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huangwenwu/Desktop/工作/2026/销售需求/作战地图/"/>
    </mc:Choice>
  </mc:AlternateContent>
  <xr:revisionPtr revIDLastSave="0" documentId="13_ncr:1_{06F4FA14-7863-FD44-9CDE-8833E22EAF79}" xr6:coauthVersionLast="47" xr6:coauthVersionMax="47" xr10:uidLastSave="{00000000-0000-0000-0000-000000000000}"/>
  <bookViews>
    <workbookView xWindow="0" yWindow="740" windowWidth="29400" windowHeight="18380" activeTab="3" xr2:uid="{A3E18B54-516B-EE41-8170-5343F45991A0}"/>
  </bookViews>
  <sheets>
    <sheet name="参数设置&amp;汇总" sheetId="3" r:id="rId1"/>
    <sheet name="渗透率、续签率" sheetId="1" r:id="rId2"/>
    <sheet name="城市✖️类目明细" sheetId="2" r:id="rId3"/>
    <sheet name="城市分层" sheetId="7" r:id="rId4"/>
    <sheet name="SME" sheetId="9" r:id="rId5"/>
  </sheets>
  <definedNames>
    <definedName name="_xlnm._FilterDatabase" localSheetId="4" hidden="1">SME!$A$1:$D$345</definedName>
    <definedName name="_xlnm._FilterDatabase" localSheetId="2" hidden="1">'城市✖️类目明细'!$B$2:$AA$8139</definedName>
    <definedName name="_xlnm._FilterDatabase" localSheetId="3" hidden="1">城市分层!$A$2:$Q$374</definedName>
    <definedName name="_xlnm._FilterDatabase" localSheetId="1" hidden="1">'渗透率、续签率'!$AD$1:$AJ$118</definedName>
  </definedNames>
  <calcPr calcId="191029"/>
  <pivotCaches>
    <pivotCache cacheId="16" r:id="rId6"/>
    <pivotCache cacheId="17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7" i="7" l="1"/>
  <c r="X17" i="7"/>
  <c r="W17" i="7"/>
  <c r="V17" i="7"/>
  <c r="U17" i="7"/>
  <c r="AA15" i="7"/>
  <c r="AA9" i="7"/>
  <c r="AA4" i="7"/>
  <c r="AA5" i="7"/>
  <c r="AA6" i="7"/>
  <c r="AA7" i="7"/>
  <c r="AA8" i="7"/>
  <c r="AA10" i="7"/>
  <c r="AA11" i="7"/>
  <c r="AA12" i="7"/>
  <c r="AA13" i="7"/>
  <c r="AA14" i="7"/>
  <c r="AA3" i="7"/>
  <c r="AA16" i="7" l="1"/>
  <c r="AA17" i="7" s="1"/>
  <c r="D3" i="9" l="1"/>
  <c r="D4" i="9"/>
  <c r="D156" i="9"/>
  <c r="D134" i="9"/>
  <c r="D209" i="9"/>
  <c r="D158" i="9"/>
  <c r="D9" i="9"/>
  <c r="D10" i="9"/>
  <c r="D256" i="9"/>
  <c r="D12" i="9"/>
  <c r="D13" i="9"/>
  <c r="D14" i="9"/>
  <c r="D15" i="9"/>
  <c r="D16" i="9"/>
  <c r="D257" i="9"/>
  <c r="D210" i="9"/>
  <c r="D135" i="9"/>
  <c r="D111" i="9"/>
  <c r="D160" i="9"/>
  <c r="D22" i="9"/>
  <c r="D23" i="9"/>
  <c r="D25" i="9"/>
  <c r="D136" i="9"/>
  <c r="D211" i="9"/>
  <c r="D68" i="9"/>
  <c r="D88" i="9"/>
  <c r="D112" i="9"/>
  <c r="D113" i="9"/>
  <c r="D79" i="9"/>
  <c r="D114" i="9"/>
  <c r="D212" i="9"/>
  <c r="D161" i="9"/>
  <c r="D138" i="9"/>
  <c r="D213" i="9"/>
  <c r="D115" i="9"/>
  <c r="D5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214" i="9"/>
  <c r="D215" i="9"/>
  <c r="D259" i="9"/>
  <c r="D260" i="9"/>
  <c r="D216" i="9"/>
  <c r="D89" i="9"/>
  <c r="D139" i="9"/>
  <c r="D90" i="9"/>
  <c r="D182" i="9"/>
  <c r="D140" i="9"/>
  <c r="D217" i="9"/>
  <c r="D67" i="9"/>
  <c r="D28" i="9"/>
  <c r="D91" i="9"/>
  <c r="D141" i="9"/>
  <c r="D58" i="9"/>
  <c r="D218" i="9"/>
  <c r="D162" i="9"/>
  <c r="D163" i="9"/>
  <c r="D116" i="9"/>
  <c r="D117" i="9"/>
  <c r="D77" i="9"/>
  <c r="D219" i="9"/>
  <c r="D261" i="9"/>
  <c r="D220" i="9"/>
  <c r="D262" i="9"/>
  <c r="D263" i="9"/>
  <c r="D265" i="9"/>
  <c r="D266" i="9"/>
  <c r="D268" i="9"/>
  <c r="D269" i="9"/>
  <c r="D270" i="9"/>
  <c r="D271" i="9"/>
  <c r="D275" i="9"/>
  <c r="D276" i="9"/>
  <c r="D277" i="9"/>
  <c r="D278" i="9"/>
  <c r="D279" i="9"/>
  <c r="D221" i="9"/>
  <c r="D95" i="9"/>
  <c r="D96" i="9"/>
  <c r="D97" i="9"/>
  <c r="D142" i="9"/>
  <c r="D99" i="9"/>
  <c r="D118" i="9"/>
  <c r="D101" i="9"/>
  <c r="D8" i="9"/>
  <c r="D103" i="9"/>
  <c r="D59" i="9"/>
  <c r="D105" i="9"/>
  <c r="D69" i="9"/>
  <c r="D107" i="9"/>
  <c r="D183" i="9"/>
  <c r="D222" i="9"/>
  <c r="D223" i="9"/>
  <c r="D143" i="9"/>
  <c r="D144" i="9"/>
  <c r="D92" i="9"/>
  <c r="D164" i="9"/>
  <c r="D224" i="9"/>
  <c r="D21" i="9"/>
  <c r="D38" i="9"/>
  <c r="D36" i="9"/>
  <c r="D60" i="9"/>
  <c r="D120" i="9"/>
  <c r="D165" i="9"/>
  <c r="D145" i="9"/>
  <c r="D33" i="9"/>
  <c r="D62" i="9"/>
  <c r="D280" i="9"/>
  <c r="D281" i="9"/>
  <c r="D225" i="9"/>
  <c r="D282" i="9"/>
  <c r="D283" i="9"/>
  <c r="D187" i="9"/>
  <c r="D284" i="9"/>
  <c r="D226" i="9"/>
  <c r="D285" i="9"/>
  <c r="D288" i="9"/>
  <c r="D227" i="9"/>
  <c r="D146" i="9"/>
  <c r="D137" i="9"/>
  <c r="D70" i="9"/>
  <c r="D93" i="9"/>
  <c r="D166" i="9"/>
  <c r="D80" i="9"/>
  <c r="D31" i="9"/>
  <c r="D81" i="9"/>
  <c r="D188" i="9"/>
  <c r="D228" i="9"/>
  <c r="D94" i="9"/>
  <c r="D119" i="9"/>
  <c r="D63" i="9"/>
  <c r="D147" i="9"/>
  <c r="D34" i="9"/>
  <c r="D151" i="9"/>
  <c r="D82" i="9"/>
  <c r="D64" i="9"/>
  <c r="D121" i="9"/>
  <c r="D148" i="9"/>
  <c r="D83" i="9"/>
  <c r="D157" i="9"/>
  <c r="D84" i="9"/>
  <c r="D159" i="9"/>
  <c r="D229" i="9"/>
  <c r="D98" i="9"/>
  <c r="D122" i="9"/>
  <c r="D123" i="9"/>
  <c r="D71" i="9"/>
  <c r="D167" i="9"/>
  <c r="D56" i="9"/>
  <c r="D230" i="9"/>
  <c r="D168" i="9"/>
  <c r="D289" i="9"/>
  <c r="D290" i="9"/>
  <c r="D291" i="9"/>
  <c r="D190" i="9"/>
  <c r="D292" i="9"/>
  <c r="D37" i="9"/>
  <c r="D175" i="9"/>
  <c r="D19" i="9"/>
  <c r="D72" i="9"/>
  <c r="D85" i="9"/>
  <c r="D179" i="9"/>
  <c r="D6" i="9"/>
  <c r="D20" i="9"/>
  <c r="D11" i="9"/>
  <c r="D17" i="9"/>
  <c r="D184" i="9"/>
  <c r="D185" i="9"/>
  <c r="D186" i="9"/>
  <c r="D100" i="9"/>
  <c r="D65" i="9"/>
  <c r="D189" i="9"/>
  <c r="D231" i="9"/>
  <c r="D149" i="9"/>
  <c r="D102" i="9"/>
  <c r="D232" i="9"/>
  <c r="D194" i="9"/>
  <c r="D195" i="9"/>
  <c r="D233" i="9"/>
  <c r="D86" i="9"/>
  <c r="D191" i="9"/>
  <c r="D293" i="9"/>
  <c r="D192" i="9"/>
  <c r="D193" i="9"/>
  <c r="D196" i="9"/>
  <c r="D234" i="9"/>
  <c r="D294" i="9"/>
  <c r="D169" i="9"/>
  <c r="D236" i="9"/>
  <c r="D237" i="9"/>
  <c r="D208" i="9"/>
  <c r="D295" i="9"/>
  <c r="D296" i="9"/>
  <c r="D297" i="9"/>
  <c r="D238" i="9"/>
  <c r="D197" i="9"/>
  <c r="D133" i="9"/>
  <c r="D198" i="9"/>
  <c r="D124" i="9"/>
  <c r="D240" i="9"/>
  <c r="D241" i="9"/>
  <c r="D32" i="9"/>
  <c r="D7" i="9"/>
  <c r="D298" i="9"/>
  <c r="D299" i="9"/>
  <c r="D300" i="9"/>
  <c r="D301" i="9"/>
  <c r="D18" i="9"/>
  <c r="D302" i="9"/>
  <c r="D242" i="9"/>
  <c r="D303" i="9"/>
  <c r="D304" i="9"/>
  <c r="D305" i="9"/>
  <c r="D306" i="9"/>
  <c r="D26" i="9"/>
  <c r="D307" i="9"/>
  <c r="D170" i="9"/>
  <c r="D235" i="9"/>
  <c r="D73" i="9"/>
  <c r="D171" i="9"/>
  <c r="D150" i="9"/>
  <c r="D239" i="9"/>
  <c r="D66" i="9"/>
  <c r="D125" i="9"/>
  <c r="D104" i="9"/>
  <c r="D243" i="9"/>
  <c r="D244" i="9"/>
  <c r="D245" i="9"/>
  <c r="D246" i="9"/>
  <c r="D57" i="9"/>
  <c r="D106" i="9"/>
  <c r="D172" i="9"/>
  <c r="D199" i="9"/>
  <c r="D29" i="9"/>
  <c r="D126" i="9"/>
  <c r="D173" i="9"/>
  <c r="D108" i="9"/>
  <c r="D109" i="9"/>
  <c r="D247" i="9"/>
  <c r="D30" i="9"/>
  <c r="D258" i="9"/>
  <c r="D308" i="9"/>
  <c r="D200" i="9"/>
  <c r="D74" i="9"/>
  <c r="D309" i="9"/>
  <c r="D152" i="9"/>
  <c r="D264" i="9"/>
  <c r="D75" i="9"/>
  <c r="D310" i="9"/>
  <c r="D267" i="9"/>
  <c r="D153" i="9"/>
  <c r="D76" i="9"/>
  <c r="D174" i="9"/>
  <c r="D248" i="9"/>
  <c r="D272" i="9"/>
  <c r="D273" i="9"/>
  <c r="D274" i="9"/>
  <c r="D311" i="9"/>
  <c r="D61" i="9"/>
  <c r="D312" i="9"/>
  <c r="D176" i="9"/>
  <c r="D127" i="9"/>
  <c r="D177" i="9"/>
  <c r="D27" i="9"/>
  <c r="D178" i="9"/>
  <c r="D249" i="9"/>
  <c r="D313" i="9"/>
  <c r="D24" i="9"/>
  <c r="D286" i="9"/>
  <c r="D287" i="9"/>
  <c r="D314" i="9"/>
  <c r="D250" i="9"/>
  <c r="D128" i="9"/>
  <c r="D315" i="9"/>
  <c r="D316" i="9"/>
  <c r="D251" i="9"/>
  <c r="D317" i="9"/>
  <c r="D154" i="9"/>
  <c r="D318" i="9"/>
  <c r="D319" i="9"/>
  <c r="D110" i="9"/>
  <c r="D320" i="9"/>
  <c r="D321" i="9"/>
  <c r="D322" i="9"/>
  <c r="D252" i="9"/>
  <c r="D323" i="9"/>
  <c r="D325" i="9"/>
  <c r="D327" i="9"/>
  <c r="D155" i="9"/>
  <c r="D180" i="9"/>
  <c r="D129" i="9"/>
  <c r="D328" i="9"/>
  <c r="D253" i="9"/>
  <c r="D201" i="9"/>
  <c r="D329" i="9"/>
  <c r="D330" i="9"/>
  <c r="D202" i="9"/>
  <c r="D331" i="9"/>
  <c r="D203" i="9"/>
  <c r="D332" i="9"/>
  <c r="D333" i="9"/>
  <c r="D204" i="9"/>
  <c r="D334" i="9"/>
  <c r="D205" i="9"/>
  <c r="D2" i="9"/>
  <c r="D254" i="9"/>
  <c r="D324" i="9"/>
  <c r="D130" i="9"/>
  <c r="D326" i="9"/>
  <c r="D335" i="9"/>
  <c r="D336" i="9"/>
  <c r="D206" i="9"/>
  <c r="D131" i="9"/>
  <c r="D255" i="9"/>
  <c r="D78" i="9"/>
  <c r="D207" i="9"/>
  <c r="D132" i="9"/>
  <c r="D181" i="9"/>
  <c r="D337" i="9"/>
  <c r="D35" i="9"/>
  <c r="D338" i="9"/>
  <c r="D339" i="9"/>
  <c r="D340" i="9"/>
  <c r="D341" i="9"/>
  <c r="D342" i="9"/>
  <c r="D343" i="9"/>
  <c r="D344" i="9"/>
  <c r="D345" i="9"/>
  <c r="D87" i="9"/>
  <c r="C3" i="9"/>
  <c r="C4" i="9"/>
  <c r="C156" i="9"/>
  <c r="C134" i="9"/>
  <c r="C209" i="9"/>
  <c r="C158" i="9"/>
  <c r="C9" i="9"/>
  <c r="C10" i="9"/>
  <c r="C256" i="9"/>
  <c r="C12" i="9"/>
  <c r="C13" i="9"/>
  <c r="C14" i="9"/>
  <c r="C15" i="9"/>
  <c r="C16" i="9"/>
  <c r="C257" i="9"/>
  <c r="C210" i="9"/>
  <c r="C135" i="9"/>
  <c r="C111" i="9"/>
  <c r="C160" i="9"/>
  <c r="C22" i="9"/>
  <c r="C23" i="9"/>
  <c r="C25" i="9"/>
  <c r="C136" i="9"/>
  <c r="C211" i="9"/>
  <c r="C68" i="9"/>
  <c r="C88" i="9"/>
  <c r="C112" i="9"/>
  <c r="C113" i="9"/>
  <c r="C79" i="9"/>
  <c r="C114" i="9"/>
  <c r="C212" i="9"/>
  <c r="C161" i="9"/>
  <c r="C138" i="9"/>
  <c r="C213" i="9"/>
  <c r="C115" i="9"/>
  <c r="C5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214" i="9"/>
  <c r="C215" i="9"/>
  <c r="C259" i="9"/>
  <c r="C260" i="9"/>
  <c r="C216" i="9"/>
  <c r="C89" i="9"/>
  <c r="C139" i="9"/>
  <c r="C90" i="9"/>
  <c r="C182" i="9"/>
  <c r="C140" i="9"/>
  <c r="C217" i="9"/>
  <c r="C67" i="9"/>
  <c r="C28" i="9"/>
  <c r="C91" i="9"/>
  <c r="C141" i="9"/>
  <c r="C58" i="9"/>
  <c r="C218" i="9"/>
  <c r="C162" i="9"/>
  <c r="C163" i="9"/>
  <c r="C116" i="9"/>
  <c r="C117" i="9"/>
  <c r="C77" i="9"/>
  <c r="C219" i="9"/>
  <c r="C261" i="9"/>
  <c r="C220" i="9"/>
  <c r="C262" i="9"/>
  <c r="C263" i="9"/>
  <c r="C265" i="9"/>
  <c r="C266" i="9"/>
  <c r="C268" i="9"/>
  <c r="C269" i="9"/>
  <c r="C270" i="9"/>
  <c r="C271" i="9"/>
  <c r="C275" i="9"/>
  <c r="C276" i="9"/>
  <c r="C277" i="9"/>
  <c r="C278" i="9"/>
  <c r="C279" i="9"/>
  <c r="C221" i="9"/>
  <c r="C95" i="9"/>
  <c r="C96" i="9"/>
  <c r="C97" i="9"/>
  <c r="C142" i="9"/>
  <c r="C99" i="9"/>
  <c r="C118" i="9"/>
  <c r="C101" i="9"/>
  <c r="C8" i="9"/>
  <c r="C103" i="9"/>
  <c r="C59" i="9"/>
  <c r="C105" i="9"/>
  <c r="C69" i="9"/>
  <c r="C107" i="9"/>
  <c r="C183" i="9"/>
  <c r="C222" i="9"/>
  <c r="C223" i="9"/>
  <c r="C143" i="9"/>
  <c r="C144" i="9"/>
  <c r="C92" i="9"/>
  <c r="C164" i="9"/>
  <c r="C224" i="9"/>
  <c r="C21" i="9"/>
  <c r="C38" i="9"/>
  <c r="C36" i="9"/>
  <c r="C60" i="9"/>
  <c r="C120" i="9"/>
  <c r="C165" i="9"/>
  <c r="C145" i="9"/>
  <c r="C33" i="9"/>
  <c r="C62" i="9"/>
  <c r="C280" i="9"/>
  <c r="C281" i="9"/>
  <c r="C225" i="9"/>
  <c r="C282" i="9"/>
  <c r="C283" i="9"/>
  <c r="C187" i="9"/>
  <c r="C284" i="9"/>
  <c r="C226" i="9"/>
  <c r="C285" i="9"/>
  <c r="C288" i="9"/>
  <c r="C227" i="9"/>
  <c r="C146" i="9"/>
  <c r="C137" i="9"/>
  <c r="C70" i="9"/>
  <c r="C93" i="9"/>
  <c r="C166" i="9"/>
  <c r="C80" i="9"/>
  <c r="C31" i="9"/>
  <c r="C81" i="9"/>
  <c r="C188" i="9"/>
  <c r="C228" i="9"/>
  <c r="C94" i="9"/>
  <c r="C119" i="9"/>
  <c r="C63" i="9"/>
  <c r="C147" i="9"/>
  <c r="C34" i="9"/>
  <c r="C151" i="9"/>
  <c r="C82" i="9"/>
  <c r="C64" i="9"/>
  <c r="C121" i="9"/>
  <c r="C148" i="9"/>
  <c r="C83" i="9"/>
  <c r="C157" i="9"/>
  <c r="C84" i="9"/>
  <c r="C159" i="9"/>
  <c r="C229" i="9"/>
  <c r="C98" i="9"/>
  <c r="C122" i="9"/>
  <c r="C123" i="9"/>
  <c r="C71" i="9"/>
  <c r="C167" i="9"/>
  <c r="C56" i="9"/>
  <c r="C230" i="9"/>
  <c r="C168" i="9"/>
  <c r="C289" i="9"/>
  <c r="C290" i="9"/>
  <c r="C291" i="9"/>
  <c r="C190" i="9"/>
  <c r="C292" i="9"/>
  <c r="C37" i="9"/>
  <c r="C175" i="9"/>
  <c r="C19" i="9"/>
  <c r="C72" i="9"/>
  <c r="C85" i="9"/>
  <c r="C179" i="9"/>
  <c r="C6" i="9"/>
  <c r="C20" i="9"/>
  <c r="C11" i="9"/>
  <c r="C17" i="9"/>
  <c r="C184" i="9"/>
  <c r="C185" i="9"/>
  <c r="C186" i="9"/>
  <c r="C100" i="9"/>
  <c r="C65" i="9"/>
  <c r="C189" i="9"/>
  <c r="C231" i="9"/>
  <c r="C149" i="9"/>
  <c r="C102" i="9"/>
  <c r="C232" i="9"/>
  <c r="C194" i="9"/>
  <c r="C195" i="9"/>
  <c r="C233" i="9"/>
  <c r="C86" i="9"/>
  <c r="C191" i="9"/>
  <c r="C293" i="9"/>
  <c r="C192" i="9"/>
  <c r="C193" i="9"/>
  <c r="C196" i="9"/>
  <c r="C234" i="9"/>
  <c r="C294" i="9"/>
  <c r="C169" i="9"/>
  <c r="C236" i="9"/>
  <c r="C237" i="9"/>
  <c r="C208" i="9"/>
  <c r="C295" i="9"/>
  <c r="C296" i="9"/>
  <c r="C297" i="9"/>
  <c r="C238" i="9"/>
  <c r="C197" i="9"/>
  <c r="C133" i="9"/>
  <c r="C198" i="9"/>
  <c r="C124" i="9"/>
  <c r="C240" i="9"/>
  <c r="C241" i="9"/>
  <c r="C32" i="9"/>
  <c r="C7" i="9"/>
  <c r="C298" i="9"/>
  <c r="C299" i="9"/>
  <c r="C300" i="9"/>
  <c r="C301" i="9"/>
  <c r="C18" i="9"/>
  <c r="C302" i="9"/>
  <c r="C242" i="9"/>
  <c r="C303" i="9"/>
  <c r="C304" i="9"/>
  <c r="C305" i="9"/>
  <c r="C306" i="9"/>
  <c r="C26" i="9"/>
  <c r="C307" i="9"/>
  <c r="C170" i="9"/>
  <c r="C235" i="9"/>
  <c r="C73" i="9"/>
  <c r="C171" i="9"/>
  <c r="C150" i="9"/>
  <c r="C239" i="9"/>
  <c r="C66" i="9"/>
  <c r="C125" i="9"/>
  <c r="C104" i="9"/>
  <c r="C243" i="9"/>
  <c r="C244" i="9"/>
  <c r="C245" i="9"/>
  <c r="C246" i="9"/>
  <c r="C57" i="9"/>
  <c r="C106" i="9"/>
  <c r="C172" i="9"/>
  <c r="C199" i="9"/>
  <c r="C29" i="9"/>
  <c r="C126" i="9"/>
  <c r="C173" i="9"/>
  <c r="C108" i="9"/>
  <c r="C109" i="9"/>
  <c r="C247" i="9"/>
  <c r="C30" i="9"/>
  <c r="C258" i="9"/>
  <c r="C308" i="9"/>
  <c r="C200" i="9"/>
  <c r="C74" i="9"/>
  <c r="C309" i="9"/>
  <c r="C152" i="9"/>
  <c r="C264" i="9"/>
  <c r="C75" i="9"/>
  <c r="C310" i="9"/>
  <c r="C267" i="9"/>
  <c r="C153" i="9"/>
  <c r="C76" i="9"/>
  <c r="C174" i="9"/>
  <c r="C248" i="9"/>
  <c r="C272" i="9"/>
  <c r="C273" i="9"/>
  <c r="C274" i="9"/>
  <c r="C311" i="9"/>
  <c r="C61" i="9"/>
  <c r="C312" i="9"/>
  <c r="C176" i="9"/>
  <c r="C127" i="9"/>
  <c r="C177" i="9"/>
  <c r="C27" i="9"/>
  <c r="C178" i="9"/>
  <c r="C249" i="9"/>
  <c r="C313" i="9"/>
  <c r="C24" i="9"/>
  <c r="C286" i="9"/>
  <c r="C287" i="9"/>
  <c r="C314" i="9"/>
  <c r="C250" i="9"/>
  <c r="C128" i="9"/>
  <c r="C315" i="9"/>
  <c r="C316" i="9"/>
  <c r="C251" i="9"/>
  <c r="C317" i="9"/>
  <c r="C154" i="9"/>
  <c r="C318" i="9"/>
  <c r="C319" i="9"/>
  <c r="C110" i="9"/>
  <c r="C320" i="9"/>
  <c r="C321" i="9"/>
  <c r="C322" i="9"/>
  <c r="C252" i="9"/>
  <c r="C323" i="9"/>
  <c r="C325" i="9"/>
  <c r="C327" i="9"/>
  <c r="C155" i="9"/>
  <c r="C180" i="9"/>
  <c r="C129" i="9"/>
  <c r="C328" i="9"/>
  <c r="C253" i="9"/>
  <c r="C201" i="9"/>
  <c r="C329" i="9"/>
  <c r="C330" i="9"/>
  <c r="C202" i="9"/>
  <c r="C331" i="9"/>
  <c r="C203" i="9"/>
  <c r="C332" i="9"/>
  <c r="C333" i="9"/>
  <c r="C204" i="9"/>
  <c r="C334" i="9"/>
  <c r="C205" i="9"/>
  <c r="C2" i="9"/>
  <c r="C254" i="9"/>
  <c r="C324" i="9"/>
  <c r="C130" i="9"/>
  <c r="C326" i="9"/>
  <c r="C335" i="9"/>
  <c r="C336" i="9"/>
  <c r="C206" i="9"/>
  <c r="C131" i="9"/>
  <c r="C255" i="9"/>
  <c r="C78" i="9"/>
  <c r="C207" i="9"/>
  <c r="C132" i="9"/>
  <c r="C181" i="9"/>
  <c r="C337" i="9"/>
  <c r="C35" i="9"/>
  <c r="C338" i="9"/>
  <c r="C339" i="9"/>
  <c r="C340" i="9"/>
  <c r="C341" i="9"/>
  <c r="C342" i="9"/>
  <c r="C343" i="9"/>
  <c r="C344" i="9"/>
  <c r="C345" i="9"/>
  <c r="C87" i="9"/>
  <c r="N4" i="7"/>
  <c r="Q4" i="7" s="1"/>
  <c r="N5" i="7"/>
  <c r="N6" i="7"/>
  <c r="N7" i="7"/>
  <c r="Q7" i="7" s="1"/>
  <c r="N8" i="7"/>
  <c r="Q8" i="7" s="1"/>
  <c r="N9" i="7"/>
  <c r="Q9" i="7" s="1"/>
  <c r="N10" i="7"/>
  <c r="Q10" i="7" s="1"/>
  <c r="N11" i="7"/>
  <c r="Q11" i="7" s="1"/>
  <c r="N12" i="7"/>
  <c r="P12" i="7" s="1"/>
  <c r="N13" i="7"/>
  <c r="Q13" i="7" s="1"/>
  <c r="N14" i="7"/>
  <c r="Q14" i="7" s="1"/>
  <c r="N15" i="7"/>
  <c r="N16" i="7"/>
  <c r="N17" i="7"/>
  <c r="Q17" i="7" s="1"/>
  <c r="N18" i="7"/>
  <c r="Q18" i="7" s="1"/>
  <c r="N19" i="7"/>
  <c r="Q19" i="7" s="1"/>
  <c r="N20" i="7"/>
  <c r="Q20" i="7" s="1"/>
  <c r="N21" i="7"/>
  <c r="Q21" i="7" s="1"/>
  <c r="N22" i="7"/>
  <c r="P22" i="7" s="1"/>
  <c r="N23" i="7"/>
  <c r="P23" i="7" s="1"/>
  <c r="N24" i="7"/>
  <c r="Q24" i="7" s="1"/>
  <c r="N25" i="7"/>
  <c r="N26" i="7"/>
  <c r="N27" i="7"/>
  <c r="Q27" i="7" s="1"/>
  <c r="N28" i="7"/>
  <c r="Q28" i="7" s="1"/>
  <c r="N29" i="7"/>
  <c r="Q29" i="7" s="1"/>
  <c r="N30" i="7"/>
  <c r="Q30" i="7" s="1"/>
  <c r="N31" i="7"/>
  <c r="Q31" i="7" s="1"/>
  <c r="N32" i="7"/>
  <c r="P32" i="7" s="1"/>
  <c r="N33" i="7"/>
  <c r="P33" i="7" s="1"/>
  <c r="N34" i="7"/>
  <c r="Q34" i="7" s="1"/>
  <c r="N35" i="7"/>
  <c r="N36" i="7"/>
  <c r="N37" i="7"/>
  <c r="Q37" i="7" s="1"/>
  <c r="N157" i="7"/>
  <c r="Q157" i="7" s="1"/>
  <c r="N39" i="7"/>
  <c r="Q39" i="7" s="1"/>
  <c r="N40" i="7"/>
  <c r="Q40" i="7" s="1"/>
  <c r="N41" i="7"/>
  <c r="Q41" i="7" s="1"/>
  <c r="N42" i="7"/>
  <c r="P42" i="7" s="1"/>
  <c r="N43" i="7"/>
  <c r="Q43" i="7" s="1"/>
  <c r="N44" i="7"/>
  <c r="Q44" i="7" s="1"/>
  <c r="N45" i="7"/>
  <c r="N46" i="7"/>
  <c r="N47" i="7"/>
  <c r="Q47" i="7" s="1"/>
  <c r="N48" i="7"/>
  <c r="Q48" i="7" s="1"/>
  <c r="N49" i="7"/>
  <c r="Q49" i="7" s="1"/>
  <c r="N50" i="7"/>
  <c r="P50" i="7" s="1"/>
  <c r="N51" i="7"/>
  <c r="P51" i="7" s="1"/>
  <c r="N52" i="7"/>
  <c r="P52" i="7" s="1"/>
  <c r="N53" i="7"/>
  <c r="P53" i="7" s="1"/>
  <c r="N54" i="7"/>
  <c r="Q54" i="7" s="1"/>
  <c r="N55" i="7"/>
  <c r="N56" i="7"/>
  <c r="N57" i="7"/>
  <c r="Q57" i="7" s="1"/>
  <c r="N58" i="7"/>
  <c r="Q58" i="7" s="1"/>
  <c r="N59" i="7"/>
  <c r="Q59" i="7" s="1"/>
  <c r="N60" i="7"/>
  <c r="P60" i="7" s="1"/>
  <c r="N61" i="7"/>
  <c r="P61" i="7" s="1"/>
  <c r="N62" i="7"/>
  <c r="P62" i="7" s="1"/>
  <c r="N63" i="7"/>
  <c r="Q63" i="7" s="1"/>
  <c r="N64" i="7"/>
  <c r="Q64" i="7" s="1"/>
  <c r="N65" i="7"/>
  <c r="N66" i="7"/>
  <c r="N67" i="7"/>
  <c r="Q67" i="7" s="1"/>
  <c r="N68" i="7"/>
  <c r="Q68" i="7" s="1"/>
  <c r="N69" i="7"/>
  <c r="Q69" i="7" s="1"/>
  <c r="N70" i="7"/>
  <c r="P70" i="7" s="1"/>
  <c r="N71" i="7"/>
  <c r="P71" i="7" s="1"/>
  <c r="N72" i="7"/>
  <c r="P72" i="7" s="1"/>
  <c r="N73" i="7"/>
  <c r="P73" i="7" s="1"/>
  <c r="N74" i="7"/>
  <c r="Q74" i="7" s="1"/>
  <c r="N75" i="7"/>
  <c r="N76" i="7"/>
  <c r="N77" i="7"/>
  <c r="Q77" i="7" s="1"/>
  <c r="N188" i="7"/>
  <c r="Q188" i="7" s="1"/>
  <c r="N232" i="7"/>
  <c r="Q232" i="7" s="1"/>
  <c r="N338" i="7"/>
  <c r="P338" i="7" s="1"/>
  <c r="N81" i="7"/>
  <c r="Q81" i="7" s="1"/>
  <c r="N82" i="7"/>
  <c r="P82" i="7" s="1"/>
  <c r="N83" i="7"/>
  <c r="P83" i="7" s="1"/>
  <c r="N84" i="7"/>
  <c r="Q84" i="7" s="1"/>
  <c r="N85" i="7"/>
  <c r="N86" i="7"/>
  <c r="N87" i="7"/>
  <c r="Q87" i="7" s="1"/>
  <c r="N88" i="7"/>
  <c r="Q88" i="7" s="1"/>
  <c r="N89" i="7"/>
  <c r="Q89" i="7" s="1"/>
  <c r="N90" i="7"/>
  <c r="P90" i="7" s="1"/>
  <c r="N262" i="7"/>
  <c r="P262" i="7" s="1"/>
  <c r="N92" i="7"/>
  <c r="P92" i="7" s="1"/>
  <c r="N93" i="7"/>
  <c r="Q93" i="7" s="1"/>
  <c r="N94" i="7"/>
  <c r="Q94" i="7" s="1"/>
  <c r="N95" i="7"/>
  <c r="N96" i="7"/>
  <c r="N97" i="7"/>
  <c r="Q97" i="7" s="1"/>
  <c r="N98" i="7"/>
  <c r="Q98" i="7" s="1"/>
  <c r="N99" i="7"/>
  <c r="Q99" i="7" s="1"/>
  <c r="N100" i="7"/>
  <c r="Q100" i="7" s="1"/>
  <c r="N101" i="7"/>
  <c r="Q101" i="7" s="1"/>
  <c r="N102" i="7"/>
  <c r="P102" i="7" s="1"/>
  <c r="N103" i="7"/>
  <c r="Q103" i="7" s="1"/>
  <c r="N104" i="7"/>
  <c r="Q104" i="7" s="1"/>
  <c r="N105" i="7"/>
  <c r="N106" i="7"/>
  <c r="N107" i="7"/>
  <c r="Q107" i="7" s="1"/>
  <c r="N108" i="7"/>
  <c r="Q108" i="7" s="1"/>
  <c r="N109" i="7"/>
  <c r="Q109" i="7" s="1"/>
  <c r="N110" i="7"/>
  <c r="Q110" i="7" s="1"/>
  <c r="N111" i="7"/>
  <c r="P111" i="7" s="1"/>
  <c r="N112" i="7"/>
  <c r="P112" i="7" s="1"/>
  <c r="N113" i="7"/>
  <c r="P113" i="7" s="1"/>
  <c r="N114" i="7"/>
  <c r="Q114" i="7" s="1"/>
  <c r="N115" i="7"/>
  <c r="N116" i="7"/>
  <c r="N117" i="7"/>
  <c r="Q117" i="7" s="1"/>
  <c r="N118" i="7"/>
  <c r="Q118" i="7" s="1"/>
  <c r="N119" i="7"/>
  <c r="Q119" i="7" s="1"/>
  <c r="N120" i="7"/>
  <c r="P120" i="7" s="1"/>
  <c r="N121" i="7"/>
  <c r="Q121" i="7" s="1"/>
  <c r="N122" i="7"/>
  <c r="P122" i="7" s="1"/>
  <c r="N123" i="7"/>
  <c r="P123" i="7" s="1"/>
  <c r="N124" i="7"/>
  <c r="Q124" i="7" s="1"/>
  <c r="N125" i="7"/>
  <c r="N126" i="7"/>
  <c r="N127" i="7"/>
  <c r="Q127" i="7" s="1"/>
  <c r="N128" i="7"/>
  <c r="Q128" i="7" s="1"/>
  <c r="N129" i="7"/>
  <c r="Q129" i="7" s="1"/>
  <c r="N241" i="7"/>
  <c r="Q241" i="7" s="1"/>
  <c r="N243" i="7"/>
  <c r="Q243" i="7" s="1"/>
  <c r="N132" i="7"/>
  <c r="P132" i="7" s="1"/>
  <c r="N133" i="7"/>
  <c r="Q133" i="7" s="1"/>
  <c r="N134" i="7"/>
  <c r="Q134" i="7" s="1"/>
  <c r="N135" i="7"/>
  <c r="N136" i="7"/>
  <c r="N137" i="7"/>
  <c r="Q137" i="7" s="1"/>
  <c r="N138" i="7"/>
  <c r="Q138" i="7" s="1"/>
  <c r="N139" i="7"/>
  <c r="Q139" i="7" s="1"/>
  <c r="N140" i="7"/>
  <c r="P140" i="7" s="1"/>
  <c r="N141" i="7"/>
  <c r="P141" i="7" s="1"/>
  <c r="N142" i="7"/>
  <c r="P142" i="7" s="1"/>
  <c r="N143" i="7"/>
  <c r="Q143" i="7" s="1"/>
  <c r="N144" i="7"/>
  <c r="Q144" i="7" s="1"/>
  <c r="N145" i="7"/>
  <c r="N146" i="7"/>
  <c r="N147" i="7"/>
  <c r="Q147" i="7" s="1"/>
  <c r="N148" i="7"/>
  <c r="Q148" i="7" s="1"/>
  <c r="N149" i="7"/>
  <c r="Q149" i="7" s="1"/>
  <c r="N150" i="7"/>
  <c r="P150" i="7" s="1"/>
  <c r="N151" i="7"/>
  <c r="Q151" i="7" s="1"/>
  <c r="N152" i="7"/>
  <c r="P152" i="7" s="1"/>
  <c r="N153" i="7"/>
  <c r="Q153" i="7" s="1"/>
  <c r="N154" i="7"/>
  <c r="Q154" i="7" s="1"/>
  <c r="N155" i="7"/>
  <c r="N156" i="7"/>
  <c r="N131" i="7"/>
  <c r="Q131" i="7" s="1"/>
  <c r="N158" i="7"/>
  <c r="Q158" i="7" s="1"/>
  <c r="N159" i="7"/>
  <c r="P159" i="7" s="1"/>
  <c r="N160" i="7"/>
  <c r="P160" i="7" s="1"/>
  <c r="N161" i="7"/>
  <c r="P161" i="7" s="1"/>
  <c r="N162" i="7"/>
  <c r="P162" i="7" s="1"/>
  <c r="N163" i="7"/>
  <c r="Q163" i="7" s="1"/>
  <c r="N164" i="7"/>
  <c r="Q164" i="7" s="1"/>
  <c r="N165" i="7"/>
  <c r="N166" i="7"/>
  <c r="N79" i="7"/>
  <c r="Q79" i="7" s="1"/>
  <c r="N168" i="7"/>
  <c r="Q168" i="7" s="1"/>
  <c r="N169" i="7"/>
  <c r="P169" i="7" s="1"/>
  <c r="N170" i="7"/>
  <c r="Q170" i="7" s="1"/>
  <c r="N171" i="7"/>
  <c r="Q171" i="7" s="1"/>
  <c r="N172" i="7"/>
  <c r="P172" i="7" s="1"/>
  <c r="N173" i="7"/>
  <c r="P173" i="7" s="1"/>
  <c r="N174" i="7"/>
  <c r="Q174" i="7" s="1"/>
  <c r="N175" i="7"/>
  <c r="N176" i="7"/>
  <c r="N177" i="7"/>
  <c r="Q177" i="7" s="1"/>
  <c r="N178" i="7"/>
  <c r="Q178" i="7" s="1"/>
  <c r="N179" i="7"/>
  <c r="P179" i="7" s="1"/>
  <c r="N180" i="7"/>
  <c r="P180" i="7" s="1"/>
  <c r="N181" i="7"/>
  <c r="P181" i="7" s="1"/>
  <c r="N182" i="7"/>
  <c r="P182" i="7" s="1"/>
  <c r="N183" i="7"/>
  <c r="Q183" i="7" s="1"/>
  <c r="N184" i="7"/>
  <c r="Q184" i="7" s="1"/>
  <c r="N185" i="7"/>
  <c r="N186" i="7"/>
  <c r="N187" i="7"/>
  <c r="Q187" i="7" s="1"/>
  <c r="N233" i="7"/>
  <c r="Q233" i="7" s="1"/>
  <c r="N189" i="7"/>
  <c r="Q189" i="7" s="1"/>
  <c r="N190" i="7"/>
  <c r="Q190" i="7" s="1"/>
  <c r="N191" i="7"/>
  <c r="Q191" i="7" s="1"/>
  <c r="N192" i="7"/>
  <c r="P192" i="7" s="1"/>
  <c r="N193" i="7"/>
  <c r="P193" i="7" s="1"/>
  <c r="N194" i="7"/>
  <c r="Q194" i="7" s="1"/>
  <c r="N195" i="7"/>
  <c r="N196" i="7"/>
  <c r="N197" i="7"/>
  <c r="Q197" i="7" s="1"/>
  <c r="N198" i="7"/>
  <c r="Q198" i="7" s="1"/>
  <c r="N199" i="7"/>
  <c r="P199" i="7" s="1"/>
  <c r="N200" i="7"/>
  <c r="P200" i="7" s="1"/>
  <c r="N201" i="7"/>
  <c r="P201" i="7" s="1"/>
  <c r="N202" i="7"/>
  <c r="P202" i="7" s="1"/>
  <c r="N203" i="7"/>
  <c r="Q203" i="7" s="1"/>
  <c r="N204" i="7"/>
  <c r="Q204" i="7" s="1"/>
  <c r="N205" i="7"/>
  <c r="N206" i="7"/>
  <c r="N207" i="7"/>
  <c r="Q207" i="7" s="1"/>
  <c r="N208" i="7"/>
  <c r="Q208" i="7" s="1"/>
  <c r="N209" i="7"/>
  <c r="Q209" i="7" s="1"/>
  <c r="N210" i="7"/>
  <c r="Q210" i="7" s="1"/>
  <c r="N211" i="7"/>
  <c r="P211" i="7" s="1"/>
  <c r="N212" i="7"/>
  <c r="P212" i="7" s="1"/>
  <c r="N213" i="7"/>
  <c r="P213" i="7" s="1"/>
  <c r="N214" i="7"/>
  <c r="Q214" i="7" s="1"/>
  <c r="N167" i="7"/>
  <c r="N215" i="7"/>
  <c r="N217" i="7"/>
  <c r="Q217" i="7" s="1"/>
  <c r="N218" i="7"/>
  <c r="Q218" i="7" s="1"/>
  <c r="N219" i="7"/>
  <c r="Q219" i="7" s="1"/>
  <c r="N220" i="7"/>
  <c r="Q220" i="7" s="1"/>
  <c r="N221" i="7"/>
  <c r="Q221" i="7" s="1"/>
  <c r="N222" i="7"/>
  <c r="P222" i="7" s="1"/>
  <c r="N223" i="7"/>
  <c r="Q223" i="7" s="1"/>
  <c r="N224" i="7"/>
  <c r="Q224" i="7" s="1"/>
  <c r="N225" i="7"/>
  <c r="N226" i="7"/>
  <c r="N227" i="7"/>
  <c r="Q227" i="7" s="1"/>
  <c r="N228" i="7"/>
  <c r="Q228" i="7" s="1"/>
  <c r="N229" i="7"/>
  <c r="Q229" i="7" s="1"/>
  <c r="N230" i="7"/>
  <c r="P230" i="7" s="1"/>
  <c r="N231" i="7"/>
  <c r="Q231" i="7" s="1"/>
  <c r="N354" i="7"/>
  <c r="P354" i="7" s="1"/>
  <c r="N356" i="7"/>
  <c r="Q356" i="7" s="1"/>
  <c r="N234" i="7"/>
  <c r="Q234" i="7" s="1"/>
  <c r="N235" i="7"/>
  <c r="N236" i="7"/>
  <c r="N237" i="7"/>
  <c r="Q237" i="7" s="1"/>
  <c r="N238" i="7"/>
  <c r="Q238" i="7" s="1"/>
  <c r="N239" i="7"/>
  <c r="Q239" i="7" s="1"/>
  <c r="N240" i="7"/>
  <c r="P240" i="7" s="1"/>
  <c r="N80" i="7"/>
  <c r="Q80" i="7" s="1"/>
  <c r="N78" i="7"/>
  <c r="P78" i="7" s="1"/>
  <c r="N242" i="7"/>
  <c r="P242" i="7" s="1"/>
  <c r="N244" i="7"/>
  <c r="Q244" i="7" s="1"/>
  <c r="N245" i="7"/>
  <c r="N246" i="7"/>
  <c r="N247" i="7"/>
  <c r="Q247" i="7" s="1"/>
  <c r="N248" i="7"/>
  <c r="Q248" i="7" s="1"/>
  <c r="N249" i="7"/>
  <c r="P249" i="7" s="1"/>
  <c r="N250" i="7"/>
  <c r="P250" i="7" s="1"/>
  <c r="N251" i="7"/>
  <c r="P251" i="7" s="1"/>
  <c r="N252" i="7"/>
  <c r="P252" i="7" s="1"/>
  <c r="N253" i="7"/>
  <c r="Q253" i="7" s="1"/>
  <c r="N254" i="7"/>
  <c r="Q254" i="7" s="1"/>
  <c r="N255" i="7"/>
  <c r="N256" i="7"/>
  <c r="N257" i="7"/>
  <c r="Q257" i="7" s="1"/>
  <c r="N258" i="7"/>
  <c r="Q258" i="7" s="1"/>
  <c r="N259" i="7"/>
  <c r="Q259" i="7" s="1"/>
  <c r="N260" i="7"/>
  <c r="Q260" i="7" s="1"/>
  <c r="N261" i="7"/>
  <c r="Q261" i="7" s="1"/>
  <c r="N312" i="7"/>
  <c r="P312" i="7" s="1"/>
  <c r="N263" i="7"/>
  <c r="P263" i="7" s="1"/>
  <c r="N264" i="7"/>
  <c r="Q264" i="7" s="1"/>
  <c r="N265" i="7"/>
  <c r="N266" i="7"/>
  <c r="N267" i="7"/>
  <c r="Q267" i="7" s="1"/>
  <c r="N268" i="7"/>
  <c r="Q268" i="7" s="1"/>
  <c r="N269" i="7"/>
  <c r="P269" i="7" s="1"/>
  <c r="N270" i="7"/>
  <c r="P270" i="7" s="1"/>
  <c r="N271" i="7"/>
  <c r="P271" i="7" s="1"/>
  <c r="N272" i="7"/>
  <c r="P272" i="7" s="1"/>
  <c r="N273" i="7"/>
  <c r="Q273" i="7" s="1"/>
  <c r="N274" i="7"/>
  <c r="Q274" i="7" s="1"/>
  <c r="N275" i="7"/>
  <c r="N276" i="7"/>
  <c r="N277" i="7"/>
  <c r="Q277" i="7" s="1"/>
  <c r="N278" i="7"/>
  <c r="Q278" i="7" s="1"/>
  <c r="N279" i="7"/>
  <c r="Q279" i="7" s="1"/>
  <c r="N280" i="7"/>
  <c r="Q280" i="7" s="1"/>
  <c r="N281" i="7"/>
  <c r="Q281" i="7" s="1"/>
  <c r="N282" i="7"/>
  <c r="P282" i="7" s="1"/>
  <c r="N283" i="7"/>
  <c r="Q283" i="7" s="1"/>
  <c r="N284" i="7"/>
  <c r="Q284" i="7" s="1"/>
  <c r="N285" i="7"/>
  <c r="N286" i="7"/>
  <c r="N287" i="7"/>
  <c r="Q287" i="7" s="1"/>
  <c r="N288" i="7"/>
  <c r="Q288" i="7" s="1"/>
  <c r="N289" i="7"/>
  <c r="P289" i="7" s="1"/>
  <c r="N290" i="7"/>
  <c r="Q290" i="7" s="1"/>
  <c r="N291" i="7"/>
  <c r="P291" i="7" s="1"/>
  <c r="N292" i="7"/>
  <c r="P292" i="7" s="1"/>
  <c r="N293" i="7"/>
  <c r="Q293" i="7" s="1"/>
  <c r="N294" i="7"/>
  <c r="Q294" i="7" s="1"/>
  <c r="N130" i="7"/>
  <c r="N296" i="7"/>
  <c r="N297" i="7"/>
  <c r="Q297" i="7" s="1"/>
  <c r="N298" i="7"/>
  <c r="Q298" i="7" s="1"/>
  <c r="N299" i="7"/>
  <c r="Q299" i="7" s="1"/>
  <c r="N300" i="7"/>
  <c r="Q300" i="7" s="1"/>
  <c r="N301" i="7"/>
  <c r="Q301" i="7" s="1"/>
  <c r="N302" i="7"/>
  <c r="P302" i="7" s="1"/>
  <c r="N303" i="7"/>
  <c r="P303" i="7" s="1"/>
  <c r="N304" i="7"/>
  <c r="Q304" i="7" s="1"/>
  <c r="N305" i="7"/>
  <c r="N306" i="7"/>
  <c r="N307" i="7"/>
  <c r="Q307" i="7" s="1"/>
  <c r="N308" i="7"/>
  <c r="Q308" i="7" s="1"/>
  <c r="N309" i="7"/>
  <c r="P309" i="7" s="1"/>
  <c r="N310" i="7"/>
  <c r="Q310" i="7" s="1"/>
  <c r="N311" i="7"/>
  <c r="P311" i="7" s="1"/>
  <c r="N216" i="7"/>
  <c r="P216" i="7" s="1"/>
  <c r="N313" i="7"/>
  <c r="P313" i="7" s="1"/>
  <c r="N314" i="7"/>
  <c r="Q314" i="7" s="1"/>
  <c r="N315" i="7"/>
  <c r="N316" i="7"/>
  <c r="N317" i="7"/>
  <c r="Q317" i="7" s="1"/>
  <c r="N318" i="7"/>
  <c r="Q318" i="7" s="1"/>
  <c r="N319" i="7"/>
  <c r="Q319" i="7" s="1"/>
  <c r="N320" i="7"/>
  <c r="P320" i="7" s="1"/>
  <c r="N321" i="7"/>
  <c r="Q321" i="7" s="1"/>
  <c r="N322" i="7"/>
  <c r="P322" i="7" s="1"/>
  <c r="N323" i="7"/>
  <c r="Q323" i="7" s="1"/>
  <c r="N324" i="7"/>
  <c r="Q324" i="7" s="1"/>
  <c r="N325" i="7"/>
  <c r="N326" i="7"/>
  <c r="N327" i="7"/>
  <c r="Q327" i="7" s="1"/>
  <c r="N328" i="7"/>
  <c r="Q328" i="7" s="1"/>
  <c r="N329" i="7"/>
  <c r="Q329" i="7" s="1"/>
  <c r="N330" i="7"/>
  <c r="Q330" i="7" s="1"/>
  <c r="N331" i="7"/>
  <c r="Q331" i="7" s="1"/>
  <c r="N332" i="7"/>
  <c r="P332" i="7" s="1"/>
  <c r="N333" i="7"/>
  <c r="Q333" i="7" s="1"/>
  <c r="N334" i="7"/>
  <c r="Q334" i="7" s="1"/>
  <c r="N335" i="7"/>
  <c r="N336" i="7"/>
  <c r="N38" i="7"/>
  <c r="Q38" i="7" s="1"/>
  <c r="N337" i="7"/>
  <c r="Q337" i="7" s="1"/>
  <c r="N339" i="7"/>
  <c r="P339" i="7" s="1"/>
  <c r="N340" i="7"/>
  <c r="P340" i="7" s="1"/>
  <c r="N341" i="7"/>
  <c r="P341" i="7" s="1"/>
  <c r="N342" i="7"/>
  <c r="P342" i="7" s="1"/>
  <c r="N343" i="7"/>
  <c r="Q343" i="7" s="1"/>
  <c r="N344" i="7"/>
  <c r="Q344" i="7" s="1"/>
  <c r="N345" i="7"/>
  <c r="N346" i="7"/>
  <c r="P346" i="7" s="1"/>
  <c r="N347" i="7"/>
  <c r="Q347" i="7" s="1"/>
  <c r="N348" i="7"/>
  <c r="Q348" i="7" s="1"/>
  <c r="N349" i="7"/>
  <c r="Q349" i="7" s="1"/>
  <c r="N350" i="7"/>
  <c r="P350" i="7" s="1"/>
  <c r="N351" i="7"/>
  <c r="Q351" i="7" s="1"/>
  <c r="N352" i="7"/>
  <c r="P352" i="7" s="1"/>
  <c r="N353" i="7"/>
  <c r="P353" i="7" s="1"/>
  <c r="N91" i="7"/>
  <c r="Q91" i="7" s="1"/>
  <c r="N295" i="7"/>
  <c r="N355" i="7"/>
  <c r="P355" i="7" s="1"/>
  <c r="N357" i="7"/>
  <c r="Q357" i="7" s="1"/>
  <c r="N358" i="7"/>
  <c r="Q358" i="7" s="1"/>
  <c r="N359" i="7"/>
  <c r="P359" i="7" s="1"/>
  <c r="N360" i="7"/>
  <c r="P360" i="7" s="1"/>
  <c r="N361" i="7"/>
  <c r="P361" i="7" s="1"/>
  <c r="N362" i="7"/>
  <c r="P362" i="7" s="1"/>
  <c r="N363" i="7"/>
  <c r="Q363" i="7" s="1"/>
  <c r="N364" i="7"/>
  <c r="Q364" i="7" s="1"/>
  <c r="N365" i="7"/>
  <c r="N366" i="7"/>
  <c r="N367" i="7"/>
  <c r="Q367" i="7" s="1"/>
  <c r="N368" i="7"/>
  <c r="Q368" i="7" s="1"/>
  <c r="N369" i="7"/>
  <c r="Q369" i="7" s="1"/>
  <c r="N370" i="7"/>
  <c r="Q370" i="7" s="1"/>
  <c r="N371" i="7"/>
  <c r="Q371" i="7" s="1"/>
  <c r="N372" i="7"/>
  <c r="P372" i="7" s="1"/>
  <c r="N373" i="7"/>
  <c r="Q373" i="7" s="1"/>
  <c r="N374" i="7"/>
  <c r="Q374" i="7" s="1"/>
  <c r="N3" i="7"/>
  <c r="BE3" i="3"/>
  <c r="BE4" i="3"/>
  <c r="BE5" i="3"/>
  <c r="BE2" i="3"/>
  <c r="F31" i="3"/>
  <c r="G33" i="3"/>
  <c r="G37" i="3"/>
  <c r="I39" i="3"/>
  <c r="F41" i="3"/>
  <c r="I43" i="3"/>
  <c r="G48" i="3"/>
  <c r="I50" i="3"/>
  <c r="I29" i="3"/>
  <c r="F2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3" i="2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157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188" i="7"/>
  <c r="J232" i="7"/>
  <c r="J338" i="7"/>
  <c r="J81" i="7"/>
  <c r="J82" i="7"/>
  <c r="J83" i="7"/>
  <c r="J84" i="7"/>
  <c r="J85" i="7"/>
  <c r="J86" i="7"/>
  <c r="J87" i="7"/>
  <c r="J88" i="7"/>
  <c r="J89" i="7"/>
  <c r="J90" i="7"/>
  <c r="J262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241" i="7"/>
  <c r="J243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31" i="7"/>
  <c r="J158" i="7"/>
  <c r="J159" i="7"/>
  <c r="J160" i="7"/>
  <c r="J161" i="7"/>
  <c r="J162" i="7"/>
  <c r="J163" i="7"/>
  <c r="J164" i="7"/>
  <c r="J165" i="7"/>
  <c r="J166" i="7"/>
  <c r="J79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233" i="7"/>
  <c r="J189" i="7"/>
  <c r="J190" i="7"/>
  <c r="J191" i="7"/>
  <c r="J192" i="7"/>
  <c r="J194" i="7"/>
  <c r="J195" i="7"/>
  <c r="J196" i="7"/>
  <c r="J197" i="7"/>
  <c r="J198" i="7"/>
  <c r="J199" i="7"/>
  <c r="J200" i="7"/>
  <c r="J201" i="7"/>
  <c r="J202" i="7"/>
  <c r="J203" i="7"/>
  <c r="J205" i="7"/>
  <c r="J206" i="7"/>
  <c r="J207" i="7"/>
  <c r="J208" i="7"/>
  <c r="J209" i="7"/>
  <c r="J210" i="7"/>
  <c r="J211" i="7"/>
  <c r="J212" i="7"/>
  <c r="J213" i="7"/>
  <c r="J214" i="7"/>
  <c r="J167" i="7"/>
  <c r="J215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354" i="7"/>
  <c r="J356" i="7"/>
  <c r="J234" i="7"/>
  <c r="J235" i="7"/>
  <c r="J236" i="7"/>
  <c r="J237" i="7"/>
  <c r="J238" i="7"/>
  <c r="J239" i="7"/>
  <c r="J240" i="7"/>
  <c r="J80" i="7"/>
  <c r="J78" i="7"/>
  <c r="J242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31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8" i="7"/>
  <c r="J279" i="7"/>
  <c r="J280" i="7"/>
  <c r="J281" i="7"/>
  <c r="J282" i="7"/>
  <c r="J283" i="7"/>
  <c r="J285" i="7"/>
  <c r="J286" i="7"/>
  <c r="J287" i="7"/>
  <c r="J290" i="7"/>
  <c r="J292" i="7"/>
  <c r="J293" i="7"/>
  <c r="J130" i="7"/>
  <c r="J296" i="7"/>
  <c r="J297" i="7"/>
  <c r="J298" i="7"/>
  <c r="J299" i="7"/>
  <c r="J300" i="7"/>
  <c r="J301" i="7"/>
  <c r="J302" i="7"/>
  <c r="J304" i="7"/>
  <c r="J305" i="7"/>
  <c r="J306" i="7"/>
  <c r="J307" i="7"/>
  <c r="J308" i="7"/>
  <c r="J309" i="7"/>
  <c r="J310" i="7"/>
  <c r="J311" i="7"/>
  <c r="J216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8" i="7"/>
  <c r="J337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91" i="7"/>
  <c r="J295" i="7"/>
  <c r="J355" i="7"/>
  <c r="J357" i="7"/>
  <c r="J358" i="7"/>
  <c r="J359" i="7"/>
  <c r="J360" i="7"/>
  <c r="J361" i="7"/>
  <c r="J362" i="7"/>
  <c r="J363" i="7"/>
  <c r="J364" i="7"/>
  <c r="J365" i="7"/>
  <c r="J366" i="7"/>
  <c r="J368" i="7"/>
  <c r="J369" i="7"/>
  <c r="J370" i="7"/>
  <c r="J372" i="7"/>
  <c r="J373" i="7"/>
  <c r="J374" i="7"/>
  <c r="J3" i="7"/>
  <c r="X4" i="2"/>
  <c r="AA4" i="2" s="1"/>
  <c r="X5" i="2"/>
  <c r="AA5" i="2" s="1"/>
  <c r="X6" i="2"/>
  <c r="AA6" i="2" s="1"/>
  <c r="X7" i="2"/>
  <c r="AA7" i="2" s="1"/>
  <c r="X8" i="2"/>
  <c r="AA8" i="2" s="1"/>
  <c r="X9" i="2"/>
  <c r="AA9" i="2" s="1"/>
  <c r="X10" i="2"/>
  <c r="AA10" i="2" s="1"/>
  <c r="X11" i="2"/>
  <c r="AA11" i="2" s="1"/>
  <c r="X12" i="2"/>
  <c r="AA12" i="2" s="1"/>
  <c r="X13" i="2"/>
  <c r="AA13" i="2" s="1"/>
  <c r="X14" i="2"/>
  <c r="AA14" i="2" s="1"/>
  <c r="X15" i="2"/>
  <c r="AA15" i="2" s="1"/>
  <c r="X16" i="2"/>
  <c r="AA16" i="2" s="1"/>
  <c r="X17" i="2"/>
  <c r="AA17" i="2" s="1"/>
  <c r="X18" i="2"/>
  <c r="AA18" i="2" s="1"/>
  <c r="X19" i="2"/>
  <c r="AA19" i="2" s="1"/>
  <c r="X20" i="2"/>
  <c r="AA20" i="2" s="1"/>
  <c r="X21" i="2"/>
  <c r="AA21" i="2" s="1"/>
  <c r="X22" i="2"/>
  <c r="AA22" i="2" s="1"/>
  <c r="X23" i="2"/>
  <c r="AA23" i="2" s="1"/>
  <c r="X24" i="2"/>
  <c r="AA24" i="2" s="1"/>
  <c r="X25" i="2"/>
  <c r="AA25" i="2" s="1"/>
  <c r="X26" i="2"/>
  <c r="AA26" i="2" s="1"/>
  <c r="X27" i="2"/>
  <c r="AA27" i="2" s="1"/>
  <c r="X28" i="2"/>
  <c r="AA28" i="2" s="1"/>
  <c r="X29" i="2"/>
  <c r="AA29" i="2" s="1"/>
  <c r="X30" i="2"/>
  <c r="AA30" i="2" s="1"/>
  <c r="X31" i="2"/>
  <c r="AA31" i="2" s="1"/>
  <c r="X32" i="2"/>
  <c r="AA32" i="2" s="1"/>
  <c r="X33" i="2"/>
  <c r="AA33" i="2" s="1"/>
  <c r="X34" i="2"/>
  <c r="AA34" i="2" s="1"/>
  <c r="X35" i="2"/>
  <c r="AA35" i="2" s="1"/>
  <c r="X36" i="2"/>
  <c r="AA36" i="2" s="1"/>
  <c r="X37" i="2"/>
  <c r="AA37" i="2" s="1"/>
  <c r="X38" i="2"/>
  <c r="AA38" i="2" s="1"/>
  <c r="X39" i="2"/>
  <c r="AA39" i="2" s="1"/>
  <c r="X40" i="2"/>
  <c r="AA40" i="2" s="1"/>
  <c r="X41" i="2"/>
  <c r="AA41" i="2" s="1"/>
  <c r="X42" i="2"/>
  <c r="AA42" i="2" s="1"/>
  <c r="X43" i="2"/>
  <c r="AA43" i="2" s="1"/>
  <c r="X44" i="2"/>
  <c r="AA44" i="2" s="1"/>
  <c r="X45" i="2"/>
  <c r="AA45" i="2" s="1"/>
  <c r="X46" i="2"/>
  <c r="AA46" i="2" s="1"/>
  <c r="X47" i="2"/>
  <c r="AA47" i="2" s="1"/>
  <c r="X48" i="2"/>
  <c r="AA48" i="2" s="1"/>
  <c r="X49" i="2"/>
  <c r="AA49" i="2" s="1"/>
  <c r="X50" i="2"/>
  <c r="AA50" i="2" s="1"/>
  <c r="X51" i="2"/>
  <c r="AA51" i="2" s="1"/>
  <c r="X52" i="2"/>
  <c r="AA52" i="2" s="1"/>
  <c r="X53" i="2"/>
  <c r="AA53" i="2" s="1"/>
  <c r="X54" i="2"/>
  <c r="AA54" i="2" s="1"/>
  <c r="X55" i="2"/>
  <c r="AA55" i="2" s="1"/>
  <c r="X56" i="2"/>
  <c r="AA56" i="2" s="1"/>
  <c r="X57" i="2"/>
  <c r="AA57" i="2" s="1"/>
  <c r="X58" i="2"/>
  <c r="AA58" i="2" s="1"/>
  <c r="X59" i="2"/>
  <c r="AA59" i="2" s="1"/>
  <c r="X60" i="2"/>
  <c r="AA60" i="2" s="1"/>
  <c r="X61" i="2"/>
  <c r="AA61" i="2" s="1"/>
  <c r="X62" i="2"/>
  <c r="AA62" i="2" s="1"/>
  <c r="X63" i="2"/>
  <c r="AA63" i="2" s="1"/>
  <c r="X64" i="2"/>
  <c r="AA64" i="2" s="1"/>
  <c r="X65" i="2"/>
  <c r="AA65" i="2" s="1"/>
  <c r="X66" i="2"/>
  <c r="AA66" i="2" s="1"/>
  <c r="X67" i="2"/>
  <c r="AA67" i="2" s="1"/>
  <c r="X68" i="2"/>
  <c r="AA68" i="2" s="1"/>
  <c r="X69" i="2"/>
  <c r="AA69" i="2" s="1"/>
  <c r="X70" i="2"/>
  <c r="AA70" i="2" s="1"/>
  <c r="X71" i="2"/>
  <c r="AA71" i="2" s="1"/>
  <c r="X72" i="2"/>
  <c r="AA72" i="2" s="1"/>
  <c r="X73" i="2"/>
  <c r="AA73" i="2" s="1"/>
  <c r="X74" i="2"/>
  <c r="AA74" i="2" s="1"/>
  <c r="X75" i="2"/>
  <c r="AA75" i="2" s="1"/>
  <c r="X76" i="2"/>
  <c r="AA76" i="2" s="1"/>
  <c r="X77" i="2"/>
  <c r="AA77" i="2" s="1"/>
  <c r="X78" i="2"/>
  <c r="AA78" i="2" s="1"/>
  <c r="X79" i="2"/>
  <c r="AA79" i="2" s="1"/>
  <c r="X80" i="2"/>
  <c r="AA80" i="2" s="1"/>
  <c r="X81" i="2"/>
  <c r="AA81" i="2" s="1"/>
  <c r="X82" i="2"/>
  <c r="AA82" i="2" s="1"/>
  <c r="X83" i="2"/>
  <c r="AA83" i="2" s="1"/>
  <c r="X84" i="2"/>
  <c r="AA84" i="2" s="1"/>
  <c r="X85" i="2"/>
  <c r="AA85" i="2" s="1"/>
  <c r="X86" i="2"/>
  <c r="AA86" i="2" s="1"/>
  <c r="X87" i="2"/>
  <c r="AA87" i="2" s="1"/>
  <c r="X88" i="2"/>
  <c r="AA88" i="2" s="1"/>
  <c r="X89" i="2"/>
  <c r="AA89" i="2" s="1"/>
  <c r="X90" i="2"/>
  <c r="AA90" i="2" s="1"/>
  <c r="X91" i="2"/>
  <c r="AA91" i="2" s="1"/>
  <c r="X92" i="2"/>
  <c r="AA92" i="2" s="1"/>
  <c r="X93" i="2"/>
  <c r="AA93" i="2" s="1"/>
  <c r="X94" i="2"/>
  <c r="AA94" i="2" s="1"/>
  <c r="X95" i="2"/>
  <c r="AA95" i="2" s="1"/>
  <c r="X96" i="2"/>
  <c r="AA96" i="2" s="1"/>
  <c r="X97" i="2"/>
  <c r="AA97" i="2" s="1"/>
  <c r="X98" i="2"/>
  <c r="AA98" i="2" s="1"/>
  <c r="X99" i="2"/>
  <c r="AA99" i="2" s="1"/>
  <c r="X100" i="2"/>
  <c r="AA100" i="2" s="1"/>
  <c r="X101" i="2"/>
  <c r="AA101" i="2" s="1"/>
  <c r="X102" i="2"/>
  <c r="AA102" i="2" s="1"/>
  <c r="X103" i="2"/>
  <c r="AA103" i="2" s="1"/>
  <c r="X104" i="2"/>
  <c r="AA104" i="2" s="1"/>
  <c r="X105" i="2"/>
  <c r="AA105" i="2" s="1"/>
  <c r="X106" i="2"/>
  <c r="AA106" i="2" s="1"/>
  <c r="X107" i="2"/>
  <c r="AA107" i="2" s="1"/>
  <c r="X108" i="2"/>
  <c r="AA108" i="2" s="1"/>
  <c r="X109" i="2"/>
  <c r="AA109" i="2" s="1"/>
  <c r="X110" i="2"/>
  <c r="AA110" i="2" s="1"/>
  <c r="X111" i="2"/>
  <c r="AA111" i="2" s="1"/>
  <c r="X112" i="2"/>
  <c r="AA112" i="2" s="1"/>
  <c r="X113" i="2"/>
  <c r="AA113" i="2" s="1"/>
  <c r="X114" i="2"/>
  <c r="AA114" i="2" s="1"/>
  <c r="X115" i="2"/>
  <c r="AA115" i="2" s="1"/>
  <c r="X116" i="2"/>
  <c r="AA116" i="2" s="1"/>
  <c r="X117" i="2"/>
  <c r="AA117" i="2" s="1"/>
  <c r="X118" i="2"/>
  <c r="AA118" i="2" s="1"/>
  <c r="X119" i="2"/>
  <c r="AA119" i="2" s="1"/>
  <c r="X120" i="2"/>
  <c r="AA120" i="2" s="1"/>
  <c r="X121" i="2"/>
  <c r="AA121" i="2" s="1"/>
  <c r="X122" i="2"/>
  <c r="AA122" i="2" s="1"/>
  <c r="X123" i="2"/>
  <c r="AA123" i="2" s="1"/>
  <c r="X124" i="2"/>
  <c r="AA124" i="2" s="1"/>
  <c r="X125" i="2"/>
  <c r="AA125" i="2" s="1"/>
  <c r="X126" i="2"/>
  <c r="AA126" i="2" s="1"/>
  <c r="X127" i="2"/>
  <c r="AA127" i="2" s="1"/>
  <c r="X128" i="2"/>
  <c r="AA128" i="2" s="1"/>
  <c r="X129" i="2"/>
  <c r="AA129" i="2" s="1"/>
  <c r="X130" i="2"/>
  <c r="AA130" i="2" s="1"/>
  <c r="X131" i="2"/>
  <c r="AA131" i="2" s="1"/>
  <c r="X132" i="2"/>
  <c r="AA132" i="2" s="1"/>
  <c r="X133" i="2"/>
  <c r="AA133" i="2" s="1"/>
  <c r="X134" i="2"/>
  <c r="AA134" i="2" s="1"/>
  <c r="X135" i="2"/>
  <c r="AA135" i="2" s="1"/>
  <c r="X136" i="2"/>
  <c r="AA136" i="2" s="1"/>
  <c r="X137" i="2"/>
  <c r="AA137" i="2" s="1"/>
  <c r="X138" i="2"/>
  <c r="AA138" i="2" s="1"/>
  <c r="X139" i="2"/>
  <c r="AA139" i="2" s="1"/>
  <c r="X140" i="2"/>
  <c r="AA140" i="2" s="1"/>
  <c r="X141" i="2"/>
  <c r="AA141" i="2" s="1"/>
  <c r="X142" i="2"/>
  <c r="AA142" i="2" s="1"/>
  <c r="X143" i="2"/>
  <c r="AA143" i="2" s="1"/>
  <c r="X144" i="2"/>
  <c r="AA144" i="2" s="1"/>
  <c r="X145" i="2"/>
  <c r="AA145" i="2" s="1"/>
  <c r="X146" i="2"/>
  <c r="AA146" i="2" s="1"/>
  <c r="X147" i="2"/>
  <c r="AA147" i="2" s="1"/>
  <c r="X148" i="2"/>
  <c r="AA148" i="2" s="1"/>
  <c r="X149" i="2"/>
  <c r="AA149" i="2" s="1"/>
  <c r="X150" i="2"/>
  <c r="AA150" i="2" s="1"/>
  <c r="X151" i="2"/>
  <c r="AA151" i="2" s="1"/>
  <c r="X152" i="2"/>
  <c r="AA152" i="2" s="1"/>
  <c r="X153" i="2"/>
  <c r="AA153" i="2" s="1"/>
  <c r="X154" i="2"/>
  <c r="AA154" i="2" s="1"/>
  <c r="X155" i="2"/>
  <c r="AA155" i="2" s="1"/>
  <c r="X156" i="2"/>
  <c r="AA156" i="2" s="1"/>
  <c r="X157" i="2"/>
  <c r="AA157" i="2" s="1"/>
  <c r="X158" i="2"/>
  <c r="AA158" i="2" s="1"/>
  <c r="X159" i="2"/>
  <c r="AA159" i="2" s="1"/>
  <c r="X160" i="2"/>
  <c r="AA160" i="2" s="1"/>
  <c r="X161" i="2"/>
  <c r="AA161" i="2" s="1"/>
  <c r="X162" i="2"/>
  <c r="AA162" i="2" s="1"/>
  <c r="X163" i="2"/>
  <c r="AA163" i="2" s="1"/>
  <c r="X164" i="2"/>
  <c r="AA164" i="2" s="1"/>
  <c r="X165" i="2"/>
  <c r="AA165" i="2" s="1"/>
  <c r="X166" i="2"/>
  <c r="AA166" i="2" s="1"/>
  <c r="X167" i="2"/>
  <c r="AA167" i="2" s="1"/>
  <c r="X168" i="2"/>
  <c r="AA168" i="2" s="1"/>
  <c r="X169" i="2"/>
  <c r="AA169" i="2" s="1"/>
  <c r="X170" i="2"/>
  <c r="AA170" i="2" s="1"/>
  <c r="X171" i="2"/>
  <c r="AA171" i="2" s="1"/>
  <c r="X172" i="2"/>
  <c r="AA172" i="2" s="1"/>
  <c r="X173" i="2"/>
  <c r="AA173" i="2" s="1"/>
  <c r="X174" i="2"/>
  <c r="AA174" i="2" s="1"/>
  <c r="X175" i="2"/>
  <c r="AA175" i="2" s="1"/>
  <c r="X176" i="2"/>
  <c r="AA176" i="2" s="1"/>
  <c r="X177" i="2"/>
  <c r="AA177" i="2" s="1"/>
  <c r="X178" i="2"/>
  <c r="AA178" i="2" s="1"/>
  <c r="X179" i="2"/>
  <c r="AA179" i="2" s="1"/>
  <c r="X180" i="2"/>
  <c r="AA180" i="2" s="1"/>
  <c r="X181" i="2"/>
  <c r="AA181" i="2" s="1"/>
  <c r="X182" i="2"/>
  <c r="AA182" i="2" s="1"/>
  <c r="X183" i="2"/>
  <c r="AA183" i="2" s="1"/>
  <c r="X184" i="2"/>
  <c r="AA184" i="2" s="1"/>
  <c r="X185" i="2"/>
  <c r="AA185" i="2" s="1"/>
  <c r="X186" i="2"/>
  <c r="AA186" i="2" s="1"/>
  <c r="X187" i="2"/>
  <c r="AA187" i="2" s="1"/>
  <c r="X188" i="2"/>
  <c r="AA188" i="2" s="1"/>
  <c r="X189" i="2"/>
  <c r="AA189" i="2" s="1"/>
  <c r="X190" i="2"/>
  <c r="AA190" i="2" s="1"/>
  <c r="X191" i="2"/>
  <c r="AA191" i="2" s="1"/>
  <c r="X192" i="2"/>
  <c r="AA192" i="2" s="1"/>
  <c r="X193" i="2"/>
  <c r="AA193" i="2" s="1"/>
  <c r="X194" i="2"/>
  <c r="AA194" i="2" s="1"/>
  <c r="X195" i="2"/>
  <c r="AA195" i="2" s="1"/>
  <c r="X196" i="2"/>
  <c r="AA196" i="2" s="1"/>
  <c r="X197" i="2"/>
  <c r="AA197" i="2" s="1"/>
  <c r="X198" i="2"/>
  <c r="AA198" i="2" s="1"/>
  <c r="X199" i="2"/>
  <c r="AA199" i="2" s="1"/>
  <c r="X200" i="2"/>
  <c r="AA200" i="2" s="1"/>
  <c r="X201" i="2"/>
  <c r="AA201" i="2" s="1"/>
  <c r="X202" i="2"/>
  <c r="AA202" i="2" s="1"/>
  <c r="X203" i="2"/>
  <c r="AA203" i="2" s="1"/>
  <c r="X204" i="2"/>
  <c r="AA204" i="2" s="1"/>
  <c r="X205" i="2"/>
  <c r="AA205" i="2" s="1"/>
  <c r="X206" i="2"/>
  <c r="AA206" i="2" s="1"/>
  <c r="X207" i="2"/>
  <c r="AA207" i="2" s="1"/>
  <c r="X208" i="2"/>
  <c r="AA208" i="2" s="1"/>
  <c r="X209" i="2"/>
  <c r="AA209" i="2" s="1"/>
  <c r="X210" i="2"/>
  <c r="AA210" i="2" s="1"/>
  <c r="X211" i="2"/>
  <c r="AA211" i="2" s="1"/>
  <c r="X212" i="2"/>
  <c r="AA212" i="2" s="1"/>
  <c r="X213" i="2"/>
  <c r="AA213" i="2" s="1"/>
  <c r="X214" i="2"/>
  <c r="AA214" i="2" s="1"/>
  <c r="X215" i="2"/>
  <c r="AA215" i="2" s="1"/>
  <c r="X216" i="2"/>
  <c r="AA216" i="2" s="1"/>
  <c r="X217" i="2"/>
  <c r="AA217" i="2" s="1"/>
  <c r="X218" i="2"/>
  <c r="AA218" i="2" s="1"/>
  <c r="X219" i="2"/>
  <c r="AA219" i="2" s="1"/>
  <c r="X220" i="2"/>
  <c r="AA220" i="2" s="1"/>
  <c r="X221" i="2"/>
  <c r="AA221" i="2" s="1"/>
  <c r="X222" i="2"/>
  <c r="AA222" i="2" s="1"/>
  <c r="X223" i="2"/>
  <c r="AA223" i="2" s="1"/>
  <c r="X224" i="2"/>
  <c r="AA224" i="2" s="1"/>
  <c r="X225" i="2"/>
  <c r="AA225" i="2" s="1"/>
  <c r="X226" i="2"/>
  <c r="AA226" i="2" s="1"/>
  <c r="X227" i="2"/>
  <c r="AA227" i="2" s="1"/>
  <c r="X228" i="2"/>
  <c r="AA228" i="2" s="1"/>
  <c r="X229" i="2"/>
  <c r="AA229" i="2" s="1"/>
  <c r="X230" i="2"/>
  <c r="AA230" i="2" s="1"/>
  <c r="X231" i="2"/>
  <c r="AA231" i="2" s="1"/>
  <c r="X232" i="2"/>
  <c r="AA232" i="2" s="1"/>
  <c r="X233" i="2"/>
  <c r="AA233" i="2" s="1"/>
  <c r="X234" i="2"/>
  <c r="AA234" i="2" s="1"/>
  <c r="X235" i="2"/>
  <c r="AA235" i="2" s="1"/>
  <c r="X236" i="2"/>
  <c r="AA236" i="2" s="1"/>
  <c r="X237" i="2"/>
  <c r="AA237" i="2" s="1"/>
  <c r="X238" i="2"/>
  <c r="AA238" i="2" s="1"/>
  <c r="X239" i="2"/>
  <c r="AA239" i="2" s="1"/>
  <c r="X240" i="2"/>
  <c r="AA240" i="2" s="1"/>
  <c r="X241" i="2"/>
  <c r="AA241" i="2" s="1"/>
  <c r="X242" i="2"/>
  <c r="AA242" i="2" s="1"/>
  <c r="X243" i="2"/>
  <c r="AA243" i="2" s="1"/>
  <c r="X244" i="2"/>
  <c r="AA244" i="2" s="1"/>
  <c r="X245" i="2"/>
  <c r="AA245" i="2" s="1"/>
  <c r="X246" i="2"/>
  <c r="AA246" i="2" s="1"/>
  <c r="X247" i="2"/>
  <c r="AA247" i="2" s="1"/>
  <c r="X248" i="2"/>
  <c r="AA248" i="2" s="1"/>
  <c r="X249" i="2"/>
  <c r="AA249" i="2" s="1"/>
  <c r="X250" i="2"/>
  <c r="AA250" i="2" s="1"/>
  <c r="X251" i="2"/>
  <c r="AA251" i="2" s="1"/>
  <c r="X252" i="2"/>
  <c r="AA252" i="2" s="1"/>
  <c r="X253" i="2"/>
  <c r="AA253" i="2" s="1"/>
  <c r="X254" i="2"/>
  <c r="AA254" i="2" s="1"/>
  <c r="X255" i="2"/>
  <c r="AA255" i="2" s="1"/>
  <c r="X256" i="2"/>
  <c r="AA256" i="2" s="1"/>
  <c r="X257" i="2"/>
  <c r="AA257" i="2" s="1"/>
  <c r="X258" i="2"/>
  <c r="AA258" i="2" s="1"/>
  <c r="X259" i="2"/>
  <c r="AA259" i="2" s="1"/>
  <c r="X260" i="2"/>
  <c r="AA260" i="2" s="1"/>
  <c r="X261" i="2"/>
  <c r="AA261" i="2" s="1"/>
  <c r="X262" i="2"/>
  <c r="AA262" i="2" s="1"/>
  <c r="X263" i="2"/>
  <c r="AA263" i="2" s="1"/>
  <c r="X264" i="2"/>
  <c r="AA264" i="2" s="1"/>
  <c r="X265" i="2"/>
  <c r="AA265" i="2" s="1"/>
  <c r="X266" i="2"/>
  <c r="AA266" i="2" s="1"/>
  <c r="X267" i="2"/>
  <c r="AA267" i="2" s="1"/>
  <c r="X268" i="2"/>
  <c r="AA268" i="2" s="1"/>
  <c r="X269" i="2"/>
  <c r="AA269" i="2" s="1"/>
  <c r="X270" i="2"/>
  <c r="AA270" i="2" s="1"/>
  <c r="X271" i="2"/>
  <c r="AA271" i="2" s="1"/>
  <c r="X272" i="2"/>
  <c r="AA272" i="2" s="1"/>
  <c r="X273" i="2"/>
  <c r="AA273" i="2" s="1"/>
  <c r="X274" i="2"/>
  <c r="AA274" i="2" s="1"/>
  <c r="X275" i="2"/>
  <c r="AA275" i="2" s="1"/>
  <c r="X276" i="2"/>
  <c r="AA276" i="2" s="1"/>
  <c r="X277" i="2"/>
  <c r="AA277" i="2" s="1"/>
  <c r="X278" i="2"/>
  <c r="AA278" i="2" s="1"/>
  <c r="X279" i="2"/>
  <c r="AA279" i="2" s="1"/>
  <c r="X280" i="2"/>
  <c r="AA280" i="2" s="1"/>
  <c r="X281" i="2"/>
  <c r="AA281" i="2" s="1"/>
  <c r="X282" i="2"/>
  <c r="AA282" i="2" s="1"/>
  <c r="X283" i="2"/>
  <c r="AA283" i="2" s="1"/>
  <c r="X284" i="2"/>
  <c r="AA284" i="2" s="1"/>
  <c r="X285" i="2"/>
  <c r="AA285" i="2" s="1"/>
  <c r="X286" i="2"/>
  <c r="AA286" i="2" s="1"/>
  <c r="X287" i="2"/>
  <c r="AA287" i="2" s="1"/>
  <c r="X288" i="2"/>
  <c r="AA288" i="2" s="1"/>
  <c r="X289" i="2"/>
  <c r="AA289" i="2" s="1"/>
  <c r="X290" i="2"/>
  <c r="AA290" i="2" s="1"/>
  <c r="X291" i="2"/>
  <c r="AA291" i="2" s="1"/>
  <c r="X292" i="2"/>
  <c r="AA292" i="2" s="1"/>
  <c r="X293" i="2"/>
  <c r="AA293" i="2" s="1"/>
  <c r="X294" i="2"/>
  <c r="AA294" i="2" s="1"/>
  <c r="X295" i="2"/>
  <c r="AA295" i="2" s="1"/>
  <c r="X296" i="2"/>
  <c r="AA296" i="2" s="1"/>
  <c r="X297" i="2"/>
  <c r="AA297" i="2" s="1"/>
  <c r="X298" i="2"/>
  <c r="AA298" i="2" s="1"/>
  <c r="X299" i="2"/>
  <c r="AA299" i="2" s="1"/>
  <c r="X300" i="2"/>
  <c r="AA300" i="2" s="1"/>
  <c r="X301" i="2"/>
  <c r="AA301" i="2" s="1"/>
  <c r="X302" i="2"/>
  <c r="AA302" i="2" s="1"/>
  <c r="X303" i="2"/>
  <c r="AA303" i="2" s="1"/>
  <c r="X304" i="2"/>
  <c r="AA304" i="2" s="1"/>
  <c r="X305" i="2"/>
  <c r="AA305" i="2" s="1"/>
  <c r="X306" i="2"/>
  <c r="AA306" i="2" s="1"/>
  <c r="X307" i="2"/>
  <c r="AA307" i="2" s="1"/>
  <c r="X308" i="2"/>
  <c r="AA308" i="2" s="1"/>
  <c r="X309" i="2"/>
  <c r="AA309" i="2" s="1"/>
  <c r="X310" i="2"/>
  <c r="AA310" i="2" s="1"/>
  <c r="X311" i="2"/>
  <c r="AA311" i="2" s="1"/>
  <c r="X312" i="2"/>
  <c r="AA312" i="2" s="1"/>
  <c r="X313" i="2"/>
  <c r="AA313" i="2" s="1"/>
  <c r="X314" i="2"/>
  <c r="AA314" i="2" s="1"/>
  <c r="X315" i="2"/>
  <c r="AA315" i="2" s="1"/>
  <c r="X316" i="2"/>
  <c r="AA316" i="2" s="1"/>
  <c r="X317" i="2"/>
  <c r="AA317" i="2" s="1"/>
  <c r="X318" i="2"/>
  <c r="AA318" i="2" s="1"/>
  <c r="X319" i="2"/>
  <c r="AA319" i="2" s="1"/>
  <c r="X320" i="2"/>
  <c r="AA320" i="2" s="1"/>
  <c r="X321" i="2"/>
  <c r="AA321" i="2" s="1"/>
  <c r="X322" i="2"/>
  <c r="AA322" i="2" s="1"/>
  <c r="X323" i="2"/>
  <c r="AA323" i="2" s="1"/>
  <c r="X324" i="2"/>
  <c r="AA324" i="2" s="1"/>
  <c r="X325" i="2"/>
  <c r="AA325" i="2" s="1"/>
  <c r="X326" i="2"/>
  <c r="AA326" i="2" s="1"/>
  <c r="X327" i="2"/>
  <c r="AA327" i="2" s="1"/>
  <c r="X328" i="2"/>
  <c r="AA328" i="2" s="1"/>
  <c r="X329" i="2"/>
  <c r="AA329" i="2" s="1"/>
  <c r="X330" i="2"/>
  <c r="AA330" i="2" s="1"/>
  <c r="X331" i="2"/>
  <c r="AA331" i="2" s="1"/>
  <c r="X332" i="2"/>
  <c r="AA332" i="2" s="1"/>
  <c r="X333" i="2"/>
  <c r="AA333" i="2" s="1"/>
  <c r="X334" i="2"/>
  <c r="AA334" i="2" s="1"/>
  <c r="X335" i="2"/>
  <c r="AA335" i="2" s="1"/>
  <c r="X336" i="2"/>
  <c r="AA336" i="2" s="1"/>
  <c r="X337" i="2"/>
  <c r="AA337" i="2" s="1"/>
  <c r="X338" i="2"/>
  <c r="AA338" i="2" s="1"/>
  <c r="X339" i="2"/>
  <c r="AA339" i="2" s="1"/>
  <c r="X340" i="2"/>
  <c r="AA340" i="2" s="1"/>
  <c r="X341" i="2"/>
  <c r="AA341" i="2" s="1"/>
  <c r="X342" i="2"/>
  <c r="AA342" i="2" s="1"/>
  <c r="X343" i="2"/>
  <c r="AA343" i="2" s="1"/>
  <c r="X344" i="2"/>
  <c r="AA344" i="2" s="1"/>
  <c r="X345" i="2"/>
  <c r="AA345" i="2" s="1"/>
  <c r="X346" i="2"/>
  <c r="AA346" i="2" s="1"/>
  <c r="X347" i="2"/>
  <c r="AA347" i="2" s="1"/>
  <c r="X348" i="2"/>
  <c r="AA348" i="2" s="1"/>
  <c r="X349" i="2"/>
  <c r="AA349" i="2" s="1"/>
  <c r="X350" i="2"/>
  <c r="AA350" i="2" s="1"/>
  <c r="X351" i="2"/>
  <c r="AA351" i="2" s="1"/>
  <c r="X352" i="2"/>
  <c r="AA352" i="2" s="1"/>
  <c r="X353" i="2"/>
  <c r="AA353" i="2" s="1"/>
  <c r="X354" i="2"/>
  <c r="AA354" i="2" s="1"/>
  <c r="X355" i="2"/>
  <c r="AA355" i="2" s="1"/>
  <c r="X356" i="2"/>
  <c r="AA356" i="2" s="1"/>
  <c r="X357" i="2"/>
  <c r="AA357" i="2" s="1"/>
  <c r="X358" i="2"/>
  <c r="AA358" i="2" s="1"/>
  <c r="X359" i="2"/>
  <c r="AA359" i="2" s="1"/>
  <c r="X360" i="2"/>
  <c r="AA360" i="2" s="1"/>
  <c r="X361" i="2"/>
  <c r="AA361" i="2" s="1"/>
  <c r="X362" i="2"/>
  <c r="AA362" i="2" s="1"/>
  <c r="X363" i="2"/>
  <c r="AA363" i="2" s="1"/>
  <c r="X364" i="2"/>
  <c r="AA364" i="2" s="1"/>
  <c r="X365" i="2"/>
  <c r="AA365" i="2" s="1"/>
  <c r="X366" i="2"/>
  <c r="AA366" i="2" s="1"/>
  <c r="X367" i="2"/>
  <c r="AA367" i="2" s="1"/>
  <c r="X368" i="2"/>
  <c r="AA368" i="2" s="1"/>
  <c r="X369" i="2"/>
  <c r="AA369" i="2" s="1"/>
  <c r="X370" i="2"/>
  <c r="AA370" i="2" s="1"/>
  <c r="X371" i="2"/>
  <c r="AA371" i="2" s="1"/>
  <c r="X372" i="2"/>
  <c r="AA372" i="2" s="1"/>
  <c r="X373" i="2"/>
  <c r="AA373" i="2" s="1"/>
  <c r="X374" i="2"/>
  <c r="AA374" i="2" s="1"/>
  <c r="X375" i="2"/>
  <c r="AA375" i="2" s="1"/>
  <c r="X376" i="2"/>
  <c r="AA376" i="2" s="1"/>
  <c r="X377" i="2"/>
  <c r="AA377" i="2" s="1"/>
  <c r="X378" i="2"/>
  <c r="AA378" i="2" s="1"/>
  <c r="X379" i="2"/>
  <c r="AA379" i="2" s="1"/>
  <c r="X380" i="2"/>
  <c r="AA380" i="2" s="1"/>
  <c r="X381" i="2"/>
  <c r="AA381" i="2" s="1"/>
  <c r="X382" i="2"/>
  <c r="AA382" i="2" s="1"/>
  <c r="X383" i="2"/>
  <c r="AA383" i="2" s="1"/>
  <c r="X384" i="2"/>
  <c r="AA384" i="2" s="1"/>
  <c r="X385" i="2"/>
  <c r="AA385" i="2" s="1"/>
  <c r="X386" i="2"/>
  <c r="AA386" i="2" s="1"/>
  <c r="X387" i="2"/>
  <c r="AA387" i="2" s="1"/>
  <c r="X388" i="2"/>
  <c r="AA388" i="2" s="1"/>
  <c r="X389" i="2"/>
  <c r="AA389" i="2" s="1"/>
  <c r="X390" i="2"/>
  <c r="AA390" i="2" s="1"/>
  <c r="X391" i="2"/>
  <c r="AA391" i="2" s="1"/>
  <c r="X392" i="2"/>
  <c r="AA392" i="2" s="1"/>
  <c r="X393" i="2"/>
  <c r="AA393" i="2" s="1"/>
  <c r="X394" i="2"/>
  <c r="AA394" i="2" s="1"/>
  <c r="X395" i="2"/>
  <c r="AA395" i="2" s="1"/>
  <c r="X396" i="2"/>
  <c r="AA396" i="2" s="1"/>
  <c r="X397" i="2"/>
  <c r="AA397" i="2" s="1"/>
  <c r="X398" i="2"/>
  <c r="AA398" i="2" s="1"/>
  <c r="X399" i="2"/>
  <c r="AA399" i="2" s="1"/>
  <c r="X400" i="2"/>
  <c r="AA400" i="2" s="1"/>
  <c r="X401" i="2"/>
  <c r="AA401" i="2" s="1"/>
  <c r="X402" i="2"/>
  <c r="AA402" i="2" s="1"/>
  <c r="X403" i="2"/>
  <c r="AA403" i="2" s="1"/>
  <c r="X404" i="2"/>
  <c r="AA404" i="2" s="1"/>
  <c r="X405" i="2"/>
  <c r="AA405" i="2" s="1"/>
  <c r="X406" i="2"/>
  <c r="AA406" i="2" s="1"/>
  <c r="X407" i="2"/>
  <c r="AA407" i="2" s="1"/>
  <c r="X408" i="2"/>
  <c r="AA408" i="2" s="1"/>
  <c r="X409" i="2"/>
  <c r="AA409" i="2" s="1"/>
  <c r="X410" i="2"/>
  <c r="AA410" i="2" s="1"/>
  <c r="X411" i="2"/>
  <c r="AA411" i="2" s="1"/>
  <c r="X412" i="2"/>
  <c r="AA412" i="2" s="1"/>
  <c r="X413" i="2"/>
  <c r="AA413" i="2" s="1"/>
  <c r="X414" i="2"/>
  <c r="AA414" i="2" s="1"/>
  <c r="X415" i="2"/>
  <c r="AA415" i="2" s="1"/>
  <c r="X416" i="2"/>
  <c r="AA416" i="2" s="1"/>
  <c r="X417" i="2"/>
  <c r="AA417" i="2" s="1"/>
  <c r="X418" i="2"/>
  <c r="AA418" i="2" s="1"/>
  <c r="X419" i="2"/>
  <c r="AA419" i="2" s="1"/>
  <c r="X420" i="2"/>
  <c r="AA420" i="2" s="1"/>
  <c r="X421" i="2"/>
  <c r="AA421" i="2" s="1"/>
  <c r="X422" i="2"/>
  <c r="AA422" i="2" s="1"/>
  <c r="X423" i="2"/>
  <c r="AA423" i="2" s="1"/>
  <c r="X424" i="2"/>
  <c r="AA424" i="2" s="1"/>
  <c r="X425" i="2"/>
  <c r="AA425" i="2" s="1"/>
  <c r="X426" i="2"/>
  <c r="AA426" i="2" s="1"/>
  <c r="X427" i="2"/>
  <c r="AA427" i="2" s="1"/>
  <c r="X428" i="2"/>
  <c r="AA428" i="2" s="1"/>
  <c r="X429" i="2"/>
  <c r="AA429" i="2" s="1"/>
  <c r="X430" i="2"/>
  <c r="AA430" i="2" s="1"/>
  <c r="X431" i="2"/>
  <c r="AA431" i="2" s="1"/>
  <c r="X432" i="2"/>
  <c r="AA432" i="2" s="1"/>
  <c r="X433" i="2"/>
  <c r="AA433" i="2" s="1"/>
  <c r="X434" i="2"/>
  <c r="AA434" i="2" s="1"/>
  <c r="X435" i="2"/>
  <c r="AA435" i="2" s="1"/>
  <c r="X436" i="2"/>
  <c r="AA436" i="2" s="1"/>
  <c r="X437" i="2"/>
  <c r="AA437" i="2" s="1"/>
  <c r="X438" i="2"/>
  <c r="AA438" i="2" s="1"/>
  <c r="X439" i="2"/>
  <c r="AA439" i="2" s="1"/>
  <c r="X440" i="2"/>
  <c r="AA440" i="2" s="1"/>
  <c r="X441" i="2"/>
  <c r="AA441" i="2" s="1"/>
  <c r="X442" i="2"/>
  <c r="AA442" i="2" s="1"/>
  <c r="X443" i="2"/>
  <c r="AA443" i="2" s="1"/>
  <c r="X444" i="2"/>
  <c r="AA444" i="2" s="1"/>
  <c r="X445" i="2"/>
  <c r="AA445" i="2" s="1"/>
  <c r="X446" i="2"/>
  <c r="AA446" i="2" s="1"/>
  <c r="X447" i="2"/>
  <c r="AA447" i="2" s="1"/>
  <c r="X448" i="2"/>
  <c r="AA448" i="2" s="1"/>
  <c r="X449" i="2"/>
  <c r="AA449" i="2" s="1"/>
  <c r="X450" i="2"/>
  <c r="AA450" i="2" s="1"/>
  <c r="X451" i="2"/>
  <c r="AA451" i="2" s="1"/>
  <c r="X452" i="2"/>
  <c r="AA452" i="2" s="1"/>
  <c r="X453" i="2"/>
  <c r="AA453" i="2" s="1"/>
  <c r="X454" i="2"/>
  <c r="AA454" i="2" s="1"/>
  <c r="X455" i="2"/>
  <c r="AA455" i="2" s="1"/>
  <c r="X456" i="2"/>
  <c r="AA456" i="2" s="1"/>
  <c r="X457" i="2"/>
  <c r="AA457" i="2" s="1"/>
  <c r="X458" i="2"/>
  <c r="AA458" i="2" s="1"/>
  <c r="X459" i="2"/>
  <c r="AA459" i="2" s="1"/>
  <c r="X460" i="2"/>
  <c r="AA460" i="2" s="1"/>
  <c r="X461" i="2"/>
  <c r="AA461" i="2" s="1"/>
  <c r="X462" i="2"/>
  <c r="AA462" i="2" s="1"/>
  <c r="X463" i="2"/>
  <c r="AA463" i="2" s="1"/>
  <c r="X464" i="2"/>
  <c r="AA464" i="2" s="1"/>
  <c r="X465" i="2"/>
  <c r="AA465" i="2" s="1"/>
  <c r="X466" i="2"/>
  <c r="AA466" i="2" s="1"/>
  <c r="X467" i="2"/>
  <c r="AA467" i="2" s="1"/>
  <c r="X468" i="2"/>
  <c r="AA468" i="2" s="1"/>
  <c r="X469" i="2"/>
  <c r="AA469" i="2" s="1"/>
  <c r="X470" i="2"/>
  <c r="AA470" i="2" s="1"/>
  <c r="X471" i="2"/>
  <c r="AA471" i="2" s="1"/>
  <c r="X472" i="2"/>
  <c r="AA472" i="2" s="1"/>
  <c r="X473" i="2"/>
  <c r="AA473" i="2" s="1"/>
  <c r="X474" i="2"/>
  <c r="AA474" i="2" s="1"/>
  <c r="X475" i="2"/>
  <c r="AA475" i="2" s="1"/>
  <c r="X476" i="2"/>
  <c r="AA476" i="2" s="1"/>
  <c r="X477" i="2"/>
  <c r="AA477" i="2" s="1"/>
  <c r="X478" i="2"/>
  <c r="AA478" i="2" s="1"/>
  <c r="X479" i="2"/>
  <c r="AA479" i="2" s="1"/>
  <c r="X480" i="2"/>
  <c r="AA480" i="2" s="1"/>
  <c r="X481" i="2"/>
  <c r="AA481" i="2" s="1"/>
  <c r="X482" i="2"/>
  <c r="AA482" i="2" s="1"/>
  <c r="X483" i="2"/>
  <c r="AA483" i="2" s="1"/>
  <c r="X484" i="2"/>
  <c r="AA484" i="2" s="1"/>
  <c r="X485" i="2"/>
  <c r="AA485" i="2" s="1"/>
  <c r="X486" i="2"/>
  <c r="AA486" i="2" s="1"/>
  <c r="X487" i="2"/>
  <c r="AA487" i="2" s="1"/>
  <c r="X488" i="2"/>
  <c r="AA488" i="2" s="1"/>
  <c r="X489" i="2"/>
  <c r="AA489" i="2" s="1"/>
  <c r="X490" i="2"/>
  <c r="AA490" i="2" s="1"/>
  <c r="X491" i="2"/>
  <c r="AA491" i="2" s="1"/>
  <c r="X492" i="2"/>
  <c r="AA492" i="2" s="1"/>
  <c r="X493" i="2"/>
  <c r="AA493" i="2" s="1"/>
  <c r="X494" i="2"/>
  <c r="AA494" i="2" s="1"/>
  <c r="X495" i="2"/>
  <c r="AA495" i="2" s="1"/>
  <c r="X496" i="2"/>
  <c r="AA496" i="2" s="1"/>
  <c r="X497" i="2"/>
  <c r="AA497" i="2" s="1"/>
  <c r="X498" i="2"/>
  <c r="AA498" i="2" s="1"/>
  <c r="X499" i="2"/>
  <c r="AA499" i="2" s="1"/>
  <c r="X500" i="2"/>
  <c r="AA500" i="2" s="1"/>
  <c r="X501" i="2"/>
  <c r="AA501" i="2" s="1"/>
  <c r="X502" i="2"/>
  <c r="AA502" i="2" s="1"/>
  <c r="X503" i="2"/>
  <c r="AA503" i="2" s="1"/>
  <c r="X504" i="2"/>
  <c r="AA504" i="2" s="1"/>
  <c r="X505" i="2"/>
  <c r="AA505" i="2" s="1"/>
  <c r="X506" i="2"/>
  <c r="AA506" i="2" s="1"/>
  <c r="X507" i="2"/>
  <c r="AA507" i="2" s="1"/>
  <c r="X508" i="2"/>
  <c r="AA508" i="2" s="1"/>
  <c r="X509" i="2"/>
  <c r="AA509" i="2" s="1"/>
  <c r="X510" i="2"/>
  <c r="AA510" i="2" s="1"/>
  <c r="X511" i="2"/>
  <c r="AA511" i="2" s="1"/>
  <c r="X512" i="2"/>
  <c r="AA512" i="2" s="1"/>
  <c r="X513" i="2"/>
  <c r="AA513" i="2" s="1"/>
  <c r="X514" i="2"/>
  <c r="AA514" i="2" s="1"/>
  <c r="X515" i="2"/>
  <c r="AA515" i="2" s="1"/>
  <c r="X516" i="2"/>
  <c r="AA516" i="2" s="1"/>
  <c r="X517" i="2"/>
  <c r="AA517" i="2" s="1"/>
  <c r="X518" i="2"/>
  <c r="AA518" i="2" s="1"/>
  <c r="X519" i="2"/>
  <c r="AA519" i="2" s="1"/>
  <c r="X520" i="2"/>
  <c r="AA520" i="2" s="1"/>
  <c r="X521" i="2"/>
  <c r="AA521" i="2" s="1"/>
  <c r="X522" i="2"/>
  <c r="AA522" i="2" s="1"/>
  <c r="X523" i="2"/>
  <c r="AA523" i="2" s="1"/>
  <c r="X524" i="2"/>
  <c r="AA524" i="2" s="1"/>
  <c r="X525" i="2"/>
  <c r="AA525" i="2" s="1"/>
  <c r="X526" i="2"/>
  <c r="AA526" i="2" s="1"/>
  <c r="X527" i="2"/>
  <c r="AA527" i="2" s="1"/>
  <c r="X528" i="2"/>
  <c r="AA528" i="2" s="1"/>
  <c r="X529" i="2"/>
  <c r="AA529" i="2" s="1"/>
  <c r="X530" i="2"/>
  <c r="AA530" i="2" s="1"/>
  <c r="X531" i="2"/>
  <c r="AA531" i="2" s="1"/>
  <c r="X532" i="2"/>
  <c r="AA532" i="2" s="1"/>
  <c r="X533" i="2"/>
  <c r="AA533" i="2" s="1"/>
  <c r="X534" i="2"/>
  <c r="AA534" i="2" s="1"/>
  <c r="X535" i="2"/>
  <c r="AA535" i="2" s="1"/>
  <c r="X536" i="2"/>
  <c r="AA536" i="2" s="1"/>
  <c r="X537" i="2"/>
  <c r="AA537" i="2" s="1"/>
  <c r="X538" i="2"/>
  <c r="AA538" i="2" s="1"/>
  <c r="X539" i="2"/>
  <c r="AA539" i="2" s="1"/>
  <c r="X540" i="2"/>
  <c r="AA540" i="2" s="1"/>
  <c r="X541" i="2"/>
  <c r="AA541" i="2" s="1"/>
  <c r="X542" i="2"/>
  <c r="AA542" i="2" s="1"/>
  <c r="X543" i="2"/>
  <c r="AA543" i="2" s="1"/>
  <c r="X544" i="2"/>
  <c r="AA544" i="2" s="1"/>
  <c r="X545" i="2"/>
  <c r="AA545" i="2" s="1"/>
  <c r="X546" i="2"/>
  <c r="AA546" i="2" s="1"/>
  <c r="X547" i="2"/>
  <c r="AA547" i="2" s="1"/>
  <c r="X548" i="2"/>
  <c r="AA548" i="2" s="1"/>
  <c r="X549" i="2"/>
  <c r="AA549" i="2" s="1"/>
  <c r="X550" i="2"/>
  <c r="AA550" i="2" s="1"/>
  <c r="X551" i="2"/>
  <c r="AA551" i="2" s="1"/>
  <c r="X552" i="2"/>
  <c r="AA552" i="2" s="1"/>
  <c r="X553" i="2"/>
  <c r="AA553" i="2" s="1"/>
  <c r="X554" i="2"/>
  <c r="AA554" i="2" s="1"/>
  <c r="X555" i="2"/>
  <c r="AA555" i="2" s="1"/>
  <c r="X556" i="2"/>
  <c r="AA556" i="2" s="1"/>
  <c r="X557" i="2"/>
  <c r="AA557" i="2" s="1"/>
  <c r="X558" i="2"/>
  <c r="AA558" i="2" s="1"/>
  <c r="X559" i="2"/>
  <c r="AA559" i="2" s="1"/>
  <c r="X560" i="2"/>
  <c r="AA560" i="2" s="1"/>
  <c r="X561" i="2"/>
  <c r="AA561" i="2" s="1"/>
  <c r="X562" i="2"/>
  <c r="AA562" i="2" s="1"/>
  <c r="X563" i="2"/>
  <c r="AA563" i="2" s="1"/>
  <c r="X564" i="2"/>
  <c r="AA564" i="2" s="1"/>
  <c r="X565" i="2"/>
  <c r="AA565" i="2" s="1"/>
  <c r="X566" i="2"/>
  <c r="AA566" i="2" s="1"/>
  <c r="X567" i="2"/>
  <c r="AA567" i="2" s="1"/>
  <c r="X568" i="2"/>
  <c r="AA568" i="2" s="1"/>
  <c r="X569" i="2"/>
  <c r="AA569" i="2" s="1"/>
  <c r="X570" i="2"/>
  <c r="AA570" i="2" s="1"/>
  <c r="X571" i="2"/>
  <c r="AA571" i="2" s="1"/>
  <c r="X572" i="2"/>
  <c r="AA572" i="2" s="1"/>
  <c r="X573" i="2"/>
  <c r="AA573" i="2" s="1"/>
  <c r="X574" i="2"/>
  <c r="AA574" i="2" s="1"/>
  <c r="X575" i="2"/>
  <c r="AA575" i="2" s="1"/>
  <c r="X576" i="2"/>
  <c r="AA576" i="2" s="1"/>
  <c r="X577" i="2"/>
  <c r="AA577" i="2" s="1"/>
  <c r="X578" i="2"/>
  <c r="AA578" i="2" s="1"/>
  <c r="X579" i="2"/>
  <c r="AA579" i="2" s="1"/>
  <c r="X580" i="2"/>
  <c r="AA580" i="2" s="1"/>
  <c r="X581" i="2"/>
  <c r="AA581" i="2" s="1"/>
  <c r="X582" i="2"/>
  <c r="AA582" i="2" s="1"/>
  <c r="X583" i="2"/>
  <c r="AA583" i="2" s="1"/>
  <c r="X584" i="2"/>
  <c r="AA584" i="2" s="1"/>
  <c r="X585" i="2"/>
  <c r="AA585" i="2" s="1"/>
  <c r="X586" i="2"/>
  <c r="AA586" i="2" s="1"/>
  <c r="X587" i="2"/>
  <c r="AA587" i="2" s="1"/>
  <c r="X588" i="2"/>
  <c r="AA588" i="2" s="1"/>
  <c r="X589" i="2"/>
  <c r="AA589" i="2" s="1"/>
  <c r="X590" i="2"/>
  <c r="AA590" i="2" s="1"/>
  <c r="X591" i="2"/>
  <c r="AA591" i="2" s="1"/>
  <c r="X592" i="2"/>
  <c r="AA592" i="2" s="1"/>
  <c r="X593" i="2"/>
  <c r="AA593" i="2" s="1"/>
  <c r="X594" i="2"/>
  <c r="AA594" i="2" s="1"/>
  <c r="X595" i="2"/>
  <c r="AA595" i="2" s="1"/>
  <c r="X596" i="2"/>
  <c r="AA596" i="2" s="1"/>
  <c r="X597" i="2"/>
  <c r="AA597" i="2" s="1"/>
  <c r="X598" i="2"/>
  <c r="AA598" i="2" s="1"/>
  <c r="X599" i="2"/>
  <c r="AA599" i="2" s="1"/>
  <c r="X600" i="2"/>
  <c r="AA600" i="2" s="1"/>
  <c r="X601" i="2"/>
  <c r="AA601" i="2" s="1"/>
  <c r="X602" i="2"/>
  <c r="AA602" i="2" s="1"/>
  <c r="X603" i="2"/>
  <c r="AA603" i="2" s="1"/>
  <c r="X604" i="2"/>
  <c r="AA604" i="2" s="1"/>
  <c r="X605" i="2"/>
  <c r="AA605" i="2" s="1"/>
  <c r="X606" i="2"/>
  <c r="AA606" i="2" s="1"/>
  <c r="X607" i="2"/>
  <c r="AA607" i="2" s="1"/>
  <c r="X608" i="2"/>
  <c r="AA608" i="2" s="1"/>
  <c r="X609" i="2"/>
  <c r="AA609" i="2" s="1"/>
  <c r="X610" i="2"/>
  <c r="AA610" i="2" s="1"/>
  <c r="X611" i="2"/>
  <c r="AA611" i="2" s="1"/>
  <c r="X612" i="2"/>
  <c r="AA612" i="2" s="1"/>
  <c r="X613" i="2"/>
  <c r="AA613" i="2" s="1"/>
  <c r="X614" i="2"/>
  <c r="AA614" i="2" s="1"/>
  <c r="X615" i="2"/>
  <c r="AA615" i="2" s="1"/>
  <c r="X616" i="2"/>
  <c r="AA616" i="2" s="1"/>
  <c r="X617" i="2"/>
  <c r="AA617" i="2" s="1"/>
  <c r="X618" i="2"/>
  <c r="AA618" i="2" s="1"/>
  <c r="X619" i="2"/>
  <c r="AA619" i="2" s="1"/>
  <c r="X620" i="2"/>
  <c r="AA620" i="2" s="1"/>
  <c r="X621" i="2"/>
  <c r="AA621" i="2" s="1"/>
  <c r="X622" i="2"/>
  <c r="AA622" i="2" s="1"/>
  <c r="X623" i="2"/>
  <c r="AA623" i="2" s="1"/>
  <c r="X624" i="2"/>
  <c r="AA624" i="2" s="1"/>
  <c r="X625" i="2"/>
  <c r="AA625" i="2" s="1"/>
  <c r="X626" i="2"/>
  <c r="AA626" i="2" s="1"/>
  <c r="X627" i="2"/>
  <c r="AA627" i="2" s="1"/>
  <c r="X628" i="2"/>
  <c r="AA628" i="2" s="1"/>
  <c r="X629" i="2"/>
  <c r="AA629" i="2" s="1"/>
  <c r="X630" i="2"/>
  <c r="AA630" i="2" s="1"/>
  <c r="X631" i="2"/>
  <c r="AA631" i="2" s="1"/>
  <c r="X632" i="2"/>
  <c r="AA632" i="2" s="1"/>
  <c r="X633" i="2"/>
  <c r="AA633" i="2" s="1"/>
  <c r="X634" i="2"/>
  <c r="AA634" i="2" s="1"/>
  <c r="X635" i="2"/>
  <c r="AA635" i="2" s="1"/>
  <c r="X636" i="2"/>
  <c r="AA636" i="2" s="1"/>
  <c r="X637" i="2"/>
  <c r="AA637" i="2" s="1"/>
  <c r="X638" i="2"/>
  <c r="AA638" i="2" s="1"/>
  <c r="X639" i="2"/>
  <c r="AA639" i="2" s="1"/>
  <c r="X640" i="2"/>
  <c r="AA640" i="2" s="1"/>
  <c r="X641" i="2"/>
  <c r="AA641" i="2" s="1"/>
  <c r="X642" i="2"/>
  <c r="AA642" i="2" s="1"/>
  <c r="X643" i="2"/>
  <c r="AA643" i="2" s="1"/>
  <c r="X644" i="2"/>
  <c r="AA644" i="2" s="1"/>
  <c r="X645" i="2"/>
  <c r="AA645" i="2" s="1"/>
  <c r="X646" i="2"/>
  <c r="AA646" i="2" s="1"/>
  <c r="X647" i="2"/>
  <c r="AA647" i="2" s="1"/>
  <c r="X648" i="2"/>
  <c r="AA648" i="2" s="1"/>
  <c r="X649" i="2"/>
  <c r="AA649" i="2" s="1"/>
  <c r="X650" i="2"/>
  <c r="AA650" i="2" s="1"/>
  <c r="X651" i="2"/>
  <c r="AA651" i="2" s="1"/>
  <c r="X652" i="2"/>
  <c r="AA652" i="2" s="1"/>
  <c r="X653" i="2"/>
  <c r="AA653" i="2" s="1"/>
  <c r="X654" i="2"/>
  <c r="AA654" i="2" s="1"/>
  <c r="X655" i="2"/>
  <c r="AA655" i="2" s="1"/>
  <c r="X656" i="2"/>
  <c r="AA656" i="2" s="1"/>
  <c r="X657" i="2"/>
  <c r="AA657" i="2" s="1"/>
  <c r="X658" i="2"/>
  <c r="AA658" i="2" s="1"/>
  <c r="X659" i="2"/>
  <c r="AA659" i="2" s="1"/>
  <c r="X660" i="2"/>
  <c r="AA660" i="2" s="1"/>
  <c r="X661" i="2"/>
  <c r="AA661" i="2" s="1"/>
  <c r="X662" i="2"/>
  <c r="AA662" i="2" s="1"/>
  <c r="X663" i="2"/>
  <c r="AA663" i="2" s="1"/>
  <c r="X664" i="2"/>
  <c r="AA664" i="2" s="1"/>
  <c r="X665" i="2"/>
  <c r="AA665" i="2" s="1"/>
  <c r="X666" i="2"/>
  <c r="AA666" i="2" s="1"/>
  <c r="X667" i="2"/>
  <c r="AA667" i="2" s="1"/>
  <c r="X668" i="2"/>
  <c r="AA668" i="2" s="1"/>
  <c r="X669" i="2"/>
  <c r="AA669" i="2" s="1"/>
  <c r="X670" i="2"/>
  <c r="AA670" i="2" s="1"/>
  <c r="X671" i="2"/>
  <c r="AA671" i="2" s="1"/>
  <c r="X672" i="2"/>
  <c r="AA672" i="2" s="1"/>
  <c r="X673" i="2"/>
  <c r="AA673" i="2" s="1"/>
  <c r="X674" i="2"/>
  <c r="AA674" i="2" s="1"/>
  <c r="X675" i="2"/>
  <c r="AA675" i="2" s="1"/>
  <c r="X676" i="2"/>
  <c r="AA676" i="2" s="1"/>
  <c r="X677" i="2"/>
  <c r="AA677" i="2" s="1"/>
  <c r="X678" i="2"/>
  <c r="AA678" i="2" s="1"/>
  <c r="X679" i="2"/>
  <c r="AA679" i="2" s="1"/>
  <c r="X680" i="2"/>
  <c r="AA680" i="2" s="1"/>
  <c r="X681" i="2"/>
  <c r="AA681" i="2" s="1"/>
  <c r="X682" i="2"/>
  <c r="AA682" i="2" s="1"/>
  <c r="X683" i="2"/>
  <c r="AA683" i="2" s="1"/>
  <c r="X684" i="2"/>
  <c r="AA684" i="2" s="1"/>
  <c r="X685" i="2"/>
  <c r="AA685" i="2" s="1"/>
  <c r="X686" i="2"/>
  <c r="AA686" i="2" s="1"/>
  <c r="X687" i="2"/>
  <c r="AA687" i="2" s="1"/>
  <c r="X688" i="2"/>
  <c r="AA688" i="2" s="1"/>
  <c r="X689" i="2"/>
  <c r="AA689" i="2" s="1"/>
  <c r="X690" i="2"/>
  <c r="AA690" i="2" s="1"/>
  <c r="X691" i="2"/>
  <c r="AA691" i="2" s="1"/>
  <c r="X692" i="2"/>
  <c r="AA692" i="2" s="1"/>
  <c r="X693" i="2"/>
  <c r="AA693" i="2" s="1"/>
  <c r="X694" i="2"/>
  <c r="AA694" i="2" s="1"/>
  <c r="X695" i="2"/>
  <c r="AA695" i="2" s="1"/>
  <c r="X696" i="2"/>
  <c r="AA696" i="2" s="1"/>
  <c r="X697" i="2"/>
  <c r="AA697" i="2" s="1"/>
  <c r="X698" i="2"/>
  <c r="AA698" i="2" s="1"/>
  <c r="X699" i="2"/>
  <c r="AA699" i="2" s="1"/>
  <c r="X700" i="2"/>
  <c r="AA700" i="2" s="1"/>
  <c r="X701" i="2"/>
  <c r="AA701" i="2" s="1"/>
  <c r="X702" i="2"/>
  <c r="AA702" i="2" s="1"/>
  <c r="X703" i="2"/>
  <c r="AA703" i="2" s="1"/>
  <c r="X704" i="2"/>
  <c r="AA704" i="2" s="1"/>
  <c r="X705" i="2"/>
  <c r="AA705" i="2" s="1"/>
  <c r="X706" i="2"/>
  <c r="AA706" i="2" s="1"/>
  <c r="X707" i="2"/>
  <c r="AA707" i="2" s="1"/>
  <c r="X708" i="2"/>
  <c r="AA708" i="2" s="1"/>
  <c r="X709" i="2"/>
  <c r="AA709" i="2" s="1"/>
  <c r="X710" i="2"/>
  <c r="AA710" i="2" s="1"/>
  <c r="X711" i="2"/>
  <c r="AA711" i="2" s="1"/>
  <c r="X712" i="2"/>
  <c r="AA712" i="2" s="1"/>
  <c r="X713" i="2"/>
  <c r="AA713" i="2" s="1"/>
  <c r="X714" i="2"/>
  <c r="AA714" i="2" s="1"/>
  <c r="X715" i="2"/>
  <c r="AA715" i="2" s="1"/>
  <c r="X716" i="2"/>
  <c r="AA716" i="2" s="1"/>
  <c r="X717" i="2"/>
  <c r="AA717" i="2" s="1"/>
  <c r="X718" i="2"/>
  <c r="AA718" i="2" s="1"/>
  <c r="X719" i="2"/>
  <c r="AA719" i="2" s="1"/>
  <c r="X720" i="2"/>
  <c r="AA720" i="2" s="1"/>
  <c r="X721" i="2"/>
  <c r="AA721" i="2" s="1"/>
  <c r="X722" i="2"/>
  <c r="AA722" i="2" s="1"/>
  <c r="X723" i="2"/>
  <c r="AA723" i="2" s="1"/>
  <c r="X724" i="2"/>
  <c r="AA724" i="2" s="1"/>
  <c r="X725" i="2"/>
  <c r="AA725" i="2" s="1"/>
  <c r="X726" i="2"/>
  <c r="AA726" i="2" s="1"/>
  <c r="X727" i="2"/>
  <c r="AA727" i="2" s="1"/>
  <c r="X728" i="2"/>
  <c r="AA728" i="2" s="1"/>
  <c r="X729" i="2"/>
  <c r="AA729" i="2" s="1"/>
  <c r="X730" i="2"/>
  <c r="AA730" i="2" s="1"/>
  <c r="X731" i="2"/>
  <c r="AA731" i="2" s="1"/>
  <c r="X732" i="2"/>
  <c r="AA732" i="2" s="1"/>
  <c r="X733" i="2"/>
  <c r="AA733" i="2" s="1"/>
  <c r="X734" i="2"/>
  <c r="AA734" i="2" s="1"/>
  <c r="X735" i="2"/>
  <c r="AA735" i="2" s="1"/>
  <c r="X736" i="2"/>
  <c r="AA736" i="2" s="1"/>
  <c r="X737" i="2"/>
  <c r="AA737" i="2" s="1"/>
  <c r="X738" i="2"/>
  <c r="AA738" i="2" s="1"/>
  <c r="X739" i="2"/>
  <c r="AA739" i="2" s="1"/>
  <c r="X740" i="2"/>
  <c r="AA740" i="2" s="1"/>
  <c r="X741" i="2"/>
  <c r="AA741" i="2" s="1"/>
  <c r="X742" i="2"/>
  <c r="AA742" i="2" s="1"/>
  <c r="X743" i="2"/>
  <c r="AA743" i="2" s="1"/>
  <c r="X744" i="2"/>
  <c r="AA744" i="2" s="1"/>
  <c r="X745" i="2"/>
  <c r="AA745" i="2" s="1"/>
  <c r="X746" i="2"/>
  <c r="AA746" i="2" s="1"/>
  <c r="X747" i="2"/>
  <c r="AA747" i="2" s="1"/>
  <c r="X748" i="2"/>
  <c r="AA748" i="2" s="1"/>
  <c r="X749" i="2"/>
  <c r="AA749" i="2" s="1"/>
  <c r="X750" i="2"/>
  <c r="AA750" i="2" s="1"/>
  <c r="X751" i="2"/>
  <c r="AA751" i="2" s="1"/>
  <c r="X752" i="2"/>
  <c r="AA752" i="2" s="1"/>
  <c r="X753" i="2"/>
  <c r="AA753" i="2" s="1"/>
  <c r="X754" i="2"/>
  <c r="AA754" i="2" s="1"/>
  <c r="X755" i="2"/>
  <c r="AA755" i="2" s="1"/>
  <c r="X756" i="2"/>
  <c r="AA756" i="2" s="1"/>
  <c r="X757" i="2"/>
  <c r="AA757" i="2" s="1"/>
  <c r="X758" i="2"/>
  <c r="AA758" i="2" s="1"/>
  <c r="X759" i="2"/>
  <c r="AA759" i="2" s="1"/>
  <c r="X760" i="2"/>
  <c r="AA760" i="2" s="1"/>
  <c r="X761" i="2"/>
  <c r="AA761" i="2" s="1"/>
  <c r="X762" i="2"/>
  <c r="AA762" i="2" s="1"/>
  <c r="X763" i="2"/>
  <c r="AA763" i="2" s="1"/>
  <c r="X764" i="2"/>
  <c r="AA764" i="2" s="1"/>
  <c r="X765" i="2"/>
  <c r="AA765" i="2" s="1"/>
  <c r="X766" i="2"/>
  <c r="AA766" i="2" s="1"/>
  <c r="X767" i="2"/>
  <c r="AA767" i="2" s="1"/>
  <c r="X768" i="2"/>
  <c r="AA768" i="2" s="1"/>
  <c r="X769" i="2"/>
  <c r="AA769" i="2" s="1"/>
  <c r="X770" i="2"/>
  <c r="AA770" i="2" s="1"/>
  <c r="X771" i="2"/>
  <c r="AA771" i="2" s="1"/>
  <c r="X772" i="2"/>
  <c r="AA772" i="2" s="1"/>
  <c r="X773" i="2"/>
  <c r="AA773" i="2" s="1"/>
  <c r="X774" i="2"/>
  <c r="AA774" i="2" s="1"/>
  <c r="X775" i="2"/>
  <c r="AA775" i="2" s="1"/>
  <c r="X776" i="2"/>
  <c r="AA776" i="2" s="1"/>
  <c r="X777" i="2"/>
  <c r="AA777" i="2" s="1"/>
  <c r="X778" i="2"/>
  <c r="AA778" i="2" s="1"/>
  <c r="X779" i="2"/>
  <c r="AA779" i="2" s="1"/>
  <c r="X780" i="2"/>
  <c r="AA780" i="2" s="1"/>
  <c r="X781" i="2"/>
  <c r="AA781" i="2" s="1"/>
  <c r="X782" i="2"/>
  <c r="AA782" i="2" s="1"/>
  <c r="X783" i="2"/>
  <c r="AA783" i="2" s="1"/>
  <c r="X784" i="2"/>
  <c r="AA784" i="2" s="1"/>
  <c r="X785" i="2"/>
  <c r="AA785" i="2" s="1"/>
  <c r="X786" i="2"/>
  <c r="AA786" i="2" s="1"/>
  <c r="X787" i="2"/>
  <c r="AA787" i="2" s="1"/>
  <c r="X788" i="2"/>
  <c r="AA788" i="2" s="1"/>
  <c r="X789" i="2"/>
  <c r="AA789" i="2" s="1"/>
  <c r="X790" i="2"/>
  <c r="AA790" i="2" s="1"/>
  <c r="X791" i="2"/>
  <c r="AA791" i="2" s="1"/>
  <c r="X792" i="2"/>
  <c r="AA792" i="2" s="1"/>
  <c r="X793" i="2"/>
  <c r="AA793" i="2" s="1"/>
  <c r="X794" i="2"/>
  <c r="AA794" i="2" s="1"/>
  <c r="X795" i="2"/>
  <c r="AA795" i="2" s="1"/>
  <c r="X796" i="2"/>
  <c r="AA796" i="2" s="1"/>
  <c r="X797" i="2"/>
  <c r="AA797" i="2" s="1"/>
  <c r="X798" i="2"/>
  <c r="AA798" i="2" s="1"/>
  <c r="X799" i="2"/>
  <c r="AA799" i="2" s="1"/>
  <c r="X800" i="2"/>
  <c r="AA800" i="2" s="1"/>
  <c r="X801" i="2"/>
  <c r="AA801" i="2" s="1"/>
  <c r="X802" i="2"/>
  <c r="AA802" i="2" s="1"/>
  <c r="X803" i="2"/>
  <c r="AA803" i="2" s="1"/>
  <c r="X804" i="2"/>
  <c r="AA804" i="2" s="1"/>
  <c r="X805" i="2"/>
  <c r="AA805" i="2" s="1"/>
  <c r="X806" i="2"/>
  <c r="AA806" i="2" s="1"/>
  <c r="X807" i="2"/>
  <c r="AA807" i="2" s="1"/>
  <c r="X808" i="2"/>
  <c r="AA808" i="2" s="1"/>
  <c r="X809" i="2"/>
  <c r="AA809" i="2" s="1"/>
  <c r="X810" i="2"/>
  <c r="AA810" i="2" s="1"/>
  <c r="X811" i="2"/>
  <c r="AA811" i="2" s="1"/>
  <c r="X812" i="2"/>
  <c r="AA812" i="2" s="1"/>
  <c r="X813" i="2"/>
  <c r="AA813" i="2" s="1"/>
  <c r="X814" i="2"/>
  <c r="AA814" i="2" s="1"/>
  <c r="X815" i="2"/>
  <c r="AA815" i="2" s="1"/>
  <c r="X816" i="2"/>
  <c r="AA816" i="2" s="1"/>
  <c r="X817" i="2"/>
  <c r="AA817" i="2" s="1"/>
  <c r="X818" i="2"/>
  <c r="AA818" i="2" s="1"/>
  <c r="X819" i="2"/>
  <c r="AA819" i="2" s="1"/>
  <c r="X820" i="2"/>
  <c r="AA820" i="2" s="1"/>
  <c r="X821" i="2"/>
  <c r="AA821" i="2" s="1"/>
  <c r="X822" i="2"/>
  <c r="AA822" i="2" s="1"/>
  <c r="X823" i="2"/>
  <c r="AA823" i="2" s="1"/>
  <c r="X824" i="2"/>
  <c r="AA824" i="2" s="1"/>
  <c r="X825" i="2"/>
  <c r="AA825" i="2" s="1"/>
  <c r="X826" i="2"/>
  <c r="AA826" i="2" s="1"/>
  <c r="X827" i="2"/>
  <c r="AA827" i="2" s="1"/>
  <c r="X828" i="2"/>
  <c r="AA828" i="2" s="1"/>
  <c r="X829" i="2"/>
  <c r="AA829" i="2" s="1"/>
  <c r="X830" i="2"/>
  <c r="AA830" i="2" s="1"/>
  <c r="X831" i="2"/>
  <c r="AA831" i="2" s="1"/>
  <c r="X832" i="2"/>
  <c r="AA832" i="2" s="1"/>
  <c r="X833" i="2"/>
  <c r="AA833" i="2" s="1"/>
  <c r="X834" i="2"/>
  <c r="AA834" i="2" s="1"/>
  <c r="X835" i="2"/>
  <c r="AA835" i="2" s="1"/>
  <c r="X836" i="2"/>
  <c r="AA836" i="2" s="1"/>
  <c r="X837" i="2"/>
  <c r="AA837" i="2" s="1"/>
  <c r="X838" i="2"/>
  <c r="AA838" i="2" s="1"/>
  <c r="X839" i="2"/>
  <c r="AA839" i="2" s="1"/>
  <c r="X840" i="2"/>
  <c r="AA840" i="2" s="1"/>
  <c r="X841" i="2"/>
  <c r="AA841" i="2" s="1"/>
  <c r="X842" i="2"/>
  <c r="AA842" i="2" s="1"/>
  <c r="X843" i="2"/>
  <c r="AA843" i="2" s="1"/>
  <c r="X844" i="2"/>
  <c r="AA844" i="2" s="1"/>
  <c r="X845" i="2"/>
  <c r="AA845" i="2" s="1"/>
  <c r="X846" i="2"/>
  <c r="AA846" i="2" s="1"/>
  <c r="X847" i="2"/>
  <c r="AA847" i="2" s="1"/>
  <c r="X848" i="2"/>
  <c r="AA848" i="2" s="1"/>
  <c r="X849" i="2"/>
  <c r="AA849" i="2" s="1"/>
  <c r="X850" i="2"/>
  <c r="AA850" i="2" s="1"/>
  <c r="X851" i="2"/>
  <c r="AA851" i="2" s="1"/>
  <c r="X852" i="2"/>
  <c r="AA852" i="2" s="1"/>
  <c r="X853" i="2"/>
  <c r="AA853" i="2" s="1"/>
  <c r="X854" i="2"/>
  <c r="AA854" i="2" s="1"/>
  <c r="X855" i="2"/>
  <c r="AA855" i="2" s="1"/>
  <c r="X856" i="2"/>
  <c r="AA856" i="2" s="1"/>
  <c r="X857" i="2"/>
  <c r="AA857" i="2" s="1"/>
  <c r="X858" i="2"/>
  <c r="AA858" i="2" s="1"/>
  <c r="X859" i="2"/>
  <c r="AA859" i="2" s="1"/>
  <c r="X860" i="2"/>
  <c r="AA860" i="2" s="1"/>
  <c r="X861" i="2"/>
  <c r="AA861" i="2" s="1"/>
  <c r="X862" i="2"/>
  <c r="AA862" i="2" s="1"/>
  <c r="X863" i="2"/>
  <c r="AA863" i="2" s="1"/>
  <c r="X864" i="2"/>
  <c r="AA864" i="2" s="1"/>
  <c r="X865" i="2"/>
  <c r="AA865" i="2" s="1"/>
  <c r="X866" i="2"/>
  <c r="AA866" i="2" s="1"/>
  <c r="X867" i="2"/>
  <c r="AA867" i="2" s="1"/>
  <c r="X868" i="2"/>
  <c r="AA868" i="2" s="1"/>
  <c r="X869" i="2"/>
  <c r="AA869" i="2" s="1"/>
  <c r="X870" i="2"/>
  <c r="AA870" i="2" s="1"/>
  <c r="X871" i="2"/>
  <c r="AA871" i="2" s="1"/>
  <c r="X872" i="2"/>
  <c r="AA872" i="2" s="1"/>
  <c r="X873" i="2"/>
  <c r="AA873" i="2" s="1"/>
  <c r="X874" i="2"/>
  <c r="AA874" i="2" s="1"/>
  <c r="X875" i="2"/>
  <c r="AA875" i="2" s="1"/>
  <c r="X876" i="2"/>
  <c r="AA876" i="2" s="1"/>
  <c r="X877" i="2"/>
  <c r="AA877" i="2" s="1"/>
  <c r="X878" i="2"/>
  <c r="AA878" i="2" s="1"/>
  <c r="X879" i="2"/>
  <c r="AA879" i="2" s="1"/>
  <c r="X880" i="2"/>
  <c r="AA880" i="2" s="1"/>
  <c r="X881" i="2"/>
  <c r="AA881" i="2" s="1"/>
  <c r="X882" i="2"/>
  <c r="AA882" i="2" s="1"/>
  <c r="X883" i="2"/>
  <c r="AA883" i="2" s="1"/>
  <c r="X884" i="2"/>
  <c r="AA884" i="2" s="1"/>
  <c r="X885" i="2"/>
  <c r="AA885" i="2" s="1"/>
  <c r="X886" i="2"/>
  <c r="AA886" i="2" s="1"/>
  <c r="X887" i="2"/>
  <c r="AA887" i="2" s="1"/>
  <c r="X888" i="2"/>
  <c r="AA888" i="2" s="1"/>
  <c r="X889" i="2"/>
  <c r="AA889" i="2" s="1"/>
  <c r="X890" i="2"/>
  <c r="AA890" i="2" s="1"/>
  <c r="X891" i="2"/>
  <c r="AA891" i="2" s="1"/>
  <c r="X892" i="2"/>
  <c r="AA892" i="2" s="1"/>
  <c r="X893" i="2"/>
  <c r="AA893" i="2" s="1"/>
  <c r="X894" i="2"/>
  <c r="AA894" i="2" s="1"/>
  <c r="X895" i="2"/>
  <c r="AA895" i="2" s="1"/>
  <c r="X896" i="2"/>
  <c r="AA896" i="2" s="1"/>
  <c r="X897" i="2"/>
  <c r="AA897" i="2" s="1"/>
  <c r="X898" i="2"/>
  <c r="AA898" i="2" s="1"/>
  <c r="X899" i="2"/>
  <c r="AA899" i="2" s="1"/>
  <c r="X900" i="2"/>
  <c r="AA900" i="2" s="1"/>
  <c r="X901" i="2"/>
  <c r="AA901" i="2" s="1"/>
  <c r="X902" i="2"/>
  <c r="AA902" i="2" s="1"/>
  <c r="X903" i="2"/>
  <c r="AA903" i="2" s="1"/>
  <c r="X904" i="2"/>
  <c r="AA904" i="2" s="1"/>
  <c r="X905" i="2"/>
  <c r="AA905" i="2" s="1"/>
  <c r="X906" i="2"/>
  <c r="AA906" i="2" s="1"/>
  <c r="X907" i="2"/>
  <c r="AA907" i="2" s="1"/>
  <c r="X908" i="2"/>
  <c r="AA908" i="2" s="1"/>
  <c r="X909" i="2"/>
  <c r="AA909" i="2" s="1"/>
  <c r="X910" i="2"/>
  <c r="AA910" i="2" s="1"/>
  <c r="X911" i="2"/>
  <c r="AA911" i="2" s="1"/>
  <c r="X912" i="2"/>
  <c r="AA912" i="2" s="1"/>
  <c r="X913" i="2"/>
  <c r="AA913" i="2" s="1"/>
  <c r="X914" i="2"/>
  <c r="AA914" i="2" s="1"/>
  <c r="X915" i="2"/>
  <c r="AA915" i="2" s="1"/>
  <c r="X916" i="2"/>
  <c r="AA916" i="2" s="1"/>
  <c r="X917" i="2"/>
  <c r="AA917" i="2" s="1"/>
  <c r="X918" i="2"/>
  <c r="AA918" i="2" s="1"/>
  <c r="X919" i="2"/>
  <c r="AA919" i="2" s="1"/>
  <c r="X920" i="2"/>
  <c r="AA920" i="2" s="1"/>
  <c r="X921" i="2"/>
  <c r="AA921" i="2" s="1"/>
  <c r="X922" i="2"/>
  <c r="AA922" i="2" s="1"/>
  <c r="X923" i="2"/>
  <c r="AA923" i="2" s="1"/>
  <c r="X924" i="2"/>
  <c r="AA924" i="2" s="1"/>
  <c r="X925" i="2"/>
  <c r="AA925" i="2" s="1"/>
  <c r="X926" i="2"/>
  <c r="AA926" i="2" s="1"/>
  <c r="X927" i="2"/>
  <c r="AA927" i="2" s="1"/>
  <c r="X928" i="2"/>
  <c r="AA928" i="2" s="1"/>
  <c r="X929" i="2"/>
  <c r="AA929" i="2" s="1"/>
  <c r="X930" i="2"/>
  <c r="AA930" i="2" s="1"/>
  <c r="X931" i="2"/>
  <c r="AA931" i="2" s="1"/>
  <c r="X932" i="2"/>
  <c r="AA932" i="2" s="1"/>
  <c r="X933" i="2"/>
  <c r="AA933" i="2" s="1"/>
  <c r="X934" i="2"/>
  <c r="AA934" i="2" s="1"/>
  <c r="X935" i="2"/>
  <c r="AA935" i="2" s="1"/>
  <c r="X936" i="2"/>
  <c r="AA936" i="2" s="1"/>
  <c r="X937" i="2"/>
  <c r="AA937" i="2" s="1"/>
  <c r="X938" i="2"/>
  <c r="AA938" i="2" s="1"/>
  <c r="X939" i="2"/>
  <c r="AA939" i="2" s="1"/>
  <c r="X940" i="2"/>
  <c r="AA940" i="2" s="1"/>
  <c r="X941" i="2"/>
  <c r="AA941" i="2" s="1"/>
  <c r="X942" i="2"/>
  <c r="AA942" i="2" s="1"/>
  <c r="X943" i="2"/>
  <c r="AA943" i="2" s="1"/>
  <c r="X944" i="2"/>
  <c r="AA944" i="2" s="1"/>
  <c r="X945" i="2"/>
  <c r="AA945" i="2" s="1"/>
  <c r="X946" i="2"/>
  <c r="AA946" i="2" s="1"/>
  <c r="X947" i="2"/>
  <c r="AA947" i="2" s="1"/>
  <c r="X948" i="2"/>
  <c r="AA948" i="2" s="1"/>
  <c r="X949" i="2"/>
  <c r="AA949" i="2" s="1"/>
  <c r="X950" i="2"/>
  <c r="AA950" i="2" s="1"/>
  <c r="X951" i="2"/>
  <c r="AA951" i="2" s="1"/>
  <c r="X952" i="2"/>
  <c r="AA952" i="2" s="1"/>
  <c r="X953" i="2"/>
  <c r="AA953" i="2" s="1"/>
  <c r="X954" i="2"/>
  <c r="AA954" i="2" s="1"/>
  <c r="X955" i="2"/>
  <c r="AA955" i="2" s="1"/>
  <c r="X956" i="2"/>
  <c r="AA956" i="2" s="1"/>
  <c r="X957" i="2"/>
  <c r="AA957" i="2" s="1"/>
  <c r="X958" i="2"/>
  <c r="AA958" i="2" s="1"/>
  <c r="X959" i="2"/>
  <c r="AA959" i="2" s="1"/>
  <c r="X960" i="2"/>
  <c r="AA960" i="2" s="1"/>
  <c r="X961" i="2"/>
  <c r="AA961" i="2" s="1"/>
  <c r="X962" i="2"/>
  <c r="AA962" i="2" s="1"/>
  <c r="X963" i="2"/>
  <c r="AA963" i="2" s="1"/>
  <c r="X964" i="2"/>
  <c r="AA964" i="2" s="1"/>
  <c r="X965" i="2"/>
  <c r="AA965" i="2" s="1"/>
  <c r="X966" i="2"/>
  <c r="AA966" i="2" s="1"/>
  <c r="X967" i="2"/>
  <c r="AA967" i="2" s="1"/>
  <c r="X968" i="2"/>
  <c r="AA968" i="2" s="1"/>
  <c r="X969" i="2"/>
  <c r="AA969" i="2" s="1"/>
  <c r="X970" i="2"/>
  <c r="AA970" i="2" s="1"/>
  <c r="X971" i="2"/>
  <c r="AA971" i="2" s="1"/>
  <c r="X972" i="2"/>
  <c r="AA972" i="2" s="1"/>
  <c r="X973" i="2"/>
  <c r="AA973" i="2" s="1"/>
  <c r="X974" i="2"/>
  <c r="AA974" i="2" s="1"/>
  <c r="X975" i="2"/>
  <c r="AA975" i="2" s="1"/>
  <c r="X976" i="2"/>
  <c r="AA976" i="2" s="1"/>
  <c r="X977" i="2"/>
  <c r="AA977" i="2" s="1"/>
  <c r="X978" i="2"/>
  <c r="AA978" i="2" s="1"/>
  <c r="X979" i="2"/>
  <c r="AA979" i="2" s="1"/>
  <c r="X980" i="2"/>
  <c r="AA980" i="2" s="1"/>
  <c r="X981" i="2"/>
  <c r="AA981" i="2" s="1"/>
  <c r="X982" i="2"/>
  <c r="AA982" i="2" s="1"/>
  <c r="X983" i="2"/>
  <c r="AA983" i="2" s="1"/>
  <c r="X984" i="2"/>
  <c r="AA984" i="2" s="1"/>
  <c r="X985" i="2"/>
  <c r="AA985" i="2" s="1"/>
  <c r="X986" i="2"/>
  <c r="AA986" i="2" s="1"/>
  <c r="X987" i="2"/>
  <c r="AA987" i="2" s="1"/>
  <c r="X988" i="2"/>
  <c r="AA988" i="2" s="1"/>
  <c r="X989" i="2"/>
  <c r="AA989" i="2" s="1"/>
  <c r="X990" i="2"/>
  <c r="AA990" i="2" s="1"/>
  <c r="X991" i="2"/>
  <c r="AA991" i="2" s="1"/>
  <c r="X992" i="2"/>
  <c r="AA992" i="2" s="1"/>
  <c r="X993" i="2"/>
  <c r="AA993" i="2" s="1"/>
  <c r="X994" i="2"/>
  <c r="AA994" i="2" s="1"/>
  <c r="X995" i="2"/>
  <c r="AA995" i="2" s="1"/>
  <c r="X996" i="2"/>
  <c r="AA996" i="2" s="1"/>
  <c r="X997" i="2"/>
  <c r="AA997" i="2" s="1"/>
  <c r="X998" i="2"/>
  <c r="AA998" i="2" s="1"/>
  <c r="X999" i="2"/>
  <c r="AA999" i="2" s="1"/>
  <c r="X1000" i="2"/>
  <c r="AA1000" i="2" s="1"/>
  <c r="X1001" i="2"/>
  <c r="AA1001" i="2" s="1"/>
  <c r="X1002" i="2"/>
  <c r="AA1002" i="2" s="1"/>
  <c r="X1003" i="2"/>
  <c r="AA1003" i="2" s="1"/>
  <c r="X1004" i="2"/>
  <c r="AA1004" i="2" s="1"/>
  <c r="X1005" i="2"/>
  <c r="AA1005" i="2" s="1"/>
  <c r="X1006" i="2"/>
  <c r="AA1006" i="2" s="1"/>
  <c r="X1007" i="2"/>
  <c r="AA1007" i="2" s="1"/>
  <c r="X1008" i="2"/>
  <c r="AA1008" i="2" s="1"/>
  <c r="X1009" i="2"/>
  <c r="AA1009" i="2" s="1"/>
  <c r="X1010" i="2"/>
  <c r="AA1010" i="2" s="1"/>
  <c r="X1011" i="2"/>
  <c r="AA1011" i="2" s="1"/>
  <c r="X1012" i="2"/>
  <c r="AA1012" i="2" s="1"/>
  <c r="X1013" i="2"/>
  <c r="AA1013" i="2" s="1"/>
  <c r="X1014" i="2"/>
  <c r="AA1014" i="2" s="1"/>
  <c r="X1015" i="2"/>
  <c r="AA1015" i="2" s="1"/>
  <c r="X1016" i="2"/>
  <c r="AA1016" i="2" s="1"/>
  <c r="X1017" i="2"/>
  <c r="AA1017" i="2" s="1"/>
  <c r="X1018" i="2"/>
  <c r="AA1018" i="2" s="1"/>
  <c r="X1019" i="2"/>
  <c r="AA1019" i="2" s="1"/>
  <c r="X1020" i="2"/>
  <c r="AA1020" i="2" s="1"/>
  <c r="X1021" i="2"/>
  <c r="AA1021" i="2" s="1"/>
  <c r="X1022" i="2"/>
  <c r="AA1022" i="2" s="1"/>
  <c r="X1023" i="2"/>
  <c r="AA1023" i="2" s="1"/>
  <c r="X1024" i="2"/>
  <c r="AA1024" i="2" s="1"/>
  <c r="X1025" i="2"/>
  <c r="AA1025" i="2" s="1"/>
  <c r="X1026" i="2"/>
  <c r="AA1026" i="2" s="1"/>
  <c r="X1027" i="2"/>
  <c r="AA1027" i="2" s="1"/>
  <c r="X1028" i="2"/>
  <c r="AA1028" i="2" s="1"/>
  <c r="X1029" i="2"/>
  <c r="AA1029" i="2" s="1"/>
  <c r="X1030" i="2"/>
  <c r="AA1030" i="2" s="1"/>
  <c r="X1031" i="2"/>
  <c r="AA1031" i="2" s="1"/>
  <c r="X1032" i="2"/>
  <c r="AA1032" i="2" s="1"/>
  <c r="X1033" i="2"/>
  <c r="AA1033" i="2" s="1"/>
  <c r="X1034" i="2"/>
  <c r="AA1034" i="2" s="1"/>
  <c r="X1035" i="2"/>
  <c r="AA1035" i="2" s="1"/>
  <c r="X1036" i="2"/>
  <c r="AA1036" i="2" s="1"/>
  <c r="X1037" i="2"/>
  <c r="AA1037" i="2" s="1"/>
  <c r="X1038" i="2"/>
  <c r="AA1038" i="2" s="1"/>
  <c r="X1039" i="2"/>
  <c r="AA1039" i="2" s="1"/>
  <c r="X1040" i="2"/>
  <c r="AA1040" i="2" s="1"/>
  <c r="X1041" i="2"/>
  <c r="AA1041" i="2" s="1"/>
  <c r="X1042" i="2"/>
  <c r="AA1042" i="2" s="1"/>
  <c r="X1043" i="2"/>
  <c r="AA1043" i="2" s="1"/>
  <c r="X1044" i="2"/>
  <c r="AA1044" i="2" s="1"/>
  <c r="X1045" i="2"/>
  <c r="AA1045" i="2" s="1"/>
  <c r="X1046" i="2"/>
  <c r="AA1046" i="2" s="1"/>
  <c r="X1047" i="2"/>
  <c r="AA1047" i="2" s="1"/>
  <c r="X1048" i="2"/>
  <c r="AA1048" i="2" s="1"/>
  <c r="X1049" i="2"/>
  <c r="AA1049" i="2" s="1"/>
  <c r="X1050" i="2"/>
  <c r="AA1050" i="2" s="1"/>
  <c r="X1051" i="2"/>
  <c r="AA1051" i="2" s="1"/>
  <c r="X1052" i="2"/>
  <c r="AA1052" i="2" s="1"/>
  <c r="X1053" i="2"/>
  <c r="AA1053" i="2" s="1"/>
  <c r="X1054" i="2"/>
  <c r="AA1054" i="2" s="1"/>
  <c r="X1055" i="2"/>
  <c r="AA1055" i="2" s="1"/>
  <c r="X1056" i="2"/>
  <c r="AA1056" i="2" s="1"/>
  <c r="X1057" i="2"/>
  <c r="AA1057" i="2" s="1"/>
  <c r="X1058" i="2"/>
  <c r="AA1058" i="2" s="1"/>
  <c r="X1059" i="2"/>
  <c r="AA1059" i="2" s="1"/>
  <c r="X1060" i="2"/>
  <c r="AA1060" i="2" s="1"/>
  <c r="X1061" i="2"/>
  <c r="AA1061" i="2" s="1"/>
  <c r="X1062" i="2"/>
  <c r="AA1062" i="2" s="1"/>
  <c r="X1063" i="2"/>
  <c r="AA1063" i="2" s="1"/>
  <c r="X1064" i="2"/>
  <c r="AA1064" i="2" s="1"/>
  <c r="X1065" i="2"/>
  <c r="AA1065" i="2" s="1"/>
  <c r="X1066" i="2"/>
  <c r="AA1066" i="2" s="1"/>
  <c r="X1067" i="2"/>
  <c r="AA1067" i="2" s="1"/>
  <c r="X1068" i="2"/>
  <c r="AA1068" i="2" s="1"/>
  <c r="X1069" i="2"/>
  <c r="AA1069" i="2" s="1"/>
  <c r="X1070" i="2"/>
  <c r="AA1070" i="2" s="1"/>
  <c r="X1071" i="2"/>
  <c r="AA1071" i="2" s="1"/>
  <c r="X1072" i="2"/>
  <c r="AA1072" i="2" s="1"/>
  <c r="X1073" i="2"/>
  <c r="AA1073" i="2" s="1"/>
  <c r="X1074" i="2"/>
  <c r="AA1074" i="2" s="1"/>
  <c r="X1075" i="2"/>
  <c r="AA1075" i="2" s="1"/>
  <c r="X1076" i="2"/>
  <c r="AA1076" i="2" s="1"/>
  <c r="X1077" i="2"/>
  <c r="AA1077" i="2" s="1"/>
  <c r="X1078" i="2"/>
  <c r="AA1078" i="2" s="1"/>
  <c r="X1079" i="2"/>
  <c r="AA1079" i="2" s="1"/>
  <c r="X1080" i="2"/>
  <c r="AA1080" i="2" s="1"/>
  <c r="X1081" i="2"/>
  <c r="AA1081" i="2" s="1"/>
  <c r="X1082" i="2"/>
  <c r="AA1082" i="2" s="1"/>
  <c r="X1083" i="2"/>
  <c r="AA1083" i="2" s="1"/>
  <c r="X1084" i="2"/>
  <c r="AA1084" i="2" s="1"/>
  <c r="X1085" i="2"/>
  <c r="AA1085" i="2" s="1"/>
  <c r="X1086" i="2"/>
  <c r="AA1086" i="2" s="1"/>
  <c r="X1087" i="2"/>
  <c r="AA1087" i="2" s="1"/>
  <c r="X1088" i="2"/>
  <c r="AA1088" i="2" s="1"/>
  <c r="X1089" i="2"/>
  <c r="AA1089" i="2" s="1"/>
  <c r="X1090" i="2"/>
  <c r="AA1090" i="2" s="1"/>
  <c r="X1091" i="2"/>
  <c r="AA1091" i="2" s="1"/>
  <c r="X1092" i="2"/>
  <c r="AA1092" i="2" s="1"/>
  <c r="X1093" i="2"/>
  <c r="AA1093" i="2" s="1"/>
  <c r="X1094" i="2"/>
  <c r="AA1094" i="2" s="1"/>
  <c r="X1095" i="2"/>
  <c r="AA1095" i="2" s="1"/>
  <c r="X1096" i="2"/>
  <c r="AA1096" i="2" s="1"/>
  <c r="X1097" i="2"/>
  <c r="AA1097" i="2" s="1"/>
  <c r="X1098" i="2"/>
  <c r="AA1098" i="2" s="1"/>
  <c r="X1099" i="2"/>
  <c r="AA1099" i="2" s="1"/>
  <c r="X1100" i="2"/>
  <c r="AA1100" i="2" s="1"/>
  <c r="X1101" i="2"/>
  <c r="AA1101" i="2" s="1"/>
  <c r="X1102" i="2"/>
  <c r="AA1102" i="2" s="1"/>
  <c r="X1103" i="2"/>
  <c r="AA1103" i="2" s="1"/>
  <c r="X1104" i="2"/>
  <c r="AA1104" i="2" s="1"/>
  <c r="X1105" i="2"/>
  <c r="AA1105" i="2" s="1"/>
  <c r="X1106" i="2"/>
  <c r="AA1106" i="2" s="1"/>
  <c r="X1107" i="2"/>
  <c r="AA1107" i="2" s="1"/>
  <c r="X1108" i="2"/>
  <c r="AA1108" i="2" s="1"/>
  <c r="X1109" i="2"/>
  <c r="AA1109" i="2" s="1"/>
  <c r="X1110" i="2"/>
  <c r="AA1110" i="2" s="1"/>
  <c r="X1111" i="2"/>
  <c r="AA1111" i="2" s="1"/>
  <c r="X1112" i="2"/>
  <c r="AA1112" i="2" s="1"/>
  <c r="X1113" i="2"/>
  <c r="AA1113" i="2" s="1"/>
  <c r="X1114" i="2"/>
  <c r="AA1114" i="2" s="1"/>
  <c r="X1115" i="2"/>
  <c r="AA1115" i="2" s="1"/>
  <c r="X1116" i="2"/>
  <c r="AA1116" i="2" s="1"/>
  <c r="X1117" i="2"/>
  <c r="AA1117" i="2" s="1"/>
  <c r="X1118" i="2"/>
  <c r="AA1118" i="2" s="1"/>
  <c r="X1119" i="2"/>
  <c r="AA1119" i="2" s="1"/>
  <c r="X1120" i="2"/>
  <c r="AA1120" i="2" s="1"/>
  <c r="X1121" i="2"/>
  <c r="AA1121" i="2" s="1"/>
  <c r="X1122" i="2"/>
  <c r="AA1122" i="2" s="1"/>
  <c r="X1123" i="2"/>
  <c r="AA1123" i="2" s="1"/>
  <c r="X1124" i="2"/>
  <c r="AA1124" i="2" s="1"/>
  <c r="X1125" i="2"/>
  <c r="AA1125" i="2" s="1"/>
  <c r="X1126" i="2"/>
  <c r="AA1126" i="2" s="1"/>
  <c r="X1127" i="2"/>
  <c r="AA1127" i="2" s="1"/>
  <c r="X1128" i="2"/>
  <c r="AA1128" i="2" s="1"/>
  <c r="X1129" i="2"/>
  <c r="AA1129" i="2" s="1"/>
  <c r="X1130" i="2"/>
  <c r="AA1130" i="2" s="1"/>
  <c r="X1131" i="2"/>
  <c r="AA1131" i="2" s="1"/>
  <c r="X1132" i="2"/>
  <c r="AA1132" i="2" s="1"/>
  <c r="X1133" i="2"/>
  <c r="AA1133" i="2" s="1"/>
  <c r="X1134" i="2"/>
  <c r="AA1134" i="2" s="1"/>
  <c r="X1135" i="2"/>
  <c r="AA1135" i="2" s="1"/>
  <c r="X1136" i="2"/>
  <c r="AA1136" i="2" s="1"/>
  <c r="X1137" i="2"/>
  <c r="AA1137" i="2" s="1"/>
  <c r="X1138" i="2"/>
  <c r="AA1138" i="2" s="1"/>
  <c r="X1139" i="2"/>
  <c r="AA1139" i="2" s="1"/>
  <c r="X1140" i="2"/>
  <c r="AA1140" i="2" s="1"/>
  <c r="X1141" i="2"/>
  <c r="AA1141" i="2" s="1"/>
  <c r="X1142" i="2"/>
  <c r="AA1142" i="2" s="1"/>
  <c r="X1143" i="2"/>
  <c r="AA1143" i="2" s="1"/>
  <c r="X1144" i="2"/>
  <c r="AA1144" i="2" s="1"/>
  <c r="X1145" i="2"/>
  <c r="AA1145" i="2" s="1"/>
  <c r="X1146" i="2"/>
  <c r="AA1146" i="2" s="1"/>
  <c r="X1147" i="2"/>
  <c r="AA1147" i="2" s="1"/>
  <c r="X1148" i="2"/>
  <c r="AA1148" i="2" s="1"/>
  <c r="X1149" i="2"/>
  <c r="AA1149" i="2" s="1"/>
  <c r="X1150" i="2"/>
  <c r="AA1150" i="2" s="1"/>
  <c r="X1151" i="2"/>
  <c r="AA1151" i="2" s="1"/>
  <c r="X1152" i="2"/>
  <c r="AA1152" i="2" s="1"/>
  <c r="X1153" i="2"/>
  <c r="AA1153" i="2" s="1"/>
  <c r="X1154" i="2"/>
  <c r="AA1154" i="2" s="1"/>
  <c r="X1155" i="2"/>
  <c r="AA1155" i="2" s="1"/>
  <c r="X1156" i="2"/>
  <c r="AA1156" i="2" s="1"/>
  <c r="X1157" i="2"/>
  <c r="AA1157" i="2" s="1"/>
  <c r="X1158" i="2"/>
  <c r="AA1158" i="2" s="1"/>
  <c r="X1159" i="2"/>
  <c r="AA1159" i="2" s="1"/>
  <c r="X1160" i="2"/>
  <c r="AA1160" i="2" s="1"/>
  <c r="X1161" i="2"/>
  <c r="AA1161" i="2" s="1"/>
  <c r="X1162" i="2"/>
  <c r="AA1162" i="2" s="1"/>
  <c r="X1163" i="2"/>
  <c r="AA1163" i="2" s="1"/>
  <c r="X1164" i="2"/>
  <c r="AA1164" i="2" s="1"/>
  <c r="X1165" i="2"/>
  <c r="AA1165" i="2" s="1"/>
  <c r="X1166" i="2"/>
  <c r="AA1166" i="2" s="1"/>
  <c r="X1167" i="2"/>
  <c r="AA1167" i="2" s="1"/>
  <c r="X1168" i="2"/>
  <c r="AA1168" i="2" s="1"/>
  <c r="X1169" i="2"/>
  <c r="AA1169" i="2" s="1"/>
  <c r="X1170" i="2"/>
  <c r="AA1170" i="2" s="1"/>
  <c r="X1171" i="2"/>
  <c r="AA1171" i="2" s="1"/>
  <c r="X1172" i="2"/>
  <c r="AA1172" i="2" s="1"/>
  <c r="X1173" i="2"/>
  <c r="AA1173" i="2" s="1"/>
  <c r="X1174" i="2"/>
  <c r="AA1174" i="2" s="1"/>
  <c r="X1175" i="2"/>
  <c r="AA1175" i="2" s="1"/>
  <c r="X1176" i="2"/>
  <c r="AA1176" i="2" s="1"/>
  <c r="X1177" i="2"/>
  <c r="AA1177" i="2" s="1"/>
  <c r="X1178" i="2"/>
  <c r="AA1178" i="2" s="1"/>
  <c r="X1179" i="2"/>
  <c r="AA1179" i="2" s="1"/>
  <c r="X1180" i="2"/>
  <c r="AA1180" i="2" s="1"/>
  <c r="X1181" i="2"/>
  <c r="AA1181" i="2" s="1"/>
  <c r="X1182" i="2"/>
  <c r="AA1182" i="2" s="1"/>
  <c r="X1183" i="2"/>
  <c r="AA1183" i="2" s="1"/>
  <c r="X1184" i="2"/>
  <c r="AA1184" i="2" s="1"/>
  <c r="X1185" i="2"/>
  <c r="AA1185" i="2" s="1"/>
  <c r="X1186" i="2"/>
  <c r="AA1186" i="2" s="1"/>
  <c r="X1187" i="2"/>
  <c r="AA1187" i="2" s="1"/>
  <c r="X1188" i="2"/>
  <c r="AA1188" i="2" s="1"/>
  <c r="X1189" i="2"/>
  <c r="AA1189" i="2" s="1"/>
  <c r="X1190" i="2"/>
  <c r="AA1190" i="2" s="1"/>
  <c r="X1191" i="2"/>
  <c r="AA1191" i="2" s="1"/>
  <c r="X1192" i="2"/>
  <c r="AA1192" i="2" s="1"/>
  <c r="X1193" i="2"/>
  <c r="AA1193" i="2" s="1"/>
  <c r="X1194" i="2"/>
  <c r="AA1194" i="2" s="1"/>
  <c r="X1195" i="2"/>
  <c r="AA1195" i="2" s="1"/>
  <c r="X1196" i="2"/>
  <c r="AA1196" i="2" s="1"/>
  <c r="X1197" i="2"/>
  <c r="AA1197" i="2" s="1"/>
  <c r="X1198" i="2"/>
  <c r="AA1198" i="2" s="1"/>
  <c r="X1199" i="2"/>
  <c r="AA1199" i="2" s="1"/>
  <c r="X1200" i="2"/>
  <c r="AA1200" i="2" s="1"/>
  <c r="X1201" i="2"/>
  <c r="AA1201" i="2" s="1"/>
  <c r="X1202" i="2"/>
  <c r="AA1202" i="2" s="1"/>
  <c r="X1203" i="2"/>
  <c r="AA1203" i="2" s="1"/>
  <c r="X1204" i="2"/>
  <c r="AA1204" i="2" s="1"/>
  <c r="X1205" i="2"/>
  <c r="AA1205" i="2" s="1"/>
  <c r="X1206" i="2"/>
  <c r="AA1206" i="2" s="1"/>
  <c r="X1207" i="2"/>
  <c r="AA1207" i="2" s="1"/>
  <c r="X1208" i="2"/>
  <c r="AA1208" i="2" s="1"/>
  <c r="X1209" i="2"/>
  <c r="AA1209" i="2" s="1"/>
  <c r="X1210" i="2"/>
  <c r="AA1210" i="2" s="1"/>
  <c r="X1211" i="2"/>
  <c r="AA1211" i="2" s="1"/>
  <c r="X1212" i="2"/>
  <c r="AA1212" i="2" s="1"/>
  <c r="X1213" i="2"/>
  <c r="AA1213" i="2" s="1"/>
  <c r="X1214" i="2"/>
  <c r="AA1214" i="2" s="1"/>
  <c r="X1215" i="2"/>
  <c r="AA1215" i="2" s="1"/>
  <c r="X1216" i="2"/>
  <c r="AA1216" i="2" s="1"/>
  <c r="X1217" i="2"/>
  <c r="AA1217" i="2" s="1"/>
  <c r="X1218" i="2"/>
  <c r="AA1218" i="2" s="1"/>
  <c r="X1219" i="2"/>
  <c r="AA1219" i="2" s="1"/>
  <c r="X1220" i="2"/>
  <c r="AA1220" i="2" s="1"/>
  <c r="X1221" i="2"/>
  <c r="AA1221" i="2" s="1"/>
  <c r="X1222" i="2"/>
  <c r="AA1222" i="2" s="1"/>
  <c r="X1223" i="2"/>
  <c r="AA1223" i="2" s="1"/>
  <c r="X1224" i="2"/>
  <c r="AA1224" i="2" s="1"/>
  <c r="X1225" i="2"/>
  <c r="AA1225" i="2" s="1"/>
  <c r="X1226" i="2"/>
  <c r="AA1226" i="2" s="1"/>
  <c r="X1227" i="2"/>
  <c r="AA1227" i="2" s="1"/>
  <c r="X1228" i="2"/>
  <c r="AA1228" i="2" s="1"/>
  <c r="X1229" i="2"/>
  <c r="AA1229" i="2" s="1"/>
  <c r="X1230" i="2"/>
  <c r="AA1230" i="2" s="1"/>
  <c r="X1231" i="2"/>
  <c r="AA1231" i="2" s="1"/>
  <c r="X1232" i="2"/>
  <c r="AA1232" i="2" s="1"/>
  <c r="X1233" i="2"/>
  <c r="AA1233" i="2" s="1"/>
  <c r="X1234" i="2"/>
  <c r="AA1234" i="2" s="1"/>
  <c r="X1235" i="2"/>
  <c r="AA1235" i="2" s="1"/>
  <c r="X1236" i="2"/>
  <c r="AA1236" i="2" s="1"/>
  <c r="X1237" i="2"/>
  <c r="AA1237" i="2" s="1"/>
  <c r="X1238" i="2"/>
  <c r="AA1238" i="2" s="1"/>
  <c r="X1239" i="2"/>
  <c r="AA1239" i="2" s="1"/>
  <c r="X1240" i="2"/>
  <c r="AA1240" i="2" s="1"/>
  <c r="X1241" i="2"/>
  <c r="AA1241" i="2" s="1"/>
  <c r="X1242" i="2"/>
  <c r="AA1242" i="2" s="1"/>
  <c r="X1243" i="2"/>
  <c r="AA1243" i="2" s="1"/>
  <c r="X1244" i="2"/>
  <c r="AA1244" i="2" s="1"/>
  <c r="X1245" i="2"/>
  <c r="AA1245" i="2" s="1"/>
  <c r="X1246" i="2"/>
  <c r="AA1246" i="2" s="1"/>
  <c r="X1247" i="2"/>
  <c r="AA1247" i="2" s="1"/>
  <c r="X1248" i="2"/>
  <c r="AA1248" i="2" s="1"/>
  <c r="X1249" i="2"/>
  <c r="AA1249" i="2" s="1"/>
  <c r="X1250" i="2"/>
  <c r="AA1250" i="2" s="1"/>
  <c r="X1251" i="2"/>
  <c r="AA1251" i="2" s="1"/>
  <c r="X1252" i="2"/>
  <c r="AA1252" i="2" s="1"/>
  <c r="X1253" i="2"/>
  <c r="AA1253" i="2" s="1"/>
  <c r="X1254" i="2"/>
  <c r="AA1254" i="2" s="1"/>
  <c r="X1255" i="2"/>
  <c r="AA1255" i="2" s="1"/>
  <c r="X1256" i="2"/>
  <c r="AA1256" i="2" s="1"/>
  <c r="X1257" i="2"/>
  <c r="AA1257" i="2" s="1"/>
  <c r="X1258" i="2"/>
  <c r="AA1258" i="2" s="1"/>
  <c r="X1259" i="2"/>
  <c r="AA1259" i="2" s="1"/>
  <c r="X1260" i="2"/>
  <c r="AA1260" i="2" s="1"/>
  <c r="X1261" i="2"/>
  <c r="AA1261" i="2" s="1"/>
  <c r="X1262" i="2"/>
  <c r="AA1262" i="2" s="1"/>
  <c r="X1263" i="2"/>
  <c r="AA1263" i="2" s="1"/>
  <c r="X1264" i="2"/>
  <c r="AA1264" i="2" s="1"/>
  <c r="X1265" i="2"/>
  <c r="AA1265" i="2" s="1"/>
  <c r="X1266" i="2"/>
  <c r="AA1266" i="2" s="1"/>
  <c r="X1267" i="2"/>
  <c r="AA1267" i="2" s="1"/>
  <c r="X1268" i="2"/>
  <c r="AA1268" i="2" s="1"/>
  <c r="X1269" i="2"/>
  <c r="AA1269" i="2" s="1"/>
  <c r="X1270" i="2"/>
  <c r="AA1270" i="2" s="1"/>
  <c r="X1271" i="2"/>
  <c r="AA1271" i="2" s="1"/>
  <c r="X1272" i="2"/>
  <c r="AA1272" i="2" s="1"/>
  <c r="X1273" i="2"/>
  <c r="AA1273" i="2" s="1"/>
  <c r="X1274" i="2"/>
  <c r="AA1274" i="2" s="1"/>
  <c r="X1275" i="2"/>
  <c r="AA1275" i="2" s="1"/>
  <c r="X1276" i="2"/>
  <c r="AA1276" i="2" s="1"/>
  <c r="X1277" i="2"/>
  <c r="AA1277" i="2" s="1"/>
  <c r="X1278" i="2"/>
  <c r="AA1278" i="2" s="1"/>
  <c r="X1279" i="2"/>
  <c r="AA1279" i="2" s="1"/>
  <c r="X1280" i="2"/>
  <c r="AA1280" i="2" s="1"/>
  <c r="X1281" i="2"/>
  <c r="AA1281" i="2" s="1"/>
  <c r="X1282" i="2"/>
  <c r="AA1282" i="2" s="1"/>
  <c r="X1283" i="2"/>
  <c r="AA1283" i="2" s="1"/>
  <c r="X1284" i="2"/>
  <c r="AA1284" i="2" s="1"/>
  <c r="X1285" i="2"/>
  <c r="AA1285" i="2" s="1"/>
  <c r="X1286" i="2"/>
  <c r="AA1286" i="2" s="1"/>
  <c r="X1287" i="2"/>
  <c r="AA1287" i="2" s="1"/>
  <c r="X1288" i="2"/>
  <c r="AA1288" i="2" s="1"/>
  <c r="X1289" i="2"/>
  <c r="AA1289" i="2" s="1"/>
  <c r="X1290" i="2"/>
  <c r="AA1290" i="2" s="1"/>
  <c r="X1291" i="2"/>
  <c r="AA1291" i="2" s="1"/>
  <c r="X1292" i="2"/>
  <c r="AA1292" i="2" s="1"/>
  <c r="X1293" i="2"/>
  <c r="AA1293" i="2" s="1"/>
  <c r="X1294" i="2"/>
  <c r="AA1294" i="2" s="1"/>
  <c r="X1295" i="2"/>
  <c r="AA1295" i="2" s="1"/>
  <c r="X1296" i="2"/>
  <c r="AA1296" i="2" s="1"/>
  <c r="X1297" i="2"/>
  <c r="AA1297" i="2" s="1"/>
  <c r="X1298" i="2"/>
  <c r="AA1298" i="2" s="1"/>
  <c r="X1299" i="2"/>
  <c r="AA1299" i="2" s="1"/>
  <c r="X1300" i="2"/>
  <c r="AA1300" i="2" s="1"/>
  <c r="X1301" i="2"/>
  <c r="AA1301" i="2" s="1"/>
  <c r="X1302" i="2"/>
  <c r="AA1302" i="2" s="1"/>
  <c r="X1303" i="2"/>
  <c r="AA1303" i="2" s="1"/>
  <c r="X1304" i="2"/>
  <c r="AA1304" i="2" s="1"/>
  <c r="X1305" i="2"/>
  <c r="AA1305" i="2" s="1"/>
  <c r="X1306" i="2"/>
  <c r="AA1306" i="2" s="1"/>
  <c r="X1307" i="2"/>
  <c r="AA1307" i="2" s="1"/>
  <c r="X1308" i="2"/>
  <c r="AA1308" i="2" s="1"/>
  <c r="X1309" i="2"/>
  <c r="AA1309" i="2" s="1"/>
  <c r="X1310" i="2"/>
  <c r="AA1310" i="2" s="1"/>
  <c r="X1311" i="2"/>
  <c r="AA1311" i="2" s="1"/>
  <c r="X1312" i="2"/>
  <c r="AA1312" i="2" s="1"/>
  <c r="X1313" i="2"/>
  <c r="AA1313" i="2" s="1"/>
  <c r="X1314" i="2"/>
  <c r="AA1314" i="2" s="1"/>
  <c r="X1315" i="2"/>
  <c r="AA1315" i="2" s="1"/>
  <c r="X1316" i="2"/>
  <c r="AA1316" i="2" s="1"/>
  <c r="X1317" i="2"/>
  <c r="AA1317" i="2" s="1"/>
  <c r="X1318" i="2"/>
  <c r="AA1318" i="2" s="1"/>
  <c r="X1319" i="2"/>
  <c r="AA1319" i="2" s="1"/>
  <c r="X1320" i="2"/>
  <c r="AA1320" i="2" s="1"/>
  <c r="X1321" i="2"/>
  <c r="AA1321" i="2" s="1"/>
  <c r="X1322" i="2"/>
  <c r="AA1322" i="2" s="1"/>
  <c r="X1323" i="2"/>
  <c r="AA1323" i="2" s="1"/>
  <c r="X1324" i="2"/>
  <c r="AA1324" i="2" s="1"/>
  <c r="X1325" i="2"/>
  <c r="AA1325" i="2" s="1"/>
  <c r="X1326" i="2"/>
  <c r="AA1326" i="2" s="1"/>
  <c r="X1327" i="2"/>
  <c r="AA1327" i="2" s="1"/>
  <c r="X1328" i="2"/>
  <c r="AA1328" i="2" s="1"/>
  <c r="X1329" i="2"/>
  <c r="AA1329" i="2" s="1"/>
  <c r="X1330" i="2"/>
  <c r="AA1330" i="2" s="1"/>
  <c r="X1331" i="2"/>
  <c r="AA1331" i="2" s="1"/>
  <c r="X1332" i="2"/>
  <c r="AA1332" i="2" s="1"/>
  <c r="X1333" i="2"/>
  <c r="AA1333" i="2" s="1"/>
  <c r="X1334" i="2"/>
  <c r="AA1334" i="2" s="1"/>
  <c r="X1335" i="2"/>
  <c r="AA1335" i="2" s="1"/>
  <c r="X1336" i="2"/>
  <c r="AA1336" i="2" s="1"/>
  <c r="X1337" i="2"/>
  <c r="AA1337" i="2" s="1"/>
  <c r="X1338" i="2"/>
  <c r="AA1338" i="2" s="1"/>
  <c r="X1339" i="2"/>
  <c r="AA1339" i="2" s="1"/>
  <c r="X1340" i="2"/>
  <c r="AA1340" i="2" s="1"/>
  <c r="X1341" i="2"/>
  <c r="AA1341" i="2" s="1"/>
  <c r="X1342" i="2"/>
  <c r="AA1342" i="2" s="1"/>
  <c r="X1343" i="2"/>
  <c r="AA1343" i="2" s="1"/>
  <c r="X1344" i="2"/>
  <c r="AA1344" i="2" s="1"/>
  <c r="X1345" i="2"/>
  <c r="AA1345" i="2" s="1"/>
  <c r="X1346" i="2"/>
  <c r="AA1346" i="2" s="1"/>
  <c r="X1347" i="2"/>
  <c r="AA1347" i="2" s="1"/>
  <c r="X1348" i="2"/>
  <c r="AA1348" i="2" s="1"/>
  <c r="X1349" i="2"/>
  <c r="AA1349" i="2" s="1"/>
  <c r="X1350" i="2"/>
  <c r="AA1350" i="2" s="1"/>
  <c r="X1351" i="2"/>
  <c r="AA1351" i="2" s="1"/>
  <c r="X1352" i="2"/>
  <c r="AA1352" i="2" s="1"/>
  <c r="X1353" i="2"/>
  <c r="AA1353" i="2" s="1"/>
  <c r="X1354" i="2"/>
  <c r="AA1354" i="2" s="1"/>
  <c r="X1355" i="2"/>
  <c r="AA1355" i="2" s="1"/>
  <c r="X1356" i="2"/>
  <c r="AA1356" i="2" s="1"/>
  <c r="X1357" i="2"/>
  <c r="AA1357" i="2" s="1"/>
  <c r="X1358" i="2"/>
  <c r="AA1358" i="2" s="1"/>
  <c r="X1359" i="2"/>
  <c r="AA1359" i="2" s="1"/>
  <c r="X1360" i="2"/>
  <c r="AA1360" i="2" s="1"/>
  <c r="X1361" i="2"/>
  <c r="AA1361" i="2" s="1"/>
  <c r="X1362" i="2"/>
  <c r="AA1362" i="2" s="1"/>
  <c r="X1363" i="2"/>
  <c r="AA1363" i="2" s="1"/>
  <c r="X1364" i="2"/>
  <c r="AA1364" i="2" s="1"/>
  <c r="X1365" i="2"/>
  <c r="AA1365" i="2" s="1"/>
  <c r="X1366" i="2"/>
  <c r="AA1366" i="2" s="1"/>
  <c r="X1367" i="2"/>
  <c r="AA1367" i="2" s="1"/>
  <c r="X1368" i="2"/>
  <c r="AA1368" i="2" s="1"/>
  <c r="X1369" i="2"/>
  <c r="AA1369" i="2" s="1"/>
  <c r="X1370" i="2"/>
  <c r="AA1370" i="2" s="1"/>
  <c r="X1371" i="2"/>
  <c r="AA1371" i="2" s="1"/>
  <c r="X1372" i="2"/>
  <c r="AA1372" i="2" s="1"/>
  <c r="X1373" i="2"/>
  <c r="AA1373" i="2" s="1"/>
  <c r="X1374" i="2"/>
  <c r="AA1374" i="2" s="1"/>
  <c r="X1375" i="2"/>
  <c r="AA1375" i="2" s="1"/>
  <c r="X1376" i="2"/>
  <c r="AA1376" i="2" s="1"/>
  <c r="X1377" i="2"/>
  <c r="AA1377" i="2" s="1"/>
  <c r="X1378" i="2"/>
  <c r="AA1378" i="2" s="1"/>
  <c r="X1379" i="2"/>
  <c r="AA1379" i="2" s="1"/>
  <c r="X1380" i="2"/>
  <c r="AA1380" i="2" s="1"/>
  <c r="X1381" i="2"/>
  <c r="AA1381" i="2" s="1"/>
  <c r="X1382" i="2"/>
  <c r="AA1382" i="2" s="1"/>
  <c r="X1383" i="2"/>
  <c r="AA1383" i="2" s="1"/>
  <c r="X1384" i="2"/>
  <c r="AA1384" i="2" s="1"/>
  <c r="X1385" i="2"/>
  <c r="AA1385" i="2" s="1"/>
  <c r="X1386" i="2"/>
  <c r="AA1386" i="2" s="1"/>
  <c r="X1387" i="2"/>
  <c r="AA1387" i="2" s="1"/>
  <c r="X1388" i="2"/>
  <c r="AA1388" i="2" s="1"/>
  <c r="X1389" i="2"/>
  <c r="AA1389" i="2" s="1"/>
  <c r="X1390" i="2"/>
  <c r="AA1390" i="2" s="1"/>
  <c r="X1391" i="2"/>
  <c r="AA1391" i="2" s="1"/>
  <c r="X1392" i="2"/>
  <c r="AA1392" i="2" s="1"/>
  <c r="X1393" i="2"/>
  <c r="AA1393" i="2" s="1"/>
  <c r="X1394" i="2"/>
  <c r="AA1394" i="2" s="1"/>
  <c r="X1395" i="2"/>
  <c r="AA1395" i="2" s="1"/>
  <c r="X1396" i="2"/>
  <c r="AA1396" i="2" s="1"/>
  <c r="X1397" i="2"/>
  <c r="AA1397" i="2" s="1"/>
  <c r="X1398" i="2"/>
  <c r="AA1398" i="2" s="1"/>
  <c r="X1399" i="2"/>
  <c r="AA1399" i="2" s="1"/>
  <c r="X1400" i="2"/>
  <c r="AA1400" i="2" s="1"/>
  <c r="X1401" i="2"/>
  <c r="AA1401" i="2" s="1"/>
  <c r="X1402" i="2"/>
  <c r="AA1402" i="2" s="1"/>
  <c r="X1403" i="2"/>
  <c r="AA1403" i="2" s="1"/>
  <c r="X1404" i="2"/>
  <c r="AA1404" i="2" s="1"/>
  <c r="X1405" i="2"/>
  <c r="AA1405" i="2" s="1"/>
  <c r="X1406" i="2"/>
  <c r="AA1406" i="2" s="1"/>
  <c r="X1407" i="2"/>
  <c r="AA1407" i="2" s="1"/>
  <c r="X1408" i="2"/>
  <c r="AA1408" i="2" s="1"/>
  <c r="X1409" i="2"/>
  <c r="AA1409" i="2" s="1"/>
  <c r="X1410" i="2"/>
  <c r="AA1410" i="2" s="1"/>
  <c r="X1411" i="2"/>
  <c r="AA1411" i="2" s="1"/>
  <c r="X1412" i="2"/>
  <c r="AA1412" i="2" s="1"/>
  <c r="X1413" i="2"/>
  <c r="AA1413" i="2" s="1"/>
  <c r="X1414" i="2"/>
  <c r="AA1414" i="2" s="1"/>
  <c r="X1415" i="2"/>
  <c r="AA1415" i="2" s="1"/>
  <c r="X1416" i="2"/>
  <c r="AA1416" i="2" s="1"/>
  <c r="X1417" i="2"/>
  <c r="AA1417" i="2" s="1"/>
  <c r="X1418" i="2"/>
  <c r="AA1418" i="2" s="1"/>
  <c r="X1419" i="2"/>
  <c r="AA1419" i="2" s="1"/>
  <c r="X1420" i="2"/>
  <c r="AA1420" i="2" s="1"/>
  <c r="X1421" i="2"/>
  <c r="AA1421" i="2" s="1"/>
  <c r="X1422" i="2"/>
  <c r="AA1422" i="2" s="1"/>
  <c r="X1423" i="2"/>
  <c r="AA1423" i="2" s="1"/>
  <c r="X1424" i="2"/>
  <c r="AA1424" i="2" s="1"/>
  <c r="X1425" i="2"/>
  <c r="AA1425" i="2" s="1"/>
  <c r="X1426" i="2"/>
  <c r="AA1426" i="2" s="1"/>
  <c r="X1427" i="2"/>
  <c r="AA1427" i="2" s="1"/>
  <c r="X1428" i="2"/>
  <c r="AA1428" i="2" s="1"/>
  <c r="X1429" i="2"/>
  <c r="AA1429" i="2" s="1"/>
  <c r="X1430" i="2"/>
  <c r="AA1430" i="2" s="1"/>
  <c r="X1431" i="2"/>
  <c r="AA1431" i="2" s="1"/>
  <c r="X1432" i="2"/>
  <c r="AA1432" i="2" s="1"/>
  <c r="X1433" i="2"/>
  <c r="AA1433" i="2" s="1"/>
  <c r="X1434" i="2"/>
  <c r="AA1434" i="2" s="1"/>
  <c r="X1435" i="2"/>
  <c r="AA1435" i="2" s="1"/>
  <c r="X1436" i="2"/>
  <c r="AA1436" i="2" s="1"/>
  <c r="X1437" i="2"/>
  <c r="AA1437" i="2" s="1"/>
  <c r="X1438" i="2"/>
  <c r="AA1438" i="2" s="1"/>
  <c r="X1439" i="2"/>
  <c r="AA1439" i="2" s="1"/>
  <c r="X1440" i="2"/>
  <c r="AA1440" i="2" s="1"/>
  <c r="X1441" i="2"/>
  <c r="AA1441" i="2" s="1"/>
  <c r="X1442" i="2"/>
  <c r="AA1442" i="2" s="1"/>
  <c r="X1443" i="2"/>
  <c r="AA1443" i="2" s="1"/>
  <c r="X1444" i="2"/>
  <c r="AA1444" i="2" s="1"/>
  <c r="X1445" i="2"/>
  <c r="AA1445" i="2" s="1"/>
  <c r="X1446" i="2"/>
  <c r="AA1446" i="2" s="1"/>
  <c r="X1447" i="2"/>
  <c r="AA1447" i="2" s="1"/>
  <c r="X1448" i="2"/>
  <c r="AA1448" i="2" s="1"/>
  <c r="X1449" i="2"/>
  <c r="AA1449" i="2" s="1"/>
  <c r="X1450" i="2"/>
  <c r="AA1450" i="2" s="1"/>
  <c r="X1451" i="2"/>
  <c r="AA1451" i="2" s="1"/>
  <c r="X1452" i="2"/>
  <c r="AA1452" i="2" s="1"/>
  <c r="X1453" i="2"/>
  <c r="AA1453" i="2" s="1"/>
  <c r="X1454" i="2"/>
  <c r="AA1454" i="2" s="1"/>
  <c r="X1455" i="2"/>
  <c r="AA1455" i="2" s="1"/>
  <c r="X1456" i="2"/>
  <c r="AA1456" i="2" s="1"/>
  <c r="X1457" i="2"/>
  <c r="AA1457" i="2" s="1"/>
  <c r="X1458" i="2"/>
  <c r="AA1458" i="2" s="1"/>
  <c r="X1459" i="2"/>
  <c r="AA1459" i="2" s="1"/>
  <c r="X1460" i="2"/>
  <c r="AA1460" i="2" s="1"/>
  <c r="X1461" i="2"/>
  <c r="AA1461" i="2" s="1"/>
  <c r="X1462" i="2"/>
  <c r="AA1462" i="2" s="1"/>
  <c r="X1463" i="2"/>
  <c r="AA1463" i="2" s="1"/>
  <c r="X1464" i="2"/>
  <c r="AA1464" i="2" s="1"/>
  <c r="X1465" i="2"/>
  <c r="AA1465" i="2" s="1"/>
  <c r="X1466" i="2"/>
  <c r="AA1466" i="2" s="1"/>
  <c r="X1467" i="2"/>
  <c r="AA1467" i="2" s="1"/>
  <c r="X1468" i="2"/>
  <c r="AA1468" i="2" s="1"/>
  <c r="X1469" i="2"/>
  <c r="AA1469" i="2" s="1"/>
  <c r="X1470" i="2"/>
  <c r="AA1470" i="2" s="1"/>
  <c r="X1471" i="2"/>
  <c r="AA1471" i="2" s="1"/>
  <c r="X1472" i="2"/>
  <c r="AA1472" i="2" s="1"/>
  <c r="X1473" i="2"/>
  <c r="AA1473" i="2" s="1"/>
  <c r="X1474" i="2"/>
  <c r="AA1474" i="2" s="1"/>
  <c r="X1475" i="2"/>
  <c r="AA1475" i="2" s="1"/>
  <c r="X1476" i="2"/>
  <c r="AA1476" i="2" s="1"/>
  <c r="X1477" i="2"/>
  <c r="AA1477" i="2" s="1"/>
  <c r="X1478" i="2"/>
  <c r="AA1478" i="2" s="1"/>
  <c r="X1479" i="2"/>
  <c r="AA1479" i="2" s="1"/>
  <c r="X1480" i="2"/>
  <c r="AA1480" i="2" s="1"/>
  <c r="X1481" i="2"/>
  <c r="AA1481" i="2" s="1"/>
  <c r="X1482" i="2"/>
  <c r="AA1482" i="2" s="1"/>
  <c r="X1483" i="2"/>
  <c r="AA1483" i="2" s="1"/>
  <c r="X1484" i="2"/>
  <c r="AA1484" i="2" s="1"/>
  <c r="X1485" i="2"/>
  <c r="AA1485" i="2" s="1"/>
  <c r="X1486" i="2"/>
  <c r="AA1486" i="2" s="1"/>
  <c r="X1487" i="2"/>
  <c r="AA1487" i="2" s="1"/>
  <c r="X1488" i="2"/>
  <c r="AA1488" i="2" s="1"/>
  <c r="X1489" i="2"/>
  <c r="AA1489" i="2" s="1"/>
  <c r="X1490" i="2"/>
  <c r="AA1490" i="2" s="1"/>
  <c r="X1491" i="2"/>
  <c r="AA1491" i="2" s="1"/>
  <c r="X1492" i="2"/>
  <c r="AA1492" i="2" s="1"/>
  <c r="X1493" i="2"/>
  <c r="AA1493" i="2" s="1"/>
  <c r="X1494" i="2"/>
  <c r="AA1494" i="2" s="1"/>
  <c r="X1495" i="2"/>
  <c r="AA1495" i="2" s="1"/>
  <c r="X1496" i="2"/>
  <c r="AA1496" i="2" s="1"/>
  <c r="X1497" i="2"/>
  <c r="AA1497" i="2" s="1"/>
  <c r="X1498" i="2"/>
  <c r="AA1498" i="2" s="1"/>
  <c r="X1499" i="2"/>
  <c r="AA1499" i="2" s="1"/>
  <c r="X1500" i="2"/>
  <c r="AA1500" i="2" s="1"/>
  <c r="X1501" i="2"/>
  <c r="AA1501" i="2" s="1"/>
  <c r="X1502" i="2"/>
  <c r="AA1502" i="2" s="1"/>
  <c r="X1503" i="2"/>
  <c r="AA1503" i="2" s="1"/>
  <c r="X1504" i="2"/>
  <c r="AA1504" i="2" s="1"/>
  <c r="X1505" i="2"/>
  <c r="AA1505" i="2" s="1"/>
  <c r="X1506" i="2"/>
  <c r="AA1506" i="2" s="1"/>
  <c r="X1507" i="2"/>
  <c r="AA1507" i="2" s="1"/>
  <c r="X1508" i="2"/>
  <c r="AA1508" i="2" s="1"/>
  <c r="X1509" i="2"/>
  <c r="AA1509" i="2" s="1"/>
  <c r="X1510" i="2"/>
  <c r="AA1510" i="2" s="1"/>
  <c r="X1511" i="2"/>
  <c r="AA1511" i="2" s="1"/>
  <c r="X1512" i="2"/>
  <c r="AA1512" i="2" s="1"/>
  <c r="X1513" i="2"/>
  <c r="AA1513" i="2" s="1"/>
  <c r="X1514" i="2"/>
  <c r="AA1514" i="2" s="1"/>
  <c r="X1515" i="2"/>
  <c r="AA1515" i="2" s="1"/>
  <c r="X1516" i="2"/>
  <c r="AA1516" i="2" s="1"/>
  <c r="X1517" i="2"/>
  <c r="AA1517" i="2" s="1"/>
  <c r="X1518" i="2"/>
  <c r="AA1518" i="2" s="1"/>
  <c r="X1519" i="2"/>
  <c r="AA1519" i="2" s="1"/>
  <c r="X1520" i="2"/>
  <c r="AA1520" i="2" s="1"/>
  <c r="X1521" i="2"/>
  <c r="AA1521" i="2" s="1"/>
  <c r="X1522" i="2"/>
  <c r="AA1522" i="2" s="1"/>
  <c r="X1523" i="2"/>
  <c r="AA1523" i="2" s="1"/>
  <c r="X1524" i="2"/>
  <c r="AA1524" i="2" s="1"/>
  <c r="X1525" i="2"/>
  <c r="AA1525" i="2" s="1"/>
  <c r="X1526" i="2"/>
  <c r="AA1526" i="2" s="1"/>
  <c r="X1527" i="2"/>
  <c r="AA1527" i="2" s="1"/>
  <c r="X1528" i="2"/>
  <c r="AA1528" i="2" s="1"/>
  <c r="X1529" i="2"/>
  <c r="AA1529" i="2" s="1"/>
  <c r="X1530" i="2"/>
  <c r="AA1530" i="2" s="1"/>
  <c r="X1531" i="2"/>
  <c r="AA1531" i="2" s="1"/>
  <c r="X1532" i="2"/>
  <c r="AA1532" i="2" s="1"/>
  <c r="X1533" i="2"/>
  <c r="AA1533" i="2" s="1"/>
  <c r="X1534" i="2"/>
  <c r="AA1534" i="2" s="1"/>
  <c r="X1535" i="2"/>
  <c r="AA1535" i="2" s="1"/>
  <c r="X1536" i="2"/>
  <c r="AA1536" i="2" s="1"/>
  <c r="X1537" i="2"/>
  <c r="AA1537" i="2" s="1"/>
  <c r="X1538" i="2"/>
  <c r="AA1538" i="2" s="1"/>
  <c r="X1539" i="2"/>
  <c r="AA1539" i="2" s="1"/>
  <c r="X1540" i="2"/>
  <c r="AA1540" i="2" s="1"/>
  <c r="X1541" i="2"/>
  <c r="AA1541" i="2" s="1"/>
  <c r="X1542" i="2"/>
  <c r="AA1542" i="2" s="1"/>
  <c r="X1543" i="2"/>
  <c r="AA1543" i="2" s="1"/>
  <c r="X1544" i="2"/>
  <c r="AA1544" i="2" s="1"/>
  <c r="X1545" i="2"/>
  <c r="AA1545" i="2" s="1"/>
  <c r="X1546" i="2"/>
  <c r="AA1546" i="2" s="1"/>
  <c r="X1547" i="2"/>
  <c r="AA1547" i="2" s="1"/>
  <c r="X1548" i="2"/>
  <c r="AA1548" i="2" s="1"/>
  <c r="X1549" i="2"/>
  <c r="AA1549" i="2" s="1"/>
  <c r="X1550" i="2"/>
  <c r="AA1550" i="2" s="1"/>
  <c r="X1551" i="2"/>
  <c r="AA1551" i="2" s="1"/>
  <c r="X1552" i="2"/>
  <c r="AA1552" i="2" s="1"/>
  <c r="X1553" i="2"/>
  <c r="AA1553" i="2" s="1"/>
  <c r="X1554" i="2"/>
  <c r="AA1554" i="2" s="1"/>
  <c r="X1555" i="2"/>
  <c r="AA1555" i="2" s="1"/>
  <c r="X1556" i="2"/>
  <c r="AA1556" i="2" s="1"/>
  <c r="X1557" i="2"/>
  <c r="AA1557" i="2" s="1"/>
  <c r="X1558" i="2"/>
  <c r="AA1558" i="2" s="1"/>
  <c r="X1559" i="2"/>
  <c r="AA1559" i="2" s="1"/>
  <c r="X1560" i="2"/>
  <c r="AA1560" i="2" s="1"/>
  <c r="X1561" i="2"/>
  <c r="AA1561" i="2" s="1"/>
  <c r="X1562" i="2"/>
  <c r="AA1562" i="2" s="1"/>
  <c r="X1563" i="2"/>
  <c r="AA1563" i="2" s="1"/>
  <c r="X1564" i="2"/>
  <c r="AA1564" i="2" s="1"/>
  <c r="X1565" i="2"/>
  <c r="AA1565" i="2" s="1"/>
  <c r="X1566" i="2"/>
  <c r="AA1566" i="2" s="1"/>
  <c r="X1567" i="2"/>
  <c r="AA1567" i="2" s="1"/>
  <c r="X1568" i="2"/>
  <c r="AA1568" i="2" s="1"/>
  <c r="X1569" i="2"/>
  <c r="AA1569" i="2" s="1"/>
  <c r="X1570" i="2"/>
  <c r="AA1570" i="2" s="1"/>
  <c r="X1571" i="2"/>
  <c r="AA1571" i="2" s="1"/>
  <c r="X1572" i="2"/>
  <c r="AA1572" i="2" s="1"/>
  <c r="X1573" i="2"/>
  <c r="AA1573" i="2" s="1"/>
  <c r="X1574" i="2"/>
  <c r="AA1574" i="2" s="1"/>
  <c r="X1575" i="2"/>
  <c r="AA1575" i="2" s="1"/>
  <c r="X1576" i="2"/>
  <c r="AA1576" i="2" s="1"/>
  <c r="X1577" i="2"/>
  <c r="AA1577" i="2" s="1"/>
  <c r="X1578" i="2"/>
  <c r="AA1578" i="2" s="1"/>
  <c r="X1579" i="2"/>
  <c r="AA1579" i="2" s="1"/>
  <c r="X1580" i="2"/>
  <c r="AA1580" i="2" s="1"/>
  <c r="X1581" i="2"/>
  <c r="AA1581" i="2" s="1"/>
  <c r="X1582" i="2"/>
  <c r="AA1582" i="2" s="1"/>
  <c r="X1583" i="2"/>
  <c r="AA1583" i="2" s="1"/>
  <c r="X1584" i="2"/>
  <c r="AA1584" i="2" s="1"/>
  <c r="X1585" i="2"/>
  <c r="AA1585" i="2" s="1"/>
  <c r="X1586" i="2"/>
  <c r="AA1586" i="2" s="1"/>
  <c r="X1587" i="2"/>
  <c r="AA1587" i="2" s="1"/>
  <c r="X1588" i="2"/>
  <c r="AA1588" i="2" s="1"/>
  <c r="X1589" i="2"/>
  <c r="AA1589" i="2" s="1"/>
  <c r="X1590" i="2"/>
  <c r="AA1590" i="2" s="1"/>
  <c r="X1591" i="2"/>
  <c r="AA1591" i="2" s="1"/>
  <c r="X1592" i="2"/>
  <c r="AA1592" i="2" s="1"/>
  <c r="X1593" i="2"/>
  <c r="AA1593" i="2" s="1"/>
  <c r="X1594" i="2"/>
  <c r="AA1594" i="2" s="1"/>
  <c r="X1595" i="2"/>
  <c r="AA1595" i="2" s="1"/>
  <c r="X1596" i="2"/>
  <c r="AA1596" i="2" s="1"/>
  <c r="X1597" i="2"/>
  <c r="AA1597" i="2" s="1"/>
  <c r="X1598" i="2"/>
  <c r="AA1598" i="2" s="1"/>
  <c r="X1599" i="2"/>
  <c r="AA1599" i="2" s="1"/>
  <c r="X1600" i="2"/>
  <c r="AA1600" i="2" s="1"/>
  <c r="X1601" i="2"/>
  <c r="AA1601" i="2" s="1"/>
  <c r="X1602" i="2"/>
  <c r="AA1602" i="2" s="1"/>
  <c r="X1603" i="2"/>
  <c r="AA1603" i="2" s="1"/>
  <c r="X1604" i="2"/>
  <c r="AA1604" i="2" s="1"/>
  <c r="X1605" i="2"/>
  <c r="AA1605" i="2" s="1"/>
  <c r="X1606" i="2"/>
  <c r="AA1606" i="2" s="1"/>
  <c r="X1607" i="2"/>
  <c r="AA1607" i="2" s="1"/>
  <c r="X1608" i="2"/>
  <c r="AA1608" i="2" s="1"/>
  <c r="X1609" i="2"/>
  <c r="AA1609" i="2" s="1"/>
  <c r="X1610" i="2"/>
  <c r="AA1610" i="2" s="1"/>
  <c r="X1611" i="2"/>
  <c r="AA1611" i="2" s="1"/>
  <c r="X1612" i="2"/>
  <c r="AA1612" i="2" s="1"/>
  <c r="X1613" i="2"/>
  <c r="AA1613" i="2" s="1"/>
  <c r="X1614" i="2"/>
  <c r="AA1614" i="2" s="1"/>
  <c r="X1615" i="2"/>
  <c r="AA1615" i="2" s="1"/>
  <c r="X1616" i="2"/>
  <c r="AA1616" i="2" s="1"/>
  <c r="X1617" i="2"/>
  <c r="AA1617" i="2" s="1"/>
  <c r="X1618" i="2"/>
  <c r="AA1618" i="2" s="1"/>
  <c r="X1619" i="2"/>
  <c r="AA1619" i="2" s="1"/>
  <c r="X1620" i="2"/>
  <c r="AA1620" i="2" s="1"/>
  <c r="X1621" i="2"/>
  <c r="AA1621" i="2" s="1"/>
  <c r="X1622" i="2"/>
  <c r="AA1622" i="2" s="1"/>
  <c r="X1623" i="2"/>
  <c r="AA1623" i="2" s="1"/>
  <c r="X1624" i="2"/>
  <c r="AA1624" i="2" s="1"/>
  <c r="X1625" i="2"/>
  <c r="AA1625" i="2" s="1"/>
  <c r="X1626" i="2"/>
  <c r="AA1626" i="2" s="1"/>
  <c r="X1627" i="2"/>
  <c r="AA1627" i="2" s="1"/>
  <c r="X1628" i="2"/>
  <c r="AA1628" i="2" s="1"/>
  <c r="X1629" i="2"/>
  <c r="AA1629" i="2" s="1"/>
  <c r="X1630" i="2"/>
  <c r="AA1630" i="2" s="1"/>
  <c r="X1631" i="2"/>
  <c r="AA1631" i="2" s="1"/>
  <c r="X1632" i="2"/>
  <c r="AA1632" i="2" s="1"/>
  <c r="X1633" i="2"/>
  <c r="AA1633" i="2" s="1"/>
  <c r="X1634" i="2"/>
  <c r="AA1634" i="2" s="1"/>
  <c r="X1635" i="2"/>
  <c r="AA1635" i="2" s="1"/>
  <c r="X1636" i="2"/>
  <c r="AA1636" i="2" s="1"/>
  <c r="X1637" i="2"/>
  <c r="AA1637" i="2" s="1"/>
  <c r="X1638" i="2"/>
  <c r="AA1638" i="2" s="1"/>
  <c r="X1639" i="2"/>
  <c r="AA1639" i="2" s="1"/>
  <c r="X1640" i="2"/>
  <c r="AA1640" i="2" s="1"/>
  <c r="X1641" i="2"/>
  <c r="AA1641" i="2" s="1"/>
  <c r="X1642" i="2"/>
  <c r="AA1642" i="2" s="1"/>
  <c r="X1643" i="2"/>
  <c r="AA1643" i="2" s="1"/>
  <c r="X1644" i="2"/>
  <c r="AA1644" i="2" s="1"/>
  <c r="X1645" i="2"/>
  <c r="AA1645" i="2" s="1"/>
  <c r="X1646" i="2"/>
  <c r="AA1646" i="2" s="1"/>
  <c r="X1647" i="2"/>
  <c r="AA1647" i="2" s="1"/>
  <c r="X1648" i="2"/>
  <c r="AA1648" i="2" s="1"/>
  <c r="X1649" i="2"/>
  <c r="AA1649" i="2" s="1"/>
  <c r="X1650" i="2"/>
  <c r="AA1650" i="2" s="1"/>
  <c r="X1651" i="2"/>
  <c r="AA1651" i="2" s="1"/>
  <c r="X1652" i="2"/>
  <c r="AA1652" i="2" s="1"/>
  <c r="X1653" i="2"/>
  <c r="AA1653" i="2" s="1"/>
  <c r="X1654" i="2"/>
  <c r="AA1654" i="2" s="1"/>
  <c r="X1655" i="2"/>
  <c r="AA1655" i="2" s="1"/>
  <c r="X1656" i="2"/>
  <c r="AA1656" i="2" s="1"/>
  <c r="X1657" i="2"/>
  <c r="AA1657" i="2" s="1"/>
  <c r="X1658" i="2"/>
  <c r="AA1658" i="2" s="1"/>
  <c r="X1659" i="2"/>
  <c r="AA1659" i="2" s="1"/>
  <c r="X1660" i="2"/>
  <c r="AA1660" i="2" s="1"/>
  <c r="X1661" i="2"/>
  <c r="AA1661" i="2" s="1"/>
  <c r="X1662" i="2"/>
  <c r="AA1662" i="2" s="1"/>
  <c r="X1663" i="2"/>
  <c r="AA1663" i="2" s="1"/>
  <c r="X1664" i="2"/>
  <c r="AA1664" i="2" s="1"/>
  <c r="X1665" i="2"/>
  <c r="AA1665" i="2" s="1"/>
  <c r="X1666" i="2"/>
  <c r="AA1666" i="2" s="1"/>
  <c r="X1667" i="2"/>
  <c r="AA1667" i="2" s="1"/>
  <c r="X1668" i="2"/>
  <c r="AA1668" i="2" s="1"/>
  <c r="X1669" i="2"/>
  <c r="AA1669" i="2" s="1"/>
  <c r="X1670" i="2"/>
  <c r="AA1670" i="2" s="1"/>
  <c r="X1671" i="2"/>
  <c r="AA1671" i="2" s="1"/>
  <c r="X1672" i="2"/>
  <c r="AA1672" i="2" s="1"/>
  <c r="X1673" i="2"/>
  <c r="AA1673" i="2" s="1"/>
  <c r="X1674" i="2"/>
  <c r="AA1674" i="2" s="1"/>
  <c r="X1675" i="2"/>
  <c r="AA1675" i="2" s="1"/>
  <c r="X1676" i="2"/>
  <c r="AA1676" i="2" s="1"/>
  <c r="X1677" i="2"/>
  <c r="AA1677" i="2" s="1"/>
  <c r="X1678" i="2"/>
  <c r="AA1678" i="2" s="1"/>
  <c r="X1679" i="2"/>
  <c r="AA1679" i="2" s="1"/>
  <c r="X1680" i="2"/>
  <c r="AA1680" i="2" s="1"/>
  <c r="X1681" i="2"/>
  <c r="AA1681" i="2" s="1"/>
  <c r="X1682" i="2"/>
  <c r="AA1682" i="2" s="1"/>
  <c r="X1683" i="2"/>
  <c r="AA1683" i="2" s="1"/>
  <c r="X1684" i="2"/>
  <c r="AA1684" i="2" s="1"/>
  <c r="X1685" i="2"/>
  <c r="AA1685" i="2" s="1"/>
  <c r="X1686" i="2"/>
  <c r="AA1686" i="2" s="1"/>
  <c r="X1687" i="2"/>
  <c r="AA1687" i="2" s="1"/>
  <c r="X1688" i="2"/>
  <c r="AA1688" i="2" s="1"/>
  <c r="X1689" i="2"/>
  <c r="AA1689" i="2" s="1"/>
  <c r="X1690" i="2"/>
  <c r="AA1690" i="2" s="1"/>
  <c r="X1691" i="2"/>
  <c r="AA1691" i="2" s="1"/>
  <c r="X1692" i="2"/>
  <c r="AA1692" i="2" s="1"/>
  <c r="X1693" i="2"/>
  <c r="AA1693" i="2" s="1"/>
  <c r="X1694" i="2"/>
  <c r="AA1694" i="2" s="1"/>
  <c r="X1695" i="2"/>
  <c r="AA1695" i="2" s="1"/>
  <c r="X1696" i="2"/>
  <c r="AA1696" i="2" s="1"/>
  <c r="X1697" i="2"/>
  <c r="AA1697" i="2" s="1"/>
  <c r="X1698" i="2"/>
  <c r="AA1698" i="2" s="1"/>
  <c r="X1699" i="2"/>
  <c r="AA1699" i="2" s="1"/>
  <c r="X1700" i="2"/>
  <c r="AA1700" i="2" s="1"/>
  <c r="X1701" i="2"/>
  <c r="AA1701" i="2" s="1"/>
  <c r="X1702" i="2"/>
  <c r="AA1702" i="2" s="1"/>
  <c r="X1703" i="2"/>
  <c r="AA1703" i="2" s="1"/>
  <c r="X1704" i="2"/>
  <c r="AA1704" i="2" s="1"/>
  <c r="X1705" i="2"/>
  <c r="AA1705" i="2" s="1"/>
  <c r="X1706" i="2"/>
  <c r="AA1706" i="2" s="1"/>
  <c r="X1707" i="2"/>
  <c r="AA1707" i="2" s="1"/>
  <c r="X1708" i="2"/>
  <c r="AA1708" i="2" s="1"/>
  <c r="X1709" i="2"/>
  <c r="AA1709" i="2" s="1"/>
  <c r="X1710" i="2"/>
  <c r="AA1710" i="2" s="1"/>
  <c r="X1711" i="2"/>
  <c r="AA1711" i="2" s="1"/>
  <c r="X1712" i="2"/>
  <c r="AA1712" i="2" s="1"/>
  <c r="X1713" i="2"/>
  <c r="AA1713" i="2" s="1"/>
  <c r="X1714" i="2"/>
  <c r="AA1714" i="2" s="1"/>
  <c r="X1715" i="2"/>
  <c r="AA1715" i="2" s="1"/>
  <c r="X1716" i="2"/>
  <c r="AA1716" i="2" s="1"/>
  <c r="X1717" i="2"/>
  <c r="AA1717" i="2" s="1"/>
  <c r="X1718" i="2"/>
  <c r="AA1718" i="2" s="1"/>
  <c r="X1719" i="2"/>
  <c r="AA1719" i="2" s="1"/>
  <c r="X1720" i="2"/>
  <c r="AA1720" i="2" s="1"/>
  <c r="X1721" i="2"/>
  <c r="AA1721" i="2" s="1"/>
  <c r="X1722" i="2"/>
  <c r="AA1722" i="2" s="1"/>
  <c r="X1723" i="2"/>
  <c r="AA1723" i="2" s="1"/>
  <c r="X1724" i="2"/>
  <c r="AA1724" i="2" s="1"/>
  <c r="X1725" i="2"/>
  <c r="AA1725" i="2" s="1"/>
  <c r="X1726" i="2"/>
  <c r="AA1726" i="2" s="1"/>
  <c r="X1727" i="2"/>
  <c r="AA1727" i="2" s="1"/>
  <c r="X1728" i="2"/>
  <c r="AA1728" i="2" s="1"/>
  <c r="X1729" i="2"/>
  <c r="AA1729" i="2" s="1"/>
  <c r="X1730" i="2"/>
  <c r="AA1730" i="2" s="1"/>
  <c r="X1731" i="2"/>
  <c r="AA1731" i="2" s="1"/>
  <c r="X1732" i="2"/>
  <c r="AA1732" i="2" s="1"/>
  <c r="X1733" i="2"/>
  <c r="AA1733" i="2" s="1"/>
  <c r="X1734" i="2"/>
  <c r="AA1734" i="2" s="1"/>
  <c r="X1735" i="2"/>
  <c r="AA1735" i="2" s="1"/>
  <c r="X1736" i="2"/>
  <c r="AA1736" i="2" s="1"/>
  <c r="X1737" i="2"/>
  <c r="AA1737" i="2" s="1"/>
  <c r="X1738" i="2"/>
  <c r="AA1738" i="2" s="1"/>
  <c r="X1739" i="2"/>
  <c r="AA1739" i="2" s="1"/>
  <c r="X1740" i="2"/>
  <c r="AA1740" i="2" s="1"/>
  <c r="X1741" i="2"/>
  <c r="AA1741" i="2" s="1"/>
  <c r="X1742" i="2"/>
  <c r="AA1742" i="2" s="1"/>
  <c r="X1743" i="2"/>
  <c r="AA1743" i="2" s="1"/>
  <c r="X1744" i="2"/>
  <c r="AA1744" i="2" s="1"/>
  <c r="X1745" i="2"/>
  <c r="AA1745" i="2" s="1"/>
  <c r="X1746" i="2"/>
  <c r="AA1746" i="2" s="1"/>
  <c r="X1747" i="2"/>
  <c r="AA1747" i="2" s="1"/>
  <c r="X1748" i="2"/>
  <c r="AA1748" i="2" s="1"/>
  <c r="X1749" i="2"/>
  <c r="AA1749" i="2" s="1"/>
  <c r="X1750" i="2"/>
  <c r="AA1750" i="2" s="1"/>
  <c r="X1751" i="2"/>
  <c r="AA1751" i="2" s="1"/>
  <c r="X1752" i="2"/>
  <c r="AA1752" i="2" s="1"/>
  <c r="X1753" i="2"/>
  <c r="AA1753" i="2" s="1"/>
  <c r="X1754" i="2"/>
  <c r="AA1754" i="2" s="1"/>
  <c r="X1755" i="2"/>
  <c r="AA1755" i="2" s="1"/>
  <c r="X1756" i="2"/>
  <c r="AA1756" i="2" s="1"/>
  <c r="X1757" i="2"/>
  <c r="AA1757" i="2" s="1"/>
  <c r="X1758" i="2"/>
  <c r="AA1758" i="2" s="1"/>
  <c r="X1759" i="2"/>
  <c r="AA1759" i="2" s="1"/>
  <c r="X1760" i="2"/>
  <c r="AA1760" i="2" s="1"/>
  <c r="X1761" i="2"/>
  <c r="AA1761" i="2" s="1"/>
  <c r="X1762" i="2"/>
  <c r="AA1762" i="2" s="1"/>
  <c r="X1763" i="2"/>
  <c r="AA1763" i="2" s="1"/>
  <c r="X1764" i="2"/>
  <c r="AA1764" i="2" s="1"/>
  <c r="X1765" i="2"/>
  <c r="AA1765" i="2" s="1"/>
  <c r="X1766" i="2"/>
  <c r="AA1766" i="2" s="1"/>
  <c r="X1767" i="2"/>
  <c r="AA1767" i="2" s="1"/>
  <c r="X1768" i="2"/>
  <c r="AA1768" i="2" s="1"/>
  <c r="X1769" i="2"/>
  <c r="AA1769" i="2" s="1"/>
  <c r="X1770" i="2"/>
  <c r="AA1770" i="2" s="1"/>
  <c r="X1771" i="2"/>
  <c r="AA1771" i="2" s="1"/>
  <c r="X1772" i="2"/>
  <c r="AA1772" i="2" s="1"/>
  <c r="X1773" i="2"/>
  <c r="AA1773" i="2" s="1"/>
  <c r="X1774" i="2"/>
  <c r="AA1774" i="2" s="1"/>
  <c r="X1775" i="2"/>
  <c r="AA1775" i="2" s="1"/>
  <c r="X1776" i="2"/>
  <c r="AA1776" i="2" s="1"/>
  <c r="X1777" i="2"/>
  <c r="AA1777" i="2" s="1"/>
  <c r="X1778" i="2"/>
  <c r="AA1778" i="2" s="1"/>
  <c r="X1779" i="2"/>
  <c r="AA1779" i="2" s="1"/>
  <c r="X1780" i="2"/>
  <c r="AA1780" i="2" s="1"/>
  <c r="X1781" i="2"/>
  <c r="AA1781" i="2" s="1"/>
  <c r="X1782" i="2"/>
  <c r="AA1782" i="2" s="1"/>
  <c r="X1783" i="2"/>
  <c r="AA1783" i="2" s="1"/>
  <c r="X1784" i="2"/>
  <c r="AA1784" i="2" s="1"/>
  <c r="X1785" i="2"/>
  <c r="AA1785" i="2" s="1"/>
  <c r="X1786" i="2"/>
  <c r="AA1786" i="2" s="1"/>
  <c r="X1787" i="2"/>
  <c r="AA1787" i="2" s="1"/>
  <c r="X1788" i="2"/>
  <c r="AA1788" i="2" s="1"/>
  <c r="X1789" i="2"/>
  <c r="AA1789" i="2" s="1"/>
  <c r="X1790" i="2"/>
  <c r="AA1790" i="2" s="1"/>
  <c r="X1791" i="2"/>
  <c r="AA1791" i="2" s="1"/>
  <c r="X1792" i="2"/>
  <c r="AA1792" i="2" s="1"/>
  <c r="X1793" i="2"/>
  <c r="AA1793" i="2" s="1"/>
  <c r="X1794" i="2"/>
  <c r="AA1794" i="2" s="1"/>
  <c r="X1795" i="2"/>
  <c r="AA1795" i="2" s="1"/>
  <c r="X1796" i="2"/>
  <c r="AA1796" i="2" s="1"/>
  <c r="X1797" i="2"/>
  <c r="AA1797" i="2" s="1"/>
  <c r="X1798" i="2"/>
  <c r="AA1798" i="2" s="1"/>
  <c r="X1799" i="2"/>
  <c r="AA1799" i="2" s="1"/>
  <c r="X1800" i="2"/>
  <c r="AA1800" i="2" s="1"/>
  <c r="X1801" i="2"/>
  <c r="AA1801" i="2" s="1"/>
  <c r="X1802" i="2"/>
  <c r="AA1802" i="2" s="1"/>
  <c r="X1803" i="2"/>
  <c r="AA1803" i="2" s="1"/>
  <c r="X1804" i="2"/>
  <c r="AA1804" i="2" s="1"/>
  <c r="X1805" i="2"/>
  <c r="AA1805" i="2" s="1"/>
  <c r="X1806" i="2"/>
  <c r="AA1806" i="2" s="1"/>
  <c r="X1807" i="2"/>
  <c r="AA1807" i="2" s="1"/>
  <c r="X1808" i="2"/>
  <c r="AA1808" i="2" s="1"/>
  <c r="X1809" i="2"/>
  <c r="AA1809" i="2" s="1"/>
  <c r="X1810" i="2"/>
  <c r="AA1810" i="2" s="1"/>
  <c r="X1811" i="2"/>
  <c r="AA1811" i="2" s="1"/>
  <c r="X1812" i="2"/>
  <c r="AA1812" i="2" s="1"/>
  <c r="X1813" i="2"/>
  <c r="AA1813" i="2" s="1"/>
  <c r="X1814" i="2"/>
  <c r="AA1814" i="2" s="1"/>
  <c r="X1815" i="2"/>
  <c r="AA1815" i="2" s="1"/>
  <c r="X1816" i="2"/>
  <c r="AA1816" i="2" s="1"/>
  <c r="X1817" i="2"/>
  <c r="AA1817" i="2" s="1"/>
  <c r="X1818" i="2"/>
  <c r="AA1818" i="2" s="1"/>
  <c r="X1819" i="2"/>
  <c r="AA1819" i="2" s="1"/>
  <c r="X1820" i="2"/>
  <c r="AA1820" i="2" s="1"/>
  <c r="X1821" i="2"/>
  <c r="AA1821" i="2" s="1"/>
  <c r="X1822" i="2"/>
  <c r="AA1822" i="2" s="1"/>
  <c r="X1823" i="2"/>
  <c r="AA1823" i="2" s="1"/>
  <c r="X1824" i="2"/>
  <c r="AA1824" i="2" s="1"/>
  <c r="X1825" i="2"/>
  <c r="AA1825" i="2" s="1"/>
  <c r="X1826" i="2"/>
  <c r="AA1826" i="2" s="1"/>
  <c r="X1827" i="2"/>
  <c r="AA1827" i="2" s="1"/>
  <c r="X1828" i="2"/>
  <c r="AA1828" i="2" s="1"/>
  <c r="X1829" i="2"/>
  <c r="AA1829" i="2" s="1"/>
  <c r="X1830" i="2"/>
  <c r="AA1830" i="2" s="1"/>
  <c r="X1831" i="2"/>
  <c r="AA1831" i="2" s="1"/>
  <c r="X1832" i="2"/>
  <c r="AA1832" i="2" s="1"/>
  <c r="X1833" i="2"/>
  <c r="AA1833" i="2" s="1"/>
  <c r="X1834" i="2"/>
  <c r="AA1834" i="2" s="1"/>
  <c r="X1835" i="2"/>
  <c r="AA1835" i="2" s="1"/>
  <c r="X1836" i="2"/>
  <c r="AA1836" i="2" s="1"/>
  <c r="X1837" i="2"/>
  <c r="AA1837" i="2" s="1"/>
  <c r="X1838" i="2"/>
  <c r="AA1838" i="2" s="1"/>
  <c r="X1839" i="2"/>
  <c r="AA1839" i="2" s="1"/>
  <c r="X1840" i="2"/>
  <c r="AA1840" i="2" s="1"/>
  <c r="X1841" i="2"/>
  <c r="AA1841" i="2" s="1"/>
  <c r="X1842" i="2"/>
  <c r="AA1842" i="2" s="1"/>
  <c r="X1843" i="2"/>
  <c r="AA1843" i="2" s="1"/>
  <c r="X1844" i="2"/>
  <c r="AA1844" i="2" s="1"/>
  <c r="X1845" i="2"/>
  <c r="AA1845" i="2" s="1"/>
  <c r="X1846" i="2"/>
  <c r="AA1846" i="2" s="1"/>
  <c r="X1847" i="2"/>
  <c r="AA1847" i="2" s="1"/>
  <c r="X1848" i="2"/>
  <c r="AA1848" i="2" s="1"/>
  <c r="X1849" i="2"/>
  <c r="AA1849" i="2" s="1"/>
  <c r="X1850" i="2"/>
  <c r="AA1850" i="2" s="1"/>
  <c r="X1851" i="2"/>
  <c r="AA1851" i="2" s="1"/>
  <c r="X1852" i="2"/>
  <c r="AA1852" i="2" s="1"/>
  <c r="X1853" i="2"/>
  <c r="AA1853" i="2" s="1"/>
  <c r="X1854" i="2"/>
  <c r="AA1854" i="2" s="1"/>
  <c r="X1855" i="2"/>
  <c r="AA1855" i="2" s="1"/>
  <c r="X1856" i="2"/>
  <c r="AA1856" i="2" s="1"/>
  <c r="X1857" i="2"/>
  <c r="AA1857" i="2" s="1"/>
  <c r="X1858" i="2"/>
  <c r="AA1858" i="2" s="1"/>
  <c r="X1859" i="2"/>
  <c r="AA1859" i="2" s="1"/>
  <c r="X1860" i="2"/>
  <c r="AA1860" i="2" s="1"/>
  <c r="X1861" i="2"/>
  <c r="AA1861" i="2" s="1"/>
  <c r="X1862" i="2"/>
  <c r="AA1862" i="2" s="1"/>
  <c r="X1863" i="2"/>
  <c r="AA1863" i="2" s="1"/>
  <c r="X1864" i="2"/>
  <c r="AA1864" i="2" s="1"/>
  <c r="X1865" i="2"/>
  <c r="AA1865" i="2" s="1"/>
  <c r="X1866" i="2"/>
  <c r="AA1866" i="2" s="1"/>
  <c r="X1867" i="2"/>
  <c r="AA1867" i="2" s="1"/>
  <c r="X1868" i="2"/>
  <c r="AA1868" i="2" s="1"/>
  <c r="X1869" i="2"/>
  <c r="AA1869" i="2" s="1"/>
  <c r="X1870" i="2"/>
  <c r="AA1870" i="2" s="1"/>
  <c r="X1871" i="2"/>
  <c r="AA1871" i="2" s="1"/>
  <c r="X1872" i="2"/>
  <c r="AA1872" i="2" s="1"/>
  <c r="X1873" i="2"/>
  <c r="AA1873" i="2" s="1"/>
  <c r="X1874" i="2"/>
  <c r="AA1874" i="2" s="1"/>
  <c r="X1875" i="2"/>
  <c r="AA1875" i="2" s="1"/>
  <c r="X1876" i="2"/>
  <c r="AA1876" i="2" s="1"/>
  <c r="X1877" i="2"/>
  <c r="AA1877" i="2" s="1"/>
  <c r="X1878" i="2"/>
  <c r="AA1878" i="2" s="1"/>
  <c r="X1879" i="2"/>
  <c r="AA1879" i="2" s="1"/>
  <c r="X1880" i="2"/>
  <c r="AA1880" i="2" s="1"/>
  <c r="X1881" i="2"/>
  <c r="AA1881" i="2" s="1"/>
  <c r="X1882" i="2"/>
  <c r="AA1882" i="2" s="1"/>
  <c r="X1883" i="2"/>
  <c r="AA1883" i="2" s="1"/>
  <c r="X1884" i="2"/>
  <c r="AA1884" i="2" s="1"/>
  <c r="X1885" i="2"/>
  <c r="AA1885" i="2" s="1"/>
  <c r="X1886" i="2"/>
  <c r="AA1886" i="2" s="1"/>
  <c r="X1887" i="2"/>
  <c r="AA1887" i="2" s="1"/>
  <c r="X1888" i="2"/>
  <c r="AA1888" i="2" s="1"/>
  <c r="X1889" i="2"/>
  <c r="AA1889" i="2" s="1"/>
  <c r="X1890" i="2"/>
  <c r="AA1890" i="2" s="1"/>
  <c r="X1891" i="2"/>
  <c r="AA1891" i="2" s="1"/>
  <c r="X1892" i="2"/>
  <c r="AA1892" i="2" s="1"/>
  <c r="X1893" i="2"/>
  <c r="AA1893" i="2" s="1"/>
  <c r="X1894" i="2"/>
  <c r="AA1894" i="2" s="1"/>
  <c r="X1895" i="2"/>
  <c r="AA1895" i="2" s="1"/>
  <c r="X1896" i="2"/>
  <c r="AA1896" i="2" s="1"/>
  <c r="X1897" i="2"/>
  <c r="AA1897" i="2" s="1"/>
  <c r="X1898" i="2"/>
  <c r="AA1898" i="2" s="1"/>
  <c r="X1899" i="2"/>
  <c r="AA1899" i="2" s="1"/>
  <c r="X1900" i="2"/>
  <c r="AA1900" i="2" s="1"/>
  <c r="X1901" i="2"/>
  <c r="AA1901" i="2" s="1"/>
  <c r="X1902" i="2"/>
  <c r="AA1902" i="2" s="1"/>
  <c r="X1903" i="2"/>
  <c r="AA1903" i="2" s="1"/>
  <c r="X1904" i="2"/>
  <c r="AA1904" i="2" s="1"/>
  <c r="X1905" i="2"/>
  <c r="AA1905" i="2" s="1"/>
  <c r="X1906" i="2"/>
  <c r="AA1906" i="2" s="1"/>
  <c r="X1907" i="2"/>
  <c r="AA1907" i="2" s="1"/>
  <c r="X1908" i="2"/>
  <c r="AA1908" i="2" s="1"/>
  <c r="X1909" i="2"/>
  <c r="AA1909" i="2" s="1"/>
  <c r="X1910" i="2"/>
  <c r="AA1910" i="2" s="1"/>
  <c r="X1911" i="2"/>
  <c r="AA1911" i="2" s="1"/>
  <c r="X1912" i="2"/>
  <c r="AA1912" i="2" s="1"/>
  <c r="X1913" i="2"/>
  <c r="AA1913" i="2" s="1"/>
  <c r="X1914" i="2"/>
  <c r="AA1914" i="2" s="1"/>
  <c r="X1915" i="2"/>
  <c r="AA1915" i="2" s="1"/>
  <c r="X1916" i="2"/>
  <c r="AA1916" i="2" s="1"/>
  <c r="X1917" i="2"/>
  <c r="AA1917" i="2" s="1"/>
  <c r="X1918" i="2"/>
  <c r="AA1918" i="2" s="1"/>
  <c r="X1919" i="2"/>
  <c r="AA1919" i="2" s="1"/>
  <c r="X1920" i="2"/>
  <c r="AA1920" i="2" s="1"/>
  <c r="X1921" i="2"/>
  <c r="AA1921" i="2" s="1"/>
  <c r="X1922" i="2"/>
  <c r="AA1922" i="2" s="1"/>
  <c r="X1923" i="2"/>
  <c r="AA1923" i="2" s="1"/>
  <c r="X1924" i="2"/>
  <c r="AA1924" i="2" s="1"/>
  <c r="X1925" i="2"/>
  <c r="AA1925" i="2" s="1"/>
  <c r="X1926" i="2"/>
  <c r="AA1926" i="2" s="1"/>
  <c r="X1927" i="2"/>
  <c r="AA1927" i="2" s="1"/>
  <c r="X1928" i="2"/>
  <c r="AA1928" i="2" s="1"/>
  <c r="X1929" i="2"/>
  <c r="AA1929" i="2" s="1"/>
  <c r="X1930" i="2"/>
  <c r="AA1930" i="2" s="1"/>
  <c r="X1931" i="2"/>
  <c r="AA1931" i="2" s="1"/>
  <c r="X1932" i="2"/>
  <c r="AA1932" i="2" s="1"/>
  <c r="X1933" i="2"/>
  <c r="AA1933" i="2" s="1"/>
  <c r="X1934" i="2"/>
  <c r="AA1934" i="2" s="1"/>
  <c r="X1935" i="2"/>
  <c r="AA1935" i="2" s="1"/>
  <c r="X1936" i="2"/>
  <c r="AA1936" i="2" s="1"/>
  <c r="X1937" i="2"/>
  <c r="AA1937" i="2" s="1"/>
  <c r="X1938" i="2"/>
  <c r="AA1938" i="2" s="1"/>
  <c r="X1939" i="2"/>
  <c r="AA1939" i="2" s="1"/>
  <c r="X1940" i="2"/>
  <c r="AA1940" i="2" s="1"/>
  <c r="X1941" i="2"/>
  <c r="AA1941" i="2" s="1"/>
  <c r="X1942" i="2"/>
  <c r="AA1942" i="2" s="1"/>
  <c r="X1943" i="2"/>
  <c r="AA1943" i="2" s="1"/>
  <c r="X1944" i="2"/>
  <c r="AA1944" i="2" s="1"/>
  <c r="X1945" i="2"/>
  <c r="AA1945" i="2" s="1"/>
  <c r="X1946" i="2"/>
  <c r="AA1946" i="2" s="1"/>
  <c r="X1947" i="2"/>
  <c r="AA1947" i="2" s="1"/>
  <c r="X1948" i="2"/>
  <c r="AA1948" i="2" s="1"/>
  <c r="X1949" i="2"/>
  <c r="AA1949" i="2" s="1"/>
  <c r="X1950" i="2"/>
  <c r="AA1950" i="2" s="1"/>
  <c r="X1951" i="2"/>
  <c r="AA1951" i="2" s="1"/>
  <c r="X1952" i="2"/>
  <c r="AA1952" i="2" s="1"/>
  <c r="X1953" i="2"/>
  <c r="AA1953" i="2" s="1"/>
  <c r="X1954" i="2"/>
  <c r="AA1954" i="2" s="1"/>
  <c r="X1955" i="2"/>
  <c r="AA1955" i="2" s="1"/>
  <c r="X1956" i="2"/>
  <c r="AA1956" i="2" s="1"/>
  <c r="X1957" i="2"/>
  <c r="AA1957" i="2" s="1"/>
  <c r="X1958" i="2"/>
  <c r="AA1958" i="2" s="1"/>
  <c r="X1959" i="2"/>
  <c r="AA1959" i="2" s="1"/>
  <c r="X1960" i="2"/>
  <c r="AA1960" i="2" s="1"/>
  <c r="X1961" i="2"/>
  <c r="AA1961" i="2" s="1"/>
  <c r="X1962" i="2"/>
  <c r="AA1962" i="2" s="1"/>
  <c r="X1963" i="2"/>
  <c r="AA1963" i="2" s="1"/>
  <c r="X1964" i="2"/>
  <c r="AA1964" i="2" s="1"/>
  <c r="X1965" i="2"/>
  <c r="AA1965" i="2" s="1"/>
  <c r="X1966" i="2"/>
  <c r="AA1966" i="2" s="1"/>
  <c r="X1967" i="2"/>
  <c r="AA1967" i="2" s="1"/>
  <c r="X1968" i="2"/>
  <c r="AA1968" i="2" s="1"/>
  <c r="X1969" i="2"/>
  <c r="AA1969" i="2" s="1"/>
  <c r="X1970" i="2"/>
  <c r="AA1970" i="2" s="1"/>
  <c r="X1971" i="2"/>
  <c r="AA1971" i="2" s="1"/>
  <c r="X1972" i="2"/>
  <c r="AA1972" i="2" s="1"/>
  <c r="X1973" i="2"/>
  <c r="AA1973" i="2" s="1"/>
  <c r="X1974" i="2"/>
  <c r="AA1974" i="2" s="1"/>
  <c r="X1975" i="2"/>
  <c r="AA1975" i="2" s="1"/>
  <c r="X1976" i="2"/>
  <c r="AA1976" i="2" s="1"/>
  <c r="X1977" i="2"/>
  <c r="AA1977" i="2" s="1"/>
  <c r="X1978" i="2"/>
  <c r="AA1978" i="2" s="1"/>
  <c r="X1979" i="2"/>
  <c r="AA1979" i="2" s="1"/>
  <c r="X1980" i="2"/>
  <c r="AA1980" i="2" s="1"/>
  <c r="X1981" i="2"/>
  <c r="AA1981" i="2" s="1"/>
  <c r="X1982" i="2"/>
  <c r="AA1982" i="2" s="1"/>
  <c r="X1983" i="2"/>
  <c r="AA1983" i="2" s="1"/>
  <c r="X1984" i="2"/>
  <c r="AA1984" i="2" s="1"/>
  <c r="X1985" i="2"/>
  <c r="AA1985" i="2" s="1"/>
  <c r="X1986" i="2"/>
  <c r="AA1986" i="2" s="1"/>
  <c r="X1987" i="2"/>
  <c r="AA1987" i="2" s="1"/>
  <c r="X1988" i="2"/>
  <c r="AA1988" i="2" s="1"/>
  <c r="X1989" i="2"/>
  <c r="AA1989" i="2" s="1"/>
  <c r="X1990" i="2"/>
  <c r="AA1990" i="2" s="1"/>
  <c r="X1991" i="2"/>
  <c r="AA1991" i="2" s="1"/>
  <c r="X1992" i="2"/>
  <c r="AA1992" i="2" s="1"/>
  <c r="X1993" i="2"/>
  <c r="AA1993" i="2" s="1"/>
  <c r="X1994" i="2"/>
  <c r="AA1994" i="2" s="1"/>
  <c r="X1995" i="2"/>
  <c r="AA1995" i="2" s="1"/>
  <c r="X1996" i="2"/>
  <c r="AA1996" i="2" s="1"/>
  <c r="X1997" i="2"/>
  <c r="AA1997" i="2" s="1"/>
  <c r="X1998" i="2"/>
  <c r="AA1998" i="2" s="1"/>
  <c r="X1999" i="2"/>
  <c r="AA1999" i="2" s="1"/>
  <c r="X2000" i="2"/>
  <c r="AA2000" i="2" s="1"/>
  <c r="X2001" i="2"/>
  <c r="AA2001" i="2" s="1"/>
  <c r="X2002" i="2"/>
  <c r="AA2002" i="2" s="1"/>
  <c r="X2003" i="2"/>
  <c r="AA2003" i="2" s="1"/>
  <c r="X2004" i="2"/>
  <c r="AA2004" i="2" s="1"/>
  <c r="X2005" i="2"/>
  <c r="AA2005" i="2" s="1"/>
  <c r="X2006" i="2"/>
  <c r="AA2006" i="2" s="1"/>
  <c r="X2007" i="2"/>
  <c r="AA2007" i="2" s="1"/>
  <c r="X2008" i="2"/>
  <c r="AA2008" i="2" s="1"/>
  <c r="X2009" i="2"/>
  <c r="AA2009" i="2" s="1"/>
  <c r="X2010" i="2"/>
  <c r="AA2010" i="2" s="1"/>
  <c r="X2011" i="2"/>
  <c r="AA2011" i="2" s="1"/>
  <c r="X2012" i="2"/>
  <c r="AA2012" i="2" s="1"/>
  <c r="X2013" i="2"/>
  <c r="AA2013" i="2" s="1"/>
  <c r="X2014" i="2"/>
  <c r="AA2014" i="2" s="1"/>
  <c r="X2015" i="2"/>
  <c r="AA2015" i="2" s="1"/>
  <c r="X2016" i="2"/>
  <c r="AA2016" i="2" s="1"/>
  <c r="X2017" i="2"/>
  <c r="AA2017" i="2" s="1"/>
  <c r="X2018" i="2"/>
  <c r="AA2018" i="2" s="1"/>
  <c r="X2019" i="2"/>
  <c r="AA2019" i="2" s="1"/>
  <c r="X2020" i="2"/>
  <c r="AA2020" i="2" s="1"/>
  <c r="X2021" i="2"/>
  <c r="AA2021" i="2" s="1"/>
  <c r="X2022" i="2"/>
  <c r="AA2022" i="2" s="1"/>
  <c r="X2023" i="2"/>
  <c r="AA2023" i="2" s="1"/>
  <c r="X2024" i="2"/>
  <c r="AA2024" i="2" s="1"/>
  <c r="X2025" i="2"/>
  <c r="AA2025" i="2" s="1"/>
  <c r="X2026" i="2"/>
  <c r="AA2026" i="2" s="1"/>
  <c r="X2027" i="2"/>
  <c r="AA2027" i="2" s="1"/>
  <c r="X2028" i="2"/>
  <c r="AA2028" i="2" s="1"/>
  <c r="X2029" i="2"/>
  <c r="AA2029" i="2" s="1"/>
  <c r="X2030" i="2"/>
  <c r="AA2030" i="2" s="1"/>
  <c r="X2031" i="2"/>
  <c r="AA2031" i="2" s="1"/>
  <c r="X2032" i="2"/>
  <c r="AA2032" i="2" s="1"/>
  <c r="X2033" i="2"/>
  <c r="AA2033" i="2" s="1"/>
  <c r="X2034" i="2"/>
  <c r="AA2034" i="2" s="1"/>
  <c r="X2035" i="2"/>
  <c r="AA2035" i="2" s="1"/>
  <c r="X2036" i="2"/>
  <c r="AA2036" i="2" s="1"/>
  <c r="X2037" i="2"/>
  <c r="AA2037" i="2" s="1"/>
  <c r="X2038" i="2"/>
  <c r="AA2038" i="2" s="1"/>
  <c r="X2039" i="2"/>
  <c r="AA2039" i="2" s="1"/>
  <c r="X2040" i="2"/>
  <c r="AA2040" i="2" s="1"/>
  <c r="X2041" i="2"/>
  <c r="AA2041" i="2" s="1"/>
  <c r="X2042" i="2"/>
  <c r="AA2042" i="2" s="1"/>
  <c r="X2043" i="2"/>
  <c r="AA2043" i="2" s="1"/>
  <c r="X2044" i="2"/>
  <c r="AA2044" i="2" s="1"/>
  <c r="X2045" i="2"/>
  <c r="AA2045" i="2" s="1"/>
  <c r="X2046" i="2"/>
  <c r="AA2046" i="2" s="1"/>
  <c r="X2047" i="2"/>
  <c r="AA2047" i="2" s="1"/>
  <c r="X2048" i="2"/>
  <c r="AA2048" i="2" s="1"/>
  <c r="X2049" i="2"/>
  <c r="AA2049" i="2" s="1"/>
  <c r="X2050" i="2"/>
  <c r="AA2050" i="2" s="1"/>
  <c r="X2051" i="2"/>
  <c r="AA2051" i="2" s="1"/>
  <c r="X2052" i="2"/>
  <c r="AA2052" i="2" s="1"/>
  <c r="X2053" i="2"/>
  <c r="AA2053" i="2" s="1"/>
  <c r="X2054" i="2"/>
  <c r="AA2054" i="2" s="1"/>
  <c r="X2055" i="2"/>
  <c r="AA2055" i="2" s="1"/>
  <c r="X2056" i="2"/>
  <c r="AA2056" i="2" s="1"/>
  <c r="X2057" i="2"/>
  <c r="AA2057" i="2" s="1"/>
  <c r="X2058" i="2"/>
  <c r="AA2058" i="2" s="1"/>
  <c r="X2059" i="2"/>
  <c r="AA2059" i="2" s="1"/>
  <c r="X2060" i="2"/>
  <c r="AA2060" i="2" s="1"/>
  <c r="X2061" i="2"/>
  <c r="AA2061" i="2" s="1"/>
  <c r="X2062" i="2"/>
  <c r="AA2062" i="2" s="1"/>
  <c r="X2063" i="2"/>
  <c r="AA2063" i="2" s="1"/>
  <c r="X2064" i="2"/>
  <c r="AA2064" i="2" s="1"/>
  <c r="X2065" i="2"/>
  <c r="AA2065" i="2" s="1"/>
  <c r="X2066" i="2"/>
  <c r="AA2066" i="2" s="1"/>
  <c r="X2067" i="2"/>
  <c r="AA2067" i="2" s="1"/>
  <c r="X2068" i="2"/>
  <c r="AA2068" i="2" s="1"/>
  <c r="X2069" i="2"/>
  <c r="AA2069" i="2" s="1"/>
  <c r="X2070" i="2"/>
  <c r="AA2070" i="2" s="1"/>
  <c r="X2071" i="2"/>
  <c r="AA2071" i="2" s="1"/>
  <c r="X2072" i="2"/>
  <c r="AA2072" i="2" s="1"/>
  <c r="X2073" i="2"/>
  <c r="AA2073" i="2" s="1"/>
  <c r="X2074" i="2"/>
  <c r="AA2074" i="2" s="1"/>
  <c r="X2075" i="2"/>
  <c r="AA2075" i="2" s="1"/>
  <c r="X2076" i="2"/>
  <c r="AA2076" i="2" s="1"/>
  <c r="X2077" i="2"/>
  <c r="AA2077" i="2" s="1"/>
  <c r="X2078" i="2"/>
  <c r="AA2078" i="2" s="1"/>
  <c r="X2079" i="2"/>
  <c r="AA2079" i="2" s="1"/>
  <c r="X2080" i="2"/>
  <c r="AA2080" i="2" s="1"/>
  <c r="X2081" i="2"/>
  <c r="AA2081" i="2" s="1"/>
  <c r="X2082" i="2"/>
  <c r="AA2082" i="2" s="1"/>
  <c r="X2083" i="2"/>
  <c r="AA2083" i="2" s="1"/>
  <c r="X2084" i="2"/>
  <c r="AA2084" i="2" s="1"/>
  <c r="X2085" i="2"/>
  <c r="AA2085" i="2" s="1"/>
  <c r="X2086" i="2"/>
  <c r="AA2086" i="2" s="1"/>
  <c r="X2087" i="2"/>
  <c r="AA2087" i="2" s="1"/>
  <c r="X2088" i="2"/>
  <c r="AA2088" i="2" s="1"/>
  <c r="X2089" i="2"/>
  <c r="AA2089" i="2" s="1"/>
  <c r="X2090" i="2"/>
  <c r="AA2090" i="2" s="1"/>
  <c r="X2091" i="2"/>
  <c r="AA2091" i="2" s="1"/>
  <c r="X2092" i="2"/>
  <c r="AA2092" i="2" s="1"/>
  <c r="X2093" i="2"/>
  <c r="AA2093" i="2" s="1"/>
  <c r="X2094" i="2"/>
  <c r="AA2094" i="2" s="1"/>
  <c r="X2095" i="2"/>
  <c r="AA2095" i="2" s="1"/>
  <c r="X2096" i="2"/>
  <c r="AA2096" i="2" s="1"/>
  <c r="X2097" i="2"/>
  <c r="AA2097" i="2" s="1"/>
  <c r="X2098" i="2"/>
  <c r="AA2098" i="2" s="1"/>
  <c r="X2099" i="2"/>
  <c r="AA2099" i="2" s="1"/>
  <c r="X2100" i="2"/>
  <c r="AA2100" i="2" s="1"/>
  <c r="X2101" i="2"/>
  <c r="AA2101" i="2" s="1"/>
  <c r="X2102" i="2"/>
  <c r="AA2102" i="2" s="1"/>
  <c r="X2103" i="2"/>
  <c r="AA2103" i="2" s="1"/>
  <c r="X2104" i="2"/>
  <c r="AA2104" i="2" s="1"/>
  <c r="X2105" i="2"/>
  <c r="AA2105" i="2" s="1"/>
  <c r="X2106" i="2"/>
  <c r="AA2106" i="2" s="1"/>
  <c r="X2107" i="2"/>
  <c r="AA2107" i="2" s="1"/>
  <c r="X2108" i="2"/>
  <c r="AA2108" i="2" s="1"/>
  <c r="X2109" i="2"/>
  <c r="AA2109" i="2" s="1"/>
  <c r="X2110" i="2"/>
  <c r="AA2110" i="2" s="1"/>
  <c r="X2111" i="2"/>
  <c r="AA2111" i="2" s="1"/>
  <c r="X2112" i="2"/>
  <c r="AA2112" i="2" s="1"/>
  <c r="X2113" i="2"/>
  <c r="AA2113" i="2" s="1"/>
  <c r="X2114" i="2"/>
  <c r="AA2114" i="2" s="1"/>
  <c r="X2115" i="2"/>
  <c r="AA2115" i="2" s="1"/>
  <c r="X2116" i="2"/>
  <c r="AA2116" i="2" s="1"/>
  <c r="X2117" i="2"/>
  <c r="AA2117" i="2" s="1"/>
  <c r="X2118" i="2"/>
  <c r="AA2118" i="2" s="1"/>
  <c r="X2119" i="2"/>
  <c r="AA2119" i="2" s="1"/>
  <c r="X2120" i="2"/>
  <c r="AA2120" i="2" s="1"/>
  <c r="X2121" i="2"/>
  <c r="AA2121" i="2" s="1"/>
  <c r="X2122" i="2"/>
  <c r="AA2122" i="2" s="1"/>
  <c r="X2123" i="2"/>
  <c r="AA2123" i="2" s="1"/>
  <c r="X2124" i="2"/>
  <c r="AA2124" i="2" s="1"/>
  <c r="X2125" i="2"/>
  <c r="AA2125" i="2" s="1"/>
  <c r="X2126" i="2"/>
  <c r="AA2126" i="2" s="1"/>
  <c r="X2127" i="2"/>
  <c r="AA2127" i="2" s="1"/>
  <c r="X2128" i="2"/>
  <c r="AA2128" i="2" s="1"/>
  <c r="X2129" i="2"/>
  <c r="AA2129" i="2" s="1"/>
  <c r="X2130" i="2"/>
  <c r="AA2130" i="2" s="1"/>
  <c r="X2131" i="2"/>
  <c r="AA2131" i="2" s="1"/>
  <c r="X2132" i="2"/>
  <c r="AA2132" i="2" s="1"/>
  <c r="X2133" i="2"/>
  <c r="AA2133" i="2" s="1"/>
  <c r="X2134" i="2"/>
  <c r="AA2134" i="2" s="1"/>
  <c r="X2135" i="2"/>
  <c r="AA2135" i="2" s="1"/>
  <c r="X2136" i="2"/>
  <c r="AA2136" i="2" s="1"/>
  <c r="X2137" i="2"/>
  <c r="AA2137" i="2" s="1"/>
  <c r="X2138" i="2"/>
  <c r="AA2138" i="2" s="1"/>
  <c r="X2139" i="2"/>
  <c r="AA2139" i="2" s="1"/>
  <c r="X2140" i="2"/>
  <c r="AA2140" i="2" s="1"/>
  <c r="X2141" i="2"/>
  <c r="AA2141" i="2" s="1"/>
  <c r="X2142" i="2"/>
  <c r="AA2142" i="2" s="1"/>
  <c r="X2143" i="2"/>
  <c r="AA2143" i="2" s="1"/>
  <c r="X2144" i="2"/>
  <c r="AA2144" i="2" s="1"/>
  <c r="X2145" i="2"/>
  <c r="AA2145" i="2" s="1"/>
  <c r="X2146" i="2"/>
  <c r="AA2146" i="2" s="1"/>
  <c r="X2147" i="2"/>
  <c r="AA2147" i="2" s="1"/>
  <c r="X2148" i="2"/>
  <c r="AA2148" i="2" s="1"/>
  <c r="X2149" i="2"/>
  <c r="AA2149" i="2" s="1"/>
  <c r="X2150" i="2"/>
  <c r="AA2150" i="2" s="1"/>
  <c r="X2151" i="2"/>
  <c r="AA2151" i="2" s="1"/>
  <c r="X2152" i="2"/>
  <c r="AA2152" i="2" s="1"/>
  <c r="X2153" i="2"/>
  <c r="AA2153" i="2" s="1"/>
  <c r="X2154" i="2"/>
  <c r="AA2154" i="2" s="1"/>
  <c r="X2155" i="2"/>
  <c r="AA2155" i="2" s="1"/>
  <c r="X2156" i="2"/>
  <c r="AA2156" i="2" s="1"/>
  <c r="X2157" i="2"/>
  <c r="AA2157" i="2" s="1"/>
  <c r="X2158" i="2"/>
  <c r="AA2158" i="2" s="1"/>
  <c r="X2159" i="2"/>
  <c r="AA2159" i="2" s="1"/>
  <c r="X2160" i="2"/>
  <c r="AA2160" i="2" s="1"/>
  <c r="X2161" i="2"/>
  <c r="AA2161" i="2" s="1"/>
  <c r="X2162" i="2"/>
  <c r="AA2162" i="2" s="1"/>
  <c r="X2163" i="2"/>
  <c r="AA2163" i="2" s="1"/>
  <c r="X2164" i="2"/>
  <c r="AA2164" i="2" s="1"/>
  <c r="X2165" i="2"/>
  <c r="AA2165" i="2" s="1"/>
  <c r="X2166" i="2"/>
  <c r="AA2166" i="2" s="1"/>
  <c r="X2167" i="2"/>
  <c r="AA2167" i="2" s="1"/>
  <c r="X2168" i="2"/>
  <c r="AA2168" i="2" s="1"/>
  <c r="X2169" i="2"/>
  <c r="AA2169" i="2" s="1"/>
  <c r="X2170" i="2"/>
  <c r="AA2170" i="2" s="1"/>
  <c r="X2171" i="2"/>
  <c r="AA2171" i="2" s="1"/>
  <c r="X2172" i="2"/>
  <c r="AA2172" i="2" s="1"/>
  <c r="X2173" i="2"/>
  <c r="AA2173" i="2" s="1"/>
  <c r="X2174" i="2"/>
  <c r="AA2174" i="2" s="1"/>
  <c r="X2175" i="2"/>
  <c r="AA2175" i="2" s="1"/>
  <c r="X2176" i="2"/>
  <c r="AA2176" i="2" s="1"/>
  <c r="X2177" i="2"/>
  <c r="AA2177" i="2" s="1"/>
  <c r="X2178" i="2"/>
  <c r="AA2178" i="2" s="1"/>
  <c r="X2179" i="2"/>
  <c r="AA2179" i="2" s="1"/>
  <c r="X2180" i="2"/>
  <c r="AA2180" i="2" s="1"/>
  <c r="X2181" i="2"/>
  <c r="AA2181" i="2" s="1"/>
  <c r="X2182" i="2"/>
  <c r="AA2182" i="2" s="1"/>
  <c r="X2183" i="2"/>
  <c r="AA2183" i="2" s="1"/>
  <c r="X2184" i="2"/>
  <c r="AA2184" i="2" s="1"/>
  <c r="X2185" i="2"/>
  <c r="AA2185" i="2" s="1"/>
  <c r="X2186" i="2"/>
  <c r="AA2186" i="2" s="1"/>
  <c r="X2187" i="2"/>
  <c r="AA2187" i="2" s="1"/>
  <c r="X2188" i="2"/>
  <c r="AA2188" i="2" s="1"/>
  <c r="X2189" i="2"/>
  <c r="AA2189" i="2" s="1"/>
  <c r="X2190" i="2"/>
  <c r="AA2190" i="2" s="1"/>
  <c r="X2191" i="2"/>
  <c r="AA2191" i="2" s="1"/>
  <c r="X2192" i="2"/>
  <c r="AA2192" i="2" s="1"/>
  <c r="X2193" i="2"/>
  <c r="AA2193" i="2" s="1"/>
  <c r="X2194" i="2"/>
  <c r="AA2194" i="2" s="1"/>
  <c r="X2195" i="2"/>
  <c r="AA2195" i="2" s="1"/>
  <c r="X2196" i="2"/>
  <c r="AA2196" i="2" s="1"/>
  <c r="X2197" i="2"/>
  <c r="AA2197" i="2" s="1"/>
  <c r="X2198" i="2"/>
  <c r="AA2198" i="2" s="1"/>
  <c r="X2199" i="2"/>
  <c r="AA2199" i="2" s="1"/>
  <c r="X2200" i="2"/>
  <c r="AA2200" i="2" s="1"/>
  <c r="X2201" i="2"/>
  <c r="AA2201" i="2" s="1"/>
  <c r="X2202" i="2"/>
  <c r="AA2202" i="2" s="1"/>
  <c r="X2203" i="2"/>
  <c r="AA2203" i="2" s="1"/>
  <c r="X2204" i="2"/>
  <c r="AA2204" i="2" s="1"/>
  <c r="X2205" i="2"/>
  <c r="AA2205" i="2" s="1"/>
  <c r="X2206" i="2"/>
  <c r="AA2206" i="2" s="1"/>
  <c r="X2207" i="2"/>
  <c r="AA2207" i="2" s="1"/>
  <c r="X2208" i="2"/>
  <c r="AA2208" i="2" s="1"/>
  <c r="X2209" i="2"/>
  <c r="AA2209" i="2" s="1"/>
  <c r="X2210" i="2"/>
  <c r="AA2210" i="2" s="1"/>
  <c r="X2211" i="2"/>
  <c r="AA2211" i="2" s="1"/>
  <c r="X2212" i="2"/>
  <c r="AA2212" i="2" s="1"/>
  <c r="X2213" i="2"/>
  <c r="AA2213" i="2" s="1"/>
  <c r="X2214" i="2"/>
  <c r="AA2214" i="2" s="1"/>
  <c r="X2215" i="2"/>
  <c r="AA2215" i="2" s="1"/>
  <c r="X2216" i="2"/>
  <c r="AA2216" i="2" s="1"/>
  <c r="X2217" i="2"/>
  <c r="AA2217" i="2" s="1"/>
  <c r="X2218" i="2"/>
  <c r="AA2218" i="2" s="1"/>
  <c r="X2219" i="2"/>
  <c r="AA2219" i="2" s="1"/>
  <c r="X2220" i="2"/>
  <c r="AA2220" i="2" s="1"/>
  <c r="X2221" i="2"/>
  <c r="AA2221" i="2" s="1"/>
  <c r="X2222" i="2"/>
  <c r="AA2222" i="2" s="1"/>
  <c r="X2223" i="2"/>
  <c r="AA2223" i="2" s="1"/>
  <c r="X2224" i="2"/>
  <c r="AA2224" i="2" s="1"/>
  <c r="X2225" i="2"/>
  <c r="AA2225" i="2" s="1"/>
  <c r="X2226" i="2"/>
  <c r="AA2226" i="2" s="1"/>
  <c r="X2227" i="2"/>
  <c r="AA2227" i="2" s="1"/>
  <c r="X2228" i="2"/>
  <c r="AA2228" i="2" s="1"/>
  <c r="X2229" i="2"/>
  <c r="AA2229" i="2" s="1"/>
  <c r="X2230" i="2"/>
  <c r="AA2230" i="2" s="1"/>
  <c r="X2231" i="2"/>
  <c r="AA2231" i="2" s="1"/>
  <c r="X2232" i="2"/>
  <c r="AA2232" i="2" s="1"/>
  <c r="X2233" i="2"/>
  <c r="AA2233" i="2" s="1"/>
  <c r="X2234" i="2"/>
  <c r="AA2234" i="2" s="1"/>
  <c r="X2235" i="2"/>
  <c r="AA2235" i="2" s="1"/>
  <c r="X2236" i="2"/>
  <c r="AA2236" i="2" s="1"/>
  <c r="X2237" i="2"/>
  <c r="AA2237" i="2" s="1"/>
  <c r="X2238" i="2"/>
  <c r="AA2238" i="2" s="1"/>
  <c r="X2239" i="2"/>
  <c r="AA2239" i="2" s="1"/>
  <c r="X2240" i="2"/>
  <c r="AA2240" i="2" s="1"/>
  <c r="X2241" i="2"/>
  <c r="AA2241" i="2" s="1"/>
  <c r="X2242" i="2"/>
  <c r="AA2242" i="2" s="1"/>
  <c r="X2243" i="2"/>
  <c r="AA2243" i="2" s="1"/>
  <c r="X2244" i="2"/>
  <c r="AA2244" i="2" s="1"/>
  <c r="X2245" i="2"/>
  <c r="AA2245" i="2" s="1"/>
  <c r="X2246" i="2"/>
  <c r="AA2246" i="2" s="1"/>
  <c r="X2247" i="2"/>
  <c r="AA2247" i="2" s="1"/>
  <c r="X2248" i="2"/>
  <c r="AA2248" i="2" s="1"/>
  <c r="X2249" i="2"/>
  <c r="AA2249" i="2" s="1"/>
  <c r="X2250" i="2"/>
  <c r="AA2250" i="2" s="1"/>
  <c r="X2251" i="2"/>
  <c r="AA2251" i="2" s="1"/>
  <c r="X2252" i="2"/>
  <c r="AA2252" i="2" s="1"/>
  <c r="X2253" i="2"/>
  <c r="AA2253" i="2" s="1"/>
  <c r="X2254" i="2"/>
  <c r="AA2254" i="2" s="1"/>
  <c r="X2255" i="2"/>
  <c r="AA2255" i="2" s="1"/>
  <c r="X2256" i="2"/>
  <c r="AA2256" i="2" s="1"/>
  <c r="X2257" i="2"/>
  <c r="AA2257" i="2" s="1"/>
  <c r="X2258" i="2"/>
  <c r="AA2258" i="2" s="1"/>
  <c r="X2259" i="2"/>
  <c r="AA2259" i="2" s="1"/>
  <c r="X2260" i="2"/>
  <c r="AA2260" i="2" s="1"/>
  <c r="X2261" i="2"/>
  <c r="AA2261" i="2" s="1"/>
  <c r="X2262" i="2"/>
  <c r="AA2262" i="2" s="1"/>
  <c r="X2263" i="2"/>
  <c r="AA2263" i="2" s="1"/>
  <c r="X2264" i="2"/>
  <c r="AA2264" i="2" s="1"/>
  <c r="X2265" i="2"/>
  <c r="AA2265" i="2" s="1"/>
  <c r="X2266" i="2"/>
  <c r="AA2266" i="2" s="1"/>
  <c r="X2267" i="2"/>
  <c r="AA2267" i="2" s="1"/>
  <c r="X2268" i="2"/>
  <c r="AA2268" i="2" s="1"/>
  <c r="X2269" i="2"/>
  <c r="AA2269" i="2" s="1"/>
  <c r="X2270" i="2"/>
  <c r="AA2270" i="2" s="1"/>
  <c r="X2271" i="2"/>
  <c r="AA2271" i="2" s="1"/>
  <c r="X2272" i="2"/>
  <c r="AA2272" i="2" s="1"/>
  <c r="X2273" i="2"/>
  <c r="AA2273" i="2" s="1"/>
  <c r="X2274" i="2"/>
  <c r="AA2274" i="2" s="1"/>
  <c r="X2275" i="2"/>
  <c r="AA2275" i="2" s="1"/>
  <c r="X2276" i="2"/>
  <c r="AA2276" i="2" s="1"/>
  <c r="X2277" i="2"/>
  <c r="AA2277" i="2" s="1"/>
  <c r="X2278" i="2"/>
  <c r="AA2278" i="2" s="1"/>
  <c r="X2279" i="2"/>
  <c r="AA2279" i="2" s="1"/>
  <c r="X2280" i="2"/>
  <c r="AA2280" i="2" s="1"/>
  <c r="X2281" i="2"/>
  <c r="AA2281" i="2" s="1"/>
  <c r="X2282" i="2"/>
  <c r="AA2282" i="2" s="1"/>
  <c r="X2283" i="2"/>
  <c r="AA2283" i="2" s="1"/>
  <c r="X2284" i="2"/>
  <c r="AA2284" i="2" s="1"/>
  <c r="X2285" i="2"/>
  <c r="AA2285" i="2" s="1"/>
  <c r="X2286" i="2"/>
  <c r="AA2286" i="2" s="1"/>
  <c r="X2287" i="2"/>
  <c r="AA2287" i="2" s="1"/>
  <c r="X2288" i="2"/>
  <c r="AA2288" i="2" s="1"/>
  <c r="X2289" i="2"/>
  <c r="AA2289" i="2" s="1"/>
  <c r="X2290" i="2"/>
  <c r="AA2290" i="2" s="1"/>
  <c r="X2291" i="2"/>
  <c r="AA2291" i="2" s="1"/>
  <c r="X2292" i="2"/>
  <c r="AA2292" i="2" s="1"/>
  <c r="X2293" i="2"/>
  <c r="AA2293" i="2" s="1"/>
  <c r="X2294" i="2"/>
  <c r="AA2294" i="2" s="1"/>
  <c r="X2295" i="2"/>
  <c r="AA2295" i="2" s="1"/>
  <c r="X2296" i="2"/>
  <c r="AA2296" i="2" s="1"/>
  <c r="X2297" i="2"/>
  <c r="AA2297" i="2" s="1"/>
  <c r="X2298" i="2"/>
  <c r="AA2298" i="2" s="1"/>
  <c r="X2299" i="2"/>
  <c r="AA2299" i="2" s="1"/>
  <c r="X2300" i="2"/>
  <c r="AA2300" i="2" s="1"/>
  <c r="X2301" i="2"/>
  <c r="AA2301" i="2" s="1"/>
  <c r="X2302" i="2"/>
  <c r="AA2302" i="2" s="1"/>
  <c r="X2303" i="2"/>
  <c r="AA2303" i="2" s="1"/>
  <c r="X2304" i="2"/>
  <c r="AA2304" i="2" s="1"/>
  <c r="X2305" i="2"/>
  <c r="AA2305" i="2" s="1"/>
  <c r="X2306" i="2"/>
  <c r="AA2306" i="2" s="1"/>
  <c r="X2307" i="2"/>
  <c r="AA2307" i="2" s="1"/>
  <c r="X2308" i="2"/>
  <c r="AA2308" i="2" s="1"/>
  <c r="X2309" i="2"/>
  <c r="AA2309" i="2" s="1"/>
  <c r="X2310" i="2"/>
  <c r="AA2310" i="2" s="1"/>
  <c r="X2311" i="2"/>
  <c r="AA2311" i="2" s="1"/>
  <c r="X2312" i="2"/>
  <c r="AA2312" i="2" s="1"/>
  <c r="X2313" i="2"/>
  <c r="AA2313" i="2" s="1"/>
  <c r="X2314" i="2"/>
  <c r="AA2314" i="2" s="1"/>
  <c r="X2315" i="2"/>
  <c r="AA2315" i="2" s="1"/>
  <c r="X2316" i="2"/>
  <c r="AA2316" i="2" s="1"/>
  <c r="X2317" i="2"/>
  <c r="AA2317" i="2" s="1"/>
  <c r="X2318" i="2"/>
  <c r="AA2318" i="2" s="1"/>
  <c r="X2319" i="2"/>
  <c r="AA2319" i="2" s="1"/>
  <c r="X2320" i="2"/>
  <c r="AA2320" i="2" s="1"/>
  <c r="X2321" i="2"/>
  <c r="AA2321" i="2" s="1"/>
  <c r="X2322" i="2"/>
  <c r="AA2322" i="2" s="1"/>
  <c r="X2323" i="2"/>
  <c r="AA2323" i="2" s="1"/>
  <c r="X2324" i="2"/>
  <c r="AA2324" i="2" s="1"/>
  <c r="X2325" i="2"/>
  <c r="AA2325" i="2" s="1"/>
  <c r="X2326" i="2"/>
  <c r="AA2326" i="2" s="1"/>
  <c r="X2327" i="2"/>
  <c r="AA2327" i="2" s="1"/>
  <c r="X2328" i="2"/>
  <c r="AA2328" i="2" s="1"/>
  <c r="X2329" i="2"/>
  <c r="AA2329" i="2" s="1"/>
  <c r="X2330" i="2"/>
  <c r="AA2330" i="2" s="1"/>
  <c r="X2331" i="2"/>
  <c r="AA2331" i="2" s="1"/>
  <c r="X2332" i="2"/>
  <c r="AA2332" i="2" s="1"/>
  <c r="X2333" i="2"/>
  <c r="AA2333" i="2" s="1"/>
  <c r="X2334" i="2"/>
  <c r="AA2334" i="2" s="1"/>
  <c r="X2335" i="2"/>
  <c r="AA2335" i="2" s="1"/>
  <c r="X2336" i="2"/>
  <c r="AA2336" i="2" s="1"/>
  <c r="X2337" i="2"/>
  <c r="AA2337" i="2" s="1"/>
  <c r="X2338" i="2"/>
  <c r="AA2338" i="2" s="1"/>
  <c r="X2339" i="2"/>
  <c r="AA2339" i="2" s="1"/>
  <c r="X2340" i="2"/>
  <c r="AA2340" i="2" s="1"/>
  <c r="X2341" i="2"/>
  <c r="AA2341" i="2" s="1"/>
  <c r="X2342" i="2"/>
  <c r="AA2342" i="2" s="1"/>
  <c r="X2343" i="2"/>
  <c r="AA2343" i="2" s="1"/>
  <c r="X2344" i="2"/>
  <c r="AA2344" i="2" s="1"/>
  <c r="X2345" i="2"/>
  <c r="AA2345" i="2" s="1"/>
  <c r="X2346" i="2"/>
  <c r="AA2346" i="2" s="1"/>
  <c r="X2347" i="2"/>
  <c r="AA2347" i="2" s="1"/>
  <c r="X2348" i="2"/>
  <c r="AA2348" i="2" s="1"/>
  <c r="X2349" i="2"/>
  <c r="AA2349" i="2" s="1"/>
  <c r="X2350" i="2"/>
  <c r="AA2350" i="2" s="1"/>
  <c r="X2351" i="2"/>
  <c r="AA2351" i="2" s="1"/>
  <c r="X2352" i="2"/>
  <c r="AA2352" i="2" s="1"/>
  <c r="X2353" i="2"/>
  <c r="AA2353" i="2" s="1"/>
  <c r="X2354" i="2"/>
  <c r="AA2354" i="2" s="1"/>
  <c r="X2355" i="2"/>
  <c r="AA2355" i="2" s="1"/>
  <c r="X2356" i="2"/>
  <c r="AA2356" i="2" s="1"/>
  <c r="X2357" i="2"/>
  <c r="AA2357" i="2" s="1"/>
  <c r="X2358" i="2"/>
  <c r="AA2358" i="2" s="1"/>
  <c r="X2359" i="2"/>
  <c r="AA2359" i="2" s="1"/>
  <c r="X2360" i="2"/>
  <c r="AA2360" i="2" s="1"/>
  <c r="X2361" i="2"/>
  <c r="AA2361" i="2" s="1"/>
  <c r="X2362" i="2"/>
  <c r="AA2362" i="2" s="1"/>
  <c r="X2363" i="2"/>
  <c r="AA2363" i="2" s="1"/>
  <c r="X2364" i="2"/>
  <c r="AA2364" i="2" s="1"/>
  <c r="X2365" i="2"/>
  <c r="AA2365" i="2" s="1"/>
  <c r="X2366" i="2"/>
  <c r="AA2366" i="2" s="1"/>
  <c r="X2367" i="2"/>
  <c r="AA2367" i="2" s="1"/>
  <c r="X2368" i="2"/>
  <c r="AA2368" i="2" s="1"/>
  <c r="X2369" i="2"/>
  <c r="AA2369" i="2" s="1"/>
  <c r="X2370" i="2"/>
  <c r="AA2370" i="2" s="1"/>
  <c r="X2371" i="2"/>
  <c r="AA2371" i="2" s="1"/>
  <c r="X2372" i="2"/>
  <c r="AA2372" i="2" s="1"/>
  <c r="X2373" i="2"/>
  <c r="AA2373" i="2" s="1"/>
  <c r="X2374" i="2"/>
  <c r="AA2374" i="2" s="1"/>
  <c r="X2375" i="2"/>
  <c r="AA2375" i="2" s="1"/>
  <c r="X2376" i="2"/>
  <c r="AA2376" i="2" s="1"/>
  <c r="X2377" i="2"/>
  <c r="AA2377" i="2" s="1"/>
  <c r="X2378" i="2"/>
  <c r="AA2378" i="2" s="1"/>
  <c r="X2379" i="2"/>
  <c r="AA2379" i="2" s="1"/>
  <c r="X2380" i="2"/>
  <c r="AA2380" i="2" s="1"/>
  <c r="X2381" i="2"/>
  <c r="AA2381" i="2" s="1"/>
  <c r="X2382" i="2"/>
  <c r="AA2382" i="2" s="1"/>
  <c r="X2383" i="2"/>
  <c r="AA2383" i="2" s="1"/>
  <c r="X2384" i="2"/>
  <c r="AA2384" i="2" s="1"/>
  <c r="X2385" i="2"/>
  <c r="AA2385" i="2" s="1"/>
  <c r="X2386" i="2"/>
  <c r="AA2386" i="2" s="1"/>
  <c r="X2387" i="2"/>
  <c r="AA2387" i="2" s="1"/>
  <c r="X2388" i="2"/>
  <c r="AA2388" i="2" s="1"/>
  <c r="X2389" i="2"/>
  <c r="AA2389" i="2" s="1"/>
  <c r="X2390" i="2"/>
  <c r="AA2390" i="2" s="1"/>
  <c r="X2391" i="2"/>
  <c r="AA2391" i="2" s="1"/>
  <c r="X2392" i="2"/>
  <c r="AA2392" i="2" s="1"/>
  <c r="X2393" i="2"/>
  <c r="AA2393" i="2" s="1"/>
  <c r="X2394" i="2"/>
  <c r="AA2394" i="2" s="1"/>
  <c r="X2395" i="2"/>
  <c r="AA2395" i="2" s="1"/>
  <c r="X2396" i="2"/>
  <c r="AA2396" i="2" s="1"/>
  <c r="X2397" i="2"/>
  <c r="AA2397" i="2" s="1"/>
  <c r="X2398" i="2"/>
  <c r="AA2398" i="2" s="1"/>
  <c r="X2399" i="2"/>
  <c r="AA2399" i="2" s="1"/>
  <c r="X2400" i="2"/>
  <c r="AA2400" i="2" s="1"/>
  <c r="X2401" i="2"/>
  <c r="AA2401" i="2" s="1"/>
  <c r="X2402" i="2"/>
  <c r="AA2402" i="2" s="1"/>
  <c r="X2403" i="2"/>
  <c r="AA2403" i="2" s="1"/>
  <c r="X2404" i="2"/>
  <c r="AA2404" i="2" s="1"/>
  <c r="X2405" i="2"/>
  <c r="AA2405" i="2" s="1"/>
  <c r="X2406" i="2"/>
  <c r="AA2406" i="2" s="1"/>
  <c r="X2407" i="2"/>
  <c r="AA2407" i="2" s="1"/>
  <c r="X2408" i="2"/>
  <c r="AA2408" i="2" s="1"/>
  <c r="X2409" i="2"/>
  <c r="AA2409" i="2" s="1"/>
  <c r="X2410" i="2"/>
  <c r="AA2410" i="2" s="1"/>
  <c r="X2411" i="2"/>
  <c r="AA2411" i="2" s="1"/>
  <c r="X2412" i="2"/>
  <c r="AA2412" i="2" s="1"/>
  <c r="X2413" i="2"/>
  <c r="AA2413" i="2" s="1"/>
  <c r="X2414" i="2"/>
  <c r="AA2414" i="2" s="1"/>
  <c r="X2415" i="2"/>
  <c r="AA2415" i="2" s="1"/>
  <c r="X2416" i="2"/>
  <c r="AA2416" i="2" s="1"/>
  <c r="X2417" i="2"/>
  <c r="AA2417" i="2" s="1"/>
  <c r="X2418" i="2"/>
  <c r="AA2418" i="2" s="1"/>
  <c r="X2419" i="2"/>
  <c r="AA2419" i="2" s="1"/>
  <c r="X2420" i="2"/>
  <c r="AA2420" i="2" s="1"/>
  <c r="X2421" i="2"/>
  <c r="AA2421" i="2" s="1"/>
  <c r="X2422" i="2"/>
  <c r="AA2422" i="2" s="1"/>
  <c r="X2423" i="2"/>
  <c r="AA2423" i="2" s="1"/>
  <c r="X2424" i="2"/>
  <c r="AA2424" i="2" s="1"/>
  <c r="X2425" i="2"/>
  <c r="AA2425" i="2" s="1"/>
  <c r="X2426" i="2"/>
  <c r="AA2426" i="2" s="1"/>
  <c r="X2427" i="2"/>
  <c r="AA2427" i="2" s="1"/>
  <c r="X2428" i="2"/>
  <c r="AA2428" i="2" s="1"/>
  <c r="X2429" i="2"/>
  <c r="AA2429" i="2" s="1"/>
  <c r="X2430" i="2"/>
  <c r="AA2430" i="2" s="1"/>
  <c r="X2431" i="2"/>
  <c r="AA2431" i="2" s="1"/>
  <c r="X2432" i="2"/>
  <c r="AA2432" i="2" s="1"/>
  <c r="X2433" i="2"/>
  <c r="AA2433" i="2" s="1"/>
  <c r="X2434" i="2"/>
  <c r="AA2434" i="2" s="1"/>
  <c r="X2435" i="2"/>
  <c r="AA2435" i="2" s="1"/>
  <c r="X2436" i="2"/>
  <c r="AA2436" i="2" s="1"/>
  <c r="X2437" i="2"/>
  <c r="AA2437" i="2" s="1"/>
  <c r="X2438" i="2"/>
  <c r="AA2438" i="2" s="1"/>
  <c r="X2439" i="2"/>
  <c r="AA2439" i="2" s="1"/>
  <c r="X2440" i="2"/>
  <c r="AA2440" i="2" s="1"/>
  <c r="X2441" i="2"/>
  <c r="AA2441" i="2" s="1"/>
  <c r="X2442" i="2"/>
  <c r="AA2442" i="2" s="1"/>
  <c r="X2443" i="2"/>
  <c r="AA2443" i="2" s="1"/>
  <c r="X2444" i="2"/>
  <c r="AA2444" i="2" s="1"/>
  <c r="X2445" i="2"/>
  <c r="AA2445" i="2" s="1"/>
  <c r="X2446" i="2"/>
  <c r="AA2446" i="2" s="1"/>
  <c r="X2447" i="2"/>
  <c r="AA2447" i="2" s="1"/>
  <c r="X2448" i="2"/>
  <c r="AA2448" i="2" s="1"/>
  <c r="X2449" i="2"/>
  <c r="AA2449" i="2" s="1"/>
  <c r="X2450" i="2"/>
  <c r="AA2450" i="2" s="1"/>
  <c r="X2451" i="2"/>
  <c r="AA2451" i="2" s="1"/>
  <c r="X2452" i="2"/>
  <c r="AA2452" i="2" s="1"/>
  <c r="X2453" i="2"/>
  <c r="AA2453" i="2" s="1"/>
  <c r="X2454" i="2"/>
  <c r="AA2454" i="2" s="1"/>
  <c r="X2455" i="2"/>
  <c r="AA2455" i="2" s="1"/>
  <c r="X2456" i="2"/>
  <c r="AA2456" i="2" s="1"/>
  <c r="X2457" i="2"/>
  <c r="AA2457" i="2" s="1"/>
  <c r="X2458" i="2"/>
  <c r="AA2458" i="2" s="1"/>
  <c r="X2459" i="2"/>
  <c r="AA2459" i="2" s="1"/>
  <c r="X2460" i="2"/>
  <c r="AA2460" i="2" s="1"/>
  <c r="X2461" i="2"/>
  <c r="AA2461" i="2" s="1"/>
  <c r="X2462" i="2"/>
  <c r="AA2462" i="2" s="1"/>
  <c r="X2463" i="2"/>
  <c r="AA2463" i="2" s="1"/>
  <c r="X2464" i="2"/>
  <c r="AA2464" i="2" s="1"/>
  <c r="X2465" i="2"/>
  <c r="AA2465" i="2" s="1"/>
  <c r="X2466" i="2"/>
  <c r="AA2466" i="2" s="1"/>
  <c r="X2467" i="2"/>
  <c r="AA2467" i="2" s="1"/>
  <c r="X2468" i="2"/>
  <c r="AA2468" i="2" s="1"/>
  <c r="X2469" i="2"/>
  <c r="AA2469" i="2" s="1"/>
  <c r="X2470" i="2"/>
  <c r="AA2470" i="2" s="1"/>
  <c r="X2471" i="2"/>
  <c r="AA2471" i="2" s="1"/>
  <c r="X2472" i="2"/>
  <c r="AA2472" i="2" s="1"/>
  <c r="X2473" i="2"/>
  <c r="AA2473" i="2" s="1"/>
  <c r="X2474" i="2"/>
  <c r="AA2474" i="2" s="1"/>
  <c r="X2475" i="2"/>
  <c r="AA2475" i="2" s="1"/>
  <c r="X2476" i="2"/>
  <c r="AA2476" i="2" s="1"/>
  <c r="X2477" i="2"/>
  <c r="AA2477" i="2" s="1"/>
  <c r="X2478" i="2"/>
  <c r="AA2478" i="2" s="1"/>
  <c r="X2479" i="2"/>
  <c r="AA2479" i="2" s="1"/>
  <c r="X2480" i="2"/>
  <c r="AA2480" i="2" s="1"/>
  <c r="X2481" i="2"/>
  <c r="AA2481" i="2" s="1"/>
  <c r="X2482" i="2"/>
  <c r="AA2482" i="2" s="1"/>
  <c r="X2483" i="2"/>
  <c r="AA2483" i="2" s="1"/>
  <c r="X2484" i="2"/>
  <c r="AA2484" i="2" s="1"/>
  <c r="X2485" i="2"/>
  <c r="AA2485" i="2" s="1"/>
  <c r="X2486" i="2"/>
  <c r="AA2486" i="2" s="1"/>
  <c r="X2487" i="2"/>
  <c r="AA2487" i="2" s="1"/>
  <c r="X2488" i="2"/>
  <c r="AA2488" i="2" s="1"/>
  <c r="X2489" i="2"/>
  <c r="AA2489" i="2" s="1"/>
  <c r="X2490" i="2"/>
  <c r="AA2490" i="2" s="1"/>
  <c r="X2491" i="2"/>
  <c r="AA2491" i="2" s="1"/>
  <c r="X2492" i="2"/>
  <c r="AA2492" i="2" s="1"/>
  <c r="X2493" i="2"/>
  <c r="AA2493" i="2" s="1"/>
  <c r="X2494" i="2"/>
  <c r="AA2494" i="2" s="1"/>
  <c r="X2495" i="2"/>
  <c r="AA2495" i="2" s="1"/>
  <c r="X2496" i="2"/>
  <c r="AA2496" i="2" s="1"/>
  <c r="X2497" i="2"/>
  <c r="AA2497" i="2" s="1"/>
  <c r="X2498" i="2"/>
  <c r="AA2498" i="2" s="1"/>
  <c r="X2499" i="2"/>
  <c r="AA2499" i="2" s="1"/>
  <c r="X2500" i="2"/>
  <c r="AA2500" i="2" s="1"/>
  <c r="X2501" i="2"/>
  <c r="AA2501" i="2" s="1"/>
  <c r="X2502" i="2"/>
  <c r="AA2502" i="2" s="1"/>
  <c r="X2503" i="2"/>
  <c r="AA2503" i="2" s="1"/>
  <c r="X2504" i="2"/>
  <c r="AA2504" i="2" s="1"/>
  <c r="X2505" i="2"/>
  <c r="AA2505" i="2" s="1"/>
  <c r="X2506" i="2"/>
  <c r="AA2506" i="2" s="1"/>
  <c r="X2507" i="2"/>
  <c r="AA2507" i="2" s="1"/>
  <c r="X2508" i="2"/>
  <c r="AA2508" i="2" s="1"/>
  <c r="X2509" i="2"/>
  <c r="AA2509" i="2" s="1"/>
  <c r="X2510" i="2"/>
  <c r="AA2510" i="2" s="1"/>
  <c r="X2511" i="2"/>
  <c r="AA2511" i="2" s="1"/>
  <c r="X2512" i="2"/>
  <c r="AA2512" i="2" s="1"/>
  <c r="X2513" i="2"/>
  <c r="AA2513" i="2" s="1"/>
  <c r="X2514" i="2"/>
  <c r="AA2514" i="2" s="1"/>
  <c r="X2515" i="2"/>
  <c r="AA2515" i="2" s="1"/>
  <c r="X2516" i="2"/>
  <c r="AA2516" i="2" s="1"/>
  <c r="X2517" i="2"/>
  <c r="AA2517" i="2" s="1"/>
  <c r="X2518" i="2"/>
  <c r="AA2518" i="2" s="1"/>
  <c r="X2519" i="2"/>
  <c r="AA2519" i="2" s="1"/>
  <c r="X2520" i="2"/>
  <c r="AA2520" i="2" s="1"/>
  <c r="X2521" i="2"/>
  <c r="AA2521" i="2" s="1"/>
  <c r="X2522" i="2"/>
  <c r="AA2522" i="2" s="1"/>
  <c r="X2523" i="2"/>
  <c r="AA2523" i="2" s="1"/>
  <c r="X2524" i="2"/>
  <c r="AA2524" i="2" s="1"/>
  <c r="X2525" i="2"/>
  <c r="AA2525" i="2" s="1"/>
  <c r="X2526" i="2"/>
  <c r="AA2526" i="2" s="1"/>
  <c r="X2527" i="2"/>
  <c r="AA2527" i="2" s="1"/>
  <c r="X2528" i="2"/>
  <c r="AA2528" i="2" s="1"/>
  <c r="X2529" i="2"/>
  <c r="AA2529" i="2" s="1"/>
  <c r="X2530" i="2"/>
  <c r="AA2530" i="2" s="1"/>
  <c r="X2531" i="2"/>
  <c r="AA2531" i="2" s="1"/>
  <c r="X2532" i="2"/>
  <c r="AA2532" i="2" s="1"/>
  <c r="X2533" i="2"/>
  <c r="AA2533" i="2" s="1"/>
  <c r="X2534" i="2"/>
  <c r="AA2534" i="2" s="1"/>
  <c r="X2535" i="2"/>
  <c r="AA2535" i="2" s="1"/>
  <c r="X2536" i="2"/>
  <c r="AA2536" i="2" s="1"/>
  <c r="X2537" i="2"/>
  <c r="AA2537" i="2" s="1"/>
  <c r="X2538" i="2"/>
  <c r="AA2538" i="2" s="1"/>
  <c r="X2539" i="2"/>
  <c r="AA2539" i="2" s="1"/>
  <c r="X2540" i="2"/>
  <c r="AA2540" i="2" s="1"/>
  <c r="X2541" i="2"/>
  <c r="AA2541" i="2" s="1"/>
  <c r="X2542" i="2"/>
  <c r="AA2542" i="2" s="1"/>
  <c r="X2543" i="2"/>
  <c r="AA2543" i="2" s="1"/>
  <c r="X2544" i="2"/>
  <c r="AA2544" i="2" s="1"/>
  <c r="X2545" i="2"/>
  <c r="AA2545" i="2" s="1"/>
  <c r="X2546" i="2"/>
  <c r="AA2546" i="2" s="1"/>
  <c r="X2547" i="2"/>
  <c r="AA2547" i="2" s="1"/>
  <c r="X2548" i="2"/>
  <c r="AA2548" i="2" s="1"/>
  <c r="X2549" i="2"/>
  <c r="AA2549" i="2" s="1"/>
  <c r="X2550" i="2"/>
  <c r="AA2550" i="2" s="1"/>
  <c r="X2551" i="2"/>
  <c r="AA2551" i="2" s="1"/>
  <c r="X2552" i="2"/>
  <c r="AA2552" i="2" s="1"/>
  <c r="X2553" i="2"/>
  <c r="AA2553" i="2" s="1"/>
  <c r="X2554" i="2"/>
  <c r="AA2554" i="2" s="1"/>
  <c r="X2555" i="2"/>
  <c r="AA2555" i="2" s="1"/>
  <c r="X2556" i="2"/>
  <c r="AA2556" i="2" s="1"/>
  <c r="X2557" i="2"/>
  <c r="AA2557" i="2" s="1"/>
  <c r="X2558" i="2"/>
  <c r="AA2558" i="2" s="1"/>
  <c r="X2559" i="2"/>
  <c r="AA2559" i="2" s="1"/>
  <c r="X2560" i="2"/>
  <c r="AA2560" i="2" s="1"/>
  <c r="X2561" i="2"/>
  <c r="AA2561" i="2" s="1"/>
  <c r="X2562" i="2"/>
  <c r="AA2562" i="2" s="1"/>
  <c r="X2563" i="2"/>
  <c r="AA2563" i="2" s="1"/>
  <c r="X2564" i="2"/>
  <c r="AA2564" i="2" s="1"/>
  <c r="X2565" i="2"/>
  <c r="AA2565" i="2" s="1"/>
  <c r="X2566" i="2"/>
  <c r="AA2566" i="2" s="1"/>
  <c r="X2567" i="2"/>
  <c r="AA2567" i="2" s="1"/>
  <c r="X2568" i="2"/>
  <c r="AA2568" i="2" s="1"/>
  <c r="X2569" i="2"/>
  <c r="AA2569" i="2" s="1"/>
  <c r="X2570" i="2"/>
  <c r="AA2570" i="2" s="1"/>
  <c r="X2571" i="2"/>
  <c r="AA2571" i="2" s="1"/>
  <c r="X2572" i="2"/>
  <c r="AA2572" i="2" s="1"/>
  <c r="X2573" i="2"/>
  <c r="AA2573" i="2" s="1"/>
  <c r="X2574" i="2"/>
  <c r="AA2574" i="2" s="1"/>
  <c r="X2575" i="2"/>
  <c r="AA2575" i="2" s="1"/>
  <c r="X2576" i="2"/>
  <c r="AA2576" i="2" s="1"/>
  <c r="X2577" i="2"/>
  <c r="AA2577" i="2" s="1"/>
  <c r="X2578" i="2"/>
  <c r="AA2578" i="2" s="1"/>
  <c r="X2579" i="2"/>
  <c r="AA2579" i="2" s="1"/>
  <c r="X2580" i="2"/>
  <c r="AA2580" i="2" s="1"/>
  <c r="X2581" i="2"/>
  <c r="AA2581" i="2" s="1"/>
  <c r="X2582" i="2"/>
  <c r="AA2582" i="2" s="1"/>
  <c r="X2583" i="2"/>
  <c r="AA2583" i="2" s="1"/>
  <c r="X2584" i="2"/>
  <c r="AA2584" i="2" s="1"/>
  <c r="X2585" i="2"/>
  <c r="AA2585" i="2" s="1"/>
  <c r="X2586" i="2"/>
  <c r="AA2586" i="2" s="1"/>
  <c r="X2587" i="2"/>
  <c r="AA2587" i="2" s="1"/>
  <c r="X2588" i="2"/>
  <c r="AA2588" i="2" s="1"/>
  <c r="X2589" i="2"/>
  <c r="AA2589" i="2" s="1"/>
  <c r="X2590" i="2"/>
  <c r="AA2590" i="2" s="1"/>
  <c r="X2591" i="2"/>
  <c r="AA2591" i="2" s="1"/>
  <c r="X2592" i="2"/>
  <c r="AA2592" i="2" s="1"/>
  <c r="X2593" i="2"/>
  <c r="AA2593" i="2" s="1"/>
  <c r="X2594" i="2"/>
  <c r="AA2594" i="2" s="1"/>
  <c r="X2595" i="2"/>
  <c r="AA2595" i="2" s="1"/>
  <c r="X2596" i="2"/>
  <c r="AA2596" i="2" s="1"/>
  <c r="X2597" i="2"/>
  <c r="AA2597" i="2" s="1"/>
  <c r="X2598" i="2"/>
  <c r="AA2598" i="2" s="1"/>
  <c r="X2599" i="2"/>
  <c r="AA2599" i="2" s="1"/>
  <c r="X2600" i="2"/>
  <c r="AA2600" i="2" s="1"/>
  <c r="X2601" i="2"/>
  <c r="AA2601" i="2" s="1"/>
  <c r="X2602" i="2"/>
  <c r="AA2602" i="2" s="1"/>
  <c r="X2603" i="2"/>
  <c r="AA2603" i="2" s="1"/>
  <c r="X2604" i="2"/>
  <c r="AA2604" i="2" s="1"/>
  <c r="X2605" i="2"/>
  <c r="AA2605" i="2" s="1"/>
  <c r="X2606" i="2"/>
  <c r="AA2606" i="2" s="1"/>
  <c r="X2607" i="2"/>
  <c r="AA2607" i="2" s="1"/>
  <c r="X2608" i="2"/>
  <c r="AA2608" i="2" s="1"/>
  <c r="X2609" i="2"/>
  <c r="AA2609" i="2" s="1"/>
  <c r="X2610" i="2"/>
  <c r="AA2610" i="2" s="1"/>
  <c r="X2611" i="2"/>
  <c r="AA2611" i="2" s="1"/>
  <c r="X2612" i="2"/>
  <c r="AA2612" i="2" s="1"/>
  <c r="X2613" i="2"/>
  <c r="AA2613" i="2" s="1"/>
  <c r="X2614" i="2"/>
  <c r="AA2614" i="2" s="1"/>
  <c r="X2615" i="2"/>
  <c r="AA2615" i="2" s="1"/>
  <c r="X2616" i="2"/>
  <c r="AA2616" i="2" s="1"/>
  <c r="X2617" i="2"/>
  <c r="AA2617" i="2" s="1"/>
  <c r="X2618" i="2"/>
  <c r="AA2618" i="2" s="1"/>
  <c r="X2619" i="2"/>
  <c r="AA2619" i="2" s="1"/>
  <c r="X2620" i="2"/>
  <c r="AA2620" i="2" s="1"/>
  <c r="X2621" i="2"/>
  <c r="AA2621" i="2" s="1"/>
  <c r="X2622" i="2"/>
  <c r="AA2622" i="2" s="1"/>
  <c r="X2623" i="2"/>
  <c r="AA2623" i="2" s="1"/>
  <c r="X2624" i="2"/>
  <c r="AA2624" i="2" s="1"/>
  <c r="X2625" i="2"/>
  <c r="AA2625" i="2" s="1"/>
  <c r="X2626" i="2"/>
  <c r="AA2626" i="2" s="1"/>
  <c r="X2627" i="2"/>
  <c r="AA2627" i="2" s="1"/>
  <c r="X2628" i="2"/>
  <c r="AA2628" i="2" s="1"/>
  <c r="X2629" i="2"/>
  <c r="AA2629" i="2" s="1"/>
  <c r="X2630" i="2"/>
  <c r="AA2630" i="2" s="1"/>
  <c r="X2631" i="2"/>
  <c r="AA2631" i="2" s="1"/>
  <c r="X2632" i="2"/>
  <c r="AA2632" i="2" s="1"/>
  <c r="X2633" i="2"/>
  <c r="AA2633" i="2" s="1"/>
  <c r="X2634" i="2"/>
  <c r="AA2634" i="2" s="1"/>
  <c r="X2635" i="2"/>
  <c r="AA2635" i="2" s="1"/>
  <c r="X2636" i="2"/>
  <c r="AA2636" i="2" s="1"/>
  <c r="X2637" i="2"/>
  <c r="AA2637" i="2" s="1"/>
  <c r="X2638" i="2"/>
  <c r="AA2638" i="2" s="1"/>
  <c r="X2639" i="2"/>
  <c r="AA2639" i="2" s="1"/>
  <c r="X2640" i="2"/>
  <c r="AA2640" i="2" s="1"/>
  <c r="X2641" i="2"/>
  <c r="AA2641" i="2" s="1"/>
  <c r="X2642" i="2"/>
  <c r="AA2642" i="2" s="1"/>
  <c r="X2643" i="2"/>
  <c r="AA2643" i="2" s="1"/>
  <c r="X2644" i="2"/>
  <c r="AA2644" i="2" s="1"/>
  <c r="X2645" i="2"/>
  <c r="AA2645" i="2" s="1"/>
  <c r="X2646" i="2"/>
  <c r="AA2646" i="2" s="1"/>
  <c r="X2647" i="2"/>
  <c r="AA2647" i="2" s="1"/>
  <c r="X2648" i="2"/>
  <c r="AA2648" i="2" s="1"/>
  <c r="X2649" i="2"/>
  <c r="AA2649" i="2" s="1"/>
  <c r="X2650" i="2"/>
  <c r="AA2650" i="2" s="1"/>
  <c r="X2651" i="2"/>
  <c r="AA2651" i="2" s="1"/>
  <c r="X2652" i="2"/>
  <c r="AA2652" i="2" s="1"/>
  <c r="X2653" i="2"/>
  <c r="AA2653" i="2" s="1"/>
  <c r="X2654" i="2"/>
  <c r="AA2654" i="2" s="1"/>
  <c r="X2655" i="2"/>
  <c r="AA2655" i="2" s="1"/>
  <c r="X2656" i="2"/>
  <c r="AA2656" i="2" s="1"/>
  <c r="X2657" i="2"/>
  <c r="AA2657" i="2" s="1"/>
  <c r="X2658" i="2"/>
  <c r="AA2658" i="2" s="1"/>
  <c r="X2659" i="2"/>
  <c r="AA2659" i="2" s="1"/>
  <c r="X2660" i="2"/>
  <c r="AA2660" i="2" s="1"/>
  <c r="X2661" i="2"/>
  <c r="AA2661" i="2" s="1"/>
  <c r="X2662" i="2"/>
  <c r="AA2662" i="2" s="1"/>
  <c r="X2663" i="2"/>
  <c r="AA2663" i="2" s="1"/>
  <c r="X2664" i="2"/>
  <c r="AA2664" i="2" s="1"/>
  <c r="X2665" i="2"/>
  <c r="AA2665" i="2" s="1"/>
  <c r="X2666" i="2"/>
  <c r="AA2666" i="2" s="1"/>
  <c r="X2667" i="2"/>
  <c r="AA2667" i="2" s="1"/>
  <c r="X2668" i="2"/>
  <c r="AA2668" i="2" s="1"/>
  <c r="X2669" i="2"/>
  <c r="AA2669" i="2" s="1"/>
  <c r="X2670" i="2"/>
  <c r="AA2670" i="2" s="1"/>
  <c r="X2671" i="2"/>
  <c r="AA2671" i="2" s="1"/>
  <c r="X2672" i="2"/>
  <c r="AA2672" i="2" s="1"/>
  <c r="X2673" i="2"/>
  <c r="AA2673" i="2" s="1"/>
  <c r="X2674" i="2"/>
  <c r="AA2674" i="2" s="1"/>
  <c r="X2675" i="2"/>
  <c r="AA2675" i="2" s="1"/>
  <c r="X2676" i="2"/>
  <c r="AA2676" i="2" s="1"/>
  <c r="X2677" i="2"/>
  <c r="AA2677" i="2" s="1"/>
  <c r="X2678" i="2"/>
  <c r="AA2678" i="2" s="1"/>
  <c r="X2679" i="2"/>
  <c r="AA2679" i="2" s="1"/>
  <c r="X2680" i="2"/>
  <c r="AA2680" i="2" s="1"/>
  <c r="X2681" i="2"/>
  <c r="AA2681" i="2" s="1"/>
  <c r="X2682" i="2"/>
  <c r="AA2682" i="2" s="1"/>
  <c r="X2683" i="2"/>
  <c r="AA2683" i="2" s="1"/>
  <c r="X2684" i="2"/>
  <c r="AA2684" i="2" s="1"/>
  <c r="X2685" i="2"/>
  <c r="AA2685" i="2" s="1"/>
  <c r="X2686" i="2"/>
  <c r="AA2686" i="2" s="1"/>
  <c r="X2687" i="2"/>
  <c r="AA2687" i="2" s="1"/>
  <c r="X2688" i="2"/>
  <c r="AA2688" i="2" s="1"/>
  <c r="X2689" i="2"/>
  <c r="AA2689" i="2" s="1"/>
  <c r="X2690" i="2"/>
  <c r="AA2690" i="2" s="1"/>
  <c r="X2691" i="2"/>
  <c r="AA2691" i="2" s="1"/>
  <c r="X2692" i="2"/>
  <c r="AA2692" i="2" s="1"/>
  <c r="X2693" i="2"/>
  <c r="AA2693" i="2" s="1"/>
  <c r="X2694" i="2"/>
  <c r="AA2694" i="2" s="1"/>
  <c r="X2695" i="2"/>
  <c r="AA2695" i="2" s="1"/>
  <c r="X2696" i="2"/>
  <c r="AA2696" i="2" s="1"/>
  <c r="X2697" i="2"/>
  <c r="AA2697" i="2" s="1"/>
  <c r="X2698" i="2"/>
  <c r="AA2698" i="2" s="1"/>
  <c r="X2699" i="2"/>
  <c r="AA2699" i="2" s="1"/>
  <c r="X2700" i="2"/>
  <c r="AA2700" i="2" s="1"/>
  <c r="X2701" i="2"/>
  <c r="AA2701" i="2" s="1"/>
  <c r="X2702" i="2"/>
  <c r="AA2702" i="2" s="1"/>
  <c r="X2703" i="2"/>
  <c r="AA2703" i="2" s="1"/>
  <c r="X2704" i="2"/>
  <c r="AA2704" i="2" s="1"/>
  <c r="X2705" i="2"/>
  <c r="AA2705" i="2" s="1"/>
  <c r="X2706" i="2"/>
  <c r="AA2706" i="2" s="1"/>
  <c r="X2707" i="2"/>
  <c r="AA2707" i="2" s="1"/>
  <c r="X2708" i="2"/>
  <c r="AA2708" i="2" s="1"/>
  <c r="X2709" i="2"/>
  <c r="AA2709" i="2" s="1"/>
  <c r="X2710" i="2"/>
  <c r="AA2710" i="2" s="1"/>
  <c r="X2711" i="2"/>
  <c r="AA2711" i="2" s="1"/>
  <c r="X2712" i="2"/>
  <c r="AA2712" i="2" s="1"/>
  <c r="X2713" i="2"/>
  <c r="AA2713" i="2" s="1"/>
  <c r="X2714" i="2"/>
  <c r="AA2714" i="2" s="1"/>
  <c r="X2715" i="2"/>
  <c r="AA2715" i="2" s="1"/>
  <c r="X2716" i="2"/>
  <c r="AA2716" i="2" s="1"/>
  <c r="X2717" i="2"/>
  <c r="AA2717" i="2" s="1"/>
  <c r="X2718" i="2"/>
  <c r="AA2718" i="2" s="1"/>
  <c r="X2719" i="2"/>
  <c r="AA2719" i="2" s="1"/>
  <c r="X2720" i="2"/>
  <c r="AA2720" i="2" s="1"/>
  <c r="X2721" i="2"/>
  <c r="AA2721" i="2" s="1"/>
  <c r="X2722" i="2"/>
  <c r="AA2722" i="2" s="1"/>
  <c r="X2723" i="2"/>
  <c r="AA2723" i="2" s="1"/>
  <c r="X2724" i="2"/>
  <c r="AA2724" i="2" s="1"/>
  <c r="X2725" i="2"/>
  <c r="AA2725" i="2" s="1"/>
  <c r="X2726" i="2"/>
  <c r="AA2726" i="2" s="1"/>
  <c r="X2727" i="2"/>
  <c r="AA2727" i="2" s="1"/>
  <c r="X2728" i="2"/>
  <c r="AA2728" i="2" s="1"/>
  <c r="X2729" i="2"/>
  <c r="AA2729" i="2" s="1"/>
  <c r="X2730" i="2"/>
  <c r="AA2730" i="2" s="1"/>
  <c r="X2731" i="2"/>
  <c r="AA2731" i="2" s="1"/>
  <c r="X2732" i="2"/>
  <c r="AA2732" i="2" s="1"/>
  <c r="X2733" i="2"/>
  <c r="AA2733" i="2" s="1"/>
  <c r="X2734" i="2"/>
  <c r="AA2734" i="2" s="1"/>
  <c r="X2735" i="2"/>
  <c r="AA2735" i="2" s="1"/>
  <c r="X2736" i="2"/>
  <c r="AA2736" i="2" s="1"/>
  <c r="X2737" i="2"/>
  <c r="AA2737" i="2" s="1"/>
  <c r="X2738" i="2"/>
  <c r="AA2738" i="2" s="1"/>
  <c r="X2739" i="2"/>
  <c r="AA2739" i="2" s="1"/>
  <c r="X2740" i="2"/>
  <c r="AA2740" i="2" s="1"/>
  <c r="X2741" i="2"/>
  <c r="AA2741" i="2" s="1"/>
  <c r="X2742" i="2"/>
  <c r="AA2742" i="2" s="1"/>
  <c r="X2743" i="2"/>
  <c r="AA2743" i="2" s="1"/>
  <c r="X2744" i="2"/>
  <c r="AA2744" i="2" s="1"/>
  <c r="X2745" i="2"/>
  <c r="AA2745" i="2" s="1"/>
  <c r="X2746" i="2"/>
  <c r="AA2746" i="2" s="1"/>
  <c r="X2747" i="2"/>
  <c r="AA2747" i="2" s="1"/>
  <c r="X2748" i="2"/>
  <c r="AA2748" i="2" s="1"/>
  <c r="X2749" i="2"/>
  <c r="AA2749" i="2" s="1"/>
  <c r="X2750" i="2"/>
  <c r="AA2750" i="2" s="1"/>
  <c r="X2751" i="2"/>
  <c r="AA2751" i="2" s="1"/>
  <c r="X2752" i="2"/>
  <c r="AA2752" i="2" s="1"/>
  <c r="X2753" i="2"/>
  <c r="AA2753" i="2" s="1"/>
  <c r="X2754" i="2"/>
  <c r="AA2754" i="2" s="1"/>
  <c r="X2755" i="2"/>
  <c r="AA2755" i="2" s="1"/>
  <c r="X2756" i="2"/>
  <c r="AA2756" i="2" s="1"/>
  <c r="X2757" i="2"/>
  <c r="AA2757" i="2" s="1"/>
  <c r="X2758" i="2"/>
  <c r="AA2758" i="2" s="1"/>
  <c r="X2759" i="2"/>
  <c r="AA2759" i="2" s="1"/>
  <c r="X2760" i="2"/>
  <c r="AA2760" i="2" s="1"/>
  <c r="X2761" i="2"/>
  <c r="AA2761" i="2" s="1"/>
  <c r="X2762" i="2"/>
  <c r="AA2762" i="2" s="1"/>
  <c r="X2763" i="2"/>
  <c r="AA2763" i="2" s="1"/>
  <c r="X2764" i="2"/>
  <c r="AA2764" i="2" s="1"/>
  <c r="X2765" i="2"/>
  <c r="AA2765" i="2" s="1"/>
  <c r="X2766" i="2"/>
  <c r="AA2766" i="2" s="1"/>
  <c r="X2767" i="2"/>
  <c r="AA2767" i="2" s="1"/>
  <c r="X2768" i="2"/>
  <c r="AA2768" i="2" s="1"/>
  <c r="X2769" i="2"/>
  <c r="AA2769" i="2" s="1"/>
  <c r="X2770" i="2"/>
  <c r="AA2770" i="2" s="1"/>
  <c r="X2771" i="2"/>
  <c r="AA2771" i="2" s="1"/>
  <c r="X2772" i="2"/>
  <c r="AA2772" i="2" s="1"/>
  <c r="X2773" i="2"/>
  <c r="AA2773" i="2" s="1"/>
  <c r="X2774" i="2"/>
  <c r="AA2774" i="2" s="1"/>
  <c r="X2775" i="2"/>
  <c r="AA2775" i="2" s="1"/>
  <c r="X2776" i="2"/>
  <c r="AA2776" i="2" s="1"/>
  <c r="X2777" i="2"/>
  <c r="AA2777" i="2" s="1"/>
  <c r="X2778" i="2"/>
  <c r="AA2778" i="2" s="1"/>
  <c r="X2779" i="2"/>
  <c r="AA2779" i="2" s="1"/>
  <c r="X2780" i="2"/>
  <c r="AA2780" i="2" s="1"/>
  <c r="X2781" i="2"/>
  <c r="AA2781" i="2" s="1"/>
  <c r="X2782" i="2"/>
  <c r="AA2782" i="2" s="1"/>
  <c r="X2783" i="2"/>
  <c r="AA2783" i="2" s="1"/>
  <c r="X2784" i="2"/>
  <c r="AA2784" i="2" s="1"/>
  <c r="X2785" i="2"/>
  <c r="AA2785" i="2" s="1"/>
  <c r="X2786" i="2"/>
  <c r="AA2786" i="2" s="1"/>
  <c r="X2787" i="2"/>
  <c r="AA2787" i="2" s="1"/>
  <c r="X2788" i="2"/>
  <c r="AA2788" i="2" s="1"/>
  <c r="X2789" i="2"/>
  <c r="AA2789" i="2" s="1"/>
  <c r="X2790" i="2"/>
  <c r="AA2790" i="2" s="1"/>
  <c r="X2791" i="2"/>
  <c r="AA2791" i="2" s="1"/>
  <c r="X2792" i="2"/>
  <c r="AA2792" i="2" s="1"/>
  <c r="X2793" i="2"/>
  <c r="AA2793" i="2" s="1"/>
  <c r="X2794" i="2"/>
  <c r="AA2794" i="2" s="1"/>
  <c r="X2795" i="2"/>
  <c r="AA2795" i="2" s="1"/>
  <c r="X2796" i="2"/>
  <c r="AA2796" i="2" s="1"/>
  <c r="X2797" i="2"/>
  <c r="AA2797" i="2" s="1"/>
  <c r="X2798" i="2"/>
  <c r="AA2798" i="2" s="1"/>
  <c r="X2799" i="2"/>
  <c r="AA2799" i="2" s="1"/>
  <c r="X2800" i="2"/>
  <c r="AA2800" i="2" s="1"/>
  <c r="X2801" i="2"/>
  <c r="AA2801" i="2" s="1"/>
  <c r="X2802" i="2"/>
  <c r="AA2802" i="2" s="1"/>
  <c r="X2803" i="2"/>
  <c r="AA2803" i="2" s="1"/>
  <c r="X2804" i="2"/>
  <c r="AA2804" i="2" s="1"/>
  <c r="X2805" i="2"/>
  <c r="AA2805" i="2" s="1"/>
  <c r="X2806" i="2"/>
  <c r="AA2806" i="2" s="1"/>
  <c r="X2807" i="2"/>
  <c r="AA2807" i="2" s="1"/>
  <c r="X2808" i="2"/>
  <c r="AA2808" i="2" s="1"/>
  <c r="X2809" i="2"/>
  <c r="AA2809" i="2" s="1"/>
  <c r="X2810" i="2"/>
  <c r="AA2810" i="2" s="1"/>
  <c r="X2811" i="2"/>
  <c r="AA2811" i="2" s="1"/>
  <c r="X2812" i="2"/>
  <c r="AA2812" i="2" s="1"/>
  <c r="X2813" i="2"/>
  <c r="AA2813" i="2" s="1"/>
  <c r="X2814" i="2"/>
  <c r="AA2814" i="2" s="1"/>
  <c r="X2815" i="2"/>
  <c r="AA2815" i="2" s="1"/>
  <c r="X2816" i="2"/>
  <c r="AA2816" i="2" s="1"/>
  <c r="X2817" i="2"/>
  <c r="AA2817" i="2" s="1"/>
  <c r="X2818" i="2"/>
  <c r="AA2818" i="2" s="1"/>
  <c r="X2819" i="2"/>
  <c r="AA2819" i="2" s="1"/>
  <c r="X2820" i="2"/>
  <c r="AA2820" i="2" s="1"/>
  <c r="X2821" i="2"/>
  <c r="AA2821" i="2" s="1"/>
  <c r="X2822" i="2"/>
  <c r="AA2822" i="2" s="1"/>
  <c r="X2823" i="2"/>
  <c r="AA2823" i="2" s="1"/>
  <c r="X2824" i="2"/>
  <c r="AA2824" i="2" s="1"/>
  <c r="X2825" i="2"/>
  <c r="AA2825" i="2" s="1"/>
  <c r="X2826" i="2"/>
  <c r="AA2826" i="2" s="1"/>
  <c r="X2827" i="2"/>
  <c r="AA2827" i="2" s="1"/>
  <c r="X2828" i="2"/>
  <c r="AA2828" i="2" s="1"/>
  <c r="X2829" i="2"/>
  <c r="AA2829" i="2" s="1"/>
  <c r="X2830" i="2"/>
  <c r="AA2830" i="2" s="1"/>
  <c r="X2831" i="2"/>
  <c r="AA2831" i="2" s="1"/>
  <c r="X2832" i="2"/>
  <c r="AA2832" i="2" s="1"/>
  <c r="X2833" i="2"/>
  <c r="AA2833" i="2" s="1"/>
  <c r="X2834" i="2"/>
  <c r="AA2834" i="2" s="1"/>
  <c r="X2835" i="2"/>
  <c r="AA2835" i="2" s="1"/>
  <c r="X2836" i="2"/>
  <c r="AA2836" i="2" s="1"/>
  <c r="X2837" i="2"/>
  <c r="AA2837" i="2" s="1"/>
  <c r="X2838" i="2"/>
  <c r="AA2838" i="2" s="1"/>
  <c r="X2839" i="2"/>
  <c r="AA2839" i="2" s="1"/>
  <c r="X2840" i="2"/>
  <c r="AA2840" i="2" s="1"/>
  <c r="X2841" i="2"/>
  <c r="AA2841" i="2" s="1"/>
  <c r="X2842" i="2"/>
  <c r="AA2842" i="2" s="1"/>
  <c r="X2843" i="2"/>
  <c r="AA2843" i="2" s="1"/>
  <c r="X2844" i="2"/>
  <c r="AA2844" i="2" s="1"/>
  <c r="X2845" i="2"/>
  <c r="AA2845" i="2" s="1"/>
  <c r="X2846" i="2"/>
  <c r="AA2846" i="2" s="1"/>
  <c r="X2847" i="2"/>
  <c r="AA2847" i="2" s="1"/>
  <c r="X2848" i="2"/>
  <c r="AA2848" i="2" s="1"/>
  <c r="X2849" i="2"/>
  <c r="AA2849" i="2" s="1"/>
  <c r="X2850" i="2"/>
  <c r="AA2850" i="2" s="1"/>
  <c r="X2851" i="2"/>
  <c r="AA2851" i="2" s="1"/>
  <c r="X2852" i="2"/>
  <c r="AA2852" i="2" s="1"/>
  <c r="X2853" i="2"/>
  <c r="AA2853" i="2" s="1"/>
  <c r="X2854" i="2"/>
  <c r="AA2854" i="2" s="1"/>
  <c r="X2855" i="2"/>
  <c r="AA2855" i="2" s="1"/>
  <c r="X2856" i="2"/>
  <c r="AA2856" i="2" s="1"/>
  <c r="X2857" i="2"/>
  <c r="AA2857" i="2" s="1"/>
  <c r="X2858" i="2"/>
  <c r="AA2858" i="2" s="1"/>
  <c r="X2859" i="2"/>
  <c r="AA2859" i="2" s="1"/>
  <c r="X2860" i="2"/>
  <c r="AA2860" i="2" s="1"/>
  <c r="X2861" i="2"/>
  <c r="AA2861" i="2" s="1"/>
  <c r="X2862" i="2"/>
  <c r="AA2862" i="2" s="1"/>
  <c r="X2863" i="2"/>
  <c r="AA2863" i="2" s="1"/>
  <c r="X2864" i="2"/>
  <c r="AA2864" i="2" s="1"/>
  <c r="X2865" i="2"/>
  <c r="AA2865" i="2" s="1"/>
  <c r="X2866" i="2"/>
  <c r="AA2866" i="2" s="1"/>
  <c r="X2867" i="2"/>
  <c r="AA2867" i="2" s="1"/>
  <c r="X2868" i="2"/>
  <c r="AA2868" i="2" s="1"/>
  <c r="X2869" i="2"/>
  <c r="AA2869" i="2" s="1"/>
  <c r="X2870" i="2"/>
  <c r="AA2870" i="2" s="1"/>
  <c r="X2871" i="2"/>
  <c r="AA2871" i="2" s="1"/>
  <c r="X2872" i="2"/>
  <c r="AA2872" i="2" s="1"/>
  <c r="X2873" i="2"/>
  <c r="AA2873" i="2" s="1"/>
  <c r="X2874" i="2"/>
  <c r="AA2874" i="2" s="1"/>
  <c r="X2875" i="2"/>
  <c r="AA2875" i="2" s="1"/>
  <c r="X2876" i="2"/>
  <c r="AA2876" i="2" s="1"/>
  <c r="X2877" i="2"/>
  <c r="AA2877" i="2" s="1"/>
  <c r="X2878" i="2"/>
  <c r="AA2878" i="2" s="1"/>
  <c r="X2879" i="2"/>
  <c r="AA2879" i="2" s="1"/>
  <c r="X2880" i="2"/>
  <c r="AA2880" i="2" s="1"/>
  <c r="X2881" i="2"/>
  <c r="AA2881" i="2" s="1"/>
  <c r="X2882" i="2"/>
  <c r="AA2882" i="2" s="1"/>
  <c r="X2883" i="2"/>
  <c r="AA2883" i="2" s="1"/>
  <c r="X2884" i="2"/>
  <c r="AA2884" i="2" s="1"/>
  <c r="X2885" i="2"/>
  <c r="AA2885" i="2" s="1"/>
  <c r="X2886" i="2"/>
  <c r="AA2886" i="2" s="1"/>
  <c r="X2887" i="2"/>
  <c r="AA2887" i="2" s="1"/>
  <c r="X2888" i="2"/>
  <c r="AA2888" i="2" s="1"/>
  <c r="X2889" i="2"/>
  <c r="AA2889" i="2" s="1"/>
  <c r="X2890" i="2"/>
  <c r="AA2890" i="2" s="1"/>
  <c r="X2891" i="2"/>
  <c r="AA2891" i="2" s="1"/>
  <c r="X2892" i="2"/>
  <c r="AA2892" i="2" s="1"/>
  <c r="X2893" i="2"/>
  <c r="AA2893" i="2" s="1"/>
  <c r="X2894" i="2"/>
  <c r="AA2894" i="2" s="1"/>
  <c r="X2895" i="2"/>
  <c r="AA2895" i="2" s="1"/>
  <c r="X2896" i="2"/>
  <c r="AA2896" i="2" s="1"/>
  <c r="X2897" i="2"/>
  <c r="AA2897" i="2" s="1"/>
  <c r="X2898" i="2"/>
  <c r="AA2898" i="2" s="1"/>
  <c r="X2899" i="2"/>
  <c r="AA2899" i="2" s="1"/>
  <c r="X2900" i="2"/>
  <c r="AA2900" i="2" s="1"/>
  <c r="X2901" i="2"/>
  <c r="AA2901" i="2" s="1"/>
  <c r="X2902" i="2"/>
  <c r="AA2902" i="2" s="1"/>
  <c r="X2903" i="2"/>
  <c r="AA2903" i="2" s="1"/>
  <c r="X2904" i="2"/>
  <c r="AA2904" i="2" s="1"/>
  <c r="X2905" i="2"/>
  <c r="AA2905" i="2" s="1"/>
  <c r="X2906" i="2"/>
  <c r="AA2906" i="2" s="1"/>
  <c r="X2907" i="2"/>
  <c r="AA2907" i="2" s="1"/>
  <c r="X2908" i="2"/>
  <c r="AA2908" i="2" s="1"/>
  <c r="X2909" i="2"/>
  <c r="AA2909" i="2" s="1"/>
  <c r="X2910" i="2"/>
  <c r="AA2910" i="2" s="1"/>
  <c r="X2911" i="2"/>
  <c r="AA2911" i="2" s="1"/>
  <c r="X2912" i="2"/>
  <c r="AA2912" i="2" s="1"/>
  <c r="X2913" i="2"/>
  <c r="AA2913" i="2" s="1"/>
  <c r="X2914" i="2"/>
  <c r="AA2914" i="2" s="1"/>
  <c r="X2915" i="2"/>
  <c r="AA2915" i="2" s="1"/>
  <c r="X2916" i="2"/>
  <c r="AA2916" i="2" s="1"/>
  <c r="X2917" i="2"/>
  <c r="AA2917" i="2" s="1"/>
  <c r="X2918" i="2"/>
  <c r="AA2918" i="2" s="1"/>
  <c r="X2919" i="2"/>
  <c r="AA2919" i="2" s="1"/>
  <c r="X2920" i="2"/>
  <c r="AA2920" i="2" s="1"/>
  <c r="X2921" i="2"/>
  <c r="AA2921" i="2" s="1"/>
  <c r="X2922" i="2"/>
  <c r="AA2922" i="2" s="1"/>
  <c r="X2923" i="2"/>
  <c r="AA2923" i="2" s="1"/>
  <c r="X2924" i="2"/>
  <c r="AA2924" i="2" s="1"/>
  <c r="X2925" i="2"/>
  <c r="AA2925" i="2" s="1"/>
  <c r="X2926" i="2"/>
  <c r="AA2926" i="2" s="1"/>
  <c r="X2927" i="2"/>
  <c r="AA2927" i="2" s="1"/>
  <c r="X2928" i="2"/>
  <c r="AA2928" i="2" s="1"/>
  <c r="X2929" i="2"/>
  <c r="AA2929" i="2" s="1"/>
  <c r="X2930" i="2"/>
  <c r="AA2930" i="2" s="1"/>
  <c r="X2931" i="2"/>
  <c r="AA2931" i="2" s="1"/>
  <c r="X2932" i="2"/>
  <c r="AA2932" i="2" s="1"/>
  <c r="X2933" i="2"/>
  <c r="AA2933" i="2" s="1"/>
  <c r="X2934" i="2"/>
  <c r="AA2934" i="2" s="1"/>
  <c r="X2935" i="2"/>
  <c r="AA2935" i="2" s="1"/>
  <c r="X2936" i="2"/>
  <c r="AA2936" i="2" s="1"/>
  <c r="X2937" i="2"/>
  <c r="AA2937" i="2" s="1"/>
  <c r="X2938" i="2"/>
  <c r="AA2938" i="2" s="1"/>
  <c r="X2939" i="2"/>
  <c r="AA2939" i="2" s="1"/>
  <c r="X2940" i="2"/>
  <c r="AA2940" i="2" s="1"/>
  <c r="X2941" i="2"/>
  <c r="AA2941" i="2" s="1"/>
  <c r="X2942" i="2"/>
  <c r="AA2942" i="2" s="1"/>
  <c r="X2943" i="2"/>
  <c r="AA2943" i="2" s="1"/>
  <c r="X2944" i="2"/>
  <c r="AA2944" i="2" s="1"/>
  <c r="X2945" i="2"/>
  <c r="AA2945" i="2" s="1"/>
  <c r="X2946" i="2"/>
  <c r="AA2946" i="2" s="1"/>
  <c r="X2947" i="2"/>
  <c r="AA2947" i="2" s="1"/>
  <c r="X2948" i="2"/>
  <c r="AA2948" i="2" s="1"/>
  <c r="X2949" i="2"/>
  <c r="AA2949" i="2" s="1"/>
  <c r="X2950" i="2"/>
  <c r="AA2950" i="2" s="1"/>
  <c r="X2951" i="2"/>
  <c r="AA2951" i="2" s="1"/>
  <c r="X2952" i="2"/>
  <c r="AA2952" i="2" s="1"/>
  <c r="X2953" i="2"/>
  <c r="AA2953" i="2" s="1"/>
  <c r="X2954" i="2"/>
  <c r="AA2954" i="2" s="1"/>
  <c r="X2955" i="2"/>
  <c r="AA2955" i="2" s="1"/>
  <c r="X2956" i="2"/>
  <c r="AA2956" i="2" s="1"/>
  <c r="X2957" i="2"/>
  <c r="AA2957" i="2" s="1"/>
  <c r="X2958" i="2"/>
  <c r="AA2958" i="2" s="1"/>
  <c r="X2959" i="2"/>
  <c r="AA2959" i="2" s="1"/>
  <c r="X2960" i="2"/>
  <c r="AA2960" i="2" s="1"/>
  <c r="X2961" i="2"/>
  <c r="AA2961" i="2" s="1"/>
  <c r="X2962" i="2"/>
  <c r="AA2962" i="2" s="1"/>
  <c r="X2963" i="2"/>
  <c r="AA2963" i="2" s="1"/>
  <c r="X2964" i="2"/>
  <c r="AA2964" i="2" s="1"/>
  <c r="X2965" i="2"/>
  <c r="AA2965" i="2" s="1"/>
  <c r="X2966" i="2"/>
  <c r="AA2966" i="2" s="1"/>
  <c r="X2967" i="2"/>
  <c r="AA2967" i="2" s="1"/>
  <c r="X2968" i="2"/>
  <c r="AA2968" i="2" s="1"/>
  <c r="X2969" i="2"/>
  <c r="AA2969" i="2" s="1"/>
  <c r="X2970" i="2"/>
  <c r="AA2970" i="2" s="1"/>
  <c r="X2971" i="2"/>
  <c r="AA2971" i="2" s="1"/>
  <c r="X2972" i="2"/>
  <c r="AA2972" i="2" s="1"/>
  <c r="X2973" i="2"/>
  <c r="AA2973" i="2" s="1"/>
  <c r="X2974" i="2"/>
  <c r="AA2974" i="2" s="1"/>
  <c r="X2975" i="2"/>
  <c r="AA2975" i="2" s="1"/>
  <c r="X2976" i="2"/>
  <c r="AA2976" i="2" s="1"/>
  <c r="X2977" i="2"/>
  <c r="AA2977" i="2" s="1"/>
  <c r="X2978" i="2"/>
  <c r="AA2978" i="2" s="1"/>
  <c r="X2979" i="2"/>
  <c r="AA2979" i="2" s="1"/>
  <c r="X2980" i="2"/>
  <c r="AA2980" i="2" s="1"/>
  <c r="X2981" i="2"/>
  <c r="AA2981" i="2" s="1"/>
  <c r="X2982" i="2"/>
  <c r="AA2982" i="2" s="1"/>
  <c r="X2983" i="2"/>
  <c r="AA2983" i="2" s="1"/>
  <c r="X2984" i="2"/>
  <c r="AA2984" i="2" s="1"/>
  <c r="X2985" i="2"/>
  <c r="AA2985" i="2" s="1"/>
  <c r="X2986" i="2"/>
  <c r="AA2986" i="2" s="1"/>
  <c r="X2987" i="2"/>
  <c r="AA2987" i="2" s="1"/>
  <c r="X2988" i="2"/>
  <c r="AA2988" i="2" s="1"/>
  <c r="X2989" i="2"/>
  <c r="AA2989" i="2" s="1"/>
  <c r="X2990" i="2"/>
  <c r="AA2990" i="2" s="1"/>
  <c r="X2991" i="2"/>
  <c r="AA2991" i="2" s="1"/>
  <c r="X2992" i="2"/>
  <c r="AA2992" i="2" s="1"/>
  <c r="X2993" i="2"/>
  <c r="AA2993" i="2" s="1"/>
  <c r="X2994" i="2"/>
  <c r="AA2994" i="2" s="1"/>
  <c r="X2995" i="2"/>
  <c r="AA2995" i="2" s="1"/>
  <c r="X2996" i="2"/>
  <c r="AA2996" i="2" s="1"/>
  <c r="X2997" i="2"/>
  <c r="AA2997" i="2" s="1"/>
  <c r="X2998" i="2"/>
  <c r="AA2998" i="2" s="1"/>
  <c r="X2999" i="2"/>
  <c r="AA2999" i="2" s="1"/>
  <c r="X3000" i="2"/>
  <c r="AA3000" i="2" s="1"/>
  <c r="X3001" i="2"/>
  <c r="AA3001" i="2" s="1"/>
  <c r="X3002" i="2"/>
  <c r="AA3002" i="2" s="1"/>
  <c r="X3003" i="2"/>
  <c r="AA3003" i="2" s="1"/>
  <c r="X3004" i="2"/>
  <c r="AA3004" i="2" s="1"/>
  <c r="X3005" i="2"/>
  <c r="AA3005" i="2" s="1"/>
  <c r="X3006" i="2"/>
  <c r="AA3006" i="2" s="1"/>
  <c r="X3007" i="2"/>
  <c r="AA3007" i="2" s="1"/>
  <c r="X3008" i="2"/>
  <c r="AA3008" i="2" s="1"/>
  <c r="X3009" i="2"/>
  <c r="AA3009" i="2" s="1"/>
  <c r="X3010" i="2"/>
  <c r="AA3010" i="2" s="1"/>
  <c r="X3011" i="2"/>
  <c r="AA3011" i="2" s="1"/>
  <c r="X3012" i="2"/>
  <c r="AA3012" i="2" s="1"/>
  <c r="X3013" i="2"/>
  <c r="AA3013" i="2" s="1"/>
  <c r="X3014" i="2"/>
  <c r="AA3014" i="2" s="1"/>
  <c r="X3015" i="2"/>
  <c r="AA3015" i="2" s="1"/>
  <c r="X3016" i="2"/>
  <c r="AA3016" i="2" s="1"/>
  <c r="X3017" i="2"/>
  <c r="AA3017" i="2" s="1"/>
  <c r="X3018" i="2"/>
  <c r="AA3018" i="2" s="1"/>
  <c r="X3019" i="2"/>
  <c r="AA3019" i="2" s="1"/>
  <c r="X3020" i="2"/>
  <c r="AA3020" i="2" s="1"/>
  <c r="X3021" i="2"/>
  <c r="AA3021" i="2" s="1"/>
  <c r="X3022" i="2"/>
  <c r="AA3022" i="2" s="1"/>
  <c r="X3023" i="2"/>
  <c r="AA3023" i="2" s="1"/>
  <c r="X3024" i="2"/>
  <c r="AA3024" i="2" s="1"/>
  <c r="X3025" i="2"/>
  <c r="AA3025" i="2" s="1"/>
  <c r="X3026" i="2"/>
  <c r="AA3026" i="2" s="1"/>
  <c r="X3027" i="2"/>
  <c r="AA3027" i="2" s="1"/>
  <c r="X3028" i="2"/>
  <c r="AA3028" i="2" s="1"/>
  <c r="X3029" i="2"/>
  <c r="AA3029" i="2" s="1"/>
  <c r="X3030" i="2"/>
  <c r="AA3030" i="2" s="1"/>
  <c r="X3031" i="2"/>
  <c r="AA3031" i="2" s="1"/>
  <c r="X3032" i="2"/>
  <c r="AA3032" i="2" s="1"/>
  <c r="X3033" i="2"/>
  <c r="AA3033" i="2" s="1"/>
  <c r="X3034" i="2"/>
  <c r="AA3034" i="2" s="1"/>
  <c r="X3035" i="2"/>
  <c r="AA3035" i="2" s="1"/>
  <c r="X3036" i="2"/>
  <c r="AA3036" i="2" s="1"/>
  <c r="X3037" i="2"/>
  <c r="AA3037" i="2" s="1"/>
  <c r="X3038" i="2"/>
  <c r="AA3038" i="2" s="1"/>
  <c r="X3039" i="2"/>
  <c r="AA3039" i="2" s="1"/>
  <c r="X3040" i="2"/>
  <c r="AA3040" i="2" s="1"/>
  <c r="X3041" i="2"/>
  <c r="AA3041" i="2" s="1"/>
  <c r="X3042" i="2"/>
  <c r="AA3042" i="2" s="1"/>
  <c r="X3043" i="2"/>
  <c r="AA3043" i="2" s="1"/>
  <c r="X3044" i="2"/>
  <c r="AA3044" i="2" s="1"/>
  <c r="X3045" i="2"/>
  <c r="AA3045" i="2" s="1"/>
  <c r="X3046" i="2"/>
  <c r="AA3046" i="2" s="1"/>
  <c r="X3047" i="2"/>
  <c r="AA3047" i="2" s="1"/>
  <c r="X3048" i="2"/>
  <c r="AA3048" i="2" s="1"/>
  <c r="X3049" i="2"/>
  <c r="AA3049" i="2" s="1"/>
  <c r="X3050" i="2"/>
  <c r="AA3050" i="2" s="1"/>
  <c r="X3051" i="2"/>
  <c r="AA3051" i="2" s="1"/>
  <c r="X3052" i="2"/>
  <c r="AA3052" i="2" s="1"/>
  <c r="X3053" i="2"/>
  <c r="AA3053" i="2" s="1"/>
  <c r="X3054" i="2"/>
  <c r="AA3054" i="2" s="1"/>
  <c r="X3055" i="2"/>
  <c r="AA3055" i="2" s="1"/>
  <c r="X3056" i="2"/>
  <c r="AA3056" i="2" s="1"/>
  <c r="X3057" i="2"/>
  <c r="AA3057" i="2" s="1"/>
  <c r="X3058" i="2"/>
  <c r="AA3058" i="2" s="1"/>
  <c r="X3059" i="2"/>
  <c r="AA3059" i="2" s="1"/>
  <c r="X3060" i="2"/>
  <c r="AA3060" i="2" s="1"/>
  <c r="X3061" i="2"/>
  <c r="AA3061" i="2" s="1"/>
  <c r="X3062" i="2"/>
  <c r="AA3062" i="2" s="1"/>
  <c r="X3063" i="2"/>
  <c r="AA3063" i="2" s="1"/>
  <c r="X3064" i="2"/>
  <c r="AA3064" i="2" s="1"/>
  <c r="X3065" i="2"/>
  <c r="AA3065" i="2" s="1"/>
  <c r="X3066" i="2"/>
  <c r="AA3066" i="2" s="1"/>
  <c r="X3067" i="2"/>
  <c r="AA3067" i="2" s="1"/>
  <c r="X3068" i="2"/>
  <c r="AA3068" i="2" s="1"/>
  <c r="X3069" i="2"/>
  <c r="AA3069" i="2" s="1"/>
  <c r="X3070" i="2"/>
  <c r="AA3070" i="2" s="1"/>
  <c r="X3071" i="2"/>
  <c r="AA3071" i="2" s="1"/>
  <c r="X3072" i="2"/>
  <c r="AA3072" i="2" s="1"/>
  <c r="X3073" i="2"/>
  <c r="AA3073" i="2" s="1"/>
  <c r="X3074" i="2"/>
  <c r="AA3074" i="2" s="1"/>
  <c r="X3075" i="2"/>
  <c r="AA3075" i="2" s="1"/>
  <c r="X3076" i="2"/>
  <c r="AA3076" i="2" s="1"/>
  <c r="X3077" i="2"/>
  <c r="AA3077" i="2" s="1"/>
  <c r="X3078" i="2"/>
  <c r="AA3078" i="2" s="1"/>
  <c r="X3079" i="2"/>
  <c r="AA3079" i="2" s="1"/>
  <c r="X3080" i="2"/>
  <c r="AA3080" i="2" s="1"/>
  <c r="X3081" i="2"/>
  <c r="AA3081" i="2" s="1"/>
  <c r="X3082" i="2"/>
  <c r="AA3082" i="2" s="1"/>
  <c r="X3083" i="2"/>
  <c r="AA3083" i="2" s="1"/>
  <c r="X3084" i="2"/>
  <c r="AA3084" i="2" s="1"/>
  <c r="X3085" i="2"/>
  <c r="AA3085" i="2" s="1"/>
  <c r="X3086" i="2"/>
  <c r="AA3086" i="2" s="1"/>
  <c r="X3087" i="2"/>
  <c r="AA3087" i="2" s="1"/>
  <c r="X3088" i="2"/>
  <c r="AA3088" i="2" s="1"/>
  <c r="X3089" i="2"/>
  <c r="AA3089" i="2" s="1"/>
  <c r="X3090" i="2"/>
  <c r="AA3090" i="2" s="1"/>
  <c r="X3091" i="2"/>
  <c r="AA3091" i="2" s="1"/>
  <c r="X3092" i="2"/>
  <c r="AA3092" i="2" s="1"/>
  <c r="X3093" i="2"/>
  <c r="AA3093" i="2" s="1"/>
  <c r="X3094" i="2"/>
  <c r="AA3094" i="2" s="1"/>
  <c r="X3095" i="2"/>
  <c r="AA3095" i="2" s="1"/>
  <c r="X3096" i="2"/>
  <c r="AA3096" i="2" s="1"/>
  <c r="X3097" i="2"/>
  <c r="AA3097" i="2" s="1"/>
  <c r="X3098" i="2"/>
  <c r="AA3098" i="2" s="1"/>
  <c r="X3099" i="2"/>
  <c r="AA3099" i="2" s="1"/>
  <c r="X3100" i="2"/>
  <c r="AA3100" i="2" s="1"/>
  <c r="X3101" i="2"/>
  <c r="AA3101" i="2" s="1"/>
  <c r="X3102" i="2"/>
  <c r="AA3102" i="2" s="1"/>
  <c r="X3103" i="2"/>
  <c r="AA3103" i="2" s="1"/>
  <c r="X3104" i="2"/>
  <c r="AA3104" i="2" s="1"/>
  <c r="X3105" i="2"/>
  <c r="AA3105" i="2" s="1"/>
  <c r="X3106" i="2"/>
  <c r="AA3106" i="2" s="1"/>
  <c r="X3107" i="2"/>
  <c r="AA3107" i="2" s="1"/>
  <c r="X3108" i="2"/>
  <c r="AA3108" i="2" s="1"/>
  <c r="X3109" i="2"/>
  <c r="AA3109" i="2" s="1"/>
  <c r="X3110" i="2"/>
  <c r="AA3110" i="2" s="1"/>
  <c r="X3111" i="2"/>
  <c r="AA3111" i="2" s="1"/>
  <c r="X3112" i="2"/>
  <c r="AA3112" i="2" s="1"/>
  <c r="X3113" i="2"/>
  <c r="AA3113" i="2" s="1"/>
  <c r="X3114" i="2"/>
  <c r="AA3114" i="2" s="1"/>
  <c r="X3115" i="2"/>
  <c r="AA3115" i="2" s="1"/>
  <c r="X3116" i="2"/>
  <c r="AA3116" i="2" s="1"/>
  <c r="X3117" i="2"/>
  <c r="AA3117" i="2" s="1"/>
  <c r="X3118" i="2"/>
  <c r="AA3118" i="2" s="1"/>
  <c r="X3119" i="2"/>
  <c r="AA3119" i="2" s="1"/>
  <c r="X3120" i="2"/>
  <c r="AA3120" i="2" s="1"/>
  <c r="X3121" i="2"/>
  <c r="AA3121" i="2" s="1"/>
  <c r="X3122" i="2"/>
  <c r="AA3122" i="2" s="1"/>
  <c r="X3123" i="2"/>
  <c r="AA3123" i="2" s="1"/>
  <c r="X3124" i="2"/>
  <c r="AA3124" i="2" s="1"/>
  <c r="X3125" i="2"/>
  <c r="AA3125" i="2" s="1"/>
  <c r="X3126" i="2"/>
  <c r="AA3126" i="2" s="1"/>
  <c r="X3127" i="2"/>
  <c r="AA3127" i="2" s="1"/>
  <c r="X3128" i="2"/>
  <c r="AA3128" i="2" s="1"/>
  <c r="X3129" i="2"/>
  <c r="AA3129" i="2" s="1"/>
  <c r="X3130" i="2"/>
  <c r="AA3130" i="2" s="1"/>
  <c r="X3131" i="2"/>
  <c r="AA3131" i="2" s="1"/>
  <c r="X3132" i="2"/>
  <c r="AA3132" i="2" s="1"/>
  <c r="X3133" i="2"/>
  <c r="AA3133" i="2" s="1"/>
  <c r="X3134" i="2"/>
  <c r="AA3134" i="2" s="1"/>
  <c r="X3135" i="2"/>
  <c r="AA3135" i="2" s="1"/>
  <c r="X3136" i="2"/>
  <c r="AA3136" i="2" s="1"/>
  <c r="X3137" i="2"/>
  <c r="AA3137" i="2" s="1"/>
  <c r="X3138" i="2"/>
  <c r="AA3138" i="2" s="1"/>
  <c r="X3139" i="2"/>
  <c r="AA3139" i="2" s="1"/>
  <c r="X3140" i="2"/>
  <c r="AA3140" i="2" s="1"/>
  <c r="X3141" i="2"/>
  <c r="AA3141" i="2" s="1"/>
  <c r="X3142" i="2"/>
  <c r="AA3142" i="2" s="1"/>
  <c r="X3143" i="2"/>
  <c r="AA3143" i="2" s="1"/>
  <c r="X3144" i="2"/>
  <c r="AA3144" i="2" s="1"/>
  <c r="X3145" i="2"/>
  <c r="AA3145" i="2" s="1"/>
  <c r="X3146" i="2"/>
  <c r="AA3146" i="2" s="1"/>
  <c r="X3147" i="2"/>
  <c r="AA3147" i="2" s="1"/>
  <c r="X3148" i="2"/>
  <c r="AA3148" i="2" s="1"/>
  <c r="X3149" i="2"/>
  <c r="AA3149" i="2" s="1"/>
  <c r="X3150" i="2"/>
  <c r="AA3150" i="2" s="1"/>
  <c r="X3151" i="2"/>
  <c r="AA3151" i="2" s="1"/>
  <c r="X3152" i="2"/>
  <c r="AA3152" i="2" s="1"/>
  <c r="X3153" i="2"/>
  <c r="AA3153" i="2" s="1"/>
  <c r="X3154" i="2"/>
  <c r="AA3154" i="2" s="1"/>
  <c r="X3155" i="2"/>
  <c r="AA3155" i="2" s="1"/>
  <c r="X3156" i="2"/>
  <c r="AA3156" i="2" s="1"/>
  <c r="X3157" i="2"/>
  <c r="AA3157" i="2" s="1"/>
  <c r="X3158" i="2"/>
  <c r="AA3158" i="2" s="1"/>
  <c r="X3159" i="2"/>
  <c r="AA3159" i="2" s="1"/>
  <c r="X3160" i="2"/>
  <c r="AA3160" i="2" s="1"/>
  <c r="X3161" i="2"/>
  <c r="AA3161" i="2" s="1"/>
  <c r="X3162" i="2"/>
  <c r="AA3162" i="2" s="1"/>
  <c r="X3163" i="2"/>
  <c r="AA3163" i="2" s="1"/>
  <c r="X3164" i="2"/>
  <c r="AA3164" i="2" s="1"/>
  <c r="X3165" i="2"/>
  <c r="AA3165" i="2" s="1"/>
  <c r="X3166" i="2"/>
  <c r="AA3166" i="2" s="1"/>
  <c r="X3167" i="2"/>
  <c r="AA3167" i="2" s="1"/>
  <c r="X3168" i="2"/>
  <c r="AA3168" i="2" s="1"/>
  <c r="X3169" i="2"/>
  <c r="AA3169" i="2" s="1"/>
  <c r="X3170" i="2"/>
  <c r="AA3170" i="2" s="1"/>
  <c r="X3171" i="2"/>
  <c r="AA3171" i="2" s="1"/>
  <c r="X3172" i="2"/>
  <c r="AA3172" i="2" s="1"/>
  <c r="X3173" i="2"/>
  <c r="AA3173" i="2" s="1"/>
  <c r="X3174" i="2"/>
  <c r="AA3174" i="2" s="1"/>
  <c r="X3175" i="2"/>
  <c r="AA3175" i="2" s="1"/>
  <c r="X3176" i="2"/>
  <c r="AA3176" i="2" s="1"/>
  <c r="X3177" i="2"/>
  <c r="AA3177" i="2" s="1"/>
  <c r="X3178" i="2"/>
  <c r="AA3178" i="2" s="1"/>
  <c r="X3179" i="2"/>
  <c r="AA3179" i="2" s="1"/>
  <c r="X3180" i="2"/>
  <c r="AA3180" i="2" s="1"/>
  <c r="X3181" i="2"/>
  <c r="AA3181" i="2" s="1"/>
  <c r="X3182" i="2"/>
  <c r="AA3182" i="2" s="1"/>
  <c r="X3183" i="2"/>
  <c r="AA3183" i="2" s="1"/>
  <c r="X3184" i="2"/>
  <c r="AA3184" i="2" s="1"/>
  <c r="X3185" i="2"/>
  <c r="AA3185" i="2" s="1"/>
  <c r="X3186" i="2"/>
  <c r="AA3186" i="2" s="1"/>
  <c r="X3187" i="2"/>
  <c r="AA3187" i="2" s="1"/>
  <c r="X3188" i="2"/>
  <c r="AA3188" i="2" s="1"/>
  <c r="X3189" i="2"/>
  <c r="AA3189" i="2" s="1"/>
  <c r="X3190" i="2"/>
  <c r="AA3190" i="2" s="1"/>
  <c r="X3191" i="2"/>
  <c r="AA3191" i="2" s="1"/>
  <c r="X3192" i="2"/>
  <c r="AA3192" i="2" s="1"/>
  <c r="X3193" i="2"/>
  <c r="AA3193" i="2" s="1"/>
  <c r="X3194" i="2"/>
  <c r="AA3194" i="2" s="1"/>
  <c r="X3195" i="2"/>
  <c r="AA3195" i="2" s="1"/>
  <c r="X3196" i="2"/>
  <c r="AA3196" i="2" s="1"/>
  <c r="X3197" i="2"/>
  <c r="AA3197" i="2" s="1"/>
  <c r="X3198" i="2"/>
  <c r="AA3198" i="2" s="1"/>
  <c r="X3199" i="2"/>
  <c r="AA3199" i="2" s="1"/>
  <c r="X3200" i="2"/>
  <c r="AA3200" i="2" s="1"/>
  <c r="X3201" i="2"/>
  <c r="AA3201" i="2" s="1"/>
  <c r="X3202" i="2"/>
  <c r="AA3202" i="2" s="1"/>
  <c r="X3203" i="2"/>
  <c r="AA3203" i="2" s="1"/>
  <c r="X3204" i="2"/>
  <c r="AA3204" i="2" s="1"/>
  <c r="X3205" i="2"/>
  <c r="AA3205" i="2" s="1"/>
  <c r="X3206" i="2"/>
  <c r="AA3206" i="2" s="1"/>
  <c r="X3207" i="2"/>
  <c r="AA3207" i="2" s="1"/>
  <c r="X3208" i="2"/>
  <c r="AA3208" i="2" s="1"/>
  <c r="X3209" i="2"/>
  <c r="AA3209" i="2" s="1"/>
  <c r="X3210" i="2"/>
  <c r="AA3210" i="2" s="1"/>
  <c r="X3211" i="2"/>
  <c r="AA3211" i="2" s="1"/>
  <c r="X3212" i="2"/>
  <c r="AA3212" i="2" s="1"/>
  <c r="X3213" i="2"/>
  <c r="AA3213" i="2" s="1"/>
  <c r="X3214" i="2"/>
  <c r="AA3214" i="2" s="1"/>
  <c r="X3215" i="2"/>
  <c r="AA3215" i="2" s="1"/>
  <c r="X3216" i="2"/>
  <c r="AA3216" i="2" s="1"/>
  <c r="X3217" i="2"/>
  <c r="AA3217" i="2" s="1"/>
  <c r="X3218" i="2"/>
  <c r="AA3218" i="2" s="1"/>
  <c r="X3219" i="2"/>
  <c r="AA3219" i="2" s="1"/>
  <c r="X3220" i="2"/>
  <c r="AA3220" i="2" s="1"/>
  <c r="X3221" i="2"/>
  <c r="AA3221" i="2" s="1"/>
  <c r="X3222" i="2"/>
  <c r="AA3222" i="2" s="1"/>
  <c r="X3223" i="2"/>
  <c r="AA3223" i="2" s="1"/>
  <c r="X3224" i="2"/>
  <c r="AA3224" i="2" s="1"/>
  <c r="X3225" i="2"/>
  <c r="AA3225" i="2" s="1"/>
  <c r="X3226" i="2"/>
  <c r="AA3226" i="2" s="1"/>
  <c r="X3227" i="2"/>
  <c r="AA3227" i="2" s="1"/>
  <c r="X3228" i="2"/>
  <c r="AA3228" i="2" s="1"/>
  <c r="X3229" i="2"/>
  <c r="AA3229" i="2" s="1"/>
  <c r="X3230" i="2"/>
  <c r="AA3230" i="2" s="1"/>
  <c r="X3231" i="2"/>
  <c r="AA3231" i="2" s="1"/>
  <c r="X3232" i="2"/>
  <c r="AA3232" i="2" s="1"/>
  <c r="X3233" i="2"/>
  <c r="AA3233" i="2" s="1"/>
  <c r="X3234" i="2"/>
  <c r="AA3234" i="2" s="1"/>
  <c r="X3235" i="2"/>
  <c r="AA3235" i="2" s="1"/>
  <c r="X3236" i="2"/>
  <c r="AA3236" i="2" s="1"/>
  <c r="X3237" i="2"/>
  <c r="AA3237" i="2" s="1"/>
  <c r="X3238" i="2"/>
  <c r="AA3238" i="2" s="1"/>
  <c r="X3239" i="2"/>
  <c r="AA3239" i="2" s="1"/>
  <c r="X3240" i="2"/>
  <c r="AA3240" i="2" s="1"/>
  <c r="X3241" i="2"/>
  <c r="AA3241" i="2" s="1"/>
  <c r="X3242" i="2"/>
  <c r="AA3242" i="2" s="1"/>
  <c r="X3243" i="2"/>
  <c r="AA3243" i="2" s="1"/>
  <c r="X3244" i="2"/>
  <c r="AA3244" i="2" s="1"/>
  <c r="X3245" i="2"/>
  <c r="AA3245" i="2" s="1"/>
  <c r="X3246" i="2"/>
  <c r="AA3246" i="2" s="1"/>
  <c r="X3247" i="2"/>
  <c r="AA3247" i="2" s="1"/>
  <c r="X3248" i="2"/>
  <c r="AA3248" i="2" s="1"/>
  <c r="X3249" i="2"/>
  <c r="AA3249" i="2" s="1"/>
  <c r="X3250" i="2"/>
  <c r="AA3250" i="2" s="1"/>
  <c r="X3251" i="2"/>
  <c r="AA3251" i="2" s="1"/>
  <c r="X3252" i="2"/>
  <c r="AA3252" i="2" s="1"/>
  <c r="X3253" i="2"/>
  <c r="AA3253" i="2" s="1"/>
  <c r="X3254" i="2"/>
  <c r="AA3254" i="2" s="1"/>
  <c r="X3255" i="2"/>
  <c r="AA3255" i="2" s="1"/>
  <c r="X3256" i="2"/>
  <c r="AA3256" i="2" s="1"/>
  <c r="X3257" i="2"/>
  <c r="AA3257" i="2" s="1"/>
  <c r="X3258" i="2"/>
  <c r="AA3258" i="2" s="1"/>
  <c r="X3259" i="2"/>
  <c r="AA3259" i="2" s="1"/>
  <c r="X3260" i="2"/>
  <c r="AA3260" i="2" s="1"/>
  <c r="X3261" i="2"/>
  <c r="AA3261" i="2" s="1"/>
  <c r="X3262" i="2"/>
  <c r="AA3262" i="2" s="1"/>
  <c r="X3263" i="2"/>
  <c r="AA3263" i="2" s="1"/>
  <c r="X3264" i="2"/>
  <c r="AA3264" i="2" s="1"/>
  <c r="X3265" i="2"/>
  <c r="AA3265" i="2" s="1"/>
  <c r="X3266" i="2"/>
  <c r="AA3266" i="2" s="1"/>
  <c r="X3267" i="2"/>
  <c r="AA3267" i="2" s="1"/>
  <c r="X3268" i="2"/>
  <c r="AA3268" i="2" s="1"/>
  <c r="X3269" i="2"/>
  <c r="AA3269" i="2" s="1"/>
  <c r="X3270" i="2"/>
  <c r="AA3270" i="2" s="1"/>
  <c r="X3271" i="2"/>
  <c r="AA3271" i="2" s="1"/>
  <c r="X3272" i="2"/>
  <c r="AA3272" i="2" s="1"/>
  <c r="X3273" i="2"/>
  <c r="AA3273" i="2" s="1"/>
  <c r="X3274" i="2"/>
  <c r="AA3274" i="2" s="1"/>
  <c r="X3275" i="2"/>
  <c r="AA3275" i="2" s="1"/>
  <c r="X3276" i="2"/>
  <c r="AA3276" i="2" s="1"/>
  <c r="X3277" i="2"/>
  <c r="AA3277" i="2" s="1"/>
  <c r="X3278" i="2"/>
  <c r="AA3278" i="2" s="1"/>
  <c r="X3279" i="2"/>
  <c r="AA3279" i="2" s="1"/>
  <c r="X3280" i="2"/>
  <c r="AA3280" i="2" s="1"/>
  <c r="X3281" i="2"/>
  <c r="AA3281" i="2" s="1"/>
  <c r="X3282" i="2"/>
  <c r="AA3282" i="2" s="1"/>
  <c r="X3283" i="2"/>
  <c r="AA3283" i="2" s="1"/>
  <c r="X3284" i="2"/>
  <c r="AA3284" i="2" s="1"/>
  <c r="X3285" i="2"/>
  <c r="AA3285" i="2" s="1"/>
  <c r="X3286" i="2"/>
  <c r="AA3286" i="2" s="1"/>
  <c r="X3287" i="2"/>
  <c r="AA3287" i="2" s="1"/>
  <c r="X3288" i="2"/>
  <c r="AA3288" i="2" s="1"/>
  <c r="X3289" i="2"/>
  <c r="AA3289" i="2" s="1"/>
  <c r="X3290" i="2"/>
  <c r="AA3290" i="2" s="1"/>
  <c r="X3291" i="2"/>
  <c r="AA3291" i="2" s="1"/>
  <c r="X3292" i="2"/>
  <c r="AA3292" i="2" s="1"/>
  <c r="X3293" i="2"/>
  <c r="AA3293" i="2" s="1"/>
  <c r="X3294" i="2"/>
  <c r="AA3294" i="2" s="1"/>
  <c r="X3295" i="2"/>
  <c r="AA3295" i="2" s="1"/>
  <c r="X3296" i="2"/>
  <c r="AA3296" i="2" s="1"/>
  <c r="X3297" i="2"/>
  <c r="AA3297" i="2" s="1"/>
  <c r="X3298" i="2"/>
  <c r="AA3298" i="2" s="1"/>
  <c r="X3299" i="2"/>
  <c r="AA3299" i="2" s="1"/>
  <c r="X3300" i="2"/>
  <c r="AA3300" i="2" s="1"/>
  <c r="X3301" i="2"/>
  <c r="AA3301" i="2" s="1"/>
  <c r="X3302" i="2"/>
  <c r="AA3302" i="2" s="1"/>
  <c r="X3303" i="2"/>
  <c r="AA3303" i="2" s="1"/>
  <c r="X3304" i="2"/>
  <c r="AA3304" i="2" s="1"/>
  <c r="X3305" i="2"/>
  <c r="AA3305" i="2" s="1"/>
  <c r="X3306" i="2"/>
  <c r="AA3306" i="2" s="1"/>
  <c r="X3307" i="2"/>
  <c r="AA3307" i="2" s="1"/>
  <c r="X3308" i="2"/>
  <c r="AA3308" i="2" s="1"/>
  <c r="X3309" i="2"/>
  <c r="AA3309" i="2" s="1"/>
  <c r="X3310" i="2"/>
  <c r="AA3310" i="2" s="1"/>
  <c r="X3311" i="2"/>
  <c r="AA3311" i="2" s="1"/>
  <c r="X3312" i="2"/>
  <c r="AA3312" i="2" s="1"/>
  <c r="X3313" i="2"/>
  <c r="AA3313" i="2" s="1"/>
  <c r="X3314" i="2"/>
  <c r="AA3314" i="2" s="1"/>
  <c r="X3315" i="2"/>
  <c r="AA3315" i="2" s="1"/>
  <c r="X3316" i="2"/>
  <c r="AA3316" i="2" s="1"/>
  <c r="X3317" i="2"/>
  <c r="AA3317" i="2" s="1"/>
  <c r="X3318" i="2"/>
  <c r="AA3318" i="2" s="1"/>
  <c r="X3319" i="2"/>
  <c r="AA3319" i="2" s="1"/>
  <c r="X3320" i="2"/>
  <c r="AA3320" i="2" s="1"/>
  <c r="X3321" i="2"/>
  <c r="AA3321" i="2" s="1"/>
  <c r="X3322" i="2"/>
  <c r="AA3322" i="2" s="1"/>
  <c r="X3323" i="2"/>
  <c r="AA3323" i="2" s="1"/>
  <c r="X3324" i="2"/>
  <c r="AA3324" i="2" s="1"/>
  <c r="X3325" i="2"/>
  <c r="AA3325" i="2" s="1"/>
  <c r="X3326" i="2"/>
  <c r="AA3326" i="2" s="1"/>
  <c r="X3327" i="2"/>
  <c r="AA3327" i="2" s="1"/>
  <c r="X3328" i="2"/>
  <c r="AA3328" i="2" s="1"/>
  <c r="X3329" i="2"/>
  <c r="AA3329" i="2" s="1"/>
  <c r="X3330" i="2"/>
  <c r="AA3330" i="2" s="1"/>
  <c r="X3331" i="2"/>
  <c r="AA3331" i="2" s="1"/>
  <c r="X3332" i="2"/>
  <c r="AA3332" i="2" s="1"/>
  <c r="X3333" i="2"/>
  <c r="AA3333" i="2" s="1"/>
  <c r="X3334" i="2"/>
  <c r="AA3334" i="2" s="1"/>
  <c r="X3335" i="2"/>
  <c r="AA3335" i="2" s="1"/>
  <c r="X3336" i="2"/>
  <c r="AA3336" i="2" s="1"/>
  <c r="X3337" i="2"/>
  <c r="AA3337" i="2" s="1"/>
  <c r="X3338" i="2"/>
  <c r="AA3338" i="2" s="1"/>
  <c r="X3339" i="2"/>
  <c r="AA3339" i="2" s="1"/>
  <c r="X3340" i="2"/>
  <c r="AA3340" i="2" s="1"/>
  <c r="X3341" i="2"/>
  <c r="AA3341" i="2" s="1"/>
  <c r="X3342" i="2"/>
  <c r="AA3342" i="2" s="1"/>
  <c r="X3343" i="2"/>
  <c r="AA3343" i="2" s="1"/>
  <c r="X3344" i="2"/>
  <c r="AA3344" i="2" s="1"/>
  <c r="X3345" i="2"/>
  <c r="AA3345" i="2" s="1"/>
  <c r="X3346" i="2"/>
  <c r="AA3346" i="2" s="1"/>
  <c r="X3347" i="2"/>
  <c r="AA3347" i="2" s="1"/>
  <c r="X3348" i="2"/>
  <c r="AA3348" i="2" s="1"/>
  <c r="X3349" i="2"/>
  <c r="AA3349" i="2" s="1"/>
  <c r="X3350" i="2"/>
  <c r="AA3350" i="2" s="1"/>
  <c r="X3351" i="2"/>
  <c r="AA3351" i="2" s="1"/>
  <c r="X3352" i="2"/>
  <c r="AA3352" i="2" s="1"/>
  <c r="X3353" i="2"/>
  <c r="AA3353" i="2" s="1"/>
  <c r="X3354" i="2"/>
  <c r="AA3354" i="2" s="1"/>
  <c r="X3355" i="2"/>
  <c r="AA3355" i="2" s="1"/>
  <c r="X3356" i="2"/>
  <c r="AA3356" i="2" s="1"/>
  <c r="X3357" i="2"/>
  <c r="AA3357" i="2" s="1"/>
  <c r="X3358" i="2"/>
  <c r="AA3358" i="2" s="1"/>
  <c r="X3359" i="2"/>
  <c r="AA3359" i="2" s="1"/>
  <c r="X3360" i="2"/>
  <c r="AA3360" i="2" s="1"/>
  <c r="X3361" i="2"/>
  <c r="AA3361" i="2" s="1"/>
  <c r="X3362" i="2"/>
  <c r="AA3362" i="2" s="1"/>
  <c r="X3363" i="2"/>
  <c r="AA3363" i="2" s="1"/>
  <c r="X3364" i="2"/>
  <c r="AA3364" i="2" s="1"/>
  <c r="X3365" i="2"/>
  <c r="AA3365" i="2" s="1"/>
  <c r="X3366" i="2"/>
  <c r="AA3366" i="2" s="1"/>
  <c r="X3367" i="2"/>
  <c r="AA3367" i="2" s="1"/>
  <c r="X3368" i="2"/>
  <c r="AA3368" i="2" s="1"/>
  <c r="X3369" i="2"/>
  <c r="AA3369" i="2" s="1"/>
  <c r="X3370" i="2"/>
  <c r="AA3370" i="2" s="1"/>
  <c r="X3371" i="2"/>
  <c r="AA3371" i="2" s="1"/>
  <c r="X3372" i="2"/>
  <c r="AA3372" i="2" s="1"/>
  <c r="X3373" i="2"/>
  <c r="AA3373" i="2" s="1"/>
  <c r="X3374" i="2"/>
  <c r="AA3374" i="2" s="1"/>
  <c r="X3375" i="2"/>
  <c r="AA3375" i="2" s="1"/>
  <c r="X3376" i="2"/>
  <c r="AA3376" i="2" s="1"/>
  <c r="X3377" i="2"/>
  <c r="AA3377" i="2" s="1"/>
  <c r="X3378" i="2"/>
  <c r="AA3378" i="2" s="1"/>
  <c r="X3379" i="2"/>
  <c r="AA3379" i="2" s="1"/>
  <c r="X3380" i="2"/>
  <c r="AA3380" i="2" s="1"/>
  <c r="X3381" i="2"/>
  <c r="AA3381" i="2" s="1"/>
  <c r="X3382" i="2"/>
  <c r="AA3382" i="2" s="1"/>
  <c r="X3383" i="2"/>
  <c r="AA3383" i="2" s="1"/>
  <c r="X3384" i="2"/>
  <c r="AA3384" i="2" s="1"/>
  <c r="X3385" i="2"/>
  <c r="AA3385" i="2" s="1"/>
  <c r="X3386" i="2"/>
  <c r="AA3386" i="2" s="1"/>
  <c r="X3387" i="2"/>
  <c r="AA3387" i="2" s="1"/>
  <c r="X3388" i="2"/>
  <c r="AA3388" i="2" s="1"/>
  <c r="X3389" i="2"/>
  <c r="AA3389" i="2" s="1"/>
  <c r="X3390" i="2"/>
  <c r="AA3390" i="2" s="1"/>
  <c r="X3391" i="2"/>
  <c r="AA3391" i="2" s="1"/>
  <c r="X3392" i="2"/>
  <c r="AA3392" i="2" s="1"/>
  <c r="X3393" i="2"/>
  <c r="AA3393" i="2" s="1"/>
  <c r="X3394" i="2"/>
  <c r="AA3394" i="2" s="1"/>
  <c r="X3395" i="2"/>
  <c r="AA3395" i="2" s="1"/>
  <c r="X3396" i="2"/>
  <c r="AA3396" i="2" s="1"/>
  <c r="X3397" i="2"/>
  <c r="AA3397" i="2" s="1"/>
  <c r="X3398" i="2"/>
  <c r="AA3398" i="2" s="1"/>
  <c r="X3399" i="2"/>
  <c r="AA3399" i="2" s="1"/>
  <c r="X3400" i="2"/>
  <c r="AA3400" i="2" s="1"/>
  <c r="X3401" i="2"/>
  <c r="AA3401" i="2" s="1"/>
  <c r="X3402" i="2"/>
  <c r="AA3402" i="2" s="1"/>
  <c r="X3403" i="2"/>
  <c r="AA3403" i="2" s="1"/>
  <c r="X3404" i="2"/>
  <c r="AA3404" i="2" s="1"/>
  <c r="X3405" i="2"/>
  <c r="AA3405" i="2" s="1"/>
  <c r="X3406" i="2"/>
  <c r="AA3406" i="2" s="1"/>
  <c r="X3407" i="2"/>
  <c r="AA3407" i="2" s="1"/>
  <c r="X3408" i="2"/>
  <c r="AA3408" i="2" s="1"/>
  <c r="X3409" i="2"/>
  <c r="AA3409" i="2" s="1"/>
  <c r="X3410" i="2"/>
  <c r="AA3410" i="2" s="1"/>
  <c r="X3411" i="2"/>
  <c r="AA3411" i="2" s="1"/>
  <c r="X3412" i="2"/>
  <c r="AA3412" i="2" s="1"/>
  <c r="X3413" i="2"/>
  <c r="AA3413" i="2" s="1"/>
  <c r="X3414" i="2"/>
  <c r="AA3414" i="2" s="1"/>
  <c r="X3415" i="2"/>
  <c r="AA3415" i="2" s="1"/>
  <c r="X3416" i="2"/>
  <c r="AA3416" i="2" s="1"/>
  <c r="X3417" i="2"/>
  <c r="AA3417" i="2" s="1"/>
  <c r="X3418" i="2"/>
  <c r="AA3418" i="2" s="1"/>
  <c r="X3419" i="2"/>
  <c r="AA3419" i="2" s="1"/>
  <c r="X3420" i="2"/>
  <c r="AA3420" i="2" s="1"/>
  <c r="X3421" i="2"/>
  <c r="AA3421" i="2" s="1"/>
  <c r="X3422" i="2"/>
  <c r="AA3422" i="2" s="1"/>
  <c r="X3423" i="2"/>
  <c r="AA3423" i="2" s="1"/>
  <c r="X3424" i="2"/>
  <c r="AA3424" i="2" s="1"/>
  <c r="X3425" i="2"/>
  <c r="AA3425" i="2" s="1"/>
  <c r="X3426" i="2"/>
  <c r="AA3426" i="2" s="1"/>
  <c r="X3427" i="2"/>
  <c r="AA3427" i="2" s="1"/>
  <c r="X3428" i="2"/>
  <c r="AA3428" i="2" s="1"/>
  <c r="X3429" i="2"/>
  <c r="AA3429" i="2" s="1"/>
  <c r="X3430" i="2"/>
  <c r="AA3430" i="2" s="1"/>
  <c r="X3431" i="2"/>
  <c r="AA3431" i="2" s="1"/>
  <c r="X3432" i="2"/>
  <c r="AA3432" i="2" s="1"/>
  <c r="X3433" i="2"/>
  <c r="AA3433" i="2" s="1"/>
  <c r="X3434" i="2"/>
  <c r="AA3434" i="2" s="1"/>
  <c r="X3435" i="2"/>
  <c r="AA3435" i="2" s="1"/>
  <c r="X3436" i="2"/>
  <c r="AA3436" i="2" s="1"/>
  <c r="X3437" i="2"/>
  <c r="AA3437" i="2" s="1"/>
  <c r="X3438" i="2"/>
  <c r="AA3438" i="2" s="1"/>
  <c r="X3439" i="2"/>
  <c r="AA3439" i="2" s="1"/>
  <c r="X3440" i="2"/>
  <c r="AA3440" i="2" s="1"/>
  <c r="X3441" i="2"/>
  <c r="AA3441" i="2" s="1"/>
  <c r="X3442" i="2"/>
  <c r="AA3442" i="2" s="1"/>
  <c r="X3443" i="2"/>
  <c r="AA3443" i="2" s="1"/>
  <c r="X3444" i="2"/>
  <c r="AA3444" i="2" s="1"/>
  <c r="X3445" i="2"/>
  <c r="AA3445" i="2" s="1"/>
  <c r="X3446" i="2"/>
  <c r="AA3446" i="2" s="1"/>
  <c r="X3447" i="2"/>
  <c r="AA3447" i="2" s="1"/>
  <c r="X3448" i="2"/>
  <c r="AA3448" i="2" s="1"/>
  <c r="X3449" i="2"/>
  <c r="AA3449" i="2" s="1"/>
  <c r="X3450" i="2"/>
  <c r="AA3450" i="2" s="1"/>
  <c r="X3451" i="2"/>
  <c r="AA3451" i="2" s="1"/>
  <c r="X3452" i="2"/>
  <c r="AA3452" i="2" s="1"/>
  <c r="X3453" i="2"/>
  <c r="AA3453" i="2" s="1"/>
  <c r="X3454" i="2"/>
  <c r="AA3454" i="2" s="1"/>
  <c r="X3455" i="2"/>
  <c r="AA3455" i="2" s="1"/>
  <c r="X3456" i="2"/>
  <c r="AA3456" i="2" s="1"/>
  <c r="X3457" i="2"/>
  <c r="AA3457" i="2" s="1"/>
  <c r="X3458" i="2"/>
  <c r="AA3458" i="2" s="1"/>
  <c r="X3459" i="2"/>
  <c r="AA3459" i="2" s="1"/>
  <c r="X3460" i="2"/>
  <c r="AA3460" i="2" s="1"/>
  <c r="X3461" i="2"/>
  <c r="AA3461" i="2" s="1"/>
  <c r="X3462" i="2"/>
  <c r="AA3462" i="2" s="1"/>
  <c r="X3463" i="2"/>
  <c r="AA3463" i="2" s="1"/>
  <c r="X3464" i="2"/>
  <c r="AA3464" i="2" s="1"/>
  <c r="X3465" i="2"/>
  <c r="AA3465" i="2" s="1"/>
  <c r="X3466" i="2"/>
  <c r="AA3466" i="2" s="1"/>
  <c r="X3467" i="2"/>
  <c r="AA3467" i="2" s="1"/>
  <c r="X3468" i="2"/>
  <c r="AA3468" i="2" s="1"/>
  <c r="X3469" i="2"/>
  <c r="AA3469" i="2" s="1"/>
  <c r="X3470" i="2"/>
  <c r="AA3470" i="2" s="1"/>
  <c r="X3471" i="2"/>
  <c r="AA3471" i="2" s="1"/>
  <c r="X3472" i="2"/>
  <c r="AA3472" i="2" s="1"/>
  <c r="X3473" i="2"/>
  <c r="AA3473" i="2" s="1"/>
  <c r="X3474" i="2"/>
  <c r="AA3474" i="2" s="1"/>
  <c r="X3475" i="2"/>
  <c r="AA3475" i="2" s="1"/>
  <c r="X3476" i="2"/>
  <c r="AA3476" i="2" s="1"/>
  <c r="X3477" i="2"/>
  <c r="AA3477" i="2" s="1"/>
  <c r="X3478" i="2"/>
  <c r="AA3478" i="2" s="1"/>
  <c r="X3479" i="2"/>
  <c r="AA3479" i="2" s="1"/>
  <c r="X3480" i="2"/>
  <c r="AA3480" i="2" s="1"/>
  <c r="X3481" i="2"/>
  <c r="AA3481" i="2" s="1"/>
  <c r="X3482" i="2"/>
  <c r="AA3482" i="2" s="1"/>
  <c r="X3483" i="2"/>
  <c r="AA3483" i="2" s="1"/>
  <c r="X3484" i="2"/>
  <c r="AA3484" i="2" s="1"/>
  <c r="X3485" i="2"/>
  <c r="AA3485" i="2" s="1"/>
  <c r="X3486" i="2"/>
  <c r="AA3486" i="2" s="1"/>
  <c r="X3487" i="2"/>
  <c r="AA3487" i="2" s="1"/>
  <c r="X3488" i="2"/>
  <c r="AA3488" i="2" s="1"/>
  <c r="X3489" i="2"/>
  <c r="AA3489" i="2" s="1"/>
  <c r="X3490" i="2"/>
  <c r="AA3490" i="2" s="1"/>
  <c r="X3491" i="2"/>
  <c r="AA3491" i="2" s="1"/>
  <c r="X3492" i="2"/>
  <c r="AA3492" i="2" s="1"/>
  <c r="X3493" i="2"/>
  <c r="AA3493" i="2" s="1"/>
  <c r="X3494" i="2"/>
  <c r="AA3494" i="2" s="1"/>
  <c r="X3495" i="2"/>
  <c r="AA3495" i="2" s="1"/>
  <c r="X3496" i="2"/>
  <c r="AA3496" i="2" s="1"/>
  <c r="X3497" i="2"/>
  <c r="AA3497" i="2" s="1"/>
  <c r="X3498" i="2"/>
  <c r="AA3498" i="2" s="1"/>
  <c r="X3499" i="2"/>
  <c r="AA3499" i="2" s="1"/>
  <c r="X3500" i="2"/>
  <c r="AA3500" i="2" s="1"/>
  <c r="X3501" i="2"/>
  <c r="AA3501" i="2" s="1"/>
  <c r="X3502" i="2"/>
  <c r="AA3502" i="2" s="1"/>
  <c r="X3503" i="2"/>
  <c r="AA3503" i="2" s="1"/>
  <c r="X3504" i="2"/>
  <c r="AA3504" i="2" s="1"/>
  <c r="X3505" i="2"/>
  <c r="AA3505" i="2" s="1"/>
  <c r="X3506" i="2"/>
  <c r="AA3506" i="2" s="1"/>
  <c r="X3507" i="2"/>
  <c r="AA3507" i="2" s="1"/>
  <c r="X3508" i="2"/>
  <c r="AA3508" i="2" s="1"/>
  <c r="X3509" i="2"/>
  <c r="AA3509" i="2" s="1"/>
  <c r="X3510" i="2"/>
  <c r="AA3510" i="2" s="1"/>
  <c r="X3511" i="2"/>
  <c r="AA3511" i="2" s="1"/>
  <c r="X3512" i="2"/>
  <c r="AA3512" i="2" s="1"/>
  <c r="X3513" i="2"/>
  <c r="AA3513" i="2" s="1"/>
  <c r="X3514" i="2"/>
  <c r="AA3514" i="2" s="1"/>
  <c r="X3515" i="2"/>
  <c r="AA3515" i="2" s="1"/>
  <c r="X3516" i="2"/>
  <c r="AA3516" i="2" s="1"/>
  <c r="X3517" i="2"/>
  <c r="AA3517" i="2" s="1"/>
  <c r="X3518" i="2"/>
  <c r="AA3518" i="2" s="1"/>
  <c r="X3519" i="2"/>
  <c r="AA3519" i="2" s="1"/>
  <c r="X3520" i="2"/>
  <c r="AA3520" i="2" s="1"/>
  <c r="X3521" i="2"/>
  <c r="AA3521" i="2" s="1"/>
  <c r="X3522" i="2"/>
  <c r="AA3522" i="2" s="1"/>
  <c r="X3523" i="2"/>
  <c r="AA3523" i="2" s="1"/>
  <c r="X3524" i="2"/>
  <c r="AA3524" i="2" s="1"/>
  <c r="X3525" i="2"/>
  <c r="AA3525" i="2" s="1"/>
  <c r="X3526" i="2"/>
  <c r="AA3526" i="2" s="1"/>
  <c r="X3527" i="2"/>
  <c r="AA3527" i="2" s="1"/>
  <c r="X3528" i="2"/>
  <c r="AA3528" i="2" s="1"/>
  <c r="X3529" i="2"/>
  <c r="AA3529" i="2" s="1"/>
  <c r="X3530" i="2"/>
  <c r="AA3530" i="2" s="1"/>
  <c r="X3531" i="2"/>
  <c r="AA3531" i="2" s="1"/>
  <c r="X3532" i="2"/>
  <c r="AA3532" i="2" s="1"/>
  <c r="X3533" i="2"/>
  <c r="AA3533" i="2" s="1"/>
  <c r="X3534" i="2"/>
  <c r="AA3534" i="2" s="1"/>
  <c r="X3535" i="2"/>
  <c r="AA3535" i="2" s="1"/>
  <c r="X3536" i="2"/>
  <c r="AA3536" i="2" s="1"/>
  <c r="X3537" i="2"/>
  <c r="AA3537" i="2" s="1"/>
  <c r="X3538" i="2"/>
  <c r="AA3538" i="2" s="1"/>
  <c r="X3539" i="2"/>
  <c r="AA3539" i="2" s="1"/>
  <c r="X3540" i="2"/>
  <c r="AA3540" i="2" s="1"/>
  <c r="X3541" i="2"/>
  <c r="AA3541" i="2" s="1"/>
  <c r="X3542" i="2"/>
  <c r="AA3542" i="2" s="1"/>
  <c r="X3543" i="2"/>
  <c r="AA3543" i="2" s="1"/>
  <c r="X3544" i="2"/>
  <c r="AA3544" i="2" s="1"/>
  <c r="X3545" i="2"/>
  <c r="AA3545" i="2" s="1"/>
  <c r="X3546" i="2"/>
  <c r="AA3546" i="2" s="1"/>
  <c r="X3547" i="2"/>
  <c r="AA3547" i="2" s="1"/>
  <c r="X3548" i="2"/>
  <c r="AA3548" i="2" s="1"/>
  <c r="X3549" i="2"/>
  <c r="AA3549" i="2" s="1"/>
  <c r="X3550" i="2"/>
  <c r="AA3550" i="2" s="1"/>
  <c r="X3551" i="2"/>
  <c r="AA3551" i="2" s="1"/>
  <c r="X3552" i="2"/>
  <c r="AA3552" i="2" s="1"/>
  <c r="X3553" i="2"/>
  <c r="AA3553" i="2" s="1"/>
  <c r="X3554" i="2"/>
  <c r="AA3554" i="2" s="1"/>
  <c r="X3555" i="2"/>
  <c r="AA3555" i="2" s="1"/>
  <c r="X3556" i="2"/>
  <c r="AA3556" i="2" s="1"/>
  <c r="X3557" i="2"/>
  <c r="AA3557" i="2" s="1"/>
  <c r="X3558" i="2"/>
  <c r="AA3558" i="2" s="1"/>
  <c r="X3559" i="2"/>
  <c r="AA3559" i="2" s="1"/>
  <c r="X3560" i="2"/>
  <c r="AA3560" i="2" s="1"/>
  <c r="X3561" i="2"/>
  <c r="AA3561" i="2" s="1"/>
  <c r="X3562" i="2"/>
  <c r="AA3562" i="2" s="1"/>
  <c r="X3563" i="2"/>
  <c r="AA3563" i="2" s="1"/>
  <c r="X3564" i="2"/>
  <c r="AA3564" i="2" s="1"/>
  <c r="X3565" i="2"/>
  <c r="AA3565" i="2" s="1"/>
  <c r="X3566" i="2"/>
  <c r="AA3566" i="2" s="1"/>
  <c r="X3567" i="2"/>
  <c r="AA3567" i="2" s="1"/>
  <c r="X3568" i="2"/>
  <c r="AA3568" i="2" s="1"/>
  <c r="X3569" i="2"/>
  <c r="AA3569" i="2" s="1"/>
  <c r="X3570" i="2"/>
  <c r="AA3570" i="2" s="1"/>
  <c r="X3571" i="2"/>
  <c r="AA3571" i="2" s="1"/>
  <c r="X3572" i="2"/>
  <c r="AA3572" i="2" s="1"/>
  <c r="X3573" i="2"/>
  <c r="AA3573" i="2" s="1"/>
  <c r="X3574" i="2"/>
  <c r="AA3574" i="2" s="1"/>
  <c r="X3575" i="2"/>
  <c r="AA3575" i="2" s="1"/>
  <c r="X3576" i="2"/>
  <c r="AA3576" i="2" s="1"/>
  <c r="X3577" i="2"/>
  <c r="AA3577" i="2" s="1"/>
  <c r="X3578" i="2"/>
  <c r="AA3578" i="2" s="1"/>
  <c r="X3579" i="2"/>
  <c r="AA3579" i="2" s="1"/>
  <c r="X3580" i="2"/>
  <c r="AA3580" i="2" s="1"/>
  <c r="X3581" i="2"/>
  <c r="AA3581" i="2" s="1"/>
  <c r="X3582" i="2"/>
  <c r="AA3582" i="2" s="1"/>
  <c r="X3583" i="2"/>
  <c r="AA3583" i="2" s="1"/>
  <c r="X3584" i="2"/>
  <c r="AA3584" i="2" s="1"/>
  <c r="X3585" i="2"/>
  <c r="AA3585" i="2" s="1"/>
  <c r="X3586" i="2"/>
  <c r="AA3586" i="2" s="1"/>
  <c r="X3587" i="2"/>
  <c r="AA3587" i="2" s="1"/>
  <c r="X3588" i="2"/>
  <c r="AA3588" i="2" s="1"/>
  <c r="X3589" i="2"/>
  <c r="AA3589" i="2" s="1"/>
  <c r="X3590" i="2"/>
  <c r="AA3590" i="2" s="1"/>
  <c r="X3591" i="2"/>
  <c r="AA3591" i="2" s="1"/>
  <c r="X3592" i="2"/>
  <c r="AA3592" i="2" s="1"/>
  <c r="X3593" i="2"/>
  <c r="AA3593" i="2" s="1"/>
  <c r="X3594" i="2"/>
  <c r="AA3594" i="2" s="1"/>
  <c r="X3595" i="2"/>
  <c r="AA3595" i="2" s="1"/>
  <c r="X3596" i="2"/>
  <c r="AA3596" i="2" s="1"/>
  <c r="X3597" i="2"/>
  <c r="AA3597" i="2" s="1"/>
  <c r="X3598" i="2"/>
  <c r="AA3598" i="2" s="1"/>
  <c r="X3599" i="2"/>
  <c r="AA3599" i="2" s="1"/>
  <c r="X3600" i="2"/>
  <c r="AA3600" i="2" s="1"/>
  <c r="X3601" i="2"/>
  <c r="AA3601" i="2" s="1"/>
  <c r="X3602" i="2"/>
  <c r="AA3602" i="2" s="1"/>
  <c r="X3603" i="2"/>
  <c r="AA3603" i="2" s="1"/>
  <c r="X3604" i="2"/>
  <c r="AA3604" i="2" s="1"/>
  <c r="X3605" i="2"/>
  <c r="AA3605" i="2" s="1"/>
  <c r="X3606" i="2"/>
  <c r="AA3606" i="2" s="1"/>
  <c r="X3607" i="2"/>
  <c r="AA3607" i="2" s="1"/>
  <c r="X3608" i="2"/>
  <c r="AA3608" i="2" s="1"/>
  <c r="X3609" i="2"/>
  <c r="AA3609" i="2" s="1"/>
  <c r="X3610" i="2"/>
  <c r="AA3610" i="2" s="1"/>
  <c r="X3611" i="2"/>
  <c r="AA3611" i="2" s="1"/>
  <c r="X3612" i="2"/>
  <c r="AA3612" i="2" s="1"/>
  <c r="X3613" i="2"/>
  <c r="AA3613" i="2" s="1"/>
  <c r="X3614" i="2"/>
  <c r="AA3614" i="2" s="1"/>
  <c r="X3615" i="2"/>
  <c r="AA3615" i="2" s="1"/>
  <c r="X3616" i="2"/>
  <c r="AA3616" i="2" s="1"/>
  <c r="X3617" i="2"/>
  <c r="AA3617" i="2" s="1"/>
  <c r="X3618" i="2"/>
  <c r="AA3618" i="2" s="1"/>
  <c r="X3619" i="2"/>
  <c r="AA3619" i="2" s="1"/>
  <c r="X3620" i="2"/>
  <c r="AA3620" i="2" s="1"/>
  <c r="X3621" i="2"/>
  <c r="AA3621" i="2" s="1"/>
  <c r="X3622" i="2"/>
  <c r="AA3622" i="2" s="1"/>
  <c r="X3623" i="2"/>
  <c r="AA3623" i="2" s="1"/>
  <c r="X3624" i="2"/>
  <c r="AA3624" i="2" s="1"/>
  <c r="X3625" i="2"/>
  <c r="AA3625" i="2" s="1"/>
  <c r="X3626" i="2"/>
  <c r="AA3626" i="2" s="1"/>
  <c r="X3627" i="2"/>
  <c r="AA3627" i="2" s="1"/>
  <c r="X3628" i="2"/>
  <c r="AA3628" i="2" s="1"/>
  <c r="X3629" i="2"/>
  <c r="AA3629" i="2" s="1"/>
  <c r="X3630" i="2"/>
  <c r="AA3630" i="2" s="1"/>
  <c r="X3631" i="2"/>
  <c r="AA3631" i="2" s="1"/>
  <c r="X3632" i="2"/>
  <c r="AA3632" i="2" s="1"/>
  <c r="X3633" i="2"/>
  <c r="AA3633" i="2" s="1"/>
  <c r="X3634" i="2"/>
  <c r="AA3634" i="2" s="1"/>
  <c r="X3635" i="2"/>
  <c r="AA3635" i="2" s="1"/>
  <c r="X3636" i="2"/>
  <c r="AA3636" i="2" s="1"/>
  <c r="X3637" i="2"/>
  <c r="AA3637" i="2" s="1"/>
  <c r="X3638" i="2"/>
  <c r="AA3638" i="2" s="1"/>
  <c r="X3639" i="2"/>
  <c r="AA3639" i="2" s="1"/>
  <c r="X3640" i="2"/>
  <c r="AA3640" i="2" s="1"/>
  <c r="X3641" i="2"/>
  <c r="AA3641" i="2" s="1"/>
  <c r="X3642" i="2"/>
  <c r="AA3642" i="2" s="1"/>
  <c r="X3643" i="2"/>
  <c r="AA3643" i="2" s="1"/>
  <c r="X3644" i="2"/>
  <c r="AA3644" i="2" s="1"/>
  <c r="X3645" i="2"/>
  <c r="AA3645" i="2" s="1"/>
  <c r="X3646" i="2"/>
  <c r="AA3646" i="2" s="1"/>
  <c r="X3647" i="2"/>
  <c r="AA3647" i="2" s="1"/>
  <c r="X3648" i="2"/>
  <c r="AA3648" i="2" s="1"/>
  <c r="X3649" i="2"/>
  <c r="AA3649" i="2" s="1"/>
  <c r="X3650" i="2"/>
  <c r="AA3650" i="2" s="1"/>
  <c r="X3651" i="2"/>
  <c r="AA3651" i="2" s="1"/>
  <c r="X3652" i="2"/>
  <c r="AA3652" i="2" s="1"/>
  <c r="X3653" i="2"/>
  <c r="AA3653" i="2" s="1"/>
  <c r="X3654" i="2"/>
  <c r="AA3654" i="2" s="1"/>
  <c r="X3655" i="2"/>
  <c r="AA3655" i="2" s="1"/>
  <c r="X3656" i="2"/>
  <c r="AA3656" i="2" s="1"/>
  <c r="X3657" i="2"/>
  <c r="AA3657" i="2" s="1"/>
  <c r="X3658" i="2"/>
  <c r="AA3658" i="2" s="1"/>
  <c r="X3659" i="2"/>
  <c r="AA3659" i="2" s="1"/>
  <c r="X3660" i="2"/>
  <c r="AA3660" i="2" s="1"/>
  <c r="X3661" i="2"/>
  <c r="AA3661" i="2" s="1"/>
  <c r="X3662" i="2"/>
  <c r="AA3662" i="2" s="1"/>
  <c r="X3663" i="2"/>
  <c r="AA3663" i="2" s="1"/>
  <c r="X3664" i="2"/>
  <c r="AA3664" i="2" s="1"/>
  <c r="X3665" i="2"/>
  <c r="AA3665" i="2" s="1"/>
  <c r="X3666" i="2"/>
  <c r="AA3666" i="2" s="1"/>
  <c r="X3667" i="2"/>
  <c r="AA3667" i="2" s="1"/>
  <c r="X3668" i="2"/>
  <c r="AA3668" i="2" s="1"/>
  <c r="X3669" i="2"/>
  <c r="AA3669" i="2" s="1"/>
  <c r="X3670" i="2"/>
  <c r="AA3670" i="2" s="1"/>
  <c r="X3671" i="2"/>
  <c r="AA3671" i="2" s="1"/>
  <c r="X3672" i="2"/>
  <c r="AA3672" i="2" s="1"/>
  <c r="X3673" i="2"/>
  <c r="AA3673" i="2" s="1"/>
  <c r="X3674" i="2"/>
  <c r="AA3674" i="2" s="1"/>
  <c r="X3675" i="2"/>
  <c r="AA3675" i="2" s="1"/>
  <c r="X3676" i="2"/>
  <c r="AA3676" i="2" s="1"/>
  <c r="X3677" i="2"/>
  <c r="AA3677" i="2" s="1"/>
  <c r="X3678" i="2"/>
  <c r="AA3678" i="2" s="1"/>
  <c r="X3679" i="2"/>
  <c r="AA3679" i="2" s="1"/>
  <c r="X3680" i="2"/>
  <c r="AA3680" i="2" s="1"/>
  <c r="X3681" i="2"/>
  <c r="AA3681" i="2" s="1"/>
  <c r="X3682" i="2"/>
  <c r="AA3682" i="2" s="1"/>
  <c r="X3683" i="2"/>
  <c r="AA3683" i="2" s="1"/>
  <c r="X3684" i="2"/>
  <c r="AA3684" i="2" s="1"/>
  <c r="X3685" i="2"/>
  <c r="AA3685" i="2" s="1"/>
  <c r="X3686" i="2"/>
  <c r="AA3686" i="2" s="1"/>
  <c r="X3687" i="2"/>
  <c r="AA3687" i="2" s="1"/>
  <c r="X3688" i="2"/>
  <c r="AA3688" i="2" s="1"/>
  <c r="X3689" i="2"/>
  <c r="AA3689" i="2" s="1"/>
  <c r="X3690" i="2"/>
  <c r="AA3690" i="2" s="1"/>
  <c r="X3691" i="2"/>
  <c r="AA3691" i="2" s="1"/>
  <c r="X3692" i="2"/>
  <c r="AA3692" i="2" s="1"/>
  <c r="X3693" i="2"/>
  <c r="AA3693" i="2" s="1"/>
  <c r="X3694" i="2"/>
  <c r="AA3694" i="2" s="1"/>
  <c r="X3695" i="2"/>
  <c r="AA3695" i="2" s="1"/>
  <c r="X3696" i="2"/>
  <c r="AA3696" i="2" s="1"/>
  <c r="X3697" i="2"/>
  <c r="AA3697" i="2" s="1"/>
  <c r="X3698" i="2"/>
  <c r="AA3698" i="2" s="1"/>
  <c r="X3699" i="2"/>
  <c r="AA3699" i="2" s="1"/>
  <c r="X3700" i="2"/>
  <c r="AA3700" i="2" s="1"/>
  <c r="X3701" i="2"/>
  <c r="AA3701" i="2" s="1"/>
  <c r="X3702" i="2"/>
  <c r="AA3702" i="2" s="1"/>
  <c r="X3703" i="2"/>
  <c r="AA3703" i="2" s="1"/>
  <c r="X3704" i="2"/>
  <c r="AA3704" i="2" s="1"/>
  <c r="X3705" i="2"/>
  <c r="AA3705" i="2" s="1"/>
  <c r="X3706" i="2"/>
  <c r="AA3706" i="2" s="1"/>
  <c r="X3707" i="2"/>
  <c r="AA3707" i="2" s="1"/>
  <c r="X3708" i="2"/>
  <c r="AA3708" i="2" s="1"/>
  <c r="X3709" i="2"/>
  <c r="AA3709" i="2" s="1"/>
  <c r="X3710" i="2"/>
  <c r="AA3710" i="2" s="1"/>
  <c r="X3711" i="2"/>
  <c r="AA3711" i="2" s="1"/>
  <c r="X3712" i="2"/>
  <c r="AA3712" i="2" s="1"/>
  <c r="X3713" i="2"/>
  <c r="AA3713" i="2" s="1"/>
  <c r="X3714" i="2"/>
  <c r="AA3714" i="2" s="1"/>
  <c r="X3715" i="2"/>
  <c r="AA3715" i="2" s="1"/>
  <c r="X3716" i="2"/>
  <c r="AA3716" i="2" s="1"/>
  <c r="X3717" i="2"/>
  <c r="AA3717" i="2" s="1"/>
  <c r="X3718" i="2"/>
  <c r="AA3718" i="2" s="1"/>
  <c r="X3719" i="2"/>
  <c r="AA3719" i="2" s="1"/>
  <c r="X3720" i="2"/>
  <c r="AA3720" i="2" s="1"/>
  <c r="X3721" i="2"/>
  <c r="AA3721" i="2" s="1"/>
  <c r="X3722" i="2"/>
  <c r="AA3722" i="2" s="1"/>
  <c r="X3723" i="2"/>
  <c r="AA3723" i="2" s="1"/>
  <c r="X3724" i="2"/>
  <c r="AA3724" i="2" s="1"/>
  <c r="X3725" i="2"/>
  <c r="AA3725" i="2" s="1"/>
  <c r="X3726" i="2"/>
  <c r="AA3726" i="2" s="1"/>
  <c r="X3727" i="2"/>
  <c r="AA3727" i="2" s="1"/>
  <c r="X3728" i="2"/>
  <c r="AA3728" i="2" s="1"/>
  <c r="X3729" i="2"/>
  <c r="AA3729" i="2" s="1"/>
  <c r="X3730" i="2"/>
  <c r="AA3730" i="2" s="1"/>
  <c r="X3731" i="2"/>
  <c r="AA3731" i="2" s="1"/>
  <c r="X3732" i="2"/>
  <c r="AA3732" i="2" s="1"/>
  <c r="X3733" i="2"/>
  <c r="AA3733" i="2" s="1"/>
  <c r="X3734" i="2"/>
  <c r="AA3734" i="2" s="1"/>
  <c r="X3735" i="2"/>
  <c r="AA3735" i="2" s="1"/>
  <c r="X3736" i="2"/>
  <c r="AA3736" i="2" s="1"/>
  <c r="X3737" i="2"/>
  <c r="AA3737" i="2" s="1"/>
  <c r="X3738" i="2"/>
  <c r="AA3738" i="2" s="1"/>
  <c r="X3739" i="2"/>
  <c r="AA3739" i="2" s="1"/>
  <c r="X3740" i="2"/>
  <c r="AA3740" i="2" s="1"/>
  <c r="X3741" i="2"/>
  <c r="AA3741" i="2" s="1"/>
  <c r="X3742" i="2"/>
  <c r="AA3742" i="2" s="1"/>
  <c r="X3743" i="2"/>
  <c r="AA3743" i="2" s="1"/>
  <c r="X3744" i="2"/>
  <c r="AA3744" i="2" s="1"/>
  <c r="X3745" i="2"/>
  <c r="AA3745" i="2" s="1"/>
  <c r="X3746" i="2"/>
  <c r="AA3746" i="2" s="1"/>
  <c r="X3747" i="2"/>
  <c r="AA3747" i="2" s="1"/>
  <c r="X3748" i="2"/>
  <c r="AA3748" i="2" s="1"/>
  <c r="X3749" i="2"/>
  <c r="AA3749" i="2" s="1"/>
  <c r="X3750" i="2"/>
  <c r="AA3750" i="2" s="1"/>
  <c r="X3751" i="2"/>
  <c r="AA3751" i="2" s="1"/>
  <c r="X3752" i="2"/>
  <c r="AA3752" i="2" s="1"/>
  <c r="X3753" i="2"/>
  <c r="AA3753" i="2" s="1"/>
  <c r="X3754" i="2"/>
  <c r="AA3754" i="2" s="1"/>
  <c r="X3755" i="2"/>
  <c r="AA3755" i="2" s="1"/>
  <c r="X3756" i="2"/>
  <c r="AA3756" i="2" s="1"/>
  <c r="X3757" i="2"/>
  <c r="AA3757" i="2" s="1"/>
  <c r="X3758" i="2"/>
  <c r="AA3758" i="2" s="1"/>
  <c r="X3759" i="2"/>
  <c r="AA3759" i="2" s="1"/>
  <c r="X3760" i="2"/>
  <c r="AA3760" i="2" s="1"/>
  <c r="X3761" i="2"/>
  <c r="AA3761" i="2" s="1"/>
  <c r="X3762" i="2"/>
  <c r="AA3762" i="2" s="1"/>
  <c r="X3763" i="2"/>
  <c r="AA3763" i="2" s="1"/>
  <c r="X3764" i="2"/>
  <c r="AA3764" i="2" s="1"/>
  <c r="X3765" i="2"/>
  <c r="AA3765" i="2" s="1"/>
  <c r="X3766" i="2"/>
  <c r="AA3766" i="2" s="1"/>
  <c r="X3767" i="2"/>
  <c r="AA3767" i="2" s="1"/>
  <c r="X3768" i="2"/>
  <c r="AA3768" i="2" s="1"/>
  <c r="X3769" i="2"/>
  <c r="AA3769" i="2" s="1"/>
  <c r="X3770" i="2"/>
  <c r="AA3770" i="2" s="1"/>
  <c r="X3771" i="2"/>
  <c r="AA3771" i="2" s="1"/>
  <c r="X3772" i="2"/>
  <c r="AA3772" i="2" s="1"/>
  <c r="X3773" i="2"/>
  <c r="AA3773" i="2" s="1"/>
  <c r="X3774" i="2"/>
  <c r="AA3774" i="2" s="1"/>
  <c r="X3775" i="2"/>
  <c r="AA3775" i="2" s="1"/>
  <c r="X3776" i="2"/>
  <c r="AA3776" i="2" s="1"/>
  <c r="X3777" i="2"/>
  <c r="AA3777" i="2" s="1"/>
  <c r="X3778" i="2"/>
  <c r="AA3778" i="2" s="1"/>
  <c r="X3779" i="2"/>
  <c r="AA3779" i="2" s="1"/>
  <c r="X3780" i="2"/>
  <c r="AA3780" i="2" s="1"/>
  <c r="X3781" i="2"/>
  <c r="AA3781" i="2" s="1"/>
  <c r="X3782" i="2"/>
  <c r="AA3782" i="2" s="1"/>
  <c r="X3783" i="2"/>
  <c r="AA3783" i="2" s="1"/>
  <c r="X3784" i="2"/>
  <c r="AA3784" i="2" s="1"/>
  <c r="X3785" i="2"/>
  <c r="AA3785" i="2" s="1"/>
  <c r="X3786" i="2"/>
  <c r="AA3786" i="2" s="1"/>
  <c r="X3787" i="2"/>
  <c r="AA3787" i="2" s="1"/>
  <c r="X3788" i="2"/>
  <c r="AA3788" i="2" s="1"/>
  <c r="X3789" i="2"/>
  <c r="AA3789" i="2" s="1"/>
  <c r="X3790" i="2"/>
  <c r="AA3790" i="2" s="1"/>
  <c r="X3791" i="2"/>
  <c r="AA3791" i="2" s="1"/>
  <c r="X3792" i="2"/>
  <c r="AA3792" i="2" s="1"/>
  <c r="X3793" i="2"/>
  <c r="AA3793" i="2" s="1"/>
  <c r="X3794" i="2"/>
  <c r="AA3794" i="2" s="1"/>
  <c r="X3795" i="2"/>
  <c r="AA3795" i="2" s="1"/>
  <c r="X3796" i="2"/>
  <c r="AA3796" i="2" s="1"/>
  <c r="X3797" i="2"/>
  <c r="AA3797" i="2" s="1"/>
  <c r="X3798" i="2"/>
  <c r="AA3798" i="2" s="1"/>
  <c r="X3799" i="2"/>
  <c r="AA3799" i="2" s="1"/>
  <c r="X3800" i="2"/>
  <c r="AA3800" i="2" s="1"/>
  <c r="X3801" i="2"/>
  <c r="AA3801" i="2" s="1"/>
  <c r="X3802" i="2"/>
  <c r="AA3802" i="2" s="1"/>
  <c r="X3803" i="2"/>
  <c r="AA3803" i="2" s="1"/>
  <c r="X3804" i="2"/>
  <c r="AA3804" i="2" s="1"/>
  <c r="X3805" i="2"/>
  <c r="AA3805" i="2" s="1"/>
  <c r="X3806" i="2"/>
  <c r="AA3806" i="2" s="1"/>
  <c r="X3807" i="2"/>
  <c r="AA3807" i="2" s="1"/>
  <c r="X3808" i="2"/>
  <c r="AA3808" i="2" s="1"/>
  <c r="X3809" i="2"/>
  <c r="AA3809" i="2" s="1"/>
  <c r="X3810" i="2"/>
  <c r="AA3810" i="2" s="1"/>
  <c r="X3811" i="2"/>
  <c r="AA3811" i="2" s="1"/>
  <c r="X3812" i="2"/>
  <c r="AA3812" i="2" s="1"/>
  <c r="X3813" i="2"/>
  <c r="AA3813" i="2" s="1"/>
  <c r="X3814" i="2"/>
  <c r="AA3814" i="2" s="1"/>
  <c r="X3815" i="2"/>
  <c r="AA3815" i="2" s="1"/>
  <c r="X3816" i="2"/>
  <c r="AA3816" i="2" s="1"/>
  <c r="X3817" i="2"/>
  <c r="AA3817" i="2" s="1"/>
  <c r="X3818" i="2"/>
  <c r="AA3818" i="2" s="1"/>
  <c r="X3819" i="2"/>
  <c r="AA3819" i="2" s="1"/>
  <c r="X3820" i="2"/>
  <c r="AA3820" i="2" s="1"/>
  <c r="X3821" i="2"/>
  <c r="AA3821" i="2" s="1"/>
  <c r="X3822" i="2"/>
  <c r="AA3822" i="2" s="1"/>
  <c r="X3823" i="2"/>
  <c r="AA3823" i="2" s="1"/>
  <c r="X3824" i="2"/>
  <c r="AA3824" i="2" s="1"/>
  <c r="X3825" i="2"/>
  <c r="AA3825" i="2" s="1"/>
  <c r="X3826" i="2"/>
  <c r="AA3826" i="2" s="1"/>
  <c r="X3827" i="2"/>
  <c r="AA3827" i="2" s="1"/>
  <c r="X3828" i="2"/>
  <c r="AA3828" i="2" s="1"/>
  <c r="X3829" i="2"/>
  <c r="AA3829" i="2" s="1"/>
  <c r="X3830" i="2"/>
  <c r="AA3830" i="2" s="1"/>
  <c r="X3831" i="2"/>
  <c r="AA3831" i="2" s="1"/>
  <c r="X3832" i="2"/>
  <c r="AA3832" i="2" s="1"/>
  <c r="X3833" i="2"/>
  <c r="AA3833" i="2" s="1"/>
  <c r="X3834" i="2"/>
  <c r="AA3834" i="2" s="1"/>
  <c r="X3835" i="2"/>
  <c r="AA3835" i="2" s="1"/>
  <c r="X3836" i="2"/>
  <c r="AA3836" i="2" s="1"/>
  <c r="X3837" i="2"/>
  <c r="AA3837" i="2" s="1"/>
  <c r="X3838" i="2"/>
  <c r="AA3838" i="2" s="1"/>
  <c r="X3839" i="2"/>
  <c r="AA3839" i="2" s="1"/>
  <c r="X3840" i="2"/>
  <c r="AA3840" i="2" s="1"/>
  <c r="X3841" i="2"/>
  <c r="AA3841" i="2" s="1"/>
  <c r="X3842" i="2"/>
  <c r="AA3842" i="2" s="1"/>
  <c r="X3843" i="2"/>
  <c r="AA3843" i="2" s="1"/>
  <c r="X3844" i="2"/>
  <c r="AA3844" i="2" s="1"/>
  <c r="X3845" i="2"/>
  <c r="AA3845" i="2" s="1"/>
  <c r="X3846" i="2"/>
  <c r="AA3846" i="2" s="1"/>
  <c r="X3847" i="2"/>
  <c r="AA3847" i="2" s="1"/>
  <c r="X3848" i="2"/>
  <c r="AA3848" i="2" s="1"/>
  <c r="X3849" i="2"/>
  <c r="AA3849" i="2" s="1"/>
  <c r="X3850" i="2"/>
  <c r="AA3850" i="2" s="1"/>
  <c r="X3851" i="2"/>
  <c r="AA3851" i="2" s="1"/>
  <c r="X3852" i="2"/>
  <c r="AA3852" i="2" s="1"/>
  <c r="X3853" i="2"/>
  <c r="AA3853" i="2" s="1"/>
  <c r="X3854" i="2"/>
  <c r="AA3854" i="2" s="1"/>
  <c r="X3855" i="2"/>
  <c r="AA3855" i="2" s="1"/>
  <c r="X3856" i="2"/>
  <c r="AA3856" i="2" s="1"/>
  <c r="X3857" i="2"/>
  <c r="AA3857" i="2" s="1"/>
  <c r="X3858" i="2"/>
  <c r="AA3858" i="2" s="1"/>
  <c r="X3859" i="2"/>
  <c r="AA3859" i="2" s="1"/>
  <c r="X3860" i="2"/>
  <c r="AA3860" i="2" s="1"/>
  <c r="X3861" i="2"/>
  <c r="AA3861" i="2" s="1"/>
  <c r="X3862" i="2"/>
  <c r="AA3862" i="2" s="1"/>
  <c r="X3863" i="2"/>
  <c r="AA3863" i="2" s="1"/>
  <c r="X3864" i="2"/>
  <c r="AA3864" i="2" s="1"/>
  <c r="X3865" i="2"/>
  <c r="AA3865" i="2" s="1"/>
  <c r="X3866" i="2"/>
  <c r="AA3866" i="2" s="1"/>
  <c r="X3867" i="2"/>
  <c r="AA3867" i="2" s="1"/>
  <c r="X3868" i="2"/>
  <c r="AA3868" i="2" s="1"/>
  <c r="X3869" i="2"/>
  <c r="AA3869" i="2" s="1"/>
  <c r="X3870" i="2"/>
  <c r="AA3870" i="2" s="1"/>
  <c r="X3871" i="2"/>
  <c r="AA3871" i="2" s="1"/>
  <c r="X3872" i="2"/>
  <c r="AA3872" i="2" s="1"/>
  <c r="X3873" i="2"/>
  <c r="AA3873" i="2" s="1"/>
  <c r="X3874" i="2"/>
  <c r="AA3874" i="2" s="1"/>
  <c r="X3875" i="2"/>
  <c r="AA3875" i="2" s="1"/>
  <c r="X3876" i="2"/>
  <c r="AA3876" i="2" s="1"/>
  <c r="X3877" i="2"/>
  <c r="AA3877" i="2" s="1"/>
  <c r="X3878" i="2"/>
  <c r="AA3878" i="2" s="1"/>
  <c r="X3879" i="2"/>
  <c r="AA3879" i="2" s="1"/>
  <c r="X3880" i="2"/>
  <c r="AA3880" i="2" s="1"/>
  <c r="X3881" i="2"/>
  <c r="AA3881" i="2" s="1"/>
  <c r="X3882" i="2"/>
  <c r="AA3882" i="2" s="1"/>
  <c r="X3883" i="2"/>
  <c r="AA3883" i="2" s="1"/>
  <c r="X3884" i="2"/>
  <c r="AA3884" i="2" s="1"/>
  <c r="X3885" i="2"/>
  <c r="AA3885" i="2" s="1"/>
  <c r="X3886" i="2"/>
  <c r="AA3886" i="2" s="1"/>
  <c r="X3887" i="2"/>
  <c r="AA3887" i="2" s="1"/>
  <c r="X3888" i="2"/>
  <c r="AA3888" i="2" s="1"/>
  <c r="X3889" i="2"/>
  <c r="AA3889" i="2" s="1"/>
  <c r="X3890" i="2"/>
  <c r="AA3890" i="2" s="1"/>
  <c r="X3891" i="2"/>
  <c r="AA3891" i="2" s="1"/>
  <c r="X3892" i="2"/>
  <c r="AA3892" i="2" s="1"/>
  <c r="X3893" i="2"/>
  <c r="AA3893" i="2" s="1"/>
  <c r="X3894" i="2"/>
  <c r="AA3894" i="2" s="1"/>
  <c r="X3895" i="2"/>
  <c r="AA3895" i="2" s="1"/>
  <c r="X3896" i="2"/>
  <c r="AA3896" i="2" s="1"/>
  <c r="X3897" i="2"/>
  <c r="AA3897" i="2" s="1"/>
  <c r="X3898" i="2"/>
  <c r="AA3898" i="2" s="1"/>
  <c r="X3899" i="2"/>
  <c r="AA3899" i="2" s="1"/>
  <c r="X3900" i="2"/>
  <c r="AA3900" i="2" s="1"/>
  <c r="X3901" i="2"/>
  <c r="AA3901" i="2" s="1"/>
  <c r="X3902" i="2"/>
  <c r="AA3902" i="2" s="1"/>
  <c r="X3903" i="2"/>
  <c r="AA3903" i="2" s="1"/>
  <c r="X3904" i="2"/>
  <c r="AA3904" i="2" s="1"/>
  <c r="X3905" i="2"/>
  <c r="AA3905" i="2" s="1"/>
  <c r="X3906" i="2"/>
  <c r="AA3906" i="2" s="1"/>
  <c r="X3907" i="2"/>
  <c r="AA3907" i="2" s="1"/>
  <c r="X3908" i="2"/>
  <c r="AA3908" i="2" s="1"/>
  <c r="X3909" i="2"/>
  <c r="AA3909" i="2" s="1"/>
  <c r="X3910" i="2"/>
  <c r="AA3910" i="2" s="1"/>
  <c r="X3911" i="2"/>
  <c r="AA3911" i="2" s="1"/>
  <c r="X3912" i="2"/>
  <c r="AA3912" i="2" s="1"/>
  <c r="X3913" i="2"/>
  <c r="AA3913" i="2" s="1"/>
  <c r="X3914" i="2"/>
  <c r="AA3914" i="2" s="1"/>
  <c r="X3915" i="2"/>
  <c r="AA3915" i="2" s="1"/>
  <c r="X3916" i="2"/>
  <c r="AA3916" i="2" s="1"/>
  <c r="X3917" i="2"/>
  <c r="AA3917" i="2" s="1"/>
  <c r="X3918" i="2"/>
  <c r="AA3918" i="2" s="1"/>
  <c r="X3919" i="2"/>
  <c r="AA3919" i="2" s="1"/>
  <c r="X3920" i="2"/>
  <c r="AA3920" i="2" s="1"/>
  <c r="X3921" i="2"/>
  <c r="AA3921" i="2" s="1"/>
  <c r="X3922" i="2"/>
  <c r="AA3922" i="2" s="1"/>
  <c r="X3923" i="2"/>
  <c r="AA3923" i="2" s="1"/>
  <c r="X3924" i="2"/>
  <c r="AA3924" i="2" s="1"/>
  <c r="X3925" i="2"/>
  <c r="AA3925" i="2" s="1"/>
  <c r="X3926" i="2"/>
  <c r="AA3926" i="2" s="1"/>
  <c r="X3927" i="2"/>
  <c r="AA3927" i="2" s="1"/>
  <c r="X3928" i="2"/>
  <c r="AA3928" i="2" s="1"/>
  <c r="X3929" i="2"/>
  <c r="AA3929" i="2" s="1"/>
  <c r="X3930" i="2"/>
  <c r="AA3930" i="2" s="1"/>
  <c r="X3931" i="2"/>
  <c r="AA3931" i="2" s="1"/>
  <c r="X3932" i="2"/>
  <c r="AA3932" i="2" s="1"/>
  <c r="X3933" i="2"/>
  <c r="AA3933" i="2" s="1"/>
  <c r="X3934" i="2"/>
  <c r="AA3934" i="2" s="1"/>
  <c r="X3935" i="2"/>
  <c r="AA3935" i="2" s="1"/>
  <c r="X3936" i="2"/>
  <c r="AA3936" i="2" s="1"/>
  <c r="X3937" i="2"/>
  <c r="AA3937" i="2" s="1"/>
  <c r="X3938" i="2"/>
  <c r="AA3938" i="2" s="1"/>
  <c r="X3939" i="2"/>
  <c r="AA3939" i="2" s="1"/>
  <c r="X3940" i="2"/>
  <c r="AA3940" i="2" s="1"/>
  <c r="X3941" i="2"/>
  <c r="AA3941" i="2" s="1"/>
  <c r="X3942" i="2"/>
  <c r="AA3942" i="2" s="1"/>
  <c r="X3943" i="2"/>
  <c r="AA3943" i="2" s="1"/>
  <c r="X3944" i="2"/>
  <c r="AA3944" i="2" s="1"/>
  <c r="X3945" i="2"/>
  <c r="AA3945" i="2" s="1"/>
  <c r="X3946" i="2"/>
  <c r="AA3946" i="2" s="1"/>
  <c r="X3947" i="2"/>
  <c r="AA3947" i="2" s="1"/>
  <c r="X3948" i="2"/>
  <c r="AA3948" i="2" s="1"/>
  <c r="X3949" i="2"/>
  <c r="AA3949" i="2" s="1"/>
  <c r="X3950" i="2"/>
  <c r="AA3950" i="2" s="1"/>
  <c r="X3951" i="2"/>
  <c r="AA3951" i="2" s="1"/>
  <c r="X3952" i="2"/>
  <c r="AA3952" i="2" s="1"/>
  <c r="X3953" i="2"/>
  <c r="AA3953" i="2" s="1"/>
  <c r="X3954" i="2"/>
  <c r="AA3954" i="2" s="1"/>
  <c r="X3955" i="2"/>
  <c r="AA3955" i="2" s="1"/>
  <c r="X3956" i="2"/>
  <c r="AA3956" i="2" s="1"/>
  <c r="X3957" i="2"/>
  <c r="AA3957" i="2" s="1"/>
  <c r="X3958" i="2"/>
  <c r="AA3958" i="2" s="1"/>
  <c r="X3959" i="2"/>
  <c r="AA3959" i="2" s="1"/>
  <c r="X3960" i="2"/>
  <c r="AA3960" i="2" s="1"/>
  <c r="X3961" i="2"/>
  <c r="AA3961" i="2" s="1"/>
  <c r="X3962" i="2"/>
  <c r="AA3962" i="2" s="1"/>
  <c r="X3963" i="2"/>
  <c r="AA3963" i="2" s="1"/>
  <c r="X3964" i="2"/>
  <c r="AA3964" i="2" s="1"/>
  <c r="X3965" i="2"/>
  <c r="AA3965" i="2" s="1"/>
  <c r="X3966" i="2"/>
  <c r="AA3966" i="2" s="1"/>
  <c r="X3967" i="2"/>
  <c r="AA3967" i="2" s="1"/>
  <c r="X3968" i="2"/>
  <c r="AA3968" i="2" s="1"/>
  <c r="X3969" i="2"/>
  <c r="AA3969" i="2" s="1"/>
  <c r="X3970" i="2"/>
  <c r="AA3970" i="2" s="1"/>
  <c r="X3971" i="2"/>
  <c r="AA3971" i="2" s="1"/>
  <c r="X3972" i="2"/>
  <c r="AA3972" i="2" s="1"/>
  <c r="X3973" i="2"/>
  <c r="AA3973" i="2" s="1"/>
  <c r="X3974" i="2"/>
  <c r="AA3974" i="2" s="1"/>
  <c r="X3975" i="2"/>
  <c r="AA3975" i="2" s="1"/>
  <c r="X3976" i="2"/>
  <c r="AA3976" i="2" s="1"/>
  <c r="X3977" i="2"/>
  <c r="AA3977" i="2" s="1"/>
  <c r="X3978" i="2"/>
  <c r="AA3978" i="2" s="1"/>
  <c r="X3979" i="2"/>
  <c r="AA3979" i="2" s="1"/>
  <c r="X3980" i="2"/>
  <c r="AA3980" i="2" s="1"/>
  <c r="X3981" i="2"/>
  <c r="AA3981" i="2" s="1"/>
  <c r="X3982" i="2"/>
  <c r="AA3982" i="2" s="1"/>
  <c r="X3983" i="2"/>
  <c r="AA3983" i="2" s="1"/>
  <c r="X3984" i="2"/>
  <c r="AA3984" i="2" s="1"/>
  <c r="X3985" i="2"/>
  <c r="AA3985" i="2" s="1"/>
  <c r="X3986" i="2"/>
  <c r="AA3986" i="2" s="1"/>
  <c r="X3987" i="2"/>
  <c r="AA3987" i="2" s="1"/>
  <c r="X3988" i="2"/>
  <c r="AA3988" i="2" s="1"/>
  <c r="X3989" i="2"/>
  <c r="AA3989" i="2" s="1"/>
  <c r="X3990" i="2"/>
  <c r="AA3990" i="2" s="1"/>
  <c r="X3991" i="2"/>
  <c r="AA3991" i="2" s="1"/>
  <c r="X3992" i="2"/>
  <c r="AA3992" i="2" s="1"/>
  <c r="X3993" i="2"/>
  <c r="AA3993" i="2" s="1"/>
  <c r="X3994" i="2"/>
  <c r="AA3994" i="2" s="1"/>
  <c r="X3995" i="2"/>
  <c r="AA3995" i="2" s="1"/>
  <c r="X3996" i="2"/>
  <c r="AA3996" i="2" s="1"/>
  <c r="X3997" i="2"/>
  <c r="AA3997" i="2" s="1"/>
  <c r="X3998" i="2"/>
  <c r="AA3998" i="2" s="1"/>
  <c r="X3999" i="2"/>
  <c r="AA3999" i="2" s="1"/>
  <c r="X4000" i="2"/>
  <c r="AA4000" i="2" s="1"/>
  <c r="X4001" i="2"/>
  <c r="AA4001" i="2" s="1"/>
  <c r="X4002" i="2"/>
  <c r="AA4002" i="2" s="1"/>
  <c r="X4003" i="2"/>
  <c r="AA4003" i="2" s="1"/>
  <c r="X4004" i="2"/>
  <c r="AA4004" i="2" s="1"/>
  <c r="X4005" i="2"/>
  <c r="AA4005" i="2" s="1"/>
  <c r="X4006" i="2"/>
  <c r="AA4006" i="2" s="1"/>
  <c r="X4007" i="2"/>
  <c r="AA4007" i="2" s="1"/>
  <c r="X4008" i="2"/>
  <c r="AA4008" i="2" s="1"/>
  <c r="X4009" i="2"/>
  <c r="AA4009" i="2" s="1"/>
  <c r="X4010" i="2"/>
  <c r="AA4010" i="2" s="1"/>
  <c r="X4011" i="2"/>
  <c r="AA4011" i="2" s="1"/>
  <c r="X4012" i="2"/>
  <c r="AA4012" i="2" s="1"/>
  <c r="X4013" i="2"/>
  <c r="AA4013" i="2" s="1"/>
  <c r="X4014" i="2"/>
  <c r="AA4014" i="2" s="1"/>
  <c r="X4015" i="2"/>
  <c r="AA4015" i="2" s="1"/>
  <c r="X4016" i="2"/>
  <c r="AA4016" i="2" s="1"/>
  <c r="X4017" i="2"/>
  <c r="AA4017" i="2" s="1"/>
  <c r="X4018" i="2"/>
  <c r="AA4018" i="2" s="1"/>
  <c r="X4019" i="2"/>
  <c r="AA4019" i="2" s="1"/>
  <c r="X4020" i="2"/>
  <c r="AA4020" i="2" s="1"/>
  <c r="X4021" i="2"/>
  <c r="AA4021" i="2" s="1"/>
  <c r="X4022" i="2"/>
  <c r="AA4022" i="2" s="1"/>
  <c r="X4023" i="2"/>
  <c r="AA4023" i="2" s="1"/>
  <c r="X4024" i="2"/>
  <c r="AA4024" i="2" s="1"/>
  <c r="X4025" i="2"/>
  <c r="AA4025" i="2" s="1"/>
  <c r="X4026" i="2"/>
  <c r="AA4026" i="2" s="1"/>
  <c r="X4027" i="2"/>
  <c r="AA4027" i="2" s="1"/>
  <c r="X4028" i="2"/>
  <c r="AA4028" i="2" s="1"/>
  <c r="X4029" i="2"/>
  <c r="AA4029" i="2" s="1"/>
  <c r="X4030" i="2"/>
  <c r="AA4030" i="2" s="1"/>
  <c r="X4031" i="2"/>
  <c r="AA4031" i="2" s="1"/>
  <c r="X4032" i="2"/>
  <c r="AA4032" i="2" s="1"/>
  <c r="X4033" i="2"/>
  <c r="AA4033" i="2" s="1"/>
  <c r="X4034" i="2"/>
  <c r="AA4034" i="2" s="1"/>
  <c r="X4035" i="2"/>
  <c r="AA4035" i="2" s="1"/>
  <c r="X4036" i="2"/>
  <c r="AA4036" i="2" s="1"/>
  <c r="X4037" i="2"/>
  <c r="AA4037" i="2" s="1"/>
  <c r="X4038" i="2"/>
  <c r="AA4038" i="2" s="1"/>
  <c r="X4039" i="2"/>
  <c r="AA4039" i="2" s="1"/>
  <c r="X4040" i="2"/>
  <c r="AA4040" i="2" s="1"/>
  <c r="X4041" i="2"/>
  <c r="AA4041" i="2" s="1"/>
  <c r="X4042" i="2"/>
  <c r="AA4042" i="2" s="1"/>
  <c r="X4043" i="2"/>
  <c r="AA4043" i="2" s="1"/>
  <c r="X4044" i="2"/>
  <c r="AA4044" i="2" s="1"/>
  <c r="X4045" i="2"/>
  <c r="AA4045" i="2" s="1"/>
  <c r="X4046" i="2"/>
  <c r="AA4046" i="2" s="1"/>
  <c r="X4047" i="2"/>
  <c r="AA4047" i="2" s="1"/>
  <c r="X4048" i="2"/>
  <c r="AA4048" i="2" s="1"/>
  <c r="X4049" i="2"/>
  <c r="AA4049" i="2" s="1"/>
  <c r="X4050" i="2"/>
  <c r="AA4050" i="2" s="1"/>
  <c r="X4051" i="2"/>
  <c r="AA4051" i="2" s="1"/>
  <c r="X4052" i="2"/>
  <c r="AA4052" i="2" s="1"/>
  <c r="X4053" i="2"/>
  <c r="AA4053" i="2" s="1"/>
  <c r="X4054" i="2"/>
  <c r="AA4054" i="2" s="1"/>
  <c r="X4055" i="2"/>
  <c r="AA4055" i="2" s="1"/>
  <c r="X4056" i="2"/>
  <c r="AA4056" i="2" s="1"/>
  <c r="X4057" i="2"/>
  <c r="AA4057" i="2" s="1"/>
  <c r="X4058" i="2"/>
  <c r="AA4058" i="2" s="1"/>
  <c r="X4059" i="2"/>
  <c r="AA4059" i="2" s="1"/>
  <c r="X4060" i="2"/>
  <c r="AA4060" i="2" s="1"/>
  <c r="X4061" i="2"/>
  <c r="AA4061" i="2" s="1"/>
  <c r="X4062" i="2"/>
  <c r="AA4062" i="2" s="1"/>
  <c r="X4063" i="2"/>
  <c r="AA4063" i="2" s="1"/>
  <c r="X4064" i="2"/>
  <c r="AA4064" i="2" s="1"/>
  <c r="X4065" i="2"/>
  <c r="AA4065" i="2" s="1"/>
  <c r="X4066" i="2"/>
  <c r="AA4066" i="2" s="1"/>
  <c r="X4067" i="2"/>
  <c r="AA4067" i="2" s="1"/>
  <c r="X4068" i="2"/>
  <c r="AA4068" i="2" s="1"/>
  <c r="X4069" i="2"/>
  <c r="AA4069" i="2" s="1"/>
  <c r="X4070" i="2"/>
  <c r="AA4070" i="2" s="1"/>
  <c r="X4071" i="2"/>
  <c r="AA4071" i="2" s="1"/>
  <c r="X4072" i="2"/>
  <c r="AA4072" i="2" s="1"/>
  <c r="X4073" i="2"/>
  <c r="AA4073" i="2" s="1"/>
  <c r="X4074" i="2"/>
  <c r="AA4074" i="2" s="1"/>
  <c r="X4075" i="2"/>
  <c r="AA4075" i="2" s="1"/>
  <c r="X4076" i="2"/>
  <c r="AA4076" i="2" s="1"/>
  <c r="X4077" i="2"/>
  <c r="AA4077" i="2" s="1"/>
  <c r="X4078" i="2"/>
  <c r="AA4078" i="2" s="1"/>
  <c r="X4079" i="2"/>
  <c r="AA4079" i="2" s="1"/>
  <c r="X4080" i="2"/>
  <c r="AA4080" i="2" s="1"/>
  <c r="X4081" i="2"/>
  <c r="AA4081" i="2" s="1"/>
  <c r="X4082" i="2"/>
  <c r="AA4082" i="2" s="1"/>
  <c r="X4083" i="2"/>
  <c r="AA4083" i="2" s="1"/>
  <c r="X4084" i="2"/>
  <c r="AA4084" i="2" s="1"/>
  <c r="X4085" i="2"/>
  <c r="AA4085" i="2" s="1"/>
  <c r="X4086" i="2"/>
  <c r="AA4086" i="2" s="1"/>
  <c r="X4087" i="2"/>
  <c r="AA4087" i="2" s="1"/>
  <c r="X4088" i="2"/>
  <c r="AA4088" i="2" s="1"/>
  <c r="X4089" i="2"/>
  <c r="AA4089" i="2" s="1"/>
  <c r="X4090" i="2"/>
  <c r="AA4090" i="2" s="1"/>
  <c r="X4091" i="2"/>
  <c r="AA4091" i="2" s="1"/>
  <c r="X4092" i="2"/>
  <c r="AA4092" i="2" s="1"/>
  <c r="X4093" i="2"/>
  <c r="AA4093" i="2" s="1"/>
  <c r="X4094" i="2"/>
  <c r="AA4094" i="2" s="1"/>
  <c r="X4095" i="2"/>
  <c r="AA4095" i="2" s="1"/>
  <c r="X4096" i="2"/>
  <c r="AA4096" i="2" s="1"/>
  <c r="X4097" i="2"/>
  <c r="AA4097" i="2" s="1"/>
  <c r="X4098" i="2"/>
  <c r="AA4098" i="2" s="1"/>
  <c r="X4099" i="2"/>
  <c r="AA4099" i="2" s="1"/>
  <c r="X4100" i="2"/>
  <c r="AA4100" i="2" s="1"/>
  <c r="X4101" i="2"/>
  <c r="AA4101" i="2" s="1"/>
  <c r="X4102" i="2"/>
  <c r="AA4102" i="2" s="1"/>
  <c r="X4103" i="2"/>
  <c r="AA4103" i="2" s="1"/>
  <c r="X4104" i="2"/>
  <c r="AA4104" i="2" s="1"/>
  <c r="X4105" i="2"/>
  <c r="AA4105" i="2" s="1"/>
  <c r="X4106" i="2"/>
  <c r="AA4106" i="2" s="1"/>
  <c r="X4107" i="2"/>
  <c r="AA4107" i="2" s="1"/>
  <c r="X4108" i="2"/>
  <c r="AA4108" i="2" s="1"/>
  <c r="X4109" i="2"/>
  <c r="AA4109" i="2" s="1"/>
  <c r="X4110" i="2"/>
  <c r="AA4110" i="2" s="1"/>
  <c r="X4111" i="2"/>
  <c r="AA4111" i="2" s="1"/>
  <c r="X4112" i="2"/>
  <c r="AA4112" i="2" s="1"/>
  <c r="X4113" i="2"/>
  <c r="AA4113" i="2" s="1"/>
  <c r="X4114" i="2"/>
  <c r="AA4114" i="2" s="1"/>
  <c r="X4115" i="2"/>
  <c r="AA4115" i="2" s="1"/>
  <c r="X4116" i="2"/>
  <c r="AA4116" i="2" s="1"/>
  <c r="X4117" i="2"/>
  <c r="AA4117" i="2" s="1"/>
  <c r="X4118" i="2"/>
  <c r="AA4118" i="2" s="1"/>
  <c r="X4119" i="2"/>
  <c r="AA4119" i="2" s="1"/>
  <c r="X4120" i="2"/>
  <c r="AA4120" i="2" s="1"/>
  <c r="X4121" i="2"/>
  <c r="AA4121" i="2" s="1"/>
  <c r="X4122" i="2"/>
  <c r="AA4122" i="2" s="1"/>
  <c r="X4123" i="2"/>
  <c r="AA4123" i="2" s="1"/>
  <c r="X4124" i="2"/>
  <c r="AA4124" i="2" s="1"/>
  <c r="X4125" i="2"/>
  <c r="AA4125" i="2" s="1"/>
  <c r="X4126" i="2"/>
  <c r="AA4126" i="2" s="1"/>
  <c r="X4127" i="2"/>
  <c r="AA4127" i="2" s="1"/>
  <c r="X4128" i="2"/>
  <c r="AA4128" i="2" s="1"/>
  <c r="X4129" i="2"/>
  <c r="AA4129" i="2" s="1"/>
  <c r="X4130" i="2"/>
  <c r="AA4130" i="2" s="1"/>
  <c r="X4131" i="2"/>
  <c r="AA4131" i="2" s="1"/>
  <c r="X4132" i="2"/>
  <c r="AA4132" i="2" s="1"/>
  <c r="X4133" i="2"/>
  <c r="AA4133" i="2" s="1"/>
  <c r="X4134" i="2"/>
  <c r="AA4134" i="2" s="1"/>
  <c r="X4135" i="2"/>
  <c r="AA4135" i="2" s="1"/>
  <c r="X4136" i="2"/>
  <c r="AA4136" i="2" s="1"/>
  <c r="X4137" i="2"/>
  <c r="AA4137" i="2" s="1"/>
  <c r="X4138" i="2"/>
  <c r="AA4138" i="2" s="1"/>
  <c r="X4139" i="2"/>
  <c r="AA4139" i="2" s="1"/>
  <c r="X4140" i="2"/>
  <c r="AA4140" i="2" s="1"/>
  <c r="X4141" i="2"/>
  <c r="AA4141" i="2" s="1"/>
  <c r="X4142" i="2"/>
  <c r="AA4142" i="2" s="1"/>
  <c r="X4143" i="2"/>
  <c r="AA4143" i="2" s="1"/>
  <c r="X4144" i="2"/>
  <c r="AA4144" i="2" s="1"/>
  <c r="X4145" i="2"/>
  <c r="AA4145" i="2" s="1"/>
  <c r="X4146" i="2"/>
  <c r="AA4146" i="2" s="1"/>
  <c r="X4147" i="2"/>
  <c r="AA4147" i="2" s="1"/>
  <c r="X4148" i="2"/>
  <c r="AA4148" i="2" s="1"/>
  <c r="X4149" i="2"/>
  <c r="AA4149" i="2" s="1"/>
  <c r="X4150" i="2"/>
  <c r="AA4150" i="2" s="1"/>
  <c r="X4151" i="2"/>
  <c r="AA4151" i="2" s="1"/>
  <c r="X4152" i="2"/>
  <c r="AA4152" i="2" s="1"/>
  <c r="X4153" i="2"/>
  <c r="AA4153" i="2" s="1"/>
  <c r="X4154" i="2"/>
  <c r="AA4154" i="2" s="1"/>
  <c r="X4155" i="2"/>
  <c r="AA4155" i="2" s="1"/>
  <c r="X4156" i="2"/>
  <c r="AA4156" i="2" s="1"/>
  <c r="X4157" i="2"/>
  <c r="AA4157" i="2" s="1"/>
  <c r="X4158" i="2"/>
  <c r="AA4158" i="2" s="1"/>
  <c r="X4159" i="2"/>
  <c r="AA4159" i="2" s="1"/>
  <c r="X4160" i="2"/>
  <c r="AA4160" i="2" s="1"/>
  <c r="X4161" i="2"/>
  <c r="AA4161" i="2" s="1"/>
  <c r="X4162" i="2"/>
  <c r="AA4162" i="2" s="1"/>
  <c r="X4163" i="2"/>
  <c r="AA4163" i="2" s="1"/>
  <c r="X4164" i="2"/>
  <c r="AA4164" i="2" s="1"/>
  <c r="X4165" i="2"/>
  <c r="AA4165" i="2" s="1"/>
  <c r="X4166" i="2"/>
  <c r="AA4166" i="2" s="1"/>
  <c r="X4167" i="2"/>
  <c r="AA4167" i="2" s="1"/>
  <c r="X4168" i="2"/>
  <c r="AA4168" i="2" s="1"/>
  <c r="X4169" i="2"/>
  <c r="AA4169" i="2" s="1"/>
  <c r="X4170" i="2"/>
  <c r="AA4170" i="2" s="1"/>
  <c r="X4171" i="2"/>
  <c r="AA4171" i="2" s="1"/>
  <c r="X4172" i="2"/>
  <c r="AA4172" i="2" s="1"/>
  <c r="X4173" i="2"/>
  <c r="AA4173" i="2" s="1"/>
  <c r="X4174" i="2"/>
  <c r="AA4174" i="2" s="1"/>
  <c r="X4175" i="2"/>
  <c r="AA4175" i="2" s="1"/>
  <c r="X4176" i="2"/>
  <c r="AA4176" i="2" s="1"/>
  <c r="X4177" i="2"/>
  <c r="AA4177" i="2" s="1"/>
  <c r="X4178" i="2"/>
  <c r="AA4178" i="2" s="1"/>
  <c r="X4179" i="2"/>
  <c r="AA4179" i="2" s="1"/>
  <c r="X4180" i="2"/>
  <c r="AA4180" i="2" s="1"/>
  <c r="X4181" i="2"/>
  <c r="AA4181" i="2" s="1"/>
  <c r="X4182" i="2"/>
  <c r="AA4182" i="2" s="1"/>
  <c r="X4183" i="2"/>
  <c r="AA4183" i="2" s="1"/>
  <c r="X4184" i="2"/>
  <c r="AA4184" i="2" s="1"/>
  <c r="X4185" i="2"/>
  <c r="AA4185" i="2" s="1"/>
  <c r="X4186" i="2"/>
  <c r="AA4186" i="2" s="1"/>
  <c r="X4187" i="2"/>
  <c r="AA4187" i="2" s="1"/>
  <c r="X4188" i="2"/>
  <c r="AA4188" i="2" s="1"/>
  <c r="X4189" i="2"/>
  <c r="AA4189" i="2" s="1"/>
  <c r="X4190" i="2"/>
  <c r="AA4190" i="2" s="1"/>
  <c r="X4191" i="2"/>
  <c r="AA4191" i="2" s="1"/>
  <c r="X4192" i="2"/>
  <c r="AA4192" i="2" s="1"/>
  <c r="X4193" i="2"/>
  <c r="AA4193" i="2" s="1"/>
  <c r="X4194" i="2"/>
  <c r="AA4194" i="2" s="1"/>
  <c r="X4195" i="2"/>
  <c r="AA4195" i="2" s="1"/>
  <c r="X4196" i="2"/>
  <c r="AA4196" i="2" s="1"/>
  <c r="X4197" i="2"/>
  <c r="AA4197" i="2" s="1"/>
  <c r="X4198" i="2"/>
  <c r="AA4198" i="2" s="1"/>
  <c r="X4199" i="2"/>
  <c r="AA4199" i="2" s="1"/>
  <c r="X4200" i="2"/>
  <c r="AA4200" i="2" s="1"/>
  <c r="X4201" i="2"/>
  <c r="AA4201" i="2" s="1"/>
  <c r="X4202" i="2"/>
  <c r="AA4202" i="2" s="1"/>
  <c r="X4203" i="2"/>
  <c r="AA4203" i="2" s="1"/>
  <c r="X4204" i="2"/>
  <c r="AA4204" i="2" s="1"/>
  <c r="X4205" i="2"/>
  <c r="AA4205" i="2" s="1"/>
  <c r="X4206" i="2"/>
  <c r="AA4206" i="2" s="1"/>
  <c r="X4207" i="2"/>
  <c r="AA4207" i="2" s="1"/>
  <c r="X4208" i="2"/>
  <c r="AA4208" i="2" s="1"/>
  <c r="X4209" i="2"/>
  <c r="AA4209" i="2" s="1"/>
  <c r="X4210" i="2"/>
  <c r="AA4210" i="2" s="1"/>
  <c r="X4211" i="2"/>
  <c r="AA4211" i="2" s="1"/>
  <c r="X4212" i="2"/>
  <c r="AA4212" i="2" s="1"/>
  <c r="X4213" i="2"/>
  <c r="AA4213" i="2" s="1"/>
  <c r="X4214" i="2"/>
  <c r="AA4214" i="2" s="1"/>
  <c r="X4215" i="2"/>
  <c r="AA4215" i="2" s="1"/>
  <c r="X4216" i="2"/>
  <c r="AA4216" i="2" s="1"/>
  <c r="X4217" i="2"/>
  <c r="AA4217" i="2" s="1"/>
  <c r="X4218" i="2"/>
  <c r="AA4218" i="2" s="1"/>
  <c r="X4219" i="2"/>
  <c r="AA4219" i="2" s="1"/>
  <c r="X4220" i="2"/>
  <c r="AA4220" i="2" s="1"/>
  <c r="X4221" i="2"/>
  <c r="AA4221" i="2" s="1"/>
  <c r="X4222" i="2"/>
  <c r="AA4222" i="2" s="1"/>
  <c r="X4223" i="2"/>
  <c r="AA4223" i="2" s="1"/>
  <c r="X4224" i="2"/>
  <c r="AA4224" i="2" s="1"/>
  <c r="X4225" i="2"/>
  <c r="AA4225" i="2" s="1"/>
  <c r="X4226" i="2"/>
  <c r="AA4226" i="2" s="1"/>
  <c r="X4227" i="2"/>
  <c r="AA4227" i="2" s="1"/>
  <c r="X4228" i="2"/>
  <c r="AA4228" i="2" s="1"/>
  <c r="X4229" i="2"/>
  <c r="AA4229" i="2" s="1"/>
  <c r="X4230" i="2"/>
  <c r="AA4230" i="2" s="1"/>
  <c r="X4231" i="2"/>
  <c r="AA4231" i="2" s="1"/>
  <c r="X4232" i="2"/>
  <c r="AA4232" i="2" s="1"/>
  <c r="X4233" i="2"/>
  <c r="AA4233" i="2" s="1"/>
  <c r="X4234" i="2"/>
  <c r="AA4234" i="2" s="1"/>
  <c r="X4235" i="2"/>
  <c r="AA4235" i="2" s="1"/>
  <c r="X4236" i="2"/>
  <c r="AA4236" i="2" s="1"/>
  <c r="X4237" i="2"/>
  <c r="AA4237" i="2" s="1"/>
  <c r="X4238" i="2"/>
  <c r="AA4238" i="2" s="1"/>
  <c r="X4239" i="2"/>
  <c r="AA4239" i="2" s="1"/>
  <c r="X4240" i="2"/>
  <c r="AA4240" i="2" s="1"/>
  <c r="X4241" i="2"/>
  <c r="AA4241" i="2" s="1"/>
  <c r="X4242" i="2"/>
  <c r="AA4242" i="2" s="1"/>
  <c r="X4243" i="2"/>
  <c r="AA4243" i="2" s="1"/>
  <c r="X4244" i="2"/>
  <c r="AA4244" i="2" s="1"/>
  <c r="X4245" i="2"/>
  <c r="AA4245" i="2" s="1"/>
  <c r="X4246" i="2"/>
  <c r="AA4246" i="2" s="1"/>
  <c r="X4247" i="2"/>
  <c r="AA4247" i="2" s="1"/>
  <c r="X4248" i="2"/>
  <c r="AA4248" i="2" s="1"/>
  <c r="X4249" i="2"/>
  <c r="AA4249" i="2" s="1"/>
  <c r="X4250" i="2"/>
  <c r="AA4250" i="2" s="1"/>
  <c r="X4251" i="2"/>
  <c r="AA4251" i="2" s="1"/>
  <c r="X4252" i="2"/>
  <c r="AA4252" i="2" s="1"/>
  <c r="X4253" i="2"/>
  <c r="AA4253" i="2" s="1"/>
  <c r="X4254" i="2"/>
  <c r="AA4254" i="2" s="1"/>
  <c r="X4255" i="2"/>
  <c r="AA4255" i="2" s="1"/>
  <c r="X4256" i="2"/>
  <c r="AA4256" i="2" s="1"/>
  <c r="X4257" i="2"/>
  <c r="AA4257" i="2" s="1"/>
  <c r="X4258" i="2"/>
  <c r="AA4258" i="2" s="1"/>
  <c r="X4259" i="2"/>
  <c r="AA4259" i="2" s="1"/>
  <c r="X4260" i="2"/>
  <c r="AA4260" i="2" s="1"/>
  <c r="X4261" i="2"/>
  <c r="AA4261" i="2" s="1"/>
  <c r="X4262" i="2"/>
  <c r="AA4262" i="2" s="1"/>
  <c r="X4263" i="2"/>
  <c r="AA4263" i="2" s="1"/>
  <c r="X4264" i="2"/>
  <c r="AA4264" i="2" s="1"/>
  <c r="X4265" i="2"/>
  <c r="AA4265" i="2" s="1"/>
  <c r="X4266" i="2"/>
  <c r="AA4266" i="2" s="1"/>
  <c r="X4267" i="2"/>
  <c r="AA4267" i="2" s="1"/>
  <c r="X4268" i="2"/>
  <c r="AA4268" i="2" s="1"/>
  <c r="X4269" i="2"/>
  <c r="AA4269" i="2" s="1"/>
  <c r="X4270" i="2"/>
  <c r="AA4270" i="2" s="1"/>
  <c r="X4271" i="2"/>
  <c r="AA4271" i="2" s="1"/>
  <c r="X4272" i="2"/>
  <c r="AA4272" i="2" s="1"/>
  <c r="X4273" i="2"/>
  <c r="AA4273" i="2" s="1"/>
  <c r="X4274" i="2"/>
  <c r="AA4274" i="2" s="1"/>
  <c r="X4275" i="2"/>
  <c r="AA4275" i="2" s="1"/>
  <c r="X4276" i="2"/>
  <c r="AA4276" i="2" s="1"/>
  <c r="X4277" i="2"/>
  <c r="AA4277" i="2" s="1"/>
  <c r="X4278" i="2"/>
  <c r="AA4278" i="2" s="1"/>
  <c r="X4279" i="2"/>
  <c r="AA4279" i="2" s="1"/>
  <c r="X4280" i="2"/>
  <c r="AA4280" i="2" s="1"/>
  <c r="X4281" i="2"/>
  <c r="AA4281" i="2" s="1"/>
  <c r="X4282" i="2"/>
  <c r="AA4282" i="2" s="1"/>
  <c r="X4283" i="2"/>
  <c r="AA4283" i="2" s="1"/>
  <c r="X4284" i="2"/>
  <c r="AA4284" i="2" s="1"/>
  <c r="X4285" i="2"/>
  <c r="AA4285" i="2" s="1"/>
  <c r="X4286" i="2"/>
  <c r="AA4286" i="2" s="1"/>
  <c r="X4287" i="2"/>
  <c r="AA4287" i="2" s="1"/>
  <c r="X4288" i="2"/>
  <c r="AA4288" i="2" s="1"/>
  <c r="X4289" i="2"/>
  <c r="AA4289" i="2" s="1"/>
  <c r="X4290" i="2"/>
  <c r="AA4290" i="2" s="1"/>
  <c r="X4291" i="2"/>
  <c r="AA4291" i="2" s="1"/>
  <c r="X4292" i="2"/>
  <c r="AA4292" i="2" s="1"/>
  <c r="X4293" i="2"/>
  <c r="AA4293" i="2" s="1"/>
  <c r="X4294" i="2"/>
  <c r="AA4294" i="2" s="1"/>
  <c r="X4295" i="2"/>
  <c r="AA4295" i="2" s="1"/>
  <c r="X4296" i="2"/>
  <c r="AA4296" i="2" s="1"/>
  <c r="X4297" i="2"/>
  <c r="AA4297" i="2" s="1"/>
  <c r="X4298" i="2"/>
  <c r="AA4298" i="2" s="1"/>
  <c r="X4299" i="2"/>
  <c r="AA4299" i="2" s="1"/>
  <c r="X4300" i="2"/>
  <c r="AA4300" i="2" s="1"/>
  <c r="X4301" i="2"/>
  <c r="AA4301" i="2" s="1"/>
  <c r="X4302" i="2"/>
  <c r="AA4302" i="2" s="1"/>
  <c r="X4303" i="2"/>
  <c r="AA4303" i="2" s="1"/>
  <c r="X4304" i="2"/>
  <c r="AA4304" i="2" s="1"/>
  <c r="X4305" i="2"/>
  <c r="AA4305" i="2" s="1"/>
  <c r="X4306" i="2"/>
  <c r="AA4306" i="2" s="1"/>
  <c r="X4307" i="2"/>
  <c r="AA4307" i="2" s="1"/>
  <c r="X4308" i="2"/>
  <c r="AA4308" i="2" s="1"/>
  <c r="X4309" i="2"/>
  <c r="AA4309" i="2" s="1"/>
  <c r="X4310" i="2"/>
  <c r="AA4310" i="2" s="1"/>
  <c r="X4311" i="2"/>
  <c r="AA4311" i="2" s="1"/>
  <c r="X4312" i="2"/>
  <c r="AA4312" i="2" s="1"/>
  <c r="X4313" i="2"/>
  <c r="AA4313" i="2" s="1"/>
  <c r="X4314" i="2"/>
  <c r="AA4314" i="2" s="1"/>
  <c r="X4315" i="2"/>
  <c r="AA4315" i="2" s="1"/>
  <c r="X4316" i="2"/>
  <c r="AA4316" i="2" s="1"/>
  <c r="X4317" i="2"/>
  <c r="AA4317" i="2" s="1"/>
  <c r="X4318" i="2"/>
  <c r="AA4318" i="2" s="1"/>
  <c r="X4319" i="2"/>
  <c r="AA4319" i="2" s="1"/>
  <c r="X4320" i="2"/>
  <c r="AA4320" i="2" s="1"/>
  <c r="X4321" i="2"/>
  <c r="AA4321" i="2" s="1"/>
  <c r="X4322" i="2"/>
  <c r="AA4322" i="2" s="1"/>
  <c r="X4323" i="2"/>
  <c r="AA4323" i="2" s="1"/>
  <c r="X4324" i="2"/>
  <c r="AA4324" i="2" s="1"/>
  <c r="X4325" i="2"/>
  <c r="AA4325" i="2" s="1"/>
  <c r="X4326" i="2"/>
  <c r="AA4326" i="2" s="1"/>
  <c r="X4327" i="2"/>
  <c r="AA4327" i="2" s="1"/>
  <c r="X4328" i="2"/>
  <c r="AA4328" i="2" s="1"/>
  <c r="X4329" i="2"/>
  <c r="AA4329" i="2" s="1"/>
  <c r="X4330" i="2"/>
  <c r="AA4330" i="2" s="1"/>
  <c r="X4331" i="2"/>
  <c r="AA4331" i="2" s="1"/>
  <c r="X4332" i="2"/>
  <c r="AA4332" i="2" s="1"/>
  <c r="X4333" i="2"/>
  <c r="AA4333" i="2" s="1"/>
  <c r="X4334" i="2"/>
  <c r="AA4334" i="2" s="1"/>
  <c r="X4335" i="2"/>
  <c r="AA4335" i="2" s="1"/>
  <c r="X4336" i="2"/>
  <c r="AA4336" i="2" s="1"/>
  <c r="X4337" i="2"/>
  <c r="AA4337" i="2" s="1"/>
  <c r="X4338" i="2"/>
  <c r="AA4338" i="2" s="1"/>
  <c r="X4339" i="2"/>
  <c r="AA4339" i="2" s="1"/>
  <c r="X4340" i="2"/>
  <c r="AA4340" i="2" s="1"/>
  <c r="X4341" i="2"/>
  <c r="AA4341" i="2" s="1"/>
  <c r="X4342" i="2"/>
  <c r="AA4342" i="2" s="1"/>
  <c r="X4343" i="2"/>
  <c r="AA4343" i="2" s="1"/>
  <c r="X4344" i="2"/>
  <c r="AA4344" i="2" s="1"/>
  <c r="X4345" i="2"/>
  <c r="AA4345" i="2" s="1"/>
  <c r="X4346" i="2"/>
  <c r="AA4346" i="2" s="1"/>
  <c r="X4347" i="2"/>
  <c r="AA4347" i="2" s="1"/>
  <c r="X4348" i="2"/>
  <c r="AA4348" i="2" s="1"/>
  <c r="X4349" i="2"/>
  <c r="AA4349" i="2" s="1"/>
  <c r="X4350" i="2"/>
  <c r="AA4350" i="2" s="1"/>
  <c r="X4351" i="2"/>
  <c r="AA4351" i="2" s="1"/>
  <c r="X4352" i="2"/>
  <c r="AA4352" i="2" s="1"/>
  <c r="X4353" i="2"/>
  <c r="AA4353" i="2" s="1"/>
  <c r="X4354" i="2"/>
  <c r="AA4354" i="2" s="1"/>
  <c r="X4355" i="2"/>
  <c r="AA4355" i="2" s="1"/>
  <c r="X4356" i="2"/>
  <c r="AA4356" i="2" s="1"/>
  <c r="X4357" i="2"/>
  <c r="AA4357" i="2" s="1"/>
  <c r="X4358" i="2"/>
  <c r="AA4358" i="2" s="1"/>
  <c r="X4359" i="2"/>
  <c r="AA4359" i="2" s="1"/>
  <c r="X4360" i="2"/>
  <c r="AA4360" i="2" s="1"/>
  <c r="X4361" i="2"/>
  <c r="AA4361" i="2" s="1"/>
  <c r="X4362" i="2"/>
  <c r="AA4362" i="2" s="1"/>
  <c r="X4363" i="2"/>
  <c r="AA4363" i="2" s="1"/>
  <c r="X4364" i="2"/>
  <c r="AA4364" i="2" s="1"/>
  <c r="X4365" i="2"/>
  <c r="AA4365" i="2" s="1"/>
  <c r="X4366" i="2"/>
  <c r="AA4366" i="2" s="1"/>
  <c r="X4367" i="2"/>
  <c r="AA4367" i="2" s="1"/>
  <c r="X4368" i="2"/>
  <c r="AA4368" i="2" s="1"/>
  <c r="X4369" i="2"/>
  <c r="AA4369" i="2" s="1"/>
  <c r="X4370" i="2"/>
  <c r="AA4370" i="2" s="1"/>
  <c r="X4371" i="2"/>
  <c r="AA4371" i="2" s="1"/>
  <c r="X4372" i="2"/>
  <c r="AA4372" i="2" s="1"/>
  <c r="X4373" i="2"/>
  <c r="AA4373" i="2" s="1"/>
  <c r="X4374" i="2"/>
  <c r="AA4374" i="2" s="1"/>
  <c r="X4375" i="2"/>
  <c r="AA4375" i="2" s="1"/>
  <c r="X4376" i="2"/>
  <c r="AA4376" i="2" s="1"/>
  <c r="X4377" i="2"/>
  <c r="AA4377" i="2" s="1"/>
  <c r="X4378" i="2"/>
  <c r="AA4378" i="2" s="1"/>
  <c r="X4379" i="2"/>
  <c r="AA4379" i="2" s="1"/>
  <c r="X4380" i="2"/>
  <c r="AA4380" i="2" s="1"/>
  <c r="X4381" i="2"/>
  <c r="AA4381" i="2" s="1"/>
  <c r="X4382" i="2"/>
  <c r="AA4382" i="2" s="1"/>
  <c r="X4383" i="2"/>
  <c r="AA4383" i="2" s="1"/>
  <c r="X4384" i="2"/>
  <c r="AA4384" i="2" s="1"/>
  <c r="X4385" i="2"/>
  <c r="AA4385" i="2" s="1"/>
  <c r="X4386" i="2"/>
  <c r="AA4386" i="2" s="1"/>
  <c r="X4387" i="2"/>
  <c r="AA4387" i="2" s="1"/>
  <c r="X4388" i="2"/>
  <c r="AA4388" i="2" s="1"/>
  <c r="X4389" i="2"/>
  <c r="AA4389" i="2" s="1"/>
  <c r="X4390" i="2"/>
  <c r="AA4390" i="2" s="1"/>
  <c r="X4391" i="2"/>
  <c r="AA4391" i="2" s="1"/>
  <c r="X4392" i="2"/>
  <c r="AA4392" i="2" s="1"/>
  <c r="X4393" i="2"/>
  <c r="AA4393" i="2" s="1"/>
  <c r="X4394" i="2"/>
  <c r="AA4394" i="2" s="1"/>
  <c r="X4395" i="2"/>
  <c r="AA4395" i="2" s="1"/>
  <c r="X4396" i="2"/>
  <c r="AA4396" i="2" s="1"/>
  <c r="X4397" i="2"/>
  <c r="AA4397" i="2" s="1"/>
  <c r="X4398" i="2"/>
  <c r="AA4398" i="2" s="1"/>
  <c r="X4399" i="2"/>
  <c r="AA4399" i="2" s="1"/>
  <c r="X4400" i="2"/>
  <c r="AA4400" i="2" s="1"/>
  <c r="X4401" i="2"/>
  <c r="AA4401" i="2" s="1"/>
  <c r="X4402" i="2"/>
  <c r="AA4402" i="2" s="1"/>
  <c r="X4403" i="2"/>
  <c r="AA4403" i="2" s="1"/>
  <c r="X4404" i="2"/>
  <c r="AA4404" i="2" s="1"/>
  <c r="X4405" i="2"/>
  <c r="AA4405" i="2" s="1"/>
  <c r="X4406" i="2"/>
  <c r="AA4406" i="2" s="1"/>
  <c r="X4407" i="2"/>
  <c r="AA4407" i="2" s="1"/>
  <c r="X4408" i="2"/>
  <c r="AA4408" i="2" s="1"/>
  <c r="X4409" i="2"/>
  <c r="AA4409" i="2" s="1"/>
  <c r="X4410" i="2"/>
  <c r="AA4410" i="2" s="1"/>
  <c r="X4411" i="2"/>
  <c r="AA4411" i="2" s="1"/>
  <c r="X4412" i="2"/>
  <c r="AA4412" i="2" s="1"/>
  <c r="X4413" i="2"/>
  <c r="AA4413" i="2" s="1"/>
  <c r="X4414" i="2"/>
  <c r="AA4414" i="2" s="1"/>
  <c r="X4415" i="2"/>
  <c r="AA4415" i="2" s="1"/>
  <c r="X4416" i="2"/>
  <c r="AA4416" i="2" s="1"/>
  <c r="X4417" i="2"/>
  <c r="AA4417" i="2" s="1"/>
  <c r="X4418" i="2"/>
  <c r="AA4418" i="2" s="1"/>
  <c r="X4419" i="2"/>
  <c r="AA4419" i="2" s="1"/>
  <c r="X4420" i="2"/>
  <c r="AA4420" i="2" s="1"/>
  <c r="X4421" i="2"/>
  <c r="AA4421" i="2" s="1"/>
  <c r="X4422" i="2"/>
  <c r="AA4422" i="2" s="1"/>
  <c r="X4423" i="2"/>
  <c r="AA4423" i="2" s="1"/>
  <c r="X4424" i="2"/>
  <c r="AA4424" i="2" s="1"/>
  <c r="X4425" i="2"/>
  <c r="AA4425" i="2" s="1"/>
  <c r="X4426" i="2"/>
  <c r="AA4426" i="2" s="1"/>
  <c r="X4427" i="2"/>
  <c r="AA4427" i="2" s="1"/>
  <c r="X4428" i="2"/>
  <c r="AA4428" i="2" s="1"/>
  <c r="X4429" i="2"/>
  <c r="AA4429" i="2" s="1"/>
  <c r="X4430" i="2"/>
  <c r="AA4430" i="2" s="1"/>
  <c r="X4431" i="2"/>
  <c r="AA4431" i="2" s="1"/>
  <c r="X4432" i="2"/>
  <c r="AA4432" i="2" s="1"/>
  <c r="X4433" i="2"/>
  <c r="AA4433" i="2" s="1"/>
  <c r="X4434" i="2"/>
  <c r="AA4434" i="2" s="1"/>
  <c r="X4435" i="2"/>
  <c r="AA4435" i="2" s="1"/>
  <c r="X4436" i="2"/>
  <c r="AA4436" i="2" s="1"/>
  <c r="X4437" i="2"/>
  <c r="AA4437" i="2" s="1"/>
  <c r="X4438" i="2"/>
  <c r="AA4438" i="2" s="1"/>
  <c r="X4439" i="2"/>
  <c r="AA4439" i="2" s="1"/>
  <c r="X4440" i="2"/>
  <c r="AA4440" i="2" s="1"/>
  <c r="X4441" i="2"/>
  <c r="AA4441" i="2" s="1"/>
  <c r="X4442" i="2"/>
  <c r="AA4442" i="2" s="1"/>
  <c r="X4443" i="2"/>
  <c r="AA4443" i="2" s="1"/>
  <c r="X4444" i="2"/>
  <c r="AA4444" i="2" s="1"/>
  <c r="X4445" i="2"/>
  <c r="AA4445" i="2" s="1"/>
  <c r="X4446" i="2"/>
  <c r="AA4446" i="2" s="1"/>
  <c r="X4447" i="2"/>
  <c r="AA4447" i="2" s="1"/>
  <c r="X4448" i="2"/>
  <c r="AA4448" i="2" s="1"/>
  <c r="X4449" i="2"/>
  <c r="AA4449" i="2" s="1"/>
  <c r="X4450" i="2"/>
  <c r="AA4450" i="2" s="1"/>
  <c r="X4451" i="2"/>
  <c r="AA4451" i="2" s="1"/>
  <c r="X4452" i="2"/>
  <c r="AA4452" i="2" s="1"/>
  <c r="X4453" i="2"/>
  <c r="AA4453" i="2" s="1"/>
  <c r="X4454" i="2"/>
  <c r="AA4454" i="2" s="1"/>
  <c r="X4455" i="2"/>
  <c r="AA4455" i="2" s="1"/>
  <c r="X4456" i="2"/>
  <c r="AA4456" i="2" s="1"/>
  <c r="X4457" i="2"/>
  <c r="AA4457" i="2" s="1"/>
  <c r="X4458" i="2"/>
  <c r="AA4458" i="2" s="1"/>
  <c r="X4459" i="2"/>
  <c r="AA4459" i="2" s="1"/>
  <c r="X4460" i="2"/>
  <c r="AA4460" i="2" s="1"/>
  <c r="X4461" i="2"/>
  <c r="AA4461" i="2" s="1"/>
  <c r="X4462" i="2"/>
  <c r="AA4462" i="2" s="1"/>
  <c r="X4463" i="2"/>
  <c r="AA4463" i="2" s="1"/>
  <c r="X4464" i="2"/>
  <c r="AA4464" i="2" s="1"/>
  <c r="X4465" i="2"/>
  <c r="AA4465" i="2" s="1"/>
  <c r="X4466" i="2"/>
  <c r="AA4466" i="2" s="1"/>
  <c r="X4467" i="2"/>
  <c r="AA4467" i="2" s="1"/>
  <c r="X4468" i="2"/>
  <c r="AA4468" i="2" s="1"/>
  <c r="X4469" i="2"/>
  <c r="AA4469" i="2" s="1"/>
  <c r="X4470" i="2"/>
  <c r="AA4470" i="2" s="1"/>
  <c r="X4471" i="2"/>
  <c r="AA4471" i="2" s="1"/>
  <c r="X4472" i="2"/>
  <c r="AA4472" i="2" s="1"/>
  <c r="X4473" i="2"/>
  <c r="AA4473" i="2" s="1"/>
  <c r="X4474" i="2"/>
  <c r="AA4474" i="2" s="1"/>
  <c r="X4475" i="2"/>
  <c r="AA4475" i="2" s="1"/>
  <c r="X4476" i="2"/>
  <c r="AA4476" i="2" s="1"/>
  <c r="X4477" i="2"/>
  <c r="AA4477" i="2" s="1"/>
  <c r="X4478" i="2"/>
  <c r="AA4478" i="2" s="1"/>
  <c r="X4479" i="2"/>
  <c r="AA4479" i="2" s="1"/>
  <c r="X4480" i="2"/>
  <c r="AA4480" i="2" s="1"/>
  <c r="X4481" i="2"/>
  <c r="AA4481" i="2" s="1"/>
  <c r="X4482" i="2"/>
  <c r="AA4482" i="2" s="1"/>
  <c r="X4483" i="2"/>
  <c r="AA4483" i="2" s="1"/>
  <c r="X4484" i="2"/>
  <c r="AA4484" i="2" s="1"/>
  <c r="X4485" i="2"/>
  <c r="AA4485" i="2" s="1"/>
  <c r="X4486" i="2"/>
  <c r="AA4486" i="2" s="1"/>
  <c r="X4487" i="2"/>
  <c r="AA4487" i="2" s="1"/>
  <c r="X4488" i="2"/>
  <c r="AA4488" i="2" s="1"/>
  <c r="X4489" i="2"/>
  <c r="AA4489" i="2" s="1"/>
  <c r="X4490" i="2"/>
  <c r="AA4490" i="2" s="1"/>
  <c r="X4491" i="2"/>
  <c r="AA4491" i="2" s="1"/>
  <c r="X4492" i="2"/>
  <c r="AA4492" i="2" s="1"/>
  <c r="X4493" i="2"/>
  <c r="AA4493" i="2" s="1"/>
  <c r="X4494" i="2"/>
  <c r="AA4494" i="2" s="1"/>
  <c r="X4495" i="2"/>
  <c r="AA4495" i="2" s="1"/>
  <c r="X4496" i="2"/>
  <c r="AA4496" i="2" s="1"/>
  <c r="X4497" i="2"/>
  <c r="AA4497" i="2" s="1"/>
  <c r="X4498" i="2"/>
  <c r="AA4498" i="2" s="1"/>
  <c r="X4499" i="2"/>
  <c r="AA4499" i="2" s="1"/>
  <c r="X4500" i="2"/>
  <c r="AA4500" i="2" s="1"/>
  <c r="X4501" i="2"/>
  <c r="AA4501" i="2" s="1"/>
  <c r="X4502" i="2"/>
  <c r="AA4502" i="2" s="1"/>
  <c r="X4503" i="2"/>
  <c r="AA4503" i="2" s="1"/>
  <c r="X4504" i="2"/>
  <c r="AA4504" i="2" s="1"/>
  <c r="X4505" i="2"/>
  <c r="AA4505" i="2" s="1"/>
  <c r="X4506" i="2"/>
  <c r="AA4506" i="2" s="1"/>
  <c r="X4507" i="2"/>
  <c r="AA4507" i="2" s="1"/>
  <c r="X4508" i="2"/>
  <c r="AA4508" i="2" s="1"/>
  <c r="X4509" i="2"/>
  <c r="AA4509" i="2" s="1"/>
  <c r="X4510" i="2"/>
  <c r="AA4510" i="2" s="1"/>
  <c r="X4511" i="2"/>
  <c r="AA4511" i="2" s="1"/>
  <c r="X4512" i="2"/>
  <c r="AA4512" i="2" s="1"/>
  <c r="X4513" i="2"/>
  <c r="AA4513" i="2" s="1"/>
  <c r="X4514" i="2"/>
  <c r="AA4514" i="2" s="1"/>
  <c r="X4515" i="2"/>
  <c r="AA4515" i="2" s="1"/>
  <c r="X4516" i="2"/>
  <c r="AA4516" i="2" s="1"/>
  <c r="X4517" i="2"/>
  <c r="AA4517" i="2" s="1"/>
  <c r="X4518" i="2"/>
  <c r="AA4518" i="2" s="1"/>
  <c r="X4519" i="2"/>
  <c r="AA4519" i="2" s="1"/>
  <c r="X4520" i="2"/>
  <c r="AA4520" i="2" s="1"/>
  <c r="X4521" i="2"/>
  <c r="AA4521" i="2" s="1"/>
  <c r="X4522" i="2"/>
  <c r="AA4522" i="2" s="1"/>
  <c r="X4523" i="2"/>
  <c r="AA4523" i="2" s="1"/>
  <c r="X4524" i="2"/>
  <c r="AA4524" i="2" s="1"/>
  <c r="X4525" i="2"/>
  <c r="AA4525" i="2" s="1"/>
  <c r="X4526" i="2"/>
  <c r="AA4526" i="2" s="1"/>
  <c r="X4527" i="2"/>
  <c r="AA4527" i="2" s="1"/>
  <c r="X4528" i="2"/>
  <c r="AA4528" i="2" s="1"/>
  <c r="X4529" i="2"/>
  <c r="AA4529" i="2" s="1"/>
  <c r="X4530" i="2"/>
  <c r="AA4530" i="2" s="1"/>
  <c r="X4531" i="2"/>
  <c r="AA4531" i="2" s="1"/>
  <c r="X4532" i="2"/>
  <c r="AA4532" i="2" s="1"/>
  <c r="X4533" i="2"/>
  <c r="AA4533" i="2" s="1"/>
  <c r="X4534" i="2"/>
  <c r="AA4534" i="2" s="1"/>
  <c r="X4535" i="2"/>
  <c r="AA4535" i="2" s="1"/>
  <c r="X4536" i="2"/>
  <c r="AA4536" i="2" s="1"/>
  <c r="X4537" i="2"/>
  <c r="AA4537" i="2" s="1"/>
  <c r="X4538" i="2"/>
  <c r="AA4538" i="2" s="1"/>
  <c r="X4539" i="2"/>
  <c r="AA4539" i="2" s="1"/>
  <c r="X4540" i="2"/>
  <c r="AA4540" i="2" s="1"/>
  <c r="X4541" i="2"/>
  <c r="AA4541" i="2" s="1"/>
  <c r="X4542" i="2"/>
  <c r="AA4542" i="2" s="1"/>
  <c r="X4543" i="2"/>
  <c r="AA4543" i="2" s="1"/>
  <c r="X4544" i="2"/>
  <c r="AA4544" i="2" s="1"/>
  <c r="X4545" i="2"/>
  <c r="AA4545" i="2" s="1"/>
  <c r="X4546" i="2"/>
  <c r="AA4546" i="2" s="1"/>
  <c r="X4547" i="2"/>
  <c r="AA4547" i="2" s="1"/>
  <c r="X4548" i="2"/>
  <c r="AA4548" i="2" s="1"/>
  <c r="X4549" i="2"/>
  <c r="AA4549" i="2" s="1"/>
  <c r="X4550" i="2"/>
  <c r="AA4550" i="2" s="1"/>
  <c r="X4551" i="2"/>
  <c r="AA4551" i="2" s="1"/>
  <c r="X4552" i="2"/>
  <c r="AA4552" i="2" s="1"/>
  <c r="X4553" i="2"/>
  <c r="AA4553" i="2" s="1"/>
  <c r="X4554" i="2"/>
  <c r="AA4554" i="2" s="1"/>
  <c r="X4555" i="2"/>
  <c r="AA4555" i="2" s="1"/>
  <c r="X4556" i="2"/>
  <c r="AA4556" i="2" s="1"/>
  <c r="X4557" i="2"/>
  <c r="AA4557" i="2" s="1"/>
  <c r="X4558" i="2"/>
  <c r="AA4558" i="2" s="1"/>
  <c r="X4559" i="2"/>
  <c r="AA4559" i="2" s="1"/>
  <c r="X4560" i="2"/>
  <c r="AA4560" i="2" s="1"/>
  <c r="X4561" i="2"/>
  <c r="AA4561" i="2" s="1"/>
  <c r="X4562" i="2"/>
  <c r="AA4562" i="2" s="1"/>
  <c r="X4563" i="2"/>
  <c r="AA4563" i="2" s="1"/>
  <c r="X4564" i="2"/>
  <c r="AA4564" i="2" s="1"/>
  <c r="X4565" i="2"/>
  <c r="AA4565" i="2" s="1"/>
  <c r="X4566" i="2"/>
  <c r="AA4566" i="2" s="1"/>
  <c r="X4567" i="2"/>
  <c r="AA4567" i="2" s="1"/>
  <c r="X4568" i="2"/>
  <c r="AA4568" i="2" s="1"/>
  <c r="X4569" i="2"/>
  <c r="AA4569" i="2" s="1"/>
  <c r="X4570" i="2"/>
  <c r="AA4570" i="2" s="1"/>
  <c r="X4571" i="2"/>
  <c r="AA4571" i="2" s="1"/>
  <c r="X4572" i="2"/>
  <c r="AA4572" i="2" s="1"/>
  <c r="X4573" i="2"/>
  <c r="AA4573" i="2" s="1"/>
  <c r="X4574" i="2"/>
  <c r="AA4574" i="2" s="1"/>
  <c r="X4575" i="2"/>
  <c r="AA4575" i="2" s="1"/>
  <c r="X4576" i="2"/>
  <c r="AA4576" i="2" s="1"/>
  <c r="X4577" i="2"/>
  <c r="AA4577" i="2" s="1"/>
  <c r="X4578" i="2"/>
  <c r="AA4578" i="2" s="1"/>
  <c r="X4579" i="2"/>
  <c r="AA4579" i="2" s="1"/>
  <c r="X4580" i="2"/>
  <c r="AA4580" i="2" s="1"/>
  <c r="X4581" i="2"/>
  <c r="AA4581" i="2" s="1"/>
  <c r="X4582" i="2"/>
  <c r="AA4582" i="2" s="1"/>
  <c r="X4583" i="2"/>
  <c r="AA4583" i="2" s="1"/>
  <c r="X4584" i="2"/>
  <c r="AA4584" i="2" s="1"/>
  <c r="X4585" i="2"/>
  <c r="AA4585" i="2" s="1"/>
  <c r="X4586" i="2"/>
  <c r="AA4586" i="2" s="1"/>
  <c r="X4587" i="2"/>
  <c r="AA4587" i="2" s="1"/>
  <c r="X4588" i="2"/>
  <c r="AA4588" i="2" s="1"/>
  <c r="X4589" i="2"/>
  <c r="AA4589" i="2" s="1"/>
  <c r="X4590" i="2"/>
  <c r="AA4590" i="2" s="1"/>
  <c r="X4591" i="2"/>
  <c r="AA4591" i="2" s="1"/>
  <c r="X4592" i="2"/>
  <c r="AA4592" i="2" s="1"/>
  <c r="X4593" i="2"/>
  <c r="AA4593" i="2" s="1"/>
  <c r="X4594" i="2"/>
  <c r="AA4594" i="2" s="1"/>
  <c r="X4595" i="2"/>
  <c r="AA4595" i="2" s="1"/>
  <c r="X4596" i="2"/>
  <c r="AA4596" i="2" s="1"/>
  <c r="X4597" i="2"/>
  <c r="AA4597" i="2" s="1"/>
  <c r="X4598" i="2"/>
  <c r="AA4598" i="2" s="1"/>
  <c r="X4599" i="2"/>
  <c r="AA4599" i="2" s="1"/>
  <c r="X4600" i="2"/>
  <c r="AA4600" i="2" s="1"/>
  <c r="X4601" i="2"/>
  <c r="AA4601" i="2" s="1"/>
  <c r="X4602" i="2"/>
  <c r="AA4602" i="2" s="1"/>
  <c r="X4603" i="2"/>
  <c r="AA4603" i="2" s="1"/>
  <c r="X4604" i="2"/>
  <c r="AA4604" i="2" s="1"/>
  <c r="X4605" i="2"/>
  <c r="AA4605" i="2" s="1"/>
  <c r="X4606" i="2"/>
  <c r="AA4606" i="2" s="1"/>
  <c r="X4607" i="2"/>
  <c r="AA4607" i="2" s="1"/>
  <c r="X4608" i="2"/>
  <c r="AA4608" i="2" s="1"/>
  <c r="X4609" i="2"/>
  <c r="AA4609" i="2" s="1"/>
  <c r="X4610" i="2"/>
  <c r="AA4610" i="2" s="1"/>
  <c r="X4611" i="2"/>
  <c r="AA4611" i="2" s="1"/>
  <c r="X4612" i="2"/>
  <c r="AA4612" i="2" s="1"/>
  <c r="X4613" i="2"/>
  <c r="AA4613" i="2" s="1"/>
  <c r="X4614" i="2"/>
  <c r="AA4614" i="2" s="1"/>
  <c r="X4615" i="2"/>
  <c r="AA4615" i="2" s="1"/>
  <c r="X4616" i="2"/>
  <c r="AA4616" i="2" s="1"/>
  <c r="X4617" i="2"/>
  <c r="AA4617" i="2" s="1"/>
  <c r="X4618" i="2"/>
  <c r="AA4618" i="2" s="1"/>
  <c r="X4619" i="2"/>
  <c r="AA4619" i="2" s="1"/>
  <c r="X4620" i="2"/>
  <c r="AA4620" i="2" s="1"/>
  <c r="X4621" i="2"/>
  <c r="AA4621" i="2" s="1"/>
  <c r="X4622" i="2"/>
  <c r="AA4622" i="2" s="1"/>
  <c r="X4623" i="2"/>
  <c r="AA4623" i="2" s="1"/>
  <c r="X4624" i="2"/>
  <c r="AA4624" i="2" s="1"/>
  <c r="X4625" i="2"/>
  <c r="AA4625" i="2" s="1"/>
  <c r="X4626" i="2"/>
  <c r="AA4626" i="2" s="1"/>
  <c r="X4627" i="2"/>
  <c r="AA4627" i="2" s="1"/>
  <c r="X4628" i="2"/>
  <c r="AA4628" i="2" s="1"/>
  <c r="X4629" i="2"/>
  <c r="AA4629" i="2" s="1"/>
  <c r="X4630" i="2"/>
  <c r="AA4630" i="2" s="1"/>
  <c r="X4631" i="2"/>
  <c r="AA4631" i="2" s="1"/>
  <c r="X4632" i="2"/>
  <c r="AA4632" i="2" s="1"/>
  <c r="X4633" i="2"/>
  <c r="AA4633" i="2" s="1"/>
  <c r="X4634" i="2"/>
  <c r="AA4634" i="2" s="1"/>
  <c r="X4635" i="2"/>
  <c r="AA4635" i="2" s="1"/>
  <c r="X4636" i="2"/>
  <c r="AA4636" i="2" s="1"/>
  <c r="X4637" i="2"/>
  <c r="AA4637" i="2" s="1"/>
  <c r="X4638" i="2"/>
  <c r="AA4638" i="2" s="1"/>
  <c r="X4639" i="2"/>
  <c r="AA4639" i="2" s="1"/>
  <c r="X4640" i="2"/>
  <c r="AA4640" i="2" s="1"/>
  <c r="X4641" i="2"/>
  <c r="AA4641" i="2" s="1"/>
  <c r="X4642" i="2"/>
  <c r="AA4642" i="2" s="1"/>
  <c r="X4643" i="2"/>
  <c r="AA4643" i="2" s="1"/>
  <c r="X4644" i="2"/>
  <c r="AA4644" i="2" s="1"/>
  <c r="X4645" i="2"/>
  <c r="AA4645" i="2" s="1"/>
  <c r="X4646" i="2"/>
  <c r="AA4646" i="2" s="1"/>
  <c r="X4647" i="2"/>
  <c r="AA4647" i="2" s="1"/>
  <c r="X4648" i="2"/>
  <c r="AA4648" i="2" s="1"/>
  <c r="X4649" i="2"/>
  <c r="AA4649" i="2" s="1"/>
  <c r="X4650" i="2"/>
  <c r="AA4650" i="2" s="1"/>
  <c r="X4651" i="2"/>
  <c r="AA4651" i="2" s="1"/>
  <c r="X4652" i="2"/>
  <c r="AA4652" i="2" s="1"/>
  <c r="X4653" i="2"/>
  <c r="AA4653" i="2" s="1"/>
  <c r="X4654" i="2"/>
  <c r="AA4654" i="2" s="1"/>
  <c r="X4655" i="2"/>
  <c r="AA4655" i="2" s="1"/>
  <c r="X4656" i="2"/>
  <c r="AA4656" i="2" s="1"/>
  <c r="X4657" i="2"/>
  <c r="AA4657" i="2" s="1"/>
  <c r="X4658" i="2"/>
  <c r="AA4658" i="2" s="1"/>
  <c r="X4659" i="2"/>
  <c r="AA4659" i="2" s="1"/>
  <c r="X4660" i="2"/>
  <c r="AA4660" i="2" s="1"/>
  <c r="X4661" i="2"/>
  <c r="AA4661" i="2" s="1"/>
  <c r="X4662" i="2"/>
  <c r="AA4662" i="2" s="1"/>
  <c r="X4663" i="2"/>
  <c r="AA4663" i="2" s="1"/>
  <c r="X4664" i="2"/>
  <c r="AA4664" i="2" s="1"/>
  <c r="X4665" i="2"/>
  <c r="AA4665" i="2" s="1"/>
  <c r="X4666" i="2"/>
  <c r="AA4666" i="2" s="1"/>
  <c r="X4667" i="2"/>
  <c r="AA4667" i="2" s="1"/>
  <c r="X4668" i="2"/>
  <c r="AA4668" i="2" s="1"/>
  <c r="X4669" i="2"/>
  <c r="AA4669" i="2" s="1"/>
  <c r="X4670" i="2"/>
  <c r="AA4670" i="2" s="1"/>
  <c r="X4671" i="2"/>
  <c r="AA4671" i="2" s="1"/>
  <c r="X4672" i="2"/>
  <c r="AA4672" i="2" s="1"/>
  <c r="X4673" i="2"/>
  <c r="AA4673" i="2" s="1"/>
  <c r="X4674" i="2"/>
  <c r="AA4674" i="2" s="1"/>
  <c r="X4675" i="2"/>
  <c r="AA4675" i="2" s="1"/>
  <c r="X4676" i="2"/>
  <c r="AA4676" i="2" s="1"/>
  <c r="X4677" i="2"/>
  <c r="AA4677" i="2" s="1"/>
  <c r="X4678" i="2"/>
  <c r="AA4678" i="2" s="1"/>
  <c r="X4679" i="2"/>
  <c r="AA4679" i="2" s="1"/>
  <c r="X4680" i="2"/>
  <c r="AA4680" i="2" s="1"/>
  <c r="X4681" i="2"/>
  <c r="AA4681" i="2" s="1"/>
  <c r="X4682" i="2"/>
  <c r="AA4682" i="2" s="1"/>
  <c r="X4683" i="2"/>
  <c r="AA4683" i="2" s="1"/>
  <c r="X4684" i="2"/>
  <c r="AA4684" i="2" s="1"/>
  <c r="X4685" i="2"/>
  <c r="AA4685" i="2" s="1"/>
  <c r="X4686" i="2"/>
  <c r="AA4686" i="2" s="1"/>
  <c r="X4687" i="2"/>
  <c r="AA4687" i="2" s="1"/>
  <c r="X4688" i="2"/>
  <c r="AA4688" i="2" s="1"/>
  <c r="X4689" i="2"/>
  <c r="AA4689" i="2" s="1"/>
  <c r="X4690" i="2"/>
  <c r="AA4690" i="2" s="1"/>
  <c r="X4691" i="2"/>
  <c r="AA4691" i="2" s="1"/>
  <c r="X4692" i="2"/>
  <c r="AA4692" i="2" s="1"/>
  <c r="X4693" i="2"/>
  <c r="AA4693" i="2" s="1"/>
  <c r="X4694" i="2"/>
  <c r="AA4694" i="2" s="1"/>
  <c r="X4695" i="2"/>
  <c r="AA4695" i="2" s="1"/>
  <c r="X4696" i="2"/>
  <c r="AA4696" i="2" s="1"/>
  <c r="X4697" i="2"/>
  <c r="AA4697" i="2" s="1"/>
  <c r="X4698" i="2"/>
  <c r="AA4698" i="2" s="1"/>
  <c r="X4699" i="2"/>
  <c r="AA4699" i="2" s="1"/>
  <c r="X4700" i="2"/>
  <c r="AA4700" i="2" s="1"/>
  <c r="X4701" i="2"/>
  <c r="AA4701" i="2" s="1"/>
  <c r="X4702" i="2"/>
  <c r="AA4702" i="2" s="1"/>
  <c r="X4703" i="2"/>
  <c r="AA4703" i="2" s="1"/>
  <c r="X4704" i="2"/>
  <c r="AA4704" i="2" s="1"/>
  <c r="X4705" i="2"/>
  <c r="AA4705" i="2" s="1"/>
  <c r="X4706" i="2"/>
  <c r="AA4706" i="2" s="1"/>
  <c r="X4707" i="2"/>
  <c r="AA4707" i="2" s="1"/>
  <c r="X4708" i="2"/>
  <c r="AA4708" i="2" s="1"/>
  <c r="X4709" i="2"/>
  <c r="AA4709" i="2" s="1"/>
  <c r="X4710" i="2"/>
  <c r="AA4710" i="2" s="1"/>
  <c r="X4711" i="2"/>
  <c r="AA4711" i="2" s="1"/>
  <c r="X4712" i="2"/>
  <c r="AA4712" i="2" s="1"/>
  <c r="X4713" i="2"/>
  <c r="AA4713" i="2" s="1"/>
  <c r="X4714" i="2"/>
  <c r="AA4714" i="2" s="1"/>
  <c r="X4715" i="2"/>
  <c r="AA4715" i="2" s="1"/>
  <c r="X4716" i="2"/>
  <c r="AA4716" i="2" s="1"/>
  <c r="X4717" i="2"/>
  <c r="AA4717" i="2" s="1"/>
  <c r="X4718" i="2"/>
  <c r="AA4718" i="2" s="1"/>
  <c r="X4719" i="2"/>
  <c r="AA4719" i="2" s="1"/>
  <c r="X4720" i="2"/>
  <c r="AA4720" i="2" s="1"/>
  <c r="X4721" i="2"/>
  <c r="AA4721" i="2" s="1"/>
  <c r="X4722" i="2"/>
  <c r="AA4722" i="2" s="1"/>
  <c r="X4723" i="2"/>
  <c r="AA4723" i="2" s="1"/>
  <c r="X4724" i="2"/>
  <c r="AA4724" i="2" s="1"/>
  <c r="X4725" i="2"/>
  <c r="AA4725" i="2" s="1"/>
  <c r="X4726" i="2"/>
  <c r="AA4726" i="2" s="1"/>
  <c r="X4727" i="2"/>
  <c r="AA4727" i="2" s="1"/>
  <c r="X4728" i="2"/>
  <c r="AA4728" i="2" s="1"/>
  <c r="X4729" i="2"/>
  <c r="AA4729" i="2" s="1"/>
  <c r="X4730" i="2"/>
  <c r="AA4730" i="2" s="1"/>
  <c r="X4731" i="2"/>
  <c r="AA4731" i="2" s="1"/>
  <c r="X4732" i="2"/>
  <c r="AA4732" i="2" s="1"/>
  <c r="X4733" i="2"/>
  <c r="AA4733" i="2" s="1"/>
  <c r="X4734" i="2"/>
  <c r="AA4734" i="2" s="1"/>
  <c r="X4735" i="2"/>
  <c r="AA4735" i="2" s="1"/>
  <c r="X4736" i="2"/>
  <c r="AA4736" i="2" s="1"/>
  <c r="X4737" i="2"/>
  <c r="AA4737" i="2" s="1"/>
  <c r="X4738" i="2"/>
  <c r="AA4738" i="2" s="1"/>
  <c r="X4739" i="2"/>
  <c r="AA4739" i="2" s="1"/>
  <c r="X4740" i="2"/>
  <c r="AA4740" i="2" s="1"/>
  <c r="X4741" i="2"/>
  <c r="AA4741" i="2" s="1"/>
  <c r="X4742" i="2"/>
  <c r="AA4742" i="2" s="1"/>
  <c r="X4743" i="2"/>
  <c r="AA4743" i="2" s="1"/>
  <c r="X4744" i="2"/>
  <c r="AA4744" i="2" s="1"/>
  <c r="X4745" i="2"/>
  <c r="AA4745" i="2" s="1"/>
  <c r="X4746" i="2"/>
  <c r="AA4746" i="2" s="1"/>
  <c r="X4747" i="2"/>
  <c r="AA4747" i="2" s="1"/>
  <c r="X4748" i="2"/>
  <c r="AA4748" i="2" s="1"/>
  <c r="X4749" i="2"/>
  <c r="AA4749" i="2" s="1"/>
  <c r="X4750" i="2"/>
  <c r="AA4750" i="2" s="1"/>
  <c r="X4751" i="2"/>
  <c r="AA4751" i="2" s="1"/>
  <c r="X4752" i="2"/>
  <c r="AA4752" i="2" s="1"/>
  <c r="X4753" i="2"/>
  <c r="AA4753" i="2" s="1"/>
  <c r="X4754" i="2"/>
  <c r="AA4754" i="2" s="1"/>
  <c r="X4755" i="2"/>
  <c r="AA4755" i="2" s="1"/>
  <c r="X4756" i="2"/>
  <c r="AA4756" i="2" s="1"/>
  <c r="X4757" i="2"/>
  <c r="AA4757" i="2" s="1"/>
  <c r="X4758" i="2"/>
  <c r="AA4758" i="2" s="1"/>
  <c r="X4759" i="2"/>
  <c r="AA4759" i="2" s="1"/>
  <c r="X4760" i="2"/>
  <c r="AA4760" i="2" s="1"/>
  <c r="X4761" i="2"/>
  <c r="AA4761" i="2" s="1"/>
  <c r="X4762" i="2"/>
  <c r="AA4762" i="2" s="1"/>
  <c r="X4763" i="2"/>
  <c r="AA4763" i="2" s="1"/>
  <c r="X4764" i="2"/>
  <c r="AA4764" i="2" s="1"/>
  <c r="X4765" i="2"/>
  <c r="AA4765" i="2" s="1"/>
  <c r="X4766" i="2"/>
  <c r="AA4766" i="2" s="1"/>
  <c r="X4767" i="2"/>
  <c r="AA4767" i="2" s="1"/>
  <c r="X4768" i="2"/>
  <c r="AA4768" i="2" s="1"/>
  <c r="X4769" i="2"/>
  <c r="AA4769" i="2" s="1"/>
  <c r="X4770" i="2"/>
  <c r="AA4770" i="2" s="1"/>
  <c r="X4771" i="2"/>
  <c r="AA4771" i="2" s="1"/>
  <c r="X4772" i="2"/>
  <c r="AA4772" i="2" s="1"/>
  <c r="X4773" i="2"/>
  <c r="AA4773" i="2" s="1"/>
  <c r="X4774" i="2"/>
  <c r="AA4774" i="2" s="1"/>
  <c r="X4775" i="2"/>
  <c r="AA4775" i="2" s="1"/>
  <c r="X4776" i="2"/>
  <c r="AA4776" i="2" s="1"/>
  <c r="X4777" i="2"/>
  <c r="AA4777" i="2" s="1"/>
  <c r="X4778" i="2"/>
  <c r="AA4778" i="2" s="1"/>
  <c r="X4779" i="2"/>
  <c r="AA4779" i="2" s="1"/>
  <c r="X4780" i="2"/>
  <c r="AA4780" i="2" s="1"/>
  <c r="X4781" i="2"/>
  <c r="AA4781" i="2" s="1"/>
  <c r="X4782" i="2"/>
  <c r="AA4782" i="2" s="1"/>
  <c r="X4783" i="2"/>
  <c r="AA4783" i="2" s="1"/>
  <c r="X4784" i="2"/>
  <c r="AA4784" i="2" s="1"/>
  <c r="X4785" i="2"/>
  <c r="AA4785" i="2" s="1"/>
  <c r="X4786" i="2"/>
  <c r="AA4786" i="2" s="1"/>
  <c r="X4787" i="2"/>
  <c r="AA4787" i="2" s="1"/>
  <c r="X4788" i="2"/>
  <c r="AA4788" i="2" s="1"/>
  <c r="X4789" i="2"/>
  <c r="AA4789" i="2" s="1"/>
  <c r="X4790" i="2"/>
  <c r="AA4790" i="2" s="1"/>
  <c r="X4791" i="2"/>
  <c r="AA4791" i="2" s="1"/>
  <c r="X4792" i="2"/>
  <c r="AA4792" i="2" s="1"/>
  <c r="X4793" i="2"/>
  <c r="AA4793" i="2" s="1"/>
  <c r="X4794" i="2"/>
  <c r="AA4794" i="2" s="1"/>
  <c r="X4795" i="2"/>
  <c r="AA4795" i="2" s="1"/>
  <c r="X4796" i="2"/>
  <c r="AA4796" i="2" s="1"/>
  <c r="X4797" i="2"/>
  <c r="AA4797" i="2" s="1"/>
  <c r="X4798" i="2"/>
  <c r="AA4798" i="2" s="1"/>
  <c r="X4799" i="2"/>
  <c r="AA4799" i="2" s="1"/>
  <c r="X4800" i="2"/>
  <c r="AA4800" i="2" s="1"/>
  <c r="X4801" i="2"/>
  <c r="AA4801" i="2" s="1"/>
  <c r="X4802" i="2"/>
  <c r="AA4802" i="2" s="1"/>
  <c r="X4803" i="2"/>
  <c r="AA4803" i="2" s="1"/>
  <c r="X4804" i="2"/>
  <c r="AA4804" i="2" s="1"/>
  <c r="X4805" i="2"/>
  <c r="AA4805" i="2" s="1"/>
  <c r="X4806" i="2"/>
  <c r="AA4806" i="2" s="1"/>
  <c r="X4807" i="2"/>
  <c r="AA4807" i="2" s="1"/>
  <c r="X4808" i="2"/>
  <c r="AA4808" i="2" s="1"/>
  <c r="X4809" i="2"/>
  <c r="AA4809" i="2" s="1"/>
  <c r="X4810" i="2"/>
  <c r="AA4810" i="2" s="1"/>
  <c r="X4811" i="2"/>
  <c r="AA4811" i="2" s="1"/>
  <c r="X4812" i="2"/>
  <c r="AA4812" i="2" s="1"/>
  <c r="X4813" i="2"/>
  <c r="AA4813" i="2" s="1"/>
  <c r="X4814" i="2"/>
  <c r="AA4814" i="2" s="1"/>
  <c r="X4815" i="2"/>
  <c r="AA4815" i="2" s="1"/>
  <c r="X4816" i="2"/>
  <c r="AA4816" i="2" s="1"/>
  <c r="X4817" i="2"/>
  <c r="AA4817" i="2" s="1"/>
  <c r="X4818" i="2"/>
  <c r="AA4818" i="2" s="1"/>
  <c r="X4819" i="2"/>
  <c r="AA4819" i="2" s="1"/>
  <c r="X4820" i="2"/>
  <c r="AA4820" i="2" s="1"/>
  <c r="X4821" i="2"/>
  <c r="AA4821" i="2" s="1"/>
  <c r="X4822" i="2"/>
  <c r="AA4822" i="2" s="1"/>
  <c r="X4823" i="2"/>
  <c r="AA4823" i="2" s="1"/>
  <c r="X4824" i="2"/>
  <c r="AA4824" i="2" s="1"/>
  <c r="X4825" i="2"/>
  <c r="AA4825" i="2" s="1"/>
  <c r="X4826" i="2"/>
  <c r="AA4826" i="2" s="1"/>
  <c r="X4827" i="2"/>
  <c r="AA4827" i="2" s="1"/>
  <c r="X4828" i="2"/>
  <c r="AA4828" i="2" s="1"/>
  <c r="X4829" i="2"/>
  <c r="AA4829" i="2" s="1"/>
  <c r="X4830" i="2"/>
  <c r="AA4830" i="2" s="1"/>
  <c r="X4831" i="2"/>
  <c r="AA4831" i="2" s="1"/>
  <c r="X4832" i="2"/>
  <c r="AA4832" i="2" s="1"/>
  <c r="X4833" i="2"/>
  <c r="AA4833" i="2" s="1"/>
  <c r="X4834" i="2"/>
  <c r="AA4834" i="2" s="1"/>
  <c r="X4835" i="2"/>
  <c r="AA4835" i="2" s="1"/>
  <c r="X4836" i="2"/>
  <c r="AA4836" i="2" s="1"/>
  <c r="X4837" i="2"/>
  <c r="AA4837" i="2" s="1"/>
  <c r="X4838" i="2"/>
  <c r="AA4838" i="2" s="1"/>
  <c r="X4839" i="2"/>
  <c r="AA4839" i="2" s="1"/>
  <c r="X4840" i="2"/>
  <c r="AA4840" i="2" s="1"/>
  <c r="X4841" i="2"/>
  <c r="AA4841" i="2" s="1"/>
  <c r="X4842" i="2"/>
  <c r="AA4842" i="2" s="1"/>
  <c r="X4843" i="2"/>
  <c r="AA4843" i="2" s="1"/>
  <c r="X4844" i="2"/>
  <c r="AA4844" i="2" s="1"/>
  <c r="X4845" i="2"/>
  <c r="AA4845" i="2" s="1"/>
  <c r="X4846" i="2"/>
  <c r="AA4846" i="2" s="1"/>
  <c r="X4847" i="2"/>
  <c r="AA4847" i="2" s="1"/>
  <c r="X4848" i="2"/>
  <c r="AA4848" i="2" s="1"/>
  <c r="X4849" i="2"/>
  <c r="AA4849" i="2" s="1"/>
  <c r="X4850" i="2"/>
  <c r="AA4850" i="2" s="1"/>
  <c r="X4851" i="2"/>
  <c r="AA4851" i="2" s="1"/>
  <c r="X4852" i="2"/>
  <c r="AA4852" i="2" s="1"/>
  <c r="X4853" i="2"/>
  <c r="AA4853" i="2" s="1"/>
  <c r="X4854" i="2"/>
  <c r="AA4854" i="2" s="1"/>
  <c r="X4855" i="2"/>
  <c r="AA4855" i="2" s="1"/>
  <c r="X4856" i="2"/>
  <c r="AA4856" i="2" s="1"/>
  <c r="X4857" i="2"/>
  <c r="AA4857" i="2" s="1"/>
  <c r="X4858" i="2"/>
  <c r="AA4858" i="2" s="1"/>
  <c r="X4859" i="2"/>
  <c r="AA4859" i="2" s="1"/>
  <c r="X4860" i="2"/>
  <c r="AA4860" i="2" s="1"/>
  <c r="X4861" i="2"/>
  <c r="AA4861" i="2" s="1"/>
  <c r="X4862" i="2"/>
  <c r="AA4862" i="2" s="1"/>
  <c r="X4863" i="2"/>
  <c r="AA4863" i="2" s="1"/>
  <c r="X4864" i="2"/>
  <c r="AA4864" i="2" s="1"/>
  <c r="X4865" i="2"/>
  <c r="AA4865" i="2" s="1"/>
  <c r="X4866" i="2"/>
  <c r="AA4866" i="2" s="1"/>
  <c r="X4867" i="2"/>
  <c r="AA4867" i="2" s="1"/>
  <c r="X4868" i="2"/>
  <c r="AA4868" i="2" s="1"/>
  <c r="X4869" i="2"/>
  <c r="AA4869" i="2" s="1"/>
  <c r="X4870" i="2"/>
  <c r="AA4870" i="2" s="1"/>
  <c r="X4871" i="2"/>
  <c r="AA4871" i="2" s="1"/>
  <c r="X4872" i="2"/>
  <c r="AA4872" i="2" s="1"/>
  <c r="X4873" i="2"/>
  <c r="AA4873" i="2" s="1"/>
  <c r="X4874" i="2"/>
  <c r="AA4874" i="2" s="1"/>
  <c r="X4875" i="2"/>
  <c r="AA4875" i="2" s="1"/>
  <c r="X4876" i="2"/>
  <c r="AA4876" i="2" s="1"/>
  <c r="X4877" i="2"/>
  <c r="AA4877" i="2" s="1"/>
  <c r="X4878" i="2"/>
  <c r="AA4878" i="2" s="1"/>
  <c r="X4879" i="2"/>
  <c r="AA4879" i="2" s="1"/>
  <c r="X4880" i="2"/>
  <c r="AA4880" i="2" s="1"/>
  <c r="X4881" i="2"/>
  <c r="AA4881" i="2" s="1"/>
  <c r="X4882" i="2"/>
  <c r="AA4882" i="2" s="1"/>
  <c r="X4883" i="2"/>
  <c r="AA4883" i="2" s="1"/>
  <c r="X4884" i="2"/>
  <c r="AA4884" i="2" s="1"/>
  <c r="X4885" i="2"/>
  <c r="AA4885" i="2" s="1"/>
  <c r="X4886" i="2"/>
  <c r="AA4886" i="2" s="1"/>
  <c r="X4887" i="2"/>
  <c r="AA4887" i="2" s="1"/>
  <c r="X4888" i="2"/>
  <c r="AA4888" i="2" s="1"/>
  <c r="X4889" i="2"/>
  <c r="AA4889" i="2" s="1"/>
  <c r="X4890" i="2"/>
  <c r="AA4890" i="2" s="1"/>
  <c r="X4891" i="2"/>
  <c r="AA4891" i="2" s="1"/>
  <c r="X4892" i="2"/>
  <c r="AA4892" i="2" s="1"/>
  <c r="X4893" i="2"/>
  <c r="AA4893" i="2" s="1"/>
  <c r="X4894" i="2"/>
  <c r="AA4894" i="2" s="1"/>
  <c r="X4895" i="2"/>
  <c r="AA4895" i="2" s="1"/>
  <c r="X4896" i="2"/>
  <c r="AA4896" i="2" s="1"/>
  <c r="X4897" i="2"/>
  <c r="AA4897" i="2" s="1"/>
  <c r="X4898" i="2"/>
  <c r="AA4898" i="2" s="1"/>
  <c r="X4899" i="2"/>
  <c r="AA4899" i="2" s="1"/>
  <c r="X4900" i="2"/>
  <c r="AA4900" i="2" s="1"/>
  <c r="X4901" i="2"/>
  <c r="AA4901" i="2" s="1"/>
  <c r="X4902" i="2"/>
  <c r="AA4902" i="2" s="1"/>
  <c r="X4903" i="2"/>
  <c r="AA4903" i="2" s="1"/>
  <c r="X4904" i="2"/>
  <c r="AA4904" i="2" s="1"/>
  <c r="X4905" i="2"/>
  <c r="AA4905" i="2" s="1"/>
  <c r="X4906" i="2"/>
  <c r="AA4906" i="2" s="1"/>
  <c r="X4907" i="2"/>
  <c r="AA4907" i="2" s="1"/>
  <c r="X4908" i="2"/>
  <c r="AA4908" i="2" s="1"/>
  <c r="X4909" i="2"/>
  <c r="AA4909" i="2" s="1"/>
  <c r="X4910" i="2"/>
  <c r="AA4910" i="2" s="1"/>
  <c r="X4911" i="2"/>
  <c r="AA4911" i="2" s="1"/>
  <c r="X4912" i="2"/>
  <c r="AA4912" i="2" s="1"/>
  <c r="X4913" i="2"/>
  <c r="AA4913" i="2" s="1"/>
  <c r="X4914" i="2"/>
  <c r="AA4914" i="2" s="1"/>
  <c r="X4915" i="2"/>
  <c r="AA4915" i="2" s="1"/>
  <c r="X4916" i="2"/>
  <c r="AA4916" i="2" s="1"/>
  <c r="X4917" i="2"/>
  <c r="AA4917" i="2" s="1"/>
  <c r="X4918" i="2"/>
  <c r="AA4918" i="2" s="1"/>
  <c r="X4919" i="2"/>
  <c r="AA4919" i="2" s="1"/>
  <c r="X4920" i="2"/>
  <c r="AA4920" i="2" s="1"/>
  <c r="X4921" i="2"/>
  <c r="AA4921" i="2" s="1"/>
  <c r="X4922" i="2"/>
  <c r="AA4922" i="2" s="1"/>
  <c r="X4923" i="2"/>
  <c r="AA4923" i="2" s="1"/>
  <c r="X4924" i="2"/>
  <c r="AA4924" i="2" s="1"/>
  <c r="X4925" i="2"/>
  <c r="AA4925" i="2" s="1"/>
  <c r="X4926" i="2"/>
  <c r="AA4926" i="2" s="1"/>
  <c r="X4927" i="2"/>
  <c r="AA4927" i="2" s="1"/>
  <c r="X4928" i="2"/>
  <c r="AA4928" i="2" s="1"/>
  <c r="X4929" i="2"/>
  <c r="AA4929" i="2" s="1"/>
  <c r="X4930" i="2"/>
  <c r="AA4930" i="2" s="1"/>
  <c r="X4931" i="2"/>
  <c r="AA4931" i="2" s="1"/>
  <c r="X4932" i="2"/>
  <c r="AA4932" i="2" s="1"/>
  <c r="X4933" i="2"/>
  <c r="AA4933" i="2" s="1"/>
  <c r="X4934" i="2"/>
  <c r="AA4934" i="2" s="1"/>
  <c r="X4935" i="2"/>
  <c r="AA4935" i="2" s="1"/>
  <c r="X4936" i="2"/>
  <c r="AA4936" i="2" s="1"/>
  <c r="X4937" i="2"/>
  <c r="AA4937" i="2" s="1"/>
  <c r="X4938" i="2"/>
  <c r="AA4938" i="2" s="1"/>
  <c r="X4939" i="2"/>
  <c r="AA4939" i="2" s="1"/>
  <c r="X4940" i="2"/>
  <c r="AA4940" i="2" s="1"/>
  <c r="X4941" i="2"/>
  <c r="AA4941" i="2" s="1"/>
  <c r="X4942" i="2"/>
  <c r="AA4942" i="2" s="1"/>
  <c r="X4943" i="2"/>
  <c r="AA4943" i="2" s="1"/>
  <c r="X4944" i="2"/>
  <c r="AA4944" i="2" s="1"/>
  <c r="X4945" i="2"/>
  <c r="AA4945" i="2" s="1"/>
  <c r="X4946" i="2"/>
  <c r="AA4946" i="2" s="1"/>
  <c r="X4947" i="2"/>
  <c r="AA4947" i="2" s="1"/>
  <c r="X4948" i="2"/>
  <c r="AA4948" i="2" s="1"/>
  <c r="X4949" i="2"/>
  <c r="AA4949" i="2" s="1"/>
  <c r="X4950" i="2"/>
  <c r="AA4950" i="2" s="1"/>
  <c r="X4951" i="2"/>
  <c r="AA4951" i="2" s="1"/>
  <c r="X4952" i="2"/>
  <c r="AA4952" i="2" s="1"/>
  <c r="X4953" i="2"/>
  <c r="AA4953" i="2" s="1"/>
  <c r="X4954" i="2"/>
  <c r="AA4954" i="2" s="1"/>
  <c r="X4955" i="2"/>
  <c r="AA4955" i="2" s="1"/>
  <c r="X4956" i="2"/>
  <c r="AA4956" i="2" s="1"/>
  <c r="X4957" i="2"/>
  <c r="AA4957" i="2" s="1"/>
  <c r="X4958" i="2"/>
  <c r="AA4958" i="2" s="1"/>
  <c r="X4959" i="2"/>
  <c r="AA4959" i="2" s="1"/>
  <c r="X4960" i="2"/>
  <c r="AA4960" i="2" s="1"/>
  <c r="X4961" i="2"/>
  <c r="AA4961" i="2" s="1"/>
  <c r="X4962" i="2"/>
  <c r="AA4962" i="2" s="1"/>
  <c r="X4963" i="2"/>
  <c r="AA4963" i="2" s="1"/>
  <c r="X4964" i="2"/>
  <c r="AA4964" i="2" s="1"/>
  <c r="X4965" i="2"/>
  <c r="AA4965" i="2" s="1"/>
  <c r="X4966" i="2"/>
  <c r="AA4966" i="2" s="1"/>
  <c r="X4967" i="2"/>
  <c r="AA4967" i="2" s="1"/>
  <c r="X4968" i="2"/>
  <c r="AA4968" i="2" s="1"/>
  <c r="X4969" i="2"/>
  <c r="AA4969" i="2" s="1"/>
  <c r="X4970" i="2"/>
  <c r="AA4970" i="2" s="1"/>
  <c r="X4971" i="2"/>
  <c r="AA4971" i="2" s="1"/>
  <c r="X4972" i="2"/>
  <c r="AA4972" i="2" s="1"/>
  <c r="X4973" i="2"/>
  <c r="AA4973" i="2" s="1"/>
  <c r="X4974" i="2"/>
  <c r="AA4974" i="2" s="1"/>
  <c r="X4975" i="2"/>
  <c r="AA4975" i="2" s="1"/>
  <c r="X4976" i="2"/>
  <c r="AA4976" i="2" s="1"/>
  <c r="X4977" i="2"/>
  <c r="AA4977" i="2" s="1"/>
  <c r="X4978" i="2"/>
  <c r="AA4978" i="2" s="1"/>
  <c r="X4979" i="2"/>
  <c r="AA4979" i="2" s="1"/>
  <c r="X4980" i="2"/>
  <c r="AA4980" i="2" s="1"/>
  <c r="X4981" i="2"/>
  <c r="AA4981" i="2" s="1"/>
  <c r="X4982" i="2"/>
  <c r="AA4982" i="2" s="1"/>
  <c r="X4983" i="2"/>
  <c r="AA4983" i="2" s="1"/>
  <c r="X4984" i="2"/>
  <c r="AA4984" i="2" s="1"/>
  <c r="X4985" i="2"/>
  <c r="AA4985" i="2" s="1"/>
  <c r="X4986" i="2"/>
  <c r="AA4986" i="2" s="1"/>
  <c r="X4987" i="2"/>
  <c r="AA4987" i="2" s="1"/>
  <c r="X4988" i="2"/>
  <c r="AA4988" i="2" s="1"/>
  <c r="X4989" i="2"/>
  <c r="AA4989" i="2" s="1"/>
  <c r="X4990" i="2"/>
  <c r="AA4990" i="2" s="1"/>
  <c r="X4991" i="2"/>
  <c r="AA4991" i="2" s="1"/>
  <c r="X4992" i="2"/>
  <c r="AA4992" i="2" s="1"/>
  <c r="X4993" i="2"/>
  <c r="AA4993" i="2" s="1"/>
  <c r="X4994" i="2"/>
  <c r="AA4994" i="2" s="1"/>
  <c r="X4995" i="2"/>
  <c r="AA4995" i="2" s="1"/>
  <c r="X4996" i="2"/>
  <c r="AA4996" i="2" s="1"/>
  <c r="X4997" i="2"/>
  <c r="AA4997" i="2" s="1"/>
  <c r="X4998" i="2"/>
  <c r="AA4998" i="2" s="1"/>
  <c r="X4999" i="2"/>
  <c r="AA4999" i="2" s="1"/>
  <c r="X5000" i="2"/>
  <c r="AA5000" i="2" s="1"/>
  <c r="X5001" i="2"/>
  <c r="AA5001" i="2" s="1"/>
  <c r="X5002" i="2"/>
  <c r="AA5002" i="2" s="1"/>
  <c r="X5003" i="2"/>
  <c r="AA5003" i="2" s="1"/>
  <c r="X5004" i="2"/>
  <c r="AA5004" i="2" s="1"/>
  <c r="X5005" i="2"/>
  <c r="AA5005" i="2" s="1"/>
  <c r="X5006" i="2"/>
  <c r="AA5006" i="2" s="1"/>
  <c r="X5007" i="2"/>
  <c r="AA5007" i="2" s="1"/>
  <c r="X5008" i="2"/>
  <c r="AA5008" i="2" s="1"/>
  <c r="X5009" i="2"/>
  <c r="AA5009" i="2" s="1"/>
  <c r="X5010" i="2"/>
  <c r="AA5010" i="2" s="1"/>
  <c r="X5011" i="2"/>
  <c r="AA5011" i="2" s="1"/>
  <c r="X5012" i="2"/>
  <c r="AA5012" i="2" s="1"/>
  <c r="X5013" i="2"/>
  <c r="AA5013" i="2" s="1"/>
  <c r="X5014" i="2"/>
  <c r="AA5014" i="2" s="1"/>
  <c r="X5015" i="2"/>
  <c r="AA5015" i="2" s="1"/>
  <c r="X5016" i="2"/>
  <c r="AA5016" i="2" s="1"/>
  <c r="X5017" i="2"/>
  <c r="AA5017" i="2" s="1"/>
  <c r="X5018" i="2"/>
  <c r="AA5018" i="2" s="1"/>
  <c r="X5019" i="2"/>
  <c r="AA5019" i="2" s="1"/>
  <c r="X5020" i="2"/>
  <c r="AA5020" i="2" s="1"/>
  <c r="X5021" i="2"/>
  <c r="AA5021" i="2" s="1"/>
  <c r="X5022" i="2"/>
  <c r="AA5022" i="2" s="1"/>
  <c r="X5023" i="2"/>
  <c r="AA5023" i="2" s="1"/>
  <c r="X5024" i="2"/>
  <c r="AA5024" i="2" s="1"/>
  <c r="X5025" i="2"/>
  <c r="AA5025" i="2" s="1"/>
  <c r="X5026" i="2"/>
  <c r="AA5026" i="2" s="1"/>
  <c r="X5027" i="2"/>
  <c r="AA5027" i="2" s="1"/>
  <c r="X5028" i="2"/>
  <c r="AA5028" i="2" s="1"/>
  <c r="X5029" i="2"/>
  <c r="AA5029" i="2" s="1"/>
  <c r="X5030" i="2"/>
  <c r="AA5030" i="2" s="1"/>
  <c r="X5031" i="2"/>
  <c r="AA5031" i="2" s="1"/>
  <c r="X5032" i="2"/>
  <c r="AA5032" i="2" s="1"/>
  <c r="X5033" i="2"/>
  <c r="AA5033" i="2" s="1"/>
  <c r="X5034" i="2"/>
  <c r="AA5034" i="2" s="1"/>
  <c r="X5035" i="2"/>
  <c r="AA5035" i="2" s="1"/>
  <c r="X5036" i="2"/>
  <c r="AA5036" i="2" s="1"/>
  <c r="X5037" i="2"/>
  <c r="AA5037" i="2" s="1"/>
  <c r="X5038" i="2"/>
  <c r="AA5038" i="2" s="1"/>
  <c r="X5039" i="2"/>
  <c r="AA5039" i="2" s="1"/>
  <c r="X5040" i="2"/>
  <c r="AA5040" i="2" s="1"/>
  <c r="X5041" i="2"/>
  <c r="AA5041" i="2" s="1"/>
  <c r="X5042" i="2"/>
  <c r="AA5042" i="2" s="1"/>
  <c r="X5043" i="2"/>
  <c r="AA5043" i="2" s="1"/>
  <c r="X5044" i="2"/>
  <c r="AA5044" i="2" s="1"/>
  <c r="X5045" i="2"/>
  <c r="AA5045" i="2" s="1"/>
  <c r="X5046" i="2"/>
  <c r="AA5046" i="2" s="1"/>
  <c r="X5047" i="2"/>
  <c r="AA5047" i="2" s="1"/>
  <c r="X5048" i="2"/>
  <c r="AA5048" i="2" s="1"/>
  <c r="X5049" i="2"/>
  <c r="AA5049" i="2" s="1"/>
  <c r="X5050" i="2"/>
  <c r="AA5050" i="2" s="1"/>
  <c r="X5051" i="2"/>
  <c r="AA5051" i="2" s="1"/>
  <c r="X5052" i="2"/>
  <c r="AA5052" i="2" s="1"/>
  <c r="X5053" i="2"/>
  <c r="AA5053" i="2" s="1"/>
  <c r="X5054" i="2"/>
  <c r="AA5054" i="2" s="1"/>
  <c r="X5055" i="2"/>
  <c r="AA5055" i="2" s="1"/>
  <c r="X5056" i="2"/>
  <c r="AA5056" i="2" s="1"/>
  <c r="X5057" i="2"/>
  <c r="AA5057" i="2" s="1"/>
  <c r="X5058" i="2"/>
  <c r="AA5058" i="2" s="1"/>
  <c r="X5059" i="2"/>
  <c r="AA5059" i="2" s="1"/>
  <c r="X5060" i="2"/>
  <c r="AA5060" i="2" s="1"/>
  <c r="X5061" i="2"/>
  <c r="AA5061" i="2" s="1"/>
  <c r="X5062" i="2"/>
  <c r="AA5062" i="2" s="1"/>
  <c r="X5063" i="2"/>
  <c r="AA5063" i="2" s="1"/>
  <c r="X5064" i="2"/>
  <c r="AA5064" i="2" s="1"/>
  <c r="X5065" i="2"/>
  <c r="AA5065" i="2" s="1"/>
  <c r="X5066" i="2"/>
  <c r="AA5066" i="2" s="1"/>
  <c r="X5067" i="2"/>
  <c r="AA5067" i="2" s="1"/>
  <c r="X5068" i="2"/>
  <c r="AA5068" i="2" s="1"/>
  <c r="X5069" i="2"/>
  <c r="AA5069" i="2" s="1"/>
  <c r="X5070" i="2"/>
  <c r="AA5070" i="2" s="1"/>
  <c r="X5071" i="2"/>
  <c r="AA5071" i="2" s="1"/>
  <c r="X5072" i="2"/>
  <c r="AA5072" i="2" s="1"/>
  <c r="X5073" i="2"/>
  <c r="AA5073" i="2" s="1"/>
  <c r="X5074" i="2"/>
  <c r="AA5074" i="2" s="1"/>
  <c r="X5075" i="2"/>
  <c r="AA5075" i="2" s="1"/>
  <c r="X5076" i="2"/>
  <c r="AA5076" i="2" s="1"/>
  <c r="X5077" i="2"/>
  <c r="AA5077" i="2" s="1"/>
  <c r="X5078" i="2"/>
  <c r="AA5078" i="2" s="1"/>
  <c r="X5079" i="2"/>
  <c r="AA5079" i="2" s="1"/>
  <c r="X5080" i="2"/>
  <c r="AA5080" i="2" s="1"/>
  <c r="X5081" i="2"/>
  <c r="AA5081" i="2" s="1"/>
  <c r="X5082" i="2"/>
  <c r="AA5082" i="2" s="1"/>
  <c r="X5083" i="2"/>
  <c r="AA5083" i="2" s="1"/>
  <c r="X5084" i="2"/>
  <c r="AA5084" i="2" s="1"/>
  <c r="X5085" i="2"/>
  <c r="AA5085" i="2" s="1"/>
  <c r="X5086" i="2"/>
  <c r="AA5086" i="2" s="1"/>
  <c r="X5087" i="2"/>
  <c r="AA5087" i="2" s="1"/>
  <c r="X5088" i="2"/>
  <c r="AA5088" i="2" s="1"/>
  <c r="X5089" i="2"/>
  <c r="AA5089" i="2" s="1"/>
  <c r="X5090" i="2"/>
  <c r="AA5090" i="2" s="1"/>
  <c r="X5091" i="2"/>
  <c r="AA5091" i="2" s="1"/>
  <c r="X5092" i="2"/>
  <c r="AA5092" i="2" s="1"/>
  <c r="X5093" i="2"/>
  <c r="AA5093" i="2" s="1"/>
  <c r="X5094" i="2"/>
  <c r="AA5094" i="2" s="1"/>
  <c r="X5095" i="2"/>
  <c r="AA5095" i="2" s="1"/>
  <c r="X5096" i="2"/>
  <c r="AA5096" i="2" s="1"/>
  <c r="X5097" i="2"/>
  <c r="AA5097" i="2" s="1"/>
  <c r="X5098" i="2"/>
  <c r="AA5098" i="2" s="1"/>
  <c r="X5099" i="2"/>
  <c r="AA5099" i="2" s="1"/>
  <c r="X5100" i="2"/>
  <c r="AA5100" i="2" s="1"/>
  <c r="X5101" i="2"/>
  <c r="AA5101" i="2" s="1"/>
  <c r="X5102" i="2"/>
  <c r="AA5102" i="2" s="1"/>
  <c r="X5103" i="2"/>
  <c r="AA5103" i="2" s="1"/>
  <c r="X5104" i="2"/>
  <c r="AA5104" i="2" s="1"/>
  <c r="X5105" i="2"/>
  <c r="AA5105" i="2" s="1"/>
  <c r="X5106" i="2"/>
  <c r="AA5106" i="2" s="1"/>
  <c r="X5107" i="2"/>
  <c r="AA5107" i="2" s="1"/>
  <c r="X5108" i="2"/>
  <c r="AA5108" i="2" s="1"/>
  <c r="X5109" i="2"/>
  <c r="AA5109" i="2" s="1"/>
  <c r="X5110" i="2"/>
  <c r="AA5110" i="2" s="1"/>
  <c r="X5111" i="2"/>
  <c r="AA5111" i="2" s="1"/>
  <c r="X5112" i="2"/>
  <c r="AA5112" i="2" s="1"/>
  <c r="X5113" i="2"/>
  <c r="AA5113" i="2" s="1"/>
  <c r="X5114" i="2"/>
  <c r="AA5114" i="2" s="1"/>
  <c r="X5115" i="2"/>
  <c r="AA5115" i="2" s="1"/>
  <c r="X5116" i="2"/>
  <c r="AA5116" i="2" s="1"/>
  <c r="X5117" i="2"/>
  <c r="AA5117" i="2" s="1"/>
  <c r="X5118" i="2"/>
  <c r="AA5118" i="2" s="1"/>
  <c r="X5119" i="2"/>
  <c r="AA5119" i="2" s="1"/>
  <c r="X5120" i="2"/>
  <c r="AA5120" i="2" s="1"/>
  <c r="X5121" i="2"/>
  <c r="AA5121" i="2" s="1"/>
  <c r="X5122" i="2"/>
  <c r="AA5122" i="2" s="1"/>
  <c r="X5123" i="2"/>
  <c r="AA5123" i="2" s="1"/>
  <c r="X5124" i="2"/>
  <c r="AA5124" i="2" s="1"/>
  <c r="X5125" i="2"/>
  <c r="AA5125" i="2" s="1"/>
  <c r="X5126" i="2"/>
  <c r="AA5126" i="2" s="1"/>
  <c r="X5127" i="2"/>
  <c r="AA5127" i="2" s="1"/>
  <c r="X5128" i="2"/>
  <c r="AA5128" i="2" s="1"/>
  <c r="X5129" i="2"/>
  <c r="AA5129" i="2" s="1"/>
  <c r="X5130" i="2"/>
  <c r="AA5130" i="2" s="1"/>
  <c r="X5131" i="2"/>
  <c r="AA5131" i="2" s="1"/>
  <c r="X5132" i="2"/>
  <c r="AA5132" i="2" s="1"/>
  <c r="X5133" i="2"/>
  <c r="AA5133" i="2" s="1"/>
  <c r="X5134" i="2"/>
  <c r="AA5134" i="2" s="1"/>
  <c r="X5135" i="2"/>
  <c r="AA5135" i="2" s="1"/>
  <c r="X5136" i="2"/>
  <c r="AA5136" i="2" s="1"/>
  <c r="X5137" i="2"/>
  <c r="AA5137" i="2" s="1"/>
  <c r="X5138" i="2"/>
  <c r="AA5138" i="2" s="1"/>
  <c r="X5139" i="2"/>
  <c r="AA5139" i="2" s="1"/>
  <c r="X5140" i="2"/>
  <c r="AA5140" i="2" s="1"/>
  <c r="X5141" i="2"/>
  <c r="AA5141" i="2" s="1"/>
  <c r="X5142" i="2"/>
  <c r="AA5142" i="2" s="1"/>
  <c r="X5143" i="2"/>
  <c r="AA5143" i="2" s="1"/>
  <c r="X5144" i="2"/>
  <c r="AA5144" i="2" s="1"/>
  <c r="X5145" i="2"/>
  <c r="AA5145" i="2" s="1"/>
  <c r="X5146" i="2"/>
  <c r="AA5146" i="2" s="1"/>
  <c r="X5147" i="2"/>
  <c r="AA5147" i="2" s="1"/>
  <c r="X5148" i="2"/>
  <c r="AA5148" i="2" s="1"/>
  <c r="X5149" i="2"/>
  <c r="AA5149" i="2" s="1"/>
  <c r="X5150" i="2"/>
  <c r="AA5150" i="2" s="1"/>
  <c r="X5151" i="2"/>
  <c r="AA5151" i="2" s="1"/>
  <c r="X5152" i="2"/>
  <c r="AA5152" i="2" s="1"/>
  <c r="X5153" i="2"/>
  <c r="AA5153" i="2" s="1"/>
  <c r="X5154" i="2"/>
  <c r="AA5154" i="2" s="1"/>
  <c r="X5155" i="2"/>
  <c r="AA5155" i="2" s="1"/>
  <c r="X5156" i="2"/>
  <c r="AA5156" i="2" s="1"/>
  <c r="X5157" i="2"/>
  <c r="AA5157" i="2" s="1"/>
  <c r="X5158" i="2"/>
  <c r="AA5158" i="2" s="1"/>
  <c r="X5159" i="2"/>
  <c r="AA5159" i="2" s="1"/>
  <c r="X5160" i="2"/>
  <c r="AA5160" i="2" s="1"/>
  <c r="X5161" i="2"/>
  <c r="AA5161" i="2" s="1"/>
  <c r="X5162" i="2"/>
  <c r="AA5162" i="2" s="1"/>
  <c r="X5163" i="2"/>
  <c r="AA5163" i="2" s="1"/>
  <c r="X5164" i="2"/>
  <c r="AA5164" i="2" s="1"/>
  <c r="X5165" i="2"/>
  <c r="AA5165" i="2" s="1"/>
  <c r="X5166" i="2"/>
  <c r="AA5166" i="2" s="1"/>
  <c r="X5167" i="2"/>
  <c r="AA5167" i="2" s="1"/>
  <c r="X5168" i="2"/>
  <c r="AA5168" i="2" s="1"/>
  <c r="X5169" i="2"/>
  <c r="AA5169" i="2" s="1"/>
  <c r="X5170" i="2"/>
  <c r="AA5170" i="2" s="1"/>
  <c r="X5171" i="2"/>
  <c r="AA5171" i="2" s="1"/>
  <c r="X5172" i="2"/>
  <c r="AA5172" i="2" s="1"/>
  <c r="X5173" i="2"/>
  <c r="AA5173" i="2" s="1"/>
  <c r="X5174" i="2"/>
  <c r="AA5174" i="2" s="1"/>
  <c r="X5175" i="2"/>
  <c r="AA5175" i="2" s="1"/>
  <c r="X5176" i="2"/>
  <c r="AA5176" i="2" s="1"/>
  <c r="X5177" i="2"/>
  <c r="AA5177" i="2" s="1"/>
  <c r="X5178" i="2"/>
  <c r="AA5178" i="2" s="1"/>
  <c r="X5179" i="2"/>
  <c r="AA5179" i="2" s="1"/>
  <c r="X5180" i="2"/>
  <c r="AA5180" i="2" s="1"/>
  <c r="X5181" i="2"/>
  <c r="AA5181" i="2" s="1"/>
  <c r="X5182" i="2"/>
  <c r="AA5182" i="2" s="1"/>
  <c r="X5183" i="2"/>
  <c r="AA5183" i="2" s="1"/>
  <c r="X5184" i="2"/>
  <c r="AA5184" i="2" s="1"/>
  <c r="X5185" i="2"/>
  <c r="AA5185" i="2" s="1"/>
  <c r="X5186" i="2"/>
  <c r="AA5186" i="2" s="1"/>
  <c r="X5187" i="2"/>
  <c r="AA5187" i="2" s="1"/>
  <c r="X5188" i="2"/>
  <c r="AA5188" i="2" s="1"/>
  <c r="X5189" i="2"/>
  <c r="AA5189" i="2" s="1"/>
  <c r="X5190" i="2"/>
  <c r="AA5190" i="2" s="1"/>
  <c r="X5191" i="2"/>
  <c r="AA5191" i="2" s="1"/>
  <c r="X5192" i="2"/>
  <c r="AA5192" i="2" s="1"/>
  <c r="X5193" i="2"/>
  <c r="AA5193" i="2" s="1"/>
  <c r="X5194" i="2"/>
  <c r="AA5194" i="2" s="1"/>
  <c r="X5195" i="2"/>
  <c r="AA5195" i="2" s="1"/>
  <c r="X5196" i="2"/>
  <c r="AA5196" i="2" s="1"/>
  <c r="X5197" i="2"/>
  <c r="AA5197" i="2" s="1"/>
  <c r="X5198" i="2"/>
  <c r="AA5198" i="2" s="1"/>
  <c r="X5199" i="2"/>
  <c r="AA5199" i="2" s="1"/>
  <c r="X5200" i="2"/>
  <c r="AA5200" i="2" s="1"/>
  <c r="X5201" i="2"/>
  <c r="AA5201" i="2" s="1"/>
  <c r="X5202" i="2"/>
  <c r="AA5202" i="2" s="1"/>
  <c r="X5203" i="2"/>
  <c r="AA5203" i="2" s="1"/>
  <c r="X5204" i="2"/>
  <c r="AA5204" i="2" s="1"/>
  <c r="X5205" i="2"/>
  <c r="AA5205" i="2" s="1"/>
  <c r="X5206" i="2"/>
  <c r="AA5206" i="2" s="1"/>
  <c r="X5207" i="2"/>
  <c r="AA5207" i="2" s="1"/>
  <c r="X5208" i="2"/>
  <c r="AA5208" i="2" s="1"/>
  <c r="X5209" i="2"/>
  <c r="AA5209" i="2" s="1"/>
  <c r="X5210" i="2"/>
  <c r="AA5210" i="2" s="1"/>
  <c r="X5211" i="2"/>
  <c r="AA5211" i="2" s="1"/>
  <c r="X5212" i="2"/>
  <c r="AA5212" i="2" s="1"/>
  <c r="X5213" i="2"/>
  <c r="AA5213" i="2" s="1"/>
  <c r="X5214" i="2"/>
  <c r="AA5214" i="2" s="1"/>
  <c r="X5215" i="2"/>
  <c r="AA5215" i="2" s="1"/>
  <c r="X5216" i="2"/>
  <c r="AA5216" i="2" s="1"/>
  <c r="X5217" i="2"/>
  <c r="AA5217" i="2" s="1"/>
  <c r="X5218" i="2"/>
  <c r="AA5218" i="2" s="1"/>
  <c r="X5219" i="2"/>
  <c r="AA5219" i="2" s="1"/>
  <c r="X5220" i="2"/>
  <c r="AA5220" i="2" s="1"/>
  <c r="X5221" i="2"/>
  <c r="AA5221" i="2" s="1"/>
  <c r="X5222" i="2"/>
  <c r="AA5222" i="2" s="1"/>
  <c r="X5223" i="2"/>
  <c r="AA5223" i="2" s="1"/>
  <c r="X5224" i="2"/>
  <c r="AA5224" i="2" s="1"/>
  <c r="X5225" i="2"/>
  <c r="AA5225" i="2" s="1"/>
  <c r="X5226" i="2"/>
  <c r="AA5226" i="2" s="1"/>
  <c r="X5227" i="2"/>
  <c r="AA5227" i="2" s="1"/>
  <c r="X5228" i="2"/>
  <c r="AA5228" i="2" s="1"/>
  <c r="X5229" i="2"/>
  <c r="AA5229" i="2" s="1"/>
  <c r="X5230" i="2"/>
  <c r="AA5230" i="2" s="1"/>
  <c r="X5231" i="2"/>
  <c r="AA5231" i="2" s="1"/>
  <c r="X5232" i="2"/>
  <c r="AA5232" i="2" s="1"/>
  <c r="X5233" i="2"/>
  <c r="AA5233" i="2" s="1"/>
  <c r="X5234" i="2"/>
  <c r="AA5234" i="2" s="1"/>
  <c r="X5235" i="2"/>
  <c r="AA5235" i="2" s="1"/>
  <c r="X5236" i="2"/>
  <c r="AA5236" i="2" s="1"/>
  <c r="X5237" i="2"/>
  <c r="AA5237" i="2" s="1"/>
  <c r="X5238" i="2"/>
  <c r="AA5238" i="2" s="1"/>
  <c r="X5239" i="2"/>
  <c r="AA5239" i="2" s="1"/>
  <c r="X5240" i="2"/>
  <c r="AA5240" i="2" s="1"/>
  <c r="X5241" i="2"/>
  <c r="AA5241" i="2" s="1"/>
  <c r="X5242" i="2"/>
  <c r="AA5242" i="2" s="1"/>
  <c r="X5243" i="2"/>
  <c r="AA5243" i="2" s="1"/>
  <c r="X5244" i="2"/>
  <c r="AA5244" i="2" s="1"/>
  <c r="X5245" i="2"/>
  <c r="AA5245" i="2" s="1"/>
  <c r="X5246" i="2"/>
  <c r="AA5246" i="2" s="1"/>
  <c r="X5247" i="2"/>
  <c r="AA5247" i="2" s="1"/>
  <c r="X5248" i="2"/>
  <c r="AA5248" i="2" s="1"/>
  <c r="X5249" i="2"/>
  <c r="AA5249" i="2" s="1"/>
  <c r="X5250" i="2"/>
  <c r="AA5250" i="2" s="1"/>
  <c r="X5251" i="2"/>
  <c r="AA5251" i="2" s="1"/>
  <c r="X5252" i="2"/>
  <c r="AA5252" i="2" s="1"/>
  <c r="X5253" i="2"/>
  <c r="AA5253" i="2" s="1"/>
  <c r="X5254" i="2"/>
  <c r="AA5254" i="2" s="1"/>
  <c r="X5255" i="2"/>
  <c r="AA5255" i="2" s="1"/>
  <c r="X5256" i="2"/>
  <c r="AA5256" i="2" s="1"/>
  <c r="X5257" i="2"/>
  <c r="AA5257" i="2" s="1"/>
  <c r="X5258" i="2"/>
  <c r="AA5258" i="2" s="1"/>
  <c r="X5259" i="2"/>
  <c r="AA5259" i="2" s="1"/>
  <c r="X5260" i="2"/>
  <c r="AA5260" i="2" s="1"/>
  <c r="X5261" i="2"/>
  <c r="AA5261" i="2" s="1"/>
  <c r="X5262" i="2"/>
  <c r="AA5262" i="2" s="1"/>
  <c r="X5263" i="2"/>
  <c r="AA5263" i="2" s="1"/>
  <c r="X5264" i="2"/>
  <c r="AA5264" i="2" s="1"/>
  <c r="X5265" i="2"/>
  <c r="AA5265" i="2" s="1"/>
  <c r="X5266" i="2"/>
  <c r="AA5266" i="2" s="1"/>
  <c r="X5267" i="2"/>
  <c r="AA5267" i="2" s="1"/>
  <c r="X5268" i="2"/>
  <c r="AA5268" i="2" s="1"/>
  <c r="X5269" i="2"/>
  <c r="AA5269" i="2" s="1"/>
  <c r="X5270" i="2"/>
  <c r="AA5270" i="2" s="1"/>
  <c r="X5271" i="2"/>
  <c r="AA5271" i="2" s="1"/>
  <c r="X5272" i="2"/>
  <c r="AA5272" i="2" s="1"/>
  <c r="X5273" i="2"/>
  <c r="AA5273" i="2" s="1"/>
  <c r="X5274" i="2"/>
  <c r="AA5274" i="2" s="1"/>
  <c r="X5275" i="2"/>
  <c r="AA5275" i="2" s="1"/>
  <c r="X5276" i="2"/>
  <c r="AA5276" i="2" s="1"/>
  <c r="X5277" i="2"/>
  <c r="AA5277" i="2" s="1"/>
  <c r="X5278" i="2"/>
  <c r="AA5278" i="2" s="1"/>
  <c r="X5279" i="2"/>
  <c r="AA5279" i="2" s="1"/>
  <c r="X5280" i="2"/>
  <c r="AA5280" i="2" s="1"/>
  <c r="X5281" i="2"/>
  <c r="AA5281" i="2" s="1"/>
  <c r="X5282" i="2"/>
  <c r="AA5282" i="2" s="1"/>
  <c r="X5283" i="2"/>
  <c r="AA5283" i="2" s="1"/>
  <c r="X5284" i="2"/>
  <c r="AA5284" i="2" s="1"/>
  <c r="X5285" i="2"/>
  <c r="AA5285" i="2" s="1"/>
  <c r="X5286" i="2"/>
  <c r="AA5286" i="2" s="1"/>
  <c r="X5287" i="2"/>
  <c r="AA5287" i="2" s="1"/>
  <c r="X5288" i="2"/>
  <c r="AA5288" i="2" s="1"/>
  <c r="X5289" i="2"/>
  <c r="AA5289" i="2" s="1"/>
  <c r="X5290" i="2"/>
  <c r="AA5290" i="2" s="1"/>
  <c r="X5291" i="2"/>
  <c r="AA5291" i="2" s="1"/>
  <c r="X5292" i="2"/>
  <c r="AA5292" i="2" s="1"/>
  <c r="X5293" i="2"/>
  <c r="AA5293" i="2" s="1"/>
  <c r="X5294" i="2"/>
  <c r="AA5294" i="2" s="1"/>
  <c r="X5295" i="2"/>
  <c r="AA5295" i="2" s="1"/>
  <c r="X5296" i="2"/>
  <c r="AA5296" i="2" s="1"/>
  <c r="X5297" i="2"/>
  <c r="AA5297" i="2" s="1"/>
  <c r="X5298" i="2"/>
  <c r="AA5298" i="2" s="1"/>
  <c r="X5299" i="2"/>
  <c r="AA5299" i="2" s="1"/>
  <c r="X5300" i="2"/>
  <c r="AA5300" i="2" s="1"/>
  <c r="X5301" i="2"/>
  <c r="AA5301" i="2" s="1"/>
  <c r="X5302" i="2"/>
  <c r="AA5302" i="2" s="1"/>
  <c r="X5303" i="2"/>
  <c r="AA5303" i="2" s="1"/>
  <c r="X5304" i="2"/>
  <c r="AA5304" i="2" s="1"/>
  <c r="X5305" i="2"/>
  <c r="AA5305" i="2" s="1"/>
  <c r="X5306" i="2"/>
  <c r="AA5306" i="2" s="1"/>
  <c r="X5307" i="2"/>
  <c r="AA5307" i="2" s="1"/>
  <c r="X5308" i="2"/>
  <c r="AA5308" i="2" s="1"/>
  <c r="X5309" i="2"/>
  <c r="AA5309" i="2" s="1"/>
  <c r="X5310" i="2"/>
  <c r="AA5310" i="2" s="1"/>
  <c r="X5311" i="2"/>
  <c r="AA5311" i="2" s="1"/>
  <c r="X5312" i="2"/>
  <c r="AA5312" i="2" s="1"/>
  <c r="X5313" i="2"/>
  <c r="AA5313" i="2" s="1"/>
  <c r="X5314" i="2"/>
  <c r="AA5314" i="2" s="1"/>
  <c r="X5315" i="2"/>
  <c r="AA5315" i="2" s="1"/>
  <c r="X5316" i="2"/>
  <c r="AA5316" i="2" s="1"/>
  <c r="X5317" i="2"/>
  <c r="AA5317" i="2" s="1"/>
  <c r="X5318" i="2"/>
  <c r="AA5318" i="2" s="1"/>
  <c r="X5319" i="2"/>
  <c r="AA5319" i="2" s="1"/>
  <c r="X5320" i="2"/>
  <c r="AA5320" i="2" s="1"/>
  <c r="X5321" i="2"/>
  <c r="AA5321" i="2" s="1"/>
  <c r="X5322" i="2"/>
  <c r="AA5322" i="2" s="1"/>
  <c r="X5323" i="2"/>
  <c r="AA5323" i="2" s="1"/>
  <c r="X5324" i="2"/>
  <c r="AA5324" i="2" s="1"/>
  <c r="X5325" i="2"/>
  <c r="AA5325" i="2" s="1"/>
  <c r="X5326" i="2"/>
  <c r="AA5326" i="2" s="1"/>
  <c r="X5327" i="2"/>
  <c r="AA5327" i="2" s="1"/>
  <c r="X5328" i="2"/>
  <c r="AA5328" i="2" s="1"/>
  <c r="X5329" i="2"/>
  <c r="AA5329" i="2" s="1"/>
  <c r="X5330" i="2"/>
  <c r="AA5330" i="2" s="1"/>
  <c r="X5331" i="2"/>
  <c r="AA5331" i="2" s="1"/>
  <c r="X5332" i="2"/>
  <c r="AA5332" i="2" s="1"/>
  <c r="X5333" i="2"/>
  <c r="AA5333" i="2" s="1"/>
  <c r="X5334" i="2"/>
  <c r="AA5334" i="2" s="1"/>
  <c r="X5335" i="2"/>
  <c r="AA5335" i="2" s="1"/>
  <c r="X5336" i="2"/>
  <c r="AA5336" i="2" s="1"/>
  <c r="X5337" i="2"/>
  <c r="AA5337" i="2" s="1"/>
  <c r="X5338" i="2"/>
  <c r="AA5338" i="2" s="1"/>
  <c r="X5339" i="2"/>
  <c r="AA5339" i="2" s="1"/>
  <c r="X5340" i="2"/>
  <c r="AA5340" i="2" s="1"/>
  <c r="X5341" i="2"/>
  <c r="AA5341" i="2" s="1"/>
  <c r="X5342" i="2"/>
  <c r="AA5342" i="2" s="1"/>
  <c r="X5343" i="2"/>
  <c r="AA5343" i="2" s="1"/>
  <c r="X5344" i="2"/>
  <c r="AA5344" i="2" s="1"/>
  <c r="X5345" i="2"/>
  <c r="AA5345" i="2" s="1"/>
  <c r="X5346" i="2"/>
  <c r="AA5346" i="2" s="1"/>
  <c r="X5347" i="2"/>
  <c r="AA5347" i="2" s="1"/>
  <c r="X5348" i="2"/>
  <c r="AA5348" i="2" s="1"/>
  <c r="X5349" i="2"/>
  <c r="AA5349" i="2" s="1"/>
  <c r="X5350" i="2"/>
  <c r="AA5350" i="2" s="1"/>
  <c r="X5351" i="2"/>
  <c r="AA5351" i="2" s="1"/>
  <c r="X5352" i="2"/>
  <c r="AA5352" i="2" s="1"/>
  <c r="X5353" i="2"/>
  <c r="AA5353" i="2" s="1"/>
  <c r="X5354" i="2"/>
  <c r="AA5354" i="2" s="1"/>
  <c r="X5355" i="2"/>
  <c r="AA5355" i="2" s="1"/>
  <c r="X5356" i="2"/>
  <c r="AA5356" i="2" s="1"/>
  <c r="X5357" i="2"/>
  <c r="AA5357" i="2" s="1"/>
  <c r="X5358" i="2"/>
  <c r="AA5358" i="2" s="1"/>
  <c r="X5359" i="2"/>
  <c r="AA5359" i="2" s="1"/>
  <c r="X5360" i="2"/>
  <c r="AA5360" i="2" s="1"/>
  <c r="X5361" i="2"/>
  <c r="AA5361" i="2" s="1"/>
  <c r="X5362" i="2"/>
  <c r="AA5362" i="2" s="1"/>
  <c r="X5363" i="2"/>
  <c r="AA5363" i="2" s="1"/>
  <c r="X5364" i="2"/>
  <c r="AA5364" i="2" s="1"/>
  <c r="X5365" i="2"/>
  <c r="AA5365" i="2" s="1"/>
  <c r="X5366" i="2"/>
  <c r="AA5366" i="2" s="1"/>
  <c r="X5367" i="2"/>
  <c r="AA5367" i="2" s="1"/>
  <c r="X5368" i="2"/>
  <c r="AA5368" i="2" s="1"/>
  <c r="X5369" i="2"/>
  <c r="AA5369" i="2" s="1"/>
  <c r="X5370" i="2"/>
  <c r="AA5370" i="2" s="1"/>
  <c r="X5371" i="2"/>
  <c r="AA5371" i="2" s="1"/>
  <c r="X5372" i="2"/>
  <c r="AA5372" i="2" s="1"/>
  <c r="X5373" i="2"/>
  <c r="AA5373" i="2" s="1"/>
  <c r="X5374" i="2"/>
  <c r="AA5374" i="2" s="1"/>
  <c r="X5375" i="2"/>
  <c r="AA5375" i="2" s="1"/>
  <c r="X5376" i="2"/>
  <c r="AA5376" i="2" s="1"/>
  <c r="X5377" i="2"/>
  <c r="AA5377" i="2" s="1"/>
  <c r="X5378" i="2"/>
  <c r="AA5378" i="2" s="1"/>
  <c r="X5379" i="2"/>
  <c r="AA5379" i="2" s="1"/>
  <c r="X5380" i="2"/>
  <c r="AA5380" i="2" s="1"/>
  <c r="X5381" i="2"/>
  <c r="AA5381" i="2" s="1"/>
  <c r="X5382" i="2"/>
  <c r="AA5382" i="2" s="1"/>
  <c r="X5383" i="2"/>
  <c r="AA5383" i="2" s="1"/>
  <c r="X5384" i="2"/>
  <c r="AA5384" i="2" s="1"/>
  <c r="X5385" i="2"/>
  <c r="AA5385" i="2" s="1"/>
  <c r="X5386" i="2"/>
  <c r="AA5386" i="2" s="1"/>
  <c r="X5387" i="2"/>
  <c r="AA5387" i="2" s="1"/>
  <c r="X5388" i="2"/>
  <c r="AA5388" i="2" s="1"/>
  <c r="X5389" i="2"/>
  <c r="AA5389" i="2" s="1"/>
  <c r="X5390" i="2"/>
  <c r="AA5390" i="2" s="1"/>
  <c r="X5391" i="2"/>
  <c r="AA5391" i="2" s="1"/>
  <c r="X5392" i="2"/>
  <c r="AA5392" i="2" s="1"/>
  <c r="X5393" i="2"/>
  <c r="AA5393" i="2" s="1"/>
  <c r="X5394" i="2"/>
  <c r="AA5394" i="2" s="1"/>
  <c r="X5395" i="2"/>
  <c r="AA5395" i="2" s="1"/>
  <c r="X5396" i="2"/>
  <c r="AA5396" i="2" s="1"/>
  <c r="X5397" i="2"/>
  <c r="AA5397" i="2" s="1"/>
  <c r="X5398" i="2"/>
  <c r="AA5398" i="2" s="1"/>
  <c r="X5399" i="2"/>
  <c r="AA5399" i="2" s="1"/>
  <c r="X5400" i="2"/>
  <c r="AA5400" i="2" s="1"/>
  <c r="X5401" i="2"/>
  <c r="AA5401" i="2" s="1"/>
  <c r="X5402" i="2"/>
  <c r="AA5402" i="2" s="1"/>
  <c r="X5403" i="2"/>
  <c r="AA5403" i="2" s="1"/>
  <c r="X5404" i="2"/>
  <c r="AA5404" i="2" s="1"/>
  <c r="X5405" i="2"/>
  <c r="AA5405" i="2" s="1"/>
  <c r="X5406" i="2"/>
  <c r="AA5406" i="2" s="1"/>
  <c r="X5407" i="2"/>
  <c r="AA5407" i="2" s="1"/>
  <c r="X5408" i="2"/>
  <c r="AA5408" i="2" s="1"/>
  <c r="X5409" i="2"/>
  <c r="AA5409" i="2" s="1"/>
  <c r="X5410" i="2"/>
  <c r="AA5410" i="2" s="1"/>
  <c r="X5411" i="2"/>
  <c r="AA5411" i="2" s="1"/>
  <c r="X5412" i="2"/>
  <c r="AA5412" i="2" s="1"/>
  <c r="X5413" i="2"/>
  <c r="AA5413" i="2" s="1"/>
  <c r="X5414" i="2"/>
  <c r="AA5414" i="2" s="1"/>
  <c r="X5415" i="2"/>
  <c r="AA5415" i="2" s="1"/>
  <c r="X5416" i="2"/>
  <c r="AA5416" i="2" s="1"/>
  <c r="X5417" i="2"/>
  <c r="AA5417" i="2" s="1"/>
  <c r="X5418" i="2"/>
  <c r="AA5418" i="2" s="1"/>
  <c r="X5419" i="2"/>
  <c r="AA5419" i="2" s="1"/>
  <c r="X5420" i="2"/>
  <c r="AA5420" i="2" s="1"/>
  <c r="X5421" i="2"/>
  <c r="AA5421" i="2" s="1"/>
  <c r="X5422" i="2"/>
  <c r="AA5422" i="2" s="1"/>
  <c r="X5423" i="2"/>
  <c r="AA5423" i="2" s="1"/>
  <c r="X5424" i="2"/>
  <c r="AA5424" i="2" s="1"/>
  <c r="X5425" i="2"/>
  <c r="AA5425" i="2" s="1"/>
  <c r="X5426" i="2"/>
  <c r="AA5426" i="2" s="1"/>
  <c r="X5427" i="2"/>
  <c r="AA5427" i="2" s="1"/>
  <c r="X5428" i="2"/>
  <c r="AA5428" i="2" s="1"/>
  <c r="X5429" i="2"/>
  <c r="AA5429" i="2" s="1"/>
  <c r="X5430" i="2"/>
  <c r="AA5430" i="2" s="1"/>
  <c r="X5431" i="2"/>
  <c r="AA5431" i="2" s="1"/>
  <c r="X5432" i="2"/>
  <c r="AA5432" i="2" s="1"/>
  <c r="X5433" i="2"/>
  <c r="AA5433" i="2" s="1"/>
  <c r="X5434" i="2"/>
  <c r="AA5434" i="2" s="1"/>
  <c r="X5435" i="2"/>
  <c r="AA5435" i="2" s="1"/>
  <c r="X5436" i="2"/>
  <c r="AA5436" i="2" s="1"/>
  <c r="X5437" i="2"/>
  <c r="AA5437" i="2" s="1"/>
  <c r="X5438" i="2"/>
  <c r="AA5438" i="2" s="1"/>
  <c r="X5439" i="2"/>
  <c r="AA5439" i="2" s="1"/>
  <c r="X5440" i="2"/>
  <c r="AA5440" i="2" s="1"/>
  <c r="X5441" i="2"/>
  <c r="AA5441" i="2" s="1"/>
  <c r="X5442" i="2"/>
  <c r="AA5442" i="2" s="1"/>
  <c r="X5443" i="2"/>
  <c r="AA5443" i="2" s="1"/>
  <c r="X5444" i="2"/>
  <c r="AA5444" i="2" s="1"/>
  <c r="X5445" i="2"/>
  <c r="AA5445" i="2" s="1"/>
  <c r="X5446" i="2"/>
  <c r="AA5446" i="2" s="1"/>
  <c r="X5447" i="2"/>
  <c r="AA5447" i="2" s="1"/>
  <c r="X5448" i="2"/>
  <c r="AA5448" i="2" s="1"/>
  <c r="X5449" i="2"/>
  <c r="AA5449" i="2" s="1"/>
  <c r="X5450" i="2"/>
  <c r="AA5450" i="2" s="1"/>
  <c r="X5451" i="2"/>
  <c r="AA5451" i="2" s="1"/>
  <c r="X5452" i="2"/>
  <c r="AA5452" i="2" s="1"/>
  <c r="X5453" i="2"/>
  <c r="AA5453" i="2" s="1"/>
  <c r="X5454" i="2"/>
  <c r="AA5454" i="2" s="1"/>
  <c r="X5455" i="2"/>
  <c r="AA5455" i="2" s="1"/>
  <c r="X5456" i="2"/>
  <c r="AA5456" i="2" s="1"/>
  <c r="X5457" i="2"/>
  <c r="AA5457" i="2" s="1"/>
  <c r="X5458" i="2"/>
  <c r="AA5458" i="2" s="1"/>
  <c r="X5459" i="2"/>
  <c r="AA5459" i="2" s="1"/>
  <c r="X5460" i="2"/>
  <c r="AA5460" i="2" s="1"/>
  <c r="X5461" i="2"/>
  <c r="AA5461" i="2" s="1"/>
  <c r="X5462" i="2"/>
  <c r="AA5462" i="2" s="1"/>
  <c r="X5463" i="2"/>
  <c r="AA5463" i="2" s="1"/>
  <c r="X5464" i="2"/>
  <c r="AA5464" i="2" s="1"/>
  <c r="X5465" i="2"/>
  <c r="AA5465" i="2" s="1"/>
  <c r="X5466" i="2"/>
  <c r="AA5466" i="2" s="1"/>
  <c r="X5467" i="2"/>
  <c r="AA5467" i="2" s="1"/>
  <c r="X5468" i="2"/>
  <c r="AA5468" i="2" s="1"/>
  <c r="X5469" i="2"/>
  <c r="AA5469" i="2" s="1"/>
  <c r="X5470" i="2"/>
  <c r="AA5470" i="2" s="1"/>
  <c r="X5471" i="2"/>
  <c r="AA5471" i="2" s="1"/>
  <c r="X5472" i="2"/>
  <c r="AA5472" i="2" s="1"/>
  <c r="X5473" i="2"/>
  <c r="AA5473" i="2" s="1"/>
  <c r="X5474" i="2"/>
  <c r="AA5474" i="2" s="1"/>
  <c r="X5475" i="2"/>
  <c r="AA5475" i="2" s="1"/>
  <c r="X5476" i="2"/>
  <c r="AA5476" i="2" s="1"/>
  <c r="X5477" i="2"/>
  <c r="AA5477" i="2" s="1"/>
  <c r="X5478" i="2"/>
  <c r="AA5478" i="2" s="1"/>
  <c r="X5479" i="2"/>
  <c r="AA5479" i="2" s="1"/>
  <c r="X5480" i="2"/>
  <c r="AA5480" i="2" s="1"/>
  <c r="X5481" i="2"/>
  <c r="AA5481" i="2" s="1"/>
  <c r="X5482" i="2"/>
  <c r="AA5482" i="2" s="1"/>
  <c r="X5483" i="2"/>
  <c r="AA5483" i="2" s="1"/>
  <c r="X5484" i="2"/>
  <c r="AA5484" i="2" s="1"/>
  <c r="X5485" i="2"/>
  <c r="AA5485" i="2" s="1"/>
  <c r="X5486" i="2"/>
  <c r="AA5486" i="2" s="1"/>
  <c r="X5487" i="2"/>
  <c r="AA5487" i="2" s="1"/>
  <c r="X5488" i="2"/>
  <c r="AA5488" i="2" s="1"/>
  <c r="X5489" i="2"/>
  <c r="AA5489" i="2" s="1"/>
  <c r="X5490" i="2"/>
  <c r="AA5490" i="2" s="1"/>
  <c r="X5491" i="2"/>
  <c r="AA5491" i="2" s="1"/>
  <c r="X5492" i="2"/>
  <c r="AA5492" i="2" s="1"/>
  <c r="X5493" i="2"/>
  <c r="AA5493" i="2" s="1"/>
  <c r="X5494" i="2"/>
  <c r="AA5494" i="2" s="1"/>
  <c r="X5495" i="2"/>
  <c r="AA5495" i="2" s="1"/>
  <c r="X5496" i="2"/>
  <c r="AA5496" i="2" s="1"/>
  <c r="X5497" i="2"/>
  <c r="AA5497" i="2" s="1"/>
  <c r="X5498" i="2"/>
  <c r="AA5498" i="2" s="1"/>
  <c r="X5499" i="2"/>
  <c r="AA5499" i="2" s="1"/>
  <c r="X5500" i="2"/>
  <c r="AA5500" i="2" s="1"/>
  <c r="X5501" i="2"/>
  <c r="AA5501" i="2" s="1"/>
  <c r="X5502" i="2"/>
  <c r="AA5502" i="2" s="1"/>
  <c r="X5503" i="2"/>
  <c r="AA5503" i="2" s="1"/>
  <c r="X5504" i="2"/>
  <c r="AA5504" i="2" s="1"/>
  <c r="X5505" i="2"/>
  <c r="AA5505" i="2" s="1"/>
  <c r="X5506" i="2"/>
  <c r="AA5506" i="2" s="1"/>
  <c r="X5507" i="2"/>
  <c r="AA5507" i="2" s="1"/>
  <c r="X5508" i="2"/>
  <c r="AA5508" i="2" s="1"/>
  <c r="X5509" i="2"/>
  <c r="AA5509" i="2" s="1"/>
  <c r="X5510" i="2"/>
  <c r="AA5510" i="2" s="1"/>
  <c r="X5511" i="2"/>
  <c r="AA5511" i="2" s="1"/>
  <c r="X5512" i="2"/>
  <c r="AA5512" i="2" s="1"/>
  <c r="X5513" i="2"/>
  <c r="AA5513" i="2" s="1"/>
  <c r="X5514" i="2"/>
  <c r="AA5514" i="2" s="1"/>
  <c r="X5515" i="2"/>
  <c r="AA5515" i="2" s="1"/>
  <c r="X5516" i="2"/>
  <c r="AA5516" i="2" s="1"/>
  <c r="X5517" i="2"/>
  <c r="AA5517" i="2" s="1"/>
  <c r="X5518" i="2"/>
  <c r="AA5518" i="2" s="1"/>
  <c r="X5519" i="2"/>
  <c r="AA5519" i="2" s="1"/>
  <c r="X5520" i="2"/>
  <c r="AA5520" i="2" s="1"/>
  <c r="X5521" i="2"/>
  <c r="AA5521" i="2" s="1"/>
  <c r="X5522" i="2"/>
  <c r="AA5522" i="2" s="1"/>
  <c r="X5523" i="2"/>
  <c r="AA5523" i="2" s="1"/>
  <c r="X5524" i="2"/>
  <c r="AA5524" i="2" s="1"/>
  <c r="X5525" i="2"/>
  <c r="AA5525" i="2" s="1"/>
  <c r="X5526" i="2"/>
  <c r="AA5526" i="2" s="1"/>
  <c r="X5527" i="2"/>
  <c r="AA5527" i="2" s="1"/>
  <c r="X5528" i="2"/>
  <c r="AA5528" i="2" s="1"/>
  <c r="X5529" i="2"/>
  <c r="AA5529" i="2" s="1"/>
  <c r="X5530" i="2"/>
  <c r="AA5530" i="2" s="1"/>
  <c r="X5531" i="2"/>
  <c r="AA5531" i="2" s="1"/>
  <c r="X5532" i="2"/>
  <c r="AA5532" i="2" s="1"/>
  <c r="X5533" i="2"/>
  <c r="AA5533" i="2" s="1"/>
  <c r="X5534" i="2"/>
  <c r="AA5534" i="2" s="1"/>
  <c r="X5535" i="2"/>
  <c r="AA5535" i="2" s="1"/>
  <c r="X5536" i="2"/>
  <c r="AA5536" i="2" s="1"/>
  <c r="X5537" i="2"/>
  <c r="AA5537" i="2" s="1"/>
  <c r="X5538" i="2"/>
  <c r="AA5538" i="2" s="1"/>
  <c r="X5539" i="2"/>
  <c r="AA5539" i="2" s="1"/>
  <c r="X5540" i="2"/>
  <c r="AA5540" i="2" s="1"/>
  <c r="X5541" i="2"/>
  <c r="AA5541" i="2" s="1"/>
  <c r="X5542" i="2"/>
  <c r="AA5542" i="2" s="1"/>
  <c r="X5543" i="2"/>
  <c r="AA5543" i="2" s="1"/>
  <c r="X5544" i="2"/>
  <c r="AA5544" i="2" s="1"/>
  <c r="X5545" i="2"/>
  <c r="AA5545" i="2" s="1"/>
  <c r="X5546" i="2"/>
  <c r="AA5546" i="2" s="1"/>
  <c r="X5547" i="2"/>
  <c r="AA5547" i="2" s="1"/>
  <c r="X5548" i="2"/>
  <c r="AA5548" i="2" s="1"/>
  <c r="X5549" i="2"/>
  <c r="AA5549" i="2" s="1"/>
  <c r="X5550" i="2"/>
  <c r="AA5550" i="2" s="1"/>
  <c r="X5551" i="2"/>
  <c r="AA5551" i="2" s="1"/>
  <c r="X5552" i="2"/>
  <c r="AA5552" i="2" s="1"/>
  <c r="X5553" i="2"/>
  <c r="AA5553" i="2" s="1"/>
  <c r="X5554" i="2"/>
  <c r="AA5554" i="2" s="1"/>
  <c r="X5555" i="2"/>
  <c r="AA5555" i="2" s="1"/>
  <c r="X5556" i="2"/>
  <c r="AA5556" i="2" s="1"/>
  <c r="X5557" i="2"/>
  <c r="AA5557" i="2" s="1"/>
  <c r="X5558" i="2"/>
  <c r="AA5558" i="2" s="1"/>
  <c r="X5559" i="2"/>
  <c r="AA5559" i="2" s="1"/>
  <c r="X5560" i="2"/>
  <c r="AA5560" i="2" s="1"/>
  <c r="X5561" i="2"/>
  <c r="AA5561" i="2" s="1"/>
  <c r="X5562" i="2"/>
  <c r="AA5562" i="2" s="1"/>
  <c r="X5563" i="2"/>
  <c r="AA5563" i="2" s="1"/>
  <c r="X5564" i="2"/>
  <c r="AA5564" i="2" s="1"/>
  <c r="X5565" i="2"/>
  <c r="AA5565" i="2" s="1"/>
  <c r="X5566" i="2"/>
  <c r="AA5566" i="2" s="1"/>
  <c r="X5567" i="2"/>
  <c r="AA5567" i="2" s="1"/>
  <c r="X5568" i="2"/>
  <c r="AA5568" i="2" s="1"/>
  <c r="X5569" i="2"/>
  <c r="AA5569" i="2" s="1"/>
  <c r="X5570" i="2"/>
  <c r="AA5570" i="2" s="1"/>
  <c r="X5571" i="2"/>
  <c r="AA5571" i="2" s="1"/>
  <c r="X5572" i="2"/>
  <c r="AA5572" i="2" s="1"/>
  <c r="X5573" i="2"/>
  <c r="AA5573" i="2" s="1"/>
  <c r="X5574" i="2"/>
  <c r="AA5574" i="2" s="1"/>
  <c r="X5575" i="2"/>
  <c r="AA5575" i="2" s="1"/>
  <c r="X5576" i="2"/>
  <c r="AA5576" i="2" s="1"/>
  <c r="X5577" i="2"/>
  <c r="AA5577" i="2" s="1"/>
  <c r="X5578" i="2"/>
  <c r="AA5578" i="2" s="1"/>
  <c r="X5579" i="2"/>
  <c r="AA5579" i="2" s="1"/>
  <c r="X5580" i="2"/>
  <c r="AA5580" i="2" s="1"/>
  <c r="X5581" i="2"/>
  <c r="AA5581" i="2" s="1"/>
  <c r="X5582" i="2"/>
  <c r="AA5582" i="2" s="1"/>
  <c r="X5583" i="2"/>
  <c r="AA5583" i="2" s="1"/>
  <c r="X5584" i="2"/>
  <c r="AA5584" i="2" s="1"/>
  <c r="X5585" i="2"/>
  <c r="AA5585" i="2" s="1"/>
  <c r="X5586" i="2"/>
  <c r="AA5586" i="2" s="1"/>
  <c r="X5587" i="2"/>
  <c r="AA5587" i="2" s="1"/>
  <c r="X5588" i="2"/>
  <c r="AA5588" i="2" s="1"/>
  <c r="X5589" i="2"/>
  <c r="AA5589" i="2" s="1"/>
  <c r="X5590" i="2"/>
  <c r="AA5590" i="2" s="1"/>
  <c r="X5591" i="2"/>
  <c r="AA5591" i="2" s="1"/>
  <c r="X5592" i="2"/>
  <c r="AA5592" i="2" s="1"/>
  <c r="X5593" i="2"/>
  <c r="AA5593" i="2" s="1"/>
  <c r="X5594" i="2"/>
  <c r="AA5594" i="2" s="1"/>
  <c r="X5595" i="2"/>
  <c r="AA5595" i="2" s="1"/>
  <c r="X5596" i="2"/>
  <c r="AA5596" i="2" s="1"/>
  <c r="X5597" i="2"/>
  <c r="AA5597" i="2" s="1"/>
  <c r="X5598" i="2"/>
  <c r="AA5598" i="2" s="1"/>
  <c r="X5599" i="2"/>
  <c r="AA5599" i="2" s="1"/>
  <c r="X5600" i="2"/>
  <c r="AA5600" i="2" s="1"/>
  <c r="X5601" i="2"/>
  <c r="AA5601" i="2" s="1"/>
  <c r="X5602" i="2"/>
  <c r="AA5602" i="2" s="1"/>
  <c r="X5603" i="2"/>
  <c r="AA5603" i="2" s="1"/>
  <c r="X5604" i="2"/>
  <c r="AA5604" i="2" s="1"/>
  <c r="X5605" i="2"/>
  <c r="AA5605" i="2" s="1"/>
  <c r="X5606" i="2"/>
  <c r="AA5606" i="2" s="1"/>
  <c r="X5607" i="2"/>
  <c r="AA5607" i="2" s="1"/>
  <c r="X5608" i="2"/>
  <c r="AA5608" i="2" s="1"/>
  <c r="X5609" i="2"/>
  <c r="AA5609" i="2" s="1"/>
  <c r="X5610" i="2"/>
  <c r="AA5610" i="2" s="1"/>
  <c r="X5611" i="2"/>
  <c r="AA5611" i="2" s="1"/>
  <c r="X5612" i="2"/>
  <c r="AA5612" i="2" s="1"/>
  <c r="X5613" i="2"/>
  <c r="AA5613" i="2" s="1"/>
  <c r="X5614" i="2"/>
  <c r="AA5614" i="2" s="1"/>
  <c r="X5615" i="2"/>
  <c r="AA5615" i="2" s="1"/>
  <c r="X5616" i="2"/>
  <c r="AA5616" i="2" s="1"/>
  <c r="X5617" i="2"/>
  <c r="AA5617" i="2" s="1"/>
  <c r="X5618" i="2"/>
  <c r="AA5618" i="2" s="1"/>
  <c r="X5619" i="2"/>
  <c r="AA5619" i="2" s="1"/>
  <c r="X5620" i="2"/>
  <c r="AA5620" i="2" s="1"/>
  <c r="X5621" i="2"/>
  <c r="AA5621" i="2" s="1"/>
  <c r="X5622" i="2"/>
  <c r="AA5622" i="2" s="1"/>
  <c r="X5623" i="2"/>
  <c r="AA5623" i="2" s="1"/>
  <c r="X5624" i="2"/>
  <c r="AA5624" i="2" s="1"/>
  <c r="X5625" i="2"/>
  <c r="AA5625" i="2" s="1"/>
  <c r="X5626" i="2"/>
  <c r="AA5626" i="2" s="1"/>
  <c r="X5627" i="2"/>
  <c r="AA5627" i="2" s="1"/>
  <c r="X5628" i="2"/>
  <c r="AA5628" i="2" s="1"/>
  <c r="X5629" i="2"/>
  <c r="AA5629" i="2" s="1"/>
  <c r="X5630" i="2"/>
  <c r="AA5630" i="2" s="1"/>
  <c r="X5631" i="2"/>
  <c r="AA5631" i="2" s="1"/>
  <c r="X5632" i="2"/>
  <c r="AA5632" i="2" s="1"/>
  <c r="X5633" i="2"/>
  <c r="AA5633" i="2" s="1"/>
  <c r="X5634" i="2"/>
  <c r="AA5634" i="2" s="1"/>
  <c r="X5635" i="2"/>
  <c r="AA5635" i="2" s="1"/>
  <c r="X5636" i="2"/>
  <c r="AA5636" i="2" s="1"/>
  <c r="X5637" i="2"/>
  <c r="AA5637" i="2" s="1"/>
  <c r="X5638" i="2"/>
  <c r="AA5638" i="2" s="1"/>
  <c r="X5639" i="2"/>
  <c r="AA5639" i="2" s="1"/>
  <c r="X5640" i="2"/>
  <c r="AA5640" i="2" s="1"/>
  <c r="X5641" i="2"/>
  <c r="AA5641" i="2" s="1"/>
  <c r="X5642" i="2"/>
  <c r="AA5642" i="2" s="1"/>
  <c r="X5643" i="2"/>
  <c r="AA5643" i="2" s="1"/>
  <c r="X5644" i="2"/>
  <c r="AA5644" i="2" s="1"/>
  <c r="X5645" i="2"/>
  <c r="AA5645" i="2" s="1"/>
  <c r="X5646" i="2"/>
  <c r="AA5646" i="2" s="1"/>
  <c r="X5647" i="2"/>
  <c r="AA5647" i="2" s="1"/>
  <c r="X5648" i="2"/>
  <c r="AA5648" i="2" s="1"/>
  <c r="X5649" i="2"/>
  <c r="AA5649" i="2" s="1"/>
  <c r="X5650" i="2"/>
  <c r="AA5650" i="2" s="1"/>
  <c r="X5651" i="2"/>
  <c r="AA5651" i="2" s="1"/>
  <c r="X5652" i="2"/>
  <c r="AA5652" i="2" s="1"/>
  <c r="X5653" i="2"/>
  <c r="AA5653" i="2" s="1"/>
  <c r="X5654" i="2"/>
  <c r="AA5654" i="2" s="1"/>
  <c r="X5655" i="2"/>
  <c r="AA5655" i="2" s="1"/>
  <c r="X5656" i="2"/>
  <c r="AA5656" i="2" s="1"/>
  <c r="X5657" i="2"/>
  <c r="AA5657" i="2" s="1"/>
  <c r="X5658" i="2"/>
  <c r="AA5658" i="2" s="1"/>
  <c r="X5659" i="2"/>
  <c r="AA5659" i="2" s="1"/>
  <c r="X5660" i="2"/>
  <c r="AA5660" i="2" s="1"/>
  <c r="X5661" i="2"/>
  <c r="AA5661" i="2" s="1"/>
  <c r="X5662" i="2"/>
  <c r="AA5662" i="2" s="1"/>
  <c r="X5663" i="2"/>
  <c r="AA5663" i="2" s="1"/>
  <c r="X5664" i="2"/>
  <c r="AA5664" i="2" s="1"/>
  <c r="X5665" i="2"/>
  <c r="AA5665" i="2" s="1"/>
  <c r="X5666" i="2"/>
  <c r="AA5666" i="2" s="1"/>
  <c r="X5667" i="2"/>
  <c r="AA5667" i="2" s="1"/>
  <c r="X5668" i="2"/>
  <c r="AA5668" i="2" s="1"/>
  <c r="X5669" i="2"/>
  <c r="AA5669" i="2" s="1"/>
  <c r="X5670" i="2"/>
  <c r="AA5670" i="2" s="1"/>
  <c r="X5671" i="2"/>
  <c r="AA5671" i="2" s="1"/>
  <c r="X5672" i="2"/>
  <c r="AA5672" i="2" s="1"/>
  <c r="X5673" i="2"/>
  <c r="AA5673" i="2" s="1"/>
  <c r="X5674" i="2"/>
  <c r="AA5674" i="2" s="1"/>
  <c r="X5675" i="2"/>
  <c r="AA5675" i="2" s="1"/>
  <c r="X5676" i="2"/>
  <c r="AA5676" i="2" s="1"/>
  <c r="X5677" i="2"/>
  <c r="AA5677" i="2" s="1"/>
  <c r="X5678" i="2"/>
  <c r="AA5678" i="2" s="1"/>
  <c r="X5679" i="2"/>
  <c r="AA5679" i="2" s="1"/>
  <c r="X5680" i="2"/>
  <c r="AA5680" i="2" s="1"/>
  <c r="X5681" i="2"/>
  <c r="AA5681" i="2" s="1"/>
  <c r="X5682" i="2"/>
  <c r="AA5682" i="2" s="1"/>
  <c r="X5683" i="2"/>
  <c r="AA5683" i="2" s="1"/>
  <c r="X5684" i="2"/>
  <c r="AA5684" i="2" s="1"/>
  <c r="X5685" i="2"/>
  <c r="AA5685" i="2" s="1"/>
  <c r="X5686" i="2"/>
  <c r="AA5686" i="2" s="1"/>
  <c r="X5687" i="2"/>
  <c r="AA5687" i="2" s="1"/>
  <c r="X5688" i="2"/>
  <c r="AA5688" i="2" s="1"/>
  <c r="X5689" i="2"/>
  <c r="AA5689" i="2" s="1"/>
  <c r="X5690" i="2"/>
  <c r="AA5690" i="2" s="1"/>
  <c r="X5691" i="2"/>
  <c r="AA5691" i="2" s="1"/>
  <c r="X5692" i="2"/>
  <c r="AA5692" i="2" s="1"/>
  <c r="X5693" i="2"/>
  <c r="AA5693" i="2" s="1"/>
  <c r="X5694" i="2"/>
  <c r="AA5694" i="2" s="1"/>
  <c r="X5695" i="2"/>
  <c r="AA5695" i="2" s="1"/>
  <c r="X5696" i="2"/>
  <c r="AA5696" i="2" s="1"/>
  <c r="X5697" i="2"/>
  <c r="AA5697" i="2" s="1"/>
  <c r="X5698" i="2"/>
  <c r="AA5698" i="2" s="1"/>
  <c r="X5699" i="2"/>
  <c r="AA5699" i="2" s="1"/>
  <c r="X5700" i="2"/>
  <c r="AA5700" i="2" s="1"/>
  <c r="X5701" i="2"/>
  <c r="AA5701" i="2" s="1"/>
  <c r="X5702" i="2"/>
  <c r="AA5702" i="2" s="1"/>
  <c r="X5703" i="2"/>
  <c r="AA5703" i="2" s="1"/>
  <c r="X5704" i="2"/>
  <c r="AA5704" i="2" s="1"/>
  <c r="X5705" i="2"/>
  <c r="AA5705" i="2" s="1"/>
  <c r="X5706" i="2"/>
  <c r="AA5706" i="2" s="1"/>
  <c r="X5707" i="2"/>
  <c r="AA5707" i="2" s="1"/>
  <c r="X5708" i="2"/>
  <c r="AA5708" i="2" s="1"/>
  <c r="X5709" i="2"/>
  <c r="AA5709" i="2" s="1"/>
  <c r="X5710" i="2"/>
  <c r="AA5710" i="2" s="1"/>
  <c r="X5711" i="2"/>
  <c r="AA5711" i="2" s="1"/>
  <c r="X5712" i="2"/>
  <c r="AA5712" i="2" s="1"/>
  <c r="X5713" i="2"/>
  <c r="AA5713" i="2" s="1"/>
  <c r="X5714" i="2"/>
  <c r="AA5714" i="2" s="1"/>
  <c r="X5715" i="2"/>
  <c r="AA5715" i="2" s="1"/>
  <c r="X5716" i="2"/>
  <c r="AA5716" i="2" s="1"/>
  <c r="X5717" i="2"/>
  <c r="AA5717" i="2" s="1"/>
  <c r="X5718" i="2"/>
  <c r="AA5718" i="2" s="1"/>
  <c r="X5719" i="2"/>
  <c r="AA5719" i="2" s="1"/>
  <c r="X5720" i="2"/>
  <c r="AA5720" i="2" s="1"/>
  <c r="X5721" i="2"/>
  <c r="AA5721" i="2" s="1"/>
  <c r="X5722" i="2"/>
  <c r="AA5722" i="2" s="1"/>
  <c r="X5723" i="2"/>
  <c r="AA5723" i="2" s="1"/>
  <c r="X5724" i="2"/>
  <c r="AA5724" i="2" s="1"/>
  <c r="X5725" i="2"/>
  <c r="AA5725" i="2" s="1"/>
  <c r="X5726" i="2"/>
  <c r="AA5726" i="2" s="1"/>
  <c r="X5727" i="2"/>
  <c r="AA5727" i="2" s="1"/>
  <c r="X5728" i="2"/>
  <c r="AA5728" i="2" s="1"/>
  <c r="X5729" i="2"/>
  <c r="AA5729" i="2" s="1"/>
  <c r="X5730" i="2"/>
  <c r="AA5730" i="2" s="1"/>
  <c r="X5731" i="2"/>
  <c r="AA5731" i="2" s="1"/>
  <c r="X5732" i="2"/>
  <c r="AA5732" i="2" s="1"/>
  <c r="X5733" i="2"/>
  <c r="AA5733" i="2" s="1"/>
  <c r="X5734" i="2"/>
  <c r="AA5734" i="2" s="1"/>
  <c r="X5735" i="2"/>
  <c r="AA5735" i="2" s="1"/>
  <c r="X5736" i="2"/>
  <c r="AA5736" i="2" s="1"/>
  <c r="X5737" i="2"/>
  <c r="AA5737" i="2" s="1"/>
  <c r="X5738" i="2"/>
  <c r="AA5738" i="2" s="1"/>
  <c r="X5739" i="2"/>
  <c r="AA5739" i="2" s="1"/>
  <c r="X5740" i="2"/>
  <c r="AA5740" i="2" s="1"/>
  <c r="X5741" i="2"/>
  <c r="AA5741" i="2" s="1"/>
  <c r="X5742" i="2"/>
  <c r="AA5742" i="2" s="1"/>
  <c r="X5743" i="2"/>
  <c r="AA5743" i="2" s="1"/>
  <c r="X5744" i="2"/>
  <c r="AA5744" i="2" s="1"/>
  <c r="X5745" i="2"/>
  <c r="AA5745" i="2" s="1"/>
  <c r="X5746" i="2"/>
  <c r="AA5746" i="2" s="1"/>
  <c r="X5747" i="2"/>
  <c r="AA5747" i="2" s="1"/>
  <c r="X5748" i="2"/>
  <c r="AA5748" i="2" s="1"/>
  <c r="X5749" i="2"/>
  <c r="AA5749" i="2" s="1"/>
  <c r="X5750" i="2"/>
  <c r="AA5750" i="2" s="1"/>
  <c r="X5751" i="2"/>
  <c r="AA5751" i="2" s="1"/>
  <c r="X5752" i="2"/>
  <c r="AA5752" i="2" s="1"/>
  <c r="X5753" i="2"/>
  <c r="AA5753" i="2" s="1"/>
  <c r="X5754" i="2"/>
  <c r="AA5754" i="2" s="1"/>
  <c r="X5755" i="2"/>
  <c r="AA5755" i="2" s="1"/>
  <c r="X5756" i="2"/>
  <c r="AA5756" i="2" s="1"/>
  <c r="X5757" i="2"/>
  <c r="AA5757" i="2" s="1"/>
  <c r="X5758" i="2"/>
  <c r="AA5758" i="2" s="1"/>
  <c r="X5759" i="2"/>
  <c r="AA5759" i="2" s="1"/>
  <c r="X5760" i="2"/>
  <c r="AA5760" i="2" s="1"/>
  <c r="X5761" i="2"/>
  <c r="AA5761" i="2" s="1"/>
  <c r="X5762" i="2"/>
  <c r="AA5762" i="2" s="1"/>
  <c r="X5763" i="2"/>
  <c r="AA5763" i="2" s="1"/>
  <c r="X5764" i="2"/>
  <c r="AA5764" i="2" s="1"/>
  <c r="X5765" i="2"/>
  <c r="AA5765" i="2" s="1"/>
  <c r="X5766" i="2"/>
  <c r="AA5766" i="2" s="1"/>
  <c r="X5767" i="2"/>
  <c r="AA5767" i="2" s="1"/>
  <c r="X5768" i="2"/>
  <c r="AA5768" i="2" s="1"/>
  <c r="X5769" i="2"/>
  <c r="AA5769" i="2" s="1"/>
  <c r="X5770" i="2"/>
  <c r="AA5770" i="2" s="1"/>
  <c r="X5771" i="2"/>
  <c r="AA5771" i="2" s="1"/>
  <c r="X5772" i="2"/>
  <c r="AA5772" i="2" s="1"/>
  <c r="X5773" i="2"/>
  <c r="AA5773" i="2" s="1"/>
  <c r="X5774" i="2"/>
  <c r="AA5774" i="2" s="1"/>
  <c r="X5775" i="2"/>
  <c r="AA5775" i="2" s="1"/>
  <c r="X5776" i="2"/>
  <c r="AA5776" i="2" s="1"/>
  <c r="X5777" i="2"/>
  <c r="AA5777" i="2" s="1"/>
  <c r="X5778" i="2"/>
  <c r="AA5778" i="2" s="1"/>
  <c r="X5779" i="2"/>
  <c r="AA5779" i="2" s="1"/>
  <c r="X5780" i="2"/>
  <c r="AA5780" i="2" s="1"/>
  <c r="X5781" i="2"/>
  <c r="AA5781" i="2" s="1"/>
  <c r="X5782" i="2"/>
  <c r="AA5782" i="2" s="1"/>
  <c r="X5783" i="2"/>
  <c r="AA5783" i="2" s="1"/>
  <c r="X5784" i="2"/>
  <c r="AA5784" i="2" s="1"/>
  <c r="X5785" i="2"/>
  <c r="AA5785" i="2" s="1"/>
  <c r="X5786" i="2"/>
  <c r="AA5786" i="2" s="1"/>
  <c r="X5787" i="2"/>
  <c r="AA5787" i="2" s="1"/>
  <c r="X5788" i="2"/>
  <c r="AA5788" i="2" s="1"/>
  <c r="X5789" i="2"/>
  <c r="AA5789" i="2" s="1"/>
  <c r="X5790" i="2"/>
  <c r="AA5790" i="2" s="1"/>
  <c r="X5791" i="2"/>
  <c r="AA5791" i="2" s="1"/>
  <c r="X5792" i="2"/>
  <c r="AA5792" i="2" s="1"/>
  <c r="X5793" i="2"/>
  <c r="AA5793" i="2" s="1"/>
  <c r="X5794" i="2"/>
  <c r="AA5794" i="2" s="1"/>
  <c r="X5795" i="2"/>
  <c r="AA5795" i="2" s="1"/>
  <c r="X5796" i="2"/>
  <c r="AA5796" i="2" s="1"/>
  <c r="X5797" i="2"/>
  <c r="AA5797" i="2" s="1"/>
  <c r="X5798" i="2"/>
  <c r="AA5798" i="2" s="1"/>
  <c r="X5799" i="2"/>
  <c r="AA5799" i="2" s="1"/>
  <c r="X5800" i="2"/>
  <c r="AA5800" i="2" s="1"/>
  <c r="X5801" i="2"/>
  <c r="AA5801" i="2" s="1"/>
  <c r="X5802" i="2"/>
  <c r="AA5802" i="2" s="1"/>
  <c r="X5803" i="2"/>
  <c r="AA5803" i="2" s="1"/>
  <c r="X5804" i="2"/>
  <c r="AA5804" i="2" s="1"/>
  <c r="X5805" i="2"/>
  <c r="AA5805" i="2" s="1"/>
  <c r="X5806" i="2"/>
  <c r="AA5806" i="2" s="1"/>
  <c r="X5807" i="2"/>
  <c r="AA5807" i="2" s="1"/>
  <c r="X5808" i="2"/>
  <c r="AA5808" i="2" s="1"/>
  <c r="X5809" i="2"/>
  <c r="AA5809" i="2" s="1"/>
  <c r="X5810" i="2"/>
  <c r="AA5810" i="2" s="1"/>
  <c r="X5811" i="2"/>
  <c r="AA5811" i="2" s="1"/>
  <c r="X5812" i="2"/>
  <c r="AA5812" i="2" s="1"/>
  <c r="X5813" i="2"/>
  <c r="AA5813" i="2" s="1"/>
  <c r="X5814" i="2"/>
  <c r="AA5814" i="2" s="1"/>
  <c r="X5815" i="2"/>
  <c r="AA5815" i="2" s="1"/>
  <c r="X5816" i="2"/>
  <c r="AA5816" i="2" s="1"/>
  <c r="X5817" i="2"/>
  <c r="AA5817" i="2" s="1"/>
  <c r="X5818" i="2"/>
  <c r="AA5818" i="2" s="1"/>
  <c r="X5819" i="2"/>
  <c r="AA5819" i="2" s="1"/>
  <c r="X5820" i="2"/>
  <c r="AA5820" i="2" s="1"/>
  <c r="X5821" i="2"/>
  <c r="AA5821" i="2" s="1"/>
  <c r="X5822" i="2"/>
  <c r="AA5822" i="2" s="1"/>
  <c r="X5823" i="2"/>
  <c r="AA5823" i="2" s="1"/>
  <c r="X5824" i="2"/>
  <c r="AA5824" i="2" s="1"/>
  <c r="X5825" i="2"/>
  <c r="AA5825" i="2" s="1"/>
  <c r="X5826" i="2"/>
  <c r="AA5826" i="2" s="1"/>
  <c r="X5827" i="2"/>
  <c r="AA5827" i="2" s="1"/>
  <c r="X5828" i="2"/>
  <c r="AA5828" i="2" s="1"/>
  <c r="X5829" i="2"/>
  <c r="AA5829" i="2" s="1"/>
  <c r="X5830" i="2"/>
  <c r="AA5830" i="2" s="1"/>
  <c r="X5831" i="2"/>
  <c r="AA5831" i="2" s="1"/>
  <c r="X5832" i="2"/>
  <c r="AA5832" i="2" s="1"/>
  <c r="X5833" i="2"/>
  <c r="AA5833" i="2" s="1"/>
  <c r="X5834" i="2"/>
  <c r="AA5834" i="2" s="1"/>
  <c r="X5835" i="2"/>
  <c r="AA5835" i="2" s="1"/>
  <c r="X5836" i="2"/>
  <c r="AA5836" i="2" s="1"/>
  <c r="X5837" i="2"/>
  <c r="AA5837" i="2" s="1"/>
  <c r="X5838" i="2"/>
  <c r="AA5838" i="2" s="1"/>
  <c r="X5839" i="2"/>
  <c r="AA5839" i="2" s="1"/>
  <c r="X5840" i="2"/>
  <c r="AA5840" i="2" s="1"/>
  <c r="X5841" i="2"/>
  <c r="AA5841" i="2" s="1"/>
  <c r="X5842" i="2"/>
  <c r="AA5842" i="2" s="1"/>
  <c r="X5843" i="2"/>
  <c r="AA5843" i="2" s="1"/>
  <c r="X5844" i="2"/>
  <c r="AA5844" i="2" s="1"/>
  <c r="X5845" i="2"/>
  <c r="AA5845" i="2" s="1"/>
  <c r="X5846" i="2"/>
  <c r="AA5846" i="2" s="1"/>
  <c r="X5847" i="2"/>
  <c r="AA5847" i="2" s="1"/>
  <c r="X5848" i="2"/>
  <c r="AA5848" i="2" s="1"/>
  <c r="X5849" i="2"/>
  <c r="AA5849" i="2" s="1"/>
  <c r="X5850" i="2"/>
  <c r="AA5850" i="2" s="1"/>
  <c r="X5851" i="2"/>
  <c r="AA5851" i="2" s="1"/>
  <c r="X5852" i="2"/>
  <c r="AA5852" i="2" s="1"/>
  <c r="X5853" i="2"/>
  <c r="AA5853" i="2" s="1"/>
  <c r="X5854" i="2"/>
  <c r="AA5854" i="2" s="1"/>
  <c r="X5855" i="2"/>
  <c r="AA5855" i="2" s="1"/>
  <c r="X5856" i="2"/>
  <c r="AA5856" i="2" s="1"/>
  <c r="X5857" i="2"/>
  <c r="AA5857" i="2" s="1"/>
  <c r="X5858" i="2"/>
  <c r="AA5858" i="2" s="1"/>
  <c r="X5859" i="2"/>
  <c r="AA5859" i="2" s="1"/>
  <c r="X5860" i="2"/>
  <c r="AA5860" i="2" s="1"/>
  <c r="X5861" i="2"/>
  <c r="AA5861" i="2" s="1"/>
  <c r="X5862" i="2"/>
  <c r="AA5862" i="2" s="1"/>
  <c r="X5863" i="2"/>
  <c r="AA5863" i="2" s="1"/>
  <c r="X5864" i="2"/>
  <c r="AA5864" i="2" s="1"/>
  <c r="X5865" i="2"/>
  <c r="AA5865" i="2" s="1"/>
  <c r="X5866" i="2"/>
  <c r="AA5866" i="2" s="1"/>
  <c r="X5867" i="2"/>
  <c r="AA5867" i="2" s="1"/>
  <c r="X5868" i="2"/>
  <c r="AA5868" i="2" s="1"/>
  <c r="X5869" i="2"/>
  <c r="AA5869" i="2" s="1"/>
  <c r="X5870" i="2"/>
  <c r="AA5870" i="2" s="1"/>
  <c r="X5871" i="2"/>
  <c r="AA5871" i="2" s="1"/>
  <c r="X5872" i="2"/>
  <c r="AA5872" i="2" s="1"/>
  <c r="X5873" i="2"/>
  <c r="AA5873" i="2" s="1"/>
  <c r="X5874" i="2"/>
  <c r="AA5874" i="2" s="1"/>
  <c r="X5875" i="2"/>
  <c r="AA5875" i="2" s="1"/>
  <c r="X5876" i="2"/>
  <c r="AA5876" i="2" s="1"/>
  <c r="X5877" i="2"/>
  <c r="AA5877" i="2" s="1"/>
  <c r="X5878" i="2"/>
  <c r="AA5878" i="2" s="1"/>
  <c r="X5879" i="2"/>
  <c r="AA5879" i="2" s="1"/>
  <c r="X5880" i="2"/>
  <c r="AA5880" i="2" s="1"/>
  <c r="X5881" i="2"/>
  <c r="AA5881" i="2" s="1"/>
  <c r="X5882" i="2"/>
  <c r="AA5882" i="2" s="1"/>
  <c r="X5883" i="2"/>
  <c r="AA5883" i="2" s="1"/>
  <c r="X5884" i="2"/>
  <c r="AA5884" i="2" s="1"/>
  <c r="X5885" i="2"/>
  <c r="AA5885" i="2" s="1"/>
  <c r="X5886" i="2"/>
  <c r="AA5886" i="2" s="1"/>
  <c r="X5887" i="2"/>
  <c r="AA5887" i="2" s="1"/>
  <c r="X5888" i="2"/>
  <c r="AA5888" i="2" s="1"/>
  <c r="X5889" i="2"/>
  <c r="AA5889" i="2" s="1"/>
  <c r="X5890" i="2"/>
  <c r="AA5890" i="2" s="1"/>
  <c r="X5891" i="2"/>
  <c r="AA5891" i="2" s="1"/>
  <c r="X5892" i="2"/>
  <c r="AA5892" i="2" s="1"/>
  <c r="X5893" i="2"/>
  <c r="AA5893" i="2" s="1"/>
  <c r="X5894" i="2"/>
  <c r="AA5894" i="2" s="1"/>
  <c r="X5895" i="2"/>
  <c r="AA5895" i="2" s="1"/>
  <c r="X5896" i="2"/>
  <c r="AA5896" i="2" s="1"/>
  <c r="X5897" i="2"/>
  <c r="AA5897" i="2" s="1"/>
  <c r="X5898" i="2"/>
  <c r="AA5898" i="2" s="1"/>
  <c r="X5899" i="2"/>
  <c r="AA5899" i="2" s="1"/>
  <c r="X5900" i="2"/>
  <c r="AA5900" i="2" s="1"/>
  <c r="X5901" i="2"/>
  <c r="AA5901" i="2" s="1"/>
  <c r="X5902" i="2"/>
  <c r="AA5902" i="2" s="1"/>
  <c r="X5903" i="2"/>
  <c r="AA5903" i="2" s="1"/>
  <c r="X5904" i="2"/>
  <c r="AA5904" i="2" s="1"/>
  <c r="X5905" i="2"/>
  <c r="AA5905" i="2" s="1"/>
  <c r="X5906" i="2"/>
  <c r="AA5906" i="2" s="1"/>
  <c r="X5907" i="2"/>
  <c r="AA5907" i="2" s="1"/>
  <c r="X5908" i="2"/>
  <c r="AA5908" i="2" s="1"/>
  <c r="X5909" i="2"/>
  <c r="AA5909" i="2" s="1"/>
  <c r="X5910" i="2"/>
  <c r="AA5910" i="2" s="1"/>
  <c r="X5911" i="2"/>
  <c r="AA5911" i="2" s="1"/>
  <c r="X5912" i="2"/>
  <c r="AA5912" i="2" s="1"/>
  <c r="X5913" i="2"/>
  <c r="AA5913" i="2" s="1"/>
  <c r="X5914" i="2"/>
  <c r="AA5914" i="2" s="1"/>
  <c r="X5915" i="2"/>
  <c r="AA5915" i="2" s="1"/>
  <c r="X5916" i="2"/>
  <c r="AA5916" i="2" s="1"/>
  <c r="X5917" i="2"/>
  <c r="AA5917" i="2" s="1"/>
  <c r="X5918" i="2"/>
  <c r="AA5918" i="2" s="1"/>
  <c r="X5919" i="2"/>
  <c r="AA5919" i="2" s="1"/>
  <c r="X5920" i="2"/>
  <c r="AA5920" i="2" s="1"/>
  <c r="X5921" i="2"/>
  <c r="AA5921" i="2" s="1"/>
  <c r="X5922" i="2"/>
  <c r="AA5922" i="2" s="1"/>
  <c r="X5923" i="2"/>
  <c r="AA5923" i="2" s="1"/>
  <c r="X5924" i="2"/>
  <c r="AA5924" i="2" s="1"/>
  <c r="X5925" i="2"/>
  <c r="AA5925" i="2" s="1"/>
  <c r="X5926" i="2"/>
  <c r="AA5926" i="2" s="1"/>
  <c r="X5927" i="2"/>
  <c r="AA5927" i="2" s="1"/>
  <c r="X5928" i="2"/>
  <c r="AA5928" i="2" s="1"/>
  <c r="X5929" i="2"/>
  <c r="AA5929" i="2" s="1"/>
  <c r="X5930" i="2"/>
  <c r="AA5930" i="2" s="1"/>
  <c r="X5931" i="2"/>
  <c r="AA5931" i="2" s="1"/>
  <c r="X5932" i="2"/>
  <c r="AA5932" i="2" s="1"/>
  <c r="X5933" i="2"/>
  <c r="AA5933" i="2" s="1"/>
  <c r="X5934" i="2"/>
  <c r="AA5934" i="2" s="1"/>
  <c r="X5935" i="2"/>
  <c r="AA5935" i="2" s="1"/>
  <c r="X5936" i="2"/>
  <c r="AA5936" i="2" s="1"/>
  <c r="X5937" i="2"/>
  <c r="AA5937" i="2" s="1"/>
  <c r="X5938" i="2"/>
  <c r="AA5938" i="2" s="1"/>
  <c r="X5939" i="2"/>
  <c r="AA5939" i="2" s="1"/>
  <c r="X5940" i="2"/>
  <c r="AA5940" i="2" s="1"/>
  <c r="X5941" i="2"/>
  <c r="AA5941" i="2" s="1"/>
  <c r="X5942" i="2"/>
  <c r="AA5942" i="2" s="1"/>
  <c r="X5943" i="2"/>
  <c r="AA5943" i="2" s="1"/>
  <c r="X5944" i="2"/>
  <c r="AA5944" i="2" s="1"/>
  <c r="X5945" i="2"/>
  <c r="AA5945" i="2" s="1"/>
  <c r="X5946" i="2"/>
  <c r="AA5946" i="2" s="1"/>
  <c r="X5947" i="2"/>
  <c r="AA5947" i="2" s="1"/>
  <c r="X5948" i="2"/>
  <c r="AA5948" i="2" s="1"/>
  <c r="X5949" i="2"/>
  <c r="AA5949" i="2" s="1"/>
  <c r="X5950" i="2"/>
  <c r="AA5950" i="2" s="1"/>
  <c r="X5951" i="2"/>
  <c r="AA5951" i="2" s="1"/>
  <c r="X5952" i="2"/>
  <c r="AA5952" i="2" s="1"/>
  <c r="X5953" i="2"/>
  <c r="AA5953" i="2" s="1"/>
  <c r="X5954" i="2"/>
  <c r="AA5954" i="2" s="1"/>
  <c r="X5955" i="2"/>
  <c r="AA5955" i="2" s="1"/>
  <c r="X5956" i="2"/>
  <c r="AA5956" i="2" s="1"/>
  <c r="X5957" i="2"/>
  <c r="AA5957" i="2" s="1"/>
  <c r="X5958" i="2"/>
  <c r="AA5958" i="2" s="1"/>
  <c r="X5959" i="2"/>
  <c r="AA5959" i="2" s="1"/>
  <c r="X5960" i="2"/>
  <c r="AA5960" i="2" s="1"/>
  <c r="X5961" i="2"/>
  <c r="AA5961" i="2" s="1"/>
  <c r="X5962" i="2"/>
  <c r="AA5962" i="2" s="1"/>
  <c r="X5963" i="2"/>
  <c r="AA5963" i="2" s="1"/>
  <c r="X5964" i="2"/>
  <c r="AA5964" i="2" s="1"/>
  <c r="X5965" i="2"/>
  <c r="AA5965" i="2" s="1"/>
  <c r="X5966" i="2"/>
  <c r="AA5966" i="2" s="1"/>
  <c r="X5967" i="2"/>
  <c r="AA5967" i="2" s="1"/>
  <c r="X5968" i="2"/>
  <c r="AA5968" i="2" s="1"/>
  <c r="X5969" i="2"/>
  <c r="AA5969" i="2" s="1"/>
  <c r="X5970" i="2"/>
  <c r="AA5970" i="2" s="1"/>
  <c r="X5971" i="2"/>
  <c r="AA5971" i="2" s="1"/>
  <c r="X5972" i="2"/>
  <c r="AA5972" i="2" s="1"/>
  <c r="X5973" i="2"/>
  <c r="AA5973" i="2" s="1"/>
  <c r="X5974" i="2"/>
  <c r="AA5974" i="2" s="1"/>
  <c r="X5975" i="2"/>
  <c r="AA5975" i="2" s="1"/>
  <c r="X5976" i="2"/>
  <c r="AA5976" i="2" s="1"/>
  <c r="X5977" i="2"/>
  <c r="AA5977" i="2" s="1"/>
  <c r="X5978" i="2"/>
  <c r="AA5978" i="2" s="1"/>
  <c r="X5979" i="2"/>
  <c r="AA5979" i="2" s="1"/>
  <c r="X5980" i="2"/>
  <c r="AA5980" i="2" s="1"/>
  <c r="X5981" i="2"/>
  <c r="AA5981" i="2" s="1"/>
  <c r="X5982" i="2"/>
  <c r="AA5982" i="2" s="1"/>
  <c r="X5983" i="2"/>
  <c r="AA5983" i="2" s="1"/>
  <c r="X5984" i="2"/>
  <c r="AA5984" i="2" s="1"/>
  <c r="X5985" i="2"/>
  <c r="AA5985" i="2" s="1"/>
  <c r="X5986" i="2"/>
  <c r="AA5986" i="2" s="1"/>
  <c r="X5987" i="2"/>
  <c r="AA5987" i="2" s="1"/>
  <c r="X5988" i="2"/>
  <c r="AA5988" i="2" s="1"/>
  <c r="X5989" i="2"/>
  <c r="AA5989" i="2" s="1"/>
  <c r="X5990" i="2"/>
  <c r="AA5990" i="2" s="1"/>
  <c r="X5991" i="2"/>
  <c r="AA5991" i="2" s="1"/>
  <c r="X5992" i="2"/>
  <c r="AA5992" i="2" s="1"/>
  <c r="X5993" i="2"/>
  <c r="AA5993" i="2" s="1"/>
  <c r="X5994" i="2"/>
  <c r="AA5994" i="2" s="1"/>
  <c r="X5995" i="2"/>
  <c r="AA5995" i="2" s="1"/>
  <c r="X5996" i="2"/>
  <c r="AA5996" i="2" s="1"/>
  <c r="X5997" i="2"/>
  <c r="AA5997" i="2" s="1"/>
  <c r="X5998" i="2"/>
  <c r="AA5998" i="2" s="1"/>
  <c r="X5999" i="2"/>
  <c r="AA5999" i="2" s="1"/>
  <c r="X6000" i="2"/>
  <c r="AA6000" i="2" s="1"/>
  <c r="X6001" i="2"/>
  <c r="AA6001" i="2" s="1"/>
  <c r="X6002" i="2"/>
  <c r="AA6002" i="2" s="1"/>
  <c r="X6003" i="2"/>
  <c r="AA6003" i="2" s="1"/>
  <c r="X6004" i="2"/>
  <c r="AA6004" i="2" s="1"/>
  <c r="X6005" i="2"/>
  <c r="AA6005" i="2" s="1"/>
  <c r="X6006" i="2"/>
  <c r="AA6006" i="2" s="1"/>
  <c r="X6007" i="2"/>
  <c r="AA6007" i="2" s="1"/>
  <c r="X6008" i="2"/>
  <c r="AA6008" i="2" s="1"/>
  <c r="X6009" i="2"/>
  <c r="AA6009" i="2" s="1"/>
  <c r="X6010" i="2"/>
  <c r="AA6010" i="2" s="1"/>
  <c r="X6011" i="2"/>
  <c r="AA6011" i="2" s="1"/>
  <c r="X6012" i="2"/>
  <c r="AA6012" i="2" s="1"/>
  <c r="X6013" i="2"/>
  <c r="AA6013" i="2" s="1"/>
  <c r="X6014" i="2"/>
  <c r="AA6014" i="2" s="1"/>
  <c r="X6015" i="2"/>
  <c r="AA6015" i="2" s="1"/>
  <c r="X6016" i="2"/>
  <c r="AA6016" i="2" s="1"/>
  <c r="X6017" i="2"/>
  <c r="AA6017" i="2" s="1"/>
  <c r="X6018" i="2"/>
  <c r="AA6018" i="2" s="1"/>
  <c r="X6019" i="2"/>
  <c r="AA6019" i="2" s="1"/>
  <c r="X6020" i="2"/>
  <c r="AA6020" i="2" s="1"/>
  <c r="X6021" i="2"/>
  <c r="AA6021" i="2" s="1"/>
  <c r="X6022" i="2"/>
  <c r="AA6022" i="2" s="1"/>
  <c r="X6023" i="2"/>
  <c r="AA6023" i="2" s="1"/>
  <c r="X6024" i="2"/>
  <c r="AA6024" i="2" s="1"/>
  <c r="X6025" i="2"/>
  <c r="AA6025" i="2" s="1"/>
  <c r="X6026" i="2"/>
  <c r="AA6026" i="2" s="1"/>
  <c r="X6027" i="2"/>
  <c r="AA6027" i="2" s="1"/>
  <c r="X6028" i="2"/>
  <c r="AA6028" i="2" s="1"/>
  <c r="X6029" i="2"/>
  <c r="AA6029" i="2" s="1"/>
  <c r="X6030" i="2"/>
  <c r="AA6030" i="2" s="1"/>
  <c r="X6031" i="2"/>
  <c r="AA6031" i="2" s="1"/>
  <c r="X6032" i="2"/>
  <c r="AA6032" i="2" s="1"/>
  <c r="X6033" i="2"/>
  <c r="AA6033" i="2" s="1"/>
  <c r="X6034" i="2"/>
  <c r="AA6034" i="2" s="1"/>
  <c r="X6035" i="2"/>
  <c r="AA6035" i="2" s="1"/>
  <c r="X6036" i="2"/>
  <c r="AA6036" i="2" s="1"/>
  <c r="X6037" i="2"/>
  <c r="AA6037" i="2" s="1"/>
  <c r="X6038" i="2"/>
  <c r="AA6038" i="2" s="1"/>
  <c r="X6039" i="2"/>
  <c r="AA6039" i="2" s="1"/>
  <c r="X6040" i="2"/>
  <c r="AA6040" i="2" s="1"/>
  <c r="X6041" i="2"/>
  <c r="AA6041" i="2" s="1"/>
  <c r="X6042" i="2"/>
  <c r="AA6042" i="2" s="1"/>
  <c r="X6043" i="2"/>
  <c r="AA6043" i="2" s="1"/>
  <c r="X6044" i="2"/>
  <c r="AA6044" i="2" s="1"/>
  <c r="X6045" i="2"/>
  <c r="AA6045" i="2" s="1"/>
  <c r="X6046" i="2"/>
  <c r="AA6046" i="2" s="1"/>
  <c r="X6047" i="2"/>
  <c r="AA6047" i="2" s="1"/>
  <c r="X6048" i="2"/>
  <c r="AA6048" i="2" s="1"/>
  <c r="X6049" i="2"/>
  <c r="AA6049" i="2" s="1"/>
  <c r="X6050" i="2"/>
  <c r="AA6050" i="2" s="1"/>
  <c r="X6051" i="2"/>
  <c r="AA6051" i="2" s="1"/>
  <c r="X6052" i="2"/>
  <c r="AA6052" i="2" s="1"/>
  <c r="X6053" i="2"/>
  <c r="AA6053" i="2" s="1"/>
  <c r="X6054" i="2"/>
  <c r="AA6054" i="2" s="1"/>
  <c r="X6055" i="2"/>
  <c r="AA6055" i="2" s="1"/>
  <c r="X6056" i="2"/>
  <c r="AA6056" i="2" s="1"/>
  <c r="X6057" i="2"/>
  <c r="AA6057" i="2" s="1"/>
  <c r="X6058" i="2"/>
  <c r="AA6058" i="2" s="1"/>
  <c r="X6059" i="2"/>
  <c r="AA6059" i="2" s="1"/>
  <c r="X6060" i="2"/>
  <c r="AA6060" i="2" s="1"/>
  <c r="X6061" i="2"/>
  <c r="AA6061" i="2" s="1"/>
  <c r="X6062" i="2"/>
  <c r="AA6062" i="2" s="1"/>
  <c r="X6063" i="2"/>
  <c r="AA6063" i="2" s="1"/>
  <c r="X6064" i="2"/>
  <c r="AA6064" i="2" s="1"/>
  <c r="X6065" i="2"/>
  <c r="AA6065" i="2" s="1"/>
  <c r="X6066" i="2"/>
  <c r="AA6066" i="2" s="1"/>
  <c r="X6067" i="2"/>
  <c r="AA6067" i="2" s="1"/>
  <c r="X6068" i="2"/>
  <c r="AA6068" i="2" s="1"/>
  <c r="X6069" i="2"/>
  <c r="AA6069" i="2" s="1"/>
  <c r="X6070" i="2"/>
  <c r="AA6070" i="2" s="1"/>
  <c r="X6071" i="2"/>
  <c r="AA6071" i="2" s="1"/>
  <c r="X6072" i="2"/>
  <c r="AA6072" i="2" s="1"/>
  <c r="X6073" i="2"/>
  <c r="AA6073" i="2" s="1"/>
  <c r="X6074" i="2"/>
  <c r="AA6074" i="2" s="1"/>
  <c r="X6075" i="2"/>
  <c r="AA6075" i="2" s="1"/>
  <c r="X6076" i="2"/>
  <c r="AA6076" i="2" s="1"/>
  <c r="X6077" i="2"/>
  <c r="AA6077" i="2" s="1"/>
  <c r="X6078" i="2"/>
  <c r="AA6078" i="2" s="1"/>
  <c r="X6079" i="2"/>
  <c r="AA6079" i="2" s="1"/>
  <c r="X6080" i="2"/>
  <c r="AA6080" i="2" s="1"/>
  <c r="X6081" i="2"/>
  <c r="AA6081" i="2" s="1"/>
  <c r="X6082" i="2"/>
  <c r="AA6082" i="2" s="1"/>
  <c r="X6083" i="2"/>
  <c r="AA6083" i="2" s="1"/>
  <c r="X6084" i="2"/>
  <c r="AA6084" i="2" s="1"/>
  <c r="X6085" i="2"/>
  <c r="AA6085" i="2" s="1"/>
  <c r="X6086" i="2"/>
  <c r="AA6086" i="2" s="1"/>
  <c r="X6087" i="2"/>
  <c r="AA6087" i="2" s="1"/>
  <c r="X6088" i="2"/>
  <c r="AA6088" i="2" s="1"/>
  <c r="X6089" i="2"/>
  <c r="AA6089" i="2" s="1"/>
  <c r="X6090" i="2"/>
  <c r="AA6090" i="2" s="1"/>
  <c r="X6091" i="2"/>
  <c r="AA6091" i="2" s="1"/>
  <c r="X6092" i="2"/>
  <c r="AA6092" i="2" s="1"/>
  <c r="X6093" i="2"/>
  <c r="AA6093" i="2" s="1"/>
  <c r="X6094" i="2"/>
  <c r="AA6094" i="2" s="1"/>
  <c r="X6095" i="2"/>
  <c r="AA6095" i="2" s="1"/>
  <c r="X6096" i="2"/>
  <c r="AA6096" i="2" s="1"/>
  <c r="X6097" i="2"/>
  <c r="AA6097" i="2" s="1"/>
  <c r="X6098" i="2"/>
  <c r="AA6098" i="2" s="1"/>
  <c r="X6099" i="2"/>
  <c r="AA6099" i="2" s="1"/>
  <c r="X6100" i="2"/>
  <c r="AA6100" i="2" s="1"/>
  <c r="X6101" i="2"/>
  <c r="AA6101" i="2" s="1"/>
  <c r="X6102" i="2"/>
  <c r="AA6102" i="2" s="1"/>
  <c r="X6103" i="2"/>
  <c r="AA6103" i="2" s="1"/>
  <c r="X6104" i="2"/>
  <c r="AA6104" i="2" s="1"/>
  <c r="X6105" i="2"/>
  <c r="AA6105" i="2" s="1"/>
  <c r="X6106" i="2"/>
  <c r="AA6106" i="2" s="1"/>
  <c r="X6107" i="2"/>
  <c r="AA6107" i="2" s="1"/>
  <c r="X6108" i="2"/>
  <c r="AA6108" i="2" s="1"/>
  <c r="X6109" i="2"/>
  <c r="AA6109" i="2" s="1"/>
  <c r="X6110" i="2"/>
  <c r="AA6110" i="2" s="1"/>
  <c r="X6111" i="2"/>
  <c r="AA6111" i="2" s="1"/>
  <c r="X6112" i="2"/>
  <c r="AA6112" i="2" s="1"/>
  <c r="X6113" i="2"/>
  <c r="AA6113" i="2" s="1"/>
  <c r="X6114" i="2"/>
  <c r="AA6114" i="2" s="1"/>
  <c r="X6115" i="2"/>
  <c r="AA6115" i="2" s="1"/>
  <c r="X6116" i="2"/>
  <c r="AA6116" i="2" s="1"/>
  <c r="X6117" i="2"/>
  <c r="AA6117" i="2" s="1"/>
  <c r="X6118" i="2"/>
  <c r="AA6118" i="2" s="1"/>
  <c r="X6119" i="2"/>
  <c r="AA6119" i="2" s="1"/>
  <c r="X6120" i="2"/>
  <c r="AA6120" i="2" s="1"/>
  <c r="X6121" i="2"/>
  <c r="AA6121" i="2" s="1"/>
  <c r="X6122" i="2"/>
  <c r="AA6122" i="2" s="1"/>
  <c r="X6123" i="2"/>
  <c r="AA6123" i="2" s="1"/>
  <c r="X6124" i="2"/>
  <c r="AA6124" i="2" s="1"/>
  <c r="X6125" i="2"/>
  <c r="AA6125" i="2" s="1"/>
  <c r="X6126" i="2"/>
  <c r="AA6126" i="2" s="1"/>
  <c r="X6127" i="2"/>
  <c r="AA6127" i="2" s="1"/>
  <c r="X6128" i="2"/>
  <c r="AA6128" i="2" s="1"/>
  <c r="X6129" i="2"/>
  <c r="AA6129" i="2" s="1"/>
  <c r="X6130" i="2"/>
  <c r="AA6130" i="2" s="1"/>
  <c r="X6131" i="2"/>
  <c r="AA6131" i="2" s="1"/>
  <c r="X6132" i="2"/>
  <c r="AA6132" i="2" s="1"/>
  <c r="X6133" i="2"/>
  <c r="AA6133" i="2" s="1"/>
  <c r="X6134" i="2"/>
  <c r="AA6134" i="2" s="1"/>
  <c r="X6135" i="2"/>
  <c r="AA6135" i="2" s="1"/>
  <c r="X6136" i="2"/>
  <c r="AA6136" i="2" s="1"/>
  <c r="X6137" i="2"/>
  <c r="AA6137" i="2" s="1"/>
  <c r="X6138" i="2"/>
  <c r="AA6138" i="2" s="1"/>
  <c r="X6139" i="2"/>
  <c r="AA6139" i="2" s="1"/>
  <c r="X6140" i="2"/>
  <c r="AA6140" i="2" s="1"/>
  <c r="X6141" i="2"/>
  <c r="AA6141" i="2" s="1"/>
  <c r="X6142" i="2"/>
  <c r="AA6142" i="2" s="1"/>
  <c r="X6143" i="2"/>
  <c r="AA6143" i="2" s="1"/>
  <c r="X6144" i="2"/>
  <c r="AA6144" i="2" s="1"/>
  <c r="X6145" i="2"/>
  <c r="AA6145" i="2" s="1"/>
  <c r="X6146" i="2"/>
  <c r="AA6146" i="2" s="1"/>
  <c r="X6147" i="2"/>
  <c r="AA6147" i="2" s="1"/>
  <c r="X6148" i="2"/>
  <c r="AA6148" i="2" s="1"/>
  <c r="X6149" i="2"/>
  <c r="AA6149" i="2" s="1"/>
  <c r="X6150" i="2"/>
  <c r="AA6150" i="2" s="1"/>
  <c r="X6151" i="2"/>
  <c r="AA6151" i="2" s="1"/>
  <c r="X6152" i="2"/>
  <c r="AA6152" i="2" s="1"/>
  <c r="X6153" i="2"/>
  <c r="AA6153" i="2" s="1"/>
  <c r="X6154" i="2"/>
  <c r="AA6154" i="2" s="1"/>
  <c r="X6155" i="2"/>
  <c r="AA6155" i="2" s="1"/>
  <c r="X6156" i="2"/>
  <c r="AA6156" i="2" s="1"/>
  <c r="X6157" i="2"/>
  <c r="AA6157" i="2" s="1"/>
  <c r="X6158" i="2"/>
  <c r="AA6158" i="2" s="1"/>
  <c r="X6159" i="2"/>
  <c r="AA6159" i="2" s="1"/>
  <c r="X6160" i="2"/>
  <c r="AA6160" i="2" s="1"/>
  <c r="X6161" i="2"/>
  <c r="AA6161" i="2" s="1"/>
  <c r="X6162" i="2"/>
  <c r="AA6162" i="2" s="1"/>
  <c r="X6163" i="2"/>
  <c r="AA6163" i="2" s="1"/>
  <c r="X6164" i="2"/>
  <c r="AA6164" i="2" s="1"/>
  <c r="X6165" i="2"/>
  <c r="AA6165" i="2" s="1"/>
  <c r="X6166" i="2"/>
  <c r="AA6166" i="2" s="1"/>
  <c r="X6167" i="2"/>
  <c r="AA6167" i="2" s="1"/>
  <c r="X6168" i="2"/>
  <c r="AA6168" i="2" s="1"/>
  <c r="X6169" i="2"/>
  <c r="AA6169" i="2" s="1"/>
  <c r="X6170" i="2"/>
  <c r="AA6170" i="2" s="1"/>
  <c r="X6171" i="2"/>
  <c r="AA6171" i="2" s="1"/>
  <c r="X6172" i="2"/>
  <c r="AA6172" i="2" s="1"/>
  <c r="X6173" i="2"/>
  <c r="AA6173" i="2" s="1"/>
  <c r="X6174" i="2"/>
  <c r="AA6174" i="2" s="1"/>
  <c r="X6175" i="2"/>
  <c r="AA6175" i="2" s="1"/>
  <c r="X6176" i="2"/>
  <c r="AA6176" i="2" s="1"/>
  <c r="X6177" i="2"/>
  <c r="AA6177" i="2" s="1"/>
  <c r="X6178" i="2"/>
  <c r="AA6178" i="2" s="1"/>
  <c r="X6179" i="2"/>
  <c r="AA6179" i="2" s="1"/>
  <c r="X6180" i="2"/>
  <c r="AA6180" i="2" s="1"/>
  <c r="X6181" i="2"/>
  <c r="AA6181" i="2" s="1"/>
  <c r="X6182" i="2"/>
  <c r="AA6182" i="2" s="1"/>
  <c r="X6183" i="2"/>
  <c r="AA6183" i="2" s="1"/>
  <c r="X6184" i="2"/>
  <c r="AA6184" i="2" s="1"/>
  <c r="X6185" i="2"/>
  <c r="AA6185" i="2" s="1"/>
  <c r="X6186" i="2"/>
  <c r="AA6186" i="2" s="1"/>
  <c r="X6187" i="2"/>
  <c r="AA6187" i="2" s="1"/>
  <c r="X6188" i="2"/>
  <c r="AA6188" i="2" s="1"/>
  <c r="X6189" i="2"/>
  <c r="AA6189" i="2" s="1"/>
  <c r="X6190" i="2"/>
  <c r="AA6190" i="2" s="1"/>
  <c r="X6191" i="2"/>
  <c r="AA6191" i="2" s="1"/>
  <c r="X6192" i="2"/>
  <c r="AA6192" i="2" s="1"/>
  <c r="X6193" i="2"/>
  <c r="AA6193" i="2" s="1"/>
  <c r="X6194" i="2"/>
  <c r="AA6194" i="2" s="1"/>
  <c r="X6195" i="2"/>
  <c r="AA6195" i="2" s="1"/>
  <c r="X6196" i="2"/>
  <c r="AA6196" i="2" s="1"/>
  <c r="X6197" i="2"/>
  <c r="AA6197" i="2" s="1"/>
  <c r="X6198" i="2"/>
  <c r="AA6198" i="2" s="1"/>
  <c r="X6199" i="2"/>
  <c r="AA6199" i="2" s="1"/>
  <c r="X6200" i="2"/>
  <c r="AA6200" i="2" s="1"/>
  <c r="X6201" i="2"/>
  <c r="AA6201" i="2" s="1"/>
  <c r="X6202" i="2"/>
  <c r="AA6202" i="2" s="1"/>
  <c r="X6203" i="2"/>
  <c r="AA6203" i="2" s="1"/>
  <c r="X6204" i="2"/>
  <c r="AA6204" i="2" s="1"/>
  <c r="X6205" i="2"/>
  <c r="AA6205" i="2" s="1"/>
  <c r="X6206" i="2"/>
  <c r="AA6206" i="2" s="1"/>
  <c r="X6207" i="2"/>
  <c r="AA6207" i="2" s="1"/>
  <c r="X6208" i="2"/>
  <c r="AA6208" i="2" s="1"/>
  <c r="X6209" i="2"/>
  <c r="AA6209" i="2" s="1"/>
  <c r="X6210" i="2"/>
  <c r="AA6210" i="2" s="1"/>
  <c r="X6211" i="2"/>
  <c r="AA6211" i="2" s="1"/>
  <c r="X6212" i="2"/>
  <c r="AA6212" i="2" s="1"/>
  <c r="X6213" i="2"/>
  <c r="AA6213" i="2" s="1"/>
  <c r="X6214" i="2"/>
  <c r="AA6214" i="2" s="1"/>
  <c r="X6215" i="2"/>
  <c r="AA6215" i="2" s="1"/>
  <c r="X6216" i="2"/>
  <c r="AA6216" i="2" s="1"/>
  <c r="X6217" i="2"/>
  <c r="AA6217" i="2" s="1"/>
  <c r="X6218" i="2"/>
  <c r="AA6218" i="2" s="1"/>
  <c r="X6219" i="2"/>
  <c r="AA6219" i="2" s="1"/>
  <c r="X6220" i="2"/>
  <c r="AA6220" i="2" s="1"/>
  <c r="X6221" i="2"/>
  <c r="AA6221" i="2" s="1"/>
  <c r="X6222" i="2"/>
  <c r="AA6222" i="2" s="1"/>
  <c r="X6223" i="2"/>
  <c r="AA6223" i="2" s="1"/>
  <c r="X6224" i="2"/>
  <c r="AA6224" i="2" s="1"/>
  <c r="X6225" i="2"/>
  <c r="AA6225" i="2" s="1"/>
  <c r="X6226" i="2"/>
  <c r="AA6226" i="2" s="1"/>
  <c r="X6227" i="2"/>
  <c r="AA6227" i="2" s="1"/>
  <c r="X6228" i="2"/>
  <c r="AA6228" i="2" s="1"/>
  <c r="X6229" i="2"/>
  <c r="AA6229" i="2" s="1"/>
  <c r="X6230" i="2"/>
  <c r="AA6230" i="2" s="1"/>
  <c r="X6231" i="2"/>
  <c r="AA6231" i="2" s="1"/>
  <c r="X6232" i="2"/>
  <c r="AA6232" i="2" s="1"/>
  <c r="X6233" i="2"/>
  <c r="AA6233" i="2" s="1"/>
  <c r="X6234" i="2"/>
  <c r="AA6234" i="2" s="1"/>
  <c r="X6235" i="2"/>
  <c r="AA6235" i="2" s="1"/>
  <c r="X6236" i="2"/>
  <c r="AA6236" i="2" s="1"/>
  <c r="X6237" i="2"/>
  <c r="AA6237" i="2" s="1"/>
  <c r="X6238" i="2"/>
  <c r="AA6238" i="2" s="1"/>
  <c r="X6239" i="2"/>
  <c r="AA6239" i="2" s="1"/>
  <c r="X6240" i="2"/>
  <c r="AA6240" i="2" s="1"/>
  <c r="X6241" i="2"/>
  <c r="AA6241" i="2" s="1"/>
  <c r="X6242" i="2"/>
  <c r="AA6242" i="2" s="1"/>
  <c r="X6243" i="2"/>
  <c r="AA6243" i="2" s="1"/>
  <c r="X6244" i="2"/>
  <c r="AA6244" i="2" s="1"/>
  <c r="X6245" i="2"/>
  <c r="AA6245" i="2" s="1"/>
  <c r="X6246" i="2"/>
  <c r="AA6246" i="2" s="1"/>
  <c r="X6247" i="2"/>
  <c r="AA6247" i="2" s="1"/>
  <c r="X6248" i="2"/>
  <c r="AA6248" i="2" s="1"/>
  <c r="X6249" i="2"/>
  <c r="AA6249" i="2" s="1"/>
  <c r="X6250" i="2"/>
  <c r="AA6250" i="2" s="1"/>
  <c r="X6251" i="2"/>
  <c r="AA6251" i="2" s="1"/>
  <c r="X6252" i="2"/>
  <c r="AA6252" i="2" s="1"/>
  <c r="X6253" i="2"/>
  <c r="AA6253" i="2" s="1"/>
  <c r="X6254" i="2"/>
  <c r="AA6254" i="2" s="1"/>
  <c r="X6255" i="2"/>
  <c r="AA6255" i="2" s="1"/>
  <c r="X6256" i="2"/>
  <c r="AA6256" i="2" s="1"/>
  <c r="X6257" i="2"/>
  <c r="AA6257" i="2" s="1"/>
  <c r="X6258" i="2"/>
  <c r="AA6258" i="2" s="1"/>
  <c r="X6259" i="2"/>
  <c r="AA6259" i="2" s="1"/>
  <c r="X6260" i="2"/>
  <c r="AA6260" i="2" s="1"/>
  <c r="X6261" i="2"/>
  <c r="AA6261" i="2" s="1"/>
  <c r="X6262" i="2"/>
  <c r="AA6262" i="2" s="1"/>
  <c r="X6263" i="2"/>
  <c r="AA6263" i="2" s="1"/>
  <c r="X6264" i="2"/>
  <c r="AA6264" i="2" s="1"/>
  <c r="X6265" i="2"/>
  <c r="AA6265" i="2" s="1"/>
  <c r="X6266" i="2"/>
  <c r="AA6266" i="2" s="1"/>
  <c r="X6267" i="2"/>
  <c r="AA6267" i="2" s="1"/>
  <c r="X6268" i="2"/>
  <c r="AA6268" i="2" s="1"/>
  <c r="X6269" i="2"/>
  <c r="AA6269" i="2" s="1"/>
  <c r="X6270" i="2"/>
  <c r="AA6270" i="2" s="1"/>
  <c r="X6271" i="2"/>
  <c r="AA6271" i="2" s="1"/>
  <c r="X6272" i="2"/>
  <c r="AA6272" i="2" s="1"/>
  <c r="X6273" i="2"/>
  <c r="AA6273" i="2" s="1"/>
  <c r="X6274" i="2"/>
  <c r="AA6274" i="2" s="1"/>
  <c r="X6275" i="2"/>
  <c r="AA6275" i="2" s="1"/>
  <c r="X6276" i="2"/>
  <c r="AA6276" i="2" s="1"/>
  <c r="X6277" i="2"/>
  <c r="AA6277" i="2" s="1"/>
  <c r="X6278" i="2"/>
  <c r="AA6278" i="2" s="1"/>
  <c r="X6279" i="2"/>
  <c r="AA6279" i="2" s="1"/>
  <c r="X6280" i="2"/>
  <c r="AA6280" i="2" s="1"/>
  <c r="X6281" i="2"/>
  <c r="AA6281" i="2" s="1"/>
  <c r="X6282" i="2"/>
  <c r="AA6282" i="2" s="1"/>
  <c r="X6283" i="2"/>
  <c r="AA6283" i="2" s="1"/>
  <c r="X6284" i="2"/>
  <c r="AA6284" i="2" s="1"/>
  <c r="X6285" i="2"/>
  <c r="AA6285" i="2" s="1"/>
  <c r="X6286" i="2"/>
  <c r="AA6286" i="2" s="1"/>
  <c r="X6287" i="2"/>
  <c r="AA6287" i="2" s="1"/>
  <c r="X6288" i="2"/>
  <c r="AA6288" i="2" s="1"/>
  <c r="X6289" i="2"/>
  <c r="AA6289" i="2" s="1"/>
  <c r="X6290" i="2"/>
  <c r="AA6290" i="2" s="1"/>
  <c r="X6291" i="2"/>
  <c r="AA6291" i="2" s="1"/>
  <c r="X6292" i="2"/>
  <c r="AA6292" i="2" s="1"/>
  <c r="X6293" i="2"/>
  <c r="AA6293" i="2" s="1"/>
  <c r="X6294" i="2"/>
  <c r="AA6294" i="2" s="1"/>
  <c r="X6295" i="2"/>
  <c r="AA6295" i="2" s="1"/>
  <c r="X6296" i="2"/>
  <c r="AA6296" i="2" s="1"/>
  <c r="X6297" i="2"/>
  <c r="AA6297" i="2" s="1"/>
  <c r="X6298" i="2"/>
  <c r="AA6298" i="2" s="1"/>
  <c r="X6299" i="2"/>
  <c r="AA6299" i="2" s="1"/>
  <c r="X6300" i="2"/>
  <c r="AA6300" i="2" s="1"/>
  <c r="X6301" i="2"/>
  <c r="AA6301" i="2" s="1"/>
  <c r="X6302" i="2"/>
  <c r="AA6302" i="2" s="1"/>
  <c r="X6303" i="2"/>
  <c r="AA6303" i="2" s="1"/>
  <c r="X6304" i="2"/>
  <c r="AA6304" i="2" s="1"/>
  <c r="X6305" i="2"/>
  <c r="AA6305" i="2" s="1"/>
  <c r="X6306" i="2"/>
  <c r="AA6306" i="2" s="1"/>
  <c r="X6307" i="2"/>
  <c r="AA6307" i="2" s="1"/>
  <c r="X6308" i="2"/>
  <c r="AA6308" i="2" s="1"/>
  <c r="X6309" i="2"/>
  <c r="AA6309" i="2" s="1"/>
  <c r="X6310" i="2"/>
  <c r="AA6310" i="2" s="1"/>
  <c r="X6311" i="2"/>
  <c r="AA6311" i="2" s="1"/>
  <c r="X6312" i="2"/>
  <c r="AA6312" i="2" s="1"/>
  <c r="X6313" i="2"/>
  <c r="AA6313" i="2" s="1"/>
  <c r="X6314" i="2"/>
  <c r="AA6314" i="2" s="1"/>
  <c r="X6315" i="2"/>
  <c r="AA6315" i="2" s="1"/>
  <c r="X6316" i="2"/>
  <c r="AA6316" i="2" s="1"/>
  <c r="X6317" i="2"/>
  <c r="AA6317" i="2" s="1"/>
  <c r="X6318" i="2"/>
  <c r="AA6318" i="2" s="1"/>
  <c r="X6319" i="2"/>
  <c r="AA6319" i="2" s="1"/>
  <c r="X6320" i="2"/>
  <c r="AA6320" i="2" s="1"/>
  <c r="X6321" i="2"/>
  <c r="AA6321" i="2" s="1"/>
  <c r="X6322" i="2"/>
  <c r="AA6322" i="2" s="1"/>
  <c r="X6323" i="2"/>
  <c r="AA6323" i="2" s="1"/>
  <c r="X6324" i="2"/>
  <c r="AA6324" i="2" s="1"/>
  <c r="X6325" i="2"/>
  <c r="AA6325" i="2" s="1"/>
  <c r="X6326" i="2"/>
  <c r="AA6326" i="2" s="1"/>
  <c r="X6327" i="2"/>
  <c r="AA6327" i="2" s="1"/>
  <c r="X6328" i="2"/>
  <c r="AA6328" i="2" s="1"/>
  <c r="X6329" i="2"/>
  <c r="AA6329" i="2" s="1"/>
  <c r="X6330" i="2"/>
  <c r="AA6330" i="2" s="1"/>
  <c r="X6331" i="2"/>
  <c r="AA6331" i="2" s="1"/>
  <c r="X6332" i="2"/>
  <c r="AA6332" i="2" s="1"/>
  <c r="X6333" i="2"/>
  <c r="AA6333" i="2" s="1"/>
  <c r="X6334" i="2"/>
  <c r="AA6334" i="2" s="1"/>
  <c r="X6335" i="2"/>
  <c r="AA6335" i="2" s="1"/>
  <c r="X6336" i="2"/>
  <c r="AA6336" i="2" s="1"/>
  <c r="X6337" i="2"/>
  <c r="AA6337" i="2" s="1"/>
  <c r="X6338" i="2"/>
  <c r="AA6338" i="2" s="1"/>
  <c r="X6339" i="2"/>
  <c r="AA6339" i="2" s="1"/>
  <c r="X6340" i="2"/>
  <c r="AA6340" i="2" s="1"/>
  <c r="X6341" i="2"/>
  <c r="AA6341" i="2" s="1"/>
  <c r="X6342" i="2"/>
  <c r="AA6342" i="2" s="1"/>
  <c r="X6343" i="2"/>
  <c r="AA6343" i="2" s="1"/>
  <c r="X6344" i="2"/>
  <c r="AA6344" i="2" s="1"/>
  <c r="X6345" i="2"/>
  <c r="AA6345" i="2" s="1"/>
  <c r="X6346" i="2"/>
  <c r="AA6346" i="2" s="1"/>
  <c r="X6347" i="2"/>
  <c r="AA6347" i="2" s="1"/>
  <c r="X6348" i="2"/>
  <c r="AA6348" i="2" s="1"/>
  <c r="X6349" i="2"/>
  <c r="AA6349" i="2" s="1"/>
  <c r="X6350" i="2"/>
  <c r="AA6350" i="2" s="1"/>
  <c r="X6351" i="2"/>
  <c r="AA6351" i="2" s="1"/>
  <c r="X6352" i="2"/>
  <c r="AA6352" i="2" s="1"/>
  <c r="X6353" i="2"/>
  <c r="AA6353" i="2" s="1"/>
  <c r="X6354" i="2"/>
  <c r="AA6354" i="2" s="1"/>
  <c r="X6355" i="2"/>
  <c r="AA6355" i="2" s="1"/>
  <c r="X6356" i="2"/>
  <c r="AA6356" i="2" s="1"/>
  <c r="X6357" i="2"/>
  <c r="AA6357" i="2" s="1"/>
  <c r="X6358" i="2"/>
  <c r="AA6358" i="2" s="1"/>
  <c r="X6359" i="2"/>
  <c r="AA6359" i="2" s="1"/>
  <c r="X6360" i="2"/>
  <c r="AA6360" i="2" s="1"/>
  <c r="X6361" i="2"/>
  <c r="AA6361" i="2" s="1"/>
  <c r="X6362" i="2"/>
  <c r="AA6362" i="2" s="1"/>
  <c r="X6363" i="2"/>
  <c r="AA6363" i="2" s="1"/>
  <c r="X6364" i="2"/>
  <c r="AA6364" i="2" s="1"/>
  <c r="X6365" i="2"/>
  <c r="AA6365" i="2" s="1"/>
  <c r="X6366" i="2"/>
  <c r="AA6366" i="2" s="1"/>
  <c r="X6367" i="2"/>
  <c r="AA6367" i="2" s="1"/>
  <c r="X6368" i="2"/>
  <c r="AA6368" i="2" s="1"/>
  <c r="X6369" i="2"/>
  <c r="AA6369" i="2" s="1"/>
  <c r="X6370" i="2"/>
  <c r="AA6370" i="2" s="1"/>
  <c r="X6371" i="2"/>
  <c r="AA6371" i="2" s="1"/>
  <c r="X6372" i="2"/>
  <c r="AA6372" i="2" s="1"/>
  <c r="X6373" i="2"/>
  <c r="AA6373" i="2" s="1"/>
  <c r="X6374" i="2"/>
  <c r="AA6374" i="2" s="1"/>
  <c r="X6375" i="2"/>
  <c r="AA6375" i="2" s="1"/>
  <c r="X6376" i="2"/>
  <c r="AA6376" i="2" s="1"/>
  <c r="X6377" i="2"/>
  <c r="AA6377" i="2" s="1"/>
  <c r="X6378" i="2"/>
  <c r="AA6378" i="2" s="1"/>
  <c r="X6379" i="2"/>
  <c r="AA6379" i="2" s="1"/>
  <c r="X6380" i="2"/>
  <c r="AA6380" i="2" s="1"/>
  <c r="X6381" i="2"/>
  <c r="AA6381" i="2" s="1"/>
  <c r="X6382" i="2"/>
  <c r="AA6382" i="2" s="1"/>
  <c r="X6383" i="2"/>
  <c r="AA6383" i="2" s="1"/>
  <c r="X6384" i="2"/>
  <c r="AA6384" i="2" s="1"/>
  <c r="X6385" i="2"/>
  <c r="AA6385" i="2" s="1"/>
  <c r="X6386" i="2"/>
  <c r="AA6386" i="2" s="1"/>
  <c r="X6387" i="2"/>
  <c r="AA6387" i="2" s="1"/>
  <c r="X6388" i="2"/>
  <c r="AA6388" i="2" s="1"/>
  <c r="X6389" i="2"/>
  <c r="AA6389" i="2" s="1"/>
  <c r="X6390" i="2"/>
  <c r="AA6390" i="2" s="1"/>
  <c r="X6391" i="2"/>
  <c r="AA6391" i="2" s="1"/>
  <c r="X6392" i="2"/>
  <c r="AA6392" i="2" s="1"/>
  <c r="X6393" i="2"/>
  <c r="AA6393" i="2" s="1"/>
  <c r="X6394" i="2"/>
  <c r="AA6394" i="2" s="1"/>
  <c r="X6395" i="2"/>
  <c r="AA6395" i="2" s="1"/>
  <c r="X6396" i="2"/>
  <c r="AA6396" i="2" s="1"/>
  <c r="X6397" i="2"/>
  <c r="AA6397" i="2" s="1"/>
  <c r="X6398" i="2"/>
  <c r="AA6398" i="2" s="1"/>
  <c r="X6399" i="2"/>
  <c r="AA6399" i="2" s="1"/>
  <c r="X6400" i="2"/>
  <c r="AA6400" i="2" s="1"/>
  <c r="X6401" i="2"/>
  <c r="AA6401" i="2" s="1"/>
  <c r="X6402" i="2"/>
  <c r="AA6402" i="2" s="1"/>
  <c r="X6403" i="2"/>
  <c r="AA6403" i="2" s="1"/>
  <c r="X6404" i="2"/>
  <c r="AA6404" i="2" s="1"/>
  <c r="X6405" i="2"/>
  <c r="AA6405" i="2" s="1"/>
  <c r="X6406" i="2"/>
  <c r="AA6406" i="2" s="1"/>
  <c r="X6407" i="2"/>
  <c r="AA6407" i="2" s="1"/>
  <c r="X6408" i="2"/>
  <c r="AA6408" i="2" s="1"/>
  <c r="X6409" i="2"/>
  <c r="AA6409" i="2" s="1"/>
  <c r="X6410" i="2"/>
  <c r="AA6410" i="2" s="1"/>
  <c r="X6411" i="2"/>
  <c r="AA6411" i="2" s="1"/>
  <c r="X6412" i="2"/>
  <c r="AA6412" i="2" s="1"/>
  <c r="X6413" i="2"/>
  <c r="AA6413" i="2" s="1"/>
  <c r="X6414" i="2"/>
  <c r="AA6414" i="2" s="1"/>
  <c r="X6415" i="2"/>
  <c r="AA6415" i="2" s="1"/>
  <c r="X6416" i="2"/>
  <c r="AA6416" i="2" s="1"/>
  <c r="X6417" i="2"/>
  <c r="AA6417" i="2" s="1"/>
  <c r="X6418" i="2"/>
  <c r="AA6418" i="2" s="1"/>
  <c r="X6419" i="2"/>
  <c r="AA6419" i="2" s="1"/>
  <c r="X6420" i="2"/>
  <c r="AA6420" i="2" s="1"/>
  <c r="X6421" i="2"/>
  <c r="AA6421" i="2" s="1"/>
  <c r="X6422" i="2"/>
  <c r="AA6422" i="2" s="1"/>
  <c r="X6423" i="2"/>
  <c r="AA6423" i="2" s="1"/>
  <c r="X6424" i="2"/>
  <c r="AA6424" i="2" s="1"/>
  <c r="X6425" i="2"/>
  <c r="AA6425" i="2" s="1"/>
  <c r="X6426" i="2"/>
  <c r="AA6426" i="2" s="1"/>
  <c r="X6427" i="2"/>
  <c r="AA6427" i="2" s="1"/>
  <c r="X6428" i="2"/>
  <c r="AA6428" i="2" s="1"/>
  <c r="X6429" i="2"/>
  <c r="AA6429" i="2" s="1"/>
  <c r="X6430" i="2"/>
  <c r="AA6430" i="2" s="1"/>
  <c r="X6431" i="2"/>
  <c r="AA6431" i="2" s="1"/>
  <c r="X6432" i="2"/>
  <c r="AA6432" i="2" s="1"/>
  <c r="X6433" i="2"/>
  <c r="AA6433" i="2" s="1"/>
  <c r="X6434" i="2"/>
  <c r="AA6434" i="2" s="1"/>
  <c r="X6435" i="2"/>
  <c r="AA6435" i="2" s="1"/>
  <c r="X6436" i="2"/>
  <c r="AA6436" i="2" s="1"/>
  <c r="X6437" i="2"/>
  <c r="AA6437" i="2" s="1"/>
  <c r="X6438" i="2"/>
  <c r="AA6438" i="2" s="1"/>
  <c r="X6439" i="2"/>
  <c r="AA6439" i="2" s="1"/>
  <c r="X6440" i="2"/>
  <c r="AA6440" i="2" s="1"/>
  <c r="X6441" i="2"/>
  <c r="AA6441" i="2" s="1"/>
  <c r="X6442" i="2"/>
  <c r="AA6442" i="2" s="1"/>
  <c r="X6443" i="2"/>
  <c r="AA6443" i="2" s="1"/>
  <c r="X6444" i="2"/>
  <c r="AA6444" i="2" s="1"/>
  <c r="X6445" i="2"/>
  <c r="AA6445" i="2" s="1"/>
  <c r="X6446" i="2"/>
  <c r="AA6446" i="2" s="1"/>
  <c r="X6447" i="2"/>
  <c r="AA6447" i="2" s="1"/>
  <c r="X6448" i="2"/>
  <c r="AA6448" i="2" s="1"/>
  <c r="X6449" i="2"/>
  <c r="AA6449" i="2" s="1"/>
  <c r="X6450" i="2"/>
  <c r="AA6450" i="2" s="1"/>
  <c r="X6451" i="2"/>
  <c r="AA6451" i="2" s="1"/>
  <c r="X6452" i="2"/>
  <c r="AA6452" i="2" s="1"/>
  <c r="X6453" i="2"/>
  <c r="AA6453" i="2" s="1"/>
  <c r="X6454" i="2"/>
  <c r="AA6454" i="2" s="1"/>
  <c r="X6455" i="2"/>
  <c r="AA6455" i="2" s="1"/>
  <c r="X6456" i="2"/>
  <c r="AA6456" i="2" s="1"/>
  <c r="X6457" i="2"/>
  <c r="AA6457" i="2" s="1"/>
  <c r="X6458" i="2"/>
  <c r="AA6458" i="2" s="1"/>
  <c r="X6459" i="2"/>
  <c r="AA6459" i="2" s="1"/>
  <c r="X6460" i="2"/>
  <c r="AA6460" i="2" s="1"/>
  <c r="X6461" i="2"/>
  <c r="AA6461" i="2" s="1"/>
  <c r="X6462" i="2"/>
  <c r="AA6462" i="2" s="1"/>
  <c r="X6463" i="2"/>
  <c r="AA6463" i="2" s="1"/>
  <c r="X6464" i="2"/>
  <c r="AA6464" i="2" s="1"/>
  <c r="X6465" i="2"/>
  <c r="AA6465" i="2" s="1"/>
  <c r="X6466" i="2"/>
  <c r="AA6466" i="2" s="1"/>
  <c r="X6467" i="2"/>
  <c r="AA6467" i="2" s="1"/>
  <c r="X6468" i="2"/>
  <c r="AA6468" i="2" s="1"/>
  <c r="X6469" i="2"/>
  <c r="AA6469" i="2" s="1"/>
  <c r="X6470" i="2"/>
  <c r="AA6470" i="2" s="1"/>
  <c r="X6471" i="2"/>
  <c r="AA6471" i="2" s="1"/>
  <c r="X6472" i="2"/>
  <c r="AA6472" i="2" s="1"/>
  <c r="X6473" i="2"/>
  <c r="AA6473" i="2" s="1"/>
  <c r="X6474" i="2"/>
  <c r="AA6474" i="2" s="1"/>
  <c r="X6475" i="2"/>
  <c r="AA6475" i="2" s="1"/>
  <c r="X6476" i="2"/>
  <c r="AA6476" i="2" s="1"/>
  <c r="X6477" i="2"/>
  <c r="AA6477" i="2" s="1"/>
  <c r="X6478" i="2"/>
  <c r="AA6478" i="2" s="1"/>
  <c r="X6479" i="2"/>
  <c r="AA6479" i="2" s="1"/>
  <c r="X6480" i="2"/>
  <c r="AA6480" i="2" s="1"/>
  <c r="X6481" i="2"/>
  <c r="AA6481" i="2" s="1"/>
  <c r="X6482" i="2"/>
  <c r="AA6482" i="2" s="1"/>
  <c r="X6483" i="2"/>
  <c r="AA6483" i="2" s="1"/>
  <c r="X6484" i="2"/>
  <c r="AA6484" i="2" s="1"/>
  <c r="X6485" i="2"/>
  <c r="AA6485" i="2" s="1"/>
  <c r="X6486" i="2"/>
  <c r="AA6486" i="2" s="1"/>
  <c r="X6487" i="2"/>
  <c r="AA6487" i="2" s="1"/>
  <c r="X6488" i="2"/>
  <c r="AA6488" i="2" s="1"/>
  <c r="X6489" i="2"/>
  <c r="AA6489" i="2" s="1"/>
  <c r="X6490" i="2"/>
  <c r="AA6490" i="2" s="1"/>
  <c r="X6491" i="2"/>
  <c r="AA6491" i="2" s="1"/>
  <c r="X6492" i="2"/>
  <c r="AA6492" i="2" s="1"/>
  <c r="X6493" i="2"/>
  <c r="AA6493" i="2" s="1"/>
  <c r="X6494" i="2"/>
  <c r="AA6494" i="2" s="1"/>
  <c r="X6495" i="2"/>
  <c r="AA6495" i="2" s="1"/>
  <c r="X6496" i="2"/>
  <c r="AA6496" i="2" s="1"/>
  <c r="X6497" i="2"/>
  <c r="AA6497" i="2" s="1"/>
  <c r="X6498" i="2"/>
  <c r="AA6498" i="2" s="1"/>
  <c r="X6499" i="2"/>
  <c r="AA6499" i="2" s="1"/>
  <c r="X6500" i="2"/>
  <c r="AA6500" i="2" s="1"/>
  <c r="X6501" i="2"/>
  <c r="AA6501" i="2" s="1"/>
  <c r="X6502" i="2"/>
  <c r="AA6502" i="2" s="1"/>
  <c r="X6503" i="2"/>
  <c r="AA6503" i="2" s="1"/>
  <c r="X6504" i="2"/>
  <c r="AA6504" i="2" s="1"/>
  <c r="X6505" i="2"/>
  <c r="AA6505" i="2" s="1"/>
  <c r="X6506" i="2"/>
  <c r="AA6506" i="2" s="1"/>
  <c r="X6507" i="2"/>
  <c r="AA6507" i="2" s="1"/>
  <c r="X6508" i="2"/>
  <c r="AA6508" i="2" s="1"/>
  <c r="X6509" i="2"/>
  <c r="AA6509" i="2" s="1"/>
  <c r="X6510" i="2"/>
  <c r="AA6510" i="2" s="1"/>
  <c r="X6511" i="2"/>
  <c r="AA6511" i="2" s="1"/>
  <c r="X6512" i="2"/>
  <c r="AA6512" i="2" s="1"/>
  <c r="X6513" i="2"/>
  <c r="AA6513" i="2" s="1"/>
  <c r="X6514" i="2"/>
  <c r="AA6514" i="2" s="1"/>
  <c r="X6515" i="2"/>
  <c r="AA6515" i="2" s="1"/>
  <c r="X6516" i="2"/>
  <c r="AA6516" i="2" s="1"/>
  <c r="X6517" i="2"/>
  <c r="AA6517" i="2" s="1"/>
  <c r="X6518" i="2"/>
  <c r="AA6518" i="2" s="1"/>
  <c r="X6519" i="2"/>
  <c r="AA6519" i="2" s="1"/>
  <c r="X6520" i="2"/>
  <c r="AA6520" i="2" s="1"/>
  <c r="X6521" i="2"/>
  <c r="AA6521" i="2" s="1"/>
  <c r="X6522" i="2"/>
  <c r="AA6522" i="2" s="1"/>
  <c r="X6523" i="2"/>
  <c r="AA6523" i="2" s="1"/>
  <c r="X6524" i="2"/>
  <c r="AA6524" i="2" s="1"/>
  <c r="X6525" i="2"/>
  <c r="AA6525" i="2" s="1"/>
  <c r="X6526" i="2"/>
  <c r="AA6526" i="2" s="1"/>
  <c r="X6527" i="2"/>
  <c r="AA6527" i="2" s="1"/>
  <c r="X6528" i="2"/>
  <c r="AA6528" i="2" s="1"/>
  <c r="X6529" i="2"/>
  <c r="AA6529" i="2" s="1"/>
  <c r="X6530" i="2"/>
  <c r="AA6530" i="2" s="1"/>
  <c r="X6531" i="2"/>
  <c r="AA6531" i="2" s="1"/>
  <c r="X6532" i="2"/>
  <c r="AA6532" i="2" s="1"/>
  <c r="X6533" i="2"/>
  <c r="AA6533" i="2" s="1"/>
  <c r="X6534" i="2"/>
  <c r="AA6534" i="2" s="1"/>
  <c r="X6535" i="2"/>
  <c r="AA6535" i="2" s="1"/>
  <c r="X6536" i="2"/>
  <c r="AA6536" i="2" s="1"/>
  <c r="X6537" i="2"/>
  <c r="AA6537" i="2" s="1"/>
  <c r="X6538" i="2"/>
  <c r="AA6538" i="2" s="1"/>
  <c r="X6539" i="2"/>
  <c r="AA6539" i="2" s="1"/>
  <c r="X6540" i="2"/>
  <c r="AA6540" i="2" s="1"/>
  <c r="X6541" i="2"/>
  <c r="AA6541" i="2" s="1"/>
  <c r="X6542" i="2"/>
  <c r="AA6542" i="2" s="1"/>
  <c r="X6543" i="2"/>
  <c r="AA6543" i="2" s="1"/>
  <c r="X6544" i="2"/>
  <c r="AA6544" i="2" s="1"/>
  <c r="X6545" i="2"/>
  <c r="AA6545" i="2" s="1"/>
  <c r="X6546" i="2"/>
  <c r="AA6546" i="2" s="1"/>
  <c r="X6547" i="2"/>
  <c r="AA6547" i="2" s="1"/>
  <c r="X6548" i="2"/>
  <c r="AA6548" i="2" s="1"/>
  <c r="X6549" i="2"/>
  <c r="AA6549" i="2" s="1"/>
  <c r="X6550" i="2"/>
  <c r="AA6550" i="2" s="1"/>
  <c r="X6551" i="2"/>
  <c r="AA6551" i="2" s="1"/>
  <c r="X6552" i="2"/>
  <c r="AA6552" i="2" s="1"/>
  <c r="X6553" i="2"/>
  <c r="AA6553" i="2" s="1"/>
  <c r="X6554" i="2"/>
  <c r="AA6554" i="2" s="1"/>
  <c r="X6555" i="2"/>
  <c r="AA6555" i="2" s="1"/>
  <c r="X6556" i="2"/>
  <c r="AA6556" i="2" s="1"/>
  <c r="X6557" i="2"/>
  <c r="AA6557" i="2" s="1"/>
  <c r="X6558" i="2"/>
  <c r="AA6558" i="2" s="1"/>
  <c r="X6559" i="2"/>
  <c r="AA6559" i="2" s="1"/>
  <c r="X6560" i="2"/>
  <c r="AA6560" i="2" s="1"/>
  <c r="X6561" i="2"/>
  <c r="AA6561" i="2" s="1"/>
  <c r="X6562" i="2"/>
  <c r="AA6562" i="2" s="1"/>
  <c r="X6563" i="2"/>
  <c r="AA6563" i="2" s="1"/>
  <c r="X6564" i="2"/>
  <c r="AA6564" i="2" s="1"/>
  <c r="X6565" i="2"/>
  <c r="AA6565" i="2" s="1"/>
  <c r="X6566" i="2"/>
  <c r="AA6566" i="2" s="1"/>
  <c r="X6567" i="2"/>
  <c r="AA6567" i="2" s="1"/>
  <c r="X6568" i="2"/>
  <c r="AA6568" i="2" s="1"/>
  <c r="X6569" i="2"/>
  <c r="AA6569" i="2" s="1"/>
  <c r="X6570" i="2"/>
  <c r="AA6570" i="2" s="1"/>
  <c r="X6571" i="2"/>
  <c r="AA6571" i="2" s="1"/>
  <c r="X6572" i="2"/>
  <c r="AA6572" i="2" s="1"/>
  <c r="X6573" i="2"/>
  <c r="AA6573" i="2" s="1"/>
  <c r="X6574" i="2"/>
  <c r="AA6574" i="2" s="1"/>
  <c r="X6575" i="2"/>
  <c r="AA6575" i="2" s="1"/>
  <c r="X6576" i="2"/>
  <c r="AA6576" i="2" s="1"/>
  <c r="X6577" i="2"/>
  <c r="AA6577" i="2" s="1"/>
  <c r="X6578" i="2"/>
  <c r="AA6578" i="2" s="1"/>
  <c r="X6579" i="2"/>
  <c r="AA6579" i="2" s="1"/>
  <c r="X6580" i="2"/>
  <c r="AA6580" i="2" s="1"/>
  <c r="X6581" i="2"/>
  <c r="AA6581" i="2" s="1"/>
  <c r="X6582" i="2"/>
  <c r="AA6582" i="2" s="1"/>
  <c r="X6583" i="2"/>
  <c r="AA6583" i="2" s="1"/>
  <c r="X6584" i="2"/>
  <c r="AA6584" i="2" s="1"/>
  <c r="X6585" i="2"/>
  <c r="AA6585" i="2" s="1"/>
  <c r="X6586" i="2"/>
  <c r="AA6586" i="2" s="1"/>
  <c r="X6587" i="2"/>
  <c r="AA6587" i="2" s="1"/>
  <c r="X6588" i="2"/>
  <c r="AA6588" i="2" s="1"/>
  <c r="X6589" i="2"/>
  <c r="AA6589" i="2" s="1"/>
  <c r="X6590" i="2"/>
  <c r="AA6590" i="2" s="1"/>
  <c r="X6591" i="2"/>
  <c r="AA6591" i="2" s="1"/>
  <c r="X6592" i="2"/>
  <c r="AA6592" i="2" s="1"/>
  <c r="X6593" i="2"/>
  <c r="AA6593" i="2" s="1"/>
  <c r="X6594" i="2"/>
  <c r="AA6594" i="2" s="1"/>
  <c r="X6595" i="2"/>
  <c r="AA6595" i="2" s="1"/>
  <c r="X6596" i="2"/>
  <c r="AA6596" i="2" s="1"/>
  <c r="X6597" i="2"/>
  <c r="AA6597" i="2" s="1"/>
  <c r="X6598" i="2"/>
  <c r="AA6598" i="2" s="1"/>
  <c r="X6599" i="2"/>
  <c r="AA6599" i="2" s="1"/>
  <c r="X6600" i="2"/>
  <c r="AA6600" i="2" s="1"/>
  <c r="X6601" i="2"/>
  <c r="AA6601" i="2" s="1"/>
  <c r="X6602" i="2"/>
  <c r="AA6602" i="2" s="1"/>
  <c r="X6603" i="2"/>
  <c r="AA6603" i="2" s="1"/>
  <c r="X6604" i="2"/>
  <c r="AA6604" i="2" s="1"/>
  <c r="X6605" i="2"/>
  <c r="AA6605" i="2" s="1"/>
  <c r="X6606" i="2"/>
  <c r="AA6606" i="2" s="1"/>
  <c r="X6607" i="2"/>
  <c r="AA6607" i="2" s="1"/>
  <c r="X6608" i="2"/>
  <c r="AA6608" i="2" s="1"/>
  <c r="X6609" i="2"/>
  <c r="AA6609" i="2" s="1"/>
  <c r="X6610" i="2"/>
  <c r="AA6610" i="2" s="1"/>
  <c r="X6611" i="2"/>
  <c r="AA6611" i="2" s="1"/>
  <c r="X6612" i="2"/>
  <c r="AA6612" i="2" s="1"/>
  <c r="X6613" i="2"/>
  <c r="AA6613" i="2" s="1"/>
  <c r="X6614" i="2"/>
  <c r="AA6614" i="2" s="1"/>
  <c r="X6615" i="2"/>
  <c r="AA6615" i="2" s="1"/>
  <c r="X6616" i="2"/>
  <c r="AA6616" i="2" s="1"/>
  <c r="X6617" i="2"/>
  <c r="AA6617" i="2" s="1"/>
  <c r="X6618" i="2"/>
  <c r="AA6618" i="2" s="1"/>
  <c r="X6619" i="2"/>
  <c r="AA6619" i="2" s="1"/>
  <c r="X6620" i="2"/>
  <c r="AA6620" i="2" s="1"/>
  <c r="X6621" i="2"/>
  <c r="AA6621" i="2" s="1"/>
  <c r="X6622" i="2"/>
  <c r="AA6622" i="2" s="1"/>
  <c r="X6623" i="2"/>
  <c r="AA6623" i="2" s="1"/>
  <c r="X6624" i="2"/>
  <c r="AA6624" i="2" s="1"/>
  <c r="X6625" i="2"/>
  <c r="AA6625" i="2" s="1"/>
  <c r="X6626" i="2"/>
  <c r="AA6626" i="2" s="1"/>
  <c r="X6627" i="2"/>
  <c r="AA6627" i="2" s="1"/>
  <c r="X6628" i="2"/>
  <c r="AA6628" i="2" s="1"/>
  <c r="X6629" i="2"/>
  <c r="AA6629" i="2" s="1"/>
  <c r="X6630" i="2"/>
  <c r="AA6630" i="2" s="1"/>
  <c r="X6631" i="2"/>
  <c r="AA6631" i="2" s="1"/>
  <c r="X6632" i="2"/>
  <c r="AA6632" i="2" s="1"/>
  <c r="X6633" i="2"/>
  <c r="AA6633" i="2" s="1"/>
  <c r="X6634" i="2"/>
  <c r="AA6634" i="2" s="1"/>
  <c r="X6635" i="2"/>
  <c r="AA6635" i="2" s="1"/>
  <c r="X6636" i="2"/>
  <c r="AA6636" i="2" s="1"/>
  <c r="X6637" i="2"/>
  <c r="AA6637" i="2" s="1"/>
  <c r="X6638" i="2"/>
  <c r="AA6638" i="2" s="1"/>
  <c r="X6639" i="2"/>
  <c r="AA6639" i="2" s="1"/>
  <c r="X6640" i="2"/>
  <c r="AA6640" i="2" s="1"/>
  <c r="X6641" i="2"/>
  <c r="AA6641" i="2" s="1"/>
  <c r="X6642" i="2"/>
  <c r="AA6642" i="2" s="1"/>
  <c r="X6643" i="2"/>
  <c r="AA6643" i="2" s="1"/>
  <c r="X6644" i="2"/>
  <c r="AA6644" i="2" s="1"/>
  <c r="X6645" i="2"/>
  <c r="AA6645" i="2" s="1"/>
  <c r="X6646" i="2"/>
  <c r="AA6646" i="2" s="1"/>
  <c r="X6647" i="2"/>
  <c r="AA6647" i="2" s="1"/>
  <c r="X6648" i="2"/>
  <c r="AA6648" i="2" s="1"/>
  <c r="X6649" i="2"/>
  <c r="AA6649" i="2" s="1"/>
  <c r="X6650" i="2"/>
  <c r="AA6650" i="2" s="1"/>
  <c r="X6651" i="2"/>
  <c r="AA6651" i="2" s="1"/>
  <c r="X6652" i="2"/>
  <c r="AA6652" i="2" s="1"/>
  <c r="X6653" i="2"/>
  <c r="AA6653" i="2" s="1"/>
  <c r="X6654" i="2"/>
  <c r="AA6654" i="2" s="1"/>
  <c r="X6655" i="2"/>
  <c r="AA6655" i="2" s="1"/>
  <c r="X6656" i="2"/>
  <c r="AA6656" i="2" s="1"/>
  <c r="X6657" i="2"/>
  <c r="AA6657" i="2" s="1"/>
  <c r="X6658" i="2"/>
  <c r="AA6658" i="2" s="1"/>
  <c r="X6659" i="2"/>
  <c r="AA6659" i="2" s="1"/>
  <c r="X6660" i="2"/>
  <c r="AA6660" i="2" s="1"/>
  <c r="X6661" i="2"/>
  <c r="AA6661" i="2" s="1"/>
  <c r="X6662" i="2"/>
  <c r="AA6662" i="2" s="1"/>
  <c r="X6663" i="2"/>
  <c r="AA6663" i="2" s="1"/>
  <c r="X6664" i="2"/>
  <c r="AA6664" i="2" s="1"/>
  <c r="X6665" i="2"/>
  <c r="AA6665" i="2" s="1"/>
  <c r="X6666" i="2"/>
  <c r="AA6666" i="2" s="1"/>
  <c r="X6667" i="2"/>
  <c r="AA6667" i="2" s="1"/>
  <c r="X6668" i="2"/>
  <c r="AA6668" i="2" s="1"/>
  <c r="X6669" i="2"/>
  <c r="AA6669" i="2" s="1"/>
  <c r="X6670" i="2"/>
  <c r="AA6670" i="2" s="1"/>
  <c r="X6671" i="2"/>
  <c r="AA6671" i="2" s="1"/>
  <c r="X6672" i="2"/>
  <c r="AA6672" i="2" s="1"/>
  <c r="X6673" i="2"/>
  <c r="AA6673" i="2" s="1"/>
  <c r="X6674" i="2"/>
  <c r="AA6674" i="2" s="1"/>
  <c r="X6675" i="2"/>
  <c r="AA6675" i="2" s="1"/>
  <c r="X6676" i="2"/>
  <c r="AA6676" i="2" s="1"/>
  <c r="X6677" i="2"/>
  <c r="AA6677" i="2" s="1"/>
  <c r="X6678" i="2"/>
  <c r="AA6678" i="2" s="1"/>
  <c r="X6679" i="2"/>
  <c r="AA6679" i="2" s="1"/>
  <c r="X6680" i="2"/>
  <c r="AA6680" i="2" s="1"/>
  <c r="X6681" i="2"/>
  <c r="AA6681" i="2" s="1"/>
  <c r="X6682" i="2"/>
  <c r="AA6682" i="2" s="1"/>
  <c r="X6683" i="2"/>
  <c r="AA6683" i="2" s="1"/>
  <c r="X6684" i="2"/>
  <c r="AA6684" i="2" s="1"/>
  <c r="X6685" i="2"/>
  <c r="AA6685" i="2" s="1"/>
  <c r="X6686" i="2"/>
  <c r="AA6686" i="2" s="1"/>
  <c r="X6687" i="2"/>
  <c r="AA6687" i="2" s="1"/>
  <c r="X6688" i="2"/>
  <c r="AA6688" i="2" s="1"/>
  <c r="X6689" i="2"/>
  <c r="AA6689" i="2" s="1"/>
  <c r="X6690" i="2"/>
  <c r="AA6690" i="2" s="1"/>
  <c r="X6691" i="2"/>
  <c r="AA6691" i="2" s="1"/>
  <c r="X6692" i="2"/>
  <c r="AA6692" i="2" s="1"/>
  <c r="X6693" i="2"/>
  <c r="AA6693" i="2" s="1"/>
  <c r="X6694" i="2"/>
  <c r="AA6694" i="2" s="1"/>
  <c r="X6695" i="2"/>
  <c r="AA6695" i="2" s="1"/>
  <c r="X6696" i="2"/>
  <c r="AA6696" i="2" s="1"/>
  <c r="X6697" i="2"/>
  <c r="AA6697" i="2" s="1"/>
  <c r="X6698" i="2"/>
  <c r="AA6698" i="2" s="1"/>
  <c r="X6699" i="2"/>
  <c r="AA6699" i="2" s="1"/>
  <c r="X6700" i="2"/>
  <c r="AA6700" i="2" s="1"/>
  <c r="X6701" i="2"/>
  <c r="AA6701" i="2" s="1"/>
  <c r="X6702" i="2"/>
  <c r="AA6702" i="2" s="1"/>
  <c r="X6703" i="2"/>
  <c r="AA6703" i="2" s="1"/>
  <c r="X6704" i="2"/>
  <c r="AA6704" i="2" s="1"/>
  <c r="X6705" i="2"/>
  <c r="AA6705" i="2" s="1"/>
  <c r="X6706" i="2"/>
  <c r="AA6706" i="2" s="1"/>
  <c r="X6707" i="2"/>
  <c r="AA6707" i="2" s="1"/>
  <c r="X6708" i="2"/>
  <c r="AA6708" i="2" s="1"/>
  <c r="X6709" i="2"/>
  <c r="AA6709" i="2" s="1"/>
  <c r="X6710" i="2"/>
  <c r="AA6710" i="2" s="1"/>
  <c r="X6711" i="2"/>
  <c r="AA6711" i="2" s="1"/>
  <c r="X6712" i="2"/>
  <c r="AA6712" i="2" s="1"/>
  <c r="X6713" i="2"/>
  <c r="AA6713" i="2" s="1"/>
  <c r="X6714" i="2"/>
  <c r="AA6714" i="2" s="1"/>
  <c r="X6715" i="2"/>
  <c r="AA6715" i="2" s="1"/>
  <c r="X6716" i="2"/>
  <c r="AA6716" i="2" s="1"/>
  <c r="X6717" i="2"/>
  <c r="AA6717" i="2" s="1"/>
  <c r="X6718" i="2"/>
  <c r="AA6718" i="2" s="1"/>
  <c r="X6719" i="2"/>
  <c r="AA6719" i="2" s="1"/>
  <c r="X6720" i="2"/>
  <c r="AA6720" i="2" s="1"/>
  <c r="X6721" i="2"/>
  <c r="AA6721" i="2" s="1"/>
  <c r="X6722" i="2"/>
  <c r="AA6722" i="2" s="1"/>
  <c r="X6723" i="2"/>
  <c r="AA6723" i="2" s="1"/>
  <c r="X6724" i="2"/>
  <c r="AA6724" i="2" s="1"/>
  <c r="X6725" i="2"/>
  <c r="AA6725" i="2" s="1"/>
  <c r="X6726" i="2"/>
  <c r="AA6726" i="2" s="1"/>
  <c r="X6727" i="2"/>
  <c r="AA6727" i="2" s="1"/>
  <c r="X6728" i="2"/>
  <c r="AA6728" i="2" s="1"/>
  <c r="X6729" i="2"/>
  <c r="AA6729" i="2" s="1"/>
  <c r="X6730" i="2"/>
  <c r="AA6730" i="2" s="1"/>
  <c r="X6731" i="2"/>
  <c r="AA6731" i="2" s="1"/>
  <c r="X6732" i="2"/>
  <c r="AA6732" i="2" s="1"/>
  <c r="X6733" i="2"/>
  <c r="AA6733" i="2" s="1"/>
  <c r="X6734" i="2"/>
  <c r="AA6734" i="2" s="1"/>
  <c r="X6735" i="2"/>
  <c r="AA6735" i="2" s="1"/>
  <c r="X6736" i="2"/>
  <c r="AA6736" i="2" s="1"/>
  <c r="X6737" i="2"/>
  <c r="AA6737" i="2" s="1"/>
  <c r="X6738" i="2"/>
  <c r="AA6738" i="2" s="1"/>
  <c r="X6739" i="2"/>
  <c r="AA6739" i="2" s="1"/>
  <c r="X6740" i="2"/>
  <c r="AA6740" i="2" s="1"/>
  <c r="X6741" i="2"/>
  <c r="AA6741" i="2" s="1"/>
  <c r="X6742" i="2"/>
  <c r="AA6742" i="2" s="1"/>
  <c r="X6743" i="2"/>
  <c r="AA6743" i="2" s="1"/>
  <c r="X6744" i="2"/>
  <c r="AA6744" i="2" s="1"/>
  <c r="X6745" i="2"/>
  <c r="AA6745" i="2" s="1"/>
  <c r="X6746" i="2"/>
  <c r="AA6746" i="2" s="1"/>
  <c r="X6747" i="2"/>
  <c r="AA6747" i="2" s="1"/>
  <c r="X6748" i="2"/>
  <c r="AA6748" i="2" s="1"/>
  <c r="X6749" i="2"/>
  <c r="AA6749" i="2" s="1"/>
  <c r="X6750" i="2"/>
  <c r="AA6750" i="2" s="1"/>
  <c r="X6751" i="2"/>
  <c r="AA6751" i="2" s="1"/>
  <c r="X6752" i="2"/>
  <c r="AA6752" i="2" s="1"/>
  <c r="X6753" i="2"/>
  <c r="AA6753" i="2" s="1"/>
  <c r="X6754" i="2"/>
  <c r="AA6754" i="2" s="1"/>
  <c r="X6755" i="2"/>
  <c r="AA6755" i="2" s="1"/>
  <c r="X6756" i="2"/>
  <c r="AA6756" i="2" s="1"/>
  <c r="X6757" i="2"/>
  <c r="AA6757" i="2" s="1"/>
  <c r="X6758" i="2"/>
  <c r="AA6758" i="2" s="1"/>
  <c r="X6759" i="2"/>
  <c r="AA6759" i="2" s="1"/>
  <c r="X6760" i="2"/>
  <c r="AA6760" i="2" s="1"/>
  <c r="X6761" i="2"/>
  <c r="AA6761" i="2" s="1"/>
  <c r="X6762" i="2"/>
  <c r="AA6762" i="2" s="1"/>
  <c r="X6763" i="2"/>
  <c r="AA6763" i="2" s="1"/>
  <c r="X6764" i="2"/>
  <c r="AA6764" i="2" s="1"/>
  <c r="X6765" i="2"/>
  <c r="AA6765" i="2" s="1"/>
  <c r="X6766" i="2"/>
  <c r="AA6766" i="2" s="1"/>
  <c r="X6767" i="2"/>
  <c r="AA6767" i="2" s="1"/>
  <c r="X6768" i="2"/>
  <c r="AA6768" i="2" s="1"/>
  <c r="X6769" i="2"/>
  <c r="AA6769" i="2" s="1"/>
  <c r="X6770" i="2"/>
  <c r="AA6770" i="2" s="1"/>
  <c r="X6771" i="2"/>
  <c r="AA6771" i="2" s="1"/>
  <c r="X6772" i="2"/>
  <c r="AA6772" i="2" s="1"/>
  <c r="X6773" i="2"/>
  <c r="AA6773" i="2" s="1"/>
  <c r="X6774" i="2"/>
  <c r="AA6774" i="2" s="1"/>
  <c r="X6775" i="2"/>
  <c r="AA6775" i="2" s="1"/>
  <c r="X6776" i="2"/>
  <c r="AA6776" i="2" s="1"/>
  <c r="X6777" i="2"/>
  <c r="AA6777" i="2" s="1"/>
  <c r="X6778" i="2"/>
  <c r="AA6778" i="2" s="1"/>
  <c r="X6779" i="2"/>
  <c r="AA6779" i="2" s="1"/>
  <c r="X6780" i="2"/>
  <c r="AA6780" i="2" s="1"/>
  <c r="X6781" i="2"/>
  <c r="AA6781" i="2" s="1"/>
  <c r="X6782" i="2"/>
  <c r="AA6782" i="2" s="1"/>
  <c r="X6783" i="2"/>
  <c r="AA6783" i="2" s="1"/>
  <c r="X6784" i="2"/>
  <c r="AA6784" i="2" s="1"/>
  <c r="X6785" i="2"/>
  <c r="AA6785" i="2" s="1"/>
  <c r="X6786" i="2"/>
  <c r="AA6786" i="2" s="1"/>
  <c r="X6787" i="2"/>
  <c r="AA6787" i="2" s="1"/>
  <c r="X6788" i="2"/>
  <c r="AA6788" i="2" s="1"/>
  <c r="X6789" i="2"/>
  <c r="AA6789" i="2" s="1"/>
  <c r="X6790" i="2"/>
  <c r="AA6790" i="2" s="1"/>
  <c r="X6791" i="2"/>
  <c r="AA6791" i="2" s="1"/>
  <c r="X6792" i="2"/>
  <c r="AA6792" i="2" s="1"/>
  <c r="X6793" i="2"/>
  <c r="AA6793" i="2" s="1"/>
  <c r="X6794" i="2"/>
  <c r="AA6794" i="2" s="1"/>
  <c r="X6795" i="2"/>
  <c r="AA6795" i="2" s="1"/>
  <c r="X6796" i="2"/>
  <c r="AA6796" i="2" s="1"/>
  <c r="X6797" i="2"/>
  <c r="AA6797" i="2" s="1"/>
  <c r="X6798" i="2"/>
  <c r="AA6798" i="2" s="1"/>
  <c r="X6799" i="2"/>
  <c r="AA6799" i="2" s="1"/>
  <c r="X6800" i="2"/>
  <c r="AA6800" i="2" s="1"/>
  <c r="X6801" i="2"/>
  <c r="AA6801" i="2" s="1"/>
  <c r="X6802" i="2"/>
  <c r="AA6802" i="2" s="1"/>
  <c r="X6803" i="2"/>
  <c r="AA6803" i="2" s="1"/>
  <c r="X6804" i="2"/>
  <c r="AA6804" i="2" s="1"/>
  <c r="X6805" i="2"/>
  <c r="AA6805" i="2" s="1"/>
  <c r="X6806" i="2"/>
  <c r="AA6806" i="2" s="1"/>
  <c r="X6807" i="2"/>
  <c r="AA6807" i="2" s="1"/>
  <c r="X6808" i="2"/>
  <c r="AA6808" i="2" s="1"/>
  <c r="X6809" i="2"/>
  <c r="AA6809" i="2" s="1"/>
  <c r="X6810" i="2"/>
  <c r="AA6810" i="2" s="1"/>
  <c r="X6811" i="2"/>
  <c r="AA6811" i="2" s="1"/>
  <c r="X6812" i="2"/>
  <c r="AA6812" i="2" s="1"/>
  <c r="X6813" i="2"/>
  <c r="AA6813" i="2" s="1"/>
  <c r="X6814" i="2"/>
  <c r="AA6814" i="2" s="1"/>
  <c r="X6815" i="2"/>
  <c r="AA6815" i="2" s="1"/>
  <c r="X6816" i="2"/>
  <c r="AA6816" i="2" s="1"/>
  <c r="X6817" i="2"/>
  <c r="AA6817" i="2" s="1"/>
  <c r="X6818" i="2"/>
  <c r="AA6818" i="2" s="1"/>
  <c r="X6819" i="2"/>
  <c r="AA6819" i="2" s="1"/>
  <c r="X6820" i="2"/>
  <c r="AA6820" i="2" s="1"/>
  <c r="X6821" i="2"/>
  <c r="AA6821" i="2" s="1"/>
  <c r="X6822" i="2"/>
  <c r="AA6822" i="2" s="1"/>
  <c r="X6823" i="2"/>
  <c r="AA6823" i="2" s="1"/>
  <c r="X6824" i="2"/>
  <c r="AA6824" i="2" s="1"/>
  <c r="X6825" i="2"/>
  <c r="AA6825" i="2" s="1"/>
  <c r="X6826" i="2"/>
  <c r="AA6826" i="2" s="1"/>
  <c r="X6827" i="2"/>
  <c r="AA6827" i="2" s="1"/>
  <c r="X6828" i="2"/>
  <c r="AA6828" i="2" s="1"/>
  <c r="X6829" i="2"/>
  <c r="AA6829" i="2" s="1"/>
  <c r="X6830" i="2"/>
  <c r="AA6830" i="2" s="1"/>
  <c r="X6831" i="2"/>
  <c r="AA6831" i="2" s="1"/>
  <c r="X6832" i="2"/>
  <c r="AA6832" i="2" s="1"/>
  <c r="X6833" i="2"/>
  <c r="AA6833" i="2" s="1"/>
  <c r="X6834" i="2"/>
  <c r="AA6834" i="2" s="1"/>
  <c r="X6835" i="2"/>
  <c r="AA6835" i="2" s="1"/>
  <c r="X6836" i="2"/>
  <c r="AA6836" i="2" s="1"/>
  <c r="X6837" i="2"/>
  <c r="AA6837" i="2" s="1"/>
  <c r="X6838" i="2"/>
  <c r="AA6838" i="2" s="1"/>
  <c r="X6839" i="2"/>
  <c r="AA6839" i="2" s="1"/>
  <c r="X6840" i="2"/>
  <c r="AA6840" i="2" s="1"/>
  <c r="X6841" i="2"/>
  <c r="AA6841" i="2" s="1"/>
  <c r="X6842" i="2"/>
  <c r="AA6842" i="2" s="1"/>
  <c r="X6843" i="2"/>
  <c r="AA6843" i="2" s="1"/>
  <c r="X6844" i="2"/>
  <c r="AA6844" i="2" s="1"/>
  <c r="X6845" i="2"/>
  <c r="AA6845" i="2" s="1"/>
  <c r="X6846" i="2"/>
  <c r="AA6846" i="2" s="1"/>
  <c r="X6847" i="2"/>
  <c r="AA6847" i="2" s="1"/>
  <c r="X6848" i="2"/>
  <c r="AA6848" i="2" s="1"/>
  <c r="X6849" i="2"/>
  <c r="AA6849" i="2" s="1"/>
  <c r="X6850" i="2"/>
  <c r="AA6850" i="2" s="1"/>
  <c r="X6851" i="2"/>
  <c r="AA6851" i="2" s="1"/>
  <c r="X6852" i="2"/>
  <c r="AA6852" i="2" s="1"/>
  <c r="X6853" i="2"/>
  <c r="AA6853" i="2" s="1"/>
  <c r="X6854" i="2"/>
  <c r="AA6854" i="2" s="1"/>
  <c r="X6855" i="2"/>
  <c r="AA6855" i="2" s="1"/>
  <c r="X6856" i="2"/>
  <c r="AA6856" i="2" s="1"/>
  <c r="X6857" i="2"/>
  <c r="AA6857" i="2" s="1"/>
  <c r="X6858" i="2"/>
  <c r="AA6858" i="2" s="1"/>
  <c r="X6859" i="2"/>
  <c r="AA6859" i="2" s="1"/>
  <c r="X6860" i="2"/>
  <c r="AA6860" i="2" s="1"/>
  <c r="X6861" i="2"/>
  <c r="AA6861" i="2" s="1"/>
  <c r="X6862" i="2"/>
  <c r="AA6862" i="2" s="1"/>
  <c r="X6863" i="2"/>
  <c r="AA6863" i="2" s="1"/>
  <c r="X6864" i="2"/>
  <c r="AA6864" i="2" s="1"/>
  <c r="X6865" i="2"/>
  <c r="AA6865" i="2" s="1"/>
  <c r="X6866" i="2"/>
  <c r="AA6866" i="2" s="1"/>
  <c r="X6867" i="2"/>
  <c r="AA6867" i="2" s="1"/>
  <c r="X6868" i="2"/>
  <c r="AA6868" i="2" s="1"/>
  <c r="X6869" i="2"/>
  <c r="AA6869" i="2" s="1"/>
  <c r="X6870" i="2"/>
  <c r="AA6870" i="2" s="1"/>
  <c r="X6871" i="2"/>
  <c r="AA6871" i="2" s="1"/>
  <c r="X6872" i="2"/>
  <c r="AA6872" i="2" s="1"/>
  <c r="X6873" i="2"/>
  <c r="AA6873" i="2" s="1"/>
  <c r="X6874" i="2"/>
  <c r="AA6874" i="2" s="1"/>
  <c r="X6875" i="2"/>
  <c r="AA6875" i="2" s="1"/>
  <c r="X6876" i="2"/>
  <c r="AA6876" i="2" s="1"/>
  <c r="X6877" i="2"/>
  <c r="AA6877" i="2" s="1"/>
  <c r="X6878" i="2"/>
  <c r="AA6878" i="2" s="1"/>
  <c r="X6879" i="2"/>
  <c r="AA6879" i="2" s="1"/>
  <c r="X6880" i="2"/>
  <c r="AA6880" i="2" s="1"/>
  <c r="X6881" i="2"/>
  <c r="AA6881" i="2" s="1"/>
  <c r="X6882" i="2"/>
  <c r="AA6882" i="2" s="1"/>
  <c r="X6883" i="2"/>
  <c r="AA6883" i="2" s="1"/>
  <c r="X6884" i="2"/>
  <c r="AA6884" i="2" s="1"/>
  <c r="X6885" i="2"/>
  <c r="AA6885" i="2" s="1"/>
  <c r="X6886" i="2"/>
  <c r="AA6886" i="2" s="1"/>
  <c r="X6887" i="2"/>
  <c r="AA6887" i="2" s="1"/>
  <c r="X6888" i="2"/>
  <c r="AA6888" i="2" s="1"/>
  <c r="X6889" i="2"/>
  <c r="AA6889" i="2" s="1"/>
  <c r="X6890" i="2"/>
  <c r="AA6890" i="2" s="1"/>
  <c r="X6891" i="2"/>
  <c r="AA6891" i="2" s="1"/>
  <c r="X6892" i="2"/>
  <c r="AA6892" i="2" s="1"/>
  <c r="X6893" i="2"/>
  <c r="AA6893" i="2" s="1"/>
  <c r="X6894" i="2"/>
  <c r="AA6894" i="2" s="1"/>
  <c r="X6895" i="2"/>
  <c r="AA6895" i="2" s="1"/>
  <c r="X6896" i="2"/>
  <c r="AA6896" i="2" s="1"/>
  <c r="X6897" i="2"/>
  <c r="AA6897" i="2" s="1"/>
  <c r="X6898" i="2"/>
  <c r="AA6898" i="2" s="1"/>
  <c r="X6899" i="2"/>
  <c r="AA6899" i="2" s="1"/>
  <c r="X6900" i="2"/>
  <c r="AA6900" i="2" s="1"/>
  <c r="X6901" i="2"/>
  <c r="AA6901" i="2" s="1"/>
  <c r="X6902" i="2"/>
  <c r="AA6902" i="2" s="1"/>
  <c r="X6903" i="2"/>
  <c r="AA6903" i="2" s="1"/>
  <c r="X6904" i="2"/>
  <c r="AA6904" i="2" s="1"/>
  <c r="X6905" i="2"/>
  <c r="AA6905" i="2" s="1"/>
  <c r="X6906" i="2"/>
  <c r="AA6906" i="2" s="1"/>
  <c r="X6907" i="2"/>
  <c r="AA6907" i="2" s="1"/>
  <c r="X6908" i="2"/>
  <c r="AA6908" i="2" s="1"/>
  <c r="X6909" i="2"/>
  <c r="AA6909" i="2" s="1"/>
  <c r="X6910" i="2"/>
  <c r="AA6910" i="2" s="1"/>
  <c r="X6911" i="2"/>
  <c r="AA6911" i="2" s="1"/>
  <c r="X6912" i="2"/>
  <c r="AA6912" i="2" s="1"/>
  <c r="X6913" i="2"/>
  <c r="AA6913" i="2" s="1"/>
  <c r="X6914" i="2"/>
  <c r="AA6914" i="2" s="1"/>
  <c r="X6915" i="2"/>
  <c r="AA6915" i="2" s="1"/>
  <c r="X6916" i="2"/>
  <c r="AA6916" i="2" s="1"/>
  <c r="X6917" i="2"/>
  <c r="AA6917" i="2" s="1"/>
  <c r="X6918" i="2"/>
  <c r="AA6918" i="2" s="1"/>
  <c r="X6919" i="2"/>
  <c r="AA6919" i="2" s="1"/>
  <c r="X6920" i="2"/>
  <c r="AA6920" i="2" s="1"/>
  <c r="X6921" i="2"/>
  <c r="AA6921" i="2" s="1"/>
  <c r="X6922" i="2"/>
  <c r="AA6922" i="2" s="1"/>
  <c r="X6923" i="2"/>
  <c r="AA6923" i="2" s="1"/>
  <c r="X6924" i="2"/>
  <c r="AA6924" i="2" s="1"/>
  <c r="X6925" i="2"/>
  <c r="AA6925" i="2" s="1"/>
  <c r="X6926" i="2"/>
  <c r="AA6926" i="2" s="1"/>
  <c r="X6927" i="2"/>
  <c r="AA6927" i="2" s="1"/>
  <c r="X6928" i="2"/>
  <c r="AA6928" i="2" s="1"/>
  <c r="X6929" i="2"/>
  <c r="AA6929" i="2" s="1"/>
  <c r="X6930" i="2"/>
  <c r="AA6930" i="2" s="1"/>
  <c r="X6931" i="2"/>
  <c r="AA6931" i="2" s="1"/>
  <c r="X6932" i="2"/>
  <c r="AA6932" i="2" s="1"/>
  <c r="X6933" i="2"/>
  <c r="AA6933" i="2" s="1"/>
  <c r="X6934" i="2"/>
  <c r="AA6934" i="2" s="1"/>
  <c r="X6935" i="2"/>
  <c r="AA6935" i="2" s="1"/>
  <c r="X6936" i="2"/>
  <c r="AA6936" i="2" s="1"/>
  <c r="X6937" i="2"/>
  <c r="AA6937" i="2" s="1"/>
  <c r="X6938" i="2"/>
  <c r="AA6938" i="2" s="1"/>
  <c r="X6939" i="2"/>
  <c r="AA6939" i="2" s="1"/>
  <c r="X6940" i="2"/>
  <c r="AA6940" i="2" s="1"/>
  <c r="X6941" i="2"/>
  <c r="AA6941" i="2" s="1"/>
  <c r="X6942" i="2"/>
  <c r="AA6942" i="2" s="1"/>
  <c r="X6943" i="2"/>
  <c r="AA6943" i="2" s="1"/>
  <c r="X6944" i="2"/>
  <c r="AA6944" i="2" s="1"/>
  <c r="X6945" i="2"/>
  <c r="AA6945" i="2" s="1"/>
  <c r="X6946" i="2"/>
  <c r="AA6946" i="2" s="1"/>
  <c r="X6947" i="2"/>
  <c r="AA6947" i="2" s="1"/>
  <c r="X6948" i="2"/>
  <c r="AA6948" i="2" s="1"/>
  <c r="X6949" i="2"/>
  <c r="AA6949" i="2" s="1"/>
  <c r="X6950" i="2"/>
  <c r="AA6950" i="2" s="1"/>
  <c r="X6951" i="2"/>
  <c r="AA6951" i="2" s="1"/>
  <c r="X6952" i="2"/>
  <c r="AA6952" i="2" s="1"/>
  <c r="X6953" i="2"/>
  <c r="AA6953" i="2" s="1"/>
  <c r="X6954" i="2"/>
  <c r="AA6954" i="2" s="1"/>
  <c r="X6955" i="2"/>
  <c r="AA6955" i="2" s="1"/>
  <c r="X6956" i="2"/>
  <c r="AA6956" i="2" s="1"/>
  <c r="X6957" i="2"/>
  <c r="AA6957" i="2" s="1"/>
  <c r="X6958" i="2"/>
  <c r="AA6958" i="2" s="1"/>
  <c r="X6959" i="2"/>
  <c r="AA6959" i="2" s="1"/>
  <c r="X6960" i="2"/>
  <c r="AA6960" i="2" s="1"/>
  <c r="X6961" i="2"/>
  <c r="AA6961" i="2" s="1"/>
  <c r="X6962" i="2"/>
  <c r="AA6962" i="2" s="1"/>
  <c r="X6963" i="2"/>
  <c r="AA6963" i="2" s="1"/>
  <c r="X6964" i="2"/>
  <c r="AA6964" i="2" s="1"/>
  <c r="X6965" i="2"/>
  <c r="AA6965" i="2" s="1"/>
  <c r="X6966" i="2"/>
  <c r="AA6966" i="2" s="1"/>
  <c r="X6967" i="2"/>
  <c r="AA6967" i="2" s="1"/>
  <c r="X6968" i="2"/>
  <c r="AA6968" i="2" s="1"/>
  <c r="X6969" i="2"/>
  <c r="AA6969" i="2" s="1"/>
  <c r="X6970" i="2"/>
  <c r="AA6970" i="2" s="1"/>
  <c r="X6971" i="2"/>
  <c r="AA6971" i="2" s="1"/>
  <c r="X6972" i="2"/>
  <c r="AA6972" i="2" s="1"/>
  <c r="X6973" i="2"/>
  <c r="AA6973" i="2" s="1"/>
  <c r="X6974" i="2"/>
  <c r="AA6974" i="2" s="1"/>
  <c r="X6975" i="2"/>
  <c r="AA6975" i="2" s="1"/>
  <c r="X6976" i="2"/>
  <c r="AA6976" i="2" s="1"/>
  <c r="X6977" i="2"/>
  <c r="AA6977" i="2" s="1"/>
  <c r="X6978" i="2"/>
  <c r="AA6978" i="2" s="1"/>
  <c r="X6979" i="2"/>
  <c r="AA6979" i="2" s="1"/>
  <c r="X6980" i="2"/>
  <c r="AA6980" i="2" s="1"/>
  <c r="X6981" i="2"/>
  <c r="AA6981" i="2" s="1"/>
  <c r="X6982" i="2"/>
  <c r="AA6982" i="2" s="1"/>
  <c r="X6983" i="2"/>
  <c r="AA6983" i="2" s="1"/>
  <c r="X6984" i="2"/>
  <c r="AA6984" i="2" s="1"/>
  <c r="X6985" i="2"/>
  <c r="AA6985" i="2" s="1"/>
  <c r="X6986" i="2"/>
  <c r="AA6986" i="2" s="1"/>
  <c r="X6987" i="2"/>
  <c r="AA6987" i="2" s="1"/>
  <c r="X6988" i="2"/>
  <c r="AA6988" i="2" s="1"/>
  <c r="X6989" i="2"/>
  <c r="AA6989" i="2" s="1"/>
  <c r="X6990" i="2"/>
  <c r="AA6990" i="2" s="1"/>
  <c r="X6991" i="2"/>
  <c r="AA6991" i="2" s="1"/>
  <c r="X6992" i="2"/>
  <c r="AA6992" i="2" s="1"/>
  <c r="X6993" i="2"/>
  <c r="AA6993" i="2" s="1"/>
  <c r="X6994" i="2"/>
  <c r="AA6994" i="2" s="1"/>
  <c r="X6995" i="2"/>
  <c r="AA6995" i="2" s="1"/>
  <c r="X6996" i="2"/>
  <c r="AA6996" i="2" s="1"/>
  <c r="X6997" i="2"/>
  <c r="AA6997" i="2" s="1"/>
  <c r="X6998" i="2"/>
  <c r="AA6998" i="2" s="1"/>
  <c r="X6999" i="2"/>
  <c r="AA6999" i="2" s="1"/>
  <c r="X7000" i="2"/>
  <c r="AA7000" i="2" s="1"/>
  <c r="X7001" i="2"/>
  <c r="AA7001" i="2" s="1"/>
  <c r="X7002" i="2"/>
  <c r="AA7002" i="2" s="1"/>
  <c r="X7003" i="2"/>
  <c r="AA7003" i="2" s="1"/>
  <c r="X7004" i="2"/>
  <c r="AA7004" i="2" s="1"/>
  <c r="X7005" i="2"/>
  <c r="AA7005" i="2" s="1"/>
  <c r="X7006" i="2"/>
  <c r="AA7006" i="2" s="1"/>
  <c r="X7007" i="2"/>
  <c r="AA7007" i="2" s="1"/>
  <c r="X7008" i="2"/>
  <c r="AA7008" i="2" s="1"/>
  <c r="X7009" i="2"/>
  <c r="AA7009" i="2" s="1"/>
  <c r="X7010" i="2"/>
  <c r="AA7010" i="2" s="1"/>
  <c r="X7011" i="2"/>
  <c r="AA7011" i="2" s="1"/>
  <c r="X7012" i="2"/>
  <c r="AA7012" i="2" s="1"/>
  <c r="X7013" i="2"/>
  <c r="AA7013" i="2" s="1"/>
  <c r="X7014" i="2"/>
  <c r="AA7014" i="2" s="1"/>
  <c r="X7015" i="2"/>
  <c r="AA7015" i="2" s="1"/>
  <c r="X7016" i="2"/>
  <c r="AA7016" i="2" s="1"/>
  <c r="X7017" i="2"/>
  <c r="AA7017" i="2" s="1"/>
  <c r="X7018" i="2"/>
  <c r="AA7018" i="2" s="1"/>
  <c r="X7019" i="2"/>
  <c r="AA7019" i="2" s="1"/>
  <c r="X7020" i="2"/>
  <c r="AA7020" i="2" s="1"/>
  <c r="X7021" i="2"/>
  <c r="AA7021" i="2" s="1"/>
  <c r="X7022" i="2"/>
  <c r="AA7022" i="2" s="1"/>
  <c r="X7023" i="2"/>
  <c r="AA7023" i="2" s="1"/>
  <c r="X7024" i="2"/>
  <c r="AA7024" i="2" s="1"/>
  <c r="X7025" i="2"/>
  <c r="AA7025" i="2" s="1"/>
  <c r="X7026" i="2"/>
  <c r="AA7026" i="2" s="1"/>
  <c r="X7027" i="2"/>
  <c r="AA7027" i="2" s="1"/>
  <c r="X7028" i="2"/>
  <c r="AA7028" i="2" s="1"/>
  <c r="X7029" i="2"/>
  <c r="AA7029" i="2" s="1"/>
  <c r="X7030" i="2"/>
  <c r="AA7030" i="2" s="1"/>
  <c r="X7031" i="2"/>
  <c r="AA7031" i="2" s="1"/>
  <c r="X7032" i="2"/>
  <c r="AA7032" i="2" s="1"/>
  <c r="X7033" i="2"/>
  <c r="AA7033" i="2" s="1"/>
  <c r="X7034" i="2"/>
  <c r="AA7034" i="2" s="1"/>
  <c r="X7035" i="2"/>
  <c r="AA7035" i="2" s="1"/>
  <c r="X7036" i="2"/>
  <c r="AA7036" i="2" s="1"/>
  <c r="X7037" i="2"/>
  <c r="AA7037" i="2" s="1"/>
  <c r="X7038" i="2"/>
  <c r="AA7038" i="2" s="1"/>
  <c r="X7039" i="2"/>
  <c r="AA7039" i="2" s="1"/>
  <c r="X7040" i="2"/>
  <c r="AA7040" i="2" s="1"/>
  <c r="X7041" i="2"/>
  <c r="AA7041" i="2" s="1"/>
  <c r="X7042" i="2"/>
  <c r="AA7042" i="2" s="1"/>
  <c r="X7043" i="2"/>
  <c r="AA7043" i="2" s="1"/>
  <c r="X7044" i="2"/>
  <c r="AA7044" i="2" s="1"/>
  <c r="X7045" i="2"/>
  <c r="AA7045" i="2" s="1"/>
  <c r="X7046" i="2"/>
  <c r="AA7046" i="2" s="1"/>
  <c r="X7047" i="2"/>
  <c r="AA7047" i="2" s="1"/>
  <c r="X7048" i="2"/>
  <c r="AA7048" i="2" s="1"/>
  <c r="X7049" i="2"/>
  <c r="AA7049" i="2" s="1"/>
  <c r="X7050" i="2"/>
  <c r="AA7050" i="2" s="1"/>
  <c r="X7051" i="2"/>
  <c r="AA7051" i="2" s="1"/>
  <c r="X7052" i="2"/>
  <c r="AA7052" i="2" s="1"/>
  <c r="X7053" i="2"/>
  <c r="AA7053" i="2" s="1"/>
  <c r="X7054" i="2"/>
  <c r="AA7054" i="2" s="1"/>
  <c r="X7055" i="2"/>
  <c r="AA7055" i="2" s="1"/>
  <c r="X7056" i="2"/>
  <c r="AA7056" i="2" s="1"/>
  <c r="X7057" i="2"/>
  <c r="AA7057" i="2" s="1"/>
  <c r="X7058" i="2"/>
  <c r="AA7058" i="2" s="1"/>
  <c r="X7059" i="2"/>
  <c r="AA7059" i="2" s="1"/>
  <c r="X7060" i="2"/>
  <c r="AA7060" i="2" s="1"/>
  <c r="X7061" i="2"/>
  <c r="AA7061" i="2" s="1"/>
  <c r="X7062" i="2"/>
  <c r="AA7062" i="2" s="1"/>
  <c r="X7063" i="2"/>
  <c r="AA7063" i="2" s="1"/>
  <c r="X7064" i="2"/>
  <c r="AA7064" i="2" s="1"/>
  <c r="X7065" i="2"/>
  <c r="AA7065" i="2" s="1"/>
  <c r="X7066" i="2"/>
  <c r="AA7066" i="2" s="1"/>
  <c r="X7067" i="2"/>
  <c r="AA7067" i="2" s="1"/>
  <c r="X7068" i="2"/>
  <c r="AA7068" i="2" s="1"/>
  <c r="X7069" i="2"/>
  <c r="AA7069" i="2" s="1"/>
  <c r="X7070" i="2"/>
  <c r="AA7070" i="2" s="1"/>
  <c r="X7071" i="2"/>
  <c r="AA7071" i="2" s="1"/>
  <c r="X7072" i="2"/>
  <c r="AA7072" i="2" s="1"/>
  <c r="X7073" i="2"/>
  <c r="AA7073" i="2" s="1"/>
  <c r="X7074" i="2"/>
  <c r="AA7074" i="2" s="1"/>
  <c r="X7075" i="2"/>
  <c r="AA7075" i="2" s="1"/>
  <c r="X7076" i="2"/>
  <c r="AA7076" i="2" s="1"/>
  <c r="X7077" i="2"/>
  <c r="AA7077" i="2" s="1"/>
  <c r="X7078" i="2"/>
  <c r="AA7078" i="2" s="1"/>
  <c r="X7079" i="2"/>
  <c r="AA7079" i="2" s="1"/>
  <c r="X7080" i="2"/>
  <c r="AA7080" i="2" s="1"/>
  <c r="X7081" i="2"/>
  <c r="AA7081" i="2" s="1"/>
  <c r="X7082" i="2"/>
  <c r="AA7082" i="2" s="1"/>
  <c r="X7083" i="2"/>
  <c r="AA7083" i="2" s="1"/>
  <c r="X7084" i="2"/>
  <c r="AA7084" i="2" s="1"/>
  <c r="X7085" i="2"/>
  <c r="AA7085" i="2" s="1"/>
  <c r="X7086" i="2"/>
  <c r="AA7086" i="2" s="1"/>
  <c r="X7087" i="2"/>
  <c r="AA7087" i="2" s="1"/>
  <c r="X7088" i="2"/>
  <c r="AA7088" i="2" s="1"/>
  <c r="X7089" i="2"/>
  <c r="AA7089" i="2" s="1"/>
  <c r="X7090" i="2"/>
  <c r="AA7090" i="2" s="1"/>
  <c r="X7091" i="2"/>
  <c r="AA7091" i="2" s="1"/>
  <c r="X7092" i="2"/>
  <c r="AA7092" i="2" s="1"/>
  <c r="X7093" i="2"/>
  <c r="AA7093" i="2" s="1"/>
  <c r="X7094" i="2"/>
  <c r="AA7094" i="2" s="1"/>
  <c r="X7095" i="2"/>
  <c r="AA7095" i="2" s="1"/>
  <c r="X7096" i="2"/>
  <c r="AA7096" i="2" s="1"/>
  <c r="X7097" i="2"/>
  <c r="AA7097" i="2" s="1"/>
  <c r="X7098" i="2"/>
  <c r="AA7098" i="2" s="1"/>
  <c r="X7099" i="2"/>
  <c r="AA7099" i="2" s="1"/>
  <c r="X7100" i="2"/>
  <c r="AA7100" i="2" s="1"/>
  <c r="X7101" i="2"/>
  <c r="AA7101" i="2" s="1"/>
  <c r="X7102" i="2"/>
  <c r="AA7102" i="2" s="1"/>
  <c r="X7103" i="2"/>
  <c r="AA7103" i="2" s="1"/>
  <c r="X7104" i="2"/>
  <c r="AA7104" i="2" s="1"/>
  <c r="X7105" i="2"/>
  <c r="AA7105" i="2" s="1"/>
  <c r="X7106" i="2"/>
  <c r="AA7106" i="2" s="1"/>
  <c r="X7107" i="2"/>
  <c r="AA7107" i="2" s="1"/>
  <c r="X7108" i="2"/>
  <c r="AA7108" i="2" s="1"/>
  <c r="X7109" i="2"/>
  <c r="AA7109" i="2" s="1"/>
  <c r="X7110" i="2"/>
  <c r="AA7110" i="2" s="1"/>
  <c r="X7111" i="2"/>
  <c r="AA7111" i="2" s="1"/>
  <c r="X7112" i="2"/>
  <c r="AA7112" i="2" s="1"/>
  <c r="X7113" i="2"/>
  <c r="AA7113" i="2" s="1"/>
  <c r="X7114" i="2"/>
  <c r="AA7114" i="2" s="1"/>
  <c r="X7115" i="2"/>
  <c r="AA7115" i="2" s="1"/>
  <c r="X7116" i="2"/>
  <c r="AA7116" i="2" s="1"/>
  <c r="X7117" i="2"/>
  <c r="AA7117" i="2" s="1"/>
  <c r="X7118" i="2"/>
  <c r="AA7118" i="2" s="1"/>
  <c r="X7119" i="2"/>
  <c r="AA7119" i="2" s="1"/>
  <c r="X7120" i="2"/>
  <c r="AA7120" i="2" s="1"/>
  <c r="X7121" i="2"/>
  <c r="AA7121" i="2" s="1"/>
  <c r="X7122" i="2"/>
  <c r="AA7122" i="2" s="1"/>
  <c r="X7123" i="2"/>
  <c r="AA7123" i="2" s="1"/>
  <c r="X7124" i="2"/>
  <c r="AA7124" i="2" s="1"/>
  <c r="X7125" i="2"/>
  <c r="AA7125" i="2" s="1"/>
  <c r="X7126" i="2"/>
  <c r="AA7126" i="2" s="1"/>
  <c r="X7127" i="2"/>
  <c r="AA7127" i="2" s="1"/>
  <c r="X7128" i="2"/>
  <c r="AA7128" i="2" s="1"/>
  <c r="X7129" i="2"/>
  <c r="AA7129" i="2" s="1"/>
  <c r="X7130" i="2"/>
  <c r="AA7130" i="2" s="1"/>
  <c r="X7131" i="2"/>
  <c r="AA7131" i="2" s="1"/>
  <c r="X7132" i="2"/>
  <c r="AA7132" i="2" s="1"/>
  <c r="X7133" i="2"/>
  <c r="AA7133" i="2" s="1"/>
  <c r="X7134" i="2"/>
  <c r="AA7134" i="2" s="1"/>
  <c r="X7135" i="2"/>
  <c r="AA7135" i="2" s="1"/>
  <c r="X7136" i="2"/>
  <c r="AA7136" i="2" s="1"/>
  <c r="X7137" i="2"/>
  <c r="AA7137" i="2" s="1"/>
  <c r="X7138" i="2"/>
  <c r="AA7138" i="2" s="1"/>
  <c r="X7139" i="2"/>
  <c r="AA7139" i="2" s="1"/>
  <c r="X7140" i="2"/>
  <c r="AA7140" i="2" s="1"/>
  <c r="X7141" i="2"/>
  <c r="AA7141" i="2" s="1"/>
  <c r="X7142" i="2"/>
  <c r="AA7142" i="2" s="1"/>
  <c r="X7143" i="2"/>
  <c r="AA7143" i="2" s="1"/>
  <c r="X7144" i="2"/>
  <c r="AA7144" i="2" s="1"/>
  <c r="X7145" i="2"/>
  <c r="AA7145" i="2" s="1"/>
  <c r="X7146" i="2"/>
  <c r="AA7146" i="2" s="1"/>
  <c r="X7147" i="2"/>
  <c r="AA7147" i="2" s="1"/>
  <c r="X7148" i="2"/>
  <c r="AA7148" i="2" s="1"/>
  <c r="X7149" i="2"/>
  <c r="AA7149" i="2" s="1"/>
  <c r="X7150" i="2"/>
  <c r="AA7150" i="2" s="1"/>
  <c r="X7151" i="2"/>
  <c r="AA7151" i="2" s="1"/>
  <c r="X7152" i="2"/>
  <c r="AA7152" i="2" s="1"/>
  <c r="X7153" i="2"/>
  <c r="AA7153" i="2" s="1"/>
  <c r="X7154" i="2"/>
  <c r="AA7154" i="2" s="1"/>
  <c r="X7155" i="2"/>
  <c r="AA7155" i="2" s="1"/>
  <c r="X7156" i="2"/>
  <c r="AA7156" i="2" s="1"/>
  <c r="X7157" i="2"/>
  <c r="AA7157" i="2" s="1"/>
  <c r="X7158" i="2"/>
  <c r="AA7158" i="2" s="1"/>
  <c r="X7159" i="2"/>
  <c r="AA7159" i="2" s="1"/>
  <c r="X7160" i="2"/>
  <c r="AA7160" i="2" s="1"/>
  <c r="X7161" i="2"/>
  <c r="AA7161" i="2" s="1"/>
  <c r="X7162" i="2"/>
  <c r="AA7162" i="2" s="1"/>
  <c r="X7163" i="2"/>
  <c r="AA7163" i="2" s="1"/>
  <c r="X7164" i="2"/>
  <c r="AA7164" i="2" s="1"/>
  <c r="X7165" i="2"/>
  <c r="AA7165" i="2" s="1"/>
  <c r="X7166" i="2"/>
  <c r="AA7166" i="2" s="1"/>
  <c r="X7167" i="2"/>
  <c r="AA7167" i="2" s="1"/>
  <c r="X7168" i="2"/>
  <c r="AA7168" i="2" s="1"/>
  <c r="X7169" i="2"/>
  <c r="AA7169" i="2" s="1"/>
  <c r="X7170" i="2"/>
  <c r="AA7170" i="2" s="1"/>
  <c r="X7171" i="2"/>
  <c r="AA7171" i="2" s="1"/>
  <c r="X7172" i="2"/>
  <c r="AA7172" i="2" s="1"/>
  <c r="X7173" i="2"/>
  <c r="AA7173" i="2" s="1"/>
  <c r="X7174" i="2"/>
  <c r="AA7174" i="2" s="1"/>
  <c r="X7175" i="2"/>
  <c r="AA7175" i="2" s="1"/>
  <c r="X7176" i="2"/>
  <c r="AA7176" i="2" s="1"/>
  <c r="X7177" i="2"/>
  <c r="AA7177" i="2" s="1"/>
  <c r="X7178" i="2"/>
  <c r="AA7178" i="2" s="1"/>
  <c r="X7179" i="2"/>
  <c r="AA7179" i="2" s="1"/>
  <c r="X7180" i="2"/>
  <c r="AA7180" i="2" s="1"/>
  <c r="X7181" i="2"/>
  <c r="AA7181" i="2" s="1"/>
  <c r="X7182" i="2"/>
  <c r="AA7182" i="2" s="1"/>
  <c r="X7183" i="2"/>
  <c r="AA7183" i="2" s="1"/>
  <c r="X7184" i="2"/>
  <c r="AA7184" i="2" s="1"/>
  <c r="X7185" i="2"/>
  <c r="AA7185" i="2" s="1"/>
  <c r="X7186" i="2"/>
  <c r="AA7186" i="2" s="1"/>
  <c r="X7187" i="2"/>
  <c r="AA7187" i="2" s="1"/>
  <c r="X7188" i="2"/>
  <c r="AA7188" i="2" s="1"/>
  <c r="X7189" i="2"/>
  <c r="AA7189" i="2" s="1"/>
  <c r="X7190" i="2"/>
  <c r="AA7190" i="2" s="1"/>
  <c r="X7191" i="2"/>
  <c r="AA7191" i="2" s="1"/>
  <c r="X7192" i="2"/>
  <c r="AA7192" i="2" s="1"/>
  <c r="X7193" i="2"/>
  <c r="AA7193" i="2" s="1"/>
  <c r="X7194" i="2"/>
  <c r="AA7194" i="2" s="1"/>
  <c r="X7195" i="2"/>
  <c r="AA7195" i="2" s="1"/>
  <c r="X7196" i="2"/>
  <c r="AA7196" i="2" s="1"/>
  <c r="X7197" i="2"/>
  <c r="AA7197" i="2" s="1"/>
  <c r="X7198" i="2"/>
  <c r="AA7198" i="2" s="1"/>
  <c r="X7199" i="2"/>
  <c r="AA7199" i="2" s="1"/>
  <c r="X7200" i="2"/>
  <c r="AA7200" i="2" s="1"/>
  <c r="X7201" i="2"/>
  <c r="AA7201" i="2" s="1"/>
  <c r="X7202" i="2"/>
  <c r="AA7202" i="2" s="1"/>
  <c r="X7203" i="2"/>
  <c r="AA7203" i="2" s="1"/>
  <c r="X7204" i="2"/>
  <c r="AA7204" i="2" s="1"/>
  <c r="X7205" i="2"/>
  <c r="AA7205" i="2" s="1"/>
  <c r="X7206" i="2"/>
  <c r="AA7206" i="2" s="1"/>
  <c r="X7207" i="2"/>
  <c r="AA7207" i="2" s="1"/>
  <c r="X7208" i="2"/>
  <c r="AA7208" i="2" s="1"/>
  <c r="X7209" i="2"/>
  <c r="AA7209" i="2" s="1"/>
  <c r="X7210" i="2"/>
  <c r="AA7210" i="2" s="1"/>
  <c r="X7211" i="2"/>
  <c r="AA7211" i="2" s="1"/>
  <c r="X7212" i="2"/>
  <c r="AA7212" i="2" s="1"/>
  <c r="X7213" i="2"/>
  <c r="AA7213" i="2" s="1"/>
  <c r="X7214" i="2"/>
  <c r="AA7214" i="2" s="1"/>
  <c r="X7215" i="2"/>
  <c r="AA7215" i="2" s="1"/>
  <c r="X7216" i="2"/>
  <c r="AA7216" i="2" s="1"/>
  <c r="X7217" i="2"/>
  <c r="AA7217" i="2" s="1"/>
  <c r="X7218" i="2"/>
  <c r="AA7218" i="2" s="1"/>
  <c r="X7219" i="2"/>
  <c r="AA7219" i="2" s="1"/>
  <c r="X7220" i="2"/>
  <c r="AA7220" i="2" s="1"/>
  <c r="X7221" i="2"/>
  <c r="AA7221" i="2" s="1"/>
  <c r="X7222" i="2"/>
  <c r="AA7222" i="2" s="1"/>
  <c r="X7223" i="2"/>
  <c r="AA7223" i="2" s="1"/>
  <c r="X7224" i="2"/>
  <c r="AA7224" i="2" s="1"/>
  <c r="X7225" i="2"/>
  <c r="AA7225" i="2" s="1"/>
  <c r="X7226" i="2"/>
  <c r="AA7226" i="2" s="1"/>
  <c r="X7227" i="2"/>
  <c r="AA7227" i="2" s="1"/>
  <c r="X7228" i="2"/>
  <c r="AA7228" i="2" s="1"/>
  <c r="X7229" i="2"/>
  <c r="AA7229" i="2" s="1"/>
  <c r="X7230" i="2"/>
  <c r="AA7230" i="2" s="1"/>
  <c r="X7231" i="2"/>
  <c r="AA7231" i="2" s="1"/>
  <c r="X7232" i="2"/>
  <c r="AA7232" i="2" s="1"/>
  <c r="X7233" i="2"/>
  <c r="AA7233" i="2" s="1"/>
  <c r="X7234" i="2"/>
  <c r="AA7234" i="2" s="1"/>
  <c r="X7235" i="2"/>
  <c r="AA7235" i="2" s="1"/>
  <c r="X7236" i="2"/>
  <c r="AA7236" i="2" s="1"/>
  <c r="X7237" i="2"/>
  <c r="AA7237" i="2" s="1"/>
  <c r="X7238" i="2"/>
  <c r="AA7238" i="2" s="1"/>
  <c r="X7239" i="2"/>
  <c r="AA7239" i="2" s="1"/>
  <c r="X7240" i="2"/>
  <c r="AA7240" i="2" s="1"/>
  <c r="X7241" i="2"/>
  <c r="AA7241" i="2" s="1"/>
  <c r="X7242" i="2"/>
  <c r="AA7242" i="2" s="1"/>
  <c r="X7243" i="2"/>
  <c r="AA7243" i="2" s="1"/>
  <c r="X7244" i="2"/>
  <c r="AA7244" i="2" s="1"/>
  <c r="X7245" i="2"/>
  <c r="AA7245" i="2" s="1"/>
  <c r="X7246" i="2"/>
  <c r="AA7246" i="2" s="1"/>
  <c r="X7247" i="2"/>
  <c r="AA7247" i="2" s="1"/>
  <c r="X7248" i="2"/>
  <c r="AA7248" i="2" s="1"/>
  <c r="X7249" i="2"/>
  <c r="AA7249" i="2" s="1"/>
  <c r="X7250" i="2"/>
  <c r="AA7250" i="2" s="1"/>
  <c r="X7251" i="2"/>
  <c r="AA7251" i="2" s="1"/>
  <c r="X7252" i="2"/>
  <c r="AA7252" i="2" s="1"/>
  <c r="X7253" i="2"/>
  <c r="AA7253" i="2" s="1"/>
  <c r="X7254" i="2"/>
  <c r="AA7254" i="2" s="1"/>
  <c r="X7255" i="2"/>
  <c r="AA7255" i="2" s="1"/>
  <c r="X7256" i="2"/>
  <c r="AA7256" i="2" s="1"/>
  <c r="X7257" i="2"/>
  <c r="AA7257" i="2" s="1"/>
  <c r="X7258" i="2"/>
  <c r="AA7258" i="2" s="1"/>
  <c r="X7259" i="2"/>
  <c r="AA7259" i="2" s="1"/>
  <c r="X7260" i="2"/>
  <c r="AA7260" i="2" s="1"/>
  <c r="X7261" i="2"/>
  <c r="AA7261" i="2" s="1"/>
  <c r="X7262" i="2"/>
  <c r="AA7262" i="2" s="1"/>
  <c r="X7263" i="2"/>
  <c r="AA7263" i="2" s="1"/>
  <c r="X7264" i="2"/>
  <c r="AA7264" i="2" s="1"/>
  <c r="X7265" i="2"/>
  <c r="AA7265" i="2" s="1"/>
  <c r="X7266" i="2"/>
  <c r="AA7266" i="2" s="1"/>
  <c r="X7267" i="2"/>
  <c r="AA7267" i="2" s="1"/>
  <c r="X7268" i="2"/>
  <c r="AA7268" i="2" s="1"/>
  <c r="X7269" i="2"/>
  <c r="AA7269" i="2" s="1"/>
  <c r="X7270" i="2"/>
  <c r="AA7270" i="2" s="1"/>
  <c r="X7271" i="2"/>
  <c r="AA7271" i="2" s="1"/>
  <c r="X7272" i="2"/>
  <c r="AA7272" i="2" s="1"/>
  <c r="X7273" i="2"/>
  <c r="AA7273" i="2" s="1"/>
  <c r="X7274" i="2"/>
  <c r="AA7274" i="2" s="1"/>
  <c r="X7275" i="2"/>
  <c r="AA7275" i="2" s="1"/>
  <c r="X7276" i="2"/>
  <c r="AA7276" i="2" s="1"/>
  <c r="X7277" i="2"/>
  <c r="AA7277" i="2" s="1"/>
  <c r="X7278" i="2"/>
  <c r="AA7278" i="2" s="1"/>
  <c r="X7279" i="2"/>
  <c r="AA7279" i="2" s="1"/>
  <c r="X7280" i="2"/>
  <c r="AA7280" i="2" s="1"/>
  <c r="X7281" i="2"/>
  <c r="AA7281" i="2" s="1"/>
  <c r="X7282" i="2"/>
  <c r="AA7282" i="2" s="1"/>
  <c r="X7283" i="2"/>
  <c r="AA7283" i="2" s="1"/>
  <c r="X7284" i="2"/>
  <c r="AA7284" i="2" s="1"/>
  <c r="X7285" i="2"/>
  <c r="AA7285" i="2" s="1"/>
  <c r="X7286" i="2"/>
  <c r="AA7286" i="2" s="1"/>
  <c r="X7287" i="2"/>
  <c r="AA7287" i="2" s="1"/>
  <c r="X7288" i="2"/>
  <c r="AA7288" i="2" s="1"/>
  <c r="X7289" i="2"/>
  <c r="AA7289" i="2" s="1"/>
  <c r="X7290" i="2"/>
  <c r="AA7290" i="2" s="1"/>
  <c r="X7291" i="2"/>
  <c r="AA7291" i="2" s="1"/>
  <c r="X7292" i="2"/>
  <c r="AA7292" i="2" s="1"/>
  <c r="X7293" i="2"/>
  <c r="AA7293" i="2" s="1"/>
  <c r="X7294" i="2"/>
  <c r="AA7294" i="2" s="1"/>
  <c r="X7295" i="2"/>
  <c r="AA7295" i="2" s="1"/>
  <c r="X7296" i="2"/>
  <c r="AA7296" i="2" s="1"/>
  <c r="X7297" i="2"/>
  <c r="AA7297" i="2" s="1"/>
  <c r="X7298" i="2"/>
  <c r="AA7298" i="2" s="1"/>
  <c r="X7299" i="2"/>
  <c r="AA7299" i="2" s="1"/>
  <c r="X7300" i="2"/>
  <c r="AA7300" i="2" s="1"/>
  <c r="X7301" i="2"/>
  <c r="AA7301" i="2" s="1"/>
  <c r="X7302" i="2"/>
  <c r="AA7302" i="2" s="1"/>
  <c r="X7303" i="2"/>
  <c r="AA7303" i="2" s="1"/>
  <c r="X7304" i="2"/>
  <c r="AA7304" i="2" s="1"/>
  <c r="X7305" i="2"/>
  <c r="AA7305" i="2" s="1"/>
  <c r="X7306" i="2"/>
  <c r="AA7306" i="2" s="1"/>
  <c r="X7307" i="2"/>
  <c r="AA7307" i="2" s="1"/>
  <c r="X7308" i="2"/>
  <c r="AA7308" i="2" s="1"/>
  <c r="X7309" i="2"/>
  <c r="AA7309" i="2" s="1"/>
  <c r="X7310" i="2"/>
  <c r="AA7310" i="2" s="1"/>
  <c r="X7311" i="2"/>
  <c r="AA7311" i="2" s="1"/>
  <c r="X7312" i="2"/>
  <c r="AA7312" i="2" s="1"/>
  <c r="X7313" i="2"/>
  <c r="AA7313" i="2" s="1"/>
  <c r="X7314" i="2"/>
  <c r="AA7314" i="2" s="1"/>
  <c r="X7315" i="2"/>
  <c r="AA7315" i="2" s="1"/>
  <c r="X7316" i="2"/>
  <c r="AA7316" i="2" s="1"/>
  <c r="X7317" i="2"/>
  <c r="AA7317" i="2" s="1"/>
  <c r="X7318" i="2"/>
  <c r="AA7318" i="2" s="1"/>
  <c r="X7319" i="2"/>
  <c r="AA7319" i="2" s="1"/>
  <c r="X7320" i="2"/>
  <c r="AA7320" i="2" s="1"/>
  <c r="X7321" i="2"/>
  <c r="AA7321" i="2" s="1"/>
  <c r="X7322" i="2"/>
  <c r="AA7322" i="2" s="1"/>
  <c r="X7323" i="2"/>
  <c r="AA7323" i="2" s="1"/>
  <c r="X7324" i="2"/>
  <c r="AA7324" i="2" s="1"/>
  <c r="X7325" i="2"/>
  <c r="AA7325" i="2" s="1"/>
  <c r="X7326" i="2"/>
  <c r="AA7326" i="2" s="1"/>
  <c r="X7327" i="2"/>
  <c r="AA7327" i="2" s="1"/>
  <c r="X7328" i="2"/>
  <c r="AA7328" i="2" s="1"/>
  <c r="X7329" i="2"/>
  <c r="AA7329" i="2" s="1"/>
  <c r="X7330" i="2"/>
  <c r="AA7330" i="2" s="1"/>
  <c r="X7331" i="2"/>
  <c r="AA7331" i="2" s="1"/>
  <c r="X7332" i="2"/>
  <c r="AA7332" i="2" s="1"/>
  <c r="X7333" i="2"/>
  <c r="AA7333" i="2" s="1"/>
  <c r="X7334" i="2"/>
  <c r="AA7334" i="2" s="1"/>
  <c r="X7335" i="2"/>
  <c r="AA7335" i="2" s="1"/>
  <c r="X7336" i="2"/>
  <c r="AA7336" i="2" s="1"/>
  <c r="X7337" i="2"/>
  <c r="AA7337" i="2" s="1"/>
  <c r="X7338" i="2"/>
  <c r="AA7338" i="2" s="1"/>
  <c r="X7339" i="2"/>
  <c r="AA7339" i="2" s="1"/>
  <c r="X7340" i="2"/>
  <c r="AA7340" i="2" s="1"/>
  <c r="X7341" i="2"/>
  <c r="AA7341" i="2" s="1"/>
  <c r="X7342" i="2"/>
  <c r="AA7342" i="2" s="1"/>
  <c r="X7343" i="2"/>
  <c r="AA7343" i="2" s="1"/>
  <c r="X7344" i="2"/>
  <c r="AA7344" i="2" s="1"/>
  <c r="X7345" i="2"/>
  <c r="AA7345" i="2" s="1"/>
  <c r="X7346" i="2"/>
  <c r="AA7346" i="2" s="1"/>
  <c r="X7347" i="2"/>
  <c r="AA7347" i="2" s="1"/>
  <c r="X7348" i="2"/>
  <c r="AA7348" i="2" s="1"/>
  <c r="X7349" i="2"/>
  <c r="AA7349" i="2" s="1"/>
  <c r="X7350" i="2"/>
  <c r="AA7350" i="2" s="1"/>
  <c r="X7351" i="2"/>
  <c r="AA7351" i="2" s="1"/>
  <c r="X7352" i="2"/>
  <c r="AA7352" i="2" s="1"/>
  <c r="X7353" i="2"/>
  <c r="AA7353" i="2" s="1"/>
  <c r="X7354" i="2"/>
  <c r="AA7354" i="2" s="1"/>
  <c r="X7355" i="2"/>
  <c r="AA7355" i="2" s="1"/>
  <c r="X7356" i="2"/>
  <c r="AA7356" i="2" s="1"/>
  <c r="X7357" i="2"/>
  <c r="AA7357" i="2" s="1"/>
  <c r="X7358" i="2"/>
  <c r="AA7358" i="2" s="1"/>
  <c r="X7359" i="2"/>
  <c r="AA7359" i="2" s="1"/>
  <c r="X7360" i="2"/>
  <c r="AA7360" i="2" s="1"/>
  <c r="X7361" i="2"/>
  <c r="AA7361" i="2" s="1"/>
  <c r="X7362" i="2"/>
  <c r="AA7362" i="2" s="1"/>
  <c r="X7363" i="2"/>
  <c r="AA7363" i="2" s="1"/>
  <c r="X7364" i="2"/>
  <c r="AA7364" i="2" s="1"/>
  <c r="X7365" i="2"/>
  <c r="AA7365" i="2" s="1"/>
  <c r="X7366" i="2"/>
  <c r="AA7366" i="2" s="1"/>
  <c r="X7367" i="2"/>
  <c r="AA7367" i="2" s="1"/>
  <c r="X7368" i="2"/>
  <c r="AA7368" i="2" s="1"/>
  <c r="X7369" i="2"/>
  <c r="AA7369" i="2" s="1"/>
  <c r="X7370" i="2"/>
  <c r="AA7370" i="2" s="1"/>
  <c r="X7371" i="2"/>
  <c r="AA7371" i="2" s="1"/>
  <c r="X7372" i="2"/>
  <c r="AA7372" i="2" s="1"/>
  <c r="X7373" i="2"/>
  <c r="AA7373" i="2" s="1"/>
  <c r="X7374" i="2"/>
  <c r="AA7374" i="2" s="1"/>
  <c r="X7375" i="2"/>
  <c r="AA7375" i="2" s="1"/>
  <c r="X7376" i="2"/>
  <c r="AA7376" i="2" s="1"/>
  <c r="X7377" i="2"/>
  <c r="AA7377" i="2" s="1"/>
  <c r="X7378" i="2"/>
  <c r="AA7378" i="2" s="1"/>
  <c r="X7379" i="2"/>
  <c r="AA7379" i="2" s="1"/>
  <c r="X7380" i="2"/>
  <c r="AA7380" i="2" s="1"/>
  <c r="X7381" i="2"/>
  <c r="AA7381" i="2" s="1"/>
  <c r="X7382" i="2"/>
  <c r="AA7382" i="2" s="1"/>
  <c r="X7383" i="2"/>
  <c r="AA7383" i="2" s="1"/>
  <c r="X7384" i="2"/>
  <c r="AA7384" i="2" s="1"/>
  <c r="X7385" i="2"/>
  <c r="AA7385" i="2" s="1"/>
  <c r="X7386" i="2"/>
  <c r="AA7386" i="2" s="1"/>
  <c r="X7387" i="2"/>
  <c r="AA7387" i="2" s="1"/>
  <c r="X7388" i="2"/>
  <c r="AA7388" i="2" s="1"/>
  <c r="X7389" i="2"/>
  <c r="AA7389" i="2" s="1"/>
  <c r="X7390" i="2"/>
  <c r="AA7390" i="2" s="1"/>
  <c r="X7391" i="2"/>
  <c r="AA7391" i="2" s="1"/>
  <c r="X7392" i="2"/>
  <c r="AA7392" i="2" s="1"/>
  <c r="X7393" i="2"/>
  <c r="AA7393" i="2" s="1"/>
  <c r="X7394" i="2"/>
  <c r="AA7394" i="2" s="1"/>
  <c r="X7395" i="2"/>
  <c r="AA7395" i="2" s="1"/>
  <c r="X7396" i="2"/>
  <c r="AA7396" i="2" s="1"/>
  <c r="X7397" i="2"/>
  <c r="AA7397" i="2" s="1"/>
  <c r="X7398" i="2"/>
  <c r="AA7398" i="2" s="1"/>
  <c r="X7399" i="2"/>
  <c r="AA7399" i="2" s="1"/>
  <c r="X7400" i="2"/>
  <c r="AA7400" i="2" s="1"/>
  <c r="X7401" i="2"/>
  <c r="AA7401" i="2" s="1"/>
  <c r="X7402" i="2"/>
  <c r="AA7402" i="2" s="1"/>
  <c r="X7403" i="2"/>
  <c r="AA7403" i="2" s="1"/>
  <c r="X7404" i="2"/>
  <c r="AA7404" i="2" s="1"/>
  <c r="X7405" i="2"/>
  <c r="AA7405" i="2" s="1"/>
  <c r="X7406" i="2"/>
  <c r="AA7406" i="2" s="1"/>
  <c r="X7407" i="2"/>
  <c r="AA7407" i="2" s="1"/>
  <c r="X7408" i="2"/>
  <c r="AA7408" i="2" s="1"/>
  <c r="X7409" i="2"/>
  <c r="AA7409" i="2" s="1"/>
  <c r="X7410" i="2"/>
  <c r="AA7410" i="2" s="1"/>
  <c r="X7411" i="2"/>
  <c r="AA7411" i="2" s="1"/>
  <c r="X7412" i="2"/>
  <c r="AA7412" i="2" s="1"/>
  <c r="X7413" i="2"/>
  <c r="AA7413" i="2" s="1"/>
  <c r="X7414" i="2"/>
  <c r="AA7414" i="2" s="1"/>
  <c r="X7415" i="2"/>
  <c r="AA7415" i="2" s="1"/>
  <c r="X7416" i="2"/>
  <c r="AA7416" i="2" s="1"/>
  <c r="X7417" i="2"/>
  <c r="AA7417" i="2" s="1"/>
  <c r="X7418" i="2"/>
  <c r="AA7418" i="2" s="1"/>
  <c r="X7419" i="2"/>
  <c r="AA7419" i="2" s="1"/>
  <c r="X7420" i="2"/>
  <c r="AA7420" i="2" s="1"/>
  <c r="X7421" i="2"/>
  <c r="AA7421" i="2" s="1"/>
  <c r="X7422" i="2"/>
  <c r="AA7422" i="2" s="1"/>
  <c r="X7423" i="2"/>
  <c r="AA7423" i="2" s="1"/>
  <c r="X7424" i="2"/>
  <c r="AA7424" i="2" s="1"/>
  <c r="X7425" i="2"/>
  <c r="AA7425" i="2" s="1"/>
  <c r="X7426" i="2"/>
  <c r="AA7426" i="2" s="1"/>
  <c r="X7427" i="2"/>
  <c r="AA7427" i="2" s="1"/>
  <c r="X7428" i="2"/>
  <c r="AA7428" i="2" s="1"/>
  <c r="X7429" i="2"/>
  <c r="AA7429" i="2" s="1"/>
  <c r="X7430" i="2"/>
  <c r="AA7430" i="2" s="1"/>
  <c r="X7431" i="2"/>
  <c r="AA7431" i="2" s="1"/>
  <c r="X7432" i="2"/>
  <c r="AA7432" i="2" s="1"/>
  <c r="X7433" i="2"/>
  <c r="AA7433" i="2" s="1"/>
  <c r="X7434" i="2"/>
  <c r="AA7434" i="2" s="1"/>
  <c r="X7435" i="2"/>
  <c r="AA7435" i="2" s="1"/>
  <c r="X7436" i="2"/>
  <c r="AA7436" i="2" s="1"/>
  <c r="X7437" i="2"/>
  <c r="AA7437" i="2" s="1"/>
  <c r="X7438" i="2"/>
  <c r="AA7438" i="2" s="1"/>
  <c r="X7439" i="2"/>
  <c r="AA7439" i="2" s="1"/>
  <c r="X7440" i="2"/>
  <c r="AA7440" i="2" s="1"/>
  <c r="X7441" i="2"/>
  <c r="AA7441" i="2" s="1"/>
  <c r="X7442" i="2"/>
  <c r="AA7442" i="2" s="1"/>
  <c r="X7443" i="2"/>
  <c r="AA7443" i="2" s="1"/>
  <c r="X7444" i="2"/>
  <c r="AA7444" i="2" s="1"/>
  <c r="X7445" i="2"/>
  <c r="AA7445" i="2" s="1"/>
  <c r="X7446" i="2"/>
  <c r="AA7446" i="2" s="1"/>
  <c r="X7447" i="2"/>
  <c r="AA7447" i="2" s="1"/>
  <c r="X7448" i="2"/>
  <c r="AA7448" i="2" s="1"/>
  <c r="X7449" i="2"/>
  <c r="AA7449" i="2" s="1"/>
  <c r="X7450" i="2"/>
  <c r="AA7450" i="2" s="1"/>
  <c r="X7451" i="2"/>
  <c r="AA7451" i="2" s="1"/>
  <c r="X7452" i="2"/>
  <c r="AA7452" i="2" s="1"/>
  <c r="X7453" i="2"/>
  <c r="AA7453" i="2" s="1"/>
  <c r="X7454" i="2"/>
  <c r="AA7454" i="2" s="1"/>
  <c r="X7455" i="2"/>
  <c r="AA7455" i="2" s="1"/>
  <c r="X7456" i="2"/>
  <c r="AA7456" i="2" s="1"/>
  <c r="X7457" i="2"/>
  <c r="AA7457" i="2" s="1"/>
  <c r="X7458" i="2"/>
  <c r="AA7458" i="2" s="1"/>
  <c r="X7459" i="2"/>
  <c r="AA7459" i="2" s="1"/>
  <c r="X7460" i="2"/>
  <c r="AA7460" i="2" s="1"/>
  <c r="X7461" i="2"/>
  <c r="AA7461" i="2" s="1"/>
  <c r="X7462" i="2"/>
  <c r="AA7462" i="2" s="1"/>
  <c r="X7463" i="2"/>
  <c r="AA7463" i="2" s="1"/>
  <c r="X7464" i="2"/>
  <c r="AA7464" i="2" s="1"/>
  <c r="X7465" i="2"/>
  <c r="AA7465" i="2" s="1"/>
  <c r="X7466" i="2"/>
  <c r="AA7466" i="2" s="1"/>
  <c r="X7467" i="2"/>
  <c r="AA7467" i="2" s="1"/>
  <c r="X7468" i="2"/>
  <c r="AA7468" i="2" s="1"/>
  <c r="X7469" i="2"/>
  <c r="AA7469" i="2" s="1"/>
  <c r="X7470" i="2"/>
  <c r="AA7470" i="2" s="1"/>
  <c r="X7471" i="2"/>
  <c r="AA7471" i="2" s="1"/>
  <c r="X7472" i="2"/>
  <c r="AA7472" i="2" s="1"/>
  <c r="X7473" i="2"/>
  <c r="AA7473" i="2" s="1"/>
  <c r="X7474" i="2"/>
  <c r="AA7474" i="2" s="1"/>
  <c r="X7475" i="2"/>
  <c r="AA7475" i="2" s="1"/>
  <c r="X7476" i="2"/>
  <c r="AA7476" i="2" s="1"/>
  <c r="X7477" i="2"/>
  <c r="AA7477" i="2" s="1"/>
  <c r="X7478" i="2"/>
  <c r="AA7478" i="2" s="1"/>
  <c r="X7479" i="2"/>
  <c r="AA7479" i="2" s="1"/>
  <c r="X7480" i="2"/>
  <c r="AA7480" i="2" s="1"/>
  <c r="X7481" i="2"/>
  <c r="AA7481" i="2" s="1"/>
  <c r="X7482" i="2"/>
  <c r="AA7482" i="2" s="1"/>
  <c r="X7483" i="2"/>
  <c r="AA7483" i="2" s="1"/>
  <c r="X7484" i="2"/>
  <c r="AA7484" i="2" s="1"/>
  <c r="X7485" i="2"/>
  <c r="AA7485" i="2" s="1"/>
  <c r="X7486" i="2"/>
  <c r="AA7486" i="2" s="1"/>
  <c r="X7487" i="2"/>
  <c r="AA7487" i="2" s="1"/>
  <c r="X7488" i="2"/>
  <c r="AA7488" i="2" s="1"/>
  <c r="X7489" i="2"/>
  <c r="AA7489" i="2" s="1"/>
  <c r="X7490" i="2"/>
  <c r="AA7490" i="2" s="1"/>
  <c r="X7491" i="2"/>
  <c r="AA7491" i="2" s="1"/>
  <c r="X7492" i="2"/>
  <c r="AA7492" i="2" s="1"/>
  <c r="X7493" i="2"/>
  <c r="AA7493" i="2" s="1"/>
  <c r="X7494" i="2"/>
  <c r="AA7494" i="2" s="1"/>
  <c r="X7495" i="2"/>
  <c r="AA7495" i="2" s="1"/>
  <c r="X7496" i="2"/>
  <c r="AA7496" i="2" s="1"/>
  <c r="X7497" i="2"/>
  <c r="AA7497" i="2" s="1"/>
  <c r="X7498" i="2"/>
  <c r="AA7498" i="2" s="1"/>
  <c r="X7499" i="2"/>
  <c r="AA7499" i="2" s="1"/>
  <c r="X7500" i="2"/>
  <c r="AA7500" i="2" s="1"/>
  <c r="X7501" i="2"/>
  <c r="AA7501" i="2" s="1"/>
  <c r="X7502" i="2"/>
  <c r="AA7502" i="2" s="1"/>
  <c r="X7503" i="2"/>
  <c r="AA7503" i="2" s="1"/>
  <c r="X7504" i="2"/>
  <c r="AA7504" i="2" s="1"/>
  <c r="X7505" i="2"/>
  <c r="AA7505" i="2" s="1"/>
  <c r="X7506" i="2"/>
  <c r="AA7506" i="2" s="1"/>
  <c r="X7507" i="2"/>
  <c r="AA7507" i="2" s="1"/>
  <c r="X7508" i="2"/>
  <c r="AA7508" i="2" s="1"/>
  <c r="X7509" i="2"/>
  <c r="AA7509" i="2" s="1"/>
  <c r="X7510" i="2"/>
  <c r="AA7510" i="2" s="1"/>
  <c r="X7511" i="2"/>
  <c r="AA7511" i="2" s="1"/>
  <c r="X7512" i="2"/>
  <c r="AA7512" i="2" s="1"/>
  <c r="X7513" i="2"/>
  <c r="AA7513" i="2" s="1"/>
  <c r="X7514" i="2"/>
  <c r="AA7514" i="2" s="1"/>
  <c r="X7515" i="2"/>
  <c r="AA7515" i="2" s="1"/>
  <c r="X7516" i="2"/>
  <c r="AA7516" i="2" s="1"/>
  <c r="X7517" i="2"/>
  <c r="AA7517" i="2" s="1"/>
  <c r="X7518" i="2"/>
  <c r="AA7518" i="2" s="1"/>
  <c r="X7519" i="2"/>
  <c r="AA7519" i="2" s="1"/>
  <c r="X7520" i="2"/>
  <c r="AA7520" i="2" s="1"/>
  <c r="X7521" i="2"/>
  <c r="AA7521" i="2" s="1"/>
  <c r="X7522" i="2"/>
  <c r="AA7522" i="2" s="1"/>
  <c r="X7523" i="2"/>
  <c r="AA7523" i="2" s="1"/>
  <c r="X7524" i="2"/>
  <c r="AA7524" i="2" s="1"/>
  <c r="X7525" i="2"/>
  <c r="AA7525" i="2" s="1"/>
  <c r="X7526" i="2"/>
  <c r="AA7526" i="2" s="1"/>
  <c r="X7527" i="2"/>
  <c r="AA7527" i="2" s="1"/>
  <c r="X7528" i="2"/>
  <c r="AA7528" i="2" s="1"/>
  <c r="X7529" i="2"/>
  <c r="AA7529" i="2" s="1"/>
  <c r="X7530" i="2"/>
  <c r="AA7530" i="2" s="1"/>
  <c r="X7531" i="2"/>
  <c r="AA7531" i="2" s="1"/>
  <c r="X7532" i="2"/>
  <c r="AA7532" i="2" s="1"/>
  <c r="X7533" i="2"/>
  <c r="AA7533" i="2" s="1"/>
  <c r="X7534" i="2"/>
  <c r="AA7534" i="2" s="1"/>
  <c r="X7535" i="2"/>
  <c r="AA7535" i="2" s="1"/>
  <c r="X7536" i="2"/>
  <c r="AA7536" i="2" s="1"/>
  <c r="X7537" i="2"/>
  <c r="AA7537" i="2" s="1"/>
  <c r="X7538" i="2"/>
  <c r="AA7538" i="2" s="1"/>
  <c r="X7539" i="2"/>
  <c r="AA7539" i="2" s="1"/>
  <c r="X7540" i="2"/>
  <c r="AA7540" i="2" s="1"/>
  <c r="X7541" i="2"/>
  <c r="AA7541" i="2" s="1"/>
  <c r="X7542" i="2"/>
  <c r="AA7542" i="2" s="1"/>
  <c r="X7543" i="2"/>
  <c r="AA7543" i="2" s="1"/>
  <c r="X7544" i="2"/>
  <c r="AA7544" i="2" s="1"/>
  <c r="X7545" i="2"/>
  <c r="AA7545" i="2" s="1"/>
  <c r="X7546" i="2"/>
  <c r="AA7546" i="2" s="1"/>
  <c r="X7547" i="2"/>
  <c r="AA7547" i="2" s="1"/>
  <c r="X7548" i="2"/>
  <c r="AA7548" i="2" s="1"/>
  <c r="X7549" i="2"/>
  <c r="AA7549" i="2" s="1"/>
  <c r="X7550" i="2"/>
  <c r="AA7550" i="2" s="1"/>
  <c r="X7551" i="2"/>
  <c r="AA7551" i="2" s="1"/>
  <c r="X7552" i="2"/>
  <c r="AA7552" i="2" s="1"/>
  <c r="X7553" i="2"/>
  <c r="AA7553" i="2" s="1"/>
  <c r="X7554" i="2"/>
  <c r="AA7554" i="2" s="1"/>
  <c r="X7555" i="2"/>
  <c r="AA7555" i="2" s="1"/>
  <c r="X7556" i="2"/>
  <c r="AA7556" i="2" s="1"/>
  <c r="X7557" i="2"/>
  <c r="AA7557" i="2" s="1"/>
  <c r="X7558" i="2"/>
  <c r="AA7558" i="2" s="1"/>
  <c r="X7559" i="2"/>
  <c r="AA7559" i="2" s="1"/>
  <c r="X7560" i="2"/>
  <c r="AA7560" i="2" s="1"/>
  <c r="X7561" i="2"/>
  <c r="AA7561" i="2" s="1"/>
  <c r="X7562" i="2"/>
  <c r="AA7562" i="2" s="1"/>
  <c r="X7563" i="2"/>
  <c r="AA7563" i="2" s="1"/>
  <c r="X7564" i="2"/>
  <c r="AA7564" i="2" s="1"/>
  <c r="X7565" i="2"/>
  <c r="AA7565" i="2" s="1"/>
  <c r="X7566" i="2"/>
  <c r="AA7566" i="2" s="1"/>
  <c r="X7567" i="2"/>
  <c r="AA7567" i="2" s="1"/>
  <c r="X7568" i="2"/>
  <c r="AA7568" i="2" s="1"/>
  <c r="X7569" i="2"/>
  <c r="AA7569" i="2" s="1"/>
  <c r="X7570" i="2"/>
  <c r="AA7570" i="2" s="1"/>
  <c r="X7571" i="2"/>
  <c r="AA7571" i="2" s="1"/>
  <c r="X7572" i="2"/>
  <c r="AA7572" i="2" s="1"/>
  <c r="X7573" i="2"/>
  <c r="AA7573" i="2" s="1"/>
  <c r="X7574" i="2"/>
  <c r="AA7574" i="2" s="1"/>
  <c r="X7575" i="2"/>
  <c r="AA7575" i="2" s="1"/>
  <c r="X7576" i="2"/>
  <c r="AA7576" i="2" s="1"/>
  <c r="X7577" i="2"/>
  <c r="AA7577" i="2" s="1"/>
  <c r="X7578" i="2"/>
  <c r="AA7578" i="2" s="1"/>
  <c r="X7579" i="2"/>
  <c r="AA7579" i="2" s="1"/>
  <c r="X7580" i="2"/>
  <c r="AA7580" i="2" s="1"/>
  <c r="X7581" i="2"/>
  <c r="AA7581" i="2" s="1"/>
  <c r="X7582" i="2"/>
  <c r="AA7582" i="2" s="1"/>
  <c r="X7583" i="2"/>
  <c r="AA7583" i="2" s="1"/>
  <c r="X7584" i="2"/>
  <c r="AA7584" i="2" s="1"/>
  <c r="X7585" i="2"/>
  <c r="AA7585" i="2" s="1"/>
  <c r="X7586" i="2"/>
  <c r="AA7586" i="2" s="1"/>
  <c r="X7587" i="2"/>
  <c r="AA7587" i="2" s="1"/>
  <c r="X7588" i="2"/>
  <c r="AA7588" i="2" s="1"/>
  <c r="X7589" i="2"/>
  <c r="AA7589" i="2" s="1"/>
  <c r="X7590" i="2"/>
  <c r="AA7590" i="2" s="1"/>
  <c r="X7591" i="2"/>
  <c r="AA7591" i="2" s="1"/>
  <c r="X7592" i="2"/>
  <c r="AA7592" i="2" s="1"/>
  <c r="X7593" i="2"/>
  <c r="AA7593" i="2" s="1"/>
  <c r="X7594" i="2"/>
  <c r="AA7594" i="2" s="1"/>
  <c r="X7595" i="2"/>
  <c r="AA7595" i="2" s="1"/>
  <c r="X7596" i="2"/>
  <c r="AA7596" i="2" s="1"/>
  <c r="X7597" i="2"/>
  <c r="AA7597" i="2" s="1"/>
  <c r="X7598" i="2"/>
  <c r="AA7598" i="2" s="1"/>
  <c r="X7599" i="2"/>
  <c r="AA7599" i="2" s="1"/>
  <c r="X7600" i="2"/>
  <c r="AA7600" i="2" s="1"/>
  <c r="X7601" i="2"/>
  <c r="AA7601" i="2" s="1"/>
  <c r="X7602" i="2"/>
  <c r="AA7602" i="2" s="1"/>
  <c r="X7603" i="2"/>
  <c r="AA7603" i="2" s="1"/>
  <c r="X7604" i="2"/>
  <c r="AA7604" i="2" s="1"/>
  <c r="X7605" i="2"/>
  <c r="AA7605" i="2" s="1"/>
  <c r="X7606" i="2"/>
  <c r="AA7606" i="2" s="1"/>
  <c r="X7607" i="2"/>
  <c r="AA7607" i="2" s="1"/>
  <c r="X7608" i="2"/>
  <c r="AA7608" i="2" s="1"/>
  <c r="X7609" i="2"/>
  <c r="AA7609" i="2" s="1"/>
  <c r="X7610" i="2"/>
  <c r="AA7610" i="2" s="1"/>
  <c r="X7611" i="2"/>
  <c r="AA7611" i="2" s="1"/>
  <c r="X7612" i="2"/>
  <c r="AA7612" i="2" s="1"/>
  <c r="X7613" i="2"/>
  <c r="AA7613" i="2" s="1"/>
  <c r="X7614" i="2"/>
  <c r="AA7614" i="2" s="1"/>
  <c r="X7615" i="2"/>
  <c r="AA7615" i="2" s="1"/>
  <c r="X7616" i="2"/>
  <c r="AA7616" i="2" s="1"/>
  <c r="X7617" i="2"/>
  <c r="AA7617" i="2" s="1"/>
  <c r="X7618" i="2"/>
  <c r="AA7618" i="2" s="1"/>
  <c r="X7619" i="2"/>
  <c r="AA7619" i="2" s="1"/>
  <c r="X7620" i="2"/>
  <c r="AA7620" i="2" s="1"/>
  <c r="X7621" i="2"/>
  <c r="AA7621" i="2" s="1"/>
  <c r="X7622" i="2"/>
  <c r="AA7622" i="2" s="1"/>
  <c r="X7623" i="2"/>
  <c r="AA7623" i="2" s="1"/>
  <c r="X7624" i="2"/>
  <c r="AA7624" i="2" s="1"/>
  <c r="X7625" i="2"/>
  <c r="AA7625" i="2" s="1"/>
  <c r="X7626" i="2"/>
  <c r="AA7626" i="2" s="1"/>
  <c r="X7627" i="2"/>
  <c r="AA7627" i="2" s="1"/>
  <c r="X7628" i="2"/>
  <c r="AA7628" i="2" s="1"/>
  <c r="X7629" i="2"/>
  <c r="AA7629" i="2" s="1"/>
  <c r="X7630" i="2"/>
  <c r="AA7630" i="2" s="1"/>
  <c r="X7631" i="2"/>
  <c r="AA7631" i="2" s="1"/>
  <c r="X7632" i="2"/>
  <c r="AA7632" i="2" s="1"/>
  <c r="X7633" i="2"/>
  <c r="AA7633" i="2" s="1"/>
  <c r="X7634" i="2"/>
  <c r="AA7634" i="2" s="1"/>
  <c r="X7635" i="2"/>
  <c r="AA7635" i="2" s="1"/>
  <c r="X7636" i="2"/>
  <c r="AA7636" i="2" s="1"/>
  <c r="X7637" i="2"/>
  <c r="AA7637" i="2" s="1"/>
  <c r="X7638" i="2"/>
  <c r="AA7638" i="2" s="1"/>
  <c r="X7639" i="2"/>
  <c r="AA7639" i="2" s="1"/>
  <c r="X7640" i="2"/>
  <c r="AA7640" i="2" s="1"/>
  <c r="X7641" i="2"/>
  <c r="AA7641" i="2" s="1"/>
  <c r="X7642" i="2"/>
  <c r="AA7642" i="2" s="1"/>
  <c r="X7643" i="2"/>
  <c r="AA7643" i="2" s="1"/>
  <c r="X7644" i="2"/>
  <c r="AA7644" i="2" s="1"/>
  <c r="X7645" i="2"/>
  <c r="AA7645" i="2" s="1"/>
  <c r="X7646" i="2"/>
  <c r="AA7646" i="2" s="1"/>
  <c r="X7647" i="2"/>
  <c r="AA7647" i="2" s="1"/>
  <c r="X7648" i="2"/>
  <c r="AA7648" i="2" s="1"/>
  <c r="X7649" i="2"/>
  <c r="AA7649" i="2" s="1"/>
  <c r="X7650" i="2"/>
  <c r="AA7650" i="2" s="1"/>
  <c r="X7651" i="2"/>
  <c r="AA7651" i="2" s="1"/>
  <c r="X7652" i="2"/>
  <c r="AA7652" i="2" s="1"/>
  <c r="X7653" i="2"/>
  <c r="AA7653" i="2" s="1"/>
  <c r="X7654" i="2"/>
  <c r="AA7654" i="2" s="1"/>
  <c r="X7655" i="2"/>
  <c r="AA7655" i="2" s="1"/>
  <c r="X7656" i="2"/>
  <c r="AA7656" i="2" s="1"/>
  <c r="X7657" i="2"/>
  <c r="AA7657" i="2" s="1"/>
  <c r="X7658" i="2"/>
  <c r="AA7658" i="2" s="1"/>
  <c r="X7659" i="2"/>
  <c r="AA7659" i="2" s="1"/>
  <c r="X7660" i="2"/>
  <c r="AA7660" i="2" s="1"/>
  <c r="X7661" i="2"/>
  <c r="AA7661" i="2" s="1"/>
  <c r="X7662" i="2"/>
  <c r="AA7662" i="2" s="1"/>
  <c r="X7663" i="2"/>
  <c r="AA7663" i="2" s="1"/>
  <c r="X7664" i="2"/>
  <c r="AA7664" i="2" s="1"/>
  <c r="X7665" i="2"/>
  <c r="AA7665" i="2" s="1"/>
  <c r="X7666" i="2"/>
  <c r="AA7666" i="2" s="1"/>
  <c r="X7667" i="2"/>
  <c r="AA7667" i="2" s="1"/>
  <c r="X7668" i="2"/>
  <c r="AA7668" i="2" s="1"/>
  <c r="X7669" i="2"/>
  <c r="AA7669" i="2" s="1"/>
  <c r="X7670" i="2"/>
  <c r="AA7670" i="2" s="1"/>
  <c r="X7671" i="2"/>
  <c r="AA7671" i="2" s="1"/>
  <c r="X7672" i="2"/>
  <c r="AA7672" i="2" s="1"/>
  <c r="X7673" i="2"/>
  <c r="AA7673" i="2" s="1"/>
  <c r="X7674" i="2"/>
  <c r="AA7674" i="2" s="1"/>
  <c r="X7675" i="2"/>
  <c r="AA7675" i="2" s="1"/>
  <c r="X7676" i="2"/>
  <c r="AA7676" i="2" s="1"/>
  <c r="X7677" i="2"/>
  <c r="AA7677" i="2" s="1"/>
  <c r="X7678" i="2"/>
  <c r="AA7678" i="2" s="1"/>
  <c r="X7679" i="2"/>
  <c r="AA7679" i="2" s="1"/>
  <c r="X7680" i="2"/>
  <c r="AA7680" i="2" s="1"/>
  <c r="X7681" i="2"/>
  <c r="AA7681" i="2" s="1"/>
  <c r="X7682" i="2"/>
  <c r="AA7682" i="2" s="1"/>
  <c r="X7683" i="2"/>
  <c r="AA7683" i="2" s="1"/>
  <c r="X7684" i="2"/>
  <c r="AA7684" i="2" s="1"/>
  <c r="X7685" i="2"/>
  <c r="AA7685" i="2" s="1"/>
  <c r="X7686" i="2"/>
  <c r="AA7686" i="2" s="1"/>
  <c r="X7687" i="2"/>
  <c r="AA7687" i="2" s="1"/>
  <c r="X7688" i="2"/>
  <c r="AA7688" i="2" s="1"/>
  <c r="X7689" i="2"/>
  <c r="AA7689" i="2" s="1"/>
  <c r="X7690" i="2"/>
  <c r="AA7690" i="2" s="1"/>
  <c r="X7691" i="2"/>
  <c r="AA7691" i="2" s="1"/>
  <c r="X7692" i="2"/>
  <c r="AA7692" i="2" s="1"/>
  <c r="X7693" i="2"/>
  <c r="AA7693" i="2" s="1"/>
  <c r="X7694" i="2"/>
  <c r="AA7694" i="2" s="1"/>
  <c r="X7695" i="2"/>
  <c r="AA7695" i="2" s="1"/>
  <c r="X7696" i="2"/>
  <c r="AA7696" i="2" s="1"/>
  <c r="X7697" i="2"/>
  <c r="AA7697" i="2" s="1"/>
  <c r="X7698" i="2"/>
  <c r="AA7698" i="2" s="1"/>
  <c r="X7699" i="2"/>
  <c r="AA7699" i="2" s="1"/>
  <c r="X7700" i="2"/>
  <c r="AA7700" i="2" s="1"/>
  <c r="X7701" i="2"/>
  <c r="AA7701" i="2" s="1"/>
  <c r="X7702" i="2"/>
  <c r="AA7702" i="2" s="1"/>
  <c r="X7703" i="2"/>
  <c r="AA7703" i="2" s="1"/>
  <c r="X7704" i="2"/>
  <c r="AA7704" i="2" s="1"/>
  <c r="X7705" i="2"/>
  <c r="AA7705" i="2" s="1"/>
  <c r="X7706" i="2"/>
  <c r="AA7706" i="2" s="1"/>
  <c r="X7707" i="2"/>
  <c r="AA7707" i="2" s="1"/>
  <c r="X7708" i="2"/>
  <c r="AA7708" i="2" s="1"/>
  <c r="X7709" i="2"/>
  <c r="AA7709" i="2" s="1"/>
  <c r="X7710" i="2"/>
  <c r="AA7710" i="2" s="1"/>
  <c r="X7711" i="2"/>
  <c r="AA7711" i="2" s="1"/>
  <c r="X7712" i="2"/>
  <c r="AA7712" i="2" s="1"/>
  <c r="X7713" i="2"/>
  <c r="AA7713" i="2" s="1"/>
  <c r="X7714" i="2"/>
  <c r="AA7714" i="2" s="1"/>
  <c r="X7715" i="2"/>
  <c r="AA7715" i="2" s="1"/>
  <c r="X7716" i="2"/>
  <c r="AA7716" i="2" s="1"/>
  <c r="X7717" i="2"/>
  <c r="AA7717" i="2" s="1"/>
  <c r="X7718" i="2"/>
  <c r="AA7718" i="2" s="1"/>
  <c r="X7719" i="2"/>
  <c r="AA7719" i="2" s="1"/>
  <c r="X7720" i="2"/>
  <c r="AA7720" i="2" s="1"/>
  <c r="X7721" i="2"/>
  <c r="AA7721" i="2" s="1"/>
  <c r="X7722" i="2"/>
  <c r="AA7722" i="2" s="1"/>
  <c r="X7723" i="2"/>
  <c r="AA7723" i="2" s="1"/>
  <c r="X7724" i="2"/>
  <c r="AA7724" i="2" s="1"/>
  <c r="X7725" i="2"/>
  <c r="AA7725" i="2" s="1"/>
  <c r="X7726" i="2"/>
  <c r="AA7726" i="2" s="1"/>
  <c r="X7727" i="2"/>
  <c r="AA7727" i="2" s="1"/>
  <c r="X7728" i="2"/>
  <c r="AA7728" i="2" s="1"/>
  <c r="X7729" i="2"/>
  <c r="AA7729" i="2" s="1"/>
  <c r="X7730" i="2"/>
  <c r="AA7730" i="2" s="1"/>
  <c r="X7731" i="2"/>
  <c r="AA7731" i="2" s="1"/>
  <c r="X7732" i="2"/>
  <c r="AA7732" i="2" s="1"/>
  <c r="X7733" i="2"/>
  <c r="AA7733" i="2" s="1"/>
  <c r="X7734" i="2"/>
  <c r="AA7734" i="2" s="1"/>
  <c r="X7735" i="2"/>
  <c r="AA7735" i="2" s="1"/>
  <c r="X7736" i="2"/>
  <c r="AA7736" i="2" s="1"/>
  <c r="X7737" i="2"/>
  <c r="AA7737" i="2" s="1"/>
  <c r="X7738" i="2"/>
  <c r="AA7738" i="2" s="1"/>
  <c r="X7739" i="2"/>
  <c r="AA7739" i="2" s="1"/>
  <c r="X7740" i="2"/>
  <c r="AA7740" i="2" s="1"/>
  <c r="X7741" i="2"/>
  <c r="AA7741" i="2" s="1"/>
  <c r="X7742" i="2"/>
  <c r="AA7742" i="2" s="1"/>
  <c r="X7743" i="2"/>
  <c r="AA7743" i="2" s="1"/>
  <c r="X7744" i="2"/>
  <c r="AA7744" i="2" s="1"/>
  <c r="X7745" i="2"/>
  <c r="AA7745" i="2" s="1"/>
  <c r="X7746" i="2"/>
  <c r="AA7746" i="2" s="1"/>
  <c r="X7747" i="2"/>
  <c r="AA7747" i="2" s="1"/>
  <c r="X7748" i="2"/>
  <c r="AA7748" i="2" s="1"/>
  <c r="X7749" i="2"/>
  <c r="AA7749" i="2" s="1"/>
  <c r="X7750" i="2"/>
  <c r="AA7750" i="2" s="1"/>
  <c r="X7751" i="2"/>
  <c r="AA7751" i="2" s="1"/>
  <c r="X7752" i="2"/>
  <c r="AA7752" i="2" s="1"/>
  <c r="X7753" i="2"/>
  <c r="AA7753" i="2" s="1"/>
  <c r="X7754" i="2"/>
  <c r="AA7754" i="2" s="1"/>
  <c r="X7755" i="2"/>
  <c r="AA7755" i="2" s="1"/>
  <c r="X7756" i="2"/>
  <c r="AA7756" i="2" s="1"/>
  <c r="X7757" i="2"/>
  <c r="AA7757" i="2" s="1"/>
  <c r="X7758" i="2"/>
  <c r="AA7758" i="2" s="1"/>
  <c r="X7759" i="2"/>
  <c r="AA7759" i="2" s="1"/>
  <c r="X7760" i="2"/>
  <c r="AA7760" i="2" s="1"/>
  <c r="X7761" i="2"/>
  <c r="AA7761" i="2" s="1"/>
  <c r="X7762" i="2"/>
  <c r="AA7762" i="2" s="1"/>
  <c r="X7763" i="2"/>
  <c r="AA7763" i="2" s="1"/>
  <c r="X7764" i="2"/>
  <c r="AA7764" i="2" s="1"/>
  <c r="X7765" i="2"/>
  <c r="AA7765" i="2" s="1"/>
  <c r="X7766" i="2"/>
  <c r="AA7766" i="2" s="1"/>
  <c r="X7767" i="2"/>
  <c r="AA7767" i="2" s="1"/>
  <c r="X7768" i="2"/>
  <c r="AA7768" i="2" s="1"/>
  <c r="X7769" i="2"/>
  <c r="AA7769" i="2" s="1"/>
  <c r="X7770" i="2"/>
  <c r="AA7770" i="2" s="1"/>
  <c r="X7771" i="2"/>
  <c r="AA7771" i="2" s="1"/>
  <c r="X7772" i="2"/>
  <c r="AA7772" i="2" s="1"/>
  <c r="X7773" i="2"/>
  <c r="AA7773" i="2" s="1"/>
  <c r="X7774" i="2"/>
  <c r="AA7774" i="2" s="1"/>
  <c r="X7775" i="2"/>
  <c r="AA7775" i="2" s="1"/>
  <c r="X7776" i="2"/>
  <c r="AA7776" i="2" s="1"/>
  <c r="X7777" i="2"/>
  <c r="AA7777" i="2" s="1"/>
  <c r="X7778" i="2"/>
  <c r="AA7778" i="2" s="1"/>
  <c r="X7779" i="2"/>
  <c r="AA7779" i="2" s="1"/>
  <c r="X7780" i="2"/>
  <c r="AA7780" i="2" s="1"/>
  <c r="X7781" i="2"/>
  <c r="AA7781" i="2" s="1"/>
  <c r="X7782" i="2"/>
  <c r="AA7782" i="2" s="1"/>
  <c r="X7783" i="2"/>
  <c r="AA7783" i="2" s="1"/>
  <c r="X7784" i="2"/>
  <c r="AA7784" i="2" s="1"/>
  <c r="X7785" i="2"/>
  <c r="AA7785" i="2" s="1"/>
  <c r="X7786" i="2"/>
  <c r="AA7786" i="2" s="1"/>
  <c r="X7787" i="2"/>
  <c r="AA7787" i="2" s="1"/>
  <c r="X7788" i="2"/>
  <c r="AA7788" i="2" s="1"/>
  <c r="X7789" i="2"/>
  <c r="AA7789" i="2" s="1"/>
  <c r="X7790" i="2"/>
  <c r="AA7790" i="2" s="1"/>
  <c r="X7791" i="2"/>
  <c r="AA7791" i="2" s="1"/>
  <c r="X7792" i="2"/>
  <c r="AA7792" i="2" s="1"/>
  <c r="X7793" i="2"/>
  <c r="AA7793" i="2" s="1"/>
  <c r="X7794" i="2"/>
  <c r="AA7794" i="2" s="1"/>
  <c r="X7795" i="2"/>
  <c r="AA7795" i="2" s="1"/>
  <c r="X7796" i="2"/>
  <c r="AA7796" i="2" s="1"/>
  <c r="X7797" i="2"/>
  <c r="AA7797" i="2" s="1"/>
  <c r="X7798" i="2"/>
  <c r="AA7798" i="2" s="1"/>
  <c r="X7799" i="2"/>
  <c r="AA7799" i="2" s="1"/>
  <c r="X7800" i="2"/>
  <c r="AA7800" i="2" s="1"/>
  <c r="X7801" i="2"/>
  <c r="AA7801" i="2" s="1"/>
  <c r="X7802" i="2"/>
  <c r="AA7802" i="2" s="1"/>
  <c r="X7803" i="2"/>
  <c r="AA7803" i="2" s="1"/>
  <c r="X7804" i="2"/>
  <c r="AA7804" i="2" s="1"/>
  <c r="X7805" i="2"/>
  <c r="AA7805" i="2" s="1"/>
  <c r="X7806" i="2"/>
  <c r="AA7806" i="2" s="1"/>
  <c r="X7807" i="2"/>
  <c r="AA7807" i="2" s="1"/>
  <c r="X7808" i="2"/>
  <c r="AA7808" i="2" s="1"/>
  <c r="X7809" i="2"/>
  <c r="AA7809" i="2" s="1"/>
  <c r="X7810" i="2"/>
  <c r="AA7810" i="2" s="1"/>
  <c r="X7811" i="2"/>
  <c r="AA7811" i="2" s="1"/>
  <c r="X7812" i="2"/>
  <c r="AA7812" i="2" s="1"/>
  <c r="X7813" i="2"/>
  <c r="AA7813" i="2" s="1"/>
  <c r="X7814" i="2"/>
  <c r="AA7814" i="2" s="1"/>
  <c r="X7815" i="2"/>
  <c r="AA7815" i="2" s="1"/>
  <c r="X7816" i="2"/>
  <c r="AA7816" i="2" s="1"/>
  <c r="X7817" i="2"/>
  <c r="AA7817" i="2" s="1"/>
  <c r="X7818" i="2"/>
  <c r="AA7818" i="2" s="1"/>
  <c r="X7819" i="2"/>
  <c r="AA7819" i="2" s="1"/>
  <c r="X7820" i="2"/>
  <c r="AA7820" i="2" s="1"/>
  <c r="X7821" i="2"/>
  <c r="AA7821" i="2" s="1"/>
  <c r="X7822" i="2"/>
  <c r="AA7822" i="2" s="1"/>
  <c r="X7823" i="2"/>
  <c r="AA7823" i="2" s="1"/>
  <c r="X7824" i="2"/>
  <c r="AA7824" i="2" s="1"/>
  <c r="X7825" i="2"/>
  <c r="AA7825" i="2" s="1"/>
  <c r="X7826" i="2"/>
  <c r="AA7826" i="2" s="1"/>
  <c r="X7827" i="2"/>
  <c r="AA7827" i="2" s="1"/>
  <c r="X7828" i="2"/>
  <c r="AA7828" i="2" s="1"/>
  <c r="X7829" i="2"/>
  <c r="AA7829" i="2" s="1"/>
  <c r="X7830" i="2"/>
  <c r="AA7830" i="2" s="1"/>
  <c r="X7831" i="2"/>
  <c r="AA7831" i="2" s="1"/>
  <c r="X7832" i="2"/>
  <c r="AA7832" i="2" s="1"/>
  <c r="X7833" i="2"/>
  <c r="AA7833" i="2" s="1"/>
  <c r="X7834" i="2"/>
  <c r="AA7834" i="2" s="1"/>
  <c r="X7835" i="2"/>
  <c r="AA7835" i="2" s="1"/>
  <c r="X7836" i="2"/>
  <c r="AA7836" i="2" s="1"/>
  <c r="X7837" i="2"/>
  <c r="AA7837" i="2" s="1"/>
  <c r="X7838" i="2"/>
  <c r="AA7838" i="2" s="1"/>
  <c r="X7839" i="2"/>
  <c r="AA7839" i="2" s="1"/>
  <c r="X7840" i="2"/>
  <c r="AA7840" i="2" s="1"/>
  <c r="X7841" i="2"/>
  <c r="AA7841" i="2" s="1"/>
  <c r="X7842" i="2"/>
  <c r="AA7842" i="2" s="1"/>
  <c r="X7843" i="2"/>
  <c r="AA7843" i="2" s="1"/>
  <c r="X7844" i="2"/>
  <c r="AA7844" i="2" s="1"/>
  <c r="X7845" i="2"/>
  <c r="AA7845" i="2" s="1"/>
  <c r="X7846" i="2"/>
  <c r="AA7846" i="2" s="1"/>
  <c r="X7847" i="2"/>
  <c r="AA7847" i="2" s="1"/>
  <c r="X7848" i="2"/>
  <c r="AA7848" i="2" s="1"/>
  <c r="X7849" i="2"/>
  <c r="AA7849" i="2" s="1"/>
  <c r="X7850" i="2"/>
  <c r="AA7850" i="2" s="1"/>
  <c r="X7851" i="2"/>
  <c r="AA7851" i="2" s="1"/>
  <c r="X7852" i="2"/>
  <c r="AA7852" i="2" s="1"/>
  <c r="X7853" i="2"/>
  <c r="AA7853" i="2" s="1"/>
  <c r="X7854" i="2"/>
  <c r="AA7854" i="2" s="1"/>
  <c r="X7855" i="2"/>
  <c r="AA7855" i="2" s="1"/>
  <c r="X7856" i="2"/>
  <c r="AA7856" i="2" s="1"/>
  <c r="X7857" i="2"/>
  <c r="AA7857" i="2" s="1"/>
  <c r="X7858" i="2"/>
  <c r="AA7858" i="2" s="1"/>
  <c r="X7859" i="2"/>
  <c r="AA7859" i="2" s="1"/>
  <c r="X7860" i="2"/>
  <c r="AA7860" i="2" s="1"/>
  <c r="X7861" i="2"/>
  <c r="AA7861" i="2" s="1"/>
  <c r="X7862" i="2"/>
  <c r="AA7862" i="2" s="1"/>
  <c r="X7863" i="2"/>
  <c r="AA7863" i="2" s="1"/>
  <c r="X7864" i="2"/>
  <c r="AA7864" i="2" s="1"/>
  <c r="X7865" i="2"/>
  <c r="AA7865" i="2" s="1"/>
  <c r="X7866" i="2"/>
  <c r="AA7866" i="2" s="1"/>
  <c r="X7867" i="2"/>
  <c r="AA7867" i="2" s="1"/>
  <c r="X7868" i="2"/>
  <c r="AA7868" i="2" s="1"/>
  <c r="X7869" i="2"/>
  <c r="AA7869" i="2" s="1"/>
  <c r="X7870" i="2"/>
  <c r="AA7870" i="2" s="1"/>
  <c r="X7871" i="2"/>
  <c r="AA7871" i="2" s="1"/>
  <c r="X7872" i="2"/>
  <c r="AA7872" i="2" s="1"/>
  <c r="X7873" i="2"/>
  <c r="AA7873" i="2" s="1"/>
  <c r="X7874" i="2"/>
  <c r="AA7874" i="2" s="1"/>
  <c r="X7875" i="2"/>
  <c r="AA7875" i="2" s="1"/>
  <c r="X7876" i="2"/>
  <c r="AA7876" i="2" s="1"/>
  <c r="X7877" i="2"/>
  <c r="AA7877" i="2" s="1"/>
  <c r="X7878" i="2"/>
  <c r="AA7878" i="2" s="1"/>
  <c r="X7879" i="2"/>
  <c r="AA7879" i="2" s="1"/>
  <c r="X7880" i="2"/>
  <c r="AA7880" i="2" s="1"/>
  <c r="X7881" i="2"/>
  <c r="AA7881" i="2" s="1"/>
  <c r="X7882" i="2"/>
  <c r="AA7882" i="2" s="1"/>
  <c r="X7883" i="2"/>
  <c r="AA7883" i="2" s="1"/>
  <c r="X7884" i="2"/>
  <c r="AA7884" i="2" s="1"/>
  <c r="X7885" i="2"/>
  <c r="AA7885" i="2" s="1"/>
  <c r="X7886" i="2"/>
  <c r="AA7886" i="2" s="1"/>
  <c r="X7887" i="2"/>
  <c r="AA7887" i="2" s="1"/>
  <c r="X7888" i="2"/>
  <c r="AA7888" i="2" s="1"/>
  <c r="X7889" i="2"/>
  <c r="AA7889" i="2" s="1"/>
  <c r="X7890" i="2"/>
  <c r="AA7890" i="2" s="1"/>
  <c r="X7891" i="2"/>
  <c r="AA7891" i="2" s="1"/>
  <c r="X7892" i="2"/>
  <c r="AA7892" i="2" s="1"/>
  <c r="X7893" i="2"/>
  <c r="AA7893" i="2" s="1"/>
  <c r="X7894" i="2"/>
  <c r="AA7894" i="2" s="1"/>
  <c r="X7895" i="2"/>
  <c r="AA7895" i="2" s="1"/>
  <c r="X7896" i="2"/>
  <c r="AA7896" i="2" s="1"/>
  <c r="X7897" i="2"/>
  <c r="AA7897" i="2" s="1"/>
  <c r="X7898" i="2"/>
  <c r="AA7898" i="2" s="1"/>
  <c r="X7899" i="2"/>
  <c r="AA7899" i="2" s="1"/>
  <c r="X7900" i="2"/>
  <c r="AA7900" i="2" s="1"/>
  <c r="X7901" i="2"/>
  <c r="AA7901" i="2" s="1"/>
  <c r="X7902" i="2"/>
  <c r="AA7902" i="2" s="1"/>
  <c r="X7903" i="2"/>
  <c r="AA7903" i="2" s="1"/>
  <c r="X7904" i="2"/>
  <c r="AA7904" i="2" s="1"/>
  <c r="X7905" i="2"/>
  <c r="AA7905" i="2" s="1"/>
  <c r="X7906" i="2"/>
  <c r="AA7906" i="2" s="1"/>
  <c r="X7907" i="2"/>
  <c r="AA7907" i="2" s="1"/>
  <c r="X7908" i="2"/>
  <c r="AA7908" i="2" s="1"/>
  <c r="X7909" i="2"/>
  <c r="AA7909" i="2" s="1"/>
  <c r="X7910" i="2"/>
  <c r="AA7910" i="2" s="1"/>
  <c r="X7911" i="2"/>
  <c r="AA7911" i="2" s="1"/>
  <c r="X7912" i="2"/>
  <c r="AA7912" i="2" s="1"/>
  <c r="X7913" i="2"/>
  <c r="AA7913" i="2" s="1"/>
  <c r="X7914" i="2"/>
  <c r="AA7914" i="2" s="1"/>
  <c r="X7915" i="2"/>
  <c r="AA7915" i="2" s="1"/>
  <c r="X7916" i="2"/>
  <c r="AA7916" i="2" s="1"/>
  <c r="X7917" i="2"/>
  <c r="AA7917" i="2" s="1"/>
  <c r="X7918" i="2"/>
  <c r="AA7918" i="2" s="1"/>
  <c r="X7919" i="2"/>
  <c r="AA7919" i="2" s="1"/>
  <c r="X7920" i="2"/>
  <c r="AA7920" i="2" s="1"/>
  <c r="X7921" i="2"/>
  <c r="AA7921" i="2" s="1"/>
  <c r="X7922" i="2"/>
  <c r="AA7922" i="2" s="1"/>
  <c r="X7923" i="2"/>
  <c r="AA7923" i="2" s="1"/>
  <c r="X7924" i="2"/>
  <c r="AA7924" i="2" s="1"/>
  <c r="X7925" i="2"/>
  <c r="AA7925" i="2" s="1"/>
  <c r="X7926" i="2"/>
  <c r="AA7926" i="2" s="1"/>
  <c r="X7927" i="2"/>
  <c r="AA7927" i="2" s="1"/>
  <c r="X7928" i="2"/>
  <c r="AA7928" i="2" s="1"/>
  <c r="X7929" i="2"/>
  <c r="AA7929" i="2" s="1"/>
  <c r="X7930" i="2"/>
  <c r="AA7930" i="2" s="1"/>
  <c r="X7931" i="2"/>
  <c r="AA7931" i="2" s="1"/>
  <c r="X7932" i="2"/>
  <c r="AA7932" i="2" s="1"/>
  <c r="X7933" i="2"/>
  <c r="AA7933" i="2" s="1"/>
  <c r="X7934" i="2"/>
  <c r="AA7934" i="2" s="1"/>
  <c r="X7935" i="2"/>
  <c r="AA7935" i="2" s="1"/>
  <c r="X7936" i="2"/>
  <c r="AA7936" i="2" s="1"/>
  <c r="X7937" i="2"/>
  <c r="AA7937" i="2" s="1"/>
  <c r="X7938" i="2"/>
  <c r="AA7938" i="2" s="1"/>
  <c r="X7939" i="2"/>
  <c r="AA7939" i="2" s="1"/>
  <c r="X7940" i="2"/>
  <c r="AA7940" i="2" s="1"/>
  <c r="X7941" i="2"/>
  <c r="AA7941" i="2" s="1"/>
  <c r="X7942" i="2"/>
  <c r="AA7942" i="2" s="1"/>
  <c r="X7943" i="2"/>
  <c r="AA7943" i="2" s="1"/>
  <c r="X7944" i="2"/>
  <c r="AA7944" i="2" s="1"/>
  <c r="X7945" i="2"/>
  <c r="AA7945" i="2" s="1"/>
  <c r="X7946" i="2"/>
  <c r="AA7946" i="2" s="1"/>
  <c r="X7947" i="2"/>
  <c r="AA7947" i="2" s="1"/>
  <c r="X7948" i="2"/>
  <c r="AA7948" i="2" s="1"/>
  <c r="X7949" i="2"/>
  <c r="AA7949" i="2" s="1"/>
  <c r="X7950" i="2"/>
  <c r="AA7950" i="2" s="1"/>
  <c r="X7951" i="2"/>
  <c r="AA7951" i="2" s="1"/>
  <c r="X7952" i="2"/>
  <c r="AA7952" i="2" s="1"/>
  <c r="X7953" i="2"/>
  <c r="AA7953" i="2" s="1"/>
  <c r="X7954" i="2"/>
  <c r="AA7954" i="2" s="1"/>
  <c r="X7955" i="2"/>
  <c r="AA7955" i="2" s="1"/>
  <c r="X7956" i="2"/>
  <c r="AA7956" i="2" s="1"/>
  <c r="X7957" i="2"/>
  <c r="AA7957" i="2" s="1"/>
  <c r="X7958" i="2"/>
  <c r="AA7958" i="2" s="1"/>
  <c r="X7959" i="2"/>
  <c r="AA7959" i="2" s="1"/>
  <c r="X7960" i="2"/>
  <c r="AA7960" i="2" s="1"/>
  <c r="X7961" i="2"/>
  <c r="AA7961" i="2" s="1"/>
  <c r="X7962" i="2"/>
  <c r="AA7962" i="2" s="1"/>
  <c r="X7963" i="2"/>
  <c r="AA7963" i="2" s="1"/>
  <c r="X7964" i="2"/>
  <c r="AA7964" i="2" s="1"/>
  <c r="X7965" i="2"/>
  <c r="AA7965" i="2" s="1"/>
  <c r="X7966" i="2"/>
  <c r="AA7966" i="2" s="1"/>
  <c r="X7967" i="2"/>
  <c r="AA7967" i="2" s="1"/>
  <c r="X7968" i="2"/>
  <c r="AA7968" i="2" s="1"/>
  <c r="X7969" i="2"/>
  <c r="AA7969" i="2" s="1"/>
  <c r="X7970" i="2"/>
  <c r="AA7970" i="2" s="1"/>
  <c r="X7971" i="2"/>
  <c r="AA7971" i="2" s="1"/>
  <c r="X7972" i="2"/>
  <c r="AA7972" i="2" s="1"/>
  <c r="X7973" i="2"/>
  <c r="AA7973" i="2" s="1"/>
  <c r="X7974" i="2"/>
  <c r="AA7974" i="2" s="1"/>
  <c r="X7975" i="2"/>
  <c r="AA7975" i="2" s="1"/>
  <c r="X7976" i="2"/>
  <c r="AA7976" i="2" s="1"/>
  <c r="X7977" i="2"/>
  <c r="AA7977" i="2" s="1"/>
  <c r="X7978" i="2"/>
  <c r="AA7978" i="2" s="1"/>
  <c r="X7979" i="2"/>
  <c r="AA7979" i="2" s="1"/>
  <c r="X7980" i="2"/>
  <c r="AA7980" i="2" s="1"/>
  <c r="X7981" i="2"/>
  <c r="AA7981" i="2" s="1"/>
  <c r="X7982" i="2"/>
  <c r="AA7982" i="2" s="1"/>
  <c r="X7983" i="2"/>
  <c r="AA7983" i="2" s="1"/>
  <c r="X7984" i="2"/>
  <c r="AA7984" i="2" s="1"/>
  <c r="X7985" i="2"/>
  <c r="AA7985" i="2" s="1"/>
  <c r="X7986" i="2"/>
  <c r="AA7986" i="2" s="1"/>
  <c r="X7987" i="2"/>
  <c r="AA7987" i="2" s="1"/>
  <c r="X7988" i="2"/>
  <c r="AA7988" i="2" s="1"/>
  <c r="X7989" i="2"/>
  <c r="AA7989" i="2" s="1"/>
  <c r="X7990" i="2"/>
  <c r="AA7990" i="2" s="1"/>
  <c r="X7991" i="2"/>
  <c r="AA7991" i="2" s="1"/>
  <c r="X7992" i="2"/>
  <c r="AA7992" i="2" s="1"/>
  <c r="X7993" i="2"/>
  <c r="AA7993" i="2" s="1"/>
  <c r="X7994" i="2"/>
  <c r="AA7994" i="2" s="1"/>
  <c r="X7995" i="2"/>
  <c r="AA7995" i="2" s="1"/>
  <c r="X7996" i="2"/>
  <c r="AA7996" i="2" s="1"/>
  <c r="X7997" i="2"/>
  <c r="AA7997" i="2" s="1"/>
  <c r="X7998" i="2"/>
  <c r="AA7998" i="2" s="1"/>
  <c r="X7999" i="2"/>
  <c r="AA7999" i="2" s="1"/>
  <c r="X8000" i="2"/>
  <c r="AA8000" i="2" s="1"/>
  <c r="X8001" i="2"/>
  <c r="AA8001" i="2" s="1"/>
  <c r="X8002" i="2"/>
  <c r="AA8002" i="2" s="1"/>
  <c r="X8003" i="2"/>
  <c r="AA8003" i="2" s="1"/>
  <c r="X8004" i="2"/>
  <c r="AA8004" i="2" s="1"/>
  <c r="X8005" i="2"/>
  <c r="AA8005" i="2" s="1"/>
  <c r="X8006" i="2"/>
  <c r="AA8006" i="2" s="1"/>
  <c r="X8007" i="2"/>
  <c r="AA8007" i="2" s="1"/>
  <c r="X8008" i="2"/>
  <c r="AA8008" i="2" s="1"/>
  <c r="X8009" i="2"/>
  <c r="AA8009" i="2" s="1"/>
  <c r="X8010" i="2"/>
  <c r="AA8010" i="2" s="1"/>
  <c r="X8011" i="2"/>
  <c r="AA8011" i="2" s="1"/>
  <c r="X8012" i="2"/>
  <c r="AA8012" i="2" s="1"/>
  <c r="X8013" i="2"/>
  <c r="AA8013" i="2" s="1"/>
  <c r="X8014" i="2"/>
  <c r="AA8014" i="2" s="1"/>
  <c r="X8015" i="2"/>
  <c r="AA8015" i="2" s="1"/>
  <c r="X8016" i="2"/>
  <c r="AA8016" i="2" s="1"/>
  <c r="X8017" i="2"/>
  <c r="AA8017" i="2" s="1"/>
  <c r="X8018" i="2"/>
  <c r="AA8018" i="2" s="1"/>
  <c r="X8019" i="2"/>
  <c r="AA8019" i="2" s="1"/>
  <c r="X8020" i="2"/>
  <c r="AA8020" i="2" s="1"/>
  <c r="X8021" i="2"/>
  <c r="AA8021" i="2" s="1"/>
  <c r="X8022" i="2"/>
  <c r="AA8022" i="2" s="1"/>
  <c r="X8023" i="2"/>
  <c r="AA8023" i="2" s="1"/>
  <c r="X8024" i="2"/>
  <c r="AA8024" i="2" s="1"/>
  <c r="X8025" i="2"/>
  <c r="AA8025" i="2" s="1"/>
  <c r="X8026" i="2"/>
  <c r="AA8026" i="2" s="1"/>
  <c r="X8027" i="2"/>
  <c r="AA8027" i="2" s="1"/>
  <c r="X8028" i="2"/>
  <c r="AA8028" i="2" s="1"/>
  <c r="X8029" i="2"/>
  <c r="AA8029" i="2" s="1"/>
  <c r="X8030" i="2"/>
  <c r="AA8030" i="2" s="1"/>
  <c r="X8031" i="2"/>
  <c r="AA8031" i="2" s="1"/>
  <c r="X8032" i="2"/>
  <c r="AA8032" i="2" s="1"/>
  <c r="X8033" i="2"/>
  <c r="AA8033" i="2" s="1"/>
  <c r="X8034" i="2"/>
  <c r="AA8034" i="2" s="1"/>
  <c r="X8035" i="2"/>
  <c r="AA8035" i="2" s="1"/>
  <c r="X8036" i="2"/>
  <c r="AA8036" i="2" s="1"/>
  <c r="X8037" i="2"/>
  <c r="AA8037" i="2" s="1"/>
  <c r="X8038" i="2"/>
  <c r="AA8038" i="2" s="1"/>
  <c r="X8039" i="2"/>
  <c r="AA8039" i="2" s="1"/>
  <c r="X8040" i="2"/>
  <c r="AA8040" i="2" s="1"/>
  <c r="X8041" i="2"/>
  <c r="AA8041" i="2" s="1"/>
  <c r="X8042" i="2"/>
  <c r="AA8042" i="2" s="1"/>
  <c r="X8043" i="2"/>
  <c r="AA8043" i="2" s="1"/>
  <c r="X8044" i="2"/>
  <c r="AA8044" i="2" s="1"/>
  <c r="X8045" i="2"/>
  <c r="AA8045" i="2" s="1"/>
  <c r="X8046" i="2"/>
  <c r="AA8046" i="2" s="1"/>
  <c r="X8047" i="2"/>
  <c r="AA8047" i="2" s="1"/>
  <c r="X8048" i="2"/>
  <c r="AA8048" i="2" s="1"/>
  <c r="X8049" i="2"/>
  <c r="AA8049" i="2" s="1"/>
  <c r="X8050" i="2"/>
  <c r="AA8050" i="2" s="1"/>
  <c r="X8051" i="2"/>
  <c r="AA8051" i="2" s="1"/>
  <c r="X8052" i="2"/>
  <c r="AA8052" i="2" s="1"/>
  <c r="X8053" i="2"/>
  <c r="AA8053" i="2" s="1"/>
  <c r="X8054" i="2"/>
  <c r="AA8054" i="2" s="1"/>
  <c r="X8055" i="2"/>
  <c r="AA8055" i="2" s="1"/>
  <c r="X8056" i="2"/>
  <c r="AA8056" i="2" s="1"/>
  <c r="X8057" i="2"/>
  <c r="AA8057" i="2" s="1"/>
  <c r="X8058" i="2"/>
  <c r="AA8058" i="2" s="1"/>
  <c r="X8059" i="2"/>
  <c r="AA8059" i="2" s="1"/>
  <c r="X8060" i="2"/>
  <c r="AA8060" i="2" s="1"/>
  <c r="X8061" i="2"/>
  <c r="AA8061" i="2" s="1"/>
  <c r="X8062" i="2"/>
  <c r="AA8062" i="2" s="1"/>
  <c r="X8063" i="2"/>
  <c r="AA8063" i="2" s="1"/>
  <c r="X8064" i="2"/>
  <c r="AA8064" i="2" s="1"/>
  <c r="X8065" i="2"/>
  <c r="AA8065" i="2" s="1"/>
  <c r="X8066" i="2"/>
  <c r="AA8066" i="2" s="1"/>
  <c r="X8067" i="2"/>
  <c r="AA8067" i="2" s="1"/>
  <c r="X8068" i="2"/>
  <c r="AA8068" i="2" s="1"/>
  <c r="X8069" i="2"/>
  <c r="AA8069" i="2" s="1"/>
  <c r="X8070" i="2"/>
  <c r="AA8070" i="2" s="1"/>
  <c r="X8071" i="2"/>
  <c r="AA8071" i="2" s="1"/>
  <c r="X8072" i="2"/>
  <c r="AA8072" i="2" s="1"/>
  <c r="X8073" i="2"/>
  <c r="AA8073" i="2" s="1"/>
  <c r="X8074" i="2"/>
  <c r="AA8074" i="2" s="1"/>
  <c r="X8075" i="2"/>
  <c r="AA8075" i="2" s="1"/>
  <c r="X8076" i="2"/>
  <c r="AA8076" i="2" s="1"/>
  <c r="X8077" i="2"/>
  <c r="AA8077" i="2" s="1"/>
  <c r="X8078" i="2"/>
  <c r="AA8078" i="2" s="1"/>
  <c r="X8079" i="2"/>
  <c r="AA8079" i="2" s="1"/>
  <c r="X8080" i="2"/>
  <c r="AA8080" i="2" s="1"/>
  <c r="X8081" i="2"/>
  <c r="AA8081" i="2" s="1"/>
  <c r="X8082" i="2"/>
  <c r="AA8082" i="2" s="1"/>
  <c r="X8083" i="2"/>
  <c r="AA8083" i="2" s="1"/>
  <c r="X8084" i="2"/>
  <c r="AA8084" i="2" s="1"/>
  <c r="X8085" i="2"/>
  <c r="AA8085" i="2" s="1"/>
  <c r="X8086" i="2"/>
  <c r="AA8086" i="2" s="1"/>
  <c r="X8087" i="2"/>
  <c r="AA8087" i="2" s="1"/>
  <c r="X8088" i="2"/>
  <c r="AA8088" i="2" s="1"/>
  <c r="X8089" i="2"/>
  <c r="AA8089" i="2" s="1"/>
  <c r="X8090" i="2"/>
  <c r="AA8090" i="2" s="1"/>
  <c r="X8091" i="2"/>
  <c r="AA8091" i="2" s="1"/>
  <c r="X8092" i="2"/>
  <c r="AA8092" i="2" s="1"/>
  <c r="X8093" i="2"/>
  <c r="AA8093" i="2" s="1"/>
  <c r="X8094" i="2"/>
  <c r="AA8094" i="2" s="1"/>
  <c r="X8095" i="2"/>
  <c r="AA8095" i="2" s="1"/>
  <c r="X8096" i="2"/>
  <c r="AA8096" i="2" s="1"/>
  <c r="X8097" i="2"/>
  <c r="AA8097" i="2" s="1"/>
  <c r="X8098" i="2"/>
  <c r="AA8098" i="2" s="1"/>
  <c r="X8099" i="2"/>
  <c r="AA8099" i="2" s="1"/>
  <c r="X8100" i="2"/>
  <c r="AA8100" i="2" s="1"/>
  <c r="X8101" i="2"/>
  <c r="AA8101" i="2" s="1"/>
  <c r="X8102" i="2"/>
  <c r="AA8102" i="2" s="1"/>
  <c r="X8103" i="2"/>
  <c r="AA8103" i="2" s="1"/>
  <c r="X8104" i="2"/>
  <c r="AA8104" i="2" s="1"/>
  <c r="X8105" i="2"/>
  <c r="AA8105" i="2" s="1"/>
  <c r="X8106" i="2"/>
  <c r="AA8106" i="2" s="1"/>
  <c r="X8107" i="2"/>
  <c r="AA8107" i="2" s="1"/>
  <c r="X8108" i="2"/>
  <c r="AA8108" i="2" s="1"/>
  <c r="X8109" i="2"/>
  <c r="AA8109" i="2" s="1"/>
  <c r="X8110" i="2"/>
  <c r="AA8110" i="2" s="1"/>
  <c r="X8111" i="2"/>
  <c r="AA8111" i="2" s="1"/>
  <c r="X8112" i="2"/>
  <c r="AA8112" i="2" s="1"/>
  <c r="X8113" i="2"/>
  <c r="AA8113" i="2" s="1"/>
  <c r="X8114" i="2"/>
  <c r="AA8114" i="2" s="1"/>
  <c r="X8115" i="2"/>
  <c r="AA8115" i="2" s="1"/>
  <c r="X8116" i="2"/>
  <c r="AA8116" i="2" s="1"/>
  <c r="X8117" i="2"/>
  <c r="AA8117" i="2" s="1"/>
  <c r="X8118" i="2"/>
  <c r="AA8118" i="2" s="1"/>
  <c r="X8119" i="2"/>
  <c r="AA8119" i="2" s="1"/>
  <c r="X8120" i="2"/>
  <c r="AA8120" i="2" s="1"/>
  <c r="X8121" i="2"/>
  <c r="AA8121" i="2" s="1"/>
  <c r="X8122" i="2"/>
  <c r="AA8122" i="2" s="1"/>
  <c r="X8123" i="2"/>
  <c r="AA8123" i="2" s="1"/>
  <c r="X8124" i="2"/>
  <c r="AA8124" i="2" s="1"/>
  <c r="X8125" i="2"/>
  <c r="AA8125" i="2" s="1"/>
  <c r="X8126" i="2"/>
  <c r="AA8126" i="2" s="1"/>
  <c r="X8127" i="2"/>
  <c r="AA8127" i="2" s="1"/>
  <c r="X8128" i="2"/>
  <c r="AA8128" i="2" s="1"/>
  <c r="X8129" i="2"/>
  <c r="AA8129" i="2" s="1"/>
  <c r="X8130" i="2"/>
  <c r="AA8130" i="2" s="1"/>
  <c r="X8131" i="2"/>
  <c r="AA8131" i="2" s="1"/>
  <c r="X8132" i="2"/>
  <c r="AA8132" i="2" s="1"/>
  <c r="X8133" i="2"/>
  <c r="AA8133" i="2" s="1"/>
  <c r="X8134" i="2"/>
  <c r="AA8134" i="2" s="1"/>
  <c r="X8135" i="2"/>
  <c r="AA8135" i="2" s="1"/>
  <c r="X8136" i="2"/>
  <c r="AA8136" i="2" s="1"/>
  <c r="X8137" i="2"/>
  <c r="AA8137" i="2" s="1"/>
  <c r="X8138" i="2"/>
  <c r="AA8138" i="2" s="1"/>
  <c r="X8139" i="2"/>
  <c r="AA8139" i="2" s="1"/>
  <c r="X3" i="2"/>
  <c r="AA3" i="2" s="1"/>
  <c r="AG1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2" i="1"/>
  <c r="V11" i="1"/>
  <c r="W11" i="1" s="1"/>
  <c r="V9" i="1"/>
  <c r="W9" i="1" s="1"/>
  <c r="V7" i="1"/>
  <c r="W7" i="1" s="1"/>
  <c r="V5" i="1"/>
  <c r="W5" i="1" s="1"/>
  <c r="Y5" i="1" s="1"/>
  <c r="V3" i="1"/>
  <c r="W3" i="1" s="1"/>
  <c r="U43" i="3"/>
  <c r="B21" i="3"/>
  <c r="J21" i="3" s="1"/>
  <c r="C21" i="3"/>
  <c r="K21" i="3" s="1"/>
  <c r="D21" i="3"/>
  <c r="U64" i="3" s="1"/>
  <c r="E21" i="3"/>
  <c r="U86" i="3" s="1"/>
  <c r="B22" i="3"/>
  <c r="J22" i="3" s="1"/>
  <c r="K22" i="3"/>
  <c r="D22" i="3"/>
  <c r="U65" i="3" s="1"/>
  <c r="E22" i="3"/>
  <c r="U87" i="3" s="1"/>
  <c r="B23" i="3"/>
  <c r="U23" i="3" s="1"/>
  <c r="C23" i="3"/>
  <c r="K23" i="3" s="1"/>
  <c r="D23" i="3"/>
  <c r="U66" i="3" s="1"/>
  <c r="E23" i="3"/>
  <c r="U88" i="3" s="1"/>
  <c r="B24" i="3"/>
  <c r="J24" i="3" s="1"/>
  <c r="C24" i="3"/>
  <c r="U45" i="3" s="1"/>
  <c r="D24" i="3"/>
  <c r="U67" i="3" s="1"/>
  <c r="E24" i="3"/>
  <c r="M24" i="3" s="1"/>
  <c r="C20" i="3"/>
  <c r="K20" i="3" s="1"/>
  <c r="D20" i="3"/>
  <c r="L20" i="3" s="1"/>
  <c r="E20" i="3"/>
  <c r="M20" i="3" s="1"/>
  <c r="B20" i="3"/>
  <c r="U19" i="3" s="1"/>
  <c r="S86" i="3"/>
  <c r="S87" i="3"/>
  <c r="S88" i="3"/>
  <c r="S89" i="3"/>
  <c r="S85" i="3"/>
  <c r="S64" i="3"/>
  <c r="S65" i="3"/>
  <c r="S66" i="3"/>
  <c r="S67" i="3"/>
  <c r="S63" i="3"/>
  <c r="S42" i="3"/>
  <c r="S43" i="3"/>
  <c r="S44" i="3"/>
  <c r="S45" i="3"/>
  <c r="S41" i="3"/>
  <c r="S20" i="3"/>
  <c r="S21" i="3"/>
  <c r="S22" i="3"/>
  <c r="S23" i="3"/>
  <c r="S19" i="3"/>
  <c r="Z20" i="1"/>
  <c r="Z21" i="1"/>
  <c r="Z22" i="1"/>
  <c r="Z23" i="1"/>
  <c r="Z19" i="1"/>
  <c r="X20" i="1"/>
  <c r="X21" i="1"/>
  <c r="X22" i="1"/>
  <c r="X23" i="1"/>
  <c r="X19" i="1"/>
  <c r="V20" i="1"/>
  <c r="V21" i="1"/>
  <c r="V22" i="1"/>
  <c r="V23" i="1"/>
  <c r="V19" i="1"/>
  <c r="U20" i="1"/>
  <c r="U21" i="1"/>
  <c r="U22" i="1"/>
  <c r="U23" i="1"/>
  <c r="U19" i="1"/>
  <c r="K3" i="3"/>
  <c r="G29" i="3" s="1"/>
  <c r="L3" i="3"/>
  <c r="H29" i="3" s="1"/>
  <c r="M3" i="3"/>
  <c r="K4" i="3"/>
  <c r="G30" i="3" s="1"/>
  <c r="L4" i="3"/>
  <c r="H30" i="3" s="1"/>
  <c r="M4" i="3"/>
  <c r="I30" i="3" s="1"/>
  <c r="K5" i="3"/>
  <c r="G31" i="3" s="1"/>
  <c r="L5" i="3"/>
  <c r="H31" i="3" s="1"/>
  <c r="M5" i="3"/>
  <c r="I31" i="3" s="1"/>
  <c r="K6" i="3"/>
  <c r="G32" i="3" s="1"/>
  <c r="L6" i="3"/>
  <c r="H32" i="3" s="1"/>
  <c r="M6" i="3"/>
  <c r="I32" i="3" s="1"/>
  <c r="K7" i="3"/>
  <c r="L7" i="3"/>
  <c r="H33" i="3" s="1"/>
  <c r="M7" i="3"/>
  <c r="I33" i="3" s="1"/>
  <c r="K8" i="3"/>
  <c r="G34" i="3" s="1"/>
  <c r="L8" i="3"/>
  <c r="H34" i="3" s="1"/>
  <c r="M8" i="3"/>
  <c r="I34" i="3" s="1"/>
  <c r="K9" i="3"/>
  <c r="G35" i="3" s="1"/>
  <c r="L9" i="3"/>
  <c r="H35" i="3" s="1"/>
  <c r="M9" i="3"/>
  <c r="I35" i="3" s="1"/>
  <c r="K10" i="3"/>
  <c r="G36" i="3" s="1"/>
  <c r="L10" i="3"/>
  <c r="H36" i="3" s="1"/>
  <c r="M10" i="3"/>
  <c r="I36" i="3" s="1"/>
  <c r="K11" i="3"/>
  <c r="L11" i="3"/>
  <c r="H37" i="3" s="1"/>
  <c r="M11" i="3"/>
  <c r="I37" i="3" s="1"/>
  <c r="K12" i="3"/>
  <c r="G38" i="3" s="1"/>
  <c r="L12" i="3"/>
  <c r="H38" i="3" s="1"/>
  <c r="M12" i="3"/>
  <c r="I38" i="3" s="1"/>
  <c r="K13" i="3"/>
  <c r="G39" i="3" s="1"/>
  <c r="L13" i="3"/>
  <c r="H39" i="3" s="1"/>
  <c r="M13" i="3"/>
  <c r="K14" i="3"/>
  <c r="G40" i="3" s="1"/>
  <c r="L14" i="3"/>
  <c r="H40" i="3" s="1"/>
  <c r="M14" i="3"/>
  <c r="I40" i="3" s="1"/>
  <c r="K15" i="3"/>
  <c r="G41" i="3" s="1"/>
  <c r="L15" i="3"/>
  <c r="H41" i="3" s="1"/>
  <c r="M15" i="3"/>
  <c r="I41" i="3" s="1"/>
  <c r="K16" i="3"/>
  <c r="G42" i="3" s="1"/>
  <c r="L16" i="3"/>
  <c r="H42" i="3" s="1"/>
  <c r="M16" i="3"/>
  <c r="I42" i="3" s="1"/>
  <c r="K17" i="3"/>
  <c r="G43" i="3" s="1"/>
  <c r="L17" i="3"/>
  <c r="H43" i="3" s="1"/>
  <c r="M17" i="3"/>
  <c r="K18" i="3"/>
  <c r="G44" i="3" s="1"/>
  <c r="L18" i="3"/>
  <c r="H44" i="3" s="1"/>
  <c r="M18" i="3"/>
  <c r="I44" i="3" s="1"/>
  <c r="K19" i="3"/>
  <c r="G45" i="3" s="1"/>
  <c r="L19" i="3"/>
  <c r="H45" i="3" s="1"/>
  <c r="M19" i="3"/>
  <c r="I45" i="3" s="1"/>
  <c r="J4" i="3"/>
  <c r="F30" i="3" s="1"/>
  <c r="J5" i="3"/>
  <c r="J6" i="3"/>
  <c r="F32" i="3" s="1"/>
  <c r="J7" i="3"/>
  <c r="F33" i="3" s="1"/>
  <c r="J8" i="3"/>
  <c r="F34" i="3" s="1"/>
  <c r="J9" i="3"/>
  <c r="F35" i="3" s="1"/>
  <c r="J10" i="3"/>
  <c r="F36" i="3" s="1"/>
  <c r="J11" i="3"/>
  <c r="F37" i="3" s="1"/>
  <c r="J12" i="3"/>
  <c r="F38" i="3" s="1"/>
  <c r="J13" i="3"/>
  <c r="F39" i="3" s="1"/>
  <c r="J14" i="3"/>
  <c r="F40" i="3" s="1"/>
  <c r="J15" i="3"/>
  <c r="J16" i="3"/>
  <c r="F42" i="3" s="1"/>
  <c r="J17" i="3"/>
  <c r="F43" i="3" s="1"/>
  <c r="J18" i="3"/>
  <c r="F44" i="3" s="1"/>
  <c r="J19" i="3"/>
  <c r="F45" i="3" s="1"/>
  <c r="J3" i="3"/>
  <c r="F29" i="3" s="1"/>
  <c r="AP3" i="3"/>
  <c r="AT3" i="3" s="1"/>
  <c r="AP4" i="3"/>
  <c r="AT4" i="3" s="1"/>
  <c r="AP5" i="3"/>
  <c r="AT5" i="3" s="1"/>
  <c r="AP6" i="3"/>
  <c r="AT6" i="3" s="1"/>
  <c r="AP7" i="3"/>
  <c r="AT7" i="3" s="1"/>
  <c r="AP8" i="3"/>
  <c r="AT8" i="3" s="1"/>
  <c r="AP9" i="3"/>
  <c r="AT9" i="3" s="1"/>
  <c r="AP10" i="3"/>
  <c r="AT10" i="3" s="1"/>
  <c r="AP11" i="3"/>
  <c r="AT11" i="3" s="1"/>
  <c r="AP12" i="3"/>
  <c r="AT12" i="3" s="1"/>
  <c r="AP13" i="3"/>
  <c r="AT13" i="3" s="1"/>
  <c r="AP14" i="3"/>
  <c r="AT14" i="3" s="1"/>
  <c r="AP15" i="3"/>
  <c r="AT15" i="3" s="1"/>
  <c r="AP16" i="3"/>
  <c r="AT16" i="3" s="1"/>
  <c r="AP17" i="3"/>
  <c r="AT17" i="3" s="1"/>
  <c r="AP18" i="3"/>
  <c r="AT18" i="3" s="1"/>
  <c r="AP19" i="3"/>
  <c r="AT19" i="3" s="1"/>
  <c r="AP20" i="3"/>
  <c r="AT20" i="3" s="1"/>
  <c r="AP21" i="3"/>
  <c r="AT21" i="3" s="1"/>
  <c r="AP22" i="3"/>
  <c r="AT22" i="3" s="1"/>
  <c r="AP23" i="3"/>
  <c r="AT23" i="3" s="1"/>
  <c r="AP24" i="3"/>
  <c r="AT24" i="3" s="1"/>
  <c r="AP2" i="3"/>
  <c r="AT2" i="3" s="1"/>
  <c r="P334" i="7" l="1"/>
  <c r="P184" i="7"/>
  <c r="P31" i="7"/>
  <c r="P324" i="7"/>
  <c r="P144" i="7"/>
  <c r="P29" i="7"/>
  <c r="P310" i="7"/>
  <c r="P138" i="7"/>
  <c r="P11" i="7"/>
  <c r="P260" i="7"/>
  <c r="P134" i="7"/>
  <c r="Q360" i="7"/>
  <c r="P254" i="7"/>
  <c r="P100" i="7"/>
  <c r="Q341" i="7"/>
  <c r="P244" i="7"/>
  <c r="P94" i="7"/>
  <c r="Q271" i="7"/>
  <c r="P234" i="7"/>
  <c r="P84" i="7"/>
  <c r="Q251" i="7"/>
  <c r="P364" i="7"/>
  <c r="P224" i="7"/>
  <c r="P74" i="7"/>
  <c r="Q200" i="7"/>
  <c r="P91" i="7"/>
  <c r="P209" i="7"/>
  <c r="P64" i="7"/>
  <c r="Q161" i="7"/>
  <c r="P344" i="7"/>
  <c r="P191" i="7"/>
  <c r="P54" i="7"/>
  <c r="Q61" i="7"/>
  <c r="Q120" i="7"/>
  <c r="P301" i="7"/>
  <c r="P258" i="7"/>
  <c r="P208" i="7"/>
  <c r="P139" i="7"/>
  <c r="P30" i="7"/>
  <c r="Q350" i="7"/>
  <c r="Q270" i="7"/>
  <c r="Q182" i="7"/>
  <c r="Q262" i="7"/>
  <c r="P300" i="7"/>
  <c r="Q162" i="7"/>
  <c r="Q90" i="7"/>
  <c r="P337" i="7"/>
  <c r="P299" i="7"/>
  <c r="P20" i="7"/>
  <c r="Q340" i="7"/>
  <c r="Q250" i="7"/>
  <c r="Q338" i="7"/>
  <c r="P290" i="7"/>
  <c r="P190" i="7"/>
  <c r="P241" i="7"/>
  <c r="Q339" i="7"/>
  <c r="Q249" i="7"/>
  <c r="Q160" i="7"/>
  <c r="P330" i="7"/>
  <c r="P281" i="7"/>
  <c r="P229" i="7"/>
  <c r="P189" i="7"/>
  <c r="P10" i="7"/>
  <c r="Q240" i="7"/>
  <c r="Q150" i="7"/>
  <c r="Q60" i="7"/>
  <c r="P280" i="7"/>
  <c r="P119" i="7"/>
  <c r="P49" i="7"/>
  <c r="P8" i="7"/>
  <c r="Q320" i="7"/>
  <c r="Q230" i="7"/>
  <c r="Q141" i="7"/>
  <c r="Q50" i="7"/>
  <c r="P319" i="7"/>
  <c r="P278" i="7"/>
  <c r="P220" i="7"/>
  <c r="P174" i="7"/>
  <c r="P118" i="7"/>
  <c r="P48" i="7"/>
  <c r="P4" i="7"/>
  <c r="Q140" i="7"/>
  <c r="P318" i="7"/>
  <c r="P274" i="7"/>
  <c r="P218" i="7"/>
  <c r="P164" i="7"/>
  <c r="P110" i="7"/>
  <c r="P44" i="7"/>
  <c r="Q362" i="7"/>
  <c r="P374" i="7"/>
  <c r="P314" i="7"/>
  <c r="P261" i="7"/>
  <c r="P210" i="7"/>
  <c r="P154" i="7"/>
  <c r="P101" i="7"/>
  <c r="P40" i="7"/>
  <c r="Q361" i="7"/>
  <c r="P283" i="7"/>
  <c r="P103" i="7"/>
  <c r="P13" i="7"/>
  <c r="Q33" i="7"/>
  <c r="P373" i="7"/>
  <c r="P153" i="7"/>
  <c r="P63" i="7"/>
  <c r="P371" i="7"/>
  <c r="P351" i="7"/>
  <c r="P333" i="7"/>
  <c r="P80" i="7"/>
  <c r="P223" i="7"/>
  <c r="P171" i="7"/>
  <c r="P151" i="7"/>
  <c r="P81" i="7"/>
  <c r="Q313" i="7"/>
  <c r="Q291" i="7"/>
  <c r="Q202" i="7"/>
  <c r="Q181" i="7"/>
  <c r="Q111" i="7"/>
  <c r="Q83" i="7"/>
  <c r="Q53" i="7"/>
  <c r="P370" i="7"/>
  <c r="P331" i="7"/>
  <c r="P294" i="7"/>
  <c r="P279" i="7"/>
  <c r="P259" i="7"/>
  <c r="P221" i="7"/>
  <c r="P204" i="7"/>
  <c r="P233" i="7"/>
  <c r="P170" i="7"/>
  <c r="P133" i="7"/>
  <c r="P114" i="7"/>
  <c r="P99" i="7"/>
  <c r="P43" i="7"/>
  <c r="P24" i="7"/>
  <c r="P9" i="7"/>
  <c r="Q359" i="7"/>
  <c r="Q311" i="7"/>
  <c r="Q269" i="7"/>
  <c r="Q242" i="7"/>
  <c r="Q222" i="7"/>
  <c r="Q201" i="7"/>
  <c r="Q180" i="7"/>
  <c r="Q159" i="7"/>
  <c r="Q52" i="7"/>
  <c r="Q23" i="7"/>
  <c r="Q113" i="7"/>
  <c r="P349" i="7"/>
  <c r="P293" i="7"/>
  <c r="P239" i="7"/>
  <c r="P203" i="7"/>
  <c r="P149" i="7"/>
  <c r="P243" i="7"/>
  <c r="P232" i="7"/>
  <c r="P59" i="7"/>
  <c r="P41" i="7"/>
  <c r="Q353" i="7"/>
  <c r="Q289" i="7"/>
  <c r="Q263" i="7"/>
  <c r="Q78" i="7"/>
  <c r="Q179" i="7"/>
  <c r="Q51" i="7"/>
  <c r="Q22" i="7"/>
  <c r="P363" i="7"/>
  <c r="P329" i="7"/>
  <c r="P238" i="7"/>
  <c r="P219" i="7"/>
  <c r="P183" i="7"/>
  <c r="P163" i="7"/>
  <c r="P148" i="7"/>
  <c r="P93" i="7"/>
  <c r="P188" i="7"/>
  <c r="P58" i="7"/>
  <c r="P21" i="7"/>
  <c r="Q309" i="7"/>
  <c r="Q312" i="7"/>
  <c r="Q199" i="7"/>
  <c r="Q173" i="7"/>
  <c r="Q102" i="7"/>
  <c r="Q73" i="7"/>
  <c r="P343" i="7"/>
  <c r="P273" i="7"/>
  <c r="P253" i="7"/>
  <c r="P129" i="7"/>
  <c r="P39" i="7"/>
  <c r="Q303" i="7"/>
  <c r="Q282" i="7"/>
  <c r="Q193" i="7"/>
  <c r="Q72" i="7"/>
  <c r="P323" i="7"/>
  <c r="P308" i="7"/>
  <c r="P356" i="7"/>
  <c r="P214" i="7"/>
  <c r="P143" i="7"/>
  <c r="P124" i="7"/>
  <c r="P109" i="7"/>
  <c r="P157" i="7"/>
  <c r="P19" i="7"/>
  <c r="Q346" i="7"/>
  <c r="Q302" i="7"/>
  <c r="Q213" i="7"/>
  <c r="Q123" i="7"/>
  <c r="Q71" i="7"/>
  <c r="Q42" i="7"/>
  <c r="P321" i="7"/>
  <c r="P304" i="7"/>
  <c r="P288" i="7"/>
  <c r="P231" i="7"/>
  <c r="P194" i="7"/>
  <c r="P108" i="7"/>
  <c r="P89" i="7"/>
  <c r="P34" i="7"/>
  <c r="P18" i="7"/>
  <c r="Q322" i="7"/>
  <c r="Q211" i="7"/>
  <c r="Q169" i="7"/>
  <c r="Q122" i="7"/>
  <c r="Q70" i="7"/>
  <c r="P358" i="7"/>
  <c r="P284" i="7"/>
  <c r="P264" i="7"/>
  <c r="P178" i="7"/>
  <c r="P158" i="7"/>
  <c r="P121" i="7"/>
  <c r="P104" i="7"/>
  <c r="P88" i="7"/>
  <c r="P14" i="7"/>
  <c r="Q342" i="7"/>
  <c r="Q142" i="7"/>
  <c r="Q92" i="7"/>
  <c r="P348" i="7"/>
  <c r="P277" i="7"/>
  <c r="P248" i="7"/>
  <c r="P177" i="7"/>
  <c r="P77" i="7"/>
  <c r="P347" i="7"/>
  <c r="P247" i="7"/>
  <c r="P147" i="7"/>
  <c r="P47" i="7"/>
  <c r="P128" i="7"/>
  <c r="P57" i="7"/>
  <c r="P28" i="7"/>
  <c r="Q332" i="7"/>
  <c r="Q216" i="7"/>
  <c r="Q292" i="7"/>
  <c r="Q272" i="7"/>
  <c r="Q252" i="7"/>
  <c r="Q354" i="7"/>
  <c r="Q212" i="7"/>
  <c r="Q192" i="7"/>
  <c r="Q172" i="7"/>
  <c r="Q152" i="7"/>
  <c r="Q132" i="7"/>
  <c r="P317" i="7"/>
  <c r="P217" i="7"/>
  <c r="P117" i="7"/>
  <c r="P17" i="7"/>
  <c r="Q372" i="7"/>
  <c r="P287" i="7"/>
  <c r="P187" i="7"/>
  <c r="P87" i="7"/>
  <c r="Q352" i="7"/>
  <c r="Q112" i="7"/>
  <c r="Q62" i="7"/>
  <c r="Q12" i="7"/>
  <c r="P357" i="7"/>
  <c r="P328" i="7"/>
  <c r="P257" i="7"/>
  <c r="P228" i="7"/>
  <c r="P131" i="7"/>
  <c r="P369" i="7"/>
  <c r="P327" i="7"/>
  <c r="P298" i="7"/>
  <c r="P227" i="7"/>
  <c r="P198" i="7"/>
  <c r="P127" i="7"/>
  <c r="P98" i="7"/>
  <c r="P69" i="7"/>
  <c r="P27" i="7"/>
  <c r="Q82" i="7"/>
  <c r="Q32" i="7"/>
  <c r="P367" i="7"/>
  <c r="P267" i="7"/>
  <c r="P79" i="7"/>
  <c r="P67" i="7"/>
  <c r="Q366" i="7"/>
  <c r="P366" i="7"/>
  <c r="Q336" i="7"/>
  <c r="P336" i="7"/>
  <c r="Q326" i="7"/>
  <c r="P326" i="7"/>
  <c r="Q316" i="7"/>
  <c r="P316" i="7"/>
  <c r="Q306" i="7"/>
  <c r="P306" i="7"/>
  <c r="Q296" i="7"/>
  <c r="P296" i="7"/>
  <c r="Q286" i="7"/>
  <c r="P286" i="7"/>
  <c r="Q276" i="7"/>
  <c r="P276" i="7"/>
  <c r="Q266" i="7"/>
  <c r="P266" i="7"/>
  <c r="Q256" i="7"/>
  <c r="P256" i="7"/>
  <c r="Q246" i="7"/>
  <c r="P246" i="7"/>
  <c r="Q236" i="7"/>
  <c r="P236" i="7"/>
  <c r="Q226" i="7"/>
  <c r="P226" i="7"/>
  <c r="Q215" i="7"/>
  <c r="P215" i="7"/>
  <c r="Q206" i="7"/>
  <c r="P206" i="7"/>
  <c r="Q196" i="7"/>
  <c r="P196" i="7"/>
  <c r="Q186" i="7"/>
  <c r="P186" i="7"/>
  <c r="Q176" i="7"/>
  <c r="P176" i="7"/>
  <c r="Q166" i="7"/>
  <c r="P166" i="7"/>
  <c r="Q156" i="7"/>
  <c r="P156" i="7"/>
  <c r="Q146" i="7"/>
  <c r="P146" i="7"/>
  <c r="Q136" i="7"/>
  <c r="P136" i="7"/>
  <c r="Q126" i="7"/>
  <c r="P126" i="7"/>
  <c r="Q116" i="7"/>
  <c r="P116" i="7"/>
  <c r="Q106" i="7"/>
  <c r="P106" i="7"/>
  <c r="Q96" i="7"/>
  <c r="P96" i="7"/>
  <c r="Q86" i="7"/>
  <c r="P86" i="7"/>
  <c r="Q76" i="7"/>
  <c r="P76" i="7"/>
  <c r="Q66" i="7"/>
  <c r="P66" i="7"/>
  <c r="Q56" i="7"/>
  <c r="P56" i="7"/>
  <c r="Q46" i="7"/>
  <c r="P46" i="7"/>
  <c r="Q36" i="7"/>
  <c r="P36" i="7"/>
  <c r="Q26" i="7"/>
  <c r="P26" i="7"/>
  <c r="Q16" i="7"/>
  <c r="P16" i="7"/>
  <c r="Q6" i="7"/>
  <c r="P6" i="7"/>
  <c r="P38" i="7"/>
  <c r="P237" i="7"/>
  <c r="P137" i="7"/>
  <c r="P37" i="7"/>
  <c r="Q3" i="7"/>
  <c r="P3" i="7"/>
  <c r="Q365" i="7"/>
  <c r="P365" i="7"/>
  <c r="Q295" i="7"/>
  <c r="P295" i="7"/>
  <c r="Q345" i="7"/>
  <c r="P345" i="7"/>
  <c r="Q335" i="7"/>
  <c r="P335" i="7"/>
  <c r="Q325" i="7"/>
  <c r="P325" i="7"/>
  <c r="Q315" i="7"/>
  <c r="P315" i="7"/>
  <c r="Q305" i="7"/>
  <c r="P305" i="7"/>
  <c r="Q130" i="7"/>
  <c r="P130" i="7"/>
  <c r="Q285" i="7"/>
  <c r="P285" i="7"/>
  <c r="Q275" i="7"/>
  <c r="P275" i="7"/>
  <c r="Q265" i="7"/>
  <c r="P265" i="7"/>
  <c r="Q255" i="7"/>
  <c r="P255" i="7"/>
  <c r="Q245" i="7"/>
  <c r="P245" i="7"/>
  <c r="Q235" i="7"/>
  <c r="P235" i="7"/>
  <c r="Q225" i="7"/>
  <c r="P225" i="7"/>
  <c r="Q167" i="7"/>
  <c r="P167" i="7"/>
  <c r="Q205" i="7"/>
  <c r="P205" i="7"/>
  <c r="Q195" i="7"/>
  <c r="P195" i="7"/>
  <c r="Q185" i="7"/>
  <c r="P185" i="7"/>
  <c r="Q175" i="7"/>
  <c r="P175" i="7"/>
  <c r="Q165" i="7"/>
  <c r="P165" i="7"/>
  <c r="Q155" i="7"/>
  <c r="P155" i="7"/>
  <c r="Q145" i="7"/>
  <c r="P145" i="7"/>
  <c r="Q135" i="7"/>
  <c r="P135" i="7"/>
  <c r="Q125" i="7"/>
  <c r="P125" i="7"/>
  <c r="Q115" i="7"/>
  <c r="P115" i="7"/>
  <c r="Q105" i="7"/>
  <c r="P105" i="7"/>
  <c r="Q95" i="7"/>
  <c r="P95" i="7"/>
  <c r="Q85" i="7"/>
  <c r="P85" i="7"/>
  <c r="Q75" i="7"/>
  <c r="P75" i="7"/>
  <c r="Q65" i="7"/>
  <c r="P65" i="7"/>
  <c r="Q55" i="7"/>
  <c r="P55" i="7"/>
  <c r="Q45" i="7"/>
  <c r="P45" i="7"/>
  <c r="Q35" i="7"/>
  <c r="P35" i="7"/>
  <c r="Q25" i="7"/>
  <c r="P25" i="7"/>
  <c r="Q15" i="7"/>
  <c r="P15" i="7"/>
  <c r="Q5" i="7"/>
  <c r="P5" i="7"/>
  <c r="P307" i="7"/>
  <c r="P207" i="7"/>
  <c r="P107" i="7"/>
  <c r="P7" i="7"/>
  <c r="Q355" i="7"/>
  <c r="P368" i="7"/>
  <c r="P297" i="7"/>
  <c r="P268" i="7"/>
  <c r="P197" i="7"/>
  <c r="P168" i="7"/>
  <c r="P97" i="7"/>
  <c r="P68" i="7"/>
  <c r="G47" i="3"/>
  <c r="M23" i="3"/>
  <c r="I49" i="3" s="1"/>
  <c r="F47" i="3"/>
  <c r="G49" i="3"/>
  <c r="I46" i="3"/>
  <c r="H46" i="3"/>
  <c r="G46" i="3"/>
  <c r="F48" i="3"/>
  <c r="F50" i="3"/>
  <c r="K24" i="3"/>
  <c r="G50" i="3" s="1"/>
  <c r="U41" i="3"/>
  <c r="U22" i="3"/>
  <c r="U42" i="3"/>
  <c r="AA3" i="1"/>
  <c r="Y3" i="1"/>
  <c r="Y9" i="1"/>
  <c r="AA9" i="1"/>
  <c r="AA5" i="1"/>
  <c r="Y7" i="1"/>
  <c r="AA7" i="1"/>
  <c r="AA11" i="1"/>
  <c r="Y11" i="1"/>
  <c r="U44" i="3"/>
  <c r="U21" i="3"/>
  <c r="L21" i="3"/>
  <c r="H47" i="3" s="1"/>
  <c r="U20" i="3"/>
  <c r="J20" i="3"/>
  <c r="F46" i="3" s="1"/>
  <c r="U85" i="3"/>
  <c r="L23" i="3"/>
  <c r="H49" i="3" s="1"/>
  <c r="U63" i="3"/>
  <c r="W23" i="1"/>
  <c r="Y23" i="1" s="1"/>
  <c r="AM22" i="3" s="1"/>
  <c r="W19" i="1"/>
  <c r="Y19" i="1" s="1"/>
  <c r="W20" i="1"/>
  <c r="AA20" i="1" s="1"/>
  <c r="AR21" i="3" s="1"/>
  <c r="W21" i="1"/>
  <c r="Y21" i="1" s="1"/>
  <c r="AM23" i="3" s="1"/>
  <c r="W22" i="1"/>
  <c r="Y22" i="1" s="1"/>
  <c r="L22" i="3"/>
  <c r="H48" i="3" s="1"/>
  <c r="U89" i="3"/>
  <c r="L24" i="3"/>
  <c r="H50" i="3" s="1"/>
  <c r="J23" i="3"/>
  <c r="F49" i="3" s="1"/>
  <c r="M21" i="3"/>
  <c r="I47" i="3" s="1"/>
  <c r="M22" i="3"/>
  <c r="I48" i="3" s="1"/>
  <c r="AB38" i="3"/>
  <c r="B82" i="3"/>
  <c r="AB3" i="3" s="1"/>
  <c r="C82" i="3"/>
  <c r="AB21" i="3" s="1"/>
  <c r="D82" i="3"/>
  <c r="AB39" i="3" s="1"/>
  <c r="E82" i="3"/>
  <c r="AB57" i="3" s="1"/>
  <c r="B83" i="3"/>
  <c r="AB4" i="3" s="1"/>
  <c r="C83" i="3"/>
  <c r="AB22" i="3" s="1"/>
  <c r="D83" i="3"/>
  <c r="AB40" i="3" s="1"/>
  <c r="E83" i="3"/>
  <c r="AB58" i="3" s="1"/>
  <c r="B84" i="3"/>
  <c r="AB5" i="3" s="1"/>
  <c r="C84" i="3"/>
  <c r="AB23" i="3" s="1"/>
  <c r="D84" i="3"/>
  <c r="AB41" i="3" s="1"/>
  <c r="E84" i="3"/>
  <c r="AB59" i="3" s="1"/>
  <c r="B85" i="3"/>
  <c r="AB6" i="3" s="1"/>
  <c r="C85" i="3"/>
  <c r="AB24" i="3" s="1"/>
  <c r="D85" i="3"/>
  <c r="AB42" i="3" s="1"/>
  <c r="E85" i="3"/>
  <c r="AB60" i="3" s="1"/>
  <c r="B86" i="3"/>
  <c r="AB7" i="3" s="1"/>
  <c r="C86" i="3"/>
  <c r="AB25" i="3" s="1"/>
  <c r="D86" i="3"/>
  <c r="AB43" i="3" s="1"/>
  <c r="E86" i="3"/>
  <c r="AB61" i="3" s="1"/>
  <c r="B87" i="3"/>
  <c r="AB8" i="3" s="1"/>
  <c r="C87" i="3"/>
  <c r="AB26" i="3" s="1"/>
  <c r="D87" i="3"/>
  <c r="AB44" i="3" s="1"/>
  <c r="E87" i="3"/>
  <c r="AB62" i="3" s="1"/>
  <c r="B88" i="3"/>
  <c r="AB9" i="3" s="1"/>
  <c r="C88" i="3"/>
  <c r="AB27" i="3" s="1"/>
  <c r="D88" i="3"/>
  <c r="AB45" i="3" s="1"/>
  <c r="E88" i="3"/>
  <c r="AB63" i="3" s="1"/>
  <c r="B89" i="3"/>
  <c r="AB10" i="3" s="1"/>
  <c r="C89" i="3"/>
  <c r="AB28" i="3" s="1"/>
  <c r="D89" i="3"/>
  <c r="AB46" i="3" s="1"/>
  <c r="E89" i="3"/>
  <c r="AB64" i="3" s="1"/>
  <c r="B90" i="3"/>
  <c r="AB11" i="3" s="1"/>
  <c r="C90" i="3"/>
  <c r="AB29" i="3" s="1"/>
  <c r="D90" i="3"/>
  <c r="AB47" i="3" s="1"/>
  <c r="E90" i="3"/>
  <c r="AB65" i="3" s="1"/>
  <c r="B91" i="3"/>
  <c r="AB12" i="3" s="1"/>
  <c r="C91" i="3"/>
  <c r="AB30" i="3" s="1"/>
  <c r="D91" i="3"/>
  <c r="AB48" i="3" s="1"/>
  <c r="E91" i="3"/>
  <c r="AB66" i="3" s="1"/>
  <c r="B92" i="3"/>
  <c r="AB13" i="3" s="1"/>
  <c r="C92" i="3"/>
  <c r="AB31" i="3" s="1"/>
  <c r="D92" i="3"/>
  <c r="AB49" i="3" s="1"/>
  <c r="E92" i="3"/>
  <c r="AB67" i="3" s="1"/>
  <c r="B93" i="3"/>
  <c r="AB14" i="3" s="1"/>
  <c r="C93" i="3"/>
  <c r="AB32" i="3" s="1"/>
  <c r="D93" i="3"/>
  <c r="AB50" i="3" s="1"/>
  <c r="E93" i="3"/>
  <c r="AB68" i="3" s="1"/>
  <c r="B94" i="3"/>
  <c r="AB15" i="3" s="1"/>
  <c r="C94" i="3"/>
  <c r="AB33" i="3" s="1"/>
  <c r="D94" i="3"/>
  <c r="AB51" i="3" s="1"/>
  <c r="E94" i="3"/>
  <c r="AB69" i="3" s="1"/>
  <c r="B95" i="3"/>
  <c r="AB16" i="3" s="1"/>
  <c r="C95" i="3"/>
  <c r="AB34" i="3" s="1"/>
  <c r="D95" i="3"/>
  <c r="AB52" i="3" s="1"/>
  <c r="E95" i="3"/>
  <c r="AB70" i="3" s="1"/>
  <c r="B96" i="3"/>
  <c r="AB17" i="3" s="1"/>
  <c r="C96" i="3"/>
  <c r="AB35" i="3" s="1"/>
  <c r="D96" i="3"/>
  <c r="AB53" i="3" s="1"/>
  <c r="E96" i="3"/>
  <c r="AB71" i="3" s="1"/>
  <c r="B97" i="3"/>
  <c r="AB18" i="3" s="1"/>
  <c r="C97" i="3"/>
  <c r="AB36" i="3" s="1"/>
  <c r="D97" i="3"/>
  <c r="AB54" i="3" s="1"/>
  <c r="E97" i="3"/>
  <c r="AB72" i="3" s="1"/>
  <c r="AB19" i="3"/>
  <c r="AB37" i="3"/>
  <c r="AB55" i="3"/>
  <c r="AB73" i="3"/>
  <c r="AB20" i="3"/>
  <c r="E81" i="3"/>
  <c r="AB56" i="3" s="1"/>
  <c r="AB2" i="3"/>
  <c r="AS3" i="3"/>
  <c r="AS4" i="3"/>
  <c r="AS5" i="3"/>
  <c r="AS6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" i="3"/>
  <c r="AR24" i="3"/>
  <c r="AQ23" i="3"/>
  <c r="AQ24" i="3"/>
  <c r="AK3" i="3"/>
  <c r="AO3" i="3" s="1"/>
  <c r="AK4" i="3"/>
  <c r="AO4" i="3" s="1"/>
  <c r="AK5" i="3"/>
  <c r="AO5" i="3" s="1"/>
  <c r="AK6" i="3"/>
  <c r="AO6" i="3" s="1"/>
  <c r="AK7" i="3"/>
  <c r="AO7" i="3" s="1"/>
  <c r="AK8" i="3"/>
  <c r="AO8" i="3" s="1"/>
  <c r="AK9" i="3"/>
  <c r="AO9" i="3" s="1"/>
  <c r="AK10" i="3"/>
  <c r="AO10" i="3" s="1"/>
  <c r="AK11" i="3"/>
  <c r="AO11" i="3" s="1"/>
  <c r="AK12" i="3"/>
  <c r="AO12" i="3" s="1"/>
  <c r="AK13" i="3"/>
  <c r="AO13" i="3" s="1"/>
  <c r="AK14" i="3"/>
  <c r="AO14" i="3" s="1"/>
  <c r="AK15" i="3"/>
  <c r="AO15" i="3" s="1"/>
  <c r="AK16" i="3"/>
  <c r="AO16" i="3" s="1"/>
  <c r="AK17" i="3"/>
  <c r="AO17" i="3" s="1"/>
  <c r="AK18" i="3"/>
  <c r="AO18" i="3" s="1"/>
  <c r="AK19" i="3"/>
  <c r="AO19" i="3" s="1"/>
  <c r="AK20" i="3"/>
  <c r="AO20" i="3" s="1"/>
  <c r="AK21" i="3"/>
  <c r="AO21" i="3" s="1"/>
  <c r="AK22" i="3"/>
  <c r="AO22" i="3" s="1"/>
  <c r="AK23" i="3"/>
  <c r="AO23" i="3" s="1"/>
  <c r="AK24" i="3"/>
  <c r="AO24" i="3" s="1"/>
  <c r="AK2" i="3"/>
  <c r="AN3" i="3"/>
  <c r="AN4" i="3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" i="3"/>
  <c r="AL23" i="3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3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7399" i="2"/>
  <c r="T7400" i="2"/>
  <c r="T7401" i="2"/>
  <c r="T7402" i="2"/>
  <c r="T7403" i="2"/>
  <c r="T7404" i="2"/>
  <c r="T7405" i="2"/>
  <c r="T7406" i="2"/>
  <c r="T7407" i="2"/>
  <c r="U7407" i="2" s="1"/>
  <c r="T7408" i="2"/>
  <c r="U7408" i="2" s="1"/>
  <c r="T7409" i="2"/>
  <c r="T7410" i="2"/>
  <c r="T7411" i="2"/>
  <c r="T7412" i="2"/>
  <c r="T7413" i="2"/>
  <c r="T7414" i="2"/>
  <c r="T7415" i="2"/>
  <c r="T7416" i="2"/>
  <c r="T7417" i="2"/>
  <c r="U7417" i="2" s="1"/>
  <c r="T7418" i="2"/>
  <c r="U7418" i="2" s="1"/>
  <c r="T7419" i="2"/>
  <c r="T7420" i="2"/>
  <c r="T7421" i="2"/>
  <c r="T7422" i="2"/>
  <c r="T7423" i="2"/>
  <c r="T7424" i="2"/>
  <c r="T7425" i="2"/>
  <c r="T7426" i="2"/>
  <c r="T7427" i="2"/>
  <c r="U7427" i="2" s="1"/>
  <c r="T7428" i="2"/>
  <c r="U7428" i="2" s="1"/>
  <c r="T7429" i="2"/>
  <c r="T7430" i="2"/>
  <c r="T7431" i="2"/>
  <c r="T7432" i="2"/>
  <c r="T7433" i="2"/>
  <c r="T7434" i="2"/>
  <c r="T7435" i="2"/>
  <c r="T7436" i="2"/>
  <c r="T7437" i="2"/>
  <c r="U7437" i="2" s="1"/>
  <c r="T7438" i="2"/>
  <c r="U7438" i="2" s="1"/>
  <c r="T7439" i="2"/>
  <c r="T7440" i="2"/>
  <c r="T7441" i="2"/>
  <c r="T7442" i="2"/>
  <c r="T7443" i="2"/>
  <c r="T7444" i="2"/>
  <c r="T7445" i="2"/>
  <c r="T7446" i="2"/>
  <c r="T7447" i="2"/>
  <c r="U7447" i="2" s="1"/>
  <c r="T7448" i="2"/>
  <c r="U7448" i="2" s="1"/>
  <c r="T7449" i="2"/>
  <c r="T7450" i="2"/>
  <c r="T7451" i="2"/>
  <c r="T7452" i="2"/>
  <c r="T7453" i="2"/>
  <c r="T7454" i="2"/>
  <c r="T7455" i="2"/>
  <c r="T7456" i="2"/>
  <c r="T7457" i="2"/>
  <c r="U7457" i="2" s="1"/>
  <c r="T7458" i="2"/>
  <c r="U7458" i="2" s="1"/>
  <c r="T7459" i="2"/>
  <c r="T7460" i="2"/>
  <c r="T7461" i="2"/>
  <c r="T7462" i="2"/>
  <c r="T7463" i="2"/>
  <c r="T7464" i="2"/>
  <c r="T7465" i="2"/>
  <c r="T7466" i="2"/>
  <c r="T7467" i="2"/>
  <c r="U7467" i="2" s="1"/>
  <c r="T7468" i="2"/>
  <c r="U7468" i="2" s="1"/>
  <c r="T7469" i="2"/>
  <c r="T7470" i="2"/>
  <c r="T7471" i="2"/>
  <c r="T7472" i="2"/>
  <c r="T7473" i="2"/>
  <c r="T7474" i="2"/>
  <c r="T7475" i="2"/>
  <c r="T7476" i="2"/>
  <c r="T7477" i="2"/>
  <c r="U7477" i="2" s="1"/>
  <c r="T7478" i="2"/>
  <c r="U7478" i="2" s="1"/>
  <c r="T7479" i="2"/>
  <c r="T7480" i="2"/>
  <c r="T7481" i="2"/>
  <c r="T7482" i="2"/>
  <c r="T7483" i="2"/>
  <c r="T7484" i="2"/>
  <c r="T7485" i="2"/>
  <c r="T7486" i="2"/>
  <c r="T7487" i="2"/>
  <c r="U7487" i="2" s="1"/>
  <c r="T7488" i="2"/>
  <c r="U7488" i="2" s="1"/>
  <c r="T7489" i="2"/>
  <c r="T7490" i="2"/>
  <c r="T7491" i="2"/>
  <c r="T7492" i="2"/>
  <c r="T7493" i="2"/>
  <c r="T7494" i="2"/>
  <c r="T7495" i="2"/>
  <c r="T7496" i="2"/>
  <c r="T7497" i="2"/>
  <c r="U7497" i="2" s="1"/>
  <c r="T7498" i="2"/>
  <c r="U7498" i="2" s="1"/>
  <c r="T7499" i="2"/>
  <c r="T7500" i="2"/>
  <c r="T7501" i="2"/>
  <c r="T7502" i="2"/>
  <c r="T7503" i="2"/>
  <c r="T7504" i="2"/>
  <c r="T7505" i="2"/>
  <c r="T7506" i="2"/>
  <c r="T7507" i="2"/>
  <c r="U7507" i="2" s="1"/>
  <c r="T7508" i="2"/>
  <c r="U7508" i="2" s="1"/>
  <c r="T7509" i="2"/>
  <c r="T7510" i="2"/>
  <c r="T7511" i="2"/>
  <c r="T7512" i="2"/>
  <c r="T7513" i="2"/>
  <c r="T7514" i="2"/>
  <c r="T7515" i="2"/>
  <c r="T7516" i="2"/>
  <c r="T7517" i="2"/>
  <c r="U7517" i="2" s="1"/>
  <c r="T7518" i="2"/>
  <c r="U7518" i="2" s="1"/>
  <c r="T7519" i="2"/>
  <c r="T7520" i="2"/>
  <c r="T7521" i="2"/>
  <c r="T7522" i="2"/>
  <c r="T7523" i="2"/>
  <c r="T7524" i="2"/>
  <c r="T7525" i="2"/>
  <c r="T7526" i="2"/>
  <c r="T7527" i="2"/>
  <c r="U7527" i="2" s="1"/>
  <c r="T7528" i="2"/>
  <c r="U7528" i="2" s="1"/>
  <c r="T7529" i="2"/>
  <c r="T7530" i="2"/>
  <c r="T7531" i="2"/>
  <c r="T7532" i="2"/>
  <c r="T7533" i="2"/>
  <c r="T7534" i="2"/>
  <c r="T7535" i="2"/>
  <c r="T7536" i="2"/>
  <c r="T7537" i="2"/>
  <c r="U7537" i="2" s="1"/>
  <c r="T7538" i="2"/>
  <c r="U7538" i="2" s="1"/>
  <c r="T7539" i="2"/>
  <c r="T7540" i="2"/>
  <c r="T7541" i="2"/>
  <c r="T7542" i="2"/>
  <c r="T7543" i="2"/>
  <c r="T7544" i="2"/>
  <c r="T7545" i="2"/>
  <c r="T7546" i="2"/>
  <c r="T7547" i="2"/>
  <c r="U7547" i="2" s="1"/>
  <c r="T7548" i="2"/>
  <c r="U7548" i="2" s="1"/>
  <c r="T7549" i="2"/>
  <c r="T7550" i="2"/>
  <c r="T7551" i="2"/>
  <c r="T7552" i="2"/>
  <c r="T7553" i="2"/>
  <c r="T7554" i="2"/>
  <c r="T7555" i="2"/>
  <c r="T7556" i="2"/>
  <c r="T7557" i="2"/>
  <c r="U7557" i="2" s="1"/>
  <c r="T7558" i="2"/>
  <c r="U7558" i="2" s="1"/>
  <c r="T7559" i="2"/>
  <c r="T7560" i="2"/>
  <c r="T7561" i="2"/>
  <c r="T7562" i="2"/>
  <c r="T7563" i="2"/>
  <c r="T7564" i="2"/>
  <c r="T7565" i="2"/>
  <c r="T7566" i="2"/>
  <c r="T7567" i="2"/>
  <c r="U7567" i="2" s="1"/>
  <c r="T7568" i="2"/>
  <c r="U7568" i="2" s="1"/>
  <c r="T7569" i="2"/>
  <c r="T7570" i="2"/>
  <c r="T7571" i="2"/>
  <c r="T7572" i="2"/>
  <c r="T7573" i="2"/>
  <c r="T7574" i="2"/>
  <c r="T7575" i="2"/>
  <c r="T7576" i="2"/>
  <c r="T7577" i="2"/>
  <c r="U7577" i="2" s="1"/>
  <c r="T7578" i="2"/>
  <c r="U7578" i="2" s="1"/>
  <c r="T7579" i="2"/>
  <c r="T7580" i="2"/>
  <c r="T7581" i="2"/>
  <c r="T7582" i="2"/>
  <c r="T7583" i="2"/>
  <c r="T7584" i="2"/>
  <c r="T7585" i="2"/>
  <c r="T7586" i="2"/>
  <c r="T7587" i="2"/>
  <c r="U7587" i="2" s="1"/>
  <c r="T7588" i="2"/>
  <c r="U7588" i="2" s="1"/>
  <c r="T7589" i="2"/>
  <c r="T7590" i="2"/>
  <c r="T7591" i="2"/>
  <c r="T7592" i="2"/>
  <c r="T7593" i="2"/>
  <c r="T7594" i="2"/>
  <c r="T7595" i="2"/>
  <c r="T7596" i="2"/>
  <c r="T7597" i="2"/>
  <c r="U7597" i="2" s="1"/>
  <c r="T7598" i="2"/>
  <c r="U7598" i="2" s="1"/>
  <c r="T7599" i="2"/>
  <c r="T7600" i="2"/>
  <c r="T7601" i="2"/>
  <c r="T7602" i="2"/>
  <c r="T7603" i="2"/>
  <c r="T7604" i="2"/>
  <c r="T7605" i="2"/>
  <c r="T7606" i="2"/>
  <c r="T7607" i="2"/>
  <c r="U7607" i="2" s="1"/>
  <c r="T7608" i="2"/>
  <c r="U7608" i="2" s="1"/>
  <c r="T7609" i="2"/>
  <c r="T7610" i="2"/>
  <c r="T7611" i="2"/>
  <c r="T7612" i="2"/>
  <c r="T7613" i="2"/>
  <c r="T7614" i="2"/>
  <c r="T7615" i="2"/>
  <c r="T7616" i="2"/>
  <c r="T7617" i="2"/>
  <c r="U7617" i="2" s="1"/>
  <c r="T7618" i="2"/>
  <c r="U7618" i="2" s="1"/>
  <c r="T7619" i="2"/>
  <c r="T7620" i="2"/>
  <c r="T7621" i="2"/>
  <c r="T7622" i="2"/>
  <c r="T7623" i="2"/>
  <c r="T7624" i="2"/>
  <c r="T7625" i="2"/>
  <c r="T7626" i="2"/>
  <c r="T7627" i="2"/>
  <c r="U7627" i="2" s="1"/>
  <c r="T7628" i="2"/>
  <c r="U7628" i="2" s="1"/>
  <c r="T7629" i="2"/>
  <c r="T7630" i="2"/>
  <c r="T7631" i="2"/>
  <c r="T7632" i="2"/>
  <c r="T7633" i="2"/>
  <c r="T7634" i="2"/>
  <c r="T7635" i="2"/>
  <c r="T7636" i="2"/>
  <c r="T7637" i="2"/>
  <c r="U7637" i="2" s="1"/>
  <c r="T7638" i="2"/>
  <c r="U7638" i="2" s="1"/>
  <c r="T7639" i="2"/>
  <c r="T7640" i="2"/>
  <c r="T7641" i="2"/>
  <c r="T7642" i="2"/>
  <c r="T7643" i="2"/>
  <c r="T7644" i="2"/>
  <c r="T7645" i="2"/>
  <c r="T7646" i="2"/>
  <c r="T7647" i="2"/>
  <c r="U7647" i="2" s="1"/>
  <c r="T7648" i="2"/>
  <c r="U7648" i="2" s="1"/>
  <c r="T7649" i="2"/>
  <c r="T7650" i="2"/>
  <c r="T7651" i="2"/>
  <c r="T7652" i="2"/>
  <c r="T7653" i="2"/>
  <c r="T7654" i="2"/>
  <c r="T7655" i="2"/>
  <c r="T7656" i="2"/>
  <c r="T7657" i="2"/>
  <c r="U7657" i="2" s="1"/>
  <c r="T7658" i="2"/>
  <c r="U7658" i="2" s="1"/>
  <c r="T7659" i="2"/>
  <c r="T7660" i="2"/>
  <c r="T7661" i="2"/>
  <c r="T7662" i="2"/>
  <c r="T7663" i="2"/>
  <c r="T7664" i="2"/>
  <c r="T7665" i="2"/>
  <c r="T7666" i="2"/>
  <c r="T7667" i="2"/>
  <c r="U7667" i="2" s="1"/>
  <c r="T7668" i="2"/>
  <c r="U7668" i="2" s="1"/>
  <c r="T7669" i="2"/>
  <c r="T7670" i="2"/>
  <c r="T7671" i="2"/>
  <c r="T7672" i="2"/>
  <c r="T7673" i="2"/>
  <c r="T7674" i="2"/>
  <c r="T7675" i="2"/>
  <c r="T7676" i="2"/>
  <c r="T7677" i="2"/>
  <c r="U7677" i="2" s="1"/>
  <c r="T7678" i="2"/>
  <c r="U7678" i="2" s="1"/>
  <c r="T7679" i="2"/>
  <c r="T7680" i="2"/>
  <c r="T7681" i="2"/>
  <c r="T7682" i="2"/>
  <c r="T7683" i="2"/>
  <c r="T7684" i="2"/>
  <c r="T7685" i="2"/>
  <c r="T7686" i="2"/>
  <c r="T7687" i="2"/>
  <c r="U7687" i="2" s="1"/>
  <c r="T7688" i="2"/>
  <c r="U7688" i="2" s="1"/>
  <c r="T7689" i="2"/>
  <c r="T7690" i="2"/>
  <c r="T7691" i="2"/>
  <c r="T7692" i="2"/>
  <c r="T7693" i="2"/>
  <c r="T7694" i="2"/>
  <c r="T7695" i="2"/>
  <c r="T7696" i="2"/>
  <c r="T7697" i="2"/>
  <c r="U7697" i="2" s="1"/>
  <c r="T7698" i="2"/>
  <c r="U7698" i="2" s="1"/>
  <c r="T7699" i="2"/>
  <c r="T7700" i="2"/>
  <c r="T7701" i="2"/>
  <c r="T7702" i="2"/>
  <c r="T7703" i="2"/>
  <c r="T7704" i="2"/>
  <c r="T7705" i="2"/>
  <c r="T7706" i="2"/>
  <c r="T7707" i="2"/>
  <c r="U7707" i="2" s="1"/>
  <c r="T7708" i="2"/>
  <c r="U7708" i="2" s="1"/>
  <c r="T7709" i="2"/>
  <c r="T7710" i="2"/>
  <c r="T7711" i="2"/>
  <c r="T7712" i="2"/>
  <c r="T7713" i="2"/>
  <c r="T7714" i="2"/>
  <c r="T7715" i="2"/>
  <c r="T7716" i="2"/>
  <c r="T7717" i="2"/>
  <c r="U7717" i="2" s="1"/>
  <c r="T7718" i="2"/>
  <c r="U7718" i="2" s="1"/>
  <c r="T7719" i="2"/>
  <c r="T7720" i="2"/>
  <c r="T7721" i="2"/>
  <c r="T7722" i="2"/>
  <c r="T7723" i="2"/>
  <c r="T7724" i="2"/>
  <c r="T7725" i="2"/>
  <c r="T7726" i="2"/>
  <c r="T7727" i="2"/>
  <c r="U7727" i="2" s="1"/>
  <c r="T7728" i="2"/>
  <c r="U7728" i="2" s="1"/>
  <c r="T7729" i="2"/>
  <c r="T7730" i="2"/>
  <c r="T7731" i="2"/>
  <c r="T7732" i="2"/>
  <c r="T7733" i="2"/>
  <c r="T7734" i="2"/>
  <c r="T7735" i="2"/>
  <c r="T7736" i="2"/>
  <c r="T7737" i="2"/>
  <c r="U7737" i="2" s="1"/>
  <c r="T7738" i="2"/>
  <c r="U7738" i="2" s="1"/>
  <c r="T7739" i="2"/>
  <c r="T7740" i="2"/>
  <c r="T7741" i="2"/>
  <c r="T7742" i="2"/>
  <c r="T7743" i="2"/>
  <c r="T7744" i="2"/>
  <c r="T7745" i="2"/>
  <c r="T7746" i="2"/>
  <c r="T7747" i="2"/>
  <c r="U7747" i="2" s="1"/>
  <c r="T7748" i="2"/>
  <c r="U7748" i="2" s="1"/>
  <c r="T7749" i="2"/>
  <c r="T7750" i="2"/>
  <c r="T7751" i="2"/>
  <c r="T7752" i="2"/>
  <c r="T7753" i="2"/>
  <c r="T7754" i="2"/>
  <c r="T7755" i="2"/>
  <c r="T7756" i="2"/>
  <c r="T7757" i="2"/>
  <c r="U7757" i="2" s="1"/>
  <c r="T7758" i="2"/>
  <c r="U7758" i="2" s="1"/>
  <c r="T7759" i="2"/>
  <c r="T7760" i="2"/>
  <c r="T7761" i="2"/>
  <c r="T7762" i="2"/>
  <c r="T7763" i="2"/>
  <c r="T7764" i="2"/>
  <c r="T7765" i="2"/>
  <c r="T7766" i="2"/>
  <c r="T7767" i="2"/>
  <c r="U7767" i="2" s="1"/>
  <c r="T7768" i="2"/>
  <c r="U7768" i="2" s="1"/>
  <c r="U69" i="3"/>
  <c r="U70" i="3"/>
  <c r="U71" i="3"/>
  <c r="T7237" i="2" s="1"/>
  <c r="U7237" i="2" s="1"/>
  <c r="U72" i="3"/>
  <c r="U73" i="3"/>
  <c r="U74" i="3"/>
  <c r="U75" i="3"/>
  <c r="U76" i="3"/>
  <c r="U77" i="3"/>
  <c r="U78" i="3"/>
  <c r="U79" i="3"/>
  <c r="U80" i="3"/>
  <c r="U81" i="3"/>
  <c r="U82" i="3"/>
  <c r="U83" i="3"/>
  <c r="T7845" i="2" s="1"/>
  <c r="U84" i="3"/>
  <c r="U68" i="3"/>
  <c r="T37" i="2" s="1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T7794" i="2" s="1"/>
  <c r="U62" i="3"/>
  <c r="U46" i="3"/>
  <c r="T17" i="2" s="1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T7771" i="2" s="1"/>
  <c r="U40" i="3"/>
  <c r="U24" i="3"/>
  <c r="T5" i="2" s="1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2" i="3"/>
  <c r="V4" i="1"/>
  <c r="W4" i="1" s="1"/>
  <c r="V6" i="1"/>
  <c r="W6" i="1" s="1"/>
  <c r="V8" i="1"/>
  <c r="W8" i="1" s="1"/>
  <c r="V10" i="1"/>
  <c r="W10" i="1" s="1"/>
  <c r="V12" i="1"/>
  <c r="W12" i="1" s="1"/>
  <c r="V13" i="1"/>
  <c r="W13" i="1" s="1"/>
  <c r="AQ19" i="3" s="1"/>
  <c r="V14" i="1"/>
  <c r="W14" i="1" s="1"/>
  <c r="V15" i="1"/>
  <c r="W15" i="1" s="1"/>
  <c r="V16" i="1"/>
  <c r="W16" i="1" s="1"/>
  <c r="V17" i="1"/>
  <c r="W17" i="1" s="1"/>
  <c r="AQ20" i="3" s="1"/>
  <c r="V18" i="1"/>
  <c r="W18" i="1" s="1"/>
  <c r="V2" i="1"/>
  <c r="W2" i="1" s="1"/>
  <c r="Y2" i="1" s="1"/>
  <c r="AL21" i="3" l="1"/>
  <c r="AQ21" i="3"/>
  <c r="Y20" i="1"/>
  <c r="AQ22" i="3"/>
  <c r="AL22" i="3"/>
  <c r="AA19" i="1"/>
  <c r="AA23" i="1"/>
  <c r="AR22" i="3" s="1"/>
  <c r="AA21" i="1"/>
  <c r="AR23" i="3" s="1"/>
  <c r="AA22" i="1"/>
  <c r="AN24" i="3"/>
  <c r="AL20" i="3"/>
  <c r="AL19" i="3"/>
  <c r="W7768" i="2"/>
  <c r="Y7768" i="2" s="1"/>
  <c r="W7758" i="2"/>
  <c r="Y7758" i="2" s="1"/>
  <c r="W7748" i="2"/>
  <c r="Y7748" i="2" s="1"/>
  <c r="W7738" i="2"/>
  <c r="Y7738" i="2" s="1"/>
  <c r="W7728" i="2"/>
  <c r="Y7728" i="2" s="1"/>
  <c r="W7718" i="2"/>
  <c r="Y7718" i="2" s="1"/>
  <c r="W7708" i="2"/>
  <c r="Y7708" i="2" s="1"/>
  <c r="W7698" i="2"/>
  <c r="Y7698" i="2" s="1"/>
  <c r="W7688" i="2"/>
  <c r="Y7688" i="2" s="1"/>
  <c r="W7678" i="2"/>
  <c r="Y7678" i="2" s="1"/>
  <c r="W7668" i="2"/>
  <c r="Y7668" i="2" s="1"/>
  <c r="W7658" i="2"/>
  <c r="Y7658" i="2" s="1"/>
  <c r="W7648" i="2"/>
  <c r="Y7648" i="2" s="1"/>
  <c r="W7638" i="2"/>
  <c r="Y7638" i="2" s="1"/>
  <c r="W7628" i="2"/>
  <c r="Y7628" i="2" s="1"/>
  <c r="W7618" i="2"/>
  <c r="Y7618" i="2" s="1"/>
  <c r="W7608" i="2"/>
  <c r="Y7608" i="2" s="1"/>
  <c r="W7598" i="2"/>
  <c r="Y7598" i="2" s="1"/>
  <c r="W7588" i="2"/>
  <c r="Y7588" i="2" s="1"/>
  <c r="W7578" i="2"/>
  <c r="Y7578" i="2" s="1"/>
  <c r="W7568" i="2"/>
  <c r="Y7568" i="2" s="1"/>
  <c r="W7558" i="2"/>
  <c r="Y7558" i="2" s="1"/>
  <c r="W7548" i="2"/>
  <c r="Y7548" i="2" s="1"/>
  <c r="W7538" i="2"/>
  <c r="Y7538" i="2" s="1"/>
  <c r="W7528" i="2"/>
  <c r="Y7528" i="2" s="1"/>
  <c r="W7518" i="2"/>
  <c r="Y7518" i="2" s="1"/>
  <c r="W7508" i="2"/>
  <c r="Y7508" i="2" s="1"/>
  <c r="W7498" i="2"/>
  <c r="Y7498" i="2" s="1"/>
  <c r="W7488" i="2"/>
  <c r="Y7488" i="2" s="1"/>
  <c r="W7478" i="2"/>
  <c r="Y7478" i="2" s="1"/>
  <c r="W7468" i="2"/>
  <c r="Y7468" i="2" s="1"/>
  <c r="W7458" i="2"/>
  <c r="Y7458" i="2" s="1"/>
  <c r="W7448" i="2"/>
  <c r="Y7448" i="2" s="1"/>
  <c r="W7438" i="2"/>
  <c r="Y7438" i="2" s="1"/>
  <c r="W7428" i="2"/>
  <c r="Y7428" i="2" s="1"/>
  <c r="W7418" i="2"/>
  <c r="Y7418" i="2" s="1"/>
  <c r="W7408" i="2"/>
  <c r="Y7408" i="2" s="1"/>
  <c r="AO2" i="3"/>
  <c r="W7767" i="2"/>
  <c r="Y7767" i="2" s="1"/>
  <c r="W7757" i="2"/>
  <c r="Y7757" i="2" s="1"/>
  <c r="W7747" i="2"/>
  <c r="Y7747" i="2" s="1"/>
  <c r="W7737" i="2"/>
  <c r="Y7737" i="2" s="1"/>
  <c r="W7727" i="2"/>
  <c r="Y7727" i="2" s="1"/>
  <c r="W7717" i="2"/>
  <c r="Y7717" i="2" s="1"/>
  <c r="W7707" i="2"/>
  <c r="Y7707" i="2" s="1"/>
  <c r="W7697" i="2"/>
  <c r="Y7697" i="2" s="1"/>
  <c r="W7687" i="2"/>
  <c r="Y7687" i="2" s="1"/>
  <c r="W7677" i="2"/>
  <c r="Y7677" i="2" s="1"/>
  <c r="W7667" i="2"/>
  <c r="Y7667" i="2" s="1"/>
  <c r="W7657" i="2"/>
  <c r="Y7657" i="2" s="1"/>
  <c r="W7647" i="2"/>
  <c r="Y7647" i="2" s="1"/>
  <c r="W7637" i="2"/>
  <c r="Y7637" i="2" s="1"/>
  <c r="W7627" i="2"/>
  <c r="Y7627" i="2" s="1"/>
  <c r="W7617" i="2"/>
  <c r="Y7617" i="2" s="1"/>
  <c r="W7607" i="2"/>
  <c r="Y7607" i="2" s="1"/>
  <c r="W7597" i="2"/>
  <c r="Y7597" i="2" s="1"/>
  <c r="W7587" i="2"/>
  <c r="Y7587" i="2" s="1"/>
  <c r="W7577" i="2"/>
  <c r="Y7577" i="2" s="1"/>
  <c r="W7567" i="2"/>
  <c r="Y7567" i="2" s="1"/>
  <c r="W7557" i="2"/>
  <c r="Y7557" i="2" s="1"/>
  <c r="W7547" i="2"/>
  <c r="Y7547" i="2" s="1"/>
  <c r="W7537" i="2"/>
  <c r="Y7537" i="2" s="1"/>
  <c r="W7527" i="2"/>
  <c r="Y7527" i="2" s="1"/>
  <c r="W7517" i="2"/>
  <c r="Y7517" i="2" s="1"/>
  <c r="W7507" i="2"/>
  <c r="Y7507" i="2" s="1"/>
  <c r="W7497" i="2"/>
  <c r="Y7497" i="2" s="1"/>
  <c r="W7487" i="2"/>
  <c r="Y7487" i="2" s="1"/>
  <c r="W7477" i="2"/>
  <c r="Y7477" i="2" s="1"/>
  <c r="W7467" i="2"/>
  <c r="Y7467" i="2" s="1"/>
  <c r="W7457" i="2"/>
  <c r="Y7457" i="2" s="1"/>
  <c r="W7447" i="2"/>
  <c r="Y7447" i="2" s="1"/>
  <c r="W7437" i="2"/>
  <c r="Y7437" i="2" s="1"/>
  <c r="W7427" i="2"/>
  <c r="Y7427" i="2" s="1"/>
  <c r="W7417" i="2"/>
  <c r="Y7417" i="2" s="1"/>
  <c r="W7407" i="2"/>
  <c r="Y7407" i="2" s="1"/>
  <c r="W7237" i="2"/>
  <c r="Y7237" i="2" s="1"/>
  <c r="Y17" i="1"/>
  <c r="AM20" i="3" s="1"/>
  <c r="AQ17" i="3"/>
  <c r="AL17" i="3"/>
  <c r="AM3" i="3"/>
  <c r="AQ7" i="3"/>
  <c r="AL7" i="3"/>
  <c r="AQ6" i="3"/>
  <c r="AL6" i="3"/>
  <c r="Y16" i="1"/>
  <c r="AQ10" i="3"/>
  <c r="AL10" i="3"/>
  <c r="Y6" i="1"/>
  <c r="AQ5" i="3"/>
  <c r="AL5" i="3"/>
  <c r="AA15" i="1"/>
  <c r="AR8" i="3" s="1"/>
  <c r="AQ8" i="3"/>
  <c r="AL8" i="3"/>
  <c r="AQ2" i="3"/>
  <c r="AL2" i="3"/>
  <c r="AR2" i="3"/>
  <c r="Y14" i="1"/>
  <c r="AM15" i="3" s="1"/>
  <c r="AQ14" i="3"/>
  <c r="AL14" i="3"/>
  <c r="AA14" i="1"/>
  <c r="Y4" i="1"/>
  <c r="AQ12" i="3"/>
  <c r="AL12" i="3"/>
  <c r="AA4" i="1"/>
  <c r="AR4" i="3"/>
  <c r="AQ4" i="3"/>
  <c r="AL4" i="3"/>
  <c r="Y13" i="1"/>
  <c r="AM19" i="3" s="1"/>
  <c r="AA13" i="1"/>
  <c r="AR19" i="3" s="1"/>
  <c r="AQ18" i="3"/>
  <c r="AL18" i="3"/>
  <c r="AQ16" i="3"/>
  <c r="AL16" i="3"/>
  <c r="AQ15" i="3"/>
  <c r="AL15" i="3"/>
  <c r="AA10" i="1"/>
  <c r="AQ13" i="3"/>
  <c r="AL13" i="3"/>
  <c r="Y18" i="1"/>
  <c r="AQ9" i="3"/>
  <c r="AL9" i="3"/>
  <c r="AA8" i="1"/>
  <c r="AQ11" i="3"/>
  <c r="AL11" i="3"/>
  <c r="AL3" i="3"/>
  <c r="AQ3" i="3"/>
  <c r="Y12" i="1"/>
  <c r="Y10" i="1"/>
  <c r="Y15" i="1"/>
  <c r="AA17" i="1"/>
  <c r="AA2" i="1"/>
  <c r="AR3" i="3" s="1"/>
  <c r="AA12" i="1"/>
  <c r="Y8" i="1"/>
  <c r="AM21" i="3" s="1"/>
  <c r="AA16" i="1"/>
  <c r="AA6" i="1"/>
  <c r="AR5" i="3" s="1"/>
  <c r="AA18" i="1"/>
  <c r="T8052" i="2"/>
  <c r="U8052" i="2" s="1"/>
  <c r="W8052" i="2" s="1"/>
  <c r="Y8052" i="2" s="1"/>
  <c r="T8085" i="2"/>
  <c r="U8085" i="2" s="1"/>
  <c r="W8085" i="2" s="1"/>
  <c r="Y8085" i="2" s="1"/>
  <c r="T7952" i="2"/>
  <c r="U7952" i="2" s="1"/>
  <c r="W7952" i="2" s="1"/>
  <c r="Y7952" i="2" s="1"/>
  <c r="T8084" i="2"/>
  <c r="U8084" i="2" s="1"/>
  <c r="W8084" i="2" s="1"/>
  <c r="Y8084" i="2" s="1"/>
  <c r="T7916" i="2"/>
  <c r="U7916" i="2" s="1"/>
  <c r="W7916" i="2" s="1"/>
  <c r="Y7916" i="2" s="1"/>
  <c r="T8067" i="2"/>
  <c r="U8067" i="2" s="1"/>
  <c r="W8067" i="2" s="1"/>
  <c r="Y8067" i="2" s="1"/>
  <c r="T7902" i="2"/>
  <c r="U7902" i="2" s="1"/>
  <c r="W7902" i="2" s="1"/>
  <c r="Y7902" i="2" s="1"/>
  <c r="T8053" i="2"/>
  <c r="U8053" i="2" s="1"/>
  <c r="W8053" i="2" s="1"/>
  <c r="Y8053" i="2" s="1"/>
  <c r="T7884" i="2"/>
  <c r="U7884" i="2" s="1"/>
  <c r="W7884" i="2" s="1"/>
  <c r="Y7884" i="2" s="1"/>
  <c r="T7866" i="2"/>
  <c r="U7866" i="2" s="1"/>
  <c r="W7866" i="2" s="1"/>
  <c r="Y7866" i="2" s="1"/>
  <c r="T8135" i="2"/>
  <c r="U8135" i="2" s="1"/>
  <c r="W8135" i="2" s="1"/>
  <c r="Y8135" i="2" s="1"/>
  <c r="T8035" i="2"/>
  <c r="U8035" i="2" s="1"/>
  <c r="W8035" i="2" s="1"/>
  <c r="Y8035" i="2" s="1"/>
  <c r="T7852" i="2"/>
  <c r="U7852" i="2" s="1"/>
  <c r="W7852" i="2" s="1"/>
  <c r="Y7852" i="2" s="1"/>
  <c r="T8134" i="2"/>
  <c r="U8134" i="2" s="1"/>
  <c r="W8134" i="2" s="1"/>
  <c r="Y8134" i="2" s="1"/>
  <c r="T8034" i="2"/>
  <c r="U8034" i="2" s="1"/>
  <c r="W8034" i="2" s="1"/>
  <c r="Y8034" i="2" s="1"/>
  <c r="T7816" i="2"/>
  <c r="U7816" i="2" s="1"/>
  <c r="W7816" i="2" s="1"/>
  <c r="Y7816" i="2" s="1"/>
  <c r="T8117" i="2"/>
  <c r="U8117" i="2" s="1"/>
  <c r="W8117" i="2" s="1"/>
  <c r="Y8117" i="2" s="1"/>
  <c r="T8016" i="2"/>
  <c r="U8016" i="2" s="1"/>
  <c r="W8016" i="2" s="1"/>
  <c r="Y8016" i="2" s="1"/>
  <c r="T7802" i="2"/>
  <c r="U7802" i="2" s="1"/>
  <c r="W7802" i="2" s="1"/>
  <c r="Y7802" i="2" s="1"/>
  <c r="T8116" i="2"/>
  <c r="U8116" i="2" s="1"/>
  <c r="W8116" i="2" s="1"/>
  <c r="Y8116" i="2" s="1"/>
  <c r="T7984" i="2"/>
  <c r="U7984" i="2" s="1"/>
  <c r="W7984" i="2" s="1"/>
  <c r="Y7984" i="2" s="1"/>
  <c r="T7783" i="2"/>
  <c r="U7783" i="2" s="1"/>
  <c r="W7783" i="2" s="1"/>
  <c r="Y7783" i="2" s="1"/>
  <c r="T8103" i="2"/>
  <c r="U8103" i="2" s="1"/>
  <c r="W8103" i="2" s="1"/>
  <c r="Y8103" i="2" s="1"/>
  <c r="T7966" i="2"/>
  <c r="U7966" i="2" s="1"/>
  <c r="W7966" i="2" s="1"/>
  <c r="Y7966" i="2" s="1"/>
  <c r="T7782" i="2"/>
  <c r="U7782" i="2" s="1"/>
  <c r="W7782" i="2" s="1"/>
  <c r="Y7782" i="2" s="1"/>
  <c r="T8102" i="2"/>
  <c r="U8102" i="2" s="1"/>
  <c r="W8102" i="2" s="1"/>
  <c r="Y8102" i="2" s="1"/>
  <c r="T8002" i="2"/>
  <c r="U8002" i="2" s="1"/>
  <c r="W8002" i="2" s="1"/>
  <c r="Y8002" i="2" s="1"/>
  <c r="T7834" i="2"/>
  <c r="U7834" i="2" s="1"/>
  <c r="W7834" i="2" s="1"/>
  <c r="Y7834" i="2" s="1"/>
  <c r="T7796" i="2"/>
  <c r="U7796" i="2" s="1"/>
  <c r="W7796" i="2" s="1"/>
  <c r="Y7796" i="2" s="1"/>
  <c r="T8066" i="2"/>
  <c r="U8066" i="2" s="1"/>
  <c r="W8066" i="2" s="1"/>
  <c r="Y8066" i="2" s="1"/>
  <c r="T7934" i="2"/>
  <c r="U7934" i="2" s="1"/>
  <c r="W7934" i="2" s="1"/>
  <c r="Y7934" i="2" s="1"/>
  <c r="T7784" i="2"/>
  <c r="U7784" i="2" s="1"/>
  <c r="W7784" i="2" s="1"/>
  <c r="Y7784" i="2" s="1"/>
  <c r="T6300" i="2"/>
  <c r="U6300" i="2" s="1"/>
  <c r="W6300" i="2" s="1"/>
  <c r="Y6300" i="2" s="1"/>
  <c r="T6310" i="2"/>
  <c r="U6310" i="2" s="1"/>
  <c r="W6310" i="2" s="1"/>
  <c r="Y6310" i="2" s="1"/>
  <c r="T6301" i="2"/>
  <c r="U6301" i="2" s="1"/>
  <c r="W6301" i="2" s="1"/>
  <c r="Y6301" i="2" s="1"/>
  <c r="T6311" i="2"/>
  <c r="U6311" i="2" s="1"/>
  <c r="W6311" i="2" s="1"/>
  <c r="Y6311" i="2" s="1"/>
  <c r="T6292" i="2"/>
  <c r="U6292" i="2" s="1"/>
  <c r="W6292" i="2" s="1"/>
  <c r="Y6292" i="2" s="1"/>
  <c r="T6302" i="2"/>
  <c r="U6302" i="2" s="1"/>
  <c r="W6302" i="2" s="1"/>
  <c r="Y6302" i="2" s="1"/>
  <c r="T6294" i="2"/>
  <c r="U6294" i="2" s="1"/>
  <c r="W6294" i="2" s="1"/>
  <c r="Y6294" i="2" s="1"/>
  <c r="T6304" i="2"/>
  <c r="U6304" i="2" s="1"/>
  <c r="W6304" i="2" s="1"/>
  <c r="Y6304" i="2" s="1"/>
  <c r="T6298" i="2"/>
  <c r="U6298" i="2" s="1"/>
  <c r="W6298" i="2" s="1"/>
  <c r="Y6298" i="2" s="1"/>
  <c r="T6299" i="2"/>
  <c r="U6299" i="2" s="1"/>
  <c r="W6299" i="2" s="1"/>
  <c r="Y6299" i="2" s="1"/>
  <c r="T6303" i="2"/>
  <c r="U6303" i="2" s="1"/>
  <c r="W6303" i="2" s="1"/>
  <c r="Y6303" i="2" s="1"/>
  <c r="T6305" i="2"/>
  <c r="U6305" i="2" s="1"/>
  <c r="W6305" i="2" s="1"/>
  <c r="Y6305" i="2" s="1"/>
  <c r="T6306" i="2"/>
  <c r="U6306" i="2" s="1"/>
  <c r="W6306" i="2" s="1"/>
  <c r="Y6306" i="2" s="1"/>
  <c r="T6307" i="2"/>
  <c r="U6307" i="2" s="1"/>
  <c r="W6307" i="2" s="1"/>
  <c r="Y6307" i="2" s="1"/>
  <c r="T6293" i="2"/>
  <c r="U6293" i="2" s="1"/>
  <c r="W6293" i="2" s="1"/>
  <c r="Y6293" i="2" s="1"/>
  <c r="T6308" i="2"/>
  <c r="U6308" i="2" s="1"/>
  <c r="W6308" i="2" s="1"/>
  <c r="Y6308" i="2" s="1"/>
  <c r="T6295" i="2"/>
  <c r="U6295" i="2" s="1"/>
  <c r="W6295" i="2" s="1"/>
  <c r="Y6295" i="2" s="1"/>
  <c r="T6309" i="2"/>
  <c r="U6309" i="2" s="1"/>
  <c r="W6309" i="2" s="1"/>
  <c r="Y6309" i="2" s="1"/>
  <c r="T6296" i="2"/>
  <c r="U6296" i="2" s="1"/>
  <c r="W6296" i="2" s="1"/>
  <c r="Y6296" i="2" s="1"/>
  <c r="T6297" i="2"/>
  <c r="U6297" i="2" s="1"/>
  <c r="W6297" i="2" s="1"/>
  <c r="Y6297" i="2" s="1"/>
  <c r="T8017" i="2"/>
  <c r="U8017" i="2" s="1"/>
  <c r="W8017" i="2" s="1"/>
  <c r="Y8017" i="2" s="1"/>
  <c r="T8003" i="2"/>
  <c r="U8003" i="2" s="1"/>
  <c r="W8003" i="2" s="1"/>
  <c r="Y8003" i="2" s="1"/>
  <c r="T7985" i="2"/>
  <c r="U7985" i="2" s="1"/>
  <c r="W7985" i="2" s="1"/>
  <c r="Y7985" i="2" s="1"/>
  <c r="T7967" i="2"/>
  <c r="U7967" i="2" s="1"/>
  <c r="W7967" i="2" s="1"/>
  <c r="Y7967" i="2" s="1"/>
  <c r="T7953" i="2"/>
  <c r="U7953" i="2" s="1"/>
  <c r="W7953" i="2" s="1"/>
  <c r="Y7953" i="2" s="1"/>
  <c r="T7935" i="2"/>
  <c r="U7935" i="2" s="1"/>
  <c r="W7935" i="2" s="1"/>
  <c r="Y7935" i="2" s="1"/>
  <c r="T7917" i="2"/>
  <c r="U7917" i="2" s="1"/>
  <c r="W7917" i="2" s="1"/>
  <c r="Y7917" i="2" s="1"/>
  <c r="T7903" i="2"/>
  <c r="U7903" i="2" s="1"/>
  <c r="W7903" i="2" s="1"/>
  <c r="Y7903" i="2" s="1"/>
  <c r="T7885" i="2"/>
  <c r="U7885" i="2" s="1"/>
  <c r="W7885" i="2" s="1"/>
  <c r="Y7885" i="2" s="1"/>
  <c r="T7867" i="2"/>
  <c r="U7867" i="2" s="1"/>
  <c r="W7867" i="2" s="1"/>
  <c r="Y7867" i="2" s="1"/>
  <c r="T7853" i="2"/>
  <c r="U7853" i="2" s="1"/>
  <c r="W7853" i="2" s="1"/>
  <c r="Y7853" i="2" s="1"/>
  <c r="T7835" i="2"/>
  <c r="U7835" i="2" s="1"/>
  <c r="W7835" i="2" s="1"/>
  <c r="Y7835" i="2" s="1"/>
  <c r="T7817" i="2"/>
  <c r="U7817" i="2" s="1"/>
  <c r="W7817" i="2" s="1"/>
  <c r="Y7817" i="2" s="1"/>
  <c r="T7803" i="2"/>
  <c r="U7803" i="2" s="1"/>
  <c r="W7803" i="2" s="1"/>
  <c r="Y7803" i="2" s="1"/>
  <c r="T7785" i="2"/>
  <c r="U7785" i="2" s="1"/>
  <c r="W7785" i="2" s="1"/>
  <c r="Y7785" i="2" s="1"/>
  <c r="T7397" i="2"/>
  <c r="U7397" i="2" s="1"/>
  <c r="W7397" i="2" s="1"/>
  <c r="Y7397" i="2" s="1"/>
  <c r="T7383" i="2"/>
  <c r="U7383" i="2" s="1"/>
  <c r="W7383" i="2" s="1"/>
  <c r="Y7383" i="2" s="1"/>
  <c r="T7365" i="2"/>
  <c r="U7365" i="2" s="1"/>
  <c r="W7365" i="2" s="1"/>
  <c r="Y7365" i="2" s="1"/>
  <c r="T7347" i="2"/>
  <c r="U7347" i="2" s="1"/>
  <c r="W7347" i="2" s="1"/>
  <c r="Y7347" i="2" s="1"/>
  <c r="T7333" i="2"/>
  <c r="U7333" i="2" s="1"/>
  <c r="W7333" i="2" s="1"/>
  <c r="Y7333" i="2" s="1"/>
  <c r="T7315" i="2"/>
  <c r="U7315" i="2" s="1"/>
  <c r="W7315" i="2" s="1"/>
  <c r="Y7315" i="2" s="1"/>
  <c r="T7297" i="2"/>
  <c r="U7297" i="2" s="1"/>
  <c r="W7297" i="2" s="1"/>
  <c r="Y7297" i="2" s="1"/>
  <c r="T7283" i="2"/>
  <c r="U7283" i="2" s="1"/>
  <c r="W7283" i="2" s="1"/>
  <c r="Y7283" i="2" s="1"/>
  <c r="T7253" i="2"/>
  <c r="U7253" i="2" s="1"/>
  <c r="W7253" i="2" s="1"/>
  <c r="Y7253" i="2" s="1"/>
  <c r="T7187" i="2"/>
  <c r="U7187" i="2" s="1"/>
  <c r="W7187" i="2" s="1"/>
  <c r="Y7187" i="2" s="1"/>
  <c r="T3718" i="2"/>
  <c r="U3718" i="2" s="1"/>
  <c r="W3718" i="2" s="1"/>
  <c r="Y3718" i="2" s="1"/>
  <c r="T3728" i="2"/>
  <c r="U3728" i="2" s="1"/>
  <c r="W3728" i="2" s="1"/>
  <c r="Y3728" i="2" s="1"/>
  <c r="T3738" i="2"/>
  <c r="U3738" i="2" s="1"/>
  <c r="W3738" i="2" s="1"/>
  <c r="Y3738" i="2" s="1"/>
  <c r="T3748" i="2"/>
  <c r="U3748" i="2" s="1"/>
  <c r="W3748" i="2" s="1"/>
  <c r="Y3748" i="2" s="1"/>
  <c r="T3758" i="2"/>
  <c r="U3758" i="2" s="1"/>
  <c r="W3758" i="2" s="1"/>
  <c r="Y3758" i="2" s="1"/>
  <c r="T3768" i="2"/>
  <c r="U3768" i="2" s="1"/>
  <c r="W3768" i="2" s="1"/>
  <c r="Y3768" i="2" s="1"/>
  <c r="T3778" i="2"/>
  <c r="U3778" i="2" s="1"/>
  <c r="W3778" i="2" s="1"/>
  <c r="Y3778" i="2" s="1"/>
  <c r="T3788" i="2"/>
  <c r="U3788" i="2" s="1"/>
  <c r="W3788" i="2" s="1"/>
  <c r="Y3788" i="2" s="1"/>
  <c r="T3798" i="2"/>
  <c r="U3798" i="2" s="1"/>
  <c r="W3798" i="2" s="1"/>
  <c r="Y3798" i="2" s="1"/>
  <c r="T3808" i="2"/>
  <c r="U3808" i="2" s="1"/>
  <c r="W3808" i="2" s="1"/>
  <c r="Y3808" i="2" s="1"/>
  <c r="T3818" i="2"/>
  <c r="U3818" i="2" s="1"/>
  <c r="W3818" i="2" s="1"/>
  <c r="Y3818" i="2" s="1"/>
  <c r="T3828" i="2"/>
  <c r="U3828" i="2" s="1"/>
  <c r="W3828" i="2" s="1"/>
  <c r="Y3828" i="2" s="1"/>
  <c r="T3838" i="2"/>
  <c r="U3838" i="2" s="1"/>
  <c r="W3838" i="2" s="1"/>
  <c r="Y3838" i="2" s="1"/>
  <c r="T3848" i="2"/>
  <c r="U3848" i="2" s="1"/>
  <c r="W3848" i="2" s="1"/>
  <c r="Y3848" i="2" s="1"/>
  <c r="T3858" i="2"/>
  <c r="U3858" i="2" s="1"/>
  <c r="W3858" i="2" s="1"/>
  <c r="Y3858" i="2" s="1"/>
  <c r="T3868" i="2"/>
  <c r="U3868" i="2" s="1"/>
  <c r="W3868" i="2" s="1"/>
  <c r="Y3868" i="2" s="1"/>
  <c r="T3878" i="2"/>
  <c r="U3878" i="2" s="1"/>
  <c r="W3878" i="2" s="1"/>
  <c r="Y3878" i="2" s="1"/>
  <c r="T3888" i="2"/>
  <c r="U3888" i="2" s="1"/>
  <c r="W3888" i="2" s="1"/>
  <c r="Y3888" i="2" s="1"/>
  <c r="T3898" i="2"/>
  <c r="U3898" i="2" s="1"/>
  <c r="W3898" i="2" s="1"/>
  <c r="Y3898" i="2" s="1"/>
  <c r="T3908" i="2"/>
  <c r="U3908" i="2" s="1"/>
  <c r="W3908" i="2" s="1"/>
  <c r="Y3908" i="2" s="1"/>
  <c r="T3719" i="2"/>
  <c r="U3719" i="2" s="1"/>
  <c r="W3719" i="2" s="1"/>
  <c r="Y3719" i="2" s="1"/>
  <c r="T3729" i="2"/>
  <c r="U3729" i="2" s="1"/>
  <c r="W3729" i="2" s="1"/>
  <c r="Y3729" i="2" s="1"/>
  <c r="T3739" i="2"/>
  <c r="U3739" i="2" s="1"/>
  <c r="W3739" i="2" s="1"/>
  <c r="Y3739" i="2" s="1"/>
  <c r="T3749" i="2"/>
  <c r="U3749" i="2" s="1"/>
  <c r="W3749" i="2" s="1"/>
  <c r="Y3749" i="2" s="1"/>
  <c r="T3759" i="2"/>
  <c r="U3759" i="2" s="1"/>
  <c r="W3759" i="2" s="1"/>
  <c r="Y3759" i="2" s="1"/>
  <c r="T3769" i="2"/>
  <c r="U3769" i="2" s="1"/>
  <c r="W3769" i="2" s="1"/>
  <c r="Y3769" i="2" s="1"/>
  <c r="T3779" i="2"/>
  <c r="U3779" i="2" s="1"/>
  <c r="W3779" i="2" s="1"/>
  <c r="Y3779" i="2" s="1"/>
  <c r="T3789" i="2"/>
  <c r="U3789" i="2" s="1"/>
  <c r="W3789" i="2" s="1"/>
  <c r="Y3789" i="2" s="1"/>
  <c r="T3799" i="2"/>
  <c r="U3799" i="2" s="1"/>
  <c r="W3799" i="2" s="1"/>
  <c r="Y3799" i="2" s="1"/>
  <c r="T3809" i="2"/>
  <c r="U3809" i="2" s="1"/>
  <c r="W3809" i="2" s="1"/>
  <c r="Y3809" i="2" s="1"/>
  <c r="T3819" i="2"/>
  <c r="U3819" i="2" s="1"/>
  <c r="W3819" i="2" s="1"/>
  <c r="Y3819" i="2" s="1"/>
  <c r="T3829" i="2"/>
  <c r="U3829" i="2" s="1"/>
  <c r="W3829" i="2" s="1"/>
  <c r="Y3829" i="2" s="1"/>
  <c r="T3839" i="2"/>
  <c r="U3839" i="2" s="1"/>
  <c r="W3839" i="2" s="1"/>
  <c r="Y3839" i="2" s="1"/>
  <c r="T3849" i="2"/>
  <c r="U3849" i="2" s="1"/>
  <c r="W3849" i="2" s="1"/>
  <c r="Y3849" i="2" s="1"/>
  <c r="T3859" i="2"/>
  <c r="U3859" i="2" s="1"/>
  <c r="W3859" i="2" s="1"/>
  <c r="Y3859" i="2" s="1"/>
  <c r="T3869" i="2"/>
  <c r="U3869" i="2" s="1"/>
  <c r="W3869" i="2" s="1"/>
  <c r="Y3869" i="2" s="1"/>
  <c r="T3879" i="2"/>
  <c r="U3879" i="2" s="1"/>
  <c r="W3879" i="2" s="1"/>
  <c r="Y3879" i="2" s="1"/>
  <c r="T3889" i="2"/>
  <c r="U3889" i="2" s="1"/>
  <c r="W3889" i="2" s="1"/>
  <c r="Y3889" i="2" s="1"/>
  <c r="T3899" i="2"/>
  <c r="U3899" i="2" s="1"/>
  <c r="W3899" i="2" s="1"/>
  <c r="Y3899" i="2" s="1"/>
  <c r="T3909" i="2"/>
  <c r="U3909" i="2" s="1"/>
  <c r="W3909" i="2" s="1"/>
  <c r="Y3909" i="2" s="1"/>
  <c r="T3919" i="2"/>
  <c r="U3919" i="2" s="1"/>
  <c r="W3919" i="2" s="1"/>
  <c r="Y3919" i="2" s="1"/>
  <c r="T3929" i="2"/>
  <c r="U3929" i="2" s="1"/>
  <c r="W3929" i="2" s="1"/>
  <c r="Y3929" i="2" s="1"/>
  <c r="T3939" i="2"/>
  <c r="U3939" i="2" s="1"/>
  <c r="W3939" i="2" s="1"/>
  <c r="Y3939" i="2" s="1"/>
  <c r="T3949" i="2"/>
  <c r="U3949" i="2" s="1"/>
  <c r="W3949" i="2" s="1"/>
  <c r="Y3949" i="2" s="1"/>
  <c r="T3959" i="2"/>
  <c r="U3959" i="2" s="1"/>
  <c r="W3959" i="2" s="1"/>
  <c r="Y3959" i="2" s="1"/>
  <c r="T3969" i="2"/>
  <c r="U3969" i="2" s="1"/>
  <c r="W3969" i="2" s="1"/>
  <c r="Y3969" i="2" s="1"/>
  <c r="T3979" i="2"/>
  <c r="U3979" i="2" s="1"/>
  <c r="W3979" i="2" s="1"/>
  <c r="Y3979" i="2" s="1"/>
  <c r="T3989" i="2"/>
  <c r="U3989" i="2" s="1"/>
  <c r="W3989" i="2" s="1"/>
  <c r="Y3989" i="2" s="1"/>
  <c r="T3999" i="2"/>
  <c r="U3999" i="2" s="1"/>
  <c r="W3999" i="2" s="1"/>
  <c r="Y3999" i="2" s="1"/>
  <c r="T4009" i="2"/>
  <c r="U4009" i="2" s="1"/>
  <c r="W4009" i="2" s="1"/>
  <c r="Y4009" i="2" s="1"/>
  <c r="T4019" i="2"/>
  <c r="U4019" i="2" s="1"/>
  <c r="W4019" i="2" s="1"/>
  <c r="Y4019" i="2" s="1"/>
  <c r="T4029" i="2"/>
  <c r="U4029" i="2" s="1"/>
  <c r="W4029" i="2" s="1"/>
  <c r="Y4029" i="2" s="1"/>
  <c r="T4039" i="2"/>
  <c r="U4039" i="2" s="1"/>
  <c r="W4039" i="2" s="1"/>
  <c r="Y4039" i="2" s="1"/>
  <c r="T4049" i="2"/>
  <c r="U4049" i="2" s="1"/>
  <c r="W4049" i="2" s="1"/>
  <c r="Y4049" i="2" s="1"/>
  <c r="T4059" i="2"/>
  <c r="U4059" i="2" s="1"/>
  <c r="W4059" i="2" s="1"/>
  <c r="Y4059" i="2" s="1"/>
  <c r="T3720" i="2"/>
  <c r="U3720" i="2" s="1"/>
  <c r="W3720" i="2" s="1"/>
  <c r="Y3720" i="2" s="1"/>
  <c r="T3730" i="2"/>
  <c r="U3730" i="2" s="1"/>
  <c r="W3730" i="2" s="1"/>
  <c r="Y3730" i="2" s="1"/>
  <c r="T3740" i="2"/>
  <c r="U3740" i="2" s="1"/>
  <c r="W3740" i="2" s="1"/>
  <c r="Y3740" i="2" s="1"/>
  <c r="T3750" i="2"/>
  <c r="U3750" i="2" s="1"/>
  <c r="W3750" i="2" s="1"/>
  <c r="Y3750" i="2" s="1"/>
  <c r="T3760" i="2"/>
  <c r="U3760" i="2" s="1"/>
  <c r="W3760" i="2" s="1"/>
  <c r="Y3760" i="2" s="1"/>
  <c r="T3770" i="2"/>
  <c r="U3770" i="2" s="1"/>
  <c r="W3770" i="2" s="1"/>
  <c r="Y3770" i="2" s="1"/>
  <c r="T3780" i="2"/>
  <c r="U3780" i="2" s="1"/>
  <c r="W3780" i="2" s="1"/>
  <c r="Y3780" i="2" s="1"/>
  <c r="T3790" i="2"/>
  <c r="U3790" i="2" s="1"/>
  <c r="W3790" i="2" s="1"/>
  <c r="Y3790" i="2" s="1"/>
  <c r="T3800" i="2"/>
  <c r="U3800" i="2" s="1"/>
  <c r="W3800" i="2" s="1"/>
  <c r="Y3800" i="2" s="1"/>
  <c r="T3723" i="2"/>
  <c r="U3723" i="2" s="1"/>
  <c r="W3723" i="2" s="1"/>
  <c r="Y3723" i="2" s="1"/>
  <c r="T3736" i="2"/>
  <c r="U3736" i="2" s="1"/>
  <c r="W3736" i="2" s="1"/>
  <c r="Y3736" i="2" s="1"/>
  <c r="T3752" i="2"/>
  <c r="U3752" i="2" s="1"/>
  <c r="W3752" i="2" s="1"/>
  <c r="Y3752" i="2" s="1"/>
  <c r="T3765" i="2"/>
  <c r="U3765" i="2" s="1"/>
  <c r="W3765" i="2" s="1"/>
  <c r="Y3765" i="2" s="1"/>
  <c r="T3781" i="2"/>
  <c r="U3781" i="2" s="1"/>
  <c r="W3781" i="2" s="1"/>
  <c r="Y3781" i="2" s="1"/>
  <c r="T3794" i="2"/>
  <c r="U3794" i="2" s="1"/>
  <c r="W3794" i="2" s="1"/>
  <c r="Y3794" i="2" s="1"/>
  <c r="T3807" i="2"/>
  <c r="U3807" i="2" s="1"/>
  <c r="W3807" i="2" s="1"/>
  <c r="Y3807" i="2" s="1"/>
  <c r="T3821" i="2"/>
  <c r="U3821" i="2" s="1"/>
  <c r="W3821" i="2" s="1"/>
  <c r="Y3821" i="2" s="1"/>
  <c r="T3833" i="2"/>
  <c r="U3833" i="2" s="1"/>
  <c r="W3833" i="2" s="1"/>
  <c r="Y3833" i="2" s="1"/>
  <c r="T3845" i="2"/>
  <c r="U3845" i="2" s="1"/>
  <c r="W3845" i="2" s="1"/>
  <c r="Y3845" i="2" s="1"/>
  <c r="T3857" i="2"/>
  <c r="U3857" i="2" s="1"/>
  <c r="W3857" i="2" s="1"/>
  <c r="Y3857" i="2" s="1"/>
  <c r="T3871" i="2"/>
  <c r="U3871" i="2" s="1"/>
  <c r="W3871" i="2" s="1"/>
  <c r="Y3871" i="2" s="1"/>
  <c r="T3883" i="2"/>
  <c r="U3883" i="2" s="1"/>
  <c r="W3883" i="2" s="1"/>
  <c r="Y3883" i="2" s="1"/>
  <c r="T3895" i="2"/>
  <c r="U3895" i="2" s="1"/>
  <c r="W3895" i="2" s="1"/>
  <c r="Y3895" i="2" s="1"/>
  <c r="T3907" i="2"/>
  <c r="U3907" i="2" s="1"/>
  <c r="W3907" i="2" s="1"/>
  <c r="Y3907" i="2" s="1"/>
  <c r="T3920" i="2"/>
  <c r="U3920" i="2" s="1"/>
  <c r="W3920" i="2" s="1"/>
  <c r="Y3920" i="2" s="1"/>
  <c r="T3931" i="2"/>
  <c r="U3931" i="2" s="1"/>
  <c r="W3931" i="2" s="1"/>
  <c r="Y3931" i="2" s="1"/>
  <c r="T3942" i="2"/>
  <c r="U3942" i="2" s="1"/>
  <c r="W3942" i="2" s="1"/>
  <c r="Y3942" i="2" s="1"/>
  <c r="T3953" i="2"/>
  <c r="U3953" i="2" s="1"/>
  <c r="W3953" i="2" s="1"/>
  <c r="Y3953" i="2" s="1"/>
  <c r="T3964" i="2"/>
  <c r="U3964" i="2" s="1"/>
  <c r="W3964" i="2" s="1"/>
  <c r="Y3964" i="2" s="1"/>
  <c r="T3975" i="2"/>
  <c r="U3975" i="2" s="1"/>
  <c r="W3975" i="2" s="1"/>
  <c r="Y3975" i="2" s="1"/>
  <c r="T3986" i="2"/>
  <c r="U3986" i="2" s="1"/>
  <c r="W3986" i="2" s="1"/>
  <c r="Y3986" i="2" s="1"/>
  <c r="T3997" i="2"/>
  <c r="U3997" i="2" s="1"/>
  <c r="W3997" i="2" s="1"/>
  <c r="Y3997" i="2" s="1"/>
  <c r="T4008" i="2"/>
  <c r="U4008" i="2" s="1"/>
  <c r="W4008" i="2" s="1"/>
  <c r="Y4008" i="2" s="1"/>
  <c r="T4020" i="2"/>
  <c r="U4020" i="2" s="1"/>
  <c r="W4020" i="2" s="1"/>
  <c r="Y4020" i="2" s="1"/>
  <c r="T4031" i="2"/>
  <c r="U4031" i="2" s="1"/>
  <c r="W4031" i="2" s="1"/>
  <c r="Y4031" i="2" s="1"/>
  <c r="T4042" i="2"/>
  <c r="U4042" i="2" s="1"/>
  <c r="W4042" i="2" s="1"/>
  <c r="Y4042" i="2" s="1"/>
  <c r="T4053" i="2"/>
  <c r="U4053" i="2" s="1"/>
  <c r="W4053" i="2" s="1"/>
  <c r="Y4053" i="2" s="1"/>
  <c r="T3724" i="2"/>
  <c r="U3724" i="2" s="1"/>
  <c r="W3724" i="2" s="1"/>
  <c r="Y3724" i="2" s="1"/>
  <c r="T3737" i="2"/>
  <c r="U3737" i="2" s="1"/>
  <c r="W3737" i="2" s="1"/>
  <c r="Y3737" i="2" s="1"/>
  <c r="T3753" i="2"/>
  <c r="U3753" i="2" s="1"/>
  <c r="W3753" i="2" s="1"/>
  <c r="Y3753" i="2" s="1"/>
  <c r="T3766" i="2"/>
  <c r="U3766" i="2" s="1"/>
  <c r="W3766" i="2" s="1"/>
  <c r="Y3766" i="2" s="1"/>
  <c r="T3782" i="2"/>
  <c r="U3782" i="2" s="1"/>
  <c r="W3782" i="2" s="1"/>
  <c r="Y3782" i="2" s="1"/>
  <c r="T3795" i="2"/>
  <c r="U3795" i="2" s="1"/>
  <c r="W3795" i="2" s="1"/>
  <c r="Y3795" i="2" s="1"/>
  <c r="T3810" i="2"/>
  <c r="U3810" i="2" s="1"/>
  <c r="W3810" i="2" s="1"/>
  <c r="Y3810" i="2" s="1"/>
  <c r="T3822" i="2"/>
  <c r="U3822" i="2" s="1"/>
  <c r="W3822" i="2" s="1"/>
  <c r="Y3822" i="2" s="1"/>
  <c r="T3834" i="2"/>
  <c r="U3834" i="2" s="1"/>
  <c r="W3834" i="2" s="1"/>
  <c r="Y3834" i="2" s="1"/>
  <c r="T3846" i="2"/>
  <c r="U3846" i="2" s="1"/>
  <c r="W3846" i="2" s="1"/>
  <c r="Y3846" i="2" s="1"/>
  <c r="T3860" i="2"/>
  <c r="U3860" i="2" s="1"/>
  <c r="W3860" i="2" s="1"/>
  <c r="Y3860" i="2" s="1"/>
  <c r="T3872" i="2"/>
  <c r="U3872" i="2" s="1"/>
  <c r="W3872" i="2" s="1"/>
  <c r="Y3872" i="2" s="1"/>
  <c r="T3884" i="2"/>
  <c r="U3884" i="2" s="1"/>
  <c r="W3884" i="2" s="1"/>
  <c r="Y3884" i="2" s="1"/>
  <c r="T3896" i="2"/>
  <c r="U3896" i="2" s="1"/>
  <c r="W3896" i="2" s="1"/>
  <c r="Y3896" i="2" s="1"/>
  <c r="T3910" i="2"/>
  <c r="U3910" i="2" s="1"/>
  <c r="W3910" i="2" s="1"/>
  <c r="Y3910" i="2" s="1"/>
  <c r="T3921" i="2"/>
  <c r="U3921" i="2" s="1"/>
  <c r="W3921" i="2" s="1"/>
  <c r="Y3921" i="2" s="1"/>
  <c r="T3932" i="2"/>
  <c r="U3932" i="2" s="1"/>
  <c r="W3932" i="2" s="1"/>
  <c r="Y3932" i="2" s="1"/>
  <c r="T3943" i="2"/>
  <c r="U3943" i="2" s="1"/>
  <c r="W3943" i="2" s="1"/>
  <c r="Y3943" i="2" s="1"/>
  <c r="T3954" i="2"/>
  <c r="U3954" i="2" s="1"/>
  <c r="W3954" i="2" s="1"/>
  <c r="Y3954" i="2" s="1"/>
  <c r="T3965" i="2"/>
  <c r="U3965" i="2" s="1"/>
  <c r="W3965" i="2" s="1"/>
  <c r="Y3965" i="2" s="1"/>
  <c r="T3976" i="2"/>
  <c r="U3976" i="2" s="1"/>
  <c r="W3976" i="2" s="1"/>
  <c r="Y3976" i="2" s="1"/>
  <c r="T3987" i="2"/>
  <c r="U3987" i="2" s="1"/>
  <c r="W3987" i="2" s="1"/>
  <c r="Y3987" i="2" s="1"/>
  <c r="T3998" i="2"/>
  <c r="U3998" i="2" s="1"/>
  <c r="W3998" i="2" s="1"/>
  <c r="Y3998" i="2" s="1"/>
  <c r="T4010" i="2"/>
  <c r="U4010" i="2" s="1"/>
  <c r="W4010" i="2" s="1"/>
  <c r="Y4010" i="2" s="1"/>
  <c r="T4021" i="2"/>
  <c r="U4021" i="2" s="1"/>
  <c r="W4021" i="2" s="1"/>
  <c r="Y4021" i="2" s="1"/>
  <c r="T4032" i="2"/>
  <c r="U4032" i="2" s="1"/>
  <c r="W4032" i="2" s="1"/>
  <c r="Y4032" i="2" s="1"/>
  <c r="T4043" i="2"/>
  <c r="U4043" i="2" s="1"/>
  <c r="W4043" i="2" s="1"/>
  <c r="Y4043" i="2" s="1"/>
  <c r="T4054" i="2"/>
  <c r="U4054" i="2" s="1"/>
  <c r="W4054" i="2" s="1"/>
  <c r="Y4054" i="2" s="1"/>
  <c r="T3725" i="2"/>
  <c r="U3725" i="2" s="1"/>
  <c r="W3725" i="2" s="1"/>
  <c r="Y3725" i="2" s="1"/>
  <c r="T3741" i="2"/>
  <c r="U3741" i="2" s="1"/>
  <c r="W3741" i="2" s="1"/>
  <c r="Y3741" i="2" s="1"/>
  <c r="T3754" i="2"/>
  <c r="U3754" i="2" s="1"/>
  <c r="W3754" i="2" s="1"/>
  <c r="Y3754" i="2" s="1"/>
  <c r="T3767" i="2"/>
  <c r="U3767" i="2" s="1"/>
  <c r="W3767" i="2" s="1"/>
  <c r="Y3767" i="2" s="1"/>
  <c r="T3783" i="2"/>
  <c r="U3783" i="2" s="1"/>
  <c r="W3783" i="2" s="1"/>
  <c r="Y3783" i="2" s="1"/>
  <c r="T3796" i="2"/>
  <c r="U3796" i="2" s="1"/>
  <c r="W3796" i="2" s="1"/>
  <c r="Y3796" i="2" s="1"/>
  <c r="T3811" i="2"/>
  <c r="U3811" i="2" s="1"/>
  <c r="W3811" i="2" s="1"/>
  <c r="Y3811" i="2" s="1"/>
  <c r="T3823" i="2"/>
  <c r="U3823" i="2" s="1"/>
  <c r="W3823" i="2" s="1"/>
  <c r="Y3823" i="2" s="1"/>
  <c r="T3835" i="2"/>
  <c r="U3835" i="2" s="1"/>
  <c r="W3835" i="2" s="1"/>
  <c r="Y3835" i="2" s="1"/>
  <c r="T3847" i="2"/>
  <c r="U3847" i="2" s="1"/>
  <c r="W3847" i="2" s="1"/>
  <c r="Y3847" i="2" s="1"/>
  <c r="T3861" i="2"/>
  <c r="U3861" i="2" s="1"/>
  <c r="W3861" i="2" s="1"/>
  <c r="Y3861" i="2" s="1"/>
  <c r="T3873" i="2"/>
  <c r="U3873" i="2" s="1"/>
  <c r="W3873" i="2" s="1"/>
  <c r="Y3873" i="2" s="1"/>
  <c r="T3885" i="2"/>
  <c r="U3885" i="2" s="1"/>
  <c r="W3885" i="2" s="1"/>
  <c r="Y3885" i="2" s="1"/>
  <c r="T3897" i="2"/>
  <c r="U3897" i="2" s="1"/>
  <c r="W3897" i="2" s="1"/>
  <c r="Y3897" i="2" s="1"/>
  <c r="T3911" i="2"/>
  <c r="U3911" i="2" s="1"/>
  <c r="W3911" i="2" s="1"/>
  <c r="Y3911" i="2" s="1"/>
  <c r="T3922" i="2"/>
  <c r="U3922" i="2" s="1"/>
  <c r="W3922" i="2" s="1"/>
  <c r="Y3922" i="2" s="1"/>
  <c r="T3933" i="2"/>
  <c r="U3933" i="2" s="1"/>
  <c r="W3933" i="2" s="1"/>
  <c r="Y3933" i="2" s="1"/>
  <c r="T3944" i="2"/>
  <c r="U3944" i="2" s="1"/>
  <c r="W3944" i="2" s="1"/>
  <c r="Y3944" i="2" s="1"/>
  <c r="T3955" i="2"/>
  <c r="U3955" i="2" s="1"/>
  <c r="W3955" i="2" s="1"/>
  <c r="Y3955" i="2" s="1"/>
  <c r="T3966" i="2"/>
  <c r="U3966" i="2" s="1"/>
  <c r="W3966" i="2" s="1"/>
  <c r="Y3966" i="2" s="1"/>
  <c r="T3977" i="2"/>
  <c r="U3977" i="2" s="1"/>
  <c r="W3977" i="2" s="1"/>
  <c r="Y3977" i="2" s="1"/>
  <c r="T3988" i="2"/>
  <c r="U3988" i="2" s="1"/>
  <c r="W3988" i="2" s="1"/>
  <c r="Y3988" i="2" s="1"/>
  <c r="T4000" i="2"/>
  <c r="U4000" i="2" s="1"/>
  <c r="W4000" i="2" s="1"/>
  <c r="Y4000" i="2" s="1"/>
  <c r="T4011" i="2"/>
  <c r="U4011" i="2" s="1"/>
  <c r="W4011" i="2" s="1"/>
  <c r="Y4011" i="2" s="1"/>
  <c r="T4022" i="2"/>
  <c r="U4022" i="2" s="1"/>
  <c r="W4022" i="2" s="1"/>
  <c r="Y4022" i="2" s="1"/>
  <c r="T4033" i="2"/>
  <c r="U4033" i="2" s="1"/>
  <c r="W4033" i="2" s="1"/>
  <c r="Y4033" i="2" s="1"/>
  <c r="T4044" i="2"/>
  <c r="U4044" i="2" s="1"/>
  <c r="W4044" i="2" s="1"/>
  <c r="Y4044" i="2" s="1"/>
  <c r="T4055" i="2"/>
  <c r="U4055" i="2" s="1"/>
  <c r="W4055" i="2" s="1"/>
  <c r="Y4055" i="2" s="1"/>
  <c r="T3727" i="2"/>
  <c r="U3727" i="2" s="1"/>
  <c r="W3727" i="2" s="1"/>
  <c r="Y3727" i="2" s="1"/>
  <c r="T3743" i="2"/>
  <c r="U3743" i="2" s="1"/>
  <c r="W3743" i="2" s="1"/>
  <c r="Y3743" i="2" s="1"/>
  <c r="T3756" i="2"/>
  <c r="U3756" i="2" s="1"/>
  <c r="W3756" i="2" s="1"/>
  <c r="Y3756" i="2" s="1"/>
  <c r="T3772" i="2"/>
  <c r="U3772" i="2" s="1"/>
  <c r="W3772" i="2" s="1"/>
  <c r="Y3772" i="2" s="1"/>
  <c r="T3785" i="2"/>
  <c r="U3785" i="2" s="1"/>
  <c r="W3785" i="2" s="1"/>
  <c r="Y3785" i="2" s="1"/>
  <c r="T3801" i="2"/>
  <c r="U3801" i="2" s="1"/>
  <c r="W3801" i="2" s="1"/>
  <c r="Y3801" i="2" s="1"/>
  <c r="T3813" i="2"/>
  <c r="U3813" i="2" s="1"/>
  <c r="W3813" i="2" s="1"/>
  <c r="Y3813" i="2" s="1"/>
  <c r="T3825" i="2"/>
  <c r="U3825" i="2" s="1"/>
  <c r="W3825" i="2" s="1"/>
  <c r="Y3825" i="2" s="1"/>
  <c r="T3837" i="2"/>
  <c r="U3837" i="2" s="1"/>
  <c r="W3837" i="2" s="1"/>
  <c r="Y3837" i="2" s="1"/>
  <c r="T3851" i="2"/>
  <c r="U3851" i="2" s="1"/>
  <c r="W3851" i="2" s="1"/>
  <c r="Y3851" i="2" s="1"/>
  <c r="T3863" i="2"/>
  <c r="U3863" i="2" s="1"/>
  <c r="W3863" i="2" s="1"/>
  <c r="Y3863" i="2" s="1"/>
  <c r="T3875" i="2"/>
  <c r="U3875" i="2" s="1"/>
  <c r="W3875" i="2" s="1"/>
  <c r="Y3875" i="2" s="1"/>
  <c r="T3887" i="2"/>
  <c r="U3887" i="2" s="1"/>
  <c r="W3887" i="2" s="1"/>
  <c r="Y3887" i="2" s="1"/>
  <c r="T3901" i="2"/>
  <c r="U3901" i="2" s="1"/>
  <c r="W3901" i="2" s="1"/>
  <c r="Y3901" i="2" s="1"/>
  <c r="T3913" i="2"/>
  <c r="U3913" i="2" s="1"/>
  <c r="W3913" i="2" s="1"/>
  <c r="Y3913" i="2" s="1"/>
  <c r="T3924" i="2"/>
  <c r="U3924" i="2" s="1"/>
  <c r="W3924" i="2" s="1"/>
  <c r="Y3924" i="2" s="1"/>
  <c r="T3935" i="2"/>
  <c r="U3935" i="2" s="1"/>
  <c r="W3935" i="2" s="1"/>
  <c r="Y3935" i="2" s="1"/>
  <c r="T3946" i="2"/>
  <c r="U3946" i="2" s="1"/>
  <c r="W3946" i="2" s="1"/>
  <c r="Y3946" i="2" s="1"/>
  <c r="T3957" i="2"/>
  <c r="U3957" i="2" s="1"/>
  <c r="W3957" i="2" s="1"/>
  <c r="Y3957" i="2" s="1"/>
  <c r="T3968" i="2"/>
  <c r="U3968" i="2" s="1"/>
  <c r="W3968" i="2" s="1"/>
  <c r="Y3968" i="2" s="1"/>
  <c r="T3980" i="2"/>
  <c r="U3980" i="2" s="1"/>
  <c r="W3980" i="2" s="1"/>
  <c r="Y3980" i="2" s="1"/>
  <c r="T3991" i="2"/>
  <c r="U3991" i="2" s="1"/>
  <c r="W3991" i="2" s="1"/>
  <c r="Y3991" i="2" s="1"/>
  <c r="T4002" i="2"/>
  <c r="U4002" i="2" s="1"/>
  <c r="W4002" i="2" s="1"/>
  <c r="Y4002" i="2" s="1"/>
  <c r="T4013" i="2"/>
  <c r="U4013" i="2" s="1"/>
  <c r="W4013" i="2" s="1"/>
  <c r="Y4013" i="2" s="1"/>
  <c r="T4024" i="2"/>
  <c r="U4024" i="2" s="1"/>
  <c r="W4024" i="2" s="1"/>
  <c r="Y4024" i="2" s="1"/>
  <c r="T4035" i="2"/>
  <c r="U4035" i="2" s="1"/>
  <c r="W4035" i="2" s="1"/>
  <c r="Y4035" i="2" s="1"/>
  <c r="T4046" i="2"/>
  <c r="U4046" i="2" s="1"/>
  <c r="W4046" i="2" s="1"/>
  <c r="Y4046" i="2" s="1"/>
  <c r="T4057" i="2"/>
  <c r="U4057" i="2" s="1"/>
  <c r="W4057" i="2" s="1"/>
  <c r="Y4057" i="2" s="1"/>
  <c r="T3731" i="2"/>
  <c r="U3731" i="2" s="1"/>
  <c r="W3731" i="2" s="1"/>
  <c r="Y3731" i="2" s="1"/>
  <c r="T3744" i="2"/>
  <c r="U3744" i="2" s="1"/>
  <c r="W3744" i="2" s="1"/>
  <c r="Y3744" i="2" s="1"/>
  <c r="T3757" i="2"/>
  <c r="U3757" i="2" s="1"/>
  <c r="W3757" i="2" s="1"/>
  <c r="Y3757" i="2" s="1"/>
  <c r="T3773" i="2"/>
  <c r="U3773" i="2" s="1"/>
  <c r="W3773" i="2" s="1"/>
  <c r="Y3773" i="2" s="1"/>
  <c r="T3786" i="2"/>
  <c r="U3786" i="2" s="1"/>
  <c r="W3786" i="2" s="1"/>
  <c r="Y3786" i="2" s="1"/>
  <c r="T3802" i="2"/>
  <c r="U3802" i="2" s="1"/>
  <c r="W3802" i="2" s="1"/>
  <c r="Y3802" i="2" s="1"/>
  <c r="T3814" i="2"/>
  <c r="U3814" i="2" s="1"/>
  <c r="W3814" i="2" s="1"/>
  <c r="Y3814" i="2" s="1"/>
  <c r="T3826" i="2"/>
  <c r="U3826" i="2" s="1"/>
  <c r="W3826" i="2" s="1"/>
  <c r="Y3826" i="2" s="1"/>
  <c r="T3840" i="2"/>
  <c r="U3840" i="2" s="1"/>
  <c r="W3840" i="2" s="1"/>
  <c r="Y3840" i="2" s="1"/>
  <c r="T3852" i="2"/>
  <c r="U3852" i="2" s="1"/>
  <c r="W3852" i="2" s="1"/>
  <c r="Y3852" i="2" s="1"/>
  <c r="T3864" i="2"/>
  <c r="U3864" i="2" s="1"/>
  <c r="W3864" i="2" s="1"/>
  <c r="Y3864" i="2" s="1"/>
  <c r="T3876" i="2"/>
  <c r="U3876" i="2" s="1"/>
  <c r="W3876" i="2" s="1"/>
  <c r="Y3876" i="2" s="1"/>
  <c r="T3890" i="2"/>
  <c r="U3890" i="2" s="1"/>
  <c r="W3890" i="2" s="1"/>
  <c r="Y3890" i="2" s="1"/>
  <c r="T3902" i="2"/>
  <c r="U3902" i="2" s="1"/>
  <c r="W3902" i="2" s="1"/>
  <c r="Y3902" i="2" s="1"/>
  <c r="T3914" i="2"/>
  <c r="U3914" i="2" s="1"/>
  <c r="W3914" i="2" s="1"/>
  <c r="Y3914" i="2" s="1"/>
  <c r="T3925" i="2"/>
  <c r="U3925" i="2" s="1"/>
  <c r="W3925" i="2" s="1"/>
  <c r="Y3925" i="2" s="1"/>
  <c r="T3936" i="2"/>
  <c r="U3936" i="2" s="1"/>
  <c r="W3936" i="2" s="1"/>
  <c r="Y3936" i="2" s="1"/>
  <c r="T3947" i="2"/>
  <c r="U3947" i="2" s="1"/>
  <c r="W3947" i="2" s="1"/>
  <c r="Y3947" i="2" s="1"/>
  <c r="T3958" i="2"/>
  <c r="U3958" i="2" s="1"/>
  <c r="W3958" i="2" s="1"/>
  <c r="Y3958" i="2" s="1"/>
  <c r="T3970" i="2"/>
  <c r="U3970" i="2" s="1"/>
  <c r="W3970" i="2" s="1"/>
  <c r="Y3970" i="2" s="1"/>
  <c r="T3981" i="2"/>
  <c r="U3981" i="2" s="1"/>
  <c r="W3981" i="2" s="1"/>
  <c r="Y3981" i="2" s="1"/>
  <c r="T3992" i="2"/>
  <c r="U3992" i="2" s="1"/>
  <c r="W3992" i="2" s="1"/>
  <c r="Y3992" i="2" s="1"/>
  <c r="T4003" i="2"/>
  <c r="U4003" i="2" s="1"/>
  <c r="W4003" i="2" s="1"/>
  <c r="Y4003" i="2" s="1"/>
  <c r="T4014" i="2"/>
  <c r="U4014" i="2" s="1"/>
  <c r="W4014" i="2" s="1"/>
  <c r="Y4014" i="2" s="1"/>
  <c r="T4025" i="2"/>
  <c r="U4025" i="2" s="1"/>
  <c r="W4025" i="2" s="1"/>
  <c r="Y4025" i="2" s="1"/>
  <c r="T4036" i="2"/>
  <c r="U4036" i="2" s="1"/>
  <c r="W4036" i="2" s="1"/>
  <c r="Y4036" i="2" s="1"/>
  <c r="T4047" i="2"/>
  <c r="U4047" i="2" s="1"/>
  <c r="W4047" i="2" s="1"/>
  <c r="Y4047" i="2" s="1"/>
  <c r="T4058" i="2"/>
  <c r="U4058" i="2" s="1"/>
  <c r="W4058" i="2" s="1"/>
  <c r="Y4058" i="2" s="1"/>
  <c r="T3732" i="2"/>
  <c r="U3732" i="2" s="1"/>
  <c r="W3732" i="2" s="1"/>
  <c r="Y3732" i="2" s="1"/>
  <c r="T3745" i="2"/>
  <c r="U3745" i="2" s="1"/>
  <c r="W3745" i="2" s="1"/>
  <c r="Y3745" i="2" s="1"/>
  <c r="T3761" i="2"/>
  <c r="U3761" i="2" s="1"/>
  <c r="W3761" i="2" s="1"/>
  <c r="Y3761" i="2" s="1"/>
  <c r="T3774" i="2"/>
  <c r="U3774" i="2" s="1"/>
  <c r="W3774" i="2" s="1"/>
  <c r="Y3774" i="2" s="1"/>
  <c r="T3787" i="2"/>
  <c r="U3787" i="2" s="1"/>
  <c r="W3787" i="2" s="1"/>
  <c r="Y3787" i="2" s="1"/>
  <c r="T3803" i="2"/>
  <c r="U3803" i="2" s="1"/>
  <c r="W3803" i="2" s="1"/>
  <c r="Y3803" i="2" s="1"/>
  <c r="T3815" i="2"/>
  <c r="U3815" i="2" s="1"/>
  <c r="W3815" i="2" s="1"/>
  <c r="Y3815" i="2" s="1"/>
  <c r="T3827" i="2"/>
  <c r="U3827" i="2" s="1"/>
  <c r="W3827" i="2" s="1"/>
  <c r="Y3827" i="2" s="1"/>
  <c r="T3841" i="2"/>
  <c r="U3841" i="2" s="1"/>
  <c r="W3841" i="2" s="1"/>
  <c r="Y3841" i="2" s="1"/>
  <c r="T3853" i="2"/>
  <c r="U3853" i="2" s="1"/>
  <c r="W3853" i="2" s="1"/>
  <c r="Y3853" i="2" s="1"/>
  <c r="T3865" i="2"/>
  <c r="U3865" i="2" s="1"/>
  <c r="W3865" i="2" s="1"/>
  <c r="Y3865" i="2" s="1"/>
  <c r="T3877" i="2"/>
  <c r="U3877" i="2" s="1"/>
  <c r="W3877" i="2" s="1"/>
  <c r="Y3877" i="2" s="1"/>
  <c r="T3891" i="2"/>
  <c r="U3891" i="2" s="1"/>
  <c r="W3891" i="2" s="1"/>
  <c r="Y3891" i="2" s="1"/>
  <c r="T3903" i="2"/>
  <c r="U3903" i="2" s="1"/>
  <c r="W3903" i="2" s="1"/>
  <c r="Y3903" i="2" s="1"/>
  <c r="T3915" i="2"/>
  <c r="U3915" i="2" s="1"/>
  <c r="W3915" i="2" s="1"/>
  <c r="Y3915" i="2" s="1"/>
  <c r="T3926" i="2"/>
  <c r="U3926" i="2" s="1"/>
  <c r="W3926" i="2" s="1"/>
  <c r="Y3926" i="2" s="1"/>
  <c r="T3937" i="2"/>
  <c r="U3937" i="2" s="1"/>
  <c r="W3937" i="2" s="1"/>
  <c r="Y3937" i="2" s="1"/>
  <c r="T3948" i="2"/>
  <c r="U3948" i="2" s="1"/>
  <c r="W3948" i="2" s="1"/>
  <c r="Y3948" i="2" s="1"/>
  <c r="T3960" i="2"/>
  <c r="U3960" i="2" s="1"/>
  <c r="W3960" i="2" s="1"/>
  <c r="Y3960" i="2" s="1"/>
  <c r="T3971" i="2"/>
  <c r="U3971" i="2" s="1"/>
  <c r="W3971" i="2" s="1"/>
  <c r="Y3971" i="2" s="1"/>
  <c r="T3982" i="2"/>
  <c r="U3982" i="2" s="1"/>
  <c r="W3982" i="2" s="1"/>
  <c r="Y3982" i="2" s="1"/>
  <c r="T3993" i="2"/>
  <c r="U3993" i="2" s="1"/>
  <c r="W3993" i="2" s="1"/>
  <c r="Y3993" i="2" s="1"/>
  <c r="T4004" i="2"/>
  <c r="U4004" i="2" s="1"/>
  <c r="W4004" i="2" s="1"/>
  <c r="Y4004" i="2" s="1"/>
  <c r="T4015" i="2"/>
  <c r="U4015" i="2" s="1"/>
  <c r="W4015" i="2" s="1"/>
  <c r="Y4015" i="2" s="1"/>
  <c r="T4026" i="2"/>
  <c r="U4026" i="2" s="1"/>
  <c r="W4026" i="2" s="1"/>
  <c r="Y4026" i="2" s="1"/>
  <c r="T4037" i="2"/>
  <c r="U4037" i="2" s="1"/>
  <c r="W4037" i="2" s="1"/>
  <c r="Y4037" i="2" s="1"/>
  <c r="T4048" i="2"/>
  <c r="U4048" i="2" s="1"/>
  <c r="W4048" i="2" s="1"/>
  <c r="Y4048" i="2" s="1"/>
  <c r="T3717" i="2"/>
  <c r="U3717" i="2" s="1"/>
  <c r="W3717" i="2" s="1"/>
  <c r="Y3717" i="2" s="1"/>
  <c r="T3733" i="2"/>
  <c r="U3733" i="2" s="1"/>
  <c r="W3733" i="2" s="1"/>
  <c r="Y3733" i="2" s="1"/>
  <c r="T3746" i="2"/>
  <c r="U3746" i="2" s="1"/>
  <c r="W3746" i="2" s="1"/>
  <c r="Y3746" i="2" s="1"/>
  <c r="T3762" i="2"/>
  <c r="U3762" i="2" s="1"/>
  <c r="W3762" i="2" s="1"/>
  <c r="Y3762" i="2" s="1"/>
  <c r="T3775" i="2"/>
  <c r="U3775" i="2" s="1"/>
  <c r="W3775" i="2" s="1"/>
  <c r="Y3775" i="2" s="1"/>
  <c r="T3791" i="2"/>
  <c r="U3791" i="2" s="1"/>
  <c r="W3791" i="2" s="1"/>
  <c r="Y3791" i="2" s="1"/>
  <c r="T3804" i="2"/>
  <c r="U3804" i="2" s="1"/>
  <c r="W3804" i="2" s="1"/>
  <c r="Y3804" i="2" s="1"/>
  <c r="T3816" i="2"/>
  <c r="U3816" i="2" s="1"/>
  <c r="W3816" i="2" s="1"/>
  <c r="Y3816" i="2" s="1"/>
  <c r="T3830" i="2"/>
  <c r="U3830" i="2" s="1"/>
  <c r="W3830" i="2" s="1"/>
  <c r="Y3830" i="2" s="1"/>
  <c r="T3842" i="2"/>
  <c r="U3842" i="2" s="1"/>
  <c r="W3842" i="2" s="1"/>
  <c r="Y3842" i="2" s="1"/>
  <c r="T3854" i="2"/>
  <c r="U3854" i="2" s="1"/>
  <c r="W3854" i="2" s="1"/>
  <c r="Y3854" i="2" s="1"/>
  <c r="T3866" i="2"/>
  <c r="U3866" i="2" s="1"/>
  <c r="W3866" i="2" s="1"/>
  <c r="Y3866" i="2" s="1"/>
  <c r="T3880" i="2"/>
  <c r="U3880" i="2" s="1"/>
  <c r="W3880" i="2" s="1"/>
  <c r="Y3880" i="2" s="1"/>
  <c r="T3892" i="2"/>
  <c r="U3892" i="2" s="1"/>
  <c r="W3892" i="2" s="1"/>
  <c r="Y3892" i="2" s="1"/>
  <c r="T3904" i="2"/>
  <c r="U3904" i="2" s="1"/>
  <c r="W3904" i="2" s="1"/>
  <c r="Y3904" i="2" s="1"/>
  <c r="T3916" i="2"/>
  <c r="U3916" i="2" s="1"/>
  <c r="W3916" i="2" s="1"/>
  <c r="Y3916" i="2" s="1"/>
  <c r="T3927" i="2"/>
  <c r="U3927" i="2" s="1"/>
  <c r="W3927" i="2" s="1"/>
  <c r="Y3927" i="2" s="1"/>
  <c r="T3938" i="2"/>
  <c r="U3938" i="2" s="1"/>
  <c r="W3938" i="2" s="1"/>
  <c r="Y3938" i="2" s="1"/>
  <c r="T3950" i="2"/>
  <c r="U3950" i="2" s="1"/>
  <c r="W3950" i="2" s="1"/>
  <c r="Y3950" i="2" s="1"/>
  <c r="T3961" i="2"/>
  <c r="U3961" i="2" s="1"/>
  <c r="W3961" i="2" s="1"/>
  <c r="Y3961" i="2" s="1"/>
  <c r="T3972" i="2"/>
  <c r="U3972" i="2" s="1"/>
  <c r="W3972" i="2" s="1"/>
  <c r="Y3972" i="2" s="1"/>
  <c r="T3983" i="2"/>
  <c r="U3983" i="2" s="1"/>
  <c r="W3983" i="2" s="1"/>
  <c r="Y3983" i="2" s="1"/>
  <c r="T3994" i="2"/>
  <c r="U3994" i="2" s="1"/>
  <c r="W3994" i="2" s="1"/>
  <c r="Y3994" i="2" s="1"/>
  <c r="T4005" i="2"/>
  <c r="U4005" i="2" s="1"/>
  <c r="W4005" i="2" s="1"/>
  <c r="Y4005" i="2" s="1"/>
  <c r="T4016" i="2"/>
  <c r="U4016" i="2" s="1"/>
  <c r="W4016" i="2" s="1"/>
  <c r="Y4016" i="2" s="1"/>
  <c r="T4027" i="2"/>
  <c r="U4027" i="2" s="1"/>
  <c r="W4027" i="2" s="1"/>
  <c r="Y4027" i="2" s="1"/>
  <c r="T4038" i="2"/>
  <c r="U4038" i="2" s="1"/>
  <c r="W4038" i="2" s="1"/>
  <c r="Y4038" i="2" s="1"/>
  <c r="T4050" i="2"/>
  <c r="U4050" i="2" s="1"/>
  <c r="W4050" i="2" s="1"/>
  <c r="Y4050" i="2" s="1"/>
  <c r="T3721" i="2"/>
  <c r="U3721" i="2" s="1"/>
  <c r="W3721" i="2" s="1"/>
  <c r="Y3721" i="2" s="1"/>
  <c r="T3734" i="2"/>
  <c r="U3734" i="2" s="1"/>
  <c r="W3734" i="2" s="1"/>
  <c r="Y3734" i="2" s="1"/>
  <c r="T3747" i="2"/>
  <c r="U3747" i="2" s="1"/>
  <c r="W3747" i="2" s="1"/>
  <c r="Y3747" i="2" s="1"/>
  <c r="T3763" i="2"/>
  <c r="U3763" i="2" s="1"/>
  <c r="W3763" i="2" s="1"/>
  <c r="Y3763" i="2" s="1"/>
  <c r="T3776" i="2"/>
  <c r="U3776" i="2" s="1"/>
  <c r="W3776" i="2" s="1"/>
  <c r="Y3776" i="2" s="1"/>
  <c r="T3792" i="2"/>
  <c r="U3792" i="2" s="1"/>
  <c r="W3792" i="2" s="1"/>
  <c r="Y3792" i="2" s="1"/>
  <c r="T3805" i="2"/>
  <c r="U3805" i="2" s="1"/>
  <c r="W3805" i="2" s="1"/>
  <c r="Y3805" i="2" s="1"/>
  <c r="T3817" i="2"/>
  <c r="U3817" i="2" s="1"/>
  <c r="W3817" i="2" s="1"/>
  <c r="Y3817" i="2" s="1"/>
  <c r="T3831" i="2"/>
  <c r="U3831" i="2" s="1"/>
  <c r="W3831" i="2" s="1"/>
  <c r="Y3831" i="2" s="1"/>
  <c r="T3843" i="2"/>
  <c r="U3843" i="2" s="1"/>
  <c r="W3843" i="2" s="1"/>
  <c r="Y3843" i="2" s="1"/>
  <c r="T3855" i="2"/>
  <c r="U3855" i="2" s="1"/>
  <c r="W3855" i="2" s="1"/>
  <c r="Y3855" i="2" s="1"/>
  <c r="T3867" i="2"/>
  <c r="U3867" i="2" s="1"/>
  <c r="W3867" i="2" s="1"/>
  <c r="Y3867" i="2" s="1"/>
  <c r="T3881" i="2"/>
  <c r="U3881" i="2" s="1"/>
  <c r="W3881" i="2" s="1"/>
  <c r="Y3881" i="2" s="1"/>
  <c r="T3893" i="2"/>
  <c r="U3893" i="2" s="1"/>
  <c r="W3893" i="2" s="1"/>
  <c r="Y3893" i="2" s="1"/>
  <c r="T3905" i="2"/>
  <c r="U3905" i="2" s="1"/>
  <c r="W3905" i="2" s="1"/>
  <c r="Y3905" i="2" s="1"/>
  <c r="T3917" i="2"/>
  <c r="U3917" i="2" s="1"/>
  <c r="W3917" i="2" s="1"/>
  <c r="Y3917" i="2" s="1"/>
  <c r="T3928" i="2"/>
  <c r="U3928" i="2" s="1"/>
  <c r="W3928" i="2" s="1"/>
  <c r="Y3928" i="2" s="1"/>
  <c r="T3940" i="2"/>
  <c r="U3940" i="2" s="1"/>
  <c r="W3940" i="2" s="1"/>
  <c r="Y3940" i="2" s="1"/>
  <c r="T3951" i="2"/>
  <c r="U3951" i="2" s="1"/>
  <c r="W3951" i="2" s="1"/>
  <c r="Y3951" i="2" s="1"/>
  <c r="T3962" i="2"/>
  <c r="U3962" i="2" s="1"/>
  <c r="W3962" i="2" s="1"/>
  <c r="Y3962" i="2" s="1"/>
  <c r="T3973" i="2"/>
  <c r="U3973" i="2" s="1"/>
  <c r="W3973" i="2" s="1"/>
  <c r="Y3973" i="2" s="1"/>
  <c r="T3984" i="2"/>
  <c r="U3984" i="2" s="1"/>
  <c r="W3984" i="2" s="1"/>
  <c r="Y3984" i="2" s="1"/>
  <c r="T3995" i="2"/>
  <c r="U3995" i="2" s="1"/>
  <c r="W3995" i="2" s="1"/>
  <c r="Y3995" i="2" s="1"/>
  <c r="T4006" i="2"/>
  <c r="U4006" i="2" s="1"/>
  <c r="W4006" i="2" s="1"/>
  <c r="Y4006" i="2" s="1"/>
  <c r="T4017" i="2"/>
  <c r="U4017" i="2" s="1"/>
  <c r="W4017" i="2" s="1"/>
  <c r="Y4017" i="2" s="1"/>
  <c r="T4028" i="2"/>
  <c r="U4028" i="2" s="1"/>
  <c r="W4028" i="2" s="1"/>
  <c r="Y4028" i="2" s="1"/>
  <c r="T4040" i="2"/>
  <c r="U4040" i="2" s="1"/>
  <c r="W4040" i="2" s="1"/>
  <c r="Y4040" i="2" s="1"/>
  <c r="T4051" i="2"/>
  <c r="U4051" i="2" s="1"/>
  <c r="W4051" i="2" s="1"/>
  <c r="Y4051" i="2" s="1"/>
  <c r="T3722" i="2"/>
  <c r="U3722" i="2" s="1"/>
  <c r="W3722" i="2" s="1"/>
  <c r="Y3722" i="2" s="1"/>
  <c r="T3735" i="2"/>
  <c r="U3735" i="2" s="1"/>
  <c r="W3735" i="2" s="1"/>
  <c r="Y3735" i="2" s="1"/>
  <c r="T3751" i="2"/>
  <c r="U3751" i="2" s="1"/>
  <c r="W3751" i="2" s="1"/>
  <c r="Y3751" i="2" s="1"/>
  <c r="T3764" i="2"/>
  <c r="U3764" i="2" s="1"/>
  <c r="W3764" i="2" s="1"/>
  <c r="Y3764" i="2" s="1"/>
  <c r="T3777" i="2"/>
  <c r="U3777" i="2" s="1"/>
  <c r="W3777" i="2" s="1"/>
  <c r="Y3777" i="2" s="1"/>
  <c r="T3793" i="2"/>
  <c r="U3793" i="2" s="1"/>
  <c r="W3793" i="2" s="1"/>
  <c r="Y3793" i="2" s="1"/>
  <c r="T3806" i="2"/>
  <c r="U3806" i="2" s="1"/>
  <c r="W3806" i="2" s="1"/>
  <c r="Y3806" i="2" s="1"/>
  <c r="T3820" i="2"/>
  <c r="U3820" i="2" s="1"/>
  <c r="W3820" i="2" s="1"/>
  <c r="Y3820" i="2" s="1"/>
  <c r="T3832" i="2"/>
  <c r="U3832" i="2" s="1"/>
  <c r="W3832" i="2" s="1"/>
  <c r="Y3832" i="2" s="1"/>
  <c r="T3844" i="2"/>
  <c r="U3844" i="2" s="1"/>
  <c r="W3844" i="2" s="1"/>
  <c r="Y3844" i="2" s="1"/>
  <c r="T3856" i="2"/>
  <c r="U3856" i="2" s="1"/>
  <c r="W3856" i="2" s="1"/>
  <c r="Y3856" i="2" s="1"/>
  <c r="T3870" i="2"/>
  <c r="U3870" i="2" s="1"/>
  <c r="W3870" i="2" s="1"/>
  <c r="Y3870" i="2" s="1"/>
  <c r="T3882" i="2"/>
  <c r="U3882" i="2" s="1"/>
  <c r="W3882" i="2" s="1"/>
  <c r="Y3882" i="2" s="1"/>
  <c r="T3894" i="2"/>
  <c r="U3894" i="2" s="1"/>
  <c r="W3894" i="2" s="1"/>
  <c r="Y3894" i="2" s="1"/>
  <c r="T3906" i="2"/>
  <c r="U3906" i="2" s="1"/>
  <c r="W3906" i="2" s="1"/>
  <c r="Y3906" i="2" s="1"/>
  <c r="T3918" i="2"/>
  <c r="U3918" i="2" s="1"/>
  <c r="W3918" i="2" s="1"/>
  <c r="Y3918" i="2" s="1"/>
  <c r="T3930" i="2"/>
  <c r="U3930" i="2" s="1"/>
  <c r="W3930" i="2" s="1"/>
  <c r="Y3930" i="2" s="1"/>
  <c r="T3941" i="2"/>
  <c r="U3941" i="2" s="1"/>
  <c r="W3941" i="2" s="1"/>
  <c r="Y3941" i="2" s="1"/>
  <c r="T3952" i="2"/>
  <c r="U3952" i="2" s="1"/>
  <c r="W3952" i="2" s="1"/>
  <c r="Y3952" i="2" s="1"/>
  <c r="T3963" i="2"/>
  <c r="U3963" i="2" s="1"/>
  <c r="W3963" i="2" s="1"/>
  <c r="Y3963" i="2" s="1"/>
  <c r="T3974" i="2"/>
  <c r="U3974" i="2" s="1"/>
  <c r="W3974" i="2" s="1"/>
  <c r="Y3974" i="2" s="1"/>
  <c r="T3985" i="2"/>
  <c r="U3985" i="2" s="1"/>
  <c r="W3985" i="2" s="1"/>
  <c r="Y3985" i="2" s="1"/>
  <c r="T3996" i="2"/>
  <c r="U3996" i="2" s="1"/>
  <c r="W3996" i="2" s="1"/>
  <c r="Y3996" i="2" s="1"/>
  <c r="T4007" i="2"/>
  <c r="U4007" i="2" s="1"/>
  <c r="W4007" i="2" s="1"/>
  <c r="Y4007" i="2" s="1"/>
  <c r="T4018" i="2"/>
  <c r="U4018" i="2" s="1"/>
  <c r="W4018" i="2" s="1"/>
  <c r="Y4018" i="2" s="1"/>
  <c r="T4030" i="2"/>
  <c r="U4030" i="2" s="1"/>
  <c r="W4030" i="2" s="1"/>
  <c r="Y4030" i="2" s="1"/>
  <c r="T4041" i="2"/>
  <c r="U4041" i="2" s="1"/>
  <c r="W4041" i="2" s="1"/>
  <c r="Y4041" i="2" s="1"/>
  <c r="T4052" i="2"/>
  <c r="U4052" i="2" s="1"/>
  <c r="W4052" i="2" s="1"/>
  <c r="Y4052" i="2" s="1"/>
  <c r="T3755" i="2"/>
  <c r="U3755" i="2" s="1"/>
  <c r="W3755" i="2" s="1"/>
  <c r="Y3755" i="2" s="1"/>
  <c r="T3886" i="2"/>
  <c r="U3886" i="2" s="1"/>
  <c r="W3886" i="2" s="1"/>
  <c r="Y3886" i="2" s="1"/>
  <c r="T4001" i="2"/>
  <c r="U4001" i="2" s="1"/>
  <c r="W4001" i="2" s="1"/>
  <c r="Y4001" i="2" s="1"/>
  <c r="T3771" i="2"/>
  <c r="U3771" i="2" s="1"/>
  <c r="W3771" i="2" s="1"/>
  <c r="Y3771" i="2" s="1"/>
  <c r="T3900" i="2"/>
  <c r="U3900" i="2" s="1"/>
  <c r="W3900" i="2" s="1"/>
  <c r="Y3900" i="2" s="1"/>
  <c r="T4012" i="2"/>
  <c r="U4012" i="2" s="1"/>
  <c r="W4012" i="2" s="1"/>
  <c r="Y4012" i="2" s="1"/>
  <c r="T3784" i="2"/>
  <c r="U3784" i="2" s="1"/>
  <c r="W3784" i="2" s="1"/>
  <c r="Y3784" i="2" s="1"/>
  <c r="T3912" i="2"/>
  <c r="U3912" i="2" s="1"/>
  <c r="W3912" i="2" s="1"/>
  <c r="Y3912" i="2" s="1"/>
  <c r="T4023" i="2"/>
  <c r="U4023" i="2" s="1"/>
  <c r="W4023" i="2" s="1"/>
  <c r="Y4023" i="2" s="1"/>
  <c r="T3797" i="2"/>
  <c r="U3797" i="2" s="1"/>
  <c r="W3797" i="2" s="1"/>
  <c r="Y3797" i="2" s="1"/>
  <c r="T3923" i="2"/>
  <c r="U3923" i="2" s="1"/>
  <c r="W3923" i="2" s="1"/>
  <c r="Y3923" i="2" s="1"/>
  <c r="T4034" i="2"/>
  <c r="U4034" i="2" s="1"/>
  <c r="W4034" i="2" s="1"/>
  <c r="Y4034" i="2" s="1"/>
  <c r="T3812" i="2"/>
  <c r="U3812" i="2" s="1"/>
  <c r="W3812" i="2" s="1"/>
  <c r="Y3812" i="2" s="1"/>
  <c r="T3934" i="2"/>
  <c r="U3934" i="2" s="1"/>
  <c r="W3934" i="2" s="1"/>
  <c r="Y3934" i="2" s="1"/>
  <c r="T4045" i="2"/>
  <c r="U4045" i="2" s="1"/>
  <c r="W4045" i="2" s="1"/>
  <c r="Y4045" i="2" s="1"/>
  <c r="T3824" i="2"/>
  <c r="U3824" i="2" s="1"/>
  <c r="W3824" i="2" s="1"/>
  <c r="Y3824" i="2" s="1"/>
  <c r="T3945" i="2"/>
  <c r="U3945" i="2" s="1"/>
  <c r="W3945" i="2" s="1"/>
  <c r="Y3945" i="2" s="1"/>
  <c r="T4056" i="2"/>
  <c r="U4056" i="2" s="1"/>
  <c r="W4056" i="2" s="1"/>
  <c r="Y4056" i="2" s="1"/>
  <c r="T3836" i="2"/>
  <c r="U3836" i="2" s="1"/>
  <c r="W3836" i="2" s="1"/>
  <c r="Y3836" i="2" s="1"/>
  <c r="T3956" i="2"/>
  <c r="U3956" i="2" s="1"/>
  <c r="W3956" i="2" s="1"/>
  <c r="Y3956" i="2" s="1"/>
  <c r="T3850" i="2"/>
  <c r="U3850" i="2" s="1"/>
  <c r="W3850" i="2" s="1"/>
  <c r="Y3850" i="2" s="1"/>
  <c r="T3967" i="2"/>
  <c r="U3967" i="2" s="1"/>
  <c r="W3967" i="2" s="1"/>
  <c r="Y3967" i="2" s="1"/>
  <c r="T3726" i="2"/>
  <c r="U3726" i="2" s="1"/>
  <c r="W3726" i="2" s="1"/>
  <c r="Y3726" i="2" s="1"/>
  <c r="T3862" i="2"/>
  <c r="U3862" i="2" s="1"/>
  <c r="W3862" i="2" s="1"/>
  <c r="Y3862" i="2" s="1"/>
  <c r="T3978" i="2"/>
  <c r="U3978" i="2" s="1"/>
  <c r="W3978" i="2" s="1"/>
  <c r="Y3978" i="2" s="1"/>
  <c r="T3742" i="2"/>
  <c r="U3742" i="2" s="1"/>
  <c r="W3742" i="2" s="1"/>
  <c r="Y3742" i="2" s="1"/>
  <c r="T3874" i="2"/>
  <c r="U3874" i="2" s="1"/>
  <c r="W3874" i="2" s="1"/>
  <c r="Y3874" i="2" s="1"/>
  <c r="T3990" i="2"/>
  <c r="U3990" i="2" s="1"/>
  <c r="W3990" i="2" s="1"/>
  <c r="Y3990" i="2" s="1"/>
  <c r="T7396" i="2"/>
  <c r="U7396" i="2" s="1"/>
  <c r="W7396" i="2" s="1"/>
  <c r="Y7396" i="2" s="1"/>
  <c r="T7382" i="2"/>
  <c r="U7382" i="2" s="1"/>
  <c r="W7382" i="2" s="1"/>
  <c r="Y7382" i="2" s="1"/>
  <c r="T7364" i="2"/>
  <c r="U7364" i="2" s="1"/>
  <c r="W7364" i="2" s="1"/>
  <c r="Y7364" i="2" s="1"/>
  <c r="T7346" i="2"/>
  <c r="U7346" i="2" s="1"/>
  <c r="W7346" i="2" s="1"/>
  <c r="Y7346" i="2" s="1"/>
  <c r="T7332" i="2"/>
  <c r="U7332" i="2" s="1"/>
  <c r="W7332" i="2" s="1"/>
  <c r="Y7332" i="2" s="1"/>
  <c r="T7314" i="2"/>
  <c r="U7314" i="2" s="1"/>
  <c r="W7314" i="2" s="1"/>
  <c r="Y7314" i="2" s="1"/>
  <c r="T7296" i="2"/>
  <c r="U7296" i="2" s="1"/>
  <c r="W7296" i="2" s="1"/>
  <c r="Y7296" i="2" s="1"/>
  <c r="T7282" i="2"/>
  <c r="U7282" i="2" s="1"/>
  <c r="W7282" i="2" s="1"/>
  <c r="Y7282" i="2" s="1"/>
  <c r="T7247" i="2"/>
  <c r="U7247" i="2" s="1"/>
  <c r="W7247" i="2" s="1"/>
  <c r="Y7247" i="2" s="1"/>
  <c r="T3321" i="2"/>
  <c r="U3321" i="2" s="1"/>
  <c r="W3321" i="2" s="1"/>
  <c r="Y3321" i="2" s="1"/>
  <c r="T3322" i="2"/>
  <c r="U3322" i="2" s="1"/>
  <c r="W3322" i="2" s="1"/>
  <c r="Y3322" i="2" s="1"/>
  <c r="T8115" i="2"/>
  <c r="U8115" i="2" s="1"/>
  <c r="W8115" i="2" s="1"/>
  <c r="Y8115" i="2" s="1"/>
  <c r="T8047" i="2"/>
  <c r="U8047" i="2" s="1"/>
  <c r="W8047" i="2" s="1"/>
  <c r="Y8047" i="2" s="1"/>
  <c r="T7965" i="2"/>
  <c r="U7965" i="2" s="1"/>
  <c r="W7965" i="2" s="1"/>
  <c r="Y7965" i="2" s="1"/>
  <c r="T7833" i="2"/>
  <c r="U7833" i="2" s="1"/>
  <c r="W7833" i="2" s="1"/>
  <c r="Y7833" i="2" s="1"/>
  <c r="T7395" i="2"/>
  <c r="U7395" i="2" s="1"/>
  <c r="W7395" i="2" s="1"/>
  <c r="Y7395" i="2" s="1"/>
  <c r="T7377" i="2"/>
  <c r="U7377" i="2" s="1"/>
  <c r="W7377" i="2" s="1"/>
  <c r="Y7377" i="2" s="1"/>
  <c r="T7363" i="2"/>
  <c r="U7363" i="2" s="1"/>
  <c r="W7363" i="2" s="1"/>
  <c r="Y7363" i="2" s="1"/>
  <c r="T7345" i="2"/>
  <c r="U7345" i="2" s="1"/>
  <c r="W7345" i="2" s="1"/>
  <c r="Y7345" i="2" s="1"/>
  <c r="T7327" i="2"/>
  <c r="U7327" i="2" s="1"/>
  <c r="W7327" i="2" s="1"/>
  <c r="Y7327" i="2" s="1"/>
  <c r="T7313" i="2"/>
  <c r="U7313" i="2" s="1"/>
  <c r="W7313" i="2" s="1"/>
  <c r="Y7313" i="2" s="1"/>
  <c r="T7295" i="2"/>
  <c r="U7295" i="2" s="1"/>
  <c r="W7295" i="2" s="1"/>
  <c r="Y7295" i="2" s="1"/>
  <c r="T7277" i="2"/>
  <c r="U7277" i="2" s="1"/>
  <c r="W7277" i="2" s="1"/>
  <c r="Y7277" i="2" s="1"/>
  <c r="T7244" i="2"/>
  <c r="U7244" i="2" s="1"/>
  <c r="W7244" i="2" s="1"/>
  <c r="Y7244" i="2" s="1"/>
  <c r="T1119" i="2"/>
  <c r="U1119" i="2" s="1"/>
  <c r="W1119" i="2" s="1"/>
  <c r="Y1119" i="2" s="1"/>
  <c r="T1120" i="2"/>
  <c r="U1120" i="2" s="1"/>
  <c r="W1120" i="2" s="1"/>
  <c r="Y1120" i="2" s="1"/>
  <c r="T4438" i="2"/>
  <c r="U4438" i="2" s="1"/>
  <c r="W4438" i="2" s="1"/>
  <c r="Y4438" i="2" s="1"/>
  <c r="T4448" i="2"/>
  <c r="U4448" i="2" s="1"/>
  <c r="W4448" i="2" s="1"/>
  <c r="Y4448" i="2" s="1"/>
  <c r="T4439" i="2"/>
  <c r="U4439" i="2" s="1"/>
  <c r="W4439" i="2" s="1"/>
  <c r="Y4439" i="2" s="1"/>
  <c r="T4449" i="2"/>
  <c r="U4449" i="2" s="1"/>
  <c r="W4449" i="2" s="1"/>
  <c r="Y4449" i="2" s="1"/>
  <c r="T4440" i="2"/>
  <c r="U4440" i="2" s="1"/>
  <c r="W4440" i="2" s="1"/>
  <c r="Y4440" i="2" s="1"/>
  <c r="T4450" i="2"/>
  <c r="U4450" i="2" s="1"/>
  <c r="W4450" i="2" s="1"/>
  <c r="Y4450" i="2" s="1"/>
  <c r="T4441" i="2"/>
  <c r="U4441" i="2" s="1"/>
  <c r="W4441" i="2" s="1"/>
  <c r="Y4441" i="2" s="1"/>
  <c r="T4454" i="2"/>
  <c r="U4454" i="2" s="1"/>
  <c r="W4454" i="2" s="1"/>
  <c r="Y4454" i="2" s="1"/>
  <c r="T4442" i="2"/>
  <c r="U4442" i="2" s="1"/>
  <c r="W4442" i="2" s="1"/>
  <c r="Y4442" i="2" s="1"/>
  <c r="T4455" i="2"/>
  <c r="U4455" i="2" s="1"/>
  <c r="W4455" i="2" s="1"/>
  <c r="Y4455" i="2" s="1"/>
  <c r="T4443" i="2"/>
  <c r="U4443" i="2" s="1"/>
  <c r="W4443" i="2" s="1"/>
  <c r="Y4443" i="2" s="1"/>
  <c r="T4456" i="2"/>
  <c r="U4456" i="2" s="1"/>
  <c r="W4456" i="2" s="1"/>
  <c r="Y4456" i="2" s="1"/>
  <c r="T4444" i="2"/>
  <c r="U4444" i="2" s="1"/>
  <c r="W4444" i="2" s="1"/>
  <c r="Y4444" i="2" s="1"/>
  <c r="T4457" i="2"/>
  <c r="U4457" i="2" s="1"/>
  <c r="W4457" i="2" s="1"/>
  <c r="Y4457" i="2" s="1"/>
  <c r="T4445" i="2"/>
  <c r="U4445" i="2" s="1"/>
  <c r="W4445" i="2" s="1"/>
  <c r="Y4445" i="2" s="1"/>
  <c r="T4446" i="2"/>
  <c r="U4446" i="2" s="1"/>
  <c r="W4446" i="2" s="1"/>
  <c r="Y4446" i="2" s="1"/>
  <c r="T4447" i="2"/>
  <c r="U4447" i="2" s="1"/>
  <c r="W4447" i="2" s="1"/>
  <c r="Y4447" i="2" s="1"/>
  <c r="T4451" i="2"/>
  <c r="U4451" i="2" s="1"/>
  <c r="W4451" i="2" s="1"/>
  <c r="Y4451" i="2" s="1"/>
  <c r="T4452" i="2"/>
  <c r="U4452" i="2" s="1"/>
  <c r="W4452" i="2" s="1"/>
  <c r="Y4452" i="2" s="1"/>
  <c r="T4453" i="2"/>
  <c r="U4453" i="2" s="1"/>
  <c r="W4453" i="2" s="1"/>
  <c r="Y4453" i="2" s="1"/>
  <c r="T3698" i="2"/>
  <c r="U3698" i="2" s="1"/>
  <c r="W3698" i="2" s="1"/>
  <c r="Y3698" i="2" s="1"/>
  <c r="T3708" i="2"/>
  <c r="U3708" i="2" s="1"/>
  <c r="W3708" i="2" s="1"/>
  <c r="Y3708" i="2" s="1"/>
  <c r="T3699" i="2"/>
  <c r="U3699" i="2" s="1"/>
  <c r="W3699" i="2" s="1"/>
  <c r="Y3699" i="2" s="1"/>
  <c r="T3709" i="2"/>
  <c r="U3709" i="2" s="1"/>
  <c r="W3709" i="2" s="1"/>
  <c r="Y3709" i="2" s="1"/>
  <c r="T3700" i="2"/>
  <c r="U3700" i="2" s="1"/>
  <c r="W3700" i="2" s="1"/>
  <c r="Y3700" i="2" s="1"/>
  <c r="T3710" i="2"/>
  <c r="U3710" i="2" s="1"/>
  <c r="W3710" i="2" s="1"/>
  <c r="Y3710" i="2" s="1"/>
  <c r="T3707" i="2"/>
  <c r="U3707" i="2" s="1"/>
  <c r="W3707" i="2" s="1"/>
  <c r="Y3707" i="2" s="1"/>
  <c r="T3711" i="2"/>
  <c r="U3711" i="2" s="1"/>
  <c r="W3711" i="2" s="1"/>
  <c r="Y3711" i="2" s="1"/>
  <c r="T3712" i="2"/>
  <c r="U3712" i="2" s="1"/>
  <c r="W3712" i="2" s="1"/>
  <c r="Y3712" i="2" s="1"/>
  <c r="T3701" i="2"/>
  <c r="U3701" i="2" s="1"/>
  <c r="W3701" i="2" s="1"/>
  <c r="Y3701" i="2" s="1"/>
  <c r="T3714" i="2"/>
  <c r="U3714" i="2" s="1"/>
  <c r="W3714" i="2" s="1"/>
  <c r="Y3714" i="2" s="1"/>
  <c r="T3702" i="2"/>
  <c r="U3702" i="2" s="1"/>
  <c r="W3702" i="2" s="1"/>
  <c r="Y3702" i="2" s="1"/>
  <c r="T3715" i="2"/>
  <c r="U3715" i="2" s="1"/>
  <c r="W3715" i="2" s="1"/>
  <c r="Y3715" i="2" s="1"/>
  <c r="T3703" i="2"/>
  <c r="U3703" i="2" s="1"/>
  <c r="W3703" i="2" s="1"/>
  <c r="Y3703" i="2" s="1"/>
  <c r="T3716" i="2"/>
  <c r="U3716" i="2" s="1"/>
  <c r="W3716" i="2" s="1"/>
  <c r="Y3716" i="2" s="1"/>
  <c r="T3704" i="2"/>
  <c r="U3704" i="2" s="1"/>
  <c r="W3704" i="2" s="1"/>
  <c r="Y3704" i="2" s="1"/>
  <c r="T3705" i="2"/>
  <c r="U3705" i="2" s="1"/>
  <c r="W3705" i="2" s="1"/>
  <c r="Y3705" i="2" s="1"/>
  <c r="T3706" i="2"/>
  <c r="U3706" i="2" s="1"/>
  <c r="W3706" i="2" s="1"/>
  <c r="Y3706" i="2" s="1"/>
  <c r="T3697" i="2"/>
  <c r="U3697" i="2" s="1"/>
  <c r="W3697" i="2" s="1"/>
  <c r="Y3697" i="2" s="1"/>
  <c r="T3713" i="2"/>
  <c r="U3713" i="2" s="1"/>
  <c r="W3713" i="2" s="1"/>
  <c r="Y3713" i="2" s="1"/>
  <c r="T8096" i="2"/>
  <c r="U8096" i="2" s="1"/>
  <c r="W8096" i="2" s="1"/>
  <c r="Y8096" i="2" s="1"/>
  <c r="T7846" i="2"/>
  <c r="U7846" i="2" s="1"/>
  <c r="W7846" i="2" s="1"/>
  <c r="Y7846" i="2" s="1"/>
  <c r="T7394" i="2"/>
  <c r="U7394" i="2" s="1"/>
  <c r="W7394" i="2" s="1"/>
  <c r="Y7394" i="2" s="1"/>
  <c r="T7376" i="2"/>
  <c r="U7376" i="2" s="1"/>
  <c r="W7376" i="2" s="1"/>
  <c r="Y7376" i="2" s="1"/>
  <c r="T7362" i="2"/>
  <c r="U7362" i="2" s="1"/>
  <c r="W7362" i="2" s="1"/>
  <c r="Y7362" i="2" s="1"/>
  <c r="T7344" i="2"/>
  <c r="U7344" i="2" s="1"/>
  <c r="W7344" i="2" s="1"/>
  <c r="Y7344" i="2" s="1"/>
  <c r="T7326" i="2"/>
  <c r="U7326" i="2" s="1"/>
  <c r="W7326" i="2" s="1"/>
  <c r="Y7326" i="2" s="1"/>
  <c r="T7312" i="2"/>
  <c r="U7312" i="2" s="1"/>
  <c r="W7312" i="2" s="1"/>
  <c r="Y7312" i="2" s="1"/>
  <c r="T7294" i="2"/>
  <c r="U7294" i="2" s="1"/>
  <c r="W7294" i="2" s="1"/>
  <c r="Y7294" i="2" s="1"/>
  <c r="T7274" i="2"/>
  <c r="U7274" i="2" s="1"/>
  <c r="W7274" i="2" s="1"/>
  <c r="Y7274" i="2" s="1"/>
  <c r="T7243" i="2"/>
  <c r="U7243" i="2" s="1"/>
  <c r="W7243" i="2" s="1"/>
  <c r="Y7243" i="2" s="1"/>
  <c r="T1865" i="2"/>
  <c r="U1865" i="2" s="1"/>
  <c r="W1865" i="2" s="1"/>
  <c r="Y1865" i="2" s="1"/>
  <c r="T1866" i="2"/>
  <c r="U1866" i="2" s="1"/>
  <c r="W1866" i="2" s="1"/>
  <c r="Y1866" i="2" s="1"/>
  <c r="T1867" i="2"/>
  <c r="U1867" i="2" s="1"/>
  <c r="W1867" i="2" s="1"/>
  <c r="Y1867" i="2" s="1"/>
  <c r="T1868" i="2"/>
  <c r="U1868" i="2" s="1"/>
  <c r="W1868" i="2" s="1"/>
  <c r="Y1868" i="2" s="1"/>
  <c r="T1870" i="2"/>
  <c r="U1870" i="2" s="1"/>
  <c r="W1870" i="2" s="1"/>
  <c r="Y1870" i="2" s="1"/>
  <c r="T1869" i="2"/>
  <c r="U1869" i="2" s="1"/>
  <c r="W1869" i="2" s="1"/>
  <c r="Y1869" i="2" s="1"/>
  <c r="T7997" i="2"/>
  <c r="U7997" i="2" s="1"/>
  <c r="W7997" i="2" s="1"/>
  <c r="Y7997" i="2" s="1"/>
  <c r="T4432" i="2"/>
  <c r="U4432" i="2" s="1"/>
  <c r="W4432" i="2" s="1"/>
  <c r="Y4432" i="2" s="1"/>
  <c r="T4433" i="2"/>
  <c r="U4433" i="2" s="1"/>
  <c r="W4433" i="2" s="1"/>
  <c r="Y4433" i="2" s="1"/>
  <c r="T4434" i="2"/>
  <c r="U4434" i="2" s="1"/>
  <c r="W4434" i="2" s="1"/>
  <c r="Y4434" i="2" s="1"/>
  <c r="T4435" i="2"/>
  <c r="U4435" i="2" s="1"/>
  <c r="W4435" i="2" s="1"/>
  <c r="Y4435" i="2" s="1"/>
  <c r="T4436" i="2"/>
  <c r="U4436" i="2" s="1"/>
  <c r="W4436" i="2" s="1"/>
  <c r="Y4436" i="2" s="1"/>
  <c r="T4437" i="2"/>
  <c r="U4437" i="2" s="1"/>
  <c r="W4437" i="2" s="1"/>
  <c r="Y4437" i="2" s="1"/>
  <c r="T7896" i="2"/>
  <c r="U7896" i="2" s="1"/>
  <c r="W7896" i="2" s="1"/>
  <c r="Y7896" i="2" s="1"/>
  <c r="T3694" i="2"/>
  <c r="U3694" i="2" s="1"/>
  <c r="W3694" i="2" s="1"/>
  <c r="Y3694" i="2" s="1"/>
  <c r="T3695" i="2"/>
  <c r="U3695" i="2" s="1"/>
  <c r="W3695" i="2" s="1"/>
  <c r="Y3695" i="2" s="1"/>
  <c r="T3696" i="2"/>
  <c r="U3696" i="2" s="1"/>
  <c r="W3696" i="2" s="1"/>
  <c r="Y3696" i="2" s="1"/>
  <c r="T3691" i="2"/>
  <c r="U3691" i="2" s="1"/>
  <c r="W3691" i="2" s="1"/>
  <c r="Y3691" i="2" s="1"/>
  <c r="T3692" i="2"/>
  <c r="U3692" i="2" s="1"/>
  <c r="W3692" i="2" s="1"/>
  <c r="Y3692" i="2" s="1"/>
  <c r="T3693" i="2"/>
  <c r="U3693" i="2" s="1"/>
  <c r="W3693" i="2" s="1"/>
  <c r="Y3693" i="2" s="1"/>
  <c r="T8045" i="2"/>
  <c r="U8045" i="2" s="1"/>
  <c r="W8045" i="2" s="1"/>
  <c r="Y8045" i="2" s="1"/>
  <c r="T7393" i="2"/>
  <c r="U7393" i="2" s="1"/>
  <c r="W7393" i="2" s="1"/>
  <c r="Y7393" i="2" s="1"/>
  <c r="T7375" i="2"/>
  <c r="U7375" i="2" s="1"/>
  <c r="W7375" i="2" s="1"/>
  <c r="Y7375" i="2" s="1"/>
  <c r="T7357" i="2"/>
  <c r="U7357" i="2" s="1"/>
  <c r="W7357" i="2" s="1"/>
  <c r="Y7357" i="2" s="1"/>
  <c r="T7343" i="2"/>
  <c r="U7343" i="2" s="1"/>
  <c r="W7343" i="2" s="1"/>
  <c r="Y7343" i="2" s="1"/>
  <c r="T7325" i="2"/>
  <c r="U7325" i="2" s="1"/>
  <c r="W7325" i="2" s="1"/>
  <c r="Y7325" i="2" s="1"/>
  <c r="T7307" i="2"/>
  <c r="U7307" i="2" s="1"/>
  <c r="W7307" i="2" s="1"/>
  <c r="Y7307" i="2" s="1"/>
  <c r="T7293" i="2"/>
  <c r="U7293" i="2" s="1"/>
  <c r="W7293" i="2" s="1"/>
  <c r="Y7293" i="2" s="1"/>
  <c r="T7273" i="2"/>
  <c r="U7273" i="2" s="1"/>
  <c r="W7273" i="2" s="1"/>
  <c r="Y7273" i="2" s="1"/>
  <c r="T7028" i="2"/>
  <c r="U7028" i="2" s="1"/>
  <c r="W7028" i="2" s="1"/>
  <c r="Y7028" i="2" s="1"/>
  <c r="T7027" i="2"/>
  <c r="U7027" i="2" s="1"/>
  <c r="W7027" i="2" s="1"/>
  <c r="Y7027" i="2" s="1"/>
  <c r="T1523" i="2"/>
  <c r="U1523" i="2" s="1"/>
  <c r="W1523" i="2" s="1"/>
  <c r="Y1523" i="2" s="1"/>
  <c r="T1533" i="2"/>
  <c r="U1533" i="2" s="1"/>
  <c r="W1533" i="2" s="1"/>
  <c r="Y1533" i="2" s="1"/>
  <c r="T1543" i="2"/>
  <c r="U1543" i="2" s="1"/>
  <c r="W1543" i="2" s="1"/>
  <c r="Y1543" i="2" s="1"/>
  <c r="T1553" i="2"/>
  <c r="U1553" i="2" s="1"/>
  <c r="W1553" i="2" s="1"/>
  <c r="Y1553" i="2" s="1"/>
  <c r="T1563" i="2"/>
  <c r="U1563" i="2" s="1"/>
  <c r="W1563" i="2" s="1"/>
  <c r="Y1563" i="2" s="1"/>
  <c r="T1573" i="2"/>
  <c r="U1573" i="2" s="1"/>
  <c r="W1573" i="2" s="1"/>
  <c r="Y1573" i="2" s="1"/>
  <c r="T1583" i="2"/>
  <c r="U1583" i="2" s="1"/>
  <c r="W1583" i="2" s="1"/>
  <c r="Y1583" i="2" s="1"/>
  <c r="T1593" i="2"/>
  <c r="U1593" i="2" s="1"/>
  <c r="W1593" i="2" s="1"/>
  <c r="Y1593" i="2" s="1"/>
  <c r="T1528" i="2"/>
  <c r="U1528" i="2" s="1"/>
  <c r="W1528" i="2" s="1"/>
  <c r="Y1528" i="2" s="1"/>
  <c r="T1539" i="2"/>
  <c r="U1539" i="2" s="1"/>
  <c r="W1539" i="2" s="1"/>
  <c r="Y1539" i="2" s="1"/>
  <c r="T1550" i="2"/>
  <c r="U1550" i="2" s="1"/>
  <c r="W1550" i="2" s="1"/>
  <c r="Y1550" i="2" s="1"/>
  <c r="T1561" i="2"/>
  <c r="U1561" i="2" s="1"/>
  <c r="W1561" i="2" s="1"/>
  <c r="Y1561" i="2" s="1"/>
  <c r="T1572" i="2"/>
  <c r="U1572" i="2" s="1"/>
  <c r="W1572" i="2" s="1"/>
  <c r="Y1572" i="2" s="1"/>
  <c r="T1584" i="2"/>
  <c r="U1584" i="2" s="1"/>
  <c r="W1584" i="2" s="1"/>
  <c r="Y1584" i="2" s="1"/>
  <c r="T1595" i="2"/>
  <c r="U1595" i="2" s="1"/>
  <c r="W1595" i="2" s="1"/>
  <c r="Y1595" i="2" s="1"/>
  <c r="T1605" i="2"/>
  <c r="U1605" i="2" s="1"/>
  <c r="W1605" i="2" s="1"/>
  <c r="Y1605" i="2" s="1"/>
  <c r="T1615" i="2"/>
  <c r="U1615" i="2" s="1"/>
  <c r="W1615" i="2" s="1"/>
  <c r="Y1615" i="2" s="1"/>
  <c r="T1625" i="2"/>
  <c r="U1625" i="2" s="1"/>
  <c r="W1625" i="2" s="1"/>
  <c r="Y1625" i="2" s="1"/>
  <c r="T1635" i="2"/>
  <c r="U1635" i="2" s="1"/>
  <c r="W1635" i="2" s="1"/>
  <c r="Y1635" i="2" s="1"/>
  <c r="T1645" i="2"/>
  <c r="U1645" i="2" s="1"/>
  <c r="W1645" i="2" s="1"/>
  <c r="Y1645" i="2" s="1"/>
  <c r="T1655" i="2"/>
  <c r="U1655" i="2" s="1"/>
  <c r="W1655" i="2" s="1"/>
  <c r="Y1655" i="2" s="1"/>
  <c r="T1665" i="2"/>
  <c r="U1665" i="2" s="1"/>
  <c r="W1665" i="2" s="1"/>
  <c r="Y1665" i="2" s="1"/>
  <c r="T1675" i="2"/>
  <c r="U1675" i="2" s="1"/>
  <c r="W1675" i="2" s="1"/>
  <c r="Y1675" i="2" s="1"/>
  <c r="T1685" i="2"/>
  <c r="U1685" i="2" s="1"/>
  <c r="W1685" i="2" s="1"/>
  <c r="Y1685" i="2" s="1"/>
  <c r="T1695" i="2"/>
  <c r="U1695" i="2" s="1"/>
  <c r="W1695" i="2" s="1"/>
  <c r="Y1695" i="2" s="1"/>
  <c r="T1705" i="2"/>
  <c r="U1705" i="2" s="1"/>
  <c r="W1705" i="2" s="1"/>
  <c r="Y1705" i="2" s="1"/>
  <c r="T1715" i="2"/>
  <c r="U1715" i="2" s="1"/>
  <c r="W1715" i="2" s="1"/>
  <c r="Y1715" i="2" s="1"/>
  <c r="T1725" i="2"/>
  <c r="U1725" i="2" s="1"/>
  <c r="W1725" i="2" s="1"/>
  <c r="Y1725" i="2" s="1"/>
  <c r="T1735" i="2"/>
  <c r="U1735" i="2" s="1"/>
  <c r="W1735" i="2" s="1"/>
  <c r="Y1735" i="2" s="1"/>
  <c r="T1745" i="2"/>
  <c r="U1745" i="2" s="1"/>
  <c r="W1745" i="2" s="1"/>
  <c r="Y1745" i="2" s="1"/>
  <c r="T1755" i="2"/>
  <c r="U1755" i="2" s="1"/>
  <c r="W1755" i="2" s="1"/>
  <c r="Y1755" i="2" s="1"/>
  <c r="T1765" i="2"/>
  <c r="U1765" i="2" s="1"/>
  <c r="W1765" i="2" s="1"/>
  <c r="Y1765" i="2" s="1"/>
  <c r="T1775" i="2"/>
  <c r="U1775" i="2" s="1"/>
  <c r="W1775" i="2" s="1"/>
  <c r="Y1775" i="2" s="1"/>
  <c r="T1785" i="2"/>
  <c r="U1785" i="2" s="1"/>
  <c r="W1785" i="2" s="1"/>
  <c r="Y1785" i="2" s="1"/>
  <c r="T1795" i="2"/>
  <c r="U1795" i="2" s="1"/>
  <c r="W1795" i="2" s="1"/>
  <c r="Y1795" i="2" s="1"/>
  <c r="T1805" i="2"/>
  <c r="U1805" i="2" s="1"/>
  <c r="W1805" i="2" s="1"/>
  <c r="Y1805" i="2" s="1"/>
  <c r="T1815" i="2"/>
  <c r="U1815" i="2" s="1"/>
  <c r="W1815" i="2" s="1"/>
  <c r="Y1815" i="2" s="1"/>
  <c r="T1825" i="2"/>
  <c r="U1825" i="2" s="1"/>
  <c r="W1825" i="2" s="1"/>
  <c r="Y1825" i="2" s="1"/>
  <c r="T1835" i="2"/>
  <c r="U1835" i="2" s="1"/>
  <c r="W1835" i="2" s="1"/>
  <c r="Y1835" i="2" s="1"/>
  <c r="T1845" i="2"/>
  <c r="U1845" i="2" s="1"/>
  <c r="W1845" i="2" s="1"/>
  <c r="Y1845" i="2" s="1"/>
  <c r="T1855" i="2"/>
  <c r="U1855" i="2" s="1"/>
  <c r="W1855" i="2" s="1"/>
  <c r="Y1855" i="2" s="1"/>
  <c r="T1529" i="2"/>
  <c r="U1529" i="2" s="1"/>
  <c r="W1529" i="2" s="1"/>
  <c r="Y1529" i="2" s="1"/>
  <c r="T1540" i="2"/>
  <c r="U1540" i="2" s="1"/>
  <c r="W1540" i="2" s="1"/>
  <c r="Y1540" i="2" s="1"/>
  <c r="T1551" i="2"/>
  <c r="U1551" i="2" s="1"/>
  <c r="W1551" i="2" s="1"/>
  <c r="Y1551" i="2" s="1"/>
  <c r="T1562" i="2"/>
  <c r="U1562" i="2" s="1"/>
  <c r="W1562" i="2" s="1"/>
  <c r="Y1562" i="2" s="1"/>
  <c r="T1574" i="2"/>
  <c r="U1574" i="2" s="1"/>
  <c r="W1574" i="2" s="1"/>
  <c r="Y1574" i="2" s="1"/>
  <c r="T1585" i="2"/>
  <c r="U1585" i="2" s="1"/>
  <c r="W1585" i="2" s="1"/>
  <c r="Y1585" i="2" s="1"/>
  <c r="T1596" i="2"/>
  <c r="U1596" i="2" s="1"/>
  <c r="W1596" i="2" s="1"/>
  <c r="Y1596" i="2" s="1"/>
  <c r="T1606" i="2"/>
  <c r="U1606" i="2" s="1"/>
  <c r="W1606" i="2" s="1"/>
  <c r="Y1606" i="2" s="1"/>
  <c r="T1616" i="2"/>
  <c r="U1616" i="2" s="1"/>
  <c r="W1616" i="2" s="1"/>
  <c r="Y1616" i="2" s="1"/>
  <c r="T1626" i="2"/>
  <c r="U1626" i="2" s="1"/>
  <c r="W1626" i="2" s="1"/>
  <c r="Y1626" i="2" s="1"/>
  <c r="T1636" i="2"/>
  <c r="U1636" i="2" s="1"/>
  <c r="W1636" i="2" s="1"/>
  <c r="Y1636" i="2" s="1"/>
  <c r="T1646" i="2"/>
  <c r="U1646" i="2" s="1"/>
  <c r="W1646" i="2" s="1"/>
  <c r="Y1646" i="2" s="1"/>
  <c r="T1656" i="2"/>
  <c r="U1656" i="2" s="1"/>
  <c r="W1656" i="2" s="1"/>
  <c r="Y1656" i="2" s="1"/>
  <c r="T1666" i="2"/>
  <c r="U1666" i="2" s="1"/>
  <c r="W1666" i="2" s="1"/>
  <c r="Y1666" i="2" s="1"/>
  <c r="T1676" i="2"/>
  <c r="U1676" i="2" s="1"/>
  <c r="W1676" i="2" s="1"/>
  <c r="Y1676" i="2" s="1"/>
  <c r="T1686" i="2"/>
  <c r="U1686" i="2" s="1"/>
  <c r="W1686" i="2" s="1"/>
  <c r="Y1686" i="2" s="1"/>
  <c r="T1696" i="2"/>
  <c r="U1696" i="2" s="1"/>
  <c r="W1696" i="2" s="1"/>
  <c r="Y1696" i="2" s="1"/>
  <c r="T1706" i="2"/>
  <c r="U1706" i="2" s="1"/>
  <c r="W1706" i="2" s="1"/>
  <c r="Y1706" i="2" s="1"/>
  <c r="T1716" i="2"/>
  <c r="U1716" i="2" s="1"/>
  <c r="W1716" i="2" s="1"/>
  <c r="Y1716" i="2" s="1"/>
  <c r="T1726" i="2"/>
  <c r="U1726" i="2" s="1"/>
  <c r="W1726" i="2" s="1"/>
  <c r="Y1726" i="2" s="1"/>
  <c r="T1736" i="2"/>
  <c r="U1736" i="2" s="1"/>
  <c r="W1736" i="2" s="1"/>
  <c r="Y1736" i="2" s="1"/>
  <c r="T1746" i="2"/>
  <c r="U1746" i="2" s="1"/>
  <c r="W1746" i="2" s="1"/>
  <c r="Y1746" i="2" s="1"/>
  <c r="T1756" i="2"/>
  <c r="U1756" i="2" s="1"/>
  <c r="W1756" i="2" s="1"/>
  <c r="Y1756" i="2" s="1"/>
  <c r="T1766" i="2"/>
  <c r="U1766" i="2" s="1"/>
  <c r="W1766" i="2" s="1"/>
  <c r="Y1766" i="2" s="1"/>
  <c r="T1776" i="2"/>
  <c r="U1776" i="2" s="1"/>
  <c r="W1776" i="2" s="1"/>
  <c r="Y1776" i="2" s="1"/>
  <c r="T1786" i="2"/>
  <c r="U1786" i="2" s="1"/>
  <c r="W1786" i="2" s="1"/>
  <c r="Y1786" i="2" s="1"/>
  <c r="T1796" i="2"/>
  <c r="U1796" i="2" s="1"/>
  <c r="W1796" i="2" s="1"/>
  <c r="Y1796" i="2" s="1"/>
  <c r="T1806" i="2"/>
  <c r="U1806" i="2" s="1"/>
  <c r="W1806" i="2" s="1"/>
  <c r="Y1806" i="2" s="1"/>
  <c r="T1816" i="2"/>
  <c r="U1816" i="2" s="1"/>
  <c r="W1816" i="2" s="1"/>
  <c r="Y1816" i="2" s="1"/>
  <c r="T1826" i="2"/>
  <c r="U1826" i="2" s="1"/>
  <c r="W1826" i="2" s="1"/>
  <c r="Y1826" i="2" s="1"/>
  <c r="T1836" i="2"/>
  <c r="U1836" i="2" s="1"/>
  <c r="W1836" i="2" s="1"/>
  <c r="Y1836" i="2" s="1"/>
  <c r="T1846" i="2"/>
  <c r="U1846" i="2" s="1"/>
  <c r="W1846" i="2" s="1"/>
  <c r="Y1846" i="2" s="1"/>
  <c r="T1856" i="2"/>
  <c r="U1856" i="2" s="1"/>
  <c r="W1856" i="2" s="1"/>
  <c r="Y1856" i="2" s="1"/>
  <c r="T1519" i="2"/>
  <c r="U1519" i="2" s="1"/>
  <c r="W1519" i="2" s="1"/>
  <c r="Y1519" i="2" s="1"/>
  <c r="T1530" i="2"/>
  <c r="U1530" i="2" s="1"/>
  <c r="W1530" i="2" s="1"/>
  <c r="Y1530" i="2" s="1"/>
  <c r="T1541" i="2"/>
  <c r="U1541" i="2" s="1"/>
  <c r="W1541" i="2" s="1"/>
  <c r="Y1541" i="2" s="1"/>
  <c r="T1552" i="2"/>
  <c r="U1552" i="2" s="1"/>
  <c r="W1552" i="2" s="1"/>
  <c r="Y1552" i="2" s="1"/>
  <c r="T1564" i="2"/>
  <c r="U1564" i="2" s="1"/>
  <c r="W1564" i="2" s="1"/>
  <c r="Y1564" i="2" s="1"/>
  <c r="T1575" i="2"/>
  <c r="U1575" i="2" s="1"/>
  <c r="W1575" i="2" s="1"/>
  <c r="Y1575" i="2" s="1"/>
  <c r="T1586" i="2"/>
  <c r="U1586" i="2" s="1"/>
  <c r="W1586" i="2" s="1"/>
  <c r="Y1586" i="2" s="1"/>
  <c r="T1597" i="2"/>
  <c r="U1597" i="2" s="1"/>
  <c r="W1597" i="2" s="1"/>
  <c r="Y1597" i="2" s="1"/>
  <c r="T1607" i="2"/>
  <c r="U1607" i="2" s="1"/>
  <c r="W1607" i="2" s="1"/>
  <c r="Y1607" i="2" s="1"/>
  <c r="T1617" i="2"/>
  <c r="U1617" i="2" s="1"/>
  <c r="W1617" i="2" s="1"/>
  <c r="Y1617" i="2" s="1"/>
  <c r="T1627" i="2"/>
  <c r="U1627" i="2" s="1"/>
  <c r="W1627" i="2" s="1"/>
  <c r="Y1627" i="2" s="1"/>
  <c r="T1637" i="2"/>
  <c r="U1637" i="2" s="1"/>
  <c r="W1637" i="2" s="1"/>
  <c r="Y1637" i="2" s="1"/>
  <c r="T1647" i="2"/>
  <c r="U1647" i="2" s="1"/>
  <c r="W1647" i="2" s="1"/>
  <c r="Y1647" i="2" s="1"/>
  <c r="T1657" i="2"/>
  <c r="U1657" i="2" s="1"/>
  <c r="W1657" i="2" s="1"/>
  <c r="Y1657" i="2" s="1"/>
  <c r="T1667" i="2"/>
  <c r="U1667" i="2" s="1"/>
  <c r="W1667" i="2" s="1"/>
  <c r="Y1667" i="2" s="1"/>
  <c r="T1677" i="2"/>
  <c r="U1677" i="2" s="1"/>
  <c r="W1677" i="2" s="1"/>
  <c r="Y1677" i="2" s="1"/>
  <c r="T1687" i="2"/>
  <c r="U1687" i="2" s="1"/>
  <c r="W1687" i="2" s="1"/>
  <c r="Y1687" i="2" s="1"/>
  <c r="T1697" i="2"/>
  <c r="U1697" i="2" s="1"/>
  <c r="W1697" i="2" s="1"/>
  <c r="Y1697" i="2" s="1"/>
  <c r="T1707" i="2"/>
  <c r="U1707" i="2" s="1"/>
  <c r="W1707" i="2" s="1"/>
  <c r="Y1707" i="2" s="1"/>
  <c r="T1717" i="2"/>
  <c r="U1717" i="2" s="1"/>
  <c r="W1717" i="2" s="1"/>
  <c r="Y1717" i="2" s="1"/>
  <c r="T1727" i="2"/>
  <c r="U1727" i="2" s="1"/>
  <c r="W1727" i="2" s="1"/>
  <c r="Y1727" i="2" s="1"/>
  <c r="T1737" i="2"/>
  <c r="U1737" i="2" s="1"/>
  <c r="W1737" i="2" s="1"/>
  <c r="Y1737" i="2" s="1"/>
  <c r="T1747" i="2"/>
  <c r="U1747" i="2" s="1"/>
  <c r="W1747" i="2" s="1"/>
  <c r="Y1747" i="2" s="1"/>
  <c r="T1757" i="2"/>
  <c r="U1757" i="2" s="1"/>
  <c r="W1757" i="2" s="1"/>
  <c r="Y1757" i="2" s="1"/>
  <c r="T1767" i="2"/>
  <c r="U1767" i="2" s="1"/>
  <c r="W1767" i="2" s="1"/>
  <c r="Y1767" i="2" s="1"/>
  <c r="T1777" i="2"/>
  <c r="U1777" i="2" s="1"/>
  <c r="W1777" i="2" s="1"/>
  <c r="Y1777" i="2" s="1"/>
  <c r="T1787" i="2"/>
  <c r="U1787" i="2" s="1"/>
  <c r="W1787" i="2" s="1"/>
  <c r="Y1787" i="2" s="1"/>
  <c r="T1797" i="2"/>
  <c r="U1797" i="2" s="1"/>
  <c r="W1797" i="2" s="1"/>
  <c r="Y1797" i="2" s="1"/>
  <c r="T1807" i="2"/>
  <c r="U1807" i="2" s="1"/>
  <c r="W1807" i="2" s="1"/>
  <c r="Y1807" i="2" s="1"/>
  <c r="T1817" i="2"/>
  <c r="U1817" i="2" s="1"/>
  <c r="W1817" i="2" s="1"/>
  <c r="Y1817" i="2" s="1"/>
  <c r="T1827" i="2"/>
  <c r="U1827" i="2" s="1"/>
  <c r="W1827" i="2" s="1"/>
  <c r="Y1827" i="2" s="1"/>
  <c r="T1837" i="2"/>
  <c r="U1837" i="2" s="1"/>
  <c r="W1837" i="2" s="1"/>
  <c r="Y1837" i="2" s="1"/>
  <c r="T1847" i="2"/>
  <c r="U1847" i="2" s="1"/>
  <c r="W1847" i="2" s="1"/>
  <c r="Y1847" i="2" s="1"/>
  <c r="T1857" i="2"/>
  <c r="U1857" i="2" s="1"/>
  <c r="W1857" i="2" s="1"/>
  <c r="Y1857" i="2" s="1"/>
  <c r="T1524" i="2"/>
  <c r="U1524" i="2" s="1"/>
  <c r="W1524" i="2" s="1"/>
  <c r="Y1524" i="2" s="1"/>
  <c r="T1535" i="2"/>
  <c r="U1535" i="2" s="1"/>
  <c r="W1535" i="2" s="1"/>
  <c r="Y1535" i="2" s="1"/>
  <c r="T1546" i="2"/>
  <c r="U1546" i="2" s="1"/>
  <c r="W1546" i="2" s="1"/>
  <c r="Y1546" i="2" s="1"/>
  <c r="T1525" i="2"/>
  <c r="U1525" i="2" s="1"/>
  <c r="W1525" i="2" s="1"/>
  <c r="Y1525" i="2" s="1"/>
  <c r="T1544" i="2"/>
  <c r="U1544" i="2" s="1"/>
  <c r="W1544" i="2" s="1"/>
  <c r="Y1544" i="2" s="1"/>
  <c r="T1559" i="2"/>
  <c r="U1559" i="2" s="1"/>
  <c r="W1559" i="2" s="1"/>
  <c r="Y1559" i="2" s="1"/>
  <c r="T1577" i="2"/>
  <c r="U1577" i="2" s="1"/>
  <c r="W1577" i="2" s="1"/>
  <c r="Y1577" i="2" s="1"/>
  <c r="T1591" i="2"/>
  <c r="U1591" i="2" s="1"/>
  <c r="W1591" i="2" s="1"/>
  <c r="Y1591" i="2" s="1"/>
  <c r="T1608" i="2"/>
  <c r="U1608" i="2" s="1"/>
  <c r="W1608" i="2" s="1"/>
  <c r="Y1608" i="2" s="1"/>
  <c r="T1621" i="2"/>
  <c r="U1621" i="2" s="1"/>
  <c r="W1621" i="2" s="1"/>
  <c r="Y1621" i="2" s="1"/>
  <c r="T1634" i="2"/>
  <c r="U1634" i="2" s="1"/>
  <c r="W1634" i="2" s="1"/>
  <c r="Y1634" i="2" s="1"/>
  <c r="T1650" i="2"/>
  <c r="U1650" i="2" s="1"/>
  <c r="W1650" i="2" s="1"/>
  <c r="Y1650" i="2" s="1"/>
  <c r="T1663" i="2"/>
  <c r="U1663" i="2" s="1"/>
  <c r="W1663" i="2" s="1"/>
  <c r="Y1663" i="2" s="1"/>
  <c r="T1679" i="2"/>
  <c r="U1679" i="2" s="1"/>
  <c r="W1679" i="2" s="1"/>
  <c r="Y1679" i="2" s="1"/>
  <c r="T1692" i="2"/>
  <c r="U1692" i="2" s="1"/>
  <c r="W1692" i="2" s="1"/>
  <c r="Y1692" i="2" s="1"/>
  <c r="T1708" i="2"/>
  <c r="U1708" i="2" s="1"/>
  <c r="W1708" i="2" s="1"/>
  <c r="Y1708" i="2" s="1"/>
  <c r="T1721" i="2"/>
  <c r="U1721" i="2" s="1"/>
  <c r="W1721" i="2" s="1"/>
  <c r="Y1721" i="2" s="1"/>
  <c r="T1734" i="2"/>
  <c r="U1734" i="2" s="1"/>
  <c r="W1734" i="2" s="1"/>
  <c r="Y1734" i="2" s="1"/>
  <c r="T1750" i="2"/>
  <c r="U1750" i="2" s="1"/>
  <c r="W1750" i="2" s="1"/>
  <c r="Y1750" i="2" s="1"/>
  <c r="T1763" i="2"/>
  <c r="U1763" i="2" s="1"/>
  <c r="W1763" i="2" s="1"/>
  <c r="Y1763" i="2" s="1"/>
  <c r="T1779" i="2"/>
  <c r="U1779" i="2" s="1"/>
  <c r="W1779" i="2" s="1"/>
  <c r="Y1779" i="2" s="1"/>
  <c r="T1792" i="2"/>
  <c r="U1792" i="2" s="1"/>
  <c r="W1792" i="2" s="1"/>
  <c r="Y1792" i="2" s="1"/>
  <c r="T1808" i="2"/>
  <c r="U1808" i="2" s="1"/>
  <c r="W1808" i="2" s="1"/>
  <c r="Y1808" i="2" s="1"/>
  <c r="T1821" i="2"/>
  <c r="U1821" i="2" s="1"/>
  <c r="W1821" i="2" s="1"/>
  <c r="Y1821" i="2" s="1"/>
  <c r="T1834" i="2"/>
  <c r="U1834" i="2" s="1"/>
  <c r="W1834" i="2" s="1"/>
  <c r="Y1834" i="2" s="1"/>
  <c r="T1850" i="2"/>
  <c r="U1850" i="2" s="1"/>
  <c r="W1850" i="2" s="1"/>
  <c r="Y1850" i="2" s="1"/>
  <c r="T1526" i="2"/>
  <c r="U1526" i="2" s="1"/>
  <c r="W1526" i="2" s="1"/>
  <c r="Y1526" i="2" s="1"/>
  <c r="T1545" i="2"/>
  <c r="U1545" i="2" s="1"/>
  <c r="W1545" i="2" s="1"/>
  <c r="Y1545" i="2" s="1"/>
  <c r="T1560" i="2"/>
  <c r="U1560" i="2" s="1"/>
  <c r="W1560" i="2" s="1"/>
  <c r="Y1560" i="2" s="1"/>
  <c r="T1578" i="2"/>
  <c r="U1578" i="2" s="1"/>
  <c r="W1578" i="2" s="1"/>
  <c r="Y1578" i="2" s="1"/>
  <c r="T1592" i="2"/>
  <c r="U1592" i="2" s="1"/>
  <c r="W1592" i="2" s="1"/>
  <c r="Y1592" i="2" s="1"/>
  <c r="T1609" i="2"/>
  <c r="U1609" i="2" s="1"/>
  <c r="W1609" i="2" s="1"/>
  <c r="Y1609" i="2" s="1"/>
  <c r="T1622" i="2"/>
  <c r="U1622" i="2" s="1"/>
  <c r="W1622" i="2" s="1"/>
  <c r="Y1622" i="2" s="1"/>
  <c r="T1638" i="2"/>
  <c r="U1638" i="2" s="1"/>
  <c r="W1638" i="2" s="1"/>
  <c r="Y1638" i="2" s="1"/>
  <c r="T1651" i="2"/>
  <c r="U1651" i="2" s="1"/>
  <c r="W1651" i="2" s="1"/>
  <c r="Y1651" i="2" s="1"/>
  <c r="T1664" i="2"/>
  <c r="U1664" i="2" s="1"/>
  <c r="W1664" i="2" s="1"/>
  <c r="Y1664" i="2" s="1"/>
  <c r="T1680" i="2"/>
  <c r="U1680" i="2" s="1"/>
  <c r="W1680" i="2" s="1"/>
  <c r="Y1680" i="2" s="1"/>
  <c r="T1693" i="2"/>
  <c r="U1693" i="2" s="1"/>
  <c r="W1693" i="2" s="1"/>
  <c r="Y1693" i="2" s="1"/>
  <c r="T1709" i="2"/>
  <c r="U1709" i="2" s="1"/>
  <c r="W1709" i="2" s="1"/>
  <c r="Y1709" i="2" s="1"/>
  <c r="T1722" i="2"/>
  <c r="U1722" i="2" s="1"/>
  <c r="W1722" i="2" s="1"/>
  <c r="Y1722" i="2" s="1"/>
  <c r="T1738" i="2"/>
  <c r="U1738" i="2" s="1"/>
  <c r="W1738" i="2" s="1"/>
  <c r="Y1738" i="2" s="1"/>
  <c r="T1751" i="2"/>
  <c r="U1751" i="2" s="1"/>
  <c r="W1751" i="2" s="1"/>
  <c r="Y1751" i="2" s="1"/>
  <c r="T1764" i="2"/>
  <c r="U1764" i="2" s="1"/>
  <c r="W1764" i="2" s="1"/>
  <c r="Y1764" i="2" s="1"/>
  <c r="T1780" i="2"/>
  <c r="U1780" i="2" s="1"/>
  <c r="W1780" i="2" s="1"/>
  <c r="Y1780" i="2" s="1"/>
  <c r="T1793" i="2"/>
  <c r="U1793" i="2" s="1"/>
  <c r="W1793" i="2" s="1"/>
  <c r="Y1793" i="2" s="1"/>
  <c r="T1809" i="2"/>
  <c r="U1809" i="2" s="1"/>
  <c r="W1809" i="2" s="1"/>
  <c r="Y1809" i="2" s="1"/>
  <c r="T1822" i="2"/>
  <c r="U1822" i="2" s="1"/>
  <c r="W1822" i="2" s="1"/>
  <c r="Y1822" i="2" s="1"/>
  <c r="T1838" i="2"/>
  <c r="U1838" i="2" s="1"/>
  <c r="W1838" i="2" s="1"/>
  <c r="Y1838" i="2" s="1"/>
  <c r="T1851" i="2"/>
  <c r="U1851" i="2" s="1"/>
  <c r="W1851" i="2" s="1"/>
  <c r="Y1851" i="2" s="1"/>
  <c r="T1527" i="2"/>
  <c r="U1527" i="2" s="1"/>
  <c r="W1527" i="2" s="1"/>
  <c r="Y1527" i="2" s="1"/>
  <c r="T1547" i="2"/>
  <c r="U1547" i="2" s="1"/>
  <c r="W1547" i="2" s="1"/>
  <c r="Y1547" i="2" s="1"/>
  <c r="T1565" i="2"/>
  <c r="U1565" i="2" s="1"/>
  <c r="W1565" i="2" s="1"/>
  <c r="Y1565" i="2" s="1"/>
  <c r="T1579" i="2"/>
  <c r="U1579" i="2" s="1"/>
  <c r="W1579" i="2" s="1"/>
  <c r="Y1579" i="2" s="1"/>
  <c r="T1594" i="2"/>
  <c r="U1594" i="2" s="1"/>
  <c r="W1594" i="2" s="1"/>
  <c r="Y1594" i="2" s="1"/>
  <c r="T1610" i="2"/>
  <c r="U1610" i="2" s="1"/>
  <c r="W1610" i="2" s="1"/>
  <c r="Y1610" i="2" s="1"/>
  <c r="T1623" i="2"/>
  <c r="U1623" i="2" s="1"/>
  <c r="W1623" i="2" s="1"/>
  <c r="Y1623" i="2" s="1"/>
  <c r="T1639" i="2"/>
  <c r="U1639" i="2" s="1"/>
  <c r="W1639" i="2" s="1"/>
  <c r="Y1639" i="2" s="1"/>
  <c r="T1652" i="2"/>
  <c r="U1652" i="2" s="1"/>
  <c r="W1652" i="2" s="1"/>
  <c r="Y1652" i="2" s="1"/>
  <c r="T1668" i="2"/>
  <c r="U1668" i="2" s="1"/>
  <c r="W1668" i="2" s="1"/>
  <c r="Y1668" i="2" s="1"/>
  <c r="T1681" i="2"/>
  <c r="U1681" i="2" s="1"/>
  <c r="W1681" i="2" s="1"/>
  <c r="Y1681" i="2" s="1"/>
  <c r="T1694" i="2"/>
  <c r="U1694" i="2" s="1"/>
  <c r="W1694" i="2" s="1"/>
  <c r="Y1694" i="2" s="1"/>
  <c r="T1710" i="2"/>
  <c r="U1710" i="2" s="1"/>
  <c r="W1710" i="2" s="1"/>
  <c r="Y1710" i="2" s="1"/>
  <c r="T1723" i="2"/>
  <c r="U1723" i="2" s="1"/>
  <c r="W1723" i="2" s="1"/>
  <c r="Y1723" i="2" s="1"/>
  <c r="T1739" i="2"/>
  <c r="U1739" i="2" s="1"/>
  <c r="W1739" i="2" s="1"/>
  <c r="Y1739" i="2" s="1"/>
  <c r="T1752" i="2"/>
  <c r="U1752" i="2" s="1"/>
  <c r="W1752" i="2" s="1"/>
  <c r="Y1752" i="2" s="1"/>
  <c r="T1768" i="2"/>
  <c r="U1768" i="2" s="1"/>
  <c r="W1768" i="2" s="1"/>
  <c r="Y1768" i="2" s="1"/>
  <c r="T1781" i="2"/>
  <c r="U1781" i="2" s="1"/>
  <c r="W1781" i="2" s="1"/>
  <c r="Y1781" i="2" s="1"/>
  <c r="T1794" i="2"/>
  <c r="U1794" i="2" s="1"/>
  <c r="W1794" i="2" s="1"/>
  <c r="Y1794" i="2" s="1"/>
  <c r="T1810" i="2"/>
  <c r="U1810" i="2" s="1"/>
  <c r="W1810" i="2" s="1"/>
  <c r="Y1810" i="2" s="1"/>
  <c r="T1823" i="2"/>
  <c r="U1823" i="2" s="1"/>
  <c r="W1823" i="2" s="1"/>
  <c r="Y1823" i="2" s="1"/>
  <c r="T1839" i="2"/>
  <c r="U1839" i="2" s="1"/>
  <c r="W1839" i="2" s="1"/>
  <c r="Y1839" i="2" s="1"/>
  <c r="T1852" i="2"/>
  <c r="U1852" i="2" s="1"/>
  <c r="W1852" i="2" s="1"/>
  <c r="Y1852" i="2" s="1"/>
  <c r="T1531" i="2"/>
  <c r="U1531" i="2" s="1"/>
  <c r="W1531" i="2" s="1"/>
  <c r="Y1531" i="2" s="1"/>
  <c r="T1548" i="2"/>
  <c r="U1548" i="2" s="1"/>
  <c r="W1548" i="2" s="1"/>
  <c r="Y1548" i="2" s="1"/>
  <c r="T1566" i="2"/>
  <c r="U1566" i="2" s="1"/>
  <c r="W1566" i="2" s="1"/>
  <c r="Y1566" i="2" s="1"/>
  <c r="T1580" i="2"/>
  <c r="U1580" i="2" s="1"/>
  <c r="W1580" i="2" s="1"/>
  <c r="Y1580" i="2" s="1"/>
  <c r="T1598" i="2"/>
  <c r="U1598" i="2" s="1"/>
  <c r="W1598" i="2" s="1"/>
  <c r="Y1598" i="2" s="1"/>
  <c r="T1611" i="2"/>
  <c r="U1611" i="2" s="1"/>
  <c r="W1611" i="2" s="1"/>
  <c r="Y1611" i="2" s="1"/>
  <c r="T1624" i="2"/>
  <c r="U1624" i="2" s="1"/>
  <c r="W1624" i="2" s="1"/>
  <c r="Y1624" i="2" s="1"/>
  <c r="T1640" i="2"/>
  <c r="U1640" i="2" s="1"/>
  <c r="W1640" i="2" s="1"/>
  <c r="Y1640" i="2" s="1"/>
  <c r="T1653" i="2"/>
  <c r="U1653" i="2" s="1"/>
  <c r="W1653" i="2" s="1"/>
  <c r="Y1653" i="2" s="1"/>
  <c r="T1669" i="2"/>
  <c r="U1669" i="2" s="1"/>
  <c r="W1669" i="2" s="1"/>
  <c r="Y1669" i="2" s="1"/>
  <c r="T1682" i="2"/>
  <c r="U1682" i="2" s="1"/>
  <c r="W1682" i="2" s="1"/>
  <c r="Y1682" i="2" s="1"/>
  <c r="T1698" i="2"/>
  <c r="U1698" i="2" s="1"/>
  <c r="W1698" i="2" s="1"/>
  <c r="Y1698" i="2" s="1"/>
  <c r="T1711" i="2"/>
  <c r="U1711" i="2" s="1"/>
  <c r="W1711" i="2" s="1"/>
  <c r="Y1711" i="2" s="1"/>
  <c r="T1724" i="2"/>
  <c r="U1724" i="2" s="1"/>
  <c r="W1724" i="2" s="1"/>
  <c r="Y1724" i="2" s="1"/>
  <c r="T1740" i="2"/>
  <c r="U1740" i="2" s="1"/>
  <c r="W1740" i="2" s="1"/>
  <c r="Y1740" i="2" s="1"/>
  <c r="T1753" i="2"/>
  <c r="U1753" i="2" s="1"/>
  <c r="W1753" i="2" s="1"/>
  <c r="Y1753" i="2" s="1"/>
  <c r="T1769" i="2"/>
  <c r="U1769" i="2" s="1"/>
  <c r="W1769" i="2" s="1"/>
  <c r="Y1769" i="2" s="1"/>
  <c r="T1782" i="2"/>
  <c r="U1782" i="2" s="1"/>
  <c r="W1782" i="2" s="1"/>
  <c r="Y1782" i="2" s="1"/>
  <c r="T1798" i="2"/>
  <c r="U1798" i="2" s="1"/>
  <c r="W1798" i="2" s="1"/>
  <c r="Y1798" i="2" s="1"/>
  <c r="T1811" i="2"/>
  <c r="U1811" i="2" s="1"/>
  <c r="W1811" i="2" s="1"/>
  <c r="Y1811" i="2" s="1"/>
  <c r="T1532" i="2"/>
  <c r="U1532" i="2" s="1"/>
  <c r="W1532" i="2" s="1"/>
  <c r="Y1532" i="2" s="1"/>
  <c r="T1549" i="2"/>
  <c r="U1549" i="2" s="1"/>
  <c r="W1549" i="2" s="1"/>
  <c r="Y1549" i="2" s="1"/>
  <c r="T1567" i="2"/>
  <c r="U1567" i="2" s="1"/>
  <c r="W1567" i="2" s="1"/>
  <c r="Y1567" i="2" s="1"/>
  <c r="T1581" i="2"/>
  <c r="U1581" i="2" s="1"/>
  <c r="W1581" i="2" s="1"/>
  <c r="Y1581" i="2" s="1"/>
  <c r="T1599" i="2"/>
  <c r="U1599" i="2" s="1"/>
  <c r="W1599" i="2" s="1"/>
  <c r="Y1599" i="2" s="1"/>
  <c r="T1612" i="2"/>
  <c r="U1612" i="2" s="1"/>
  <c r="W1612" i="2" s="1"/>
  <c r="Y1612" i="2" s="1"/>
  <c r="T1628" i="2"/>
  <c r="U1628" i="2" s="1"/>
  <c r="W1628" i="2" s="1"/>
  <c r="Y1628" i="2" s="1"/>
  <c r="T1641" i="2"/>
  <c r="U1641" i="2" s="1"/>
  <c r="W1641" i="2" s="1"/>
  <c r="Y1641" i="2" s="1"/>
  <c r="T1654" i="2"/>
  <c r="U1654" i="2" s="1"/>
  <c r="W1654" i="2" s="1"/>
  <c r="Y1654" i="2" s="1"/>
  <c r="T1670" i="2"/>
  <c r="U1670" i="2" s="1"/>
  <c r="W1670" i="2" s="1"/>
  <c r="Y1670" i="2" s="1"/>
  <c r="T1683" i="2"/>
  <c r="U1683" i="2" s="1"/>
  <c r="W1683" i="2" s="1"/>
  <c r="Y1683" i="2" s="1"/>
  <c r="T1699" i="2"/>
  <c r="U1699" i="2" s="1"/>
  <c r="W1699" i="2" s="1"/>
  <c r="Y1699" i="2" s="1"/>
  <c r="T1712" i="2"/>
  <c r="U1712" i="2" s="1"/>
  <c r="W1712" i="2" s="1"/>
  <c r="Y1712" i="2" s="1"/>
  <c r="T1728" i="2"/>
  <c r="U1728" i="2" s="1"/>
  <c r="W1728" i="2" s="1"/>
  <c r="Y1728" i="2" s="1"/>
  <c r="T1741" i="2"/>
  <c r="U1741" i="2" s="1"/>
  <c r="W1741" i="2" s="1"/>
  <c r="Y1741" i="2" s="1"/>
  <c r="T1754" i="2"/>
  <c r="U1754" i="2" s="1"/>
  <c r="W1754" i="2" s="1"/>
  <c r="Y1754" i="2" s="1"/>
  <c r="T1770" i="2"/>
  <c r="U1770" i="2" s="1"/>
  <c r="W1770" i="2" s="1"/>
  <c r="Y1770" i="2" s="1"/>
  <c r="T1783" i="2"/>
  <c r="U1783" i="2" s="1"/>
  <c r="W1783" i="2" s="1"/>
  <c r="Y1783" i="2" s="1"/>
  <c r="T1799" i="2"/>
  <c r="U1799" i="2" s="1"/>
  <c r="W1799" i="2" s="1"/>
  <c r="Y1799" i="2" s="1"/>
  <c r="T1812" i="2"/>
  <c r="U1812" i="2" s="1"/>
  <c r="W1812" i="2" s="1"/>
  <c r="Y1812" i="2" s="1"/>
  <c r="T1828" i="2"/>
  <c r="U1828" i="2" s="1"/>
  <c r="W1828" i="2" s="1"/>
  <c r="Y1828" i="2" s="1"/>
  <c r="T1841" i="2"/>
  <c r="U1841" i="2" s="1"/>
  <c r="W1841" i="2" s="1"/>
  <c r="Y1841" i="2" s="1"/>
  <c r="T1854" i="2"/>
  <c r="U1854" i="2" s="1"/>
  <c r="W1854" i="2" s="1"/>
  <c r="Y1854" i="2" s="1"/>
  <c r="T1534" i="2"/>
  <c r="U1534" i="2" s="1"/>
  <c r="W1534" i="2" s="1"/>
  <c r="Y1534" i="2" s="1"/>
  <c r="T1554" i="2"/>
  <c r="U1554" i="2" s="1"/>
  <c r="W1554" i="2" s="1"/>
  <c r="Y1554" i="2" s="1"/>
  <c r="T1568" i="2"/>
  <c r="U1568" i="2" s="1"/>
  <c r="W1568" i="2" s="1"/>
  <c r="Y1568" i="2" s="1"/>
  <c r="T1582" i="2"/>
  <c r="U1582" i="2" s="1"/>
  <c r="W1582" i="2" s="1"/>
  <c r="Y1582" i="2" s="1"/>
  <c r="T1600" i="2"/>
  <c r="U1600" i="2" s="1"/>
  <c r="W1600" i="2" s="1"/>
  <c r="Y1600" i="2" s="1"/>
  <c r="T1613" i="2"/>
  <c r="U1613" i="2" s="1"/>
  <c r="W1613" i="2" s="1"/>
  <c r="Y1613" i="2" s="1"/>
  <c r="T1629" i="2"/>
  <c r="U1629" i="2" s="1"/>
  <c r="W1629" i="2" s="1"/>
  <c r="Y1629" i="2" s="1"/>
  <c r="T1642" i="2"/>
  <c r="U1642" i="2" s="1"/>
  <c r="W1642" i="2" s="1"/>
  <c r="Y1642" i="2" s="1"/>
  <c r="T1658" i="2"/>
  <c r="U1658" i="2" s="1"/>
  <c r="W1658" i="2" s="1"/>
  <c r="Y1658" i="2" s="1"/>
  <c r="T1671" i="2"/>
  <c r="U1671" i="2" s="1"/>
  <c r="W1671" i="2" s="1"/>
  <c r="Y1671" i="2" s="1"/>
  <c r="T1684" i="2"/>
  <c r="U1684" i="2" s="1"/>
  <c r="W1684" i="2" s="1"/>
  <c r="Y1684" i="2" s="1"/>
  <c r="T1700" i="2"/>
  <c r="U1700" i="2" s="1"/>
  <c r="W1700" i="2" s="1"/>
  <c r="Y1700" i="2" s="1"/>
  <c r="T1713" i="2"/>
  <c r="U1713" i="2" s="1"/>
  <c r="W1713" i="2" s="1"/>
  <c r="Y1713" i="2" s="1"/>
  <c r="T1729" i="2"/>
  <c r="U1729" i="2" s="1"/>
  <c r="W1729" i="2" s="1"/>
  <c r="Y1729" i="2" s="1"/>
  <c r="T1742" i="2"/>
  <c r="U1742" i="2" s="1"/>
  <c r="W1742" i="2" s="1"/>
  <c r="Y1742" i="2" s="1"/>
  <c r="T1758" i="2"/>
  <c r="U1758" i="2" s="1"/>
  <c r="W1758" i="2" s="1"/>
  <c r="Y1758" i="2" s="1"/>
  <c r="T1771" i="2"/>
  <c r="U1771" i="2" s="1"/>
  <c r="W1771" i="2" s="1"/>
  <c r="Y1771" i="2" s="1"/>
  <c r="T1784" i="2"/>
  <c r="U1784" i="2" s="1"/>
  <c r="W1784" i="2" s="1"/>
  <c r="Y1784" i="2" s="1"/>
  <c r="T1800" i="2"/>
  <c r="U1800" i="2" s="1"/>
  <c r="W1800" i="2" s="1"/>
  <c r="Y1800" i="2" s="1"/>
  <c r="T1813" i="2"/>
  <c r="U1813" i="2" s="1"/>
  <c r="W1813" i="2" s="1"/>
  <c r="Y1813" i="2" s="1"/>
  <c r="T1829" i="2"/>
  <c r="U1829" i="2" s="1"/>
  <c r="W1829" i="2" s="1"/>
  <c r="Y1829" i="2" s="1"/>
  <c r="T1842" i="2"/>
  <c r="U1842" i="2" s="1"/>
  <c r="W1842" i="2" s="1"/>
  <c r="Y1842" i="2" s="1"/>
  <c r="T1858" i="2"/>
  <c r="U1858" i="2" s="1"/>
  <c r="W1858" i="2" s="1"/>
  <c r="Y1858" i="2" s="1"/>
  <c r="T1520" i="2"/>
  <c r="U1520" i="2" s="1"/>
  <c r="W1520" i="2" s="1"/>
  <c r="Y1520" i="2" s="1"/>
  <c r="T1537" i="2"/>
  <c r="U1537" i="2" s="1"/>
  <c r="W1537" i="2" s="1"/>
  <c r="Y1537" i="2" s="1"/>
  <c r="T1556" i="2"/>
  <c r="U1556" i="2" s="1"/>
  <c r="W1556" i="2" s="1"/>
  <c r="Y1556" i="2" s="1"/>
  <c r="T1570" i="2"/>
  <c r="U1570" i="2" s="1"/>
  <c r="W1570" i="2" s="1"/>
  <c r="Y1570" i="2" s="1"/>
  <c r="T1588" i="2"/>
  <c r="U1588" i="2" s="1"/>
  <c r="W1588" i="2" s="1"/>
  <c r="Y1588" i="2" s="1"/>
  <c r="T1602" i="2"/>
  <c r="U1602" i="2" s="1"/>
  <c r="W1602" i="2" s="1"/>
  <c r="Y1602" i="2" s="1"/>
  <c r="T1618" i="2"/>
  <c r="U1618" i="2" s="1"/>
  <c r="W1618" i="2" s="1"/>
  <c r="Y1618" i="2" s="1"/>
  <c r="T1631" i="2"/>
  <c r="U1631" i="2" s="1"/>
  <c r="W1631" i="2" s="1"/>
  <c r="Y1631" i="2" s="1"/>
  <c r="T1644" i="2"/>
  <c r="U1644" i="2" s="1"/>
  <c r="W1644" i="2" s="1"/>
  <c r="Y1644" i="2" s="1"/>
  <c r="T1660" i="2"/>
  <c r="U1660" i="2" s="1"/>
  <c r="W1660" i="2" s="1"/>
  <c r="Y1660" i="2" s="1"/>
  <c r="T1673" i="2"/>
  <c r="U1673" i="2" s="1"/>
  <c r="W1673" i="2" s="1"/>
  <c r="Y1673" i="2" s="1"/>
  <c r="T1689" i="2"/>
  <c r="U1689" i="2" s="1"/>
  <c r="W1689" i="2" s="1"/>
  <c r="Y1689" i="2" s="1"/>
  <c r="T1702" i="2"/>
  <c r="U1702" i="2" s="1"/>
  <c r="W1702" i="2" s="1"/>
  <c r="Y1702" i="2" s="1"/>
  <c r="T1718" i="2"/>
  <c r="U1718" i="2" s="1"/>
  <c r="W1718" i="2" s="1"/>
  <c r="Y1718" i="2" s="1"/>
  <c r="T1731" i="2"/>
  <c r="U1731" i="2" s="1"/>
  <c r="W1731" i="2" s="1"/>
  <c r="Y1731" i="2" s="1"/>
  <c r="T1744" i="2"/>
  <c r="U1744" i="2" s="1"/>
  <c r="W1744" i="2" s="1"/>
  <c r="Y1744" i="2" s="1"/>
  <c r="T1760" i="2"/>
  <c r="U1760" i="2" s="1"/>
  <c r="W1760" i="2" s="1"/>
  <c r="Y1760" i="2" s="1"/>
  <c r="T1773" i="2"/>
  <c r="U1773" i="2" s="1"/>
  <c r="W1773" i="2" s="1"/>
  <c r="Y1773" i="2" s="1"/>
  <c r="T1789" i="2"/>
  <c r="U1789" i="2" s="1"/>
  <c r="W1789" i="2" s="1"/>
  <c r="Y1789" i="2" s="1"/>
  <c r="T1802" i="2"/>
  <c r="U1802" i="2" s="1"/>
  <c r="W1802" i="2" s="1"/>
  <c r="Y1802" i="2" s="1"/>
  <c r="T1818" i="2"/>
  <c r="U1818" i="2" s="1"/>
  <c r="W1818" i="2" s="1"/>
  <c r="Y1818" i="2" s="1"/>
  <c r="T1831" i="2"/>
  <c r="U1831" i="2" s="1"/>
  <c r="W1831" i="2" s="1"/>
  <c r="Y1831" i="2" s="1"/>
  <c r="T1844" i="2"/>
  <c r="U1844" i="2" s="1"/>
  <c r="W1844" i="2" s="1"/>
  <c r="Y1844" i="2" s="1"/>
  <c r="T1860" i="2"/>
  <c r="U1860" i="2" s="1"/>
  <c r="W1860" i="2" s="1"/>
  <c r="Y1860" i="2" s="1"/>
  <c r="T1521" i="2"/>
  <c r="U1521" i="2" s="1"/>
  <c r="W1521" i="2" s="1"/>
  <c r="Y1521" i="2" s="1"/>
  <c r="T1538" i="2"/>
  <c r="U1538" i="2" s="1"/>
  <c r="W1538" i="2" s="1"/>
  <c r="Y1538" i="2" s="1"/>
  <c r="T1557" i="2"/>
  <c r="U1557" i="2" s="1"/>
  <c r="W1557" i="2" s="1"/>
  <c r="Y1557" i="2" s="1"/>
  <c r="T1571" i="2"/>
  <c r="U1571" i="2" s="1"/>
  <c r="W1571" i="2" s="1"/>
  <c r="Y1571" i="2" s="1"/>
  <c r="T1589" i="2"/>
  <c r="U1589" i="2" s="1"/>
  <c r="W1589" i="2" s="1"/>
  <c r="Y1589" i="2" s="1"/>
  <c r="T1603" i="2"/>
  <c r="U1603" i="2" s="1"/>
  <c r="W1603" i="2" s="1"/>
  <c r="Y1603" i="2" s="1"/>
  <c r="T1619" i="2"/>
  <c r="U1619" i="2" s="1"/>
  <c r="W1619" i="2" s="1"/>
  <c r="Y1619" i="2" s="1"/>
  <c r="T1632" i="2"/>
  <c r="U1632" i="2" s="1"/>
  <c r="W1632" i="2" s="1"/>
  <c r="Y1632" i="2" s="1"/>
  <c r="T1648" i="2"/>
  <c r="U1648" i="2" s="1"/>
  <c r="W1648" i="2" s="1"/>
  <c r="Y1648" i="2" s="1"/>
  <c r="T1661" i="2"/>
  <c r="U1661" i="2" s="1"/>
  <c r="W1661" i="2" s="1"/>
  <c r="Y1661" i="2" s="1"/>
  <c r="T1674" i="2"/>
  <c r="U1674" i="2" s="1"/>
  <c r="W1674" i="2" s="1"/>
  <c r="Y1674" i="2" s="1"/>
  <c r="T1690" i="2"/>
  <c r="U1690" i="2" s="1"/>
  <c r="W1690" i="2" s="1"/>
  <c r="Y1690" i="2" s="1"/>
  <c r="T1703" i="2"/>
  <c r="U1703" i="2" s="1"/>
  <c r="W1703" i="2" s="1"/>
  <c r="Y1703" i="2" s="1"/>
  <c r="T1719" i="2"/>
  <c r="U1719" i="2" s="1"/>
  <c r="W1719" i="2" s="1"/>
  <c r="Y1719" i="2" s="1"/>
  <c r="T1732" i="2"/>
  <c r="U1732" i="2" s="1"/>
  <c r="W1732" i="2" s="1"/>
  <c r="Y1732" i="2" s="1"/>
  <c r="T1748" i="2"/>
  <c r="U1748" i="2" s="1"/>
  <c r="W1748" i="2" s="1"/>
  <c r="Y1748" i="2" s="1"/>
  <c r="T1761" i="2"/>
  <c r="U1761" i="2" s="1"/>
  <c r="W1761" i="2" s="1"/>
  <c r="Y1761" i="2" s="1"/>
  <c r="T1774" i="2"/>
  <c r="U1774" i="2" s="1"/>
  <c r="W1774" i="2" s="1"/>
  <c r="Y1774" i="2" s="1"/>
  <c r="T1790" i="2"/>
  <c r="U1790" i="2" s="1"/>
  <c r="W1790" i="2" s="1"/>
  <c r="Y1790" i="2" s="1"/>
  <c r="T1803" i="2"/>
  <c r="U1803" i="2" s="1"/>
  <c r="W1803" i="2" s="1"/>
  <c r="Y1803" i="2" s="1"/>
  <c r="T1819" i="2"/>
  <c r="U1819" i="2" s="1"/>
  <c r="W1819" i="2" s="1"/>
  <c r="Y1819" i="2" s="1"/>
  <c r="T1832" i="2"/>
  <c r="U1832" i="2" s="1"/>
  <c r="W1832" i="2" s="1"/>
  <c r="Y1832" i="2" s="1"/>
  <c r="T1848" i="2"/>
  <c r="U1848" i="2" s="1"/>
  <c r="W1848" i="2" s="1"/>
  <c r="Y1848" i="2" s="1"/>
  <c r="T1861" i="2"/>
  <c r="U1861" i="2" s="1"/>
  <c r="W1861" i="2" s="1"/>
  <c r="Y1861" i="2" s="1"/>
  <c r="T1522" i="2"/>
  <c r="U1522" i="2" s="1"/>
  <c r="W1522" i="2" s="1"/>
  <c r="Y1522" i="2" s="1"/>
  <c r="T1542" i="2"/>
  <c r="U1542" i="2" s="1"/>
  <c r="W1542" i="2" s="1"/>
  <c r="Y1542" i="2" s="1"/>
  <c r="T1558" i="2"/>
  <c r="U1558" i="2" s="1"/>
  <c r="W1558" i="2" s="1"/>
  <c r="Y1558" i="2" s="1"/>
  <c r="T1576" i="2"/>
  <c r="U1576" i="2" s="1"/>
  <c r="W1576" i="2" s="1"/>
  <c r="Y1576" i="2" s="1"/>
  <c r="T1590" i="2"/>
  <c r="U1590" i="2" s="1"/>
  <c r="W1590" i="2" s="1"/>
  <c r="Y1590" i="2" s="1"/>
  <c r="T1604" i="2"/>
  <c r="U1604" i="2" s="1"/>
  <c r="W1604" i="2" s="1"/>
  <c r="Y1604" i="2" s="1"/>
  <c r="T1620" i="2"/>
  <c r="U1620" i="2" s="1"/>
  <c r="W1620" i="2" s="1"/>
  <c r="Y1620" i="2" s="1"/>
  <c r="T1633" i="2"/>
  <c r="U1633" i="2" s="1"/>
  <c r="W1633" i="2" s="1"/>
  <c r="Y1633" i="2" s="1"/>
  <c r="T1649" i="2"/>
  <c r="U1649" i="2" s="1"/>
  <c r="W1649" i="2" s="1"/>
  <c r="Y1649" i="2" s="1"/>
  <c r="T1662" i="2"/>
  <c r="U1662" i="2" s="1"/>
  <c r="W1662" i="2" s="1"/>
  <c r="Y1662" i="2" s="1"/>
  <c r="T1678" i="2"/>
  <c r="U1678" i="2" s="1"/>
  <c r="W1678" i="2" s="1"/>
  <c r="Y1678" i="2" s="1"/>
  <c r="T1691" i="2"/>
  <c r="U1691" i="2" s="1"/>
  <c r="W1691" i="2" s="1"/>
  <c r="Y1691" i="2" s="1"/>
  <c r="T1704" i="2"/>
  <c r="U1704" i="2" s="1"/>
  <c r="W1704" i="2" s="1"/>
  <c r="Y1704" i="2" s="1"/>
  <c r="T1720" i="2"/>
  <c r="U1720" i="2" s="1"/>
  <c r="W1720" i="2" s="1"/>
  <c r="Y1720" i="2" s="1"/>
  <c r="T1733" i="2"/>
  <c r="U1733" i="2" s="1"/>
  <c r="W1733" i="2" s="1"/>
  <c r="Y1733" i="2" s="1"/>
  <c r="T1749" i="2"/>
  <c r="U1749" i="2" s="1"/>
  <c r="W1749" i="2" s="1"/>
  <c r="Y1749" i="2" s="1"/>
  <c r="T1762" i="2"/>
  <c r="U1762" i="2" s="1"/>
  <c r="W1762" i="2" s="1"/>
  <c r="Y1762" i="2" s="1"/>
  <c r="T1778" i="2"/>
  <c r="U1778" i="2" s="1"/>
  <c r="W1778" i="2" s="1"/>
  <c r="Y1778" i="2" s="1"/>
  <c r="T1791" i="2"/>
  <c r="U1791" i="2" s="1"/>
  <c r="W1791" i="2" s="1"/>
  <c r="Y1791" i="2" s="1"/>
  <c r="T1804" i="2"/>
  <c r="U1804" i="2" s="1"/>
  <c r="W1804" i="2" s="1"/>
  <c r="Y1804" i="2" s="1"/>
  <c r="T1820" i="2"/>
  <c r="U1820" i="2" s="1"/>
  <c r="W1820" i="2" s="1"/>
  <c r="Y1820" i="2" s="1"/>
  <c r="T1833" i="2"/>
  <c r="U1833" i="2" s="1"/>
  <c r="W1833" i="2" s="1"/>
  <c r="Y1833" i="2" s="1"/>
  <c r="T1849" i="2"/>
  <c r="U1849" i="2" s="1"/>
  <c r="W1849" i="2" s="1"/>
  <c r="Y1849" i="2" s="1"/>
  <c r="T1862" i="2"/>
  <c r="U1862" i="2" s="1"/>
  <c r="W1862" i="2" s="1"/>
  <c r="Y1862" i="2" s="1"/>
  <c r="T1630" i="2"/>
  <c r="U1630" i="2" s="1"/>
  <c r="W1630" i="2" s="1"/>
  <c r="Y1630" i="2" s="1"/>
  <c r="T1772" i="2"/>
  <c r="U1772" i="2" s="1"/>
  <c r="W1772" i="2" s="1"/>
  <c r="Y1772" i="2" s="1"/>
  <c r="T1643" i="2"/>
  <c r="U1643" i="2" s="1"/>
  <c r="W1643" i="2" s="1"/>
  <c r="Y1643" i="2" s="1"/>
  <c r="T1788" i="2"/>
  <c r="U1788" i="2" s="1"/>
  <c r="W1788" i="2" s="1"/>
  <c r="Y1788" i="2" s="1"/>
  <c r="T1659" i="2"/>
  <c r="U1659" i="2" s="1"/>
  <c r="W1659" i="2" s="1"/>
  <c r="Y1659" i="2" s="1"/>
  <c r="T1801" i="2"/>
  <c r="U1801" i="2" s="1"/>
  <c r="W1801" i="2" s="1"/>
  <c r="Y1801" i="2" s="1"/>
  <c r="T1672" i="2"/>
  <c r="U1672" i="2" s="1"/>
  <c r="W1672" i="2" s="1"/>
  <c r="Y1672" i="2" s="1"/>
  <c r="T1814" i="2"/>
  <c r="U1814" i="2" s="1"/>
  <c r="W1814" i="2" s="1"/>
  <c r="Y1814" i="2" s="1"/>
  <c r="T1536" i="2"/>
  <c r="U1536" i="2" s="1"/>
  <c r="W1536" i="2" s="1"/>
  <c r="Y1536" i="2" s="1"/>
  <c r="T1688" i="2"/>
  <c r="U1688" i="2" s="1"/>
  <c r="W1688" i="2" s="1"/>
  <c r="Y1688" i="2" s="1"/>
  <c r="T1824" i="2"/>
  <c r="U1824" i="2" s="1"/>
  <c r="W1824" i="2" s="1"/>
  <c r="Y1824" i="2" s="1"/>
  <c r="T1555" i="2"/>
  <c r="U1555" i="2" s="1"/>
  <c r="W1555" i="2" s="1"/>
  <c r="Y1555" i="2" s="1"/>
  <c r="T1701" i="2"/>
  <c r="U1701" i="2" s="1"/>
  <c r="W1701" i="2" s="1"/>
  <c r="Y1701" i="2" s="1"/>
  <c r="T1830" i="2"/>
  <c r="U1830" i="2" s="1"/>
  <c r="W1830" i="2" s="1"/>
  <c r="Y1830" i="2" s="1"/>
  <c r="T1587" i="2"/>
  <c r="U1587" i="2" s="1"/>
  <c r="W1587" i="2" s="1"/>
  <c r="Y1587" i="2" s="1"/>
  <c r="T1730" i="2"/>
  <c r="U1730" i="2" s="1"/>
  <c r="W1730" i="2" s="1"/>
  <c r="Y1730" i="2" s="1"/>
  <c r="T1843" i="2"/>
  <c r="U1843" i="2" s="1"/>
  <c r="W1843" i="2" s="1"/>
  <c r="Y1843" i="2" s="1"/>
  <c r="T1601" i="2"/>
  <c r="U1601" i="2" s="1"/>
  <c r="W1601" i="2" s="1"/>
  <c r="Y1601" i="2" s="1"/>
  <c r="T1743" i="2"/>
  <c r="U1743" i="2" s="1"/>
  <c r="W1743" i="2" s="1"/>
  <c r="Y1743" i="2" s="1"/>
  <c r="T1853" i="2"/>
  <c r="U1853" i="2" s="1"/>
  <c r="W1853" i="2" s="1"/>
  <c r="Y1853" i="2" s="1"/>
  <c r="T1614" i="2"/>
  <c r="U1614" i="2" s="1"/>
  <c r="W1614" i="2" s="1"/>
  <c r="Y1614" i="2" s="1"/>
  <c r="T1759" i="2"/>
  <c r="U1759" i="2" s="1"/>
  <c r="W1759" i="2" s="1"/>
  <c r="Y1759" i="2" s="1"/>
  <c r="T1859" i="2"/>
  <c r="U1859" i="2" s="1"/>
  <c r="W1859" i="2" s="1"/>
  <c r="Y1859" i="2" s="1"/>
  <c r="T1569" i="2"/>
  <c r="U1569" i="2" s="1"/>
  <c r="W1569" i="2" s="1"/>
  <c r="Y1569" i="2" s="1"/>
  <c r="T1714" i="2"/>
  <c r="U1714" i="2" s="1"/>
  <c r="W1714" i="2" s="1"/>
  <c r="Y1714" i="2" s="1"/>
  <c r="T1840" i="2"/>
  <c r="U1840" i="2" s="1"/>
  <c r="W1840" i="2" s="1"/>
  <c r="Y1840" i="2" s="1"/>
  <c r="T7798" i="2"/>
  <c r="U7798" i="2" s="1"/>
  <c r="W7798" i="2" s="1"/>
  <c r="Y7798" i="2" s="1"/>
  <c r="T7808" i="2"/>
  <c r="U7808" i="2" s="1"/>
  <c r="W7808" i="2" s="1"/>
  <c r="Y7808" i="2" s="1"/>
  <c r="T7818" i="2"/>
  <c r="U7818" i="2" s="1"/>
  <c r="W7818" i="2" s="1"/>
  <c r="Y7818" i="2" s="1"/>
  <c r="T7828" i="2"/>
  <c r="U7828" i="2" s="1"/>
  <c r="W7828" i="2" s="1"/>
  <c r="Y7828" i="2" s="1"/>
  <c r="T7838" i="2"/>
  <c r="U7838" i="2" s="1"/>
  <c r="W7838" i="2" s="1"/>
  <c r="Y7838" i="2" s="1"/>
  <c r="T7848" i="2"/>
  <c r="U7848" i="2" s="1"/>
  <c r="W7848" i="2" s="1"/>
  <c r="Y7848" i="2" s="1"/>
  <c r="T7858" i="2"/>
  <c r="U7858" i="2" s="1"/>
  <c r="W7858" i="2" s="1"/>
  <c r="Y7858" i="2" s="1"/>
  <c r="T7868" i="2"/>
  <c r="U7868" i="2" s="1"/>
  <c r="W7868" i="2" s="1"/>
  <c r="Y7868" i="2" s="1"/>
  <c r="T7878" i="2"/>
  <c r="U7878" i="2" s="1"/>
  <c r="W7878" i="2" s="1"/>
  <c r="Y7878" i="2" s="1"/>
  <c r="T7888" i="2"/>
  <c r="U7888" i="2" s="1"/>
  <c r="W7888" i="2" s="1"/>
  <c r="Y7888" i="2" s="1"/>
  <c r="T7898" i="2"/>
  <c r="U7898" i="2" s="1"/>
  <c r="W7898" i="2" s="1"/>
  <c r="Y7898" i="2" s="1"/>
  <c r="T7908" i="2"/>
  <c r="U7908" i="2" s="1"/>
  <c r="W7908" i="2" s="1"/>
  <c r="Y7908" i="2" s="1"/>
  <c r="T7918" i="2"/>
  <c r="U7918" i="2" s="1"/>
  <c r="W7918" i="2" s="1"/>
  <c r="Y7918" i="2" s="1"/>
  <c r="T7928" i="2"/>
  <c r="U7928" i="2" s="1"/>
  <c r="W7928" i="2" s="1"/>
  <c r="Y7928" i="2" s="1"/>
  <c r="T7938" i="2"/>
  <c r="U7938" i="2" s="1"/>
  <c r="W7938" i="2" s="1"/>
  <c r="Y7938" i="2" s="1"/>
  <c r="T7948" i="2"/>
  <c r="U7948" i="2" s="1"/>
  <c r="W7948" i="2" s="1"/>
  <c r="Y7948" i="2" s="1"/>
  <c r="T7958" i="2"/>
  <c r="U7958" i="2" s="1"/>
  <c r="W7958" i="2" s="1"/>
  <c r="Y7958" i="2" s="1"/>
  <c r="T7968" i="2"/>
  <c r="U7968" i="2" s="1"/>
  <c r="W7968" i="2" s="1"/>
  <c r="Y7968" i="2" s="1"/>
  <c r="T7978" i="2"/>
  <c r="U7978" i="2" s="1"/>
  <c r="W7978" i="2" s="1"/>
  <c r="Y7978" i="2" s="1"/>
  <c r="T7988" i="2"/>
  <c r="U7988" i="2" s="1"/>
  <c r="W7988" i="2" s="1"/>
  <c r="Y7988" i="2" s="1"/>
  <c r="T7998" i="2"/>
  <c r="U7998" i="2" s="1"/>
  <c r="W7998" i="2" s="1"/>
  <c r="Y7998" i="2" s="1"/>
  <c r="T8008" i="2"/>
  <c r="U8008" i="2" s="1"/>
  <c r="W8008" i="2" s="1"/>
  <c r="Y8008" i="2" s="1"/>
  <c r="T8018" i="2"/>
  <c r="U8018" i="2" s="1"/>
  <c r="W8018" i="2" s="1"/>
  <c r="Y8018" i="2" s="1"/>
  <c r="T8028" i="2"/>
  <c r="U8028" i="2" s="1"/>
  <c r="W8028" i="2" s="1"/>
  <c r="Y8028" i="2" s="1"/>
  <c r="T8038" i="2"/>
  <c r="U8038" i="2" s="1"/>
  <c r="W8038" i="2" s="1"/>
  <c r="Y8038" i="2" s="1"/>
  <c r="T8048" i="2"/>
  <c r="U8048" i="2" s="1"/>
  <c r="W8048" i="2" s="1"/>
  <c r="Y8048" i="2" s="1"/>
  <c r="T8058" i="2"/>
  <c r="U8058" i="2" s="1"/>
  <c r="W8058" i="2" s="1"/>
  <c r="Y8058" i="2" s="1"/>
  <c r="T8068" i="2"/>
  <c r="U8068" i="2" s="1"/>
  <c r="W8068" i="2" s="1"/>
  <c r="Y8068" i="2" s="1"/>
  <c r="T8078" i="2"/>
  <c r="U8078" i="2" s="1"/>
  <c r="W8078" i="2" s="1"/>
  <c r="Y8078" i="2" s="1"/>
  <c r="T8088" i="2"/>
  <c r="U8088" i="2" s="1"/>
  <c r="W8088" i="2" s="1"/>
  <c r="Y8088" i="2" s="1"/>
  <c r="T8098" i="2"/>
  <c r="U8098" i="2" s="1"/>
  <c r="W8098" i="2" s="1"/>
  <c r="Y8098" i="2" s="1"/>
  <c r="T8108" i="2"/>
  <c r="U8108" i="2" s="1"/>
  <c r="W8108" i="2" s="1"/>
  <c r="Y8108" i="2" s="1"/>
  <c r="T8118" i="2"/>
  <c r="U8118" i="2" s="1"/>
  <c r="W8118" i="2" s="1"/>
  <c r="Y8118" i="2" s="1"/>
  <c r="T8128" i="2"/>
  <c r="U8128" i="2" s="1"/>
  <c r="W8128" i="2" s="1"/>
  <c r="Y8128" i="2" s="1"/>
  <c r="T8138" i="2"/>
  <c r="U8138" i="2" s="1"/>
  <c r="W8138" i="2" s="1"/>
  <c r="Y8138" i="2" s="1"/>
  <c r="T7799" i="2"/>
  <c r="U7799" i="2" s="1"/>
  <c r="W7799" i="2" s="1"/>
  <c r="Y7799" i="2" s="1"/>
  <c r="T7809" i="2"/>
  <c r="U7809" i="2" s="1"/>
  <c r="W7809" i="2" s="1"/>
  <c r="Y7809" i="2" s="1"/>
  <c r="T7819" i="2"/>
  <c r="U7819" i="2" s="1"/>
  <c r="W7819" i="2" s="1"/>
  <c r="Y7819" i="2" s="1"/>
  <c r="T7829" i="2"/>
  <c r="U7829" i="2" s="1"/>
  <c r="W7829" i="2" s="1"/>
  <c r="Y7829" i="2" s="1"/>
  <c r="T7839" i="2"/>
  <c r="U7839" i="2" s="1"/>
  <c r="W7839" i="2" s="1"/>
  <c r="Y7839" i="2" s="1"/>
  <c r="T7849" i="2"/>
  <c r="U7849" i="2" s="1"/>
  <c r="W7849" i="2" s="1"/>
  <c r="Y7849" i="2" s="1"/>
  <c r="T7859" i="2"/>
  <c r="U7859" i="2" s="1"/>
  <c r="W7859" i="2" s="1"/>
  <c r="Y7859" i="2" s="1"/>
  <c r="T7869" i="2"/>
  <c r="U7869" i="2" s="1"/>
  <c r="W7869" i="2" s="1"/>
  <c r="Y7869" i="2" s="1"/>
  <c r="T7879" i="2"/>
  <c r="U7879" i="2" s="1"/>
  <c r="W7879" i="2" s="1"/>
  <c r="Y7879" i="2" s="1"/>
  <c r="T7889" i="2"/>
  <c r="U7889" i="2" s="1"/>
  <c r="W7889" i="2" s="1"/>
  <c r="Y7889" i="2" s="1"/>
  <c r="T7899" i="2"/>
  <c r="U7899" i="2" s="1"/>
  <c r="W7899" i="2" s="1"/>
  <c r="Y7899" i="2" s="1"/>
  <c r="T7909" i="2"/>
  <c r="U7909" i="2" s="1"/>
  <c r="W7909" i="2" s="1"/>
  <c r="Y7909" i="2" s="1"/>
  <c r="T7919" i="2"/>
  <c r="U7919" i="2" s="1"/>
  <c r="W7919" i="2" s="1"/>
  <c r="Y7919" i="2" s="1"/>
  <c r="T7929" i="2"/>
  <c r="U7929" i="2" s="1"/>
  <c r="W7929" i="2" s="1"/>
  <c r="Y7929" i="2" s="1"/>
  <c r="T7939" i="2"/>
  <c r="U7939" i="2" s="1"/>
  <c r="W7939" i="2" s="1"/>
  <c r="Y7939" i="2" s="1"/>
  <c r="T7949" i="2"/>
  <c r="U7949" i="2" s="1"/>
  <c r="W7949" i="2" s="1"/>
  <c r="Y7949" i="2" s="1"/>
  <c r="T7959" i="2"/>
  <c r="U7959" i="2" s="1"/>
  <c r="W7959" i="2" s="1"/>
  <c r="Y7959" i="2" s="1"/>
  <c r="T7969" i="2"/>
  <c r="U7969" i="2" s="1"/>
  <c r="W7969" i="2" s="1"/>
  <c r="Y7969" i="2" s="1"/>
  <c r="T7979" i="2"/>
  <c r="U7979" i="2" s="1"/>
  <c r="W7979" i="2" s="1"/>
  <c r="Y7979" i="2" s="1"/>
  <c r="T7989" i="2"/>
  <c r="U7989" i="2" s="1"/>
  <c r="W7989" i="2" s="1"/>
  <c r="Y7989" i="2" s="1"/>
  <c r="T7999" i="2"/>
  <c r="U7999" i="2" s="1"/>
  <c r="W7999" i="2" s="1"/>
  <c r="Y7999" i="2" s="1"/>
  <c r="T8009" i="2"/>
  <c r="U8009" i="2" s="1"/>
  <c r="W8009" i="2" s="1"/>
  <c r="Y8009" i="2" s="1"/>
  <c r="T8019" i="2"/>
  <c r="U8019" i="2" s="1"/>
  <c r="W8019" i="2" s="1"/>
  <c r="Y8019" i="2" s="1"/>
  <c r="T8029" i="2"/>
  <c r="U8029" i="2" s="1"/>
  <c r="W8029" i="2" s="1"/>
  <c r="Y8029" i="2" s="1"/>
  <c r="T8039" i="2"/>
  <c r="U8039" i="2" s="1"/>
  <c r="W8039" i="2" s="1"/>
  <c r="Y8039" i="2" s="1"/>
  <c r="T8049" i="2"/>
  <c r="U8049" i="2" s="1"/>
  <c r="W8049" i="2" s="1"/>
  <c r="Y8049" i="2" s="1"/>
  <c r="T8059" i="2"/>
  <c r="U8059" i="2" s="1"/>
  <c r="W8059" i="2" s="1"/>
  <c r="Y8059" i="2" s="1"/>
  <c r="T8069" i="2"/>
  <c r="U8069" i="2" s="1"/>
  <c r="W8069" i="2" s="1"/>
  <c r="Y8069" i="2" s="1"/>
  <c r="T8079" i="2"/>
  <c r="U8079" i="2" s="1"/>
  <c r="W8079" i="2" s="1"/>
  <c r="Y8079" i="2" s="1"/>
  <c r="T8089" i="2"/>
  <c r="U8089" i="2" s="1"/>
  <c r="W8089" i="2" s="1"/>
  <c r="Y8089" i="2" s="1"/>
  <c r="T8099" i="2"/>
  <c r="U8099" i="2" s="1"/>
  <c r="W8099" i="2" s="1"/>
  <c r="Y8099" i="2" s="1"/>
  <c r="T8109" i="2"/>
  <c r="U8109" i="2" s="1"/>
  <c r="W8109" i="2" s="1"/>
  <c r="Y8109" i="2" s="1"/>
  <c r="T8119" i="2"/>
  <c r="U8119" i="2" s="1"/>
  <c r="W8119" i="2" s="1"/>
  <c r="Y8119" i="2" s="1"/>
  <c r="T8129" i="2"/>
  <c r="U8129" i="2" s="1"/>
  <c r="W8129" i="2" s="1"/>
  <c r="Y8129" i="2" s="1"/>
  <c r="T7800" i="2"/>
  <c r="U7800" i="2" s="1"/>
  <c r="W7800" i="2" s="1"/>
  <c r="Y7800" i="2" s="1"/>
  <c r="T7810" i="2"/>
  <c r="U7810" i="2" s="1"/>
  <c r="W7810" i="2" s="1"/>
  <c r="Y7810" i="2" s="1"/>
  <c r="T7820" i="2"/>
  <c r="U7820" i="2" s="1"/>
  <c r="W7820" i="2" s="1"/>
  <c r="Y7820" i="2" s="1"/>
  <c r="T7830" i="2"/>
  <c r="U7830" i="2" s="1"/>
  <c r="W7830" i="2" s="1"/>
  <c r="Y7830" i="2" s="1"/>
  <c r="T7840" i="2"/>
  <c r="U7840" i="2" s="1"/>
  <c r="W7840" i="2" s="1"/>
  <c r="Y7840" i="2" s="1"/>
  <c r="T7850" i="2"/>
  <c r="U7850" i="2" s="1"/>
  <c r="W7850" i="2" s="1"/>
  <c r="Y7850" i="2" s="1"/>
  <c r="T7860" i="2"/>
  <c r="U7860" i="2" s="1"/>
  <c r="W7860" i="2" s="1"/>
  <c r="Y7860" i="2" s="1"/>
  <c r="T7870" i="2"/>
  <c r="U7870" i="2" s="1"/>
  <c r="W7870" i="2" s="1"/>
  <c r="Y7870" i="2" s="1"/>
  <c r="T7880" i="2"/>
  <c r="U7880" i="2" s="1"/>
  <c r="W7880" i="2" s="1"/>
  <c r="Y7880" i="2" s="1"/>
  <c r="T7890" i="2"/>
  <c r="U7890" i="2" s="1"/>
  <c r="W7890" i="2" s="1"/>
  <c r="Y7890" i="2" s="1"/>
  <c r="T7900" i="2"/>
  <c r="U7900" i="2" s="1"/>
  <c r="W7900" i="2" s="1"/>
  <c r="Y7900" i="2" s="1"/>
  <c r="T7910" i="2"/>
  <c r="U7910" i="2" s="1"/>
  <c r="W7910" i="2" s="1"/>
  <c r="Y7910" i="2" s="1"/>
  <c r="T7920" i="2"/>
  <c r="U7920" i="2" s="1"/>
  <c r="W7920" i="2" s="1"/>
  <c r="Y7920" i="2" s="1"/>
  <c r="T7930" i="2"/>
  <c r="U7930" i="2" s="1"/>
  <c r="W7930" i="2" s="1"/>
  <c r="Y7930" i="2" s="1"/>
  <c r="T7940" i="2"/>
  <c r="U7940" i="2" s="1"/>
  <c r="W7940" i="2" s="1"/>
  <c r="Y7940" i="2" s="1"/>
  <c r="T7950" i="2"/>
  <c r="U7950" i="2" s="1"/>
  <c r="W7950" i="2" s="1"/>
  <c r="Y7950" i="2" s="1"/>
  <c r="T7960" i="2"/>
  <c r="U7960" i="2" s="1"/>
  <c r="W7960" i="2" s="1"/>
  <c r="Y7960" i="2" s="1"/>
  <c r="T7970" i="2"/>
  <c r="U7970" i="2" s="1"/>
  <c r="W7970" i="2" s="1"/>
  <c r="Y7970" i="2" s="1"/>
  <c r="T7980" i="2"/>
  <c r="U7980" i="2" s="1"/>
  <c r="W7980" i="2" s="1"/>
  <c r="Y7980" i="2" s="1"/>
  <c r="T7990" i="2"/>
  <c r="U7990" i="2" s="1"/>
  <c r="W7990" i="2" s="1"/>
  <c r="Y7990" i="2" s="1"/>
  <c r="T8000" i="2"/>
  <c r="U8000" i="2" s="1"/>
  <c r="W8000" i="2" s="1"/>
  <c r="Y8000" i="2" s="1"/>
  <c r="T8010" i="2"/>
  <c r="U8010" i="2" s="1"/>
  <c r="W8010" i="2" s="1"/>
  <c r="Y8010" i="2" s="1"/>
  <c r="T8020" i="2"/>
  <c r="U8020" i="2" s="1"/>
  <c r="W8020" i="2" s="1"/>
  <c r="Y8020" i="2" s="1"/>
  <c r="T8030" i="2"/>
  <c r="U8030" i="2" s="1"/>
  <c r="W8030" i="2" s="1"/>
  <c r="Y8030" i="2" s="1"/>
  <c r="T8040" i="2"/>
  <c r="U8040" i="2" s="1"/>
  <c r="W8040" i="2" s="1"/>
  <c r="Y8040" i="2" s="1"/>
  <c r="T8050" i="2"/>
  <c r="U8050" i="2" s="1"/>
  <c r="W8050" i="2" s="1"/>
  <c r="Y8050" i="2" s="1"/>
  <c r="T8060" i="2"/>
  <c r="U8060" i="2" s="1"/>
  <c r="W8060" i="2" s="1"/>
  <c r="Y8060" i="2" s="1"/>
  <c r="T8070" i="2"/>
  <c r="U8070" i="2" s="1"/>
  <c r="W8070" i="2" s="1"/>
  <c r="Y8070" i="2" s="1"/>
  <c r="T8080" i="2"/>
  <c r="U8080" i="2" s="1"/>
  <c r="W8080" i="2" s="1"/>
  <c r="Y8080" i="2" s="1"/>
  <c r="T8090" i="2"/>
  <c r="U8090" i="2" s="1"/>
  <c r="W8090" i="2" s="1"/>
  <c r="Y8090" i="2" s="1"/>
  <c r="T8100" i="2"/>
  <c r="U8100" i="2" s="1"/>
  <c r="W8100" i="2" s="1"/>
  <c r="Y8100" i="2" s="1"/>
  <c r="T8110" i="2"/>
  <c r="U8110" i="2" s="1"/>
  <c r="W8110" i="2" s="1"/>
  <c r="Y8110" i="2" s="1"/>
  <c r="T8120" i="2"/>
  <c r="U8120" i="2" s="1"/>
  <c r="W8120" i="2" s="1"/>
  <c r="Y8120" i="2" s="1"/>
  <c r="T8130" i="2"/>
  <c r="U8130" i="2" s="1"/>
  <c r="W8130" i="2" s="1"/>
  <c r="Y8130" i="2" s="1"/>
  <c r="T7801" i="2"/>
  <c r="U7801" i="2" s="1"/>
  <c r="W7801" i="2" s="1"/>
  <c r="Y7801" i="2" s="1"/>
  <c r="T7811" i="2"/>
  <c r="U7811" i="2" s="1"/>
  <c r="W7811" i="2" s="1"/>
  <c r="Y7811" i="2" s="1"/>
  <c r="T7821" i="2"/>
  <c r="U7821" i="2" s="1"/>
  <c r="W7821" i="2" s="1"/>
  <c r="Y7821" i="2" s="1"/>
  <c r="T7831" i="2"/>
  <c r="U7831" i="2" s="1"/>
  <c r="W7831" i="2" s="1"/>
  <c r="Y7831" i="2" s="1"/>
  <c r="T7841" i="2"/>
  <c r="U7841" i="2" s="1"/>
  <c r="W7841" i="2" s="1"/>
  <c r="Y7841" i="2" s="1"/>
  <c r="T7851" i="2"/>
  <c r="U7851" i="2" s="1"/>
  <c r="W7851" i="2" s="1"/>
  <c r="Y7851" i="2" s="1"/>
  <c r="T7861" i="2"/>
  <c r="U7861" i="2" s="1"/>
  <c r="W7861" i="2" s="1"/>
  <c r="Y7861" i="2" s="1"/>
  <c r="T7871" i="2"/>
  <c r="U7871" i="2" s="1"/>
  <c r="W7871" i="2" s="1"/>
  <c r="Y7871" i="2" s="1"/>
  <c r="T7881" i="2"/>
  <c r="U7881" i="2" s="1"/>
  <c r="W7881" i="2" s="1"/>
  <c r="Y7881" i="2" s="1"/>
  <c r="T7891" i="2"/>
  <c r="U7891" i="2" s="1"/>
  <c r="W7891" i="2" s="1"/>
  <c r="Y7891" i="2" s="1"/>
  <c r="T7901" i="2"/>
  <c r="U7901" i="2" s="1"/>
  <c r="W7901" i="2" s="1"/>
  <c r="Y7901" i="2" s="1"/>
  <c r="T7911" i="2"/>
  <c r="U7911" i="2" s="1"/>
  <c r="W7911" i="2" s="1"/>
  <c r="Y7911" i="2" s="1"/>
  <c r="T7921" i="2"/>
  <c r="U7921" i="2" s="1"/>
  <c r="W7921" i="2" s="1"/>
  <c r="Y7921" i="2" s="1"/>
  <c r="T7931" i="2"/>
  <c r="U7931" i="2" s="1"/>
  <c r="W7931" i="2" s="1"/>
  <c r="Y7931" i="2" s="1"/>
  <c r="T7941" i="2"/>
  <c r="U7941" i="2" s="1"/>
  <c r="W7941" i="2" s="1"/>
  <c r="Y7941" i="2" s="1"/>
  <c r="T7951" i="2"/>
  <c r="U7951" i="2" s="1"/>
  <c r="W7951" i="2" s="1"/>
  <c r="Y7951" i="2" s="1"/>
  <c r="T7961" i="2"/>
  <c r="U7961" i="2" s="1"/>
  <c r="W7961" i="2" s="1"/>
  <c r="Y7961" i="2" s="1"/>
  <c r="T7971" i="2"/>
  <c r="U7971" i="2" s="1"/>
  <c r="W7971" i="2" s="1"/>
  <c r="Y7971" i="2" s="1"/>
  <c r="T7981" i="2"/>
  <c r="U7981" i="2" s="1"/>
  <c r="W7981" i="2" s="1"/>
  <c r="Y7981" i="2" s="1"/>
  <c r="T7991" i="2"/>
  <c r="U7991" i="2" s="1"/>
  <c r="W7991" i="2" s="1"/>
  <c r="Y7991" i="2" s="1"/>
  <c r="T8001" i="2"/>
  <c r="U8001" i="2" s="1"/>
  <c r="W8001" i="2" s="1"/>
  <c r="Y8001" i="2" s="1"/>
  <c r="T8011" i="2"/>
  <c r="U8011" i="2" s="1"/>
  <c r="W8011" i="2" s="1"/>
  <c r="Y8011" i="2" s="1"/>
  <c r="T8021" i="2"/>
  <c r="U8021" i="2" s="1"/>
  <c r="W8021" i="2" s="1"/>
  <c r="Y8021" i="2" s="1"/>
  <c r="T8031" i="2"/>
  <c r="U8031" i="2" s="1"/>
  <c r="W8031" i="2" s="1"/>
  <c r="Y8031" i="2" s="1"/>
  <c r="T8041" i="2"/>
  <c r="U8041" i="2" s="1"/>
  <c r="W8041" i="2" s="1"/>
  <c r="Y8041" i="2" s="1"/>
  <c r="T8051" i="2"/>
  <c r="U8051" i="2" s="1"/>
  <c r="W8051" i="2" s="1"/>
  <c r="Y8051" i="2" s="1"/>
  <c r="T8061" i="2"/>
  <c r="U8061" i="2" s="1"/>
  <c r="W8061" i="2" s="1"/>
  <c r="Y8061" i="2" s="1"/>
  <c r="T8071" i="2"/>
  <c r="U8071" i="2" s="1"/>
  <c r="W8071" i="2" s="1"/>
  <c r="Y8071" i="2" s="1"/>
  <c r="T8081" i="2"/>
  <c r="U8081" i="2" s="1"/>
  <c r="W8081" i="2" s="1"/>
  <c r="Y8081" i="2" s="1"/>
  <c r="T8091" i="2"/>
  <c r="U8091" i="2" s="1"/>
  <c r="W8091" i="2" s="1"/>
  <c r="Y8091" i="2" s="1"/>
  <c r="T8101" i="2"/>
  <c r="U8101" i="2" s="1"/>
  <c r="W8101" i="2" s="1"/>
  <c r="Y8101" i="2" s="1"/>
  <c r="T8111" i="2"/>
  <c r="U8111" i="2" s="1"/>
  <c r="W8111" i="2" s="1"/>
  <c r="Y8111" i="2" s="1"/>
  <c r="T8121" i="2"/>
  <c r="U8121" i="2" s="1"/>
  <c r="W8121" i="2" s="1"/>
  <c r="Y8121" i="2" s="1"/>
  <c r="T8131" i="2"/>
  <c r="U8131" i="2" s="1"/>
  <c r="W8131" i="2" s="1"/>
  <c r="Y8131" i="2" s="1"/>
  <c r="T8097" i="2"/>
  <c r="U8097" i="2" s="1"/>
  <c r="W8097" i="2" s="1"/>
  <c r="Y8097" i="2" s="1"/>
  <c r="T8033" i="2"/>
  <c r="U8033" i="2" s="1"/>
  <c r="W8033" i="2" s="1"/>
  <c r="Y8033" i="2" s="1"/>
  <c r="T7915" i="2"/>
  <c r="U7915" i="2" s="1"/>
  <c r="W7915" i="2" s="1"/>
  <c r="Y7915" i="2" s="1"/>
  <c r="T7865" i="2"/>
  <c r="U7865" i="2" s="1"/>
  <c r="W7865" i="2" s="1"/>
  <c r="Y7865" i="2" s="1"/>
  <c r="T7797" i="2"/>
  <c r="U7797" i="2" s="1"/>
  <c r="W7797" i="2" s="1"/>
  <c r="Y7797" i="2" s="1"/>
  <c r="T6690" i="2"/>
  <c r="U6690" i="2" s="1"/>
  <c r="W6690" i="2" s="1"/>
  <c r="Y6690" i="2" s="1"/>
  <c r="T6700" i="2"/>
  <c r="U6700" i="2" s="1"/>
  <c r="W6700" i="2" s="1"/>
  <c r="Y6700" i="2" s="1"/>
  <c r="T6710" i="2"/>
  <c r="U6710" i="2" s="1"/>
  <c r="W6710" i="2" s="1"/>
  <c r="Y6710" i="2" s="1"/>
  <c r="T6720" i="2"/>
  <c r="U6720" i="2" s="1"/>
  <c r="W6720" i="2" s="1"/>
  <c r="Y6720" i="2" s="1"/>
  <c r="T6730" i="2"/>
  <c r="U6730" i="2" s="1"/>
  <c r="W6730" i="2" s="1"/>
  <c r="Y6730" i="2" s="1"/>
  <c r="T6740" i="2"/>
  <c r="U6740" i="2" s="1"/>
  <c r="W6740" i="2" s="1"/>
  <c r="Y6740" i="2" s="1"/>
  <c r="T6750" i="2"/>
  <c r="U6750" i="2" s="1"/>
  <c r="W6750" i="2" s="1"/>
  <c r="Y6750" i="2" s="1"/>
  <c r="T6760" i="2"/>
  <c r="U6760" i="2" s="1"/>
  <c r="W6760" i="2" s="1"/>
  <c r="Y6760" i="2" s="1"/>
  <c r="T6770" i="2"/>
  <c r="U6770" i="2" s="1"/>
  <c r="W6770" i="2" s="1"/>
  <c r="Y6770" i="2" s="1"/>
  <c r="T6780" i="2"/>
  <c r="U6780" i="2" s="1"/>
  <c r="W6780" i="2" s="1"/>
  <c r="Y6780" i="2" s="1"/>
  <c r="T6790" i="2"/>
  <c r="U6790" i="2" s="1"/>
  <c r="W6790" i="2" s="1"/>
  <c r="Y6790" i="2" s="1"/>
  <c r="T6800" i="2"/>
  <c r="U6800" i="2" s="1"/>
  <c r="W6800" i="2" s="1"/>
  <c r="Y6800" i="2" s="1"/>
  <c r="T6810" i="2"/>
  <c r="U6810" i="2" s="1"/>
  <c r="W6810" i="2" s="1"/>
  <c r="Y6810" i="2" s="1"/>
  <c r="T6820" i="2"/>
  <c r="U6820" i="2" s="1"/>
  <c r="W6820" i="2" s="1"/>
  <c r="Y6820" i="2" s="1"/>
  <c r="T6830" i="2"/>
  <c r="U6830" i="2" s="1"/>
  <c r="W6830" i="2" s="1"/>
  <c r="Y6830" i="2" s="1"/>
  <c r="T6840" i="2"/>
  <c r="U6840" i="2" s="1"/>
  <c r="W6840" i="2" s="1"/>
  <c r="Y6840" i="2" s="1"/>
  <c r="T6850" i="2"/>
  <c r="U6850" i="2" s="1"/>
  <c r="W6850" i="2" s="1"/>
  <c r="Y6850" i="2" s="1"/>
  <c r="T6860" i="2"/>
  <c r="U6860" i="2" s="1"/>
  <c r="W6860" i="2" s="1"/>
  <c r="Y6860" i="2" s="1"/>
  <c r="T6870" i="2"/>
  <c r="U6870" i="2" s="1"/>
  <c r="W6870" i="2" s="1"/>
  <c r="Y6870" i="2" s="1"/>
  <c r="T6880" i="2"/>
  <c r="U6880" i="2" s="1"/>
  <c r="W6880" i="2" s="1"/>
  <c r="Y6880" i="2" s="1"/>
  <c r="T6890" i="2"/>
  <c r="U6890" i="2" s="1"/>
  <c r="W6890" i="2" s="1"/>
  <c r="Y6890" i="2" s="1"/>
  <c r="T6900" i="2"/>
  <c r="U6900" i="2" s="1"/>
  <c r="W6900" i="2" s="1"/>
  <c r="Y6900" i="2" s="1"/>
  <c r="T6910" i="2"/>
  <c r="U6910" i="2" s="1"/>
  <c r="W6910" i="2" s="1"/>
  <c r="Y6910" i="2" s="1"/>
  <c r="T6920" i="2"/>
  <c r="U6920" i="2" s="1"/>
  <c r="W6920" i="2" s="1"/>
  <c r="Y6920" i="2" s="1"/>
  <c r="T6930" i="2"/>
  <c r="U6930" i="2" s="1"/>
  <c r="W6930" i="2" s="1"/>
  <c r="Y6930" i="2" s="1"/>
  <c r="T6940" i="2"/>
  <c r="U6940" i="2" s="1"/>
  <c r="W6940" i="2" s="1"/>
  <c r="Y6940" i="2" s="1"/>
  <c r="T6950" i="2"/>
  <c r="U6950" i="2" s="1"/>
  <c r="W6950" i="2" s="1"/>
  <c r="Y6950" i="2" s="1"/>
  <c r="T6960" i="2"/>
  <c r="U6960" i="2" s="1"/>
  <c r="W6960" i="2" s="1"/>
  <c r="Y6960" i="2" s="1"/>
  <c r="T6970" i="2"/>
  <c r="U6970" i="2" s="1"/>
  <c r="W6970" i="2" s="1"/>
  <c r="Y6970" i="2" s="1"/>
  <c r="T6980" i="2"/>
  <c r="U6980" i="2" s="1"/>
  <c r="W6980" i="2" s="1"/>
  <c r="Y6980" i="2" s="1"/>
  <c r="T6990" i="2"/>
  <c r="U6990" i="2" s="1"/>
  <c r="W6990" i="2" s="1"/>
  <c r="Y6990" i="2" s="1"/>
  <c r="T7000" i="2"/>
  <c r="U7000" i="2" s="1"/>
  <c r="W7000" i="2" s="1"/>
  <c r="Y7000" i="2" s="1"/>
  <c r="T7010" i="2"/>
  <c r="U7010" i="2" s="1"/>
  <c r="W7010" i="2" s="1"/>
  <c r="Y7010" i="2" s="1"/>
  <c r="T7020" i="2"/>
  <c r="U7020" i="2" s="1"/>
  <c r="W7020" i="2" s="1"/>
  <c r="Y7020" i="2" s="1"/>
  <c r="T6691" i="2"/>
  <c r="U6691" i="2" s="1"/>
  <c r="W6691" i="2" s="1"/>
  <c r="Y6691" i="2" s="1"/>
  <c r="T6701" i="2"/>
  <c r="U6701" i="2" s="1"/>
  <c r="W6701" i="2" s="1"/>
  <c r="Y6701" i="2" s="1"/>
  <c r="T6711" i="2"/>
  <c r="U6711" i="2" s="1"/>
  <c r="W6711" i="2" s="1"/>
  <c r="Y6711" i="2" s="1"/>
  <c r="T6721" i="2"/>
  <c r="U6721" i="2" s="1"/>
  <c r="W6721" i="2" s="1"/>
  <c r="Y6721" i="2" s="1"/>
  <c r="T6731" i="2"/>
  <c r="U6731" i="2" s="1"/>
  <c r="W6731" i="2" s="1"/>
  <c r="Y6731" i="2" s="1"/>
  <c r="T6741" i="2"/>
  <c r="U6741" i="2" s="1"/>
  <c r="W6741" i="2" s="1"/>
  <c r="Y6741" i="2" s="1"/>
  <c r="T6751" i="2"/>
  <c r="U6751" i="2" s="1"/>
  <c r="W6751" i="2" s="1"/>
  <c r="Y6751" i="2" s="1"/>
  <c r="T6761" i="2"/>
  <c r="U6761" i="2" s="1"/>
  <c r="W6761" i="2" s="1"/>
  <c r="Y6761" i="2" s="1"/>
  <c r="T6771" i="2"/>
  <c r="U6771" i="2" s="1"/>
  <c r="W6771" i="2" s="1"/>
  <c r="Y6771" i="2" s="1"/>
  <c r="T6781" i="2"/>
  <c r="U6781" i="2" s="1"/>
  <c r="W6781" i="2" s="1"/>
  <c r="Y6781" i="2" s="1"/>
  <c r="T6791" i="2"/>
  <c r="U6791" i="2" s="1"/>
  <c r="W6791" i="2" s="1"/>
  <c r="Y6791" i="2" s="1"/>
  <c r="T6801" i="2"/>
  <c r="U6801" i="2" s="1"/>
  <c r="W6801" i="2" s="1"/>
  <c r="Y6801" i="2" s="1"/>
  <c r="T6811" i="2"/>
  <c r="U6811" i="2" s="1"/>
  <c r="W6811" i="2" s="1"/>
  <c r="Y6811" i="2" s="1"/>
  <c r="T6821" i="2"/>
  <c r="U6821" i="2" s="1"/>
  <c r="W6821" i="2" s="1"/>
  <c r="Y6821" i="2" s="1"/>
  <c r="T6831" i="2"/>
  <c r="U6831" i="2" s="1"/>
  <c r="W6831" i="2" s="1"/>
  <c r="Y6831" i="2" s="1"/>
  <c r="T6841" i="2"/>
  <c r="U6841" i="2" s="1"/>
  <c r="W6841" i="2" s="1"/>
  <c r="Y6841" i="2" s="1"/>
  <c r="T6851" i="2"/>
  <c r="U6851" i="2" s="1"/>
  <c r="W6851" i="2" s="1"/>
  <c r="Y6851" i="2" s="1"/>
  <c r="T6861" i="2"/>
  <c r="U6861" i="2" s="1"/>
  <c r="W6861" i="2" s="1"/>
  <c r="Y6861" i="2" s="1"/>
  <c r="T6871" i="2"/>
  <c r="U6871" i="2" s="1"/>
  <c r="W6871" i="2" s="1"/>
  <c r="Y6871" i="2" s="1"/>
  <c r="T6881" i="2"/>
  <c r="U6881" i="2" s="1"/>
  <c r="W6881" i="2" s="1"/>
  <c r="Y6881" i="2" s="1"/>
  <c r="T6891" i="2"/>
  <c r="U6891" i="2" s="1"/>
  <c r="W6891" i="2" s="1"/>
  <c r="Y6891" i="2" s="1"/>
  <c r="T6901" i="2"/>
  <c r="U6901" i="2" s="1"/>
  <c r="W6901" i="2" s="1"/>
  <c r="Y6901" i="2" s="1"/>
  <c r="T6911" i="2"/>
  <c r="U6911" i="2" s="1"/>
  <c r="W6911" i="2" s="1"/>
  <c r="Y6911" i="2" s="1"/>
  <c r="T6921" i="2"/>
  <c r="U6921" i="2" s="1"/>
  <c r="W6921" i="2" s="1"/>
  <c r="Y6921" i="2" s="1"/>
  <c r="T6931" i="2"/>
  <c r="U6931" i="2" s="1"/>
  <c r="W6931" i="2" s="1"/>
  <c r="Y6931" i="2" s="1"/>
  <c r="T6941" i="2"/>
  <c r="U6941" i="2" s="1"/>
  <c r="W6941" i="2" s="1"/>
  <c r="Y6941" i="2" s="1"/>
  <c r="T6951" i="2"/>
  <c r="U6951" i="2" s="1"/>
  <c r="W6951" i="2" s="1"/>
  <c r="Y6951" i="2" s="1"/>
  <c r="T6961" i="2"/>
  <c r="U6961" i="2" s="1"/>
  <c r="W6961" i="2" s="1"/>
  <c r="Y6961" i="2" s="1"/>
  <c r="T6971" i="2"/>
  <c r="U6971" i="2" s="1"/>
  <c r="W6971" i="2" s="1"/>
  <c r="Y6971" i="2" s="1"/>
  <c r="T6981" i="2"/>
  <c r="U6981" i="2" s="1"/>
  <c r="W6981" i="2" s="1"/>
  <c r="Y6981" i="2" s="1"/>
  <c r="T6991" i="2"/>
  <c r="U6991" i="2" s="1"/>
  <c r="W6991" i="2" s="1"/>
  <c r="Y6991" i="2" s="1"/>
  <c r="T7001" i="2"/>
  <c r="U7001" i="2" s="1"/>
  <c r="W7001" i="2" s="1"/>
  <c r="Y7001" i="2" s="1"/>
  <c r="T7011" i="2"/>
  <c r="U7011" i="2" s="1"/>
  <c r="W7011" i="2" s="1"/>
  <c r="Y7011" i="2" s="1"/>
  <c r="T7021" i="2"/>
  <c r="U7021" i="2" s="1"/>
  <c r="W7021" i="2" s="1"/>
  <c r="Y7021" i="2" s="1"/>
  <c r="T6692" i="2"/>
  <c r="U6692" i="2" s="1"/>
  <c r="W6692" i="2" s="1"/>
  <c r="Y6692" i="2" s="1"/>
  <c r="T6702" i="2"/>
  <c r="U6702" i="2" s="1"/>
  <c r="W6702" i="2" s="1"/>
  <c r="Y6702" i="2" s="1"/>
  <c r="T6712" i="2"/>
  <c r="U6712" i="2" s="1"/>
  <c r="W6712" i="2" s="1"/>
  <c r="Y6712" i="2" s="1"/>
  <c r="T6722" i="2"/>
  <c r="U6722" i="2" s="1"/>
  <c r="W6722" i="2" s="1"/>
  <c r="Y6722" i="2" s="1"/>
  <c r="T6732" i="2"/>
  <c r="U6732" i="2" s="1"/>
  <c r="W6732" i="2" s="1"/>
  <c r="Y6732" i="2" s="1"/>
  <c r="T6742" i="2"/>
  <c r="U6742" i="2" s="1"/>
  <c r="W6742" i="2" s="1"/>
  <c r="Y6742" i="2" s="1"/>
  <c r="T6752" i="2"/>
  <c r="U6752" i="2" s="1"/>
  <c r="W6752" i="2" s="1"/>
  <c r="Y6752" i="2" s="1"/>
  <c r="T6762" i="2"/>
  <c r="U6762" i="2" s="1"/>
  <c r="W6762" i="2" s="1"/>
  <c r="Y6762" i="2" s="1"/>
  <c r="T6772" i="2"/>
  <c r="U6772" i="2" s="1"/>
  <c r="W6772" i="2" s="1"/>
  <c r="Y6772" i="2" s="1"/>
  <c r="T6782" i="2"/>
  <c r="U6782" i="2" s="1"/>
  <c r="W6782" i="2" s="1"/>
  <c r="Y6782" i="2" s="1"/>
  <c r="T6792" i="2"/>
  <c r="U6792" i="2" s="1"/>
  <c r="W6792" i="2" s="1"/>
  <c r="Y6792" i="2" s="1"/>
  <c r="T6802" i="2"/>
  <c r="U6802" i="2" s="1"/>
  <c r="W6802" i="2" s="1"/>
  <c r="Y6802" i="2" s="1"/>
  <c r="T6812" i="2"/>
  <c r="U6812" i="2" s="1"/>
  <c r="W6812" i="2" s="1"/>
  <c r="Y6812" i="2" s="1"/>
  <c r="T6822" i="2"/>
  <c r="U6822" i="2" s="1"/>
  <c r="W6822" i="2" s="1"/>
  <c r="Y6822" i="2" s="1"/>
  <c r="T6832" i="2"/>
  <c r="U6832" i="2" s="1"/>
  <c r="W6832" i="2" s="1"/>
  <c r="Y6832" i="2" s="1"/>
  <c r="T6842" i="2"/>
  <c r="U6842" i="2" s="1"/>
  <c r="W6842" i="2" s="1"/>
  <c r="Y6842" i="2" s="1"/>
  <c r="T6852" i="2"/>
  <c r="U6852" i="2" s="1"/>
  <c r="W6852" i="2" s="1"/>
  <c r="Y6852" i="2" s="1"/>
  <c r="T6862" i="2"/>
  <c r="U6862" i="2" s="1"/>
  <c r="W6862" i="2" s="1"/>
  <c r="Y6862" i="2" s="1"/>
  <c r="T6872" i="2"/>
  <c r="U6872" i="2" s="1"/>
  <c r="W6872" i="2" s="1"/>
  <c r="Y6872" i="2" s="1"/>
  <c r="T6882" i="2"/>
  <c r="U6882" i="2" s="1"/>
  <c r="W6882" i="2" s="1"/>
  <c r="Y6882" i="2" s="1"/>
  <c r="T6892" i="2"/>
  <c r="U6892" i="2" s="1"/>
  <c r="W6892" i="2" s="1"/>
  <c r="Y6892" i="2" s="1"/>
  <c r="T6902" i="2"/>
  <c r="U6902" i="2" s="1"/>
  <c r="W6902" i="2" s="1"/>
  <c r="Y6902" i="2" s="1"/>
  <c r="T6912" i="2"/>
  <c r="U6912" i="2" s="1"/>
  <c r="W6912" i="2" s="1"/>
  <c r="Y6912" i="2" s="1"/>
  <c r="T6922" i="2"/>
  <c r="U6922" i="2" s="1"/>
  <c r="W6922" i="2" s="1"/>
  <c r="Y6922" i="2" s="1"/>
  <c r="T6932" i="2"/>
  <c r="U6932" i="2" s="1"/>
  <c r="W6932" i="2" s="1"/>
  <c r="Y6932" i="2" s="1"/>
  <c r="T6942" i="2"/>
  <c r="U6942" i="2" s="1"/>
  <c r="W6942" i="2" s="1"/>
  <c r="Y6942" i="2" s="1"/>
  <c r="T6952" i="2"/>
  <c r="U6952" i="2" s="1"/>
  <c r="W6952" i="2" s="1"/>
  <c r="Y6952" i="2" s="1"/>
  <c r="T6962" i="2"/>
  <c r="U6962" i="2" s="1"/>
  <c r="W6962" i="2" s="1"/>
  <c r="Y6962" i="2" s="1"/>
  <c r="T6972" i="2"/>
  <c r="U6972" i="2" s="1"/>
  <c r="W6972" i="2" s="1"/>
  <c r="Y6972" i="2" s="1"/>
  <c r="T6982" i="2"/>
  <c r="U6982" i="2" s="1"/>
  <c r="W6982" i="2" s="1"/>
  <c r="Y6982" i="2" s="1"/>
  <c r="T6992" i="2"/>
  <c r="U6992" i="2" s="1"/>
  <c r="W6992" i="2" s="1"/>
  <c r="Y6992" i="2" s="1"/>
  <c r="T7002" i="2"/>
  <c r="U7002" i="2" s="1"/>
  <c r="W7002" i="2" s="1"/>
  <c r="Y7002" i="2" s="1"/>
  <c r="T7012" i="2"/>
  <c r="U7012" i="2" s="1"/>
  <c r="W7012" i="2" s="1"/>
  <c r="Y7012" i="2" s="1"/>
  <c r="T7022" i="2"/>
  <c r="U7022" i="2" s="1"/>
  <c r="W7022" i="2" s="1"/>
  <c r="Y7022" i="2" s="1"/>
  <c r="T6684" i="2"/>
  <c r="U6684" i="2" s="1"/>
  <c r="W6684" i="2" s="1"/>
  <c r="Y6684" i="2" s="1"/>
  <c r="T6694" i="2"/>
  <c r="U6694" i="2" s="1"/>
  <c r="W6694" i="2" s="1"/>
  <c r="Y6694" i="2" s="1"/>
  <c r="T6704" i="2"/>
  <c r="U6704" i="2" s="1"/>
  <c r="W6704" i="2" s="1"/>
  <c r="Y6704" i="2" s="1"/>
  <c r="T6683" i="2"/>
  <c r="U6683" i="2" s="1"/>
  <c r="W6683" i="2" s="1"/>
  <c r="Y6683" i="2" s="1"/>
  <c r="T6698" i="2"/>
  <c r="U6698" i="2" s="1"/>
  <c r="W6698" i="2" s="1"/>
  <c r="Y6698" i="2" s="1"/>
  <c r="T6715" i="2"/>
  <c r="U6715" i="2" s="1"/>
  <c r="W6715" i="2" s="1"/>
  <c r="Y6715" i="2" s="1"/>
  <c r="T6728" i="2"/>
  <c r="U6728" i="2" s="1"/>
  <c r="W6728" i="2" s="1"/>
  <c r="Y6728" i="2" s="1"/>
  <c r="T6744" i="2"/>
  <c r="U6744" i="2" s="1"/>
  <c r="W6744" i="2" s="1"/>
  <c r="Y6744" i="2" s="1"/>
  <c r="T6757" i="2"/>
  <c r="U6757" i="2" s="1"/>
  <c r="W6757" i="2" s="1"/>
  <c r="Y6757" i="2" s="1"/>
  <c r="T6773" i="2"/>
  <c r="U6773" i="2" s="1"/>
  <c r="W6773" i="2" s="1"/>
  <c r="Y6773" i="2" s="1"/>
  <c r="T6786" i="2"/>
  <c r="U6786" i="2" s="1"/>
  <c r="W6786" i="2" s="1"/>
  <c r="Y6786" i="2" s="1"/>
  <c r="T6799" i="2"/>
  <c r="U6799" i="2" s="1"/>
  <c r="W6799" i="2" s="1"/>
  <c r="Y6799" i="2" s="1"/>
  <c r="T6815" i="2"/>
  <c r="U6815" i="2" s="1"/>
  <c r="W6815" i="2" s="1"/>
  <c r="Y6815" i="2" s="1"/>
  <c r="T6828" i="2"/>
  <c r="U6828" i="2" s="1"/>
  <c r="W6828" i="2" s="1"/>
  <c r="Y6828" i="2" s="1"/>
  <c r="T6844" i="2"/>
  <c r="U6844" i="2" s="1"/>
  <c r="W6844" i="2" s="1"/>
  <c r="Y6844" i="2" s="1"/>
  <c r="T6857" i="2"/>
  <c r="U6857" i="2" s="1"/>
  <c r="W6857" i="2" s="1"/>
  <c r="Y6857" i="2" s="1"/>
  <c r="T6873" i="2"/>
  <c r="U6873" i="2" s="1"/>
  <c r="W6873" i="2" s="1"/>
  <c r="Y6873" i="2" s="1"/>
  <c r="T6886" i="2"/>
  <c r="U6886" i="2" s="1"/>
  <c r="W6886" i="2" s="1"/>
  <c r="Y6886" i="2" s="1"/>
  <c r="T6899" i="2"/>
  <c r="U6899" i="2" s="1"/>
  <c r="W6899" i="2" s="1"/>
  <c r="Y6899" i="2" s="1"/>
  <c r="T6915" i="2"/>
  <c r="U6915" i="2" s="1"/>
  <c r="W6915" i="2" s="1"/>
  <c r="Y6915" i="2" s="1"/>
  <c r="T6928" i="2"/>
  <c r="U6928" i="2" s="1"/>
  <c r="W6928" i="2" s="1"/>
  <c r="Y6928" i="2" s="1"/>
  <c r="T6944" i="2"/>
  <c r="U6944" i="2" s="1"/>
  <c r="W6944" i="2" s="1"/>
  <c r="Y6944" i="2" s="1"/>
  <c r="T6957" i="2"/>
  <c r="U6957" i="2" s="1"/>
  <c r="W6957" i="2" s="1"/>
  <c r="Y6957" i="2" s="1"/>
  <c r="T6973" i="2"/>
  <c r="U6973" i="2" s="1"/>
  <c r="W6973" i="2" s="1"/>
  <c r="Y6973" i="2" s="1"/>
  <c r="T6986" i="2"/>
  <c r="U6986" i="2" s="1"/>
  <c r="W6986" i="2" s="1"/>
  <c r="Y6986" i="2" s="1"/>
  <c r="T6999" i="2"/>
  <c r="U6999" i="2" s="1"/>
  <c r="W6999" i="2" s="1"/>
  <c r="Y6999" i="2" s="1"/>
  <c r="T7015" i="2"/>
  <c r="U7015" i="2" s="1"/>
  <c r="W7015" i="2" s="1"/>
  <c r="Y7015" i="2" s="1"/>
  <c r="T6685" i="2"/>
  <c r="U6685" i="2" s="1"/>
  <c r="W6685" i="2" s="1"/>
  <c r="Y6685" i="2" s="1"/>
  <c r="T6699" i="2"/>
  <c r="U6699" i="2" s="1"/>
  <c r="W6699" i="2" s="1"/>
  <c r="Y6699" i="2" s="1"/>
  <c r="T6716" i="2"/>
  <c r="U6716" i="2" s="1"/>
  <c r="W6716" i="2" s="1"/>
  <c r="Y6716" i="2" s="1"/>
  <c r="T6729" i="2"/>
  <c r="U6729" i="2" s="1"/>
  <c r="W6729" i="2" s="1"/>
  <c r="Y6729" i="2" s="1"/>
  <c r="T6745" i="2"/>
  <c r="U6745" i="2" s="1"/>
  <c r="W6745" i="2" s="1"/>
  <c r="Y6745" i="2" s="1"/>
  <c r="T6758" i="2"/>
  <c r="U6758" i="2" s="1"/>
  <c r="W6758" i="2" s="1"/>
  <c r="Y6758" i="2" s="1"/>
  <c r="T6774" i="2"/>
  <c r="U6774" i="2" s="1"/>
  <c r="W6774" i="2" s="1"/>
  <c r="Y6774" i="2" s="1"/>
  <c r="T6787" i="2"/>
  <c r="U6787" i="2" s="1"/>
  <c r="W6787" i="2" s="1"/>
  <c r="Y6787" i="2" s="1"/>
  <c r="T6803" i="2"/>
  <c r="U6803" i="2" s="1"/>
  <c r="W6803" i="2" s="1"/>
  <c r="Y6803" i="2" s="1"/>
  <c r="T6816" i="2"/>
  <c r="U6816" i="2" s="1"/>
  <c r="W6816" i="2" s="1"/>
  <c r="Y6816" i="2" s="1"/>
  <c r="T6829" i="2"/>
  <c r="U6829" i="2" s="1"/>
  <c r="W6829" i="2" s="1"/>
  <c r="Y6829" i="2" s="1"/>
  <c r="T6845" i="2"/>
  <c r="U6845" i="2" s="1"/>
  <c r="W6845" i="2" s="1"/>
  <c r="Y6845" i="2" s="1"/>
  <c r="T6858" i="2"/>
  <c r="U6858" i="2" s="1"/>
  <c r="W6858" i="2" s="1"/>
  <c r="Y6858" i="2" s="1"/>
  <c r="T6874" i="2"/>
  <c r="U6874" i="2" s="1"/>
  <c r="W6874" i="2" s="1"/>
  <c r="Y6874" i="2" s="1"/>
  <c r="T6887" i="2"/>
  <c r="U6887" i="2" s="1"/>
  <c r="W6887" i="2" s="1"/>
  <c r="Y6887" i="2" s="1"/>
  <c r="T6903" i="2"/>
  <c r="U6903" i="2" s="1"/>
  <c r="W6903" i="2" s="1"/>
  <c r="Y6903" i="2" s="1"/>
  <c r="T6916" i="2"/>
  <c r="U6916" i="2" s="1"/>
  <c r="W6916" i="2" s="1"/>
  <c r="Y6916" i="2" s="1"/>
  <c r="T6929" i="2"/>
  <c r="U6929" i="2" s="1"/>
  <c r="W6929" i="2" s="1"/>
  <c r="Y6929" i="2" s="1"/>
  <c r="T6945" i="2"/>
  <c r="U6945" i="2" s="1"/>
  <c r="W6945" i="2" s="1"/>
  <c r="Y6945" i="2" s="1"/>
  <c r="T6958" i="2"/>
  <c r="U6958" i="2" s="1"/>
  <c r="W6958" i="2" s="1"/>
  <c r="Y6958" i="2" s="1"/>
  <c r="T6974" i="2"/>
  <c r="U6974" i="2" s="1"/>
  <c r="W6974" i="2" s="1"/>
  <c r="Y6974" i="2" s="1"/>
  <c r="T6987" i="2"/>
  <c r="U6987" i="2" s="1"/>
  <c r="W6987" i="2" s="1"/>
  <c r="Y6987" i="2" s="1"/>
  <c r="T7003" i="2"/>
  <c r="U7003" i="2" s="1"/>
  <c r="W7003" i="2" s="1"/>
  <c r="Y7003" i="2" s="1"/>
  <c r="T7016" i="2"/>
  <c r="U7016" i="2" s="1"/>
  <c r="W7016" i="2" s="1"/>
  <c r="Y7016" i="2" s="1"/>
  <c r="T6686" i="2"/>
  <c r="U6686" i="2" s="1"/>
  <c r="W6686" i="2" s="1"/>
  <c r="Y6686" i="2" s="1"/>
  <c r="T6703" i="2"/>
  <c r="U6703" i="2" s="1"/>
  <c r="W6703" i="2" s="1"/>
  <c r="Y6703" i="2" s="1"/>
  <c r="T6717" i="2"/>
  <c r="U6717" i="2" s="1"/>
  <c r="W6717" i="2" s="1"/>
  <c r="Y6717" i="2" s="1"/>
  <c r="T6733" i="2"/>
  <c r="U6733" i="2" s="1"/>
  <c r="W6733" i="2" s="1"/>
  <c r="Y6733" i="2" s="1"/>
  <c r="T6746" i="2"/>
  <c r="U6746" i="2" s="1"/>
  <c r="W6746" i="2" s="1"/>
  <c r="Y6746" i="2" s="1"/>
  <c r="T6759" i="2"/>
  <c r="U6759" i="2" s="1"/>
  <c r="W6759" i="2" s="1"/>
  <c r="Y6759" i="2" s="1"/>
  <c r="T6775" i="2"/>
  <c r="U6775" i="2" s="1"/>
  <c r="W6775" i="2" s="1"/>
  <c r="Y6775" i="2" s="1"/>
  <c r="T6788" i="2"/>
  <c r="U6788" i="2" s="1"/>
  <c r="W6788" i="2" s="1"/>
  <c r="Y6788" i="2" s="1"/>
  <c r="T6804" i="2"/>
  <c r="U6804" i="2" s="1"/>
  <c r="W6804" i="2" s="1"/>
  <c r="Y6804" i="2" s="1"/>
  <c r="T6817" i="2"/>
  <c r="U6817" i="2" s="1"/>
  <c r="W6817" i="2" s="1"/>
  <c r="Y6817" i="2" s="1"/>
  <c r="T6833" i="2"/>
  <c r="U6833" i="2" s="1"/>
  <c r="W6833" i="2" s="1"/>
  <c r="Y6833" i="2" s="1"/>
  <c r="T6846" i="2"/>
  <c r="U6846" i="2" s="1"/>
  <c r="W6846" i="2" s="1"/>
  <c r="Y6846" i="2" s="1"/>
  <c r="T6859" i="2"/>
  <c r="U6859" i="2" s="1"/>
  <c r="W6859" i="2" s="1"/>
  <c r="Y6859" i="2" s="1"/>
  <c r="T6875" i="2"/>
  <c r="U6875" i="2" s="1"/>
  <c r="W6875" i="2" s="1"/>
  <c r="Y6875" i="2" s="1"/>
  <c r="T6888" i="2"/>
  <c r="U6888" i="2" s="1"/>
  <c r="W6888" i="2" s="1"/>
  <c r="Y6888" i="2" s="1"/>
  <c r="T6904" i="2"/>
  <c r="U6904" i="2" s="1"/>
  <c r="W6904" i="2" s="1"/>
  <c r="Y6904" i="2" s="1"/>
  <c r="T6917" i="2"/>
  <c r="U6917" i="2" s="1"/>
  <c r="W6917" i="2" s="1"/>
  <c r="Y6917" i="2" s="1"/>
  <c r="T6933" i="2"/>
  <c r="U6933" i="2" s="1"/>
  <c r="W6933" i="2" s="1"/>
  <c r="Y6933" i="2" s="1"/>
  <c r="T6946" i="2"/>
  <c r="U6946" i="2" s="1"/>
  <c r="W6946" i="2" s="1"/>
  <c r="Y6946" i="2" s="1"/>
  <c r="T6959" i="2"/>
  <c r="U6959" i="2" s="1"/>
  <c r="W6959" i="2" s="1"/>
  <c r="Y6959" i="2" s="1"/>
  <c r="T6975" i="2"/>
  <c r="U6975" i="2" s="1"/>
  <c r="W6975" i="2" s="1"/>
  <c r="Y6975" i="2" s="1"/>
  <c r="T6988" i="2"/>
  <c r="U6988" i="2" s="1"/>
  <c r="W6988" i="2" s="1"/>
  <c r="Y6988" i="2" s="1"/>
  <c r="T7004" i="2"/>
  <c r="U7004" i="2" s="1"/>
  <c r="W7004" i="2" s="1"/>
  <c r="Y7004" i="2" s="1"/>
  <c r="T7017" i="2"/>
  <c r="U7017" i="2" s="1"/>
  <c r="W7017" i="2" s="1"/>
  <c r="Y7017" i="2" s="1"/>
  <c r="T6687" i="2"/>
  <c r="U6687" i="2" s="1"/>
  <c r="W6687" i="2" s="1"/>
  <c r="Y6687" i="2" s="1"/>
  <c r="T6705" i="2"/>
  <c r="U6705" i="2" s="1"/>
  <c r="W6705" i="2" s="1"/>
  <c r="Y6705" i="2" s="1"/>
  <c r="T6718" i="2"/>
  <c r="U6718" i="2" s="1"/>
  <c r="W6718" i="2" s="1"/>
  <c r="Y6718" i="2" s="1"/>
  <c r="T6734" i="2"/>
  <c r="U6734" i="2" s="1"/>
  <c r="W6734" i="2" s="1"/>
  <c r="Y6734" i="2" s="1"/>
  <c r="T6747" i="2"/>
  <c r="U6747" i="2" s="1"/>
  <c r="W6747" i="2" s="1"/>
  <c r="Y6747" i="2" s="1"/>
  <c r="T6763" i="2"/>
  <c r="U6763" i="2" s="1"/>
  <c r="W6763" i="2" s="1"/>
  <c r="Y6763" i="2" s="1"/>
  <c r="T6776" i="2"/>
  <c r="U6776" i="2" s="1"/>
  <c r="W6776" i="2" s="1"/>
  <c r="Y6776" i="2" s="1"/>
  <c r="T6789" i="2"/>
  <c r="U6789" i="2" s="1"/>
  <c r="W6789" i="2" s="1"/>
  <c r="Y6789" i="2" s="1"/>
  <c r="T6805" i="2"/>
  <c r="U6805" i="2" s="1"/>
  <c r="W6805" i="2" s="1"/>
  <c r="Y6805" i="2" s="1"/>
  <c r="T6818" i="2"/>
  <c r="U6818" i="2" s="1"/>
  <c r="W6818" i="2" s="1"/>
  <c r="Y6818" i="2" s="1"/>
  <c r="T6834" i="2"/>
  <c r="U6834" i="2" s="1"/>
  <c r="W6834" i="2" s="1"/>
  <c r="Y6834" i="2" s="1"/>
  <c r="T6847" i="2"/>
  <c r="U6847" i="2" s="1"/>
  <c r="W6847" i="2" s="1"/>
  <c r="Y6847" i="2" s="1"/>
  <c r="T6863" i="2"/>
  <c r="U6863" i="2" s="1"/>
  <c r="W6863" i="2" s="1"/>
  <c r="Y6863" i="2" s="1"/>
  <c r="T6876" i="2"/>
  <c r="U6876" i="2" s="1"/>
  <c r="W6876" i="2" s="1"/>
  <c r="Y6876" i="2" s="1"/>
  <c r="T6889" i="2"/>
  <c r="U6889" i="2" s="1"/>
  <c r="W6889" i="2" s="1"/>
  <c r="Y6889" i="2" s="1"/>
  <c r="T6905" i="2"/>
  <c r="U6905" i="2" s="1"/>
  <c r="W6905" i="2" s="1"/>
  <c r="Y6905" i="2" s="1"/>
  <c r="T6918" i="2"/>
  <c r="U6918" i="2" s="1"/>
  <c r="W6918" i="2" s="1"/>
  <c r="Y6918" i="2" s="1"/>
  <c r="T6934" i="2"/>
  <c r="U6934" i="2" s="1"/>
  <c r="W6934" i="2" s="1"/>
  <c r="Y6934" i="2" s="1"/>
  <c r="T6947" i="2"/>
  <c r="U6947" i="2" s="1"/>
  <c r="W6947" i="2" s="1"/>
  <c r="Y6947" i="2" s="1"/>
  <c r="T6963" i="2"/>
  <c r="U6963" i="2" s="1"/>
  <c r="W6963" i="2" s="1"/>
  <c r="Y6963" i="2" s="1"/>
  <c r="T6976" i="2"/>
  <c r="U6976" i="2" s="1"/>
  <c r="W6976" i="2" s="1"/>
  <c r="Y6976" i="2" s="1"/>
  <c r="T6989" i="2"/>
  <c r="U6989" i="2" s="1"/>
  <c r="W6989" i="2" s="1"/>
  <c r="Y6989" i="2" s="1"/>
  <c r="T7005" i="2"/>
  <c r="U7005" i="2" s="1"/>
  <c r="W7005" i="2" s="1"/>
  <c r="Y7005" i="2" s="1"/>
  <c r="T7018" i="2"/>
  <c r="U7018" i="2" s="1"/>
  <c r="W7018" i="2" s="1"/>
  <c r="Y7018" i="2" s="1"/>
  <c r="T6688" i="2"/>
  <c r="U6688" i="2" s="1"/>
  <c r="W6688" i="2" s="1"/>
  <c r="Y6688" i="2" s="1"/>
  <c r="T6706" i="2"/>
  <c r="U6706" i="2" s="1"/>
  <c r="W6706" i="2" s="1"/>
  <c r="Y6706" i="2" s="1"/>
  <c r="T6719" i="2"/>
  <c r="U6719" i="2" s="1"/>
  <c r="W6719" i="2" s="1"/>
  <c r="Y6719" i="2" s="1"/>
  <c r="T6735" i="2"/>
  <c r="U6735" i="2" s="1"/>
  <c r="W6735" i="2" s="1"/>
  <c r="Y6735" i="2" s="1"/>
  <c r="T6748" i="2"/>
  <c r="U6748" i="2" s="1"/>
  <c r="W6748" i="2" s="1"/>
  <c r="Y6748" i="2" s="1"/>
  <c r="T6764" i="2"/>
  <c r="U6764" i="2" s="1"/>
  <c r="W6764" i="2" s="1"/>
  <c r="Y6764" i="2" s="1"/>
  <c r="T6777" i="2"/>
  <c r="U6777" i="2" s="1"/>
  <c r="W6777" i="2" s="1"/>
  <c r="Y6777" i="2" s="1"/>
  <c r="T6793" i="2"/>
  <c r="U6793" i="2" s="1"/>
  <c r="W6793" i="2" s="1"/>
  <c r="Y6793" i="2" s="1"/>
  <c r="T6806" i="2"/>
  <c r="U6806" i="2" s="1"/>
  <c r="W6806" i="2" s="1"/>
  <c r="Y6806" i="2" s="1"/>
  <c r="T6819" i="2"/>
  <c r="U6819" i="2" s="1"/>
  <c r="W6819" i="2" s="1"/>
  <c r="Y6819" i="2" s="1"/>
  <c r="T6835" i="2"/>
  <c r="U6835" i="2" s="1"/>
  <c r="W6835" i="2" s="1"/>
  <c r="Y6835" i="2" s="1"/>
  <c r="T6848" i="2"/>
  <c r="U6848" i="2" s="1"/>
  <c r="W6848" i="2" s="1"/>
  <c r="Y6848" i="2" s="1"/>
  <c r="T6864" i="2"/>
  <c r="U6864" i="2" s="1"/>
  <c r="W6864" i="2" s="1"/>
  <c r="Y6864" i="2" s="1"/>
  <c r="T6877" i="2"/>
  <c r="U6877" i="2" s="1"/>
  <c r="W6877" i="2" s="1"/>
  <c r="Y6877" i="2" s="1"/>
  <c r="T6893" i="2"/>
  <c r="U6893" i="2" s="1"/>
  <c r="W6893" i="2" s="1"/>
  <c r="Y6893" i="2" s="1"/>
  <c r="T6906" i="2"/>
  <c r="U6906" i="2" s="1"/>
  <c r="W6906" i="2" s="1"/>
  <c r="Y6906" i="2" s="1"/>
  <c r="T6919" i="2"/>
  <c r="U6919" i="2" s="1"/>
  <c r="W6919" i="2" s="1"/>
  <c r="Y6919" i="2" s="1"/>
  <c r="T6935" i="2"/>
  <c r="U6935" i="2" s="1"/>
  <c r="W6935" i="2" s="1"/>
  <c r="Y6935" i="2" s="1"/>
  <c r="T6948" i="2"/>
  <c r="U6948" i="2" s="1"/>
  <c r="W6948" i="2" s="1"/>
  <c r="Y6948" i="2" s="1"/>
  <c r="T6964" i="2"/>
  <c r="U6964" i="2" s="1"/>
  <c r="W6964" i="2" s="1"/>
  <c r="Y6964" i="2" s="1"/>
  <c r="T6977" i="2"/>
  <c r="U6977" i="2" s="1"/>
  <c r="W6977" i="2" s="1"/>
  <c r="Y6977" i="2" s="1"/>
  <c r="T6993" i="2"/>
  <c r="U6993" i="2" s="1"/>
  <c r="W6993" i="2" s="1"/>
  <c r="Y6993" i="2" s="1"/>
  <c r="T7006" i="2"/>
  <c r="U7006" i="2" s="1"/>
  <c r="W7006" i="2" s="1"/>
  <c r="Y7006" i="2" s="1"/>
  <c r="T7019" i="2"/>
  <c r="U7019" i="2" s="1"/>
  <c r="W7019" i="2" s="1"/>
  <c r="Y7019" i="2" s="1"/>
  <c r="T6689" i="2"/>
  <c r="U6689" i="2" s="1"/>
  <c r="W6689" i="2" s="1"/>
  <c r="Y6689" i="2" s="1"/>
  <c r="T6707" i="2"/>
  <c r="U6707" i="2" s="1"/>
  <c r="W6707" i="2" s="1"/>
  <c r="Y6707" i="2" s="1"/>
  <c r="T6723" i="2"/>
  <c r="U6723" i="2" s="1"/>
  <c r="W6723" i="2" s="1"/>
  <c r="Y6723" i="2" s="1"/>
  <c r="T6736" i="2"/>
  <c r="U6736" i="2" s="1"/>
  <c r="W6736" i="2" s="1"/>
  <c r="Y6736" i="2" s="1"/>
  <c r="T6749" i="2"/>
  <c r="U6749" i="2" s="1"/>
  <c r="W6749" i="2" s="1"/>
  <c r="Y6749" i="2" s="1"/>
  <c r="T6765" i="2"/>
  <c r="U6765" i="2" s="1"/>
  <c r="W6765" i="2" s="1"/>
  <c r="Y6765" i="2" s="1"/>
  <c r="T6778" i="2"/>
  <c r="U6778" i="2" s="1"/>
  <c r="W6778" i="2" s="1"/>
  <c r="Y6778" i="2" s="1"/>
  <c r="T6794" i="2"/>
  <c r="U6794" i="2" s="1"/>
  <c r="W6794" i="2" s="1"/>
  <c r="Y6794" i="2" s="1"/>
  <c r="T6807" i="2"/>
  <c r="U6807" i="2" s="1"/>
  <c r="W6807" i="2" s="1"/>
  <c r="Y6807" i="2" s="1"/>
  <c r="T6823" i="2"/>
  <c r="U6823" i="2" s="1"/>
  <c r="W6823" i="2" s="1"/>
  <c r="Y6823" i="2" s="1"/>
  <c r="T6836" i="2"/>
  <c r="U6836" i="2" s="1"/>
  <c r="W6836" i="2" s="1"/>
  <c r="Y6836" i="2" s="1"/>
  <c r="T6849" i="2"/>
  <c r="U6849" i="2" s="1"/>
  <c r="W6849" i="2" s="1"/>
  <c r="Y6849" i="2" s="1"/>
  <c r="T6865" i="2"/>
  <c r="U6865" i="2" s="1"/>
  <c r="W6865" i="2" s="1"/>
  <c r="Y6865" i="2" s="1"/>
  <c r="T6878" i="2"/>
  <c r="U6878" i="2" s="1"/>
  <c r="W6878" i="2" s="1"/>
  <c r="Y6878" i="2" s="1"/>
  <c r="T6894" i="2"/>
  <c r="U6894" i="2" s="1"/>
  <c r="W6894" i="2" s="1"/>
  <c r="Y6894" i="2" s="1"/>
  <c r="T6907" i="2"/>
  <c r="U6907" i="2" s="1"/>
  <c r="W6907" i="2" s="1"/>
  <c r="Y6907" i="2" s="1"/>
  <c r="T6923" i="2"/>
  <c r="U6923" i="2" s="1"/>
  <c r="W6923" i="2" s="1"/>
  <c r="Y6923" i="2" s="1"/>
  <c r="T6936" i="2"/>
  <c r="U6936" i="2" s="1"/>
  <c r="W6936" i="2" s="1"/>
  <c r="Y6936" i="2" s="1"/>
  <c r="T6949" i="2"/>
  <c r="U6949" i="2" s="1"/>
  <c r="W6949" i="2" s="1"/>
  <c r="Y6949" i="2" s="1"/>
  <c r="T6965" i="2"/>
  <c r="U6965" i="2" s="1"/>
  <c r="W6965" i="2" s="1"/>
  <c r="Y6965" i="2" s="1"/>
  <c r="T6978" i="2"/>
  <c r="U6978" i="2" s="1"/>
  <c r="W6978" i="2" s="1"/>
  <c r="Y6978" i="2" s="1"/>
  <c r="T6994" i="2"/>
  <c r="U6994" i="2" s="1"/>
  <c r="W6994" i="2" s="1"/>
  <c r="Y6994" i="2" s="1"/>
  <c r="T7007" i="2"/>
  <c r="U7007" i="2" s="1"/>
  <c r="W7007" i="2" s="1"/>
  <c r="Y7007" i="2" s="1"/>
  <c r="T7023" i="2"/>
  <c r="U7023" i="2" s="1"/>
  <c r="W7023" i="2" s="1"/>
  <c r="Y7023" i="2" s="1"/>
  <c r="T6693" i="2"/>
  <c r="U6693" i="2" s="1"/>
  <c r="W6693" i="2" s="1"/>
  <c r="Y6693" i="2" s="1"/>
  <c r="T6708" i="2"/>
  <c r="U6708" i="2" s="1"/>
  <c r="W6708" i="2" s="1"/>
  <c r="Y6708" i="2" s="1"/>
  <c r="T6724" i="2"/>
  <c r="U6724" i="2" s="1"/>
  <c r="W6724" i="2" s="1"/>
  <c r="Y6724" i="2" s="1"/>
  <c r="T6737" i="2"/>
  <c r="U6737" i="2" s="1"/>
  <c r="W6737" i="2" s="1"/>
  <c r="Y6737" i="2" s="1"/>
  <c r="T6753" i="2"/>
  <c r="U6753" i="2" s="1"/>
  <c r="W6753" i="2" s="1"/>
  <c r="Y6753" i="2" s="1"/>
  <c r="T6766" i="2"/>
  <c r="U6766" i="2" s="1"/>
  <c r="W6766" i="2" s="1"/>
  <c r="Y6766" i="2" s="1"/>
  <c r="T6779" i="2"/>
  <c r="U6779" i="2" s="1"/>
  <c r="W6779" i="2" s="1"/>
  <c r="Y6779" i="2" s="1"/>
  <c r="T6795" i="2"/>
  <c r="U6795" i="2" s="1"/>
  <c r="W6795" i="2" s="1"/>
  <c r="Y6795" i="2" s="1"/>
  <c r="T6808" i="2"/>
  <c r="U6808" i="2" s="1"/>
  <c r="W6808" i="2" s="1"/>
  <c r="Y6808" i="2" s="1"/>
  <c r="T6824" i="2"/>
  <c r="U6824" i="2" s="1"/>
  <c r="W6824" i="2" s="1"/>
  <c r="Y6824" i="2" s="1"/>
  <c r="T6837" i="2"/>
  <c r="U6837" i="2" s="1"/>
  <c r="W6837" i="2" s="1"/>
  <c r="Y6837" i="2" s="1"/>
  <c r="T6853" i="2"/>
  <c r="U6853" i="2" s="1"/>
  <c r="W6853" i="2" s="1"/>
  <c r="Y6853" i="2" s="1"/>
  <c r="T6866" i="2"/>
  <c r="U6866" i="2" s="1"/>
  <c r="W6866" i="2" s="1"/>
  <c r="Y6866" i="2" s="1"/>
  <c r="T6879" i="2"/>
  <c r="U6879" i="2" s="1"/>
  <c r="W6879" i="2" s="1"/>
  <c r="Y6879" i="2" s="1"/>
  <c r="T6895" i="2"/>
  <c r="U6895" i="2" s="1"/>
  <c r="W6895" i="2" s="1"/>
  <c r="Y6895" i="2" s="1"/>
  <c r="T6908" i="2"/>
  <c r="U6908" i="2" s="1"/>
  <c r="W6908" i="2" s="1"/>
  <c r="Y6908" i="2" s="1"/>
  <c r="T6924" i="2"/>
  <c r="U6924" i="2" s="1"/>
  <c r="W6924" i="2" s="1"/>
  <c r="Y6924" i="2" s="1"/>
  <c r="T6937" i="2"/>
  <c r="U6937" i="2" s="1"/>
  <c r="W6937" i="2" s="1"/>
  <c r="Y6937" i="2" s="1"/>
  <c r="T6953" i="2"/>
  <c r="U6953" i="2" s="1"/>
  <c r="W6953" i="2" s="1"/>
  <c r="Y6953" i="2" s="1"/>
  <c r="T6966" i="2"/>
  <c r="U6966" i="2" s="1"/>
  <c r="W6966" i="2" s="1"/>
  <c r="Y6966" i="2" s="1"/>
  <c r="T6979" i="2"/>
  <c r="U6979" i="2" s="1"/>
  <c r="W6979" i="2" s="1"/>
  <c r="Y6979" i="2" s="1"/>
  <c r="T6995" i="2"/>
  <c r="U6995" i="2" s="1"/>
  <c r="W6995" i="2" s="1"/>
  <c r="Y6995" i="2" s="1"/>
  <c r="T7008" i="2"/>
  <c r="U7008" i="2" s="1"/>
  <c r="W7008" i="2" s="1"/>
  <c r="Y7008" i="2" s="1"/>
  <c r="T7024" i="2"/>
  <c r="U7024" i="2" s="1"/>
  <c r="W7024" i="2" s="1"/>
  <c r="Y7024" i="2" s="1"/>
  <c r="T6695" i="2"/>
  <c r="U6695" i="2" s="1"/>
  <c r="W6695" i="2" s="1"/>
  <c r="Y6695" i="2" s="1"/>
  <c r="T6709" i="2"/>
  <c r="U6709" i="2" s="1"/>
  <c r="W6709" i="2" s="1"/>
  <c r="Y6709" i="2" s="1"/>
  <c r="T6725" i="2"/>
  <c r="U6725" i="2" s="1"/>
  <c r="W6725" i="2" s="1"/>
  <c r="Y6725" i="2" s="1"/>
  <c r="T6738" i="2"/>
  <c r="U6738" i="2" s="1"/>
  <c r="W6738" i="2" s="1"/>
  <c r="Y6738" i="2" s="1"/>
  <c r="T6754" i="2"/>
  <c r="U6754" i="2" s="1"/>
  <c r="W6754" i="2" s="1"/>
  <c r="Y6754" i="2" s="1"/>
  <c r="T6767" i="2"/>
  <c r="U6767" i="2" s="1"/>
  <c r="W6767" i="2" s="1"/>
  <c r="Y6767" i="2" s="1"/>
  <c r="T6783" i="2"/>
  <c r="U6783" i="2" s="1"/>
  <c r="W6783" i="2" s="1"/>
  <c r="Y6783" i="2" s="1"/>
  <c r="T6796" i="2"/>
  <c r="U6796" i="2" s="1"/>
  <c r="W6796" i="2" s="1"/>
  <c r="Y6796" i="2" s="1"/>
  <c r="T6809" i="2"/>
  <c r="U6809" i="2" s="1"/>
  <c r="W6809" i="2" s="1"/>
  <c r="Y6809" i="2" s="1"/>
  <c r="T6825" i="2"/>
  <c r="U6825" i="2" s="1"/>
  <c r="W6825" i="2" s="1"/>
  <c r="Y6825" i="2" s="1"/>
  <c r="T6838" i="2"/>
  <c r="U6838" i="2" s="1"/>
  <c r="W6838" i="2" s="1"/>
  <c r="Y6838" i="2" s="1"/>
  <c r="T6854" i="2"/>
  <c r="U6854" i="2" s="1"/>
  <c r="W6854" i="2" s="1"/>
  <c r="Y6854" i="2" s="1"/>
  <c r="T6867" i="2"/>
  <c r="U6867" i="2" s="1"/>
  <c r="W6867" i="2" s="1"/>
  <c r="Y6867" i="2" s="1"/>
  <c r="T6883" i="2"/>
  <c r="U6883" i="2" s="1"/>
  <c r="W6883" i="2" s="1"/>
  <c r="Y6883" i="2" s="1"/>
  <c r="T6896" i="2"/>
  <c r="U6896" i="2" s="1"/>
  <c r="W6896" i="2" s="1"/>
  <c r="Y6896" i="2" s="1"/>
  <c r="T6909" i="2"/>
  <c r="U6909" i="2" s="1"/>
  <c r="W6909" i="2" s="1"/>
  <c r="Y6909" i="2" s="1"/>
  <c r="T6925" i="2"/>
  <c r="U6925" i="2" s="1"/>
  <c r="W6925" i="2" s="1"/>
  <c r="Y6925" i="2" s="1"/>
  <c r="T6938" i="2"/>
  <c r="U6938" i="2" s="1"/>
  <c r="W6938" i="2" s="1"/>
  <c r="Y6938" i="2" s="1"/>
  <c r="T6954" i="2"/>
  <c r="U6954" i="2" s="1"/>
  <c r="W6954" i="2" s="1"/>
  <c r="Y6954" i="2" s="1"/>
  <c r="T6967" i="2"/>
  <c r="U6967" i="2" s="1"/>
  <c r="W6967" i="2" s="1"/>
  <c r="Y6967" i="2" s="1"/>
  <c r="T6983" i="2"/>
  <c r="U6983" i="2" s="1"/>
  <c r="W6983" i="2" s="1"/>
  <c r="Y6983" i="2" s="1"/>
  <c r="T6996" i="2"/>
  <c r="U6996" i="2" s="1"/>
  <c r="W6996" i="2" s="1"/>
  <c r="Y6996" i="2" s="1"/>
  <c r="T7009" i="2"/>
  <c r="U7009" i="2" s="1"/>
  <c r="W7009" i="2" s="1"/>
  <c r="Y7009" i="2" s="1"/>
  <c r="T7025" i="2"/>
  <c r="U7025" i="2" s="1"/>
  <c r="W7025" i="2" s="1"/>
  <c r="Y7025" i="2" s="1"/>
  <c r="T6696" i="2"/>
  <c r="U6696" i="2" s="1"/>
  <c r="W6696" i="2" s="1"/>
  <c r="Y6696" i="2" s="1"/>
  <c r="T6713" i="2"/>
  <c r="U6713" i="2" s="1"/>
  <c r="W6713" i="2" s="1"/>
  <c r="Y6713" i="2" s="1"/>
  <c r="T6726" i="2"/>
  <c r="U6726" i="2" s="1"/>
  <c r="W6726" i="2" s="1"/>
  <c r="Y6726" i="2" s="1"/>
  <c r="T6739" i="2"/>
  <c r="U6739" i="2" s="1"/>
  <c r="W6739" i="2" s="1"/>
  <c r="Y6739" i="2" s="1"/>
  <c r="T6755" i="2"/>
  <c r="U6755" i="2" s="1"/>
  <c r="W6755" i="2" s="1"/>
  <c r="Y6755" i="2" s="1"/>
  <c r="T6768" i="2"/>
  <c r="U6768" i="2" s="1"/>
  <c r="W6768" i="2" s="1"/>
  <c r="Y6768" i="2" s="1"/>
  <c r="T6784" i="2"/>
  <c r="U6784" i="2" s="1"/>
  <c r="W6784" i="2" s="1"/>
  <c r="Y6784" i="2" s="1"/>
  <c r="T6797" i="2"/>
  <c r="U6797" i="2" s="1"/>
  <c r="W6797" i="2" s="1"/>
  <c r="Y6797" i="2" s="1"/>
  <c r="T6813" i="2"/>
  <c r="U6813" i="2" s="1"/>
  <c r="W6813" i="2" s="1"/>
  <c r="Y6813" i="2" s="1"/>
  <c r="T6826" i="2"/>
  <c r="U6826" i="2" s="1"/>
  <c r="W6826" i="2" s="1"/>
  <c r="Y6826" i="2" s="1"/>
  <c r="T6839" i="2"/>
  <c r="U6839" i="2" s="1"/>
  <c r="W6839" i="2" s="1"/>
  <c r="Y6839" i="2" s="1"/>
  <c r="T6855" i="2"/>
  <c r="U6855" i="2" s="1"/>
  <c r="W6855" i="2" s="1"/>
  <c r="Y6855" i="2" s="1"/>
  <c r="T6868" i="2"/>
  <c r="U6868" i="2" s="1"/>
  <c r="W6868" i="2" s="1"/>
  <c r="Y6868" i="2" s="1"/>
  <c r="T6884" i="2"/>
  <c r="U6884" i="2" s="1"/>
  <c r="W6884" i="2" s="1"/>
  <c r="Y6884" i="2" s="1"/>
  <c r="T6897" i="2"/>
  <c r="U6897" i="2" s="1"/>
  <c r="W6897" i="2" s="1"/>
  <c r="Y6897" i="2" s="1"/>
  <c r="T6913" i="2"/>
  <c r="U6913" i="2" s="1"/>
  <c r="W6913" i="2" s="1"/>
  <c r="Y6913" i="2" s="1"/>
  <c r="T6926" i="2"/>
  <c r="U6926" i="2" s="1"/>
  <c r="W6926" i="2" s="1"/>
  <c r="Y6926" i="2" s="1"/>
  <c r="T6939" i="2"/>
  <c r="U6939" i="2" s="1"/>
  <c r="W6939" i="2" s="1"/>
  <c r="Y6939" i="2" s="1"/>
  <c r="T6955" i="2"/>
  <c r="U6955" i="2" s="1"/>
  <c r="W6955" i="2" s="1"/>
  <c r="Y6955" i="2" s="1"/>
  <c r="T6968" i="2"/>
  <c r="U6968" i="2" s="1"/>
  <c r="W6968" i="2" s="1"/>
  <c r="Y6968" i="2" s="1"/>
  <c r="T6984" i="2"/>
  <c r="U6984" i="2" s="1"/>
  <c r="W6984" i="2" s="1"/>
  <c r="Y6984" i="2" s="1"/>
  <c r="T6997" i="2"/>
  <c r="U6997" i="2" s="1"/>
  <c r="W6997" i="2" s="1"/>
  <c r="Y6997" i="2" s="1"/>
  <c r="T7013" i="2"/>
  <c r="U7013" i="2" s="1"/>
  <c r="W7013" i="2" s="1"/>
  <c r="Y7013" i="2" s="1"/>
  <c r="T7026" i="2"/>
  <c r="U7026" i="2" s="1"/>
  <c r="W7026" i="2" s="1"/>
  <c r="Y7026" i="2" s="1"/>
  <c r="T6697" i="2"/>
  <c r="U6697" i="2" s="1"/>
  <c r="W6697" i="2" s="1"/>
  <c r="Y6697" i="2" s="1"/>
  <c r="T6714" i="2"/>
  <c r="U6714" i="2" s="1"/>
  <c r="W6714" i="2" s="1"/>
  <c r="Y6714" i="2" s="1"/>
  <c r="T6727" i="2"/>
  <c r="U6727" i="2" s="1"/>
  <c r="W6727" i="2" s="1"/>
  <c r="Y6727" i="2" s="1"/>
  <c r="T6743" i="2"/>
  <c r="U6743" i="2" s="1"/>
  <c r="W6743" i="2" s="1"/>
  <c r="Y6743" i="2" s="1"/>
  <c r="T6756" i="2"/>
  <c r="U6756" i="2" s="1"/>
  <c r="W6756" i="2" s="1"/>
  <c r="Y6756" i="2" s="1"/>
  <c r="T6769" i="2"/>
  <c r="U6769" i="2" s="1"/>
  <c r="W6769" i="2" s="1"/>
  <c r="Y6769" i="2" s="1"/>
  <c r="T6785" i="2"/>
  <c r="U6785" i="2" s="1"/>
  <c r="W6785" i="2" s="1"/>
  <c r="Y6785" i="2" s="1"/>
  <c r="T6798" i="2"/>
  <c r="U6798" i="2" s="1"/>
  <c r="W6798" i="2" s="1"/>
  <c r="Y6798" i="2" s="1"/>
  <c r="T6814" i="2"/>
  <c r="U6814" i="2" s="1"/>
  <c r="W6814" i="2" s="1"/>
  <c r="Y6814" i="2" s="1"/>
  <c r="T6827" i="2"/>
  <c r="U6827" i="2" s="1"/>
  <c r="W6827" i="2" s="1"/>
  <c r="Y6827" i="2" s="1"/>
  <c r="T6843" i="2"/>
  <c r="U6843" i="2" s="1"/>
  <c r="W6843" i="2" s="1"/>
  <c r="Y6843" i="2" s="1"/>
  <c r="T6856" i="2"/>
  <c r="U6856" i="2" s="1"/>
  <c r="W6856" i="2" s="1"/>
  <c r="Y6856" i="2" s="1"/>
  <c r="T6869" i="2"/>
  <c r="U6869" i="2" s="1"/>
  <c r="W6869" i="2" s="1"/>
  <c r="Y6869" i="2" s="1"/>
  <c r="T6885" i="2"/>
  <c r="U6885" i="2" s="1"/>
  <c r="W6885" i="2" s="1"/>
  <c r="Y6885" i="2" s="1"/>
  <c r="T6898" i="2"/>
  <c r="U6898" i="2" s="1"/>
  <c r="W6898" i="2" s="1"/>
  <c r="Y6898" i="2" s="1"/>
  <c r="T6914" i="2"/>
  <c r="U6914" i="2" s="1"/>
  <c r="W6914" i="2" s="1"/>
  <c r="Y6914" i="2" s="1"/>
  <c r="T6927" i="2"/>
  <c r="U6927" i="2" s="1"/>
  <c r="W6927" i="2" s="1"/>
  <c r="Y6927" i="2" s="1"/>
  <c r="T6943" i="2"/>
  <c r="U6943" i="2" s="1"/>
  <c r="W6943" i="2" s="1"/>
  <c r="Y6943" i="2" s="1"/>
  <c r="T6956" i="2"/>
  <c r="U6956" i="2" s="1"/>
  <c r="W6956" i="2" s="1"/>
  <c r="Y6956" i="2" s="1"/>
  <c r="T6969" i="2"/>
  <c r="U6969" i="2" s="1"/>
  <c r="W6969" i="2" s="1"/>
  <c r="Y6969" i="2" s="1"/>
  <c r="T6985" i="2"/>
  <c r="U6985" i="2" s="1"/>
  <c r="W6985" i="2" s="1"/>
  <c r="Y6985" i="2" s="1"/>
  <c r="T6998" i="2"/>
  <c r="U6998" i="2" s="1"/>
  <c r="W6998" i="2" s="1"/>
  <c r="Y6998" i="2" s="1"/>
  <c r="T7014" i="2"/>
  <c r="U7014" i="2" s="1"/>
  <c r="W7014" i="2" s="1"/>
  <c r="Y7014" i="2" s="1"/>
  <c r="T8064" i="2"/>
  <c r="U8064" i="2" s="1"/>
  <c r="W8064" i="2" s="1"/>
  <c r="Y8064" i="2" s="1"/>
  <c r="T7982" i="2"/>
  <c r="U7982" i="2" s="1"/>
  <c r="W7982" i="2" s="1"/>
  <c r="Y7982" i="2" s="1"/>
  <c r="T7882" i="2"/>
  <c r="U7882" i="2" s="1"/>
  <c r="W7882" i="2" s="1"/>
  <c r="Y7882" i="2" s="1"/>
  <c r="T7060" i="2"/>
  <c r="U7060" i="2" s="1"/>
  <c r="W7060" i="2" s="1"/>
  <c r="Y7060" i="2" s="1"/>
  <c r="T7070" i="2"/>
  <c r="U7070" i="2" s="1"/>
  <c r="W7070" i="2" s="1"/>
  <c r="Y7070" i="2" s="1"/>
  <c r="T7080" i="2"/>
  <c r="U7080" i="2" s="1"/>
  <c r="W7080" i="2" s="1"/>
  <c r="Y7080" i="2" s="1"/>
  <c r="T7090" i="2"/>
  <c r="U7090" i="2" s="1"/>
  <c r="W7090" i="2" s="1"/>
  <c r="Y7090" i="2" s="1"/>
  <c r="T7100" i="2"/>
  <c r="U7100" i="2" s="1"/>
  <c r="W7100" i="2" s="1"/>
  <c r="Y7100" i="2" s="1"/>
  <c r="T7110" i="2"/>
  <c r="U7110" i="2" s="1"/>
  <c r="W7110" i="2" s="1"/>
  <c r="Y7110" i="2" s="1"/>
  <c r="T7120" i="2"/>
  <c r="U7120" i="2" s="1"/>
  <c r="W7120" i="2" s="1"/>
  <c r="Y7120" i="2" s="1"/>
  <c r="T7130" i="2"/>
  <c r="U7130" i="2" s="1"/>
  <c r="W7130" i="2" s="1"/>
  <c r="Y7130" i="2" s="1"/>
  <c r="T7140" i="2"/>
  <c r="U7140" i="2" s="1"/>
  <c r="W7140" i="2" s="1"/>
  <c r="Y7140" i="2" s="1"/>
  <c r="T7150" i="2"/>
  <c r="U7150" i="2" s="1"/>
  <c r="W7150" i="2" s="1"/>
  <c r="Y7150" i="2" s="1"/>
  <c r="T7160" i="2"/>
  <c r="U7160" i="2" s="1"/>
  <c r="W7160" i="2" s="1"/>
  <c r="Y7160" i="2" s="1"/>
  <c r="T7170" i="2"/>
  <c r="U7170" i="2" s="1"/>
  <c r="W7170" i="2" s="1"/>
  <c r="Y7170" i="2" s="1"/>
  <c r="T7061" i="2"/>
  <c r="U7061" i="2" s="1"/>
  <c r="W7061" i="2" s="1"/>
  <c r="Y7061" i="2" s="1"/>
  <c r="T7071" i="2"/>
  <c r="U7071" i="2" s="1"/>
  <c r="W7071" i="2" s="1"/>
  <c r="Y7071" i="2" s="1"/>
  <c r="T7081" i="2"/>
  <c r="U7081" i="2" s="1"/>
  <c r="W7081" i="2" s="1"/>
  <c r="Y7081" i="2" s="1"/>
  <c r="T7062" i="2"/>
  <c r="U7062" i="2" s="1"/>
  <c r="W7062" i="2" s="1"/>
  <c r="Y7062" i="2" s="1"/>
  <c r="T7072" i="2"/>
  <c r="U7072" i="2" s="1"/>
  <c r="W7072" i="2" s="1"/>
  <c r="Y7072" i="2" s="1"/>
  <c r="T7082" i="2"/>
  <c r="U7082" i="2" s="1"/>
  <c r="W7082" i="2" s="1"/>
  <c r="Y7082" i="2" s="1"/>
  <c r="T7092" i="2"/>
  <c r="U7092" i="2" s="1"/>
  <c r="W7092" i="2" s="1"/>
  <c r="Y7092" i="2" s="1"/>
  <c r="T7102" i="2"/>
  <c r="U7102" i="2" s="1"/>
  <c r="W7102" i="2" s="1"/>
  <c r="Y7102" i="2" s="1"/>
  <c r="T7112" i="2"/>
  <c r="U7112" i="2" s="1"/>
  <c r="W7112" i="2" s="1"/>
  <c r="Y7112" i="2" s="1"/>
  <c r="T7057" i="2"/>
  <c r="U7057" i="2" s="1"/>
  <c r="W7057" i="2" s="1"/>
  <c r="Y7057" i="2" s="1"/>
  <c r="T7073" i="2"/>
  <c r="U7073" i="2" s="1"/>
  <c r="W7073" i="2" s="1"/>
  <c r="Y7073" i="2" s="1"/>
  <c r="T7086" i="2"/>
  <c r="U7086" i="2" s="1"/>
  <c r="W7086" i="2" s="1"/>
  <c r="Y7086" i="2" s="1"/>
  <c r="T7098" i="2"/>
  <c r="U7098" i="2" s="1"/>
  <c r="W7098" i="2" s="1"/>
  <c r="Y7098" i="2" s="1"/>
  <c r="T7111" i="2"/>
  <c r="U7111" i="2" s="1"/>
  <c r="W7111" i="2" s="1"/>
  <c r="Y7111" i="2" s="1"/>
  <c r="T7123" i="2"/>
  <c r="U7123" i="2" s="1"/>
  <c r="W7123" i="2" s="1"/>
  <c r="Y7123" i="2" s="1"/>
  <c r="T7134" i="2"/>
  <c r="U7134" i="2" s="1"/>
  <c r="W7134" i="2" s="1"/>
  <c r="Y7134" i="2" s="1"/>
  <c r="T7145" i="2"/>
  <c r="U7145" i="2" s="1"/>
  <c r="W7145" i="2" s="1"/>
  <c r="Y7145" i="2" s="1"/>
  <c r="T7156" i="2"/>
  <c r="U7156" i="2" s="1"/>
  <c r="W7156" i="2" s="1"/>
  <c r="Y7156" i="2" s="1"/>
  <c r="T7167" i="2"/>
  <c r="U7167" i="2" s="1"/>
  <c r="W7167" i="2" s="1"/>
  <c r="Y7167" i="2" s="1"/>
  <c r="T7178" i="2"/>
  <c r="U7178" i="2" s="1"/>
  <c r="W7178" i="2" s="1"/>
  <c r="Y7178" i="2" s="1"/>
  <c r="T7188" i="2"/>
  <c r="U7188" i="2" s="1"/>
  <c r="W7188" i="2" s="1"/>
  <c r="Y7188" i="2" s="1"/>
  <c r="T7198" i="2"/>
  <c r="U7198" i="2" s="1"/>
  <c r="W7198" i="2" s="1"/>
  <c r="Y7198" i="2" s="1"/>
  <c r="T7208" i="2"/>
  <c r="U7208" i="2" s="1"/>
  <c r="W7208" i="2" s="1"/>
  <c r="Y7208" i="2" s="1"/>
  <c r="T7218" i="2"/>
  <c r="U7218" i="2" s="1"/>
  <c r="W7218" i="2" s="1"/>
  <c r="Y7218" i="2" s="1"/>
  <c r="T7228" i="2"/>
  <c r="U7228" i="2" s="1"/>
  <c r="W7228" i="2" s="1"/>
  <c r="Y7228" i="2" s="1"/>
  <c r="T7238" i="2"/>
  <c r="U7238" i="2" s="1"/>
  <c r="W7238" i="2" s="1"/>
  <c r="Y7238" i="2" s="1"/>
  <c r="T7248" i="2"/>
  <c r="U7248" i="2" s="1"/>
  <c r="W7248" i="2" s="1"/>
  <c r="Y7248" i="2" s="1"/>
  <c r="T7258" i="2"/>
  <c r="U7258" i="2" s="1"/>
  <c r="W7258" i="2" s="1"/>
  <c r="Y7258" i="2" s="1"/>
  <c r="T7268" i="2"/>
  <c r="U7268" i="2" s="1"/>
  <c r="W7268" i="2" s="1"/>
  <c r="Y7268" i="2" s="1"/>
  <c r="T7278" i="2"/>
  <c r="U7278" i="2" s="1"/>
  <c r="W7278" i="2" s="1"/>
  <c r="Y7278" i="2" s="1"/>
  <c r="T7288" i="2"/>
  <c r="U7288" i="2" s="1"/>
  <c r="W7288" i="2" s="1"/>
  <c r="Y7288" i="2" s="1"/>
  <c r="T7298" i="2"/>
  <c r="U7298" i="2" s="1"/>
  <c r="W7298" i="2" s="1"/>
  <c r="Y7298" i="2" s="1"/>
  <c r="T7308" i="2"/>
  <c r="U7308" i="2" s="1"/>
  <c r="W7308" i="2" s="1"/>
  <c r="Y7308" i="2" s="1"/>
  <c r="T7318" i="2"/>
  <c r="U7318" i="2" s="1"/>
  <c r="W7318" i="2" s="1"/>
  <c r="Y7318" i="2" s="1"/>
  <c r="T7328" i="2"/>
  <c r="U7328" i="2" s="1"/>
  <c r="W7328" i="2" s="1"/>
  <c r="Y7328" i="2" s="1"/>
  <c r="T7338" i="2"/>
  <c r="U7338" i="2" s="1"/>
  <c r="W7338" i="2" s="1"/>
  <c r="Y7338" i="2" s="1"/>
  <c r="T7348" i="2"/>
  <c r="U7348" i="2" s="1"/>
  <c r="W7348" i="2" s="1"/>
  <c r="Y7348" i="2" s="1"/>
  <c r="T7358" i="2"/>
  <c r="U7358" i="2" s="1"/>
  <c r="W7358" i="2" s="1"/>
  <c r="Y7358" i="2" s="1"/>
  <c r="T7368" i="2"/>
  <c r="U7368" i="2" s="1"/>
  <c r="W7368" i="2" s="1"/>
  <c r="Y7368" i="2" s="1"/>
  <c r="T7378" i="2"/>
  <c r="U7378" i="2" s="1"/>
  <c r="W7378" i="2" s="1"/>
  <c r="Y7378" i="2" s="1"/>
  <c r="T7388" i="2"/>
  <c r="U7388" i="2" s="1"/>
  <c r="W7388" i="2" s="1"/>
  <c r="Y7388" i="2" s="1"/>
  <c r="T7398" i="2"/>
  <c r="U7398" i="2" s="1"/>
  <c r="W7398" i="2" s="1"/>
  <c r="Y7398" i="2" s="1"/>
  <c r="T7058" i="2"/>
  <c r="U7058" i="2" s="1"/>
  <c r="W7058" i="2" s="1"/>
  <c r="Y7058" i="2" s="1"/>
  <c r="T7074" i="2"/>
  <c r="U7074" i="2" s="1"/>
  <c r="W7074" i="2" s="1"/>
  <c r="Y7074" i="2" s="1"/>
  <c r="T7087" i="2"/>
  <c r="U7087" i="2" s="1"/>
  <c r="W7087" i="2" s="1"/>
  <c r="Y7087" i="2" s="1"/>
  <c r="T7099" i="2"/>
  <c r="U7099" i="2" s="1"/>
  <c r="W7099" i="2" s="1"/>
  <c r="Y7099" i="2" s="1"/>
  <c r="T7113" i="2"/>
  <c r="U7113" i="2" s="1"/>
  <c r="W7113" i="2" s="1"/>
  <c r="Y7113" i="2" s="1"/>
  <c r="T7124" i="2"/>
  <c r="U7124" i="2" s="1"/>
  <c r="W7124" i="2" s="1"/>
  <c r="Y7124" i="2" s="1"/>
  <c r="T7135" i="2"/>
  <c r="U7135" i="2" s="1"/>
  <c r="W7135" i="2" s="1"/>
  <c r="Y7135" i="2" s="1"/>
  <c r="T7146" i="2"/>
  <c r="U7146" i="2" s="1"/>
  <c r="W7146" i="2" s="1"/>
  <c r="Y7146" i="2" s="1"/>
  <c r="T7157" i="2"/>
  <c r="U7157" i="2" s="1"/>
  <c r="W7157" i="2" s="1"/>
  <c r="Y7157" i="2" s="1"/>
  <c r="T7168" i="2"/>
  <c r="U7168" i="2" s="1"/>
  <c r="W7168" i="2" s="1"/>
  <c r="Y7168" i="2" s="1"/>
  <c r="T7179" i="2"/>
  <c r="U7179" i="2" s="1"/>
  <c r="W7179" i="2" s="1"/>
  <c r="Y7179" i="2" s="1"/>
  <c r="T7189" i="2"/>
  <c r="U7189" i="2" s="1"/>
  <c r="W7189" i="2" s="1"/>
  <c r="Y7189" i="2" s="1"/>
  <c r="T7199" i="2"/>
  <c r="U7199" i="2" s="1"/>
  <c r="W7199" i="2" s="1"/>
  <c r="Y7199" i="2" s="1"/>
  <c r="T7209" i="2"/>
  <c r="U7209" i="2" s="1"/>
  <c r="W7209" i="2" s="1"/>
  <c r="Y7209" i="2" s="1"/>
  <c r="T7219" i="2"/>
  <c r="U7219" i="2" s="1"/>
  <c r="W7219" i="2" s="1"/>
  <c r="Y7219" i="2" s="1"/>
  <c r="T7229" i="2"/>
  <c r="U7229" i="2" s="1"/>
  <c r="W7229" i="2" s="1"/>
  <c r="Y7229" i="2" s="1"/>
  <c r="T7239" i="2"/>
  <c r="U7239" i="2" s="1"/>
  <c r="W7239" i="2" s="1"/>
  <c r="Y7239" i="2" s="1"/>
  <c r="T7249" i="2"/>
  <c r="U7249" i="2" s="1"/>
  <c r="W7249" i="2" s="1"/>
  <c r="Y7249" i="2" s="1"/>
  <c r="T7259" i="2"/>
  <c r="U7259" i="2" s="1"/>
  <c r="W7259" i="2" s="1"/>
  <c r="Y7259" i="2" s="1"/>
  <c r="T7269" i="2"/>
  <c r="U7269" i="2" s="1"/>
  <c r="W7269" i="2" s="1"/>
  <c r="Y7269" i="2" s="1"/>
  <c r="T7279" i="2"/>
  <c r="U7279" i="2" s="1"/>
  <c r="W7279" i="2" s="1"/>
  <c r="Y7279" i="2" s="1"/>
  <c r="T7289" i="2"/>
  <c r="U7289" i="2" s="1"/>
  <c r="W7289" i="2" s="1"/>
  <c r="Y7289" i="2" s="1"/>
  <c r="T7299" i="2"/>
  <c r="U7299" i="2" s="1"/>
  <c r="W7299" i="2" s="1"/>
  <c r="Y7299" i="2" s="1"/>
  <c r="T7309" i="2"/>
  <c r="U7309" i="2" s="1"/>
  <c r="W7309" i="2" s="1"/>
  <c r="Y7309" i="2" s="1"/>
  <c r="T7319" i="2"/>
  <c r="U7319" i="2" s="1"/>
  <c r="W7319" i="2" s="1"/>
  <c r="Y7319" i="2" s="1"/>
  <c r="T7329" i="2"/>
  <c r="U7329" i="2" s="1"/>
  <c r="W7329" i="2" s="1"/>
  <c r="Y7329" i="2" s="1"/>
  <c r="T7339" i="2"/>
  <c r="U7339" i="2" s="1"/>
  <c r="W7339" i="2" s="1"/>
  <c r="Y7339" i="2" s="1"/>
  <c r="T7349" i="2"/>
  <c r="U7349" i="2" s="1"/>
  <c r="W7349" i="2" s="1"/>
  <c r="Y7349" i="2" s="1"/>
  <c r="T7359" i="2"/>
  <c r="U7359" i="2" s="1"/>
  <c r="W7359" i="2" s="1"/>
  <c r="Y7359" i="2" s="1"/>
  <c r="T7369" i="2"/>
  <c r="U7369" i="2" s="1"/>
  <c r="W7369" i="2" s="1"/>
  <c r="Y7369" i="2" s="1"/>
  <c r="T7379" i="2"/>
  <c r="U7379" i="2" s="1"/>
  <c r="W7379" i="2" s="1"/>
  <c r="Y7379" i="2" s="1"/>
  <c r="T7389" i="2"/>
  <c r="U7389" i="2" s="1"/>
  <c r="W7389" i="2" s="1"/>
  <c r="Y7389" i="2" s="1"/>
  <c r="T7059" i="2"/>
  <c r="U7059" i="2" s="1"/>
  <c r="W7059" i="2" s="1"/>
  <c r="Y7059" i="2" s="1"/>
  <c r="T7075" i="2"/>
  <c r="U7075" i="2" s="1"/>
  <c r="W7075" i="2" s="1"/>
  <c r="Y7075" i="2" s="1"/>
  <c r="T7088" i="2"/>
  <c r="U7088" i="2" s="1"/>
  <c r="W7088" i="2" s="1"/>
  <c r="Y7088" i="2" s="1"/>
  <c r="T7101" i="2"/>
  <c r="U7101" i="2" s="1"/>
  <c r="W7101" i="2" s="1"/>
  <c r="Y7101" i="2" s="1"/>
  <c r="T7114" i="2"/>
  <c r="U7114" i="2" s="1"/>
  <c r="W7114" i="2" s="1"/>
  <c r="Y7114" i="2" s="1"/>
  <c r="T7125" i="2"/>
  <c r="U7125" i="2" s="1"/>
  <c r="W7125" i="2" s="1"/>
  <c r="Y7125" i="2" s="1"/>
  <c r="T7136" i="2"/>
  <c r="U7136" i="2" s="1"/>
  <c r="W7136" i="2" s="1"/>
  <c r="Y7136" i="2" s="1"/>
  <c r="T7147" i="2"/>
  <c r="U7147" i="2" s="1"/>
  <c r="W7147" i="2" s="1"/>
  <c r="Y7147" i="2" s="1"/>
  <c r="T7158" i="2"/>
  <c r="U7158" i="2" s="1"/>
  <c r="W7158" i="2" s="1"/>
  <c r="Y7158" i="2" s="1"/>
  <c r="T7169" i="2"/>
  <c r="U7169" i="2" s="1"/>
  <c r="W7169" i="2" s="1"/>
  <c r="Y7169" i="2" s="1"/>
  <c r="T7180" i="2"/>
  <c r="U7180" i="2" s="1"/>
  <c r="W7180" i="2" s="1"/>
  <c r="Y7180" i="2" s="1"/>
  <c r="T7190" i="2"/>
  <c r="U7190" i="2" s="1"/>
  <c r="W7190" i="2" s="1"/>
  <c r="Y7190" i="2" s="1"/>
  <c r="T7200" i="2"/>
  <c r="U7200" i="2" s="1"/>
  <c r="W7200" i="2" s="1"/>
  <c r="Y7200" i="2" s="1"/>
  <c r="T7210" i="2"/>
  <c r="U7210" i="2" s="1"/>
  <c r="W7210" i="2" s="1"/>
  <c r="Y7210" i="2" s="1"/>
  <c r="T7220" i="2"/>
  <c r="U7220" i="2" s="1"/>
  <c r="W7220" i="2" s="1"/>
  <c r="Y7220" i="2" s="1"/>
  <c r="T7230" i="2"/>
  <c r="U7230" i="2" s="1"/>
  <c r="W7230" i="2" s="1"/>
  <c r="Y7230" i="2" s="1"/>
  <c r="T7240" i="2"/>
  <c r="U7240" i="2" s="1"/>
  <c r="W7240" i="2" s="1"/>
  <c r="Y7240" i="2" s="1"/>
  <c r="T7250" i="2"/>
  <c r="U7250" i="2" s="1"/>
  <c r="W7250" i="2" s="1"/>
  <c r="Y7250" i="2" s="1"/>
  <c r="T7260" i="2"/>
  <c r="U7260" i="2" s="1"/>
  <c r="W7260" i="2" s="1"/>
  <c r="Y7260" i="2" s="1"/>
  <c r="T7270" i="2"/>
  <c r="U7270" i="2" s="1"/>
  <c r="W7270" i="2" s="1"/>
  <c r="Y7270" i="2" s="1"/>
  <c r="T7280" i="2"/>
  <c r="U7280" i="2" s="1"/>
  <c r="W7280" i="2" s="1"/>
  <c r="Y7280" i="2" s="1"/>
  <c r="T7290" i="2"/>
  <c r="U7290" i="2" s="1"/>
  <c r="W7290" i="2" s="1"/>
  <c r="Y7290" i="2" s="1"/>
  <c r="T7300" i="2"/>
  <c r="U7300" i="2" s="1"/>
  <c r="W7300" i="2" s="1"/>
  <c r="Y7300" i="2" s="1"/>
  <c r="T7310" i="2"/>
  <c r="U7310" i="2" s="1"/>
  <c r="W7310" i="2" s="1"/>
  <c r="Y7310" i="2" s="1"/>
  <c r="T7320" i="2"/>
  <c r="U7320" i="2" s="1"/>
  <c r="W7320" i="2" s="1"/>
  <c r="Y7320" i="2" s="1"/>
  <c r="T7330" i="2"/>
  <c r="U7330" i="2" s="1"/>
  <c r="W7330" i="2" s="1"/>
  <c r="Y7330" i="2" s="1"/>
  <c r="T7340" i="2"/>
  <c r="U7340" i="2" s="1"/>
  <c r="W7340" i="2" s="1"/>
  <c r="Y7340" i="2" s="1"/>
  <c r="T7350" i="2"/>
  <c r="U7350" i="2" s="1"/>
  <c r="W7350" i="2" s="1"/>
  <c r="Y7350" i="2" s="1"/>
  <c r="T7360" i="2"/>
  <c r="U7360" i="2" s="1"/>
  <c r="W7360" i="2" s="1"/>
  <c r="Y7360" i="2" s="1"/>
  <c r="T7370" i="2"/>
  <c r="U7370" i="2" s="1"/>
  <c r="W7370" i="2" s="1"/>
  <c r="Y7370" i="2" s="1"/>
  <c r="T7380" i="2"/>
  <c r="U7380" i="2" s="1"/>
  <c r="W7380" i="2" s="1"/>
  <c r="Y7380" i="2" s="1"/>
  <c r="T7390" i="2"/>
  <c r="U7390" i="2" s="1"/>
  <c r="W7390" i="2" s="1"/>
  <c r="Y7390" i="2" s="1"/>
  <c r="T7063" i="2"/>
  <c r="U7063" i="2" s="1"/>
  <c r="W7063" i="2" s="1"/>
  <c r="Y7063" i="2" s="1"/>
  <c r="T7076" i="2"/>
  <c r="U7076" i="2" s="1"/>
  <c r="W7076" i="2" s="1"/>
  <c r="Y7076" i="2" s="1"/>
  <c r="T7089" i="2"/>
  <c r="U7089" i="2" s="1"/>
  <c r="W7089" i="2" s="1"/>
  <c r="Y7089" i="2" s="1"/>
  <c r="T7103" i="2"/>
  <c r="U7103" i="2" s="1"/>
  <c r="W7103" i="2" s="1"/>
  <c r="Y7103" i="2" s="1"/>
  <c r="T7115" i="2"/>
  <c r="U7115" i="2" s="1"/>
  <c r="W7115" i="2" s="1"/>
  <c r="Y7115" i="2" s="1"/>
  <c r="T7126" i="2"/>
  <c r="U7126" i="2" s="1"/>
  <c r="W7126" i="2" s="1"/>
  <c r="Y7126" i="2" s="1"/>
  <c r="T7137" i="2"/>
  <c r="U7137" i="2" s="1"/>
  <c r="W7137" i="2" s="1"/>
  <c r="Y7137" i="2" s="1"/>
  <c r="T7148" i="2"/>
  <c r="U7148" i="2" s="1"/>
  <c r="W7148" i="2" s="1"/>
  <c r="Y7148" i="2" s="1"/>
  <c r="T7159" i="2"/>
  <c r="U7159" i="2" s="1"/>
  <c r="W7159" i="2" s="1"/>
  <c r="Y7159" i="2" s="1"/>
  <c r="T7171" i="2"/>
  <c r="U7171" i="2" s="1"/>
  <c r="W7171" i="2" s="1"/>
  <c r="Y7171" i="2" s="1"/>
  <c r="T7181" i="2"/>
  <c r="U7181" i="2" s="1"/>
  <c r="W7181" i="2" s="1"/>
  <c r="Y7181" i="2" s="1"/>
  <c r="T7191" i="2"/>
  <c r="U7191" i="2" s="1"/>
  <c r="W7191" i="2" s="1"/>
  <c r="Y7191" i="2" s="1"/>
  <c r="T7201" i="2"/>
  <c r="U7201" i="2" s="1"/>
  <c r="W7201" i="2" s="1"/>
  <c r="Y7201" i="2" s="1"/>
  <c r="T7211" i="2"/>
  <c r="U7211" i="2" s="1"/>
  <c r="W7211" i="2" s="1"/>
  <c r="Y7211" i="2" s="1"/>
  <c r="T7221" i="2"/>
  <c r="U7221" i="2" s="1"/>
  <c r="W7221" i="2" s="1"/>
  <c r="Y7221" i="2" s="1"/>
  <c r="T7231" i="2"/>
  <c r="U7231" i="2" s="1"/>
  <c r="W7231" i="2" s="1"/>
  <c r="Y7231" i="2" s="1"/>
  <c r="T7241" i="2"/>
  <c r="U7241" i="2" s="1"/>
  <c r="W7241" i="2" s="1"/>
  <c r="Y7241" i="2" s="1"/>
  <c r="T7251" i="2"/>
  <c r="U7251" i="2" s="1"/>
  <c r="W7251" i="2" s="1"/>
  <c r="Y7251" i="2" s="1"/>
  <c r="T7261" i="2"/>
  <c r="U7261" i="2" s="1"/>
  <c r="W7261" i="2" s="1"/>
  <c r="Y7261" i="2" s="1"/>
  <c r="T7271" i="2"/>
  <c r="U7271" i="2" s="1"/>
  <c r="W7271" i="2" s="1"/>
  <c r="Y7271" i="2" s="1"/>
  <c r="T7281" i="2"/>
  <c r="U7281" i="2" s="1"/>
  <c r="W7281" i="2" s="1"/>
  <c r="Y7281" i="2" s="1"/>
  <c r="T7291" i="2"/>
  <c r="U7291" i="2" s="1"/>
  <c r="W7291" i="2" s="1"/>
  <c r="Y7291" i="2" s="1"/>
  <c r="T7301" i="2"/>
  <c r="U7301" i="2" s="1"/>
  <c r="W7301" i="2" s="1"/>
  <c r="Y7301" i="2" s="1"/>
  <c r="T7311" i="2"/>
  <c r="U7311" i="2" s="1"/>
  <c r="W7311" i="2" s="1"/>
  <c r="Y7311" i="2" s="1"/>
  <c r="T7321" i="2"/>
  <c r="U7321" i="2" s="1"/>
  <c r="W7321" i="2" s="1"/>
  <c r="Y7321" i="2" s="1"/>
  <c r="T7331" i="2"/>
  <c r="U7331" i="2" s="1"/>
  <c r="W7331" i="2" s="1"/>
  <c r="Y7331" i="2" s="1"/>
  <c r="T7341" i="2"/>
  <c r="U7341" i="2" s="1"/>
  <c r="W7341" i="2" s="1"/>
  <c r="Y7341" i="2" s="1"/>
  <c r="T7351" i="2"/>
  <c r="U7351" i="2" s="1"/>
  <c r="W7351" i="2" s="1"/>
  <c r="Y7351" i="2" s="1"/>
  <c r="T7361" i="2"/>
  <c r="U7361" i="2" s="1"/>
  <c r="W7361" i="2" s="1"/>
  <c r="Y7361" i="2" s="1"/>
  <c r="T7371" i="2"/>
  <c r="U7371" i="2" s="1"/>
  <c r="W7371" i="2" s="1"/>
  <c r="Y7371" i="2" s="1"/>
  <c r="T7381" i="2"/>
  <c r="U7381" i="2" s="1"/>
  <c r="W7381" i="2" s="1"/>
  <c r="Y7381" i="2" s="1"/>
  <c r="T7391" i="2"/>
  <c r="U7391" i="2" s="1"/>
  <c r="W7391" i="2" s="1"/>
  <c r="Y7391" i="2" s="1"/>
  <c r="T7064" i="2"/>
  <c r="U7064" i="2" s="1"/>
  <c r="W7064" i="2" s="1"/>
  <c r="Y7064" i="2" s="1"/>
  <c r="T7077" i="2"/>
  <c r="U7077" i="2" s="1"/>
  <c r="W7077" i="2" s="1"/>
  <c r="Y7077" i="2" s="1"/>
  <c r="T7091" i="2"/>
  <c r="U7091" i="2" s="1"/>
  <c r="W7091" i="2" s="1"/>
  <c r="Y7091" i="2" s="1"/>
  <c r="T7104" i="2"/>
  <c r="U7104" i="2" s="1"/>
  <c r="W7104" i="2" s="1"/>
  <c r="Y7104" i="2" s="1"/>
  <c r="T7116" i="2"/>
  <c r="U7116" i="2" s="1"/>
  <c r="W7116" i="2" s="1"/>
  <c r="Y7116" i="2" s="1"/>
  <c r="T7127" i="2"/>
  <c r="U7127" i="2" s="1"/>
  <c r="W7127" i="2" s="1"/>
  <c r="Y7127" i="2" s="1"/>
  <c r="T7138" i="2"/>
  <c r="U7138" i="2" s="1"/>
  <c r="W7138" i="2" s="1"/>
  <c r="Y7138" i="2" s="1"/>
  <c r="T7149" i="2"/>
  <c r="U7149" i="2" s="1"/>
  <c r="W7149" i="2" s="1"/>
  <c r="Y7149" i="2" s="1"/>
  <c r="T7161" i="2"/>
  <c r="U7161" i="2" s="1"/>
  <c r="W7161" i="2" s="1"/>
  <c r="Y7161" i="2" s="1"/>
  <c r="T7172" i="2"/>
  <c r="U7172" i="2" s="1"/>
  <c r="W7172" i="2" s="1"/>
  <c r="Y7172" i="2" s="1"/>
  <c r="T7182" i="2"/>
  <c r="U7182" i="2" s="1"/>
  <c r="W7182" i="2" s="1"/>
  <c r="Y7182" i="2" s="1"/>
  <c r="T7192" i="2"/>
  <c r="U7192" i="2" s="1"/>
  <c r="W7192" i="2" s="1"/>
  <c r="Y7192" i="2" s="1"/>
  <c r="T7202" i="2"/>
  <c r="U7202" i="2" s="1"/>
  <c r="W7202" i="2" s="1"/>
  <c r="Y7202" i="2" s="1"/>
  <c r="T7212" i="2"/>
  <c r="U7212" i="2" s="1"/>
  <c r="W7212" i="2" s="1"/>
  <c r="Y7212" i="2" s="1"/>
  <c r="T7222" i="2"/>
  <c r="U7222" i="2" s="1"/>
  <c r="W7222" i="2" s="1"/>
  <c r="Y7222" i="2" s="1"/>
  <c r="T7232" i="2"/>
  <c r="U7232" i="2" s="1"/>
  <c r="W7232" i="2" s="1"/>
  <c r="Y7232" i="2" s="1"/>
  <c r="T7242" i="2"/>
  <c r="U7242" i="2" s="1"/>
  <c r="W7242" i="2" s="1"/>
  <c r="Y7242" i="2" s="1"/>
  <c r="T7252" i="2"/>
  <c r="U7252" i="2" s="1"/>
  <c r="W7252" i="2" s="1"/>
  <c r="Y7252" i="2" s="1"/>
  <c r="T7262" i="2"/>
  <c r="U7262" i="2" s="1"/>
  <c r="W7262" i="2" s="1"/>
  <c r="Y7262" i="2" s="1"/>
  <c r="T7272" i="2"/>
  <c r="U7272" i="2" s="1"/>
  <c r="W7272" i="2" s="1"/>
  <c r="Y7272" i="2" s="1"/>
  <c r="T7065" i="2"/>
  <c r="U7065" i="2" s="1"/>
  <c r="W7065" i="2" s="1"/>
  <c r="Y7065" i="2" s="1"/>
  <c r="T7078" i="2"/>
  <c r="U7078" i="2" s="1"/>
  <c r="W7078" i="2" s="1"/>
  <c r="Y7078" i="2" s="1"/>
  <c r="T7093" i="2"/>
  <c r="U7093" i="2" s="1"/>
  <c r="W7093" i="2" s="1"/>
  <c r="Y7093" i="2" s="1"/>
  <c r="T7105" i="2"/>
  <c r="U7105" i="2" s="1"/>
  <c r="W7105" i="2" s="1"/>
  <c r="Y7105" i="2" s="1"/>
  <c r="T7117" i="2"/>
  <c r="U7117" i="2" s="1"/>
  <c r="W7117" i="2" s="1"/>
  <c r="Y7117" i="2" s="1"/>
  <c r="T7128" i="2"/>
  <c r="U7128" i="2" s="1"/>
  <c r="W7128" i="2" s="1"/>
  <c r="Y7128" i="2" s="1"/>
  <c r="T7139" i="2"/>
  <c r="U7139" i="2" s="1"/>
  <c r="W7139" i="2" s="1"/>
  <c r="Y7139" i="2" s="1"/>
  <c r="T7151" i="2"/>
  <c r="U7151" i="2" s="1"/>
  <c r="W7151" i="2" s="1"/>
  <c r="Y7151" i="2" s="1"/>
  <c r="T7162" i="2"/>
  <c r="U7162" i="2" s="1"/>
  <c r="W7162" i="2" s="1"/>
  <c r="Y7162" i="2" s="1"/>
  <c r="T7173" i="2"/>
  <c r="U7173" i="2" s="1"/>
  <c r="W7173" i="2" s="1"/>
  <c r="Y7173" i="2" s="1"/>
  <c r="T7183" i="2"/>
  <c r="U7183" i="2" s="1"/>
  <c r="W7183" i="2" s="1"/>
  <c r="Y7183" i="2" s="1"/>
  <c r="T7193" i="2"/>
  <c r="U7193" i="2" s="1"/>
  <c r="W7193" i="2" s="1"/>
  <c r="Y7193" i="2" s="1"/>
  <c r="T7203" i="2"/>
  <c r="U7203" i="2" s="1"/>
  <c r="W7203" i="2" s="1"/>
  <c r="Y7203" i="2" s="1"/>
  <c r="T7213" i="2"/>
  <c r="U7213" i="2" s="1"/>
  <c r="W7213" i="2" s="1"/>
  <c r="Y7213" i="2" s="1"/>
  <c r="T7223" i="2"/>
  <c r="U7223" i="2" s="1"/>
  <c r="W7223" i="2" s="1"/>
  <c r="Y7223" i="2" s="1"/>
  <c r="T7233" i="2"/>
  <c r="U7233" i="2" s="1"/>
  <c r="W7233" i="2" s="1"/>
  <c r="Y7233" i="2" s="1"/>
  <c r="T7066" i="2"/>
  <c r="U7066" i="2" s="1"/>
  <c r="W7066" i="2" s="1"/>
  <c r="Y7066" i="2" s="1"/>
  <c r="T7079" i="2"/>
  <c r="U7079" i="2" s="1"/>
  <c r="W7079" i="2" s="1"/>
  <c r="Y7079" i="2" s="1"/>
  <c r="T7094" i="2"/>
  <c r="U7094" i="2" s="1"/>
  <c r="W7094" i="2" s="1"/>
  <c r="Y7094" i="2" s="1"/>
  <c r="T7106" i="2"/>
  <c r="U7106" i="2" s="1"/>
  <c r="W7106" i="2" s="1"/>
  <c r="Y7106" i="2" s="1"/>
  <c r="T7118" i="2"/>
  <c r="U7118" i="2" s="1"/>
  <c r="W7118" i="2" s="1"/>
  <c r="Y7118" i="2" s="1"/>
  <c r="T7129" i="2"/>
  <c r="U7129" i="2" s="1"/>
  <c r="W7129" i="2" s="1"/>
  <c r="Y7129" i="2" s="1"/>
  <c r="T7141" i="2"/>
  <c r="U7141" i="2" s="1"/>
  <c r="W7141" i="2" s="1"/>
  <c r="Y7141" i="2" s="1"/>
  <c r="T7152" i="2"/>
  <c r="U7152" i="2" s="1"/>
  <c r="W7152" i="2" s="1"/>
  <c r="Y7152" i="2" s="1"/>
  <c r="T7163" i="2"/>
  <c r="U7163" i="2" s="1"/>
  <c r="W7163" i="2" s="1"/>
  <c r="Y7163" i="2" s="1"/>
  <c r="T7174" i="2"/>
  <c r="U7174" i="2" s="1"/>
  <c r="W7174" i="2" s="1"/>
  <c r="Y7174" i="2" s="1"/>
  <c r="T7184" i="2"/>
  <c r="U7184" i="2" s="1"/>
  <c r="W7184" i="2" s="1"/>
  <c r="Y7184" i="2" s="1"/>
  <c r="T7194" i="2"/>
  <c r="U7194" i="2" s="1"/>
  <c r="W7194" i="2" s="1"/>
  <c r="Y7194" i="2" s="1"/>
  <c r="T7204" i="2"/>
  <c r="U7204" i="2" s="1"/>
  <c r="W7204" i="2" s="1"/>
  <c r="Y7204" i="2" s="1"/>
  <c r="T7214" i="2"/>
  <c r="U7214" i="2" s="1"/>
  <c r="W7214" i="2" s="1"/>
  <c r="Y7214" i="2" s="1"/>
  <c r="T7224" i="2"/>
  <c r="U7224" i="2" s="1"/>
  <c r="W7224" i="2" s="1"/>
  <c r="Y7224" i="2" s="1"/>
  <c r="T7067" i="2"/>
  <c r="U7067" i="2" s="1"/>
  <c r="W7067" i="2" s="1"/>
  <c r="Y7067" i="2" s="1"/>
  <c r="T7083" i="2"/>
  <c r="U7083" i="2" s="1"/>
  <c r="W7083" i="2" s="1"/>
  <c r="Y7083" i="2" s="1"/>
  <c r="T7095" i="2"/>
  <c r="U7095" i="2" s="1"/>
  <c r="W7095" i="2" s="1"/>
  <c r="Y7095" i="2" s="1"/>
  <c r="T7107" i="2"/>
  <c r="U7107" i="2" s="1"/>
  <c r="W7107" i="2" s="1"/>
  <c r="Y7107" i="2" s="1"/>
  <c r="T7119" i="2"/>
  <c r="U7119" i="2" s="1"/>
  <c r="W7119" i="2" s="1"/>
  <c r="Y7119" i="2" s="1"/>
  <c r="T7131" i="2"/>
  <c r="U7131" i="2" s="1"/>
  <c r="W7131" i="2" s="1"/>
  <c r="Y7131" i="2" s="1"/>
  <c r="T7142" i="2"/>
  <c r="U7142" i="2" s="1"/>
  <c r="W7142" i="2" s="1"/>
  <c r="Y7142" i="2" s="1"/>
  <c r="T7153" i="2"/>
  <c r="U7153" i="2" s="1"/>
  <c r="W7153" i="2" s="1"/>
  <c r="Y7153" i="2" s="1"/>
  <c r="T7164" i="2"/>
  <c r="U7164" i="2" s="1"/>
  <c r="W7164" i="2" s="1"/>
  <c r="Y7164" i="2" s="1"/>
  <c r="T7175" i="2"/>
  <c r="U7175" i="2" s="1"/>
  <c r="W7175" i="2" s="1"/>
  <c r="Y7175" i="2" s="1"/>
  <c r="T7185" i="2"/>
  <c r="U7185" i="2" s="1"/>
  <c r="W7185" i="2" s="1"/>
  <c r="Y7185" i="2" s="1"/>
  <c r="T7195" i="2"/>
  <c r="U7195" i="2" s="1"/>
  <c r="W7195" i="2" s="1"/>
  <c r="Y7195" i="2" s="1"/>
  <c r="T7205" i="2"/>
  <c r="U7205" i="2" s="1"/>
  <c r="W7205" i="2" s="1"/>
  <c r="Y7205" i="2" s="1"/>
  <c r="T7215" i="2"/>
  <c r="U7215" i="2" s="1"/>
  <c r="W7215" i="2" s="1"/>
  <c r="Y7215" i="2" s="1"/>
  <c r="T7225" i="2"/>
  <c r="U7225" i="2" s="1"/>
  <c r="W7225" i="2" s="1"/>
  <c r="Y7225" i="2" s="1"/>
  <c r="T7235" i="2"/>
  <c r="U7235" i="2" s="1"/>
  <c r="W7235" i="2" s="1"/>
  <c r="Y7235" i="2" s="1"/>
  <c r="T7245" i="2"/>
  <c r="U7245" i="2" s="1"/>
  <c r="W7245" i="2" s="1"/>
  <c r="Y7245" i="2" s="1"/>
  <c r="T7255" i="2"/>
  <c r="U7255" i="2" s="1"/>
  <c r="W7255" i="2" s="1"/>
  <c r="Y7255" i="2" s="1"/>
  <c r="T7265" i="2"/>
  <c r="U7265" i="2" s="1"/>
  <c r="W7265" i="2" s="1"/>
  <c r="Y7265" i="2" s="1"/>
  <c r="T7275" i="2"/>
  <c r="U7275" i="2" s="1"/>
  <c r="W7275" i="2" s="1"/>
  <c r="Y7275" i="2" s="1"/>
  <c r="T7055" i="2"/>
  <c r="U7055" i="2" s="1"/>
  <c r="W7055" i="2" s="1"/>
  <c r="Y7055" i="2" s="1"/>
  <c r="T7068" i="2"/>
  <c r="U7068" i="2" s="1"/>
  <c r="W7068" i="2" s="1"/>
  <c r="Y7068" i="2" s="1"/>
  <c r="T7084" i="2"/>
  <c r="U7084" i="2" s="1"/>
  <c r="W7084" i="2" s="1"/>
  <c r="Y7084" i="2" s="1"/>
  <c r="T7096" i="2"/>
  <c r="U7096" i="2" s="1"/>
  <c r="W7096" i="2" s="1"/>
  <c r="Y7096" i="2" s="1"/>
  <c r="T7108" i="2"/>
  <c r="U7108" i="2" s="1"/>
  <c r="W7108" i="2" s="1"/>
  <c r="Y7108" i="2" s="1"/>
  <c r="T7121" i="2"/>
  <c r="U7121" i="2" s="1"/>
  <c r="W7121" i="2" s="1"/>
  <c r="Y7121" i="2" s="1"/>
  <c r="T7132" i="2"/>
  <c r="U7132" i="2" s="1"/>
  <c r="W7132" i="2" s="1"/>
  <c r="Y7132" i="2" s="1"/>
  <c r="T7143" i="2"/>
  <c r="U7143" i="2" s="1"/>
  <c r="W7143" i="2" s="1"/>
  <c r="Y7143" i="2" s="1"/>
  <c r="T7154" i="2"/>
  <c r="U7154" i="2" s="1"/>
  <c r="W7154" i="2" s="1"/>
  <c r="Y7154" i="2" s="1"/>
  <c r="T7165" i="2"/>
  <c r="U7165" i="2" s="1"/>
  <c r="W7165" i="2" s="1"/>
  <c r="Y7165" i="2" s="1"/>
  <c r="T7176" i="2"/>
  <c r="U7176" i="2" s="1"/>
  <c r="W7176" i="2" s="1"/>
  <c r="Y7176" i="2" s="1"/>
  <c r="T7186" i="2"/>
  <c r="U7186" i="2" s="1"/>
  <c r="W7186" i="2" s="1"/>
  <c r="Y7186" i="2" s="1"/>
  <c r="T7196" i="2"/>
  <c r="U7196" i="2" s="1"/>
  <c r="W7196" i="2" s="1"/>
  <c r="Y7196" i="2" s="1"/>
  <c r="T7206" i="2"/>
  <c r="U7206" i="2" s="1"/>
  <c r="W7206" i="2" s="1"/>
  <c r="Y7206" i="2" s="1"/>
  <c r="T7216" i="2"/>
  <c r="U7216" i="2" s="1"/>
  <c r="W7216" i="2" s="1"/>
  <c r="Y7216" i="2" s="1"/>
  <c r="T7226" i="2"/>
  <c r="U7226" i="2" s="1"/>
  <c r="W7226" i="2" s="1"/>
  <c r="Y7226" i="2" s="1"/>
  <c r="T7236" i="2"/>
  <c r="U7236" i="2" s="1"/>
  <c r="W7236" i="2" s="1"/>
  <c r="Y7236" i="2" s="1"/>
  <c r="T7246" i="2"/>
  <c r="U7246" i="2" s="1"/>
  <c r="W7246" i="2" s="1"/>
  <c r="Y7246" i="2" s="1"/>
  <c r="T7256" i="2"/>
  <c r="U7256" i="2" s="1"/>
  <c r="W7256" i="2" s="1"/>
  <c r="Y7256" i="2" s="1"/>
  <c r="T7266" i="2"/>
  <c r="U7266" i="2" s="1"/>
  <c r="W7266" i="2" s="1"/>
  <c r="Y7266" i="2" s="1"/>
  <c r="T7276" i="2"/>
  <c r="U7276" i="2" s="1"/>
  <c r="W7276" i="2" s="1"/>
  <c r="Y7276" i="2" s="1"/>
  <c r="T7056" i="2"/>
  <c r="U7056" i="2" s="1"/>
  <c r="W7056" i="2" s="1"/>
  <c r="Y7056" i="2" s="1"/>
  <c r="T7069" i="2"/>
  <c r="U7069" i="2" s="1"/>
  <c r="W7069" i="2" s="1"/>
  <c r="Y7069" i="2" s="1"/>
  <c r="T7085" i="2"/>
  <c r="U7085" i="2" s="1"/>
  <c r="W7085" i="2" s="1"/>
  <c r="Y7085" i="2" s="1"/>
  <c r="T7097" i="2"/>
  <c r="U7097" i="2" s="1"/>
  <c r="W7097" i="2" s="1"/>
  <c r="Y7097" i="2" s="1"/>
  <c r="T7109" i="2"/>
  <c r="U7109" i="2" s="1"/>
  <c r="W7109" i="2" s="1"/>
  <c r="Y7109" i="2" s="1"/>
  <c r="T7122" i="2"/>
  <c r="U7122" i="2" s="1"/>
  <c r="W7122" i="2" s="1"/>
  <c r="Y7122" i="2" s="1"/>
  <c r="T7133" i="2"/>
  <c r="U7133" i="2" s="1"/>
  <c r="W7133" i="2" s="1"/>
  <c r="Y7133" i="2" s="1"/>
  <c r="T7144" i="2"/>
  <c r="U7144" i="2" s="1"/>
  <c r="W7144" i="2" s="1"/>
  <c r="Y7144" i="2" s="1"/>
  <c r="T7155" i="2"/>
  <c r="U7155" i="2" s="1"/>
  <c r="W7155" i="2" s="1"/>
  <c r="Y7155" i="2" s="1"/>
  <c r="T7166" i="2"/>
  <c r="U7166" i="2" s="1"/>
  <c r="W7166" i="2" s="1"/>
  <c r="Y7166" i="2" s="1"/>
  <c r="T7177" i="2"/>
  <c r="U7177" i="2" s="1"/>
  <c r="W7177" i="2" s="1"/>
  <c r="Y7177" i="2" s="1"/>
  <c r="T8063" i="2"/>
  <c r="U8063" i="2" s="1"/>
  <c r="W8063" i="2" s="1"/>
  <c r="Y8063" i="2" s="1"/>
  <c r="T7977" i="2"/>
  <c r="U7977" i="2" s="1"/>
  <c r="W7977" i="2" s="1"/>
  <c r="Y7977" i="2" s="1"/>
  <c r="T7945" i="2"/>
  <c r="U7945" i="2" s="1"/>
  <c r="W7945" i="2" s="1"/>
  <c r="Y7945" i="2" s="1"/>
  <c r="T7877" i="2"/>
  <c r="U7877" i="2" s="1"/>
  <c r="W7877" i="2" s="1"/>
  <c r="Y7877" i="2" s="1"/>
  <c r="T7795" i="2"/>
  <c r="U7795" i="2" s="1"/>
  <c r="W7795" i="2" s="1"/>
  <c r="Y7795" i="2" s="1"/>
  <c r="T382" i="2"/>
  <c r="U382" i="2" s="1"/>
  <c r="W382" i="2" s="1"/>
  <c r="Y382" i="2" s="1"/>
  <c r="T377" i="2"/>
  <c r="U377" i="2" s="1"/>
  <c r="W377" i="2" s="1"/>
  <c r="Y377" i="2" s="1"/>
  <c r="T378" i="2"/>
  <c r="U378" i="2" s="1"/>
  <c r="W378" i="2" s="1"/>
  <c r="Y378" i="2" s="1"/>
  <c r="T379" i="2"/>
  <c r="U379" i="2" s="1"/>
  <c r="W379" i="2" s="1"/>
  <c r="Y379" i="2" s="1"/>
  <c r="T380" i="2"/>
  <c r="U380" i="2" s="1"/>
  <c r="W380" i="2" s="1"/>
  <c r="Y380" i="2" s="1"/>
  <c r="T381" i="2"/>
  <c r="U381" i="2" s="1"/>
  <c r="W381" i="2" s="1"/>
  <c r="Y381" i="2" s="1"/>
  <c r="T8126" i="2"/>
  <c r="U8126" i="2" s="1"/>
  <c r="W8126" i="2" s="1"/>
  <c r="Y8126" i="2" s="1"/>
  <c r="T8044" i="2"/>
  <c r="U8044" i="2" s="1"/>
  <c r="W8044" i="2" s="1"/>
  <c r="Y8044" i="2" s="1"/>
  <c r="T7976" i="2"/>
  <c r="U7976" i="2" s="1"/>
  <c r="W7976" i="2" s="1"/>
  <c r="Y7976" i="2" s="1"/>
  <c r="T7912" i="2"/>
  <c r="U7912" i="2" s="1"/>
  <c r="W7912" i="2" s="1"/>
  <c r="Y7912" i="2" s="1"/>
  <c r="T7876" i="2"/>
  <c r="U7876" i="2" s="1"/>
  <c r="W7876" i="2" s="1"/>
  <c r="Y7876" i="2" s="1"/>
  <c r="T7812" i="2"/>
  <c r="U7812" i="2" s="1"/>
  <c r="W7812" i="2" s="1"/>
  <c r="Y7812" i="2" s="1"/>
  <c r="T7776" i="2"/>
  <c r="U7776" i="2" s="1"/>
  <c r="W7776" i="2" s="1"/>
  <c r="Y7776" i="2" s="1"/>
  <c r="T7392" i="2"/>
  <c r="U7392" i="2" s="1"/>
  <c r="W7392" i="2" s="1"/>
  <c r="Y7392" i="2" s="1"/>
  <c r="T7374" i="2"/>
  <c r="U7374" i="2" s="1"/>
  <c r="W7374" i="2" s="1"/>
  <c r="Y7374" i="2" s="1"/>
  <c r="T7356" i="2"/>
  <c r="U7356" i="2" s="1"/>
  <c r="W7356" i="2" s="1"/>
  <c r="Y7356" i="2" s="1"/>
  <c r="T7342" i="2"/>
  <c r="U7342" i="2" s="1"/>
  <c r="W7342" i="2" s="1"/>
  <c r="Y7342" i="2" s="1"/>
  <c r="T7324" i="2"/>
  <c r="U7324" i="2" s="1"/>
  <c r="W7324" i="2" s="1"/>
  <c r="Y7324" i="2" s="1"/>
  <c r="T7306" i="2"/>
  <c r="U7306" i="2" s="1"/>
  <c r="W7306" i="2" s="1"/>
  <c r="Y7306" i="2" s="1"/>
  <c r="T7292" i="2"/>
  <c r="U7292" i="2" s="1"/>
  <c r="W7292" i="2" s="1"/>
  <c r="Y7292" i="2" s="1"/>
  <c r="T7267" i="2"/>
  <c r="U7267" i="2" s="1"/>
  <c r="W7267" i="2" s="1"/>
  <c r="Y7267" i="2" s="1"/>
  <c r="T7234" i="2"/>
  <c r="U7234" i="2" s="1"/>
  <c r="W7234" i="2" s="1"/>
  <c r="Y7234" i="2" s="1"/>
  <c r="T2952" i="2"/>
  <c r="U2952" i="2" s="1"/>
  <c r="W2952" i="2" s="1"/>
  <c r="Y2952" i="2" s="1"/>
  <c r="T2953" i="2"/>
  <c r="U2953" i="2" s="1"/>
  <c r="W2953" i="2" s="1"/>
  <c r="Y2953" i="2" s="1"/>
  <c r="T2954" i="2"/>
  <c r="U2954" i="2" s="1"/>
  <c r="W2954" i="2" s="1"/>
  <c r="Y2954" i="2" s="1"/>
  <c r="T2955" i="2"/>
  <c r="U2955" i="2" s="1"/>
  <c r="W2955" i="2" s="1"/>
  <c r="Y2955" i="2" s="1"/>
  <c r="T2956" i="2"/>
  <c r="U2956" i="2" s="1"/>
  <c r="W2956" i="2" s="1"/>
  <c r="Y2956" i="2" s="1"/>
  <c r="T2957" i="2"/>
  <c r="U2957" i="2" s="1"/>
  <c r="W2957" i="2" s="1"/>
  <c r="Y2957" i="2" s="1"/>
  <c r="T5543" i="2"/>
  <c r="U5543" i="2" s="1"/>
  <c r="W5543" i="2" s="1"/>
  <c r="Y5543" i="2" s="1"/>
  <c r="T5544" i="2"/>
  <c r="U5544" i="2" s="1"/>
  <c r="W5544" i="2" s="1"/>
  <c r="Y5544" i="2" s="1"/>
  <c r="T5545" i="2"/>
  <c r="U5545" i="2" s="1"/>
  <c r="W5545" i="2" s="1"/>
  <c r="Y5545" i="2" s="1"/>
  <c r="T5546" i="2"/>
  <c r="U5546" i="2" s="1"/>
  <c r="W5546" i="2" s="1"/>
  <c r="Y5546" i="2" s="1"/>
  <c r="T5547" i="2"/>
  <c r="U5547" i="2" s="1"/>
  <c r="W5547" i="2" s="1"/>
  <c r="Y5547" i="2" s="1"/>
  <c r="T5548" i="2"/>
  <c r="U5548" i="2" s="1"/>
  <c r="W5548" i="2" s="1"/>
  <c r="Y5548" i="2" s="1"/>
  <c r="T412" i="2"/>
  <c r="U412" i="2" s="1"/>
  <c r="W412" i="2" s="1"/>
  <c r="Y412" i="2" s="1"/>
  <c r="T422" i="2"/>
  <c r="U422" i="2" s="1"/>
  <c r="W422" i="2" s="1"/>
  <c r="Y422" i="2" s="1"/>
  <c r="T432" i="2"/>
  <c r="U432" i="2" s="1"/>
  <c r="W432" i="2" s="1"/>
  <c r="Y432" i="2" s="1"/>
  <c r="T442" i="2"/>
  <c r="U442" i="2" s="1"/>
  <c r="W442" i="2" s="1"/>
  <c r="Y442" i="2" s="1"/>
  <c r="T452" i="2"/>
  <c r="U452" i="2" s="1"/>
  <c r="W452" i="2" s="1"/>
  <c r="Y452" i="2" s="1"/>
  <c r="T462" i="2"/>
  <c r="U462" i="2" s="1"/>
  <c r="W462" i="2" s="1"/>
  <c r="Y462" i="2" s="1"/>
  <c r="T472" i="2"/>
  <c r="U472" i="2" s="1"/>
  <c r="W472" i="2" s="1"/>
  <c r="Y472" i="2" s="1"/>
  <c r="T482" i="2"/>
  <c r="U482" i="2" s="1"/>
  <c r="W482" i="2" s="1"/>
  <c r="Y482" i="2" s="1"/>
  <c r="T492" i="2"/>
  <c r="U492" i="2" s="1"/>
  <c r="W492" i="2" s="1"/>
  <c r="Y492" i="2" s="1"/>
  <c r="T502" i="2"/>
  <c r="U502" i="2" s="1"/>
  <c r="W502" i="2" s="1"/>
  <c r="Y502" i="2" s="1"/>
  <c r="T512" i="2"/>
  <c r="U512" i="2" s="1"/>
  <c r="W512" i="2" s="1"/>
  <c r="Y512" i="2" s="1"/>
  <c r="T522" i="2"/>
  <c r="U522" i="2" s="1"/>
  <c r="W522" i="2" s="1"/>
  <c r="Y522" i="2" s="1"/>
  <c r="T532" i="2"/>
  <c r="U532" i="2" s="1"/>
  <c r="W532" i="2" s="1"/>
  <c r="Y532" i="2" s="1"/>
  <c r="T542" i="2"/>
  <c r="U542" i="2" s="1"/>
  <c r="W542" i="2" s="1"/>
  <c r="Y542" i="2" s="1"/>
  <c r="T552" i="2"/>
  <c r="U552" i="2" s="1"/>
  <c r="W552" i="2" s="1"/>
  <c r="Y552" i="2" s="1"/>
  <c r="T562" i="2"/>
  <c r="U562" i="2" s="1"/>
  <c r="W562" i="2" s="1"/>
  <c r="Y562" i="2" s="1"/>
  <c r="T572" i="2"/>
  <c r="U572" i="2" s="1"/>
  <c r="W572" i="2" s="1"/>
  <c r="Y572" i="2" s="1"/>
  <c r="T582" i="2"/>
  <c r="U582" i="2" s="1"/>
  <c r="W582" i="2" s="1"/>
  <c r="Y582" i="2" s="1"/>
  <c r="T592" i="2"/>
  <c r="U592" i="2" s="1"/>
  <c r="W592" i="2" s="1"/>
  <c r="Y592" i="2" s="1"/>
  <c r="T602" i="2"/>
  <c r="U602" i="2" s="1"/>
  <c r="W602" i="2" s="1"/>
  <c r="Y602" i="2" s="1"/>
  <c r="T612" i="2"/>
  <c r="U612" i="2" s="1"/>
  <c r="W612" i="2" s="1"/>
  <c r="Y612" i="2" s="1"/>
  <c r="T622" i="2"/>
  <c r="U622" i="2" s="1"/>
  <c r="W622" i="2" s="1"/>
  <c r="Y622" i="2" s="1"/>
  <c r="T632" i="2"/>
  <c r="U632" i="2" s="1"/>
  <c r="W632" i="2" s="1"/>
  <c r="Y632" i="2" s="1"/>
  <c r="T642" i="2"/>
  <c r="U642" i="2" s="1"/>
  <c r="W642" i="2" s="1"/>
  <c r="Y642" i="2" s="1"/>
  <c r="T652" i="2"/>
  <c r="U652" i="2" s="1"/>
  <c r="W652" i="2" s="1"/>
  <c r="Y652" i="2" s="1"/>
  <c r="T662" i="2"/>
  <c r="U662" i="2" s="1"/>
  <c r="W662" i="2" s="1"/>
  <c r="Y662" i="2" s="1"/>
  <c r="T672" i="2"/>
  <c r="U672" i="2" s="1"/>
  <c r="W672" i="2" s="1"/>
  <c r="Y672" i="2" s="1"/>
  <c r="T682" i="2"/>
  <c r="U682" i="2" s="1"/>
  <c r="W682" i="2" s="1"/>
  <c r="Y682" i="2" s="1"/>
  <c r="T692" i="2"/>
  <c r="U692" i="2" s="1"/>
  <c r="W692" i="2" s="1"/>
  <c r="Y692" i="2" s="1"/>
  <c r="T702" i="2"/>
  <c r="U702" i="2" s="1"/>
  <c r="W702" i="2" s="1"/>
  <c r="Y702" i="2" s="1"/>
  <c r="T712" i="2"/>
  <c r="U712" i="2" s="1"/>
  <c r="W712" i="2" s="1"/>
  <c r="Y712" i="2" s="1"/>
  <c r="T722" i="2"/>
  <c r="U722" i="2" s="1"/>
  <c r="W722" i="2" s="1"/>
  <c r="Y722" i="2" s="1"/>
  <c r="T732" i="2"/>
  <c r="U732" i="2" s="1"/>
  <c r="W732" i="2" s="1"/>
  <c r="Y732" i="2" s="1"/>
  <c r="T742" i="2"/>
  <c r="U742" i="2" s="1"/>
  <c r="W742" i="2" s="1"/>
  <c r="Y742" i="2" s="1"/>
  <c r="T403" i="2"/>
  <c r="U403" i="2" s="1"/>
  <c r="W403" i="2" s="1"/>
  <c r="Y403" i="2" s="1"/>
  <c r="T413" i="2"/>
  <c r="U413" i="2" s="1"/>
  <c r="W413" i="2" s="1"/>
  <c r="Y413" i="2" s="1"/>
  <c r="T423" i="2"/>
  <c r="U423" i="2" s="1"/>
  <c r="W423" i="2" s="1"/>
  <c r="Y423" i="2" s="1"/>
  <c r="T433" i="2"/>
  <c r="U433" i="2" s="1"/>
  <c r="W433" i="2" s="1"/>
  <c r="Y433" i="2" s="1"/>
  <c r="T443" i="2"/>
  <c r="U443" i="2" s="1"/>
  <c r="W443" i="2" s="1"/>
  <c r="Y443" i="2" s="1"/>
  <c r="T453" i="2"/>
  <c r="U453" i="2" s="1"/>
  <c r="W453" i="2" s="1"/>
  <c r="Y453" i="2" s="1"/>
  <c r="T463" i="2"/>
  <c r="U463" i="2" s="1"/>
  <c r="W463" i="2" s="1"/>
  <c r="Y463" i="2" s="1"/>
  <c r="T473" i="2"/>
  <c r="U473" i="2" s="1"/>
  <c r="W473" i="2" s="1"/>
  <c r="Y473" i="2" s="1"/>
  <c r="T483" i="2"/>
  <c r="U483" i="2" s="1"/>
  <c r="W483" i="2" s="1"/>
  <c r="Y483" i="2" s="1"/>
  <c r="T493" i="2"/>
  <c r="U493" i="2" s="1"/>
  <c r="W493" i="2" s="1"/>
  <c r="Y493" i="2" s="1"/>
  <c r="T503" i="2"/>
  <c r="U503" i="2" s="1"/>
  <c r="W503" i="2" s="1"/>
  <c r="Y503" i="2" s="1"/>
  <c r="T513" i="2"/>
  <c r="U513" i="2" s="1"/>
  <c r="W513" i="2" s="1"/>
  <c r="Y513" i="2" s="1"/>
  <c r="T523" i="2"/>
  <c r="U523" i="2" s="1"/>
  <c r="W523" i="2" s="1"/>
  <c r="Y523" i="2" s="1"/>
  <c r="T533" i="2"/>
  <c r="U533" i="2" s="1"/>
  <c r="W533" i="2" s="1"/>
  <c r="Y533" i="2" s="1"/>
  <c r="T543" i="2"/>
  <c r="U543" i="2" s="1"/>
  <c r="W543" i="2" s="1"/>
  <c r="Y543" i="2" s="1"/>
  <c r="T553" i="2"/>
  <c r="U553" i="2" s="1"/>
  <c r="W553" i="2" s="1"/>
  <c r="Y553" i="2" s="1"/>
  <c r="T563" i="2"/>
  <c r="U563" i="2" s="1"/>
  <c r="W563" i="2" s="1"/>
  <c r="Y563" i="2" s="1"/>
  <c r="T573" i="2"/>
  <c r="U573" i="2" s="1"/>
  <c r="W573" i="2" s="1"/>
  <c r="Y573" i="2" s="1"/>
  <c r="T583" i="2"/>
  <c r="U583" i="2" s="1"/>
  <c r="W583" i="2" s="1"/>
  <c r="Y583" i="2" s="1"/>
  <c r="T593" i="2"/>
  <c r="U593" i="2" s="1"/>
  <c r="W593" i="2" s="1"/>
  <c r="Y593" i="2" s="1"/>
  <c r="T603" i="2"/>
  <c r="U603" i="2" s="1"/>
  <c r="W603" i="2" s="1"/>
  <c r="Y603" i="2" s="1"/>
  <c r="T613" i="2"/>
  <c r="U613" i="2" s="1"/>
  <c r="W613" i="2" s="1"/>
  <c r="Y613" i="2" s="1"/>
  <c r="T623" i="2"/>
  <c r="U623" i="2" s="1"/>
  <c r="W623" i="2" s="1"/>
  <c r="Y623" i="2" s="1"/>
  <c r="T633" i="2"/>
  <c r="U633" i="2" s="1"/>
  <c r="W633" i="2" s="1"/>
  <c r="Y633" i="2" s="1"/>
  <c r="T643" i="2"/>
  <c r="U643" i="2" s="1"/>
  <c r="W643" i="2" s="1"/>
  <c r="Y643" i="2" s="1"/>
  <c r="T653" i="2"/>
  <c r="U653" i="2" s="1"/>
  <c r="W653" i="2" s="1"/>
  <c r="Y653" i="2" s="1"/>
  <c r="T663" i="2"/>
  <c r="U663" i="2" s="1"/>
  <c r="W663" i="2" s="1"/>
  <c r="Y663" i="2" s="1"/>
  <c r="T673" i="2"/>
  <c r="U673" i="2" s="1"/>
  <c r="W673" i="2" s="1"/>
  <c r="Y673" i="2" s="1"/>
  <c r="T683" i="2"/>
  <c r="U683" i="2" s="1"/>
  <c r="W683" i="2" s="1"/>
  <c r="Y683" i="2" s="1"/>
  <c r="T693" i="2"/>
  <c r="U693" i="2" s="1"/>
  <c r="W693" i="2" s="1"/>
  <c r="Y693" i="2" s="1"/>
  <c r="T703" i="2"/>
  <c r="U703" i="2" s="1"/>
  <c r="W703" i="2" s="1"/>
  <c r="Y703" i="2" s="1"/>
  <c r="T713" i="2"/>
  <c r="U713" i="2" s="1"/>
  <c r="W713" i="2" s="1"/>
  <c r="Y713" i="2" s="1"/>
  <c r="T723" i="2"/>
  <c r="U723" i="2" s="1"/>
  <c r="W723" i="2" s="1"/>
  <c r="Y723" i="2" s="1"/>
  <c r="T733" i="2"/>
  <c r="U733" i="2" s="1"/>
  <c r="W733" i="2" s="1"/>
  <c r="Y733" i="2" s="1"/>
  <c r="T743" i="2"/>
  <c r="U743" i="2" s="1"/>
  <c r="W743" i="2" s="1"/>
  <c r="Y743" i="2" s="1"/>
  <c r="T404" i="2"/>
  <c r="U404" i="2" s="1"/>
  <c r="W404" i="2" s="1"/>
  <c r="Y404" i="2" s="1"/>
  <c r="T414" i="2"/>
  <c r="U414" i="2" s="1"/>
  <c r="W414" i="2" s="1"/>
  <c r="Y414" i="2" s="1"/>
  <c r="T424" i="2"/>
  <c r="U424" i="2" s="1"/>
  <c r="W424" i="2" s="1"/>
  <c r="Y424" i="2" s="1"/>
  <c r="T434" i="2"/>
  <c r="U434" i="2" s="1"/>
  <c r="W434" i="2" s="1"/>
  <c r="Y434" i="2" s="1"/>
  <c r="T444" i="2"/>
  <c r="U444" i="2" s="1"/>
  <c r="W444" i="2" s="1"/>
  <c r="Y444" i="2" s="1"/>
  <c r="T454" i="2"/>
  <c r="U454" i="2" s="1"/>
  <c r="W454" i="2" s="1"/>
  <c r="Y454" i="2" s="1"/>
  <c r="T464" i="2"/>
  <c r="U464" i="2" s="1"/>
  <c r="W464" i="2" s="1"/>
  <c r="Y464" i="2" s="1"/>
  <c r="T474" i="2"/>
  <c r="U474" i="2" s="1"/>
  <c r="W474" i="2" s="1"/>
  <c r="Y474" i="2" s="1"/>
  <c r="T484" i="2"/>
  <c r="U484" i="2" s="1"/>
  <c r="W484" i="2" s="1"/>
  <c r="Y484" i="2" s="1"/>
  <c r="T494" i="2"/>
  <c r="U494" i="2" s="1"/>
  <c r="W494" i="2" s="1"/>
  <c r="Y494" i="2" s="1"/>
  <c r="T504" i="2"/>
  <c r="U504" i="2" s="1"/>
  <c r="W504" i="2" s="1"/>
  <c r="Y504" i="2" s="1"/>
  <c r="T514" i="2"/>
  <c r="U514" i="2" s="1"/>
  <c r="W514" i="2" s="1"/>
  <c r="Y514" i="2" s="1"/>
  <c r="T524" i="2"/>
  <c r="U524" i="2" s="1"/>
  <c r="W524" i="2" s="1"/>
  <c r="Y524" i="2" s="1"/>
  <c r="T534" i="2"/>
  <c r="U534" i="2" s="1"/>
  <c r="W534" i="2" s="1"/>
  <c r="Y534" i="2" s="1"/>
  <c r="T544" i="2"/>
  <c r="U544" i="2" s="1"/>
  <c r="W544" i="2" s="1"/>
  <c r="Y544" i="2" s="1"/>
  <c r="T554" i="2"/>
  <c r="U554" i="2" s="1"/>
  <c r="W554" i="2" s="1"/>
  <c r="Y554" i="2" s="1"/>
  <c r="T564" i="2"/>
  <c r="U564" i="2" s="1"/>
  <c r="W564" i="2" s="1"/>
  <c r="Y564" i="2" s="1"/>
  <c r="T574" i="2"/>
  <c r="U574" i="2" s="1"/>
  <c r="W574" i="2" s="1"/>
  <c r="Y574" i="2" s="1"/>
  <c r="T584" i="2"/>
  <c r="U584" i="2" s="1"/>
  <c r="W584" i="2" s="1"/>
  <c r="Y584" i="2" s="1"/>
  <c r="T594" i="2"/>
  <c r="U594" i="2" s="1"/>
  <c r="W594" i="2" s="1"/>
  <c r="Y594" i="2" s="1"/>
  <c r="T604" i="2"/>
  <c r="U604" i="2" s="1"/>
  <c r="W604" i="2" s="1"/>
  <c r="Y604" i="2" s="1"/>
  <c r="T614" i="2"/>
  <c r="U614" i="2" s="1"/>
  <c r="W614" i="2" s="1"/>
  <c r="Y614" i="2" s="1"/>
  <c r="T624" i="2"/>
  <c r="U624" i="2" s="1"/>
  <c r="W624" i="2" s="1"/>
  <c r="Y624" i="2" s="1"/>
  <c r="T634" i="2"/>
  <c r="U634" i="2" s="1"/>
  <c r="W634" i="2" s="1"/>
  <c r="Y634" i="2" s="1"/>
  <c r="T644" i="2"/>
  <c r="U644" i="2" s="1"/>
  <c r="W644" i="2" s="1"/>
  <c r="Y644" i="2" s="1"/>
  <c r="T654" i="2"/>
  <c r="U654" i="2" s="1"/>
  <c r="W654" i="2" s="1"/>
  <c r="Y654" i="2" s="1"/>
  <c r="T664" i="2"/>
  <c r="U664" i="2" s="1"/>
  <c r="W664" i="2" s="1"/>
  <c r="Y664" i="2" s="1"/>
  <c r="T674" i="2"/>
  <c r="U674" i="2" s="1"/>
  <c r="W674" i="2" s="1"/>
  <c r="Y674" i="2" s="1"/>
  <c r="T684" i="2"/>
  <c r="U684" i="2" s="1"/>
  <c r="W684" i="2" s="1"/>
  <c r="Y684" i="2" s="1"/>
  <c r="T694" i="2"/>
  <c r="U694" i="2" s="1"/>
  <c r="W694" i="2" s="1"/>
  <c r="Y694" i="2" s="1"/>
  <c r="T704" i="2"/>
  <c r="U704" i="2" s="1"/>
  <c r="W704" i="2" s="1"/>
  <c r="Y704" i="2" s="1"/>
  <c r="T714" i="2"/>
  <c r="U714" i="2" s="1"/>
  <c r="W714" i="2" s="1"/>
  <c r="Y714" i="2" s="1"/>
  <c r="T724" i="2"/>
  <c r="U724" i="2" s="1"/>
  <c r="W724" i="2" s="1"/>
  <c r="Y724" i="2" s="1"/>
  <c r="T734" i="2"/>
  <c r="U734" i="2" s="1"/>
  <c r="W734" i="2" s="1"/>
  <c r="Y734" i="2" s="1"/>
  <c r="T744" i="2"/>
  <c r="U744" i="2" s="1"/>
  <c r="W744" i="2" s="1"/>
  <c r="Y744" i="2" s="1"/>
  <c r="T405" i="2"/>
  <c r="U405" i="2" s="1"/>
  <c r="W405" i="2" s="1"/>
  <c r="Y405" i="2" s="1"/>
  <c r="T415" i="2"/>
  <c r="U415" i="2" s="1"/>
  <c r="W415" i="2" s="1"/>
  <c r="Y415" i="2" s="1"/>
  <c r="T425" i="2"/>
  <c r="U425" i="2" s="1"/>
  <c r="W425" i="2" s="1"/>
  <c r="Y425" i="2" s="1"/>
  <c r="T435" i="2"/>
  <c r="U435" i="2" s="1"/>
  <c r="W435" i="2" s="1"/>
  <c r="Y435" i="2" s="1"/>
  <c r="T445" i="2"/>
  <c r="U445" i="2" s="1"/>
  <c r="W445" i="2" s="1"/>
  <c r="Y445" i="2" s="1"/>
  <c r="T455" i="2"/>
  <c r="U455" i="2" s="1"/>
  <c r="W455" i="2" s="1"/>
  <c r="Y455" i="2" s="1"/>
  <c r="T465" i="2"/>
  <c r="U465" i="2" s="1"/>
  <c r="W465" i="2" s="1"/>
  <c r="Y465" i="2" s="1"/>
  <c r="T475" i="2"/>
  <c r="U475" i="2" s="1"/>
  <c r="W475" i="2" s="1"/>
  <c r="Y475" i="2" s="1"/>
  <c r="T485" i="2"/>
  <c r="U485" i="2" s="1"/>
  <c r="W485" i="2" s="1"/>
  <c r="Y485" i="2" s="1"/>
  <c r="T495" i="2"/>
  <c r="U495" i="2" s="1"/>
  <c r="W495" i="2" s="1"/>
  <c r="Y495" i="2" s="1"/>
  <c r="T505" i="2"/>
  <c r="U505" i="2" s="1"/>
  <c r="W505" i="2" s="1"/>
  <c r="Y505" i="2" s="1"/>
  <c r="T515" i="2"/>
  <c r="U515" i="2" s="1"/>
  <c r="W515" i="2" s="1"/>
  <c r="Y515" i="2" s="1"/>
  <c r="T525" i="2"/>
  <c r="U525" i="2" s="1"/>
  <c r="W525" i="2" s="1"/>
  <c r="Y525" i="2" s="1"/>
  <c r="T535" i="2"/>
  <c r="U535" i="2" s="1"/>
  <c r="W535" i="2" s="1"/>
  <c r="Y535" i="2" s="1"/>
  <c r="T545" i="2"/>
  <c r="U545" i="2" s="1"/>
  <c r="W545" i="2" s="1"/>
  <c r="Y545" i="2" s="1"/>
  <c r="T555" i="2"/>
  <c r="U555" i="2" s="1"/>
  <c r="W555" i="2" s="1"/>
  <c r="Y555" i="2" s="1"/>
  <c r="T565" i="2"/>
  <c r="U565" i="2" s="1"/>
  <c r="W565" i="2" s="1"/>
  <c r="Y565" i="2" s="1"/>
  <c r="T575" i="2"/>
  <c r="U575" i="2" s="1"/>
  <c r="W575" i="2" s="1"/>
  <c r="Y575" i="2" s="1"/>
  <c r="T585" i="2"/>
  <c r="U585" i="2" s="1"/>
  <c r="W585" i="2" s="1"/>
  <c r="Y585" i="2" s="1"/>
  <c r="T595" i="2"/>
  <c r="U595" i="2" s="1"/>
  <c r="W595" i="2" s="1"/>
  <c r="Y595" i="2" s="1"/>
  <c r="T605" i="2"/>
  <c r="U605" i="2" s="1"/>
  <c r="W605" i="2" s="1"/>
  <c r="Y605" i="2" s="1"/>
  <c r="T615" i="2"/>
  <c r="U615" i="2" s="1"/>
  <c r="W615" i="2" s="1"/>
  <c r="Y615" i="2" s="1"/>
  <c r="T625" i="2"/>
  <c r="U625" i="2" s="1"/>
  <c r="W625" i="2" s="1"/>
  <c r="Y625" i="2" s="1"/>
  <c r="T635" i="2"/>
  <c r="U635" i="2" s="1"/>
  <c r="W635" i="2" s="1"/>
  <c r="Y635" i="2" s="1"/>
  <c r="T645" i="2"/>
  <c r="U645" i="2" s="1"/>
  <c r="W645" i="2" s="1"/>
  <c r="Y645" i="2" s="1"/>
  <c r="T655" i="2"/>
  <c r="U655" i="2" s="1"/>
  <c r="W655" i="2" s="1"/>
  <c r="Y655" i="2" s="1"/>
  <c r="T665" i="2"/>
  <c r="U665" i="2" s="1"/>
  <c r="W665" i="2" s="1"/>
  <c r="Y665" i="2" s="1"/>
  <c r="T675" i="2"/>
  <c r="U675" i="2" s="1"/>
  <c r="W675" i="2" s="1"/>
  <c r="Y675" i="2" s="1"/>
  <c r="T685" i="2"/>
  <c r="U685" i="2" s="1"/>
  <c r="W685" i="2" s="1"/>
  <c r="Y685" i="2" s="1"/>
  <c r="T695" i="2"/>
  <c r="U695" i="2" s="1"/>
  <c r="W695" i="2" s="1"/>
  <c r="Y695" i="2" s="1"/>
  <c r="T705" i="2"/>
  <c r="U705" i="2" s="1"/>
  <c r="W705" i="2" s="1"/>
  <c r="Y705" i="2" s="1"/>
  <c r="T715" i="2"/>
  <c r="U715" i="2" s="1"/>
  <c r="W715" i="2" s="1"/>
  <c r="Y715" i="2" s="1"/>
  <c r="T725" i="2"/>
  <c r="U725" i="2" s="1"/>
  <c r="W725" i="2" s="1"/>
  <c r="Y725" i="2" s="1"/>
  <c r="T735" i="2"/>
  <c r="U735" i="2" s="1"/>
  <c r="W735" i="2" s="1"/>
  <c r="Y735" i="2" s="1"/>
  <c r="T745" i="2"/>
  <c r="U745" i="2" s="1"/>
  <c r="W745" i="2" s="1"/>
  <c r="Y745" i="2" s="1"/>
  <c r="T406" i="2"/>
  <c r="U406" i="2" s="1"/>
  <c r="W406" i="2" s="1"/>
  <c r="Y406" i="2" s="1"/>
  <c r="T416" i="2"/>
  <c r="U416" i="2" s="1"/>
  <c r="W416" i="2" s="1"/>
  <c r="Y416" i="2" s="1"/>
  <c r="T426" i="2"/>
  <c r="U426" i="2" s="1"/>
  <c r="W426" i="2" s="1"/>
  <c r="Y426" i="2" s="1"/>
  <c r="T436" i="2"/>
  <c r="U436" i="2" s="1"/>
  <c r="W436" i="2" s="1"/>
  <c r="Y436" i="2" s="1"/>
  <c r="T446" i="2"/>
  <c r="U446" i="2" s="1"/>
  <c r="W446" i="2" s="1"/>
  <c r="Y446" i="2" s="1"/>
  <c r="T456" i="2"/>
  <c r="U456" i="2" s="1"/>
  <c r="W456" i="2" s="1"/>
  <c r="Y456" i="2" s="1"/>
  <c r="T466" i="2"/>
  <c r="U466" i="2" s="1"/>
  <c r="W466" i="2" s="1"/>
  <c r="Y466" i="2" s="1"/>
  <c r="T476" i="2"/>
  <c r="U476" i="2" s="1"/>
  <c r="W476" i="2" s="1"/>
  <c r="Y476" i="2" s="1"/>
  <c r="T486" i="2"/>
  <c r="U486" i="2" s="1"/>
  <c r="W486" i="2" s="1"/>
  <c r="Y486" i="2" s="1"/>
  <c r="T496" i="2"/>
  <c r="U496" i="2" s="1"/>
  <c r="W496" i="2" s="1"/>
  <c r="Y496" i="2" s="1"/>
  <c r="T506" i="2"/>
  <c r="U506" i="2" s="1"/>
  <c r="W506" i="2" s="1"/>
  <c r="Y506" i="2" s="1"/>
  <c r="T516" i="2"/>
  <c r="U516" i="2" s="1"/>
  <c r="W516" i="2" s="1"/>
  <c r="Y516" i="2" s="1"/>
  <c r="T526" i="2"/>
  <c r="U526" i="2" s="1"/>
  <c r="W526" i="2" s="1"/>
  <c r="Y526" i="2" s="1"/>
  <c r="T536" i="2"/>
  <c r="U536" i="2" s="1"/>
  <c r="W536" i="2" s="1"/>
  <c r="Y536" i="2" s="1"/>
  <c r="T546" i="2"/>
  <c r="U546" i="2" s="1"/>
  <c r="W546" i="2" s="1"/>
  <c r="Y546" i="2" s="1"/>
  <c r="T556" i="2"/>
  <c r="U556" i="2" s="1"/>
  <c r="W556" i="2" s="1"/>
  <c r="Y556" i="2" s="1"/>
  <c r="T566" i="2"/>
  <c r="U566" i="2" s="1"/>
  <c r="W566" i="2" s="1"/>
  <c r="Y566" i="2" s="1"/>
  <c r="T576" i="2"/>
  <c r="U576" i="2" s="1"/>
  <c r="W576" i="2" s="1"/>
  <c r="Y576" i="2" s="1"/>
  <c r="T586" i="2"/>
  <c r="U586" i="2" s="1"/>
  <c r="W586" i="2" s="1"/>
  <c r="Y586" i="2" s="1"/>
  <c r="T596" i="2"/>
  <c r="U596" i="2" s="1"/>
  <c r="W596" i="2" s="1"/>
  <c r="Y596" i="2" s="1"/>
  <c r="T606" i="2"/>
  <c r="U606" i="2" s="1"/>
  <c r="W606" i="2" s="1"/>
  <c r="Y606" i="2" s="1"/>
  <c r="T616" i="2"/>
  <c r="U616" i="2" s="1"/>
  <c r="W616" i="2" s="1"/>
  <c r="Y616" i="2" s="1"/>
  <c r="T626" i="2"/>
  <c r="U626" i="2" s="1"/>
  <c r="W626" i="2" s="1"/>
  <c r="Y626" i="2" s="1"/>
  <c r="T636" i="2"/>
  <c r="U636" i="2" s="1"/>
  <c r="W636" i="2" s="1"/>
  <c r="Y636" i="2" s="1"/>
  <c r="T646" i="2"/>
  <c r="U646" i="2" s="1"/>
  <c r="W646" i="2" s="1"/>
  <c r="Y646" i="2" s="1"/>
  <c r="T656" i="2"/>
  <c r="U656" i="2" s="1"/>
  <c r="W656" i="2" s="1"/>
  <c r="Y656" i="2" s="1"/>
  <c r="T666" i="2"/>
  <c r="U666" i="2" s="1"/>
  <c r="W666" i="2" s="1"/>
  <c r="Y666" i="2" s="1"/>
  <c r="T676" i="2"/>
  <c r="U676" i="2" s="1"/>
  <c r="W676" i="2" s="1"/>
  <c r="Y676" i="2" s="1"/>
  <c r="T686" i="2"/>
  <c r="U686" i="2" s="1"/>
  <c r="W686" i="2" s="1"/>
  <c r="Y686" i="2" s="1"/>
  <c r="T696" i="2"/>
  <c r="U696" i="2" s="1"/>
  <c r="W696" i="2" s="1"/>
  <c r="Y696" i="2" s="1"/>
  <c r="T706" i="2"/>
  <c r="U706" i="2" s="1"/>
  <c r="W706" i="2" s="1"/>
  <c r="Y706" i="2" s="1"/>
  <c r="T716" i="2"/>
  <c r="U716" i="2" s="1"/>
  <c r="W716" i="2" s="1"/>
  <c r="Y716" i="2" s="1"/>
  <c r="T726" i="2"/>
  <c r="U726" i="2" s="1"/>
  <c r="W726" i="2" s="1"/>
  <c r="Y726" i="2" s="1"/>
  <c r="T736" i="2"/>
  <c r="U736" i="2" s="1"/>
  <c r="W736" i="2" s="1"/>
  <c r="Y736" i="2" s="1"/>
  <c r="T746" i="2"/>
  <c r="U746" i="2" s="1"/>
  <c r="W746" i="2" s="1"/>
  <c r="Y746" i="2" s="1"/>
  <c r="T407" i="2"/>
  <c r="U407" i="2" s="1"/>
  <c r="W407" i="2" s="1"/>
  <c r="Y407" i="2" s="1"/>
  <c r="T417" i="2"/>
  <c r="U417" i="2" s="1"/>
  <c r="W417" i="2" s="1"/>
  <c r="Y417" i="2" s="1"/>
  <c r="T427" i="2"/>
  <c r="U427" i="2" s="1"/>
  <c r="W427" i="2" s="1"/>
  <c r="Y427" i="2" s="1"/>
  <c r="T437" i="2"/>
  <c r="U437" i="2" s="1"/>
  <c r="W437" i="2" s="1"/>
  <c r="Y437" i="2" s="1"/>
  <c r="T447" i="2"/>
  <c r="U447" i="2" s="1"/>
  <c r="W447" i="2" s="1"/>
  <c r="Y447" i="2" s="1"/>
  <c r="T457" i="2"/>
  <c r="U457" i="2" s="1"/>
  <c r="W457" i="2" s="1"/>
  <c r="Y457" i="2" s="1"/>
  <c r="T467" i="2"/>
  <c r="U467" i="2" s="1"/>
  <c r="W467" i="2" s="1"/>
  <c r="Y467" i="2" s="1"/>
  <c r="T477" i="2"/>
  <c r="U477" i="2" s="1"/>
  <c r="W477" i="2" s="1"/>
  <c r="Y477" i="2" s="1"/>
  <c r="T487" i="2"/>
  <c r="U487" i="2" s="1"/>
  <c r="W487" i="2" s="1"/>
  <c r="Y487" i="2" s="1"/>
  <c r="T497" i="2"/>
  <c r="U497" i="2" s="1"/>
  <c r="W497" i="2" s="1"/>
  <c r="Y497" i="2" s="1"/>
  <c r="T507" i="2"/>
  <c r="U507" i="2" s="1"/>
  <c r="W507" i="2" s="1"/>
  <c r="Y507" i="2" s="1"/>
  <c r="T517" i="2"/>
  <c r="U517" i="2" s="1"/>
  <c r="W517" i="2" s="1"/>
  <c r="Y517" i="2" s="1"/>
  <c r="T527" i="2"/>
  <c r="U527" i="2" s="1"/>
  <c r="W527" i="2" s="1"/>
  <c r="Y527" i="2" s="1"/>
  <c r="T537" i="2"/>
  <c r="U537" i="2" s="1"/>
  <c r="W537" i="2" s="1"/>
  <c r="Y537" i="2" s="1"/>
  <c r="T547" i="2"/>
  <c r="U547" i="2" s="1"/>
  <c r="W547" i="2" s="1"/>
  <c r="Y547" i="2" s="1"/>
  <c r="T557" i="2"/>
  <c r="U557" i="2" s="1"/>
  <c r="W557" i="2" s="1"/>
  <c r="Y557" i="2" s="1"/>
  <c r="T567" i="2"/>
  <c r="U567" i="2" s="1"/>
  <c r="W567" i="2" s="1"/>
  <c r="Y567" i="2" s="1"/>
  <c r="T577" i="2"/>
  <c r="U577" i="2" s="1"/>
  <c r="W577" i="2" s="1"/>
  <c r="Y577" i="2" s="1"/>
  <c r="T587" i="2"/>
  <c r="U587" i="2" s="1"/>
  <c r="W587" i="2" s="1"/>
  <c r="Y587" i="2" s="1"/>
  <c r="T597" i="2"/>
  <c r="U597" i="2" s="1"/>
  <c r="W597" i="2" s="1"/>
  <c r="Y597" i="2" s="1"/>
  <c r="T607" i="2"/>
  <c r="U607" i="2" s="1"/>
  <c r="W607" i="2" s="1"/>
  <c r="Y607" i="2" s="1"/>
  <c r="T617" i="2"/>
  <c r="U617" i="2" s="1"/>
  <c r="W617" i="2" s="1"/>
  <c r="Y617" i="2" s="1"/>
  <c r="T627" i="2"/>
  <c r="U627" i="2" s="1"/>
  <c r="W627" i="2" s="1"/>
  <c r="Y627" i="2" s="1"/>
  <c r="T637" i="2"/>
  <c r="U637" i="2" s="1"/>
  <c r="W637" i="2" s="1"/>
  <c r="Y637" i="2" s="1"/>
  <c r="T647" i="2"/>
  <c r="U647" i="2" s="1"/>
  <c r="W647" i="2" s="1"/>
  <c r="Y647" i="2" s="1"/>
  <c r="T657" i="2"/>
  <c r="U657" i="2" s="1"/>
  <c r="W657" i="2" s="1"/>
  <c r="Y657" i="2" s="1"/>
  <c r="T667" i="2"/>
  <c r="U667" i="2" s="1"/>
  <c r="W667" i="2" s="1"/>
  <c r="Y667" i="2" s="1"/>
  <c r="T677" i="2"/>
  <c r="U677" i="2" s="1"/>
  <c r="W677" i="2" s="1"/>
  <c r="Y677" i="2" s="1"/>
  <c r="T687" i="2"/>
  <c r="U687" i="2" s="1"/>
  <c r="W687" i="2" s="1"/>
  <c r="Y687" i="2" s="1"/>
  <c r="T697" i="2"/>
  <c r="U697" i="2" s="1"/>
  <c r="W697" i="2" s="1"/>
  <c r="Y697" i="2" s="1"/>
  <c r="T707" i="2"/>
  <c r="U707" i="2" s="1"/>
  <c r="W707" i="2" s="1"/>
  <c r="Y707" i="2" s="1"/>
  <c r="T717" i="2"/>
  <c r="U717" i="2" s="1"/>
  <c r="W717" i="2" s="1"/>
  <c r="Y717" i="2" s="1"/>
  <c r="T727" i="2"/>
  <c r="U727" i="2" s="1"/>
  <c r="W727" i="2" s="1"/>
  <c r="Y727" i="2" s="1"/>
  <c r="T737" i="2"/>
  <c r="U737" i="2" s="1"/>
  <c r="W737" i="2" s="1"/>
  <c r="Y737" i="2" s="1"/>
  <c r="T408" i="2"/>
  <c r="U408" i="2" s="1"/>
  <c r="W408" i="2" s="1"/>
  <c r="Y408" i="2" s="1"/>
  <c r="T418" i="2"/>
  <c r="U418" i="2" s="1"/>
  <c r="W418" i="2" s="1"/>
  <c r="Y418" i="2" s="1"/>
  <c r="T428" i="2"/>
  <c r="U428" i="2" s="1"/>
  <c r="W428" i="2" s="1"/>
  <c r="Y428" i="2" s="1"/>
  <c r="T438" i="2"/>
  <c r="U438" i="2" s="1"/>
  <c r="W438" i="2" s="1"/>
  <c r="Y438" i="2" s="1"/>
  <c r="T448" i="2"/>
  <c r="U448" i="2" s="1"/>
  <c r="W448" i="2" s="1"/>
  <c r="Y448" i="2" s="1"/>
  <c r="T458" i="2"/>
  <c r="U458" i="2" s="1"/>
  <c r="W458" i="2" s="1"/>
  <c r="Y458" i="2" s="1"/>
  <c r="T468" i="2"/>
  <c r="U468" i="2" s="1"/>
  <c r="W468" i="2" s="1"/>
  <c r="Y468" i="2" s="1"/>
  <c r="T478" i="2"/>
  <c r="U478" i="2" s="1"/>
  <c r="W478" i="2" s="1"/>
  <c r="Y478" i="2" s="1"/>
  <c r="T488" i="2"/>
  <c r="U488" i="2" s="1"/>
  <c r="W488" i="2" s="1"/>
  <c r="Y488" i="2" s="1"/>
  <c r="T498" i="2"/>
  <c r="U498" i="2" s="1"/>
  <c r="W498" i="2" s="1"/>
  <c r="Y498" i="2" s="1"/>
  <c r="T508" i="2"/>
  <c r="U508" i="2" s="1"/>
  <c r="W508" i="2" s="1"/>
  <c r="Y508" i="2" s="1"/>
  <c r="T518" i="2"/>
  <c r="U518" i="2" s="1"/>
  <c r="W518" i="2" s="1"/>
  <c r="Y518" i="2" s="1"/>
  <c r="T528" i="2"/>
  <c r="U528" i="2" s="1"/>
  <c r="W528" i="2" s="1"/>
  <c r="Y528" i="2" s="1"/>
  <c r="T538" i="2"/>
  <c r="U538" i="2" s="1"/>
  <c r="W538" i="2" s="1"/>
  <c r="Y538" i="2" s="1"/>
  <c r="T548" i="2"/>
  <c r="U548" i="2" s="1"/>
  <c r="W548" i="2" s="1"/>
  <c r="Y548" i="2" s="1"/>
  <c r="T558" i="2"/>
  <c r="U558" i="2" s="1"/>
  <c r="W558" i="2" s="1"/>
  <c r="Y558" i="2" s="1"/>
  <c r="T568" i="2"/>
  <c r="U568" i="2" s="1"/>
  <c r="W568" i="2" s="1"/>
  <c r="Y568" i="2" s="1"/>
  <c r="T578" i="2"/>
  <c r="U578" i="2" s="1"/>
  <c r="W578" i="2" s="1"/>
  <c r="Y578" i="2" s="1"/>
  <c r="T588" i="2"/>
  <c r="U588" i="2" s="1"/>
  <c r="W588" i="2" s="1"/>
  <c r="Y588" i="2" s="1"/>
  <c r="T598" i="2"/>
  <c r="U598" i="2" s="1"/>
  <c r="W598" i="2" s="1"/>
  <c r="Y598" i="2" s="1"/>
  <c r="T608" i="2"/>
  <c r="U608" i="2" s="1"/>
  <c r="W608" i="2" s="1"/>
  <c r="Y608" i="2" s="1"/>
  <c r="T618" i="2"/>
  <c r="U618" i="2" s="1"/>
  <c r="W618" i="2" s="1"/>
  <c r="Y618" i="2" s="1"/>
  <c r="T628" i="2"/>
  <c r="U628" i="2" s="1"/>
  <c r="W628" i="2" s="1"/>
  <c r="Y628" i="2" s="1"/>
  <c r="T638" i="2"/>
  <c r="U638" i="2" s="1"/>
  <c r="W638" i="2" s="1"/>
  <c r="Y638" i="2" s="1"/>
  <c r="T648" i="2"/>
  <c r="U648" i="2" s="1"/>
  <c r="W648" i="2" s="1"/>
  <c r="Y648" i="2" s="1"/>
  <c r="T658" i="2"/>
  <c r="U658" i="2" s="1"/>
  <c r="W658" i="2" s="1"/>
  <c r="Y658" i="2" s="1"/>
  <c r="T668" i="2"/>
  <c r="U668" i="2" s="1"/>
  <c r="W668" i="2" s="1"/>
  <c r="Y668" i="2" s="1"/>
  <c r="T678" i="2"/>
  <c r="U678" i="2" s="1"/>
  <c r="W678" i="2" s="1"/>
  <c r="Y678" i="2" s="1"/>
  <c r="T688" i="2"/>
  <c r="U688" i="2" s="1"/>
  <c r="W688" i="2" s="1"/>
  <c r="Y688" i="2" s="1"/>
  <c r="T698" i="2"/>
  <c r="U698" i="2" s="1"/>
  <c r="W698" i="2" s="1"/>
  <c r="Y698" i="2" s="1"/>
  <c r="T708" i="2"/>
  <c r="U708" i="2" s="1"/>
  <c r="W708" i="2" s="1"/>
  <c r="Y708" i="2" s="1"/>
  <c r="T718" i="2"/>
  <c r="U718" i="2" s="1"/>
  <c r="W718" i="2" s="1"/>
  <c r="Y718" i="2" s="1"/>
  <c r="T728" i="2"/>
  <c r="U728" i="2" s="1"/>
  <c r="W728" i="2" s="1"/>
  <c r="Y728" i="2" s="1"/>
  <c r="T738" i="2"/>
  <c r="U738" i="2" s="1"/>
  <c r="W738" i="2" s="1"/>
  <c r="Y738" i="2" s="1"/>
  <c r="T409" i="2"/>
  <c r="U409" i="2" s="1"/>
  <c r="W409" i="2" s="1"/>
  <c r="Y409" i="2" s="1"/>
  <c r="T419" i="2"/>
  <c r="U419" i="2" s="1"/>
  <c r="W419" i="2" s="1"/>
  <c r="Y419" i="2" s="1"/>
  <c r="T429" i="2"/>
  <c r="U429" i="2" s="1"/>
  <c r="W429" i="2" s="1"/>
  <c r="Y429" i="2" s="1"/>
  <c r="T439" i="2"/>
  <c r="U439" i="2" s="1"/>
  <c r="W439" i="2" s="1"/>
  <c r="Y439" i="2" s="1"/>
  <c r="T449" i="2"/>
  <c r="U449" i="2" s="1"/>
  <c r="W449" i="2" s="1"/>
  <c r="Y449" i="2" s="1"/>
  <c r="T459" i="2"/>
  <c r="U459" i="2" s="1"/>
  <c r="W459" i="2" s="1"/>
  <c r="Y459" i="2" s="1"/>
  <c r="T469" i="2"/>
  <c r="U469" i="2" s="1"/>
  <c r="W469" i="2" s="1"/>
  <c r="Y469" i="2" s="1"/>
  <c r="T479" i="2"/>
  <c r="U479" i="2" s="1"/>
  <c r="W479" i="2" s="1"/>
  <c r="Y479" i="2" s="1"/>
  <c r="T489" i="2"/>
  <c r="U489" i="2" s="1"/>
  <c r="W489" i="2" s="1"/>
  <c r="Y489" i="2" s="1"/>
  <c r="T499" i="2"/>
  <c r="U499" i="2" s="1"/>
  <c r="W499" i="2" s="1"/>
  <c r="Y499" i="2" s="1"/>
  <c r="T509" i="2"/>
  <c r="U509" i="2" s="1"/>
  <c r="W509" i="2" s="1"/>
  <c r="Y509" i="2" s="1"/>
  <c r="T519" i="2"/>
  <c r="U519" i="2" s="1"/>
  <c r="W519" i="2" s="1"/>
  <c r="Y519" i="2" s="1"/>
  <c r="T529" i="2"/>
  <c r="U529" i="2" s="1"/>
  <c r="W529" i="2" s="1"/>
  <c r="Y529" i="2" s="1"/>
  <c r="T539" i="2"/>
  <c r="U539" i="2" s="1"/>
  <c r="W539" i="2" s="1"/>
  <c r="Y539" i="2" s="1"/>
  <c r="T549" i="2"/>
  <c r="U549" i="2" s="1"/>
  <c r="W549" i="2" s="1"/>
  <c r="Y549" i="2" s="1"/>
  <c r="T559" i="2"/>
  <c r="U559" i="2" s="1"/>
  <c r="W559" i="2" s="1"/>
  <c r="Y559" i="2" s="1"/>
  <c r="T569" i="2"/>
  <c r="U569" i="2" s="1"/>
  <c r="W569" i="2" s="1"/>
  <c r="Y569" i="2" s="1"/>
  <c r="T579" i="2"/>
  <c r="U579" i="2" s="1"/>
  <c r="W579" i="2" s="1"/>
  <c r="Y579" i="2" s="1"/>
  <c r="T589" i="2"/>
  <c r="U589" i="2" s="1"/>
  <c r="W589" i="2" s="1"/>
  <c r="Y589" i="2" s="1"/>
  <c r="T599" i="2"/>
  <c r="U599" i="2" s="1"/>
  <c r="W599" i="2" s="1"/>
  <c r="Y599" i="2" s="1"/>
  <c r="T609" i="2"/>
  <c r="U609" i="2" s="1"/>
  <c r="W609" i="2" s="1"/>
  <c r="Y609" i="2" s="1"/>
  <c r="T619" i="2"/>
  <c r="U619" i="2" s="1"/>
  <c r="W619" i="2" s="1"/>
  <c r="Y619" i="2" s="1"/>
  <c r="T629" i="2"/>
  <c r="U629" i="2" s="1"/>
  <c r="W629" i="2" s="1"/>
  <c r="Y629" i="2" s="1"/>
  <c r="T639" i="2"/>
  <c r="U639" i="2" s="1"/>
  <c r="W639" i="2" s="1"/>
  <c r="Y639" i="2" s="1"/>
  <c r="T649" i="2"/>
  <c r="U649" i="2" s="1"/>
  <c r="W649" i="2" s="1"/>
  <c r="Y649" i="2" s="1"/>
  <c r="T659" i="2"/>
  <c r="U659" i="2" s="1"/>
  <c r="W659" i="2" s="1"/>
  <c r="Y659" i="2" s="1"/>
  <c r="T669" i="2"/>
  <c r="U669" i="2" s="1"/>
  <c r="W669" i="2" s="1"/>
  <c r="Y669" i="2" s="1"/>
  <c r="T679" i="2"/>
  <c r="U679" i="2" s="1"/>
  <c r="W679" i="2" s="1"/>
  <c r="Y679" i="2" s="1"/>
  <c r="T689" i="2"/>
  <c r="U689" i="2" s="1"/>
  <c r="W689" i="2" s="1"/>
  <c r="Y689" i="2" s="1"/>
  <c r="T699" i="2"/>
  <c r="U699" i="2" s="1"/>
  <c r="W699" i="2" s="1"/>
  <c r="Y699" i="2" s="1"/>
  <c r="T709" i="2"/>
  <c r="U709" i="2" s="1"/>
  <c r="W709" i="2" s="1"/>
  <c r="Y709" i="2" s="1"/>
  <c r="T719" i="2"/>
  <c r="U719" i="2" s="1"/>
  <c r="W719" i="2" s="1"/>
  <c r="Y719" i="2" s="1"/>
  <c r="T729" i="2"/>
  <c r="U729" i="2" s="1"/>
  <c r="W729" i="2" s="1"/>
  <c r="Y729" i="2" s="1"/>
  <c r="T739" i="2"/>
  <c r="U739" i="2" s="1"/>
  <c r="W739" i="2" s="1"/>
  <c r="Y739" i="2" s="1"/>
  <c r="T410" i="2"/>
  <c r="U410" i="2" s="1"/>
  <c r="W410" i="2" s="1"/>
  <c r="Y410" i="2" s="1"/>
  <c r="T420" i="2"/>
  <c r="U420" i="2" s="1"/>
  <c r="W420" i="2" s="1"/>
  <c r="Y420" i="2" s="1"/>
  <c r="T430" i="2"/>
  <c r="U430" i="2" s="1"/>
  <c r="W430" i="2" s="1"/>
  <c r="Y430" i="2" s="1"/>
  <c r="T440" i="2"/>
  <c r="U440" i="2" s="1"/>
  <c r="W440" i="2" s="1"/>
  <c r="Y440" i="2" s="1"/>
  <c r="T450" i="2"/>
  <c r="U450" i="2" s="1"/>
  <c r="W450" i="2" s="1"/>
  <c r="Y450" i="2" s="1"/>
  <c r="T460" i="2"/>
  <c r="U460" i="2" s="1"/>
  <c r="W460" i="2" s="1"/>
  <c r="Y460" i="2" s="1"/>
  <c r="T470" i="2"/>
  <c r="U470" i="2" s="1"/>
  <c r="W470" i="2" s="1"/>
  <c r="Y470" i="2" s="1"/>
  <c r="T480" i="2"/>
  <c r="U480" i="2" s="1"/>
  <c r="W480" i="2" s="1"/>
  <c r="Y480" i="2" s="1"/>
  <c r="T490" i="2"/>
  <c r="U490" i="2" s="1"/>
  <c r="W490" i="2" s="1"/>
  <c r="Y490" i="2" s="1"/>
  <c r="T500" i="2"/>
  <c r="U500" i="2" s="1"/>
  <c r="W500" i="2" s="1"/>
  <c r="Y500" i="2" s="1"/>
  <c r="T510" i="2"/>
  <c r="U510" i="2" s="1"/>
  <c r="W510" i="2" s="1"/>
  <c r="Y510" i="2" s="1"/>
  <c r="T520" i="2"/>
  <c r="U520" i="2" s="1"/>
  <c r="W520" i="2" s="1"/>
  <c r="Y520" i="2" s="1"/>
  <c r="T530" i="2"/>
  <c r="U530" i="2" s="1"/>
  <c r="W530" i="2" s="1"/>
  <c r="Y530" i="2" s="1"/>
  <c r="T540" i="2"/>
  <c r="U540" i="2" s="1"/>
  <c r="W540" i="2" s="1"/>
  <c r="Y540" i="2" s="1"/>
  <c r="T550" i="2"/>
  <c r="U550" i="2" s="1"/>
  <c r="W550" i="2" s="1"/>
  <c r="Y550" i="2" s="1"/>
  <c r="T560" i="2"/>
  <c r="U560" i="2" s="1"/>
  <c r="W560" i="2" s="1"/>
  <c r="Y560" i="2" s="1"/>
  <c r="T570" i="2"/>
  <c r="U570" i="2" s="1"/>
  <c r="W570" i="2" s="1"/>
  <c r="Y570" i="2" s="1"/>
  <c r="T580" i="2"/>
  <c r="U580" i="2" s="1"/>
  <c r="W580" i="2" s="1"/>
  <c r="Y580" i="2" s="1"/>
  <c r="T590" i="2"/>
  <c r="U590" i="2" s="1"/>
  <c r="W590" i="2" s="1"/>
  <c r="Y590" i="2" s="1"/>
  <c r="T600" i="2"/>
  <c r="U600" i="2" s="1"/>
  <c r="W600" i="2" s="1"/>
  <c r="Y600" i="2" s="1"/>
  <c r="T610" i="2"/>
  <c r="U610" i="2" s="1"/>
  <c r="W610" i="2" s="1"/>
  <c r="Y610" i="2" s="1"/>
  <c r="T620" i="2"/>
  <c r="U620" i="2" s="1"/>
  <c r="W620" i="2" s="1"/>
  <c r="Y620" i="2" s="1"/>
  <c r="T630" i="2"/>
  <c r="U630" i="2" s="1"/>
  <c r="W630" i="2" s="1"/>
  <c r="Y630" i="2" s="1"/>
  <c r="T640" i="2"/>
  <c r="U640" i="2" s="1"/>
  <c r="W640" i="2" s="1"/>
  <c r="Y640" i="2" s="1"/>
  <c r="T650" i="2"/>
  <c r="U650" i="2" s="1"/>
  <c r="W650" i="2" s="1"/>
  <c r="Y650" i="2" s="1"/>
  <c r="T660" i="2"/>
  <c r="U660" i="2" s="1"/>
  <c r="W660" i="2" s="1"/>
  <c r="Y660" i="2" s="1"/>
  <c r="T670" i="2"/>
  <c r="U670" i="2" s="1"/>
  <c r="W670" i="2" s="1"/>
  <c r="Y670" i="2" s="1"/>
  <c r="T680" i="2"/>
  <c r="U680" i="2" s="1"/>
  <c r="W680" i="2" s="1"/>
  <c r="Y680" i="2" s="1"/>
  <c r="T690" i="2"/>
  <c r="U690" i="2" s="1"/>
  <c r="W690" i="2" s="1"/>
  <c r="Y690" i="2" s="1"/>
  <c r="T700" i="2"/>
  <c r="U700" i="2" s="1"/>
  <c r="W700" i="2" s="1"/>
  <c r="Y700" i="2" s="1"/>
  <c r="T710" i="2"/>
  <c r="U710" i="2" s="1"/>
  <c r="W710" i="2" s="1"/>
  <c r="Y710" i="2" s="1"/>
  <c r="T720" i="2"/>
  <c r="U720" i="2" s="1"/>
  <c r="W720" i="2" s="1"/>
  <c r="Y720" i="2" s="1"/>
  <c r="T730" i="2"/>
  <c r="U730" i="2" s="1"/>
  <c r="W730" i="2" s="1"/>
  <c r="Y730" i="2" s="1"/>
  <c r="T740" i="2"/>
  <c r="U740" i="2" s="1"/>
  <c r="W740" i="2" s="1"/>
  <c r="Y740" i="2" s="1"/>
  <c r="T451" i="2"/>
  <c r="U451" i="2" s="1"/>
  <c r="W451" i="2" s="1"/>
  <c r="Y451" i="2" s="1"/>
  <c r="T551" i="2"/>
  <c r="U551" i="2" s="1"/>
  <c r="W551" i="2" s="1"/>
  <c r="Y551" i="2" s="1"/>
  <c r="T651" i="2"/>
  <c r="U651" i="2" s="1"/>
  <c r="W651" i="2" s="1"/>
  <c r="Y651" i="2" s="1"/>
  <c r="T461" i="2"/>
  <c r="U461" i="2" s="1"/>
  <c r="W461" i="2" s="1"/>
  <c r="Y461" i="2" s="1"/>
  <c r="T561" i="2"/>
  <c r="U561" i="2" s="1"/>
  <c r="W561" i="2" s="1"/>
  <c r="Y561" i="2" s="1"/>
  <c r="T661" i="2"/>
  <c r="U661" i="2" s="1"/>
  <c r="W661" i="2" s="1"/>
  <c r="Y661" i="2" s="1"/>
  <c r="T471" i="2"/>
  <c r="U471" i="2" s="1"/>
  <c r="W471" i="2" s="1"/>
  <c r="Y471" i="2" s="1"/>
  <c r="T571" i="2"/>
  <c r="U571" i="2" s="1"/>
  <c r="W571" i="2" s="1"/>
  <c r="Y571" i="2" s="1"/>
  <c r="T671" i="2"/>
  <c r="U671" i="2" s="1"/>
  <c r="W671" i="2" s="1"/>
  <c r="Y671" i="2" s="1"/>
  <c r="T481" i="2"/>
  <c r="U481" i="2" s="1"/>
  <c r="W481" i="2" s="1"/>
  <c r="Y481" i="2" s="1"/>
  <c r="T581" i="2"/>
  <c r="U581" i="2" s="1"/>
  <c r="W581" i="2" s="1"/>
  <c r="Y581" i="2" s="1"/>
  <c r="T681" i="2"/>
  <c r="U681" i="2" s="1"/>
  <c r="W681" i="2" s="1"/>
  <c r="Y681" i="2" s="1"/>
  <c r="T491" i="2"/>
  <c r="U491" i="2" s="1"/>
  <c r="W491" i="2" s="1"/>
  <c r="Y491" i="2" s="1"/>
  <c r="T591" i="2"/>
  <c r="U591" i="2" s="1"/>
  <c r="W591" i="2" s="1"/>
  <c r="Y591" i="2" s="1"/>
  <c r="T691" i="2"/>
  <c r="U691" i="2" s="1"/>
  <c r="W691" i="2" s="1"/>
  <c r="Y691" i="2" s="1"/>
  <c r="T501" i="2"/>
  <c r="U501" i="2" s="1"/>
  <c r="W501" i="2" s="1"/>
  <c r="Y501" i="2" s="1"/>
  <c r="T601" i="2"/>
  <c r="U601" i="2" s="1"/>
  <c r="W601" i="2" s="1"/>
  <c r="Y601" i="2" s="1"/>
  <c r="T701" i="2"/>
  <c r="U701" i="2" s="1"/>
  <c r="W701" i="2" s="1"/>
  <c r="Y701" i="2" s="1"/>
  <c r="T411" i="2"/>
  <c r="U411" i="2" s="1"/>
  <c r="W411" i="2" s="1"/>
  <c r="Y411" i="2" s="1"/>
  <c r="T511" i="2"/>
  <c r="U511" i="2" s="1"/>
  <c r="W511" i="2" s="1"/>
  <c r="Y511" i="2" s="1"/>
  <c r="T611" i="2"/>
  <c r="U611" i="2" s="1"/>
  <c r="W611" i="2" s="1"/>
  <c r="Y611" i="2" s="1"/>
  <c r="T711" i="2"/>
  <c r="U711" i="2" s="1"/>
  <c r="W711" i="2" s="1"/>
  <c r="Y711" i="2" s="1"/>
  <c r="T421" i="2"/>
  <c r="U421" i="2" s="1"/>
  <c r="W421" i="2" s="1"/>
  <c r="Y421" i="2" s="1"/>
  <c r="T521" i="2"/>
  <c r="U521" i="2" s="1"/>
  <c r="W521" i="2" s="1"/>
  <c r="Y521" i="2" s="1"/>
  <c r="T621" i="2"/>
  <c r="U621" i="2" s="1"/>
  <c r="W621" i="2" s="1"/>
  <c r="Y621" i="2" s="1"/>
  <c r="T721" i="2"/>
  <c r="U721" i="2" s="1"/>
  <c r="W721" i="2" s="1"/>
  <c r="Y721" i="2" s="1"/>
  <c r="T431" i="2"/>
  <c r="U431" i="2" s="1"/>
  <c r="W431" i="2" s="1"/>
  <c r="Y431" i="2" s="1"/>
  <c r="T531" i="2"/>
  <c r="U531" i="2" s="1"/>
  <c r="W531" i="2" s="1"/>
  <c r="Y531" i="2" s="1"/>
  <c r="T631" i="2"/>
  <c r="U631" i="2" s="1"/>
  <c r="W631" i="2" s="1"/>
  <c r="Y631" i="2" s="1"/>
  <c r="T731" i="2"/>
  <c r="U731" i="2" s="1"/>
  <c r="W731" i="2" s="1"/>
  <c r="Y731" i="2" s="1"/>
  <c r="T441" i="2"/>
  <c r="U441" i="2" s="1"/>
  <c r="W441" i="2" s="1"/>
  <c r="Y441" i="2" s="1"/>
  <c r="T541" i="2"/>
  <c r="U541" i="2" s="1"/>
  <c r="W541" i="2" s="1"/>
  <c r="Y541" i="2" s="1"/>
  <c r="T641" i="2"/>
  <c r="U641" i="2" s="1"/>
  <c r="W641" i="2" s="1"/>
  <c r="Y641" i="2" s="1"/>
  <c r="T741" i="2"/>
  <c r="U741" i="2" s="1"/>
  <c r="W741" i="2" s="1"/>
  <c r="Y741" i="2" s="1"/>
  <c r="T2951" i="2"/>
  <c r="U2951" i="2" s="1"/>
  <c r="W2951" i="2" s="1"/>
  <c r="Y2951" i="2" s="1"/>
  <c r="T2950" i="2"/>
  <c r="U2950" i="2" s="1"/>
  <c r="W2950" i="2" s="1"/>
  <c r="Y2950" i="2" s="1"/>
  <c r="T5541" i="2"/>
  <c r="U5541" i="2" s="1"/>
  <c r="W5541" i="2" s="1"/>
  <c r="Y5541" i="2" s="1"/>
  <c r="T5542" i="2"/>
  <c r="U5542" i="2" s="1"/>
  <c r="W5542" i="2" s="1"/>
  <c r="Y5542" i="2" s="1"/>
  <c r="T7964" i="2"/>
  <c r="U7964" i="2" s="1"/>
  <c r="W7964" i="2" s="1"/>
  <c r="Y7964" i="2" s="1"/>
  <c r="T8127" i="2"/>
  <c r="U8127" i="2" s="1"/>
  <c r="W8127" i="2" s="1"/>
  <c r="Y8127" i="2" s="1"/>
  <c r="T1493" i="2"/>
  <c r="U1493" i="2" s="1"/>
  <c r="W1493" i="2" s="1"/>
  <c r="Y1493" i="2" s="1"/>
  <c r="T1495" i="2"/>
  <c r="U1495" i="2" s="1"/>
  <c r="W1495" i="2" s="1"/>
  <c r="Y1495" i="2" s="1"/>
  <c r="T1496" i="2"/>
  <c r="U1496" i="2" s="1"/>
  <c r="W1496" i="2" s="1"/>
  <c r="Y1496" i="2" s="1"/>
  <c r="T1497" i="2"/>
  <c r="U1497" i="2" s="1"/>
  <c r="W1497" i="2" s="1"/>
  <c r="Y1497" i="2" s="1"/>
  <c r="T1494" i="2"/>
  <c r="U1494" i="2" s="1"/>
  <c r="W1494" i="2" s="1"/>
  <c r="Y1494" i="2" s="1"/>
  <c r="T1498" i="2"/>
  <c r="U1498" i="2" s="1"/>
  <c r="W1498" i="2" s="1"/>
  <c r="Y1498" i="2" s="1"/>
  <c r="T6670" i="2"/>
  <c r="U6670" i="2" s="1"/>
  <c r="W6670" i="2" s="1"/>
  <c r="Y6670" i="2" s="1"/>
  <c r="T6680" i="2"/>
  <c r="U6680" i="2" s="1"/>
  <c r="W6680" i="2" s="1"/>
  <c r="Y6680" i="2" s="1"/>
  <c r="T6671" i="2"/>
  <c r="U6671" i="2" s="1"/>
  <c r="W6671" i="2" s="1"/>
  <c r="Y6671" i="2" s="1"/>
  <c r="T6681" i="2"/>
  <c r="U6681" i="2" s="1"/>
  <c r="W6681" i="2" s="1"/>
  <c r="Y6681" i="2" s="1"/>
  <c r="T6672" i="2"/>
  <c r="U6672" i="2" s="1"/>
  <c r="W6672" i="2" s="1"/>
  <c r="Y6672" i="2" s="1"/>
  <c r="T6682" i="2"/>
  <c r="U6682" i="2" s="1"/>
  <c r="W6682" i="2" s="1"/>
  <c r="Y6682" i="2" s="1"/>
  <c r="T6664" i="2"/>
  <c r="U6664" i="2" s="1"/>
  <c r="W6664" i="2" s="1"/>
  <c r="Y6664" i="2" s="1"/>
  <c r="T6674" i="2"/>
  <c r="U6674" i="2" s="1"/>
  <c r="W6674" i="2" s="1"/>
  <c r="Y6674" i="2" s="1"/>
  <c r="T6666" i="2"/>
  <c r="U6666" i="2" s="1"/>
  <c r="W6666" i="2" s="1"/>
  <c r="Y6666" i="2" s="1"/>
  <c r="T6667" i="2"/>
  <c r="U6667" i="2" s="1"/>
  <c r="W6667" i="2" s="1"/>
  <c r="Y6667" i="2" s="1"/>
  <c r="T6668" i="2"/>
  <c r="U6668" i="2" s="1"/>
  <c r="W6668" i="2" s="1"/>
  <c r="Y6668" i="2" s="1"/>
  <c r="T6669" i="2"/>
  <c r="U6669" i="2" s="1"/>
  <c r="W6669" i="2" s="1"/>
  <c r="Y6669" i="2" s="1"/>
  <c r="T6673" i="2"/>
  <c r="U6673" i="2" s="1"/>
  <c r="W6673" i="2" s="1"/>
  <c r="Y6673" i="2" s="1"/>
  <c r="T6675" i="2"/>
  <c r="U6675" i="2" s="1"/>
  <c r="W6675" i="2" s="1"/>
  <c r="Y6675" i="2" s="1"/>
  <c r="T6676" i="2"/>
  <c r="U6676" i="2" s="1"/>
  <c r="W6676" i="2" s="1"/>
  <c r="Y6676" i="2" s="1"/>
  <c r="T6677" i="2"/>
  <c r="U6677" i="2" s="1"/>
  <c r="W6677" i="2" s="1"/>
  <c r="Y6677" i="2" s="1"/>
  <c r="T6663" i="2"/>
  <c r="U6663" i="2" s="1"/>
  <c r="W6663" i="2" s="1"/>
  <c r="Y6663" i="2" s="1"/>
  <c r="T6678" i="2"/>
  <c r="U6678" i="2" s="1"/>
  <c r="W6678" i="2" s="1"/>
  <c r="Y6678" i="2" s="1"/>
  <c r="T6665" i="2"/>
  <c r="U6665" i="2" s="1"/>
  <c r="W6665" i="2" s="1"/>
  <c r="Y6665" i="2" s="1"/>
  <c r="T6679" i="2"/>
  <c r="U6679" i="2" s="1"/>
  <c r="W6679" i="2" s="1"/>
  <c r="Y6679" i="2" s="1"/>
  <c r="T8007" i="2"/>
  <c r="U8007" i="2" s="1"/>
  <c r="W8007" i="2" s="1"/>
  <c r="Y8007" i="2" s="1"/>
  <c r="T7875" i="2"/>
  <c r="U7875" i="2" s="1"/>
  <c r="W7875" i="2" s="1"/>
  <c r="Y7875" i="2" s="1"/>
  <c r="T7227" i="2"/>
  <c r="U7227" i="2" s="1"/>
  <c r="W7227" i="2" s="1"/>
  <c r="Y7227" i="2" s="1"/>
  <c r="T1863" i="2"/>
  <c r="U1863" i="2" s="1"/>
  <c r="W1863" i="2" s="1"/>
  <c r="Y1863" i="2" s="1"/>
  <c r="T1864" i="2"/>
  <c r="U1864" i="2" s="1"/>
  <c r="W1864" i="2" s="1"/>
  <c r="Y1864" i="2" s="1"/>
  <c r="T392" i="2"/>
  <c r="U392" i="2" s="1"/>
  <c r="W392" i="2" s="1"/>
  <c r="Y392" i="2" s="1"/>
  <c r="T402" i="2"/>
  <c r="U402" i="2" s="1"/>
  <c r="W402" i="2" s="1"/>
  <c r="Y402" i="2" s="1"/>
  <c r="T383" i="2"/>
  <c r="U383" i="2" s="1"/>
  <c r="W383" i="2" s="1"/>
  <c r="Y383" i="2" s="1"/>
  <c r="T393" i="2"/>
  <c r="U393" i="2" s="1"/>
  <c r="W393" i="2" s="1"/>
  <c r="Y393" i="2" s="1"/>
  <c r="T384" i="2"/>
  <c r="U384" i="2" s="1"/>
  <c r="W384" i="2" s="1"/>
  <c r="Y384" i="2" s="1"/>
  <c r="T394" i="2"/>
  <c r="U394" i="2" s="1"/>
  <c r="W394" i="2" s="1"/>
  <c r="Y394" i="2" s="1"/>
  <c r="T385" i="2"/>
  <c r="U385" i="2" s="1"/>
  <c r="W385" i="2" s="1"/>
  <c r="Y385" i="2" s="1"/>
  <c r="T395" i="2"/>
  <c r="U395" i="2" s="1"/>
  <c r="W395" i="2" s="1"/>
  <c r="Y395" i="2" s="1"/>
  <c r="T386" i="2"/>
  <c r="U386" i="2" s="1"/>
  <c r="W386" i="2" s="1"/>
  <c r="Y386" i="2" s="1"/>
  <c r="T396" i="2"/>
  <c r="U396" i="2" s="1"/>
  <c r="W396" i="2" s="1"/>
  <c r="Y396" i="2" s="1"/>
  <c r="T387" i="2"/>
  <c r="U387" i="2" s="1"/>
  <c r="W387" i="2" s="1"/>
  <c r="Y387" i="2" s="1"/>
  <c r="T397" i="2"/>
  <c r="U397" i="2" s="1"/>
  <c r="W397" i="2" s="1"/>
  <c r="Y397" i="2" s="1"/>
  <c r="T388" i="2"/>
  <c r="U388" i="2" s="1"/>
  <c r="W388" i="2" s="1"/>
  <c r="Y388" i="2" s="1"/>
  <c r="T398" i="2"/>
  <c r="U398" i="2" s="1"/>
  <c r="W398" i="2" s="1"/>
  <c r="Y398" i="2" s="1"/>
  <c r="T389" i="2"/>
  <c r="U389" i="2" s="1"/>
  <c r="W389" i="2" s="1"/>
  <c r="Y389" i="2" s="1"/>
  <c r="T399" i="2"/>
  <c r="U399" i="2" s="1"/>
  <c r="W399" i="2" s="1"/>
  <c r="Y399" i="2" s="1"/>
  <c r="T390" i="2"/>
  <c r="U390" i="2" s="1"/>
  <c r="W390" i="2" s="1"/>
  <c r="Y390" i="2" s="1"/>
  <c r="T400" i="2"/>
  <c r="U400" i="2" s="1"/>
  <c r="W400" i="2" s="1"/>
  <c r="Y400" i="2" s="1"/>
  <c r="T391" i="2"/>
  <c r="U391" i="2" s="1"/>
  <c r="W391" i="2" s="1"/>
  <c r="Y391" i="2" s="1"/>
  <c r="T401" i="2"/>
  <c r="U401" i="2" s="1"/>
  <c r="W401" i="2" s="1"/>
  <c r="Y401" i="2" s="1"/>
  <c r="T8114" i="2"/>
  <c r="U8114" i="2" s="1"/>
  <c r="W8114" i="2" s="1"/>
  <c r="Y8114" i="2" s="1"/>
  <c r="T8032" i="2"/>
  <c r="U8032" i="2" s="1"/>
  <c r="W8032" i="2" s="1"/>
  <c r="Y8032" i="2" s="1"/>
  <c r="T7946" i="2"/>
  <c r="U7946" i="2" s="1"/>
  <c r="W7946" i="2" s="1"/>
  <c r="Y7946" i="2" s="1"/>
  <c r="T7864" i="2"/>
  <c r="U7864" i="2" s="1"/>
  <c r="W7864" i="2" s="1"/>
  <c r="Y7864" i="2" s="1"/>
  <c r="T7778" i="2"/>
  <c r="U7778" i="2" s="1"/>
  <c r="W7778" i="2" s="1"/>
  <c r="Y7778" i="2" s="1"/>
  <c r="T7788" i="2"/>
  <c r="U7788" i="2" s="1"/>
  <c r="W7788" i="2" s="1"/>
  <c r="Y7788" i="2" s="1"/>
  <c r="T7779" i="2"/>
  <c r="U7779" i="2" s="1"/>
  <c r="W7779" i="2" s="1"/>
  <c r="Y7779" i="2" s="1"/>
  <c r="T7789" i="2"/>
  <c r="U7789" i="2" s="1"/>
  <c r="W7789" i="2" s="1"/>
  <c r="Y7789" i="2" s="1"/>
  <c r="T7780" i="2"/>
  <c r="U7780" i="2" s="1"/>
  <c r="W7780" i="2" s="1"/>
  <c r="Y7780" i="2" s="1"/>
  <c r="T7790" i="2"/>
  <c r="U7790" i="2" s="1"/>
  <c r="W7790" i="2" s="1"/>
  <c r="Y7790" i="2" s="1"/>
  <c r="T7781" i="2"/>
  <c r="U7781" i="2" s="1"/>
  <c r="W7781" i="2" s="1"/>
  <c r="Y7781" i="2" s="1"/>
  <c r="T7791" i="2"/>
  <c r="U7791" i="2" s="1"/>
  <c r="W7791" i="2" s="1"/>
  <c r="Y7791" i="2" s="1"/>
  <c r="T8077" i="2"/>
  <c r="U8077" i="2" s="1"/>
  <c r="W8077" i="2" s="1"/>
  <c r="Y8077" i="2" s="1"/>
  <c r="T8027" i="2"/>
  <c r="U8027" i="2" s="1"/>
  <c r="W8027" i="2" s="1"/>
  <c r="Y8027" i="2" s="1"/>
  <c r="T7927" i="2"/>
  <c r="U7927" i="2" s="1"/>
  <c r="W7927" i="2" s="1"/>
  <c r="Y7927" i="2" s="1"/>
  <c r="T7863" i="2"/>
  <c r="U7863" i="2" s="1"/>
  <c r="W7863" i="2" s="1"/>
  <c r="Y7863" i="2" s="1"/>
  <c r="T7777" i="2"/>
  <c r="U7777" i="2" s="1"/>
  <c r="W7777" i="2" s="1"/>
  <c r="Y7777" i="2" s="1"/>
  <c r="T4" i="2"/>
  <c r="U4" i="2" s="1"/>
  <c r="W4" i="2" s="1"/>
  <c r="Y4" i="2" s="1"/>
  <c r="T3" i="2"/>
  <c r="U3" i="2" s="1"/>
  <c r="W3" i="2" s="1"/>
  <c r="Y3" i="2" s="1"/>
  <c r="T4430" i="2"/>
  <c r="U4430" i="2" s="1"/>
  <c r="W4430" i="2" s="1"/>
  <c r="Y4430" i="2" s="1"/>
  <c r="T4431" i="2"/>
  <c r="U4431" i="2" s="1"/>
  <c r="W4431" i="2" s="1"/>
  <c r="Y4431" i="2" s="1"/>
  <c r="T5920" i="2"/>
  <c r="U5920" i="2" s="1"/>
  <c r="W5920" i="2" s="1"/>
  <c r="Y5920" i="2" s="1"/>
  <c r="T5930" i="2"/>
  <c r="U5930" i="2" s="1"/>
  <c r="W5930" i="2" s="1"/>
  <c r="Y5930" i="2" s="1"/>
  <c r="T5921" i="2"/>
  <c r="U5921" i="2" s="1"/>
  <c r="W5921" i="2" s="1"/>
  <c r="Y5921" i="2" s="1"/>
  <c r="T5931" i="2"/>
  <c r="U5931" i="2" s="1"/>
  <c r="W5931" i="2" s="1"/>
  <c r="Y5931" i="2" s="1"/>
  <c r="T5928" i="2"/>
  <c r="U5928" i="2" s="1"/>
  <c r="W5928" i="2" s="1"/>
  <c r="Y5928" i="2" s="1"/>
  <c r="T5929" i="2"/>
  <c r="U5929" i="2" s="1"/>
  <c r="W5929" i="2" s="1"/>
  <c r="Y5929" i="2" s="1"/>
  <c r="T5932" i="2"/>
  <c r="U5932" i="2" s="1"/>
  <c r="W5932" i="2" s="1"/>
  <c r="Y5932" i="2" s="1"/>
  <c r="T5922" i="2"/>
  <c r="U5922" i="2" s="1"/>
  <c r="W5922" i="2" s="1"/>
  <c r="Y5922" i="2" s="1"/>
  <c r="T5934" i="2"/>
  <c r="U5934" i="2" s="1"/>
  <c r="W5934" i="2" s="1"/>
  <c r="Y5934" i="2" s="1"/>
  <c r="T5923" i="2"/>
  <c r="U5923" i="2" s="1"/>
  <c r="W5923" i="2" s="1"/>
  <c r="Y5923" i="2" s="1"/>
  <c r="T5935" i="2"/>
  <c r="U5935" i="2" s="1"/>
  <c r="W5935" i="2" s="1"/>
  <c r="Y5935" i="2" s="1"/>
  <c r="T5924" i="2"/>
  <c r="U5924" i="2" s="1"/>
  <c r="W5924" i="2" s="1"/>
  <c r="Y5924" i="2" s="1"/>
  <c r="T5936" i="2"/>
  <c r="U5936" i="2" s="1"/>
  <c r="W5936" i="2" s="1"/>
  <c r="Y5936" i="2" s="1"/>
  <c r="T5925" i="2"/>
  <c r="U5925" i="2" s="1"/>
  <c r="W5925" i="2" s="1"/>
  <c r="Y5925" i="2" s="1"/>
  <c r="T5937" i="2"/>
  <c r="U5937" i="2" s="1"/>
  <c r="W5937" i="2" s="1"/>
  <c r="Y5937" i="2" s="1"/>
  <c r="T5926" i="2"/>
  <c r="U5926" i="2" s="1"/>
  <c r="W5926" i="2" s="1"/>
  <c r="Y5926" i="2" s="1"/>
  <c r="T5938" i="2"/>
  <c r="U5938" i="2" s="1"/>
  <c r="W5938" i="2" s="1"/>
  <c r="Y5938" i="2" s="1"/>
  <c r="T5927" i="2"/>
  <c r="U5927" i="2" s="1"/>
  <c r="W5927" i="2" s="1"/>
  <c r="Y5927" i="2" s="1"/>
  <c r="T5939" i="2"/>
  <c r="U5939" i="2" s="1"/>
  <c r="W5939" i="2" s="1"/>
  <c r="Y5939" i="2" s="1"/>
  <c r="T5933" i="2"/>
  <c r="U5933" i="2" s="1"/>
  <c r="W5933" i="2" s="1"/>
  <c r="Y5933" i="2" s="1"/>
  <c r="T8112" i="2"/>
  <c r="U8112" i="2" s="1"/>
  <c r="W8112" i="2" s="1"/>
  <c r="Y8112" i="2" s="1"/>
  <c r="T8062" i="2"/>
  <c r="U8062" i="2" s="1"/>
  <c r="W8062" i="2" s="1"/>
  <c r="Y8062" i="2" s="1"/>
  <c r="T7994" i="2"/>
  <c r="U7994" i="2" s="1"/>
  <c r="W7994" i="2" s="1"/>
  <c r="Y7994" i="2" s="1"/>
  <c r="T7926" i="2"/>
  <c r="U7926" i="2" s="1"/>
  <c r="W7926" i="2" s="1"/>
  <c r="Y7926" i="2" s="1"/>
  <c r="T7844" i="2"/>
  <c r="U7844" i="2" s="1"/>
  <c r="W7844" i="2" s="1"/>
  <c r="Y7844" i="2" s="1"/>
  <c r="T5171" i="2"/>
  <c r="U5171" i="2" s="1"/>
  <c r="W5171" i="2" s="1"/>
  <c r="Y5171" i="2" s="1"/>
  <c r="T5172" i="2"/>
  <c r="U5172" i="2" s="1"/>
  <c r="W5172" i="2" s="1"/>
  <c r="Y5172" i="2" s="1"/>
  <c r="T5174" i="2"/>
  <c r="U5174" i="2" s="1"/>
  <c r="W5174" i="2" s="1"/>
  <c r="Y5174" i="2" s="1"/>
  <c r="T5175" i="2"/>
  <c r="U5175" i="2" s="1"/>
  <c r="W5175" i="2" s="1"/>
  <c r="Y5175" i="2" s="1"/>
  <c r="T5176" i="2"/>
  <c r="U5176" i="2" s="1"/>
  <c r="W5176" i="2" s="1"/>
  <c r="Y5176" i="2" s="1"/>
  <c r="T5173" i="2"/>
  <c r="U5173" i="2" s="1"/>
  <c r="W5173" i="2" s="1"/>
  <c r="Y5173" i="2" s="1"/>
  <c r="T8107" i="2"/>
  <c r="U8107" i="2" s="1"/>
  <c r="W8107" i="2" s="1"/>
  <c r="Y8107" i="2" s="1"/>
  <c r="T8057" i="2"/>
  <c r="U8057" i="2" s="1"/>
  <c r="W8057" i="2" s="1"/>
  <c r="Y8057" i="2" s="1"/>
  <c r="T7993" i="2"/>
  <c r="U7993" i="2" s="1"/>
  <c r="W7993" i="2" s="1"/>
  <c r="Y7993" i="2" s="1"/>
  <c r="T7943" i="2"/>
  <c r="U7943" i="2" s="1"/>
  <c r="W7943" i="2" s="1"/>
  <c r="Y7943" i="2" s="1"/>
  <c r="T7893" i="2"/>
  <c r="U7893" i="2" s="1"/>
  <c r="W7893" i="2" s="1"/>
  <c r="Y7893" i="2" s="1"/>
  <c r="T7825" i="2"/>
  <c r="U7825" i="2" s="1"/>
  <c r="W7825" i="2" s="1"/>
  <c r="Y7825" i="2" s="1"/>
  <c r="T7775" i="2"/>
  <c r="U7775" i="2" s="1"/>
  <c r="W7775" i="2" s="1"/>
  <c r="Y7775" i="2" s="1"/>
  <c r="T7305" i="2"/>
  <c r="U7305" i="2" s="1"/>
  <c r="W7305" i="2" s="1"/>
  <c r="Y7305" i="2" s="1"/>
  <c r="T5570" i="2"/>
  <c r="U5570" i="2" s="1"/>
  <c r="W5570" i="2" s="1"/>
  <c r="Y5570" i="2" s="1"/>
  <c r="T5580" i="2"/>
  <c r="U5580" i="2" s="1"/>
  <c r="W5580" i="2" s="1"/>
  <c r="Y5580" i="2" s="1"/>
  <c r="T5590" i="2"/>
  <c r="U5590" i="2" s="1"/>
  <c r="W5590" i="2" s="1"/>
  <c r="Y5590" i="2" s="1"/>
  <c r="T5600" i="2"/>
  <c r="U5600" i="2" s="1"/>
  <c r="W5600" i="2" s="1"/>
  <c r="Y5600" i="2" s="1"/>
  <c r="T5610" i="2"/>
  <c r="U5610" i="2" s="1"/>
  <c r="W5610" i="2" s="1"/>
  <c r="Y5610" i="2" s="1"/>
  <c r="T5620" i="2"/>
  <c r="U5620" i="2" s="1"/>
  <c r="W5620" i="2" s="1"/>
  <c r="Y5620" i="2" s="1"/>
  <c r="T5630" i="2"/>
  <c r="U5630" i="2" s="1"/>
  <c r="W5630" i="2" s="1"/>
  <c r="Y5630" i="2" s="1"/>
  <c r="T5640" i="2"/>
  <c r="U5640" i="2" s="1"/>
  <c r="W5640" i="2" s="1"/>
  <c r="Y5640" i="2" s="1"/>
  <c r="T5650" i="2"/>
  <c r="U5650" i="2" s="1"/>
  <c r="W5650" i="2" s="1"/>
  <c r="Y5650" i="2" s="1"/>
  <c r="T5660" i="2"/>
  <c r="U5660" i="2" s="1"/>
  <c r="W5660" i="2" s="1"/>
  <c r="Y5660" i="2" s="1"/>
  <c r="T5670" i="2"/>
  <c r="U5670" i="2" s="1"/>
  <c r="W5670" i="2" s="1"/>
  <c r="Y5670" i="2" s="1"/>
  <c r="T5680" i="2"/>
  <c r="U5680" i="2" s="1"/>
  <c r="W5680" i="2" s="1"/>
  <c r="Y5680" i="2" s="1"/>
  <c r="T5690" i="2"/>
  <c r="U5690" i="2" s="1"/>
  <c r="W5690" i="2" s="1"/>
  <c r="Y5690" i="2" s="1"/>
  <c r="T5700" i="2"/>
  <c r="U5700" i="2" s="1"/>
  <c r="W5700" i="2" s="1"/>
  <c r="Y5700" i="2" s="1"/>
  <c r="T5710" i="2"/>
  <c r="U5710" i="2" s="1"/>
  <c r="W5710" i="2" s="1"/>
  <c r="Y5710" i="2" s="1"/>
  <c r="T5720" i="2"/>
  <c r="U5720" i="2" s="1"/>
  <c r="W5720" i="2" s="1"/>
  <c r="Y5720" i="2" s="1"/>
  <c r="T5730" i="2"/>
  <c r="U5730" i="2" s="1"/>
  <c r="W5730" i="2" s="1"/>
  <c r="Y5730" i="2" s="1"/>
  <c r="T5740" i="2"/>
  <c r="U5740" i="2" s="1"/>
  <c r="W5740" i="2" s="1"/>
  <c r="Y5740" i="2" s="1"/>
  <c r="T5750" i="2"/>
  <c r="U5750" i="2" s="1"/>
  <c r="W5750" i="2" s="1"/>
  <c r="Y5750" i="2" s="1"/>
  <c r="T5760" i="2"/>
  <c r="U5760" i="2" s="1"/>
  <c r="W5760" i="2" s="1"/>
  <c r="Y5760" i="2" s="1"/>
  <c r="T5770" i="2"/>
  <c r="U5770" i="2" s="1"/>
  <c r="W5770" i="2" s="1"/>
  <c r="Y5770" i="2" s="1"/>
  <c r="T5780" i="2"/>
  <c r="U5780" i="2" s="1"/>
  <c r="W5780" i="2" s="1"/>
  <c r="Y5780" i="2" s="1"/>
  <c r="T5790" i="2"/>
  <c r="U5790" i="2" s="1"/>
  <c r="W5790" i="2" s="1"/>
  <c r="Y5790" i="2" s="1"/>
  <c r="T5800" i="2"/>
  <c r="U5800" i="2" s="1"/>
  <c r="W5800" i="2" s="1"/>
  <c r="Y5800" i="2" s="1"/>
  <c r="T5810" i="2"/>
  <c r="U5810" i="2" s="1"/>
  <c r="W5810" i="2" s="1"/>
  <c r="Y5810" i="2" s="1"/>
  <c r="T5820" i="2"/>
  <c r="U5820" i="2" s="1"/>
  <c r="W5820" i="2" s="1"/>
  <c r="Y5820" i="2" s="1"/>
  <c r="T5830" i="2"/>
  <c r="U5830" i="2" s="1"/>
  <c r="W5830" i="2" s="1"/>
  <c r="Y5830" i="2" s="1"/>
  <c r="T5840" i="2"/>
  <c r="U5840" i="2" s="1"/>
  <c r="W5840" i="2" s="1"/>
  <c r="Y5840" i="2" s="1"/>
  <c r="T5850" i="2"/>
  <c r="U5850" i="2" s="1"/>
  <c r="W5850" i="2" s="1"/>
  <c r="Y5850" i="2" s="1"/>
  <c r="T5860" i="2"/>
  <c r="U5860" i="2" s="1"/>
  <c r="W5860" i="2" s="1"/>
  <c r="Y5860" i="2" s="1"/>
  <c r="T5870" i="2"/>
  <c r="U5870" i="2" s="1"/>
  <c r="W5870" i="2" s="1"/>
  <c r="Y5870" i="2" s="1"/>
  <c r="T5880" i="2"/>
  <c r="U5880" i="2" s="1"/>
  <c r="W5880" i="2" s="1"/>
  <c r="Y5880" i="2" s="1"/>
  <c r="T5890" i="2"/>
  <c r="U5890" i="2" s="1"/>
  <c r="W5890" i="2" s="1"/>
  <c r="Y5890" i="2" s="1"/>
  <c r="T5900" i="2"/>
  <c r="U5900" i="2" s="1"/>
  <c r="W5900" i="2" s="1"/>
  <c r="Y5900" i="2" s="1"/>
  <c r="T5910" i="2"/>
  <c r="U5910" i="2" s="1"/>
  <c r="W5910" i="2" s="1"/>
  <c r="Y5910" i="2" s="1"/>
  <c r="T5571" i="2"/>
  <c r="U5571" i="2" s="1"/>
  <c r="W5571" i="2" s="1"/>
  <c r="Y5571" i="2" s="1"/>
  <c r="T5581" i="2"/>
  <c r="U5581" i="2" s="1"/>
  <c r="W5581" i="2" s="1"/>
  <c r="Y5581" i="2" s="1"/>
  <c r="T5591" i="2"/>
  <c r="U5591" i="2" s="1"/>
  <c r="W5591" i="2" s="1"/>
  <c r="Y5591" i="2" s="1"/>
  <c r="T5601" i="2"/>
  <c r="U5601" i="2" s="1"/>
  <c r="W5601" i="2" s="1"/>
  <c r="Y5601" i="2" s="1"/>
  <c r="T5611" i="2"/>
  <c r="U5611" i="2" s="1"/>
  <c r="W5611" i="2" s="1"/>
  <c r="Y5611" i="2" s="1"/>
  <c r="T5621" i="2"/>
  <c r="U5621" i="2" s="1"/>
  <c r="W5621" i="2" s="1"/>
  <c r="Y5621" i="2" s="1"/>
  <c r="T5631" i="2"/>
  <c r="U5631" i="2" s="1"/>
  <c r="W5631" i="2" s="1"/>
  <c r="Y5631" i="2" s="1"/>
  <c r="T5641" i="2"/>
  <c r="U5641" i="2" s="1"/>
  <c r="W5641" i="2" s="1"/>
  <c r="Y5641" i="2" s="1"/>
  <c r="T5651" i="2"/>
  <c r="U5651" i="2" s="1"/>
  <c r="W5651" i="2" s="1"/>
  <c r="Y5651" i="2" s="1"/>
  <c r="T5661" i="2"/>
  <c r="U5661" i="2" s="1"/>
  <c r="W5661" i="2" s="1"/>
  <c r="Y5661" i="2" s="1"/>
  <c r="T5671" i="2"/>
  <c r="U5671" i="2" s="1"/>
  <c r="W5671" i="2" s="1"/>
  <c r="Y5671" i="2" s="1"/>
  <c r="T5681" i="2"/>
  <c r="U5681" i="2" s="1"/>
  <c r="W5681" i="2" s="1"/>
  <c r="Y5681" i="2" s="1"/>
  <c r="T5691" i="2"/>
  <c r="U5691" i="2" s="1"/>
  <c r="W5691" i="2" s="1"/>
  <c r="Y5691" i="2" s="1"/>
  <c r="T5701" i="2"/>
  <c r="U5701" i="2" s="1"/>
  <c r="W5701" i="2" s="1"/>
  <c r="Y5701" i="2" s="1"/>
  <c r="T5711" i="2"/>
  <c r="U5711" i="2" s="1"/>
  <c r="W5711" i="2" s="1"/>
  <c r="Y5711" i="2" s="1"/>
  <c r="T5721" i="2"/>
  <c r="U5721" i="2" s="1"/>
  <c r="W5721" i="2" s="1"/>
  <c r="Y5721" i="2" s="1"/>
  <c r="T5731" i="2"/>
  <c r="U5731" i="2" s="1"/>
  <c r="W5731" i="2" s="1"/>
  <c r="Y5731" i="2" s="1"/>
  <c r="T5741" i="2"/>
  <c r="U5741" i="2" s="1"/>
  <c r="W5741" i="2" s="1"/>
  <c r="Y5741" i="2" s="1"/>
  <c r="T5751" i="2"/>
  <c r="U5751" i="2" s="1"/>
  <c r="W5751" i="2" s="1"/>
  <c r="Y5751" i="2" s="1"/>
  <c r="T5761" i="2"/>
  <c r="U5761" i="2" s="1"/>
  <c r="W5761" i="2" s="1"/>
  <c r="Y5761" i="2" s="1"/>
  <c r="T5771" i="2"/>
  <c r="U5771" i="2" s="1"/>
  <c r="W5771" i="2" s="1"/>
  <c r="Y5771" i="2" s="1"/>
  <c r="T5781" i="2"/>
  <c r="U5781" i="2" s="1"/>
  <c r="W5781" i="2" s="1"/>
  <c r="Y5781" i="2" s="1"/>
  <c r="T5791" i="2"/>
  <c r="U5791" i="2" s="1"/>
  <c r="W5791" i="2" s="1"/>
  <c r="Y5791" i="2" s="1"/>
  <c r="T5801" i="2"/>
  <c r="U5801" i="2" s="1"/>
  <c r="W5801" i="2" s="1"/>
  <c r="Y5801" i="2" s="1"/>
  <c r="T5811" i="2"/>
  <c r="U5811" i="2" s="1"/>
  <c r="W5811" i="2" s="1"/>
  <c r="Y5811" i="2" s="1"/>
  <c r="T5821" i="2"/>
  <c r="U5821" i="2" s="1"/>
  <c r="W5821" i="2" s="1"/>
  <c r="Y5821" i="2" s="1"/>
  <c r="T5831" i="2"/>
  <c r="U5831" i="2" s="1"/>
  <c r="W5831" i="2" s="1"/>
  <c r="Y5831" i="2" s="1"/>
  <c r="T5841" i="2"/>
  <c r="U5841" i="2" s="1"/>
  <c r="W5841" i="2" s="1"/>
  <c r="Y5841" i="2" s="1"/>
  <c r="T5851" i="2"/>
  <c r="U5851" i="2" s="1"/>
  <c r="W5851" i="2" s="1"/>
  <c r="Y5851" i="2" s="1"/>
  <c r="T5861" i="2"/>
  <c r="U5861" i="2" s="1"/>
  <c r="W5861" i="2" s="1"/>
  <c r="Y5861" i="2" s="1"/>
  <c r="T5871" i="2"/>
  <c r="U5871" i="2" s="1"/>
  <c r="W5871" i="2" s="1"/>
  <c r="Y5871" i="2" s="1"/>
  <c r="T5881" i="2"/>
  <c r="U5881" i="2" s="1"/>
  <c r="W5881" i="2" s="1"/>
  <c r="Y5881" i="2" s="1"/>
  <c r="T5891" i="2"/>
  <c r="U5891" i="2" s="1"/>
  <c r="W5891" i="2" s="1"/>
  <c r="Y5891" i="2" s="1"/>
  <c r="T5901" i="2"/>
  <c r="U5901" i="2" s="1"/>
  <c r="W5901" i="2" s="1"/>
  <c r="Y5901" i="2" s="1"/>
  <c r="T5911" i="2"/>
  <c r="U5911" i="2" s="1"/>
  <c r="W5911" i="2" s="1"/>
  <c r="Y5911" i="2" s="1"/>
  <c r="T5572" i="2"/>
  <c r="U5572" i="2" s="1"/>
  <c r="W5572" i="2" s="1"/>
  <c r="Y5572" i="2" s="1"/>
  <c r="T5582" i="2"/>
  <c r="U5582" i="2" s="1"/>
  <c r="W5582" i="2" s="1"/>
  <c r="Y5582" i="2" s="1"/>
  <c r="T5592" i="2"/>
  <c r="U5592" i="2" s="1"/>
  <c r="W5592" i="2" s="1"/>
  <c r="Y5592" i="2" s="1"/>
  <c r="T5602" i="2"/>
  <c r="U5602" i="2" s="1"/>
  <c r="W5602" i="2" s="1"/>
  <c r="Y5602" i="2" s="1"/>
  <c r="T5612" i="2"/>
  <c r="U5612" i="2" s="1"/>
  <c r="W5612" i="2" s="1"/>
  <c r="Y5612" i="2" s="1"/>
  <c r="T5622" i="2"/>
  <c r="U5622" i="2" s="1"/>
  <c r="W5622" i="2" s="1"/>
  <c r="Y5622" i="2" s="1"/>
  <c r="T5632" i="2"/>
  <c r="U5632" i="2" s="1"/>
  <c r="W5632" i="2" s="1"/>
  <c r="Y5632" i="2" s="1"/>
  <c r="T5642" i="2"/>
  <c r="U5642" i="2" s="1"/>
  <c r="W5642" i="2" s="1"/>
  <c r="Y5642" i="2" s="1"/>
  <c r="T5652" i="2"/>
  <c r="U5652" i="2" s="1"/>
  <c r="W5652" i="2" s="1"/>
  <c r="Y5652" i="2" s="1"/>
  <c r="T5662" i="2"/>
  <c r="U5662" i="2" s="1"/>
  <c r="W5662" i="2" s="1"/>
  <c r="Y5662" i="2" s="1"/>
  <c r="T5672" i="2"/>
  <c r="U5672" i="2" s="1"/>
  <c r="W5672" i="2" s="1"/>
  <c r="Y5672" i="2" s="1"/>
  <c r="T5682" i="2"/>
  <c r="U5682" i="2" s="1"/>
  <c r="W5682" i="2" s="1"/>
  <c r="Y5682" i="2" s="1"/>
  <c r="T5692" i="2"/>
  <c r="U5692" i="2" s="1"/>
  <c r="W5692" i="2" s="1"/>
  <c r="Y5692" i="2" s="1"/>
  <c r="T5702" i="2"/>
  <c r="U5702" i="2" s="1"/>
  <c r="W5702" i="2" s="1"/>
  <c r="Y5702" i="2" s="1"/>
  <c r="T5712" i="2"/>
  <c r="U5712" i="2" s="1"/>
  <c r="W5712" i="2" s="1"/>
  <c r="Y5712" i="2" s="1"/>
  <c r="T5722" i="2"/>
  <c r="U5722" i="2" s="1"/>
  <c r="W5722" i="2" s="1"/>
  <c r="Y5722" i="2" s="1"/>
  <c r="T5732" i="2"/>
  <c r="U5732" i="2" s="1"/>
  <c r="W5732" i="2" s="1"/>
  <c r="Y5732" i="2" s="1"/>
  <c r="T5742" i="2"/>
  <c r="U5742" i="2" s="1"/>
  <c r="W5742" i="2" s="1"/>
  <c r="Y5742" i="2" s="1"/>
  <c r="T5573" i="2"/>
  <c r="U5573" i="2" s="1"/>
  <c r="W5573" i="2" s="1"/>
  <c r="Y5573" i="2" s="1"/>
  <c r="T5583" i="2"/>
  <c r="U5583" i="2" s="1"/>
  <c r="W5583" i="2" s="1"/>
  <c r="Y5583" i="2" s="1"/>
  <c r="T5593" i="2"/>
  <c r="U5593" i="2" s="1"/>
  <c r="W5593" i="2" s="1"/>
  <c r="Y5593" i="2" s="1"/>
  <c r="T5603" i="2"/>
  <c r="U5603" i="2" s="1"/>
  <c r="W5603" i="2" s="1"/>
  <c r="Y5603" i="2" s="1"/>
  <c r="T5613" i="2"/>
  <c r="U5613" i="2" s="1"/>
  <c r="W5613" i="2" s="1"/>
  <c r="Y5613" i="2" s="1"/>
  <c r="T5623" i="2"/>
  <c r="U5623" i="2" s="1"/>
  <c r="W5623" i="2" s="1"/>
  <c r="Y5623" i="2" s="1"/>
  <c r="T5633" i="2"/>
  <c r="U5633" i="2" s="1"/>
  <c r="W5633" i="2" s="1"/>
  <c r="Y5633" i="2" s="1"/>
  <c r="T5643" i="2"/>
  <c r="U5643" i="2" s="1"/>
  <c r="W5643" i="2" s="1"/>
  <c r="Y5643" i="2" s="1"/>
  <c r="T5574" i="2"/>
  <c r="U5574" i="2" s="1"/>
  <c r="W5574" i="2" s="1"/>
  <c r="Y5574" i="2" s="1"/>
  <c r="T5588" i="2"/>
  <c r="U5588" i="2" s="1"/>
  <c r="W5588" i="2" s="1"/>
  <c r="Y5588" i="2" s="1"/>
  <c r="T5606" i="2"/>
  <c r="U5606" i="2" s="1"/>
  <c r="W5606" i="2" s="1"/>
  <c r="Y5606" i="2" s="1"/>
  <c r="T5624" i="2"/>
  <c r="U5624" i="2" s="1"/>
  <c r="W5624" i="2" s="1"/>
  <c r="Y5624" i="2" s="1"/>
  <c r="T5638" i="2"/>
  <c r="U5638" i="2" s="1"/>
  <c r="W5638" i="2" s="1"/>
  <c r="Y5638" i="2" s="1"/>
  <c r="T5655" i="2"/>
  <c r="U5655" i="2" s="1"/>
  <c r="W5655" i="2" s="1"/>
  <c r="Y5655" i="2" s="1"/>
  <c r="T5668" i="2"/>
  <c r="U5668" i="2" s="1"/>
  <c r="W5668" i="2" s="1"/>
  <c r="Y5668" i="2" s="1"/>
  <c r="T5684" i="2"/>
  <c r="U5684" i="2" s="1"/>
  <c r="W5684" i="2" s="1"/>
  <c r="Y5684" i="2" s="1"/>
  <c r="T5697" i="2"/>
  <c r="U5697" i="2" s="1"/>
  <c r="W5697" i="2" s="1"/>
  <c r="Y5697" i="2" s="1"/>
  <c r="T5713" i="2"/>
  <c r="U5713" i="2" s="1"/>
  <c r="W5713" i="2" s="1"/>
  <c r="Y5713" i="2" s="1"/>
  <c r="T5726" i="2"/>
  <c r="U5726" i="2" s="1"/>
  <c r="W5726" i="2" s="1"/>
  <c r="Y5726" i="2" s="1"/>
  <c r="T5739" i="2"/>
  <c r="U5739" i="2" s="1"/>
  <c r="W5739" i="2" s="1"/>
  <c r="Y5739" i="2" s="1"/>
  <c r="T5754" i="2"/>
  <c r="U5754" i="2" s="1"/>
  <c r="W5754" i="2" s="1"/>
  <c r="Y5754" i="2" s="1"/>
  <c r="T5766" i="2"/>
  <c r="U5766" i="2" s="1"/>
  <c r="W5766" i="2" s="1"/>
  <c r="Y5766" i="2" s="1"/>
  <c r="T5778" i="2"/>
  <c r="U5778" i="2" s="1"/>
  <c r="W5778" i="2" s="1"/>
  <c r="Y5778" i="2" s="1"/>
  <c r="T5792" i="2"/>
  <c r="U5792" i="2" s="1"/>
  <c r="W5792" i="2" s="1"/>
  <c r="Y5792" i="2" s="1"/>
  <c r="T5804" i="2"/>
  <c r="U5804" i="2" s="1"/>
  <c r="W5804" i="2" s="1"/>
  <c r="Y5804" i="2" s="1"/>
  <c r="T5816" i="2"/>
  <c r="U5816" i="2" s="1"/>
  <c r="W5816" i="2" s="1"/>
  <c r="Y5816" i="2" s="1"/>
  <c r="T5828" i="2"/>
  <c r="U5828" i="2" s="1"/>
  <c r="W5828" i="2" s="1"/>
  <c r="Y5828" i="2" s="1"/>
  <c r="T5842" i="2"/>
  <c r="U5842" i="2" s="1"/>
  <c r="W5842" i="2" s="1"/>
  <c r="Y5842" i="2" s="1"/>
  <c r="T5854" i="2"/>
  <c r="U5854" i="2" s="1"/>
  <c r="W5854" i="2" s="1"/>
  <c r="Y5854" i="2" s="1"/>
  <c r="T5866" i="2"/>
  <c r="U5866" i="2" s="1"/>
  <c r="W5866" i="2" s="1"/>
  <c r="Y5866" i="2" s="1"/>
  <c r="T5878" i="2"/>
  <c r="U5878" i="2" s="1"/>
  <c r="W5878" i="2" s="1"/>
  <c r="Y5878" i="2" s="1"/>
  <c r="T5892" i="2"/>
  <c r="U5892" i="2" s="1"/>
  <c r="W5892" i="2" s="1"/>
  <c r="Y5892" i="2" s="1"/>
  <c r="T5904" i="2"/>
  <c r="U5904" i="2" s="1"/>
  <c r="W5904" i="2" s="1"/>
  <c r="Y5904" i="2" s="1"/>
  <c r="T5575" i="2"/>
  <c r="U5575" i="2" s="1"/>
  <c r="W5575" i="2" s="1"/>
  <c r="Y5575" i="2" s="1"/>
  <c r="T5589" i="2"/>
  <c r="U5589" i="2" s="1"/>
  <c r="W5589" i="2" s="1"/>
  <c r="Y5589" i="2" s="1"/>
  <c r="T5607" i="2"/>
  <c r="U5607" i="2" s="1"/>
  <c r="W5607" i="2" s="1"/>
  <c r="Y5607" i="2" s="1"/>
  <c r="T5625" i="2"/>
  <c r="U5625" i="2" s="1"/>
  <c r="W5625" i="2" s="1"/>
  <c r="Y5625" i="2" s="1"/>
  <c r="T5639" i="2"/>
  <c r="U5639" i="2" s="1"/>
  <c r="W5639" i="2" s="1"/>
  <c r="Y5639" i="2" s="1"/>
  <c r="T5656" i="2"/>
  <c r="U5656" i="2" s="1"/>
  <c r="W5656" i="2" s="1"/>
  <c r="Y5656" i="2" s="1"/>
  <c r="T5669" i="2"/>
  <c r="U5669" i="2" s="1"/>
  <c r="W5669" i="2" s="1"/>
  <c r="Y5669" i="2" s="1"/>
  <c r="T5685" i="2"/>
  <c r="U5685" i="2" s="1"/>
  <c r="W5685" i="2" s="1"/>
  <c r="Y5685" i="2" s="1"/>
  <c r="T5698" i="2"/>
  <c r="U5698" i="2" s="1"/>
  <c r="W5698" i="2" s="1"/>
  <c r="Y5698" i="2" s="1"/>
  <c r="T5714" i="2"/>
  <c r="U5714" i="2" s="1"/>
  <c r="W5714" i="2" s="1"/>
  <c r="Y5714" i="2" s="1"/>
  <c r="T5727" i="2"/>
  <c r="U5727" i="2" s="1"/>
  <c r="W5727" i="2" s="1"/>
  <c r="Y5727" i="2" s="1"/>
  <c r="T5743" i="2"/>
  <c r="U5743" i="2" s="1"/>
  <c r="W5743" i="2" s="1"/>
  <c r="Y5743" i="2" s="1"/>
  <c r="T5755" i="2"/>
  <c r="U5755" i="2" s="1"/>
  <c r="W5755" i="2" s="1"/>
  <c r="Y5755" i="2" s="1"/>
  <c r="T5767" i="2"/>
  <c r="U5767" i="2" s="1"/>
  <c r="W5767" i="2" s="1"/>
  <c r="Y5767" i="2" s="1"/>
  <c r="T5779" i="2"/>
  <c r="U5779" i="2" s="1"/>
  <c r="W5779" i="2" s="1"/>
  <c r="Y5779" i="2" s="1"/>
  <c r="T5793" i="2"/>
  <c r="U5793" i="2" s="1"/>
  <c r="W5793" i="2" s="1"/>
  <c r="Y5793" i="2" s="1"/>
  <c r="T5805" i="2"/>
  <c r="U5805" i="2" s="1"/>
  <c r="W5805" i="2" s="1"/>
  <c r="Y5805" i="2" s="1"/>
  <c r="T5817" i="2"/>
  <c r="U5817" i="2" s="1"/>
  <c r="W5817" i="2" s="1"/>
  <c r="Y5817" i="2" s="1"/>
  <c r="T5829" i="2"/>
  <c r="U5829" i="2" s="1"/>
  <c r="W5829" i="2" s="1"/>
  <c r="Y5829" i="2" s="1"/>
  <c r="T5843" i="2"/>
  <c r="U5843" i="2" s="1"/>
  <c r="W5843" i="2" s="1"/>
  <c r="Y5843" i="2" s="1"/>
  <c r="T5855" i="2"/>
  <c r="U5855" i="2" s="1"/>
  <c r="W5855" i="2" s="1"/>
  <c r="Y5855" i="2" s="1"/>
  <c r="T5867" i="2"/>
  <c r="U5867" i="2" s="1"/>
  <c r="W5867" i="2" s="1"/>
  <c r="Y5867" i="2" s="1"/>
  <c r="T5879" i="2"/>
  <c r="U5879" i="2" s="1"/>
  <c r="W5879" i="2" s="1"/>
  <c r="Y5879" i="2" s="1"/>
  <c r="T5893" i="2"/>
  <c r="U5893" i="2" s="1"/>
  <c r="W5893" i="2" s="1"/>
  <c r="Y5893" i="2" s="1"/>
  <c r="T5905" i="2"/>
  <c r="U5905" i="2" s="1"/>
  <c r="W5905" i="2" s="1"/>
  <c r="Y5905" i="2" s="1"/>
  <c r="T5576" i="2"/>
  <c r="U5576" i="2" s="1"/>
  <c r="W5576" i="2" s="1"/>
  <c r="Y5576" i="2" s="1"/>
  <c r="T5594" i="2"/>
  <c r="U5594" i="2" s="1"/>
  <c r="W5594" i="2" s="1"/>
  <c r="Y5594" i="2" s="1"/>
  <c r="T5608" i="2"/>
  <c r="U5608" i="2" s="1"/>
  <c r="W5608" i="2" s="1"/>
  <c r="Y5608" i="2" s="1"/>
  <c r="T5626" i="2"/>
  <c r="U5626" i="2" s="1"/>
  <c r="W5626" i="2" s="1"/>
  <c r="Y5626" i="2" s="1"/>
  <c r="T5644" i="2"/>
  <c r="U5644" i="2" s="1"/>
  <c r="W5644" i="2" s="1"/>
  <c r="Y5644" i="2" s="1"/>
  <c r="T5657" i="2"/>
  <c r="U5657" i="2" s="1"/>
  <c r="W5657" i="2" s="1"/>
  <c r="Y5657" i="2" s="1"/>
  <c r="T5673" i="2"/>
  <c r="U5673" i="2" s="1"/>
  <c r="W5673" i="2" s="1"/>
  <c r="Y5673" i="2" s="1"/>
  <c r="T5686" i="2"/>
  <c r="U5686" i="2" s="1"/>
  <c r="W5686" i="2" s="1"/>
  <c r="Y5686" i="2" s="1"/>
  <c r="T5699" i="2"/>
  <c r="U5699" i="2" s="1"/>
  <c r="W5699" i="2" s="1"/>
  <c r="Y5699" i="2" s="1"/>
  <c r="T5715" i="2"/>
  <c r="U5715" i="2" s="1"/>
  <c r="W5715" i="2" s="1"/>
  <c r="Y5715" i="2" s="1"/>
  <c r="T5728" i="2"/>
  <c r="U5728" i="2" s="1"/>
  <c r="W5728" i="2" s="1"/>
  <c r="Y5728" i="2" s="1"/>
  <c r="T5744" i="2"/>
  <c r="U5744" i="2" s="1"/>
  <c r="W5744" i="2" s="1"/>
  <c r="Y5744" i="2" s="1"/>
  <c r="T5756" i="2"/>
  <c r="U5756" i="2" s="1"/>
  <c r="W5756" i="2" s="1"/>
  <c r="Y5756" i="2" s="1"/>
  <c r="T5768" i="2"/>
  <c r="U5768" i="2" s="1"/>
  <c r="W5768" i="2" s="1"/>
  <c r="Y5768" i="2" s="1"/>
  <c r="T5782" i="2"/>
  <c r="U5782" i="2" s="1"/>
  <c r="W5782" i="2" s="1"/>
  <c r="Y5782" i="2" s="1"/>
  <c r="T5794" i="2"/>
  <c r="U5794" i="2" s="1"/>
  <c r="W5794" i="2" s="1"/>
  <c r="Y5794" i="2" s="1"/>
  <c r="T5806" i="2"/>
  <c r="U5806" i="2" s="1"/>
  <c r="W5806" i="2" s="1"/>
  <c r="Y5806" i="2" s="1"/>
  <c r="T5818" i="2"/>
  <c r="U5818" i="2" s="1"/>
  <c r="W5818" i="2" s="1"/>
  <c r="Y5818" i="2" s="1"/>
  <c r="T5832" i="2"/>
  <c r="U5832" i="2" s="1"/>
  <c r="W5832" i="2" s="1"/>
  <c r="Y5832" i="2" s="1"/>
  <c r="T5844" i="2"/>
  <c r="U5844" i="2" s="1"/>
  <c r="W5844" i="2" s="1"/>
  <c r="Y5844" i="2" s="1"/>
  <c r="T5856" i="2"/>
  <c r="U5856" i="2" s="1"/>
  <c r="W5856" i="2" s="1"/>
  <c r="Y5856" i="2" s="1"/>
  <c r="T5868" i="2"/>
  <c r="U5868" i="2" s="1"/>
  <c r="W5868" i="2" s="1"/>
  <c r="Y5868" i="2" s="1"/>
  <c r="T5882" i="2"/>
  <c r="U5882" i="2" s="1"/>
  <c r="W5882" i="2" s="1"/>
  <c r="Y5882" i="2" s="1"/>
  <c r="T5894" i="2"/>
  <c r="U5894" i="2" s="1"/>
  <c r="W5894" i="2" s="1"/>
  <c r="Y5894" i="2" s="1"/>
  <c r="T5906" i="2"/>
  <c r="U5906" i="2" s="1"/>
  <c r="W5906" i="2" s="1"/>
  <c r="Y5906" i="2" s="1"/>
  <c r="T5577" i="2"/>
  <c r="U5577" i="2" s="1"/>
  <c r="W5577" i="2" s="1"/>
  <c r="Y5577" i="2" s="1"/>
  <c r="T5595" i="2"/>
  <c r="U5595" i="2" s="1"/>
  <c r="W5595" i="2" s="1"/>
  <c r="Y5595" i="2" s="1"/>
  <c r="T5609" i="2"/>
  <c r="U5609" i="2" s="1"/>
  <c r="W5609" i="2" s="1"/>
  <c r="Y5609" i="2" s="1"/>
  <c r="T5627" i="2"/>
  <c r="U5627" i="2" s="1"/>
  <c r="W5627" i="2" s="1"/>
  <c r="Y5627" i="2" s="1"/>
  <c r="T5645" i="2"/>
  <c r="U5645" i="2" s="1"/>
  <c r="W5645" i="2" s="1"/>
  <c r="Y5645" i="2" s="1"/>
  <c r="T5658" i="2"/>
  <c r="U5658" i="2" s="1"/>
  <c r="W5658" i="2" s="1"/>
  <c r="Y5658" i="2" s="1"/>
  <c r="T5674" i="2"/>
  <c r="U5674" i="2" s="1"/>
  <c r="W5674" i="2" s="1"/>
  <c r="Y5674" i="2" s="1"/>
  <c r="T5687" i="2"/>
  <c r="U5687" i="2" s="1"/>
  <c r="W5687" i="2" s="1"/>
  <c r="Y5687" i="2" s="1"/>
  <c r="T5703" i="2"/>
  <c r="U5703" i="2" s="1"/>
  <c r="W5703" i="2" s="1"/>
  <c r="Y5703" i="2" s="1"/>
  <c r="T5716" i="2"/>
  <c r="U5716" i="2" s="1"/>
  <c r="W5716" i="2" s="1"/>
  <c r="Y5716" i="2" s="1"/>
  <c r="T5729" i="2"/>
  <c r="U5729" i="2" s="1"/>
  <c r="W5729" i="2" s="1"/>
  <c r="Y5729" i="2" s="1"/>
  <c r="T5745" i="2"/>
  <c r="U5745" i="2" s="1"/>
  <c r="W5745" i="2" s="1"/>
  <c r="Y5745" i="2" s="1"/>
  <c r="T5757" i="2"/>
  <c r="U5757" i="2" s="1"/>
  <c r="W5757" i="2" s="1"/>
  <c r="Y5757" i="2" s="1"/>
  <c r="T5769" i="2"/>
  <c r="U5769" i="2" s="1"/>
  <c r="W5769" i="2" s="1"/>
  <c r="Y5769" i="2" s="1"/>
  <c r="T5783" i="2"/>
  <c r="U5783" i="2" s="1"/>
  <c r="W5783" i="2" s="1"/>
  <c r="Y5783" i="2" s="1"/>
  <c r="T5795" i="2"/>
  <c r="U5795" i="2" s="1"/>
  <c r="W5795" i="2" s="1"/>
  <c r="Y5795" i="2" s="1"/>
  <c r="T5807" i="2"/>
  <c r="U5807" i="2" s="1"/>
  <c r="W5807" i="2" s="1"/>
  <c r="Y5807" i="2" s="1"/>
  <c r="T5819" i="2"/>
  <c r="U5819" i="2" s="1"/>
  <c r="W5819" i="2" s="1"/>
  <c r="Y5819" i="2" s="1"/>
  <c r="T5833" i="2"/>
  <c r="U5833" i="2" s="1"/>
  <c r="W5833" i="2" s="1"/>
  <c r="Y5833" i="2" s="1"/>
  <c r="T5845" i="2"/>
  <c r="U5845" i="2" s="1"/>
  <c r="W5845" i="2" s="1"/>
  <c r="Y5845" i="2" s="1"/>
  <c r="T5857" i="2"/>
  <c r="U5857" i="2" s="1"/>
  <c r="W5857" i="2" s="1"/>
  <c r="Y5857" i="2" s="1"/>
  <c r="T5869" i="2"/>
  <c r="U5869" i="2" s="1"/>
  <c r="W5869" i="2" s="1"/>
  <c r="Y5869" i="2" s="1"/>
  <c r="T5883" i="2"/>
  <c r="U5883" i="2" s="1"/>
  <c r="W5883" i="2" s="1"/>
  <c r="Y5883" i="2" s="1"/>
  <c r="T5578" i="2"/>
  <c r="U5578" i="2" s="1"/>
  <c r="W5578" i="2" s="1"/>
  <c r="Y5578" i="2" s="1"/>
  <c r="T5596" i="2"/>
  <c r="U5596" i="2" s="1"/>
  <c r="W5596" i="2" s="1"/>
  <c r="Y5596" i="2" s="1"/>
  <c r="T5614" i="2"/>
  <c r="U5614" i="2" s="1"/>
  <c r="W5614" i="2" s="1"/>
  <c r="Y5614" i="2" s="1"/>
  <c r="T5628" i="2"/>
  <c r="U5628" i="2" s="1"/>
  <c r="W5628" i="2" s="1"/>
  <c r="Y5628" i="2" s="1"/>
  <c r="T5646" i="2"/>
  <c r="U5646" i="2" s="1"/>
  <c r="W5646" i="2" s="1"/>
  <c r="Y5646" i="2" s="1"/>
  <c r="T5659" i="2"/>
  <c r="U5659" i="2" s="1"/>
  <c r="W5659" i="2" s="1"/>
  <c r="Y5659" i="2" s="1"/>
  <c r="T5675" i="2"/>
  <c r="U5675" i="2" s="1"/>
  <c r="W5675" i="2" s="1"/>
  <c r="Y5675" i="2" s="1"/>
  <c r="T5688" i="2"/>
  <c r="U5688" i="2" s="1"/>
  <c r="W5688" i="2" s="1"/>
  <c r="Y5688" i="2" s="1"/>
  <c r="T5704" i="2"/>
  <c r="U5704" i="2" s="1"/>
  <c r="W5704" i="2" s="1"/>
  <c r="Y5704" i="2" s="1"/>
  <c r="T5717" i="2"/>
  <c r="U5717" i="2" s="1"/>
  <c r="W5717" i="2" s="1"/>
  <c r="Y5717" i="2" s="1"/>
  <c r="T5733" i="2"/>
  <c r="U5733" i="2" s="1"/>
  <c r="W5733" i="2" s="1"/>
  <c r="Y5733" i="2" s="1"/>
  <c r="T5746" i="2"/>
  <c r="U5746" i="2" s="1"/>
  <c r="W5746" i="2" s="1"/>
  <c r="Y5746" i="2" s="1"/>
  <c r="T5758" i="2"/>
  <c r="U5758" i="2" s="1"/>
  <c r="W5758" i="2" s="1"/>
  <c r="Y5758" i="2" s="1"/>
  <c r="T5772" i="2"/>
  <c r="U5772" i="2" s="1"/>
  <c r="W5772" i="2" s="1"/>
  <c r="Y5772" i="2" s="1"/>
  <c r="T5784" i="2"/>
  <c r="U5784" i="2" s="1"/>
  <c r="W5784" i="2" s="1"/>
  <c r="Y5784" i="2" s="1"/>
  <c r="T5796" i="2"/>
  <c r="U5796" i="2" s="1"/>
  <c r="W5796" i="2" s="1"/>
  <c r="Y5796" i="2" s="1"/>
  <c r="T5808" i="2"/>
  <c r="U5808" i="2" s="1"/>
  <c r="W5808" i="2" s="1"/>
  <c r="Y5808" i="2" s="1"/>
  <c r="T5822" i="2"/>
  <c r="U5822" i="2" s="1"/>
  <c r="W5822" i="2" s="1"/>
  <c r="Y5822" i="2" s="1"/>
  <c r="T5834" i="2"/>
  <c r="U5834" i="2" s="1"/>
  <c r="W5834" i="2" s="1"/>
  <c r="Y5834" i="2" s="1"/>
  <c r="T5846" i="2"/>
  <c r="U5846" i="2" s="1"/>
  <c r="W5846" i="2" s="1"/>
  <c r="Y5846" i="2" s="1"/>
  <c r="T5858" i="2"/>
  <c r="U5858" i="2" s="1"/>
  <c r="W5858" i="2" s="1"/>
  <c r="Y5858" i="2" s="1"/>
  <c r="T5872" i="2"/>
  <c r="U5872" i="2" s="1"/>
  <c r="W5872" i="2" s="1"/>
  <c r="Y5872" i="2" s="1"/>
  <c r="T5884" i="2"/>
  <c r="U5884" i="2" s="1"/>
  <c r="W5884" i="2" s="1"/>
  <c r="Y5884" i="2" s="1"/>
  <c r="T5896" i="2"/>
  <c r="U5896" i="2" s="1"/>
  <c r="W5896" i="2" s="1"/>
  <c r="Y5896" i="2" s="1"/>
  <c r="T5908" i="2"/>
  <c r="U5908" i="2" s="1"/>
  <c r="W5908" i="2" s="1"/>
  <c r="Y5908" i="2" s="1"/>
  <c r="T5579" i="2"/>
  <c r="U5579" i="2" s="1"/>
  <c r="W5579" i="2" s="1"/>
  <c r="Y5579" i="2" s="1"/>
  <c r="T5597" i="2"/>
  <c r="U5597" i="2" s="1"/>
  <c r="W5597" i="2" s="1"/>
  <c r="Y5597" i="2" s="1"/>
  <c r="T5615" i="2"/>
  <c r="U5615" i="2" s="1"/>
  <c r="W5615" i="2" s="1"/>
  <c r="Y5615" i="2" s="1"/>
  <c r="T5629" i="2"/>
  <c r="U5629" i="2" s="1"/>
  <c r="W5629" i="2" s="1"/>
  <c r="Y5629" i="2" s="1"/>
  <c r="T5647" i="2"/>
  <c r="U5647" i="2" s="1"/>
  <c r="W5647" i="2" s="1"/>
  <c r="Y5647" i="2" s="1"/>
  <c r="T5663" i="2"/>
  <c r="U5663" i="2" s="1"/>
  <c r="W5663" i="2" s="1"/>
  <c r="Y5663" i="2" s="1"/>
  <c r="T5676" i="2"/>
  <c r="U5676" i="2" s="1"/>
  <c r="W5676" i="2" s="1"/>
  <c r="Y5676" i="2" s="1"/>
  <c r="T5689" i="2"/>
  <c r="U5689" i="2" s="1"/>
  <c r="W5689" i="2" s="1"/>
  <c r="Y5689" i="2" s="1"/>
  <c r="T5705" i="2"/>
  <c r="U5705" i="2" s="1"/>
  <c r="W5705" i="2" s="1"/>
  <c r="Y5705" i="2" s="1"/>
  <c r="T5718" i="2"/>
  <c r="U5718" i="2" s="1"/>
  <c r="W5718" i="2" s="1"/>
  <c r="Y5718" i="2" s="1"/>
  <c r="T5734" i="2"/>
  <c r="U5734" i="2" s="1"/>
  <c r="W5734" i="2" s="1"/>
  <c r="Y5734" i="2" s="1"/>
  <c r="T5747" i="2"/>
  <c r="U5747" i="2" s="1"/>
  <c r="W5747" i="2" s="1"/>
  <c r="Y5747" i="2" s="1"/>
  <c r="T5759" i="2"/>
  <c r="U5759" i="2" s="1"/>
  <c r="W5759" i="2" s="1"/>
  <c r="Y5759" i="2" s="1"/>
  <c r="T5773" i="2"/>
  <c r="U5773" i="2" s="1"/>
  <c r="W5773" i="2" s="1"/>
  <c r="Y5773" i="2" s="1"/>
  <c r="T5785" i="2"/>
  <c r="U5785" i="2" s="1"/>
  <c r="W5785" i="2" s="1"/>
  <c r="Y5785" i="2" s="1"/>
  <c r="T5797" i="2"/>
  <c r="U5797" i="2" s="1"/>
  <c r="W5797" i="2" s="1"/>
  <c r="Y5797" i="2" s="1"/>
  <c r="T5809" i="2"/>
  <c r="U5809" i="2" s="1"/>
  <c r="W5809" i="2" s="1"/>
  <c r="Y5809" i="2" s="1"/>
  <c r="T5823" i="2"/>
  <c r="U5823" i="2" s="1"/>
  <c r="W5823" i="2" s="1"/>
  <c r="Y5823" i="2" s="1"/>
  <c r="T5835" i="2"/>
  <c r="U5835" i="2" s="1"/>
  <c r="W5835" i="2" s="1"/>
  <c r="Y5835" i="2" s="1"/>
  <c r="T5847" i="2"/>
  <c r="U5847" i="2" s="1"/>
  <c r="W5847" i="2" s="1"/>
  <c r="Y5847" i="2" s="1"/>
  <c r="T5859" i="2"/>
  <c r="U5859" i="2" s="1"/>
  <c r="W5859" i="2" s="1"/>
  <c r="Y5859" i="2" s="1"/>
  <c r="T5873" i="2"/>
  <c r="U5873" i="2" s="1"/>
  <c r="W5873" i="2" s="1"/>
  <c r="Y5873" i="2" s="1"/>
  <c r="T5885" i="2"/>
  <c r="U5885" i="2" s="1"/>
  <c r="W5885" i="2" s="1"/>
  <c r="Y5885" i="2" s="1"/>
  <c r="T5897" i="2"/>
  <c r="U5897" i="2" s="1"/>
  <c r="W5897" i="2" s="1"/>
  <c r="Y5897" i="2" s="1"/>
  <c r="T5909" i="2"/>
  <c r="U5909" i="2" s="1"/>
  <c r="W5909" i="2" s="1"/>
  <c r="Y5909" i="2" s="1"/>
  <c r="T5584" i="2"/>
  <c r="U5584" i="2" s="1"/>
  <c r="W5584" i="2" s="1"/>
  <c r="Y5584" i="2" s="1"/>
  <c r="T5598" i="2"/>
  <c r="U5598" i="2" s="1"/>
  <c r="W5598" i="2" s="1"/>
  <c r="Y5598" i="2" s="1"/>
  <c r="T5616" i="2"/>
  <c r="U5616" i="2" s="1"/>
  <c r="W5616" i="2" s="1"/>
  <c r="Y5616" i="2" s="1"/>
  <c r="T5634" i="2"/>
  <c r="U5634" i="2" s="1"/>
  <c r="W5634" i="2" s="1"/>
  <c r="Y5634" i="2" s="1"/>
  <c r="T5648" i="2"/>
  <c r="U5648" i="2" s="1"/>
  <c r="W5648" i="2" s="1"/>
  <c r="Y5648" i="2" s="1"/>
  <c r="T5664" i="2"/>
  <c r="U5664" i="2" s="1"/>
  <c r="W5664" i="2" s="1"/>
  <c r="Y5664" i="2" s="1"/>
  <c r="T5677" i="2"/>
  <c r="U5677" i="2" s="1"/>
  <c r="W5677" i="2" s="1"/>
  <c r="Y5677" i="2" s="1"/>
  <c r="T5693" i="2"/>
  <c r="U5693" i="2" s="1"/>
  <c r="W5693" i="2" s="1"/>
  <c r="Y5693" i="2" s="1"/>
  <c r="T5706" i="2"/>
  <c r="U5706" i="2" s="1"/>
  <c r="W5706" i="2" s="1"/>
  <c r="Y5706" i="2" s="1"/>
  <c r="T5719" i="2"/>
  <c r="U5719" i="2" s="1"/>
  <c r="W5719" i="2" s="1"/>
  <c r="Y5719" i="2" s="1"/>
  <c r="T5735" i="2"/>
  <c r="U5735" i="2" s="1"/>
  <c r="W5735" i="2" s="1"/>
  <c r="Y5735" i="2" s="1"/>
  <c r="T5748" i="2"/>
  <c r="U5748" i="2" s="1"/>
  <c r="W5748" i="2" s="1"/>
  <c r="Y5748" i="2" s="1"/>
  <c r="T5762" i="2"/>
  <c r="U5762" i="2" s="1"/>
  <c r="W5762" i="2" s="1"/>
  <c r="Y5762" i="2" s="1"/>
  <c r="T5774" i="2"/>
  <c r="U5774" i="2" s="1"/>
  <c r="W5774" i="2" s="1"/>
  <c r="Y5774" i="2" s="1"/>
  <c r="T5786" i="2"/>
  <c r="U5786" i="2" s="1"/>
  <c r="W5786" i="2" s="1"/>
  <c r="Y5786" i="2" s="1"/>
  <c r="T5798" i="2"/>
  <c r="U5798" i="2" s="1"/>
  <c r="W5798" i="2" s="1"/>
  <c r="Y5798" i="2" s="1"/>
  <c r="T5812" i="2"/>
  <c r="U5812" i="2" s="1"/>
  <c r="W5812" i="2" s="1"/>
  <c r="Y5812" i="2" s="1"/>
  <c r="T5824" i="2"/>
  <c r="U5824" i="2" s="1"/>
  <c r="W5824" i="2" s="1"/>
  <c r="Y5824" i="2" s="1"/>
  <c r="T5836" i="2"/>
  <c r="U5836" i="2" s="1"/>
  <c r="W5836" i="2" s="1"/>
  <c r="Y5836" i="2" s="1"/>
  <c r="T5848" i="2"/>
  <c r="U5848" i="2" s="1"/>
  <c r="W5848" i="2" s="1"/>
  <c r="Y5848" i="2" s="1"/>
  <c r="T5862" i="2"/>
  <c r="U5862" i="2" s="1"/>
  <c r="W5862" i="2" s="1"/>
  <c r="Y5862" i="2" s="1"/>
  <c r="T5874" i="2"/>
  <c r="U5874" i="2" s="1"/>
  <c r="W5874" i="2" s="1"/>
  <c r="Y5874" i="2" s="1"/>
  <c r="T5886" i="2"/>
  <c r="U5886" i="2" s="1"/>
  <c r="W5886" i="2" s="1"/>
  <c r="Y5886" i="2" s="1"/>
  <c r="T5898" i="2"/>
  <c r="U5898" i="2" s="1"/>
  <c r="W5898" i="2" s="1"/>
  <c r="Y5898" i="2" s="1"/>
  <c r="T5585" i="2"/>
  <c r="U5585" i="2" s="1"/>
  <c r="W5585" i="2" s="1"/>
  <c r="Y5585" i="2" s="1"/>
  <c r="T5599" i="2"/>
  <c r="U5599" i="2" s="1"/>
  <c r="W5599" i="2" s="1"/>
  <c r="Y5599" i="2" s="1"/>
  <c r="T5617" i="2"/>
  <c r="U5617" i="2" s="1"/>
  <c r="W5617" i="2" s="1"/>
  <c r="Y5617" i="2" s="1"/>
  <c r="T5635" i="2"/>
  <c r="U5635" i="2" s="1"/>
  <c r="W5635" i="2" s="1"/>
  <c r="Y5635" i="2" s="1"/>
  <c r="T5649" i="2"/>
  <c r="U5649" i="2" s="1"/>
  <c r="W5649" i="2" s="1"/>
  <c r="Y5649" i="2" s="1"/>
  <c r="T5665" i="2"/>
  <c r="U5665" i="2" s="1"/>
  <c r="W5665" i="2" s="1"/>
  <c r="Y5665" i="2" s="1"/>
  <c r="T5678" i="2"/>
  <c r="U5678" i="2" s="1"/>
  <c r="W5678" i="2" s="1"/>
  <c r="Y5678" i="2" s="1"/>
  <c r="T5694" i="2"/>
  <c r="U5694" i="2" s="1"/>
  <c r="W5694" i="2" s="1"/>
  <c r="Y5694" i="2" s="1"/>
  <c r="T5707" i="2"/>
  <c r="U5707" i="2" s="1"/>
  <c r="W5707" i="2" s="1"/>
  <c r="Y5707" i="2" s="1"/>
  <c r="T5723" i="2"/>
  <c r="U5723" i="2" s="1"/>
  <c r="W5723" i="2" s="1"/>
  <c r="Y5723" i="2" s="1"/>
  <c r="T5736" i="2"/>
  <c r="U5736" i="2" s="1"/>
  <c r="W5736" i="2" s="1"/>
  <c r="Y5736" i="2" s="1"/>
  <c r="T5749" i="2"/>
  <c r="U5749" i="2" s="1"/>
  <c r="W5749" i="2" s="1"/>
  <c r="Y5749" i="2" s="1"/>
  <c r="T5763" i="2"/>
  <c r="U5763" i="2" s="1"/>
  <c r="W5763" i="2" s="1"/>
  <c r="Y5763" i="2" s="1"/>
  <c r="T5775" i="2"/>
  <c r="U5775" i="2" s="1"/>
  <c r="W5775" i="2" s="1"/>
  <c r="Y5775" i="2" s="1"/>
  <c r="T5787" i="2"/>
  <c r="U5787" i="2" s="1"/>
  <c r="W5787" i="2" s="1"/>
  <c r="Y5787" i="2" s="1"/>
  <c r="T5799" i="2"/>
  <c r="U5799" i="2" s="1"/>
  <c r="W5799" i="2" s="1"/>
  <c r="Y5799" i="2" s="1"/>
  <c r="T5813" i="2"/>
  <c r="U5813" i="2" s="1"/>
  <c r="W5813" i="2" s="1"/>
  <c r="Y5813" i="2" s="1"/>
  <c r="T5825" i="2"/>
  <c r="U5825" i="2" s="1"/>
  <c r="W5825" i="2" s="1"/>
  <c r="Y5825" i="2" s="1"/>
  <c r="T5837" i="2"/>
  <c r="U5837" i="2" s="1"/>
  <c r="W5837" i="2" s="1"/>
  <c r="Y5837" i="2" s="1"/>
  <c r="T5849" i="2"/>
  <c r="U5849" i="2" s="1"/>
  <c r="W5849" i="2" s="1"/>
  <c r="Y5849" i="2" s="1"/>
  <c r="T5863" i="2"/>
  <c r="U5863" i="2" s="1"/>
  <c r="W5863" i="2" s="1"/>
  <c r="Y5863" i="2" s="1"/>
  <c r="T5875" i="2"/>
  <c r="U5875" i="2" s="1"/>
  <c r="W5875" i="2" s="1"/>
  <c r="Y5875" i="2" s="1"/>
  <c r="T5887" i="2"/>
  <c r="U5887" i="2" s="1"/>
  <c r="W5887" i="2" s="1"/>
  <c r="Y5887" i="2" s="1"/>
  <c r="T5899" i="2"/>
  <c r="U5899" i="2" s="1"/>
  <c r="W5899" i="2" s="1"/>
  <c r="Y5899" i="2" s="1"/>
  <c r="T5586" i="2"/>
  <c r="U5586" i="2" s="1"/>
  <c r="W5586" i="2" s="1"/>
  <c r="Y5586" i="2" s="1"/>
  <c r="T5604" i="2"/>
  <c r="U5604" i="2" s="1"/>
  <c r="W5604" i="2" s="1"/>
  <c r="Y5604" i="2" s="1"/>
  <c r="T5618" i="2"/>
  <c r="U5618" i="2" s="1"/>
  <c r="W5618" i="2" s="1"/>
  <c r="Y5618" i="2" s="1"/>
  <c r="T5636" i="2"/>
  <c r="U5636" i="2" s="1"/>
  <c r="W5636" i="2" s="1"/>
  <c r="Y5636" i="2" s="1"/>
  <c r="T5653" i="2"/>
  <c r="U5653" i="2" s="1"/>
  <c r="W5653" i="2" s="1"/>
  <c r="Y5653" i="2" s="1"/>
  <c r="T5666" i="2"/>
  <c r="U5666" i="2" s="1"/>
  <c r="W5666" i="2" s="1"/>
  <c r="Y5666" i="2" s="1"/>
  <c r="T5679" i="2"/>
  <c r="U5679" i="2" s="1"/>
  <c r="W5679" i="2" s="1"/>
  <c r="Y5679" i="2" s="1"/>
  <c r="T5695" i="2"/>
  <c r="U5695" i="2" s="1"/>
  <c r="W5695" i="2" s="1"/>
  <c r="Y5695" i="2" s="1"/>
  <c r="T5708" i="2"/>
  <c r="U5708" i="2" s="1"/>
  <c r="W5708" i="2" s="1"/>
  <c r="Y5708" i="2" s="1"/>
  <c r="T5724" i="2"/>
  <c r="U5724" i="2" s="1"/>
  <c r="W5724" i="2" s="1"/>
  <c r="Y5724" i="2" s="1"/>
  <c r="T5737" i="2"/>
  <c r="U5737" i="2" s="1"/>
  <c r="W5737" i="2" s="1"/>
  <c r="Y5737" i="2" s="1"/>
  <c r="T5752" i="2"/>
  <c r="U5752" i="2" s="1"/>
  <c r="W5752" i="2" s="1"/>
  <c r="Y5752" i="2" s="1"/>
  <c r="T5764" i="2"/>
  <c r="U5764" i="2" s="1"/>
  <c r="W5764" i="2" s="1"/>
  <c r="Y5764" i="2" s="1"/>
  <c r="T5776" i="2"/>
  <c r="U5776" i="2" s="1"/>
  <c r="W5776" i="2" s="1"/>
  <c r="Y5776" i="2" s="1"/>
  <c r="T5788" i="2"/>
  <c r="U5788" i="2" s="1"/>
  <c r="W5788" i="2" s="1"/>
  <c r="Y5788" i="2" s="1"/>
  <c r="T5802" i="2"/>
  <c r="U5802" i="2" s="1"/>
  <c r="W5802" i="2" s="1"/>
  <c r="Y5802" i="2" s="1"/>
  <c r="T5814" i="2"/>
  <c r="U5814" i="2" s="1"/>
  <c r="W5814" i="2" s="1"/>
  <c r="Y5814" i="2" s="1"/>
  <c r="T5826" i="2"/>
  <c r="U5826" i="2" s="1"/>
  <c r="W5826" i="2" s="1"/>
  <c r="Y5826" i="2" s="1"/>
  <c r="T5838" i="2"/>
  <c r="U5838" i="2" s="1"/>
  <c r="W5838" i="2" s="1"/>
  <c r="Y5838" i="2" s="1"/>
  <c r="T5852" i="2"/>
  <c r="U5852" i="2" s="1"/>
  <c r="W5852" i="2" s="1"/>
  <c r="Y5852" i="2" s="1"/>
  <c r="T5864" i="2"/>
  <c r="U5864" i="2" s="1"/>
  <c r="W5864" i="2" s="1"/>
  <c r="Y5864" i="2" s="1"/>
  <c r="T5876" i="2"/>
  <c r="U5876" i="2" s="1"/>
  <c r="W5876" i="2" s="1"/>
  <c r="Y5876" i="2" s="1"/>
  <c r="T5888" i="2"/>
  <c r="U5888" i="2" s="1"/>
  <c r="W5888" i="2" s="1"/>
  <c r="Y5888" i="2" s="1"/>
  <c r="T5902" i="2"/>
  <c r="U5902" i="2" s="1"/>
  <c r="W5902" i="2" s="1"/>
  <c r="Y5902" i="2" s="1"/>
  <c r="T5569" i="2"/>
  <c r="U5569" i="2" s="1"/>
  <c r="W5569" i="2" s="1"/>
  <c r="Y5569" i="2" s="1"/>
  <c r="T5587" i="2"/>
  <c r="U5587" i="2" s="1"/>
  <c r="W5587" i="2" s="1"/>
  <c r="Y5587" i="2" s="1"/>
  <c r="T5605" i="2"/>
  <c r="U5605" i="2" s="1"/>
  <c r="W5605" i="2" s="1"/>
  <c r="Y5605" i="2" s="1"/>
  <c r="T5619" i="2"/>
  <c r="U5619" i="2" s="1"/>
  <c r="W5619" i="2" s="1"/>
  <c r="Y5619" i="2" s="1"/>
  <c r="T5637" i="2"/>
  <c r="U5637" i="2" s="1"/>
  <c r="W5637" i="2" s="1"/>
  <c r="Y5637" i="2" s="1"/>
  <c r="T5654" i="2"/>
  <c r="U5654" i="2" s="1"/>
  <c r="W5654" i="2" s="1"/>
  <c r="Y5654" i="2" s="1"/>
  <c r="T5667" i="2"/>
  <c r="U5667" i="2" s="1"/>
  <c r="W5667" i="2" s="1"/>
  <c r="Y5667" i="2" s="1"/>
  <c r="T5683" i="2"/>
  <c r="U5683" i="2" s="1"/>
  <c r="W5683" i="2" s="1"/>
  <c r="Y5683" i="2" s="1"/>
  <c r="T5696" i="2"/>
  <c r="U5696" i="2" s="1"/>
  <c r="W5696" i="2" s="1"/>
  <c r="Y5696" i="2" s="1"/>
  <c r="T5709" i="2"/>
  <c r="U5709" i="2" s="1"/>
  <c r="W5709" i="2" s="1"/>
  <c r="Y5709" i="2" s="1"/>
  <c r="T5725" i="2"/>
  <c r="U5725" i="2" s="1"/>
  <c r="W5725" i="2" s="1"/>
  <c r="Y5725" i="2" s="1"/>
  <c r="T5738" i="2"/>
  <c r="U5738" i="2" s="1"/>
  <c r="W5738" i="2" s="1"/>
  <c r="Y5738" i="2" s="1"/>
  <c r="T5753" i="2"/>
  <c r="U5753" i="2" s="1"/>
  <c r="W5753" i="2" s="1"/>
  <c r="Y5753" i="2" s="1"/>
  <c r="T5765" i="2"/>
  <c r="U5765" i="2" s="1"/>
  <c r="W5765" i="2" s="1"/>
  <c r="Y5765" i="2" s="1"/>
  <c r="T5777" i="2"/>
  <c r="U5777" i="2" s="1"/>
  <c r="W5777" i="2" s="1"/>
  <c r="Y5777" i="2" s="1"/>
  <c r="T5789" i="2"/>
  <c r="U5789" i="2" s="1"/>
  <c r="W5789" i="2" s="1"/>
  <c r="Y5789" i="2" s="1"/>
  <c r="T5803" i="2"/>
  <c r="U5803" i="2" s="1"/>
  <c r="W5803" i="2" s="1"/>
  <c r="Y5803" i="2" s="1"/>
  <c r="T5815" i="2"/>
  <c r="U5815" i="2" s="1"/>
  <c r="W5815" i="2" s="1"/>
  <c r="Y5815" i="2" s="1"/>
  <c r="T5827" i="2"/>
  <c r="U5827" i="2" s="1"/>
  <c r="W5827" i="2" s="1"/>
  <c r="Y5827" i="2" s="1"/>
  <c r="T5839" i="2"/>
  <c r="U5839" i="2" s="1"/>
  <c r="W5839" i="2" s="1"/>
  <c r="Y5839" i="2" s="1"/>
  <c r="T5853" i="2"/>
  <c r="U5853" i="2" s="1"/>
  <c r="W5853" i="2" s="1"/>
  <c r="Y5853" i="2" s="1"/>
  <c r="T5865" i="2"/>
  <c r="U5865" i="2" s="1"/>
  <c r="W5865" i="2" s="1"/>
  <c r="Y5865" i="2" s="1"/>
  <c r="T5877" i="2"/>
  <c r="U5877" i="2" s="1"/>
  <c r="W5877" i="2" s="1"/>
  <c r="Y5877" i="2" s="1"/>
  <c r="T5889" i="2"/>
  <c r="U5889" i="2" s="1"/>
  <c r="W5889" i="2" s="1"/>
  <c r="Y5889" i="2" s="1"/>
  <c r="T5903" i="2"/>
  <c r="U5903" i="2" s="1"/>
  <c r="W5903" i="2" s="1"/>
  <c r="Y5903" i="2" s="1"/>
  <c r="T5907" i="2"/>
  <c r="U5907" i="2" s="1"/>
  <c r="W5907" i="2" s="1"/>
  <c r="Y5907" i="2" s="1"/>
  <c r="T5895" i="2"/>
  <c r="U5895" i="2" s="1"/>
  <c r="W5895" i="2" s="1"/>
  <c r="Y5895" i="2" s="1"/>
  <c r="T8139" i="2"/>
  <c r="U8139" i="2" s="1"/>
  <c r="W8139" i="2" s="1"/>
  <c r="Y8139" i="2" s="1"/>
  <c r="T8124" i="2"/>
  <c r="U8124" i="2" s="1"/>
  <c r="W8124" i="2" s="1"/>
  <c r="Y8124" i="2" s="1"/>
  <c r="T8106" i="2"/>
  <c r="U8106" i="2" s="1"/>
  <c r="W8106" i="2" s="1"/>
  <c r="Y8106" i="2" s="1"/>
  <c r="T8092" i="2"/>
  <c r="U8092" i="2" s="1"/>
  <c r="W8092" i="2" s="1"/>
  <c r="Y8092" i="2" s="1"/>
  <c r="T8074" i="2"/>
  <c r="U8074" i="2" s="1"/>
  <c r="W8074" i="2" s="1"/>
  <c r="Y8074" i="2" s="1"/>
  <c r="T8056" i="2"/>
  <c r="U8056" i="2" s="1"/>
  <c r="W8056" i="2" s="1"/>
  <c r="Y8056" i="2" s="1"/>
  <c r="T8042" i="2"/>
  <c r="U8042" i="2" s="1"/>
  <c r="W8042" i="2" s="1"/>
  <c r="Y8042" i="2" s="1"/>
  <c r="T8024" i="2"/>
  <c r="U8024" i="2" s="1"/>
  <c r="W8024" i="2" s="1"/>
  <c r="Y8024" i="2" s="1"/>
  <c r="T8006" i="2"/>
  <c r="U8006" i="2" s="1"/>
  <c r="W8006" i="2" s="1"/>
  <c r="Y8006" i="2" s="1"/>
  <c r="T7992" i="2"/>
  <c r="U7992" i="2" s="1"/>
  <c r="W7992" i="2" s="1"/>
  <c r="Y7992" i="2" s="1"/>
  <c r="T7974" i="2"/>
  <c r="U7974" i="2" s="1"/>
  <c r="W7974" i="2" s="1"/>
  <c r="Y7974" i="2" s="1"/>
  <c r="T7956" i="2"/>
  <c r="U7956" i="2" s="1"/>
  <c r="W7956" i="2" s="1"/>
  <c r="Y7956" i="2" s="1"/>
  <c r="T7942" i="2"/>
  <c r="U7942" i="2" s="1"/>
  <c r="W7942" i="2" s="1"/>
  <c r="Y7942" i="2" s="1"/>
  <c r="T7924" i="2"/>
  <c r="U7924" i="2" s="1"/>
  <c r="W7924" i="2" s="1"/>
  <c r="Y7924" i="2" s="1"/>
  <c r="T7906" i="2"/>
  <c r="U7906" i="2" s="1"/>
  <c r="W7906" i="2" s="1"/>
  <c r="Y7906" i="2" s="1"/>
  <c r="T7892" i="2"/>
  <c r="U7892" i="2" s="1"/>
  <c r="W7892" i="2" s="1"/>
  <c r="Y7892" i="2" s="1"/>
  <c r="T7874" i="2"/>
  <c r="U7874" i="2" s="1"/>
  <c r="W7874" i="2" s="1"/>
  <c r="Y7874" i="2" s="1"/>
  <c r="T7856" i="2"/>
  <c r="U7856" i="2" s="1"/>
  <c r="W7856" i="2" s="1"/>
  <c r="Y7856" i="2" s="1"/>
  <c r="T7842" i="2"/>
  <c r="U7842" i="2" s="1"/>
  <c r="W7842" i="2" s="1"/>
  <c r="Y7842" i="2" s="1"/>
  <c r="T7824" i="2"/>
  <c r="U7824" i="2" s="1"/>
  <c r="W7824" i="2" s="1"/>
  <c r="Y7824" i="2" s="1"/>
  <c r="T7806" i="2"/>
  <c r="U7806" i="2" s="1"/>
  <c r="W7806" i="2" s="1"/>
  <c r="Y7806" i="2" s="1"/>
  <c r="T7792" i="2"/>
  <c r="U7792" i="2" s="1"/>
  <c r="W7792" i="2" s="1"/>
  <c r="Y7792" i="2" s="1"/>
  <c r="T7774" i="2"/>
  <c r="U7774" i="2" s="1"/>
  <c r="W7774" i="2" s="1"/>
  <c r="Y7774" i="2" s="1"/>
  <c r="T7386" i="2"/>
  <c r="U7386" i="2" s="1"/>
  <c r="W7386" i="2" s="1"/>
  <c r="Y7386" i="2" s="1"/>
  <c r="T7372" i="2"/>
  <c r="U7372" i="2" s="1"/>
  <c r="W7372" i="2" s="1"/>
  <c r="Y7372" i="2" s="1"/>
  <c r="T7354" i="2"/>
  <c r="U7354" i="2" s="1"/>
  <c r="W7354" i="2" s="1"/>
  <c r="Y7354" i="2" s="1"/>
  <c r="T7336" i="2"/>
  <c r="U7336" i="2" s="1"/>
  <c r="W7336" i="2" s="1"/>
  <c r="Y7336" i="2" s="1"/>
  <c r="T7322" i="2"/>
  <c r="U7322" i="2" s="1"/>
  <c r="W7322" i="2" s="1"/>
  <c r="Y7322" i="2" s="1"/>
  <c r="T7304" i="2"/>
  <c r="U7304" i="2" s="1"/>
  <c r="W7304" i="2" s="1"/>
  <c r="Y7304" i="2" s="1"/>
  <c r="T7286" i="2"/>
  <c r="U7286" i="2" s="1"/>
  <c r="W7286" i="2" s="1"/>
  <c r="Y7286" i="2" s="1"/>
  <c r="T7263" i="2"/>
  <c r="U7263" i="2" s="1"/>
  <c r="W7263" i="2" s="1"/>
  <c r="Y7263" i="2" s="1"/>
  <c r="T7217" i="2"/>
  <c r="U7217" i="2" s="1"/>
  <c r="W7217" i="2" s="1"/>
  <c r="Y7217" i="2" s="1"/>
  <c r="T4060" i="2"/>
  <c r="U4060" i="2" s="1"/>
  <c r="W4060" i="2" s="1"/>
  <c r="Y4060" i="2" s="1"/>
  <c r="T4061" i="2"/>
  <c r="U4061" i="2" s="1"/>
  <c r="W4061" i="2" s="1"/>
  <c r="Y4061" i="2" s="1"/>
  <c r="T5198" i="2"/>
  <c r="U5198" i="2" s="1"/>
  <c r="W5198" i="2" s="1"/>
  <c r="Y5198" i="2" s="1"/>
  <c r="T5208" i="2"/>
  <c r="U5208" i="2" s="1"/>
  <c r="W5208" i="2" s="1"/>
  <c r="Y5208" i="2" s="1"/>
  <c r="T5218" i="2"/>
  <c r="U5218" i="2" s="1"/>
  <c r="W5218" i="2" s="1"/>
  <c r="Y5218" i="2" s="1"/>
  <c r="T5228" i="2"/>
  <c r="U5228" i="2" s="1"/>
  <c r="W5228" i="2" s="1"/>
  <c r="Y5228" i="2" s="1"/>
  <c r="T5238" i="2"/>
  <c r="U5238" i="2" s="1"/>
  <c r="W5238" i="2" s="1"/>
  <c r="Y5238" i="2" s="1"/>
  <c r="T5248" i="2"/>
  <c r="U5248" i="2" s="1"/>
  <c r="W5248" i="2" s="1"/>
  <c r="Y5248" i="2" s="1"/>
  <c r="T5258" i="2"/>
  <c r="U5258" i="2" s="1"/>
  <c r="W5258" i="2" s="1"/>
  <c r="Y5258" i="2" s="1"/>
  <c r="T5268" i="2"/>
  <c r="U5268" i="2" s="1"/>
  <c r="W5268" i="2" s="1"/>
  <c r="Y5268" i="2" s="1"/>
  <c r="T5278" i="2"/>
  <c r="U5278" i="2" s="1"/>
  <c r="W5278" i="2" s="1"/>
  <c r="Y5278" i="2" s="1"/>
  <c r="T5202" i="2"/>
  <c r="U5202" i="2" s="1"/>
  <c r="W5202" i="2" s="1"/>
  <c r="Y5202" i="2" s="1"/>
  <c r="T5213" i="2"/>
  <c r="U5213" i="2" s="1"/>
  <c r="W5213" i="2" s="1"/>
  <c r="Y5213" i="2" s="1"/>
  <c r="T5224" i="2"/>
  <c r="U5224" i="2" s="1"/>
  <c r="W5224" i="2" s="1"/>
  <c r="Y5224" i="2" s="1"/>
  <c r="T5235" i="2"/>
  <c r="U5235" i="2" s="1"/>
  <c r="W5235" i="2" s="1"/>
  <c r="Y5235" i="2" s="1"/>
  <c r="T5246" i="2"/>
  <c r="U5246" i="2" s="1"/>
  <c r="W5246" i="2" s="1"/>
  <c r="Y5246" i="2" s="1"/>
  <c r="T5257" i="2"/>
  <c r="U5257" i="2" s="1"/>
  <c r="W5257" i="2" s="1"/>
  <c r="Y5257" i="2" s="1"/>
  <c r="T5269" i="2"/>
  <c r="U5269" i="2" s="1"/>
  <c r="W5269" i="2" s="1"/>
  <c r="Y5269" i="2" s="1"/>
  <c r="T5280" i="2"/>
  <c r="U5280" i="2" s="1"/>
  <c r="W5280" i="2" s="1"/>
  <c r="Y5280" i="2" s="1"/>
  <c r="T5290" i="2"/>
  <c r="U5290" i="2" s="1"/>
  <c r="W5290" i="2" s="1"/>
  <c r="Y5290" i="2" s="1"/>
  <c r="T5300" i="2"/>
  <c r="U5300" i="2" s="1"/>
  <c r="W5300" i="2" s="1"/>
  <c r="Y5300" i="2" s="1"/>
  <c r="T5310" i="2"/>
  <c r="U5310" i="2" s="1"/>
  <c r="W5310" i="2" s="1"/>
  <c r="Y5310" i="2" s="1"/>
  <c r="T5320" i="2"/>
  <c r="U5320" i="2" s="1"/>
  <c r="W5320" i="2" s="1"/>
  <c r="Y5320" i="2" s="1"/>
  <c r="T5330" i="2"/>
  <c r="U5330" i="2" s="1"/>
  <c r="W5330" i="2" s="1"/>
  <c r="Y5330" i="2" s="1"/>
  <c r="T5340" i="2"/>
  <c r="U5340" i="2" s="1"/>
  <c r="W5340" i="2" s="1"/>
  <c r="Y5340" i="2" s="1"/>
  <c r="T5350" i="2"/>
  <c r="U5350" i="2" s="1"/>
  <c r="W5350" i="2" s="1"/>
  <c r="Y5350" i="2" s="1"/>
  <c r="T5360" i="2"/>
  <c r="U5360" i="2" s="1"/>
  <c r="W5360" i="2" s="1"/>
  <c r="Y5360" i="2" s="1"/>
  <c r="T5370" i="2"/>
  <c r="U5370" i="2" s="1"/>
  <c r="W5370" i="2" s="1"/>
  <c r="Y5370" i="2" s="1"/>
  <c r="T5380" i="2"/>
  <c r="U5380" i="2" s="1"/>
  <c r="W5380" i="2" s="1"/>
  <c r="Y5380" i="2" s="1"/>
  <c r="T5390" i="2"/>
  <c r="U5390" i="2" s="1"/>
  <c r="W5390" i="2" s="1"/>
  <c r="Y5390" i="2" s="1"/>
  <c r="T5400" i="2"/>
  <c r="U5400" i="2" s="1"/>
  <c r="W5400" i="2" s="1"/>
  <c r="Y5400" i="2" s="1"/>
  <c r="T5410" i="2"/>
  <c r="U5410" i="2" s="1"/>
  <c r="W5410" i="2" s="1"/>
  <c r="Y5410" i="2" s="1"/>
  <c r="T5420" i="2"/>
  <c r="U5420" i="2" s="1"/>
  <c r="W5420" i="2" s="1"/>
  <c r="Y5420" i="2" s="1"/>
  <c r="T5430" i="2"/>
  <c r="U5430" i="2" s="1"/>
  <c r="W5430" i="2" s="1"/>
  <c r="Y5430" i="2" s="1"/>
  <c r="T5440" i="2"/>
  <c r="U5440" i="2" s="1"/>
  <c r="W5440" i="2" s="1"/>
  <c r="Y5440" i="2" s="1"/>
  <c r="T5450" i="2"/>
  <c r="U5450" i="2" s="1"/>
  <c r="W5450" i="2" s="1"/>
  <c r="Y5450" i="2" s="1"/>
  <c r="T5460" i="2"/>
  <c r="U5460" i="2" s="1"/>
  <c r="W5460" i="2" s="1"/>
  <c r="Y5460" i="2" s="1"/>
  <c r="T5470" i="2"/>
  <c r="U5470" i="2" s="1"/>
  <c r="W5470" i="2" s="1"/>
  <c r="Y5470" i="2" s="1"/>
  <c r="T5480" i="2"/>
  <c r="U5480" i="2" s="1"/>
  <c r="W5480" i="2" s="1"/>
  <c r="Y5480" i="2" s="1"/>
  <c r="T5490" i="2"/>
  <c r="U5490" i="2" s="1"/>
  <c r="W5490" i="2" s="1"/>
  <c r="Y5490" i="2" s="1"/>
  <c r="T5500" i="2"/>
  <c r="U5500" i="2" s="1"/>
  <c r="W5500" i="2" s="1"/>
  <c r="Y5500" i="2" s="1"/>
  <c r="T5510" i="2"/>
  <c r="U5510" i="2" s="1"/>
  <c r="W5510" i="2" s="1"/>
  <c r="Y5510" i="2" s="1"/>
  <c r="T5520" i="2"/>
  <c r="U5520" i="2" s="1"/>
  <c r="W5520" i="2" s="1"/>
  <c r="Y5520" i="2" s="1"/>
  <c r="T5530" i="2"/>
  <c r="U5530" i="2" s="1"/>
  <c r="W5530" i="2" s="1"/>
  <c r="Y5530" i="2" s="1"/>
  <c r="T5540" i="2"/>
  <c r="U5540" i="2" s="1"/>
  <c r="W5540" i="2" s="1"/>
  <c r="Y5540" i="2" s="1"/>
  <c r="T5203" i="2"/>
  <c r="U5203" i="2" s="1"/>
  <c r="W5203" i="2" s="1"/>
  <c r="Y5203" i="2" s="1"/>
  <c r="T5214" i="2"/>
  <c r="U5214" i="2" s="1"/>
  <c r="W5214" i="2" s="1"/>
  <c r="Y5214" i="2" s="1"/>
  <c r="T5225" i="2"/>
  <c r="U5225" i="2" s="1"/>
  <c r="W5225" i="2" s="1"/>
  <c r="Y5225" i="2" s="1"/>
  <c r="T5236" i="2"/>
  <c r="U5236" i="2" s="1"/>
  <c r="W5236" i="2" s="1"/>
  <c r="Y5236" i="2" s="1"/>
  <c r="T5247" i="2"/>
  <c r="U5247" i="2" s="1"/>
  <c r="W5247" i="2" s="1"/>
  <c r="Y5247" i="2" s="1"/>
  <c r="T5259" i="2"/>
  <c r="U5259" i="2" s="1"/>
  <c r="W5259" i="2" s="1"/>
  <c r="Y5259" i="2" s="1"/>
  <c r="T5270" i="2"/>
  <c r="U5270" i="2" s="1"/>
  <c r="W5270" i="2" s="1"/>
  <c r="Y5270" i="2" s="1"/>
  <c r="T5281" i="2"/>
  <c r="U5281" i="2" s="1"/>
  <c r="W5281" i="2" s="1"/>
  <c r="Y5281" i="2" s="1"/>
  <c r="T5291" i="2"/>
  <c r="U5291" i="2" s="1"/>
  <c r="W5291" i="2" s="1"/>
  <c r="Y5291" i="2" s="1"/>
  <c r="T5301" i="2"/>
  <c r="U5301" i="2" s="1"/>
  <c r="W5301" i="2" s="1"/>
  <c r="Y5301" i="2" s="1"/>
  <c r="T5311" i="2"/>
  <c r="U5311" i="2" s="1"/>
  <c r="W5311" i="2" s="1"/>
  <c r="Y5311" i="2" s="1"/>
  <c r="T5321" i="2"/>
  <c r="U5321" i="2" s="1"/>
  <c r="W5321" i="2" s="1"/>
  <c r="Y5321" i="2" s="1"/>
  <c r="T5331" i="2"/>
  <c r="U5331" i="2" s="1"/>
  <c r="W5331" i="2" s="1"/>
  <c r="Y5331" i="2" s="1"/>
  <c r="T5341" i="2"/>
  <c r="U5341" i="2" s="1"/>
  <c r="W5341" i="2" s="1"/>
  <c r="Y5341" i="2" s="1"/>
  <c r="T5351" i="2"/>
  <c r="U5351" i="2" s="1"/>
  <c r="W5351" i="2" s="1"/>
  <c r="Y5351" i="2" s="1"/>
  <c r="T5361" i="2"/>
  <c r="U5361" i="2" s="1"/>
  <c r="W5361" i="2" s="1"/>
  <c r="Y5361" i="2" s="1"/>
  <c r="T5371" i="2"/>
  <c r="U5371" i="2" s="1"/>
  <c r="W5371" i="2" s="1"/>
  <c r="Y5371" i="2" s="1"/>
  <c r="T5381" i="2"/>
  <c r="U5381" i="2" s="1"/>
  <c r="W5381" i="2" s="1"/>
  <c r="Y5381" i="2" s="1"/>
  <c r="T5391" i="2"/>
  <c r="U5391" i="2" s="1"/>
  <c r="W5391" i="2" s="1"/>
  <c r="Y5391" i="2" s="1"/>
  <c r="T5401" i="2"/>
  <c r="U5401" i="2" s="1"/>
  <c r="W5401" i="2" s="1"/>
  <c r="Y5401" i="2" s="1"/>
  <c r="T5411" i="2"/>
  <c r="U5411" i="2" s="1"/>
  <c r="W5411" i="2" s="1"/>
  <c r="Y5411" i="2" s="1"/>
  <c r="T5421" i="2"/>
  <c r="U5421" i="2" s="1"/>
  <c r="W5421" i="2" s="1"/>
  <c r="Y5421" i="2" s="1"/>
  <c r="T5431" i="2"/>
  <c r="U5431" i="2" s="1"/>
  <c r="W5431" i="2" s="1"/>
  <c r="Y5431" i="2" s="1"/>
  <c r="T5441" i="2"/>
  <c r="U5441" i="2" s="1"/>
  <c r="W5441" i="2" s="1"/>
  <c r="Y5441" i="2" s="1"/>
  <c r="T5451" i="2"/>
  <c r="U5451" i="2" s="1"/>
  <c r="W5451" i="2" s="1"/>
  <c r="Y5451" i="2" s="1"/>
  <c r="T5461" i="2"/>
  <c r="U5461" i="2" s="1"/>
  <c r="W5461" i="2" s="1"/>
  <c r="Y5461" i="2" s="1"/>
  <c r="T5471" i="2"/>
  <c r="U5471" i="2" s="1"/>
  <c r="W5471" i="2" s="1"/>
  <c r="Y5471" i="2" s="1"/>
  <c r="T5481" i="2"/>
  <c r="U5481" i="2" s="1"/>
  <c r="W5481" i="2" s="1"/>
  <c r="Y5481" i="2" s="1"/>
  <c r="T5491" i="2"/>
  <c r="U5491" i="2" s="1"/>
  <c r="W5491" i="2" s="1"/>
  <c r="Y5491" i="2" s="1"/>
  <c r="T5501" i="2"/>
  <c r="U5501" i="2" s="1"/>
  <c r="W5501" i="2" s="1"/>
  <c r="Y5501" i="2" s="1"/>
  <c r="T5511" i="2"/>
  <c r="U5511" i="2" s="1"/>
  <c r="W5511" i="2" s="1"/>
  <c r="Y5511" i="2" s="1"/>
  <c r="T5521" i="2"/>
  <c r="U5521" i="2" s="1"/>
  <c r="W5521" i="2" s="1"/>
  <c r="Y5521" i="2" s="1"/>
  <c r="T5531" i="2"/>
  <c r="U5531" i="2" s="1"/>
  <c r="W5531" i="2" s="1"/>
  <c r="Y5531" i="2" s="1"/>
  <c r="T5204" i="2"/>
  <c r="U5204" i="2" s="1"/>
  <c r="W5204" i="2" s="1"/>
  <c r="Y5204" i="2" s="1"/>
  <c r="T5215" i="2"/>
  <c r="U5215" i="2" s="1"/>
  <c r="W5215" i="2" s="1"/>
  <c r="Y5215" i="2" s="1"/>
  <c r="T5226" i="2"/>
  <c r="U5226" i="2" s="1"/>
  <c r="W5226" i="2" s="1"/>
  <c r="Y5226" i="2" s="1"/>
  <c r="T5237" i="2"/>
  <c r="U5237" i="2" s="1"/>
  <c r="W5237" i="2" s="1"/>
  <c r="Y5237" i="2" s="1"/>
  <c r="T5249" i="2"/>
  <c r="U5249" i="2" s="1"/>
  <c r="W5249" i="2" s="1"/>
  <c r="Y5249" i="2" s="1"/>
  <c r="T5260" i="2"/>
  <c r="U5260" i="2" s="1"/>
  <c r="W5260" i="2" s="1"/>
  <c r="Y5260" i="2" s="1"/>
  <c r="T5271" i="2"/>
  <c r="U5271" i="2" s="1"/>
  <c r="W5271" i="2" s="1"/>
  <c r="Y5271" i="2" s="1"/>
  <c r="T5282" i="2"/>
  <c r="U5282" i="2" s="1"/>
  <c r="W5282" i="2" s="1"/>
  <c r="Y5282" i="2" s="1"/>
  <c r="T5292" i="2"/>
  <c r="U5292" i="2" s="1"/>
  <c r="W5292" i="2" s="1"/>
  <c r="Y5292" i="2" s="1"/>
  <c r="T5302" i="2"/>
  <c r="U5302" i="2" s="1"/>
  <c r="W5302" i="2" s="1"/>
  <c r="Y5302" i="2" s="1"/>
  <c r="T5312" i="2"/>
  <c r="U5312" i="2" s="1"/>
  <c r="W5312" i="2" s="1"/>
  <c r="Y5312" i="2" s="1"/>
  <c r="T5322" i="2"/>
  <c r="U5322" i="2" s="1"/>
  <c r="W5322" i="2" s="1"/>
  <c r="Y5322" i="2" s="1"/>
  <c r="T5332" i="2"/>
  <c r="U5332" i="2" s="1"/>
  <c r="W5332" i="2" s="1"/>
  <c r="Y5332" i="2" s="1"/>
  <c r="T5342" i="2"/>
  <c r="U5342" i="2" s="1"/>
  <c r="W5342" i="2" s="1"/>
  <c r="Y5342" i="2" s="1"/>
  <c r="T5352" i="2"/>
  <c r="U5352" i="2" s="1"/>
  <c r="W5352" i="2" s="1"/>
  <c r="Y5352" i="2" s="1"/>
  <c r="T5362" i="2"/>
  <c r="U5362" i="2" s="1"/>
  <c r="W5362" i="2" s="1"/>
  <c r="Y5362" i="2" s="1"/>
  <c r="T5372" i="2"/>
  <c r="U5372" i="2" s="1"/>
  <c r="W5372" i="2" s="1"/>
  <c r="Y5372" i="2" s="1"/>
  <c r="T5382" i="2"/>
  <c r="U5382" i="2" s="1"/>
  <c r="W5382" i="2" s="1"/>
  <c r="Y5382" i="2" s="1"/>
  <c r="T5392" i="2"/>
  <c r="U5392" i="2" s="1"/>
  <c r="W5392" i="2" s="1"/>
  <c r="Y5392" i="2" s="1"/>
  <c r="T5402" i="2"/>
  <c r="U5402" i="2" s="1"/>
  <c r="W5402" i="2" s="1"/>
  <c r="Y5402" i="2" s="1"/>
  <c r="T5412" i="2"/>
  <c r="U5412" i="2" s="1"/>
  <c r="W5412" i="2" s="1"/>
  <c r="Y5412" i="2" s="1"/>
  <c r="T5422" i="2"/>
  <c r="U5422" i="2" s="1"/>
  <c r="W5422" i="2" s="1"/>
  <c r="Y5422" i="2" s="1"/>
  <c r="T5432" i="2"/>
  <c r="U5432" i="2" s="1"/>
  <c r="W5432" i="2" s="1"/>
  <c r="Y5432" i="2" s="1"/>
  <c r="T5442" i="2"/>
  <c r="U5442" i="2" s="1"/>
  <c r="W5442" i="2" s="1"/>
  <c r="Y5442" i="2" s="1"/>
  <c r="T5452" i="2"/>
  <c r="U5452" i="2" s="1"/>
  <c r="W5452" i="2" s="1"/>
  <c r="Y5452" i="2" s="1"/>
  <c r="T5462" i="2"/>
  <c r="U5462" i="2" s="1"/>
  <c r="W5462" i="2" s="1"/>
  <c r="Y5462" i="2" s="1"/>
  <c r="T5472" i="2"/>
  <c r="U5472" i="2" s="1"/>
  <c r="W5472" i="2" s="1"/>
  <c r="Y5472" i="2" s="1"/>
  <c r="T5482" i="2"/>
  <c r="U5482" i="2" s="1"/>
  <c r="W5482" i="2" s="1"/>
  <c r="Y5482" i="2" s="1"/>
  <c r="T5492" i="2"/>
  <c r="U5492" i="2" s="1"/>
  <c r="W5492" i="2" s="1"/>
  <c r="Y5492" i="2" s="1"/>
  <c r="T5502" i="2"/>
  <c r="U5502" i="2" s="1"/>
  <c r="W5502" i="2" s="1"/>
  <c r="Y5502" i="2" s="1"/>
  <c r="T5512" i="2"/>
  <c r="U5512" i="2" s="1"/>
  <c r="W5512" i="2" s="1"/>
  <c r="Y5512" i="2" s="1"/>
  <c r="T5522" i="2"/>
  <c r="U5522" i="2" s="1"/>
  <c r="W5522" i="2" s="1"/>
  <c r="Y5522" i="2" s="1"/>
  <c r="T5532" i="2"/>
  <c r="U5532" i="2" s="1"/>
  <c r="W5532" i="2" s="1"/>
  <c r="Y5532" i="2" s="1"/>
  <c r="T5205" i="2"/>
  <c r="U5205" i="2" s="1"/>
  <c r="W5205" i="2" s="1"/>
  <c r="Y5205" i="2" s="1"/>
  <c r="T5216" i="2"/>
  <c r="U5216" i="2" s="1"/>
  <c r="W5216" i="2" s="1"/>
  <c r="Y5216" i="2" s="1"/>
  <c r="T5227" i="2"/>
  <c r="U5227" i="2" s="1"/>
  <c r="W5227" i="2" s="1"/>
  <c r="Y5227" i="2" s="1"/>
  <c r="T5239" i="2"/>
  <c r="U5239" i="2" s="1"/>
  <c r="W5239" i="2" s="1"/>
  <c r="Y5239" i="2" s="1"/>
  <c r="T5250" i="2"/>
  <c r="U5250" i="2" s="1"/>
  <c r="W5250" i="2" s="1"/>
  <c r="Y5250" i="2" s="1"/>
  <c r="T5261" i="2"/>
  <c r="U5261" i="2" s="1"/>
  <c r="W5261" i="2" s="1"/>
  <c r="Y5261" i="2" s="1"/>
  <c r="T5272" i="2"/>
  <c r="U5272" i="2" s="1"/>
  <c r="W5272" i="2" s="1"/>
  <c r="Y5272" i="2" s="1"/>
  <c r="T5283" i="2"/>
  <c r="U5283" i="2" s="1"/>
  <c r="W5283" i="2" s="1"/>
  <c r="Y5283" i="2" s="1"/>
  <c r="T5293" i="2"/>
  <c r="U5293" i="2" s="1"/>
  <c r="W5293" i="2" s="1"/>
  <c r="Y5293" i="2" s="1"/>
  <c r="T5303" i="2"/>
  <c r="U5303" i="2" s="1"/>
  <c r="W5303" i="2" s="1"/>
  <c r="Y5303" i="2" s="1"/>
  <c r="T5313" i="2"/>
  <c r="U5313" i="2" s="1"/>
  <c r="W5313" i="2" s="1"/>
  <c r="Y5313" i="2" s="1"/>
  <c r="T5323" i="2"/>
  <c r="U5323" i="2" s="1"/>
  <c r="W5323" i="2" s="1"/>
  <c r="Y5323" i="2" s="1"/>
  <c r="T5333" i="2"/>
  <c r="U5333" i="2" s="1"/>
  <c r="W5333" i="2" s="1"/>
  <c r="Y5333" i="2" s="1"/>
  <c r="T5343" i="2"/>
  <c r="U5343" i="2" s="1"/>
  <c r="W5343" i="2" s="1"/>
  <c r="Y5343" i="2" s="1"/>
  <c r="T5353" i="2"/>
  <c r="U5353" i="2" s="1"/>
  <c r="W5353" i="2" s="1"/>
  <c r="Y5353" i="2" s="1"/>
  <c r="T5363" i="2"/>
  <c r="U5363" i="2" s="1"/>
  <c r="W5363" i="2" s="1"/>
  <c r="Y5363" i="2" s="1"/>
  <c r="T5373" i="2"/>
  <c r="U5373" i="2" s="1"/>
  <c r="W5373" i="2" s="1"/>
  <c r="Y5373" i="2" s="1"/>
  <c r="T5383" i="2"/>
  <c r="U5383" i="2" s="1"/>
  <c r="W5383" i="2" s="1"/>
  <c r="Y5383" i="2" s="1"/>
  <c r="T5393" i="2"/>
  <c r="U5393" i="2" s="1"/>
  <c r="W5393" i="2" s="1"/>
  <c r="Y5393" i="2" s="1"/>
  <c r="T5403" i="2"/>
  <c r="U5403" i="2" s="1"/>
  <c r="W5403" i="2" s="1"/>
  <c r="Y5403" i="2" s="1"/>
  <c r="T5413" i="2"/>
  <c r="U5413" i="2" s="1"/>
  <c r="W5413" i="2" s="1"/>
  <c r="Y5413" i="2" s="1"/>
  <c r="T5423" i="2"/>
  <c r="U5423" i="2" s="1"/>
  <c r="W5423" i="2" s="1"/>
  <c r="Y5423" i="2" s="1"/>
  <c r="T5433" i="2"/>
  <c r="U5433" i="2" s="1"/>
  <c r="W5433" i="2" s="1"/>
  <c r="Y5433" i="2" s="1"/>
  <c r="T5443" i="2"/>
  <c r="U5443" i="2" s="1"/>
  <c r="W5443" i="2" s="1"/>
  <c r="Y5443" i="2" s="1"/>
  <c r="T5453" i="2"/>
  <c r="U5453" i="2" s="1"/>
  <c r="W5453" i="2" s="1"/>
  <c r="Y5453" i="2" s="1"/>
  <c r="T5463" i="2"/>
  <c r="U5463" i="2" s="1"/>
  <c r="W5463" i="2" s="1"/>
  <c r="Y5463" i="2" s="1"/>
  <c r="T5473" i="2"/>
  <c r="U5473" i="2" s="1"/>
  <c r="W5473" i="2" s="1"/>
  <c r="Y5473" i="2" s="1"/>
  <c r="T5483" i="2"/>
  <c r="U5483" i="2" s="1"/>
  <c r="W5483" i="2" s="1"/>
  <c r="Y5483" i="2" s="1"/>
  <c r="T5493" i="2"/>
  <c r="U5493" i="2" s="1"/>
  <c r="W5493" i="2" s="1"/>
  <c r="Y5493" i="2" s="1"/>
  <c r="T5503" i="2"/>
  <c r="U5503" i="2" s="1"/>
  <c r="W5503" i="2" s="1"/>
  <c r="Y5503" i="2" s="1"/>
  <c r="T5513" i="2"/>
  <c r="U5513" i="2" s="1"/>
  <c r="W5513" i="2" s="1"/>
  <c r="Y5513" i="2" s="1"/>
  <c r="T5523" i="2"/>
  <c r="U5523" i="2" s="1"/>
  <c r="W5523" i="2" s="1"/>
  <c r="Y5523" i="2" s="1"/>
  <c r="T5533" i="2"/>
  <c r="U5533" i="2" s="1"/>
  <c r="W5533" i="2" s="1"/>
  <c r="Y5533" i="2" s="1"/>
  <c r="T5201" i="2"/>
  <c r="U5201" i="2" s="1"/>
  <c r="W5201" i="2" s="1"/>
  <c r="Y5201" i="2" s="1"/>
  <c r="T5212" i="2"/>
  <c r="U5212" i="2" s="1"/>
  <c r="W5212" i="2" s="1"/>
  <c r="Y5212" i="2" s="1"/>
  <c r="T5223" i="2"/>
  <c r="U5223" i="2" s="1"/>
  <c r="W5223" i="2" s="1"/>
  <c r="Y5223" i="2" s="1"/>
  <c r="T5234" i="2"/>
  <c r="U5234" i="2" s="1"/>
  <c r="W5234" i="2" s="1"/>
  <c r="Y5234" i="2" s="1"/>
  <c r="T5245" i="2"/>
  <c r="U5245" i="2" s="1"/>
  <c r="W5245" i="2" s="1"/>
  <c r="Y5245" i="2" s="1"/>
  <c r="T5256" i="2"/>
  <c r="U5256" i="2" s="1"/>
  <c r="W5256" i="2" s="1"/>
  <c r="Y5256" i="2" s="1"/>
  <c r="T5267" i="2"/>
  <c r="U5267" i="2" s="1"/>
  <c r="W5267" i="2" s="1"/>
  <c r="Y5267" i="2" s="1"/>
  <c r="T5279" i="2"/>
  <c r="U5279" i="2" s="1"/>
  <c r="W5279" i="2" s="1"/>
  <c r="Y5279" i="2" s="1"/>
  <c r="T5289" i="2"/>
  <c r="U5289" i="2" s="1"/>
  <c r="W5289" i="2" s="1"/>
  <c r="Y5289" i="2" s="1"/>
  <c r="T5299" i="2"/>
  <c r="U5299" i="2" s="1"/>
  <c r="W5299" i="2" s="1"/>
  <c r="Y5299" i="2" s="1"/>
  <c r="T5309" i="2"/>
  <c r="U5309" i="2" s="1"/>
  <c r="W5309" i="2" s="1"/>
  <c r="Y5309" i="2" s="1"/>
  <c r="T5219" i="2"/>
  <c r="U5219" i="2" s="1"/>
  <c r="W5219" i="2" s="1"/>
  <c r="Y5219" i="2" s="1"/>
  <c r="T5241" i="2"/>
  <c r="U5241" i="2" s="1"/>
  <c r="W5241" i="2" s="1"/>
  <c r="Y5241" i="2" s="1"/>
  <c r="T5263" i="2"/>
  <c r="U5263" i="2" s="1"/>
  <c r="W5263" i="2" s="1"/>
  <c r="Y5263" i="2" s="1"/>
  <c r="T5285" i="2"/>
  <c r="U5285" i="2" s="1"/>
  <c r="W5285" i="2" s="1"/>
  <c r="Y5285" i="2" s="1"/>
  <c r="T5305" i="2"/>
  <c r="U5305" i="2" s="1"/>
  <c r="W5305" i="2" s="1"/>
  <c r="Y5305" i="2" s="1"/>
  <c r="T5324" i="2"/>
  <c r="U5324" i="2" s="1"/>
  <c r="W5324" i="2" s="1"/>
  <c r="Y5324" i="2" s="1"/>
  <c r="T5338" i="2"/>
  <c r="U5338" i="2" s="1"/>
  <c r="W5338" i="2" s="1"/>
  <c r="Y5338" i="2" s="1"/>
  <c r="T5356" i="2"/>
  <c r="U5356" i="2" s="1"/>
  <c r="W5356" i="2" s="1"/>
  <c r="Y5356" i="2" s="1"/>
  <c r="T5374" i="2"/>
  <c r="U5374" i="2" s="1"/>
  <c r="W5374" i="2" s="1"/>
  <c r="Y5374" i="2" s="1"/>
  <c r="T5388" i="2"/>
  <c r="U5388" i="2" s="1"/>
  <c r="W5388" i="2" s="1"/>
  <c r="Y5388" i="2" s="1"/>
  <c r="T5406" i="2"/>
  <c r="U5406" i="2" s="1"/>
  <c r="W5406" i="2" s="1"/>
  <c r="Y5406" i="2" s="1"/>
  <c r="T5424" i="2"/>
  <c r="U5424" i="2" s="1"/>
  <c r="W5424" i="2" s="1"/>
  <c r="Y5424" i="2" s="1"/>
  <c r="T5438" i="2"/>
  <c r="U5438" i="2" s="1"/>
  <c r="W5438" i="2" s="1"/>
  <c r="Y5438" i="2" s="1"/>
  <c r="T5456" i="2"/>
  <c r="U5456" i="2" s="1"/>
  <c r="W5456" i="2" s="1"/>
  <c r="Y5456" i="2" s="1"/>
  <c r="T5474" i="2"/>
  <c r="U5474" i="2" s="1"/>
  <c r="W5474" i="2" s="1"/>
  <c r="Y5474" i="2" s="1"/>
  <c r="T5488" i="2"/>
  <c r="U5488" i="2" s="1"/>
  <c r="W5488" i="2" s="1"/>
  <c r="Y5488" i="2" s="1"/>
  <c r="T5506" i="2"/>
  <c r="U5506" i="2" s="1"/>
  <c r="W5506" i="2" s="1"/>
  <c r="Y5506" i="2" s="1"/>
  <c r="T5524" i="2"/>
  <c r="U5524" i="2" s="1"/>
  <c r="W5524" i="2" s="1"/>
  <c r="Y5524" i="2" s="1"/>
  <c r="T5538" i="2"/>
  <c r="U5538" i="2" s="1"/>
  <c r="W5538" i="2" s="1"/>
  <c r="Y5538" i="2" s="1"/>
  <c r="T5197" i="2"/>
  <c r="U5197" i="2" s="1"/>
  <c r="W5197" i="2" s="1"/>
  <c r="Y5197" i="2" s="1"/>
  <c r="T5220" i="2"/>
  <c r="U5220" i="2" s="1"/>
  <c r="W5220" i="2" s="1"/>
  <c r="Y5220" i="2" s="1"/>
  <c r="T5242" i="2"/>
  <c r="U5242" i="2" s="1"/>
  <c r="W5242" i="2" s="1"/>
  <c r="Y5242" i="2" s="1"/>
  <c r="T5264" i="2"/>
  <c r="U5264" i="2" s="1"/>
  <c r="W5264" i="2" s="1"/>
  <c r="Y5264" i="2" s="1"/>
  <c r="T5286" i="2"/>
  <c r="U5286" i="2" s="1"/>
  <c r="W5286" i="2" s="1"/>
  <c r="Y5286" i="2" s="1"/>
  <c r="T5306" i="2"/>
  <c r="U5306" i="2" s="1"/>
  <c r="W5306" i="2" s="1"/>
  <c r="Y5306" i="2" s="1"/>
  <c r="T5325" i="2"/>
  <c r="U5325" i="2" s="1"/>
  <c r="W5325" i="2" s="1"/>
  <c r="Y5325" i="2" s="1"/>
  <c r="T5339" i="2"/>
  <c r="U5339" i="2" s="1"/>
  <c r="W5339" i="2" s="1"/>
  <c r="Y5339" i="2" s="1"/>
  <c r="T5357" i="2"/>
  <c r="U5357" i="2" s="1"/>
  <c r="W5357" i="2" s="1"/>
  <c r="Y5357" i="2" s="1"/>
  <c r="T5375" i="2"/>
  <c r="U5375" i="2" s="1"/>
  <c r="W5375" i="2" s="1"/>
  <c r="Y5375" i="2" s="1"/>
  <c r="T5389" i="2"/>
  <c r="U5389" i="2" s="1"/>
  <c r="W5389" i="2" s="1"/>
  <c r="Y5389" i="2" s="1"/>
  <c r="T5407" i="2"/>
  <c r="U5407" i="2" s="1"/>
  <c r="W5407" i="2" s="1"/>
  <c r="Y5407" i="2" s="1"/>
  <c r="T5425" i="2"/>
  <c r="U5425" i="2" s="1"/>
  <c r="W5425" i="2" s="1"/>
  <c r="Y5425" i="2" s="1"/>
  <c r="T5439" i="2"/>
  <c r="U5439" i="2" s="1"/>
  <c r="W5439" i="2" s="1"/>
  <c r="Y5439" i="2" s="1"/>
  <c r="T5457" i="2"/>
  <c r="U5457" i="2" s="1"/>
  <c r="W5457" i="2" s="1"/>
  <c r="Y5457" i="2" s="1"/>
  <c r="T5475" i="2"/>
  <c r="U5475" i="2" s="1"/>
  <c r="W5475" i="2" s="1"/>
  <c r="Y5475" i="2" s="1"/>
  <c r="T5489" i="2"/>
  <c r="U5489" i="2" s="1"/>
  <c r="W5489" i="2" s="1"/>
  <c r="Y5489" i="2" s="1"/>
  <c r="T5507" i="2"/>
  <c r="U5507" i="2" s="1"/>
  <c r="W5507" i="2" s="1"/>
  <c r="Y5507" i="2" s="1"/>
  <c r="T5525" i="2"/>
  <c r="U5525" i="2" s="1"/>
  <c r="W5525" i="2" s="1"/>
  <c r="Y5525" i="2" s="1"/>
  <c r="T5539" i="2"/>
  <c r="U5539" i="2" s="1"/>
  <c r="W5539" i="2" s="1"/>
  <c r="Y5539" i="2" s="1"/>
  <c r="T5199" i="2"/>
  <c r="U5199" i="2" s="1"/>
  <c r="W5199" i="2" s="1"/>
  <c r="Y5199" i="2" s="1"/>
  <c r="T5221" i="2"/>
  <c r="U5221" i="2" s="1"/>
  <c r="W5221" i="2" s="1"/>
  <c r="Y5221" i="2" s="1"/>
  <c r="T5243" i="2"/>
  <c r="U5243" i="2" s="1"/>
  <c r="W5243" i="2" s="1"/>
  <c r="Y5243" i="2" s="1"/>
  <c r="T5265" i="2"/>
  <c r="U5265" i="2" s="1"/>
  <c r="W5265" i="2" s="1"/>
  <c r="Y5265" i="2" s="1"/>
  <c r="T5287" i="2"/>
  <c r="U5287" i="2" s="1"/>
  <c r="W5287" i="2" s="1"/>
  <c r="Y5287" i="2" s="1"/>
  <c r="T5307" i="2"/>
  <c r="U5307" i="2" s="1"/>
  <c r="W5307" i="2" s="1"/>
  <c r="Y5307" i="2" s="1"/>
  <c r="T5326" i="2"/>
  <c r="U5326" i="2" s="1"/>
  <c r="W5326" i="2" s="1"/>
  <c r="Y5326" i="2" s="1"/>
  <c r="T5344" i="2"/>
  <c r="U5344" i="2" s="1"/>
  <c r="W5344" i="2" s="1"/>
  <c r="Y5344" i="2" s="1"/>
  <c r="T5358" i="2"/>
  <c r="U5358" i="2" s="1"/>
  <c r="W5358" i="2" s="1"/>
  <c r="Y5358" i="2" s="1"/>
  <c r="T5376" i="2"/>
  <c r="U5376" i="2" s="1"/>
  <c r="W5376" i="2" s="1"/>
  <c r="Y5376" i="2" s="1"/>
  <c r="T5394" i="2"/>
  <c r="U5394" i="2" s="1"/>
  <c r="W5394" i="2" s="1"/>
  <c r="Y5394" i="2" s="1"/>
  <c r="T5408" i="2"/>
  <c r="U5408" i="2" s="1"/>
  <c r="W5408" i="2" s="1"/>
  <c r="Y5408" i="2" s="1"/>
  <c r="T5426" i="2"/>
  <c r="U5426" i="2" s="1"/>
  <c r="W5426" i="2" s="1"/>
  <c r="Y5426" i="2" s="1"/>
  <c r="T5444" i="2"/>
  <c r="U5444" i="2" s="1"/>
  <c r="W5444" i="2" s="1"/>
  <c r="Y5444" i="2" s="1"/>
  <c r="T5458" i="2"/>
  <c r="U5458" i="2" s="1"/>
  <c r="W5458" i="2" s="1"/>
  <c r="Y5458" i="2" s="1"/>
  <c r="T5476" i="2"/>
  <c r="U5476" i="2" s="1"/>
  <c r="W5476" i="2" s="1"/>
  <c r="Y5476" i="2" s="1"/>
  <c r="T5494" i="2"/>
  <c r="U5494" i="2" s="1"/>
  <c r="W5494" i="2" s="1"/>
  <c r="Y5494" i="2" s="1"/>
  <c r="T5508" i="2"/>
  <c r="U5508" i="2" s="1"/>
  <c r="W5508" i="2" s="1"/>
  <c r="Y5508" i="2" s="1"/>
  <c r="T5526" i="2"/>
  <c r="U5526" i="2" s="1"/>
  <c r="W5526" i="2" s="1"/>
  <c r="Y5526" i="2" s="1"/>
  <c r="T5200" i="2"/>
  <c r="U5200" i="2" s="1"/>
  <c r="W5200" i="2" s="1"/>
  <c r="Y5200" i="2" s="1"/>
  <c r="T5222" i="2"/>
  <c r="U5222" i="2" s="1"/>
  <c r="W5222" i="2" s="1"/>
  <c r="Y5222" i="2" s="1"/>
  <c r="T5244" i="2"/>
  <c r="U5244" i="2" s="1"/>
  <c r="W5244" i="2" s="1"/>
  <c r="Y5244" i="2" s="1"/>
  <c r="T5266" i="2"/>
  <c r="U5266" i="2" s="1"/>
  <c r="W5266" i="2" s="1"/>
  <c r="Y5266" i="2" s="1"/>
  <c r="T5288" i="2"/>
  <c r="U5288" i="2" s="1"/>
  <c r="W5288" i="2" s="1"/>
  <c r="Y5288" i="2" s="1"/>
  <c r="T5308" i="2"/>
  <c r="U5308" i="2" s="1"/>
  <c r="W5308" i="2" s="1"/>
  <c r="Y5308" i="2" s="1"/>
  <c r="T5327" i="2"/>
  <c r="U5327" i="2" s="1"/>
  <c r="W5327" i="2" s="1"/>
  <c r="Y5327" i="2" s="1"/>
  <c r="T5345" i="2"/>
  <c r="U5345" i="2" s="1"/>
  <c r="W5345" i="2" s="1"/>
  <c r="Y5345" i="2" s="1"/>
  <c r="T5359" i="2"/>
  <c r="U5359" i="2" s="1"/>
  <c r="W5359" i="2" s="1"/>
  <c r="Y5359" i="2" s="1"/>
  <c r="T5377" i="2"/>
  <c r="U5377" i="2" s="1"/>
  <c r="W5377" i="2" s="1"/>
  <c r="Y5377" i="2" s="1"/>
  <c r="T5395" i="2"/>
  <c r="U5395" i="2" s="1"/>
  <c r="W5395" i="2" s="1"/>
  <c r="Y5395" i="2" s="1"/>
  <c r="T5409" i="2"/>
  <c r="U5409" i="2" s="1"/>
  <c r="W5409" i="2" s="1"/>
  <c r="Y5409" i="2" s="1"/>
  <c r="T5427" i="2"/>
  <c r="U5427" i="2" s="1"/>
  <c r="W5427" i="2" s="1"/>
  <c r="Y5427" i="2" s="1"/>
  <c r="T5445" i="2"/>
  <c r="U5445" i="2" s="1"/>
  <c r="W5445" i="2" s="1"/>
  <c r="Y5445" i="2" s="1"/>
  <c r="T5459" i="2"/>
  <c r="U5459" i="2" s="1"/>
  <c r="W5459" i="2" s="1"/>
  <c r="Y5459" i="2" s="1"/>
  <c r="T5477" i="2"/>
  <c r="U5477" i="2" s="1"/>
  <c r="W5477" i="2" s="1"/>
  <c r="Y5477" i="2" s="1"/>
  <c r="T5495" i="2"/>
  <c r="U5495" i="2" s="1"/>
  <c r="W5495" i="2" s="1"/>
  <c r="Y5495" i="2" s="1"/>
  <c r="T5509" i="2"/>
  <c r="U5509" i="2" s="1"/>
  <c r="W5509" i="2" s="1"/>
  <c r="Y5509" i="2" s="1"/>
  <c r="T5527" i="2"/>
  <c r="U5527" i="2" s="1"/>
  <c r="W5527" i="2" s="1"/>
  <c r="Y5527" i="2" s="1"/>
  <c r="T5206" i="2"/>
  <c r="U5206" i="2" s="1"/>
  <c r="W5206" i="2" s="1"/>
  <c r="Y5206" i="2" s="1"/>
  <c r="T5229" i="2"/>
  <c r="U5229" i="2" s="1"/>
  <c r="W5229" i="2" s="1"/>
  <c r="Y5229" i="2" s="1"/>
  <c r="T5251" i="2"/>
  <c r="U5251" i="2" s="1"/>
  <c r="W5251" i="2" s="1"/>
  <c r="Y5251" i="2" s="1"/>
  <c r="T5273" i="2"/>
  <c r="U5273" i="2" s="1"/>
  <c r="W5273" i="2" s="1"/>
  <c r="Y5273" i="2" s="1"/>
  <c r="T5294" i="2"/>
  <c r="U5294" i="2" s="1"/>
  <c r="W5294" i="2" s="1"/>
  <c r="Y5294" i="2" s="1"/>
  <c r="T5314" i="2"/>
  <c r="U5314" i="2" s="1"/>
  <c r="W5314" i="2" s="1"/>
  <c r="Y5314" i="2" s="1"/>
  <c r="T5328" i="2"/>
  <c r="U5328" i="2" s="1"/>
  <c r="W5328" i="2" s="1"/>
  <c r="Y5328" i="2" s="1"/>
  <c r="T5346" i="2"/>
  <c r="U5346" i="2" s="1"/>
  <c r="W5346" i="2" s="1"/>
  <c r="Y5346" i="2" s="1"/>
  <c r="T5364" i="2"/>
  <c r="U5364" i="2" s="1"/>
  <c r="W5364" i="2" s="1"/>
  <c r="Y5364" i="2" s="1"/>
  <c r="T5378" i="2"/>
  <c r="U5378" i="2" s="1"/>
  <c r="W5378" i="2" s="1"/>
  <c r="Y5378" i="2" s="1"/>
  <c r="T5396" i="2"/>
  <c r="U5396" i="2" s="1"/>
  <c r="W5396" i="2" s="1"/>
  <c r="Y5396" i="2" s="1"/>
  <c r="T5414" i="2"/>
  <c r="U5414" i="2" s="1"/>
  <c r="W5414" i="2" s="1"/>
  <c r="Y5414" i="2" s="1"/>
  <c r="T5428" i="2"/>
  <c r="U5428" i="2" s="1"/>
  <c r="W5428" i="2" s="1"/>
  <c r="Y5428" i="2" s="1"/>
  <c r="T5446" i="2"/>
  <c r="U5446" i="2" s="1"/>
  <c r="W5446" i="2" s="1"/>
  <c r="Y5446" i="2" s="1"/>
  <c r="T5464" i="2"/>
  <c r="U5464" i="2" s="1"/>
  <c r="W5464" i="2" s="1"/>
  <c r="Y5464" i="2" s="1"/>
  <c r="T5478" i="2"/>
  <c r="U5478" i="2" s="1"/>
  <c r="W5478" i="2" s="1"/>
  <c r="Y5478" i="2" s="1"/>
  <c r="T5496" i="2"/>
  <c r="U5496" i="2" s="1"/>
  <c r="W5496" i="2" s="1"/>
  <c r="Y5496" i="2" s="1"/>
  <c r="T5514" i="2"/>
  <c r="U5514" i="2" s="1"/>
  <c r="W5514" i="2" s="1"/>
  <c r="Y5514" i="2" s="1"/>
  <c r="T5528" i="2"/>
  <c r="U5528" i="2" s="1"/>
  <c r="W5528" i="2" s="1"/>
  <c r="Y5528" i="2" s="1"/>
  <c r="T5207" i="2"/>
  <c r="U5207" i="2" s="1"/>
  <c r="W5207" i="2" s="1"/>
  <c r="Y5207" i="2" s="1"/>
  <c r="T5230" i="2"/>
  <c r="U5230" i="2" s="1"/>
  <c r="W5230" i="2" s="1"/>
  <c r="Y5230" i="2" s="1"/>
  <c r="T5252" i="2"/>
  <c r="U5252" i="2" s="1"/>
  <c r="W5252" i="2" s="1"/>
  <c r="Y5252" i="2" s="1"/>
  <c r="T5274" i="2"/>
  <c r="U5274" i="2" s="1"/>
  <c r="W5274" i="2" s="1"/>
  <c r="Y5274" i="2" s="1"/>
  <c r="T5295" i="2"/>
  <c r="U5295" i="2" s="1"/>
  <c r="W5295" i="2" s="1"/>
  <c r="Y5295" i="2" s="1"/>
  <c r="T5315" i="2"/>
  <c r="U5315" i="2" s="1"/>
  <c r="W5315" i="2" s="1"/>
  <c r="Y5315" i="2" s="1"/>
  <c r="T5329" i="2"/>
  <c r="U5329" i="2" s="1"/>
  <c r="W5329" i="2" s="1"/>
  <c r="Y5329" i="2" s="1"/>
  <c r="T5347" i="2"/>
  <c r="U5347" i="2" s="1"/>
  <c r="W5347" i="2" s="1"/>
  <c r="Y5347" i="2" s="1"/>
  <c r="T5365" i="2"/>
  <c r="U5365" i="2" s="1"/>
  <c r="W5365" i="2" s="1"/>
  <c r="Y5365" i="2" s="1"/>
  <c r="T5379" i="2"/>
  <c r="U5379" i="2" s="1"/>
  <c r="W5379" i="2" s="1"/>
  <c r="Y5379" i="2" s="1"/>
  <c r="T5397" i="2"/>
  <c r="U5397" i="2" s="1"/>
  <c r="W5397" i="2" s="1"/>
  <c r="Y5397" i="2" s="1"/>
  <c r="T5415" i="2"/>
  <c r="U5415" i="2" s="1"/>
  <c r="W5415" i="2" s="1"/>
  <c r="Y5415" i="2" s="1"/>
  <c r="T5429" i="2"/>
  <c r="U5429" i="2" s="1"/>
  <c r="W5429" i="2" s="1"/>
  <c r="Y5429" i="2" s="1"/>
  <c r="T5447" i="2"/>
  <c r="U5447" i="2" s="1"/>
  <c r="W5447" i="2" s="1"/>
  <c r="Y5447" i="2" s="1"/>
  <c r="T5465" i="2"/>
  <c r="U5465" i="2" s="1"/>
  <c r="W5465" i="2" s="1"/>
  <c r="Y5465" i="2" s="1"/>
  <c r="T5479" i="2"/>
  <c r="U5479" i="2" s="1"/>
  <c r="W5479" i="2" s="1"/>
  <c r="Y5479" i="2" s="1"/>
  <c r="T5497" i="2"/>
  <c r="U5497" i="2" s="1"/>
  <c r="W5497" i="2" s="1"/>
  <c r="Y5497" i="2" s="1"/>
  <c r="T5515" i="2"/>
  <c r="U5515" i="2" s="1"/>
  <c r="W5515" i="2" s="1"/>
  <c r="Y5515" i="2" s="1"/>
  <c r="T5529" i="2"/>
  <c r="U5529" i="2" s="1"/>
  <c r="W5529" i="2" s="1"/>
  <c r="Y5529" i="2" s="1"/>
  <c r="T5209" i="2"/>
  <c r="U5209" i="2" s="1"/>
  <c r="W5209" i="2" s="1"/>
  <c r="Y5209" i="2" s="1"/>
  <c r="T5231" i="2"/>
  <c r="U5231" i="2" s="1"/>
  <c r="W5231" i="2" s="1"/>
  <c r="Y5231" i="2" s="1"/>
  <c r="T5253" i="2"/>
  <c r="U5253" i="2" s="1"/>
  <c r="W5253" i="2" s="1"/>
  <c r="Y5253" i="2" s="1"/>
  <c r="T5275" i="2"/>
  <c r="U5275" i="2" s="1"/>
  <c r="W5275" i="2" s="1"/>
  <c r="Y5275" i="2" s="1"/>
  <c r="T5296" i="2"/>
  <c r="U5296" i="2" s="1"/>
  <c r="W5296" i="2" s="1"/>
  <c r="Y5296" i="2" s="1"/>
  <c r="T5316" i="2"/>
  <c r="U5316" i="2" s="1"/>
  <c r="W5316" i="2" s="1"/>
  <c r="Y5316" i="2" s="1"/>
  <c r="T5334" i="2"/>
  <c r="U5334" i="2" s="1"/>
  <c r="W5334" i="2" s="1"/>
  <c r="Y5334" i="2" s="1"/>
  <c r="T5348" i="2"/>
  <c r="U5348" i="2" s="1"/>
  <c r="W5348" i="2" s="1"/>
  <c r="Y5348" i="2" s="1"/>
  <c r="T5366" i="2"/>
  <c r="U5366" i="2" s="1"/>
  <c r="W5366" i="2" s="1"/>
  <c r="Y5366" i="2" s="1"/>
  <c r="T5384" i="2"/>
  <c r="U5384" i="2" s="1"/>
  <c r="W5384" i="2" s="1"/>
  <c r="Y5384" i="2" s="1"/>
  <c r="T5398" i="2"/>
  <c r="U5398" i="2" s="1"/>
  <c r="W5398" i="2" s="1"/>
  <c r="Y5398" i="2" s="1"/>
  <c r="T5416" i="2"/>
  <c r="U5416" i="2" s="1"/>
  <c r="W5416" i="2" s="1"/>
  <c r="Y5416" i="2" s="1"/>
  <c r="T5434" i="2"/>
  <c r="U5434" i="2" s="1"/>
  <c r="W5434" i="2" s="1"/>
  <c r="Y5434" i="2" s="1"/>
  <c r="T5448" i="2"/>
  <c r="U5448" i="2" s="1"/>
  <c r="W5448" i="2" s="1"/>
  <c r="Y5448" i="2" s="1"/>
  <c r="T5466" i="2"/>
  <c r="U5466" i="2" s="1"/>
  <c r="W5466" i="2" s="1"/>
  <c r="Y5466" i="2" s="1"/>
  <c r="T5484" i="2"/>
  <c r="U5484" i="2" s="1"/>
  <c r="W5484" i="2" s="1"/>
  <c r="Y5484" i="2" s="1"/>
  <c r="T5498" i="2"/>
  <c r="U5498" i="2" s="1"/>
  <c r="W5498" i="2" s="1"/>
  <c r="Y5498" i="2" s="1"/>
  <c r="T5516" i="2"/>
  <c r="U5516" i="2" s="1"/>
  <c r="W5516" i="2" s="1"/>
  <c r="Y5516" i="2" s="1"/>
  <c r="T5534" i="2"/>
  <c r="U5534" i="2" s="1"/>
  <c r="W5534" i="2" s="1"/>
  <c r="Y5534" i="2" s="1"/>
  <c r="T5210" i="2"/>
  <c r="U5210" i="2" s="1"/>
  <c r="W5210" i="2" s="1"/>
  <c r="Y5210" i="2" s="1"/>
  <c r="T5232" i="2"/>
  <c r="U5232" i="2" s="1"/>
  <c r="W5232" i="2" s="1"/>
  <c r="Y5232" i="2" s="1"/>
  <c r="T5254" i="2"/>
  <c r="U5254" i="2" s="1"/>
  <c r="W5254" i="2" s="1"/>
  <c r="Y5254" i="2" s="1"/>
  <c r="T5276" i="2"/>
  <c r="U5276" i="2" s="1"/>
  <c r="W5276" i="2" s="1"/>
  <c r="Y5276" i="2" s="1"/>
  <c r="T5297" i="2"/>
  <c r="U5297" i="2" s="1"/>
  <c r="W5297" i="2" s="1"/>
  <c r="Y5297" i="2" s="1"/>
  <c r="T5317" i="2"/>
  <c r="U5317" i="2" s="1"/>
  <c r="W5317" i="2" s="1"/>
  <c r="Y5317" i="2" s="1"/>
  <c r="T5335" i="2"/>
  <c r="U5335" i="2" s="1"/>
  <c r="W5335" i="2" s="1"/>
  <c r="Y5335" i="2" s="1"/>
  <c r="T5349" i="2"/>
  <c r="U5349" i="2" s="1"/>
  <c r="W5349" i="2" s="1"/>
  <c r="Y5349" i="2" s="1"/>
  <c r="T5367" i="2"/>
  <c r="U5367" i="2" s="1"/>
  <c r="W5367" i="2" s="1"/>
  <c r="Y5367" i="2" s="1"/>
  <c r="T5385" i="2"/>
  <c r="U5385" i="2" s="1"/>
  <c r="W5385" i="2" s="1"/>
  <c r="Y5385" i="2" s="1"/>
  <c r="T5399" i="2"/>
  <c r="U5399" i="2" s="1"/>
  <c r="W5399" i="2" s="1"/>
  <c r="Y5399" i="2" s="1"/>
  <c r="T5417" i="2"/>
  <c r="U5417" i="2" s="1"/>
  <c r="W5417" i="2" s="1"/>
  <c r="Y5417" i="2" s="1"/>
  <c r="T5435" i="2"/>
  <c r="U5435" i="2" s="1"/>
  <c r="W5435" i="2" s="1"/>
  <c r="Y5435" i="2" s="1"/>
  <c r="T5449" i="2"/>
  <c r="U5449" i="2" s="1"/>
  <c r="W5449" i="2" s="1"/>
  <c r="Y5449" i="2" s="1"/>
  <c r="T5467" i="2"/>
  <c r="U5467" i="2" s="1"/>
  <c r="W5467" i="2" s="1"/>
  <c r="Y5467" i="2" s="1"/>
  <c r="T5485" i="2"/>
  <c r="U5485" i="2" s="1"/>
  <c r="W5485" i="2" s="1"/>
  <c r="Y5485" i="2" s="1"/>
  <c r="T5499" i="2"/>
  <c r="U5499" i="2" s="1"/>
  <c r="W5499" i="2" s="1"/>
  <c r="Y5499" i="2" s="1"/>
  <c r="T5517" i="2"/>
  <c r="U5517" i="2" s="1"/>
  <c r="W5517" i="2" s="1"/>
  <c r="Y5517" i="2" s="1"/>
  <c r="T5535" i="2"/>
  <c r="U5535" i="2" s="1"/>
  <c r="W5535" i="2" s="1"/>
  <c r="Y5535" i="2" s="1"/>
  <c r="T5211" i="2"/>
  <c r="U5211" i="2" s="1"/>
  <c r="W5211" i="2" s="1"/>
  <c r="Y5211" i="2" s="1"/>
  <c r="T5233" i="2"/>
  <c r="U5233" i="2" s="1"/>
  <c r="W5233" i="2" s="1"/>
  <c r="Y5233" i="2" s="1"/>
  <c r="T5255" i="2"/>
  <c r="U5255" i="2" s="1"/>
  <c r="W5255" i="2" s="1"/>
  <c r="Y5255" i="2" s="1"/>
  <c r="T5277" i="2"/>
  <c r="U5277" i="2" s="1"/>
  <c r="W5277" i="2" s="1"/>
  <c r="Y5277" i="2" s="1"/>
  <c r="T5298" i="2"/>
  <c r="U5298" i="2" s="1"/>
  <c r="W5298" i="2" s="1"/>
  <c r="Y5298" i="2" s="1"/>
  <c r="T5318" i="2"/>
  <c r="U5318" i="2" s="1"/>
  <c r="W5318" i="2" s="1"/>
  <c r="Y5318" i="2" s="1"/>
  <c r="T5336" i="2"/>
  <c r="U5336" i="2" s="1"/>
  <c r="W5336" i="2" s="1"/>
  <c r="Y5336" i="2" s="1"/>
  <c r="T5354" i="2"/>
  <c r="U5354" i="2" s="1"/>
  <c r="W5354" i="2" s="1"/>
  <c r="Y5354" i="2" s="1"/>
  <c r="T5368" i="2"/>
  <c r="U5368" i="2" s="1"/>
  <c r="W5368" i="2" s="1"/>
  <c r="Y5368" i="2" s="1"/>
  <c r="T5386" i="2"/>
  <c r="U5386" i="2" s="1"/>
  <c r="W5386" i="2" s="1"/>
  <c r="Y5386" i="2" s="1"/>
  <c r="T5404" i="2"/>
  <c r="U5404" i="2" s="1"/>
  <c r="W5404" i="2" s="1"/>
  <c r="Y5404" i="2" s="1"/>
  <c r="T5418" i="2"/>
  <c r="U5418" i="2" s="1"/>
  <c r="W5418" i="2" s="1"/>
  <c r="Y5418" i="2" s="1"/>
  <c r="T5436" i="2"/>
  <c r="U5436" i="2" s="1"/>
  <c r="W5436" i="2" s="1"/>
  <c r="Y5436" i="2" s="1"/>
  <c r="T5454" i="2"/>
  <c r="U5454" i="2" s="1"/>
  <c r="W5454" i="2" s="1"/>
  <c r="Y5454" i="2" s="1"/>
  <c r="T5468" i="2"/>
  <c r="U5468" i="2" s="1"/>
  <c r="W5468" i="2" s="1"/>
  <c r="Y5468" i="2" s="1"/>
  <c r="T5486" i="2"/>
  <c r="U5486" i="2" s="1"/>
  <c r="W5486" i="2" s="1"/>
  <c r="Y5486" i="2" s="1"/>
  <c r="T5504" i="2"/>
  <c r="U5504" i="2" s="1"/>
  <c r="W5504" i="2" s="1"/>
  <c r="Y5504" i="2" s="1"/>
  <c r="T5518" i="2"/>
  <c r="U5518" i="2" s="1"/>
  <c r="W5518" i="2" s="1"/>
  <c r="Y5518" i="2" s="1"/>
  <c r="T5536" i="2"/>
  <c r="U5536" i="2" s="1"/>
  <c r="W5536" i="2" s="1"/>
  <c r="Y5536" i="2" s="1"/>
  <c r="T5217" i="2"/>
  <c r="U5217" i="2" s="1"/>
  <c r="W5217" i="2" s="1"/>
  <c r="Y5217" i="2" s="1"/>
  <c r="T5240" i="2"/>
  <c r="U5240" i="2" s="1"/>
  <c r="W5240" i="2" s="1"/>
  <c r="Y5240" i="2" s="1"/>
  <c r="T5262" i="2"/>
  <c r="U5262" i="2" s="1"/>
  <c r="W5262" i="2" s="1"/>
  <c r="Y5262" i="2" s="1"/>
  <c r="T5284" i="2"/>
  <c r="U5284" i="2" s="1"/>
  <c r="W5284" i="2" s="1"/>
  <c r="Y5284" i="2" s="1"/>
  <c r="T5304" i="2"/>
  <c r="U5304" i="2" s="1"/>
  <c r="W5304" i="2" s="1"/>
  <c r="Y5304" i="2" s="1"/>
  <c r="T5319" i="2"/>
  <c r="U5319" i="2" s="1"/>
  <c r="W5319" i="2" s="1"/>
  <c r="Y5319" i="2" s="1"/>
  <c r="T5337" i="2"/>
  <c r="U5337" i="2" s="1"/>
  <c r="W5337" i="2" s="1"/>
  <c r="Y5337" i="2" s="1"/>
  <c r="T5355" i="2"/>
  <c r="U5355" i="2" s="1"/>
  <c r="W5355" i="2" s="1"/>
  <c r="Y5355" i="2" s="1"/>
  <c r="T5369" i="2"/>
  <c r="U5369" i="2" s="1"/>
  <c r="W5369" i="2" s="1"/>
  <c r="Y5369" i="2" s="1"/>
  <c r="T5387" i="2"/>
  <c r="U5387" i="2" s="1"/>
  <c r="W5387" i="2" s="1"/>
  <c r="Y5387" i="2" s="1"/>
  <c r="T5405" i="2"/>
  <c r="U5405" i="2" s="1"/>
  <c r="W5405" i="2" s="1"/>
  <c r="Y5405" i="2" s="1"/>
  <c r="T5419" i="2"/>
  <c r="U5419" i="2" s="1"/>
  <c r="W5419" i="2" s="1"/>
  <c r="Y5419" i="2" s="1"/>
  <c r="T5437" i="2"/>
  <c r="U5437" i="2" s="1"/>
  <c r="W5437" i="2" s="1"/>
  <c r="Y5437" i="2" s="1"/>
  <c r="T5455" i="2"/>
  <c r="U5455" i="2" s="1"/>
  <c r="W5455" i="2" s="1"/>
  <c r="Y5455" i="2" s="1"/>
  <c r="T5469" i="2"/>
  <c r="U5469" i="2" s="1"/>
  <c r="W5469" i="2" s="1"/>
  <c r="Y5469" i="2" s="1"/>
  <c r="T5487" i="2"/>
  <c r="U5487" i="2" s="1"/>
  <c r="W5487" i="2" s="1"/>
  <c r="Y5487" i="2" s="1"/>
  <c r="T5505" i="2"/>
  <c r="U5505" i="2" s="1"/>
  <c r="W5505" i="2" s="1"/>
  <c r="Y5505" i="2" s="1"/>
  <c r="T5519" i="2"/>
  <c r="U5519" i="2" s="1"/>
  <c r="W5519" i="2" s="1"/>
  <c r="Y5519" i="2" s="1"/>
  <c r="T5537" i="2"/>
  <c r="U5537" i="2" s="1"/>
  <c r="W5537" i="2" s="1"/>
  <c r="Y5537" i="2" s="1"/>
  <c r="T8083" i="2"/>
  <c r="U8083" i="2" s="1"/>
  <c r="W8083" i="2" s="1"/>
  <c r="Y8083" i="2" s="1"/>
  <c r="T8015" i="2"/>
  <c r="U8015" i="2" s="1"/>
  <c r="W8015" i="2" s="1"/>
  <c r="Y8015" i="2" s="1"/>
  <c r="T7933" i="2"/>
  <c r="U7933" i="2" s="1"/>
  <c r="W7933" i="2" s="1"/>
  <c r="Y7933" i="2" s="1"/>
  <c r="T7883" i="2"/>
  <c r="U7883" i="2" s="1"/>
  <c r="W7883" i="2" s="1"/>
  <c r="Y7883" i="2" s="1"/>
  <c r="T7815" i="2"/>
  <c r="U7815" i="2" s="1"/>
  <c r="W7815" i="2" s="1"/>
  <c r="Y7815" i="2" s="1"/>
  <c r="T5940" i="2"/>
  <c r="U5940" i="2" s="1"/>
  <c r="W5940" i="2" s="1"/>
  <c r="Y5940" i="2" s="1"/>
  <c r="T5950" i="2"/>
  <c r="U5950" i="2" s="1"/>
  <c r="W5950" i="2" s="1"/>
  <c r="Y5950" i="2" s="1"/>
  <c r="T5960" i="2"/>
  <c r="U5960" i="2" s="1"/>
  <c r="W5960" i="2" s="1"/>
  <c r="Y5960" i="2" s="1"/>
  <c r="T5970" i="2"/>
  <c r="U5970" i="2" s="1"/>
  <c r="W5970" i="2" s="1"/>
  <c r="Y5970" i="2" s="1"/>
  <c r="T5980" i="2"/>
  <c r="U5980" i="2" s="1"/>
  <c r="W5980" i="2" s="1"/>
  <c r="Y5980" i="2" s="1"/>
  <c r="T5990" i="2"/>
  <c r="U5990" i="2" s="1"/>
  <c r="W5990" i="2" s="1"/>
  <c r="Y5990" i="2" s="1"/>
  <c r="T6000" i="2"/>
  <c r="U6000" i="2" s="1"/>
  <c r="W6000" i="2" s="1"/>
  <c r="Y6000" i="2" s="1"/>
  <c r="T6010" i="2"/>
  <c r="U6010" i="2" s="1"/>
  <c r="W6010" i="2" s="1"/>
  <c r="Y6010" i="2" s="1"/>
  <c r="T6020" i="2"/>
  <c r="U6020" i="2" s="1"/>
  <c r="W6020" i="2" s="1"/>
  <c r="Y6020" i="2" s="1"/>
  <c r="T6030" i="2"/>
  <c r="U6030" i="2" s="1"/>
  <c r="W6030" i="2" s="1"/>
  <c r="Y6030" i="2" s="1"/>
  <c r="T6040" i="2"/>
  <c r="U6040" i="2" s="1"/>
  <c r="W6040" i="2" s="1"/>
  <c r="Y6040" i="2" s="1"/>
  <c r="T6050" i="2"/>
  <c r="U6050" i="2" s="1"/>
  <c r="W6050" i="2" s="1"/>
  <c r="Y6050" i="2" s="1"/>
  <c r="T6060" i="2"/>
  <c r="U6060" i="2" s="1"/>
  <c r="W6060" i="2" s="1"/>
  <c r="Y6060" i="2" s="1"/>
  <c r="T6070" i="2"/>
  <c r="U6070" i="2" s="1"/>
  <c r="W6070" i="2" s="1"/>
  <c r="Y6070" i="2" s="1"/>
  <c r="T6080" i="2"/>
  <c r="U6080" i="2" s="1"/>
  <c r="W6080" i="2" s="1"/>
  <c r="Y6080" i="2" s="1"/>
  <c r="T6090" i="2"/>
  <c r="U6090" i="2" s="1"/>
  <c r="W6090" i="2" s="1"/>
  <c r="Y6090" i="2" s="1"/>
  <c r="T6100" i="2"/>
  <c r="U6100" i="2" s="1"/>
  <c r="W6100" i="2" s="1"/>
  <c r="Y6100" i="2" s="1"/>
  <c r="T6110" i="2"/>
  <c r="U6110" i="2" s="1"/>
  <c r="W6110" i="2" s="1"/>
  <c r="Y6110" i="2" s="1"/>
  <c r="T6120" i="2"/>
  <c r="U6120" i="2" s="1"/>
  <c r="W6120" i="2" s="1"/>
  <c r="Y6120" i="2" s="1"/>
  <c r="T6130" i="2"/>
  <c r="U6130" i="2" s="1"/>
  <c r="W6130" i="2" s="1"/>
  <c r="Y6130" i="2" s="1"/>
  <c r="T6140" i="2"/>
  <c r="U6140" i="2" s="1"/>
  <c r="W6140" i="2" s="1"/>
  <c r="Y6140" i="2" s="1"/>
  <c r="T5941" i="2"/>
  <c r="U5941" i="2" s="1"/>
  <c r="W5941" i="2" s="1"/>
  <c r="Y5941" i="2" s="1"/>
  <c r="T5951" i="2"/>
  <c r="U5951" i="2" s="1"/>
  <c r="W5951" i="2" s="1"/>
  <c r="Y5951" i="2" s="1"/>
  <c r="T5961" i="2"/>
  <c r="U5961" i="2" s="1"/>
  <c r="W5961" i="2" s="1"/>
  <c r="Y5961" i="2" s="1"/>
  <c r="T5971" i="2"/>
  <c r="U5971" i="2" s="1"/>
  <c r="W5971" i="2" s="1"/>
  <c r="Y5971" i="2" s="1"/>
  <c r="T5981" i="2"/>
  <c r="U5981" i="2" s="1"/>
  <c r="W5981" i="2" s="1"/>
  <c r="Y5981" i="2" s="1"/>
  <c r="T5991" i="2"/>
  <c r="U5991" i="2" s="1"/>
  <c r="W5991" i="2" s="1"/>
  <c r="Y5991" i="2" s="1"/>
  <c r="T6001" i="2"/>
  <c r="U6001" i="2" s="1"/>
  <c r="W6001" i="2" s="1"/>
  <c r="Y6001" i="2" s="1"/>
  <c r="T6011" i="2"/>
  <c r="U6011" i="2" s="1"/>
  <c r="W6011" i="2" s="1"/>
  <c r="Y6011" i="2" s="1"/>
  <c r="T6021" i="2"/>
  <c r="U6021" i="2" s="1"/>
  <c r="W6021" i="2" s="1"/>
  <c r="Y6021" i="2" s="1"/>
  <c r="T5942" i="2"/>
  <c r="U5942" i="2" s="1"/>
  <c r="W5942" i="2" s="1"/>
  <c r="Y5942" i="2" s="1"/>
  <c r="T5954" i="2"/>
  <c r="U5954" i="2" s="1"/>
  <c r="W5954" i="2" s="1"/>
  <c r="Y5954" i="2" s="1"/>
  <c r="T5966" i="2"/>
  <c r="U5966" i="2" s="1"/>
  <c r="W5966" i="2" s="1"/>
  <c r="Y5966" i="2" s="1"/>
  <c r="T5978" i="2"/>
  <c r="U5978" i="2" s="1"/>
  <c r="W5978" i="2" s="1"/>
  <c r="Y5978" i="2" s="1"/>
  <c r="T5992" i="2"/>
  <c r="U5992" i="2" s="1"/>
  <c r="W5992" i="2" s="1"/>
  <c r="Y5992" i="2" s="1"/>
  <c r="T6004" i="2"/>
  <c r="U6004" i="2" s="1"/>
  <c r="W6004" i="2" s="1"/>
  <c r="Y6004" i="2" s="1"/>
  <c r="T6016" i="2"/>
  <c r="U6016" i="2" s="1"/>
  <c r="W6016" i="2" s="1"/>
  <c r="Y6016" i="2" s="1"/>
  <c r="T6028" i="2"/>
  <c r="U6028" i="2" s="1"/>
  <c r="W6028" i="2" s="1"/>
  <c r="Y6028" i="2" s="1"/>
  <c r="T6039" i="2"/>
  <c r="U6039" i="2" s="1"/>
  <c r="W6039" i="2" s="1"/>
  <c r="Y6039" i="2" s="1"/>
  <c r="T6051" i="2"/>
  <c r="U6051" i="2" s="1"/>
  <c r="W6051" i="2" s="1"/>
  <c r="Y6051" i="2" s="1"/>
  <c r="T6062" i="2"/>
  <c r="U6062" i="2" s="1"/>
  <c r="W6062" i="2" s="1"/>
  <c r="Y6062" i="2" s="1"/>
  <c r="T6073" i="2"/>
  <c r="U6073" i="2" s="1"/>
  <c r="W6073" i="2" s="1"/>
  <c r="Y6073" i="2" s="1"/>
  <c r="T6084" i="2"/>
  <c r="U6084" i="2" s="1"/>
  <c r="W6084" i="2" s="1"/>
  <c r="Y6084" i="2" s="1"/>
  <c r="T6095" i="2"/>
  <c r="U6095" i="2" s="1"/>
  <c r="W6095" i="2" s="1"/>
  <c r="Y6095" i="2" s="1"/>
  <c r="T6106" i="2"/>
  <c r="U6106" i="2" s="1"/>
  <c r="W6106" i="2" s="1"/>
  <c r="Y6106" i="2" s="1"/>
  <c r="T6117" i="2"/>
  <c r="U6117" i="2" s="1"/>
  <c r="W6117" i="2" s="1"/>
  <c r="Y6117" i="2" s="1"/>
  <c r="T6128" i="2"/>
  <c r="U6128" i="2" s="1"/>
  <c r="W6128" i="2" s="1"/>
  <c r="Y6128" i="2" s="1"/>
  <c r="T6139" i="2"/>
  <c r="U6139" i="2" s="1"/>
  <c r="W6139" i="2" s="1"/>
  <c r="Y6139" i="2" s="1"/>
  <c r="T6150" i="2"/>
  <c r="U6150" i="2" s="1"/>
  <c r="W6150" i="2" s="1"/>
  <c r="Y6150" i="2" s="1"/>
  <c r="T6160" i="2"/>
  <c r="U6160" i="2" s="1"/>
  <c r="W6160" i="2" s="1"/>
  <c r="Y6160" i="2" s="1"/>
  <c r="T6170" i="2"/>
  <c r="U6170" i="2" s="1"/>
  <c r="W6170" i="2" s="1"/>
  <c r="Y6170" i="2" s="1"/>
  <c r="T6180" i="2"/>
  <c r="U6180" i="2" s="1"/>
  <c r="W6180" i="2" s="1"/>
  <c r="Y6180" i="2" s="1"/>
  <c r="T6190" i="2"/>
  <c r="U6190" i="2" s="1"/>
  <c r="W6190" i="2" s="1"/>
  <c r="Y6190" i="2" s="1"/>
  <c r="T6200" i="2"/>
  <c r="U6200" i="2" s="1"/>
  <c r="W6200" i="2" s="1"/>
  <c r="Y6200" i="2" s="1"/>
  <c r="T6210" i="2"/>
  <c r="U6210" i="2" s="1"/>
  <c r="W6210" i="2" s="1"/>
  <c r="Y6210" i="2" s="1"/>
  <c r="T6220" i="2"/>
  <c r="U6220" i="2" s="1"/>
  <c r="W6220" i="2" s="1"/>
  <c r="Y6220" i="2" s="1"/>
  <c r="T6230" i="2"/>
  <c r="U6230" i="2" s="1"/>
  <c r="W6230" i="2" s="1"/>
  <c r="Y6230" i="2" s="1"/>
  <c r="T6240" i="2"/>
  <c r="U6240" i="2" s="1"/>
  <c r="W6240" i="2" s="1"/>
  <c r="Y6240" i="2" s="1"/>
  <c r="T6250" i="2"/>
  <c r="U6250" i="2" s="1"/>
  <c r="W6250" i="2" s="1"/>
  <c r="Y6250" i="2" s="1"/>
  <c r="T6260" i="2"/>
  <c r="U6260" i="2" s="1"/>
  <c r="W6260" i="2" s="1"/>
  <c r="Y6260" i="2" s="1"/>
  <c r="T6270" i="2"/>
  <c r="U6270" i="2" s="1"/>
  <c r="W6270" i="2" s="1"/>
  <c r="Y6270" i="2" s="1"/>
  <c r="T6280" i="2"/>
  <c r="U6280" i="2" s="1"/>
  <c r="W6280" i="2" s="1"/>
  <c r="Y6280" i="2" s="1"/>
  <c r="T5943" i="2"/>
  <c r="U5943" i="2" s="1"/>
  <c r="W5943" i="2" s="1"/>
  <c r="Y5943" i="2" s="1"/>
  <c r="T5955" i="2"/>
  <c r="U5955" i="2" s="1"/>
  <c r="W5955" i="2" s="1"/>
  <c r="Y5955" i="2" s="1"/>
  <c r="T5967" i="2"/>
  <c r="U5967" i="2" s="1"/>
  <c r="W5967" i="2" s="1"/>
  <c r="Y5967" i="2" s="1"/>
  <c r="T5979" i="2"/>
  <c r="U5979" i="2" s="1"/>
  <c r="W5979" i="2" s="1"/>
  <c r="Y5979" i="2" s="1"/>
  <c r="T5993" i="2"/>
  <c r="U5993" i="2" s="1"/>
  <c r="W5993" i="2" s="1"/>
  <c r="Y5993" i="2" s="1"/>
  <c r="T6005" i="2"/>
  <c r="U6005" i="2" s="1"/>
  <c r="W6005" i="2" s="1"/>
  <c r="Y6005" i="2" s="1"/>
  <c r="T6017" i="2"/>
  <c r="U6017" i="2" s="1"/>
  <c r="W6017" i="2" s="1"/>
  <c r="Y6017" i="2" s="1"/>
  <c r="T6029" i="2"/>
  <c r="U6029" i="2" s="1"/>
  <c r="W6029" i="2" s="1"/>
  <c r="Y6029" i="2" s="1"/>
  <c r="T6041" i="2"/>
  <c r="U6041" i="2" s="1"/>
  <c r="W6041" i="2" s="1"/>
  <c r="Y6041" i="2" s="1"/>
  <c r="T6052" i="2"/>
  <c r="U6052" i="2" s="1"/>
  <c r="W6052" i="2" s="1"/>
  <c r="Y6052" i="2" s="1"/>
  <c r="T6063" i="2"/>
  <c r="U6063" i="2" s="1"/>
  <c r="W6063" i="2" s="1"/>
  <c r="Y6063" i="2" s="1"/>
  <c r="T6074" i="2"/>
  <c r="U6074" i="2" s="1"/>
  <c r="W6074" i="2" s="1"/>
  <c r="Y6074" i="2" s="1"/>
  <c r="T6085" i="2"/>
  <c r="U6085" i="2" s="1"/>
  <c r="W6085" i="2" s="1"/>
  <c r="Y6085" i="2" s="1"/>
  <c r="T6096" i="2"/>
  <c r="U6096" i="2" s="1"/>
  <c r="W6096" i="2" s="1"/>
  <c r="Y6096" i="2" s="1"/>
  <c r="T6107" i="2"/>
  <c r="U6107" i="2" s="1"/>
  <c r="W6107" i="2" s="1"/>
  <c r="Y6107" i="2" s="1"/>
  <c r="T6118" i="2"/>
  <c r="U6118" i="2" s="1"/>
  <c r="W6118" i="2" s="1"/>
  <c r="Y6118" i="2" s="1"/>
  <c r="T6129" i="2"/>
  <c r="U6129" i="2" s="1"/>
  <c r="W6129" i="2" s="1"/>
  <c r="Y6129" i="2" s="1"/>
  <c r="T6141" i="2"/>
  <c r="U6141" i="2" s="1"/>
  <c r="W6141" i="2" s="1"/>
  <c r="Y6141" i="2" s="1"/>
  <c r="T6151" i="2"/>
  <c r="U6151" i="2" s="1"/>
  <c r="W6151" i="2" s="1"/>
  <c r="Y6151" i="2" s="1"/>
  <c r="T6161" i="2"/>
  <c r="U6161" i="2" s="1"/>
  <c r="W6161" i="2" s="1"/>
  <c r="Y6161" i="2" s="1"/>
  <c r="T6171" i="2"/>
  <c r="U6171" i="2" s="1"/>
  <c r="W6171" i="2" s="1"/>
  <c r="Y6171" i="2" s="1"/>
  <c r="T6181" i="2"/>
  <c r="U6181" i="2" s="1"/>
  <c r="W6181" i="2" s="1"/>
  <c r="Y6181" i="2" s="1"/>
  <c r="T6191" i="2"/>
  <c r="U6191" i="2" s="1"/>
  <c r="W6191" i="2" s="1"/>
  <c r="Y6191" i="2" s="1"/>
  <c r="T6201" i="2"/>
  <c r="U6201" i="2" s="1"/>
  <c r="W6201" i="2" s="1"/>
  <c r="Y6201" i="2" s="1"/>
  <c r="T6211" i="2"/>
  <c r="U6211" i="2" s="1"/>
  <c r="W6211" i="2" s="1"/>
  <c r="Y6211" i="2" s="1"/>
  <c r="T6221" i="2"/>
  <c r="U6221" i="2" s="1"/>
  <c r="W6221" i="2" s="1"/>
  <c r="Y6221" i="2" s="1"/>
  <c r="T6231" i="2"/>
  <c r="U6231" i="2" s="1"/>
  <c r="W6231" i="2" s="1"/>
  <c r="Y6231" i="2" s="1"/>
  <c r="T6241" i="2"/>
  <c r="U6241" i="2" s="1"/>
  <c r="W6241" i="2" s="1"/>
  <c r="Y6241" i="2" s="1"/>
  <c r="T6251" i="2"/>
  <c r="U6251" i="2" s="1"/>
  <c r="W6251" i="2" s="1"/>
  <c r="Y6251" i="2" s="1"/>
  <c r="T6261" i="2"/>
  <c r="U6261" i="2" s="1"/>
  <c r="W6261" i="2" s="1"/>
  <c r="Y6261" i="2" s="1"/>
  <c r="T6271" i="2"/>
  <c r="U6271" i="2" s="1"/>
  <c r="W6271" i="2" s="1"/>
  <c r="Y6271" i="2" s="1"/>
  <c r="T6281" i="2"/>
  <c r="U6281" i="2" s="1"/>
  <c r="W6281" i="2" s="1"/>
  <c r="Y6281" i="2" s="1"/>
  <c r="T5944" i="2"/>
  <c r="U5944" i="2" s="1"/>
  <c r="W5944" i="2" s="1"/>
  <c r="Y5944" i="2" s="1"/>
  <c r="T5956" i="2"/>
  <c r="U5956" i="2" s="1"/>
  <c r="W5956" i="2" s="1"/>
  <c r="Y5956" i="2" s="1"/>
  <c r="T5968" i="2"/>
  <c r="U5968" i="2" s="1"/>
  <c r="W5968" i="2" s="1"/>
  <c r="Y5968" i="2" s="1"/>
  <c r="T5982" i="2"/>
  <c r="U5982" i="2" s="1"/>
  <c r="W5982" i="2" s="1"/>
  <c r="Y5982" i="2" s="1"/>
  <c r="T5994" i="2"/>
  <c r="U5994" i="2" s="1"/>
  <c r="W5994" i="2" s="1"/>
  <c r="Y5994" i="2" s="1"/>
  <c r="T6006" i="2"/>
  <c r="U6006" i="2" s="1"/>
  <c r="W6006" i="2" s="1"/>
  <c r="Y6006" i="2" s="1"/>
  <c r="T6018" i="2"/>
  <c r="U6018" i="2" s="1"/>
  <c r="W6018" i="2" s="1"/>
  <c r="Y6018" i="2" s="1"/>
  <c r="T6031" i="2"/>
  <c r="U6031" i="2" s="1"/>
  <c r="W6031" i="2" s="1"/>
  <c r="Y6031" i="2" s="1"/>
  <c r="T6042" i="2"/>
  <c r="U6042" i="2" s="1"/>
  <c r="W6042" i="2" s="1"/>
  <c r="Y6042" i="2" s="1"/>
  <c r="T6053" i="2"/>
  <c r="U6053" i="2" s="1"/>
  <c r="W6053" i="2" s="1"/>
  <c r="Y6053" i="2" s="1"/>
  <c r="T6064" i="2"/>
  <c r="U6064" i="2" s="1"/>
  <c r="W6064" i="2" s="1"/>
  <c r="Y6064" i="2" s="1"/>
  <c r="T6075" i="2"/>
  <c r="U6075" i="2" s="1"/>
  <c r="W6075" i="2" s="1"/>
  <c r="Y6075" i="2" s="1"/>
  <c r="T6086" i="2"/>
  <c r="U6086" i="2" s="1"/>
  <c r="W6086" i="2" s="1"/>
  <c r="Y6086" i="2" s="1"/>
  <c r="T6097" i="2"/>
  <c r="U6097" i="2" s="1"/>
  <c r="W6097" i="2" s="1"/>
  <c r="Y6097" i="2" s="1"/>
  <c r="T6108" i="2"/>
  <c r="U6108" i="2" s="1"/>
  <c r="W6108" i="2" s="1"/>
  <c r="Y6108" i="2" s="1"/>
  <c r="T6119" i="2"/>
  <c r="U6119" i="2" s="1"/>
  <c r="W6119" i="2" s="1"/>
  <c r="Y6119" i="2" s="1"/>
  <c r="T6131" i="2"/>
  <c r="U6131" i="2" s="1"/>
  <c r="W6131" i="2" s="1"/>
  <c r="Y6131" i="2" s="1"/>
  <c r="T6142" i="2"/>
  <c r="U6142" i="2" s="1"/>
  <c r="W6142" i="2" s="1"/>
  <c r="Y6142" i="2" s="1"/>
  <c r="T6152" i="2"/>
  <c r="U6152" i="2" s="1"/>
  <c r="W6152" i="2" s="1"/>
  <c r="Y6152" i="2" s="1"/>
  <c r="T6162" i="2"/>
  <c r="U6162" i="2" s="1"/>
  <c r="W6162" i="2" s="1"/>
  <c r="Y6162" i="2" s="1"/>
  <c r="T6172" i="2"/>
  <c r="U6172" i="2" s="1"/>
  <c r="W6172" i="2" s="1"/>
  <c r="Y6172" i="2" s="1"/>
  <c r="T6182" i="2"/>
  <c r="U6182" i="2" s="1"/>
  <c r="W6182" i="2" s="1"/>
  <c r="Y6182" i="2" s="1"/>
  <c r="T6192" i="2"/>
  <c r="U6192" i="2" s="1"/>
  <c r="W6192" i="2" s="1"/>
  <c r="Y6192" i="2" s="1"/>
  <c r="T6202" i="2"/>
  <c r="U6202" i="2" s="1"/>
  <c r="W6202" i="2" s="1"/>
  <c r="Y6202" i="2" s="1"/>
  <c r="T6212" i="2"/>
  <c r="U6212" i="2" s="1"/>
  <c r="W6212" i="2" s="1"/>
  <c r="Y6212" i="2" s="1"/>
  <c r="T6222" i="2"/>
  <c r="U6222" i="2" s="1"/>
  <c r="W6222" i="2" s="1"/>
  <c r="Y6222" i="2" s="1"/>
  <c r="T6232" i="2"/>
  <c r="U6232" i="2" s="1"/>
  <c r="W6232" i="2" s="1"/>
  <c r="Y6232" i="2" s="1"/>
  <c r="T6242" i="2"/>
  <c r="U6242" i="2" s="1"/>
  <c r="W6242" i="2" s="1"/>
  <c r="Y6242" i="2" s="1"/>
  <c r="T6252" i="2"/>
  <c r="U6252" i="2" s="1"/>
  <c r="W6252" i="2" s="1"/>
  <c r="Y6252" i="2" s="1"/>
  <c r="T6262" i="2"/>
  <c r="U6262" i="2" s="1"/>
  <c r="W6262" i="2" s="1"/>
  <c r="Y6262" i="2" s="1"/>
  <c r="T6272" i="2"/>
  <c r="U6272" i="2" s="1"/>
  <c r="W6272" i="2" s="1"/>
  <c r="Y6272" i="2" s="1"/>
  <c r="T6282" i="2"/>
  <c r="U6282" i="2" s="1"/>
  <c r="W6282" i="2" s="1"/>
  <c r="Y6282" i="2" s="1"/>
  <c r="T5946" i="2"/>
  <c r="U5946" i="2" s="1"/>
  <c r="W5946" i="2" s="1"/>
  <c r="Y5946" i="2" s="1"/>
  <c r="T5958" i="2"/>
  <c r="U5958" i="2" s="1"/>
  <c r="W5958" i="2" s="1"/>
  <c r="Y5958" i="2" s="1"/>
  <c r="T5972" i="2"/>
  <c r="U5972" i="2" s="1"/>
  <c r="W5972" i="2" s="1"/>
  <c r="Y5972" i="2" s="1"/>
  <c r="T5984" i="2"/>
  <c r="U5984" i="2" s="1"/>
  <c r="W5984" i="2" s="1"/>
  <c r="Y5984" i="2" s="1"/>
  <c r="T5996" i="2"/>
  <c r="U5996" i="2" s="1"/>
  <c r="W5996" i="2" s="1"/>
  <c r="Y5996" i="2" s="1"/>
  <c r="T6008" i="2"/>
  <c r="U6008" i="2" s="1"/>
  <c r="W6008" i="2" s="1"/>
  <c r="Y6008" i="2" s="1"/>
  <c r="T6022" i="2"/>
  <c r="U6022" i="2" s="1"/>
  <c r="W6022" i="2" s="1"/>
  <c r="Y6022" i="2" s="1"/>
  <c r="T6033" i="2"/>
  <c r="U6033" i="2" s="1"/>
  <c r="W6033" i="2" s="1"/>
  <c r="Y6033" i="2" s="1"/>
  <c r="T6044" i="2"/>
  <c r="U6044" i="2" s="1"/>
  <c r="W6044" i="2" s="1"/>
  <c r="Y6044" i="2" s="1"/>
  <c r="T6055" i="2"/>
  <c r="U6055" i="2" s="1"/>
  <c r="W6055" i="2" s="1"/>
  <c r="Y6055" i="2" s="1"/>
  <c r="T6066" i="2"/>
  <c r="U6066" i="2" s="1"/>
  <c r="W6066" i="2" s="1"/>
  <c r="Y6066" i="2" s="1"/>
  <c r="T6077" i="2"/>
  <c r="U6077" i="2" s="1"/>
  <c r="W6077" i="2" s="1"/>
  <c r="Y6077" i="2" s="1"/>
  <c r="T6088" i="2"/>
  <c r="U6088" i="2" s="1"/>
  <c r="W6088" i="2" s="1"/>
  <c r="Y6088" i="2" s="1"/>
  <c r="T6099" i="2"/>
  <c r="U6099" i="2" s="1"/>
  <c r="W6099" i="2" s="1"/>
  <c r="Y6099" i="2" s="1"/>
  <c r="T6111" i="2"/>
  <c r="U6111" i="2" s="1"/>
  <c r="W6111" i="2" s="1"/>
  <c r="Y6111" i="2" s="1"/>
  <c r="T6122" i="2"/>
  <c r="U6122" i="2" s="1"/>
  <c r="W6122" i="2" s="1"/>
  <c r="Y6122" i="2" s="1"/>
  <c r="T6133" i="2"/>
  <c r="U6133" i="2" s="1"/>
  <c r="W6133" i="2" s="1"/>
  <c r="Y6133" i="2" s="1"/>
  <c r="T6144" i="2"/>
  <c r="U6144" i="2" s="1"/>
  <c r="W6144" i="2" s="1"/>
  <c r="Y6144" i="2" s="1"/>
  <c r="T6154" i="2"/>
  <c r="U6154" i="2" s="1"/>
  <c r="W6154" i="2" s="1"/>
  <c r="Y6154" i="2" s="1"/>
  <c r="T6164" i="2"/>
  <c r="U6164" i="2" s="1"/>
  <c r="W6164" i="2" s="1"/>
  <c r="Y6164" i="2" s="1"/>
  <c r="T6174" i="2"/>
  <c r="U6174" i="2" s="1"/>
  <c r="W6174" i="2" s="1"/>
  <c r="Y6174" i="2" s="1"/>
  <c r="T6184" i="2"/>
  <c r="U6184" i="2" s="1"/>
  <c r="W6184" i="2" s="1"/>
  <c r="Y6184" i="2" s="1"/>
  <c r="T6194" i="2"/>
  <c r="U6194" i="2" s="1"/>
  <c r="W6194" i="2" s="1"/>
  <c r="Y6194" i="2" s="1"/>
  <c r="T6204" i="2"/>
  <c r="U6204" i="2" s="1"/>
  <c r="W6204" i="2" s="1"/>
  <c r="Y6204" i="2" s="1"/>
  <c r="T6214" i="2"/>
  <c r="U6214" i="2" s="1"/>
  <c r="W6214" i="2" s="1"/>
  <c r="Y6214" i="2" s="1"/>
  <c r="T6224" i="2"/>
  <c r="U6224" i="2" s="1"/>
  <c r="W6224" i="2" s="1"/>
  <c r="Y6224" i="2" s="1"/>
  <c r="T6234" i="2"/>
  <c r="U6234" i="2" s="1"/>
  <c r="W6234" i="2" s="1"/>
  <c r="Y6234" i="2" s="1"/>
  <c r="T6244" i="2"/>
  <c r="U6244" i="2" s="1"/>
  <c r="W6244" i="2" s="1"/>
  <c r="Y6244" i="2" s="1"/>
  <c r="T6254" i="2"/>
  <c r="U6254" i="2" s="1"/>
  <c r="W6254" i="2" s="1"/>
  <c r="Y6254" i="2" s="1"/>
  <c r="T6264" i="2"/>
  <c r="U6264" i="2" s="1"/>
  <c r="W6264" i="2" s="1"/>
  <c r="Y6264" i="2" s="1"/>
  <c r="T6274" i="2"/>
  <c r="U6274" i="2" s="1"/>
  <c r="W6274" i="2" s="1"/>
  <c r="Y6274" i="2" s="1"/>
  <c r="T5948" i="2"/>
  <c r="U5948" i="2" s="1"/>
  <c r="W5948" i="2" s="1"/>
  <c r="Y5948" i="2" s="1"/>
  <c r="T5962" i="2"/>
  <c r="U5962" i="2" s="1"/>
  <c r="W5962" i="2" s="1"/>
  <c r="Y5962" i="2" s="1"/>
  <c r="T5974" i="2"/>
  <c r="U5974" i="2" s="1"/>
  <c r="W5974" i="2" s="1"/>
  <c r="Y5974" i="2" s="1"/>
  <c r="T5986" i="2"/>
  <c r="U5986" i="2" s="1"/>
  <c r="W5986" i="2" s="1"/>
  <c r="Y5986" i="2" s="1"/>
  <c r="T5949" i="2"/>
  <c r="U5949" i="2" s="1"/>
  <c r="W5949" i="2" s="1"/>
  <c r="Y5949" i="2" s="1"/>
  <c r="T5963" i="2"/>
  <c r="U5963" i="2" s="1"/>
  <c r="W5963" i="2" s="1"/>
  <c r="Y5963" i="2" s="1"/>
  <c r="T5975" i="2"/>
  <c r="U5975" i="2" s="1"/>
  <c r="W5975" i="2" s="1"/>
  <c r="Y5975" i="2" s="1"/>
  <c r="T5952" i="2"/>
  <c r="U5952" i="2" s="1"/>
  <c r="W5952" i="2" s="1"/>
  <c r="Y5952" i="2" s="1"/>
  <c r="T5964" i="2"/>
  <c r="U5964" i="2" s="1"/>
  <c r="W5964" i="2" s="1"/>
  <c r="Y5964" i="2" s="1"/>
  <c r="T5976" i="2"/>
  <c r="U5976" i="2" s="1"/>
  <c r="W5976" i="2" s="1"/>
  <c r="Y5976" i="2" s="1"/>
  <c r="T5988" i="2"/>
  <c r="U5988" i="2" s="1"/>
  <c r="W5988" i="2" s="1"/>
  <c r="Y5988" i="2" s="1"/>
  <c r="T6002" i="2"/>
  <c r="U6002" i="2" s="1"/>
  <c r="W6002" i="2" s="1"/>
  <c r="Y6002" i="2" s="1"/>
  <c r="T6014" i="2"/>
  <c r="U6014" i="2" s="1"/>
  <c r="W6014" i="2" s="1"/>
  <c r="Y6014" i="2" s="1"/>
  <c r="T6026" i="2"/>
  <c r="U6026" i="2" s="1"/>
  <c r="W6026" i="2" s="1"/>
  <c r="Y6026" i="2" s="1"/>
  <c r="T6037" i="2"/>
  <c r="U6037" i="2" s="1"/>
  <c r="W6037" i="2" s="1"/>
  <c r="Y6037" i="2" s="1"/>
  <c r="T6048" i="2"/>
  <c r="U6048" i="2" s="1"/>
  <c r="W6048" i="2" s="1"/>
  <c r="Y6048" i="2" s="1"/>
  <c r="T6059" i="2"/>
  <c r="U6059" i="2" s="1"/>
  <c r="W6059" i="2" s="1"/>
  <c r="Y6059" i="2" s="1"/>
  <c r="T6071" i="2"/>
  <c r="U6071" i="2" s="1"/>
  <c r="W6071" i="2" s="1"/>
  <c r="Y6071" i="2" s="1"/>
  <c r="T6082" i="2"/>
  <c r="U6082" i="2" s="1"/>
  <c r="W6082" i="2" s="1"/>
  <c r="Y6082" i="2" s="1"/>
  <c r="T6093" i="2"/>
  <c r="U6093" i="2" s="1"/>
  <c r="W6093" i="2" s="1"/>
  <c r="Y6093" i="2" s="1"/>
  <c r="T6104" i="2"/>
  <c r="U6104" i="2" s="1"/>
  <c r="W6104" i="2" s="1"/>
  <c r="Y6104" i="2" s="1"/>
  <c r="T6115" i="2"/>
  <c r="U6115" i="2" s="1"/>
  <c r="W6115" i="2" s="1"/>
  <c r="Y6115" i="2" s="1"/>
  <c r="T6126" i="2"/>
  <c r="U6126" i="2" s="1"/>
  <c r="W6126" i="2" s="1"/>
  <c r="Y6126" i="2" s="1"/>
  <c r="T5953" i="2"/>
  <c r="U5953" i="2" s="1"/>
  <c r="W5953" i="2" s="1"/>
  <c r="Y5953" i="2" s="1"/>
  <c r="T5965" i="2"/>
  <c r="U5965" i="2" s="1"/>
  <c r="W5965" i="2" s="1"/>
  <c r="Y5965" i="2" s="1"/>
  <c r="T5977" i="2"/>
  <c r="U5977" i="2" s="1"/>
  <c r="W5977" i="2" s="1"/>
  <c r="Y5977" i="2" s="1"/>
  <c r="T5989" i="2"/>
  <c r="U5989" i="2" s="1"/>
  <c r="W5989" i="2" s="1"/>
  <c r="Y5989" i="2" s="1"/>
  <c r="T6003" i="2"/>
  <c r="U6003" i="2" s="1"/>
  <c r="W6003" i="2" s="1"/>
  <c r="Y6003" i="2" s="1"/>
  <c r="T6015" i="2"/>
  <c r="U6015" i="2" s="1"/>
  <c r="W6015" i="2" s="1"/>
  <c r="Y6015" i="2" s="1"/>
  <c r="T6027" i="2"/>
  <c r="U6027" i="2" s="1"/>
  <c r="W6027" i="2" s="1"/>
  <c r="Y6027" i="2" s="1"/>
  <c r="T6038" i="2"/>
  <c r="U6038" i="2" s="1"/>
  <c r="W6038" i="2" s="1"/>
  <c r="Y6038" i="2" s="1"/>
  <c r="T6049" i="2"/>
  <c r="U6049" i="2" s="1"/>
  <c r="W6049" i="2" s="1"/>
  <c r="Y6049" i="2" s="1"/>
  <c r="T6061" i="2"/>
  <c r="U6061" i="2" s="1"/>
  <c r="W6061" i="2" s="1"/>
  <c r="Y6061" i="2" s="1"/>
  <c r="T6072" i="2"/>
  <c r="U6072" i="2" s="1"/>
  <c r="W6072" i="2" s="1"/>
  <c r="Y6072" i="2" s="1"/>
  <c r="T6083" i="2"/>
  <c r="U6083" i="2" s="1"/>
  <c r="W6083" i="2" s="1"/>
  <c r="Y6083" i="2" s="1"/>
  <c r="T6094" i="2"/>
  <c r="U6094" i="2" s="1"/>
  <c r="W6094" i="2" s="1"/>
  <c r="Y6094" i="2" s="1"/>
  <c r="T6105" i="2"/>
  <c r="U6105" i="2" s="1"/>
  <c r="W6105" i="2" s="1"/>
  <c r="Y6105" i="2" s="1"/>
  <c r="T6116" i="2"/>
  <c r="U6116" i="2" s="1"/>
  <c r="W6116" i="2" s="1"/>
  <c r="Y6116" i="2" s="1"/>
  <c r="T6127" i="2"/>
  <c r="U6127" i="2" s="1"/>
  <c r="W6127" i="2" s="1"/>
  <c r="Y6127" i="2" s="1"/>
  <c r="T5985" i="2"/>
  <c r="U5985" i="2" s="1"/>
  <c r="W5985" i="2" s="1"/>
  <c r="Y5985" i="2" s="1"/>
  <c r="T6019" i="2"/>
  <c r="U6019" i="2" s="1"/>
  <c r="W6019" i="2" s="1"/>
  <c r="Y6019" i="2" s="1"/>
  <c r="T6046" i="2"/>
  <c r="U6046" i="2" s="1"/>
  <c r="W6046" i="2" s="1"/>
  <c r="Y6046" i="2" s="1"/>
  <c r="T6076" i="2"/>
  <c r="U6076" i="2" s="1"/>
  <c r="W6076" i="2" s="1"/>
  <c r="Y6076" i="2" s="1"/>
  <c r="T6102" i="2"/>
  <c r="U6102" i="2" s="1"/>
  <c r="W6102" i="2" s="1"/>
  <c r="Y6102" i="2" s="1"/>
  <c r="T6132" i="2"/>
  <c r="U6132" i="2" s="1"/>
  <c r="W6132" i="2" s="1"/>
  <c r="Y6132" i="2" s="1"/>
  <c r="T6148" i="2"/>
  <c r="U6148" i="2" s="1"/>
  <c r="W6148" i="2" s="1"/>
  <c r="Y6148" i="2" s="1"/>
  <c r="T6166" i="2"/>
  <c r="U6166" i="2" s="1"/>
  <c r="W6166" i="2" s="1"/>
  <c r="Y6166" i="2" s="1"/>
  <c r="T6183" i="2"/>
  <c r="U6183" i="2" s="1"/>
  <c r="W6183" i="2" s="1"/>
  <c r="Y6183" i="2" s="1"/>
  <c r="T6198" i="2"/>
  <c r="U6198" i="2" s="1"/>
  <c r="W6198" i="2" s="1"/>
  <c r="Y6198" i="2" s="1"/>
  <c r="T6216" i="2"/>
  <c r="U6216" i="2" s="1"/>
  <c r="W6216" i="2" s="1"/>
  <c r="Y6216" i="2" s="1"/>
  <c r="T6233" i="2"/>
  <c r="U6233" i="2" s="1"/>
  <c r="W6233" i="2" s="1"/>
  <c r="Y6233" i="2" s="1"/>
  <c r="T6248" i="2"/>
  <c r="U6248" i="2" s="1"/>
  <c r="W6248" i="2" s="1"/>
  <c r="Y6248" i="2" s="1"/>
  <c r="T6266" i="2"/>
  <c r="U6266" i="2" s="1"/>
  <c r="W6266" i="2" s="1"/>
  <c r="Y6266" i="2" s="1"/>
  <c r="T6283" i="2"/>
  <c r="U6283" i="2" s="1"/>
  <c r="W6283" i="2" s="1"/>
  <c r="Y6283" i="2" s="1"/>
  <c r="T5987" i="2"/>
  <c r="U5987" i="2" s="1"/>
  <c r="W5987" i="2" s="1"/>
  <c r="Y5987" i="2" s="1"/>
  <c r="T6023" i="2"/>
  <c r="U6023" i="2" s="1"/>
  <c r="W6023" i="2" s="1"/>
  <c r="Y6023" i="2" s="1"/>
  <c r="T6047" i="2"/>
  <c r="U6047" i="2" s="1"/>
  <c r="W6047" i="2" s="1"/>
  <c r="Y6047" i="2" s="1"/>
  <c r="T6078" i="2"/>
  <c r="U6078" i="2" s="1"/>
  <c r="W6078" i="2" s="1"/>
  <c r="Y6078" i="2" s="1"/>
  <c r="T6103" i="2"/>
  <c r="U6103" i="2" s="1"/>
  <c r="W6103" i="2" s="1"/>
  <c r="Y6103" i="2" s="1"/>
  <c r="T6134" i="2"/>
  <c r="U6134" i="2" s="1"/>
  <c r="W6134" i="2" s="1"/>
  <c r="Y6134" i="2" s="1"/>
  <c r="T6149" i="2"/>
  <c r="U6149" i="2" s="1"/>
  <c r="W6149" i="2" s="1"/>
  <c r="Y6149" i="2" s="1"/>
  <c r="T6167" i="2"/>
  <c r="U6167" i="2" s="1"/>
  <c r="W6167" i="2" s="1"/>
  <c r="Y6167" i="2" s="1"/>
  <c r="T6185" i="2"/>
  <c r="U6185" i="2" s="1"/>
  <c r="W6185" i="2" s="1"/>
  <c r="Y6185" i="2" s="1"/>
  <c r="T6199" i="2"/>
  <c r="U6199" i="2" s="1"/>
  <c r="W6199" i="2" s="1"/>
  <c r="Y6199" i="2" s="1"/>
  <c r="T6217" i="2"/>
  <c r="U6217" i="2" s="1"/>
  <c r="W6217" i="2" s="1"/>
  <c r="Y6217" i="2" s="1"/>
  <c r="T6235" i="2"/>
  <c r="U6235" i="2" s="1"/>
  <c r="W6235" i="2" s="1"/>
  <c r="Y6235" i="2" s="1"/>
  <c r="T6249" i="2"/>
  <c r="U6249" i="2" s="1"/>
  <c r="W6249" i="2" s="1"/>
  <c r="Y6249" i="2" s="1"/>
  <c r="T6267" i="2"/>
  <c r="U6267" i="2" s="1"/>
  <c r="W6267" i="2" s="1"/>
  <c r="Y6267" i="2" s="1"/>
  <c r="T5995" i="2"/>
  <c r="U5995" i="2" s="1"/>
  <c r="W5995" i="2" s="1"/>
  <c r="Y5995" i="2" s="1"/>
  <c r="T6024" i="2"/>
  <c r="U6024" i="2" s="1"/>
  <c r="W6024" i="2" s="1"/>
  <c r="Y6024" i="2" s="1"/>
  <c r="T6054" i="2"/>
  <c r="U6054" i="2" s="1"/>
  <c r="W6054" i="2" s="1"/>
  <c r="Y6054" i="2" s="1"/>
  <c r="T6079" i="2"/>
  <c r="U6079" i="2" s="1"/>
  <c r="W6079" i="2" s="1"/>
  <c r="Y6079" i="2" s="1"/>
  <c r="T6109" i="2"/>
  <c r="U6109" i="2" s="1"/>
  <c r="W6109" i="2" s="1"/>
  <c r="Y6109" i="2" s="1"/>
  <c r="T6135" i="2"/>
  <c r="U6135" i="2" s="1"/>
  <c r="W6135" i="2" s="1"/>
  <c r="Y6135" i="2" s="1"/>
  <c r="T6153" i="2"/>
  <c r="U6153" i="2" s="1"/>
  <c r="W6153" i="2" s="1"/>
  <c r="Y6153" i="2" s="1"/>
  <c r="T6168" i="2"/>
  <c r="U6168" i="2" s="1"/>
  <c r="W6168" i="2" s="1"/>
  <c r="Y6168" i="2" s="1"/>
  <c r="T6186" i="2"/>
  <c r="U6186" i="2" s="1"/>
  <c r="W6186" i="2" s="1"/>
  <c r="Y6186" i="2" s="1"/>
  <c r="T6203" i="2"/>
  <c r="U6203" i="2" s="1"/>
  <c r="W6203" i="2" s="1"/>
  <c r="Y6203" i="2" s="1"/>
  <c r="T6218" i="2"/>
  <c r="U6218" i="2" s="1"/>
  <c r="W6218" i="2" s="1"/>
  <c r="Y6218" i="2" s="1"/>
  <c r="T6236" i="2"/>
  <c r="U6236" i="2" s="1"/>
  <c r="W6236" i="2" s="1"/>
  <c r="Y6236" i="2" s="1"/>
  <c r="T6253" i="2"/>
  <c r="U6253" i="2" s="1"/>
  <c r="W6253" i="2" s="1"/>
  <c r="Y6253" i="2" s="1"/>
  <c r="T6268" i="2"/>
  <c r="U6268" i="2" s="1"/>
  <c r="W6268" i="2" s="1"/>
  <c r="Y6268" i="2" s="1"/>
  <c r="T5945" i="2"/>
  <c r="U5945" i="2" s="1"/>
  <c r="W5945" i="2" s="1"/>
  <c r="Y5945" i="2" s="1"/>
  <c r="T5997" i="2"/>
  <c r="U5997" i="2" s="1"/>
  <c r="W5997" i="2" s="1"/>
  <c r="Y5997" i="2" s="1"/>
  <c r="T6025" i="2"/>
  <c r="U6025" i="2" s="1"/>
  <c r="W6025" i="2" s="1"/>
  <c r="Y6025" i="2" s="1"/>
  <c r="T6056" i="2"/>
  <c r="U6056" i="2" s="1"/>
  <c r="W6056" i="2" s="1"/>
  <c r="Y6056" i="2" s="1"/>
  <c r="T6081" i="2"/>
  <c r="U6081" i="2" s="1"/>
  <c r="W6081" i="2" s="1"/>
  <c r="Y6081" i="2" s="1"/>
  <c r="T6112" i="2"/>
  <c r="U6112" i="2" s="1"/>
  <c r="W6112" i="2" s="1"/>
  <c r="Y6112" i="2" s="1"/>
  <c r="T6136" i="2"/>
  <c r="U6136" i="2" s="1"/>
  <c r="W6136" i="2" s="1"/>
  <c r="Y6136" i="2" s="1"/>
  <c r="T6155" i="2"/>
  <c r="U6155" i="2" s="1"/>
  <c r="W6155" i="2" s="1"/>
  <c r="Y6155" i="2" s="1"/>
  <c r="T6169" i="2"/>
  <c r="U6169" i="2" s="1"/>
  <c r="W6169" i="2" s="1"/>
  <c r="Y6169" i="2" s="1"/>
  <c r="T6187" i="2"/>
  <c r="U6187" i="2" s="1"/>
  <c r="W6187" i="2" s="1"/>
  <c r="Y6187" i="2" s="1"/>
  <c r="T6205" i="2"/>
  <c r="U6205" i="2" s="1"/>
  <c r="W6205" i="2" s="1"/>
  <c r="Y6205" i="2" s="1"/>
  <c r="T6219" i="2"/>
  <c r="U6219" i="2" s="1"/>
  <c r="W6219" i="2" s="1"/>
  <c r="Y6219" i="2" s="1"/>
  <c r="T6237" i="2"/>
  <c r="U6237" i="2" s="1"/>
  <c r="W6237" i="2" s="1"/>
  <c r="Y6237" i="2" s="1"/>
  <c r="T6255" i="2"/>
  <c r="U6255" i="2" s="1"/>
  <c r="W6255" i="2" s="1"/>
  <c r="Y6255" i="2" s="1"/>
  <c r="T6269" i="2"/>
  <c r="U6269" i="2" s="1"/>
  <c r="W6269" i="2" s="1"/>
  <c r="Y6269" i="2" s="1"/>
  <c r="T5947" i="2"/>
  <c r="U5947" i="2" s="1"/>
  <c r="W5947" i="2" s="1"/>
  <c r="Y5947" i="2" s="1"/>
  <c r="T5998" i="2"/>
  <c r="U5998" i="2" s="1"/>
  <c r="W5998" i="2" s="1"/>
  <c r="Y5998" i="2" s="1"/>
  <c r="T6032" i="2"/>
  <c r="U6032" i="2" s="1"/>
  <c r="W6032" i="2" s="1"/>
  <c r="Y6032" i="2" s="1"/>
  <c r="T6057" i="2"/>
  <c r="U6057" i="2" s="1"/>
  <c r="W6057" i="2" s="1"/>
  <c r="Y6057" i="2" s="1"/>
  <c r="T6087" i="2"/>
  <c r="U6087" i="2" s="1"/>
  <c r="W6087" i="2" s="1"/>
  <c r="Y6087" i="2" s="1"/>
  <c r="T6113" i="2"/>
  <c r="U6113" i="2" s="1"/>
  <c r="W6113" i="2" s="1"/>
  <c r="Y6113" i="2" s="1"/>
  <c r="T6137" i="2"/>
  <c r="U6137" i="2" s="1"/>
  <c r="W6137" i="2" s="1"/>
  <c r="Y6137" i="2" s="1"/>
  <c r="T6156" i="2"/>
  <c r="U6156" i="2" s="1"/>
  <c r="W6156" i="2" s="1"/>
  <c r="Y6156" i="2" s="1"/>
  <c r="T6173" i="2"/>
  <c r="U6173" i="2" s="1"/>
  <c r="W6173" i="2" s="1"/>
  <c r="Y6173" i="2" s="1"/>
  <c r="T6188" i="2"/>
  <c r="U6188" i="2" s="1"/>
  <c r="W6188" i="2" s="1"/>
  <c r="Y6188" i="2" s="1"/>
  <c r="T6206" i="2"/>
  <c r="U6206" i="2" s="1"/>
  <c r="W6206" i="2" s="1"/>
  <c r="Y6206" i="2" s="1"/>
  <c r="T6223" i="2"/>
  <c r="U6223" i="2" s="1"/>
  <c r="W6223" i="2" s="1"/>
  <c r="Y6223" i="2" s="1"/>
  <c r="T6238" i="2"/>
  <c r="U6238" i="2" s="1"/>
  <c r="W6238" i="2" s="1"/>
  <c r="Y6238" i="2" s="1"/>
  <c r="T6256" i="2"/>
  <c r="U6256" i="2" s="1"/>
  <c r="W6256" i="2" s="1"/>
  <c r="Y6256" i="2" s="1"/>
  <c r="T6273" i="2"/>
  <c r="U6273" i="2" s="1"/>
  <c r="W6273" i="2" s="1"/>
  <c r="Y6273" i="2" s="1"/>
  <c r="T5957" i="2"/>
  <c r="U5957" i="2" s="1"/>
  <c r="W5957" i="2" s="1"/>
  <c r="Y5957" i="2" s="1"/>
  <c r="T5999" i="2"/>
  <c r="U5999" i="2" s="1"/>
  <c r="W5999" i="2" s="1"/>
  <c r="Y5999" i="2" s="1"/>
  <c r="T6034" i="2"/>
  <c r="U6034" i="2" s="1"/>
  <c r="W6034" i="2" s="1"/>
  <c r="Y6034" i="2" s="1"/>
  <c r="T6058" i="2"/>
  <c r="U6058" i="2" s="1"/>
  <c r="W6058" i="2" s="1"/>
  <c r="Y6058" i="2" s="1"/>
  <c r="T6089" i="2"/>
  <c r="U6089" i="2" s="1"/>
  <c r="W6089" i="2" s="1"/>
  <c r="Y6089" i="2" s="1"/>
  <c r="T6114" i="2"/>
  <c r="U6114" i="2" s="1"/>
  <c r="W6114" i="2" s="1"/>
  <c r="Y6114" i="2" s="1"/>
  <c r="T6138" i="2"/>
  <c r="U6138" i="2" s="1"/>
  <c r="W6138" i="2" s="1"/>
  <c r="Y6138" i="2" s="1"/>
  <c r="T6157" i="2"/>
  <c r="U6157" i="2" s="1"/>
  <c r="W6157" i="2" s="1"/>
  <c r="Y6157" i="2" s="1"/>
  <c r="T6175" i="2"/>
  <c r="U6175" i="2" s="1"/>
  <c r="W6175" i="2" s="1"/>
  <c r="Y6175" i="2" s="1"/>
  <c r="T6189" i="2"/>
  <c r="U6189" i="2" s="1"/>
  <c r="W6189" i="2" s="1"/>
  <c r="Y6189" i="2" s="1"/>
  <c r="T6207" i="2"/>
  <c r="U6207" i="2" s="1"/>
  <c r="W6207" i="2" s="1"/>
  <c r="Y6207" i="2" s="1"/>
  <c r="T6225" i="2"/>
  <c r="U6225" i="2" s="1"/>
  <c r="W6225" i="2" s="1"/>
  <c r="Y6225" i="2" s="1"/>
  <c r="T6239" i="2"/>
  <c r="U6239" i="2" s="1"/>
  <c r="W6239" i="2" s="1"/>
  <c r="Y6239" i="2" s="1"/>
  <c r="T6257" i="2"/>
  <c r="U6257" i="2" s="1"/>
  <c r="W6257" i="2" s="1"/>
  <c r="Y6257" i="2" s="1"/>
  <c r="T6275" i="2"/>
  <c r="U6275" i="2" s="1"/>
  <c r="W6275" i="2" s="1"/>
  <c r="Y6275" i="2" s="1"/>
  <c r="T5959" i="2"/>
  <c r="U5959" i="2" s="1"/>
  <c r="W5959" i="2" s="1"/>
  <c r="Y5959" i="2" s="1"/>
  <c r="T6007" i="2"/>
  <c r="U6007" i="2" s="1"/>
  <c r="W6007" i="2" s="1"/>
  <c r="Y6007" i="2" s="1"/>
  <c r="T6035" i="2"/>
  <c r="U6035" i="2" s="1"/>
  <c r="W6035" i="2" s="1"/>
  <c r="Y6035" i="2" s="1"/>
  <c r="T6065" i="2"/>
  <c r="U6065" i="2" s="1"/>
  <c r="W6065" i="2" s="1"/>
  <c r="Y6065" i="2" s="1"/>
  <c r="T6091" i="2"/>
  <c r="U6091" i="2" s="1"/>
  <c r="W6091" i="2" s="1"/>
  <c r="Y6091" i="2" s="1"/>
  <c r="T6121" i="2"/>
  <c r="U6121" i="2" s="1"/>
  <c r="W6121" i="2" s="1"/>
  <c r="Y6121" i="2" s="1"/>
  <c r="T6143" i="2"/>
  <c r="U6143" i="2" s="1"/>
  <c r="W6143" i="2" s="1"/>
  <c r="Y6143" i="2" s="1"/>
  <c r="T6158" i="2"/>
  <c r="U6158" i="2" s="1"/>
  <c r="W6158" i="2" s="1"/>
  <c r="Y6158" i="2" s="1"/>
  <c r="T6176" i="2"/>
  <c r="U6176" i="2" s="1"/>
  <c r="W6176" i="2" s="1"/>
  <c r="Y6176" i="2" s="1"/>
  <c r="T6193" i="2"/>
  <c r="U6193" i="2" s="1"/>
  <c r="W6193" i="2" s="1"/>
  <c r="Y6193" i="2" s="1"/>
  <c r="T6208" i="2"/>
  <c r="U6208" i="2" s="1"/>
  <c r="W6208" i="2" s="1"/>
  <c r="Y6208" i="2" s="1"/>
  <c r="T6226" i="2"/>
  <c r="U6226" i="2" s="1"/>
  <c r="W6226" i="2" s="1"/>
  <c r="Y6226" i="2" s="1"/>
  <c r="T6243" i="2"/>
  <c r="U6243" i="2" s="1"/>
  <c r="W6243" i="2" s="1"/>
  <c r="Y6243" i="2" s="1"/>
  <c r="T6258" i="2"/>
  <c r="U6258" i="2" s="1"/>
  <c r="W6258" i="2" s="1"/>
  <c r="Y6258" i="2" s="1"/>
  <c r="T6276" i="2"/>
  <c r="U6276" i="2" s="1"/>
  <c r="W6276" i="2" s="1"/>
  <c r="Y6276" i="2" s="1"/>
  <c r="T5969" i="2"/>
  <c r="U5969" i="2" s="1"/>
  <c r="W5969" i="2" s="1"/>
  <c r="Y5969" i="2" s="1"/>
  <c r="T6009" i="2"/>
  <c r="U6009" i="2" s="1"/>
  <c r="W6009" i="2" s="1"/>
  <c r="Y6009" i="2" s="1"/>
  <c r="T6036" i="2"/>
  <c r="U6036" i="2" s="1"/>
  <c r="W6036" i="2" s="1"/>
  <c r="Y6036" i="2" s="1"/>
  <c r="T6067" i="2"/>
  <c r="U6067" i="2" s="1"/>
  <c r="W6067" i="2" s="1"/>
  <c r="Y6067" i="2" s="1"/>
  <c r="T6092" i="2"/>
  <c r="U6092" i="2" s="1"/>
  <c r="W6092" i="2" s="1"/>
  <c r="Y6092" i="2" s="1"/>
  <c r="T6123" i="2"/>
  <c r="U6123" i="2" s="1"/>
  <c r="W6123" i="2" s="1"/>
  <c r="Y6123" i="2" s="1"/>
  <c r="T6145" i="2"/>
  <c r="U6145" i="2" s="1"/>
  <c r="W6145" i="2" s="1"/>
  <c r="Y6145" i="2" s="1"/>
  <c r="T6159" i="2"/>
  <c r="U6159" i="2" s="1"/>
  <c r="W6159" i="2" s="1"/>
  <c r="Y6159" i="2" s="1"/>
  <c r="T6177" i="2"/>
  <c r="U6177" i="2" s="1"/>
  <c r="W6177" i="2" s="1"/>
  <c r="Y6177" i="2" s="1"/>
  <c r="T6195" i="2"/>
  <c r="U6195" i="2" s="1"/>
  <c r="W6195" i="2" s="1"/>
  <c r="Y6195" i="2" s="1"/>
  <c r="T6209" i="2"/>
  <c r="U6209" i="2" s="1"/>
  <c r="W6209" i="2" s="1"/>
  <c r="Y6209" i="2" s="1"/>
  <c r="T6227" i="2"/>
  <c r="U6227" i="2" s="1"/>
  <c r="W6227" i="2" s="1"/>
  <c r="Y6227" i="2" s="1"/>
  <c r="T6245" i="2"/>
  <c r="U6245" i="2" s="1"/>
  <c r="W6245" i="2" s="1"/>
  <c r="Y6245" i="2" s="1"/>
  <c r="T6259" i="2"/>
  <c r="U6259" i="2" s="1"/>
  <c r="W6259" i="2" s="1"/>
  <c r="Y6259" i="2" s="1"/>
  <c r="T6277" i="2"/>
  <c r="U6277" i="2" s="1"/>
  <c r="W6277" i="2" s="1"/>
  <c r="Y6277" i="2" s="1"/>
  <c r="T5973" i="2"/>
  <c r="U5973" i="2" s="1"/>
  <c r="W5973" i="2" s="1"/>
  <c r="Y5973" i="2" s="1"/>
  <c r="T6012" i="2"/>
  <c r="U6012" i="2" s="1"/>
  <c r="W6012" i="2" s="1"/>
  <c r="Y6012" i="2" s="1"/>
  <c r="T6043" i="2"/>
  <c r="U6043" i="2" s="1"/>
  <c r="W6043" i="2" s="1"/>
  <c r="Y6043" i="2" s="1"/>
  <c r="T6068" i="2"/>
  <c r="U6068" i="2" s="1"/>
  <c r="W6068" i="2" s="1"/>
  <c r="Y6068" i="2" s="1"/>
  <c r="T6098" i="2"/>
  <c r="U6098" i="2" s="1"/>
  <c r="W6098" i="2" s="1"/>
  <c r="Y6098" i="2" s="1"/>
  <c r="T6124" i="2"/>
  <c r="U6124" i="2" s="1"/>
  <c r="W6124" i="2" s="1"/>
  <c r="Y6124" i="2" s="1"/>
  <c r="T6146" i="2"/>
  <c r="U6146" i="2" s="1"/>
  <c r="W6146" i="2" s="1"/>
  <c r="Y6146" i="2" s="1"/>
  <c r="T6163" i="2"/>
  <c r="U6163" i="2" s="1"/>
  <c r="W6163" i="2" s="1"/>
  <c r="Y6163" i="2" s="1"/>
  <c r="T6178" i="2"/>
  <c r="U6178" i="2" s="1"/>
  <c r="W6178" i="2" s="1"/>
  <c r="Y6178" i="2" s="1"/>
  <c r="T6196" i="2"/>
  <c r="U6196" i="2" s="1"/>
  <c r="W6196" i="2" s="1"/>
  <c r="Y6196" i="2" s="1"/>
  <c r="T6213" i="2"/>
  <c r="U6213" i="2" s="1"/>
  <c r="W6213" i="2" s="1"/>
  <c r="Y6213" i="2" s="1"/>
  <c r="T6228" i="2"/>
  <c r="U6228" i="2" s="1"/>
  <c r="W6228" i="2" s="1"/>
  <c r="Y6228" i="2" s="1"/>
  <c r="T6246" i="2"/>
  <c r="U6246" i="2" s="1"/>
  <c r="W6246" i="2" s="1"/>
  <c r="Y6246" i="2" s="1"/>
  <c r="T6263" i="2"/>
  <c r="U6263" i="2" s="1"/>
  <c r="W6263" i="2" s="1"/>
  <c r="Y6263" i="2" s="1"/>
  <c r="T6278" i="2"/>
  <c r="U6278" i="2" s="1"/>
  <c r="W6278" i="2" s="1"/>
  <c r="Y6278" i="2" s="1"/>
  <c r="T5983" i="2"/>
  <c r="U5983" i="2" s="1"/>
  <c r="W5983" i="2" s="1"/>
  <c r="Y5983" i="2" s="1"/>
  <c r="T6013" i="2"/>
  <c r="U6013" i="2" s="1"/>
  <c r="W6013" i="2" s="1"/>
  <c r="Y6013" i="2" s="1"/>
  <c r="T6045" i="2"/>
  <c r="U6045" i="2" s="1"/>
  <c r="W6045" i="2" s="1"/>
  <c r="Y6045" i="2" s="1"/>
  <c r="T6069" i="2"/>
  <c r="U6069" i="2" s="1"/>
  <c r="W6069" i="2" s="1"/>
  <c r="Y6069" i="2" s="1"/>
  <c r="T6101" i="2"/>
  <c r="U6101" i="2" s="1"/>
  <c r="W6101" i="2" s="1"/>
  <c r="Y6101" i="2" s="1"/>
  <c r="T6125" i="2"/>
  <c r="U6125" i="2" s="1"/>
  <c r="W6125" i="2" s="1"/>
  <c r="Y6125" i="2" s="1"/>
  <c r="T6147" i="2"/>
  <c r="U6147" i="2" s="1"/>
  <c r="W6147" i="2" s="1"/>
  <c r="Y6147" i="2" s="1"/>
  <c r="T6165" i="2"/>
  <c r="U6165" i="2" s="1"/>
  <c r="W6165" i="2" s="1"/>
  <c r="Y6165" i="2" s="1"/>
  <c r="T6179" i="2"/>
  <c r="U6179" i="2" s="1"/>
  <c r="W6179" i="2" s="1"/>
  <c r="Y6179" i="2" s="1"/>
  <c r="T6197" i="2"/>
  <c r="U6197" i="2" s="1"/>
  <c r="W6197" i="2" s="1"/>
  <c r="Y6197" i="2" s="1"/>
  <c r="T6215" i="2"/>
  <c r="U6215" i="2" s="1"/>
  <c r="W6215" i="2" s="1"/>
  <c r="Y6215" i="2" s="1"/>
  <c r="T6229" i="2"/>
  <c r="U6229" i="2" s="1"/>
  <c r="W6229" i="2" s="1"/>
  <c r="Y6229" i="2" s="1"/>
  <c r="T6247" i="2"/>
  <c r="U6247" i="2" s="1"/>
  <c r="W6247" i="2" s="1"/>
  <c r="Y6247" i="2" s="1"/>
  <c r="T6265" i="2"/>
  <c r="U6265" i="2" s="1"/>
  <c r="W6265" i="2" s="1"/>
  <c r="Y6265" i="2" s="1"/>
  <c r="T6279" i="2"/>
  <c r="U6279" i="2" s="1"/>
  <c r="W6279" i="2" s="1"/>
  <c r="Y6279" i="2" s="1"/>
  <c r="T8082" i="2"/>
  <c r="U8082" i="2" s="1"/>
  <c r="W8082" i="2" s="1"/>
  <c r="Y8082" i="2" s="1"/>
  <c r="T8014" i="2"/>
  <c r="U8014" i="2" s="1"/>
  <c r="W8014" i="2" s="1"/>
  <c r="Y8014" i="2" s="1"/>
  <c r="T7932" i="2"/>
  <c r="U7932" i="2" s="1"/>
  <c r="W7932" i="2" s="1"/>
  <c r="Y7932" i="2" s="1"/>
  <c r="T7832" i="2"/>
  <c r="U7832" i="2" s="1"/>
  <c r="W7832" i="2" s="1"/>
  <c r="Y7832" i="2" s="1"/>
  <c r="T6284" i="2"/>
  <c r="U6284" i="2" s="1"/>
  <c r="W6284" i="2" s="1"/>
  <c r="Y6284" i="2" s="1"/>
  <c r="T6285" i="2"/>
  <c r="U6285" i="2" s="1"/>
  <c r="W6285" i="2" s="1"/>
  <c r="Y6285" i="2" s="1"/>
  <c r="T4089" i="2"/>
  <c r="U4089" i="2" s="1"/>
  <c r="W4089" i="2" s="1"/>
  <c r="Y4089" i="2" s="1"/>
  <c r="T4099" i="2"/>
  <c r="U4099" i="2" s="1"/>
  <c r="W4099" i="2" s="1"/>
  <c r="Y4099" i="2" s="1"/>
  <c r="T4109" i="2"/>
  <c r="U4109" i="2" s="1"/>
  <c r="W4109" i="2" s="1"/>
  <c r="Y4109" i="2" s="1"/>
  <c r="T4119" i="2"/>
  <c r="U4119" i="2" s="1"/>
  <c r="W4119" i="2" s="1"/>
  <c r="Y4119" i="2" s="1"/>
  <c r="T4129" i="2"/>
  <c r="U4129" i="2" s="1"/>
  <c r="W4129" i="2" s="1"/>
  <c r="Y4129" i="2" s="1"/>
  <c r="T4139" i="2"/>
  <c r="U4139" i="2" s="1"/>
  <c r="W4139" i="2" s="1"/>
  <c r="Y4139" i="2" s="1"/>
  <c r="T4149" i="2"/>
  <c r="U4149" i="2" s="1"/>
  <c r="W4149" i="2" s="1"/>
  <c r="Y4149" i="2" s="1"/>
  <c r="T4159" i="2"/>
  <c r="U4159" i="2" s="1"/>
  <c r="W4159" i="2" s="1"/>
  <c r="Y4159" i="2" s="1"/>
  <c r="T4169" i="2"/>
  <c r="U4169" i="2" s="1"/>
  <c r="W4169" i="2" s="1"/>
  <c r="Y4169" i="2" s="1"/>
  <c r="T4179" i="2"/>
  <c r="U4179" i="2" s="1"/>
  <c r="W4179" i="2" s="1"/>
  <c r="Y4179" i="2" s="1"/>
  <c r="T4189" i="2"/>
  <c r="U4189" i="2" s="1"/>
  <c r="W4189" i="2" s="1"/>
  <c r="Y4189" i="2" s="1"/>
  <c r="T4199" i="2"/>
  <c r="U4199" i="2" s="1"/>
  <c r="W4199" i="2" s="1"/>
  <c r="Y4199" i="2" s="1"/>
  <c r="T4209" i="2"/>
  <c r="U4209" i="2" s="1"/>
  <c r="W4209" i="2" s="1"/>
  <c r="Y4209" i="2" s="1"/>
  <c r="T4219" i="2"/>
  <c r="U4219" i="2" s="1"/>
  <c r="W4219" i="2" s="1"/>
  <c r="Y4219" i="2" s="1"/>
  <c r="T4229" i="2"/>
  <c r="U4229" i="2" s="1"/>
  <c r="W4229" i="2" s="1"/>
  <c r="Y4229" i="2" s="1"/>
  <c r="T4239" i="2"/>
  <c r="U4239" i="2" s="1"/>
  <c r="W4239" i="2" s="1"/>
  <c r="Y4239" i="2" s="1"/>
  <c r="T4249" i="2"/>
  <c r="U4249" i="2" s="1"/>
  <c r="W4249" i="2" s="1"/>
  <c r="Y4249" i="2" s="1"/>
  <c r="T4259" i="2"/>
  <c r="U4259" i="2" s="1"/>
  <c r="W4259" i="2" s="1"/>
  <c r="Y4259" i="2" s="1"/>
  <c r="T4269" i="2"/>
  <c r="U4269" i="2" s="1"/>
  <c r="W4269" i="2" s="1"/>
  <c r="Y4269" i="2" s="1"/>
  <c r="T4279" i="2"/>
  <c r="U4279" i="2" s="1"/>
  <c r="W4279" i="2" s="1"/>
  <c r="Y4279" i="2" s="1"/>
  <c r="T4289" i="2"/>
  <c r="U4289" i="2" s="1"/>
  <c r="W4289" i="2" s="1"/>
  <c r="Y4289" i="2" s="1"/>
  <c r="T4299" i="2"/>
  <c r="U4299" i="2" s="1"/>
  <c r="W4299" i="2" s="1"/>
  <c r="Y4299" i="2" s="1"/>
  <c r="T4309" i="2"/>
  <c r="U4309" i="2" s="1"/>
  <c r="W4309" i="2" s="1"/>
  <c r="Y4309" i="2" s="1"/>
  <c r="T4319" i="2"/>
  <c r="U4319" i="2" s="1"/>
  <c r="W4319" i="2" s="1"/>
  <c r="Y4319" i="2" s="1"/>
  <c r="T4329" i="2"/>
  <c r="U4329" i="2" s="1"/>
  <c r="W4329" i="2" s="1"/>
  <c r="Y4329" i="2" s="1"/>
  <c r="T4339" i="2"/>
  <c r="U4339" i="2" s="1"/>
  <c r="W4339" i="2" s="1"/>
  <c r="Y4339" i="2" s="1"/>
  <c r="T4349" i="2"/>
  <c r="U4349" i="2" s="1"/>
  <c r="W4349" i="2" s="1"/>
  <c r="Y4349" i="2" s="1"/>
  <c r="T4359" i="2"/>
  <c r="U4359" i="2" s="1"/>
  <c r="W4359" i="2" s="1"/>
  <c r="Y4359" i="2" s="1"/>
  <c r="T4369" i="2"/>
  <c r="U4369" i="2" s="1"/>
  <c r="W4369" i="2" s="1"/>
  <c r="Y4369" i="2" s="1"/>
  <c r="T4379" i="2"/>
  <c r="U4379" i="2" s="1"/>
  <c r="W4379" i="2" s="1"/>
  <c r="Y4379" i="2" s="1"/>
  <c r="T4389" i="2"/>
  <c r="U4389" i="2" s="1"/>
  <c r="W4389" i="2" s="1"/>
  <c r="Y4389" i="2" s="1"/>
  <c r="T4399" i="2"/>
  <c r="U4399" i="2" s="1"/>
  <c r="W4399" i="2" s="1"/>
  <c r="Y4399" i="2" s="1"/>
  <c r="T4097" i="2"/>
  <c r="U4097" i="2" s="1"/>
  <c r="W4097" i="2" s="1"/>
  <c r="Y4097" i="2" s="1"/>
  <c r="T4108" i="2"/>
  <c r="U4108" i="2" s="1"/>
  <c r="W4108" i="2" s="1"/>
  <c r="Y4108" i="2" s="1"/>
  <c r="T4120" i="2"/>
  <c r="U4120" i="2" s="1"/>
  <c r="W4120" i="2" s="1"/>
  <c r="Y4120" i="2" s="1"/>
  <c r="T4131" i="2"/>
  <c r="U4131" i="2" s="1"/>
  <c r="W4131" i="2" s="1"/>
  <c r="Y4131" i="2" s="1"/>
  <c r="T4142" i="2"/>
  <c r="U4142" i="2" s="1"/>
  <c r="W4142" i="2" s="1"/>
  <c r="Y4142" i="2" s="1"/>
  <c r="T4153" i="2"/>
  <c r="U4153" i="2" s="1"/>
  <c r="W4153" i="2" s="1"/>
  <c r="Y4153" i="2" s="1"/>
  <c r="T4164" i="2"/>
  <c r="U4164" i="2" s="1"/>
  <c r="W4164" i="2" s="1"/>
  <c r="Y4164" i="2" s="1"/>
  <c r="T4175" i="2"/>
  <c r="U4175" i="2" s="1"/>
  <c r="W4175" i="2" s="1"/>
  <c r="Y4175" i="2" s="1"/>
  <c r="T4186" i="2"/>
  <c r="U4186" i="2" s="1"/>
  <c r="W4186" i="2" s="1"/>
  <c r="Y4186" i="2" s="1"/>
  <c r="T4197" i="2"/>
  <c r="U4197" i="2" s="1"/>
  <c r="W4197" i="2" s="1"/>
  <c r="Y4197" i="2" s="1"/>
  <c r="T4208" i="2"/>
  <c r="U4208" i="2" s="1"/>
  <c r="W4208" i="2" s="1"/>
  <c r="Y4208" i="2" s="1"/>
  <c r="T4220" i="2"/>
  <c r="U4220" i="2" s="1"/>
  <c r="W4220" i="2" s="1"/>
  <c r="Y4220" i="2" s="1"/>
  <c r="T4231" i="2"/>
  <c r="U4231" i="2" s="1"/>
  <c r="W4231" i="2" s="1"/>
  <c r="Y4231" i="2" s="1"/>
  <c r="T4242" i="2"/>
  <c r="U4242" i="2" s="1"/>
  <c r="W4242" i="2" s="1"/>
  <c r="Y4242" i="2" s="1"/>
  <c r="T4253" i="2"/>
  <c r="U4253" i="2" s="1"/>
  <c r="W4253" i="2" s="1"/>
  <c r="Y4253" i="2" s="1"/>
  <c r="T4264" i="2"/>
  <c r="U4264" i="2" s="1"/>
  <c r="W4264" i="2" s="1"/>
  <c r="Y4264" i="2" s="1"/>
  <c r="T4275" i="2"/>
  <c r="U4275" i="2" s="1"/>
  <c r="W4275" i="2" s="1"/>
  <c r="Y4275" i="2" s="1"/>
  <c r="T4286" i="2"/>
  <c r="U4286" i="2" s="1"/>
  <c r="W4286" i="2" s="1"/>
  <c r="Y4286" i="2" s="1"/>
  <c r="T4297" i="2"/>
  <c r="U4297" i="2" s="1"/>
  <c r="W4297" i="2" s="1"/>
  <c r="Y4297" i="2" s="1"/>
  <c r="T4308" i="2"/>
  <c r="U4308" i="2" s="1"/>
  <c r="W4308" i="2" s="1"/>
  <c r="Y4308" i="2" s="1"/>
  <c r="T4320" i="2"/>
  <c r="U4320" i="2" s="1"/>
  <c r="W4320" i="2" s="1"/>
  <c r="Y4320" i="2" s="1"/>
  <c r="T4331" i="2"/>
  <c r="U4331" i="2" s="1"/>
  <c r="W4331" i="2" s="1"/>
  <c r="Y4331" i="2" s="1"/>
  <c r="T4342" i="2"/>
  <c r="U4342" i="2" s="1"/>
  <c r="W4342" i="2" s="1"/>
  <c r="Y4342" i="2" s="1"/>
  <c r="T4353" i="2"/>
  <c r="U4353" i="2" s="1"/>
  <c r="W4353" i="2" s="1"/>
  <c r="Y4353" i="2" s="1"/>
  <c r="T4364" i="2"/>
  <c r="U4364" i="2" s="1"/>
  <c r="W4364" i="2" s="1"/>
  <c r="Y4364" i="2" s="1"/>
  <c r="T4375" i="2"/>
  <c r="U4375" i="2" s="1"/>
  <c r="W4375" i="2" s="1"/>
  <c r="Y4375" i="2" s="1"/>
  <c r="T4386" i="2"/>
  <c r="U4386" i="2" s="1"/>
  <c r="W4386" i="2" s="1"/>
  <c r="Y4386" i="2" s="1"/>
  <c r="T4397" i="2"/>
  <c r="U4397" i="2" s="1"/>
  <c r="W4397" i="2" s="1"/>
  <c r="Y4397" i="2" s="1"/>
  <c r="T4408" i="2"/>
  <c r="U4408" i="2" s="1"/>
  <c r="W4408" i="2" s="1"/>
  <c r="Y4408" i="2" s="1"/>
  <c r="T4418" i="2"/>
  <c r="U4418" i="2" s="1"/>
  <c r="W4418" i="2" s="1"/>
  <c r="Y4418" i="2" s="1"/>
  <c r="T4428" i="2"/>
  <c r="U4428" i="2" s="1"/>
  <c r="W4428" i="2" s="1"/>
  <c r="Y4428" i="2" s="1"/>
  <c r="T4098" i="2"/>
  <c r="U4098" i="2" s="1"/>
  <c r="W4098" i="2" s="1"/>
  <c r="Y4098" i="2" s="1"/>
  <c r="T4110" i="2"/>
  <c r="U4110" i="2" s="1"/>
  <c r="W4110" i="2" s="1"/>
  <c r="Y4110" i="2" s="1"/>
  <c r="T4121" i="2"/>
  <c r="U4121" i="2" s="1"/>
  <c r="W4121" i="2" s="1"/>
  <c r="Y4121" i="2" s="1"/>
  <c r="T4132" i="2"/>
  <c r="U4132" i="2" s="1"/>
  <c r="W4132" i="2" s="1"/>
  <c r="Y4132" i="2" s="1"/>
  <c r="T4143" i="2"/>
  <c r="U4143" i="2" s="1"/>
  <c r="W4143" i="2" s="1"/>
  <c r="Y4143" i="2" s="1"/>
  <c r="T4154" i="2"/>
  <c r="U4154" i="2" s="1"/>
  <c r="W4154" i="2" s="1"/>
  <c r="Y4154" i="2" s="1"/>
  <c r="T4165" i="2"/>
  <c r="U4165" i="2" s="1"/>
  <c r="W4165" i="2" s="1"/>
  <c r="Y4165" i="2" s="1"/>
  <c r="T4176" i="2"/>
  <c r="U4176" i="2" s="1"/>
  <c r="W4176" i="2" s="1"/>
  <c r="Y4176" i="2" s="1"/>
  <c r="T4187" i="2"/>
  <c r="U4187" i="2" s="1"/>
  <c r="W4187" i="2" s="1"/>
  <c r="Y4187" i="2" s="1"/>
  <c r="T4198" i="2"/>
  <c r="U4198" i="2" s="1"/>
  <c r="W4198" i="2" s="1"/>
  <c r="Y4198" i="2" s="1"/>
  <c r="T4210" i="2"/>
  <c r="U4210" i="2" s="1"/>
  <c r="W4210" i="2" s="1"/>
  <c r="Y4210" i="2" s="1"/>
  <c r="T4221" i="2"/>
  <c r="U4221" i="2" s="1"/>
  <c r="W4221" i="2" s="1"/>
  <c r="Y4221" i="2" s="1"/>
  <c r="T4232" i="2"/>
  <c r="U4232" i="2" s="1"/>
  <c r="W4232" i="2" s="1"/>
  <c r="Y4232" i="2" s="1"/>
  <c r="T4243" i="2"/>
  <c r="U4243" i="2" s="1"/>
  <c r="W4243" i="2" s="1"/>
  <c r="Y4243" i="2" s="1"/>
  <c r="T4254" i="2"/>
  <c r="U4254" i="2" s="1"/>
  <c r="W4254" i="2" s="1"/>
  <c r="Y4254" i="2" s="1"/>
  <c r="T4265" i="2"/>
  <c r="U4265" i="2" s="1"/>
  <c r="W4265" i="2" s="1"/>
  <c r="Y4265" i="2" s="1"/>
  <c r="T4276" i="2"/>
  <c r="U4276" i="2" s="1"/>
  <c r="W4276" i="2" s="1"/>
  <c r="Y4276" i="2" s="1"/>
  <c r="T4287" i="2"/>
  <c r="U4287" i="2" s="1"/>
  <c r="W4287" i="2" s="1"/>
  <c r="Y4287" i="2" s="1"/>
  <c r="T4298" i="2"/>
  <c r="U4298" i="2" s="1"/>
  <c r="W4298" i="2" s="1"/>
  <c r="Y4298" i="2" s="1"/>
  <c r="T4310" i="2"/>
  <c r="U4310" i="2" s="1"/>
  <c r="W4310" i="2" s="1"/>
  <c r="Y4310" i="2" s="1"/>
  <c r="T4321" i="2"/>
  <c r="U4321" i="2" s="1"/>
  <c r="W4321" i="2" s="1"/>
  <c r="Y4321" i="2" s="1"/>
  <c r="T4332" i="2"/>
  <c r="U4332" i="2" s="1"/>
  <c r="W4332" i="2" s="1"/>
  <c r="Y4332" i="2" s="1"/>
  <c r="T4343" i="2"/>
  <c r="U4343" i="2" s="1"/>
  <c r="W4343" i="2" s="1"/>
  <c r="Y4343" i="2" s="1"/>
  <c r="T4354" i="2"/>
  <c r="U4354" i="2" s="1"/>
  <c r="W4354" i="2" s="1"/>
  <c r="Y4354" i="2" s="1"/>
  <c r="T4365" i="2"/>
  <c r="U4365" i="2" s="1"/>
  <c r="W4365" i="2" s="1"/>
  <c r="Y4365" i="2" s="1"/>
  <c r="T4376" i="2"/>
  <c r="U4376" i="2" s="1"/>
  <c r="W4376" i="2" s="1"/>
  <c r="Y4376" i="2" s="1"/>
  <c r="T4387" i="2"/>
  <c r="U4387" i="2" s="1"/>
  <c r="W4387" i="2" s="1"/>
  <c r="Y4387" i="2" s="1"/>
  <c r="T4398" i="2"/>
  <c r="U4398" i="2" s="1"/>
  <c r="W4398" i="2" s="1"/>
  <c r="Y4398" i="2" s="1"/>
  <c r="T4409" i="2"/>
  <c r="U4409" i="2" s="1"/>
  <c r="W4409" i="2" s="1"/>
  <c r="Y4409" i="2" s="1"/>
  <c r="T4419" i="2"/>
  <c r="U4419" i="2" s="1"/>
  <c r="W4419" i="2" s="1"/>
  <c r="Y4419" i="2" s="1"/>
  <c r="T4429" i="2"/>
  <c r="U4429" i="2" s="1"/>
  <c r="W4429" i="2" s="1"/>
  <c r="Y4429" i="2" s="1"/>
  <c r="T4088" i="2"/>
  <c r="U4088" i="2" s="1"/>
  <c r="W4088" i="2" s="1"/>
  <c r="Y4088" i="2" s="1"/>
  <c r="T4100" i="2"/>
  <c r="U4100" i="2" s="1"/>
  <c r="W4100" i="2" s="1"/>
  <c r="Y4100" i="2" s="1"/>
  <c r="T4111" i="2"/>
  <c r="U4111" i="2" s="1"/>
  <c r="W4111" i="2" s="1"/>
  <c r="Y4111" i="2" s="1"/>
  <c r="T4122" i="2"/>
  <c r="U4122" i="2" s="1"/>
  <c r="W4122" i="2" s="1"/>
  <c r="Y4122" i="2" s="1"/>
  <c r="T4133" i="2"/>
  <c r="U4133" i="2" s="1"/>
  <c r="W4133" i="2" s="1"/>
  <c r="Y4133" i="2" s="1"/>
  <c r="T4144" i="2"/>
  <c r="U4144" i="2" s="1"/>
  <c r="W4144" i="2" s="1"/>
  <c r="Y4144" i="2" s="1"/>
  <c r="T4155" i="2"/>
  <c r="U4155" i="2" s="1"/>
  <c r="W4155" i="2" s="1"/>
  <c r="Y4155" i="2" s="1"/>
  <c r="T4166" i="2"/>
  <c r="U4166" i="2" s="1"/>
  <c r="W4166" i="2" s="1"/>
  <c r="Y4166" i="2" s="1"/>
  <c r="T4177" i="2"/>
  <c r="U4177" i="2" s="1"/>
  <c r="W4177" i="2" s="1"/>
  <c r="Y4177" i="2" s="1"/>
  <c r="T4188" i="2"/>
  <c r="U4188" i="2" s="1"/>
  <c r="W4188" i="2" s="1"/>
  <c r="Y4188" i="2" s="1"/>
  <c r="T4200" i="2"/>
  <c r="U4200" i="2" s="1"/>
  <c r="W4200" i="2" s="1"/>
  <c r="Y4200" i="2" s="1"/>
  <c r="T4211" i="2"/>
  <c r="U4211" i="2" s="1"/>
  <c r="W4211" i="2" s="1"/>
  <c r="Y4211" i="2" s="1"/>
  <c r="T4222" i="2"/>
  <c r="U4222" i="2" s="1"/>
  <c r="W4222" i="2" s="1"/>
  <c r="Y4222" i="2" s="1"/>
  <c r="T4233" i="2"/>
  <c r="U4233" i="2" s="1"/>
  <c r="W4233" i="2" s="1"/>
  <c r="Y4233" i="2" s="1"/>
  <c r="T4244" i="2"/>
  <c r="U4244" i="2" s="1"/>
  <c r="W4244" i="2" s="1"/>
  <c r="Y4244" i="2" s="1"/>
  <c r="T4255" i="2"/>
  <c r="U4255" i="2" s="1"/>
  <c r="W4255" i="2" s="1"/>
  <c r="Y4255" i="2" s="1"/>
  <c r="T4266" i="2"/>
  <c r="U4266" i="2" s="1"/>
  <c r="W4266" i="2" s="1"/>
  <c r="Y4266" i="2" s="1"/>
  <c r="T4277" i="2"/>
  <c r="U4277" i="2" s="1"/>
  <c r="W4277" i="2" s="1"/>
  <c r="Y4277" i="2" s="1"/>
  <c r="T4288" i="2"/>
  <c r="U4288" i="2" s="1"/>
  <c r="W4288" i="2" s="1"/>
  <c r="Y4288" i="2" s="1"/>
  <c r="T4300" i="2"/>
  <c r="U4300" i="2" s="1"/>
  <c r="W4300" i="2" s="1"/>
  <c r="Y4300" i="2" s="1"/>
  <c r="T4311" i="2"/>
  <c r="U4311" i="2" s="1"/>
  <c r="W4311" i="2" s="1"/>
  <c r="Y4311" i="2" s="1"/>
  <c r="T4322" i="2"/>
  <c r="U4322" i="2" s="1"/>
  <c r="W4322" i="2" s="1"/>
  <c r="Y4322" i="2" s="1"/>
  <c r="T4333" i="2"/>
  <c r="U4333" i="2" s="1"/>
  <c r="W4333" i="2" s="1"/>
  <c r="Y4333" i="2" s="1"/>
  <c r="T4344" i="2"/>
  <c r="U4344" i="2" s="1"/>
  <c r="W4344" i="2" s="1"/>
  <c r="Y4344" i="2" s="1"/>
  <c r="T4355" i="2"/>
  <c r="U4355" i="2" s="1"/>
  <c r="W4355" i="2" s="1"/>
  <c r="Y4355" i="2" s="1"/>
  <c r="T4366" i="2"/>
  <c r="U4366" i="2" s="1"/>
  <c r="W4366" i="2" s="1"/>
  <c r="Y4366" i="2" s="1"/>
  <c r="T4377" i="2"/>
  <c r="U4377" i="2" s="1"/>
  <c r="W4377" i="2" s="1"/>
  <c r="Y4377" i="2" s="1"/>
  <c r="T4388" i="2"/>
  <c r="U4388" i="2" s="1"/>
  <c r="W4388" i="2" s="1"/>
  <c r="Y4388" i="2" s="1"/>
  <c r="T4400" i="2"/>
  <c r="U4400" i="2" s="1"/>
  <c r="W4400" i="2" s="1"/>
  <c r="Y4400" i="2" s="1"/>
  <c r="T4410" i="2"/>
  <c r="U4410" i="2" s="1"/>
  <c r="W4410" i="2" s="1"/>
  <c r="Y4410" i="2" s="1"/>
  <c r="T4420" i="2"/>
  <c r="U4420" i="2" s="1"/>
  <c r="W4420" i="2" s="1"/>
  <c r="Y4420" i="2" s="1"/>
  <c r="T4091" i="2"/>
  <c r="U4091" i="2" s="1"/>
  <c r="W4091" i="2" s="1"/>
  <c r="Y4091" i="2" s="1"/>
  <c r="T4102" i="2"/>
  <c r="U4102" i="2" s="1"/>
  <c r="W4102" i="2" s="1"/>
  <c r="Y4102" i="2" s="1"/>
  <c r="T4113" i="2"/>
  <c r="U4113" i="2" s="1"/>
  <c r="W4113" i="2" s="1"/>
  <c r="Y4113" i="2" s="1"/>
  <c r="T4124" i="2"/>
  <c r="U4124" i="2" s="1"/>
  <c r="W4124" i="2" s="1"/>
  <c r="Y4124" i="2" s="1"/>
  <c r="T4135" i="2"/>
  <c r="U4135" i="2" s="1"/>
  <c r="W4135" i="2" s="1"/>
  <c r="Y4135" i="2" s="1"/>
  <c r="T4146" i="2"/>
  <c r="U4146" i="2" s="1"/>
  <c r="W4146" i="2" s="1"/>
  <c r="Y4146" i="2" s="1"/>
  <c r="T4157" i="2"/>
  <c r="U4157" i="2" s="1"/>
  <c r="W4157" i="2" s="1"/>
  <c r="Y4157" i="2" s="1"/>
  <c r="T4168" i="2"/>
  <c r="U4168" i="2" s="1"/>
  <c r="W4168" i="2" s="1"/>
  <c r="Y4168" i="2" s="1"/>
  <c r="T4180" i="2"/>
  <c r="U4180" i="2" s="1"/>
  <c r="W4180" i="2" s="1"/>
  <c r="Y4180" i="2" s="1"/>
  <c r="T4191" i="2"/>
  <c r="U4191" i="2" s="1"/>
  <c r="W4191" i="2" s="1"/>
  <c r="Y4191" i="2" s="1"/>
  <c r="T4202" i="2"/>
  <c r="U4202" i="2" s="1"/>
  <c r="W4202" i="2" s="1"/>
  <c r="Y4202" i="2" s="1"/>
  <c r="T4213" i="2"/>
  <c r="U4213" i="2" s="1"/>
  <c r="W4213" i="2" s="1"/>
  <c r="Y4213" i="2" s="1"/>
  <c r="T4224" i="2"/>
  <c r="U4224" i="2" s="1"/>
  <c r="W4224" i="2" s="1"/>
  <c r="Y4224" i="2" s="1"/>
  <c r="T4235" i="2"/>
  <c r="U4235" i="2" s="1"/>
  <c r="W4235" i="2" s="1"/>
  <c r="Y4235" i="2" s="1"/>
  <c r="T4246" i="2"/>
  <c r="U4246" i="2" s="1"/>
  <c r="W4246" i="2" s="1"/>
  <c r="Y4246" i="2" s="1"/>
  <c r="T4257" i="2"/>
  <c r="U4257" i="2" s="1"/>
  <c r="W4257" i="2" s="1"/>
  <c r="Y4257" i="2" s="1"/>
  <c r="T4268" i="2"/>
  <c r="U4268" i="2" s="1"/>
  <c r="W4268" i="2" s="1"/>
  <c r="Y4268" i="2" s="1"/>
  <c r="T4280" i="2"/>
  <c r="U4280" i="2" s="1"/>
  <c r="W4280" i="2" s="1"/>
  <c r="Y4280" i="2" s="1"/>
  <c r="T4291" i="2"/>
  <c r="U4291" i="2" s="1"/>
  <c r="W4291" i="2" s="1"/>
  <c r="Y4291" i="2" s="1"/>
  <c r="T4302" i="2"/>
  <c r="U4302" i="2" s="1"/>
  <c r="W4302" i="2" s="1"/>
  <c r="Y4302" i="2" s="1"/>
  <c r="T4313" i="2"/>
  <c r="U4313" i="2" s="1"/>
  <c r="W4313" i="2" s="1"/>
  <c r="Y4313" i="2" s="1"/>
  <c r="T4324" i="2"/>
  <c r="U4324" i="2" s="1"/>
  <c r="W4324" i="2" s="1"/>
  <c r="Y4324" i="2" s="1"/>
  <c r="T4335" i="2"/>
  <c r="U4335" i="2" s="1"/>
  <c r="W4335" i="2" s="1"/>
  <c r="Y4335" i="2" s="1"/>
  <c r="T4346" i="2"/>
  <c r="U4346" i="2" s="1"/>
  <c r="W4346" i="2" s="1"/>
  <c r="Y4346" i="2" s="1"/>
  <c r="T4357" i="2"/>
  <c r="U4357" i="2" s="1"/>
  <c r="W4357" i="2" s="1"/>
  <c r="Y4357" i="2" s="1"/>
  <c r="T4368" i="2"/>
  <c r="U4368" i="2" s="1"/>
  <c r="W4368" i="2" s="1"/>
  <c r="Y4368" i="2" s="1"/>
  <c r="T4380" i="2"/>
  <c r="U4380" i="2" s="1"/>
  <c r="W4380" i="2" s="1"/>
  <c r="Y4380" i="2" s="1"/>
  <c r="T4092" i="2"/>
  <c r="U4092" i="2" s="1"/>
  <c r="W4092" i="2" s="1"/>
  <c r="Y4092" i="2" s="1"/>
  <c r="T4103" i="2"/>
  <c r="U4103" i="2" s="1"/>
  <c r="W4103" i="2" s="1"/>
  <c r="Y4103" i="2" s="1"/>
  <c r="T4114" i="2"/>
  <c r="U4114" i="2" s="1"/>
  <c r="W4114" i="2" s="1"/>
  <c r="Y4114" i="2" s="1"/>
  <c r="T4125" i="2"/>
  <c r="U4125" i="2" s="1"/>
  <c r="W4125" i="2" s="1"/>
  <c r="Y4125" i="2" s="1"/>
  <c r="T4136" i="2"/>
  <c r="U4136" i="2" s="1"/>
  <c r="W4136" i="2" s="1"/>
  <c r="Y4136" i="2" s="1"/>
  <c r="T4147" i="2"/>
  <c r="U4147" i="2" s="1"/>
  <c r="W4147" i="2" s="1"/>
  <c r="Y4147" i="2" s="1"/>
  <c r="T4158" i="2"/>
  <c r="U4158" i="2" s="1"/>
  <c r="W4158" i="2" s="1"/>
  <c r="Y4158" i="2" s="1"/>
  <c r="T4170" i="2"/>
  <c r="U4170" i="2" s="1"/>
  <c r="W4170" i="2" s="1"/>
  <c r="Y4170" i="2" s="1"/>
  <c r="T4181" i="2"/>
  <c r="U4181" i="2" s="1"/>
  <c r="W4181" i="2" s="1"/>
  <c r="Y4181" i="2" s="1"/>
  <c r="T4192" i="2"/>
  <c r="U4192" i="2" s="1"/>
  <c r="W4192" i="2" s="1"/>
  <c r="Y4192" i="2" s="1"/>
  <c r="T4203" i="2"/>
  <c r="U4203" i="2" s="1"/>
  <c r="W4203" i="2" s="1"/>
  <c r="Y4203" i="2" s="1"/>
  <c r="T4214" i="2"/>
  <c r="U4214" i="2" s="1"/>
  <c r="W4214" i="2" s="1"/>
  <c r="Y4214" i="2" s="1"/>
  <c r="T4225" i="2"/>
  <c r="U4225" i="2" s="1"/>
  <c r="W4225" i="2" s="1"/>
  <c r="Y4225" i="2" s="1"/>
  <c r="T4236" i="2"/>
  <c r="U4236" i="2" s="1"/>
  <c r="W4236" i="2" s="1"/>
  <c r="Y4236" i="2" s="1"/>
  <c r="T4247" i="2"/>
  <c r="U4247" i="2" s="1"/>
  <c r="W4247" i="2" s="1"/>
  <c r="Y4247" i="2" s="1"/>
  <c r="T4258" i="2"/>
  <c r="U4258" i="2" s="1"/>
  <c r="W4258" i="2" s="1"/>
  <c r="Y4258" i="2" s="1"/>
  <c r="T4270" i="2"/>
  <c r="U4270" i="2" s="1"/>
  <c r="W4270" i="2" s="1"/>
  <c r="Y4270" i="2" s="1"/>
  <c r="T4281" i="2"/>
  <c r="U4281" i="2" s="1"/>
  <c r="W4281" i="2" s="1"/>
  <c r="Y4281" i="2" s="1"/>
  <c r="T4292" i="2"/>
  <c r="U4292" i="2" s="1"/>
  <c r="W4292" i="2" s="1"/>
  <c r="Y4292" i="2" s="1"/>
  <c r="T4303" i="2"/>
  <c r="U4303" i="2" s="1"/>
  <c r="W4303" i="2" s="1"/>
  <c r="Y4303" i="2" s="1"/>
  <c r="T4314" i="2"/>
  <c r="U4314" i="2" s="1"/>
  <c r="W4314" i="2" s="1"/>
  <c r="Y4314" i="2" s="1"/>
  <c r="T4325" i="2"/>
  <c r="U4325" i="2" s="1"/>
  <c r="W4325" i="2" s="1"/>
  <c r="Y4325" i="2" s="1"/>
  <c r="T4336" i="2"/>
  <c r="U4336" i="2" s="1"/>
  <c r="W4336" i="2" s="1"/>
  <c r="Y4336" i="2" s="1"/>
  <c r="T4347" i="2"/>
  <c r="U4347" i="2" s="1"/>
  <c r="W4347" i="2" s="1"/>
  <c r="Y4347" i="2" s="1"/>
  <c r="T4358" i="2"/>
  <c r="U4358" i="2" s="1"/>
  <c r="W4358" i="2" s="1"/>
  <c r="Y4358" i="2" s="1"/>
  <c r="T4093" i="2"/>
  <c r="U4093" i="2" s="1"/>
  <c r="W4093" i="2" s="1"/>
  <c r="Y4093" i="2" s="1"/>
  <c r="T4104" i="2"/>
  <c r="U4104" i="2" s="1"/>
  <c r="W4104" i="2" s="1"/>
  <c r="Y4104" i="2" s="1"/>
  <c r="T4115" i="2"/>
  <c r="U4115" i="2" s="1"/>
  <c r="W4115" i="2" s="1"/>
  <c r="Y4115" i="2" s="1"/>
  <c r="T4126" i="2"/>
  <c r="U4126" i="2" s="1"/>
  <c r="W4126" i="2" s="1"/>
  <c r="Y4126" i="2" s="1"/>
  <c r="T4137" i="2"/>
  <c r="U4137" i="2" s="1"/>
  <c r="W4137" i="2" s="1"/>
  <c r="Y4137" i="2" s="1"/>
  <c r="T4148" i="2"/>
  <c r="U4148" i="2" s="1"/>
  <c r="W4148" i="2" s="1"/>
  <c r="Y4148" i="2" s="1"/>
  <c r="T4160" i="2"/>
  <c r="U4160" i="2" s="1"/>
  <c r="W4160" i="2" s="1"/>
  <c r="Y4160" i="2" s="1"/>
  <c r="T4171" i="2"/>
  <c r="U4171" i="2" s="1"/>
  <c r="W4171" i="2" s="1"/>
  <c r="Y4171" i="2" s="1"/>
  <c r="T4182" i="2"/>
  <c r="U4182" i="2" s="1"/>
  <c r="W4182" i="2" s="1"/>
  <c r="Y4182" i="2" s="1"/>
  <c r="T4193" i="2"/>
  <c r="U4193" i="2" s="1"/>
  <c r="W4193" i="2" s="1"/>
  <c r="Y4193" i="2" s="1"/>
  <c r="T4204" i="2"/>
  <c r="U4204" i="2" s="1"/>
  <c r="W4204" i="2" s="1"/>
  <c r="Y4204" i="2" s="1"/>
  <c r="T4215" i="2"/>
  <c r="U4215" i="2" s="1"/>
  <c r="W4215" i="2" s="1"/>
  <c r="Y4215" i="2" s="1"/>
  <c r="T4226" i="2"/>
  <c r="U4226" i="2" s="1"/>
  <c r="W4226" i="2" s="1"/>
  <c r="Y4226" i="2" s="1"/>
  <c r="T4237" i="2"/>
  <c r="U4237" i="2" s="1"/>
  <c r="W4237" i="2" s="1"/>
  <c r="Y4237" i="2" s="1"/>
  <c r="T4248" i="2"/>
  <c r="U4248" i="2" s="1"/>
  <c r="W4248" i="2" s="1"/>
  <c r="Y4248" i="2" s="1"/>
  <c r="T4260" i="2"/>
  <c r="U4260" i="2" s="1"/>
  <c r="W4260" i="2" s="1"/>
  <c r="Y4260" i="2" s="1"/>
  <c r="T4271" i="2"/>
  <c r="U4271" i="2" s="1"/>
  <c r="W4271" i="2" s="1"/>
  <c r="Y4271" i="2" s="1"/>
  <c r="T4282" i="2"/>
  <c r="U4282" i="2" s="1"/>
  <c r="W4282" i="2" s="1"/>
  <c r="Y4282" i="2" s="1"/>
  <c r="T4293" i="2"/>
  <c r="U4293" i="2" s="1"/>
  <c r="W4293" i="2" s="1"/>
  <c r="Y4293" i="2" s="1"/>
  <c r="T4304" i="2"/>
  <c r="U4304" i="2" s="1"/>
  <c r="W4304" i="2" s="1"/>
  <c r="Y4304" i="2" s="1"/>
  <c r="T4315" i="2"/>
  <c r="U4315" i="2" s="1"/>
  <c r="W4315" i="2" s="1"/>
  <c r="Y4315" i="2" s="1"/>
  <c r="T4326" i="2"/>
  <c r="U4326" i="2" s="1"/>
  <c r="W4326" i="2" s="1"/>
  <c r="Y4326" i="2" s="1"/>
  <c r="T4337" i="2"/>
  <c r="U4337" i="2" s="1"/>
  <c r="W4337" i="2" s="1"/>
  <c r="Y4337" i="2" s="1"/>
  <c r="T4094" i="2"/>
  <c r="U4094" i="2" s="1"/>
  <c r="W4094" i="2" s="1"/>
  <c r="Y4094" i="2" s="1"/>
  <c r="T4105" i="2"/>
  <c r="U4105" i="2" s="1"/>
  <c r="W4105" i="2" s="1"/>
  <c r="Y4105" i="2" s="1"/>
  <c r="T4116" i="2"/>
  <c r="U4116" i="2" s="1"/>
  <c r="W4116" i="2" s="1"/>
  <c r="Y4116" i="2" s="1"/>
  <c r="T4127" i="2"/>
  <c r="U4127" i="2" s="1"/>
  <c r="W4127" i="2" s="1"/>
  <c r="Y4127" i="2" s="1"/>
  <c r="T4138" i="2"/>
  <c r="U4138" i="2" s="1"/>
  <c r="W4138" i="2" s="1"/>
  <c r="Y4138" i="2" s="1"/>
  <c r="T4150" i="2"/>
  <c r="U4150" i="2" s="1"/>
  <c r="W4150" i="2" s="1"/>
  <c r="Y4150" i="2" s="1"/>
  <c r="T4161" i="2"/>
  <c r="U4161" i="2" s="1"/>
  <c r="W4161" i="2" s="1"/>
  <c r="Y4161" i="2" s="1"/>
  <c r="T4172" i="2"/>
  <c r="U4172" i="2" s="1"/>
  <c r="W4172" i="2" s="1"/>
  <c r="Y4172" i="2" s="1"/>
  <c r="T4183" i="2"/>
  <c r="U4183" i="2" s="1"/>
  <c r="W4183" i="2" s="1"/>
  <c r="Y4183" i="2" s="1"/>
  <c r="T4194" i="2"/>
  <c r="U4194" i="2" s="1"/>
  <c r="W4194" i="2" s="1"/>
  <c r="Y4194" i="2" s="1"/>
  <c r="T4205" i="2"/>
  <c r="U4205" i="2" s="1"/>
  <c r="W4205" i="2" s="1"/>
  <c r="Y4205" i="2" s="1"/>
  <c r="T4216" i="2"/>
  <c r="U4216" i="2" s="1"/>
  <c r="W4216" i="2" s="1"/>
  <c r="Y4216" i="2" s="1"/>
  <c r="T4227" i="2"/>
  <c r="U4227" i="2" s="1"/>
  <c r="W4227" i="2" s="1"/>
  <c r="Y4227" i="2" s="1"/>
  <c r="T4238" i="2"/>
  <c r="U4238" i="2" s="1"/>
  <c r="W4238" i="2" s="1"/>
  <c r="Y4238" i="2" s="1"/>
  <c r="T4250" i="2"/>
  <c r="U4250" i="2" s="1"/>
  <c r="W4250" i="2" s="1"/>
  <c r="Y4250" i="2" s="1"/>
  <c r="T4261" i="2"/>
  <c r="U4261" i="2" s="1"/>
  <c r="W4261" i="2" s="1"/>
  <c r="Y4261" i="2" s="1"/>
  <c r="T4272" i="2"/>
  <c r="U4272" i="2" s="1"/>
  <c r="W4272" i="2" s="1"/>
  <c r="Y4272" i="2" s="1"/>
  <c r="T4283" i="2"/>
  <c r="U4283" i="2" s="1"/>
  <c r="W4283" i="2" s="1"/>
  <c r="Y4283" i="2" s="1"/>
  <c r="T4294" i="2"/>
  <c r="U4294" i="2" s="1"/>
  <c r="W4294" i="2" s="1"/>
  <c r="Y4294" i="2" s="1"/>
  <c r="T4305" i="2"/>
  <c r="U4305" i="2" s="1"/>
  <c r="W4305" i="2" s="1"/>
  <c r="Y4305" i="2" s="1"/>
  <c r="T4316" i="2"/>
  <c r="U4316" i="2" s="1"/>
  <c r="W4316" i="2" s="1"/>
  <c r="Y4316" i="2" s="1"/>
  <c r="T4327" i="2"/>
  <c r="U4327" i="2" s="1"/>
  <c r="W4327" i="2" s="1"/>
  <c r="Y4327" i="2" s="1"/>
  <c r="T4338" i="2"/>
  <c r="U4338" i="2" s="1"/>
  <c r="W4338" i="2" s="1"/>
  <c r="Y4338" i="2" s="1"/>
  <c r="T4350" i="2"/>
  <c r="U4350" i="2" s="1"/>
  <c r="W4350" i="2" s="1"/>
  <c r="Y4350" i="2" s="1"/>
  <c r="T4361" i="2"/>
  <c r="U4361" i="2" s="1"/>
  <c r="W4361" i="2" s="1"/>
  <c r="Y4361" i="2" s="1"/>
  <c r="T4095" i="2"/>
  <c r="U4095" i="2" s="1"/>
  <c r="W4095" i="2" s="1"/>
  <c r="Y4095" i="2" s="1"/>
  <c r="T4106" i="2"/>
  <c r="U4106" i="2" s="1"/>
  <c r="W4106" i="2" s="1"/>
  <c r="Y4106" i="2" s="1"/>
  <c r="T4117" i="2"/>
  <c r="U4117" i="2" s="1"/>
  <c r="W4117" i="2" s="1"/>
  <c r="Y4117" i="2" s="1"/>
  <c r="T4128" i="2"/>
  <c r="U4128" i="2" s="1"/>
  <c r="W4128" i="2" s="1"/>
  <c r="Y4128" i="2" s="1"/>
  <c r="T4140" i="2"/>
  <c r="U4140" i="2" s="1"/>
  <c r="W4140" i="2" s="1"/>
  <c r="Y4140" i="2" s="1"/>
  <c r="T4151" i="2"/>
  <c r="U4151" i="2" s="1"/>
  <c r="W4151" i="2" s="1"/>
  <c r="Y4151" i="2" s="1"/>
  <c r="T4162" i="2"/>
  <c r="U4162" i="2" s="1"/>
  <c r="W4162" i="2" s="1"/>
  <c r="Y4162" i="2" s="1"/>
  <c r="T4173" i="2"/>
  <c r="U4173" i="2" s="1"/>
  <c r="W4173" i="2" s="1"/>
  <c r="Y4173" i="2" s="1"/>
  <c r="T4184" i="2"/>
  <c r="U4184" i="2" s="1"/>
  <c r="W4184" i="2" s="1"/>
  <c r="Y4184" i="2" s="1"/>
  <c r="T4195" i="2"/>
  <c r="U4195" i="2" s="1"/>
  <c r="W4195" i="2" s="1"/>
  <c r="Y4195" i="2" s="1"/>
  <c r="T4206" i="2"/>
  <c r="U4206" i="2" s="1"/>
  <c r="W4206" i="2" s="1"/>
  <c r="Y4206" i="2" s="1"/>
  <c r="T4217" i="2"/>
  <c r="U4217" i="2" s="1"/>
  <c r="W4217" i="2" s="1"/>
  <c r="Y4217" i="2" s="1"/>
  <c r="T4228" i="2"/>
  <c r="U4228" i="2" s="1"/>
  <c r="W4228" i="2" s="1"/>
  <c r="Y4228" i="2" s="1"/>
  <c r="T4240" i="2"/>
  <c r="U4240" i="2" s="1"/>
  <c r="W4240" i="2" s="1"/>
  <c r="Y4240" i="2" s="1"/>
  <c r="T4251" i="2"/>
  <c r="U4251" i="2" s="1"/>
  <c r="W4251" i="2" s="1"/>
  <c r="Y4251" i="2" s="1"/>
  <c r="T4262" i="2"/>
  <c r="U4262" i="2" s="1"/>
  <c r="W4262" i="2" s="1"/>
  <c r="Y4262" i="2" s="1"/>
  <c r="T4273" i="2"/>
  <c r="U4273" i="2" s="1"/>
  <c r="W4273" i="2" s="1"/>
  <c r="Y4273" i="2" s="1"/>
  <c r="T4284" i="2"/>
  <c r="U4284" i="2" s="1"/>
  <c r="W4284" i="2" s="1"/>
  <c r="Y4284" i="2" s="1"/>
  <c r="T4295" i="2"/>
  <c r="U4295" i="2" s="1"/>
  <c r="W4295" i="2" s="1"/>
  <c r="Y4295" i="2" s="1"/>
  <c r="T4306" i="2"/>
  <c r="U4306" i="2" s="1"/>
  <c r="W4306" i="2" s="1"/>
  <c r="Y4306" i="2" s="1"/>
  <c r="T4317" i="2"/>
  <c r="U4317" i="2" s="1"/>
  <c r="W4317" i="2" s="1"/>
  <c r="Y4317" i="2" s="1"/>
  <c r="T4328" i="2"/>
  <c r="U4328" i="2" s="1"/>
  <c r="W4328" i="2" s="1"/>
  <c r="Y4328" i="2" s="1"/>
  <c r="T4340" i="2"/>
  <c r="U4340" i="2" s="1"/>
  <c r="W4340" i="2" s="1"/>
  <c r="Y4340" i="2" s="1"/>
  <c r="T4351" i="2"/>
  <c r="U4351" i="2" s="1"/>
  <c r="W4351" i="2" s="1"/>
  <c r="Y4351" i="2" s="1"/>
  <c r="T4362" i="2"/>
  <c r="U4362" i="2" s="1"/>
  <c r="W4362" i="2" s="1"/>
  <c r="Y4362" i="2" s="1"/>
  <c r="T4096" i="2"/>
  <c r="U4096" i="2" s="1"/>
  <c r="W4096" i="2" s="1"/>
  <c r="Y4096" i="2" s="1"/>
  <c r="T4107" i="2"/>
  <c r="U4107" i="2" s="1"/>
  <c r="W4107" i="2" s="1"/>
  <c r="Y4107" i="2" s="1"/>
  <c r="T4118" i="2"/>
  <c r="U4118" i="2" s="1"/>
  <c r="W4118" i="2" s="1"/>
  <c r="Y4118" i="2" s="1"/>
  <c r="T4130" i="2"/>
  <c r="U4130" i="2" s="1"/>
  <c r="W4130" i="2" s="1"/>
  <c r="Y4130" i="2" s="1"/>
  <c r="T4141" i="2"/>
  <c r="U4141" i="2" s="1"/>
  <c r="W4141" i="2" s="1"/>
  <c r="Y4141" i="2" s="1"/>
  <c r="T4152" i="2"/>
  <c r="U4152" i="2" s="1"/>
  <c r="W4152" i="2" s="1"/>
  <c r="Y4152" i="2" s="1"/>
  <c r="T4163" i="2"/>
  <c r="U4163" i="2" s="1"/>
  <c r="W4163" i="2" s="1"/>
  <c r="Y4163" i="2" s="1"/>
  <c r="T4174" i="2"/>
  <c r="U4174" i="2" s="1"/>
  <c r="W4174" i="2" s="1"/>
  <c r="Y4174" i="2" s="1"/>
  <c r="T4185" i="2"/>
  <c r="U4185" i="2" s="1"/>
  <c r="W4185" i="2" s="1"/>
  <c r="Y4185" i="2" s="1"/>
  <c r="T4196" i="2"/>
  <c r="U4196" i="2" s="1"/>
  <c r="W4196" i="2" s="1"/>
  <c r="Y4196" i="2" s="1"/>
  <c r="T4207" i="2"/>
  <c r="U4207" i="2" s="1"/>
  <c r="W4207" i="2" s="1"/>
  <c r="Y4207" i="2" s="1"/>
  <c r="T4218" i="2"/>
  <c r="U4218" i="2" s="1"/>
  <c r="W4218" i="2" s="1"/>
  <c r="Y4218" i="2" s="1"/>
  <c r="T4230" i="2"/>
  <c r="U4230" i="2" s="1"/>
  <c r="W4230" i="2" s="1"/>
  <c r="Y4230" i="2" s="1"/>
  <c r="T4241" i="2"/>
  <c r="U4241" i="2" s="1"/>
  <c r="W4241" i="2" s="1"/>
  <c r="Y4241" i="2" s="1"/>
  <c r="T4252" i="2"/>
  <c r="U4252" i="2" s="1"/>
  <c r="W4252" i="2" s="1"/>
  <c r="Y4252" i="2" s="1"/>
  <c r="T4263" i="2"/>
  <c r="U4263" i="2" s="1"/>
  <c r="W4263" i="2" s="1"/>
  <c r="Y4263" i="2" s="1"/>
  <c r="T4274" i="2"/>
  <c r="U4274" i="2" s="1"/>
  <c r="W4274" i="2" s="1"/>
  <c r="Y4274" i="2" s="1"/>
  <c r="T4285" i="2"/>
  <c r="U4285" i="2" s="1"/>
  <c r="W4285" i="2" s="1"/>
  <c r="Y4285" i="2" s="1"/>
  <c r="T4296" i="2"/>
  <c r="U4296" i="2" s="1"/>
  <c r="W4296" i="2" s="1"/>
  <c r="Y4296" i="2" s="1"/>
  <c r="T4307" i="2"/>
  <c r="U4307" i="2" s="1"/>
  <c r="W4307" i="2" s="1"/>
  <c r="Y4307" i="2" s="1"/>
  <c r="T4318" i="2"/>
  <c r="U4318" i="2" s="1"/>
  <c r="W4318" i="2" s="1"/>
  <c r="Y4318" i="2" s="1"/>
  <c r="T4330" i="2"/>
  <c r="U4330" i="2" s="1"/>
  <c r="W4330" i="2" s="1"/>
  <c r="Y4330" i="2" s="1"/>
  <c r="T4341" i="2"/>
  <c r="U4341" i="2" s="1"/>
  <c r="W4341" i="2" s="1"/>
  <c r="Y4341" i="2" s="1"/>
  <c r="T4352" i="2"/>
  <c r="U4352" i="2" s="1"/>
  <c r="W4352" i="2" s="1"/>
  <c r="Y4352" i="2" s="1"/>
  <c r="T4363" i="2"/>
  <c r="U4363" i="2" s="1"/>
  <c r="W4363" i="2" s="1"/>
  <c r="Y4363" i="2" s="1"/>
  <c r="T4374" i="2"/>
  <c r="U4374" i="2" s="1"/>
  <c r="W4374" i="2" s="1"/>
  <c r="Y4374" i="2" s="1"/>
  <c r="T4385" i="2"/>
  <c r="U4385" i="2" s="1"/>
  <c r="W4385" i="2" s="1"/>
  <c r="Y4385" i="2" s="1"/>
  <c r="T4112" i="2"/>
  <c r="U4112" i="2" s="1"/>
  <c r="W4112" i="2" s="1"/>
  <c r="Y4112" i="2" s="1"/>
  <c r="T4223" i="2"/>
  <c r="U4223" i="2" s="1"/>
  <c r="W4223" i="2" s="1"/>
  <c r="Y4223" i="2" s="1"/>
  <c r="T4334" i="2"/>
  <c r="U4334" i="2" s="1"/>
  <c r="W4334" i="2" s="1"/>
  <c r="Y4334" i="2" s="1"/>
  <c r="T4378" i="2"/>
  <c r="U4378" i="2" s="1"/>
  <c r="W4378" i="2" s="1"/>
  <c r="Y4378" i="2" s="1"/>
  <c r="T4395" i="2"/>
  <c r="U4395" i="2" s="1"/>
  <c r="W4395" i="2" s="1"/>
  <c r="Y4395" i="2" s="1"/>
  <c r="T4412" i="2"/>
  <c r="U4412" i="2" s="1"/>
  <c r="W4412" i="2" s="1"/>
  <c r="Y4412" i="2" s="1"/>
  <c r="T4425" i="2"/>
  <c r="U4425" i="2" s="1"/>
  <c r="W4425" i="2" s="1"/>
  <c r="Y4425" i="2" s="1"/>
  <c r="T4123" i="2"/>
  <c r="U4123" i="2" s="1"/>
  <c r="W4123" i="2" s="1"/>
  <c r="Y4123" i="2" s="1"/>
  <c r="T4234" i="2"/>
  <c r="U4234" i="2" s="1"/>
  <c r="W4234" i="2" s="1"/>
  <c r="Y4234" i="2" s="1"/>
  <c r="T4345" i="2"/>
  <c r="U4345" i="2" s="1"/>
  <c r="W4345" i="2" s="1"/>
  <c r="Y4345" i="2" s="1"/>
  <c r="T4381" i="2"/>
  <c r="U4381" i="2" s="1"/>
  <c r="W4381" i="2" s="1"/>
  <c r="Y4381" i="2" s="1"/>
  <c r="T4396" i="2"/>
  <c r="U4396" i="2" s="1"/>
  <c r="W4396" i="2" s="1"/>
  <c r="Y4396" i="2" s="1"/>
  <c r="T4413" i="2"/>
  <c r="U4413" i="2" s="1"/>
  <c r="W4413" i="2" s="1"/>
  <c r="Y4413" i="2" s="1"/>
  <c r="T4426" i="2"/>
  <c r="U4426" i="2" s="1"/>
  <c r="W4426" i="2" s="1"/>
  <c r="Y4426" i="2" s="1"/>
  <c r="T4134" i="2"/>
  <c r="U4134" i="2" s="1"/>
  <c r="W4134" i="2" s="1"/>
  <c r="Y4134" i="2" s="1"/>
  <c r="T4245" i="2"/>
  <c r="U4245" i="2" s="1"/>
  <c r="W4245" i="2" s="1"/>
  <c r="Y4245" i="2" s="1"/>
  <c r="T4348" i="2"/>
  <c r="U4348" i="2" s="1"/>
  <c r="W4348" i="2" s="1"/>
  <c r="Y4348" i="2" s="1"/>
  <c r="T4382" i="2"/>
  <c r="U4382" i="2" s="1"/>
  <c r="W4382" i="2" s="1"/>
  <c r="Y4382" i="2" s="1"/>
  <c r="T4401" i="2"/>
  <c r="U4401" i="2" s="1"/>
  <c r="W4401" i="2" s="1"/>
  <c r="Y4401" i="2" s="1"/>
  <c r="T4414" i="2"/>
  <c r="U4414" i="2" s="1"/>
  <c r="W4414" i="2" s="1"/>
  <c r="Y4414" i="2" s="1"/>
  <c r="T4427" i="2"/>
  <c r="U4427" i="2" s="1"/>
  <c r="W4427" i="2" s="1"/>
  <c r="Y4427" i="2" s="1"/>
  <c r="T4145" i="2"/>
  <c r="U4145" i="2" s="1"/>
  <c r="W4145" i="2" s="1"/>
  <c r="Y4145" i="2" s="1"/>
  <c r="T4256" i="2"/>
  <c r="U4256" i="2" s="1"/>
  <c r="W4256" i="2" s="1"/>
  <c r="Y4256" i="2" s="1"/>
  <c r="T4356" i="2"/>
  <c r="U4356" i="2" s="1"/>
  <c r="W4356" i="2" s="1"/>
  <c r="Y4356" i="2" s="1"/>
  <c r="T4383" i="2"/>
  <c r="U4383" i="2" s="1"/>
  <c r="W4383" i="2" s="1"/>
  <c r="Y4383" i="2" s="1"/>
  <c r="T4402" i="2"/>
  <c r="U4402" i="2" s="1"/>
  <c r="W4402" i="2" s="1"/>
  <c r="Y4402" i="2" s="1"/>
  <c r="T4415" i="2"/>
  <c r="U4415" i="2" s="1"/>
  <c r="W4415" i="2" s="1"/>
  <c r="Y4415" i="2" s="1"/>
  <c r="T4156" i="2"/>
  <c r="U4156" i="2" s="1"/>
  <c r="W4156" i="2" s="1"/>
  <c r="Y4156" i="2" s="1"/>
  <c r="T4267" i="2"/>
  <c r="U4267" i="2" s="1"/>
  <c r="W4267" i="2" s="1"/>
  <c r="Y4267" i="2" s="1"/>
  <c r="T4360" i="2"/>
  <c r="U4360" i="2" s="1"/>
  <c r="W4360" i="2" s="1"/>
  <c r="Y4360" i="2" s="1"/>
  <c r="T4384" i="2"/>
  <c r="U4384" i="2" s="1"/>
  <c r="W4384" i="2" s="1"/>
  <c r="Y4384" i="2" s="1"/>
  <c r="T4403" i="2"/>
  <c r="U4403" i="2" s="1"/>
  <c r="W4403" i="2" s="1"/>
  <c r="Y4403" i="2" s="1"/>
  <c r="T4416" i="2"/>
  <c r="U4416" i="2" s="1"/>
  <c r="W4416" i="2" s="1"/>
  <c r="Y4416" i="2" s="1"/>
  <c r="T4167" i="2"/>
  <c r="U4167" i="2" s="1"/>
  <c r="W4167" i="2" s="1"/>
  <c r="Y4167" i="2" s="1"/>
  <c r="T4278" i="2"/>
  <c r="U4278" i="2" s="1"/>
  <c r="W4278" i="2" s="1"/>
  <c r="Y4278" i="2" s="1"/>
  <c r="T4367" i="2"/>
  <c r="U4367" i="2" s="1"/>
  <c r="W4367" i="2" s="1"/>
  <c r="Y4367" i="2" s="1"/>
  <c r="T4390" i="2"/>
  <c r="U4390" i="2" s="1"/>
  <c r="W4390" i="2" s="1"/>
  <c r="Y4390" i="2" s="1"/>
  <c r="T4404" i="2"/>
  <c r="U4404" i="2" s="1"/>
  <c r="W4404" i="2" s="1"/>
  <c r="Y4404" i="2" s="1"/>
  <c r="T4417" i="2"/>
  <c r="U4417" i="2" s="1"/>
  <c r="W4417" i="2" s="1"/>
  <c r="Y4417" i="2" s="1"/>
  <c r="T4178" i="2"/>
  <c r="U4178" i="2" s="1"/>
  <c r="W4178" i="2" s="1"/>
  <c r="Y4178" i="2" s="1"/>
  <c r="T4290" i="2"/>
  <c r="U4290" i="2" s="1"/>
  <c r="W4290" i="2" s="1"/>
  <c r="Y4290" i="2" s="1"/>
  <c r="T4370" i="2"/>
  <c r="U4370" i="2" s="1"/>
  <c r="W4370" i="2" s="1"/>
  <c r="Y4370" i="2" s="1"/>
  <c r="T4391" i="2"/>
  <c r="U4391" i="2" s="1"/>
  <c r="W4391" i="2" s="1"/>
  <c r="Y4391" i="2" s="1"/>
  <c r="T4405" i="2"/>
  <c r="U4405" i="2" s="1"/>
  <c r="W4405" i="2" s="1"/>
  <c r="Y4405" i="2" s="1"/>
  <c r="T4421" i="2"/>
  <c r="U4421" i="2" s="1"/>
  <c r="W4421" i="2" s="1"/>
  <c r="Y4421" i="2" s="1"/>
  <c r="T4190" i="2"/>
  <c r="U4190" i="2" s="1"/>
  <c r="W4190" i="2" s="1"/>
  <c r="Y4190" i="2" s="1"/>
  <c r="T4301" i="2"/>
  <c r="U4301" i="2" s="1"/>
  <c r="W4301" i="2" s="1"/>
  <c r="Y4301" i="2" s="1"/>
  <c r="T4371" i="2"/>
  <c r="U4371" i="2" s="1"/>
  <c r="W4371" i="2" s="1"/>
  <c r="Y4371" i="2" s="1"/>
  <c r="T4392" i="2"/>
  <c r="U4392" i="2" s="1"/>
  <c r="W4392" i="2" s="1"/>
  <c r="Y4392" i="2" s="1"/>
  <c r="T4406" i="2"/>
  <c r="U4406" i="2" s="1"/>
  <c r="W4406" i="2" s="1"/>
  <c r="Y4406" i="2" s="1"/>
  <c r="T4422" i="2"/>
  <c r="U4422" i="2" s="1"/>
  <c r="W4422" i="2" s="1"/>
  <c r="Y4422" i="2" s="1"/>
  <c r="T4090" i="2"/>
  <c r="U4090" i="2" s="1"/>
  <c r="W4090" i="2" s="1"/>
  <c r="Y4090" i="2" s="1"/>
  <c r="T4201" i="2"/>
  <c r="U4201" i="2" s="1"/>
  <c r="W4201" i="2" s="1"/>
  <c r="Y4201" i="2" s="1"/>
  <c r="T4312" i="2"/>
  <c r="U4312" i="2" s="1"/>
  <c r="W4312" i="2" s="1"/>
  <c r="Y4312" i="2" s="1"/>
  <c r="T4372" i="2"/>
  <c r="U4372" i="2" s="1"/>
  <c r="W4372" i="2" s="1"/>
  <c r="Y4372" i="2" s="1"/>
  <c r="T4393" i="2"/>
  <c r="U4393" i="2" s="1"/>
  <c r="W4393" i="2" s="1"/>
  <c r="Y4393" i="2" s="1"/>
  <c r="T4407" i="2"/>
  <c r="U4407" i="2" s="1"/>
  <c r="W4407" i="2" s="1"/>
  <c r="Y4407" i="2" s="1"/>
  <c r="T4423" i="2"/>
  <c r="U4423" i="2" s="1"/>
  <c r="W4423" i="2" s="1"/>
  <c r="Y4423" i="2" s="1"/>
  <c r="T4101" i="2"/>
  <c r="U4101" i="2" s="1"/>
  <c r="W4101" i="2" s="1"/>
  <c r="Y4101" i="2" s="1"/>
  <c r="T4212" i="2"/>
  <c r="U4212" i="2" s="1"/>
  <c r="W4212" i="2" s="1"/>
  <c r="Y4212" i="2" s="1"/>
  <c r="T4323" i="2"/>
  <c r="U4323" i="2" s="1"/>
  <c r="W4323" i="2" s="1"/>
  <c r="Y4323" i="2" s="1"/>
  <c r="T4373" i="2"/>
  <c r="U4373" i="2" s="1"/>
  <c r="W4373" i="2" s="1"/>
  <c r="Y4373" i="2" s="1"/>
  <c r="T4394" i="2"/>
  <c r="U4394" i="2" s="1"/>
  <c r="W4394" i="2" s="1"/>
  <c r="Y4394" i="2" s="1"/>
  <c r="T4411" i="2"/>
  <c r="U4411" i="2" s="1"/>
  <c r="W4411" i="2" s="1"/>
  <c r="Y4411" i="2" s="1"/>
  <c r="T4424" i="2"/>
  <c r="U4424" i="2" s="1"/>
  <c r="W4424" i="2" s="1"/>
  <c r="Y4424" i="2" s="1"/>
  <c r="T8095" i="2"/>
  <c r="U8095" i="2" s="1"/>
  <c r="W8095" i="2" s="1"/>
  <c r="Y8095" i="2" s="1"/>
  <c r="T7995" i="2"/>
  <c r="U7995" i="2" s="1"/>
  <c r="W7995" i="2" s="1"/>
  <c r="Y7995" i="2" s="1"/>
  <c r="T7913" i="2"/>
  <c r="U7913" i="2" s="1"/>
  <c r="W7913" i="2" s="1"/>
  <c r="Y7913" i="2" s="1"/>
  <c r="T7813" i="2"/>
  <c r="U7813" i="2" s="1"/>
  <c r="W7813" i="2" s="1"/>
  <c r="Y7813" i="2" s="1"/>
  <c r="T1153" i="2"/>
  <c r="U1153" i="2" s="1"/>
  <c r="W1153" i="2" s="1"/>
  <c r="Y1153" i="2" s="1"/>
  <c r="T1163" i="2"/>
  <c r="U1163" i="2" s="1"/>
  <c r="W1163" i="2" s="1"/>
  <c r="Y1163" i="2" s="1"/>
  <c r="T1173" i="2"/>
  <c r="U1173" i="2" s="1"/>
  <c r="W1173" i="2" s="1"/>
  <c r="Y1173" i="2" s="1"/>
  <c r="T1183" i="2"/>
  <c r="U1183" i="2" s="1"/>
  <c r="W1183" i="2" s="1"/>
  <c r="Y1183" i="2" s="1"/>
  <c r="T1193" i="2"/>
  <c r="U1193" i="2" s="1"/>
  <c r="W1193" i="2" s="1"/>
  <c r="Y1193" i="2" s="1"/>
  <c r="T1203" i="2"/>
  <c r="U1203" i="2" s="1"/>
  <c r="W1203" i="2" s="1"/>
  <c r="Y1203" i="2" s="1"/>
  <c r="T1213" i="2"/>
  <c r="U1213" i="2" s="1"/>
  <c r="W1213" i="2" s="1"/>
  <c r="Y1213" i="2" s="1"/>
  <c r="T1223" i="2"/>
  <c r="U1223" i="2" s="1"/>
  <c r="W1223" i="2" s="1"/>
  <c r="Y1223" i="2" s="1"/>
  <c r="T1233" i="2"/>
  <c r="U1233" i="2" s="1"/>
  <c r="W1233" i="2" s="1"/>
  <c r="Y1233" i="2" s="1"/>
  <c r="T1243" i="2"/>
  <c r="U1243" i="2" s="1"/>
  <c r="W1243" i="2" s="1"/>
  <c r="Y1243" i="2" s="1"/>
  <c r="T1253" i="2"/>
  <c r="U1253" i="2" s="1"/>
  <c r="W1253" i="2" s="1"/>
  <c r="Y1253" i="2" s="1"/>
  <c r="T1263" i="2"/>
  <c r="U1263" i="2" s="1"/>
  <c r="W1263" i="2" s="1"/>
  <c r="Y1263" i="2" s="1"/>
  <c r="T1273" i="2"/>
  <c r="U1273" i="2" s="1"/>
  <c r="W1273" i="2" s="1"/>
  <c r="Y1273" i="2" s="1"/>
  <c r="T1283" i="2"/>
  <c r="U1283" i="2" s="1"/>
  <c r="W1283" i="2" s="1"/>
  <c r="Y1283" i="2" s="1"/>
  <c r="T1293" i="2"/>
  <c r="U1293" i="2" s="1"/>
  <c r="W1293" i="2" s="1"/>
  <c r="Y1293" i="2" s="1"/>
  <c r="T1303" i="2"/>
  <c r="U1303" i="2" s="1"/>
  <c r="W1303" i="2" s="1"/>
  <c r="Y1303" i="2" s="1"/>
  <c r="T1313" i="2"/>
  <c r="U1313" i="2" s="1"/>
  <c r="W1313" i="2" s="1"/>
  <c r="Y1313" i="2" s="1"/>
  <c r="T1323" i="2"/>
  <c r="U1323" i="2" s="1"/>
  <c r="W1323" i="2" s="1"/>
  <c r="Y1323" i="2" s="1"/>
  <c r="T1333" i="2"/>
  <c r="U1333" i="2" s="1"/>
  <c r="W1333" i="2" s="1"/>
  <c r="Y1333" i="2" s="1"/>
  <c r="T1343" i="2"/>
  <c r="U1343" i="2" s="1"/>
  <c r="W1343" i="2" s="1"/>
  <c r="Y1343" i="2" s="1"/>
  <c r="T1353" i="2"/>
  <c r="U1353" i="2" s="1"/>
  <c r="W1353" i="2" s="1"/>
  <c r="Y1353" i="2" s="1"/>
  <c r="T1363" i="2"/>
  <c r="U1363" i="2" s="1"/>
  <c r="W1363" i="2" s="1"/>
  <c r="Y1363" i="2" s="1"/>
  <c r="T1373" i="2"/>
  <c r="U1373" i="2" s="1"/>
  <c r="W1373" i="2" s="1"/>
  <c r="Y1373" i="2" s="1"/>
  <c r="T1383" i="2"/>
  <c r="U1383" i="2" s="1"/>
  <c r="W1383" i="2" s="1"/>
  <c r="Y1383" i="2" s="1"/>
  <c r="T1393" i="2"/>
  <c r="U1393" i="2" s="1"/>
  <c r="W1393" i="2" s="1"/>
  <c r="Y1393" i="2" s="1"/>
  <c r="T1403" i="2"/>
  <c r="U1403" i="2" s="1"/>
  <c r="W1403" i="2" s="1"/>
  <c r="Y1403" i="2" s="1"/>
  <c r="T1413" i="2"/>
  <c r="U1413" i="2" s="1"/>
  <c r="W1413" i="2" s="1"/>
  <c r="Y1413" i="2" s="1"/>
  <c r="T1423" i="2"/>
  <c r="U1423" i="2" s="1"/>
  <c r="W1423" i="2" s="1"/>
  <c r="Y1423" i="2" s="1"/>
  <c r="T1433" i="2"/>
  <c r="U1433" i="2" s="1"/>
  <c r="W1433" i="2" s="1"/>
  <c r="Y1433" i="2" s="1"/>
  <c r="T1443" i="2"/>
  <c r="U1443" i="2" s="1"/>
  <c r="W1443" i="2" s="1"/>
  <c r="Y1443" i="2" s="1"/>
  <c r="T1453" i="2"/>
  <c r="U1453" i="2" s="1"/>
  <c r="W1453" i="2" s="1"/>
  <c r="Y1453" i="2" s="1"/>
  <c r="T1463" i="2"/>
  <c r="U1463" i="2" s="1"/>
  <c r="W1463" i="2" s="1"/>
  <c r="Y1463" i="2" s="1"/>
  <c r="T1473" i="2"/>
  <c r="U1473" i="2" s="1"/>
  <c r="W1473" i="2" s="1"/>
  <c r="Y1473" i="2" s="1"/>
  <c r="T1483" i="2"/>
  <c r="U1483" i="2" s="1"/>
  <c r="W1483" i="2" s="1"/>
  <c r="Y1483" i="2" s="1"/>
  <c r="T1150" i="2"/>
  <c r="U1150" i="2" s="1"/>
  <c r="W1150" i="2" s="1"/>
  <c r="Y1150" i="2" s="1"/>
  <c r="T1161" i="2"/>
  <c r="U1161" i="2" s="1"/>
  <c r="W1161" i="2" s="1"/>
  <c r="Y1161" i="2" s="1"/>
  <c r="T1172" i="2"/>
  <c r="U1172" i="2" s="1"/>
  <c r="W1172" i="2" s="1"/>
  <c r="Y1172" i="2" s="1"/>
  <c r="T1184" i="2"/>
  <c r="U1184" i="2" s="1"/>
  <c r="W1184" i="2" s="1"/>
  <c r="Y1184" i="2" s="1"/>
  <c r="T1195" i="2"/>
  <c r="U1195" i="2" s="1"/>
  <c r="W1195" i="2" s="1"/>
  <c r="Y1195" i="2" s="1"/>
  <c r="T1206" i="2"/>
  <c r="U1206" i="2" s="1"/>
  <c r="W1206" i="2" s="1"/>
  <c r="Y1206" i="2" s="1"/>
  <c r="T1217" i="2"/>
  <c r="U1217" i="2" s="1"/>
  <c r="W1217" i="2" s="1"/>
  <c r="Y1217" i="2" s="1"/>
  <c r="T1228" i="2"/>
  <c r="U1228" i="2" s="1"/>
  <c r="W1228" i="2" s="1"/>
  <c r="Y1228" i="2" s="1"/>
  <c r="T1239" i="2"/>
  <c r="U1239" i="2" s="1"/>
  <c r="W1239" i="2" s="1"/>
  <c r="Y1239" i="2" s="1"/>
  <c r="T1250" i="2"/>
  <c r="U1250" i="2" s="1"/>
  <c r="W1250" i="2" s="1"/>
  <c r="Y1250" i="2" s="1"/>
  <c r="T1261" i="2"/>
  <c r="U1261" i="2" s="1"/>
  <c r="W1261" i="2" s="1"/>
  <c r="Y1261" i="2" s="1"/>
  <c r="T1272" i="2"/>
  <c r="U1272" i="2" s="1"/>
  <c r="W1272" i="2" s="1"/>
  <c r="Y1272" i="2" s="1"/>
  <c r="T1284" i="2"/>
  <c r="U1284" i="2" s="1"/>
  <c r="W1284" i="2" s="1"/>
  <c r="Y1284" i="2" s="1"/>
  <c r="T1295" i="2"/>
  <c r="U1295" i="2" s="1"/>
  <c r="W1295" i="2" s="1"/>
  <c r="Y1295" i="2" s="1"/>
  <c r="T1306" i="2"/>
  <c r="U1306" i="2" s="1"/>
  <c r="W1306" i="2" s="1"/>
  <c r="Y1306" i="2" s="1"/>
  <c r="T1317" i="2"/>
  <c r="U1317" i="2" s="1"/>
  <c r="W1317" i="2" s="1"/>
  <c r="Y1317" i="2" s="1"/>
  <c r="T1328" i="2"/>
  <c r="U1328" i="2" s="1"/>
  <c r="W1328" i="2" s="1"/>
  <c r="Y1328" i="2" s="1"/>
  <c r="T1339" i="2"/>
  <c r="U1339" i="2" s="1"/>
  <c r="W1339" i="2" s="1"/>
  <c r="Y1339" i="2" s="1"/>
  <c r="T1350" i="2"/>
  <c r="U1350" i="2" s="1"/>
  <c r="W1350" i="2" s="1"/>
  <c r="Y1350" i="2" s="1"/>
  <c r="T1361" i="2"/>
  <c r="U1361" i="2" s="1"/>
  <c r="W1361" i="2" s="1"/>
  <c r="Y1361" i="2" s="1"/>
  <c r="T1372" i="2"/>
  <c r="U1372" i="2" s="1"/>
  <c r="W1372" i="2" s="1"/>
  <c r="Y1372" i="2" s="1"/>
  <c r="T1384" i="2"/>
  <c r="U1384" i="2" s="1"/>
  <c r="W1384" i="2" s="1"/>
  <c r="Y1384" i="2" s="1"/>
  <c r="T1395" i="2"/>
  <c r="U1395" i="2" s="1"/>
  <c r="W1395" i="2" s="1"/>
  <c r="Y1395" i="2" s="1"/>
  <c r="T1406" i="2"/>
  <c r="U1406" i="2" s="1"/>
  <c r="W1406" i="2" s="1"/>
  <c r="Y1406" i="2" s="1"/>
  <c r="T1417" i="2"/>
  <c r="U1417" i="2" s="1"/>
  <c r="W1417" i="2" s="1"/>
  <c r="Y1417" i="2" s="1"/>
  <c r="T1428" i="2"/>
  <c r="U1428" i="2" s="1"/>
  <c r="W1428" i="2" s="1"/>
  <c r="Y1428" i="2" s="1"/>
  <c r="T1439" i="2"/>
  <c r="U1439" i="2" s="1"/>
  <c r="W1439" i="2" s="1"/>
  <c r="Y1439" i="2" s="1"/>
  <c r="T1450" i="2"/>
  <c r="U1450" i="2" s="1"/>
  <c r="W1450" i="2" s="1"/>
  <c r="Y1450" i="2" s="1"/>
  <c r="T1461" i="2"/>
  <c r="U1461" i="2" s="1"/>
  <c r="W1461" i="2" s="1"/>
  <c r="Y1461" i="2" s="1"/>
  <c r="T1472" i="2"/>
  <c r="U1472" i="2" s="1"/>
  <c r="W1472" i="2" s="1"/>
  <c r="Y1472" i="2" s="1"/>
  <c r="T1484" i="2"/>
  <c r="U1484" i="2" s="1"/>
  <c r="W1484" i="2" s="1"/>
  <c r="Y1484" i="2" s="1"/>
  <c r="T1151" i="2"/>
  <c r="U1151" i="2" s="1"/>
  <c r="W1151" i="2" s="1"/>
  <c r="Y1151" i="2" s="1"/>
  <c r="T1162" i="2"/>
  <c r="U1162" i="2" s="1"/>
  <c r="W1162" i="2" s="1"/>
  <c r="Y1162" i="2" s="1"/>
  <c r="T1174" i="2"/>
  <c r="U1174" i="2" s="1"/>
  <c r="W1174" i="2" s="1"/>
  <c r="Y1174" i="2" s="1"/>
  <c r="T1185" i="2"/>
  <c r="U1185" i="2" s="1"/>
  <c r="W1185" i="2" s="1"/>
  <c r="Y1185" i="2" s="1"/>
  <c r="T1196" i="2"/>
  <c r="U1196" i="2" s="1"/>
  <c r="W1196" i="2" s="1"/>
  <c r="Y1196" i="2" s="1"/>
  <c r="T1207" i="2"/>
  <c r="U1207" i="2" s="1"/>
  <c r="W1207" i="2" s="1"/>
  <c r="Y1207" i="2" s="1"/>
  <c r="T1218" i="2"/>
  <c r="U1218" i="2" s="1"/>
  <c r="W1218" i="2" s="1"/>
  <c r="Y1218" i="2" s="1"/>
  <c r="T1229" i="2"/>
  <c r="U1229" i="2" s="1"/>
  <c r="W1229" i="2" s="1"/>
  <c r="Y1229" i="2" s="1"/>
  <c r="T1240" i="2"/>
  <c r="U1240" i="2" s="1"/>
  <c r="W1240" i="2" s="1"/>
  <c r="Y1240" i="2" s="1"/>
  <c r="T1251" i="2"/>
  <c r="U1251" i="2" s="1"/>
  <c r="W1251" i="2" s="1"/>
  <c r="Y1251" i="2" s="1"/>
  <c r="T1262" i="2"/>
  <c r="U1262" i="2" s="1"/>
  <c r="W1262" i="2" s="1"/>
  <c r="Y1262" i="2" s="1"/>
  <c r="T1274" i="2"/>
  <c r="U1274" i="2" s="1"/>
  <c r="W1274" i="2" s="1"/>
  <c r="Y1274" i="2" s="1"/>
  <c r="T1285" i="2"/>
  <c r="U1285" i="2" s="1"/>
  <c r="W1285" i="2" s="1"/>
  <c r="Y1285" i="2" s="1"/>
  <c r="T1296" i="2"/>
  <c r="U1296" i="2" s="1"/>
  <c r="W1296" i="2" s="1"/>
  <c r="Y1296" i="2" s="1"/>
  <c r="T1307" i="2"/>
  <c r="U1307" i="2" s="1"/>
  <c r="W1307" i="2" s="1"/>
  <c r="Y1307" i="2" s="1"/>
  <c r="T1318" i="2"/>
  <c r="U1318" i="2" s="1"/>
  <c r="W1318" i="2" s="1"/>
  <c r="Y1318" i="2" s="1"/>
  <c r="T1329" i="2"/>
  <c r="U1329" i="2" s="1"/>
  <c r="W1329" i="2" s="1"/>
  <c r="Y1329" i="2" s="1"/>
  <c r="T1340" i="2"/>
  <c r="U1340" i="2" s="1"/>
  <c r="W1340" i="2" s="1"/>
  <c r="Y1340" i="2" s="1"/>
  <c r="T1351" i="2"/>
  <c r="U1351" i="2" s="1"/>
  <c r="W1351" i="2" s="1"/>
  <c r="Y1351" i="2" s="1"/>
  <c r="T1362" i="2"/>
  <c r="U1362" i="2" s="1"/>
  <c r="W1362" i="2" s="1"/>
  <c r="Y1362" i="2" s="1"/>
  <c r="T1374" i="2"/>
  <c r="U1374" i="2" s="1"/>
  <c r="W1374" i="2" s="1"/>
  <c r="Y1374" i="2" s="1"/>
  <c r="T1385" i="2"/>
  <c r="U1385" i="2" s="1"/>
  <c r="W1385" i="2" s="1"/>
  <c r="Y1385" i="2" s="1"/>
  <c r="T1396" i="2"/>
  <c r="U1396" i="2" s="1"/>
  <c r="W1396" i="2" s="1"/>
  <c r="Y1396" i="2" s="1"/>
  <c r="T1407" i="2"/>
  <c r="U1407" i="2" s="1"/>
  <c r="W1407" i="2" s="1"/>
  <c r="Y1407" i="2" s="1"/>
  <c r="T1418" i="2"/>
  <c r="U1418" i="2" s="1"/>
  <c r="W1418" i="2" s="1"/>
  <c r="Y1418" i="2" s="1"/>
  <c r="T1429" i="2"/>
  <c r="U1429" i="2" s="1"/>
  <c r="W1429" i="2" s="1"/>
  <c r="Y1429" i="2" s="1"/>
  <c r="T1440" i="2"/>
  <c r="U1440" i="2" s="1"/>
  <c r="W1440" i="2" s="1"/>
  <c r="Y1440" i="2" s="1"/>
  <c r="T1451" i="2"/>
  <c r="U1451" i="2" s="1"/>
  <c r="W1451" i="2" s="1"/>
  <c r="Y1451" i="2" s="1"/>
  <c r="T1462" i="2"/>
  <c r="U1462" i="2" s="1"/>
  <c r="W1462" i="2" s="1"/>
  <c r="Y1462" i="2" s="1"/>
  <c r="T1474" i="2"/>
  <c r="U1474" i="2" s="1"/>
  <c r="W1474" i="2" s="1"/>
  <c r="Y1474" i="2" s="1"/>
  <c r="T1485" i="2"/>
  <c r="U1485" i="2" s="1"/>
  <c r="W1485" i="2" s="1"/>
  <c r="Y1485" i="2" s="1"/>
  <c r="T1152" i="2"/>
  <c r="U1152" i="2" s="1"/>
  <c r="W1152" i="2" s="1"/>
  <c r="Y1152" i="2" s="1"/>
  <c r="T1164" i="2"/>
  <c r="U1164" i="2" s="1"/>
  <c r="W1164" i="2" s="1"/>
  <c r="Y1164" i="2" s="1"/>
  <c r="T1175" i="2"/>
  <c r="U1175" i="2" s="1"/>
  <c r="W1175" i="2" s="1"/>
  <c r="Y1175" i="2" s="1"/>
  <c r="T1186" i="2"/>
  <c r="U1186" i="2" s="1"/>
  <c r="W1186" i="2" s="1"/>
  <c r="Y1186" i="2" s="1"/>
  <c r="T1197" i="2"/>
  <c r="U1197" i="2" s="1"/>
  <c r="W1197" i="2" s="1"/>
  <c r="Y1197" i="2" s="1"/>
  <c r="T1208" i="2"/>
  <c r="U1208" i="2" s="1"/>
  <c r="W1208" i="2" s="1"/>
  <c r="Y1208" i="2" s="1"/>
  <c r="T1219" i="2"/>
  <c r="U1219" i="2" s="1"/>
  <c r="W1219" i="2" s="1"/>
  <c r="Y1219" i="2" s="1"/>
  <c r="T1230" i="2"/>
  <c r="U1230" i="2" s="1"/>
  <c r="W1230" i="2" s="1"/>
  <c r="Y1230" i="2" s="1"/>
  <c r="T1241" i="2"/>
  <c r="U1241" i="2" s="1"/>
  <c r="W1241" i="2" s="1"/>
  <c r="Y1241" i="2" s="1"/>
  <c r="T1252" i="2"/>
  <c r="U1252" i="2" s="1"/>
  <c r="W1252" i="2" s="1"/>
  <c r="Y1252" i="2" s="1"/>
  <c r="T1264" i="2"/>
  <c r="U1264" i="2" s="1"/>
  <c r="W1264" i="2" s="1"/>
  <c r="Y1264" i="2" s="1"/>
  <c r="T1275" i="2"/>
  <c r="U1275" i="2" s="1"/>
  <c r="W1275" i="2" s="1"/>
  <c r="Y1275" i="2" s="1"/>
  <c r="T1286" i="2"/>
  <c r="U1286" i="2" s="1"/>
  <c r="W1286" i="2" s="1"/>
  <c r="Y1286" i="2" s="1"/>
  <c r="T1297" i="2"/>
  <c r="U1297" i="2" s="1"/>
  <c r="W1297" i="2" s="1"/>
  <c r="Y1297" i="2" s="1"/>
  <c r="T1308" i="2"/>
  <c r="U1308" i="2" s="1"/>
  <c r="W1308" i="2" s="1"/>
  <c r="Y1308" i="2" s="1"/>
  <c r="T1319" i="2"/>
  <c r="U1319" i="2" s="1"/>
  <c r="W1319" i="2" s="1"/>
  <c r="Y1319" i="2" s="1"/>
  <c r="T1330" i="2"/>
  <c r="U1330" i="2" s="1"/>
  <c r="W1330" i="2" s="1"/>
  <c r="Y1330" i="2" s="1"/>
  <c r="T1341" i="2"/>
  <c r="U1341" i="2" s="1"/>
  <c r="W1341" i="2" s="1"/>
  <c r="Y1341" i="2" s="1"/>
  <c r="T1352" i="2"/>
  <c r="U1352" i="2" s="1"/>
  <c r="W1352" i="2" s="1"/>
  <c r="Y1352" i="2" s="1"/>
  <c r="T1364" i="2"/>
  <c r="U1364" i="2" s="1"/>
  <c r="W1364" i="2" s="1"/>
  <c r="Y1364" i="2" s="1"/>
  <c r="T1375" i="2"/>
  <c r="U1375" i="2" s="1"/>
  <c r="W1375" i="2" s="1"/>
  <c r="Y1375" i="2" s="1"/>
  <c r="T1386" i="2"/>
  <c r="U1386" i="2" s="1"/>
  <c r="W1386" i="2" s="1"/>
  <c r="Y1386" i="2" s="1"/>
  <c r="T1397" i="2"/>
  <c r="U1397" i="2" s="1"/>
  <c r="W1397" i="2" s="1"/>
  <c r="Y1397" i="2" s="1"/>
  <c r="T1408" i="2"/>
  <c r="U1408" i="2" s="1"/>
  <c r="W1408" i="2" s="1"/>
  <c r="Y1408" i="2" s="1"/>
  <c r="T1419" i="2"/>
  <c r="U1419" i="2" s="1"/>
  <c r="W1419" i="2" s="1"/>
  <c r="Y1419" i="2" s="1"/>
  <c r="T1430" i="2"/>
  <c r="U1430" i="2" s="1"/>
  <c r="W1430" i="2" s="1"/>
  <c r="Y1430" i="2" s="1"/>
  <c r="T1441" i="2"/>
  <c r="U1441" i="2" s="1"/>
  <c r="W1441" i="2" s="1"/>
  <c r="Y1441" i="2" s="1"/>
  <c r="T1452" i="2"/>
  <c r="U1452" i="2" s="1"/>
  <c r="W1452" i="2" s="1"/>
  <c r="Y1452" i="2" s="1"/>
  <c r="T1464" i="2"/>
  <c r="U1464" i="2" s="1"/>
  <c r="W1464" i="2" s="1"/>
  <c r="Y1464" i="2" s="1"/>
  <c r="T1475" i="2"/>
  <c r="U1475" i="2" s="1"/>
  <c r="W1475" i="2" s="1"/>
  <c r="Y1475" i="2" s="1"/>
  <c r="T1486" i="2"/>
  <c r="U1486" i="2" s="1"/>
  <c r="W1486" i="2" s="1"/>
  <c r="Y1486" i="2" s="1"/>
  <c r="T1157" i="2"/>
  <c r="U1157" i="2" s="1"/>
  <c r="W1157" i="2" s="1"/>
  <c r="Y1157" i="2" s="1"/>
  <c r="T1168" i="2"/>
  <c r="U1168" i="2" s="1"/>
  <c r="W1168" i="2" s="1"/>
  <c r="Y1168" i="2" s="1"/>
  <c r="T1179" i="2"/>
  <c r="U1179" i="2" s="1"/>
  <c r="W1179" i="2" s="1"/>
  <c r="Y1179" i="2" s="1"/>
  <c r="T1190" i="2"/>
  <c r="U1190" i="2" s="1"/>
  <c r="W1190" i="2" s="1"/>
  <c r="Y1190" i="2" s="1"/>
  <c r="T1201" i="2"/>
  <c r="U1201" i="2" s="1"/>
  <c r="W1201" i="2" s="1"/>
  <c r="Y1201" i="2" s="1"/>
  <c r="T1212" i="2"/>
  <c r="U1212" i="2" s="1"/>
  <c r="W1212" i="2" s="1"/>
  <c r="Y1212" i="2" s="1"/>
  <c r="T1224" i="2"/>
  <c r="U1224" i="2" s="1"/>
  <c r="W1224" i="2" s="1"/>
  <c r="Y1224" i="2" s="1"/>
  <c r="T1235" i="2"/>
  <c r="U1235" i="2" s="1"/>
  <c r="W1235" i="2" s="1"/>
  <c r="Y1235" i="2" s="1"/>
  <c r="T1246" i="2"/>
  <c r="U1246" i="2" s="1"/>
  <c r="W1246" i="2" s="1"/>
  <c r="Y1246" i="2" s="1"/>
  <c r="T1257" i="2"/>
  <c r="U1257" i="2" s="1"/>
  <c r="W1257" i="2" s="1"/>
  <c r="Y1257" i="2" s="1"/>
  <c r="T1268" i="2"/>
  <c r="U1268" i="2" s="1"/>
  <c r="W1268" i="2" s="1"/>
  <c r="Y1268" i="2" s="1"/>
  <c r="T1279" i="2"/>
  <c r="U1279" i="2" s="1"/>
  <c r="W1279" i="2" s="1"/>
  <c r="Y1279" i="2" s="1"/>
  <c r="T1290" i="2"/>
  <c r="U1290" i="2" s="1"/>
  <c r="W1290" i="2" s="1"/>
  <c r="Y1290" i="2" s="1"/>
  <c r="T1301" i="2"/>
  <c r="U1301" i="2" s="1"/>
  <c r="W1301" i="2" s="1"/>
  <c r="Y1301" i="2" s="1"/>
  <c r="T1312" i="2"/>
  <c r="U1312" i="2" s="1"/>
  <c r="W1312" i="2" s="1"/>
  <c r="Y1312" i="2" s="1"/>
  <c r="T1324" i="2"/>
  <c r="U1324" i="2" s="1"/>
  <c r="W1324" i="2" s="1"/>
  <c r="Y1324" i="2" s="1"/>
  <c r="T1335" i="2"/>
  <c r="U1335" i="2" s="1"/>
  <c r="W1335" i="2" s="1"/>
  <c r="Y1335" i="2" s="1"/>
  <c r="T1346" i="2"/>
  <c r="U1346" i="2" s="1"/>
  <c r="W1346" i="2" s="1"/>
  <c r="Y1346" i="2" s="1"/>
  <c r="T1357" i="2"/>
  <c r="U1357" i="2" s="1"/>
  <c r="W1357" i="2" s="1"/>
  <c r="Y1357" i="2" s="1"/>
  <c r="T1368" i="2"/>
  <c r="U1368" i="2" s="1"/>
  <c r="W1368" i="2" s="1"/>
  <c r="Y1368" i="2" s="1"/>
  <c r="T1379" i="2"/>
  <c r="U1379" i="2" s="1"/>
  <c r="W1379" i="2" s="1"/>
  <c r="Y1379" i="2" s="1"/>
  <c r="T1390" i="2"/>
  <c r="U1390" i="2" s="1"/>
  <c r="W1390" i="2" s="1"/>
  <c r="Y1390" i="2" s="1"/>
  <c r="T1401" i="2"/>
  <c r="U1401" i="2" s="1"/>
  <c r="W1401" i="2" s="1"/>
  <c r="Y1401" i="2" s="1"/>
  <c r="T1412" i="2"/>
  <c r="U1412" i="2" s="1"/>
  <c r="W1412" i="2" s="1"/>
  <c r="Y1412" i="2" s="1"/>
  <c r="T1424" i="2"/>
  <c r="U1424" i="2" s="1"/>
  <c r="W1424" i="2" s="1"/>
  <c r="Y1424" i="2" s="1"/>
  <c r="T1435" i="2"/>
  <c r="U1435" i="2" s="1"/>
  <c r="W1435" i="2" s="1"/>
  <c r="Y1435" i="2" s="1"/>
  <c r="T1446" i="2"/>
  <c r="U1446" i="2" s="1"/>
  <c r="W1446" i="2" s="1"/>
  <c r="Y1446" i="2" s="1"/>
  <c r="T1457" i="2"/>
  <c r="U1457" i="2" s="1"/>
  <c r="W1457" i="2" s="1"/>
  <c r="Y1457" i="2" s="1"/>
  <c r="T1468" i="2"/>
  <c r="U1468" i="2" s="1"/>
  <c r="W1468" i="2" s="1"/>
  <c r="Y1468" i="2" s="1"/>
  <c r="T1479" i="2"/>
  <c r="U1479" i="2" s="1"/>
  <c r="W1479" i="2" s="1"/>
  <c r="Y1479" i="2" s="1"/>
  <c r="T1490" i="2"/>
  <c r="U1490" i="2" s="1"/>
  <c r="W1490" i="2" s="1"/>
  <c r="Y1490" i="2" s="1"/>
  <c r="T1147" i="2"/>
  <c r="U1147" i="2" s="1"/>
  <c r="W1147" i="2" s="1"/>
  <c r="Y1147" i="2" s="1"/>
  <c r="T1148" i="2"/>
  <c r="U1148" i="2" s="1"/>
  <c r="W1148" i="2" s="1"/>
  <c r="Y1148" i="2" s="1"/>
  <c r="T1155" i="2"/>
  <c r="U1155" i="2" s="1"/>
  <c r="W1155" i="2" s="1"/>
  <c r="Y1155" i="2" s="1"/>
  <c r="T1171" i="2"/>
  <c r="U1171" i="2" s="1"/>
  <c r="W1171" i="2" s="1"/>
  <c r="Y1171" i="2" s="1"/>
  <c r="T1191" i="2"/>
  <c r="U1191" i="2" s="1"/>
  <c r="W1191" i="2" s="1"/>
  <c r="Y1191" i="2" s="1"/>
  <c r="T1210" i="2"/>
  <c r="U1210" i="2" s="1"/>
  <c r="W1210" i="2" s="1"/>
  <c r="Y1210" i="2" s="1"/>
  <c r="T1227" i="2"/>
  <c r="U1227" i="2" s="1"/>
  <c r="W1227" i="2" s="1"/>
  <c r="Y1227" i="2" s="1"/>
  <c r="T1247" i="2"/>
  <c r="U1247" i="2" s="1"/>
  <c r="W1247" i="2" s="1"/>
  <c r="Y1247" i="2" s="1"/>
  <c r="T1266" i="2"/>
  <c r="U1266" i="2" s="1"/>
  <c r="W1266" i="2" s="1"/>
  <c r="Y1266" i="2" s="1"/>
  <c r="T1282" i="2"/>
  <c r="U1282" i="2" s="1"/>
  <c r="W1282" i="2" s="1"/>
  <c r="Y1282" i="2" s="1"/>
  <c r="T1302" i="2"/>
  <c r="U1302" i="2" s="1"/>
  <c r="W1302" i="2" s="1"/>
  <c r="Y1302" i="2" s="1"/>
  <c r="T1321" i="2"/>
  <c r="U1321" i="2" s="1"/>
  <c r="W1321" i="2" s="1"/>
  <c r="Y1321" i="2" s="1"/>
  <c r="T1338" i="2"/>
  <c r="U1338" i="2" s="1"/>
  <c r="W1338" i="2" s="1"/>
  <c r="Y1338" i="2" s="1"/>
  <c r="T1358" i="2"/>
  <c r="U1358" i="2" s="1"/>
  <c r="W1358" i="2" s="1"/>
  <c r="Y1358" i="2" s="1"/>
  <c r="T1377" i="2"/>
  <c r="U1377" i="2" s="1"/>
  <c r="W1377" i="2" s="1"/>
  <c r="Y1377" i="2" s="1"/>
  <c r="T1394" i="2"/>
  <c r="U1394" i="2" s="1"/>
  <c r="W1394" i="2" s="1"/>
  <c r="Y1394" i="2" s="1"/>
  <c r="T1414" i="2"/>
  <c r="U1414" i="2" s="1"/>
  <c r="W1414" i="2" s="1"/>
  <c r="Y1414" i="2" s="1"/>
  <c r="T1432" i="2"/>
  <c r="U1432" i="2" s="1"/>
  <c r="W1432" i="2" s="1"/>
  <c r="Y1432" i="2" s="1"/>
  <c r="T1449" i="2"/>
  <c r="U1449" i="2" s="1"/>
  <c r="W1449" i="2" s="1"/>
  <c r="Y1449" i="2" s="1"/>
  <c r="T1469" i="2"/>
  <c r="U1469" i="2" s="1"/>
  <c r="W1469" i="2" s="1"/>
  <c r="Y1469" i="2" s="1"/>
  <c r="T1488" i="2"/>
  <c r="U1488" i="2" s="1"/>
  <c r="W1488" i="2" s="1"/>
  <c r="Y1488" i="2" s="1"/>
  <c r="T1156" i="2"/>
  <c r="U1156" i="2" s="1"/>
  <c r="W1156" i="2" s="1"/>
  <c r="Y1156" i="2" s="1"/>
  <c r="T1176" i="2"/>
  <c r="U1176" i="2" s="1"/>
  <c r="W1176" i="2" s="1"/>
  <c r="Y1176" i="2" s="1"/>
  <c r="T1192" i="2"/>
  <c r="U1192" i="2" s="1"/>
  <c r="W1192" i="2" s="1"/>
  <c r="Y1192" i="2" s="1"/>
  <c r="T1211" i="2"/>
  <c r="U1211" i="2" s="1"/>
  <c r="W1211" i="2" s="1"/>
  <c r="Y1211" i="2" s="1"/>
  <c r="T1231" i="2"/>
  <c r="U1231" i="2" s="1"/>
  <c r="W1231" i="2" s="1"/>
  <c r="Y1231" i="2" s="1"/>
  <c r="T1248" i="2"/>
  <c r="U1248" i="2" s="1"/>
  <c r="W1248" i="2" s="1"/>
  <c r="Y1248" i="2" s="1"/>
  <c r="T1267" i="2"/>
  <c r="U1267" i="2" s="1"/>
  <c r="W1267" i="2" s="1"/>
  <c r="Y1267" i="2" s="1"/>
  <c r="T1287" i="2"/>
  <c r="U1287" i="2" s="1"/>
  <c r="W1287" i="2" s="1"/>
  <c r="Y1287" i="2" s="1"/>
  <c r="T1304" i="2"/>
  <c r="U1304" i="2" s="1"/>
  <c r="W1304" i="2" s="1"/>
  <c r="Y1304" i="2" s="1"/>
  <c r="T1322" i="2"/>
  <c r="U1322" i="2" s="1"/>
  <c r="W1322" i="2" s="1"/>
  <c r="Y1322" i="2" s="1"/>
  <c r="T1342" i="2"/>
  <c r="U1342" i="2" s="1"/>
  <c r="W1342" i="2" s="1"/>
  <c r="Y1342" i="2" s="1"/>
  <c r="T1359" i="2"/>
  <c r="U1359" i="2" s="1"/>
  <c r="W1359" i="2" s="1"/>
  <c r="Y1359" i="2" s="1"/>
  <c r="T1378" i="2"/>
  <c r="U1378" i="2" s="1"/>
  <c r="W1378" i="2" s="1"/>
  <c r="Y1378" i="2" s="1"/>
  <c r="T1398" i="2"/>
  <c r="U1398" i="2" s="1"/>
  <c r="W1398" i="2" s="1"/>
  <c r="Y1398" i="2" s="1"/>
  <c r="T1415" i="2"/>
  <c r="U1415" i="2" s="1"/>
  <c r="W1415" i="2" s="1"/>
  <c r="Y1415" i="2" s="1"/>
  <c r="T1434" i="2"/>
  <c r="U1434" i="2" s="1"/>
  <c r="W1434" i="2" s="1"/>
  <c r="Y1434" i="2" s="1"/>
  <c r="T1454" i="2"/>
  <c r="U1454" i="2" s="1"/>
  <c r="W1454" i="2" s="1"/>
  <c r="Y1454" i="2" s="1"/>
  <c r="T1470" i="2"/>
  <c r="U1470" i="2" s="1"/>
  <c r="W1470" i="2" s="1"/>
  <c r="Y1470" i="2" s="1"/>
  <c r="T1489" i="2"/>
  <c r="U1489" i="2" s="1"/>
  <c r="W1489" i="2" s="1"/>
  <c r="Y1489" i="2" s="1"/>
  <c r="T1158" i="2"/>
  <c r="U1158" i="2" s="1"/>
  <c r="W1158" i="2" s="1"/>
  <c r="Y1158" i="2" s="1"/>
  <c r="T1177" i="2"/>
  <c r="U1177" i="2" s="1"/>
  <c r="W1177" i="2" s="1"/>
  <c r="Y1177" i="2" s="1"/>
  <c r="T1194" i="2"/>
  <c r="U1194" i="2" s="1"/>
  <c r="W1194" i="2" s="1"/>
  <c r="Y1194" i="2" s="1"/>
  <c r="T1214" i="2"/>
  <c r="U1214" i="2" s="1"/>
  <c r="W1214" i="2" s="1"/>
  <c r="Y1214" i="2" s="1"/>
  <c r="T1232" i="2"/>
  <c r="U1232" i="2" s="1"/>
  <c r="W1232" i="2" s="1"/>
  <c r="Y1232" i="2" s="1"/>
  <c r="T1249" i="2"/>
  <c r="U1249" i="2" s="1"/>
  <c r="W1249" i="2" s="1"/>
  <c r="Y1249" i="2" s="1"/>
  <c r="T1269" i="2"/>
  <c r="U1269" i="2" s="1"/>
  <c r="W1269" i="2" s="1"/>
  <c r="Y1269" i="2" s="1"/>
  <c r="T1288" i="2"/>
  <c r="U1288" i="2" s="1"/>
  <c r="W1288" i="2" s="1"/>
  <c r="Y1288" i="2" s="1"/>
  <c r="T1305" i="2"/>
  <c r="U1305" i="2" s="1"/>
  <c r="W1305" i="2" s="1"/>
  <c r="Y1305" i="2" s="1"/>
  <c r="T1325" i="2"/>
  <c r="U1325" i="2" s="1"/>
  <c r="W1325" i="2" s="1"/>
  <c r="Y1325" i="2" s="1"/>
  <c r="T1344" i="2"/>
  <c r="U1344" i="2" s="1"/>
  <c r="W1344" i="2" s="1"/>
  <c r="Y1344" i="2" s="1"/>
  <c r="T1360" i="2"/>
  <c r="U1360" i="2" s="1"/>
  <c r="W1360" i="2" s="1"/>
  <c r="Y1360" i="2" s="1"/>
  <c r="T1380" i="2"/>
  <c r="U1380" i="2" s="1"/>
  <c r="W1380" i="2" s="1"/>
  <c r="Y1380" i="2" s="1"/>
  <c r="T1399" i="2"/>
  <c r="U1399" i="2" s="1"/>
  <c r="W1399" i="2" s="1"/>
  <c r="Y1399" i="2" s="1"/>
  <c r="T1416" i="2"/>
  <c r="U1416" i="2" s="1"/>
  <c r="W1416" i="2" s="1"/>
  <c r="Y1416" i="2" s="1"/>
  <c r="T1436" i="2"/>
  <c r="U1436" i="2" s="1"/>
  <c r="W1436" i="2" s="1"/>
  <c r="Y1436" i="2" s="1"/>
  <c r="T1455" i="2"/>
  <c r="U1455" i="2" s="1"/>
  <c r="W1455" i="2" s="1"/>
  <c r="Y1455" i="2" s="1"/>
  <c r="T1471" i="2"/>
  <c r="U1471" i="2" s="1"/>
  <c r="W1471" i="2" s="1"/>
  <c r="Y1471" i="2" s="1"/>
  <c r="T1159" i="2"/>
  <c r="U1159" i="2" s="1"/>
  <c r="W1159" i="2" s="1"/>
  <c r="Y1159" i="2" s="1"/>
  <c r="T1178" i="2"/>
  <c r="U1178" i="2" s="1"/>
  <c r="W1178" i="2" s="1"/>
  <c r="Y1178" i="2" s="1"/>
  <c r="T1198" i="2"/>
  <c r="U1198" i="2" s="1"/>
  <c r="W1198" i="2" s="1"/>
  <c r="Y1198" i="2" s="1"/>
  <c r="T1215" i="2"/>
  <c r="U1215" i="2" s="1"/>
  <c r="W1215" i="2" s="1"/>
  <c r="Y1215" i="2" s="1"/>
  <c r="T1234" i="2"/>
  <c r="U1234" i="2" s="1"/>
  <c r="W1234" i="2" s="1"/>
  <c r="Y1234" i="2" s="1"/>
  <c r="T1254" i="2"/>
  <c r="U1254" i="2" s="1"/>
  <c r="W1254" i="2" s="1"/>
  <c r="Y1254" i="2" s="1"/>
  <c r="T1270" i="2"/>
  <c r="U1270" i="2" s="1"/>
  <c r="W1270" i="2" s="1"/>
  <c r="Y1270" i="2" s="1"/>
  <c r="T1289" i="2"/>
  <c r="U1289" i="2" s="1"/>
  <c r="W1289" i="2" s="1"/>
  <c r="Y1289" i="2" s="1"/>
  <c r="T1309" i="2"/>
  <c r="U1309" i="2" s="1"/>
  <c r="W1309" i="2" s="1"/>
  <c r="Y1309" i="2" s="1"/>
  <c r="T1326" i="2"/>
  <c r="U1326" i="2" s="1"/>
  <c r="W1326" i="2" s="1"/>
  <c r="Y1326" i="2" s="1"/>
  <c r="T1345" i="2"/>
  <c r="U1345" i="2" s="1"/>
  <c r="W1345" i="2" s="1"/>
  <c r="Y1345" i="2" s="1"/>
  <c r="T1365" i="2"/>
  <c r="U1365" i="2" s="1"/>
  <c r="W1365" i="2" s="1"/>
  <c r="Y1365" i="2" s="1"/>
  <c r="T1381" i="2"/>
  <c r="U1381" i="2" s="1"/>
  <c r="W1381" i="2" s="1"/>
  <c r="Y1381" i="2" s="1"/>
  <c r="T1400" i="2"/>
  <c r="U1400" i="2" s="1"/>
  <c r="W1400" i="2" s="1"/>
  <c r="Y1400" i="2" s="1"/>
  <c r="T1420" i="2"/>
  <c r="U1420" i="2" s="1"/>
  <c r="W1420" i="2" s="1"/>
  <c r="Y1420" i="2" s="1"/>
  <c r="T1437" i="2"/>
  <c r="U1437" i="2" s="1"/>
  <c r="W1437" i="2" s="1"/>
  <c r="Y1437" i="2" s="1"/>
  <c r="T1456" i="2"/>
  <c r="U1456" i="2" s="1"/>
  <c r="W1456" i="2" s="1"/>
  <c r="Y1456" i="2" s="1"/>
  <c r="T1476" i="2"/>
  <c r="U1476" i="2" s="1"/>
  <c r="W1476" i="2" s="1"/>
  <c r="Y1476" i="2" s="1"/>
  <c r="T1160" i="2"/>
  <c r="U1160" i="2" s="1"/>
  <c r="W1160" i="2" s="1"/>
  <c r="Y1160" i="2" s="1"/>
  <c r="T1180" i="2"/>
  <c r="U1180" i="2" s="1"/>
  <c r="W1180" i="2" s="1"/>
  <c r="Y1180" i="2" s="1"/>
  <c r="T1199" i="2"/>
  <c r="U1199" i="2" s="1"/>
  <c r="W1199" i="2" s="1"/>
  <c r="Y1199" i="2" s="1"/>
  <c r="T1216" i="2"/>
  <c r="U1216" i="2" s="1"/>
  <c r="W1216" i="2" s="1"/>
  <c r="Y1216" i="2" s="1"/>
  <c r="T1236" i="2"/>
  <c r="U1236" i="2" s="1"/>
  <c r="W1236" i="2" s="1"/>
  <c r="Y1236" i="2" s="1"/>
  <c r="T1255" i="2"/>
  <c r="U1255" i="2" s="1"/>
  <c r="W1255" i="2" s="1"/>
  <c r="Y1255" i="2" s="1"/>
  <c r="T1271" i="2"/>
  <c r="U1271" i="2" s="1"/>
  <c r="W1271" i="2" s="1"/>
  <c r="Y1271" i="2" s="1"/>
  <c r="T1291" i="2"/>
  <c r="U1291" i="2" s="1"/>
  <c r="W1291" i="2" s="1"/>
  <c r="Y1291" i="2" s="1"/>
  <c r="T1310" i="2"/>
  <c r="U1310" i="2" s="1"/>
  <c r="W1310" i="2" s="1"/>
  <c r="Y1310" i="2" s="1"/>
  <c r="T1327" i="2"/>
  <c r="U1327" i="2" s="1"/>
  <c r="W1327" i="2" s="1"/>
  <c r="Y1327" i="2" s="1"/>
  <c r="T1347" i="2"/>
  <c r="U1347" i="2" s="1"/>
  <c r="W1347" i="2" s="1"/>
  <c r="Y1347" i="2" s="1"/>
  <c r="T1366" i="2"/>
  <c r="U1366" i="2" s="1"/>
  <c r="W1366" i="2" s="1"/>
  <c r="Y1366" i="2" s="1"/>
  <c r="T1382" i="2"/>
  <c r="U1382" i="2" s="1"/>
  <c r="W1382" i="2" s="1"/>
  <c r="Y1382" i="2" s="1"/>
  <c r="T1402" i="2"/>
  <c r="U1402" i="2" s="1"/>
  <c r="W1402" i="2" s="1"/>
  <c r="Y1402" i="2" s="1"/>
  <c r="T1421" i="2"/>
  <c r="U1421" i="2" s="1"/>
  <c r="W1421" i="2" s="1"/>
  <c r="Y1421" i="2" s="1"/>
  <c r="T1438" i="2"/>
  <c r="U1438" i="2" s="1"/>
  <c r="W1438" i="2" s="1"/>
  <c r="Y1438" i="2" s="1"/>
  <c r="T1458" i="2"/>
  <c r="U1458" i="2" s="1"/>
  <c r="W1458" i="2" s="1"/>
  <c r="Y1458" i="2" s="1"/>
  <c r="T1477" i="2"/>
  <c r="U1477" i="2" s="1"/>
  <c r="W1477" i="2" s="1"/>
  <c r="Y1477" i="2" s="1"/>
  <c r="T1165" i="2"/>
  <c r="U1165" i="2" s="1"/>
  <c r="W1165" i="2" s="1"/>
  <c r="Y1165" i="2" s="1"/>
  <c r="T1181" i="2"/>
  <c r="U1181" i="2" s="1"/>
  <c r="W1181" i="2" s="1"/>
  <c r="Y1181" i="2" s="1"/>
  <c r="T1200" i="2"/>
  <c r="U1200" i="2" s="1"/>
  <c r="W1200" i="2" s="1"/>
  <c r="Y1200" i="2" s="1"/>
  <c r="T1220" i="2"/>
  <c r="U1220" i="2" s="1"/>
  <c r="W1220" i="2" s="1"/>
  <c r="Y1220" i="2" s="1"/>
  <c r="T1237" i="2"/>
  <c r="U1237" i="2" s="1"/>
  <c r="W1237" i="2" s="1"/>
  <c r="Y1237" i="2" s="1"/>
  <c r="T1256" i="2"/>
  <c r="U1256" i="2" s="1"/>
  <c r="W1256" i="2" s="1"/>
  <c r="Y1256" i="2" s="1"/>
  <c r="T1276" i="2"/>
  <c r="U1276" i="2" s="1"/>
  <c r="W1276" i="2" s="1"/>
  <c r="Y1276" i="2" s="1"/>
  <c r="T1292" i="2"/>
  <c r="U1292" i="2" s="1"/>
  <c r="W1292" i="2" s="1"/>
  <c r="Y1292" i="2" s="1"/>
  <c r="T1311" i="2"/>
  <c r="U1311" i="2" s="1"/>
  <c r="W1311" i="2" s="1"/>
  <c r="Y1311" i="2" s="1"/>
  <c r="T1331" i="2"/>
  <c r="U1331" i="2" s="1"/>
  <c r="W1331" i="2" s="1"/>
  <c r="Y1331" i="2" s="1"/>
  <c r="T1348" i="2"/>
  <c r="U1348" i="2" s="1"/>
  <c r="W1348" i="2" s="1"/>
  <c r="Y1348" i="2" s="1"/>
  <c r="T1367" i="2"/>
  <c r="U1367" i="2" s="1"/>
  <c r="W1367" i="2" s="1"/>
  <c r="Y1367" i="2" s="1"/>
  <c r="T1387" i="2"/>
  <c r="U1387" i="2" s="1"/>
  <c r="W1387" i="2" s="1"/>
  <c r="Y1387" i="2" s="1"/>
  <c r="T1404" i="2"/>
  <c r="U1404" i="2" s="1"/>
  <c r="W1404" i="2" s="1"/>
  <c r="Y1404" i="2" s="1"/>
  <c r="T1422" i="2"/>
  <c r="U1422" i="2" s="1"/>
  <c r="W1422" i="2" s="1"/>
  <c r="Y1422" i="2" s="1"/>
  <c r="T1442" i="2"/>
  <c r="U1442" i="2" s="1"/>
  <c r="W1442" i="2" s="1"/>
  <c r="Y1442" i="2" s="1"/>
  <c r="T1459" i="2"/>
  <c r="U1459" i="2" s="1"/>
  <c r="W1459" i="2" s="1"/>
  <c r="Y1459" i="2" s="1"/>
  <c r="T1478" i="2"/>
  <c r="U1478" i="2" s="1"/>
  <c r="W1478" i="2" s="1"/>
  <c r="Y1478" i="2" s="1"/>
  <c r="T1166" i="2"/>
  <c r="U1166" i="2" s="1"/>
  <c r="W1166" i="2" s="1"/>
  <c r="Y1166" i="2" s="1"/>
  <c r="T1182" i="2"/>
  <c r="U1182" i="2" s="1"/>
  <c r="W1182" i="2" s="1"/>
  <c r="Y1182" i="2" s="1"/>
  <c r="T1202" i="2"/>
  <c r="U1202" i="2" s="1"/>
  <c r="W1202" i="2" s="1"/>
  <c r="Y1202" i="2" s="1"/>
  <c r="T1221" i="2"/>
  <c r="U1221" i="2" s="1"/>
  <c r="W1221" i="2" s="1"/>
  <c r="Y1221" i="2" s="1"/>
  <c r="T1238" i="2"/>
  <c r="U1238" i="2" s="1"/>
  <c r="W1238" i="2" s="1"/>
  <c r="Y1238" i="2" s="1"/>
  <c r="T1258" i="2"/>
  <c r="U1258" i="2" s="1"/>
  <c r="W1258" i="2" s="1"/>
  <c r="Y1258" i="2" s="1"/>
  <c r="T1277" i="2"/>
  <c r="U1277" i="2" s="1"/>
  <c r="W1277" i="2" s="1"/>
  <c r="Y1277" i="2" s="1"/>
  <c r="T1294" i="2"/>
  <c r="U1294" i="2" s="1"/>
  <c r="W1294" i="2" s="1"/>
  <c r="Y1294" i="2" s="1"/>
  <c r="T1314" i="2"/>
  <c r="U1314" i="2" s="1"/>
  <c r="W1314" i="2" s="1"/>
  <c r="Y1314" i="2" s="1"/>
  <c r="T1332" i="2"/>
  <c r="U1332" i="2" s="1"/>
  <c r="W1332" i="2" s="1"/>
  <c r="Y1332" i="2" s="1"/>
  <c r="T1349" i="2"/>
  <c r="U1349" i="2" s="1"/>
  <c r="W1349" i="2" s="1"/>
  <c r="Y1349" i="2" s="1"/>
  <c r="T1167" i="2"/>
  <c r="U1167" i="2" s="1"/>
  <c r="W1167" i="2" s="1"/>
  <c r="Y1167" i="2" s="1"/>
  <c r="T1187" i="2"/>
  <c r="U1187" i="2" s="1"/>
  <c r="W1187" i="2" s="1"/>
  <c r="Y1187" i="2" s="1"/>
  <c r="T1204" i="2"/>
  <c r="U1204" i="2" s="1"/>
  <c r="W1204" i="2" s="1"/>
  <c r="Y1204" i="2" s="1"/>
  <c r="T1222" i="2"/>
  <c r="U1222" i="2" s="1"/>
  <c r="W1222" i="2" s="1"/>
  <c r="Y1222" i="2" s="1"/>
  <c r="T1242" i="2"/>
  <c r="U1242" i="2" s="1"/>
  <c r="W1242" i="2" s="1"/>
  <c r="Y1242" i="2" s="1"/>
  <c r="T1259" i="2"/>
  <c r="U1259" i="2" s="1"/>
  <c r="W1259" i="2" s="1"/>
  <c r="Y1259" i="2" s="1"/>
  <c r="T1278" i="2"/>
  <c r="U1278" i="2" s="1"/>
  <c r="W1278" i="2" s="1"/>
  <c r="Y1278" i="2" s="1"/>
  <c r="T1298" i="2"/>
  <c r="U1298" i="2" s="1"/>
  <c r="W1298" i="2" s="1"/>
  <c r="Y1298" i="2" s="1"/>
  <c r="T1315" i="2"/>
  <c r="U1315" i="2" s="1"/>
  <c r="W1315" i="2" s="1"/>
  <c r="Y1315" i="2" s="1"/>
  <c r="T1334" i="2"/>
  <c r="U1334" i="2" s="1"/>
  <c r="W1334" i="2" s="1"/>
  <c r="Y1334" i="2" s="1"/>
  <c r="T1354" i="2"/>
  <c r="U1354" i="2" s="1"/>
  <c r="W1354" i="2" s="1"/>
  <c r="Y1354" i="2" s="1"/>
  <c r="T1370" i="2"/>
  <c r="U1370" i="2" s="1"/>
  <c r="W1370" i="2" s="1"/>
  <c r="Y1370" i="2" s="1"/>
  <c r="T1389" i="2"/>
  <c r="U1389" i="2" s="1"/>
  <c r="W1389" i="2" s="1"/>
  <c r="Y1389" i="2" s="1"/>
  <c r="T1409" i="2"/>
  <c r="U1409" i="2" s="1"/>
  <c r="W1409" i="2" s="1"/>
  <c r="Y1409" i="2" s="1"/>
  <c r="T1426" i="2"/>
  <c r="U1426" i="2" s="1"/>
  <c r="W1426" i="2" s="1"/>
  <c r="Y1426" i="2" s="1"/>
  <c r="T1445" i="2"/>
  <c r="U1445" i="2" s="1"/>
  <c r="W1445" i="2" s="1"/>
  <c r="Y1445" i="2" s="1"/>
  <c r="T1465" i="2"/>
  <c r="U1465" i="2" s="1"/>
  <c r="W1465" i="2" s="1"/>
  <c r="Y1465" i="2" s="1"/>
  <c r="T1481" i="2"/>
  <c r="U1481" i="2" s="1"/>
  <c r="W1481" i="2" s="1"/>
  <c r="Y1481" i="2" s="1"/>
  <c r="T1149" i="2"/>
  <c r="U1149" i="2" s="1"/>
  <c r="W1149" i="2" s="1"/>
  <c r="Y1149" i="2" s="1"/>
  <c r="T1169" i="2"/>
  <c r="U1169" i="2" s="1"/>
  <c r="W1169" i="2" s="1"/>
  <c r="Y1169" i="2" s="1"/>
  <c r="T1188" i="2"/>
  <c r="U1188" i="2" s="1"/>
  <c r="W1188" i="2" s="1"/>
  <c r="Y1188" i="2" s="1"/>
  <c r="T1205" i="2"/>
  <c r="U1205" i="2" s="1"/>
  <c r="W1205" i="2" s="1"/>
  <c r="Y1205" i="2" s="1"/>
  <c r="T1225" i="2"/>
  <c r="U1225" i="2" s="1"/>
  <c r="W1225" i="2" s="1"/>
  <c r="Y1225" i="2" s="1"/>
  <c r="T1244" i="2"/>
  <c r="U1244" i="2" s="1"/>
  <c r="W1244" i="2" s="1"/>
  <c r="Y1244" i="2" s="1"/>
  <c r="T1260" i="2"/>
  <c r="U1260" i="2" s="1"/>
  <c r="W1260" i="2" s="1"/>
  <c r="Y1260" i="2" s="1"/>
  <c r="T1280" i="2"/>
  <c r="U1280" i="2" s="1"/>
  <c r="W1280" i="2" s="1"/>
  <c r="Y1280" i="2" s="1"/>
  <c r="T1299" i="2"/>
  <c r="U1299" i="2" s="1"/>
  <c r="W1299" i="2" s="1"/>
  <c r="Y1299" i="2" s="1"/>
  <c r="T1316" i="2"/>
  <c r="U1316" i="2" s="1"/>
  <c r="W1316" i="2" s="1"/>
  <c r="Y1316" i="2" s="1"/>
  <c r="T1336" i="2"/>
  <c r="U1336" i="2" s="1"/>
  <c r="W1336" i="2" s="1"/>
  <c r="Y1336" i="2" s="1"/>
  <c r="T1355" i="2"/>
  <c r="U1355" i="2" s="1"/>
  <c r="W1355" i="2" s="1"/>
  <c r="Y1355" i="2" s="1"/>
  <c r="T1371" i="2"/>
  <c r="U1371" i="2" s="1"/>
  <c r="W1371" i="2" s="1"/>
  <c r="Y1371" i="2" s="1"/>
  <c r="T1391" i="2"/>
  <c r="U1391" i="2" s="1"/>
  <c r="W1391" i="2" s="1"/>
  <c r="Y1391" i="2" s="1"/>
  <c r="T1410" i="2"/>
  <c r="U1410" i="2" s="1"/>
  <c r="W1410" i="2" s="1"/>
  <c r="Y1410" i="2" s="1"/>
  <c r="T1427" i="2"/>
  <c r="U1427" i="2" s="1"/>
  <c r="W1427" i="2" s="1"/>
  <c r="Y1427" i="2" s="1"/>
  <c r="T1447" i="2"/>
  <c r="U1447" i="2" s="1"/>
  <c r="W1447" i="2" s="1"/>
  <c r="Y1447" i="2" s="1"/>
  <c r="T1466" i="2"/>
  <c r="U1466" i="2" s="1"/>
  <c r="W1466" i="2" s="1"/>
  <c r="Y1466" i="2" s="1"/>
  <c r="T1482" i="2"/>
  <c r="U1482" i="2" s="1"/>
  <c r="W1482" i="2" s="1"/>
  <c r="Y1482" i="2" s="1"/>
  <c r="T1154" i="2"/>
  <c r="U1154" i="2" s="1"/>
  <c r="W1154" i="2" s="1"/>
  <c r="Y1154" i="2" s="1"/>
  <c r="T1170" i="2"/>
  <c r="U1170" i="2" s="1"/>
  <c r="W1170" i="2" s="1"/>
  <c r="Y1170" i="2" s="1"/>
  <c r="T1189" i="2"/>
  <c r="U1189" i="2" s="1"/>
  <c r="W1189" i="2" s="1"/>
  <c r="Y1189" i="2" s="1"/>
  <c r="T1209" i="2"/>
  <c r="U1209" i="2" s="1"/>
  <c r="W1209" i="2" s="1"/>
  <c r="Y1209" i="2" s="1"/>
  <c r="T1226" i="2"/>
  <c r="U1226" i="2" s="1"/>
  <c r="W1226" i="2" s="1"/>
  <c r="Y1226" i="2" s="1"/>
  <c r="T1245" i="2"/>
  <c r="U1245" i="2" s="1"/>
  <c r="W1245" i="2" s="1"/>
  <c r="Y1245" i="2" s="1"/>
  <c r="T1265" i="2"/>
  <c r="U1265" i="2" s="1"/>
  <c r="W1265" i="2" s="1"/>
  <c r="Y1265" i="2" s="1"/>
  <c r="T1281" i="2"/>
  <c r="U1281" i="2" s="1"/>
  <c r="W1281" i="2" s="1"/>
  <c r="Y1281" i="2" s="1"/>
  <c r="T1300" i="2"/>
  <c r="U1300" i="2" s="1"/>
  <c r="W1300" i="2" s="1"/>
  <c r="Y1300" i="2" s="1"/>
  <c r="T1320" i="2"/>
  <c r="U1320" i="2" s="1"/>
  <c r="W1320" i="2" s="1"/>
  <c r="Y1320" i="2" s="1"/>
  <c r="T1337" i="2"/>
  <c r="U1337" i="2" s="1"/>
  <c r="W1337" i="2" s="1"/>
  <c r="Y1337" i="2" s="1"/>
  <c r="T1356" i="2"/>
  <c r="U1356" i="2" s="1"/>
  <c r="W1356" i="2" s="1"/>
  <c r="Y1356" i="2" s="1"/>
  <c r="T1376" i="2"/>
  <c r="U1376" i="2" s="1"/>
  <c r="W1376" i="2" s="1"/>
  <c r="Y1376" i="2" s="1"/>
  <c r="T1392" i="2"/>
  <c r="U1392" i="2" s="1"/>
  <c r="W1392" i="2" s="1"/>
  <c r="Y1392" i="2" s="1"/>
  <c r="T1411" i="2"/>
  <c r="U1411" i="2" s="1"/>
  <c r="W1411" i="2" s="1"/>
  <c r="Y1411" i="2" s="1"/>
  <c r="T1431" i="2"/>
  <c r="U1431" i="2" s="1"/>
  <c r="W1431" i="2" s="1"/>
  <c r="Y1431" i="2" s="1"/>
  <c r="T1448" i="2"/>
  <c r="U1448" i="2" s="1"/>
  <c r="W1448" i="2" s="1"/>
  <c r="Y1448" i="2" s="1"/>
  <c r="T1467" i="2"/>
  <c r="U1467" i="2" s="1"/>
  <c r="W1467" i="2" s="1"/>
  <c r="Y1467" i="2" s="1"/>
  <c r="T1487" i="2"/>
  <c r="U1487" i="2" s="1"/>
  <c r="W1487" i="2" s="1"/>
  <c r="Y1487" i="2" s="1"/>
  <c r="T1460" i="2"/>
  <c r="U1460" i="2" s="1"/>
  <c r="W1460" i="2" s="1"/>
  <c r="Y1460" i="2" s="1"/>
  <c r="T1480" i="2"/>
  <c r="U1480" i="2" s="1"/>
  <c r="W1480" i="2" s="1"/>
  <c r="Y1480" i="2" s="1"/>
  <c r="T1369" i="2"/>
  <c r="U1369" i="2" s="1"/>
  <c r="W1369" i="2" s="1"/>
  <c r="Y1369" i="2" s="1"/>
  <c r="T1405" i="2"/>
  <c r="U1405" i="2" s="1"/>
  <c r="W1405" i="2" s="1"/>
  <c r="Y1405" i="2" s="1"/>
  <c r="T1425" i="2"/>
  <c r="U1425" i="2" s="1"/>
  <c r="W1425" i="2" s="1"/>
  <c r="Y1425" i="2" s="1"/>
  <c r="T1444" i="2"/>
  <c r="U1444" i="2" s="1"/>
  <c r="W1444" i="2" s="1"/>
  <c r="Y1444" i="2" s="1"/>
  <c r="T1388" i="2"/>
  <c r="U1388" i="2" s="1"/>
  <c r="W1388" i="2" s="1"/>
  <c r="Y1388" i="2" s="1"/>
  <c r="T8094" i="2"/>
  <c r="U8094" i="2" s="1"/>
  <c r="W8094" i="2" s="1"/>
  <c r="Y8094" i="2" s="1"/>
  <c r="T8026" i="2"/>
  <c r="U8026" i="2" s="1"/>
  <c r="W8026" i="2" s="1"/>
  <c r="Y8026" i="2" s="1"/>
  <c r="T7944" i="2"/>
  <c r="U7944" i="2" s="1"/>
  <c r="W7944" i="2" s="1"/>
  <c r="Y7944" i="2" s="1"/>
  <c r="T7862" i="2"/>
  <c r="U7862" i="2" s="1"/>
  <c r="W7862" i="2" s="1"/>
  <c r="Y7862" i="2" s="1"/>
  <c r="T8125" i="2"/>
  <c r="U8125" i="2" s="1"/>
  <c r="W8125" i="2" s="1"/>
  <c r="Y8125" i="2" s="1"/>
  <c r="T8075" i="2"/>
  <c r="U8075" i="2" s="1"/>
  <c r="W8075" i="2" s="1"/>
  <c r="Y8075" i="2" s="1"/>
  <c r="T8025" i="2"/>
  <c r="U8025" i="2" s="1"/>
  <c r="W8025" i="2" s="1"/>
  <c r="Y8025" i="2" s="1"/>
  <c r="T7957" i="2"/>
  <c r="U7957" i="2" s="1"/>
  <c r="W7957" i="2" s="1"/>
  <c r="Y7957" i="2" s="1"/>
  <c r="T7907" i="2"/>
  <c r="U7907" i="2" s="1"/>
  <c r="W7907" i="2" s="1"/>
  <c r="Y7907" i="2" s="1"/>
  <c r="T7843" i="2"/>
  <c r="U7843" i="2" s="1"/>
  <c r="W7843" i="2" s="1"/>
  <c r="Y7843" i="2" s="1"/>
  <c r="T7793" i="2"/>
  <c r="U7793" i="2" s="1"/>
  <c r="W7793" i="2" s="1"/>
  <c r="Y7793" i="2" s="1"/>
  <c r="T7387" i="2"/>
  <c r="U7387" i="2" s="1"/>
  <c r="W7387" i="2" s="1"/>
  <c r="Y7387" i="2" s="1"/>
  <c r="T7373" i="2"/>
  <c r="U7373" i="2" s="1"/>
  <c r="W7373" i="2" s="1"/>
  <c r="Y7373" i="2" s="1"/>
  <c r="T7355" i="2"/>
  <c r="U7355" i="2" s="1"/>
  <c r="W7355" i="2" s="1"/>
  <c r="Y7355" i="2" s="1"/>
  <c r="T7337" i="2"/>
  <c r="U7337" i="2" s="1"/>
  <c r="W7337" i="2" s="1"/>
  <c r="Y7337" i="2" s="1"/>
  <c r="T7323" i="2"/>
  <c r="U7323" i="2" s="1"/>
  <c r="W7323" i="2" s="1"/>
  <c r="Y7323" i="2" s="1"/>
  <c r="T7287" i="2"/>
  <c r="U7287" i="2" s="1"/>
  <c r="W7287" i="2" s="1"/>
  <c r="Y7287" i="2" s="1"/>
  <c r="T8137" i="2"/>
  <c r="U8137" i="2" s="1"/>
  <c r="W8137" i="2" s="1"/>
  <c r="Y8137" i="2" s="1"/>
  <c r="T8123" i="2"/>
  <c r="U8123" i="2" s="1"/>
  <c r="W8123" i="2" s="1"/>
  <c r="Y8123" i="2" s="1"/>
  <c r="T8105" i="2"/>
  <c r="U8105" i="2" s="1"/>
  <c r="W8105" i="2" s="1"/>
  <c r="Y8105" i="2" s="1"/>
  <c r="T8087" i="2"/>
  <c r="U8087" i="2" s="1"/>
  <c r="W8087" i="2" s="1"/>
  <c r="Y8087" i="2" s="1"/>
  <c r="T8073" i="2"/>
  <c r="U8073" i="2" s="1"/>
  <c r="W8073" i="2" s="1"/>
  <c r="Y8073" i="2" s="1"/>
  <c r="T8055" i="2"/>
  <c r="U8055" i="2" s="1"/>
  <c r="W8055" i="2" s="1"/>
  <c r="Y8055" i="2" s="1"/>
  <c r="T8037" i="2"/>
  <c r="U8037" i="2" s="1"/>
  <c r="W8037" i="2" s="1"/>
  <c r="Y8037" i="2" s="1"/>
  <c r="T8023" i="2"/>
  <c r="U8023" i="2" s="1"/>
  <c r="W8023" i="2" s="1"/>
  <c r="Y8023" i="2" s="1"/>
  <c r="T8005" i="2"/>
  <c r="U8005" i="2" s="1"/>
  <c r="W8005" i="2" s="1"/>
  <c r="Y8005" i="2" s="1"/>
  <c r="T7987" i="2"/>
  <c r="U7987" i="2" s="1"/>
  <c r="W7987" i="2" s="1"/>
  <c r="Y7987" i="2" s="1"/>
  <c r="T7973" i="2"/>
  <c r="U7973" i="2" s="1"/>
  <c r="W7973" i="2" s="1"/>
  <c r="Y7973" i="2" s="1"/>
  <c r="T7955" i="2"/>
  <c r="U7955" i="2" s="1"/>
  <c r="W7955" i="2" s="1"/>
  <c r="Y7955" i="2" s="1"/>
  <c r="T7937" i="2"/>
  <c r="U7937" i="2" s="1"/>
  <c r="W7937" i="2" s="1"/>
  <c r="Y7937" i="2" s="1"/>
  <c r="T7923" i="2"/>
  <c r="U7923" i="2" s="1"/>
  <c r="W7923" i="2" s="1"/>
  <c r="Y7923" i="2" s="1"/>
  <c r="T7905" i="2"/>
  <c r="U7905" i="2" s="1"/>
  <c r="W7905" i="2" s="1"/>
  <c r="Y7905" i="2" s="1"/>
  <c r="T7887" i="2"/>
  <c r="U7887" i="2" s="1"/>
  <c r="W7887" i="2" s="1"/>
  <c r="Y7887" i="2" s="1"/>
  <c r="T7873" i="2"/>
  <c r="U7873" i="2" s="1"/>
  <c r="W7873" i="2" s="1"/>
  <c r="Y7873" i="2" s="1"/>
  <c r="T7855" i="2"/>
  <c r="U7855" i="2" s="1"/>
  <c r="W7855" i="2" s="1"/>
  <c r="Y7855" i="2" s="1"/>
  <c r="T7837" i="2"/>
  <c r="U7837" i="2" s="1"/>
  <c r="W7837" i="2" s="1"/>
  <c r="Y7837" i="2" s="1"/>
  <c r="T7823" i="2"/>
  <c r="U7823" i="2" s="1"/>
  <c r="W7823" i="2" s="1"/>
  <c r="Y7823" i="2" s="1"/>
  <c r="T7805" i="2"/>
  <c r="U7805" i="2" s="1"/>
  <c r="W7805" i="2" s="1"/>
  <c r="Y7805" i="2" s="1"/>
  <c r="T7787" i="2"/>
  <c r="U7787" i="2" s="1"/>
  <c r="W7787" i="2" s="1"/>
  <c r="Y7787" i="2" s="1"/>
  <c r="T7773" i="2"/>
  <c r="U7773" i="2" s="1"/>
  <c r="W7773" i="2" s="1"/>
  <c r="Y7773" i="2" s="1"/>
  <c r="T7385" i="2"/>
  <c r="U7385" i="2" s="1"/>
  <c r="W7385" i="2" s="1"/>
  <c r="Y7385" i="2" s="1"/>
  <c r="T7367" i="2"/>
  <c r="U7367" i="2" s="1"/>
  <c r="W7367" i="2" s="1"/>
  <c r="Y7367" i="2" s="1"/>
  <c r="T7353" i="2"/>
  <c r="U7353" i="2" s="1"/>
  <c r="W7353" i="2" s="1"/>
  <c r="Y7353" i="2" s="1"/>
  <c r="T7335" i="2"/>
  <c r="U7335" i="2" s="1"/>
  <c r="W7335" i="2" s="1"/>
  <c r="Y7335" i="2" s="1"/>
  <c r="T7317" i="2"/>
  <c r="U7317" i="2" s="1"/>
  <c r="W7317" i="2" s="1"/>
  <c r="Y7317" i="2" s="1"/>
  <c r="T7303" i="2"/>
  <c r="U7303" i="2" s="1"/>
  <c r="W7303" i="2" s="1"/>
  <c r="Y7303" i="2" s="1"/>
  <c r="T7285" i="2"/>
  <c r="U7285" i="2" s="1"/>
  <c r="W7285" i="2" s="1"/>
  <c r="Y7285" i="2" s="1"/>
  <c r="T7257" i="2"/>
  <c r="U7257" i="2" s="1"/>
  <c r="W7257" i="2" s="1"/>
  <c r="Y7257" i="2" s="1"/>
  <c r="T7207" i="2"/>
  <c r="U7207" i="2" s="1"/>
  <c r="W7207" i="2" s="1"/>
  <c r="Y7207" i="2" s="1"/>
  <c r="T6290" i="2"/>
  <c r="U6290" i="2" s="1"/>
  <c r="W6290" i="2" s="1"/>
  <c r="Y6290" i="2" s="1"/>
  <c r="T6291" i="2"/>
  <c r="U6291" i="2" s="1"/>
  <c r="W6291" i="2" s="1"/>
  <c r="Y6291" i="2" s="1"/>
  <c r="T6286" i="2"/>
  <c r="U6286" i="2" s="1"/>
  <c r="W6286" i="2" s="1"/>
  <c r="Y6286" i="2" s="1"/>
  <c r="T6287" i="2"/>
  <c r="U6287" i="2" s="1"/>
  <c r="W6287" i="2" s="1"/>
  <c r="Y6287" i="2" s="1"/>
  <c r="T6288" i="2"/>
  <c r="U6288" i="2" s="1"/>
  <c r="W6288" i="2" s="1"/>
  <c r="Y6288" i="2" s="1"/>
  <c r="T6289" i="2"/>
  <c r="U6289" i="2" s="1"/>
  <c r="W6289" i="2" s="1"/>
  <c r="Y6289" i="2" s="1"/>
  <c r="T8133" i="2"/>
  <c r="U8133" i="2" s="1"/>
  <c r="W8133" i="2" s="1"/>
  <c r="Y8133" i="2" s="1"/>
  <c r="T8065" i="2"/>
  <c r="U8065" i="2" s="1"/>
  <c r="W8065" i="2" s="1"/>
  <c r="Y8065" i="2" s="1"/>
  <c r="T7983" i="2"/>
  <c r="U7983" i="2" s="1"/>
  <c r="W7983" i="2" s="1"/>
  <c r="Y7983" i="2" s="1"/>
  <c r="T7947" i="2"/>
  <c r="U7947" i="2" s="1"/>
  <c r="W7947" i="2" s="1"/>
  <c r="Y7947" i="2" s="1"/>
  <c r="T7897" i="2"/>
  <c r="U7897" i="2" s="1"/>
  <c r="W7897" i="2" s="1"/>
  <c r="Y7897" i="2" s="1"/>
  <c r="T7847" i="2"/>
  <c r="U7847" i="2" s="1"/>
  <c r="W7847" i="2" s="1"/>
  <c r="Y7847" i="2" s="1"/>
  <c r="T1503" i="2"/>
  <c r="U1503" i="2" s="1"/>
  <c r="W1503" i="2" s="1"/>
  <c r="Y1503" i="2" s="1"/>
  <c r="T1513" i="2"/>
  <c r="U1513" i="2" s="1"/>
  <c r="W1513" i="2" s="1"/>
  <c r="Y1513" i="2" s="1"/>
  <c r="T1506" i="2"/>
  <c r="U1506" i="2" s="1"/>
  <c r="W1506" i="2" s="1"/>
  <c r="Y1506" i="2" s="1"/>
  <c r="T1517" i="2"/>
  <c r="U1517" i="2" s="1"/>
  <c r="W1517" i="2" s="1"/>
  <c r="Y1517" i="2" s="1"/>
  <c r="T1507" i="2"/>
  <c r="U1507" i="2" s="1"/>
  <c r="W1507" i="2" s="1"/>
  <c r="Y1507" i="2" s="1"/>
  <c r="T1518" i="2"/>
  <c r="U1518" i="2" s="1"/>
  <c r="W1518" i="2" s="1"/>
  <c r="Y1518" i="2" s="1"/>
  <c r="T1508" i="2"/>
  <c r="U1508" i="2" s="1"/>
  <c r="W1508" i="2" s="1"/>
  <c r="Y1508" i="2" s="1"/>
  <c r="T1501" i="2"/>
  <c r="U1501" i="2" s="1"/>
  <c r="W1501" i="2" s="1"/>
  <c r="Y1501" i="2" s="1"/>
  <c r="T1512" i="2"/>
  <c r="U1512" i="2" s="1"/>
  <c r="W1512" i="2" s="1"/>
  <c r="Y1512" i="2" s="1"/>
  <c r="T1505" i="2"/>
  <c r="U1505" i="2" s="1"/>
  <c r="W1505" i="2" s="1"/>
  <c r="Y1505" i="2" s="1"/>
  <c r="T1509" i="2"/>
  <c r="U1509" i="2" s="1"/>
  <c r="W1509" i="2" s="1"/>
  <c r="Y1509" i="2" s="1"/>
  <c r="T1510" i="2"/>
  <c r="U1510" i="2" s="1"/>
  <c r="W1510" i="2" s="1"/>
  <c r="Y1510" i="2" s="1"/>
  <c r="T1511" i="2"/>
  <c r="U1511" i="2" s="1"/>
  <c r="W1511" i="2" s="1"/>
  <c r="Y1511" i="2" s="1"/>
  <c r="T1514" i="2"/>
  <c r="U1514" i="2" s="1"/>
  <c r="W1514" i="2" s="1"/>
  <c r="Y1514" i="2" s="1"/>
  <c r="T1515" i="2"/>
  <c r="U1515" i="2" s="1"/>
  <c r="W1515" i="2" s="1"/>
  <c r="Y1515" i="2" s="1"/>
  <c r="T1500" i="2"/>
  <c r="U1500" i="2" s="1"/>
  <c r="W1500" i="2" s="1"/>
  <c r="Y1500" i="2" s="1"/>
  <c r="T1502" i="2"/>
  <c r="U1502" i="2" s="1"/>
  <c r="W1502" i="2" s="1"/>
  <c r="Y1502" i="2" s="1"/>
  <c r="T1504" i="2"/>
  <c r="U1504" i="2" s="1"/>
  <c r="W1504" i="2" s="1"/>
  <c r="Y1504" i="2" s="1"/>
  <c r="T1499" i="2"/>
  <c r="U1499" i="2" s="1"/>
  <c r="W1499" i="2" s="1"/>
  <c r="Y1499" i="2" s="1"/>
  <c r="T1516" i="2"/>
  <c r="U1516" i="2" s="1"/>
  <c r="W1516" i="2" s="1"/>
  <c r="Y1516" i="2" s="1"/>
  <c r="T8132" i="2"/>
  <c r="U8132" i="2" s="1"/>
  <c r="W8132" i="2" s="1"/>
  <c r="Y8132" i="2" s="1"/>
  <c r="T8046" i="2"/>
  <c r="U8046" i="2" s="1"/>
  <c r="W8046" i="2" s="1"/>
  <c r="Y8046" i="2" s="1"/>
  <c r="T7996" i="2"/>
  <c r="U7996" i="2" s="1"/>
  <c r="W7996" i="2" s="1"/>
  <c r="Y7996" i="2" s="1"/>
  <c r="T7914" i="2"/>
  <c r="U7914" i="2" s="1"/>
  <c r="W7914" i="2" s="1"/>
  <c r="Y7914" i="2" s="1"/>
  <c r="T7814" i="2"/>
  <c r="U7814" i="2" s="1"/>
  <c r="W7814" i="2" s="1"/>
  <c r="Y7814" i="2" s="1"/>
  <c r="T5178" i="2"/>
  <c r="U5178" i="2" s="1"/>
  <c r="W5178" i="2" s="1"/>
  <c r="Y5178" i="2" s="1"/>
  <c r="T5188" i="2"/>
  <c r="U5188" i="2" s="1"/>
  <c r="W5188" i="2" s="1"/>
  <c r="Y5188" i="2" s="1"/>
  <c r="T5180" i="2"/>
  <c r="U5180" i="2" s="1"/>
  <c r="W5180" i="2" s="1"/>
  <c r="Y5180" i="2" s="1"/>
  <c r="T5191" i="2"/>
  <c r="U5191" i="2" s="1"/>
  <c r="W5191" i="2" s="1"/>
  <c r="Y5191" i="2" s="1"/>
  <c r="T5181" i="2"/>
  <c r="U5181" i="2" s="1"/>
  <c r="W5181" i="2" s="1"/>
  <c r="Y5181" i="2" s="1"/>
  <c r="T5192" i="2"/>
  <c r="U5192" i="2" s="1"/>
  <c r="W5192" i="2" s="1"/>
  <c r="Y5192" i="2" s="1"/>
  <c r="T5182" i="2"/>
  <c r="U5182" i="2" s="1"/>
  <c r="W5182" i="2" s="1"/>
  <c r="Y5182" i="2" s="1"/>
  <c r="T5193" i="2"/>
  <c r="U5193" i="2" s="1"/>
  <c r="W5193" i="2" s="1"/>
  <c r="Y5193" i="2" s="1"/>
  <c r="T5183" i="2"/>
  <c r="U5183" i="2" s="1"/>
  <c r="W5183" i="2" s="1"/>
  <c r="Y5183" i="2" s="1"/>
  <c r="T5194" i="2"/>
  <c r="U5194" i="2" s="1"/>
  <c r="W5194" i="2" s="1"/>
  <c r="Y5194" i="2" s="1"/>
  <c r="T5179" i="2"/>
  <c r="U5179" i="2" s="1"/>
  <c r="W5179" i="2" s="1"/>
  <c r="Y5179" i="2" s="1"/>
  <c r="T5190" i="2"/>
  <c r="U5190" i="2" s="1"/>
  <c r="W5190" i="2" s="1"/>
  <c r="Y5190" i="2" s="1"/>
  <c r="T5196" i="2"/>
  <c r="U5196" i="2" s="1"/>
  <c r="W5196" i="2" s="1"/>
  <c r="Y5196" i="2" s="1"/>
  <c r="T5177" i="2"/>
  <c r="U5177" i="2" s="1"/>
  <c r="W5177" i="2" s="1"/>
  <c r="Y5177" i="2" s="1"/>
  <c r="T5184" i="2"/>
  <c r="U5184" i="2" s="1"/>
  <c r="W5184" i="2" s="1"/>
  <c r="Y5184" i="2" s="1"/>
  <c r="T5185" i="2"/>
  <c r="U5185" i="2" s="1"/>
  <c r="W5185" i="2" s="1"/>
  <c r="Y5185" i="2" s="1"/>
  <c r="T5186" i="2"/>
  <c r="U5186" i="2" s="1"/>
  <c r="W5186" i="2" s="1"/>
  <c r="Y5186" i="2" s="1"/>
  <c r="T5187" i="2"/>
  <c r="U5187" i="2" s="1"/>
  <c r="W5187" i="2" s="1"/>
  <c r="Y5187" i="2" s="1"/>
  <c r="T5189" i="2"/>
  <c r="U5189" i="2" s="1"/>
  <c r="W5189" i="2" s="1"/>
  <c r="Y5189" i="2" s="1"/>
  <c r="T5195" i="2"/>
  <c r="U5195" i="2" s="1"/>
  <c r="W5195" i="2" s="1"/>
  <c r="Y5195" i="2" s="1"/>
  <c r="T8113" i="2"/>
  <c r="U8113" i="2" s="1"/>
  <c r="W8113" i="2" s="1"/>
  <c r="Y8113" i="2" s="1"/>
  <c r="T8013" i="2"/>
  <c r="U8013" i="2" s="1"/>
  <c r="W8013" i="2" s="1"/>
  <c r="Y8013" i="2" s="1"/>
  <c r="T7963" i="2"/>
  <c r="U7963" i="2" s="1"/>
  <c r="W7963" i="2" s="1"/>
  <c r="Y7963" i="2" s="1"/>
  <c r="T7895" i="2"/>
  <c r="U7895" i="2" s="1"/>
  <c r="W7895" i="2" s="1"/>
  <c r="Y7895" i="2" s="1"/>
  <c r="T7827" i="2"/>
  <c r="U7827" i="2" s="1"/>
  <c r="W7827" i="2" s="1"/>
  <c r="Y7827" i="2" s="1"/>
  <c r="T3358" i="2"/>
  <c r="U3358" i="2" s="1"/>
  <c r="W3358" i="2" s="1"/>
  <c r="Y3358" i="2" s="1"/>
  <c r="T3368" i="2"/>
  <c r="U3368" i="2" s="1"/>
  <c r="W3368" i="2" s="1"/>
  <c r="Y3368" i="2" s="1"/>
  <c r="T3378" i="2"/>
  <c r="U3378" i="2" s="1"/>
  <c r="W3378" i="2" s="1"/>
  <c r="Y3378" i="2" s="1"/>
  <c r="T3388" i="2"/>
  <c r="U3388" i="2" s="1"/>
  <c r="W3388" i="2" s="1"/>
  <c r="Y3388" i="2" s="1"/>
  <c r="T3398" i="2"/>
  <c r="U3398" i="2" s="1"/>
  <c r="W3398" i="2" s="1"/>
  <c r="Y3398" i="2" s="1"/>
  <c r="T3408" i="2"/>
  <c r="U3408" i="2" s="1"/>
  <c r="W3408" i="2" s="1"/>
  <c r="Y3408" i="2" s="1"/>
  <c r="T3418" i="2"/>
  <c r="U3418" i="2" s="1"/>
  <c r="W3418" i="2" s="1"/>
  <c r="Y3418" i="2" s="1"/>
  <c r="T3428" i="2"/>
  <c r="U3428" i="2" s="1"/>
  <c r="W3428" i="2" s="1"/>
  <c r="Y3428" i="2" s="1"/>
  <c r="T3438" i="2"/>
  <c r="U3438" i="2" s="1"/>
  <c r="W3438" i="2" s="1"/>
  <c r="Y3438" i="2" s="1"/>
  <c r="T3448" i="2"/>
  <c r="U3448" i="2" s="1"/>
  <c r="W3448" i="2" s="1"/>
  <c r="Y3448" i="2" s="1"/>
  <c r="T3458" i="2"/>
  <c r="U3458" i="2" s="1"/>
  <c r="W3458" i="2" s="1"/>
  <c r="Y3458" i="2" s="1"/>
  <c r="T3468" i="2"/>
  <c r="U3468" i="2" s="1"/>
  <c r="W3468" i="2" s="1"/>
  <c r="Y3468" i="2" s="1"/>
  <c r="T3478" i="2"/>
  <c r="U3478" i="2" s="1"/>
  <c r="W3478" i="2" s="1"/>
  <c r="Y3478" i="2" s="1"/>
  <c r="T3488" i="2"/>
  <c r="U3488" i="2" s="1"/>
  <c r="W3488" i="2" s="1"/>
  <c r="Y3488" i="2" s="1"/>
  <c r="T3498" i="2"/>
  <c r="U3498" i="2" s="1"/>
  <c r="W3498" i="2" s="1"/>
  <c r="Y3498" i="2" s="1"/>
  <c r="T3508" i="2"/>
  <c r="U3508" i="2" s="1"/>
  <c r="W3508" i="2" s="1"/>
  <c r="Y3508" i="2" s="1"/>
  <c r="T3518" i="2"/>
  <c r="U3518" i="2" s="1"/>
  <c r="W3518" i="2" s="1"/>
  <c r="Y3518" i="2" s="1"/>
  <c r="T3528" i="2"/>
  <c r="U3528" i="2" s="1"/>
  <c r="W3528" i="2" s="1"/>
  <c r="Y3528" i="2" s="1"/>
  <c r="T3538" i="2"/>
  <c r="U3538" i="2" s="1"/>
  <c r="W3538" i="2" s="1"/>
  <c r="Y3538" i="2" s="1"/>
  <c r="T3548" i="2"/>
  <c r="U3548" i="2" s="1"/>
  <c r="W3548" i="2" s="1"/>
  <c r="Y3548" i="2" s="1"/>
  <c r="T3558" i="2"/>
  <c r="U3558" i="2" s="1"/>
  <c r="W3558" i="2" s="1"/>
  <c r="Y3558" i="2" s="1"/>
  <c r="T3568" i="2"/>
  <c r="U3568" i="2" s="1"/>
  <c r="W3568" i="2" s="1"/>
  <c r="Y3568" i="2" s="1"/>
  <c r="T3578" i="2"/>
  <c r="U3578" i="2" s="1"/>
  <c r="W3578" i="2" s="1"/>
  <c r="Y3578" i="2" s="1"/>
  <c r="T3588" i="2"/>
  <c r="U3588" i="2" s="1"/>
  <c r="W3588" i="2" s="1"/>
  <c r="Y3588" i="2" s="1"/>
  <c r="T3598" i="2"/>
  <c r="U3598" i="2" s="1"/>
  <c r="W3598" i="2" s="1"/>
  <c r="Y3598" i="2" s="1"/>
  <c r="T3608" i="2"/>
  <c r="U3608" i="2" s="1"/>
  <c r="W3608" i="2" s="1"/>
  <c r="Y3608" i="2" s="1"/>
  <c r="T3618" i="2"/>
  <c r="U3618" i="2" s="1"/>
  <c r="W3618" i="2" s="1"/>
  <c r="Y3618" i="2" s="1"/>
  <c r="T3628" i="2"/>
  <c r="U3628" i="2" s="1"/>
  <c r="W3628" i="2" s="1"/>
  <c r="Y3628" i="2" s="1"/>
  <c r="T3638" i="2"/>
  <c r="U3638" i="2" s="1"/>
  <c r="W3638" i="2" s="1"/>
  <c r="Y3638" i="2" s="1"/>
  <c r="T3648" i="2"/>
  <c r="U3648" i="2" s="1"/>
  <c r="W3648" i="2" s="1"/>
  <c r="Y3648" i="2" s="1"/>
  <c r="T3658" i="2"/>
  <c r="U3658" i="2" s="1"/>
  <c r="W3658" i="2" s="1"/>
  <c r="Y3658" i="2" s="1"/>
  <c r="T3668" i="2"/>
  <c r="U3668" i="2" s="1"/>
  <c r="W3668" i="2" s="1"/>
  <c r="Y3668" i="2" s="1"/>
  <c r="T3678" i="2"/>
  <c r="U3678" i="2" s="1"/>
  <c r="W3678" i="2" s="1"/>
  <c r="Y3678" i="2" s="1"/>
  <c r="T3688" i="2"/>
  <c r="U3688" i="2" s="1"/>
  <c r="W3688" i="2" s="1"/>
  <c r="Y3688" i="2" s="1"/>
  <c r="T3349" i="2"/>
  <c r="U3349" i="2" s="1"/>
  <c r="W3349" i="2" s="1"/>
  <c r="Y3349" i="2" s="1"/>
  <c r="T3359" i="2"/>
  <c r="U3359" i="2" s="1"/>
  <c r="W3359" i="2" s="1"/>
  <c r="Y3359" i="2" s="1"/>
  <c r="T3369" i="2"/>
  <c r="U3369" i="2" s="1"/>
  <c r="W3369" i="2" s="1"/>
  <c r="Y3369" i="2" s="1"/>
  <c r="T3379" i="2"/>
  <c r="U3379" i="2" s="1"/>
  <c r="W3379" i="2" s="1"/>
  <c r="Y3379" i="2" s="1"/>
  <c r="T3389" i="2"/>
  <c r="U3389" i="2" s="1"/>
  <c r="W3389" i="2" s="1"/>
  <c r="Y3389" i="2" s="1"/>
  <c r="T3399" i="2"/>
  <c r="U3399" i="2" s="1"/>
  <c r="W3399" i="2" s="1"/>
  <c r="Y3399" i="2" s="1"/>
  <c r="T3409" i="2"/>
  <c r="U3409" i="2" s="1"/>
  <c r="W3409" i="2" s="1"/>
  <c r="Y3409" i="2" s="1"/>
  <c r="T3419" i="2"/>
  <c r="U3419" i="2" s="1"/>
  <c r="W3419" i="2" s="1"/>
  <c r="Y3419" i="2" s="1"/>
  <c r="T3429" i="2"/>
  <c r="U3429" i="2" s="1"/>
  <c r="W3429" i="2" s="1"/>
  <c r="Y3429" i="2" s="1"/>
  <c r="T3439" i="2"/>
  <c r="U3439" i="2" s="1"/>
  <c r="W3439" i="2" s="1"/>
  <c r="Y3439" i="2" s="1"/>
  <c r="T3449" i="2"/>
  <c r="U3449" i="2" s="1"/>
  <c r="W3449" i="2" s="1"/>
  <c r="Y3449" i="2" s="1"/>
  <c r="T3459" i="2"/>
  <c r="U3459" i="2" s="1"/>
  <c r="W3459" i="2" s="1"/>
  <c r="Y3459" i="2" s="1"/>
  <c r="T3469" i="2"/>
  <c r="U3469" i="2" s="1"/>
  <c r="W3469" i="2" s="1"/>
  <c r="Y3469" i="2" s="1"/>
  <c r="T3479" i="2"/>
  <c r="U3479" i="2" s="1"/>
  <c r="W3479" i="2" s="1"/>
  <c r="Y3479" i="2" s="1"/>
  <c r="T3489" i="2"/>
  <c r="U3489" i="2" s="1"/>
  <c r="W3489" i="2" s="1"/>
  <c r="Y3489" i="2" s="1"/>
  <c r="T3499" i="2"/>
  <c r="U3499" i="2" s="1"/>
  <c r="W3499" i="2" s="1"/>
  <c r="Y3499" i="2" s="1"/>
  <c r="T3509" i="2"/>
  <c r="U3509" i="2" s="1"/>
  <c r="W3509" i="2" s="1"/>
  <c r="Y3509" i="2" s="1"/>
  <c r="T3519" i="2"/>
  <c r="U3519" i="2" s="1"/>
  <c r="W3519" i="2" s="1"/>
  <c r="Y3519" i="2" s="1"/>
  <c r="T3529" i="2"/>
  <c r="U3529" i="2" s="1"/>
  <c r="W3529" i="2" s="1"/>
  <c r="Y3529" i="2" s="1"/>
  <c r="T3539" i="2"/>
  <c r="U3539" i="2" s="1"/>
  <c r="W3539" i="2" s="1"/>
  <c r="Y3539" i="2" s="1"/>
  <c r="T3549" i="2"/>
  <c r="U3549" i="2" s="1"/>
  <c r="W3549" i="2" s="1"/>
  <c r="Y3549" i="2" s="1"/>
  <c r="T3559" i="2"/>
  <c r="U3559" i="2" s="1"/>
  <c r="W3559" i="2" s="1"/>
  <c r="Y3559" i="2" s="1"/>
  <c r="T3569" i="2"/>
  <c r="U3569" i="2" s="1"/>
  <c r="W3569" i="2" s="1"/>
  <c r="Y3569" i="2" s="1"/>
  <c r="T3579" i="2"/>
  <c r="U3579" i="2" s="1"/>
  <c r="W3579" i="2" s="1"/>
  <c r="Y3579" i="2" s="1"/>
  <c r="T3589" i="2"/>
  <c r="U3589" i="2" s="1"/>
  <c r="W3589" i="2" s="1"/>
  <c r="Y3589" i="2" s="1"/>
  <c r="T3599" i="2"/>
  <c r="U3599" i="2" s="1"/>
  <c r="W3599" i="2" s="1"/>
  <c r="Y3599" i="2" s="1"/>
  <c r="T3609" i="2"/>
  <c r="U3609" i="2" s="1"/>
  <c r="W3609" i="2" s="1"/>
  <c r="Y3609" i="2" s="1"/>
  <c r="T3619" i="2"/>
  <c r="U3619" i="2" s="1"/>
  <c r="W3619" i="2" s="1"/>
  <c r="Y3619" i="2" s="1"/>
  <c r="T3629" i="2"/>
  <c r="U3629" i="2" s="1"/>
  <c r="W3629" i="2" s="1"/>
  <c r="Y3629" i="2" s="1"/>
  <c r="T3639" i="2"/>
  <c r="U3639" i="2" s="1"/>
  <c r="W3639" i="2" s="1"/>
  <c r="Y3639" i="2" s="1"/>
  <c r="T3649" i="2"/>
  <c r="U3649" i="2" s="1"/>
  <c r="W3649" i="2" s="1"/>
  <c r="Y3649" i="2" s="1"/>
  <c r="T3659" i="2"/>
  <c r="U3659" i="2" s="1"/>
  <c r="W3659" i="2" s="1"/>
  <c r="Y3659" i="2" s="1"/>
  <c r="T3669" i="2"/>
  <c r="U3669" i="2" s="1"/>
  <c r="W3669" i="2" s="1"/>
  <c r="Y3669" i="2" s="1"/>
  <c r="T3679" i="2"/>
  <c r="U3679" i="2" s="1"/>
  <c r="W3679" i="2" s="1"/>
  <c r="Y3679" i="2" s="1"/>
  <c r="T3350" i="2"/>
  <c r="U3350" i="2" s="1"/>
  <c r="W3350" i="2" s="1"/>
  <c r="Y3350" i="2" s="1"/>
  <c r="T3360" i="2"/>
  <c r="U3360" i="2" s="1"/>
  <c r="W3360" i="2" s="1"/>
  <c r="Y3360" i="2" s="1"/>
  <c r="T3370" i="2"/>
  <c r="U3370" i="2" s="1"/>
  <c r="W3370" i="2" s="1"/>
  <c r="Y3370" i="2" s="1"/>
  <c r="T3380" i="2"/>
  <c r="U3380" i="2" s="1"/>
  <c r="W3380" i="2" s="1"/>
  <c r="Y3380" i="2" s="1"/>
  <c r="T3390" i="2"/>
  <c r="U3390" i="2" s="1"/>
  <c r="W3390" i="2" s="1"/>
  <c r="Y3390" i="2" s="1"/>
  <c r="T3400" i="2"/>
  <c r="U3400" i="2" s="1"/>
  <c r="W3400" i="2" s="1"/>
  <c r="Y3400" i="2" s="1"/>
  <c r="T3410" i="2"/>
  <c r="U3410" i="2" s="1"/>
  <c r="W3410" i="2" s="1"/>
  <c r="Y3410" i="2" s="1"/>
  <c r="T3420" i="2"/>
  <c r="U3420" i="2" s="1"/>
  <c r="W3420" i="2" s="1"/>
  <c r="Y3420" i="2" s="1"/>
  <c r="T3430" i="2"/>
  <c r="U3430" i="2" s="1"/>
  <c r="W3430" i="2" s="1"/>
  <c r="Y3430" i="2" s="1"/>
  <c r="T3440" i="2"/>
  <c r="U3440" i="2" s="1"/>
  <c r="W3440" i="2" s="1"/>
  <c r="Y3440" i="2" s="1"/>
  <c r="T3450" i="2"/>
  <c r="U3450" i="2" s="1"/>
  <c r="W3450" i="2" s="1"/>
  <c r="Y3450" i="2" s="1"/>
  <c r="T3460" i="2"/>
  <c r="U3460" i="2" s="1"/>
  <c r="W3460" i="2" s="1"/>
  <c r="Y3460" i="2" s="1"/>
  <c r="T3470" i="2"/>
  <c r="U3470" i="2" s="1"/>
  <c r="W3470" i="2" s="1"/>
  <c r="Y3470" i="2" s="1"/>
  <c r="T3480" i="2"/>
  <c r="U3480" i="2" s="1"/>
  <c r="W3480" i="2" s="1"/>
  <c r="Y3480" i="2" s="1"/>
  <c r="T3490" i="2"/>
  <c r="U3490" i="2" s="1"/>
  <c r="W3490" i="2" s="1"/>
  <c r="Y3490" i="2" s="1"/>
  <c r="T3500" i="2"/>
  <c r="U3500" i="2" s="1"/>
  <c r="W3500" i="2" s="1"/>
  <c r="Y3500" i="2" s="1"/>
  <c r="T3510" i="2"/>
  <c r="U3510" i="2" s="1"/>
  <c r="W3510" i="2" s="1"/>
  <c r="Y3510" i="2" s="1"/>
  <c r="T3520" i="2"/>
  <c r="U3520" i="2" s="1"/>
  <c r="W3520" i="2" s="1"/>
  <c r="Y3520" i="2" s="1"/>
  <c r="T3530" i="2"/>
  <c r="U3530" i="2" s="1"/>
  <c r="W3530" i="2" s="1"/>
  <c r="Y3530" i="2" s="1"/>
  <c r="T3540" i="2"/>
  <c r="U3540" i="2" s="1"/>
  <c r="W3540" i="2" s="1"/>
  <c r="Y3540" i="2" s="1"/>
  <c r="T3550" i="2"/>
  <c r="U3550" i="2" s="1"/>
  <c r="W3550" i="2" s="1"/>
  <c r="Y3550" i="2" s="1"/>
  <c r="T3560" i="2"/>
  <c r="U3560" i="2" s="1"/>
  <c r="W3560" i="2" s="1"/>
  <c r="Y3560" i="2" s="1"/>
  <c r="T3570" i="2"/>
  <c r="U3570" i="2" s="1"/>
  <c r="W3570" i="2" s="1"/>
  <c r="Y3570" i="2" s="1"/>
  <c r="T3580" i="2"/>
  <c r="U3580" i="2" s="1"/>
  <c r="W3580" i="2" s="1"/>
  <c r="Y3580" i="2" s="1"/>
  <c r="T3590" i="2"/>
  <c r="U3590" i="2" s="1"/>
  <c r="W3590" i="2" s="1"/>
  <c r="Y3590" i="2" s="1"/>
  <c r="T3600" i="2"/>
  <c r="U3600" i="2" s="1"/>
  <c r="W3600" i="2" s="1"/>
  <c r="Y3600" i="2" s="1"/>
  <c r="T3610" i="2"/>
  <c r="U3610" i="2" s="1"/>
  <c r="W3610" i="2" s="1"/>
  <c r="Y3610" i="2" s="1"/>
  <c r="T3620" i="2"/>
  <c r="U3620" i="2" s="1"/>
  <c r="W3620" i="2" s="1"/>
  <c r="Y3620" i="2" s="1"/>
  <c r="T3630" i="2"/>
  <c r="U3630" i="2" s="1"/>
  <c r="W3630" i="2" s="1"/>
  <c r="Y3630" i="2" s="1"/>
  <c r="T3640" i="2"/>
  <c r="U3640" i="2" s="1"/>
  <c r="W3640" i="2" s="1"/>
  <c r="Y3640" i="2" s="1"/>
  <c r="T3650" i="2"/>
  <c r="U3650" i="2" s="1"/>
  <c r="W3650" i="2" s="1"/>
  <c r="Y3650" i="2" s="1"/>
  <c r="T3660" i="2"/>
  <c r="U3660" i="2" s="1"/>
  <c r="W3660" i="2" s="1"/>
  <c r="Y3660" i="2" s="1"/>
  <c r="T3670" i="2"/>
  <c r="U3670" i="2" s="1"/>
  <c r="W3670" i="2" s="1"/>
  <c r="Y3670" i="2" s="1"/>
  <c r="T3680" i="2"/>
  <c r="U3680" i="2" s="1"/>
  <c r="W3680" i="2" s="1"/>
  <c r="Y3680" i="2" s="1"/>
  <c r="T3351" i="2"/>
  <c r="U3351" i="2" s="1"/>
  <c r="W3351" i="2" s="1"/>
  <c r="Y3351" i="2" s="1"/>
  <c r="T3361" i="2"/>
  <c r="U3361" i="2" s="1"/>
  <c r="W3361" i="2" s="1"/>
  <c r="Y3361" i="2" s="1"/>
  <c r="T3371" i="2"/>
  <c r="U3371" i="2" s="1"/>
  <c r="W3371" i="2" s="1"/>
  <c r="Y3371" i="2" s="1"/>
  <c r="T3381" i="2"/>
  <c r="U3381" i="2" s="1"/>
  <c r="W3381" i="2" s="1"/>
  <c r="Y3381" i="2" s="1"/>
  <c r="T3391" i="2"/>
  <c r="U3391" i="2" s="1"/>
  <c r="W3391" i="2" s="1"/>
  <c r="Y3391" i="2" s="1"/>
  <c r="T3401" i="2"/>
  <c r="U3401" i="2" s="1"/>
  <c r="W3401" i="2" s="1"/>
  <c r="Y3401" i="2" s="1"/>
  <c r="T3411" i="2"/>
  <c r="U3411" i="2" s="1"/>
  <c r="W3411" i="2" s="1"/>
  <c r="Y3411" i="2" s="1"/>
  <c r="T3421" i="2"/>
  <c r="U3421" i="2" s="1"/>
  <c r="W3421" i="2" s="1"/>
  <c r="Y3421" i="2" s="1"/>
  <c r="T3431" i="2"/>
  <c r="U3431" i="2" s="1"/>
  <c r="W3431" i="2" s="1"/>
  <c r="Y3431" i="2" s="1"/>
  <c r="T3441" i="2"/>
  <c r="U3441" i="2" s="1"/>
  <c r="W3441" i="2" s="1"/>
  <c r="Y3441" i="2" s="1"/>
  <c r="T3451" i="2"/>
  <c r="U3451" i="2" s="1"/>
  <c r="W3451" i="2" s="1"/>
  <c r="Y3451" i="2" s="1"/>
  <c r="T3461" i="2"/>
  <c r="U3461" i="2" s="1"/>
  <c r="W3461" i="2" s="1"/>
  <c r="Y3461" i="2" s="1"/>
  <c r="T3471" i="2"/>
  <c r="U3471" i="2" s="1"/>
  <c r="W3471" i="2" s="1"/>
  <c r="Y3471" i="2" s="1"/>
  <c r="T3481" i="2"/>
  <c r="U3481" i="2" s="1"/>
  <c r="W3481" i="2" s="1"/>
  <c r="Y3481" i="2" s="1"/>
  <c r="T3491" i="2"/>
  <c r="U3491" i="2" s="1"/>
  <c r="W3491" i="2" s="1"/>
  <c r="Y3491" i="2" s="1"/>
  <c r="T3501" i="2"/>
  <c r="U3501" i="2" s="1"/>
  <c r="W3501" i="2" s="1"/>
  <c r="Y3501" i="2" s="1"/>
  <c r="T3511" i="2"/>
  <c r="U3511" i="2" s="1"/>
  <c r="W3511" i="2" s="1"/>
  <c r="Y3511" i="2" s="1"/>
  <c r="T3521" i="2"/>
  <c r="U3521" i="2" s="1"/>
  <c r="W3521" i="2" s="1"/>
  <c r="Y3521" i="2" s="1"/>
  <c r="T3531" i="2"/>
  <c r="U3531" i="2" s="1"/>
  <c r="W3531" i="2" s="1"/>
  <c r="Y3531" i="2" s="1"/>
  <c r="T3541" i="2"/>
  <c r="U3541" i="2" s="1"/>
  <c r="W3541" i="2" s="1"/>
  <c r="Y3541" i="2" s="1"/>
  <c r="T3551" i="2"/>
  <c r="U3551" i="2" s="1"/>
  <c r="W3551" i="2" s="1"/>
  <c r="Y3551" i="2" s="1"/>
  <c r="T3561" i="2"/>
  <c r="U3561" i="2" s="1"/>
  <c r="W3561" i="2" s="1"/>
  <c r="Y3561" i="2" s="1"/>
  <c r="T3571" i="2"/>
  <c r="U3571" i="2" s="1"/>
  <c r="W3571" i="2" s="1"/>
  <c r="Y3571" i="2" s="1"/>
  <c r="T3581" i="2"/>
  <c r="U3581" i="2" s="1"/>
  <c r="W3581" i="2" s="1"/>
  <c r="Y3581" i="2" s="1"/>
  <c r="T3591" i="2"/>
  <c r="U3591" i="2" s="1"/>
  <c r="W3591" i="2" s="1"/>
  <c r="Y3591" i="2" s="1"/>
  <c r="T3601" i="2"/>
  <c r="U3601" i="2" s="1"/>
  <c r="W3601" i="2" s="1"/>
  <c r="Y3601" i="2" s="1"/>
  <c r="T3611" i="2"/>
  <c r="U3611" i="2" s="1"/>
  <c r="W3611" i="2" s="1"/>
  <c r="Y3611" i="2" s="1"/>
  <c r="T3352" i="2"/>
  <c r="U3352" i="2" s="1"/>
  <c r="W3352" i="2" s="1"/>
  <c r="Y3352" i="2" s="1"/>
  <c r="T3362" i="2"/>
  <c r="U3362" i="2" s="1"/>
  <c r="W3362" i="2" s="1"/>
  <c r="Y3362" i="2" s="1"/>
  <c r="T3372" i="2"/>
  <c r="U3372" i="2" s="1"/>
  <c r="W3372" i="2" s="1"/>
  <c r="Y3372" i="2" s="1"/>
  <c r="T3382" i="2"/>
  <c r="U3382" i="2" s="1"/>
  <c r="W3382" i="2" s="1"/>
  <c r="Y3382" i="2" s="1"/>
  <c r="T3392" i="2"/>
  <c r="U3392" i="2" s="1"/>
  <c r="W3392" i="2" s="1"/>
  <c r="Y3392" i="2" s="1"/>
  <c r="T3402" i="2"/>
  <c r="U3402" i="2" s="1"/>
  <c r="W3402" i="2" s="1"/>
  <c r="Y3402" i="2" s="1"/>
  <c r="T3412" i="2"/>
  <c r="U3412" i="2" s="1"/>
  <c r="W3412" i="2" s="1"/>
  <c r="Y3412" i="2" s="1"/>
  <c r="T3422" i="2"/>
  <c r="U3422" i="2" s="1"/>
  <c r="W3422" i="2" s="1"/>
  <c r="Y3422" i="2" s="1"/>
  <c r="T3432" i="2"/>
  <c r="U3432" i="2" s="1"/>
  <c r="W3432" i="2" s="1"/>
  <c r="Y3432" i="2" s="1"/>
  <c r="T3442" i="2"/>
  <c r="U3442" i="2" s="1"/>
  <c r="W3442" i="2" s="1"/>
  <c r="Y3442" i="2" s="1"/>
  <c r="T3452" i="2"/>
  <c r="U3452" i="2" s="1"/>
  <c r="W3452" i="2" s="1"/>
  <c r="Y3452" i="2" s="1"/>
  <c r="T3462" i="2"/>
  <c r="U3462" i="2" s="1"/>
  <c r="W3462" i="2" s="1"/>
  <c r="Y3462" i="2" s="1"/>
  <c r="T3472" i="2"/>
  <c r="U3472" i="2" s="1"/>
  <c r="W3472" i="2" s="1"/>
  <c r="Y3472" i="2" s="1"/>
  <c r="T3482" i="2"/>
  <c r="U3482" i="2" s="1"/>
  <c r="W3482" i="2" s="1"/>
  <c r="Y3482" i="2" s="1"/>
  <c r="T3492" i="2"/>
  <c r="U3492" i="2" s="1"/>
  <c r="W3492" i="2" s="1"/>
  <c r="Y3492" i="2" s="1"/>
  <c r="T3502" i="2"/>
  <c r="U3502" i="2" s="1"/>
  <c r="W3502" i="2" s="1"/>
  <c r="Y3502" i="2" s="1"/>
  <c r="T3512" i="2"/>
  <c r="U3512" i="2" s="1"/>
  <c r="W3512" i="2" s="1"/>
  <c r="Y3512" i="2" s="1"/>
  <c r="T3522" i="2"/>
  <c r="U3522" i="2" s="1"/>
  <c r="W3522" i="2" s="1"/>
  <c r="Y3522" i="2" s="1"/>
  <c r="T3532" i="2"/>
  <c r="U3532" i="2" s="1"/>
  <c r="W3532" i="2" s="1"/>
  <c r="Y3532" i="2" s="1"/>
  <c r="T3542" i="2"/>
  <c r="U3542" i="2" s="1"/>
  <c r="W3542" i="2" s="1"/>
  <c r="Y3542" i="2" s="1"/>
  <c r="T3552" i="2"/>
  <c r="U3552" i="2" s="1"/>
  <c r="W3552" i="2" s="1"/>
  <c r="Y3552" i="2" s="1"/>
  <c r="T3562" i="2"/>
  <c r="U3562" i="2" s="1"/>
  <c r="W3562" i="2" s="1"/>
  <c r="Y3562" i="2" s="1"/>
  <c r="T3572" i="2"/>
  <c r="U3572" i="2" s="1"/>
  <c r="W3572" i="2" s="1"/>
  <c r="Y3572" i="2" s="1"/>
  <c r="T3582" i="2"/>
  <c r="U3582" i="2" s="1"/>
  <c r="W3582" i="2" s="1"/>
  <c r="Y3582" i="2" s="1"/>
  <c r="T3592" i="2"/>
  <c r="U3592" i="2" s="1"/>
  <c r="W3592" i="2" s="1"/>
  <c r="Y3592" i="2" s="1"/>
  <c r="T3602" i="2"/>
  <c r="U3602" i="2" s="1"/>
  <c r="W3602" i="2" s="1"/>
  <c r="Y3602" i="2" s="1"/>
  <c r="T3612" i="2"/>
  <c r="U3612" i="2" s="1"/>
  <c r="W3612" i="2" s="1"/>
  <c r="Y3612" i="2" s="1"/>
  <c r="T3622" i="2"/>
  <c r="U3622" i="2" s="1"/>
  <c r="W3622" i="2" s="1"/>
  <c r="Y3622" i="2" s="1"/>
  <c r="T3632" i="2"/>
  <c r="U3632" i="2" s="1"/>
  <c r="W3632" i="2" s="1"/>
  <c r="Y3632" i="2" s="1"/>
  <c r="T3353" i="2"/>
  <c r="U3353" i="2" s="1"/>
  <c r="W3353" i="2" s="1"/>
  <c r="Y3353" i="2" s="1"/>
  <c r="T3363" i="2"/>
  <c r="U3363" i="2" s="1"/>
  <c r="W3363" i="2" s="1"/>
  <c r="Y3363" i="2" s="1"/>
  <c r="T3373" i="2"/>
  <c r="U3373" i="2" s="1"/>
  <c r="W3373" i="2" s="1"/>
  <c r="Y3373" i="2" s="1"/>
  <c r="T3383" i="2"/>
  <c r="U3383" i="2" s="1"/>
  <c r="W3383" i="2" s="1"/>
  <c r="Y3383" i="2" s="1"/>
  <c r="T3393" i="2"/>
  <c r="U3393" i="2" s="1"/>
  <c r="W3393" i="2" s="1"/>
  <c r="Y3393" i="2" s="1"/>
  <c r="T3403" i="2"/>
  <c r="U3403" i="2" s="1"/>
  <c r="W3403" i="2" s="1"/>
  <c r="Y3403" i="2" s="1"/>
  <c r="T3413" i="2"/>
  <c r="U3413" i="2" s="1"/>
  <c r="W3413" i="2" s="1"/>
  <c r="Y3413" i="2" s="1"/>
  <c r="T3423" i="2"/>
  <c r="U3423" i="2" s="1"/>
  <c r="W3423" i="2" s="1"/>
  <c r="Y3423" i="2" s="1"/>
  <c r="T3433" i="2"/>
  <c r="U3433" i="2" s="1"/>
  <c r="W3433" i="2" s="1"/>
  <c r="Y3433" i="2" s="1"/>
  <c r="T3443" i="2"/>
  <c r="U3443" i="2" s="1"/>
  <c r="W3443" i="2" s="1"/>
  <c r="Y3443" i="2" s="1"/>
  <c r="T3453" i="2"/>
  <c r="U3453" i="2" s="1"/>
  <c r="W3453" i="2" s="1"/>
  <c r="Y3453" i="2" s="1"/>
  <c r="T3463" i="2"/>
  <c r="U3463" i="2" s="1"/>
  <c r="W3463" i="2" s="1"/>
  <c r="Y3463" i="2" s="1"/>
  <c r="T3473" i="2"/>
  <c r="U3473" i="2" s="1"/>
  <c r="W3473" i="2" s="1"/>
  <c r="Y3473" i="2" s="1"/>
  <c r="T3483" i="2"/>
  <c r="U3483" i="2" s="1"/>
  <c r="W3483" i="2" s="1"/>
  <c r="Y3483" i="2" s="1"/>
  <c r="T3493" i="2"/>
  <c r="U3493" i="2" s="1"/>
  <c r="W3493" i="2" s="1"/>
  <c r="Y3493" i="2" s="1"/>
  <c r="T3357" i="2"/>
  <c r="U3357" i="2" s="1"/>
  <c r="W3357" i="2" s="1"/>
  <c r="Y3357" i="2" s="1"/>
  <c r="T3367" i="2"/>
  <c r="U3367" i="2" s="1"/>
  <c r="W3367" i="2" s="1"/>
  <c r="Y3367" i="2" s="1"/>
  <c r="T3377" i="2"/>
  <c r="U3377" i="2" s="1"/>
  <c r="W3377" i="2" s="1"/>
  <c r="Y3377" i="2" s="1"/>
  <c r="T3387" i="2"/>
  <c r="U3387" i="2" s="1"/>
  <c r="W3387" i="2" s="1"/>
  <c r="Y3387" i="2" s="1"/>
  <c r="T3397" i="2"/>
  <c r="U3397" i="2" s="1"/>
  <c r="W3397" i="2" s="1"/>
  <c r="Y3397" i="2" s="1"/>
  <c r="T3407" i="2"/>
  <c r="U3407" i="2" s="1"/>
  <c r="W3407" i="2" s="1"/>
  <c r="Y3407" i="2" s="1"/>
  <c r="T3417" i="2"/>
  <c r="U3417" i="2" s="1"/>
  <c r="W3417" i="2" s="1"/>
  <c r="Y3417" i="2" s="1"/>
  <c r="T3427" i="2"/>
  <c r="U3427" i="2" s="1"/>
  <c r="W3427" i="2" s="1"/>
  <c r="Y3427" i="2" s="1"/>
  <c r="T3437" i="2"/>
  <c r="U3437" i="2" s="1"/>
  <c r="W3437" i="2" s="1"/>
  <c r="Y3437" i="2" s="1"/>
  <c r="T3447" i="2"/>
  <c r="U3447" i="2" s="1"/>
  <c r="W3447" i="2" s="1"/>
  <c r="Y3447" i="2" s="1"/>
  <c r="T3457" i="2"/>
  <c r="U3457" i="2" s="1"/>
  <c r="W3457" i="2" s="1"/>
  <c r="Y3457" i="2" s="1"/>
  <c r="T3467" i="2"/>
  <c r="U3467" i="2" s="1"/>
  <c r="W3467" i="2" s="1"/>
  <c r="Y3467" i="2" s="1"/>
  <c r="T3477" i="2"/>
  <c r="U3477" i="2" s="1"/>
  <c r="W3477" i="2" s="1"/>
  <c r="Y3477" i="2" s="1"/>
  <c r="T3487" i="2"/>
  <c r="U3487" i="2" s="1"/>
  <c r="W3487" i="2" s="1"/>
  <c r="Y3487" i="2" s="1"/>
  <c r="T3497" i="2"/>
  <c r="U3497" i="2" s="1"/>
  <c r="W3497" i="2" s="1"/>
  <c r="Y3497" i="2" s="1"/>
  <c r="T3507" i="2"/>
  <c r="U3507" i="2" s="1"/>
  <c r="W3507" i="2" s="1"/>
  <c r="Y3507" i="2" s="1"/>
  <c r="T3517" i="2"/>
  <c r="U3517" i="2" s="1"/>
  <c r="W3517" i="2" s="1"/>
  <c r="Y3517" i="2" s="1"/>
  <c r="T3527" i="2"/>
  <c r="U3527" i="2" s="1"/>
  <c r="W3527" i="2" s="1"/>
  <c r="Y3527" i="2" s="1"/>
  <c r="T3537" i="2"/>
  <c r="U3537" i="2" s="1"/>
  <c r="W3537" i="2" s="1"/>
  <c r="Y3537" i="2" s="1"/>
  <c r="T3547" i="2"/>
  <c r="U3547" i="2" s="1"/>
  <c r="W3547" i="2" s="1"/>
  <c r="Y3547" i="2" s="1"/>
  <c r="T3557" i="2"/>
  <c r="U3557" i="2" s="1"/>
  <c r="W3557" i="2" s="1"/>
  <c r="Y3557" i="2" s="1"/>
  <c r="T3567" i="2"/>
  <c r="U3567" i="2" s="1"/>
  <c r="W3567" i="2" s="1"/>
  <c r="Y3567" i="2" s="1"/>
  <c r="T3577" i="2"/>
  <c r="U3577" i="2" s="1"/>
  <c r="W3577" i="2" s="1"/>
  <c r="Y3577" i="2" s="1"/>
  <c r="T3587" i="2"/>
  <c r="U3587" i="2" s="1"/>
  <c r="W3587" i="2" s="1"/>
  <c r="Y3587" i="2" s="1"/>
  <c r="T3597" i="2"/>
  <c r="U3597" i="2" s="1"/>
  <c r="W3597" i="2" s="1"/>
  <c r="Y3597" i="2" s="1"/>
  <c r="T3607" i="2"/>
  <c r="U3607" i="2" s="1"/>
  <c r="W3607" i="2" s="1"/>
  <c r="Y3607" i="2" s="1"/>
  <c r="T3617" i="2"/>
  <c r="U3617" i="2" s="1"/>
  <c r="W3617" i="2" s="1"/>
  <c r="Y3617" i="2" s="1"/>
  <c r="T3627" i="2"/>
  <c r="U3627" i="2" s="1"/>
  <c r="W3627" i="2" s="1"/>
  <c r="Y3627" i="2" s="1"/>
  <c r="T3637" i="2"/>
  <c r="U3637" i="2" s="1"/>
  <c r="W3637" i="2" s="1"/>
  <c r="Y3637" i="2" s="1"/>
  <c r="T3647" i="2"/>
  <c r="U3647" i="2" s="1"/>
  <c r="W3647" i="2" s="1"/>
  <c r="Y3647" i="2" s="1"/>
  <c r="T3657" i="2"/>
  <c r="U3657" i="2" s="1"/>
  <c r="W3657" i="2" s="1"/>
  <c r="Y3657" i="2" s="1"/>
  <c r="T3667" i="2"/>
  <c r="U3667" i="2" s="1"/>
  <c r="W3667" i="2" s="1"/>
  <c r="Y3667" i="2" s="1"/>
  <c r="T3376" i="2"/>
  <c r="U3376" i="2" s="1"/>
  <c r="W3376" i="2" s="1"/>
  <c r="Y3376" i="2" s="1"/>
  <c r="T3414" i="2"/>
  <c r="U3414" i="2" s="1"/>
  <c r="W3414" i="2" s="1"/>
  <c r="Y3414" i="2" s="1"/>
  <c r="T3445" i="2"/>
  <c r="U3445" i="2" s="1"/>
  <c r="W3445" i="2" s="1"/>
  <c r="Y3445" i="2" s="1"/>
  <c r="T3476" i="2"/>
  <c r="U3476" i="2" s="1"/>
  <c r="W3476" i="2" s="1"/>
  <c r="Y3476" i="2" s="1"/>
  <c r="T3506" i="2"/>
  <c r="U3506" i="2" s="1"/>
  <c r="W3506" i="2" s="1"/>
  <c r="Y3506" i="2" s="1"/>
  <c r="T3534" i="2"/>
  <c r="U3534" i="2" s="1"/>
  <c r="W3534" i="2" s="1"/>
  <c r="Y3534" i="2" s="1"/>
  <c r="T3556" i="2"/>
  <c r="U3556" i="2" s="1"/>
  <c r="W3556" i="2" s="1"/>
  <c r="Y3556" i="2" s="1"/>
  <c r="T3584" i="2"/>
  <c r="U3584" i="2" s="1"/>
  <c r="W3584" i="2" s="1"/>
  <c r="Y3584" i="2" s="1"/>
  <c r="T3606" i="2"/>
  <c r="U3606" i="2" s="1"/>
  <c r="W3606" i="2" s="1"/>
  <c r="Y3606" i="2" s="1"/>
  <c r="T3631" i="2"/>
  <c r="U3631" i="2" s="1"/>
  <c r="W3631" i="2" s="1"/>
  <c r="Y3631" i="2" s="1"/>
  <c r="T3646" i="2"/>
  <c r="U3646" i="2" s="1"/>
  <c r="W3646" i="2" s="1"/>
  <c r="Y3646" i="2" s="1"/>
  <c r="T3664" i="2"/>
  <c r="U3664" i="2" s="1"/>
  <c r="W3664" i="2" s="1"/>
  <c r="Y3664" i="2" s="1"/>
  <c r="T3681" i="2"/>
  <c r="U3681" i="2" s="1"/>
  <c r="W3681" i="2" s="1"/>
  <c r="Y3681" i="2" s="1"/>
  <c r="T3384" i="2"/>
  <c r="U3384" i="2" s="1"/>
  <c r="W3384" i="2" s="1"/>
  <c r="Y3384" i="2" s="1"/>
  <c r="T3415" i="2"/>
  <c r="U3415" i="2" s="1"/>
  <c r="W3415" i="2" s="1"/>
  <c r="Y3415" i="2" s="1"/>
  <c r="T3446" i="2"/>
  <c r="U3446" i="2" s="1"/>
  <c r="W3446" i="2" s="1"/>
  <c r="Y3446" i="2" s="1"/>
  <c r="T3484" i="2"/>
  <c r="U3484" i="2" s="1"/>
  <c r="W3484" i="2" s="1"/>
  <c r="Y3484" i="2" s="1"/>
  <c r="T3513" i="2"/>
  <c r="U3513" i="2" s="1"/>
  <c r="W3513" i="2" s="1"/>
  <c r="Y3513" i="2" s="1"/>
  <c r="T3535" i="2"/>
  <c r="U3535" i="2" s="1"/>
  <c r="W3535" i="2" s="1"/>
  <c r="Y3535" i="2" s="1"/>
  <c r="T3563" i="2"/>
  <c r="U3563" i="2" s="1"/>
  <c r="W3563" i="2" s="1"/>
  <c r="Y3563" i="2" s="1"/>
  <c r="T3585" i="2"/>
  <c r="U3585" i="2" s="1"/>
  <c r="W3585" i="2" s="1"/>
  <c r="Y3585" i="2" s="1"/>
  <c r="T3613" i="2"/>
  <c r="U3613" i="2" s="1"/>
  <c r="W3613" i="2" s="1"/>
  <c r="Y3613" i="2" s="1"/>
  <c r="T3633" i="2"/>
  <c r="U3633" i="2" s="1"/>
  <c r="W3633" i="2" s="1"/>
  <c r="Y3633" i="2" s="1"/>
  <c r="T3651" i="2"/>
  <c r="U3651" i="2" s="1"/>
  <c r="W3651" i="2" s="1"/>
  <c r="Y3651" i="2" s="1"/>
  <c r="T3665" i="2"/>
  <c r="U3665" i="2" s="1"/>
  <c r="W3665" i="2" s="1"/>
  <c r="Y3665" i="2" s="1"/>
  <c r="T3682" i="2"/>
  <c r="U3682" i="2" s="1"/>
  <c r="W3682" i="2" s="1"/>
  <c r="Y3682" i="2" s="1"/>
  <c r="T3354" i="2"/>
  <c r="U3354" i="2" s="1"/>
  <c r="W3354" i="2" s="1"/>
  <c r="Y3354" i="2" s="1"/>
  <c r="T3385" i="2"/>
  <c r="U3385" i="2" s="1"/>
  <c r="W3385" i="2" s="1"/>
  <c r="Y3385" i="2" s="1"/>
  <c r="T3416" i="2"/>
  <c r="U3416" i="2" s="1"/>
  <c r="W3416" i="2" s="1"/>
  <c r="Y3416" i="2" s="1"/>
  <c r="T3454" i="2"/>
  <c r="U3454" i="2" s="1"/>
  <c r="W3454" i="2" s="1"/>
  <c r="Y3454" i="2" s="1"/>
  <c r="T3485" i="2"/>
  <c r="U3485" i="2" s="1"/>
  <c r="W3485" i="2" s="1"/>
  <c r="Y3485" i="2" s="1"/>
  <c r="T3514" i="2"/>
  <c r="U3514" i="2" s="1"/>
  <c r="W3514" i="2" s="1"/>
  <c r="Y3514" i="2" s="1"/>
  <c r="T3536" i="2"/>
  <c r="U3536" i="2" s="1"/>
  <c r="W3536" i="2" s="1"/>
  <c r="Y3536" i="2" s="1"/>
  <c r="T3564" i="2"/>
  <c r="U3564" i="2" s="1"/>
  <c r="W3564" i="2" s="1"/>
  <c r="Y3564" i="2" s="1"/>
  <c r="T3586" i="2"/>
  <c r="U3586" i="2" s="1"/>
  <c r="W3586" i="2" s="1"/>
  <c r="Y3586" i="2" s="1"/>
  <c r="T3614" i="2"/>
  <c r="U3614" i="2" s="1"/>
  <c r="W3614" i="2" s="1"/>
  <c r="Y3614" i="2" s="1"/>
  <c r="T3634" i="2"/>
  <c r="U3634" i="2" s="1"/>
  <c r="W3634" i="2" s="1"/>
  <c r="Y3634" i="2" s="1"/>
  <c r="T3652" i="2"/>
  <c r="U3652" i="2" s="1"/>
  <c r="W3652" i="2" s="1"/>
  <c r="Y3652" i="2" s="1"/>
  <c r="T3666" i="2"/>
  <c r="U3666" i="2" s="1"/>
  <c r="W3666" i="2" s="1"/>
  <c r="Y3666" i="2" s="1"/>
  <c r="T3683" i="2"/>
  <c r="U3683" i="2" s="1"/>
  <c r="W3683" i="2" s="1"/>
  <c r="Y3683" i="2" s="1"/>
  <c r="T3356" i="2"/>
  <c r="U3356" i="2" s="1"/>
  <c r="W3356" i="2" s="1"/>
  <c r="Y3356" i="2" s="1"/>
  <c r="T3394" i="2"/>
  <c r="U3394" i="2" s="1"/>
  <c r="W3394" i="2" s="1"/>
  <c r="Y3394" i="2" s="1"/>
  <c r="T3425" i="2"/>
  <c r="U3425" i="2" s="1"/>
  <c r="W3425" i="2" s="1"/>
  <c r="Y3425" i="2" s="1"/>
  <c r="T3456" i="2"/>
  <c r="U3456" i="2" s="1"/>
  <c r="W3456" i="2" s="1"/>
  <c r="Y3456" i="2" s="1"/>
  <c r="T3494" i="2"/>
  <c r="U3494" i="2" s="1"/>
  <c r="W3494" i="2" s="1"/>
  <c r="Y3494" i="2" s="1"/>
  <c r="T3516" i="2"/>
  <c r="U3516" i="2" s="1"/>
  <c r="W3516" i="2" s="1"/>
  <c r="Y3516" i="2" s="1"/>
  <c r="T3544" i="2"/>
  <c r="U3544" i="2" s="1"/>
  <c r="W3544" i="2" s="1"/>
  <c r="Y3544" i="2" s="1"/>
  <c r="T3566" i="2"/>
  <c r="U3566" i="2" s="1"/>
  <c r="W3566" i="2" s="1"/>
  <c r="Y3566" i="2" s="1"/>
  <c r="T3594" i="2"/>
  <c r="U3594" i="2" s="1"/>
  <c r="W3594" i="2" s="1"/>
  <c r="Y3594" i="2" s="1"/>
  <c r="T3616" i="2"/>
  <c r="U3616" i="2" s="1"/>
  <c r="W3616" i="2" s="1"/>
  <c r="Y3616" i="2" s="1"/>
  <c r="T3636" i="2"/>
  <c r="U3636" i="2" s="1"/>
  <c r="W3636" i="2" s="1"/>
  <c r="Y3636" i="2" s="1"/>
  <c r="T3654" i="2"/>
  <c r="U3654" i="2" s="1"/>
  <c r="W3654" i="2" s="1"/>
  <c r="Y3654" i="2" s="1"/>
  <c r="T3672" i="2"/>
  <c r="U3672" i="2" s="1"/>
  <c r="W3672" i="2" s="1"/>
  <c r="Y3672" i="2" s="1"/>
  <c r="T3685" i="2"/>
  <c r="U3685" i="2" s="1"/>
  <c r="W3685" i="2" s="1"/>
  <c r="Y3685" i="2" s="1"/>
  <c r="T3364" i="2"/>
  <c r="U3364" i="2" s="1"/>
  <c r="W3364" i="2" s="1"/>
  <c r="Y3364" i="2" s="1"/>
  <c r="T3395" i="2"/>
  <c r="U3395" i="2" s="1"/>
  <c r="W3395" i="2" s="1"/>
  <c r="Y3395" i="2" s="1"/>
  <c r="T3426" i="2"/>
  <c r="U3426" i="2" s="1"/>
  <c r="W3426" i="2" s="1"/>
  <c r="Y3426" i="2" s="1"/>
  <c r="T3464" i="2"/>
  <c r="U3464" i="2" s="1"/>
  <c r="W3464" i="2" s="1"/>
  <c r="Y3464" i="2" s="1"/>
  <c r="T3495" i="2"/>
  <c r="U3495" i="2" s="1"/>
  <c r="W3495" i="2" s="1"/>
  <c r="Y3495" i="2" s="1"/>
  <c r="T3523" i="2"/>
  <c r="U3523" i="2" s="1"/>
  <c r="W3523" i="2" s="1"/>
  <c r="Y3523" i="2" s="1"/>
  <c r="T3545" i="2"/>
  <c r="U3545" i="2" s="1"/>
  <c r="W3545" i="2" s="1"/>
  <c r="Y3545" i="2" s="1"/>
  <c r="T3573" i="2"/>
  <c r="U3573" i="2" s="1"/>
  <c r="W3573" i="2" s="1"/>
  <c r="Y3573" i="2" s="1"/>
  <c r="T3595" i="2"/>
  <c r="U3595" i="2" s="1"/>
  <c r="W3595" i="2" s="1"/>
  <c r="Y3595" i="2" s="1"/>
  <c r="T3621" i="2"/>
  <c r="U3621" i="2" s="1"/>
  <c r="W3621" i="2" s="1"/>
  <c r="Y3621" i="2" s="1"/>
  <c r="T3641" i="2"/>
  <c r="U3641" i="2" s="1"/>
  <c r="W3641" i="2" s="1"/>
  <c r="Y3641" i="2" s="1"/>
  <c r="T3655" i="2"/>
  <c r="U3655" i="2" s="1"/>
  <c r="W3655" i="2" s="1"/>
  <c r="Y3655" i="2" s="1"/>
  <c r="T3673" i="2"/>
  <c r="U3673" i="2" s="1"/>
  <c r="W3673" i="2" s="1"/>
  <c r="Y3673" i="2" s="1"/>
  <c r="T3686" i="2"/>
  <c r="U3686" i="2" s="1"/>
  <c r="W3686" i="2" s="1"/>
  <c r="Y3686" i="2" s="1"/>
  <c r="T3365" i="2"/>
  <c r="U3365" i="2" s="1"/>
  <c r="W3365" i="2" s="1"/>
  <c r="Y3365" i="2" s="1"/>
  <c r="T3396" i="2"/>
  <c r="U3396" i="2" s="1"/>
  <c r="W3396" i="2" s="1"/>
  <c r="Y3396" i="2" s="1"/>
  <c r="T3434" i="2"/>
  <c r="U3434" i="2" s="1"/>
  <c r="W3434" i="2" s="1"/>
  <c r="Y3434" i="2" s="1"/>
  <c r="T3465" i="2"/>
  <c r="U3465" i="2" s="1"/>
  <c r="W3465" i="2" s="1"/>
  <c r="Y3465" i="2" s="1"/>
  <c r="T3496" i="2"/>
  <c r="U3496" i="2" s="1"/>
  <c r="W3496" i="2" s="1"/>
  <c r="Y3496" i="2" s="1"/>
  <c r="T3524" i="2"/>
  <c r="U3524" i="2" s="1"/>
  <c r="W3524" i="2" s="1"/>
  <c r="Y3524" i="2" s="1"/>
  <c r="T3546" i="2"/>
  <c r="U3546" i="2" s="1"/>
  <c r="W3546" i="2" s="1"/>
  <c r="Y3546" i="2" s="1"/>
  <c r="T3574" i="2"/>
  <c r="U3574" i="2" s="1"/>
  <c r="W3574" i="2" s="1"/>
  <c r="Y3574" i="2" s="1"/>
  <c r="T3596" i="2"/>
  <c r="U3596" i="2" s="1"/>
  <c r="W3596" i="2" s="1"/>
  <c r="Y3596" i="2" s="1"/>
  <c r="T3623" i="2"/>
  <c r="U3623" i="2" s="1"/>
  <c r="W3623" i="2" s="1"/>
  <c r="Y3623" i="2" s="1"/>
  <c r="T3642" i="2"/>
  <c r="U3642" i="2" s="1"/>
  <c r="W3642" i="2" s="1"/>
  <c r="Y3642" i="2" s="1"/>
  <c r="T3656" i="2"/>
  <c r="U3656" i="2" s="1"/>
  <c r="W3656" i="2" s="1"/>
  <c r="Y3656" i="2" s="1"/>
  <c r="T3674" i="2"/>
  <c r="U3674" i="2" s="1"/>
  <c r="W3674" i="2" s="1"/>
  <c r="Y3674" i="2" s="1"/>
  <c r="T3687" i="2"/>
  <c r="U3687" i="2" s="1"/>
  <c r="W3687" i="2" s="1"/>
  <c r="Y3687" i="2" s="1"/>
  <c r="T3366" i="2"/>
  <c r="U3366" i="2" s="1"/>
  <c r="W3366" i="2" s="1"/>
  <c r="Y3366" i="2" s="1"/>
  <c r="T3404" i="2"/>
  <c r="U3404" i="2" s="1"/>
  <c r="W3404" i="2" s="1"/>
  <c r="Y3404" i="2" s="1"/>
  <c r="T3435" i="2"/>
  <c r="U3435" i="2" s="1"/>
  <c r="W3435" i="2" s="1"/>
  <c r="Y3435" i="2" s="1"/>
  <c r="T3466" i="2"/>
  <c r="U3466" i="2" s="1"/>
  <c r="W3466" i="2" s="1"/>
  <c r="Y3466" i="2" s="1"/>
  <c r="T3503" i="2"/>
  <c r="U3503" i="2" s="1"/>
  <c r="W3503" i="2" s="1"/>
  <c r="Y3503" i="2" s="1"/>
  <c r="T3525" i="2"/>
  <c r="U3525" i="2" s="1"/>
  <c r="W3525" i="2" s="1"/>
  <c r="Y3525" i="2" s="1"/>
  <c r="T3553" i="2"/>
  <c r="U3553" i="2" s="1"/>
  <c r="W3553" i="2" s="1"/>
  <c r="Y3553" i="2" s="1"/>
  <c r="T3575" i="2"/>
  <c r="U3575" i="2" s="1"/>
  <c r="W3575" i="2" s="1"/>
  <c r="Y3575" i="2" s="1"/>
  <c r="T3603" i="2"/>
  <c r="U3603" i="2" s="1"/>
  <c r="W3603" i="2" s="1"/>
  <c r="Y3603" i="2" s="1"/>
  <c r="T3624" i="2"/>
  <c r="U3624" i="2" s="1"/>
  <c r="W3624" i="2" s="1"/>
  <c r="Y3624" i="2" s="1"/>
  <c r="T3643" i="2"/>
  <c r="U3643" i="2" s="1"/>
  <c r="W3643" i="2" s="1"/>
  <c r="Y3643" i="2" s="1"/>
  <c r="T3661" i="2"/>
  <c r="U3661" i="2" s="1"/>
  <c r="W3661" i="2" s="1"/>
  <c r="Y3661" i="2" s="1"/>
  <c r="T3675" i="2"/>
  <c r="U3675" i="2" s="1"/>
  <c r="W3675" i="2" s="1"/>
  <c r="Y3675" i="2" s="1"/>
  <c r="T3374" i="2"/>
  <c r="U3374" i="2" s="1"/>
  <c r="W3374" i="2" s="1"/>
  <c r="Y3374" i="2" s="1"/>
  <c r="T3405" i="2"/>
  <c r="U3405" i="2" s="1"/>
  <c r="W3405" i="2" s="1"/>
  <c r="Y3405" i="2" s="1"/>
  <c r="T3436" i="2"/>
  <c r="U3436" i="2" s="1"/>
  <c r="W3436" i="2" s="1"/>
  <c r="Y3436" i="2" s="1"/>
  <c r="T3474" i="2"/>
  <c r="U3474" i="2" s="1"/>
  <c r="W3474" i="2" s="1"/>
  <c r="Y3474" i="2" s="1"/>
  <c r="T3504" i="2"/>
  <c r="U3504" i="2" s="1"/>
  <c r="W3504" i="2" s="1"/>
  <c r="Y3504" i="2" s="1"/>
  <c r="T3526" i="2"/>
  <c r="U3526" i="2" s="1"/>
  <c r="W3526" i="2" s="1"/>
  <c r="Y3526" i="2" s="1"/>
  <c r="T3554" i="2"/>
  <c r="U3554" i="2" s="1"/>
  <c r="W3554" i="2" s="1"/>
  <c r="Y3554" i="2" s="1"/>
  <c r="T3576" i="2"/>
  <c r="U3576" i="2" s="1"/>
  <c r="W3576" i="2" s="1"/>
  <c r="Y3576" i="2" s="1"/>
  <c r="T3604" i="2"/>
  <c r="U3604" i="2" s="1"/>
  <c r="W3604" i="2" s="1"/>
  <c r="Y3604" i="2" s="1"/>
  <c r="T3625" i="2"/>
  <c r="U3625" i="2" s="1"/>
  <c r="W3625" i="2" s="1"/>
  <c r="Y3625" i="2" s="1"/>
  <c r="T3644" i="2"/>
  <c r="U3644" i="2" s="1"/>
  <c r="W3644" i="2" s="1"/>
  <c r="Y3644" i="2" s="1"/>
  <c r="T3662" i="2"/>
  <c r="U3662" i="2" s="1"/>
  <c r="W3662" i="2" s="1"/>
  <c r="Y3662" i="2" s="1"/>
  <c r="T3676" i="2"/>
  <c r="U3676" i="2" s="1"/>
  <c r="W3676" i="2" s="1"/>
  <c r="Y3676" i="2" s="1"/>
  <c r="T3375" i="2"/>
  <c r="U3375" i="2" s="1"/>
  <c r="W3375" i="2" s="1"/>
  <c r="Y3375" i="2" s="1"/>
  <c r="T3406" i="2"/>
  <c r="U3406" i="2" s="1"/>
  <c r="W3406" i="2" s="1"/>
  <c r="Y3406" i="2" s="1"/>
  <c r="T3444" i="2"/>
  <c r="U3444" i="2" s="1"/>
  <c r="W3444" i="2" s="1"/>
  <c r="Y3444" i="2" s="1"/>
  <c r="T3475" i="2"/>
  <c r="U3475" i="2" s="1"/>
  <c r="W3475" i="2" s="1"/>
  <c r="Y3475" i="2" s="1"/>
  <c r="T3505" i="2"/>
  <c r="U3505" i="2" s="1"/>
  <c r="W3505" i="2" s="1"/>
  <c r="Y3505" i="2" s="1"/>
  <c r="T3533" i="2"/>
  <c r="U3533" i="2" s="1"/>
  <c r="W3533" i="2" s="1"/>
  <c r="Y3533" i="2" s="1"/>
  <c r="T3555" i="2"/>
  <c r="U3555" i="2" s="1"/>
  <c r="W3555" i="2" s="1"/>
  <c r="Y3555" i="2" s="1"/>
  <c r="T3583" i="2"/>
  <c r="U3583" i="2" s="1"/>
  <c r="W3583" i="2" s="1"/>
  <c r="Y3583" i="2" s="1"/>
  <c r="T3605" i="2"/>
  <c r="U3605" i="2" s="1"/>
  <c r="W3605" i="2" s="1"/>
  <c r="Y3605" i="2" s="1"/>
  <c r="T3626" i="2"/>
  <c r="U3626" i="2" s="1"/>
  <c r="W3626" i="2" s="1"/>
  <c r="Y3626" i="2" s="1"/>
  <c r="T3645" i="2"/>
  <c r="U3645" i="2" s="1"/>
  <c r="W3645" i="2" s="1"/>
  <c r="Y3645" i="2" s="1"/>
  <c r="T3663" i="2"/>
  <c r="U3663" i="2" s="1"/>
  <c r="W3663" i="2" s="1"/>
  <c r="Y3663" i="2" s="1"/>
  <c r="T3677" i="2"/>
  <c r="U3677" i="2" s="1"/>
  <c r="W3677" i="2" s="1"/>
  <c r="Y3677" i="2" s="1"/>
  <c r="T3593" i="2"/>
  <c r="U3593" i="2" s="1"/>
  <c r="W3593" i="2" s="1"/>
  <c r="Y3593" i="2" s="1"/>
  <c r="T3615" i="2"/>
  <c r="U3615" i="2" s="1"/>
  <c r="W3615" i="2" s="1"/>
  <c r="Y3615" i="2" s="1"/>
  <c r="T3355" i="2"/>
  <c r="U3355" i="2" s="1"/>
  <c r="W3355" i="2" s="1"/>
  <c r="Y3355" i="2" s="1"/>
  <c r="T3635" i="2"/>
  <c r="U3635" i="2" s="1"/>
  <c r="W3635" i="2" s="1"/>
  <c r="Y3635" i="2" s="1"/>
  <c r="T3386" i="2"/>
  <c r="U3386" i="2" s="1"/>
  <c r="W3386" i="2" s="1"/>
  <c r="Y3386" i="2" s="1"/>
  <c r="T3653" i="2"/>
  <c r="U3653" i="2" s="1"/>
  <c r="W3653" i="2" s="1"/>
  <c r="Y3653" i="2" s="1"/>
  <c r="T3424" i="2"/>
  <c r="U3424" i="2" s="1"/>
  <c r="W3424" i="2" s="1"/>
  <c r="Y3424" i="2" s="1"/>
  <c r="T3671" i="2"/>
  <c r="U3671" i="2" s="1"/>
  <c r="W3671" i="2" s="1"/>
  <c r="Y3671" i="2" s="1"/>
  <c r="T3455" i="2"/>
  <c r="U3455" i="2" s="1"/>
  <c r="W3455" i="2" s="1"/>
  <c r="Y3455" i="2" s="1"/>
  <c r="T3684" i="2"/>
  <c r="U3684" i="2" s="1"/>
  <c r="W3684" i="2" s="1"/>
  <c r="Y3684" i="2" s="1"/>
  <c r="T3486" i="2"/>
  <c r="U3486" i="2" s="1"/>
  <c r="W3486" i="2" s="1"/>
  <c r="Y3486" i="2" s="1"/>
  <c r="T3515" i="2"/>
  <c r="U3515" i="2" s="1"/>
  <c r="W3515" i="2" s="1"/>
  <c r="Y3515" i="2" s="1"/>
  <c r="T3543" i="2"/>
  <c r="U3543" i="2" s="1"/>
  <c r="W3543" i="2" s="1"/>
  <c r="Y3543" i="2" s="1"/>
  <c r="T3565" i="2"/>
  <c r="U3565" i="2" s="1"/>
  <c r="W3565" i="2" s="1"/>
  <c r="Y3565" i="2" s="1"/>
  <c r="T8076" i="2"/>
  <c r="U8076" i="2" s="1"/>
  <c r="W8076" i="2" s="1"/>
  <c r="Y8076" i="2" s="1"/>
  <c r="T8012" i="2"/>
  <c r="U8012" i="2" s="1"/>
  <c r="W8012" i="2" s="1"/>
  <c r="Y8012" i="2" s="1"/>
  <c r="T7962" i="2"/>
  <c r="U7962" i="2" s="1"/>
  <c r="W7962" i="2" s="1"/>
  <c r="Y7962" i="2" s="1"/>
  <c r="T7894" i="2"/>
  <c r="U7894" i="2" s="1"/>
  <c r="W7894" i="2" s="1"/>
  <c r="Y7894" i="2" s="1"/>
  <c r="T7826" i="2"/>
  <c r="U7826" i="2" s="1"/>
  <c r="W7826" i="2" s="1"/>
  <c r="Y7826" i="2" s="1"/>
  <c r="T3689" i="2"/>
  <c r="U3689" i="2" s="1"/>
  <c r="W3689" i="2" s="1"/>
  <c r="Y3689" i="2" s="1"/>
  <c r="T3690" i="2"/>
  <c r="U3690" i="2" s="1"/>
  <c r="W3690" i="2" s="1"/>
  <c r="Y3690" i="2" s="1"/>
  <c r="T4069" i="2"/>
  <c r="U4069" i="2" s="1"/>
  <c r="W4069" i="2" s="1"/>
  <c r="Y4069" i="2" s="1"/>
  <c r="T4079" i="2"/>
  <c r="U4079" i="2" s="1"/>
  <c r="W4079" i="2" s="1"/>
  <c r="Y4079" i="2" s="1"/>
  <c r="T4075" i="2"/>
  <c r="U4075" i="2" s="1"/>
  <c r="W4075" i="2" s="1"/>
  <c r="Y4075" i="2" s="1"/>
  <c r="T4086" i="2"/>
  <c r="U4086" i="2" s="1"/>
  <c r="W4086" i="2" s="1"/>
  <c r="Y4086" i="2" s="1"/>
  <c r="T4076" i="2"/>
  <c r="U4076" i="2" s="1"/>
  <c r="W4076" i="2" s="1"/>
  <c r="Y4076" i="2" s="1"/>
  <c r="T4087" i="2"/>
  <c r="U4087" i="2" s="1"/>
  <c r="W4087" i="2" s="1"/>
  <c r="Y4087" i="2" s="1"/>
  <c r="T4077" i="2"/>
  <c r="U4077" i="2" s="1"/>
  <c r="W4077" i="2" s="1"/>
  <c r="Y4077" i="2" s="1"/>
  <c r="T4068" i="2"/>
  <c r="U4068" i="2" s="1"/>
  <c r="W4068" i="2" s="1"/>
  <c r="Y4068" i="2" s="1"/>
  <c r="T4080" i="2"/>
  <c r="U4080" i="2" s="1"/>
  <c r="W4080" i="2" s="1"/>
  <c r="Y4080" i="2" s="1"/>
  <c r="T4070" i="2"/>
  <c r="U4070" i="2" s="1"/>
  <c r="W4070" i="2" s="1"/>
  <c r="Y4070" i="2" s="1"/>
  <c r="T4081" i="2"/>
  <c r="U4081" i="2" s="1"/>
  <c r="W4081" i="2" s="1"/>
  <c r="Y4081" i="2" s="1"/>
  <c r="T4071" i="2"/>
  <c r="U4071" i="2" s="1"/>
  <c r="W4071" i="2" s="1"/>
  <c r="Y4071" i="2" s="1"/>
  <c r="T4082" i="2"/>
  <c r="U4082" i="2" s="1"/>
  <c r="W4082" i="2" s="1"/>
  <c r="Y4082" i="2" s="1"/>
  <c r="T4072" i="2"/>
  <c r="U4072" i="2" s="1"/>
  <c r="W4072" i="2" s="1"/>
  <c r="Y4072" i="2" s="1"/>
  <c r="T4083" i="2"/>
  <c r="U4083" i="2" s="1"/>
  <c r="W4083" i="2" s="1"/>
  <c r="Y4083" i="2" s="1"/>
  <c r="T4073" i="2"/>
  <c r="U4073" i="2" s="1"/>
  <c r="W4073" i="2" s="1"/>
  <c r="Y4073" i="2" s="1"/>
  <c r="T4084" i="2"/>
  <c r="U4084" i="2" s="1"/>
  <c r="W4084" i="2" s="1"/>
  <c r="Y4084" i="2" s="1"/>
  <c r="T4074" i="2"/>
  <c r="U4074" i="2" s="1"/>
  <c r="W4074" i="2" s="1"/>
  <c r="Y4074" i="2" s="1"/>
  <c r="T4085" i="2"/>
  <c r="U4085" i="2" s="1"/>
  <c r="W4085" i="2" s="1"/>
  <c r="Y4085" i="2" s="1"/>
  <c r="T4078" i="2"/>
  <c r="U4078" i="2" s="1"/>
  <c r="W4078" i="2" s="1"/>
  <c r="Y4078" i="2" s="1"/>
  <c r="T7040" i="2"/>
  <c r="U7040" i="2" s="1"/>
  <c r="W7040" i="2" s="1"/>
  <c r="Y7040" i="2" s="1"/>
  <c r="T7050" i="2"/>
  <c r="U7050" i="2" s="1"/>
  <c r="W7050" i="2" s="1"/>
  <c r="Y7050" i="2" s="1"/>
  <c r="T7041" i="2"/>
  <c r="U7041" i="2" s="1"/>
  <c r="W7041" i="2" s="1"/>
  <c r="Y7041" i="2" s="1"/>
  <c r="T7051" i="2"/>
  <c r="U7051" i="2" s="1"/>
  <c r="W7051" i="2" s="1"/>
  <c r="Y7051" i="2" s="1"/>
  <c r="T7042" i="2"/>
  <c r="U7042" i="2" s="1"/>
  <c r="W7042" i="2" s="1"/>
  <c r="Y7042" i="2" s="1"/>
  <c r="T7052" i="2"/>
  <c r="U7052" i="2" s="1"/>
  <c r="W7052" i="2" s="1"/>
  <c r="Y7052" i="2" s="1"/>
  <c r="T7044" i="2"/>
  <c r="U7044" i="2" s="1"/>
  <c r="W7044" i="2" s="1"/>
  <c r="Y7044" i="2" s="1"/>
  <c r="T7045" i="2"/>
  <c r="U7045" i="2" s="1"/>
  <c r="W7045" i="2" s="1"/>
  <c r="Y7045" i="2" s="1"/>
  <c r="T7046" i="2"/>
  <c r="U7046" i="2" s="1"/>
  <c r="W7046" i="2" s="1"/>
  <c r="Y7046" i="2" s="1"/>
  <c r="T7047" i="2"/>
  <c r="U7047" i="2" s="1"/>
  <c r="W7047" i="2" s="1"/>
  <c r="Y7047" i="2" s="1"/>
  <c r="T7035" i="2"/>
  <c r="U7035" i="2" s="1"/>
  <c r="W7035" i="2" s="1"/>
  <c r="Y7035" i="2" s="1"/>
  <c r="T7048" i="2"/>
  <c r="U7048" i="2" s="1"/>
  <c r="W7048" i="2" s="1"/>
  <c r="Y7048" i="2" s="1"/>
  <c r="T7036" i="2"/>
  <c r="U7036" i="2" s="1"/>
  <c r="W7036" i="2" s="1"/>
  <c r="Y7036" i="2" s="1"/>
  <c r="T7049" i="2"/>
  <c r="U7049" i="2" s="1"/>
  <c r="W7049" i="2" s="1"/>
  <c r="Y7049" i="2" s="1"/>
  <c r="T7037" i="2"/>
  <c r="U7037" i="2" s="1"/>
  <c r="W7037" i="2" s="1"/>
  <c r="Y7037" i="2" s="1"/>
  <c r="T7053" i="2"/>
  <c r="U7053" i="2" s="1"/>
  <c r="W7053" i="2" s="1"/>
  <c r="Y7053" i="2" s="1"/>
  <c r="T7038" i="2"/>
  <c r="U7038" i="2" s="1"/>
  <c r="W7038" i="2" s="1"/>
  <c r="Y7038" i="2" s="1"/>
  <c r="T7054" i="2"/>
  <c r="U7054" i="2" s="1"/>
  <c r="W7054" i="2" s="1"/>
  <c r="Y7054" i="2" s="1"/>
  <c r="T7039" i="2"/>
  <c r="U7039" i="2" s="1"/>
  <c r="W7039" i="2" s="1"/>
  <c r="Y7039" i="2" s="1"/>
  <c r="T7043" i="2"/>
  <c r="U7043" i="2" s="1"/>
  <c r="W7043" i="2" s="1"/>
  <c r="Y7043" i="2" s="1"/>
  <c r="T8093" i="2"/>
  <c r="U8093" i="2" s="1"/>
  <c r="W8093" i="2" s="1"/>
  <c r="Y8093" i="2" s="1"/>
  <c r="T8043" i="2"/>
  <c r="U8043" i="2" s="1"/>
  <c r="W8043" i="2" s="1"/>
  <c r="Y8043" i="2" s="1"/>
  <c r="T7975" i="2"/>
  <c r="U7975" i="2" s="1"/>
  <c r="W7975" i="2" s="1"/>
  <c r="Y7975" i="2" s="1"/>
  <c r="T7925" i="2"/>
  <c r="U7925" i="2" s="1"/>
  <c r="W7925" i="2" s="1"/>
  <c r="Y7925" i="2" s="1"/>
  <c r="T7857" i="2"/>
  <c r="U7857" i="2" s="1"/>
  <c r="W7857" i="2" s="1"/>
  <c r="Y7857" i="2" s="1"/>
  <c r="T7807" i="2"/>
  <c r="U7807" i="2" s="1"/>
  <c r="W7807" i="2" s="1"/>
  <c r="Y7807" i="2" s="1"/>
  <c r="T7264" i="2"/>
  <c r="U7264" i="2" s="1"/>
  <c r="W7264" i="2" s="1"/>
  <c r="Y7264" i="2" s="1"/>
  <c r="T1491" i="2"/>
  <c r="U1491" i="2" s="1"/>
  <c r="W1491" i="2" s="1"/>
  <c r="Y1491" i="2" s="1"/>
  <c r="T1492" i="2"/>
  <c r="U1492" i="2" s="1"/>
  <c r="W1492" i="2" s="1"/>
  <c r="Y1492" i="2" s="1"/>
  <c r="T375" i="2"/>
  <c r="U375" i="2" s="1"/>
  <c r="W375" i="2" s="1"/>
  <c r="Y375" i="2" s="1"/>
  <c r="T376" i="2"/>
  <c r="U376" i="2" s="1"/>
  <c r="W376" i="2" s="1"/>
  <c r="Y376" i="2" s="1"/>
  <c r="T5916" i="2"/>
  <c r="U5916" i="2" s="1"/>
  <c r="W5916" i="2" s="1"/>
  <c r="Y5916" i="2" s="1"/>
  <c r="T5917" i="2"/>
  <c r="U5917" i="2" s="1"/>
  <c r="W5917" i="2" s="1"/>
  <c r="Y5917" i="2" s="1"/>
  <c r="T5918" i="2"/>
  <c r="U5918" i="2" s="1"/>
  <c r="W5918" i="2" s="1"/>
  <c r="Y5918" i="2" s="1"/>
  <c r="T5914" i="2"/>
  <c r="U5914" i="2" s="1"/>
  <c r="W5914" i="2" s="1"/>
  <c r="Y5914" i="2" s="1"/>
  <c r="T5915" i="2"/>
  <c r="U5915" i="2" s="1"/>
  <c r="W5915" i="2" s="1"/>
  <c r="Y5915" i="2" s="1"/>
  <c r="T5919" i="2"/>
  <c r="U5919" i="2" s="1"/>
  <c r="W5919" i="2" s="1"/>
  <c r="Y5919" i="2" s="1"/>
  <c r="T6660" i="2"/>
  <c r="U6660" i="2" s="1"/>
  <c r="W6660" i="2" s="1"/>
  <c r="Y6660" i="2" s="1"/>
  <c r="T6661" i="2"/>
  <c r="U6661" i="2" s="1"/>
  <c r="W6661" i="2" s="1"/>
  <c r="Y6661" i="2" s="1"/>
  <c r="T6662" i="2"/>
  <c r="U6662" i="2" s="1"/>
  <c r="W6662" i="2" s="1"/>
  <c r="Y6662" i="2" s="1"/>
  <c r="T6657" i="2"/>
  <c r="U6657" i="2" s="1"/>
  <c r="W6657" i="2" s="1"/>
  <c r="Y6657" i="2" s="1"/>
  <c r="T6658" i="2"/>
  <c r="U6658" i="2" s="1"/>
  <c r="W6658" i="2" s="1"/>
  <c r="Y6658" i="2" s="1"/>
  <c r="T6659" i="2"/>
  <c r="U6659" i="2" s="1"/>
  <c r="W6659" i="2" s="1"/>
  <c r="Y6659" i="2" s="1"/>
  <c r="T1133" i="2"/>
  <c r="U1133" i="2" s="1"/>
  <c r="W1133" i="2" s="1"/>
  <c r="Y1133" i="2" s="1"/>
  <c r="T1143" i="2"/>
  <c r="U1143" i="2" s="1"/>
  <c r="W1143" i="2" s="1"/>
  <c r="Y1143" i="2" s="1"/>
  <c r="T1128" i="2"/>
  <c r="U1128" i="2" s="1"/>
  <c r="W1128" i="2" s="1"/>
  <c r="Y1128" i="2" s="1"/>
  <c r="T1139" i="2"/>
  <c r="U1139" i="2" s="1"/>
  <c r="W1139" i="2" s="1"/>
  <c r="Y1139" i="2" s="1"/>
  <c r="T1129" i="2"/>
  <c r="U1129" i="2" s="1"/>
  <c r="W1129" i="2" s="1"/>
  <c r="Y1129" i="2" s="1"/>
  <c r="T1140" i="2"/>
  <c r="U1140" i="2" s="1"/>
  <c r="W1140" i="2" s="1"/>
  <c r="Y1140" i="2" s="1"/>
  <c r="T1130" i="2"/>
  <c r="U1130" i="2" s="1"/>
  <c r="W1130" i="2" s="1"/>
  <c r="Y1130" i="2" s="1"/>
  <c r="T1141" i="2"/>
  <c r="U1141" i="2" s="1"/>
  <c r="W1141" i="2" s="1"/>
  <c r="Y1141" i="2" s="1"/>
  <c r="T1131" i="2"/>
  <c r="U1131" i="2" s="1"/>
  <c r="W1131" i="2" s="1"/>
  <c r="Y1131" i="2" s="1"/>
  <c r="T1132" i="2"/>
  <c r="U1132" i="2" s="1"/>
  <c r="W1132" i="2" s="1"/>
  <c r="Y1132" i="2" s="1"/>
  <c r="T1144" i="2"/>
  <c r="U1144" i="2" s="1"/>
  <c r="W1144" i="2" s="1"/>
  <c r="Y1144" i="2" s="1"/>
  <c r="T1134" i="2"/>
  <c r="U1134" i="2" s="1"/>
  <c r="W1134" i="2" s="1"/>
  <c r="Y1134" i="2" s="1"/>
  <c r="T1145" i="2"/>
  <c r="U1145" i="2" s="1"/>
  <c r="W1145" i="2" s="1"/>
  <c r="Y1145" i="2" s="1"/>
  <c r="T1135" i="2"/>
  <c r="U1135" i="2" s="1"/>
  <c r="W1135" i="2" s="1"/>
  <c r="Y1135" i="2" s="1"/>
  <c r="T1146" i="2"/>
  <c r="U1146" i="2" s="1"/>
  <c r="W1146" i="2" s="1"/>
  <c r="Y1146" i="2" s="1"/>
  <c r="T1136" i="2"/>
  <c r="U1136" i="2" s="1"/>
  <c r="W1136" i="2" s="1"/>
  <c r="Y1136" i="2" s="1"/>
  <c r="T1137" i="2"/>
  <c r="U1137" i="2" s="1"/>
  <c r="W1137" i="2" s="1"/>
  <c r="Y1137" i="2" s="1"/>
  <c r="T1127" i="2"/>
  <c r="U1127" i="2" s="1"/>
  <c r="W1127" i="2" s="1"/>
  <c r="Y1127" i="2" s="1"/>
  <c r="T1138" i="2"/>
  <c r="U1138" i="2" s="1"/>
  <c r="W1138" i="2" s="1"/>
  <c r="Y1138" i="2" s="1"/>
  <c r="T1142" i="2"/>
  <c r="U1142" i="2" s="1"/>
  <c r="W1142" i="2" s="1"/>
  <c r="Y1142" i="2" s="1"/>
  <c r="T3338" i="2"/>
  <c r="U3338" i="2" s="1"/>
  <c r="W3338" i="2" s="1"/>
  <c r="Y3338" i="2" s="1"/>
  <c r="T3348" i="2"/>
  <c r="U3348" i="2" s="1"/>
  <c r="W3348" i="2" s="1"/>
  <c r="Y3348" i="2" s="1"/>
  <c r="T3329" i="2"/>
  <c r="U3329" i="2" s="1"/>
  <c r="W3329" i="2" s="1"/>
  <c r="Y3329" i="2" s="1"/>
  <c r="T3339" i="2"/>
  <c r="U3339" i="2" s="1"/>
  <c r="W3339" i="2" s="1"/>
  <c r="Y3339" i="2" s="1"/>
  <c r="T3330" i="2"/>
  <c r="U3330" i="2" s="1"/>
  <c r="W3330" i="2" s="1"/>
  <c r="Y3330" i="2" s="1"/>
  <c r="T3340" i="2"/>
  <c r="U3340" i="2" s="1"/>
  <c r="W3340" i="2" s="1"/>
  <c r="Y3340" i="2" s="1"/>
  <c r="T3331" i="2"/>
  <c r="U3331" i="2" s="1"/>
  <c r="W3331" i="2" s="1"/>
  <c r="Y3331" i="2" s="1"/>
  <c r="T3341" i="2"/>
  <c r="U3341" i="2" s="1"/>
  <c r="W3341" i="2" s="1"/>
  <c r="Y3341" i="2" s="1"/>
  <c r="T3332" i="2"/>
  <c r="U3332" i="2" s="1"/>
  <c r="W3332" i="2" s="1"/>
  <c r="Y3332" i="2" s="1"/>
  <c r="T3342" i="2"/>
  <c r="U3342" i="2" s="1"/>
  <c r="W3342" i="2" s="1"/>
  <c r="Y3342" i="2" s="1"/>
  <c r="T3333" i="2"/>
  <c r="U3333" i="2" s="1"/>
  <c r="W3333" i="2" s="1"/>
  <c r="Y3333" i="2" s="1"/>
  <c r="T3343" i="2"/>
  <c r="U3343" i="2" s="1"/>
  <c r="W3343" i="2" s="1"/>
  <c r="Y3343" i="2" s="1"/>
  <c r="T3337" i="2"/>
  <c r="U3337" i="2" s="1"/>
  <c r="W3337" i="2" s="1"/>
  <c r="Y3337" i="2" s="1"/>
  <c r="T3347" i="2"/>
  <c r="U3347" i="2" s="1"/>
  <c r="W3347" i="2" s="1"/>
  <c r="Y3347" i="2" s="1"/>
  <c r="T3345" i="2"/>
  <c r="U3345" i="2" s="1"/>
  <c r="W3345" i="2" s="1"/>
  <c r="Y3345" i="2" s="1"/>
  <c r="T3346" i="2"/>
  <c r="U3346" i="2" s="1"/>
  <c r="W3346" i="2" s="1"/>
  <c r="Y3346" i="2" s="1"/>
  <c r="T3334" i="2"/>
  <c r="U3334" i="2" s="1"/>
  <c r="W3334" i="2" s="1"/>
  <c r="Y3334" i="2" s="1"/>
  <c r="T3335" i="2"/>
  <c r="U3335" i="2" s="1"/>
  <c r="W3335" i="2" s="1"/>
  <c r="Y3335" i="2" s="1"/>
  <c r="T3336" i="2"/>
  <c r="U3336" i="2" s="1"/>
  <c r="W3336" i="2" s="1"/>
  <c r="Y3336" i="2" s="1"/>
  <c r="T3344" i="2"/>
  <c r="U3344" i="2" s="1"/>
  <c r="W3344" i="2" s="1"/>
  <c r="Y3344" i="2" s="1"/>
  <c r="T7769" i="2"/>
  <c r="U7769" i="2" s="1"/>
  <c r="W7769" i="2" s="1"/>
  <c r="Y7769" i="2" s="1"/>
  <c r="T7770" i="2"/>
  <c r="U7770" i="2" s="1"/>
  <c r="W7770" i="2" s="1"/>
  <c r="Y7770" i="2" s="1"/>
  <c r="T5169" i="2"/>
  <c r="U5169" i="2" s="1"/>
  <c r="W5169" i="2" s="1"/>
  <c r="Y5169" i="2" s="1"/>
  <c r="T5170" i="2"/>
  <c r="U5170" i="2" s="1"/>
  <c r="W5170" i="2" s="1"/>
  <c r="Y5170" i="2" s="1"/>
  <c r="T4064" i="2"/>
  <c r="U4064" i="2" s="1"/>
  <c r="W4064" i="2" s="1"/>
  <c r="Y4064" i="2" s="1"/>
  <c r="T4065" i="2"/>
  <c r="U4065" i="2" s="1"/>
  <c r="W4065" i="2" s="1"/>
  <c r="Y4065" i="2" s="1"/>
  <c r="T4066" i="2"/>
  <c r="U4066" i="2" s="1"/>
  <c r="W4066" i="2" s="1"/>
  <c r="Y4066" i="2" s="1"/>
  <c r="T4062" i="2"/>
  <c r="U4062" i="2" s="1"/>
  <c r="W4062" i="2" s="1"/>
  <c r="Y4062" i="2" s="1"/>
  <c r="T4063" i="2"/>
  <c r="U4063" i="2" s="1"/>
  <c r="W4063" i="2" s="1"/>
  <c r="Y4063" i="2" s="1"/>
  <c r="T4067" i="2"/>
  <c r="U4067" i="2" s="1"/>
  <c r="W4067" i="2" s="1"/>
  <c r="Y4067" i="2" s="1"/>
  <c r="T7030" i="2"/>
  <c r="U7030" i="2" s="1"/>
  <c r="W7030" i="2" s="1"/>
  <c r="Y7030" i="2" s="1"/>
  <c r="T7031" i="2"/>
  <c r="U7031" i="2" s="1"/>
  <c r="W7031" i="2" s="1"/>
  <c r="Y7031" i="2" s="1"/>
  <c r="T7032" i="2"/>
  <c r="U7032" i="2" s="1"/>
  <c r="W7032" i="2" s="1"/>
  <c r="Y7032" i="2" s="1"/>
  <c r="T7029" i="2"/>
  <c r="U7029" i="2" s="1"/>
  <c r="W7029" i="2" s="1"/>
  <c r="Y7029" i="2" s="1"/>
  <c r="T7033" i="2"/>
  <c r="U7033" i="2" s="1"/>
  <c r="W7033" i="2" s="1"/>
  <c r="Y7033" i="2" s="1"/>
  <c r="T7034" i="2"/>
  <c r="U7034" i="2" s="1"/>
  <c r="W7034" i="2" s="1"/>
  <c r="Y7034" i="2" s="1"/>
  <c r="T1875" i="2"/>
  <c r="U1875" i="2" s="1"/>
  <c r="W1875" i="2" s="1"/>
  <c r="Y1875" i="2" s="1"/>
  <c r="T1885" i="2"/>
  <c r="U1885" i="2" s="1"/>
  <c r="W1885" i="2" s="1"/>
  <c r="Y1885" i="2" s="1"/>
  <c r="T1876" i="2"/>
  <c r="U1876" i="2" s="1"/>
  <c r="W1876" i="2" s="1"/>
  <c r="Y1876" i="2" s="1"/>
  <c r="T1886" i="2"/>
  <c r="U1886" i="2" s="1"/>
  <c r="W1886" i="2" s="1"/>
  <c r="Y1886" i="2" s="1"/>
  <c r="T1877" i="2"/>
  <c r="U1877" i="2" s="1"/>
  <c r="W1877" i="2" s="1"/>
  <c r="Y1877" i="2" s="1"/>
  <c r="T1887" i="2"/>
  <c r="U1887" i="2" s="1"/>
  <c r="W1887" i="2" s="1"/>
  <c r="Y1887" i="2" s="1"/>
  <c r="T1879" i="2"/>
  <c r="U1879" i="2" s="1"/>
  <c r="W1879" i="2" s="1"/>
  <c r="Y1879" i="2" s="1"/>
  <c r="T1880" i="2"/>
  <c r="U1880" i="2" s="1"/>
  <c r="W1880" i="2" s="1"/>
  <c r="Y1880" i="2" s="1"/>
  <c r="T1881" i="2"/>
  <c r="U1881" i="2" s="1"/>
  <c r="W1881" i="2" s="1"/>
  <c r="Y1881" i="2" s="1"/>
  <c r="T1883" i="2"/>
  <c r="U1883" i="2" s="1"/>
  <c r="W1883" i="2" s="1"/>
  <c r="Y1883" i="2" s="1"/>
  <c r="T1871" i="2"/>
  <c r="U1871" i="2" s="1"/>
  <c r="W1871" i="2" s="1"/>
  <c r="Y1871" i="2" s="1"/>
  <c r="T1884" i="2"/>
  <c r="U1884" i="2" s="1"/>
  <c r="W1884" i="2" s="1"/>
  <c r="Y1884" i="2" s="1"/>
  <c r="T1873" i="2"/>
  <c r="U1873" i="2" s="1"/>
  <c r="W1873" i="2" s="1"/>
  <c r="Y1873" i="2" s="1"/>
  <c r="T1889" i="2"/>
  <c r="U1889" i="2" s="1"/>
  <c r="W1889" i="2" s="1"/>
  <c r="Y1889" i="2" s="1"/>
  <c r="T1874" i="2"/>
  <c r="U1874" i="2" s="1"/>
  <c r="W1874" i="2" s="1"/>
  <c r="Y1874" i="2" s="1"/>
  <c r="T1890" i="2"/>
  <c r="U1890" i="2" s="1"/>
  <c r="W1890" i="2" s="1"/>
  <c r="Y1890" i="2" s="1"/>
  <c r="T1878" i="2"/>
  <c r="U1878" i="2" s="1"/>
  <c r="W1878" i="2" s="1"/>
  <c r="Y1878" i="2" s="1"/>
  <c r="T1872" i="2"/>
  <c r="U1872" i="2" s="1"/>
  <c r="W1872" i="2" s="1"/>
  <c r="Y1872" i="2" s="1"/>
  <c r="T1882" i="2"/>
  <c r="U1882" i="2" s="1"/>
  <c r="W1882" i="2" s="1"/>
  <c r="Y1882" i="2" s="1"/>
  <c r="T1888" i="2"/>
  <c r="U1888" i="2" s="1"/>
  <c r="W1888" i="2" s="1"/>
  <c r="Y1888" i="2" s="1"/>
  <c r="T2961" i="2"/>
  <c r="U2961" i="2" s="1"/>
  <c r="W2961" i="2" s="1"/>
  <c r="Y2961" i="2" s="1"/>
  <c r="T2971" i="2"/>
  <c r="U2971" i="2" s="1"/>
  <c r="W2971" i="2" s="1"/>
  <c r="Y2971" i="2" s="1"/>
  <c r="T2962" i="2"/>
  <c r="U2962" i="2" s="1"/>
  <c r="W2962" i="2" s="1"/>
  <c r="Y2962" i="2" s="1"/>
  <c r="T2960" i="2"/>
  <c r="U2960" i="2" s="1"/>
  <c r="W2960" i="2" s="1"/>
  <c r="Y2960" i="2" s="1"/>
  <c r="T2973" i="2"/>
  <c r="U2973" i="2" s="1"/>
  <c r="W2973" i="2" s="1"/>
  <c r="Y2973" i="2" s="1"/>
  <c r="T2963" i="2"/>
  <c r="U2963" i="2" s="1"/>
  <c r="W2963" i="2" s="1"/>
  <c r="Y2963" i="2" s="1"/>
  <c r="T2974" i="2"/>
  <c r="U2974" i="2" s="1"/>
  <c r="W2974" i="2" s="1"/>
  <c r="Y2974" i="2" s="1"/>
  <c r="T2964" i="2"/>
  <c r="U2964" i="2" s="1"/>
  <c r="W2964" i="2" s="1"/>
  <c r="Y2964" i="2" s="1"/>
  <c r="T2975" i="2"/>
  <c r="U2975" i="2" s="1"/>
  <c r="W2975" i="2" s="1"/>
  <c r="Y2975" i="2" s="1"/>
  <c r="T2965" i="2"/>
  <c r="U2965" i="2" s="1"/>
  <c r="W2965" i="2" s="1"/>
  <c r="Y2965" i="2" s="1"/>
  <c r="T2976" i="2"/>
  <c r="U2976" i="2" s="1"/>
  <c r="W2976" i="2" s="1"/>
  <c r="Y2976" i="2" s="1"/>
  <c r="T2966" i="2"/>
  <c r="U2966" i="2" s="1"/>
  <c r="W2966" i="2" s="1"/>
  <c r="Y2966" i="2" s="1"/>
  <c r="T2977" i="2"/>
  <c r="U2977" i="2" s="1"/>
  <c r="W2977" i="2" s="1"/>
  <c r="Y2977" i="2" s="1"/>
  <c r="T2967" i="2"/>
  <c r="U2967" i="2" s="1"/>
  <c r="W2967" i="2" s="1"/>
  <c r="Y2967" i="2" s="1"/>
  <c r="T2959" i="2"/>
  <c r="U2959" i="2" s="1"/>
  <c r="W2959" i="2" s="1"/>
  <c r="Y2959" i="2" s="1"/>
  <c r="T2972" i="2"/>
  <c r="U2972" i="2" s="1"/>
  <c r="W2972" i="2" s="1"/>
  <c r="Y2972" i="2" s="1"/>
  <c r="T2970" i="2"/>
  <c r="U2970" i="2" s="1"/>
  <c r="W2970" i="2" s="1"/>
  <c r="Y2970" i="2" s="1"/>
  <c r="T2958" i="2"/>
  <c r="U2958" i="2" s="1"/>
  <c r="W2958" i="2" s="1"/>
  <c r="Y2958" i="2" s="1"/>
  <c r="T2968" i="2"/>
  <c r="U2968" i="2" s="1"/>
  <c r="W2968" i="2" s="1"/>
  <c r="Y2968" i="2" s="1"/>
  <c r="T2969" i="2"/>
  <c r="U2969" i="2" s="1"/>
  <c r="W2969" i="2" s="1"/>
  <c r="Y2969" i="2" s="1"/>
  <c r="T6320" i="2"/>
  <c r="U6320" i="2" s="1"/>
  <c r="W6320" i="2" s="1"/>
  <c r="Y6320" i="2" s="1"/>
  <c r="T6330" i="2"/>
  <c r="U6330" i="2" s="1"/>
  <c r="W6330" i="2" s="1"/>
  <c r="Y6330" i="2" s="1"/>
  <c r="T6340" i="2"/>
  <c r="U6340" i="2" s="1"/>
  <c r="W6340" i="2" s="1"/>
  <c r="Y6340" i="2" s="1"/>
  <c r="T6350" i="2"/>
  <c r="U6350" i="2" s="1"/>
  <c r="W6350" i="2" s="1"/>
  <c r="Y6350" i="2" s="1"/>
  <c r="T6360" i="2"/>
  <c r="U6360" i="2" s="1"/>
  <c r="W6360" i="2" s="1"/>
  <c r="Y6360" i="2" s="1"/>
  <c r="T6370" i="2"/>
  <c r="U6370" i="2" s="1"/>
  <c r="W6370" i="2" s="1"/>
  <c r="Y6370" i="2" s="1"/>
  <c r="T6380" i="2"/>
  <c r="U6380" i="2" s="1"/>
  <c r="W6380" i="2" s="1"/>
  <c r="Y6380" i="2" s="1"/>
  <c r="T6390" i="2"/>
  <c r="U6390" i="2" s="1"/>
  <c r="W6390" i="2" s="1"/>
  <c r="Y6390" i="2" s="1"/>
  <c r="T6400" i="2"/>
  <c r="U6400" i="2" s="1"/>
  <c r="W6400" i="2" s="1"/>
  <c r="Y6400" i="2" s="1"/>
  <c r="T6410" i="2"/>
  <c r="U6410" i="2" s="1"/>
  <c r="W6410" i="2" s="1"/>
  <c r="Y6410" i="2" s="1"/>
  <c r="T6420" i="2"/>
  <c r="U6420" i="2" s="1"/>
  <c r="W6420" i="2" s="1"/>
  <c r="Y6420" i="2" s="1"/>
  <c r="T6430" i="2"/>
  <c r="U6430" i="2" s="1"/>
  <c r="W6430" i="2" s="1"/>
  <c r="Y6430" i="2" s="1"/>
  <c r="T6440" i="2"/>
  <c r="U6440" i="2" s="1"/>
  <c r="W6440" i="2" s="1"/>
  <c r="Y6440" i="2" s="1"/>
  <c r="T6450" i="2"/>
  <c r="U6450" i="2" s="1"/>
  <c r="W6450" i="2" s="1"/>
  <c r="Y6450" i="2" s="1"/>
  <c r="T6460" i="2"/>
  <c r="U6460" i="2" s="1"/>
  <c r="W6460" i="2" s="1"/>
  <c r="Y6460" i="2" s="1"/>
  <c r="T6470" i="2"/>
  <c r="U6470" i="2" s="1"/>
  <c r="W6470" i="2" s="1"/>
  <c r="Y6470" i="2" s="1"/>
  <c r="T6480" i="2"/>
  <c r="U6480" i="2" s="1"/>
  <c r="W6480" i="2" s="1"/>
  <c r="Y6480" i="2" s="1"/>
  <c r="T6490" i="2"/>
  <c r="U6490" i="2" s="1"/>
  <c r="W6490" i="2" s="1"/>
  <c r="Y6490" i="2" s="1"/>
  <c r="T6500" i="2"/>
  <c r="U6500" i="2" s="1"/>
  <c r="W6500" i="2" s="1"/>
  <c r="Y6500" i="2" s="1"/>
  <c r="T6510" i="2"/>
  <c r="U6510" i="2" s="1"/>
  <c r="W6510" i="2" s="1"/>
  <c r="Y6510" i="2" s="1"/>
  <c r="T6520" i="2"/>
  <c r="U6520" i="2" s="1"/>
  <c r="W6520" i="2" s="1"/>
  <c r="Y6520" i="2" s="1"/>
  <c r="T6530" i="2"/>
  <c r="U6530" i="2" s="1"/>
  <c r="W6530" i="2" s="1"/>
  <c r="Y6530" i="2" s="1"/>
  <c r="T6540" i="2"/>
  <c r="U6540" i="2" s="1"/>
  <c r="W6540" i="2" s="1"/>
  <c r="Y6540" i="2" s="1"/>
  <c r="T6550" i="2"/>
  <c r="U6550" i="2" s="1"/>
  <c r="W6550" i="2" s="1"/>
  <c r="Y6550" i="2" s="1"/>
  <c r="T6560" i="2"/>
  <c r="U6560" i="2" s="1"/>
  <c r="W6560" i="2" s="1"/>
  <c r="Y6560" i="2" s="1"/>
  <c r="T6570" i="2"/>
  <c r="U6570" i="2" s="1"/>
  <c r="W6570" i="2" s="1"/>
  <c r="Y6570" i="2" s="1"/>
  <c r="T6580" i="2"/>
  <c r="U6580" i="2" s="1"/>
  <c r="W6580" i="2" s="1"/>
  <c r="Y6580" i="2" s="1"/>
  <c r="T6590" i="2"/>
  <c r="U6590" i="2" s="1"/>
  <c r="W6590" i="2" s="1"/>
  <c r="Y6590" i="2" s="1"/>
  <c r="T6600" i="2"/>
  <c r="U6600" i="2" s="1"/>
  <c r="W6600" i="2" s="1"/>
  <c r="Y6600" i="2" s="1"/>
  <c r="T6610" i="2"/>
  <c r="U6610" i="2" s="1"/>
  <c r="W6610" i="2" s="1"/>
  <c r="Y6610" i="2" s="1"/>
  <c r="T6620" i="2"/>
  <c r="U6620" i="2" s="1"/>
  <c r="W6620" i="2" s="1"/>
  <c r="Y6620" i="2" s="1"/>
  <c r="T6630" i="2"/>
  <c r="U6630" i="2" s="1"/>
  <c r="W6630" i="2" s="1"/>
  <c r="Y6630" i="2" s="1"/>
  <c r="T6640" i="2"/>
  <c r="U6640" i="2" s="1"/>
  <c r="W6640" i="2" s="1"/>
  <c r="Y6640" i="2" s="1"/>
  <c r="T6650" i="2"/>
  <c r="U6650" i="2" s="1"/>
  <c r="W6650" i="2" s="1"/>
  <c r="Y6650" i="2" s="1"/>
  <c r="T6321" i="2"/>
  <c r="U6321" i="2" s="1"/>
  <c r="W6321" i="2" s="1"/>
  <c r="Y6321" i="2" s="1"/>
  <c r="T6331" i="2"/>
  <c r="U6331" i="2" s="1"/>
  <c r="W6331" i="2" s="1"/>
  <c r="Y6331" i="2" s="1"/>
  <c r="T6341" i="2"/>
  <c r="U6341" i="2" s="1"/>
  <c r="W6341" i="2" s="1"/>
  <c r="Y6341" i="2" s="1"/>
  <c r="T6351" i="2"/>
  <c r="U6351" i="2" s="1"/>
  <c r="W6351" i="2" s="1"/>
  <c r="Y6351" i="2" s="1"/>
  <c r="T6361" i="2"/>
  <c r="U6361" i="2" s="1"/>
  <c r="W6361" i="2" s="1"/>
  <c r="Y6361" i="2" s="1"/>
  <c r="T6371" i="2"/>
  <c r="U6371" i="2" s="1"/>
  <c r="W6371" i="2" s="1"/>
  <c r="Y6371" i="2" s="1"/>
  <c r="T6381" i="2"/>
  <c r="U6381" i="2" s="1"/>
  <c r="W6381" i="2" s="1"/>
  <c r="Y6381" i="2" s="1"/>
  <c r="T6391" i="2"/>
  <c r="U6391" i="2" s="1"/>
  <c r="W6391" i="2" s="1"/>
  <c r="Y6391" i="2" s="1"/>
  <c r="T6401" i="2"/>
  <c r="U6401" i="2" s="1"/>
  <c r="W6401" i="2" s="1"/>
  <c r="Y6401" i="2" s="1"/>
  <c r="T6411" i="2"/>
  <c r="U6411" i="2" s="1"/>
  <c r="W6411" i="2" s="1"/>
  <c r="Y6411" i="2" s="1"/>
  <c r="T6421" i="2"/>
  <c r="U6421" i="2" s="1"/>
  <c r="W6421" i="2" s="1"/>
  <c r="Y6421" i="2" s="1"/>
  <c r="T6431" i="2"/>
  <c r="U6431" i="2" s="1"/>
  <c r="W6431" i="2" s="1"/>
  <c r="Y6431" i="2" s="1"/>
  <c r="T6441" i="2"/>
  <c r="U6441" i="2" s="1"/>
  <c r="W6441" i="2" s="1"/>
  <c r="Y6441" i="2" s="1"/>
  <c r="T6451" i="2"/>
  <c r="U6451" i="2" s="1"/>
  <c r="W6451" i="2" s="1"/>
  <c r="Y6451" i="2" s="1"/>
  <c r="T6461" i="2"/>
  <c r="U6461" i="2" s="1"/>
  <c r="W6461" i="2" s="1"/>
  <c r="Y6461" i="2" s="1"/>
  <c r="T6471" i="2"/>
  <c r="U6471" i="2" s="1"/>
  <c r="W6471" i="2" s="1"/>
  <c r="Y6471" i="2" s="1"/>
  <c r="T6481" i="2"/>
  <c r="U6481" i="2" s="1"/>
  <c r="W6481" i="2" s="1"/>
  <c r="Y6481" i="2" s="1"/>
  <c r="T6491" i="2"/>
  <c r="U6491" i="2" s="1"/>
  <c r="W6491" i="2" s="1"/>
  <c r="Y6491" i="2" s="1"/>
  <c r="T6501" i="2"/>
  <c r="U6501" i="2" s="1"/>
  <c r="W6501" i="2" s="1"/>
  <c r="Y6501" i="2" s="1"/>
  <c r="T6511" i="2"/>
  <c r="U6511" i="2" s="1"/>
  <c r="W6511" i="2" s="1"/>
  <c r="Y6511" i="2" s="1"/>
  <c r="T6521" i="2"/>
  <c r="U6521" i="2" s="1"/>
  <c r="W6521" i="2" s="1"/>
  <c r="Y6521" i="2" s="1"/>
  <c r="T6531" i="2"/>
  <c r="U6531" i="2" s="1"/>
  <c r="W6531" i="2" s="1"/>
  <c r="Y6531" i="2" s="1"/>
  <c r="T6541" i="2"/>
  <c r="U6541" i="2" s="1"/>
  <c r="W6541" i="2" s="1"/>
  <c r="Y6541" i="2" s="1"/>
  <c r="T6551" i="2"/>
  <c r="U6551" i="2" s="1"/>
  <c r="W6551" i="2" s="1"/>
  <c r="Y6551" i="2" s="1"/>
  <c r="T6561" i="2"/>
  <c r="U6561" i="2" s="1"/>
  <c r="W6561" i="2" s="1"/>
  <c r="Y6561" i="2" s="1"/>
  <c r="T6571" i="2"/>
  <c r="U6571" i="2" s="1"/>
  <c r="W6571" i="2" s="1"/>
  <c r="Y6571" i="2" s="1"/>
  <c r="T6581" i="2"/>
  <c r="U6581" i="2" s="1"/>
  <c r="W6581" i="2" s="1"/>
  <c r="Y6581" i="2" s="1"/>
  <c r="T6591" i="2"/>
  <c r="U6591" i="2" s="1"/>
  <c r="W6591" i="2" s="1"/>
  <c r="Y6591" i="2" s="1"/>
  <c r="T6601" i="2"/>
  <c r="U6601" i="2" s="1"/>
  <c r="W6601" i="2" s="1"/>
  <c r="Y6601" i="2" s="1"/>
  <c r="T6611" i="2"/>
  <c r="U6611" i="2" s="1"/>
  <c r="W6611" i="2" s="1"/>
  <c r="Y6611" i="2" s="1"/>
  <c r="T6621" i="2"/>
  <c r="U6621" i="2" s="1"/>
  <c r="W6621" i="2" s="1"/>
  <c r="Y6621" i="2" s="1"/>
  <c r="T6631" i="2"/>
  <c r="U6631" i="2" s="1"/>
  <c r="W6631" i="2" s="1"/>
  <c r="Y6631" i="2" s="1"/>
  <c r="T6641" i="2"/>
  <c r="U6641" i="2" s="1"/>
  <c r="W6641" i="2" s="1"/>
  <c r="Y6641" i="2" s="1"/>
  <c r="T6651" i="2"/>
  <c r="U6651" i="2" s="1"/>
  <c r="W6651" i="2" s="1"/>
  <c r="Y6651" i="2" s="1"/>
  <c r="T6312" i="2"/>
  <c r="U6312" i="2" s="1"/>
  <c r="W6312" i="2" s="1"/>
  <c r="Y6312" i="2" s="1"/>
  <c r="T6322" i="2"/>
  <c r="U6322" i="2" s="1"/>
  <c r="W6322" i="2" s="1"/>
  <c r="Y6322" i="2" s="1"/>
  <c r="T6332" i="2"/>
  <c r="U6332" i="2" s="1"/>
  <c r="W6332" i="2" s="1"/>
  <c r="Y6332" i="2" s="1"/>
  <c r="T6342" i="2"/>
  <c r="U6342" i="2" s="1"/>
  <c r="W6342" i="2" s="1"/>
  <c r="Y6342" i="2" s="1"/>
  <c r="T6352" i="2"/>
  <c r="U6352" i="2" s="1"/>
  <c r="W6352" i="2" s="1"/>
  <c r="Y6352" i="2" s="1"/>
  <c r="T6362" i="2"/>
  <c r="U6362" i="2" s="1"/>
  <c r="W6362" i="2" s="1"/>
  <c r="Y6362" i="2" s="1"/>
  <c r="T6372" i="2"/>
  <c r="U6372" i="2" s="1"/>
  <c r="W6372" i="2" s="1"/>
  <c r="Y6372" i="2" s="1"/>
  <c r="T6382" i="2"/>
  <c r="U6382" i="2" s="1"/>
  <c r="W6382" i="2" s="1"/>
  <c r="Y6382" i="2" s="1"/>
  <c r="T6392" i="2"/>
  <c r="U6392" i="2" s="1"/>
  <c r="W6392" i="2" s="1"/>
  <c r="Y6392" i="2" s="1"/>
  <c r="T6402" i="2"/>
  <c r="U6402" i="2" s="1"/>
  <c r="W6402" i="2" s="1"/>
  <c r="Y6402" i="2" s="1"/>
  <c r="T6412" i="2"/>
  <c r="U6412" i="2" s="1"/>
  <c r="W6412" i="2" s="1"/>
  <c r="Y6412" i="2" s="1"/>
  <c r="T6422" i="2"/>
  <c r="U6422" i="2" s="1"/>
  <c r="W6422" i="2" s="1"/>
  <c r="Y6422" i="2" s="1"/>
  <c r="T6432" i="2"/>
  <c r="U6432" i="2" s="1"/>
  <c r="W6432" i="2" s="1"/>
  <c r="Y6432" i="2" s="1"/>
  <c r="T6442" i="2"/>
  <c r="U6442" i="2" s="1"/>
  <c r="W6442" i="2" s="1"/>
  <c r="Y6442" i="2" s="1"/>
  <c r="T6452" i="2"/>
  <c r="U6452" i="2" s="1"/>
  <c r="W6452" i="2" s="1"/>
  <c r="Y6452" i="2" s="1"/>
  <c r="T6462" i="2"/>
  <c r="U6462" i="2" s="1"/>
  <c r="W6462" i="2" s="1"/>
  <c r="Y6462" i="2" s="1"/>
  <c r="T6472" i="2"/>
  <c r="U6472" i="2" s="1"/>
  <c r="W6472" i="2" s="1"/>
  <c r="Y6472" i="2" s="1"/>
  <c r="T6482" i="2"/>
  <c r="U6482" i="2" s="1"/>
  <c r="W6482" i="2" s="1"/>
  <c r="Y6482" i="2" s="1"/>
  <c r="T6492" i="2"/>
  <c r="U6492" i="2" s="1"/>
  <c r="W6492" i="2" s="1"/>
  <c r="Y6492" i="2" s="1"/>
  <c r="T6502" i="2"/>
  <c r="U6502" i="2" s="1"/>
  <c r="W6502" i="2" s="1"/>
  <c r="Y6502" i="2" s="1"/>
  <c r="T6512" i="2"/>
  <c r="U6512" i="2" s="1"/>
  <c r="W6512" i="2" s="1"/>
  <c r="Y6512" i="2" s="1"/>
  <c r="T6522" i="2"/>
  <c r="U6522" i="2" s="1"/>
  <c r="W6522" i="2" s="1"/>
  <c r="Y6522" i="2" s="1"/>
  <c r="T6532" i="2"/>
  <c r="U6532" i="2" s="1"/>
  <c r="W6532" i="2" s="1"/>
  <c r="Y6532" i="2" s="1"/>
  <c r="T6542" i="2"/>
  <c r="U6542" i="2" s="1"/>
  <c r="W6542" i="2" s="1"/>
  <c r="Y6542" i="2" s="1"/>
  <c r="T6552" i="2"/>
  <c r="U6552" i="2" s="1"/>
  <c r="W6552" i="2" s="1"/>
  <c r="Y6552" i="2" s="1"/>
  <c r="T6562" i="2"/>
  <c r="U6562" i="2" s="1"/>
  <c r="W6562" i="2" s="1"/>
  <c r="Y6562" i="2" s="1"/>
  <c r="T6572" i="2"/>
  <c r="U6572" i="2" s="1"/>
  <c r="W6572" i="2" s="1"/>
  <c r="Y6572" i="2" s="1"/>
  <c r="T6582" i="2"/>
  <c r="U6582" i="2" s="1"/>
  <c r="W6582" i="2" s="1"/>
  <c r="Y6582" i="2" s="1"/>
  <c r="T6592" i="2"/>
  <c r="U6592" i="2" s="1"/>
  <c r="W6592" i="2" s="1"/>
  <c r="Y6592" i="2" s="1"/>
  <c r="T6602" i="2"/>
  <c r="U6602" i="2" s="1"/>
  <c r="W6602" i="2" s="1"/>
  <c r="Y6602" i="2" s="1"/>
  <c r="T6612" i="2"/>
  <c r="U6612" i="2" s="1"/>
  <c r="W6612" i="2" s="1"/>
  <c r="Y6612" i="2" s="1"/>
  <c r="T6622" i="2"/>
  <c r="U6622" i="2" s="1"/>
  <c r="W6622" i="2" s="1"/>
  <c r="Y6622" i="2" s="1"/>
  <c r="T6632" i="2"/>
  <c r="U6632" i="2" s="1"/>
  <c r="W6632" i="2" s="1"/>
  <c r="Y6632" i="2" s="1"/>
  <c r="T6642" i="2"/>
  <c r="U6642" i="2" s="1"/>
  <c r="W6642" i="2" s="1"/>
  <c r="Y6642" i="2" s="1"/>
  <c r="T6652" i="2"/>
  <c r="U6652" i="2" s="1"/>
  <c r="W6652" i="2" s="1"/>
  <c r="Y6652" i="2" s="1"/>
  <c r="T6314" i="2"/>
  <c r="U6314" i="2" s="1"/>
  <c r="W6314" i="2" s="1"/>
  <c r="Y6314" i="2" s="1"/>
  <c r="T6324" i="2"/>
  <c r="U6324" i="2" s="1"/>
  <c r="W6324" i="2" s="1"/>
  <c r="Y6324" i="2" s="1"/>
  <c r="T6334" i="2"/>
  <c r="U6334" i="2" s="1"/>
  <c r="W6334" i="2" s="1"/>
  <c r="Y6334" i="2" s="1"/>
  <c r="T6344" i="2"/>
  <c r="U6344" i="2" s="1"/>
  <c r="W6344" i="2" s="1"/>
  <c r="Y6344" i="2" s="1"/>
  <c r="T6354" i="2"/>
  <c r="U6354" i="2" s="1"/>
  <c r="W6354" i="2" s="1"/>
  <c r="Y6354" i="2" s="1"/>
  <c r="T6364" i="2"/>
  <c r="U6364" i="2" s="1"/>
  <c r="W6364" i="2" s="1"/>
  <c r="Y6364" i="2" s="1"/>
  <c r="T6374" i="2"/>
  <c r="U6374" i="2" s="1"/>
  <c r="W6374" i="2" s="1"/>
  <c r="Y6374" i="2" s="1"/>
  <c r="T6384" i="2"/>
  <c r="U6384" i="2" s="1"/>
  <c r="W6384" i="2" s="1"/>
  <c r="Y6384" i="2" s="1"/>
  <c r="T6394" i="2"/>
  <c r="U6394" i="2" s="1"/>
  <c r="W6394" i="2" s="1"/>
  <c r="Y6394" i="2" s="1"/>
  <c r="T6404" i="2"/>
  <c r="U6404" i="2" s="1"/>
  <c r="W6404" i="2" s="1"/>
  <c r="Y6404" i="2" s="1"/>
  <c r="T6414" i="2"/>
  <c r="U6414" i="2" s="1"/>
  <c r="W6414" i="2" s="1"/>
  <c r="Y6414" i="2" s="1"/>
  <c r="T6424" i="2"/>
  <c r="U6424" i="2" s="1"/>
  <c r="W6424" i="2" s="1"/>
  <c r="Y6424" i="2" s="1"/>
  <c r="T6434" i="2"/>
  <c r="U6434" i="2" s="1"/>
  <c r="W6434" i="2" s="1"/>
  <c r="Y6434" i="2" s="1"/>
  <c r="T6444" i="2"/>
  <c r="U6444" i="2" s="1"/>
  <c r="W6444" i="2" s="1"/>
  <c r="Y6444" i="2" s="1"/>
  <c r="T6454" i="2"/>
  <c r="U6454" i="2" s="1"/>
  <c r="W6454" i="2" s="1"/>
  <c r="Y6454" i="2" s="1"/>
  <c r="T6464" i="2"/>
  <c r="U6464" i="2" s="1"/>
  <c r="W6464" i="2" s="1"/>
  <c r="Y6464" i="2" s="1"/>
  <c r="T6474" i="2"/>
  <c r="U6474" i="2" s="1"/>
  <c r="W6474" i="2" s="1"/>
  <c r="Y6474" i="2" s="1"/>
  <c r="T6484" i="2"/>
  <c r="U6484" i="2" s="1"/>
  <c r="W6484" i="2" s="1"/>
  <c r="Y6484" i="2" s="1"/>
  <c r="T6494" i="2"/>
  <c r="U6494" i="2" s="1"/>
  <c r="W6494" i="2" s="1"/>
  <c r="Y6494" i="2" s="1"/>
  <c r="T6504" i="2"/>
  <c r="U6504" i="2" s="1"/>
  <c r="W6504" i="2" s="1"/>
  <c r="Y6504" i="2" s="1"/>
  <c r="T6514" i="2"/>
  <c r="U6514" i="2" s="1"/>
  <c r="W6514" i="2" s="1"/>
  <c r="Y6514" i="2" s="1"/>
  <c r="T6524" i="2"/>
  <c r="U6524" i="2" s="1"/>
  <c r="W6524" i="2" s="1"/>
  <c r="Y6524" i="2" s="1"/>
  <c r="T6534" i="2"/>
  <c r="U6534" i="2" s="1"/>
  <c r="W6534" i="2" s="1"/>
  <c r="Y6534" i="2" s="1"/>
  <c r="T6544" i="2"/>
  <c r="U6544" i="2" s="1"/>
  <c r="W6544" i="2" s="1"/>
  <c r="Y6544" i="2" s="1"/>
  <c r="T6554" i="2"/>
  <c r="U6554" i="2" s="1"/>
  <c r="W6554" i="2" s="1"/>
  <c r="Y6554" i="2" s="1"/>
  <c r="T6564" i="2"/>
  <c r="U6564" i="2" s="1"/>
  <c r="W6564" i="2" s="1"/>
  <c r="Y6564" i="2" s="1"/>
  <c r="T6574" i="2"/>
  <c r="U6574" i="2" s="1"/>
  <c r="W6574" i="2" s="1"/>
  <c r="Y6574" i="2" s="1"/>
  <c r="T6584" i="2"/>
  <c r="U6584" i="2" s="1"/>
  <c r="W6584" i="2" s="1"/>
  <c r="Y6584" i="2" s="1"/>
  <c r="T6594" i="2"/>
  <c r="U6594" i="2" s="1"/>
  <c r="W6594" i="2" s="1"/>
  <c r="Y6594" i="2" s="1"/>
  <c r="T6604" i="2"/>
  <c r="U6604" i="2" s="1"/>
  <c r="W6604" i="2" s="1"/>
  <c r="Y6604" i="2" s="1"/>
  <c r="T6614" i="2"/>
  <c r="U6614" i="2" s="1"/>
  <c r="W6614" i="2" s="1"/>
  <c r="Y6614" i="2" s="1"/>
  <c r="T6624" i="2"/>
  <c r="U6624" i="2" s="1"/>
  <c r="W6624" i="2" s="1"/>
  <c r="Y6624" i="2" s="1"/>
  <c r="T6634" i="2"/>
  <c r="U6634" i="2" s="1"/>
  <c r="W6634" i="2" s="1"/>
  <c r="Y6634" i="2" s="1"/>
  <c r="T6644" i="2"/>
  <c r="U6644" i="2" s="1"/>
  <c r="W6644" i="2" s="1"/>
  <c r="Y6644" i="2" s="1"/>
  <c r="T6654" i="2"/>
  <c r="U6654" i="2" s="1"/>
  <c r="W6654" i="2" s="1"/>
  <c r="Y6654" i="2" s="1"/>
  <c r="T6316" i="2"/>
  <c r="U6316" i="2" s="1"/>
  <c r="W6316" i="2" s="1"/>
  <c r="Y6316" i="2" s="1"/>
  <c r="T6333" i="2"/>
  <c r="U6333" i="2" s="1"/>
  <c r="W6333" i="2" s="1"/>
  <c r="Y6333" i="2" s="1"/>
  <c r="T6348" i="2"/>
  <c r="U6348" i="2" s="1"/>
  <c r="W6348" i="2" s="1"/>
  <c r="Y6348" i="2" s="1"/>
  <c r="T6366" i="2"/>
  <c r="U6366" i="2" s="1"/>
  <c r="W6366" i="2" s="1"/>
  <c r="Y6366" i="2" s="1"/>
  <c r="T6383" i="2"/>
  <c r="U6383" i="2" s="1"/>
  <c r="W6383" i="2" s="1"/>
  <c r="Y6383" i="2" s="1"/>
  <c r="T6398" i="2"/>
  <c r="U6398" i="2" s="1"/>
  <c r="W6398" i="2" s="1"/>
  <c r="Y6398" i="2" s="1"/>
  <c r="T6416" i="2"/>
  <c r="U6416" i="2" s="1"/>
  <c r="W6416" i="2" s="1"/>
  <c r="Y6416" i="2" s="1"/>
  <c r="T6433" i="2"/>
  <c r="U6433" i="2" s="1"/>
  <c r="W6433" i="2" s="1"/>
  <c r="Y6433" i="2" s="1"/>
  <c r="T6448" i="2"/>
  <c r="U6448" i="2" s="1"/>
  <c r="W6448" i="2" s="1"/>
  <c r="Y6448" i="2" s="1"/>
  <c r="T6466" i="2"/>
  <c r="U6466" i="2" s="1"/>
  <c r="W6466" i="2" s="1"/>
  <c r="Y6466" i="2" s="1"/>
  <c r="T6483" i="2"/>
  <c r="U6483" i="2" s="1"/>
  <c r="W6483" i="2" s="1"/>
  <c r="Y6483" i="2" s="1"/>
  <c r="T6498" i="2"/>
  <c r="U6498" i="2" s="1"/>
  <c r="W6498" i="2" s="1"/>
  <c r="Y6498" i="2" s="1"/>
  <c r="T6516" i="2"/>
  <c r="U6516" i="2" s="1"/>
  <c r="W6516" i="2" s="1"/>
  <c r="Y6516" i="2" s="1"/>
  <c r="T6533" i="2"/>
  <c r="U6533" i="2" s="1"/>
  <c r="W6533" i="2" s="1"/>
  <c r="Y6533" i="2" s="1"/>
  <c r="T6548" i="2"/>
  <c r="U6548" i="2" s="1"/>
  <c r="W6548" i="2" s="1"/>
  <c r="Y6548" i="2" s="1"/>
  <c r="T6566" i="2"/>
  <c r="U6566" i="2" s="1"/>
  <c r="W6566" i="2" s="1"/>
  <c r="Y6566" i="2" s="1"/>
  <c r="T6583" i="2"/>
  <c r="U6583" i="2" s="1"/>
  <c r="W6583" i="2" s="1"/>
  <c r="Y6583" i="2" s="1"/>
  <c r="T6598" i="2"/>
  <c r="U6598" i="2" s="1"/>
  <c r="W6598" i="2" s="1"/>
  <c r="Y6598" i="2" s="1"/>
  <c r="T6616" i="2"/>
  <c r="U6616" i="2" s="1"/>
  <c r="W6616" i="2" s="1"/>
  <c r="Y6616" i="2" s="1"/>
  <c r="T6633" i="2"/>
  <c r="U6633" i="2" s="1"/>
  <c r="W6633" i="2" s="1"/>
  <c r="Y6633" i="2" s="1"/>
  <c r="T6648" i="2"/>
  <c r="U6648" i="2" s="1"/>
  <c r="W6648" i="2" s="1"/>
  <c r="Y6648" i="2" s="1"/>
  <c r="T6317" i="2"/>
  <c r="U6317" i="2" s="1"/>
  <c r="W6317" i="2" s="1"/>
  <c r="Y6317" i="2" s="1"/>
  <c r="T6335" i="2"/>
  <c r="U6335" i="2" s="1"/>
  <c r="W6335" i="2" s="1"/>
  <c r="Y6335" i="2" s="1"/>
  <c r="T6349" i="2"/>
  <c r="U6349" i="2" s="1"/>
  <c r="W6349" i="2" s="1"/>
  <c r="Y6349" i="2" s="1"/>
  <c r="T6367" i="2"/>
  <c r="U6367" i="2" s="1"/>
  <c r="W6367" i="2" s="1"/>
  <c r="Y6367" i="2" s="1"/>
  <c r="T6385" i="2"/>
  <c r="U6385" i="2" s="1"/>
  <c r="W6385" i="2" s="1"/>
  <c r="Y6385" i="2" s="1"/>
  <c r="T6399" i="2"/>
  <c r="U6399" i="2" s="1"/>
  <c r="W6399" i="2" s="1"/>
  <c r="Y6399" i="2" s="1"/>
  <c r="T6417" i="2"/>
  <c r="U6417" i="2" s="1"/>
  <c r="W6417" i="2" s="1"/>
  <c r="Y6417" i="2" s="1"/>
  <c r="T6435" i="2"/>
  <c r="U6435" i="2" s="1"/>
  <c r="W6435" i="2" s="1"/>
  <c r="Y6435" i="2" s="1"/>
  <c r="T6449" i="2"/>
  <c r="U6449" i="2" s="1"/>
  <c r="W6449" i="2" s="1"/>
  <c r="Y6449" i="2" s="1"/>
  <c r="T6467" i="2"/>
  <c r="U6467" i="2" s="1"/>
  <c r="W6467" i="2" s="1"/>
  <c r="Y6467" i="2" s="1"/>
  <c r="T6485" i="2"/>
  <c r="U6485" i="2" s="1"/>
  <c r="W6485" i="2" s="1"/>
  <c r="Y6485" i="2" s="1"/>
  <c r="T6499" i="2"/>
  <c r="U6499" i="2" s="1"/>
  <c r="W6499" i="2" s="1"/>
  <c r="Y6499" i="2" s="1"/>
  <c r="T6517" i="2"/>
  <c r="U6517" i="2" s="1"/>
  <c r="W6517" i="2" s="1"/>
  <c r="Y6517" i="2" s="1"/>
  <c r="T6535" i="2"/>
  <c r="U6535" i="2" s="1"/>
  <c r="W6535" i="2" s="1"/>
  <c r="Y6535" i="2" s="1"/>
  <c r="T6549" i="2"/>
  <c r="U6549" i="2" s="1"/>
  <c r="W6549" i="2" s="1"/>
  <c r="Y6549" i="2" s="1"/>
  <c r="T6567" i="2"/>
  <c r="U6567" i="2" s="1"/>
  <c r="W6567" i="2" s="1"/>
  <c r="Y6567" i="2" s="1"/>
  <c r="T6585" i="2"/>
  <c r="U6585" i="2" s="1"/>
  <c r="W6585" i="2" s="1"/>
  <c r="Y6585" i="2" s="1"/>
  <c r="T6599" i="2"/>
  <c r="U6599" i="2" s="1"/>
  <c r="W6599" i="2" s="1"/>
  <c r="Y6599" i="2" s="1"/>
  <c r="T6617" i="2"/>
  <c r="U6617" i="2" s="1"/>
  <c r="W6617" i="2" s="1"/>
  <c r="Y6617" i="2" s="1"/>
  <c r="T6635" i="2"/>
  <c r="U6635" i="2" s="1"/>
  <c r="W6635" i="2" s="1"/>
  <c r="Y6635" i="2" s="1"/>
  <c r="T6649" i="2"/>
  <c r="U6649" i="2" s="1"/>
  <c r="W6649" i="2" s="1"/>
  <c r="Y6649" i="2" s="1"/>
  <c r="T6318" i="2"/>
  <c r="U6318" i="2" s="1"/>
  <c r="W6318" i="2" s="1"/>
  <c r="Y6318" i="2" s="1"/>
  <c r="T6336" i="2"/>
  <c r="U6336" i="2" s="1"/>
  <c r="W6336" i="2" s="1"/>
  <c r="Y6336" i="2" s="1"/>
  <c r="T6353" i="2"/>
  <c r="U6353" i="2" s="1"/>
  <c r="W6353" i="2" s="1"/>
  <c r="Y6353" i="2" s="1"/>
  <c r="T6368" i="2"/>
  <c r="U6368" i="2" s="1"/>
  <c r="W6368" i="2" s="1"/>
  <c r="Y6368" i="2" s="1"/>
  <c r="T6386" i="2"/>
  <c r="U6386" i="2" s="1"/>
  <c r="W6386" i="2" s="1"/>
  <c r="Y6386" i="2" s="1"/>
  <c r="T6403" i="2"/>
  <c r="U6403" i="2" s="1"/>
  <c r="W6403" i="2" s="1"/>
  <c r="Y6403" i="2" s="1"/>
  <c r="T6418" i="2"/>
  <c r="U6418" i="2" s="1"/>
  <c r="W6418" i="2" s="1"/>
  <c r="Y6418" i="2" s="1"/>
  <c r="T6436" i="2"/>
  <c r="U6436" i="2" s="1"/>
  <c r="W6436" i="2" s="1"/>
  <c r="Y6436" i="2" s="1"/>
  <c r="T6453" i="2"/>
  <c r="U6453" i="2" s="1"/>
  <c r="W6453" i="2" s="1"/>
  <c r="Y6453" i="2" s="1"/>
  <c r="T6468" i="2"/>
  <c r="U6468" i="2" s="1"/>
  <c r="W6468" i="2" s="1"/>
  <c r="Y6468" i="2" s="1"/>
  <c r="T6486" i="2"/>
  <c r="U6486" i="2" s="1"/>
  <c r="W6486" i="2" s="1"/>
  <c r="Y6486" i="2" s="1"/>
  <c r="T6503" i="2"/>
  <c r="U6503" i="2" s="1"/>
  <c r="W6503" i="2" s="1"/>
  <c r="Y6503" i="2" s="1"/>
  <c r="T6518" i="2"/>
  <c r="U6518" i="2" s="1"/>
  <c r="W6518" i="2" s="1"/>
  <c r="Y6518" i="2" s="1"/>
  <c r="T6536" i="2"/>
  <c r="U6536" i="2" s="1"/>
  <c r="W6536" i="2" s="1"/>
  <c r="Y6536" i="2" s="1"/>
  <c r="T6553" i="2"/>
  <c r="U6553" i="2" s="1"/>
  <c r="W6553" i="2" s="1"/>
  <c r="Y6553" i="2" s="1"/>
  <c r="T6568" i="2"/>
  <c r="U6568" i="2" s="1"/>
  <c r="W6568" i="2" s="1"/>
  <c r="Y6568" i="2" s="1"/>
  <c r="T6586" i="2"/>
  <c r="U6586" i="2" s="1"/>
  <c r="W6586" i="2" s="1"/>
  <c r="Y6586" i="2" s="1"/>
  <c r="T6603" i="2"/>
  <c r="U6603" i="2" s="1"/>
  <c r="W6603" i="2" s="1"/>
  <c r="Y6603" i="2" s="1"/>
  <c r="T6618" i="2"/>
  <c r="U6618" i="2" s="1"/>
  <c r="W6618" i="2" s="1"/>
  <c r="Y6618" i="2" s="1"/>
  <c r="T6636" i="2"/>
  <c r="U6636" i="2" s="1"/>
  <c r="W6636" i="2" s="1"/>
  <c r="Y6636" i="2" s="1"/>
  <c r="T6653" i="2"/>
  <c r="U6653" i="2" s="1"/>
  <c r="W6653" i="2" s="1"/>
  <c r="Y6653" i="2" s="1"/>
  <c r="T6319" i="2"/>
  <c r="U6319" i="2" s="1"/>
  <c r="W6319" i="2" s="1"/>
  <c r="Y6319" i="2" s="1"/>
  <c r="T6337" i="2"/>
  <c r="U6337" i="2" s="1"/>
  <c r="W6337" i="2" s="1"/>
  <c r="Y6337" i="2" s="1"/>
  <c r="T6355" i="2"/>
  <c r="U6355" i="2" s="1"/>
  <c r="W6355" i="2" s="1"/>
  <c r="Y6355" i="2" s="1"/>
  <c r="T6369" i="2"/>
  <c r="U6369" i="2" s="1"/>
  <c r="W6369" i="2" s="1"/>
  <c r="Y6369" i="2" s="1"/>
  <c r="T6387" i="2"/>
  <c r="U6387" i="2" s="1"/>
  <c r="W6387" i="2" s="1"/>
  <c r="Y6387" i="2" s="1"/>
  <c r="T6405" i="2"/>
  <c r="U6405" i="2" s="1"/>
  <c r="W6405" i="2" s="1"/>
  <c r="Y6405" i="2" s="1"/>
  <c r="T6419" i="2"/>
  <c r="U6419" i="2" s="1"/>
  <c r="W6419" i="2" s="1"/>
  <c r="Y6419" i="2" s="1"/>
  <c r="T6437" i="2"/>
  <c r="U6437" i="2" s="1"/>
  <c r="W6437" i="2" s="1"/>
  <c r="Y6437" i="2" s="1"/>
  <c r="T6455" i="2"/>
  <c r="U6455" i="2" s="1"/>
  <c r="W6455" i="2" s="1"/>
  <c r="Y6455" i="2" s="1"/>
  <c r="T6469" i="2"/>
  <c r="U6469" i="2" s="1"/>
  <c r="W6469" i="2" s="1"/>
  <c r="Y6469" i="2" s="1"/>
  <c r="T6487" i="2"/>
  <c r="U6487" i="2" s="1"/>
  <c r="W6487" i="2" s="1"/>
  <c r="Y6487" i="2" s="1"/>
  <c r="T6505" i="2"/>
  <c r="U6505" i="2" s="1"/>
  <c r="W6505" i="2" s="1"/>
  <c r="Y6505" i="2" s="1"/>
  <c r="T6519" i="2"/>
  <c r="U6519" i="2" s="1"/>
  <c r="W6519" i="2" s="1"/>
  <c r="Y6519" i="2" s="1"/>
  <c r="T6537" i="2"/>
  <c r="U6537" i="2" s="1"/>
  <c r="W6537" i="2" s="1"/>
  <c r="Y6537" i="2" s="1"/>
  <c r="T6555" i="2"/>
  <c r="U6555" i="2" s="1"/>
  <c r="W6555" i="2" s="1"/>
  <c r="Y6555" i="2" s="1"/>
  <c r="T6569" i="2"/>
  <c r="U6569" i="2" s="1"/>
  <c r="W6569" i="2" s="1"/>
  <c r="Y6569" i="2" s="1"/>
  <c r="T6587" i="2"/>
  <c r="U6587" i="2" s="1"/>
  <c r="W6587" i="2" s="1"/>
  <c r="Y6587" i="2" s="1"/>
  <c r="T6605" i="2"/>
  <c r="U6605" i="2" s="1"/>
  <c r="W6605" i="2" s="1"/>
  <c r="Y6605" i="2" s="1"/>
  <c r="T6619" i="2"/>
  <c r="U6619" i="2" s="1"/>
  <c r="W6619" i="2" s="1"/>
  <c r="Y6619" i="2" s="1"/>
  <c r="T6637" i="2"/>
  <c r="U6637" i="2" s="1"/>
  <c r="W6637" i="2" s="1"/>
  <c r="Y6637" i="2" s="1"/>
  <c r="T6323" i="2"/>
  <c r="U6323" i="2" s="1"/>
  <c r="W6323" i="2" s="1"/>
  <c r="Y6323" i="2" s="1"/>
  <c r="T6338" i="2"/>
  <c r="U6338" i="2" s="1"/>
  <c r="W6338" i="2" s="1"/>
  <c r="Y6338" i="2" s="1"/>
  <c r="T6356" i="2"/>
  <c r="U6356" i="2" s="1"/>
  <c r="W6356" i="2" s="1"/>
  <c r="Y6356" i="2" s="1"/>
  <c r="T6373" i="2"/>
  <c r="U6373" i="2" s="1"/>
  <c r="W6373" i="2" s="1"/>
  <c r="Y6373" i="2" s="1"/>
  <c r="T6388" i="2"/>
  <c r="U6388" i="2" s="1"/>
  <c r="W6388" i="2" s="1"/>
  <c r="Y6388" i="2" s="1"/>
  <c r="T6406" i="2"/>
  <c r="U6406" i="2" s="1"/>
  <c r="W6406" i="2" s="1"/>
  <c r="Y6406" i="2" s="1"/>
  <c r="T6423" i="2"/>
  <c r="U6423" i="2" s="1"/>
  <c r="W6423" i="2" s="1"/>
  <c r="Y6423" i="2" s="1"/>
  <c r="T6438" i="2"/>
  <c r="U6438" i="2" s="1"/>
  <c r="W6438" i="2" s="1"/>
  <c r="Y6438" i="2" s="1"/>
  <c r="T6456" i="2"/>
  <c r="U6456" i="2" s="1"/>
  <c r="W6456" i="2" s="1"/>
  <c r="Y6456" i="2" s="1"/>
  <c r="T6473" i="2"/>
  <c r="U6473" i="2" s="1"/>
  <c r="W6473" i="2" s="1"/>
  <c r="Y6473" i="2" s="1"/>
  <c r="T6488" i="2"/>
  <c r="U6488" i="2" s="1"/>
  <c r="W6488" i="2" s="1"/>
  <c r="Y6488" i="2" s="1"/>
  <c r="T6506" i="2"/>
  <c r="U6506" i="2" s="1"/>
  <c r="W6506" i="2" s="1"/>
  <c r="Y6506" i="2" s="1"/>
  <c r="T6523" i="2"/>
  <c r="U6523" i="2" s="1"/>
  <c r="W6523" i="2" s="1"/>
  <c r="Y6523" i="2" s="1"/>
  <c r="T6538" i="2"/>
  <c r="U6538" i="2" s="1"/>
  <c r="W6538" i="2" s="1"/>
  <c r="Y6538" i="2" s="1"/>
  <c r="T6556" i="2"/>
  <c r="U6556" i="2" s="1"/>
  <c r="W6556" i="2" s="1"/>
  <c r="Y6556" i="2" s="1"/>
  <c r="T6573" i="2"/>
  <c r="U6573" i="2" s="1"/>
  <c r="W6573" i="2" s="1"/>
  <c r="Y6573" i="2" s="1"/>
  <c r="T6588" i="2"/>
  <c r="U6588" i="2" s="1"/>
  <c r="W6588" i="2" s="1"/>
  <c r="Y6588" i="2" s="1"/>
  <c r="T6606" i="2"/>
  <c r="U6606" i="2" s="1"/>
  <c r="W6606" i="2" s="1"/>
  <c r="Y6606" i="2" s="1"/>
  <c r="T6623" i="2"/>
  <c r="U6623" i="2" s="1"/>
  <c r="W6623" i="2" s="1"/>
  <c r="Y6623" i="2" s="1"/>
  <c r="T6638" i="2"/>
  <c r="U6638" i="2" s="1"/>
  <c r="W6638" i="2" s="1"/>
  <c r="Y6638" i="2" s="1"/>
  <c r="T6325" i="2"/>
  <c r="U6325" i="2" s="1"/>
  <c r="W6325" i="2" s="1"/>
  <c r="Y6325" i="2" s="1"/>
  <c r="T6339" i="2"/>
  <c r="U6339" i="2" s="1"/>
  <c r="W6339" i="2" s="1"/>
  <c r="Y6339" i="2" s="1"/>
  <c r="T6357" i="2"/>
  <c r="U6357" i="2" s="1"/>
  <c r="W6357" i="2" s="1"/>
  <c r="Y6357" i="2" s="1"/>
  <c r="T6375" i="2"/>
  <c r="U6375" i="2" s="1"/>
  <c r="W6375" i="2" s="1"/>
  <c r="Y6375" i="2" s="1"/>
  <c r="T6389" i="2"/>
  <c r="U6389" i="2" s="1"/>
  <c r="W6389" i="2" s="1"/>
  <c r="Y6389" i="2" s="1"/>
  <c r="T6407" i="2"/>
  <c r="U6407" i="2" s="1"/>
  <c r="W6407" i="2" s="1"/>
  <c r="Y6407" i="2" s="1"/>
  <c r="T6425" i="2"/>
  <c r="U6425" i="2" s="1"/>
  <c r="W6425" i="2" s="1"/>
  <c r="Y6425" i="2" s="1"/>
  <c r="T6439" i="2"/>
  <c r="U6439" i="2" s="1"/>
  <c r="W6439" i="2" s="1"/>
  <c r="Y6439" i="2" s="1"/>
  <c r="T6457" i="2"/>
  <c r="U6457" i="2" s="1"/>
  <c r="W6457" i="2" s="1"/>
  <c r="Y6457" i="2" s="1"/>
  <c r="T6475" i="2"/>
  <c r="U6475" i="2" s="1"/>
  <c r="W6475" i="2" s="1"/>
  <c r="Y6475" i="2" s="1"/>
  <c r="T6489" i="2"/>
  <c r="U6489" i="2" s="1"/>
  <c r="W6489" i="2" s="1"/>
  <c r="Y6489" i="2" s="1"/>
  <c r="T6507" i="2"/>
  <c r="U6507" i="2" s="1"/>
  <c r="W6507" i="2" s="1"/>
  <c r="Y6507" i="2" s="1"/>
  <c r="T6525" i="2"/>
  <c r="U6525" i="2" s="1"/>
  <c r="W6525" i="2" s="1"/>
  <c r="Y6525" i="2" s="1"/>
  <c r="T6539" i="2"/>
  <c r="U6539" i="2" s="1"/>
  <c r="W6539" i="2" s="1"/>
  <c r="Y6539" i="2" s="1"/>
  <c r="T6557" i="2"/>
  <c r="U6557" i="2" s="1"/>
  <c r="W6557" i="2" s="1"/>
  <c r="Y6557" i="2" s="1"/>
  <c r="T6575" i="2"/>
  <c r="U6575" i="2" s="1"/>
  <c r="W6575" i="2" s="1"/>
  <c r="Y6575" i="2" s="1"/>
  <c r="T6589" i="2"/>
  <c r="U6589" i="2" s="1"/>
  <c r="W6589" i="2" s="1"/>
  <c r="Y6589" i="2" s="1"/>
  <c r="T6607" i="2"/>
  <c r="U6607" i="2" s="1"/>
  <c r="W6607" i="2" s="1"/>
  <c r="Y6607" i="2" s="1"/>
  <c r="T6625" i="2"/>
  <c r="U6625" i="2" s="1"/>
  <c r="W6625" i="2" s="1"/>
  <c r="Y6625" i="2" s="1"/>
  <c r="T6639" i="2"/>
  <c r="U6639" i="2" s="1"/>
  <c r="W6639" i="2" s="1"/>
  <c r="Y6639" i="2" s="1"/>
  <c r="T6326" i="2"/>
  <c r="U6326" i="2" s="1"/>
  <c r="W6326" i="2" s="1"/>
  <c r="Y6326" i="2" s="1"/>
  <c r="T6343" i="2"/>
  <c r="U6343" i="2" s="1"/>
  <c r="W6343" i="2" s="1"/>
  <c r="Y6343" i="2" s="1"/>
  <c r="T6358" i="2"/>
  <c r="U6358" i="2" s="1"/>
  <c r="W6358" i="2" s="1"/>
  <c r="Y6358" i="2" s="1"/>
  <c r="T6376" i="2"/>
  <c r="U6376" i="2" s="1"/>
  <c r="W6376" i="2" s="1"/>
  <c r="Y6376" i="2" s="1"/>
  <c r="T6393" i="2"/>
  <c r="U6393" i="2" s="1"/>
  <c r="W6393" i="2" s="1"/>
  <c r="Y6393" i="2" s="1"/>
  <c r="T6408" i="2"/>
  <c r="U6408" i="2" s="1"/>
  <c r="W6408" i="2" s="1"/>
  <c r="Y6408" i="2" s="1"/>
  <c r="T6426" i="2"/>
  <c r="U6426" i="2" s="1"/>
  <c r="W6426" i="2" s="1"/>
  <c r="Y6426" i="2" s="1"/>
  <c r="T6443" i="2"/>
  <c r="U6443" i="2" s="1"/>
  <c r="W6443" i="2" s="1"/>
  <c r="Y6443" i="2" s="1"/>
  <c r="T6458" i="2"/>
  <c r="U6458" i="2" s="1"/>
  <c r="W6458" i="2" s="1"/>
  <c r="Y6458" i="2" s="1"/>
  <c r="T6476" i="2"/>
  <c r="U6476" i="2" s="1"/>
  <c r="W6476" i="2" s="1"/>
  <c r="Y6476" i="2" s="1"/>
  <c r="T6493" i="2"/>
  <c r="U6493" i="2" s="1"/>
  <c r="W6493" i="2" s="1"/>
  <c r="Y6493" i="2" s="1"/>
  <c r="T6508" i="2"/>
  <c r="U6508" i="2" s="1"/>
  <c r="W6508" i="2" s="1"/>
  <c r="Y6508" i="2" s="1"/>
  <c r="T6526" i="2"/>
  <c r="U6526" i="2" s="1"/>
  <c r="W6526" i="2" s="1"/>
  <c r="Y6526" i="2" s="1"/>
  <c r="T6543" i="2"/>
  <c r="U6543" i="2" s="1"/>
  <c r="W6543" i="2" s="1"/>
  <c r="Y6543" i="2" s="1"/>
  <c r="T6558" i="2"/>
  <c r="U6558" i="2" s="1"/>
  <c r="W6558" i="2" s="1"/>
  <c r="Y6558" i="2" s="1"/>
  <c r="T6576" i="2"/>
  <c r="U6576" i="2" s="1"/>
  <c r="W6576" i="2" s="1"/>
  <c r="Y6576" i="2" s="1"/>
  <c r="T6593" i="2"/>
  <c r="U6593" i="2" s="1"/>
  <c r="W6593" i="2" s="1"/>
  <c r="Y6593" i="2" s="1"/>
  <c r="T6608" i="2"/>
  <c r="U6608" i="2" s="1"/>
  <c r="W6608" i="2" s="1"/>
  <c r="Y6608" i="2" s="1"/>
  <c r="T6626" i="2"/>
  <c r="U6626" i="2" s="1"/>
  <c r="W6626" i="2" s="1"/>
  <c r="Y6626" i="2" s="1"/>
  <c r="T6643" i="2"/>
  <c r="U6643" i="2" s="1"/>
  <c r="W6643" i="2" s="1"/>
  <c r="Y6643" i="2" s="1"/>
  <c r="T6327" i="2"/>
  <c r="U6327" i="2" s="1"/>
  <c r="W6327" i="2" s="1"/>
  <c r="Y6327" i="2" s="1"/>
  <c r="T6345" i="2"/>
  <c r="U6345" i="2" s="1"/>
  <c r="W6345" i="2" s="1"/>
  <c r="Y6345" i="2" s="1"/>
  <c r="T6359" i="2"/>
  <c r="U6359" i="2" s="1"/>
  <c r="W6359" i="2" s="1"/>
  <c r="Y6359" i="2" s="1"/>
  <c r="T6377" i="2"/>
  <c r="U6377" i="2" s="1"/>
  <c r="W6377" i="2" s="1"/>
  <c r="Y6377" i="2" s="1"/>
  <c r="T6395" i="2"/>
  <c r="U6395" i="2" s="1"/>
  <c r="W6395" i="2" s="1"/>
  <c r="Y6395" i="2" s="1"/>
  <c r="T6409" i="2"/>
  <c r="U6409" i="2" s="1"/>
  <c r="W6409" i="2" s="1"/>
  <c r="Y6409" i="2" s="1"/>
  <c r="T6427" i="2"/>
  <c r="U6427" i="2" s="1"/>
  <c r="W6427" i="2" s="1"/>
  <c r="Y6427" i="2" s="1"/>
  <c r="T6445" i="2"/>
  <c r="U6445" i="2" s="1"/>
  <c r="W6445" i="2" s="1"/>
  <c r="Y6445" i="2" s="1"/>
  <c r="T6459" i="2"/>
  <c r="U6459" i="2" s="1"/>
  <c r="W6459" i="2" s="1"/>
  <c r="Y6459" i="2" s="1"/>
  <c r="T6477" i="2"/>
  <c r="U6477" i="2" s="1"/>
  <c r="W6477" i="2" s="1"/>
  <c r="Y6477" i="2" s="1"/>
  <c r="T6495" i="2"/>
  <c r="U6495" i="2" s="1"/>
  <c r="W6495" i="2" s="1"/>
  <c r="Y6495" i="2" s="1"/>
  <c r="T6509" i="2"/>
  <c r="U6509" i="2" s="1"/>
  <c r="W6509" i="2" s="1"/>
  <c r="Y6509" i="2" s="1"/>
  <c r="T6527" i="2"/>
  <c r="U6527" i="2" s="1"/>
  <c r="W6527" i="2" s="1"/>
  <c r="Y6527" i="2" s="1"/>
  <c r="T6545" i="2"/>
  <c r="U6545" i="2" s="1"/>
  <c r="W6545" i="2" s="1"/>
  <c r="Y6545" i="2" s="1"/>
  <c r="T6559" i="2"/>
  <c r="U6559" i="2" s="1"/>
  <c r="W6559" i="2" s="1"/>
  <c r="Y6559" i="2" s="1"/>
  <c r="T6577" i="2"/>
  <c r="U6577" i="2" s="1"/>
  <c r="W6577" i="2" s="1"/>
  <c r="Y6577" i="2" s="1"/>
  <c r="T6595" i="2"/>
  <c r="U6595" i="2" s="1"/>
  <c r="W6595" i="2" s="1"/>
  <c r="Y6595" i="2" s="1"/>
  <c r="T6609" i="2"/>
  <c r="U6609" i="2" s="1"/>
  <c r="W6609" i="2" s="1"/>
  <c r="Y6609" i="2" s="1"/>
  <c r="T6627" i="2"/>
  <c r="U6627" i="2" s="1"/>
  <c r="W6627" i="2" s="1"/>
  <c r="Y6627" i="2" s="1"/>
  <c r="T6645" i="2"/>
  <c r="U6645" i="2" s="1"/>
  <c r="W6645" i="2" s="1"/>
  <c r="Y6645" i="2" s="1"/>
  <c r="T6313" i="2"/>
  <c r="U6313" i="2" s="1"/>
  <c r="W6313" i="2" s="1"/>
  <c r="Y6313" i="2" s="1"/>
  <c r="T6328" i="2"/>
  <c r="U6328" i="2" s="1"/>
  <c r="W6328" i="2" s="1"/>
  <c r="Y6328" i="2" s="1"/>
  <c r="T6346" i="2"/>
  <c r="U6346" i="2" s="1"/>
  <c r="W6346" i="2" s="1"/>
  <c r="Y6346" i="2" s="1"/>
  <c r="T6363" i="2"/>
  <c r="U6363" i="2" s="1"/>
  <c r="W6363" i="2" s="1"/>
  <c r="Y6363" i="2" s="1"/>
  <c r="T6378" i="2"/>
  <c r="U6378" i="2" s="1"/>
  <c r="W6378" i="2" s="1"/>
  <c r="Y6378" i="2" s="1"/>
  <c r="T6396" i="2"/>
  <c r="U6396" i="2" s="1"/>
  <c r="W6396" i="2" s="1"/>
  <c r="Y6396" i="2" s="1"/>
  <c r="T6413" i="2"/>
  <c r="U6413" i="2" s="1"/>
  <c r="W6413" i="2" s="1"/>
  <c r="Y6413" i="2" s="1"/>
  <c r="T6428" i="2"/>
  <c r="U6428" i="2" s="1"/>
  <c r="W6428" i="2" s="1"/>
  <c r="Y6428" i="2" s="1"/>
  <c r="T6446" i="2"/>
  <c r="U6446" i="2" s="1"/>
  <c r="W6446" i="2" s="1"/>
  <c r="Y6446" i="2" s="1"/>
  <c r="T6463" i="2"/>
  <c r="U6463" i="2" s="1"/>
  <c r="W6463" i="2" s="1"/>
  <c r="Y6463" i="2" s="1"/>
  <c r="T6478" i="2"/>
  <c r="U6478" i="2" s="1"/>
  <c r="W6478" i="2" s="1"/>
  <c r="Y6478" i="2" s="1"/>
  <c r="T6496" i="2"/>
  <c r="U6496" i="2" s="1"/>
  <c r="W6496" i="2" s="1"/>
  <c r="Y6496" i="2" s="1"/>
  <c r="T6513" i="2"/>
  <c r="U6513" i="2" s="1"/>
  <c r="W6513" i="2" s="1"/>
  <c r="Y6513" i="2" s="1"/>
  <c r="T6528" i="2"/>
  <c r="U6528" i="2" s="1"/>
  <c r="W6528" i="2" s="1"/>
  <c r="Y6528" i="2" s="1"/>
  <c r="T6546" i="2"/>
  <c r="U6546" i="2" s="1"/>
  <c r="W6546" i="2" s="1"/>
  <c r="Y6546" i="2" s="1"/>
  <c r="T6563" i="2"/>
  <c r="U6563" i="2" s="1"/>
  <c r="W6563" i="2" s="1"/>
  <c r="Y6563" i="2" s="1"/>
  <c r="T6578" i="2"/>
  <c r="U6578" i="2" s="1"/>
  <c r="W6578" i="2" s="1"/>
  <c r="Y6578" i="2" s="1"/>
  <c r="T6596" i="2"/>
  <c r="U6596" i="2" s="1"/>
  <c r="W6596" i="2" s="1"/>
  <c r="Y6596" i="2" s="1"/>
  <c r="T6613" i="2"/>
  <c r="U6613" i="2" s="1"/>
  <c r="W6613" i="2" s="1"/>
  <c r="Y6613" i="2" s="1"/>
  <c r="T6628" i="2"/>
  <c r="U6628" i="2" s="1"/>
  <c r="W6628" i="2" s="1"/>
  <c r="Y6628" i="2" s="1"/>
  <c r="T6646" i="2"/>
  <c r="U6646" i="2" s="1"/>
  <c r="W6646" i="2" s="1"/>
  <c r="Y6646" i="2" s="1"/>
  <c r="T6315" i="2"/>
  <c r="U6315" i="2" s="1"/>
  <c r="W6315" i="2" s="1"/>
  <c r="Y6315" i="2" s="1"/>
  <c r="T6329" i="2"/>
  <c r="U6329" i="2" s="1"/>
  <c r="W6329" i="2" s="1"/>
  <c r="Y6329" i="2" s="1"/>
  <c r="T6347" i="2"/>
  <c r="U6347" i="2" s="1"/>
  <c r="W6347" i="2" s="1"/>
  <c r="Y6347" i="2" s="1"/>
  <c r="T6365" i="2"/>
  <c r="U6365" i="2" s="1"/>
  <c r="W6365" i="2" s="1"/>
  <c r="Y6365" i="2" s="1"/>
  <c r="T6379" i="2"/>
  <c r="U6379" i="2" s="1"/>
  <c r="W6379" i="2" s="1"/>
  <c r="Y6379" i="2" s="1"/>
  <c r="T6397" i="2"/>
  <c r="U6397" i="2" s="1"/>
  <c r="W6397" i="2" s="1"/>
  <c r="Y6397" i="2" s="1"/>
  <c r="T6415" i="2"/>
  <c r="U6415" i="2" s="1"/>
  <c r="W6415" i="2" s="1"/>
  <c r="Y6415" i="2" s="1"/>
  <c r="T6429" i="2"/>
  <c r="U6429" i="2" s="1"/>
  <c r="W6429" i="2" s="1"/>
  <c r="Y6429" i="2" s="1"/>
  <c r="T6447" i="2"/>
  <c r="U6447" i="2" s="1"/>
  <c r="W6447" i="2" s="1"/>
  <c r="Y6447" i="2" s="1"/>
  <c r="T6465" i="2"/>
  <c r="U6465" i="2" s="1"/>
  <c r="W6465" i="2" s="1"/>
  <c r="Y6465" i="2" s="1"/>
  <c r="T6479" i="2"/>
  <c r="U6479" i="2" s="1"/>
  <c r="W6479" i="2" s="1"/>
  <c r="Y6479" i="2" s="1"/>
  <c r="T6497" i="2"/>
  <c r="U6497" i="2" s="1"/>
  <c r="W6497" i="2" s="1"/>
  <c r="Y6497" i="2" s="1"/>
  <c r="T6515" i="2"/>
  <c r="U6515" i="2" s="1"/>
  <c r="W6515" i="2" s="1"/>
  <c r="Y6515" i="2" s="1"/>
  <c r="T6529" i="2"/>
  <c r="U6529" i="2" s="1"/>
  <c r="W6529" i="2" s="1"/>
  <c r="Y6529" i="2" s="1"/>
  <c r="T6547" i="2"/>
  <c r="U6547" i="2" s="1"/>
  <c r="W6547" i="2" s="1"/>
  <c r="Y6547" i="2" s="1"/>
  <c r="T6565" i="2"/>
  <c r="U6565" i="2" s="1"/>
  <c r="W6565" i="2" s="1"/>
  <c r="Y6565" i="2" s="1"/>
  <c r="T6579" i="2"/>
  <c r="U6579" i="2" s="1"/>
  <c r="W6579" i="2" s="1"/>
  <c r="Y6579" i="2" s="1"/>
  <c r="T6597" i="2"/>
  <c r="U6597" i="2" s="1"/>
  <c r="W6597" i="2" s="1"/>
  <c r="Y6597" i="2" s="1"/>
  <c r="T6615" i="2"/>
  <c r="U6615" i="2" s="1"/>
  <c r="W6615" i="2" s="1"/>
  <c r="Y6615" i="2" s="1"/>
  <c r="T6629" i="2"/>
  <c r="U6629" i="2" s="1"/>
  <c r="W6629" i="2" s="1"/>
  <c r="Y6629" i="2" s="1"/>
  <c r="T6647" i="2"/>
  <c r="U6647" i="2" s="1"/>
  <c r="W6647" i="2" s="1"/>
  <c r="Y6647" i="2" s="1"/>
  <c r="T5912" i="2"/>
  <c r="U5912" i="2" s="1"/>
  <c r="W5912" i="2" s="1"/>
  <c r="Y5912" i="2" s="1"/>
  <c r="T5913" i="2"/>
  <c r="U5913" i="2" s="1"/>
  <c r="W5913" i="2" s="1"/>
  <c r="Y5913" i="2" s="1"/>
  <c r="T6655" i="2"/>
  <c r="U6655" i="2" s="1"/>
  <c r="W6655" i="2" s="1"/>
  <c r="Y6655" i="2" s="1"/>
  <c r="T6656" i="2"/>
  <c r="U6656" i="2" s="1"/>
  <c r="W6656" i="2" s="1"/>
  <c r="Y6656" i="2" s="1"/>
  <c r="T1123" i="2"/>
  <c r="U1123" i="2" s="1"/>
  <c r="W1123" i="2" s="1"/>
  <c r="Y1123" i="2" s="1"/>
  <c r="T1121" i="2"/>
  <c r="U1121" i="2" s="1"/>
  <c r="W1121" i="2" s="1"/>
  <c r="Y1121" i="2" s="1"/>
  <c r="T1122" i="2"/>
  <c r="U1122" i="2" s="1"/>
  <c r="W1122" i="2" s="1"/>
  <c r="Y1122" i="2" s="1"/>
  <c r="T1124" i="2"/>
  <c r="U1124" i="2" s="1"/>
  <c r="W1124" i="2" s="1"/>
  <c r="Y1124" i="2" s="1"/>
  <c r="T1125" i="2"/>
  <c r="U1125" i="2" s="1"/>
  <c r="W1125" i="2" s="1"/>
  <c r="Y1125" i="2" s="1"/>
  <c r="T1126" i="2"/>
  <c r="U1126" i="2" s="1"/>
  <c r="W1126" i="2" s="1"/>
  <c r="Y1126" i="2" s="1"/>
  <c r="T3328" i="2"/>
  <c r="U3328" i="2" s="1"/>
  <c r="W3328" i="2" s="1"/>
  <c r="Y3328" i="2" s="1"/>
  <c r="T3323" i="2"/>
  <c r="U3323" i="2" s="1"/>
  <c r="W3323" i="2" s="1"/>
  <c r="Y3323" i="2" s="1"/>
  <c r="T3327" i="2"/>
  <c r="U3327" i="2" s="1"/>
  <c r="W3327" i="2" s="1"/>
  <c r="Y3327" i="2" s="1"/>
  <c r="T3325" i="2"/>
  <c r="U3325" i="2" s="1"/>
  <c r="W3325" i="2" s="1"/>
  <c r="Y3325" i="2" s="1"/>
  <c r="T3326" i="2"/>
  <c r="U3326" i="2" s="1"/>
  <c r="W3326" i="2" s="1"/>
  <c r="Y3326" i="2" s="1"/>
  <c r="T3324" i="2"/>
  <c r="U3324" i="2" s="1"/>
  <c r="W3324" i="2" s="1"/>
  <c r="Y3324" i="2" s="1"/>
  <c r="T5550" i="2"/>
  <c r="U5550" i="2" s="1"/>
  <c r="W5550" i="2" s="1"/>
  <c r="Y5550" i="2" s="1"/>
  <c r="T5560" i="2"/>
  <c r="U5560" i="2" s="1"/>
  <c r="W5560" i="2" s="1"/>
  <c r="Y5560" i="2" s="1"/>
  <c r="T5551" i="2"/>
  <c r="U5551" i="2" s="1"/>
  <c r="W5551" i="2" s="1"/>
  <c r="Y5551" i="2" s="1"/>
  <c r="T5561" i="2"/>
  <c r="U5561" i="2" s="1"/>
  <c r="W5561" i="2" s="1"/>
  <c r="Y5561" i="2" s="1"/>
  <c r="T5552" i="2"/>
  <c r="U5552" i="2" s="1"/>
  <c r="W5552" i="2" s="1"/>
  <c r="Y5552" i="2" s="1"/>
  <c r="T5562" i="2"/>
  <c r="U5562" i="2" s="1"/>
  <c r="W5562" i="2" s="1"/>
  <c r="Y5562" i="2" s="1"/>
  <c r="T5553" i="2"/>
  <c r="U5553" i="2" s="1"/>
  <c r="W5553" i="2" s="1"/>
  <c r="Y5553" i="2" s="1"/>
  <c r="T5563" i="2"/>
  <c r="U5563" i="2" s="1"/>
  <c r="W5563" i="2" s="1"/>
  <c r="Y5563" i="2" s="1"/>
  <c r="T5556" i="2"/>
  <c r="U5556" i="2" s="1"/>
  <c r="W5556" i="2" s="1"/>
  <c r="Y5556" i="2" s="1"/>
  <c r="T5557" i="2"/>
  <c r="U5557" i="2" s="1"/>
  <c r="W5557" i="2" s="1"/>
  <c r="Y5557" i="2" s="1"/>
  <c r="T5558" i="2"/>
  <c r="U5558" i="2" s="1"/>
  <c r="W5558" i="2" s="1"/>
  <c r="Y5558" i="2" s="1"/>
  <c r="T5559" i="2"/>
  <c r="U5559" i="2" s="1"/>
  <c r="W5559" i="2" s="1"/>
  <c r="Y5559" i="2" s="1"/>
  <c r="T5564" i="2"/>
  <c r="U5564" i="2" s="1"/>
  <c r="W5564" i="2" s="1"/>
  <c r="Y5564" i="2" s="1"/>
  <c r="T5565" i="2"/>
  <c r="U5565" i="2" s="1"/>
  <c r="W5565" i="2" s="1"/>
  <c r="Y5565" i="2" s="1"/>
  <c r="T5566" i="2"/>
  <c r="U5566" i="2" s="1"/>
  <c r="W5566" i="2" s="1"/>
  <c r="Y5566" i="2" s="1"/>
  <c r="T5549" i="2"/>
  <c r="U5549" i="2" s="1"/>
  <c r="W5549" i="2" s="1"/>
  <c r="Y5549" i="2" s="1"/>
  <c r="T5567" i="2"/>
  <c r="U5567" i="2" s="1"/>
  <c r="W5567" i="2" s="1"/>
  <c r="Y5567" i="2" s="1"/>
  <c r="T5554" i="2"/>
  <c r="U5554" i="2" s="1"/>
  <c r="W5554" i="2" s="1"/>
  <c r="Y5554" i="2" s="1"/>
  <c r="T5568" i="2"/>
  <c r="U5568" i="2" s="1"/>
  <c r="W5568" i="2" s="1"/>
  <c r="Y5568" i="2" s="1"/>
  <c r="T5555" i="2"/>
  <c r="U5555" i="2" s="1"/>
  <c r="W5555" i="2" s="1"/>
  <c r="Y5555" i="2" s="1"/>
  <c r="T8136" i="2"/>
  <c r="U8136" i="2" s="1"/>
  <c r="W8136" i="2" s="1"/>
  <c r="Y8136" i="2" s="1"/>
  <c r="T8122" i="2"/>
  <c r="U8122" i="2" s="1"/>
  <c r="W8122" i="2" s="1"/>
  <c r="Y8122" i="2" s="1"/>
  <c r="T8104" i="2"/>
  <c r="U8104" i="2" s="1"/>
  <c r="W8104" i="2" s="1"/>
  <c r="Y8104" i="2" s="1"/>
  <c r="T8086" i="2"/>
  <c r="U8086" i="2" s="1"/>
  <c r="W8086" i="2" s="1"/>
  <c r="Y8086" i="2" s="1"/>
  <c r="T8072" i="2"/>
  <c r="U8072" i="2" s="1"/>
  <c r="W8072" i="2" s="1"/>
  <c r="Y8072" i="2" s="1"/>
  <c r="T8054" i="2"/>
  <c r="U8054" i="2" s="1"/>
  <c r="W8054" i="2" s="1"/>
  <c r="Y8054" i="2" s="1"/>
  <c r="T8036" i="2"/>
  <c r="U8036" i="2" s="1"/>
  <c r="W8036" i="2" s="1"/>
  <c r="Y8036" i="2" s="1"/>
  <c r="T8022" i="2"/>
  <c r="U8022" i="2" s="1"/>
  <c r="W8022" i="2" s="1"/>
  <c r="Y8022" i="2" s="1"/>
  <c r="T8004" i="2"/>
  <c r="U8004" i="2" s="1"/>
  <c r="W8004" i="2" s="1"/>
  <c r="Y8004" i="2" s="1"/>
  <c r="T7986" i="2"/>
  <c r="U7986" i="2" s="1"/>
  <c r="W7986" i="2" s="1"/>
  <c r="Y7986" i="2" s="1"/>
  <c r="T7972" i="2"/>
  <c r="U7972" i="2" s="1"/>
  <c r="W7972" i="2" s="1"/>
  <c r="Y7972" i="2" s="1"/>
  <c r="T7954" i="2"/>
  <c r="U7954" i="2" s="1"/>
  <c r="W7954" i="2" s="1"/>
  <c r="Y7954" i="2" s="1"/>
  <c r="T7936" i="2"/>
  <c r="U7936" i="2" s="1"/>
  <c r="W7936" i="2" s="1"/>
  <c r="Y7936" i="2" s="1"/>
  <c r="T7922" i="2"/>
  <c r="U7922" i="2" s="1"/>
  <c r="W7922" i="2" s="1"/>
  <c r="Y7922" i="2" s="1"/>
  <c r="T7904" i="2"/>
  <c r="U7904" i="2" s="1"/>
  <c r="W7904" i="2" s="1"/>
  <c r="Y7904" i="2" s="1"/>
  <c r="T7886" i="2"/>
  <c r="U7886" i="2" s="1"/>
  <c r="W7886" i="2" s="1"/>
  <c r="Y7886" i="2" s="1"/>
  <c r="T7872" i="2"/>
  <c r="U7872" i="2" s="1"/>
  <c r="W7872" i="2" s="1"/>
  <c r="Y7872" i="2" s="1"/>
  <c r="T7854" i="2"/>
  <c r="U7854" i="2" s="1"/>
  <c r="W7854" i="2" s="1"/>
  <c r="Y7854" i="2" s="1"/>
  <c r="T7836" i="2"/>
  <c r="U7836" i="2" s="1"/>
  <c r="W7836" i="2" s="1"/>
  <c r="Y7836" i="2" s="1"/>
  <c r="T7822" i="2"/>
  <c r="U7822" i="2" s="1"/>
  <c r="W7822" i="2" s="1"/>
  <c r="Y7822" i="2" s="1"/>
  <c r="T7804" i="2"/>
  <c r="U7804" i="2" s="1"/>
  <c r="W7804" i="2" s="1"/>
  <c r="Y7804" i="2" s="1"/>
  <c r="T7786" i="2"/>
  <c r="U7786" i="2" s="1"/>
  <c r="W7786" i="2" s="1"/>
  <c r="Y7786" i="2" s="1"/>
  <c r="T7772" i="2"/>
  <c r="U7772" i="2" s="1"/>
  <c r="W7772" i="2" s="1"/>
  <c r="Y7772" i="2" s="1"/>
  <c r="T7384" i="2"/>
  <c r="U7384" i="2" s="1"/>
  <c r="W7384" i="2" s="1"/>
  <c r="Y7384" i="2" s="1"/>
  <c r="T7366" i="2"/>
  <c r="U7366" i="2" s="1"/>
  <c r="W7366" i="2" s="1"/>
  <c r="Y7366" i="2" s="1"/>
  <c r="T7352" i="2"/>
  <c r="U7352" i="2" s="1"/>
  <c r="W7352" i="2" s="1"/>
  <c r="Y7352" i="2" s="1"/>
  <c r="T7334" i="2"/>
  <c r="U7334" i="2" s="1"/>
  <c r="W7334" i="2" s="1"/>
  <c r="Y7334" i="2" s="1"/>
  <c r="T7316" i="2"/>
  <c r="U7316" i="2" s="1"/>
  <c r="W7316" i="2" s="1"/>
  <c r="Y7316" i="2" s="1"/>
  <c r="T7302" i="2"/>
  <c r="U7302" i="2" s="1"/>
  <c r="W7302" i="2" s="1"/>
  <c r="Y7302" i="2" s="1"/>
  <c r="T7284" i="2"/>
  <c r="U7284" i="2" s="1"/>
  <c r="W7284" i="2" s="1"/>
  <c r="Y7284" i="2" s="1"/>
  <c r="T7254" i="2"/>
  <c r="U7254" i="2" s="1"/>
  <c r="W7254" i="2" s="1"/>
  <c r="Y7254" i="2" s="1"/>
  <c r="T7197" i="2"/>
  <c r="U7197" i="2" s="1"/>
  <c r="W7197" i="2" s="1"/>
  <c r="Y7197" i="2" s="1"/>
  <c r="T1895" i="2"/>
  <c r="U1895" i="2" s="1"/>
  <c r="W1895" i="2" s="1"/>
  <c r="Y1895" i="2" s="1"/>
  <c r="T1905" i="2"/>
  <c r="U1905" i="2" s="1"/>
  <c r="W1905" i="2" s="1"/>
  <c r="Y1905" i="2" s="1"/>
  <c r="T1915" i="2"/>
  <c r="U1915" i="2" s="1"/>
  <c r="W1915" i="2" s="1"/>
  <c r="Y1915" i="2" s="1"/>
  <c r="T1925" i="2"/>
  <c r="U1925" i="2" s="1"/>
  <c r="W1925" i="2" s="1"/>
  <c r="Y1925" i="2" s="1"/>
  <c r="T1935" i="2"/>
  <c r="U1935" i="2" s="1"/>
  <c r="W1935" i="2" s="1"/>
  <c r="Y1935" i="2" s="1"/>
  <c r="T1945" i="2"/>
  <c r="U1945" i="2" s="1"/>
  <c r="W1945" i="2" s="1"/>
  <c r="Y1945" i="2" s="1"/>
  <c r="T1955" i="2"/>
  <c r="U1955" i="2" s="1"/>
  <c r="W1955" i="2" s="1"/>
  <c r="Y1955" i="2" s="1"/>
  <c r="T1965" i="2"/>
  <c r="U1965" i="2" s="1"/>
  <c r="W1965" i="2" s="1"/>
  <c r="Y1965" i="2" s="1"/>
  <c r="T1975" i="2"/>
  <c r="U1975" i="2" s="1"/>
  <c r="W1975" i="2" s="1"/>
  <c r="Y1975" i="2" s="1"/>
  <c r="T1985" i="2"/>
  <c r="U1985" i="2" s="1"/>
  <c r="W1985" i="2" s="1"/>
  <c r="Y1985" i="2" s="1"/>
  <c r="T1896" i="2"/>
  <c r="U1896" i="2" s="1"/>
  <c r="W1896" i="2" s="1"/>
  <c r="Y1896" i="2" s="1"/>
  <c r="T1906" i="2"/>
  <c r="U1906" i="2" s="1"/>
  <c r="W1906" i="2" s="1"/>
  <c r="Y1906" i="2" s="1"/>
  <c r="T1916" i="2"/>
  <c r="U1916" i="2" s="1"/>
  <c r="W1916" i="2" s="1"/>
  <c r="Y1916" i="2" s="1"/>
  <c r="T1926" i="2"/>
  <c r="U1926" i="2" s="1"/>
  <c r="W1926" i="2" s="1"/>
  <c r="Y1926" i="2" s="1"/>
  <c r="T1936" i="2"/>
  <c r="U1936" i="2" s="1"/>
  <c r="W1936" i="2" s="1"/>
  <c r="Y1936" i="2" s="1"/>
  <c r="T1946" i="2"/>
  <c r="U1946" i="2" s="1"/>
  <c r="W1946" i="2" s="1"/>
  <c r="Y1946" i="2" s="1"/>
  <c r="T1956" i="2"/>
  <c r="U1956" i="2" s="1"/>
  <c r="W1956" i="2" s="1"/>
  <c r="Y1956" i="2" s="1"/>
  <c r="T1966" i="2"/>
  <c r="U1966" i="2" s="1"/>
  <c r="W1966" i="2" s="1"/>
  <c r="Y1966" i="2" s="1"/>
  <c r="T1976" i="2"/>
  <c r="U1976" i="2" s="1"/>
  <c r="W1976" i="2" s="1"/>
  <c r="Y1976" i="2" s="1"/>
  <c r="T1986" i="2"/>
  <c r="U1986" i="2" s="1"/>
  <c r="W1986" i="2" s="1"/>
  <c r="Y1986" i="2" s="1"/>
  <c r="T1897" i="2"/>
  <c r="U1897" i="2" s="1"/>
  <c r="W1897" i="2" s="1"/>
  <c r="Y1897" i="2" s="1"/>
  <c r="T1907" i="2"/>
  <c r="U1907" i="2" s="1"/>
  <c r="W1907" i="2" s="1"/>
  <c r="Y1907" i="2" s="1"/>
  <c r="T1917" i="2"/>
  <c r="U1917" i="2" s="1"/>
  <c r="W1917" i="2" s="1"/>
  <c r="Y1917" i="2" s="1"/>
  <c r="T1927" i="2"/>
  <c r="U1927" i="2" s="1"/>
  <c r="W1927" i="2" s="1"/>
  <c r="Y1927" i="2" s="1"/>
  <c r="T1937" i="2"/>
  <c r="U1937" i="2" s="1"/>
  <c r="W1937" i="2" s="1"/>
  <c r="Y1937" i="2" s="1"/>
  <c r="T1947" i="2"/>
  <c r="U1947" i="2" s="1"/>
  <c r="W1947" i="2" s="1"/>
  <c r="Y1947" i="2" s="1"/>
  <c r="T1957" i="2"/>
  <c r="U1957" i="2" s="1"/>
  <c r="W1957" i="2" s="1"/>
  <c r="Y1957" i="2" s="1"/>
  <c r="T1967" i="2"/>
  <c r="U1967" i="2" s="1"/>
  <c r="W1967" i="2" s="1"/>
  <c r="Y1967" i="2" s="1"/>
  <c r="T1977" i="2"/>
  <c r="U1977" i="2" s="1"/>
  <c r="W1977" i="2" s="1"/>
  <c r="Y1977" i="2" s="1"/>
  <c r="T1892" i="2"/>
  <c r="U1892" i="2" s="1"/>
  <c r="W1892" i="2" s="1"/>
  <c r="Y1892" i="2" s="1"/>
  <c r="T1908" i="2"/>
  <c r="U1908" i="2" s="1"/>
  <c r="W1908" i="2" s="1"/>
  <c r="Y1908" i="2" s="1"/>
  <c r="T1921" i="2"/>
  <c r="U1921" i="2" s="1"/>
  <c r="W1921" i="2" s="1"/>
  <c r="Y1921" i="2" s="1"/>
  <c r="T1934" i="2"/>
  <c r="U1934" i="2" s="1"/>
  <c r="W1934" i="2" s="1"/>
  <c r="Y1934" i="2" s="1"/>
  <c r="T1950" i="2"/>
  <c r="U1950" i="2" s="1"/>
  <c r="W1950" i="2" s="1"/>
  <c r="Y1950" i="2" s="1"/>
  <c r="T1963" i="2"/>
  <c r="U1963" i="2" s="1"/>
  <c r="W1963" i="2" s="1"/>
  <c r="Y1963" i="2" s="1"/>
  <c r="T1979" i="2"/>
  <c r="U1979" i="2" s="1"/>
  <c r="W1979" i="2" s="1"/>
  <c r="Y1979" i="2" s="1"/>
  <c r="T1991" i="2"/>
  <c r="U1991" i="2" s="1"/>
  <c r="W1991" i="2" s="1"/>
  <c r="Y1991" i="2" s="1"/>
  <c r="T2001" i="2"/>
  <c r="U2001" i="2" s="1"/>
  <c r="W2001" i="2" s="1"/>
  <c r="Y2001" i="2" s="1"/>
  <c r="T2011" i="2"/>
  <c r="U2011" i="2" s="1"/>
  <c r="W2011" i="2" s="1"/>
  <c r="Y2011" i="2" s="1"/>
  <c r="T2021" i="2"/>
  <c r="U2021" i="2" s="1"/>
  <c r="W2021" i="2" s="1"/>
  <c r="Y2021" i="2" s="1"/>
  <c r="T2031" i="2"/>
  <c r="U2031" i="2" s="1"/>
  <c r="W2031" i="2" s="1"/>
  <c r="Y2031" i="2" s="1"/>
  <c r="T2041" i="2"/>
  <c r="U2041" i="2" s="1"/>
  <c r="W2041" i="2" s="1"/>
  <c r="Y2041" i="2" s="1"/>
  <c r="T2051" i="2"/>
  <c r="U2051" i="2" s="1"/>
  <c r="W2051" i="2" s="1"/>
  <c r="Y2051" i="2" s="1"/>
  <c r="T2061" i="2"/>
  <c r="U2061" i="2" s="1"/>
  <c r="W2061" i="2" s="1"/>
  <c r="Y2061" i="2" s="1"/>
  <c r="T2071" i="2"/>
  <c r="U2071" i="2" s="1"/>
  <c r="W2071" i="2" s="1"/>
  <c r="Y2071" i="2" s="1"/>
  <c r="T2081" i="2"/>
  <c r="U2081" i="2" s="1"/>
  <c r="W2081" i="2" s="1"/>
  <c r="Y2081" i="2" s="1"/>
  <c r="T2091" i="2"/>
  <c r="U2091" i="2" s="1"/>
  <c r="W2091" i="2" s="1"/>
  <c r="Y2091" i="2" s="1"/>
  <c r="T2101" i="2"/>
  <c r="U2101" i="2" s="1"/>
  <c r="W2101" i="2" s="1"/>
  <c r="Y2101" i="2" s="1"/>
  <c r="T2111" i="2"/>
  <c r="U2111" i="2" s="1"/>
  <c r="W2111" i="2" s="1"/>
  <c r="Y2111" i="2" s="1"/>
  <c r="T2121" i="2"/>
  <c r="U2121" i="2" s="1"/>
  <c r="W2121" i="2" s="1"/>
  <c r="Y2121" i="2" s="1"/>
  <c r="T2131" i="2"/>
  <c r="U2131" i="2" s="1"/>
  <c r="W2131" i="2" s="1"/>
  <c r="Y2131" i="2" s="1"/>
  <c r="T2141" i="2"/>
  <c r="U2141" i="2" s="1"/>
  <c r="W2141" i="2" s="1"/>
  <c r="Y2141" i="2" s="1"/>
  <c r="T2151" i="2"/>
  <c r="U2151" i="2" s="1"/>
  <c r="W2151" i="2" s="1"/>
  <c r="Y2151" i="2" s="1"/>
  <c r="T2161" i="2"/>
  <c r="U2161" i="2" s="1"/>
  <c r="W2161" i="2" s="1"/>
  <c r="Y2161" i="2" s="1"/>
  <c r="T2171" i="2"/>
  <c r="U2171" i="2" s="1"/>
  <c r="W2171" i="2" s="1"/>
  <c r="Y2171" i="2" s="1"/>
  <c r="T2181" i="2"/>
  <c r="U2181" i="2" s="1"/>
  <c r="W2181" i="2" s="1"/>
  <c r="Y2181" i="2" s="1"/>
  <c r="T2191" i="2"/>
  <c r="U2191" i="2" s="1"/>
  <c r="W2191" i="2" s="1"/>
  <c r="Y2191" i="2" s="1"/>
  <c r="T2201" i="2"/>
  <c r="U2201" i="2" s="1"/>
  <c r="W2201" i="2" s="1"/>
  <c r="Y2201" i="2" s="1"/>
  <c r="T2211" i="2"/>
  <c r="U2211" i="2" s="1"/>
  <c r="W2211" i="2" s="1"/>
  <c r="Y2211" i="2" s="1"/>
  <c r="T2221" i="2"/>
  <c r="U2221" i="2" s="1"/>
  <c r="W2221" i="2" s="1"/>
  <c r="Y2221" i="2" s="1"/>
  <c r="T2231" i="2"/>
  <c r="U2231" i="2" s="1"/>
  <c r="W2231" i="2" s="1"/>
  <c r="Y2231" i="2" s="1"/>
  <c r="T1893" i="2"/>
  <c r="U1893" i="2" s="1"/>
  <c r="W1893" i="2" s="1"/>
  <c r="Y1893" i="2" s="1"/>
  <c r="T1909" i="2"/>
  <c r="U1909" i="2" s="1"/>
  <c r="W1909" i="2" s="1"/>
  <c r="Y1909" i="2" s="1"/>
  <c r="T1922" i="2"/>
  <c r="U1922" i="2" s="1"/>
  <c r="W1922" i="2" s="1"/>
  <c r="Y1922" i="2" s="1"/>
  <c r="T1938" i="2"/>
  <c r="U1938" i="2" s="1"/>
  <c r="W1938" i="2" s="1"/>
  <c r="Y1938" i="2" s="1"/>
  <c r="T1951" i="2"/>
  <c r="U1951" i="2" s="1"/>
  <c r="W1951" i="2" s="1"/>
  <c r="Y1951" i="2" s="1"/>
  <c r="T1964" i="2"/>
  <c r="U1964" i="2" s="1"/>
  <c r="W1964" i="2" s="1"/>
  <c r="Y1964" i="2" s="1"/>
  <c r="T1980" i="2"/>
  <c r="U1980" i="2" s="1"/>
  <c r="W1980" i="2" s="1"/>
  <c r="Y1980" i="2" s="1"/>
  <c r="T1992" i="2"/>
  <c r="U1992" i="2" s="1"/>
  <c r="W1992" i="2" s="1"/>
  <c r="Y1992" i="2" s="1"/>
  <c r="T2002" i="2"/>
  <c r="U2002" i="2" s="1"/>
  <c r="W2002" i="2" s="1"/>
  <c r="Y2002" i="2" s="1"/>
  <c r="T2012" i="2"/>
  <c r="U2012" i="2" s="1"/>
  <c r="W2012" i="2" s="1"/>
  <c r="Y2012" i="2" s="1"/>
  <c r="T2022" i="2"/>
  <c r="U2022" i="2" s="1"/>
  <c r="W2022" i="2" s="1"/>
  <c r="Y2022" i="2" s="1"/>
  <c r="T2032" i="2"/>
  <c r="U2032" i="2" s="1"/>
  <c r="W2032" i="2" s="1"/>
  <c r="Y2032" i="2" s="1"/>
  <c r="T2042" i="2"/>
  <c r="U2042" i="2" s="1"/>
  <c r="W2042" i="2" s="1"/>
  <c r="Y2042" i="2" s="1"/>
  <c r="T2052" i="2"/>
  <c r="U2052" i="2" s="1"/>
  <c r="W2052" i="2" s="1"/>
  <c r="Y2052" i="2" s="1"/>
  <c r="T2062" i="2"/>
  <c r="U2062" i="2" s="1"/>
  <c r="W2062" i="2" s="1"/>
  <c r="Y2062" i="2" s="1"/>
  <c r="T2072" i="2"/>
  <c r="U2072" i="2" s="1"/>
  <c r="W2072" i="2" s="1"/>
  <c r="Y2072" i="2" s="1"/>
  <c r="T2082" i="2"/>
  <c r="U2082" i="2" s="1"/>
  <c r="W2082" i="2" s="1"/>
  <c r="Y2082" i="2" s="1"/>
  <c r="T2092" i="2"/>
  <c r="U2092" i="2" s="1"/>
  <c r="W2092" i="2" s="1"/>
  <c r="Y2092" i="2" s="1"/>
  <c r="T2102" i="2"/>
  <c r="U2102" i="2" s="1"/>
  <c r="W2102" i="2" s="1"/>
  <c r="Y2102" i="2" s="1"/>
  <c r="T2112" i="2"/>
  <c r="U2112" i="2" s="1"/>
  <c r="W2112" i="2" s="1"/>
  <c r="Y2112" i="2" s="1"/>
  <c r="T2122" i="2"/>
  <c r="U2122" i="2" s="1"/>
  <c r="W2122" i="2" s="1"/>
  <c r="Y2122" i="2" s="1"/>
  <c r="T2132" i="2"/>
  <c r="U2132" i="2" s="1"/>
  <c r="W2132" i="2" s="1"/>
  <c r="Y2132" i="2" s="1"/>
  <c r="T2142" i="2"/>
  <c r="U2142" i="2" s="1"/>
  <c r="W2142" i="2" s="1"/>
  <c r="Y2142" i="2" s="1"/>
  <c r="T2152" i="2"/>
  <c r="U2152" i="2" s="1"/>
  <c r="W2152" i="2" s="1"/>
  <c r="Y2152" i="2" s="1"/>
  <c r="T2162" i="2"/>
  <c r="U2162" i="2" s="1"/>
  <c r="W2162" i="2" s="1"/>
  <c r="Y2162" i="2" s="1"/>
  <c r="T2172" i="2"/>
  <c r="U2172" i="2" s="1"/>
  <c r="W2172" i="2" s="1"/>
  <c r="Y2172" i="2" s="1"/>
  <c r="T2182" i="2"/>
  <c r="U2182" i="2" s="1"/>
  <c r="W2182" i="2" s="1"/>
  <c r="Y2182" i="2" s="1"/>
  <c r="T2192" i="2"/>
  <c r="U2192" i="2" s="1"/>
  <c r="W2192" i="2" s="1"/>
  <c r="Y2192" i="2" s="1"/>
  <c r="T2202" i="2"/>
  <c r="U2202" i="2" s="1"/>
  <c r="W2202" i="2" s="1"/>
  <c r="Y2202" i="2" s="1"/>
  <c r="T2212" i="2"/>
  <c r="U2212" i="2" s="1"/>
  <c r="W2212" i="2" s="1"/>
  <c r="Y2212" i="2" s="1"/>
  <c r="T2222" i="2"/>
  <c r="U2222" i="2" s="1"/>
  <c r="W2222" i="2" s="1"/>
  <c r="Y2222" i="2" s="1"/>
  <c r="T2232" i="2"/>
  <c r="U2232" i="2" s="1"/>
  <c r="W2232" i="2" s="1"/>
  <c r="Y2232" i="2" s="1"/>
  <c r="T1894" i="2"/>
  <c r="U1894" i="2" s="1"/>
  <c r="W1894" i="2" s="1"/>
  <c r="Y1894" i="2" s="1"/>
  <c r="T1910" i="2"/>
  <c r="U1910" i="2" s="1"/>
  <c r="W1910" i="2" s="1"/>
  <c r="Y1910" i="2" s="1"/>
  <c r="T1923" i="2"/>
  <c r="U1923" i="2" s="1"/>
  <c r="W1923" i="2" s="1"/>
  <c r="Y1923" i="2" s="1"/>
  <c r="T1939" i="2"/>
  <c r="U1939" i="2" s="1"/>
  <c r="W1939" i="2" s="1"/>
  <c r="Y1939" i="2" s="1"/>
  <c r="T1952" i="2"/>
  <c r="U1952" i="2" s="1"/>
  <c r="W1952" i="2" s="1"/>
  <c r="Y1952" i="2" s="1"/>
  <c r="T1968" i="2"/>
  <c r="U1968" i="2" s="1"/>
  <c r="W1968" i="2" s="1"/>
  <c r="Y1968" i="2" s="1"/>
  <c r="T1981" i="2"/>
  <c r="U1981" i="2" s="1"/>
  <c r="W1981" i="2" s="1"/>
  <c r="Y1981" i="2" s="1"/>
  <c r="T1993" i="2"/>
  <c r="U1993" i="2" s="1"/>
  <c r="W1993" i="2" s="1"/>
  <c r="Y1993" i="2" s="1"/>
  <c r="T2003" i="2"/>
  <c r="U2003" i="2" s="1"/>
  <c r="W2003" i="2" s="1"/>
  <c r="Y2003" i="2" s="1"/>
  <c r="T2013" i="2"/>
  <c r="U2013" i="2" s="1"/>
  <c r="W2013" i="2" s="1"/>
  <c r="Y2013" i="2" s="1"/>
  <c r="T2023" i="2"/>
  <c r="U2023" i="2" s="1"/>
  <c r="W2023" i="2" s="1"/>
  <c r="Y2023" i="2" s="1"/>
  <c r="T2033" i="2"/>
  <c r="U2033" i="2" s="1"/>
  <c r="W2033" i="2" s="1"/>
  <c r="Y2033" i="2" s="1"/>
  <c r="T2043" i="2"/>
  <c r="U2043" i="2" s="1"/>
  <c r="W2043" i="2" s="1"/>
  <c r="Y2043" i="2" s="1"/>
  <c r="T2053" i="2"/>
  <c r="U2053" i="2" s="1"/>
  <c r="W2053" i="2" s="1"/>
  <c r="Y2053" i="2" s="1"/>
  <c r="T2063" i="2"/>
  <c r="U2063" i="2" s="1"/>
  <c r="W2063" i="2" s="1"/>
  <c r="Y2063" i="2" s="1"/>
  <c r="T2073" i="2"/>
  <c r="U2073" i="2" s="1"/>
  <c r="W2073" i="2" s="1"/>
  <c r="Y2073" i="2" s="1"/>
  <c r="T2083" i="2"/>
  <c r="U2083" i="2" s="1"/>
  <c r="W2083" i="2" s="1"/>
  <c r="Y2083" i="2" s="1"/>
  <c r="T2093" i="2"/>
  <c r="U2093" i="2" s="1"/>
  <c r="W2093" i="2" s="1"/>
  <c r="Y2093" i="2" s="1"/>
  <c r="T2103" i="2"/>
  <c r="U2103" i="2" s="1"/>
  <c r="W2103" i="2" s="1"/>
  <c r="Y2103" i="2" s="1"/>
  <c r="T2113" i="2"/>
  <c r="U2113" i="2" s="1"/>
  <c r="W2113" i="2" s="1"/>
  <c r="Y2113" i="2" s="1"/>
  <c r="T2123" i="2"/>
  <c r="U2123" i="2" s="1"/>
  <c r="W2123" i="2" s="1"/>
  <c r="Y2123" i="2" s="1"/>
  <c r="T2133" i="2"/>
  <c r="U2133" i="2" s="1"/>
  <c r="W2133" i="2" s="1"/>
  <c r="Y2133" i="2" s="1"/>
  <c r="T2143" i="2"/>
  <c r="U2143" i="2" s="1"/>
  <c r="W2143" i="2" s="1"/>
  <c r="Y2143" i="2" s="1"/>
  <c r="T2153" i="2"/>
  <c r="U2153" i="2" s="1"/>
  <c r="W2153" i="2" s="1"/>
  <c r="Y2153" i="2" s="1"/>
  <c r="T2163" i="2"/>
  <c r="U2163" i="2" s="1"/>
  <c r="W2163" i="2" s="1"/>
  <c r="Y2163" i="2" s="1"/>
  <c r="T2173" i="2"/>
  <c r="U2173" i="2" s="1"/>
  <c r="W2173" i="2" s="1"/>
  <c r="Y2173" i="2" s="1"/>
  <c r="T2183" i="2"/>
  <c r="U2183" i="2" s="1"/>
  <c r="W2183" i="2" s="1"/>
  <c r="Y2183" i="2" s="1"/>
  <c r="T2193" i="2"/>
  <c r="U2193" i="2" s="1"/>
  <c r="W2193" i="2" s="1"/>
  <c r="Y2193" i="2" s="1"/>
  <c r="T2203" i="2"/>
  <c r="U2203" i="2" s="1"/>
  <c r="W2203" i="2" s="1"/>
  <c r="Y2203" i="2" s="1"/>
  <c r="T2213" i="2"/>
  <c r="U2213" i="2" s="1"/>
  <c r="W2213" i="2" s="1"/>
  <c r="Y2213" i="2" s="1"/>
  <c r="T2223" i="2"/>
  <c r="U2223" i="2" s="1"/>
  <c r="W2223" i="2" s="1"/>
  <c r="Y2223" i="2" s="1"/>
  <c r="T2233" i="2"/>
  <c r="U2233" i="2" s="1"/>
  <c r="W2233" i="2" s="1"/>
  <c r="Y2233" i="2" s="1"/>
  <c r="T1899" i="2"/>
  <c r="U1899" i="2" s="1"/>
  <c r="W1899" i="2" s="1"/>
  <c r="Y1899" i="2" s="1"/>
  <c r="T1912" i="2"/>
  <c r="U1912" i="2" s="1"/>
  <c r="W1912" i="2" s="1"/>
  <c r="Y1912" i="2" s="1"/>
  <c r="T1928" i="2"/>
  <c r="U1928" i="2" s="1"/>
  <c r="W1928" i="2" s="1"/>
  <c r="Y1928" i="2" s="1"/>
  <c r="T1941" i="2"/>
  <c r="U1941" i="2" s="1"/>
  <c r="W1941" i="2" s="1"/>
  <c r="Y1941" i="2" s="1"/>
  <c r="T1954" i="2"/>
  <c r="U1954" i="2" s="1"/>
  <c r="W1954" i="2" s="1"/>
  <c r="Y1954" i="2" s="1"/>
  <c r="T1970" i="2"/>
  <c r="U1970" i="2" s="1"/>
  <c r="W1970" i="2" s="1"/>
  <c r="Y1970" i="2" s="1"/>
  <c r="T1983" i="2"/>
  <c r="U1983" i="2" s="1"/>
  <c r="W1983" i="2" s="1"/>
  <c r="Y1983" i="2" s="1"/>
  <c r="T1995" i="2"/>
  <c r="U1995" i="2" s="1"/>
  <c r="W1995" i="2" s="1"/>
  <c r="Y1995" i="2" s="1"/>
  <c r="T2005" i="2"/>
  <c r="U2005" i="2" s="1"/>
  <c r="W2005" i="2" s="1"/>
  <c r="Y2005" i="2" s="1"/>
  <c r="T2015" i="2"/>
  <c r="U2015" i="2" s="1"/>
  <c r="W2015" i="2" s="1"/>
  <c r="Y2015" i="2" s="1"/>
  <c r="T2025" i="2"/>
  <c r="U2025" i="2" s="1"/>
  <c r="W2025" i="2" s="1"/>
  <c r="Y2025" i="2" s="1"/>
  <c r="T2035" i="2"/>
  <c r="U2035" i="2" s="1"/>
  <c r="W2035" i="2" s="1"/>
  <c r="Y2035" i="2" s="1"/>
  <c r="T2045" i="2"/>
  <c r="U2045" i="2" s="1"/>
  <c r="W2045" i="2" s="1"/>
  <c r="Y2045" i="2" s="1"/>
  <c r="T2055" i="2"/>
  <c r="U2055" i="2" s="1"/>
  <c r="W2055" i="2" s="1"/>
  <c r="Y2055" i="2" s="1"/>
  <c r="T2065" i="2"/>
  <c r="U2065" i="2" s="1"/>
  <c r="W2065" i="2" s="1"/>
  <c r="Y2065" i="2" s="1"/>
  <c r="T2075" i="2"/>
  <c r="U2075" i="2" s="1"/>
  <c r="W2075" i="2" s="1"/>
  <c r="Y2075" i="2" s="1"/>
  <c r="T2085" i="2"/>
  <c r="U2085" i="2" s="1"/>
  <c r="W2085" i="2" s="1"/>
  <c r="Y2085" i="2" s="1"/>
  <c r="T2095" i="2"/>
  <c r="U2095" i="2" s="1"/>
  <c r="W2095" i="2" s="1"/>
  <c r="Y2095" i="2" s="1"/>
  <c r="T2105" i="2"/>
  <c r="U2105" i="2" s="1"/>
  <c r="W2105" i="2" s="1"/>
  <c r="Y2105" i="2" s="1"/>
  <c r="T2115" i="2"/>
  <c r="U2115" i="2" s="1"/>
  <c r="W2115" i="2" s="1"/>
  <c r="Y2115" i="2" s="1"/>
  <c r="T1900" i="2"/>
  <c r="U1900" i="2" s="1"/>
  <c r="W1900" i="2" s="1"/>
  <c r="Y1900" i="2" s="1"/>
  <c r="T1913" i="2"/>
  <c r="U1913" i="2" s="1"/>
  <c r="W1913" i="2" s="1"/>
  <c r="Y1913" i="2" s="1"/>
  <c r="T1929" i="2"/>
  <c r="U1929" i="2" s="1"/>
  <c r="W1929" i="2" s="1"/>
  <c r="Y1929" i="2" s="1"/>
  <c r="T1942" i="2"/>
  <c r="U1942" i="2" s="1"/>
  <c r="W1942" i="2" s="1"/>
  <c r="Y1942" i="2" s="1"/>
  <c r="T1958" i="2"/>
  <c r="U1958" i="2" s="1"/>
  <c r="W1958" i="2" s="1"/>
  <c r="Y1958" i="2" s="1"/>
  <c r="T1971" i="2"/>
  <c r="U1971" i="2" s="1"/>
  <c r="W1971" i="2" s="1"/>
  <c r="Y1971" i="2" s="1"/>
  <c r="T1984" i="2"/>
  <c r="U1984" i="2" s="1"/>
  <c r="W1984" i="2" s="1"/>
  <c r="Y1984" i="2" s="1"/>
  <c r="T1996" i="2"/>
  <c r="U1996" i="2" s="1"/>
  <c r="W1996" i="2" s="1"/>
  <c r="Y1996" i="2" s="1"/>
  <c r="T2006" i="2"/>
  <c r="U2006" i="2" s="1"/>
  <c r="W2006" i="2" s="1"/>
  <c r="Y2006" i="2" s="1"/>
  <c r="T2016" i="2"/>
  <c r="U2016" i="2" s="1"/>
  <c r="W2016" i="2" s="1"/>
  <c r="Y2016" i="2" s="1"/>
  <c r="T2026" i="2"/>
  <c r="U2026" i="2" s="1"/>
  <c r="W2026" i="2" s="1"/>
  <c r="Y2026" i="2" s="1"/>
  <c r="T2036" i="2"/>
  <c r="U2036" i="2" s="1"/>
  <c r="W2036" i="2" s="1"/>
  <c r="Y2036" i="2" s="1"/>
  <c r="T2046" i="2"/>
  <c r="U2046" i="2" s="1"/>
  <c r="W2046" i="2" s="1"/>
  <c r="Y2046" i="2" s="1"/>
  <c r="T2056" i="2"/>
  <c r="U2056" i="2" s="1"/>
  <c r="W2056" i="2" s="1"/>
  <c r="Y2056" i="2" s="1"/>
  <c r="T2066" i="2"/>
  <c r="U2066" i="2" s="1"/>
  <c r="W2066" i="2" s="1"/>
  <c r="Y2066" i="2" s="1"/>
  <c r="T2076" i="2"/>
  <c r="U2076" i="2" s="1"/>
  <c r="W2076" i="2" s="1"/>
  <c r="Y2076" i="2" s="1"/>
  <c r="T2086" i="2"/>
  <c r="U2086" i="2" s="1"/>
  <c r="W2086" i="2" s="1"/>
  <c r="Y2086" i="2" s="1"/>
  <c r="T2096" i="2"/>
  <c r="U2096" i="2" s="1"/>
  <c r="W2096" i="2" s="1"/>
  <c r="Y2096" i="2" s="1"/>
  <c r="T2106" i="2"/>
  <c r="U2106" i="2" s="1"/>
  <c r="W2106" i="2" s="1"/>
  <c r="Y2106" i="2" s="1"/>
  <c r="T2116" i="2"/>
  <c r="U2116" i="2" s="1"/>
  <c r="W2116" i="2" s="1"/>
  <c r="Y2116" i="2" s="1"/>
  <c r="T2126" i="2"/>
  <c r="U2126" i="2" s="1"/>
  <c r="W2126" i="2" s="1"/>
  <c r="Y2126" i="2" s="1"/>
  <c r="T2136" i="2"/>
  <c r="U2136" i="2" s="1"/>
  <c r="W2136" i="2" s="1"/>
  <c r="Y2136" i="2" s="1"/>
  <c r="T2146" i="2"/>
  <c r="U2146" i="2" s="1"/>
  <c r="W2146" i="2" s="1"/>
  <c r="Y2146" i="2" s="1"/>
  <c r="T1902" i="2"/>
  <c r="U1902" i="2" s="1"/>
  <c r="W1902" i="2" s="1"/>
  <c r="Y1902" i="2" s="1"/>
  <c r="T1918" i="2"/>
  <c r="U1918" i="2" s="1"/>
  <c r="W1918" i="2" s="1"/>
  <c r="Y1918" i="2" s="1"/>
  <c r="T1931" i="2"/>
  <c r="U1931" i="2" s="1"/>
  <c r="W1931" i="2" s="1"/>
  <c r="Y1931" i="2" s="1"/>
  <c r="T1944" i="2"/>
  <c r="U1944" i="2" s="1"/>
  <c r="W1944" i="2" s="1"/>
  <c r="Y1944" i="2" s="1"/>
  <c r="T1960" i="2"/>
  <c r="U1960" i="2" s="1"/>
  <c r="W1960" i="2" s="1"/>
  <c r="Y1960" i="2" s="1"/>
  <c r="T1973" i="2"/>
  <c r="U1973" i="2" s="1"/>
  <c r="W1973" i="2" s="1"/>
  <c r="Y1973" i="2" s="1"/>
  <c r="T1988" i="2"/>
  <c r="U1988" i="2" s="1"/>
  <c r="W1988" i="2" s="1"/>
  <c r="Y1988" i="2" s="1"/>
  <c r="T1998" i="2"/>
  <c r="U1998" i="2" s="1"/>
  <c r="W1998" i="2" s="1"/>
  <c r="Y1998" i="2" s="1"/>
  <c r="T2008" i="2"/>
  <c r="U2008" i="2" s="1"/>
  <c r="W2008" i="2" s="1"/>
  <c r="Y2008" i="2" s="1"/>
  <c r="T2018" i="2"/>
  <c r="U2018" i="2" s="1"/>
  <c r="W2018" i="2" s="1"/>
  <c r="Y2018" i="2" s="1"/>
  <c r="T2028" i="2"/>
  <c r="U2028" i="2" s="1"/>
  <c r="W2028" i="2" s="1"/>
  <c r="Y2028" i="2" s="1"/>
  <c r="T2038" i="2"/>
  <c r="U2038" i="2" s="1"/>
  <c r="W2038" i="2" s="1"/>
  <c r="Y2038" i="2" s="1"/>
  <c r="T2048" i="2"/>
  <c r="U2048" i="2" s="1"/>
  <c r="W2048" i="2" s="1"/>
  <c r="Y2048" i="2" s="1"/>
  <c r="T2058" i="2"/>
  <c r="U2058" i="2" s="1"/>
  <c r="W2058" i="2" s="1"/>
  <c r="Y2058" i="2" s="1"/>
  <c r="T2068" i="2"/>
  <c r="U2068" i="2" s="1"/>
  <c r="W2068" i="2" s="1"/>
  <c r="Y2068" i="2" s="1"/>
  <c r="T2078" i="2"/>
  <c r="U2078" i="2" s="1"/>
  <c r="W2078" i="2" s="1"/>
  <c r="Y2078" i="2" s="1"/>
  <c r="T2088" i="2"/>
  <c r="U2088" i="2" s="1"/>
  <c r="W2088" i="2" s="1"/>
  <c r="Y2088" i="2" s="1"/>
  <c r="T2098" i="2"/>
  <c r="U2098" i="2" s="1"/>
  <c r="W2098" i="2" s="1"/>
  <c r="Y2098" i="2" s="1"/>
  <c r="T2108" i="2"/>
  <c r="U2108" i="2" s="1"/>
  <c r="W2108" i="2" s="1"/>
  <c r="Y2108" i="2" s="1"/>
  <c r="T2118" i="2"/>
  <c r="U2118" i="2" s="1"/>
  <c r="W2118" i="2" s="1"/>
  <c r="Y2118" i="2" s="1"/>
  <c r="T2128" i="2"/>
  <c r="U2128" i="2" s="1"/>
  <c r="W2128" i="2" s="1"/>
  <c r="Y2128" i="2" s="1"/>
  <c r="T2138" i="2"/>
  <c r="U2138" i="2" s="1"/>
  <c r="W2138" i="2" s="1"/>
  <c r="Y2138" i="2" s="1"/>
  <c r="T1903" i="2"/>
  <c r="U1903" i="2" s="1"/>
  <c r="W1903" i="2" s="1"/>
  <c r="Y1903" i="2" s="1"/>
  <c r="T1919" i="2"/>
  <c r="U1919" i="2" s="1"/>
  <c r="W1919" i="2" s="1"/>
  <c r="Y1919" i="2" s="1"/>
  <c r="T1932" i="2"/>
  <c r="U1932" i="2" s="1"/>
  <c r="W1932" i="2" s="1"/>
  <c r="Y1932" i="2" s="1"/>
  <c r="T1948" i="2"/>
  <c r="U1948" i="2" s="1"/>
  <c r="W1948" i="2" s="1"/>
  <c r="Y1948" i="2" s="1"/>
  <c r="T1961" i="2"/>
  <c r="U1961" i="2" s="1"/>
  <c r="W1961" i="2" s="1"/>
  <c r="Y1961" i="2" s="1"/>
  <c r="T1974" i="2"/>
  <c r="U1974" i="2" s="1"/>
  <c r="W1974" i="2" s="1"/>
  <c r="Y1974" i="2" s="1"/>
  <c r="T1989" i="2"/>
  <c r="U1989" i="2" s="1"/>
  <c r="W1989" i="2" s="1"/>
  <c r="Y1989" i="2" s="1"/>
  <c r="T1999" i="2"/>
  <c r="U1999" i="2" s="1"/>
  <c r="W1999" i="2" s="1"/>
  <c r="Y1999" i="2" s="1"/>
  <c r="T2009" i="2"/>
  <c r="U2009" i="2" s="1"/>
  <c r="W2009" i="2" s="1"/>
  <c r="Y2009" i="2" s="1"/>
  <c r="T2019" i="2"/>
  <c r="U2019" i="2" s="1"/>
  <c r="W2019" i="2" s="1"/>
  <c r="Y2019" i="2" s="1"/>
  <c r="T2029" i="2"/>
  <c r="U2029" i="2" s="1"/>
  <c r="W2029" i="2" s="1"/>
  <c r="Y2029" i="2" s="1"/>
  <c r="T2039" i="2"/>
  <c r="U2039" i="2" s="1"/>
  <c r="W2039" i="2" s="1"/>
  <c r="Y2039" i="2" s="1"/>
  <c r="T2049" i="2"/>
  <c r="U2049" i="2" s="1"/>
  <c r="W2049" i="2" s="1"/>
  <c r="Y2049" i="2" s="1"/>
  <c r="T2059" i="2"/>
  <c r="U2059" i="2" s="1"/>
  <c r="W2059" i="2" s="1"/>
  <c r="Y2059" i="2" s="1"/>
  <c r="T2069" i="2"/>
  <c r="U2069" i="2" s="1"/>
  <c r="W2069" i="2" s="1"/>
  <c r="Y2069" i="2" s="1"/>
  <c r="T2079" i="2"/>
  <c r="U2079" i="2" s="1"/>
  <c r="W2079" i="2" s="1"/>
  <c r="Y2079" i="2" s="1"/>
  <c r="T2089" i="2"/>
  <c r="U2089" i="2" s="1"/>
  <c r="W2089" i="2" s="1"/>
  <c r="Y2089" i="2" s="1"/>
  <c r="T2099" i="2"/>
  <c r="U2099" i="2" s="1"/>
  <c r="W2099" i="2" s="1"/>
  <c r="Y2099" i="2" s="1"/>
  <c r="T2109" i="2"/>
  <c r="U2109" i="2" s="1"/>
  <c r="W2109" i="2" s="1"/>
  <c r="Y2109" i="2" s="1"/>
  <c r="T2119" i="2"/>
  <c r="U2119" i="2" s="1"/>
  <c r="W2119" i="2" s="1"/>
  <c r="Y2119" i="2" s="1"/>
  <c r="T2129" i="2"/>
  <c r="U2129" i="2" s="1"/>
  <c r="W2129" i="2" s="1"/>
  <c r="Y2129" i="2" s="1"/>
  <c r="T2139" i="2"/>
  <c r="U2139" i="2" s="1"/>
  <c r="W2139" i="2" s="1"/>
  <c r="Y2139" i="2" s="1"/>
  <c r="T2149" i="2"/>
  <c r="U2149" i="2" s="1"/>
  <c r="W2149" i="2" s="1"/>
  <c r="Y2149" i="2" s="1"/>
  <c r="T2159" i="2"/>
  <c r="U2159" i="2" s="1"/>
  <c r="W2159" i="2" s="1"/>
  <c r="Y2159" i="2" s="1"/>
  <c r="T2169" i="2"/>
  <c r="U2169" i="2" s="1"/>
  <c r="W2169" i="2" s="1"/>
  <c r="Y2169" i="2" s="1"/>
  <c r="T2179" i="2"/>
  <c r="U2179" i="2" s="1"/>
  <c r="W2179" i="2" s="1"/>
  <c r="Y2179" i="2" s="1"/>
  <c r="T2189" i="2"/>
  <c r="U2189" i="2" s="1"/>
  <c r="W2189" i="2" s="1"/>
  <c r="Y2189" i="2" s="1"/>
  <c r="T2199" i="2"/>
  <c r="U2199" i="2" s="1"/>
  <c r="W2199" i="2" s="1"/>
  <c r="Y2199" i="2" s="1"/>
  <c r="T2209" i="2"/>
  <c r="U2209" i="2" s="1"/>
  <c r="W2209" i="2" s="1"/>
  <c r="Y2209" i="2" s="1"/>
  <c r="T2219" i="2"/>
  <c r="U2219" i="2" s="1"/>
  <c r="W2219" i="2" s="1"/>
  <c r="Y2219" i="2" s="1"/>
  <c r="T2229" i="2"/>
  <c r="U2229" i="2" s="1"/>
  <c r="W2229" i="2" s="1"/>
  <c r="Y2229" i="2" s="1"/>
  <c r="T1891" i="2"/>
  <c r="U1891" i="2" s="1"/>
  <c r="W1891" i="2" s="1"/>
  <c r="Y1891" i="2" s="1"/>
  <c r="T1904" i="2"/>
  <c r="U1904" i="2" s="1"/>
  <c r="W1904" i="2" s="1"/>
  <c r="Y1904" i="2" s="1"/>
  <c r="T1920" i="2"/>
  <c r="U1920" i="2" s="1"/>
  <c r="W1920" i="2" s="1"/>
  <c r="Y1920" i="2" s="1"/>
  <c r="T1933" i="2"/>
  <c r="U1933" i="2" s="1"/>
  <c r="W1933" i="2" s="1"/>
  <c r="Y1933" i="2" s="1"/>
  <c r="T1949" i="2"/>
  <c r="U1949" i="2" s="1"/>
  <c r="W1949" i="2" s="1"/>
  <c r="Y1949" i="2" s="1"/>
  <c r="T1962" i="2"/>
  <c r="U1962" i="2" s="1"/>
  <c r="W1962" i="2" s="1"/>
  <c r="Y1962" i="2" s="1"/>
  <c r="T1978" i="2"/>
  <c r="U1978" i="2" s="1"/>
  <c r="W1978" i="2" s="1"/>
  <c r="Y1978" i="2" s="1"/>
  <c r="T1990" i="2"/>
  <c r="U1990" i="2" s="1"/>
  <c r="W1990" i="2" s="1"/>
  <c r="Y1990" i="2" s="1"/>
  <c r="T2000" i="2"/>
  <c r="U2000" i="2" s="1"/>
  <c r="W2000" i="2" s="1"/>
  <c r="Y2000" i="2" s="1"/>
  <c r="T2010" i="2"/>
  <c r="U2010" i="2" s="1"/>
  <c r="W2010" i="2" s="1"/>
  <c r="Y2010" i="2" s="1"/>
  <c r="T2020" i="2"/>
  <c r="U2020" i="2" s="1"/>
  <c r="W2020" i="2" s="1"/>
  <c r="Y2020" i="2" s="1"/>
  <c r="T2030" i="2"/>
  <c r="U2030" i="2" s="1"/>
  <c r="W2030" i="2" s="1"/>
  <c r="Y2030" i="2" s="1"/>
  <c r="T2040" i="2"/>
  <c r="U2040" i="2" s="1"/>
  <c r="W2040" i="2" s="1"/>
  <c r="Y2040" i="2" s="1"/>
  <c r="T2050" i="2"/>
  <c r="U2050" i="2" s="1"/>
  <c r="W2050" i="2" s="1"/>
  <c r="Y2050" i="2" s="1"/>
  <c r="T2060" i="2"/>
  <c r="U2060" i="2" s="1"/>
  <c r="W2060" i="2" s="1"/>
  <c r="Y2060" i="2" s="1"/>
  <c r="T2070" i="2"/>
  <c r="U2070" i="2" s="1"/>
  <c r="W2070" i="2" s="1"/>
  <c r="Y2070" i="2" s="1"/>
  <c r="T2080" i="2"/>
  <c r="U2080" i="2" s="1"/>
  <c r="W2080" i="2" s="1"/>
  <c r="Y2080" i="2" s="1"/>
  <c r="T2090" i="2"/>
  <c r="U2090" i="2" s="1"/>
  <c r="W2090" i="2" s="1"/>
  <c r="Y2090" i="2" s="1"/>
  <c r="T2100" i="2"/>
  <c r="U2100" i="2" s="1"/>
  <c r="W2100" i="2" s="1"/>
  <c r="Y2100" i="2" s="1"/>
  <c r="T2110" i="2"/>
  <c r="U2110" i="2" s="1"/>
  <c r="W2110" i="2" s="1"/>
  <c r="Y2110" i="2" s="1"/>
  <c r="T1940" i="2"/>
  <c r="U1940" i="2" s="1"/>
  <c r="W1940" i="2" s="1"/>
  <c r="Y1940" i="2" s="1"/>
  <c r="T2004" i="2"/>
  <c r="U2004" i="2" s="1"/>
  <c r="W2004" i="2" s="1"/>
  <c r="Y2004" i="2" s="1"/>
  <c r="T2054" i="2"/>
  <c r="U2054" i="2" s="1"/>
  <c r="W2054" i="2" s="1"/>
  <c r="Y2054" i="2" s="1"/>
  <c r="T2104" i="2"/>
  <c r="U2104" i="2" s="1"/>
  <c r="W2104" i="2" s="1"/>
  <c r="Y2104" i="2" s="1"/>
  <c r="T2135" i="2"/>
  <c r="U2135" i="2" s="1"/>
  <c r="W2135" i="2" s="1"/>
  <c r="Y2135" i="2" s="1"/>
  <c r="T2156" i="2"/>
  <c r="U2156" i="2" s="1"/>
  <c r="W2156" i="2" s="1"/>
  <c r="Y2156" i="2" s="1"/>
  <c r="T2174" i="2"/>
  <c r="U2174" i="2" s="1"/>
  <c r="W2174" i="2" s="1"/>
  <c r="Y2174" i="2" s="1"/>
  <c r="T2188" i="2"/>
  <c r="U2188" i="2" s="1"/>
  <c r="W2188" i="2" s="1"/>
  <c r="Y2188" i="2" s="1"/>
  <c r="T2206" i="2"/>
  <c r="U2206" i="2" s="1"/>
  <c r="W2206" i="2" s="1"/>
  <c r="Y2206" i="2" s="1"/>
  <c r="T2224" i="2"/>
  <c r="U2224" i="2" s="1"/>
  <c r="W2224" i="2" s="1"/>
  <c r="Y2224" i="2" s="1"/>
  <c r="T1943" i="2"/>
  <c r="U1943" i="2" s="1"/>
  <c r="W1943" i="2" s="1"/>
  <c r="Y1943" i="2" s="1"/>
  <c r="T2007" i="2"/>
  <c r="U2007" i="2" s="1"/>
  <c r="W2007" i="2" s="1"/>
  <c r="Y2007" i="2" s="1"/>
  <c r="T2057" i="2"/>
  <c r="U2057" i="2" s="1"/>
  <c r="W2057" i="2" s="1"/>
  <c r="Y2057" i="2" s="1"/>
  <c r="T2107" i="2"/>
  <c r="U2107" i="2" s="1"/>
  <c r="W2107" i="2" s="1"/>
  <c r="Y2107" i="2" s="1"/>
  <c r="T2137" i="2"/>
  <c r="U2137" i="2" s="1"/>
  <c r="W2137" i="2" s="1"/>
  <c r="Y2137" i="2" s="1"/>
  <c r="T2157" i="2"/>
  <c r="U2157" i="2" s="1"/>
  <c r="W2157" i="2" s="1"/>
  <c r="Y2157" i="2" s="1"/>
  <c r="T2175" i="2"/>
  <c r="U2175" i="2" s="1"/>
  <c r="W2175" i="2" s="1"/>
  <c r="Y2175" i="2" s="1"/>
  <c r="T2190" i="2"/>
  <c r="U2190" i="2" s="1"/>
  <c r="W2190" i="2" s="1"/>
  <c r="Y2190" i="2" s="1"/>
  <c r="T2207" i="2"/>
  <c r="U2207" i="2" s="1"/>
  <c r="W2207" i="2" s="1"/>
  <c r="Y2207" i="2" s="1"/>
  <c r="T2225" i="2"/>
  <c r="U2225" i="2" s="1"/>
  <c r="W2225" i="2" s="1"/>
  <c r="Y2225" i="2" s="1"/>
  <c r="T1953" i="2"/>
  <c r="U1953" i="2" s="1"/>
  <c r="W1953" i="2" s="1"/>
  <c r="Y1953" i="2" s="1"/>
  <c r="T2014" i="2"/>
  <c r="U2014" i="2" s="1"/>
  <c r="W2014" i="2" s="1"/>
  <c r="Y2014" i="2" s="1"/>
  <c r="T2064" i="2"/>
  <c r="U2064" i="2" s="1"/>
  <c r="W2064" i="2" s="1"/>
  <c r="Y2064" i="2" s="1"/>
  <c r="T2114" i="2"/>
  <c r="U2114" i="2" s="1"/>
  <c r="W2114" i="2" s="1"/>
  <c r="Y2114" i="2" s="1"/>
  <c r="T2140" i="2"/>
  <c r="U2140" i="2" s="1"/>
  <c r="W2140" i="2" s="1"/>
  <c r="Y2140" i="2" s="1"/>
  <c r="T2158" i="2"/>
  <c r="U2158" i="2" s="1"/>
  <c r="W2158" i="2" s="1"/>
  <c r="Y2158" i="2" s="1"/>
  <c r="T2176" i="2"/>
  <c r="U2176" i="2" s="1"/>
  <c r="W2176" i="2" s="1"/>
  <c r="Y2176" i="2" s="1"/>
  <c r="T2194" i="2"/>
  <c r="U2194" i="2" s="1"/>
  <c r="W2194" i="2" s="1"/>
  <c r="Y2194" i="2" s="1"/>
  <c r="T2208" i="2"/>
  <c r="U2208" i="2" s="1"/>
  <c r="W2208" i="2" s="1"/>
  <c r="Y2208" i="2" s="1"/>
  <c r="T2226" i="2"/>
  <c r="U2226" i="2" s="1"/>
  <c r="W2226" i="2" s="1"/>
  <c r="Y2226" i="2" s="1"/>
  <c r="T1959" i="2"/>
  <c r="U1959" i="2" s="1"/>
  <c r="W1959" i="2" s="1"/>
  <c r="Y1959" i="2" s="1"/>
  <c r="T2017" i="2"/>
  <c r="U2017" i="2" s="1"/>
  <c r="W2017" i="2" s="1"/>
  <c r="Y2017" i="2" s="1"/>
  <c r="T2067" i="2"/>
  <c r="U2067" i="2" s="1"/>
  <c r="W2067" i="2" s="1"/>
  <c r="Y2067" i="2" s="1"/>
  <c r="T2117" i="2"/>
  <c r="U2117" i="2" s="1"/>
  <c r="W2117" i="2" s="1"/>
  <c r="Y2117" i="2" s="1"/>
  <c r="T2144" i="2"/>
  <c r="U2144" i="2" s="1"/>
  <c r="W2144" i="2" s="1"/>
  <c r="Y2144" i="2" s="1"/>
  <c r="T2160" i="2"/>
  <c r="U2160" i="2" s="1"/>
  <c r="W2160" i="2" s="1"/>
  <c r="Y2160" i="2" s="1"/>
  <c r="T2177" i="2"/>
  <c r="U2177" i="2" s="1"/>
  <c r="W2177" i="2" s="1"/>
  <c r="Y2177" i="2" s="1"/>
  <c r="T2195" i="2"/>
  <c r="U2195" i="2" s="1"/>
  <c r="W2195" i="2" s="1"/>
  <c r="Y2195" i="2" s="1"/>
  <c r="T2210" i="2"/>
  <c r="U2210" i="2" s="1"/>
  <c r="W2210" i="2" s="1"/>
  <c r="Y2210" i="2" s="1"/>
  <c r="T2227" i="2"/>
  <c r="U2227" i="2" s="1"/>
  <c r="W2227" i="2" s="1"/>
  <c r="Y2227" i="2" s="1"/>
  <c r="T1898" i="2"/>
  <c r="U1898" i="2" s="1"/>
  <c r="W1898" i="2" s="1"/>
  <c r="Y1898" i="2" s="1"/>
  <c r="T1969" i="2"/>
  <c r="U1969" i="2" s="1"/>
  <c r="W1969" i="2" s="1"/>
  <c r="Y1969" i="2" s="1"/>
  <c r="T2024" i="2"/>
  <c r="U2024" i="2" s="1"/>
  <c r="W2024" i="2" s="1"/>
  <c r="Y2024" i="2" s="1"/>
  <c r="T2074" i="2"/>
  <c r="U2074" i="2" s="1"/>
  <c r="W2074" i="2" s="1"/>
  <c r="Y2074" i="2" s="1"/>
  <c r="T2120" i="2"/>
  <c r="U2120" i="2" s="1"/>
  <c r="W2120" i="2" s="1"/>
  <c r="Y2120" i="2" s="1"/>
  <c r="T2145" i="2"/>
  <c r="U2145" i="2" s="1"/>
  <c r="W2145" i="2" s="1"/>
  <c r="Y2145" i="2" s="1"/>
  <c r="T2164" i="2"/>
  <c r="U2164" i="2" s="1"/>
  <c r="W2164" i="2" s="1"/>
  <c r="Y2164" i="2" s="1"/>
  <c r="T2178" i="2"/>
  <c r="U2178" i="2" s="1"/>
  <c r="W2178" i="2" s="1"/>
  <c r="Y2178" i="2" s="1"/>
  <c r="T2196" i="2"/>
  <c r="U2196" i="2" s="1"/>
  <c r="W2196" i="2" s="1"/>
  <c r="Y2196" i="2" s="1"/>
  <c r="T2214" i="2"/>
  <c r="U2214" i="2" s="1"/>
  <c r="W2214" i="2" s="1"/>
  <c r="Y2214" i="2" s="1"/>
  <c r="T2228" i="2"/>
  <c r="U2228" i="2" s="1"/>
  <c r="W2228" i="2" s="1"/>
  <c r="Y2228" i="2" s="1"/>
  <c r="T1901" i="2"/>
  <c r="U1901" i="2" s="1"/>
  <c r="W1901" i="2" s="1"/>
  <c r="Y1901" i="2" s="1"/>
  <c r="T1972" i="2"/>
  <c r="U1972" i="2" s="1"/>
  <c r="W1972" i="2" s="1"/>
  <c r="Y1972" i="2" s="1"/>
  <c r="T2027" i="2"/>
  <c r="U2027" i="2" s="1"/>
  <c r="W2027" i="2" s="1"/>
  <c r="Y2027" i="2" s="1"/>
  <c r="T2077" i="2"/>
  <c r="U2077" i="2" s="1"/>
  <c r="W2077" i="2" s="1"/>
  <c r="Y2077" i="2" s="1"/>
  <c r="T2124" i="2"/>
  <c r="U2124" i="2" s="1"/>
  <c r="W2124" i="2" s="1"/>
  <c r="Y2124" i="2" s="1"/>
  <c r="T2147" i="2"/>
  <c r="U2147" i="2" s="1"/>
  <c r="W2147" i="2" s="1"/>
  <c r="Y2147" i="2" s="1"/>
  <c r="T2165" i="2"/>
  <c r="U2165" i="2" s="1"/>
  <c r="W2165" i="2" s="1"/>
  <c r="Y2165" i="2" s="1"/>
  <c r="T2180" i="2"/>
  <c r="U2180" i="2" s="1"/>
  <c r="W2180" i="2" s="1"/>
  <c r="Y2180" i="2" s="1"/>
  <c r="T2197" i="2"/>
  <c r="U2197" i="2" s="1"/>
  <c r="W2197" i="2" s="1"/>
  <c r="Y2197" i="2" s="1"/>
  <c r="T2215" i="2"/>
  <c r="U2215" i="2" s="1"/>
  <c r="W2215" i="2" s="1"/>
  <c r="Y2215" i="2" s="1"/>
  <c r="T2230" i="2"/>
  <c r="U2230" i="2" s="1"/>
  <c r="W2230" i="2" s="1"/>
  <c r="Y2230" i="2" s="1"/>
  <c r="T1914" i="2"/>
  <c r="U1914" i="2" s="1"/>
  <c r="W1914" i="2" s="1"/>
  <c r="Y1914" i="2" s="1"/>
  <c r="T1987" i="2"/>
  <c r="U1987" i="2" s="1"/>
  <c r="W1987" i="2" s="1"/>
  <c r="Y1987" i="2" s="1"/>
  <c r="T2037" i="2"/>
  <c r="U2037" i="2" s="1"/>
  <c r="W2037" i="2" s="1"/>
  <c r="Y2037" i="2" s="1"/>
  <c r="T2087" i="2"/>
  <c r="U2087" i="2" s="1"/>
  <c r="W2087" i="2" s="1"/>
  <c r="Y2087" i="2" s="1"/>
  <c r="T2127" i="2"/>
  <c r="U2127" i="2" s="1"/>
  <c r="W2127" i="2" s="1"/>
  <c r="Y2127" i="2" s="1"/>
  <c r="T2150" i="2"/>
  <c r="U2150" i="2" s="1"/>
  <c r="W2150" i="2" s="1"/>
  <c r="Y2150" i="2" s="1"/>
  <c r="T2167" i="2"/>
  <c r="U2167" i="2" s="1"/>
  <c r="W2167" i="2" s="1"/>
  <c r="Y2167" i="2" s="1"/>
  <c r="T2185" i="2"/>
  <c r="U2185" i="2" s="1"/>
  <c r="W2185" i="2" s="1"/>
  <c r="Y2185" i="2" s="1"/>
  <c r="T2200" i="2"/>
  <c r="U2200" i="2" s="1"/>
  <c r="W2200" i="2" s="1"/>
  <c r="Y2200" i="2" s="1"/>
  <c r="T2217" i="2"/>
  <c r="U2217" i="2" s="1"/>
  <c r="W2217" i="2" s="1"/>
  <c r="Y2217" i="2" s="1"/>
  <c r="T1924" i="2"/>
  <c r="U1924" i="2" s="1"/>
  <c r="W1924" i="2" s="1"/>
  <c r="Y1924" i="2" s="1"/>
  <c r="T1994" i="2"/>
  <c r="U1994" i="2" s="1"/>
  <c r="W1994" i="2" s="1"/>
  <c r="Y1994" i="2" s="1"/>
  <c r="T2044" i="2"/>
  <c r="U2044" i="2" s="1"/>
  <c r="W2044" i="2" s="1"/>
  <c r="Y2044" i="2" s="1"/>
  <c r="T2094" i="2"/>
  <c r="U2094" i="2" s="1"/>
  <c r="W2094" i="2" s="1"/>
  <c r="Y2094" i="2" s="1"/>
  <c r="T2130" i="2"/>
  <c r="U2130" i="2" s="1"/>
  <c r="W2130" i="2" s="1"/>
  <c r="Y2130" i="2" s="1"/>
  <c r="T2154" i="2"/>
  <c r="U2154" i="2" s="1"/>
  <c r="W2154" i="2" s="1"/>
  <c r="Y2154" i="2" s="1"/>
  <c r="T2168" i="2"/>
  <c r="U2168" i="2" s="1"/>
  <c r="W2168" i="2" s="1"/>
  <c r="Y2168" i="2" s="1"/>
  <c r="T2186" i="2"/>
  <c r="U2186" i="2" s="1"/>
  <c r="W2186" i="2" s="1"/>
  <c r="Y2186" i="2" s="1"/>
  <c r="T2204" i="2"/>
  <c r="U2204" i="2" s="1"/>
  <c r="W2204" i="2" s="1"/>
  <c r="Y2204" i="2" s="1"/>
  <c r="T2218" i="2"/>
  <c r="U2218" i="2" s="1"/>
  <c r="W2218" i="2" s="1"/>
  <c r="Y2218" i="2" s="1"/>
  <c r="T1930" i="2"/>
  <c r="U1930" i="2" s="1"/>
  <c r="W1930" i="2" s="1"/>
  <c r="Y1930" i="2" s="1"/>
  <c r="T1997" i="2"/>
  <c r="U1997" i="2" s="1"/>
  <c r="W1997" i="2" s="1"/>
  <c r="Y1997" i="2" s="1"/>
  <c r="T2047" i="2"/>
  <c r="U2047" i="2" s="1"/>
  <c r="W2047" i="2" s="1"/>
  <c r="Y2047" i="2" s="1"/>
  <c r="T2097" i="2"/>
  <c r="U2097" i="2" s="1"/>
  <c r="W2097" i="2" s="1"/>
  <c r="Y2097" i="2" s="1"/>
  <c r="T2134" i="2"/>
  <c r="U2134" i="2" s="1"/>
  <c r="W2134" i="2" s="1"/>
  <c r="Y2134" i="2" s="1"/>
  <c r="T2155" i="2"/>
  <c r="U2155" i="2" s="1"/>
  <c r="W2155" i="2" s="1"/>
  <c r="Y2155" i="2" s="1"/>
  <c r="T2170" i="2"/>
  <c r="U2170" i="2" s="1"/>
  <c r="W2170" i="2" s="1"/>
  <c r="Y2170" i="2" s="1"/>
  <c r="T2187" i="2"/>
  <c r="U2187" i="2" s="1"/>
  <c r="W2187" i="2" s="1"/>
  <c r="Y2187" i="2" s="1"/>
  <c r="T2205" i="2"/>
  <c r="U2205" i="2" s="1"/>
  <c r="W2205" i="2" s="1"/>
  <c r="Y2205" i="2" s="1"/>
  <c r="T2220" i="2"/>
  <c r="U2220" i="2" s="1"/>
  <c r="W2220" i="2" s="1"/>
  <c r="Y2220" i="2" s="1"/>
  <c r="T1982" i="2"/>
  <c r="U1982" i="2" s="1"/>
  <c r="W1982" i="2" s="1"/>
  <c r="Y1982" i="2" s="1"/>
  <c r="T2034" i="2"/>
  <c r="U2034" i="2" s="1"/>
  <c r="W2034" i="2" s="1"/>
  <c r="Y2034" i="2" s="1"/>
  <c r="T2084" i="2"/>
  <c r="U2084" i="2" s="1"/>
  <c r="W2084" i="2" s="1"/>
  <c r="Y2084" i="2" s="1"/>
  <c r="T2125" i="2"/>
  <c r="U2125" i="2" s="1"/>
  <c r="W2125" i="2" s="1"/>
  <c r="Y2125" i="2" s="1"/>
  <c r="T2148" i="2"/>
  <c r="U2148" i="2" s="1"/>
  <c r="W2148" i="2" s="1"/>
  <c r="Y2148" i="2" s="1"/>
  <c r="T2166" i="2"/>
  <c r="U2166" i="2" s="1"/>
  <c r="W2166" i="2" s="1"/>
  <c r="Y2166" i="2" s="1"/>
  <c r="T2184" i="2"/>
  <c r="U2184" i="2" s="1"/>
  <c r="W2184" i="2" s="1"/>
  <c r="Y2184" i="2" s="1"/>
  <c r="T2198" i="2"/>
  <c r="U2198" i="2" s="1"/>
  <c r="W2198" i="2" s="1"/>
  <c r="Y2198" i="2" s="1"/>
  <c r="T2216" i="2"/>
  <c r="U2216" i="2" s="1"/>
  <c r="W2216" i="2" s="1"/>
  <c r="Y2216" i="2" s="1"/>
  <c r="T1911" i="2"/>
  <c r="U1911" i="2" s="1"/>
  <c r="W1911" i="2" s="1"/>
  <c r="Y1911" i="2" s="1"/>
  <c r="T2981" i="2"/>
  <c r="U2981" i="2" s="1"/>
  <c r="W2981" i="2" s="1"/>
  <c r="Y2981" i="2" s="1"/>
  <c r="T2991" i="2"/>
  <c r="U2991" i="2" s="1"/>
  <c r="W2991" i="2" s="1"/>
  <c r="Y2991" i="2" s="1"/>
  <c r="T3001" i="2"/>
  <c r="U3001" i="2" s="1"/>
  <c r="W3001" i="2" s="1"/>
  <c r="Y3001" i="2" s="1"/>
  <c r="T3011" i="2"/>
  <c r="U3011" i="2" s="1"/>
  <c r="W3011" i="2" s="1"/>
  <c r="Y3011" i="2" s="1"/>
  <c r="T3021" i="2"/>
  <c r="U3021" i="2" s="1"/>
  <c r="W3021" i="2" s="1"/>
  <c r="Y3021" i="2" s="1"/>
  <c r="T2984" i="2"/>
  <c r="U2984" i="2" s="1"/>
  <c r="W2984" i="2" s="1"/>
  <c r="Y2984" i="2" s="1"/>
  <c r="T2995" i="2"/>
  <c r="U2995" i="2" s="1"/>
  <c r="W2995" i="2" s="1"/>
  <c r="Y2995" i="2" s="1"/>
  <c r="T3006" i="2"/>
  <c r="U3006" i="2" s="1"/>
  <c r="W3006" i="2" s="1"/>
  <c r="Y3006" i="2" s="1"/>
  <c r="T3017" i="2"/>
  <c r="U3017" i="2" s="1"/>
  <c r="W3017" i="2" s="1"/>
  <c r="Y3017" i="2" s="1"/>
  <c r="T3028" i="2"/>
  <c r="U3028" i="2" s="1"/>
  <c r="W3028" i="2" s="1"/>
  <c r="Y3028" i="2" s="1"/>
  <c r="T3038" i="2"/>
  <c r="U3038" i="2" s="1"/>
  <c r="W3038" i="2" s="1"/>
  <c r="Y3038" i="2" s="1"/>
  <c r="T3048" i="2"/>
  <c r="U3048" i="2" s="1"/>
  <c r="W3048" i="2" s="1"/>
  <c r="Y3048" i="2" s="1"/>
  <c r="T3058" i="2"/>
  <c r="U3058" i="2" s="1"/>
  <c r="W3058" i="2" s="1"/>
  <c r="Y3058" i="2" s="1"/>
  <c r="T3068" i="2"/>
  <c r="U3068" i="2" s="1"/>
  <c r="W3068" i="2" s="1"/>
  <c r="Y3068" i="2" s="1"/>
  <c r="T3078" i="2"/>
  <c r="U3078" i="2" s="1"/>
  <c r="W3078" i="2" s="1"/>
  <c r="Y3078" i="2" s="1"/>
  <c r="T3088" i="2"/>
  <c r="U3088" i="2" s="1"/>
  <c r="W3088" i="2" s="1"/>
  <c r="Y3088" i="2" s="1"/>
  <c r="T3098" i="2"/>
  <c r="U3098" i="2" s="1"/>
  <c r="W3098" i="2" s="1"/>
  <c r="Y3098" i="2" s="1"/>
  <c r="T3108" i="2"/>
  <c r="U3108" i="2" s="1"/>
  <c r="W3108" i="2" s="1"/>
  <c r="Y3108" i="2" s="1"/>
  <c r="T3118" i="2"/>
  <c r="U3118" i="2" s="1"/>
  <c r="W3118" i="2" s="1"/>
  <c r="Y3118" i="2" s="1"/>
  <c r="T3128" i="2"/>
  <c r="U3128" i="2" s="1"/>
  <c r="W3128" i="2" s="1"/>
  <c r="Y3128" i="2" s="1"/>
  <c r="T3138" i="2"/>
  <c r="U3138" i="2" s="1"/>
  <c r="W3138" i="2" s="1"/>
  <c r="Y3138" i="2" s="1"/>
  <c r="T3148" i="2"/>
  <c r="U3148" i="2" s="1"/>
  <c r="W3148" i="2" s="1"/>
  <c r="Y3148" i="2" s="1"/>
  <c r="T3158" i="2"/>
  <c r="U3158" i="2" s="1"/>
  <c r="W3158" i="2" s="1"/>
  <c r="Y3158" i="2" s="1"/>
  <c r="T3168" i="2"/>
  <c r="U3168" i="2" s="1"/>
  <c r="W3168" i="2" s="1"/>
  <c r="Y3168" i="2" s="1"/>
  <c r="T3178" i="2"/>
  <c r="U3178" i="2" s="1"/>
  <c r="W3178" i="2" s="1"/>
  <c r="Y3178" i="2" s="1"/>
  <c r="T3188" i="2"/>
  <c r="U3188" i="2" s="1"/>
  <c r="W3188" i="2" s="1"/>
  <c r="Y3188" i="2" s="1"/>
  <c r="T3198" i="2"/>
  <c r="U3198" i="2" s="1"/>
  <c r="W3198" i="2" s="1"/>
  <c r="Y3198" i="2" s="1"/>
  <c r="T3208" i="2"/>
  <c r="U3208" i="2" s="1"/>
  <c r="W3208" i="2" s="1"/>
  <c r="Y3208" i="2" s="1"/>
  <c r="T3218" i="2"/>
  <c r="U3218" i="2" s="1"/>
  <c r="W3218" i="2" s="1"/>
  <c r="Y3218" i="2" s="1"/>
  <c r="T3228" i="2"/>
  <c r="U3228" i="2" s="1"/>
  <c r="W3228" i="2" s="1"/>
  <c r="Y3228" i="2" s="1"/>
  <c r="T3238" i="2"/>
  <c r="U3238" i="2" s="1"/>
  <c r="W3238" i="2" s="1"/>
  <c r="Y3238" i="2" s="1"/>
  <c r="T3248" i="2"/>
  <c r="U3248" i="2" s="1"/>
  <c r="W3248" i="2" s="1"/>
  <c r="Y3248" i="2" s="1"/>
  <c r="T3258" i="2"/>
  <c r="U3258" i="2" s="1"/>
  <c r="W3258" i="2" s="1"/>
  <c r="Y3258" i="2" s="1"/>
  <c r="T3268" i="2"/>
  <c r="U3268" i="2" s="1"/>
  <c r="W3268" i="2" s="1"/>
  <c r="Y3268" i="2" s="1"/>
  <c r="T3278" i="2"/>
  <c r="U3278" i="2" s="1"/>
  <c r="W3278" i="2" s="1"/>
  <c r="Y3278" i="2" s="1"/>
  <c r="T3288" i="2"/>
  <c r="U3288" i="2" s="1"/>
  <c r="W3288" i="2" s="1"/>
  <c r="Y3288" i="2" s="1"/>
  <c r="T3298" i="2"/>
  <c r="U3298" i="2" s="1"/>
  <c r="W3298" i="2" s="1"/>
  <c r="Y3298" i="2" s="1"/>
  <c r="T3308" i="2"/>
  <c r="U3308" i="2" s="1"/>
  <c r="W3308" i="2" s="1"/>
  <c r="Y3308" i="2" s="1"/>
  <c r="T3318" i="2"/>
  <c r="U3318" i="2" s="1"/>
  <c r="W3318" i="2" s="1"/>
  <c r="Y3318" i="2" s="1"/>
  <c r="T2985" i="2"/>
  <c r="U2985" i="2" s="1"/>
  <c r="W2985" i="2" s="1"/>
  <c r="Y2985" i="2" s="1"/>
  <c r="T2996" i="2"/>
  <c r="U2996" i="2" s="1"/>
  <c r="W2996" i="2" s="1"/>
  <c r="Y2996" i="2" s="1"/>
  <c r="T3007" i="2"/>
  <c r="U3007" i="2" s="1"/>
  <c r="W3007" i="2" s="1"/>
  <c r="Y3007" i="2" s="1"/>
  <c r="T3018" i="2"/>
  <c r="U3018" i="2" s="1"/>
  <c r="W3018" i="2" s="1"/>
  <c r="Y3018" i="2" s="1"/>
  <c r="T3029" i="2"/>
  <c r="U3029" i="2" s="1"/>
  <c r="W3029" i="2" s="1"/>
  <c r="Y3029" i="2" s="1"/>
  <c r="T3039" i="2"/>
  <c r="U3039" i="2" s="1"/>
  <c r="W3039" i="2" s="1"/>
  <c r="Y3039" i="2" s="1"/>
  <c r="T3049" i="2"/>
  <c r="U3049" i="2" s="1"/>
  <c r="W3049" i="2" s="1"/>
  <c r="Y3049" i="2" s="1"/>
  <c r="T3059" i="2"/>
  <c r="U3059" i="2" s="1"/>
  <c r="W3059" i="2" s="1"/>
  <c r="Y3059" i="2" s="1"/>
  <c r="T3069" i="2"/>
  <c r="U3069" i="2" s="1"/>
  <c r="W3069" i="2" s="1"/>
  <c r="Y3069" i="2" s="1"/>
  <c r="T3079" i="2"/>
  <c r="U3079" i="2" s="1"/>
  <c r="W3079" i="2" s="1"/>
  <c r="Y3079" i="2" s="1"/>
  <c r="T3089" i="2"/>
  <c r="U3089" i="2" s="1"/>
  <c r="W3089" i="2" s="1"/>
  <c r="Y3089" i="2" s="1"/>
  <c r="T3099" i="2"/>
  <c r="U3099" i="2" s="1"/>
  <c r="W3099" i="2" s="1"/>
  <c r="Y3099" i="2" s="1"/>
  <c r="T3109" i="2"/>
  <c r="U3109" i="2" s="1"/>
  <c r="W3109" i="2" s="1"/>
  <c r="Y3109" i="2" s="1"/>
  <c r="T3119" i="2"/>
  <c r="U3119" i="2" s="1"/>
  <c r="W3119" i="2" s="1"/>
  <c r="Y3119" i="2" s="1"/>
  <c r="T3129" i="2"/>
  <c r="U3129" i="2" s="1"/>
  <c r="W3129" i="2" s="1"/>
  <c r="Y3129" i="2" s="1"/>
  <c r="T3139" i="2"/>
  <c r="U3139" i="2" s="1"/>
  <c r="W3139" i="2" s="1"/>
  <c r="Y3139" i="2" s="1"/>
  <c r="T3149" i="2"/>
  <c r="U3149" i="2" s="1"/>
  <c r="W3149" i="2" s="1"/>
  <c r="Y3149" i="2" s="1"/>
  <c r="T3159" i="2"/>
  <c r="U3159" i="2" s="1"/>
  <c r="W3159" i="2" s="1"/>
  <c r="Y3159" i="2" s="1"/>
  <c r="T3169" i="2"/>
  <c r="U3169" i="2" s="1"/>
  <c r="W3169" i="2" s="1"/>
  <c r="Y3169" i="2" s="1"/>
  <c r="T3179" i="2"/>
  <c r="U3179" i="2" s="1"/>
  <c r="W3179" i="2" s="1"/>
  <c r="Y3179" i="2" s="1"/>
  <c r="T3189" i="2"/>
  <c r="U3189" i="2" s="1"/>
  <c r="W3189" i="2" s="1"/>
  <c r="Y3189" i="2" s="1"/>
  <c r="T3199" i="2"/>
  <c r="U3199" i="2" s="1"/>
  <c r="W3199" i="2" s="1"/>
  <c r="Y3199" i="2" s="1"/>
  <c r="T3209" i="2"/>
  <c r="U3209" i="2" s="1"/>
  <c r="W3209" i="2" s="1"/>
  <c r="Y3209" i="2" s="1"/>
  <c r="T3219" i="2"/>
  <c r="U3219" i="2" s="1"/>
  <c r="W3219" i="2" s="1"/>
  <c r="Y3219" i="2" s="1"/>
  <c r="T3229" i="2"/>
  <c r="U3229" i="2" s="1"/>
  <c r="W3229" i="2" s="1"/>
  <c r="Y3229" i="2" s="1"/>
  <c r="T3239" i="2"/>
  <c r="U3239" i="2" s="1"/>
  <c r="W3239" i="2" s="1"/>
  <c r="Y3239" i="2" s="1"/>
  <c r="T3249" i="2"/>
  <c r="U3249" i="2" s="1"/>
  <c r="W3249" i="2" s="1"/>
  <c r="Y3249" i="2" s="1"/>
  <c r="T3259" i="2"/>
  <c r="U3259" i="2" s="1"/>
  <c r="W3259" i="2" s="1"/>
  <c r="Y3259" i="2" s="1"/>
  <c r="T3269" i="2"/>
  <c r="U3269" i="2" s="1"/>
  <c r="W3269" i="2" s="1"/>
  <c r="Y3269" i="2" s="1"/>
  <c r="T3279" i="2"/>
  <c r="U3279" i="2" s="1"/>
  <c r="W3279" i="2" s="1"/>
  <c r="Y3279" i="2" s="1"/>
  <c r="T3289" i="2"/>
  <c r="U3289" i="2" s="1"/>
  <c r="W3289" i="2" s="1"/>
  <c r="Y3289" i="2" s="1"/>
  <c r="T3299" i="2"/>
  <c r="U3299" i="2" s="1"/>
  <c r="W3299" i="2" s="1"/>
  <c r="Y3299" i="2" s="1"/>
  <c r="T3309" i="2"/>
  <c r="U3309" i="2" s="1"/>
  <c r="W3309" i="2" s="1"/>
  <c r="Y3309" i="2" s="1"/>
  <c r="T3319" i="2"/>
  <c r="U3319" i="2" s="1"/>
  <c r="W3319" i="2" s="1"/>
  <c r="Y3319" i="2" s="1"/>
  <c r="T2986" i="2"/>
  <c r="U2986" i="2" s="1"/>
  <c r="W2986" i="2" s="1"/>
  <c r="Y2986" i="2" s="1"/>
  <c r="T2997" i="2"/>
  <c r="U2997" i="2" s="1"/>
  <c r="W2997" i="2" s="1"/>
  <c r="Y2997" i="2" s="1"/>
  <c r="T3008" i="2"/>
  <c r="U3008" i="2" s="1"/>
  <c r="W3008" i="2" s="1"/>
  <c r="Y3008" i="2" s="1"/>
  <c r="T3019" i="2"/>
  <c r="U3019" i="2" s="1"/>
  <c r="W3019" i="2" s="1"/>
  <c r="Y3019" i="2" s="1"/>
  <c r="T3030" i="2"/>
  <c r="U3030" i="2" s="1"/>
  <c r="W3030" i="2" s="1"/>
  <c r="Y3030" i="2" s="1"/>
  <c r="T3040" i="2"/>
  <c r="U3040" i="2" s="1"/>
  <c r="W3040" i="2" s="1"/>
  <c r="Y3040" i="2" s="1"/>
  <c r="T3050" i="2"/>
  <c r="U3050" i="2" s="1"/>
  <c r="W3050" i="2" s="1"/>
  <c r="Y3050" i="2" s="1"/>
  <c r="T3060" i="2"/>
  <c r="U3060" i="2" s="1"/>
  <c r="W3060" i="2" s="1"/>
  <c r="Y3060" i="2" s="1"/>
  <c r="T3070" i="2"/>
  <c r="U3070" i="2" s="1"/>
  <c r="W3070" i="2" s="1"/>
  <c r="Y3070" i="2" s="1"/>
  <c r="T3080" i="2"/>
  <c r="U3080" i="2" s="1"/>
  <c r="W3080" i="2" s="1"/>
  <c r="Y3080" i="2" s="1"/>
  <c r="T3090" i="2"/>
  <c r="U3090" i="2" s="1"/>
  <c r="W3090" i="2" s="1"/>
  <c r="Y3090" i="2" s="1"/>
  <c r="T3100" i="2"/>
  <c r="U3100" i="2" s="1"/>
  <c r="W3100" i="2" s="1"/>
  <c r="Y3100" i="2" s="1"/>
  <c r="T3110" i="2"/>
  <c r="U3110" i="2" s="1"/>
  <c r="W3110" i="2" s="1"/>
  <c r="Y3110" i="2" s="1"/>
  <c r="T3120" i="2"/>
  <c r="U3120" i="2" s="1"/>
  <c r="W3120" i="2" s="1"/>
  <c r="Y3120" i="2" s="1"/>
  <c r="T3130" i="2"/>
  <c r="U3130" i="2" s="1"/>
  <c r="W3130" i="2" s="1"/>
  <c r="Y3130" i="2" s="1"/>
  <c r="T3140" i="2"/>
  <c r="U3140" i="2" s="1"/>
  <c r="W3140" i="2" s="1"/>
  <c r="Y3140" i="2" s="1"/>
  <c r="T3150" i="2"/>
  <c r="U3150" i="2" s="1"/>
  <c r="W3150" i="2" s="1"/>
  <c r="Y3150" i="2" s="1"/>
  <c r="T3160" i="2"/>
  <c r="U3160" i="2" s="1"/>
  <c r="W3160" i="2" s="1"/>
  <c r="Y3160" i="2" s="1"/>
  <c r="T3170" i="2"/>
  <c r="U3170" i="2" s="1"/>
  <c r="W3170" i="2" s="1"/>
  <c r="Y3170" i="2" s="1"/>
  <c r="T3180" i="2"/>
  <c r="U3180" i="2" s="1"/>
  <c r="W3180" i="2" s="1"/>
  <c r="Y3180" i="2" s="1"/>
  <c r="T3190" i="2"/>
  <c r="U3190" i="2" s="1"/>
  <c r="W3190" i="2" s="1"/>
  <c r="Y3190" i="2" s="1"/>
  <c r="T3200" i="2"/>
  <c r="U3200" i="2" s="1"/>
  <c r="W3200" i="2" s="1"/>
  <c r="Y3200" i="2" s="1"/>
  <c r="T3210" i="2"/>
  <c r="U3210" i="2" s="1"/>
  <c r="W3210" i="2" s="1"/>
  <c r="Y3210" i="2" s="1"/>
  <c r="T3220" i="2"/>
  <c r="U3220" i="2" s="1"/>
  <c r="W3220" i="2" s="1"/>
  <c r="Y3220" i="2" s="1"/>
  <c r="T3230" i="2"/>
  <c r="U3230" i="2" s="1"/>
  <c r="W3230" i="2" s="1"/>
  <c r="Y3230" i="2" s="1"/>
  <c r="T3240" i="2"/>
  <c r="U3240" i="2" s="1"/>
  <c r="W3240" i="2" s="1"/>
  <c r="Y3240" i="2" s="1"/>
  <c r="T3250" i="2"/>
  <c r="U3250" i="2" s="1"/>
  <c r="W3250" i="2" s="1"/>
  <c r="Y3250" i="2" s="1"/>
  <c r="T3260" i="2"/>
  <c r="U3260" i="2" s="1"/>
  <c r="W3260" i="2" s="1"/>
  <c r="Y3260" i="2" s="1"/>
  <c r="T3270" i="2"/>
  <c r="U3270" i="2" s="1"/>
  <c r="W3270" i="2" s="1"/>
  <c r="Y3270" i="2" s="1"/>
  <c r="T3280" i="2"/>
  <c r="U3280" i="2" s="1"/>
  <c r="W3280" i="2" s="1"/>
  <c r="Y3280" i="2" s="1"/>
  <c r="T3290" i="2"/>
  <c r="U3290" i="2" s="1"/>
  <c r="W3290" i="2" s="1"/>
  <c r="Y3290" i="2" s="1"/>
  <c r="T3300" i="2"/>
  <c r="U3300" i="2" s="1"/>
  <c r="W3300" i="2" s="1"/>
  <c r="Y3300" i="2" s="1"/>
  <c r="T3310" i="2"/>
  <c r="U3310" i="2" s="1"/>
  <c r="W3310" i="2" s="1"/>
  <c r="Y3310" i="2" s="1"/>
  <c r="T3320" i="2"/>
  <c r="U3320" i="2" s="1"/>
  <c r="W3320" i="2" s="1"/>
  <c r="Y3320" i="2" s="1"/>
  <c r="T2987" i="2"/>
  <c r="U2987" i="2" s="1"/>
  <c r="W2987" i="2" s="1"/>
  <c r="Y2987" i="2" s="1"/>
  <c r="T2998" i="2"/>
  <c r="U2998" i="2" s="1"/>
  <c r="W2998" i="2" s="1"/>
  <c r="Y2998" i="2" s="1"/>
  <c r="T3009" i="2"/>
  <c r="U3009" i="2" s="1"/>
  <c r="W3009" i="2" s="1"/>
  <c r="Y3009" i="2" s="1"/>
  <c r="T3020" i="2"/>
  <c r="U3020" i="2" s="1"/>
  <c r="W3020" i="2" s="1"/>
  <c r="Y3020" i="2" s="1"/>
  <c r="T3031" i="2"/>
  <c r="U3031" i="2" s="1"/>
  <c r="W3031" i="2" s="1"/>
  <c r="Y3031" i="2" s="1"/>
  <c r="T3041" i="2"/>
  <c r="U3041" i="2" s="1"/>
  <c r="W3041" i="2" s="1"/>
  <c r="Y3041" i="2" s="1"/>
  <c r="T3051" i="2"/>
  <c r="U3051" i="2" s="1"/>
  <c r="W3051" i="2" s="1"/>
  <c r="Y3051" i="2" s="1"/>
  <c r="T3061" i="2"/>
  <c r="U3061" i="2" s="1"/>
  <c r="W3061" i="2" s="1"/>
  <c r="Y3061" i="2" s="1"/>
  <c r="T3071" i="2"/>
  <c r="U3071" i="2" s="1"/>
  <c r="W3071" i="2" s="1"/>
  <c r="Y3071" i="2" s="1"/>
  <c r="T3081" i="2"/>
  <c r="U3081" i="2" s="1"/>
  <c r="W3081" i="2" s="1"/>
  <c r="Y3081" i="2" s="1"/>
  <c r="T3091" i="2"/>
  <c r="U3091" i="2" s="1"/>
  <c r="W3091" i="2" s="1"/>
  <c r="Y3091" i="2" s="1"/>
  <c r="T3101" i="2"/>
  <c r="U3101" i="2" s="1"/>
  <c r="W3101" i="2" s="1"/>
  <c r="Y3101" i="2" s="1"/>
  <c r="T3111" i="2"/>
  <c r="U3111" i="2" s="1"/>
  <c r="W3111" i="2" s="1"/>
  <c r="Y3111" i="2" s="1"/>
  <c r="T3121" i="2"/>
  <c r="U3121" i="2" s="1"/>
  <c r="W3121" i="2" s="1"/>
  <c r="Y3121" i="2" s="1"/>
  <c r="T3131" i="2"/>
  <c r="U3131" i="2" s="1"/>
  <c r="W3131" i="2" s="1"/>
  <c r="Y3131" i="2" s="1"/>
  <c r="T3141" i="2"/>
  <c r="U3141" i="2" s="1"/>
  <c r="W3141" i="2" s="1"/>
  <c r="Y3141" i="2" s="1"/>
  <c r="T3151" i="2"/>
  <c r="U3151" i="2" s="1"/>
  <c r="W3151" i="2" s="1"/>
  <c r="Y3151" i="2" s="1"/>
  <c r="T3161" i="2"/>
  <c r="U3161" i="2" s="1"/>
  <c r="W3161" i="2" s="1"/>
  <c r="Y3161" i="2" s="1"/>
  <c r="T3171" i="2"/>
  <c r="U3171" i="2" s="1"/>
  <c r="W3171" i="2" s="1"/>
  <c r="Y3171" i="2" s="1"/>
  <c r="T3181" i="2"/>
  <c r="U3181" i="2" s="1"/>
  <c r="W3181" i="2" s="1"/>
  <c r="Y3181" i="2" s="1"/>
  <c r="T3191" i="2"/>
  <c r="U3191" i="2" s="1"/>
  <c r="W3191" i="2" s="1"/>
  <c r="Y3191" i="2" s="1"/>
  <c r="T3201" i="2"/>
  <c r="U3201" i="2" s="1"/>
  <c r="W3201" i="2" s="1"/>
  <c r="Y3201" i="2" s="1"/>
  <c r="T3211" i="2"/>
  <c r="U3211" i="2" s="1"/>
  <c r="W3211" i="2" s="1"/>
  <c r="Y3211" i="2" s="1"/>
  <c r="T3221" i="2"/>
  <c r="U3221" i="2" s="1"/>
  <c r="W3221" i="2" s="1"/>
  <c r="Y3221" i="2" s="1"/>
  <c r="T3231" i="2"/>
  <c r="U3231" i="2" s="1"/>
  <c r="W3231" i="2" s="1"/>
  <c r="Y3231" i="2" s="1"/>
  <c r="T3241" i="2"/>
  <c r="U3241" i="2" s="1"/>
  <c r="W3241" i="2" s="1"/>
  <c r="Y3241" i="2" s="1"/>
  <c r="T3251" i="2"/>
  <c r="U3251" i="2" s="1"/>
  <c r="W3251" i="2" s="1"/>
  <c r="Y3251" i="2" s="1"/>
  <c r="T3261" i="2"/>
  <c r="U3261" i="2" s="1"/>
  <c r="W3261" i="2" s="1"/>
  <c r="Y3261" i="2" s="1"/>
  <c r="T3271" i="2"/>
  <c r="U3271" i="2" s="1"/>
  <c r="W3271" i="2" s="1"/>
  <c r="Y3271" i="2" s="1"/>
  <c r="T3281" i="2"/>
  <c r="U3281" i="2" s="1"/>
  <c r="W3281" i="2" s="1"/>
  <c r="Y3281" i="2" s="1"/>
  <c r="T3291" i="2"/>
  <c r="U3291" i="2" s="1"/>
  <c r="W3291" i="2" s="1"/>
  <c r="Y3291" i="2" s="1"/>
  <c r="T3301" i="2"/>
  <c r="U3301" i="2" s="1"/>
  <c r="W3301" i="2" s="1"/>
  <c r="Y3301" i="2" s="1"/>
  <c r="T3311" i="2"/>
  <c r="U3311" i="2" s="1"/>
  <c r="W3311" i="2" s="1"/>
  <c r="Y3311" i="2" s="1"/>
  <c r="T2988" i="2"/>
  <c r="U2988" i="2" s="1"/>
  <c r="W2988" i="2" s="1"/>
  <c r="Y2988" i="2" s="1"/>
  <c r="T2999" i="2"/>
  <c r="U2999" i="2" s="1"/>
  <c r="W2999" i="2" s="1"/>
  <c r="Y2999" i="2" s="1"/>
  <c r="T3010" i="2"/>
  <c r="U3010" i="2" s="1"/>
  <c r="W3010" i="2" s="1"/>
  <c r="Y3010" i="2" s="1"/>
  <c r="T3022" i="2"/>
  <c r="U3022" i="2" s="1"/>
  <c r="W3022" i="2" s="1"/>
  <c r="Y3022" i="2" s="1"/>
  <c r="T3032" i="2"/>
  <c r="U3032" i="2" s="1"/>
  <c r="W3032" i="2" s="1"/>
  <c r="Y3032" i="2" s="1"/>
  <c r="T3042" i="2"/>
  <c r="U3042" i="2" s="1"/>
  <c r="W3042" i="2" s="1"/>
  <c r="Y3042" i="2" s="1"/>
  <c r="T3052" i="2"/>
  <c r="U3052" i="2" s="1"/>
  <c r="W3052" i="2" s="1"/>
  <c r="Y3052" i="2" s="1"/>
  <c r="T3062" i="2"/>
  <c r="U3062" i="2" s="1"/>
  <c r="W3062" i="2" s="1"/>
  <c r="Y3062" i="2" s="1"/>
  <c r="T3072" i="2"/>
  <c r="U3072" i="2" s="1"/>
  <c r="W3072" i="2" s="1"/>
  <c r="Y3072" i="2" s="1"/>
  <c r="T3082" i="2"/>
  <c r="U3082" i="2" s="1"/>
  <c r="W3082" i="2" s="1"/>
  <c r="Y3082" i="2" s="1"/>
  <c r="T3092" i="2"/>
  <c r="U3092" i="2" s="1"/>
  <c r="W3092" i="2" s="1"/>
  <c r="Y3092" i="2" s="1"/>
  <c r="T3102" i="2"/>
  <c r="U3102" i="2" s="1"/>
  <c r="W3102" i="2" s="1"/>
  <c r="Y3102" i="2" s="1"/>
  <c r="T3112" i="2"/>
  <c r="U3112" i="2" s="1"/>
  <c r="W3112" i="2" s="1"/>
  <c r="Y3112" i="2" s="1"/>
  <c r="T3122" i="2"/>
  <c r="U3122" i="2" s="1"/>
  <c r="W3122" i="2" s="1"/>
  <c r="Y3122" i="2" s="1"/>
  <c r="T3132" i="2"/>
  <c r="U3132" i="2" s="1"/>
  <c r="W3132" i="2" s="1"/>
  <c r="Y3132" i="2" s="1"/>
  <c r="T3142" i="2"/>
  <c r="U3142" i="2" s="1"/>
  <c r="W3142" i="2" s="1"/>
  <c r="Y3142" i="2" s="1"/>
  <c r="T3152" i="2"/>
  <c r="U3152" i="2" s="1"/>
  <c r="W3152" i="2" s="1"/>
  <c r="Y3152" i="2" s="1"/>
  <c r="T3162" i="2"/>
  <c r="U3162" i="2" s="1"/>
  <c r="W3162" i="2" s="1"/>
  <c r="Y3162" i="2" s="1"/>
  <c r="T3172" i="2"/>
  <c r="U3172" i="2" s="1"/>
  <c r="W3172" i="2" s="1"/>
  <c r="Y3172" i="2" s="1"/>
  <c r="T3182" i="2"/>
  <c r="U3182" i="2" s="1"/>
  <c r="W3182" i="2" s="1"/>
  <c r="Y3182" i="2" s="1"/>
  <c r="T3192" i="2"/>
  <c r="U3192" i="2" s="1"/>
  <c r="W3192" i="2" s="1"/>
  <c r="Y3192" i="2" s="1"/>
  <c r="T3202" i="2"/>
  <c r="U3202" i="2" s="1"/>
  <c r="W3202" i="2" s="1"/>
  <c r="Y3202" i="2" s="1"/>
  <c r="T3212" i="2"/>
  <c r="U3212" i="2" s="1"/>
  <c r="W3212" i="2" s="1"/>
  <c r="Y3212" i="2" s="1"/>
  <c r="T3222" i="2"/>
  <c r="U3222" i="2" s="1"/>
  <c r="W3222" i="2" s="1"/>
  <c r="Y3222" i="2" s="1"/>
  <c r="T3232" i="2"/>
  <c r="U3232" i="2" s="1"/>
  <c r="W3232" i="2" s="1"/>
  <c r="Y3232" i="2" s="1"/>
  <c r="T3242" i="2"/>
  <c r="U3242" i="2" s="1"/>
  <c r="W3242" i="2" s="1"/>
  <c r="Y3242" i="2" s="1"/>
  <c r="T3252" i="2"/>
  <c r="U3252" i="2" s="1"/>
  <c r="W3252" i="2" s="1"/>
  <c r="Y3252" i="2" s="1"/>
  <c r="T3262" i="2"/>
  <c r="U3262" i="2" s="1"/>
  <c r="W3262" i="2" s="1"/>
  <c r="Y3262" i="2" s="1"/>
  <c r="T3272" i="2"/>
  <c r="U3272" i="2" s="1"/>
  <c r="W3272" i="2" s="1"/>
  <c r="Y3272" i="2" s="1"/>
  <c r="T3282" i="2"/>
  <c r="U3282" i="2" s="1"/>
  <c r="W3282" i="2" s="1"/>
  <c r="Y3282" i="2" s="1"/>
  <c r="T3292" i="2"/>
  <c r="U3292" i="2" s="1"/>
  <c r="W3292" i="2" s="1"/>
  <c r="Y3292" i="2" s="1"/>
  <c r="T3302" i="2"/>
  <c r="U3302" i="2" s="1"/>
  <c r="W3302" i="2" s="1"/>
  <c r="Y3302" i="2" s="1"/>
  <c r="T3312" i="2"/>
  <c r="U3312" i="2" s="1"/>
  <c r="W3312" i="2" s="1"/>
  <c r="Y3312" i="2" s="1"/>
  <c r="T2978" i="2"/>
  <c r="U2978" i="2" s="1"/>
  <c r="W2978" i="2" s="1"/>
  <c r="Y2978" i="2" s="1"/>
  <c r="T2989" i="2"/>
  <c r="U2989" i="2" s="1"/>
  <c r="W2989" i="2" s="1"/>
  <c r="Y2989" i="2" s="1"/>
  <c r="T3000" i="2"/>
  <c r="U3000" i="2" s="1"/>
  <c r="W3000" i="2" s="1"/>
  <c r="Y3000" i="2" s="1"/>
  <c r="T3012" i="2"/>
  <c r="U3012" i="2" s="1"/>
  <c r="W3012" i="2" s="1"/>
  <c r="Y3012" i="2" s="1"/>
  <c r="T3023" i="2"/>
  <c r="U3023" i="2" s="1"/>
  <c r="W3023" i="2" s="1"/>
  <c r="Y3023" i="2" s="1"/>
  <c r="T3033" i="2"/>
  <c r="U3033" i="2" s="1"/>
  <c r="W3033" i="2" s="1"/>
  <c r="Y3033" i="2" s="1"/>
  <c r="T3043" i="2"/>
  <c r="U3043" i="2" s="1"/>
  <c r="W3043" i="2" s="1"/>
  <c r="Y3043" i="2" s="1"/>
  <c r="T3053" i="2"/>
  <c r="U3053" i="2" s="1"/>
  <c r="W3053" i="2" s="1"/>
  <c r="Y3053" i="2" s="1"/>
  <c r="T3063" i="2"/>
  <c r="U3063" i="2" s="1"/>
  <c r="W3063" i="2" s="1"/>
  <c r="Y3063" i="2" s="1"/>
  <c r="T3073" i="2"/>
  <c r="U3073" i="2" s="1"/>
  <c r="W3073" i="2" s="1"/>
  <c r="Y3073" i="2" s="1"/>
  <c r="T3083" i="2"/>
  <c r="U3083" i="2" s="1"/>
  <c r="W3083" i="2" s="1"/>
  <c r="Y3083" i="2" s="1"/>
  <c r="T3093" i="2"/>
  <c r="U3093" i="2" s="1"/>
  <c r="W3093" i="2" s="1"/>
  <c r="Y3093" i="2" s="1"/>
  <c r="T3103" i="2"/>
  <c r="U3103" i="2" s="1"/>
  <c r="W3103" i="2" s="1"/>
  <c r="Y3103" i="2" s="1"/>
  <c r="T3113" i="2"/>
  <c r="U3113" i="2" s="1"/>
  <c r="W3113" i="2" s="1"/>
  <c r="Y3113" i="2" s="1"/>
  <c r="T3123" i="2"/>
  <c r="U3123" i="2" s="1"/>
  <c r="W3123" i="2" s="1"/>
  <c r="Y3123" i="2" s="1"/>
  <c r="T3133" i="2"/>
  <c r="U3133" i="2" s="1"/>
  <c r="W3133" i="2" s="1"/>
  <c r="Y3133" i="2" s="1"/>
  <c r="T3143" i="2"/>
  <c r="U3143" i="2" s="1"/>
  <c r="W3143" i="2" s="1"/>
  <c r="Y3143" i="2" s="1"/>
  <c r="T3153" i="2"/>
  <c r="U3153" i="2" s="1"/>
  <c r="W3153" i="2" s="1"/>
  <c r="Y3153" i="2" s="1"/>
  <c r="T3163" i="2"/>
  <c r="U3163" i="2" s="1"/>
  <c r="W3163" i="2" s="1"/>
  <c r="Y3163" i="2" s="1"/>
  <c r="T3173" i="2"/>
  <c r="U3173" i="2" s="1"/>
  <c r="W3173" i="2" s="1"/>
  <c r="Y3173" i="2" s="1"/>
  <c r="T3183" i="2"/>
  <c r="U3183" i="2" s="1"/>
  <c r="W3183" i="2" s="1"/>
  <c r="Y3183" i="2" s="1"/>
  <c r="T3193" i="2"/>
  <c r="U3193" i="2" s="1"/>
  <c r="W3193" i="2" s="1"/>
  <c r="Y3193" i="2" s="1"/>
  <c r="T3203" i="2"/>
  <c r="U3203" i="2" s="1"/>
  <c r="W3203" i="2" s="1"/>
  <c r="Y3203" i="2" s="1"/>
  <c r="T3213" i="2"/>
  <c r="U3213" i="2" s="1"/>
  <c r="W3213" i="2" s="1"/>
  <c r="Y3213" i="2" s="1"/>
  <c r="T3223" i="2"/>
  <c r="U3223" i="2" s="1"/>
  <c r="W3223" i="2" s="1"/>
  <c r="Y3223" i="2" s="1"/>
  <c r="T3233" i="2"/>
  <c r="U3233" i="2" s="1"/>
  <c r="W3233" i="2" s="1"/>
  <c r="Y3233" i="2" s="1"/>
  <c r="T3243" i="2"/>
  <c r="U3243" i="2" s="1"/>
  <c r="W3243" i="2" s="1"/>
  <c r="Y3243" i="2" s="1"/>
  <c r="T3253" i="2"/>
  <c r="U3253" i="2" s="1"/>
  <c r="W3253" i="2" s="1"/>
  <c r="Y3253" i="2" s="1"/>
  <c r="T3263" i="2"/>
  <c r="U3263" i="2" s="1"/>
  <c r="W3263" i="2" s="1"/>
  <c r="Y3263" i="2" s="1"/>
  <c r="T3273" i="2"/>
  <c r="U3273" i="2" s="1"/>
  <c r="W3273" i="2" s="1"/>
  <c r="Y3273" i="2" s="1"/>
  <c r="T3283" i="2"/>
  <c r="U3283" i="2" s="1"/>
  <c r="W3283" i="2" s="1"/>
  <c r="Y3283" i="2" s="1"/>
  <c r="T3293" i="2"/>
  <c r="U3293" i="2" s="1"/>
  <c r="W3293" i="2" s="1"/>
  <c r="Y3293" i="2" s="1"/>
  <c r="T3303" i="2"/>
  <c r="U3303" i="2" s="1"/>
  <c r="W3303" i="2" s="1"/>
  <c r="Y3303" i="2" s="1"/>
  <c r="T3313" i="2"/>
  <c r="U3313" i="2" s="1"/>
  <c r="W3313" i="2" s="1"/>
  <c r="Y3313" i="2" s="1"/>
  <c r="T2983" i="2"/>
  <c r="U2983" i="2" s="1"/>
  <c r="W2983" i="2" s="1"/>
  <c r="Y2983" i="2" s="1"/>
  <c r="T2994" i="2"/>
  <c r="U2994" i="2" s="1"/>
  <c r="W2994" i="2" s="1"/>
  <c r="Y2994" i="2" s="1"/>
  <c r="T3005" i="2"/>
  <c r="U3005" i="2" s="1"/>
  <c r="W3005" i="2" s="1"/>
  <c r="Y3005" i="2" s="1"/>
  <c r="T3016" i="2"/>
  <c r="U3016" i="2" s="1"/>
  <c r="W3016" i="2" s="1"/>
  <c r="Y3016" i="2" s="1"/>
  <c r="T3027" i="2"/>
  <c r="U3027" i="2" s="1"/>
  <c r="W3027" i="2" s="1"/>
  <c r="Y3027" i="2" s="1"/>
  <c r="T3037" i="2"/>
  <c r="U3037" i="2" s="1"/>
  <c r="W3037" i="2" s="1"/>
  <c r="Y3037" i="2" s="1"/>
  <c r="T3047" i="2"/>
  <c r="U3047" i="2" s="1"/>
  <c r="W3047" i="2" s="1"/>
  <c r="Y3047" i="2" s="1"/>
  <c r="T3057" i="2"/>
  <c r="U3057" i="2" s="1"/>
  <c r="W3057" i="2" s="1"/>
  <c r="Y3057" i="2" s="1"/>
  <c r="T3067" i="2"/>
  <c r="U3067" i="2" s="1"/>
  <c r="W3067" i="2" s="1"/>
  <c r="Y3067" i="2" s="1"/>
  <c r="T3077" i="2"/>
  <c r="U3077" i="2" s="1"/>
  <c r="W3077" i="2" s="1"/>
  <c r="Y3077" i="2" s="1"/>
  <c r="T3087" i="2"/>
  <c r="U3087" i="2" s="1"/>
  <c r="W3087" i="2" s="1"/>
  <c r="Y3087" i="2" s="1"/>
  <c r="T3097" i="2"/>
  <c r="U3097" i="2" s="1"/>
  <c r="W3097" i="2" s="1"/>
  <c r="Y3097" i="2" s="1"/>
  <c r="T3107" i="2"/>
  <c r="U3107" i="2" s="1"/>
  <c r="W3107" i="2" s="1"/>
  <c r="Y3107" i="2" s="1"/>
  <c r="T3117" i="2"/>
  <c r="U3117" i="2" s="1"/>
  <c r="W3117" i="2" s="1"/>
  <c r="Y3117" i="2" s="1"/>
  <c r="T3127" i="2"/>
  <c r="U3127" i="2" s="1"/>
  <c r="W3127" i="2" s="1"/>
  <c r="Y3127" i="2" s="1"/>
  <c r="T3137" i="2"/>
  <c r="U3137" i="2" s="1"/>
  <c r="W3137" i="2" s="1"/>
  <c r="Y3137" i="2" s="1"/>
  <c r="T3147" i="2"/>
  <c r="U3147" i="2" s="1"/>
  <c r="W3147" i="2" s="1"/>
  <c r="Y3147" i="2" s="1"/>
  <c r="T3157" i="2"/>
  <c r="U3157" i="2" s="1"/>
  <c r="W3157" i="2" s="1"/>
  <c r="Y3157" i="2" s="1"/>
  <c r="T3167" i="2"/>
  <c r="U3167" i="2" s="1"/>
  <c r="W3167" i="2" s="1"/>
  <c r="Y3167" i="2" s="1"/>
  <c r="T3177" i="2"/>
  <c r="U3177" i="2" s="1"/>
  <c r="W3177" i="2" s="1"/>
  <c r="Y3177" i="2" s="1"/>
  <c r="T3187" i="2"/>
  <c r="U3187" i="2" s="1"/>
  <c r="W3187" i="2" s="1"/>
  <c r="Y3187" i="2" s="1"/>
  <c r="T3197" i="2"/>
  <c r="U3197" i="2" s="1"/>
  <c r="W3197" i="2" s="1"/>
  <c r="Y3197" i="2" s="1"/>
  <c r="T3207" i="2"/>
  <c r="U3207" i="2" s="1"/>
  <c r="W3207" i="2" s="1"/>
  <c r="Y3207" i="2" s="1"/>
  <c r="T3217" i="2"/>
  <c r="U3217" i="2" s="1"/>
  <c r="W3217" i="2" s="1"/>
  <c r="Y3217" i="2" s="1"/>
  <c r="T3227" i="2"/>
  <c r="U3227" i="2" s="1"/>
  <c r="W3227" i="2" s="1"/>
  <c r="Y3227" i="2" s="1"/>
  <c r="T3237" i="2"/>
  <c r="U3237" i="2" s="1"/>
  <c r="W3237" i="2" s="1"/>
  <c r="Y3237" i="2" s="1"/>
  <c r="T3247" i="2"/>
  <c r="U3247" i="2" s="1"/>
  <c r="W3247" i="2" s="1"/>
  <c r="Y3247" i="2" s="1"/>
  <c r="T3257" i="2"/>
  <c r="U3257" i="2" s="1"/>
  <c r="W3257" i="2" s="1"/>
  <c r="Y3257" i="2" s="1"/>
  <c r="T3267" i="2"/>
  <c r="U3267" i="2" s="1"/>
  <c r="W3267" i="2" s="1"/>
  <c r="Y3267" i="2" s="1"/>
  <c r="T3277" i="2"/>
  <c r="U3277" i="2" s="1"/>
  <c r="W3277" i="2" s="1"/>
  <c r="Y3277" i="2" s="1"/>
  <c r="T3287" i="2"/>
  <c r="U3287" i="2" s="1"/>
  <c r="W3287" i="2" s="1"/>
  <c r="Y3287" i="2" s="1"/>
  <c r="T3297" i="2"/>
  <c r="U3297" i="2" s="1"/>
  <c r="W3297" i="2" s="1"/>
  <c r="Y3297" i="2" s="1"/>
  <c r="T3307" i="2"/>
  <c r="U3307" i="2" s="1"/>
  <c r="W3307" i="2" s="1"/>
  <c r="Y3307" i="2" s="1"/>
  <c r="T3317" i="2"/>
  <c r="U3317" i="2" s="1"/>
  <c r="W3317" i="2" s="1"/>
  <c r="Y3317" i="2" s="1"/>
  <c r="T3013" i="2"/>
  <c r="U3013" i="2" s="1"/>
  <c r="W3013" i="2" s="1"/>
  <c r="Y3013" i="2" s="1"/>
  <c r="T3045" i="2"/>
  <c r="U3045" i="2" s="1"/>
  <c r="W3045" i="2" s="1"/>
  <c r="Y3045" i="2" s="1"/>
  <c r="T3076" i="2"/>
  <c r="U3076" i="2" s="1"/>
  <c r="W3076" i="2" s="1"/>
  <c r="Y3076" i="2" s="1"/>
  <c r="T3114" i="2"/>
  <c r="U3114" i="2" s="1"/>
  <c r="W3114" i="2" s="1"/>
  <c r="Y3114" i="2" s="1"/>
  <c r="T3145" i="2"/>
  <c r="U3145" i="2" s="1"/>
  <c r="W3145" i="2" s="1"/>
  <c r="Y3145" i="2" s="1"/>
  <c r="T3176" i="2"/>
  <c r="U3176" i="2" s="1"/>
  <c r="W3176" i="2" s="1"/>
  <c r="Y3176" i="2" s="1"/>
  <c r="T3214" i="2"/>
  <c r="U3214" i="2" s="1"/>
  <c r="W3214" i="2" s="1"/>
  <c r="Y3214" i="2" s="1"/>
  <c r="T3245" i="2"/>
  <c r="U3245" i="2" s="1"/>
  <c r="W3245" i="2" s="1"/>
  <c r="Y3245" i="2" s="1"/>
  <c r="T3276" i="2"/>
  <c r="U3276" i="2" s="1"/>
  <c r="W3276" i="2" s="1"/>
  <c r="Y3276" i="2" s="1"/>
  <c r="T3314" i="2"/>
  <c r="U3314" i="2" s="1"/>
  <c r="W3314" i="2" s="1"/>
  <c r="Y3314" i="2" s="1"/>
  <c r="T2979" i="2"/>
  <c r="U2979" i="2" s="1"/>
  <c r="W2979" i="2" s="1"/>
  <c r="Y2979" i="2" s="1"/>
  <c r="T3014" i="2"/>
  <c r="U3014" i="2" s="1"/>
  <c r="W3014" i="2" s="1"/>
  <c r="Y3014" i="2" s="1"/>
  <c r="T3046" i="2"/>
  <c r="U3046" i="2" s="1"/>
  <c r="W3046" i="2" s="1"/>
  <c r="Y3046" i="2" s="1"/>
  <c r="T3084" i="2"/>
  <c r="U3084" i="2" s="1"/>
  <c r="W3084" i="2" s="1"/>
  <c r="Y3084" i="2" s="1"/>
  <c r="T3115" i="2"/>
  <c r="U3115" i="2" s="1"/>
  <c r="W3115" i="2" s="1"/>
  <c r="Y3115" i="2" s="1"/>
  <c r="T3146" i="2"/>
  <c r="U3146" i="2" s="1"/>
  <c r="W3146" i="2" s="1"/>
  <c r="Y3146" i="2" s="1"/>
  <c r="T3184" i="2"/>
  <c r="U3184" i="2" s="1"/>
  <c r="W3184" i="2" s="1"/>
  <c r="Y3184" i="2" s="1"/>
  <c r="T3215" i="2"/>
  <c r="U3215" i="2" s="1"/>
  <c r="W3215" i="2" s="1"/>
  <c r="Y3215" i="2" s="1"/>
  <c r="T3246" i="2"/>
  <c r="U3246" i="2" s="1"/>
  <c r="W3246" i="2" s="1"/>
  <c r="Y3246" i="2" s="1"/>
  <c r="T3284" i="2"/>
  <c r="U3284" i="2" s="1"/>
  <c r="W3284" i="2" s="1"/>
  <c r="Y3284" i="2" s="1"/>
  <c r="T3315" i="2"/>
  <c r="U3315" i="2" s="1"/>
  <c r="W3315" i="2" s="1"/>
  <c r="Y3315" i="2" s="1"/>
  <c r="T2980" i="2"/>
  <c r="U2980" i="2" s="1"/>
  <c r="W2980" i="2" s="1"/>
  <c r="Y2980" i="2" s="1"/>
  <c r="T3015" i="2"/>
  <c r="U3015" i="2" s="1"/>
  <c r="W3015" i="2" s="1"/>
  <c r="Y3015" i="2" s="1"/>
  <c r="T3054" i="2"/>
  <c r="U3054" i="2" s="1"/>
  <c r="W3054" i="2" s="1"/>
  <c r="Y3054" i="2" s="1"/>
  <c r="T3085" i="2"/>
  <c r="U3085" i="2" s="1"/>
  <c r="W3085" i="2" s="1"/>
  <c r="Y3085" i="2" s="1"/>
  <c r="T3116" i="2"/>
  <c r="U3116" i="2" s="1"/>
  <c r="W3116" i="2" s="1"/>
  <c r="Y3116" i="2" s="1"/>
  <c r="T3154" i="2"/>
  <c r="U3154" i="2" s="1"/>
  <c r="W3154" i="2" s="1"/>
  <c r="Y3154" i="2" s="1"/>
  <c r="T3185" i="2"/>
  <c r="U3185" i="2" s="1"/>
  <c r="W3185" i="2" s="1"/>
  <c r="Y3185" i="2" s="1"/>
  <c r="T3216" i="2"/>
  <c r="U3216" i="2" s="1"/>
  <c r="W3216" i="2" s="1"/>
  <c r="Y3216" i="2" s="1"/>
  <c r="T3254" i="2"/>
  <c r="U3254" i="2" s="1"/>
  <c r="W3254" i="2" s="1"/>
  <c r="Y3254" i="2" s="1"/>
  <c r="T3285" i="2"/>
  <c r="U3285" i="2" s="1"/>
  <c r="W3285" i="2" s="1"/>
  <c r="Y3285" i="2" s="1"/>
  <c r="T3316" i="2"/>
  <c r="U3316" i="2" s="1"/>
  <c r="W3316" i="2" s="1"/>
  <c r="Y3316" i="2" s="1"/>
  <c r="T2990" i="2"/>
  <c r="U2990" i="2" s="1"/>
  <c r="W2990" i="2" s="1"/>
  <c r="Y2990" i="2" s="1"/>
  <c r="T3025" i="2"/>
  <c r="U3025" i="2" s="1"/>
  <c r="W3025" i="2" s="1"/>
  <c r="Y3025" i="2" s="1"/>
  <c r="T3056" i="2"/>
  <c r="U3056" i="2" s="1"/>
  <c r="W3056" i="2" s="1"/>
  <c r="Y3056" i="2" s="1"/>
  <c r="T3094" i="2"/>
  <c r="U3094" i="2" s="1"/>
  <c r="W3094" i="2" s="1"/>
  <c r="Y3094" i="2" s="1"/>
  <c r="T3125" i="2"/>
  <c r="U3125" i="2" s="1"/>
  <c r="W3125" i="2" s="1"/>
  <c r="Y3125" i="2" s="1"/>
  <c r="T3156" i="2"/>
  <c r="U3156" i="2" s="1"/>
  <c r="W3156" i="2" s="1"/>
  <c r="Y3156" i="2" s="1"/>
  <c r="T3194" i="2"/>
  <c r="U3194" i="2" s="1"/>
  <c r="W3194" i="2" s="1"/>
  <c r="Y3194" i="2" s="1"/>
  <c r="T3225" i="2"/>
  <c r="U3225" i="2" s="1"/>
  <c r="W3225" i="2" s="1"/>
  <c r="Y3225" i="2" s="1"/>
  <c r="T3256" i="2"/>
  <c r="U3256" i="2" s="1"/>
  <c r="W3256" i="2" s="1"/>
  <c r="Y3256" i="2" s="1"/>
  <c r="T3294" i="2"/>
  <c r="U3294" i="2" s="1"/>
  <c r="W3294" i="2" s="1"/>
  <c r="Y3294" i="2" s="1"/>
  <c r="T2992" i="2"/>
  <c r="U2992" i="2" s="1"/>
  <c r="W2992" i="2" s="1"/>
  <c r="Y2992" i="2" s="1"/>
  <c r="T3026" i="2"/>
  <c r="U3026" i="2" s="1"/>
  <c r="W3026" i="2" s="1"/>
  <c r="Y3026" i="2" s="1"/>
  <c r="T3064" i="2"/>
  <c r="U3064" i="2" s="1"/>
  <c r="W3064" i="2" s="1"/>
  <c r="Y3064" i="2" s="1"/>
  <c r="T3095" i="2"/>
  <c r="U3095" i="2" s="1"/>
  <c r="W3095" i="2" s="1"/>
  <c r="Y3095" i="2" s="1"/>
  <c r="T3126" i="2"/>
  <c r="U3126" i="2" s="1"/>
  <c r="W3126" i="2" s="1"/>
  <c r="Y3126" i="2" s="1"/>
  <c r="T3164" i="2"/>
  <c r="U3164" i="2" s="1"/>
  <c r="W3164" i="2" s="1"/>
  <c r="Y3164" i="2" s="1"/>
  <c r="T3195" i="2"/>
  <c r="U3195" i="2" s="1"/>
  <c r="W3195" i="2" s="1"/>
  <c r="Y3195" i="2" s="1"/>
  <c r="T3226" i="2"/>
  <c r="U3226" i="2" s="1"/>
  <c r="W3226" i="2" s="1"/>
  <c r="Y3226" i="2" s="1"/>
  <c r="T3264" i="2"/>
  <c r="U3264" i="2" s="1"/>
  <c r="W3264" i="2" s="1"/>
  <c r="Y3264" i="2" s="1"/>
  <c r="T3295" i="2"/>
  <c r="U3295" i="2" s="1"/>
  <c r="W3295" i="2" s="1"/>
  <c r="Y3295" i="2" s="1"/>
  <c r="T2993" i="2"/>
  <c r="U2993" i="2" s="1"/>
  <c r="W2993" i="2" s="1"/>
  <c r="Y2993" i="2" s="1"/>
  <c r="T3034" i="2"/>
  <c r="U3034" i="2" s="1"/>
  <c r="W3034" i="2" s="1"/>
  <c r="Y3034" i="2" s="1"/>
  <c r="T3065" i="2"/>
  <c r="U3065" i="2" s="1"/>
  <c r="W3065" i="2" s="1"/>
  <c r="Y3065" i="2" s="1"/>
  <c r="T3096" i="2"/>
  <c r="U3096" i="2" s="1"/>
  <c r="W3096" i="2" s="1"/>
  <c r="Y3096" i="2" s="1"/>
  <c r="T3134" i="2"/>
  <c r="U3134" i="2" s="1"/>
  <c r="W3134" i="2" s="1"/>
  <c r="Y3134" i="2" s="1"/>
  <c r="T3165" i="2"/>
  <c r="U3165" i="2" s="1"/>
  <c r="W3165" i="2" s="1"/>
  <c r="Y3165" i="2" s="1"/>
  <c r="T3196" i="2"/>
  <c r="U3196" i="2" s="1"/>
  <c r="W3196" i="2" s="1"/>
  <c r="Y3196" i="2" s="1"/>
  <c r="T3234" i="2"/>
  <c r="U3234" i="2" s="1"/>
  <c r="W3234" i="2" s="1"/>
  <c r="Y3234" i="2" s="1"/>
  <c r="T3265" i="2"/>
  <c r="U3265" i="2" s="1"/>
  <c r="W3265" i="2" s="1"/>
  <c r="Y3265" i="2" s="1"/>
  <c r="T3296" i="2"/>
  <c r="U3296" i="2" s="1"/>
  <c r="W3296" i="2" s="1"/>
  <c r="Y3296" i="2" s="1"/>
  <c r="T3002" i="2"/>
  <c r="U3002" i="2" s="1"/>
  <c r="W3002" i="2" s="1"/>
  <c r="Y3002" i="2" s="1"/>
  <c r="T3035" i="2"/>
  <c r="U3035" i="2" s="1"/>
  <c r="W3035" i="2" s="1"/>
  <c r="Y3035" i="2" s="1"/>
  <c r="T3066" i="2"/>
  <c r="U3066" i="2" s="1"/>
  <c r="W3066" i="2" s="1"/>
  <c r="Y3066" i="2" s="1"/>
  <c r="T3104" i="2"/>
  <c r="U3104" i="2" s="1"/>
  <c r="W3104" i="2" s="1"/>
  <c r="Y3104" i="2" s="1"/>
  <c r="T3135" i="2"/>
  <c r="U3135" i="2" s="1"/>
  <c r="W3135" i="2" s="1"/>
  <c r="Y3135" i="2" s="1"/>
  <c r="T3166" i="2"/>
  <c r="U3166" i="2" s="1"/>
  <c r="W3166" i="2" s="1"/>
  <c r="Y3166" i="2" s="1"/>
  <c r="T3204" i="2"/>
  <c r="U3204" i="2" s="1"/>
  <c r="W3204" i="2" s="1"/>
  <c r="Y3204" i="2" s="1"/>
  <c r="T3235" i="2"/>
  <c r="U3235" i="2" s="1"/>
  <c r="W3235" i="2" s="1"/>
  <c r="Y3235" i="2" s="1"/>
  <c r="T3266" i="2"/>
  <c r="U3266" i="2" s="1"/>
  <c r="W3266" i="2" s="1"/>
  <c r="Y3266" i="2" s="1"/>
  <c r="T3304" i="2"/>
  <c r="U3304" i="2" s="1"/>
  <c r="W3304" i="2" s="1"/>
  <c r="Y3304" i="2" s="1"/>
  <c r="T3003" i="2"/>
  <c r="U3003" i="2" s="1"/>
  <c r="W3003" i="2" s="1"/>
  <c r="Y3003" i="2" s="1"/>
  <c r="T3036" i="2"/>
  <c r="U3036" i="2" s="1"/>
  <c r="W3036" i="2" s="1"/>
  <c r="Y3036" i="2" s="1"/>
  <c r="T3074" i="2"/>
  <c r="U3074" i="2" s="1"/>
  <c r="W3074" i="2" s="1"/>
  <c r="Y3074" i="2" s="1"/>
  <c r="T3105" i="2"/>
  <c r="U3105" i="2" s="1"/>
  <c r="W3105" i="2" s="1"/>
  <c r="Y3105" i="2" s="1"/>
  <c r="T3136" i="2"/>
  <c r="U3136" i="2" s="1"/>
  <c r="W3136" i="2" s="1"/>
  <c r="Y3136" i="2" s="1"/>
  <c r="T3174" i="2"/>
  <c r="U3174" i="2" s="1"/>
  <c r="W3174" i="2" s="1"/>
  <c r="Y3174" i="2" s="1"/>
  <c r="T3205" i="2"/>
  <c r="U3205" i="2" s="1"/>
  <c r="W3205" i="2" s="1"/>
  <c r="Y3205" i="2" s="1"/>
  <c r="T3236" i="2"/>
  <c r="U3236" i="2" s="1"/>
  <c r="W3236" i="2" s="1"/>
  <c r="Y3236" i="2" s="1"/>
  <c r="T3274" i="2"/>
  <c r="U3274" i="2" s="1"/>
  <c r="W3274" i="2" s="1"/>
  <c r="Y3274" i="2" s="1"/>
  <c r="T3305" i="2"/>
  <c r="U3305" i="2" s="1"/>
  <c r="W3305" i="2" s="1"/>
  <c r="Y3305" i="2" s="1"/>
  <c r="T3004" i="2"/>
  <c r="U3004" i="2" s="1"/>
  <c r="W3004" i="2" s="1"/>
  <c r="Y3004" i="2" s="1"/>
  <c r="T3044" i="2"/>
  <c r="U3044" i="2" s="1"/>
  <c r="W3044" i="2" s="1"/>
  <c r="Y3044" i="2" s="1"/>
  <c r="T3075" i="2"/>
  <c r="U3075" i="2" s="1"/>
  <c r="W3075" i="2" s="1"/>
  <c r="Y3075" i="2" s="1"/>
  <c r="T3106" i="2"/>
  <c r="U3106" i="2" s="1"/>
  <c r="W3106" i="2" s="1"/>
  <c r="Y3106" i="2" s="1"/>
  <c r="T3144" i="2"/>
  <c r="U3144" i="2" s="1"/>
  <c r="W3144" i="2" s="1"/>
  <c r="Y3144" i="2" s="1"/>
  <c r="T3175" i="2"/>
  <c r="U3175" i="2" s="1"/>
  <c r="W3175" i="2" s="1"/>
  <c r="Y3175" i="2" s="1"/>
  <c r="T3206" i="2"/>
  <c r="U3206" i="2" s="1"/>
  <c r="W3206" i="2" s="1"/>
  <c r="Y3206" i="2" s="1"/>
  <c r="T3244" i="2"/>
  <c r="U3244" i="2" s="1"/>
  <c r="W3244" i="2" s="1"/>
  <c r="Y3244" i="2" s="1"/>
  <c r="T3275" i="2"/>
  <c r="U3275" i="2" s="1"/>
  <c r="W3275" i="2" s="1"/>
  <c r="Y3275" i="2" s="1"/>
  <c r="T3306" i="2"/>
  <c r="U3306" i="2" s="1"/>
  <c r="W3306" i="2" s="1"/>
  <c r="Y3306" i="2" s="1"/>
  <c r="T3286" i="2"/>
  <c r="U3286" i="2" s="1"/>
  <c r="W3286" i="2" s="1"/>
  <c r="Y3286" i="2" s="1"/>
  <c r="T2982" i="2"/>
  <c r="U2982" i="2" s="1"/>
  <c r="W2982" i="2" s="1"/>
  <c r="Y2982" i="2" s="1"/>
  <c r="T3024" i="2"/>
  <c r="U3024" i="2" s="1"/>
  <c r="W3024" i="2" s="1"/>
  <c r="Y3024" i="2" s="1"/>
  <c r="T3055" i="2"/>
  <c r="U3055" i="2" s="1"/>
  <c r="W3055" i="2" s="1"/>
  <c r="Y3055" i="2" s="1"/>
  <c r="T3086" i="2"/>
  <c r="U3086" i="2" s="1"/>
  <c r="W3086" i="2" s="1"/>
  <c r="Y3086" i="2" s="1"/>
  <c r="T3124" i="2"/>
  <c r="U3124" i="2" s="1"/>
  <c r="W3124" i="2" s="1"/>
  <c r="Y3124" i="2" s="1"/>
  <c r="T3155" i="2"/>
  <c r="U3155" i="2" s="1"/>
  <c r="W3155" i="2" s="1"/>
  <c r="Y3155" i="2" s="1"/>
  <c r="T3186" i="2"/>
  <c r="U3186" i="2" s="1"/>
  <c r="W3186" i="2" s="1"/>
  <c r="Y3186" i="2" s="1"/>
  <c r="T3224" i="2"/>
  <c r="U3224" i="2" s="1"/>
  <c r="W3224" i="2" s="1"/>
  <c r="Y3224" i="2" s="1"/>
  <c r="T3255" i="2"/>
  <c r="U3255" i="2" s="1"/>
  <c r="W3255" i="2" s="1"/>
  <c r="Y3255" i="2" s="1"/>
  <c r="T4458" i="2"/>
  <c r="U4458" i="2" s="1"/>
  <c r="W4458" i="2" s="1"/>
  <c r="Y4458" i="2" s="1"/>
  <c r="T4468" i="2"/>
  <c r="U4468" i="2" s="1"/>
  <c r="W4468" i="2" s="1"/>
  <c r="Y4468" i="2" s="1"/>
  <c r="T4478" i="2"/>
  <c r="U4478" i="2" s="1"/>
  <c r="W4478" i="2" s="1"/>
  <c r="Y4478" i="2" s="1"/>
  <c r="T4488" i="2"/>
  <c r="U4488" i="2" s="1"/>
  <c r="W4488" i="2" s="1"/>
  <c r="Y4488" i="2" s="1"/>
  <c r="T4498" i="2"/>
  <c r="U4498" i="2" s="1"/>
  <c r="W4498" i="2" s="1"/>
  <c r="Y4498" i="2" s="1"/>
  <c r="T4508" i="2"/>
  <c r="U4508" i="2" s="1"/>
  <c r="W4508" i="2" s="1"/>
  <c r="Y4508" i="2" s="1"/>
  <c r="T4518" i="2"/>
  <c r="U4518" i="2" s="1"/>
  <c r="W4518" i="2" s="1"/>
  <c r="Y4518" i="2" s="1"/>
  <c r="T4528" i="2"/>
  <c r="U4528" i="2" s="1"/>
  <c r="W4528" i="2" s="1"/>
  <c r="Y4528" i="2" s="1"/>
  <c r="T4538" i="2"/>
  <c r="U4538" i="2" s="1"/>
  <c r="W4538" i="2" s="1"/>
  <c r="Y4538" i="2" s="1"/>
  <c r="T4548" i="2"/>
  <c r="U4548" i="2" s="1"/>
  <c r="W4548" i="2" s="1"/>
  <c r="Y4548" i="2" s="1"/>
  <c r="T4558" i="2"/>
  <c r="U4558" i="2" s="1"/>
  <c r="W4558" i="2" s="1"/>
  <c r="Y4558" i="2" s="1"/>
  <c r="T4568" i="2"/>
  <c r="U4568" i="2" s="1"/>
  <c r="W4568" i="2" s="1"/>
  <c r="Y4568" i="2" s="1"/>
  <c r="T4578" i="2"/>
  <c r="U4578" i="2" s="1"/>
  <c r="W4578" i="2" s="1"/>
  <c r="Y4578" i="2" s="1"/>
  <c r="T4588" i="2"/>
  <c r="U4588" i="2" s="1"/>
  <c r="W4588" i="2" s="1"/>
  <c r="Y4588" i="2" s="1"/>
  <c r="T4598" i="2"/>
  <c r="U4598" i="2" s="1"/>
  <c r="W4598" i="2" s="1"/>
  <c r="Y4598" i="2" s="1"/>
  <c r="T4608" i="2"/>
  <c r="U4608" i="2" s="1"/>
  <c r="W4608" i="2" s="1"/>
  <c r="Y4608" i="2" s="1"/>
  <c r="T4618" i="2"/>
  <c r="U4618" i="2" s="1"/>
  <c r="W4618" i="2" s="1"/>
  <c r="Y4618" i="2" s="1"/>
  <c r="T4628" i="2"/>
  <c r="U4628" i="2" s="1"/>
  <c r="W4628" i="2" s="1"/>
  <c r="Y4628" i="2" s="1"/>
  <c r="T4638" i="2"/>
  <c r="U4638" i="2" s="1"/>
  <c r="W4638" i="2" s="1"/>
  <c r="Y4638" i="2" s="1"/>
  <c r="T4648" i="2"/>
  <c r="U4648" i="2" s="1"/>
  <c r="W4648" i="2" s="1"/>
  <c r="Y4648" i="2" s="1"/>
  <c r="T4658" i="2"/>
  <c r="U4658" i="2" s="1"/>
  <c r="W4658" i="2" s="1"/>
  <c r="Y4658" i="2" s="1"/>
  <c r="T4668" i="2"/>
  <c r="U4668" i="2" s="1"/>
  <c r="W4668" i="2" s="1"/>
  <c r="Y4668" i="2" s="1"/>
  <c r="T4678" i="2"/>
  <c r="U4678" i="2" s="1"/>
  <c r="W4678" i="2" s="1"/>
  <c r="Y4678" i="2" s="1"/>
  <c r="T4688" i="2"/>
  <c r="U4688" i="2" s="1"/>
  <c r="W4688" i="2" s="1"/>
  <c r="Y4688" i="2" s="1"/>
  <c r="T4698" i="2"/>
  <c r="U4698" i="2" s="1"/>
  <c r="W4698" i="2" s="1"/>
  <c r="Y4698" i="2" s="1"/>
  <c r="T4708" i="2"/>
  <c r="U4708" i="2" s="1"/>
  <c r="W4708" i="2" s="1"/>
  <c r="Y4708" i="2" s="1"/>
  <c r="T4718" i="2"/>
  <c r="U4718" i="2" s="1"/>
  <c r="W4718" i="2" s="1"/>
  <c r="Y4718" i="2" s="1"/>
  <c r="T4728" i="2"/>
  <c r="U4728" i="2" s="1"/>
  <c r="W4728" i="2" s="1"/>
  <c r="Y4728" i="2" s="1"/>
  <c r="T4738" i="2"/>
  <c r="U4738" i="2" s="1"/>
  <c r="W4738" i="2" s="1"/>
  <c r="Y4738" i="2" s="1"/>
  <c r="T4748" i="2"/>
  <c r="U4748" i="2" s="1"/>
  <c r="W4748" i="2" s="1"/>
  <c r="Y4748" i="2" s="1"/>
  <c r="T4758" i="2"/>
  <c r="U4758" i="2" s="1"/>
  <c r="W4758" i="2" s="1"/>
  <c r="Y4758" i="2" s="1"/>
  <c r="T4768" i="2"/>
  <c r="U4768" i="2" s="1"/>
  <c r="W4768" i="2" s="1"/>
  <c r="Y4768" i="2" s="1"/>
  <c r="T4778" i="2"/>
  <c r="U4778" i="2" s="1"/>
  <c r="W4778" i="2" s="1"/>
  <c r="Y4778" i="2" s="1"/>
  <c r="T4788" i="2"/>
  <c r="U4788" i="2" s="1"/>
  <c r="W4788" i="2" s="1"/>
  <c r="Y4788" i="2" s="1"/>
  <c r="T4798" i="2"/>
  <c r="U4798" i="2" s="1"/>
  <c r="W4798" i="2" s="1"/>
  <c r="Y4798" i="2" s="1"/>
  <c r="T4459" i="2"/>
  <c r="U4459" i="2" s="1"/>
  <c r="W4459" i="2" s="1"/>
  <c r="Y4459" i="2" s="1"/>
  <c r="T4469" i="2"/>
  <c r="U4469" i="2" s="1"/>
  <c r="W4469" i="2" s="1"/>
  <c r="Y4469" i="2" s="1"/>
  <c r="T4479" i="2"/>
  <c r="U4479" i="2" s="1"/>
  <c r="W4479" i="2" s="1"/>
  <c r="Y4479" i="2" s="1"/>
  <c r="T4489" i="2"/>
  <c r="U4489" i="2" s="1"/>
  <c r="W4489" i="2" s="1"/>
  <c r="Y4489" i="2" s="1"/>
  <c r="T4499" i="2"/>
  <c r="U4499" i="2" s="1"/>
  <c r="W4499" i="2" s="1"/>
  <c r="Y4499" i="2" s="1"/>
  <c r="T4509" i="2"/>
  <c r="U4509" i="2" s="1"/>
  <c r="W4509" i="2" s="1"/>
  <c r="Y4509" i="2" s="1"/>
  <c r="T4519" i="2"/>
  <c r="U4519" i="2" s="1"/>
  <c r="W4519" i="2" s="1"/>
  <c r="Y4519" i="2" s="1"/>
  <c r="T4529" i="2"/>
  <c r="U4529" i="2" s="1"/>
  <c r="W4529" i="2" s="1"/>
  <c r="Y4529" i="2" s="1"/>
  <c r="T4539" i="2"/>
  <c r="U4539" i="2" s="1"/>
  <c r="W4539" i="2" s="1"/>
  <c r="Y4539" i="2" s="1"/>
  <c r="T4549" i="2"/>
  <c r="U4549" i="2" s="1"/>
  <c r="W4549" i="2" s="1"/>
  <c r="Y4549" i="2" s="1"/>
  <c r="T4559" i="2"/>
  <c r="U4559" i="2" s="1"/>
  <c r="W4559" i="2" s="1"/>
  <c r="Y4559" i="2" s="1"/>
  <c r="T4569" i="2"/>
  <c r="U4569" i="2" s="1"/>
  <c r="W4569" i="2" s="1"/>
  <c r="Y4569" i="2" s="1"/>
  <c r="T4579" i="2"/>
  <c r="U4579" i="2" s="1"/>
  <c r="W4579" i="2" s="1"/>
  <c r="Y4579" i="2" s="1"/>
  <c r="T4589" i="2"/>
  <c r="U4589" i="2" s="1"/>
  <c r="W4589" i="2" s="1"/>
  <c r="Y4589" i="2" s="1"/>
  <c r="T4599" i="2"/>
  <c r="U4599" i="2" s="1"/>
  <c r="W4599" i="2" s="1"/>
  <c r="Y4599" i="2" s="1"/>
  <c r="T4609" i="2"/>
  <c r="U4609" i="2" s="1"/>
  <c r="W4609" i="2" s="1"/>
  <c r="Y4609" i="2" s="1"/>
  <c r="T4619" i="2"/>
  <c r="U4619" i="2" s="1"/>
  <c r="W4619" i="2" s="1"/>
  <c r="Y4619" i="2" s="1"/>
  <c r="T4629" i="2"/>
  <c r="U4629" i="2" s="1"/>
  <c r="W4629" i="2" s="1"/>
  <c r="Y4629" i="2" s="1"/>
  <c r="T4639" i="2"/>
  <c r="U4639" i="2" s="1"/>
  <c r="W4639" i="2" s="1"/>
  <c r="Y4639" i="2" s="1"/>
  <c r="T4649" i="2"/>
  <c r="U4649" i="2" s="1"/>
  <c r="W4649" i="2" s="1"/>
  <c r="Y4649" i="2" s="1"/>
  <c r="T4659" i="2"/>
  <c r="U4659" i="2" s="1"/>
  <c r="W4659" i="2" s="1"/>
  <c r="Y4659" i="2" s="1"/>
  <c r="T4669" i="2"/>
  <c r="U4669" i="2" s="1"/>
  <c r="W4669" i="2" s="1"/>
  <c r="Y4669" i="2" s="1"/>
  <c r="T4679" i="2"/>
  <c r="U4679" i="2" s="1"/>
  <c r="W4679" i="2" s="1"/>
  <c r="Y4679" i="2" s="1"/>
  <c r="T4689" i="2"/>
  <c r="U4689" i="2" s="1"/>
  <c r="W4689" i="2" s="1"/>
  <c r="Y4689" i="2" s="1"/>
  <c r="T4699" i="2"/>
  <c r="U4699" i="2" s="1"/>
  <c r="W4699" i="2" s="1"/>
  <c r="Y4699" i="2" s="1"/>
  <c r="T4709" i="2"/>
  <c r="U4709" i="2" s="1"/>
  <c r="W4709" i="2" s="1"/>
  <c r="Y4709" i="2" s="1"/>
  <c r="T4719" i="2"/>
  <c r="U4719" i="2" s="1"/>
  <c r="W4719" i="2" s="1"/>
  <c r="Y4719" i="2" s="1"/>
  <c r="T4729" i="2"/>
  <c r="U4729" i="2" s="1"/>
  <c r="W4729" i="2" s="1"/>
  <c r="Y4729" i="2" s="1"/>
  <c r="T4739" i="2"/>
  <c r="U4739" i="2" s="1"/>
  <c r="W4739" i="2" s="1"/>
  <c r="Y4739" i="2" s="1"/>
  <c r="T4749" i="2"/>
  <c r="U4749" i="2" s="1"/>
  <c r="W4749" i="2" s="1"/>
  <c r="Y4749" i="2" s="1"/>
  <c r="T4759" i="2"/>
  <c r="U4759" i="2" s="1"/>
  <c r="W4759" i="2" s="1"/>
  <c r="Y4759" i="2" s="1"/>
  <c r="T4769" i="2"/>
  <c r="U4769" i="2" s="1"/>
  <c r="W4769" i="2" s="1"/>
  <c r="Y4769" i="2" s="1"/>
  <c r="T4779" i="2"/>
  <c r="U4779" i="2" s="1"/>
  <c r="W4779" i="2" s="1"/>
  <c r="Y4779" i="2" s="1"/>
  <c r="T4789" i="2"/>
  <c r="U4789" i="2" s="1"/>
  <c r="W4789" i="2" s="1"/>
  <c r="Y4789" i="2" s="1"/>
  <c r="T4799" i="2"/>
  <c r="U4799" i="2" s="1"/>
  <c r="W4799" i="2" s="1"/>
  <c r="Y4799" i="2" s="1"/>
  <c r="T4460" i="2"/>
  <c r="U4460" i="2" s="1"/>
  <c r="W4460" i="2" s="1"/>
  <c r="Y4460" i="2" s="1"/>
  <c r="T4470" i="2"/>
  <c r="U4470" i="2" s="1"/>
  <c r="W4470" i="2" s="1"/>
  <c r="Y4470" i="2" s="1"/>
  <c r="T4480" i="2"/>
  <c r="U4480" i="2" s="1"/>
  <c r="W4480" i="2" s="1"/>
  <c r="Y4480" i="2" s="1"/>
  <c r="T4490" i="2"/>
  <c r="U4490" i="2" s="1"/>
  <c r="W4490" i="2" s="1"/>
  <c r="Y4490" i="2" s="1"/>
  <c r="T4500" i="2"/>
  <c r="U4500" i="2" s="1"/>
  <c r="W4500" i="2" s="1"/>
  <c r="Y4500" i="2" s="1"/>
  <c r="T4510" i="2"/>
  <c r="U4510" i="2" s="1"/>
  <c r="W4510" i="2" s="1"/>
  <c r="Y4510" i="2" s="1"/>
  <c r="T4520" i="2"/>
  <c r="U4520" i="2" s="1"/>
  <c r="W4520" i="2" s="1"/>
  <c r="Y4520" i="2" s="1"/>
  <c r="T4530" i="2"/>
  <c r="U4530" i="2" s="1"/>
  <c r="W4530" i="2" s="1"/>
  <c r="Y4530" i="2" s="1"/>
  <c r="T4540" i="2"/>
  <c r="U4540" i="2" s="1"/>
  <c r="W4540" i="2" s="1"/>
  <c r="Y4540" i="2" s="1"/>
  <c r="T4550" i="2"/>
  <c r="U4550" i="2" s="1"/>
  <c r="W4550" i="2" s="1"/>
  <c r="Y4550" i="2" s="1"/>
  <c r="T4560" i="2"/>
  <c r="U4560" i="2" s="1"/>
  <c r="W4560" i="2" s="1"/>
  <c r="Y4560" i="2" s="1"/>
  <c r="T4570" i="2"/>
  <c r="U4570" i="2" s="1"/>
  <c r="W4570" i="2" s="1"/>
  <c r="Y4570" i="2" s="1"/>
  <c r="T4580" i="2"/>
  <c r="U4580" i="2" s="1"/>
  <c r="W4580" i="2" s="1"/>
  <c r="Y4580" i="2" s="1"/>
  <c r="T4590" i="2"/>
  <c r="U4590" i="2" s="1"/>
  <c r="W4590" i="2" s="1"/>
  <c r="Y4590" i="2" s="1"/>
  <c r="T4600" i="2"/>
  <c r="U4600" i="2" s="1"/>
  <c r="W4600" i="2" s="1"/>
  <c r="Y4600" i="2" s="1"/>
  <c r="T4610" i="2"/>
  <c r="U4610" i="2" s="1"/>
  <c r="W4610" i="2" s="1"/>
  <c r="Y4610" i="2" s="1"/>
  <c r="T4620" i="2"/>
  <c r="U4620" i="2" s="1"/>
  <c r="W4620" i="2" s="1"/>
  <c r="Y4620" i="2" s="1"/>
  <c r="T4630" i="2"/>
  <c r="U4630" i="2" s="1"/>
  <c r="W4630" i="2" s="1"/>
  <c r="Y4630" i="2" s="1"/>
  <c r="T4640" i="2"/>
  <c r="U4640" i="2" s="1"/>
  <c r="W4640" i="2" s="1"/>
  <c r="Y4640" i="2" s="1"/>
  <c r="T4650" i="2"/>
  <c r="U4650" i="2" s="1"/>
  <c r="W4650" i="2" s="1"/>
  <c r="Y4650" i="2" s="1"/>
  <c r="T4660" i="2"/>
  <c r="U4660" i="2" s="1"/>
  <c r="W4660" i="2" s="1"/>
  <c r="Y4660" i="2" s="1"/>
  <c r="T4670" i="2"/>
  <c r="U4670" i="2" s="1"/>
  <c r="W4670" i="2" s="1"/>
  <c r="Y4670" i="2" s="1"/>
  <c r="T4680" i="2"/>
  <c r="U4680" i="2" s="1"/>
  <c r="W4680" i="2" s="1"/>
  <c r="Y4680" i="2" s="1"/>
  <c r="T4690" i="2"/>
  <c r="U4690" i="2" s="1"/>
  <c r="W4690" i="2" s="1"/>
  <c r="Y4690" i="2" s="1"/>
  <c r="T4700" i="2"/>
  <c r="U4700" i="2" s="1"/>
  <c r="W4700" i="2" s="1"/>
  <c r="Y4700" i="2" s="1"/>
  <c r="T4710" i="2"/>
  <c r="U4710" i="2" s="1"/>
  <c r="W4710" i="2" s="1"/>
  <c r="Y4710" i="2" s="1"/>
  <c r="T4720" i="2"/>
  <c r="U4720" i="2" s="1"/>
  <c r="W4720" i="2" s="1"/>
  <c r="Y4720" i="2" s="1"/>
  <c r="T4730" i="2"/>
  <c r="U4730" i="2" s="1"/>
  <c r="W4730" i="2" s="1"/>
  <c r="Y4730" i="2" s="1"/>
  <c r="T4740" i="2"/>
  <c r="U4740" i="2" s="1"/>
  <c r="W4740" i="2" s="1"/>
  <c r="Y4740" i="2" s="1"/>
  <c r="T4750" i="2"/>
  <c r="U4750" i="2" s="1"/>
  <c r="W4750" i="2" s="1"/>
  <c r="Y4750" i="2" s="1"/>
  <c r="T4760" i="2"/>
  <c r="U4760" i="2" s="1"/>
  <c r="W4760" i="2" s="1"/>
  <c r="Y4760" i="2" s="1"/>
  <c r="T4770" i="2"/>
  <c r="U4770" i="2" s="1"/>
  <c r="W4770" i="2" s="1"/>
  <c r="Y4770" i="2" s="1"/>
  <c r="T4780" i="2"/>
  <c r="U4780" i="2" s="1"/>
  <c r="W4780" i="2" s="1"/>
  <c r="Y4780" i="2" s="1"/>
  <c r="T4790" i="2"/>
  <c r="U4790" i="2" s="1"/>
  <c r="W4790" i="2" s="1"/>
  <c r="Y4790" i="2" s="1"/>
  <c r="T4800" i="2"/>
  <c r="U4800" i="2" s="1"/>
  <c r="W4800" i="2" s="1"/>
  <c r="Y4800" i="2" s="1"/>
  <c r="T4467" i="2"/>
  <c r="U4467" i="2" s="1"/>
  <c r="W4467" i="2" s="1"/>
  <c r="Y4467" i="2" s="1"/>
  <c r="T4483" i="2"/>
  <c r="U4483" i="2" s="1"/>
  <c r="W4483" i="2" s="1"/>
  <c r="Y4483" i="2" s="1"/>
  <c r="T4496" i="2"/>
  <c r="U4496" i="2" s="1"/>
  <c r="W4496" i="2" s="1"/>
  <c r="Y4496" i="2" s="1"/>
  <c r="T4512" i="2"/>
  <c r="U4512" i="2" s="1"/>
  <c r="W4512" i="2" s="1"/>
  <c r="Y4512" i="2" s="1"/>
  <c r="T4525" i="2"/>
  <c r="U4525" i="2" s="1"/>
  <c r="W4525" i="2" s="1"/>
  <c r="Y4525" i="2" s="1"/>
  <c r="T4541" i="2"/>
  <c r="U4541" i="2" s="1"/>
  <c r="W4541" i="2" s="1"/>
  <c r="Y4541" i="2" s="1"/>
  <c r="T4554" i="2"/>
  <c r="U4554" i="2" s="1"/>
  <c r="W4554" i="2" s="1"/>
  <c r="Y4554" i="2" s="1"/>
  <c r="T4567" i="2"/>
  <c r="U4567" i="2" s="1"/>
  <c r="W4567" i="2" s="1"/>
  <c r="Y4567" i="2" s="1"/>
  <c r="T4583" i="2"/>
  <c r="U4583" i="2" s="1"/>
  <c r="W4583" i="2" s="1"/>
  <c r="Y4583" i="2" s="1"/>
  <c r="T4596" i="2"/>
  <c r="U4596" i="2" s="1"/>
  <c r="W4596" i="2" s="1"/>
  <c r="Y4596" i="2" s="1"/>
  <c r="T4612" i="2"/>
  <c r="U4612" i="2" s="1"/>
  <c r="W4612" i="2" s="1"/>
  <c r="Y4612" i="2" s="1"/>
  <c r="T4625" i="2"/>
  <c r="U4625" i="2" s="1"/>
  <c r="W4625" i="2" s="1"/>
  <c r="Y4625" i="2" s="1"/>
  <c r="T4641" i="2"/>
  <c r="U4641" i="2" s="1"/>
  <c r="W4641" i="2" s="1"/>
  <c r="Y4641" i="2" s="1"/>
  <c r="T4654" i="2"/>
  <c r="U4654" i="2" s="1"/>
  <c r="W4654" i="2" s="1"/>
  <c r="Y4654" i="2" s="1"/>
  <c r="T4667" i="2"/>
  <c r="U4667" i="2" s="1"/>
  <c r="W4667" i="2" s="1"/>
  <c r="Y4667" i="2" s="1"/>
  <c r="T4683" i="2"/>
  <c r="U4683" i="2" s="1"/>
  <c r="W4683" i="2" s="1"/>
  <c r="Y4683" i="2" s="1"/>
  <c r="T4696" i="2"/>
  <c r="U4696" i="2" s="1"/>
  <c r="W4696" i="2" s="1"/>
  <c r="Y4696" i="2" s="1"/>
  <c r="T4712" i="2"/>
  <c r="U4712" i="2" s="1"/>
  <c r="W4712" i="2" s="1"/>
  <c r="Y4712" i="2" s="1"/>
  <c r="T4725" i="2"/>
  <c r="U4725" i="2" s="1"/>
  <c r="W4725" i="2" s="1"/>
  <c r="Y4725" i="2" s="1"/>
  <c r="T4741" i="2"/>
  <c r="U4741" i="2" s="1"/>
  <c r="W4741" i="2" s="1"/>
  <c r="Y4741" i="2" s="1"/>
  <c r="T4754" i="2"/>
  <c r="U4754" i="2" s="1"/>
  <c r="W4754" i="2" s="1"/>
  <c r="Y4754" i="2" s="1"/>
  <c r="T4767" i="2"/>
  <c r="U4767" i="2" s="1"/>
  <c r="W4767" i="2" s="1"/>
  <c r="Y4767" i="2" s="1"/>
  <c r="T4783" i="2"/>
  <c r="U4783" i="2" s="1"/>
  <c r="W4783" i="2" s="1"/>
  <c r="Y4783" i="2" s="1"/>
  <c r="T4796" i="2"/>
  <c r="U4796" i="2" s="1"/>
  <c r="W4796" i="2" s="1"/>
  <c r="Y4796" i="2" s="1"/>
  <c r="T4471" i="2"/>
  <c r="U4471" i="2" s="1"/>
  <c r="W4471" i="2" s="1"/>
  <c r="Y4471" i="2" s="1"/>
  <c r="T4484" i="2"/>
  <c r="U4484" i="2" s="1"/>
  <c r="W4484" i="2" s="1"/>
  <c r="Y4484" i="2" s="1"/>
  <c r="T4497" i="2"/>
  <c r="U4497" i="2" s="1"/>
  <c r="W4497" i="2" s="1"/>
  <c r="Y4497" i="2" s="1"/>
  <c r="T4513" i="2"/>
  <c r="U4513" i="2" s="1"/>
  <c r="W4513" i="2" s="1"/>
  <c r="Y4513" i="2" s="1"/>
  <c r="T4526" i="2"/>
  <c r="U4526" i="2" s="1"/>
  <c r="W4526" i="2" s="1"/>
  <c r="Y4526" i="2" s="1"/>
  <c r="T4542" i="2"/>
  <c r="U4542" i="2" s="1"/>
  <c r="W4542" i="2" s="1"/>
  <c r="Y4542" i="2" s="1"/>
  <c r="T4555" i="2"/>
  <c r="U4555" i="2" s="1"/>
  <c r="W4555" i="2" s="1"/>
  <c r="Y4555" i="2" s="1"/>
  <c r="T4571" i="2"/>
  <c r="U4571" i="2" s="1"/>
  <c r="W4571" i="2" s="1"/>
  <c r="Y4571" i="2" s="1"/>
  <c r="T4584" i="2"/>
  <c r="U4584" i="2" s="1"/>
  <c r="W4584" i="2" s="1"/>
  <c r="Y4584" i="2" s="1"/>
  <c r="T4597" i="2"/>
  <c r="U4597" i="2" s="1"/>
  <c r="W4597" i="2" s="1"/>
  <c r="Y4597" i="2" s="1"/>
  <c r="T4613" i="2"/>
  <c r="U4613" i="2" s="1"/>
  <c r="W4613" i="2" s="1"/>
  <c r="Y4613" i="2" s="1"/>
  <c r="T4626" i="2"/>
  <c r="U4626" i="2" s="1"/>
  <c r="W4626" i="2" s="1"/>
  <c r="Y4626" i="2" s="1"/>
  <c r="T4642" i="2"/>
  <c r="U4642" i="2" s="1"/>
  <c r="W4642" i="2" s="1"/>
  <c r="Y4642" i="2" s="1"/>
  <c r="T4655" i="2"/>
  <c r="U4655" i="2" s="1"/>
  <c r="W4655" i="2" s="1"/>
  <c r="Y4655" i="2" s="1"/>
  <c r="T4671" i="2"/>
  <c r="U4671" i="2" s="1"/>
  <c r="W4671" i="2" s="1"/>
  <c r="Y4671" i="2" s="1"/>
  <c r="T4684" i="2"/>
  <c r="U4684" i="2" s="1"/>
  <c r="W4684" i="2" s="1"/>
  <c r="Y4684" i="2" s="1"/>
  <c r="T4697" i="2"/>
  <c r="U4697" i="2" s="1"/>
  <c r="W4697" i="2" s="1"/>
  <c r="Y4697" i="2" s="1"/>
  <c r="T4713" i="2"/>
  <c r="U4713" i="2" s="1"/>
  <c r="W4713" i="2" s="1"/>
  <c r="Y4713" i="2" s="1"/>
  <c r="T4726" i="2"/>
  <c r="U4726" i="2" s="1"/>
  <c r="W4726" i="2" s="1"/>
  <c r="Y4726" i="2" s="1"/>
  <c r="T4742" i="2"/>
  <c r="U4742" i="2" s="1"/>
  <c r="W4742" i="2" s="1"/>
  <c r="Y4742" i="2" s="1"/>
  <c r="T4755" i="2"/>
  <c r="U4755" i="2" s="1"/>
  <c r="W4755" i="2" s="1"/>
  <c r="Y4755" i="2" s="1"/>
  <c r="T4771" i="2"/>
  <c r="U4771" i="2" s="1"/>
  <c r="W4771" i="2" s="1"/>
  <c r="Y4771" i="2" s="1"/>
  <c r="T4784" i="2"/>
  <c r="U4784" i="2" s="1"/>
  <c r="W4784" i="2" s="1"/>
  <c r="Y4784" i="2" s="1"/>
  <c r="T4797" i="2"/>
  <c r="U4797" i="2" s="1"/>
  <c r="W4797" i="2" s="1"/>
  <c r="Y4797" i="2" s="1"/>
  <c r="T4472" i="2"/>
  <c r="U4472" i="2" s="1"/>
  <c r="W4472" i="2" s="1"/>
  <c r="Y4472" i="2" s="1"/>
  <c r="T4485" i="2"/>
  <c r="U4485" i="2" s="1"/>
  <c r="W4485" i="2" s="1"/>
  <c r="Y4485" i="2" s="1"/>
  <c r="T4501" i="2"/>
  <c r="U4501" i="2" s="1"/>
  <c r="W4501" i="2" s="1"/>
  <c r="Y4501" i="2" s="1"/>
  <c r="T4514" i="2"/>
  <c r="U4514" i="2" s="1"/>
  <c r="W4514" i="2" s="1"/>
  <c r="Y4514" i="2" s="1"/>
  <c r="T4527" i="2"/>
  <c r="U4527" i="2" s="1"/>
  <c r="W4527" i="2" s="1"/>
  <c r="Y4527" i="2" s="1"/>
  <c r="T4543" i="2"/>
  <c r="U4543" i="2" s="1"/>
  <c r="W4543" i="2" s="1"/>
  <c r="Y4543" i="2" s="1"/>
  <c r="T4556" i="2"/>
  <c r="U4556" i="2" s="1"/>
  <c r="W4556" i="2" s="1"/>
  <c r="Y4556" i="2" s="1"/>
  <c r="T4572" i="2"/>
  <c r="U4572" i="2" s="1"/>
  <c r="W4572" i="2" s="1"/>
  <c r="Y4572" i="2" s="1"/>
  <c r="T4585" i="2"/>
  <c r="U4585" i="2" s="1"/>
  <c r="W4585" i="2" s="1"/>
  <c r="Y4585" i="2" s="1"/>
  <c r="T4601" i="2"/>
  <c r="U4601" i="2" s="1"/>
  <c r="W4601" i="2" s="1"/>
  <c r="Y4601" i="2" s="1"/>
  <c r="T4614" i="2"/>
  <c r="U4614" i="2" s="1"/>
  <c r="W4614" i="2" s="1"/>
  <c r="Y4614" i="2" s="1"/>
  <c r="T4627" i="2"/>
  <c r="U4627" i="2" s="1"/>
  <c r="W4627" i="2" s="1"/>
  <c r="Y4627" i="2" s="1"/>
  <c r="T4643" i="2"/>
  <c r="U4643" i="2" s="1"/>
  <c r="W4643" i="2" s="1"/>
  <c r="Y4643" i="2" s="1"/>
  <c r="T4656" i="2"/>
  <c r="U4656" i="2" s="1"/>
  <c r="W4656" i="2" s="1"/>
  <c r="Y4656" i="2" s="1"/>
  <c r="T4672" i="2"/>
  <c r="U4672" i="2" s="1"/>
  <c r="W4672" i="2" s="1"/>
  <c r="Y4672" i="2" s="1"/>
  <c r="T4685" i="2"/>
  <c r="U4685" i="2" s="1"/>
  <c r="W4685" i="2" s="1"/>
  <c r="Y4685" i="2" s="1"/>
  <c r="T4701" i="2"/>
  <c r="U4701" i="2" s="1"/>
  <c r="W4701" i="2" s="1"/>
  <c r="Y4701" i="2" s="1"/>
  <c r="T4714" i="2"/>
  <c r="U4714" i="2" s="1"/>
  <c r="W4714" i="2" s="1"/>
  <c r="Y4714" i="2" s="1"/>
  <c r="T4727" i="2"/>
  <c r="U4727" i="2" s="1"/>
  <c r="W4727" i="2" s="1"/>
  <c r="Y4727" i="2" s="1"/>
  <c r="T4743" i="2"/>
  <c r="U4743" i="2" s="1"/>
  <c r="W4743" i="2" s="1"/>
  <c r="Y4743" i="2" s="1"/>
  <c r="T4756" i="2"/>
  <c r="U4756" i="2" s="1"/>
  <c r="W4756" i="2" s="1"/>
  <c r="Y4756" i="2" s="1"/>
  <c r="T4772" i="2"/>
  <c r="U4772" i="2" s="1"/>
  <c r="W4772" i="2" s="1"/>
  <c r="Y4772" i="2" s="1"/>
  <c r="T4785" i="2"/>
  <c r="U4785" i="2" s="1"/>
  <c r="W4785" i="2" s="1"/>
  <c r="Y4785" i="2" s="1"/>
  <c r="T4473" i="2"/>
  <c r="U4473" i="2" s="1"/>
  <c r="W4473" i="2" s="1"/>
  <c r="Y4473" i="2" s="1"/>
  <c r="T4486" i="2"/>
  <c r="U4486" i="2" s="1"/>
  <c r="W4486" i="2" s="1"/>
  <c r="Y4486" i="2" s="1"/>
  <c r="T4502" i="2"/>
  <c r="U4502" i="2" s="1"/>
  <c r="W4502" i="2" s="1"/>
  <c r="Y4502" i="2" s="1"/>
  <c r="T4515" i="2"/>
  <c r="U4515" i="2" s="1"/>
  <c r="W4515" i="2" s="1"/>
  <c r="Y4515" i="2" s="1"/>
  <c r="T4531" i="2"/>
  <c r="U4531" i="2" s="1"/>
  <c r="W4531" i="2" s="1"/>
  <c r="Y4531" i="2" s="1"/>
  <c r="T4544" i="2"/>
  <c r="U4544" i="2" s="1"/>
  <c r="W4544" i="2" s="1"/>
  <c r="Y4544" i="2" s="1"/>
  <c r="T4557" i="2"/>
  <c r="U4557" i="2" s="1"/>
  <c r="W4557" i="2" s="1"/>
  <c r="Y4557" i="2" s="1"/>
  <c r="T4573" i="2"/>
  <c r="U4573" i="2" s="1"/>
  <c r="W4573" i="2" s="1"/>
  <c r="Y4573" i="2" s="1"/>
  <c r="T4586" i="2"/>
  <c r="U4586" i="2" s="1"/>
  <c r="W4586" i="2" s="1"/>
  <c r="Y4586" i="2" s="1"/>
  <c r="T4602" i="2"/>
  <c r="U4602" i="2" s="1"/>
  <c r="W4602" i="2" s="1"/>
  <c r="Y4602" i="2" s="1"/>
  <c r="T4615" i="2"/>
  <c r="U4615" i="2" s="1"/>
  <c r="W4615" i="2" s="1"/>
  <c r="Y4615" i="2" s="1"/>
  <c r="T4631" i="2"/>
  <c r="U4631" i="2" s="1"/>
  <c r="W4631" i="2" s="1"/>
  <c r="Y4631" i="2" s="1"/>
  <c r="T4644" i="2"/>
  <c r="U4644" i="2" s="1"/>
  <c r="W4644" i="2" s="1"/>
  <c r="Y4644" i="2" s="1"/>
  <c r="T4657" i="2"/>
  <c r="U4657" i="2" s="1"/>
  <c r="W4657" i="2" s="1"/>
  <c r="Y4657" i="2" s="1"/>
  <c r="T4673" i="2"/>
  <c r="U4673" i="2" s="1"/>
  <c r="W4673" i="2" s="1"/>
  <c r="Y4673" i="2" s="1"/>
  <c r="T4686" i="2"/>
  <c r="U4686" i="2" s="1"/>
  <c r="W4686" i="2" s="1"/>
  <c r="Y4686" i="2" s="1"/>
  <c r="T4702" i="2"/>
  <c r="U4702" i="2" s="1"/>
  <c r="W4702" i="2" s="1"/>
  <c r="Y4702" i="2" s="1"/>
  <c r="T4715" i="2"/>
  <c r="U4715" i="2" s="1"/>
  <c r="W4715" i="2" s="1"/>
  <c r="Y4715" i="2" s="1"/>
  <c r="T4731" i="2"/>
  <c r="U4731" i="2" s="1"/>
  <c r="W4731" i="2" s="1"/>
  <c r="Y4731" i="2" s="1"/>
  <c r="T4744" i="2"/>
  <c r="U4744" i="2" s="1"/>
  <c r="W4744" i="2" s="1"/>
  <c r="Y4744" i="2" s="1"/>
  <c r="T4757" i="2"/>
  <c r="U4757" i="2" s="1"/>
  <c r="W4757" i="2" s="1"/>
  <c r="Y4757" i="2" s="1"/>
  <c r="T4773" i="2"/>
  <c r="U4773" i="2" s="1"/>
  <c r="W4773" i="2" s="1"/>
  <c r="Y4773" i="2" s="1"/>
  <c r="T4786" i="2"/>
  <c r="U4786" i="2" s="1"/>
  <c r="W4786" i="2" s="1"/>
  <c r="Y4786" i="2" s="1"/>
  <c r="T4461" i="2"/>
  <c r="U4461" i="2" s="1"/>
  <c r="W4461" i="2" s="1"/>
  <c r="Y4461" i="2" s="1"/>
  <c r="T4474" i="2"/>
  <c r="U4474" i="2" s="1"/>
  <c r="W4474" i="2" s="1"/>
  <c r="Y4474" i="2" s="1"/>
  <c r="T4487" i="2"/>
  <c r="U4487" i="2" s="1"/>
  <c r="W4487" i="2" s="1"/>
  <c r="Y4487" i="2" s="1"/>
  <c r="T4503" i="2"/>
  <c r="U4503" i="2" s="1"/>
  <c r="W4503" i="2" s="1"/>
  <c r="Y4503" i="2" s="1"/>
  <c r="T4516" i="2"/>
  <c r="U4516" i="2" s="1"/>
  <c r="W4516" i="2" s="1"/>
  <c r="Y4516" i="2" s="1"/>
  <c r="T4532" i="2"/>
  <c r="U4532" i="2" s="1"/>
  <c r="W4532" i="2" s="1"/>
  <c r="Y4532" i="2" s="1"/>
  <c r="T4545" i="2"/>
  <c r="U4545" i="2" s="1"/>
  <c r="W4545" i="2" s="1"/>
  <c r="Y4545" i="2" s="1"/>
  <c r="T4561" i="2"/>
  <c r="U4561" i="2" s="1"/>
  <c r="W4561" i="2" s="1"/>
  <c r="Y4561" i="2" s="1"/>
  <c r="T4574" i="2"/>
  <c r="U4574" i="2" s="1"/>
  <c r="W4574" i="2" s="1"/>
  <c r="Y4574" i="2" s="1"/>
  <c r="T4587" i="2"/>
  <c r="U4587" i="2" s="1"/>
  <c r="W4587" i="2" s="1"/>
  <c r="Y4587" i="2" s="1"/>
  <c r="T4603" i="2"/>
  <c r="U4603" i="2" s="1"/>
  <c r="W4603" i="2" s="1"/>
  <c r="Y4603" i="2" s="1"/>
  <c r="T4616" i="2"/>
  <c r="U4616" i="2" s="1"/>
  <c r="W4616" i="2" s="1"/>
  <c r="Y4616" i="2" s="1"/>
  <c r="T4632" i="2"/>
  <c r="U4632" i="2" s="1"/>
  <c r="W4632" i="2" s="1"/>
  <c r="Y4632" i="2" s="1"/>
  <c r="T4645" i="2"/>
  <c r="U4645" i="2" s="1"/>
  <c r="W4645" i="2" s="1"/>
  <c r="Y4645" i="2" s="1"/>
  <c r="T4661" i="2"/>
  <c r="U4661" i="2" s="1"/>
  <c r="W4661" i="2" s="1"/>
  <c r="Y4661" i="2" s="1"/>
  <c r="T4674" i="2"/>
  <c r="U4674" i="2" s="1"/>
  <c r="W4674" i="2" s="1"/>
  <c r="Y4674" i="2" s="1"/>
  <c r="T4687" i="2"/>
  <c r="U4687" i="2" s="1"/>
  <c r="W4687" i="2" s="1"/>
  <c r="Y4687" i="2" s="1"/>
  <c r="T4703" i="2"/>
  <c r="U4703" i="2" s="1"/>
  <c r="W4703" i="2" s="1"/>
  <c r="Y4703" i="2" s="1"/>
  <c r="T4716" i="2"/>
  <c r="U4716" i="2" s="1"/>
  <c r="W4716" i="2" s="1"/>
  <c r="Y4716" i="2" s="1"/>
  <c r="T4732" i="2"/>
  <c r="U4732" i="2" s="1"/>
  <c r="W4732" i="2" s="1"/>
  <c r="Y4732" i="2" s="1"/>
  <c r="T4745" i="2"/>
  <c r="U4745" i="2" s="1"/>
  <c r="W4745" i="2" s="1"/>
  <c r="Y4745" i="2" s="1"/>
  <c r="T4761" i="2"/>
  <c r="U4761" i="2" s="1"/>
  <c r="W4761" i="2" s="1"/>
  <c r="Y4761" i="2" s="1"/>
  <c r="T4774" i="2"/>
  <c r="U4774" i="2" s="1"/>
  <c r="W4774" i="2" s="1"/>
  <c r="Y4774" i="2" s="1"/>
  <c r="T4787" i="2"/>
  <c r="U4787" i="2" s="1"/>
  <c r="W4787" i="2" s="1"/>
  <c r="Y4787" i="2" s="1"/>
  <c r="T4462" i="2"/>
  <c r="U4462" i="2" s="1"/>
  <c r="W4462" i="2" s="1"/>
  <c r="Y4462" i="2" s="1"/>
  <c r="T4475" i="2"/>
  <c r="U4475" i="2" s="1"/>
  <c r="W4475" i="2" s="1"/>
  <c r="Y4475" i="2" s="1"/>
  <c r="T4491" i="2"/>
  <c r="U4491" i="2" s="1"/>
  <c r="W4491" i="2" s="1"/>
  <c r="Y4491" i="2" s="1"/>
  <c r="T4504" i="2"/>
  <c r="U4504" i="2" s="1"/>
  <c r="W4504" i="2" s="1"/>
  <c r="Y4504" i="2" s="1"/>
  <c r="T4517" i="2"/>
  <c r="U4517" i="2" s="1"/>
  <c r="W4517" i="2" s="1"/>
  <c r="Y4517" i="2" s="1"/>
  <c r="T4533" i="2"/>
  <c r="U4533" i="2" s="1"/>
  <c r="W4533" i="2" s="1"/>
  <c r="Y4533" i="2" s="1"/>
  <c r="T4546" i="2"/>
  <c r="U4546" i="2" s="1"/>
  <c r="W4546" i="2" s="1"/>
  <c r="Y4546" i="2" s="1"/>
  <c r="T4562" i="2"/>
  <c r="U4562" i="2" s="1"/>
  <c r="W4562" i="2" s="1"/>
  <c r="Y4562" i="2" s="1"/>
  <c r="T4575" i="2"/>
  <c r="U4575" i="2" s="1"/>
  <c r="W4575" i="2" s="1"/>
  <c r="Y4575" i="2" s="1"/>
  <c r="T4591" i="2"/>
  <c r="U4591" i="2" s="1"/>
  <c r="W4591" i="2" s="1"/>
  <c r="Y4591" i="2" s="1"/>
  <c r="T4604" i="2"/>
  <c r="U4604" i="2" s="1"/>
  <c r="W4604" i="2" s="1"/>
  <c r="Y4604" i="2" s="1"/>
  <c r="T4617" i="2"/>
  <c r="U4617" i="2" s="1"/>
  <c r="W4617" i="2" s="1"/>
  <c r="Y4617" i="2" s="1"/>
  <c r="T4633" i="2"/>
  <c r="U4633" i="2" s="1"/>
  <c r="W4633" i="2" s="1"/>
  <c r="Y4633" i="2" s="1"/>
  <c r="T4646" i="2"/>
  <c r="U4646" i="2" s="1"/>
  <c r="W4646" i="2" s="1"/>
  <c r="Y4646" i="2" s="1"/>
  <c r="T4662" i="2"/>
  <c r="U4662" i="2" s="1"/>
  <c r="W4662" i="2" s="1"/>
  <c r="Y4662" i="2" s="1"/>
  <c r="T4675" i="2"/>
  <c r="U4675" i="2" s="1"/>
  <c r="W4675" i="2" s="1"/>
  <c r="Y4675" i="2" s="1"/>
  <c r="T4691" i="2"/>
  <c r="U4691" i="2" s="1"/>
  <c r="W4691" i="2" s="1"/>
  <c r="Y4691" i="2" s="1"/>
  <c r="T4704" i="2"/>
  <c r="U4704" i="2" s="1"/>
  <c r="W4704" i="2" s="1"/>
  <c r="Y4704" i="2" s="1"/>
  <c r="T4717" i="2"/>
  <c r="U4717" i="2" s="1"/>
  <c r="W4717" i="2" s="1"/>
  <c r="Y4717" i="2" s="1"/>
  <c r="T4733" i="2"/>
  <c r="U4733" i="2" s="1"/>
  <c r="W4733" i="2" s="1"/>
  <c r="Y4733" i="2" s="1"/>
  <c r="T4746" i="2"/>
  <c r="U4746" i="2" s="1"/>
  <c r="W4746" i="2" s="1"/>
  <c r="Y4746" i="2" s="1"/>
  <c r="T4762" i="2"/>
  <c r="U4762" i="2" s="1"/>
  <c r="W4762" i="2" s="1"/>
  <c r="Y4762" i="2" s="1"/>
  <c r="T4775" i="2"/>
  <c r="U4775" i="2" s="1"/>
  <c r="W4775" i="2" s="1"/>
  <c r="Y4775" i="2" s="1"/>
  <c r="T4791" i="2"/>
  <c r="U4791" i="2" s="1"/>
  <c r="W4791" i="2" s="1"/>
  <c r="Y4791" i="2" s="1"/>
  <c r="T4463" i="2"/>
  <c r="U4463" i="2" s="1"/>
  <c r="W4463" i="2" s="1"/>
  <c r="Y4463" i="2" s="1"/>
  <c r="T4476" i="2"/>
  <c r="U4476" i="2" s="1"/>
  <c r="W4476" i="2" s="1"/>
  <c r="Y4476" i="2" s="1"/>
  <c r="T4492" i="2"/>
  <c r="U4492" i="2" s="1"/>
  <c r="W4492" i="2" s="1"/>
  <c r="Y4492" i="2" s="1"/>
  <c r="T4505" i="2"/>
  <c r="U4505" i="2" s="1"/>
  <c r="W4505" i="2" s="1"/>
  <c r="Y4505" i="2" s="1"/>
  <c r="T4521" i="2"/>
  <c r="U4521" i="2" s="1"/>
  <c r="W4521" i="2" s="1"/>
  <c r="Y4521" i="2" s="1"/>
  <c r="T4534" i="2"/>
  <c r="U4534" i="2" s="1"/>
  <c r="W4534" i="2" s="1"/>
  <c r="Y4534" i="2" s="1"/>
  <c r="T4547" i="2"/>
  <c r="U4547" i="2" s="1"/>
  <c r="W4547" i="2" s="1"/>
  <c r="Y4547" i="2" s="1"/>
  <c r="T4563" i="2"/>
  <c r="U4563" i="2" s="1"/>
  <c r="W4563" i="2" s="1"/>
  <c r="Y4563" i="2" s="1"/>
  <c r="T4576" i="2"/>
  <c r="U4576" i="2" s="1"/>
  <c r="W4576" i="2" s="1"/>
  <c r="Y4576" i="2" s="1"/>
  <c r="T4592" i="2"/>
  <c r="U4592" i="2" s="1"/>
  <c r="W4592" i="2" s="1"/>
  <c r="Y4592" i="2" s="1"/>
  <c r="T4605" i="2"/>
  <c r="U4605" i="2" s="1"/>
  <c r="W4605" i="2" s="1"/>
  <c r="Y4605" i="2" s="1"/>
  <c r="T4621" i="2"/>
  <c r="U4621" i="2" s="1"/>
  <c r="W4621" i="2" s="1"/>
  <c r="Y4621" i="2" s="1"/>
  <c r="T4634" i="2"/>
  <c r="U4634" i="2" s="1"/>
  <c r="W4634" i="2" s="1"/>
  <c r="Y4634" i="2" s="1"/>
  <c r="T4647" i="2"/>
  <c r="U4647" i="2" s="1"/>
  <c r="W4647" i="2" s="1"/>
  <c r="Y4647" i="2" s="1"/>
  <c r="T4663" i="2"/>
  <c r="U4663" i="2" s="1"/>
  <c r="W4663" i="2" s="1"/>
  <c r="Y4663" i="2" s="1"/>
  <c r="T4676" i="2"/>
  <c r="U4676" i="2" s="1"/>
  <c r="W4676" i="2" s="1"/>
  <c r="Y4676" i="2" s="1"/>
  <c r="T4692" i="2"/>
  <c r="U4692" i="2" s="1"/>
  <c r="W4692" i="2" s="1"/>
  <c r="Y4692" i="2" s="1"/>
  <c r="T4705" i="2"/>
  <c r="U4705" i="2" s="1"/>
  <c r="W4705" i="2" s="1"/>
  <c r="Y4705" i="2" s="1"/>
  <c r="T4721" i="2"/>
  <c r="U4721" i="2" s="1"/>
  <c r="W4721" i="2" s="1"/>
  <c r="Y4721" i="2" s="1"/>
  <c r="T4734" i="2"/>
  <c r="U4734" i="2" s="1"/>
  <c r="W4734" i="2" s="1"/>
  <c r="Y4734" i="2" s="1"/>
  <c r="T4747" i="2"/>
  <c r="U4747" i="2" s="1"/>
  <c r="W4747" i="2" s="1"/>
  <c r="Y4747" i="2" s="1"/>
  <c r="T4763" i="2"/>
  <c r="U4763" i="2" s="1"/>
  <c r="W4763" i="2" s="1"/>
  <c r="Y4763" i="2" s="1"/>
  <c r="T4776" i="2"/>
  <c r="U4776" i="2" s="1"/>
  <c r="W4776" i="2" s="1"/>
  <c r="Y4776" i="2" s="1"/>
  <c r="T4792" i="2"/>
  <c r="U4792" i="2" s="1"/>
  <c r="W4792" i="2" s="1"/>
  <c r="Y4792" i="2" s="1"/>
  <c r="T4464" i="2"/>
  <c r="U4464" i="2" s="1"/>
  <c r="W4464" i="2" s="1"/>
  <c r="Y4464" i="2" s="1"/>
  <c r="T4477" i="2"/>
  <c r="U4477" i="2" s="1"/>
  <c r="W4477" i="2" s="1"/>
  <c r="Y4477" i="2" s="1"/>
  <c r="T4493" i="2"/>
  <c r="U4493" i="2" s="1"/>
  <c r="W4493" i="2" s="1"/>
  <c r="Y4493" i="2" s="1"/>
  <c r="T4506" i="2"/>
  <c r="U4506" i="2" s="1"/>
  <c r="W4506" i="2" s="1"/>
  <c r="Y4506" i="2" s="1"/>
  <c r="T4522" i="2"/>
  <c r="U4522" i="2" s="1"/>
  <c r="W4522" i="2" s="1"/>
  <c r="Y4522" i="2" s="1"/>
  <c r="T4535" i="2"/>
  <c r="U4535" i="2" s="1"/>
  <c r="W4535" i="2" s="1"/>
  <c r="Y4535" i="2" s="1"/>
  <c r="T4551" i="2"/>
  <c r="U4551" i="2" s="1"/>
  <c r="W4551" i="2" s="1"/>
  <c r="Y4551" i="2" s="1"/>
  <c r="T4564" i="2"/>
  <c r="U4564" i="2" s="1"/>
  <c r="W4564" i="2" s="1"/>
  <c r="Y4564" i="2" s="1"/>
  <c r="T4577" i="2"/>
  <c r="U4577" i="2" s="1"/>
  <c r="W4577" i="2" s="1"/>
  <c r="Y4577" i="2" s="1"/>
  <c r="T4593" i="2"/>
  <c r="U4593" i="2" s="1"/>
  <c r="W4593" i="2" s="1"/>
  <c r="Y4593" i="2" s="1"/>
  <c r="T4606" i="2"/>
  <c r="U4606" i="2" s="1"/>
  <c r="W4606" i="2" s="1"/>
  <c r="Y4606" i="2" s="1"/>
  <c r="T4622" i="2"/>
  <c r="U4622" i="2" s="1"/>
  <c r="W4622" i="2" s="1"/>
  <c r="Y4622" i="2" s="1"/>
  <c r="T4635" i="2"/>
  <c r="U4635" i="2" s="1"/>
  <c r="W4635" i="2" s="1"/>
  <c r="Y4635" i="2" s="1"/>
  <c r="T4651" i="2"/>
  <c r="U4651" i="2" s="1"/>
  <c r="W4651" i="2" s="1"/>
  <c r="Y4651" i="2" s="1"/>
  <c r="T4664" i="2"/>
  <c r="U4664" i="2" s="1"/>
  <c r="W4664" i="2" s="1"/>
  <c r="Y4664" i="2" s="1"/>
  <c r="T4677" i="2"/>
  <c r="U4677" i="2" s="1"/>
  <c r="W4677" i="2" s="1"/>
  <c r="Y4677" i="2" s="1"/>
  <c r="T4693" i="2"/>
  <c r="U4693" i="2" s="1"/>
  <c r="W4693" i="2" s="1"/>
  <c r="Y4693" i="2" s="1"/>
  <c r="T4706" i="2"/>
  <c r="U4706" i="2" s="1"/>
  <c r="W4706" i="2" s="1"/>
  <c r="Y4706" i="2" s="1"/>
  <c r="T4722" i="2"/>
  <c r="U4722" i="2" s="1"/>
  <c r="W4722" i="2" s="1"/>
  <c r="Y4722" i="2" s="1"/>
  <c r="T4735" i="2"/>
  <c r="U4735" i="2" s="1"/>
  <c r="W4735" i="2" s="1"/>
  <c r="Y4735" i="2" s="1"/>
  <c r="T4751" i="2"/>
  <c r="U4751" i="2" s="1"/>
  <c r="W4751" i="2" s="1"/>
  <c r="Y4751" i="2" s="1"/>
  <c r="T4764" i="2"/>
  <c r="U4764" i="2" s="1"/>
  <c r="W4764" i="2" s="1"/>
  <c r="Y4764" i="2" s="1"/>
  <c r="T4777" i="2"/>
  <c r="U4777" i="2" s="1"/>
  <c r="W4777" i="2" s="1"/>
  <c r="Y4777" i="2" s="1"/>
  <c r="T4793" i="2"/>
  <c r="U4793" i="2" s="1"/>
  <c r="W4793" i="2" s="1"/>
  <c r="Y4793" i="2" s="1"/>
  <c r="T4465" i="2"/>
  <c r="U4465" i="2" s="1"/>
  <c r="W4465" i="2" s="1"/>
  <c r="Y4465" i="2" s="1"/>
  <c r="T4481" i="2"/>
  <c r="U4481" i="2" s="1"/>
  <c r="W4481" i="2" s="1"/>
  <c r="Y4481" i="2" s="1"/>
  <c r="T4494" i="2"/>
  <c r="U4494" i="2" s="1"/>
  <c r="W4494" i="2" s="1"/>
  <c r="Y4494" i="2" s="1"/>
  <c r="T4507" i="2"/>
  <c r="U4507" i="2" s="1"/>
  <c r="W4507" i="2" s="1"/>
  <c r="Y4507" i="2" s="1"/>
  <c r="T4523" i="2"/>
  <c r="U4523" i="2" s="1"/>
  <c r="W4523" i="2" s="1"/>
  <c r="Y4523" i="2" s="1"/>
  <c r="T4536" i="2"/>
  <c r="U4536" i="2" s="1"/>
  <c r="W4536" i="2" s="1"/>
  <c r="Y4536" i="2" s="1"/>
  <c r="T4552" i="2"/>
  <c r="U4552" i="2" s="1"/>
  <c r="W4552" i="2" s="1"/>
  <c r="Y4552" i="2" s="1"/>
  <c r="T4565" i="2"/>
  <c r="U4565" i="2" s="1"/>
  <c r="W4565" i="2" s="1"/>
  <c r="Y4565" i="2" s="1"/>
  <c r="T4581" i="2"/>
  <c r="U4581" i="2" s="1"/>
  <c r="W4581" i="2" s="1"/>
  <c r="Y4581" i="2" s="1"/>
  <c r="T4594" i="2"/>
  <c r="U4594" i="2" s="1"/>
  <c r="W4594" i="2" s="1"/>
  <c r="Y4594" i="2" s="1"/>
  <c r="T4607" i="2"/>
  <c r="U4607" i="2" s="1"/>
  <c r="W4607" i="2" s="1"/>
  <c r="Y4607" i="2" s="1"/>
  <c r="T4623" i="2"/>
  <c r="U4623" i="2" s="1"/>
  <c r="W4623" i="2" s="1"/>
  <c r="Y4623" i="2" s="1"/>
  <c r="T4636" i="2"/>
  <c r="U4636" i="2" s="1"/>
  <c r="W4636" i="2" s="1"/>
  <c r="Y4636" i="2" s="1"/>
  <c r="T4652" i="2"/>
  <c r="U4652" i="2" s="1"/>
  <c r="W4652" i="2" s="1"/>
  <c r="Y4652" i="2" s="1"/>
  <c r="T4665" i="2"/>
  <c r="U4665" i="2" s="1"/>
  <c r="W4665" i="2" s="1"/>
  <c r="Y4665" i="2" s="1"/>
  <c r="T4681" i="2"/>
  <c r="U4681" i="2" s="1"/>
  <c r="W4681" i="2" s="1"/>
  <c r="Y4681" i="2" s="1"/>
  <c r="T4694" i="2"/>
  <c r="U4694" i="2" s="1"/>
  <c r="W4694" i="2" s="1"/>
  <c r="Y4694" i="2" s="1"/>
  <c r="T4707" i="2"/>
  <c r="U4707" i="2" s="1"/>
  <c r="W4707" i="2" s="1"/>
  <c r="Y4707" i="2" s="1"/>
  <c r="T4723" i="2"/>
  <c r="U4723" i="2" s="1"/>
  <c r="W4723" i="2" s="1"/>
  <c r="Y4723" i="2" s="1"/>
  <c r="T4736" i="2"/>
  <c r="U4736" i="2" s="1"/>
  <c r="W4736" i="2" s="1"/>
  <c r="Y4736" i="2" s="1"/>
  <c r="T4752" i="2"/>
  <c r="U4752" i="2" s="1"/>
  <c r="W4752" i="2" s="1"/>
  <c r="Y4752" i="2" s="1"/>
  <c r="T4765" i="2"/>
  <c r="U4765" i="2" s="1"/>
  <c r="W4765" i="2" s="1"/>
  <c r="Y4765" i="2" s="1"/>
  <c r="T4781" i="2"/>
  <c r="U4781" i="2" s="1"/>
  <c r="W4781" i="2" s="1"/>
  <c r="Y4781" i="2" s="1"/>
  <c r="T4794" i="2"/>
  <c r="U4794" i="2" s="1"/>
  <c r="W4794" i="2" s="1"/>
  <c r="Y4794" i="2" s="1"/>
  <c r="T4466" i="2"/>
  <c r="U4466" i="2" s="1"/>
  <c r="W4466" i="2" s="1"/>
  <c r="Y4466" i="2" s="1"/>
  <c r="T4482" i="2"/>
  <c r="U4482" i="2" s="1"/>
  <c r="W4482" i="2" s="1"/>
  <c r="Y4482" i="2" s="1"/>
  <c r="T4495" i="2"/>
  <c r="U4495" i="2" s="1"/>
  <c r="W4495" i="2" s="1"/>
  <c r="Y4495" i="2" s="1"/>
  <c r="T4511" i="2"/>
  <c r="U4511" i="2" s="1"/>
  <c r="W4511" i="2" s="1"/>
  <c r="Y4511" i="2" s="1"/>
  <c r="T4524" i="2"/>
  <c r="U4524" i="2" s="1"/>
  <c r="W4524" i="2" s="1"/>
  <c r="Y4524" i="2" s="1"/>
  <c r="T4537" i="2"/>
  <c r="U4537" i="2" s="1"/>
  <c r="W4537" i="2" s="1"/>
  <c r="Y4537" i="2" s="1"/>
  <c r="T4553" i="2"/>
  <c r="U4553" i="2" s="1"/>
  <c r="W4553" i="2" s="1"/>
  <c r="Y4553" i="2" s="1"/>
  <c r="T4566" i="2"/>
  <c r="U4566" i="2" s="1"/>
  <c r="W4566" i="2" s="1"/>
  <c r="Y4566" i="2" s="1"/>
  <c r="T4582" i="2"/>
  <c r="U4582" i="2" s="1"/>
  <c r="W4582" i="2" s="1"/>
  <c r="Y4582" i="2" s="1"/>
  <c r="T4595" i="2"/>
  <c r="U4595" i="2" s="1"/>
  <c r="W4595" i="2" s="1"/>
  <c r="Y4595" i="2" s="1"/>
  <c r="T4611" i="2"/>
  <c r="U4611" i="2" s="1"/>
  <c r="W4611" i="2" s="1"/>
  <c r="Y4611" i="2" s="1"/>
  <c r="T4624" i="2"/>
  <c r="U4624" i="2" s="1"/>
  <c r="W4624" i="2" s="1"/>
  <c r="Y4624" i="2" s="1"/>
  <c r="T4637" i="2"/>
  <c r="U4637" i="2" s="1"/>
  <c r="W4637" i="2" s="1"/>
  <c r="Y4637" i="2" s="1"/>
  <c r="T4653" i="2"/>
  <c r="U4653" i="2" s="1"/>
  <c r="W4653" i="2" s="1"/>
  <c r="Y4653" i="2" s="1"/>
  <c r="T4666" i="2"/>
  <c r="U4666" i="2" s="1"/>
  <c r="W4666" i="2" s="1"/>
  <c r="Y4666" i="2" s="1"/>
  <c r="T4682" i="2"/>
  <c r="U4682" i="2" s="1"/>
  <c r="W4682" i="2" s="1"/>
  <c r="Y4682" i="2" s="1"/>
  <c r="T4695" i="2"/>
  <c r="U4695" i="2" s="1"/>
  <c r="W4695" i="2" s="1"/>
  <c r="Y4695" i="2" s="1"/>
  <c r="T4711" i="2"/>
  <c r="U4711" i="2" s="1"/>
  <c r="W4711" i="2" s="1"/>
  <c r="Y4711" i="2" s="1"/>
  <c r="T4724" i="2"/>
  <c r="U4724" i="2" s="1"/>
  <c r="W4724" i="2" s="1"/>
  <c r="Y4724" i="2" s="1"/>
  <c r="T4737" i="2"/>
  <c r="U4737" i="2" s="1"/>
  <c r="W4737" i="2" s="1"/>
  <c r="Y4737" i="2" s="1"/>
  <c r="T4753" i="2"/>
  <c r="U4753" i="2" s="1"/>
  <c r="W4753" i="2" s="1"/>
  <c r="Y4753" i="2" s="1"/>
  <c r="T4766" i="2"/>
  <c r="U4766" i="2" s="1"/>
  <c r="W4766" i="2" s="1"/>
  <c r="Y4766" i="2" s="1"/>
  <c r="T4782" i="2"/>
  <c r="U4782" i="2" s="1"/>
  <c r="W4782" i="2" s="1"/>
  <c r="Y4782" i="2" s="1"/>
  <c r="T4795" i="2"/>
  <c r="U4795" i="2" s="1"/>
  <c r="W4795" i="2" s="1"/>
  <c r="Y4795" i="2" s="1"/>
  <c r="U7671" i="2"/>
  <c r="W7671" i="2" s="1"/>
  <c r="Y7671" i="2" s="1"/>
  <c r="U7561" i="2"/>
  <c r="W7561" i="2" s="1"/>
  <c r="Y7561" i="2" s="1"/>
  <c r="U7451" i="2"/>
  <c r="W7451" i="2" s="1"/>
  <c r="Y7451" i="2" s="1"/>
  <c r="U5161" i="2"/>
  <c r="W5161" i="2" s="1"/>
  <c r="Y5161" i="2" s="1"/>
  <c r="U5131" i="2"/>
  <c r="W5131" i="2" s="1"/>
  <c r="Y5131" i="2" s="1"/>
  <c r="U5101" i="2"/>
  <c r="W5101" i="2" s="1"/>
  <c r="Y5101" i="2" s="1"/>
  <c r="U5071" i="2"/>
  <c r="W5071" i="2" s="1"/>
  <c r="Y5071" i="2" s="1"/>
  <c r="U5041" i="2"/>
  <c r="W5041" i="2" s="1"/>
  <c r="Y5041" i="2" s="1"/>
  <c r="U5011" i="2"/>
  <c r="W5011" i="2" s="1"/>
  <c r="Y5011" i="2" s="1"/>
  <c r="U4991" i="2"/>
  <c r="W4991" i="2" s="1"/>
  <c r="Y4991" i="2" s="1"/>
  <c r="U4961" i="2"/>
  <c r="W4961" i="2" s="1"/>
  <c r="Y4961" i="2" s="1"/>
  <c r="U4941" i="2"/>
  <c r="W4941" i="2" s="1"/>
  <c r="Y4941" i="2" s="1"/>
  <c r="U4921" i="2"/>
  <c r="W4921" i="2" s="1"/>
  <c r="Y4921" i="2" s="1"/>
  <c r="U4891" i="2"/>
  <c r="W4891" i="2" s="1"/>
  <c r="Y4891" i="2" s="1"/>
  <c r="U4871" i="2"/>
  <c r="W4871" i="2" s="1"/>
  <c r="Y4871" i="2" s="1"/>
  <c r="U4851" i="2"/>
  <c r="W4851" i="2" s="1"/>
  <c r="Y4851" i="2" s="1"/>
  <c r="U4821" i="2"/>
  <c r="W4821" i="2" s="1"/>
  <c r="Y4821" i="2" s="1"/>
  <c r="U4801" i="2"/>
  <c r="W4801" i="2" s="1"/>
  <c r="Y4801" i="2" s="1"/>
  <c r="U2941" i="2"/>
  <c r="W2941" i="2" s="1"/>
  <c r="Y2941" i="2" s="1"/>
  <c r="U2911" i="2"/>
  <c r="W2911" i="2" s="1"/>
  <c r="Y2911" i="2" s="1"/>
  <c r="U2891" i="2"/>
  <c r="W2891" i="2" s="1"/>
  <c r="Y2891" i="2" s="1"/>
  <c r="U2861" i="2"/>
  <c r="W2861" i="2" s="1"/>
  <c r="Y2861" i="2" s="1"/>
  <c r="U2841" i="2"/>
  <c r="W2841" i="2" s="1"/>
  <c r="Y2841" i="2" s="1"/>
  <c r="U2811" i="2"/>
  <c r="W2811" i="2" s="1"/>
  <c r="Y2811" i="2" s="1"/>
  <c r="U2781" i="2"/>
  <c r="W2781" i="2" s="1"/>
  <c r="Y2781" i="2" s="1"/>
  <c r="U2761" i="2"/>
  <c r="W2761" i="2" s="1"/>
  <c r="Y2761" i="2" s="1"/>
  <c r="U2741" i="2"/>
  <c r="W2741" i="2" s="1"/>
  <c r="Y2741" i="2" s="1"/>
  <c r="U2711" i="2"/>
  <c r="W2711" i="2" s="1"/>
  <c r="Y2711" i="2" s="1"/>
  <c r="U2681" i="2"/>
  <c r="W2681" i="2" s="1"/>
  <c r="Y2681" i="2" s="1"/>
  <c r="U2661" i="2"/>
  <c r="W2661" i="2" s="1"/>
  <c r="Y2661" i="2" s="1"/>
  <c r="U2631" i="2"/>
  <c r="W2631" i="2" s="1"/>
  <c r="Y2631" i="2" s="1"/>
  <c r="U2611" i="2"/>
  <c r="W2611" i="2" s="1"/>
  <c r="Y2611" i="2" s="1"/>
  <c r="U2581" i="2"/>
  <c r="W2581" i="2" s="1"/>
  <c r="Y2581" i="2" s="1"/>
  <c r="U2561" i="2"/>
  <c r="W2561" i="2" s="1"/>
  <c r="Y2561" i="2" s="1"/>
  <c r="U2531" i="2"/>
  <c r="W2531" i="2" s="1"/>
  <c r="Y2531" i="2" s="1"/>
  <c r="U2501" i="2"/>
  <c r="W2501" i="2" s="1"/>
  <c r="Y2501" i="2" s="1"/>
  <c r="U2471" i="2"/>
  <c r="W2471" i="2" s="1"/>
  <c r="Y2471" i="2" s="1"/>
  <c r="U2451" i="2"/>
  <c r="W2451" i="2" s="1"/>
  <c r="Y2451" i="2" s="1"/>
  <c r="U2421" i="2"/>
  <c r="W2421" i="2" s="1"/>
  <c r="Y2421" i="2" s="1"/>
  <c r="U2401" i="2"/>
  <c r="W2401" i="2" s="1"/>
  <c r="Y2401" i="2" s="1"/>
  <c r="U2371" i="2"/>
  <c r="W2371" i="2" s="1"/>
  <c r="Y2371" i="2" s="1"/>
  <c r="U2341" i="2"/>
  <c r="W2341" i="2" s="1"/>
  <c r="Y2341" i="2" s="1"/>
  <c r="U2311" i="2"/>
  <c r="W2311" i="2" s="1"/>
  <c r="Y2311" i="2" s="1"/>
  <c r="U2281" i="2"/>
  <c r="W2281" i="2" s="1"/>
  <c r="Y2281" i="2" s="1"/>
  <c r="U2261" i="2"/>
  <c r="W2261" i="2" s="1"/>
  <c r="Y2261" i="2" s="1"/>
  <c r="U1111" i="2"/>
  <c r="W1111" i="2" s="1"/>
  <c r="Y1111" i="2" s="1"/>
  <c r="U1101" i="2"/>
  <c r="W1101" i="2" s="1"/>
  <c r="Y1101" i="2" s="1"/>
  <c r="U1091" i="2"/>
  <c r="W1091" i="2" s="1"/>
  <c r="Y1091" i="2" s="1"/>
  <c r="U1081" i="2"/>
  <c r="W1081" i="2" s="1"/>
  <c r="Y1081" i="2" s="1"/>
  <c r="U1071" i="2"/>
  <c r="W1071" i="2" s="1"/>
  <c r="Y1071" i="2" s="1"/>
  <c r="U1061" i="2"/>
  <c r="W1061" i="2" s="1"/>
  <c r="Y1061" i="2" s="1"/>
  <c r="U1051" i="2"/>
  <c r="W1051" i="2" s="1"/>
  <c r="Y1051" i="2" s="1"/>
  <c r="U1041" i="2"/>
  <c r="W1041" i="2" s="1"/>
  <c r="Y1041" i="2" s="1"/>
  <c r="U1031" i="2"/>
  <c r="W1031" i="2" s="1"/>
  <c r="Y1031" i="2" s="1"/>
  <c r="U1021" i="2"/>
  <c r="W1021" i="2" s="1"/>
  <c r="Y1021" i="2" s="1"/>
  <c r="U1011" i="2"/>
  <c r="W1011" i="2" s="1"/>
  <c r="Y1011" i="2" s="1"/>
  <c r="U1001" i="2"/>
  <c r="W1001" i="2" s="1"/>
  <c r="Y1001" i="2" s="1"/>
  <c r="U991" i="2"/>
  <c r="W991" i="2" s="1"/>
  <c r="Y991" i="2" s="1"/>
  <c r="U981" i="2"/>
  <c r="W981" i="2" s="1"/>
  <c r="Y981" i="2" s="1"/>
  <c r="U971" i="2"/>
  <c r="W971" i="2" s="1"/>
  <c r="Y971" i="2" s="1"/>
  <c r="U961" i="2"/>
  <c r="W961" i="2" s="1"/>
  <c r="Y961" i="2" s="1"/>
  <c r="U951" i="2"/>
  <c r="W951" i="2" s="1"/>
  <c r="Y951" i="2" s="1"/>
  <c r="U941" i="2"/>
  <c r="W941" i="2" s="1"/>
  <c r="Y941" i="2" s="1"/>
  <c r="U931" i="2"/>
  <c r="W931" i="2" s="1"/>
  <c r="Y931" i="2" s="1"/>
  <c r="U921" i="2"/>
  <c r="W921" i="2" s="1"/>
  <c r="Y921" i="2" s="1"/>
  <c r="U911" i="2"/>
  <c r="W911" i="2" s="1"/>
  <c r="Y911" i="2" s="1"/>
  <c r="U901" i="2"/>
  <c r="W901" i="2" s="1"/>
  <c r="Y901" i="2" s="1"/>
  <c r="U891" i="2"/>
  <c r="W891" i="2" s="1"/>
  <c r="Y891" i="2" s="1"/>
  <c r="U881" i="2"/>
  <c r="W881" i="2" s="1"/>
  <c r="Y881" i="2" s="1"/>
  <c r="U871" i="2"/>
  <c r="W871" i="2" s="1"/>
  <c r="Y871" i="2" s="1"/>
  <c r="U861" i="2"/>
  <c r="W861" i="2" s="1"/>
  <c r="Y861" i="2" s="1"/>
  <c r="U851" i="2"/>
  <c r="W851" i="2" s="1"/>
  <c r="Y851" i="2" s="1"/>
  <c r="U841" i="2"/>
  <c r="W841" i="2" s="1"/>
  <c r="Y841" i="2" s="1"/>
  <c r="U831" i="2"/>
  <c r="W831" i="2" s="1"/>
  <c r="Y831" i="2" s="1"/>
  <c r="U821" i="2"/>
  <c r="W821" i="2" s="1"/>
  <c r="Y821" i="2" s="1"/>
  <c r="U811" i="2"/>
  <c r="W811" i="2" s="1"/>
  <c r="Y811" i="2" s="1"/>
  <c r="U801" i="2"/>
  <c r="W801" i="2" s="1"/>
  <c r="Y801" i="2" s="1"/>
  <c r="U791" i="2"/>
  <c r="W791" i="2" s="1"/>
  <c r="Y791" i="2" s="1"/>
  <c r="U781" i="2"/>
  <c r="W781" i="2" s="1"/>
  <c r="Y781" i="2" s="1"/>
  <c r="U771" i="2"/>
  <c r="W771" i="2" s="1"/>
  <c r="Y771" i="2" s="1"/>
  <c r="U7701" i="2"/>
  <c r="W7701" i="2" s="1"/>
  <c r="Y7701" i="2" s="1"/>
  <c r="U7621" i="2"/>
  <c r="W7621" i="2" s="1"/>
  <c r="Y7621" i="2" s="1"/>
  <c r="U7521" i="2"/>
  <c r="W7521" i="2" s="1"/>
  <c r="Y7521" i="2" s="1"/>
  <c r="U7421" i="2"/>
  <c r="W7421" i="2" s="1"/>
  <c r="Y7421" i="2" s="1"/>
  <c r="U5151" i="2"/>
  <c r="W5151" i="2" s="1"/>
  <c r="Y5151" i="2" s="1"/>
  <c r="U5141" i="2"/>
  <c r="W5141" i="2" s="1"/>
  <c r="Y5141" i="2" s="1"/>
  <c r="U5121" i="2"/>
  <c r="W5121" i="2" s="1"/>
  <c r="Y5121" i="2" s="1"/>
  <c r="U5111" i="2"/>
  <c r="W5111" i="2" s="1"/>
  <c r="Y5111" i="2" s="1"/>
  <c r="U5091" i="2"/>
  <c r="W5091" i="2" s="1"/>
  <c r="Y5091" i="2" s="1"/>
  <c r="U5081" i="2"/>
  <c r="W5081" i="2" s="1"/>
  <c r="Y5081" i="2" s="1"/>
  <c r="U5061" i="2"/>
  <c r="W5061" i="2" s="1"/>
  <c r="Y5061" i="2" s="1"/>
  <c r="U5051" i="2"/>
  <c r="W5051" i="2" s="1"/>
  <c r="Y5051" i="2" s="1"/>
  <c r="U5031" i="2"/>
  <c r="W5031" i="2" s="1"/>
  <c r="Y5031" i="2" s="1"/>
  <c r="U5021" i="2"/>
  <c r="W5021" i="2" s="1"/>
  <c r="Y5021" i="2" s="1"/>
  <c r="U5001" i="2"/>
  <c r="W5001" i="2" s="1"/>
  <c r="Y5001" i="2" s="1"/>
  <c r="U4981" i="2"/>
  <c r="W4981" i="2" s="1"/>
  <c r="Y4981" i="2" s="1"/>
  <c r="U4971" i="2"/>
  <c r="W4971" i="2" s="1"/>
  <c r="Y4971" i="2" s="1"/>
  <c r="U4951" i="2"/>
  <c r="W4951" i="2" s="1"/>
  <c r="Y4951" i="2" s="1"/>
  <c r="U4931" i="2"/>
  <c r="W4931" i="2" s="1"/>
  <c r="Y4931" i="2" s="1"/>
  <c r="U4911" i="2"/>
  <c r="W4911" i="2" s="1"/>
  <c r="Y4911" i="2" s="1"/>
  <c r="U4901" i="2"/>
  <c r="W4901" i="2" s="1"/>
  <c r="Y4901" i="2" s="1"/>
  <c r="U4881" i="2"/>
  <c r="W4881" i="2" s="1"/>
  <c r="Y4881" i="2" s="1"/>
  <c r="U4861" i="2"/>
  <c r="W4861" i="2" s="1"/>
  <c r="Y4861" i="2" s="1"/>
  <c r="U4841" i="2"/>
  <c r="W4841" i="2" s="1"/>
  <c r="Y4841" i="2" s="1"/>
  <c r="U4831" i="2"/>
  <c r="W4831" i="2" s="1"/>
  <c r="Y4831" i="2" s="1"/>
  <c r="U4811" i="2"/>
  <c r="W4811" i="2" s="1"/>
  <c r="Y4811" i="2" s="1"/>
  <c r="U2931" i="2"/>
  <c r="W2931" i="2" s="1"/>
  <c r="Y2931" i="2" s="1"/>
  <c r="U2921" i="2"/>
  <c r="W2921" i="2" s="1"/>
  <c r="Y2921" i="2" s="1"/>
  <c r="U2901" i="2"/>
  <c r="W2901" i="2" s="1"/>
  <c r="Y2901" i="2" s="1"/>
  <c r="U2881" i="2"/>
  <c r="W2881" i="2" s="1"/>
  <c r="Y2881" i="2" s="1"/>
  <c r="U2871" i="2"/>
  <c r="W2871" i="2" s="1"/>
  <c r="Y2871" i="2" s="1"/>
  <c r="U2851" i="2"/>
  <c r="W2851" i="2" s="1"/>
  <c r="Y2851" i="2" s="1"/>
  <c r="U2831" i="2"/>
  <c r="W2831" i="2" s="1"/>
  <c r="Y2831" i="2" s="1"/>
  <c r="U2821" i="2"/>
  <c r="W2821" i="2" s="1"/>
  <c r="Y2821" i="2" s="1"/>
  <c r="U2801" i="2"/>
  <c r="W2801" i="2" s="1"/>
  <c r="Y2801" i="2" s="1"/>
  <c r="U2791" i="2"/>
  <c r="W2791" i="2" s="1"/>
  <c r="Y2791" i="2" s="1"/>
  <c r="U2771" i="2"/>
  <c r="W2771" i="2" s="1"/>
  <c r="Y2771" i="2" s="1"/>
  <c r="U2751" i="2"/>
  <c r="W2751" i="2" s="1"/>
  <c r="Y2751" i="2" s="1"/>
  <c r="U2731" i="2"/>
  <c r="W2731" i="2" s="1"/>
  <c r="Y2731" i="2" s="1"/>
  <c r="U2721" i="2"/>
  <c r="W2721" i="2" s="1"/>
  <c r="Y2721" i="2" s="1"/>
  <c r="U2701" i="2"/>
  <c r="W2701" i="2" s="1"/>
  <c r="Y2701" i="2" s="1"/>
  <c r="U2691" i="2"/>
  <c r="W2691" i="2" s="1"/>
  <c r="Y2691" i="2" s="1"/>
  <c r="U2671" i="2"/>
  <c r="W2671" i="2" s="1"/>
  <c r="Y2671" i="2" s="1"/>
  <c r="U2651" i="2"/>
  <c r="W2651" i="2" s="1"/>
  <c r="Y2651" i="2" s="1"/>
  <c r="U2641" i="2"/>
  <c r="W2641" i="2" s="1"/>
  <c r="Y2641" i="2" s="1"/>
  <c r="U2621" i="2"/>
  <c r="W2621" i="2" s="1"/>
  <c r="Y2621" i="2" s="1"/>
  <c r="U2601" i="2"/>
  <c r="W2601" i="2" s="1"/>
  <c r="Y2601" i="2" s="1"/>
  <c r="U2591" i="2"/>
  <c r="W2591" i="2" s="1"/>
  <c r="Y2591" i="2" s="1"/>
  <c r="U2571" i="2"/>
  <c r="W2571" i="2" s="1"/>
  <c r="Y2571" i="2" s="1"/>
  <c r="U2551" i="2"/>
  <c r="W2551" i="2" s="1"/>
  <c r="Y2551" i="2" s="1"/>
  <c r="U2541" i="2"/>
  <c r="W2541" i="2" s="1"/>
  <c r="Y2541" i="2" s="1"/>
  <c r="U2521" i="2"/>
  <c r="W2521" i="2" s="1"/>
  <c r="Y2521" i="2" s="1"/>
  <c r="U2511" i="2"/>
  <c r="W2511" i="2" s="1"/>
  <c r="Y2511" i="2" s="1"/>
  <c r="U2491" i="2"/>
  <c r="W2491" i="2" s="1"/>
  <c r="Y2491" i="2" s="1"/>
  <c r="U2481" i="2"/>
  <c r="W2481" i="2" s="1"/>
  <c r="Y2481" i="2" s="1"/>
  <c r="U2461" i="2"/>
  <c r="W2461" i="2" s="1"/>
  <c r="Y2461" i="2" s="1"/>
  <c r="U2441" i="2"/>
  <c r="W2441" i="2" s="1"/>
  <c r="Y2441" i="2" s="1"/>
  <c r="U2431" i="2"/>
  <c r="W2431" i="2" s="1"/>
  <c r="Y2431" i="2" s="1"/>
  <c r="U2411" i="2"/>
  <c r="W2411" i="2" s="1"/>
  <c r="Y2411" i="2" s="1"/>
  <c r="U2391" i="2"/>
  <c r="W2391" i="2" s="1"/>
  <c r="Y2391" i="2" s="1"/>
  <c r="U2381" i="2"/>
  <c r="W2381" i="2" s="1"/>
  <c r="Y2381" i="2" s="1"/>
  <c r="U2361" i="2"/>
  <c r="W2361" i="2" s="1"/>
  <c r="Y2361" i="2" s="1"/>
  <c r="U2351" i="2"/>
  <c r="W2351" i="2" s="1"/>
  <c r="Y2351" i="2" s="1"/>
  <c r="U2331" i="2"/>
  <c r="W2331" i="2" s="1"/>
  <c r="Y2331" i="2" s="1"/>
  <c r="U2321" i="2"/>
  <c r="W2321" i="2" s="1"/>
  <c r="Y2321" i="2" s="1"/>
  <c r="U2301" i="2"/>
  <c r="W2301" i="2" s="1"/>
  <c r="Y2301" i="2" s="1"/>
  <c r="U2291" i="2"/>
  <c r="W2291" i="2" s="1"/>
  <c r="Y2291" i="2" s="1"/>
  <c r="U2271" i="2"/>
  <c r="W2271" i="2" s="1"/>
  <c r="Y2271" i="2" s="1"/>
  <c r="U2251" i="2"/>
  <c r="W2251" i="2" s="1"/>
  <c r="Y2251" i="2" s="1"/>
  <c r="U2241" i="2"/>
  <c r="W2241" i="2" s="1"/>
  <c r="Y2241" i="2" s="1"/>
  <c r="U7760" i="2"/>
  <c r="W7760" i="2" s="1"/>
  <c r="Y7760" i="2" s="1"/>
  <c r="U7750" i="2"/>
  <c r="W7750" i="2" s="1"/>
  <c r="Y7750" i="2" s="1"/>
  <c r="U7740" i="2"/>
  <c r="W7740" i="2" s="1"/>
  <c r="Y7740" i="2" s="1"/>
  <c r="U7730" i="2"/>
  <c r="W7730" i="2" s="1"/>
  <c r="Y7730" i="2" s="1"/>
  <c r="U7720" i="2"/>
  <c r="W7720" i="2" s="1"/>
  <c r="Y7720" i="2" s="1"/>
  <c r="U7710" i="2"/>
  <c r="W7710" i="2" s="1"/>
  <c r="Y7710" i="2" s="1"/>
  <c r="U7700" i="2"/>
  <c r="W7700" i="2" s="1"/>
  <c r="Y7700" i="2" s="1"/>
  <c r="U7690" i="2"/>
  <c r="W7690" i="2" s="1"/>
  <c r="Y7690" i="2" s="1"/>
  <c r="U7680" i="2"/>
  <c r="W7680" i="2" s="1"/>
  <c r="Y7680" i="2" s="1"/>
  <c r="U7670" i="2"/>
  <c r="W7670" i="2" s="1"/>
  <c r="Y7670" i="2" s="1"/>
  <c r="U7660" i="2"/>
  <c r="W7660" i="2" s="1"/>
  <c r="Y7660" i="2" s="1"/>
  <c r="U7650" i="2"/>
  <c r="W7650" i="2" s="1"/>
  <c r="Y7650" i="2" s="1"/>
  <c r="U7640" i="2"/>
  <c r="W7640" i="2" s="1"/>
  <c r="Y7640" i="2" s="1"/>
  <c r="U7630" i="2"/>
  <c r="W7630" i="2" s="1"/>
  <c r="Y7630" i="2" s="1"/>
  <c r="U7620" i="2"/>
  <c r="W7620" i="2" s="1"/>
  <c r="Y7620" i="2" s="1"/>
  <c r="U7610" i="2"/>
  <c r="W7610" i="2" s="1"/>
  <c r="Y7610" i="2" s="1"/>
  <c r="U7600" i="2"/>
  <c r="W7600" i="2" s="1"/>
  <c r="Y7600" i="2" s="1"/>
  <c r="U7590" i="2"/>
  <c r="W7590" i="2" s="1"/>
  <c r="Y7590" i="2" s="1"/>
  <c r="U7580" i="2"/>
  <c r="W7580" i="2" s="1"/>
  <c r="Y7580" i="2" s="1"/>
  <c r="U7570" i="2"/>
  <c r="W7570" i="2" s="1"/>
  <c r="Y7570" i="2" s="1"/>
  <c r="U7560" i="2"/>
  <c r="W7560" i="2" s="1"/>
  <c r="Y7560" i="2" s="1"/>
  <c r="U7550" i="2"/>
  <c r="W7550" i="2" s="1"/>
  <c r="Y7550" i="2" s="1"/>
  <c r="U7540" i="2"/>
  <c r="W7540" i="2" s="1"/>
  <c r="Y7540" i="2" s="1"/>
  <c r="U7530" i="2"/>
  <c r="W7530" i="2" s="1"/>
  <c r="Y7530" i="2" s="1"/>
  <c r="U7520" i="2"/>
  <c r="W7520" i="2" s="1"/>
  <c r="Y7520" i="2" s="1"/>
  <c r="U7510" i="2"/>
  <c r="W7510" i="2" s="1"/>
  <c r="Y7510" i="2" s="1"/>
  <c r="U7500" i="2"/>
  <c r="W7500" i="2" s="1"/>
  <c r="Y7500" i="2" s="1"/>
  <c r="U7490" i="2"/>
  <c r="W7490" i="2" s="1"/>
  <c r="Y7490" i="2" s="1"/>
  <c r="U7480" i="2"/>
  <c r="W7480" i="2" s="1"/>
  <c r="Y7480" i="2" s="1"/>
  <c r="U7470" i="2"/>
  <c r="W7470" i="2" s="1"/>
  <c r="Y7470" i="2" s="1"/>
  <c r="U7460" i="2"/>
  <c r="W7460" i="2" s="1"/>
  <c r="Y7460" i="2" s="1"/>
  <c r="U7450" i="2"/>
  <c r="W7450" i="2" s="1"/>
  <c r="Y7450" i="2" s="1"/>
  <c r="U7440" i="2"/>
  <c r="W7440" i="2" s="1"/>
  <c r="Y7440" i="2" s="1"/>
  <c r="U7430" i="2"/>
  <c r="W7430" i="2" s="1"/>
  <c r="Y7430" i="2" s="1"/>
  <c r="U7420" i="2"/>
  <c r="W7420" i="2" s="1"/>
  <c r="Y7420" i="2" s="1"/>
  <c r="U7410" i="2"/>
  <c r="W7410" i="2" s="1"/>
  <c r="Y7410" i="2" s="1"/>
  <c r="U7400" i="2"/>
  <c r="W7400" i="2" s="1"/>
  <c r="Y7400" i="2" s="1"/>
  <c r="U7711" i="2"/>
  <c r="W7711" i="2" s="1"/>
  <c r="Y7711" i="2" s="1"/>
  <c r="U7591" i="2"/>
  <c r="W7591" i="2" s="1"/>
  <c r="Y7591" i="2" s="1"/>
  <c r="U7481" i="2"/>
  <c r="W7481" i="2" s="1"/>
  <c r="Y7481" i="2" s="1"/>
  <c r="U7729" i="2"/>
  <c r="W7729" i="2" s="1"/>
  <c r="Y7729" i="2" s="1"/>
  <c r="U7619" i="2"/>
  <c r="W7619" i="2" s="1"/>
  <c r="Y7619" i="2" s="1"/>
  <c r="U7549" i="2"/>
  <c r="W7549" i="2" s="1"/>
  <c r="Y7549" i="2" s="1"/>
  <c r="U7489" i="2"/>
  <c r="W7489" i="2" s="1"/>
  <c r="Y7489" i="2" s="1"/>
  <c r="U7429" i="2"/>
  <c r="W7429" i="2" s="1"/>
  <c r="Y7429" i="2" s="1"/>
  <c r="U5159" i="2"/>
  <c r="W5159" i="2" s="1"/>
  <c r="Y5159" i="2" s="1"/>
  <c r="U5149" i="2"/>
  <c r="W5149" i="2" s="1"/>
  <c r="Y5149" i="2" s="1"/>
  <c r="U5139" i="2"/>
  <c r="W5139" i="2" s="1"/>
  <c r="Y5139" i="2" s="1"/>
  <c r="U5129" i="2"/>
  <c r="W5129" i="2" s="1"/>
  <c r="Y5129" i="2" s="1"/>
  <c r="U5119" i="2"/>
  <c r="W5119" i="2" s="1"/>
  <c r="Y5119" i="2" s="1"/>
  <c r="U5109" i="2"/>
  <c r="W5109" i="2" s="1"/>
  <c r="Y5109" i="2" s="1"/>
  <c r="U5099" i="2"/>
  <c r="W5099" i="2" s="1"/>
  <c r="Y5099" i="2" s="1"/>
  <c r="U5089" i="2"/>
  <c r="W5089" i="2" s="1"/>
  <c r="Y5089" i="2" s="1"/>
  <c r="U5079" i="2"/>
  <c r="W5079" i="2" s="1"/>
  <c r="Y5079" i="2" s="1"/>
  <c r="U5069" i="2"/>
  <c r="W5069" i="2" s="1"/>
  <c r="Y5069" i="2" s="1"/>
  <c r="U5059" i="2"/>
  <c r="W5059" i="2" s="1"/>
  <c r="Y5059" i="2" s="1"/>
  <c r="U5049" i="2"/>
  <c r="W5049" i="2" s="1"/>
  <c r="Y5049" i="2" s="1"/>
  <c r="U5039" i="2"/>
  <c r="W5039" i="2" s="1"/>
  <c r="Y5039" i="2" s="1"/>
  <c r="U5029" i="2"/>
  <c r="W5029" i="2" s="1"/>
  <c r="Y5029" i="2" s="1"/>
  <c r="U5019" i="2"/>
  <c r="W5019" i="2" s="1"/>
  <c r="Y5019" i="2" s="1"/>
  <c r="U5009" i="2"/>
  <c r="W5009" i="2" s="1"/>
  <c r="Y5009" i="2" s="1"/>
  <c r="U4999" i="2"/>
  <c r="W4999" i="2" s="1"/>
  <c r="Y4999" i="2" s="1"/>
  <c r="U4989" i="2"/>
  <c r="W4989" i="2" s="1"/>
  <c r="Y4989" i="2" s="1"/>
  <c r="U4979" i="2"/>
  <c r="W4979" i="2" s="1"/>
  <c r="Y4979" i="2" s="1"/>
  <c r="U4969" i="2"/>
  <c r="W4969" i="2" s="1"/>
  <c r="Y4969" i="2" s="1"/>
  <c r="U4959" i="2"/>
  <c r="W4959" i="2" s="1"/>
  <c r="Y4959" i="2" s="1"/>
  <c r="U4949" i="2"/>
  <c r="W4949" i="2" s="1"/>
  <c r="Y4949" i="2" s="1"/>
  <c r="U4939" i="2"/>
  <c r="W4939" i="2" s="1"/>
  <c r="Y4939" i="2" s="1"/>
  <c r="U4929" i="2"/>
  <c r="W4929" i="2" s="1"/>
  <c r="Y4929" i="2" s="1"/>
  <c r="U4919" i="2"/>
  <c r="W4919" i="2" s="1"/>
  <c r="Y4919" i="2" s="1"/>
  <c r="U4909" i="2"/>
  <c r="W4909" i="2" s="1"/>
  <c r="Y4909" i="2" s="1"/>
  <c r="U4899" i="2"/>
  <c r="W4899" i="2" s="1"/>
  <c r="Y4899" i="2" s="1"/>
  <c r="U4889" i="2"/>
  <c r="W4889" i="2" s="1"/>
  <c r="Y4889" i="2" s="1"/>
  <c r="U4879" i="2"/>
  <c r="W4879" i="2" s="1"/>
  <c r="Y4879" i="2" s="1"/>
  <c r="U4869" i="2"/>
  <c r="W4869" i="2" s="1"/>
  <c r="Y4869" i="2" s="1"/>
  <c r="U4859" i="2"/>
  <c r="W4859" i="2" s="1"/>
  <c r="Y4859" i="2" s="1"/>
  <c r="U4849" i="2"/>
  <c r="W4849" i="2" s="1"/>
  <c r="Y4849" i="2" s="1"/>
  <c r="U4839" i="2"/>
  <c r="W4839" i="2" s="1"/>
  <c r="Y4839" i="2" s="1"/>
  <c r="U4829" i="2"/>
  <c r="W4829" i="2" s="1"/>
  <c r="Y4829" i="2" s="1"/>
  <c r="U4819" i="2"/>
  <c r="W4819" i="2" s="1"/>
  <c r="Y4819" i="2" s="1"/>
  <c r="U4809" i="2"/>
  <c r="W4809" i="2" s="1"/>
  <c r="Y4809" i="2" s="1"/>
  <c r="U7751" i="2"/>
  <c r="W7751" i="2" s="1"/>
  <c r="Y7751" i="2" s="1"/>
  <c r="U7651" i="2"/>
  <c r="W7651" i="2" s="1"/>
  <c r="Y7651" i="2" s="1"/>
  <c r="U7531" i="2"/>
  <c r="W7531" i="2" s="1"/>
  <c r="Y7531" i="2" s="1"/>
  <c r="U7441" i="2"/>
  <c r="W7441" i="2" s="1"/>
  <c r="Y7441" i="2" s="1"/>
  <c r="U7719" i="2"/>
  <c r="W7719" i="2" s="1"/>
  <c r="Y7719" i="2" s="1"/>
  <c r="U7649" i="2"/>
  <c r="W7649" i="2" s="1"/>
  <c r="Y7649" i="2" s="1"/>
  <c r="U7599" i="2"/>
  <c r="W7599" i="2" s="1"/>
  <c r="Y7599" i="2" s="1"/>
  <c r="U7519" i="2"/>
  <c r="W7519" i="2" s="1"/>
  <c r="Y7519" i="2" s="1"/>
  <c r="U7419" i="2"/>
  <c r="W7419" i="2" s="1"/>
  <c r="Y7419" i="2" s="1"/>
  <c r="U5168" i="2"/>
  <c r="W5168" i="2" s="1"/>
  <c r="Y5168" i="2" s="1"/>
  <c r="U5158" i="2"/>
  <c r="W5158" i="2" s="1"/>
  <c r="Y5158" i="2" s="1"/>
  <c r="U5148" i="2"/>
  <c r="W5148" i="2" s="1"/>
  <c r="Y5148" i="2" s="1"/>
  <c r="U5138" i="2"/>
  <c r="W5138" i="2" s="1"/>
  <c r="Y5138" i="2" s="1"/>
  <c r="U5128" i="2"/>
  <c r="W5128" i="2" s="1"/>
  <c r="Y5128" i="2" s="1"/>
  <c r="U5118" i="2"/>
  <c r="W5118" i="2" s="1"/>
  <c r="Y5118" i="2" s="1"/>
  <c r="U5108" i="2"/>
  <c r="W5108" i="2" s="1"/>
  <c r="Y5108" i="2" s="1"/>
  <c r="U5098" i="2"/>
  <c r="W5098" i="2" s="1"/>
  <c r="Y5098" i="2" s="1"/>
  <c r="U5088" i="2"/>
  <c r="W5088" i="2" s="1"/>
  <c r="Y5088" i="2" s="1"/>
  <c r="U5078" i="2"/>
  <c r="W5078" i="2" s="1"/>
  <c r="Y5078" i="2" s="1"/>
  <c r="U5068" i="2"/>
  <c r="W5068" i="2" s="1"/>
  <c r="Y5068" i="2" s="1"/>
  <c r="U5058" i="2"/>
  <c r="W5058" i="2" s="1"/>
  <c r="Y5058" i="2" s="1"/>
  <c r="U5048" i="2"/>
  <c r="W5048" i="2" s="1"/>
  <c r="Y5048" i="2" s="1"/>
  <c r="U5038" i="2"/>
  <c r="W5038" i="2" s="1"/>
  <c r="Y5038" i="2" s="1"/>
  <c r="U5028" i="2"/>
  <c r="W5028" i="2" s="1"/>
  <c r="Y5028" i="2" s="1"/>
  <c r="U5018" i="2"/>
  <c r="W5018" i="2" s="1"/>
  <c r="Y5018" i="2" s="1"/>
  <c r="U5008" i="2"/>
  <c r="W5008" i="2" s="1"/>
  <c r="Y5008" i="2" s="1"/>
  <c r="U4998" i="2"/>
  <c r="W4998" i="2" s="1"/>
  <c r="Y4998" i="2" s="1"/>
  <c r="U4988" i="2"/>
  <c r="W4988" i="2" s="1"/>
  <c r="Y4988" i="2" s="1"/>
  <c r="U4978" i="2"/>
  <c r="W4978" i="2" s="1"/>
  <c r="Y4978" i="2" s="1"/>
  <c r="U4968" i="2"/>
  <c r="W4968" i="2" s="1"/>
  <c r="Y4968" i="2" s="1"/>
  <c r="U4958" i="2"/>
  <c r="W4958" i="2" s="1"/>
  <c r="Y4958" i="2" s="1"/>
  <c r="U4948" i="2"/>
  <c r="W4948" i="2" s="1"/>
  <c r="Y4948" i="2" s="1"/>
  <c r="U4938" i="2"/>
  <c r="W4938" i="2" s="1"/>
  <c r="Y4938" i="2" s="1"/>
  <c r="U4928" i="2"/>
  <c r="W4928" i="2" s="1"/>
  <c r="Y4928" i="2" s="1"/>
  <c r="U4918" i="2"/>
  <c r="W4918" i="2" s="1"/>
  <c r="Y4918" i="2" s="1"/>
  <c r="U4908" i="2"/>
  <c r="W4908" i="2" s="1"/>
  <c r="Y4908" i="2" s="1"/>
  <c r="U4898" i="2"/>
  <c r="W4898" i="2" s="1"/>
  <c r="Y4898" i="2" s="1"/>
  <c r="U4888" i="2"/>
  <c r="W4888" i="2" s="1"/>
  <c r="Y4888" i="2" s="1"/>
  <c r="U4878" i="2"/>
  <c r="W4878" i="2" s="1"/>
  <c r="Y4878" i="2" s="1"/>
  <c r="U4868" i="2"/>
  <c r="W4868" i="2" s="1"/>
  <c r="Y4868" i="2" s="1"/>
  <c r="U4858" i="2"/>
  <c r="W4858" i="2" s="1"/>
  <c r="Y4858" i="2" s="1"/>
  <c r="U4848" i="2"/>
  <c r="W4848" i="2" s="1"/>
  <c r="Y4848" i="2" s="1"/>
  <c r="U4838" i="2"/>
  <c r="W4838" i="2" s="1"/>
  <c r="Y4838" i="2" s="1"/>
  <c r="U4828" i="2"/>
  <c r="W4828" i="2" s="1"/>
  <c r="Y4828" i="2" s="1"/>
  <c r="U4818" i="2"/>
  <c r="W4818" i="2" s="1"/>
  <c r="Y4818" i="2" s="1"/>
  <c r="U4808" i="2"/>
  <c r="W4808" i="2" s="1"/>
  <c r="Y4808" i="2" s="1"/>
  <c r="U7721" i="2"/>
  <c r="W7721" i="2" s="1"/>
  <c r="Y7721" i="2" s="1"/>
  <c r="U7601" i="2"/>
  <c r="W7601" i="2" s="1"/>
  <c r="Y7601" i="2" s="1"/>
  <c r="U7491" i="2"/>
  <c r="W7491" i="2" s="1"/>
  <c r="Y7491" i="2" s="1"/>
  <c r="U7749" i="2"/>
  <c r="W7749" i="2" s="1"/>
  <c r="Y7749" i="2" s="1"/>
  <c r="U7679" i="2"/>
  <c r="W7679" i="2" s="1"/>
  <c r="Y7679" i="2" s="1"/>
  <c r="U7579" i="2"/>
  <c r="W7579" i="2" s="1"/>
  <c r="Y7579" i="2" s="1"/>
  <c r="U7479" i="2"/>
  <c r="W7479" i="2" s="1"/>
  <c r="Y7479" i="2" s="1"/>
  <c r="U7409" i="2"/>
  <c r="W7409" i="2" s="1"/>
  <c r="Y7409" i="2" s="1"/>
  <c r="U5167" i="2"/>
  <c r="W5167" i="2" s="1"/>
  <c r="Y5167" i="2" s="1"/>
  <c r="U5157" i="2"/>
  <c r="W5157" i="2" s="1"/>
  <c r="Y5157" i="2" s="1"/>
  <c r="U5147" i="2"/>
  <c r="W5147" i="2" s="1"/>
  <c r="Y5147" i="2" s="1"/>
  <c r="U5137" i="2"/>
  <c r="W5137" i="2" s="1"/>
  <c r="Y5137" i="2" s="1"/>
  <c r="U5127" i="2"/>
  <c r="W5127" i="2" s="1"/>
  <c r="Y5127" i="2" s="1"/>
  <c r="U5117" i="2"/>
  <c r="W5117" i="2" s="1"/>
  <c r="Y5117" i="2" s="1"/>
  <c r="U5107" i="2"/>
  <c r="W5107" i="2" s="1"/>
  <c r="Y5107" i="2" s="1"/>
  <c r="U5097" i="2"/>
  <c r="W5097" i="2" s="1"/>
  <c r="Y5097" i="2" s="1"/>
  <c r="U5087" i="2"/>
  <c r="W5087" i="2" s="1"/>
  <c r="Y5087" i="2" s="1"/>
  <c r="U5077" i="2"/>
  <c r="W5077" i="2" s="1"/>
  <c r="Y5077" i="2" s="1"/>
  <c r="U5067" i="2"/>
  <c r="W5067" i="2" s="1"/>
  <c r="Y5067" i="2" s="1"/>
  <c r="U5057" i="2"/>
  <c r="W5057" i="2" s="1"/>
  <c r="Y5057" i="2" s="1"/>
  <c r="U5047" i="2"/>
  <c r="W5047" i="2" s="1"/>
  <c r="Y5047" i="2" s="1"/>
  <c r="U5037" i="2"/>
  <c r="W5037" i="2" s="1"/>
  <c r="Y5037" i="2" s="1"/>
  <c r="U5027" i="2"/>
  <c r="W5027" i="2" s="1"/>
  <c r="Y5027" i="2" s="1"/>
  <c r="U5017" i="2"/>
  <c r="W5017" i="2" s="1"/>
  <c r="Y5017" i="2" s="1"/>
  <c r="U5007" i="2"/>
  <c r="W5007" i="2" s="1"/>
  <c r="Y5007" i="2" s="1"/>
  <c r="U4997" i="2"/>
  <c r="W4997" i="2" s="1"/>
  <c r="Y4997" i="2" s="1"/>
  <c r="U4987" i="2"/>
  <c r="W4987" i="2" s="1"/>
  <c r="Y4987" i="2" s="1"/>
  <c r="U4977" i="2"/>
  <c r="W4977" i="2" s="1"/>
  <c r="Y4977" i="2" s="1"/>
  <c r="U4967" i="2"/>
  <c r="W4967" i="2" s="1"/>
  <c r="Y4967" i="2" s="1"/>
  <c r="U4957" i="2"/>
  <c r="W4957" i="2" s="1"/>
  <c r="Y4957" i="2" s="1"/>
  <c r="U4947" i="2"/>
  <c r="W4947" i="2" s="1"/>
  <c r="Y4947" i="2" s="1"/>
  <c r="U4937" i="2"/>
  <c r="W4937" i="2" s="1"/>
  <c r="Y4937" i="2" s="1"/>
  <c r="U4927" i="2"/>
  <c r="W4927" i="2" s="1"/>
  <c r="Y4927" i="2" s="1"/>
  <c r="U4917" i="2"/>
  <c r="W4917" i="2" s="1"/>
  <c r="Y4917" i="2" s="1"/>
  <c r="U4907" i="2"/>
  <c r="W4907" i="2" s="1"/>
  <c r="Y4907" i="2" s="1"/>
  <c r="U4897" i="2"/>
  <c r="W4897" i="2" s="1"/>
  <c r="Y4897" i="2" s="1"/>
  <c r="U4887" i="2"/>
  <c r="W4887" i="2" s="1"/>
  <c r="Y4887" i="2" s="1"/>
  <c r="U4877" i="2"/>
  <c r="W4877" i="2" s="1"/>
  <c r="Y4877" i="2" s="1"/>
  <c r="U4867" i="2"/>
  <c r="W4867" i="2" s="1"/>
  <c r="Y4867" i="2" s="1"/>
  <c r="U4857" i="2"/>
  <c r="W4857" i="2" s="1"/>
  <c r="Y4857" i="2" s="1"/>
  <c r="U4847" i="2"/>
  <c r="W4847" i="2" s="1"/>
  <c r="Y4847" i="2" s="1"/>
  <c r="U4837" i="2"/>
  <c r="W4837" i="2" s="1"/>
  <c r="Y4837" i="2" s="1"/>
  <c r="U4827" i="2"/>
  <c r="W4827" i="2" s="1"/>
  <c r="Y4827" i="2" s="1"/>
  <c r="U4817" i="2"/>
  <c r="W4817" i="2" s="1"/>
  <c r="Y4817" i="2" s="1"/>
  <c r="U4807" i="2"/>
  <c r="W4807" i="2" s="1"/>
  <c r="Y4807" i="2" s="1"/>
  <c r="U7731" i="2"/>
  <c r="W7731" i="2" s="1"/>
  <c r="Y7731" i="2" s="1"/>
  <c r="U7571" i="2"/>
  <c r="W7571" i="2" s="1"/>
  <c r="Y7571" i="2" s="1"/>
  <c r="U7471" i="2"/>
  <c r="W7471" i="2" s="1"/>
  <c r="Y7471" i="2" s="1"/>
  <c r="U7669" i="2"/>
  <c r="W7669" i="2" s="1"/>
  <c r="Y7669" i="2" s="1"/>
  <c r="U7539" i="2"/>
  <c r="W7539" i="2" s="1"/>
  <c r="Y7539" i="2" s="1"/>
  <c r="U7469" i="2"/>
  <c r="W7469" i="2" s="1"/>
  <c r="Y7469" i="2" s="1"/>
  <c r="U7716" i="2"/>
  <c r="W7716" i="2" s="1"/>
  <c r="Y7716" i="2" s="1"/>
  <c r="U7636" i="2"/>
  <c r="W7636" i="2" s="1"/>
  <c r="Y7636" i="2" s="1"/>
  <c r="U7576" i="2"/>
  <c r="W7576" i="2" s="1"/>
  <c r="Y7576" i="2" s="1"/>
  <c r="U7506" i="2"/>
  <c r="W7506" i="2" s="1"/>
  <c r="Y7506" i="2" s="1"/>
  <c r="U7436" i="2"/>
  <c r="W7436" i="2" s="1"/>
  <c r="Y7436" i="2" s="1"/>
  <c r="U5166" i="2"/>
  <c r="W5166" i="2" s="1"/>
  <c r="Y5166" i="2" s="1"/>
  <c r="U5156" i="2"/>
  <c r="W5156" i="2" s="1"/>
  <c r="Y5156" i="2" s="1"/>
  <c r="U5146" i="2"/>
  <c r="W5146" i="2" s="1"/>
  <c r="Y5146" i="2" s="1"/>
  <c r="U5136" i="2"/>
  <c r="W5136" i="2" s="1"/>
  <c r="Y5136" i="2" s="1"/>
  <c r="U5126" i="2"/>
  <c r="W5126" i="2" s="1"/>
  <c r="Y5126" i="2" s="1"/>
  <c r="U5116" i="2"/>
  <c r="W5116" i="2" s="1"/>
  <c r="Y5116" i="2" s="1"/>
  <c r="U5106" i="2"/>
  <c r="W5106" i="2" s="1"/>
  <c r="Y5106" i="2" s="1"/>
  <c r="U5096" i="2"/>
  <c r="W5096" i="2" s="1"/>
  <c r="Y5096" i="2" s="1"/>
  <c r="U5086" i="2"/>
  <c r="W5086" i="2" s="1"/>
  <c r="Y5086" i="2" s="1"/>
  <c r="U5076" i="2"/>
  <c r="W5076" i="2" s="1"/>
  <c r="Y5076" i="2" s="1"/>
  <c r="U5066" i="2"/>
  <c r="W5066" i="2" s="1"/>
  <c r="Y5066" i="2" s="1"/>
  <c r="U5056" i="2"/>
  <c r="W5056" i="2" s="1"/>
  <c r="Y5056" i="2" s="1"/>
  <c r="U5046" i="2"/>
  <c r="W5046" i="2" s="1"/>
  <c r="Y5046" i="2" s="1"/>
  <c r="U5036" i="2"/>
  <c r="W5036" i="2" s="1"/>
  <c r="Y5036" i="2" s="1"/>
  <c r="U5026" i="2"/>
  <c r="W5026" i="2" s="1"/>
  <c r="Y5026" i="2" s="1"/>
  <c r="U5016" i="2"/>
  <c r="W5016" i="2" s="1"/>
  <c r="Y5016" i="2" s="1"/>
  <c r="U5006" i="2"/>
  <c r="W5006" i="2" s="1"/>
  <c r="Y5006" i="2" s="1"/>
  <c r="U4996" i="2"/>
  <c r="W4996" i="2" s="1"/>
  <c r="Y4996" i="2" s="1"/>
  <c r="U4986" i="2"/>
  <c r="W4986" i="2" s="1"/>
  <c r="Y4986" i="2" s="1"/>
  <c r="U4976" i="2"/>
  <c r="W4976" i="2" s="1"/>
  <c r="Y4976" i="2" s="1"/>
  <c r="U4966" i="2"/>
  <c r="W4966" i="2" s="1"/>
  <c r="Y4966" i="2" s="1"/>
  <c r="U4956" i="2"/>
  <c r="W4956" i="2" s="1"/>
  <c r="Y4956" i="2" s="1"/>
  <c r="U4946" i="2"/>
  <c r="W4946" i="2" s="1"/>
  <c r="Y4946" i="2" s="1"/>
  <c r="U4936" i="2"/>
  <c r="W4936" i="2" s="1"/>
  <c r="Y4936" i="2" s="1"/>
  <c r="U4926" i="2"/>
  <c r="W4926" i="2" s="1"/>
  <c r="Y4926" i="2" s="1"/>
  <c r="U4916" i="2"/>
  <c r="W4916" i="2" s="1"/>
  <c r="Y4916" i="2" s="1"/>
  <c r="U4906" i="2"/>
  <c r="W4906" i="2" s="1"/>
  <c r="Y4906" i="2" s="1"/>
  <c r="U4896" i="2"/>
  <c r="W4896" i="2" s="1"/>
  <c r="Y4896" i="2" s="1"/>
  <c r="U4886" i="2"/>
  <c r="W4886" i="2" s="1"/>
  <c r="Y4886" i="2" s="1"/>
  <c r="U4876" i="2"/>
  <c r="W4876" i="2" s="1"/>
  <c r="Y4876" i="2" s="1"/>
  <c r="U4866" i="2"/>
  <c r="W4866" i="2" s="1"/>
  <c r="Y4866" i="2" s="1"/>
  <c r="U4856" i="2"/>
  <c r="W4856" i="2" s="1"/>
  <c r="Y4856" i="2" s="1"/>
  <c r="U4846" i="2"/>
  <c r="W4846" i="2" s="1"/>
  <c r="Y4846" i="2" s="1"/>
  <c r="U4836" i="2"/>
  <c r="W4836" i="2" s="1"/>
  <c r="Y4836" i="2" s="1"/>
  <c r="U4826" i="2"/>
  <c r="W4826" i="2" s="1"/>
  <c r="Y4826" i="2" s="1"/>
  <c r="U4816" i="2"/>
  <c r="W4816" i="2" s="1"/>
  <c r="Y4816" i="2" s="1"/>
  <c r="U4806" i="2"/>
  <c r="W4806" i="2" s="1"/>
  <c r="Y4806" i="2" s="1"/>
  <c r="U7741" i="2"/>
  <c r="W7741" i="2" s="1"/>
  <c r="Y7741" i="2" s="1"/>
  <c r="U7641" i="2"/>
  <c r="W7641" i="2" s="1"/>
  <c r="Y7641" i="2" s="1"/>
  <c r="U7541" i="2"/>
  <c r="W7541" i="2" s="1"/>
  <c r="Y7541" i="2" s="1"/>
  <c r="U7431" i="2"/>
  <c r="W7431" i="2" s="1"/>
  <c r="Y7431" i="2" s="1"/>
  <c r="U7639" i="2"/>
  <c r="W7639" i="2" s="1"/>
  <c r="Y7639" i="2" s="1"/>
  <c r="U37" i="2"/>
  <c r="W37" i="2" s="1"/>
  <c r="Y37" i="2" s="1"/>
  <c r="U7736" i="2"/>
  <c r="W7736" i="2" s="1"/>
  <c r="Y7736" i="2" s="1"/>
  <c r="U7676" i="2"/>
  <c r="W7676" i="2" s="1"/>
  <c r="Y7676" i="2" s="1"/>
  <c r="U7616" i="2"/>
  <c r="W7616" i="2" s="1"/>
  <c r="Y7616" i="2" s="1"/>
  <c r="U7546" i="2"/>
  <c r="W7546" i="2" s="1"/>
  <c r="Y7546" i="2" s="1"/>
  <c r="U7496" i="2"/>
  <c r="W7496" i="2" s="1"/>
  <c r="Y7496" i="2" s="1"/>
  <c r="U7446" i="2"/>
  <c r="W7446" i="2" s="1"/>
  <c r="Y7446" i="2" s="1"/>
  <c r="U7765" i="2"/>
  <c r="W7765" i="2" s="1"/>
  <c r="Y7765" i="2" s="1"/>
  <c r="U7705" i="2"/>
  <c r="W7705" i="2" s="1"/>
  <c r="Y7705" i="2" s="1"/>
  <c r="U7655" i="2"/>
  <c r="W7655" i="2" s="1"/>
  <c r="Y7655" i="2" s="1"/>
  <c r="U7595" i="2"/>
  <c r="W7595" i="2" s="1"/>
  <c r="Y7595" i="2" s="1"/>
  <c r="U7565" i="2"/>
  <c r="W7565" i="2" s="1"/>
  <c r="Y7565" i="2" s="1"/>
  <c r="U7525" i="2"/>
  <c r="W7525" i="2" s="1"/>
  <c r="Y7525" i="2" s="1"/>
  <c r="U7515" i="2"/>
  <c r="W7515" i="2" s="1"/>
  <c r="Y7515" i="2" s="1"/>
  <c r="U7505" i="2"/>
  <c r="W7505" i="2" s="1"/>
  <c r="Y7505" i="2" s="1"/>
  <c r="U7495" i="2"/>
  <c r="W7495" i="2" s="1"/>
  <c r="Y7495" i="2" s="1"/>
  <c r="U7485" i="2"/>
  <c r="W7485" i="2" s="1"/>
  <c r="Y7485" i="2" s="1"/>
  <c r="U7475" i="2"/>
  <c r="W7475" i="2" s="1"/>
  <c r="Y7475" i="2" s="1"/>
  <c r="U7465" i="2"/>
  <c r="W7465" i="2" s="1"/>
  <c r="Y7465" i="2" s="1"/>
  <c r="U7455" i="2"/>
  <c r="W7455" i="2" s="1"/>
  <c r="Y7455" i="2" s="1"/>
  <c r="U7445" i="2"/>
  <c r="W7445" i="2" s="1"/>
  <c r="Y7445" i="2" s="1"/>
  <c r="U7435" i="2"/>
  <c r="W7435" i="2" s="1"/>
  <c r="Y7435" i="2" s="1"/>
  <c r="U7425" i="2"/>
  <c r="W7425" i="2" s="1"/>
  <c r="Y7425" i="2" s="1"/>
  <c r="U7415" i="2"/>
  <c r="W7415" i="2" s="1"/>
  <c r="Y7415" i="2" s="1"/>
  <c r="U7405" i="2"/>
  <c r="W7405" i="2" s="1"/>
  <c r="Y7405" i="2" s="1"/>
  <c r="U7771" i="2"/>
  <c r="W7771" i="2" s="1"/>
  <c r="Y7771" i="2" s="1"/>
  <c r="U7681" i="2"/>
  <c r="W7681" i="2" s="1"/>
  <c r="Y7681" i="2" s="1"/>
  <c r="U7631" i="2"/>
  <c r="W7631" i="2" s="1"/>
  <c r="Y7631" i="2" s="1"/>
  <c r="U7551" i="2"/>
  <c r="W7551" i="2" s="1"/>
  <c r="Y7551" i="2" s="1"/>
  <c r="U7461" i="2"/>
  <c r="W7461" i="2" s="1"/>
  <c r="Y7461" i="2" s="1"/>
  <c r="U7709" i="2"/>
  <c r="W7709" i="2" s="1"/>
  <c r="Y7709" i="2" s="1"/>
  <c r="U7659" i="2"/>
  <c r="W7659" i="2" s="1"/>
  <c r="Y7659" i="2" s="1"/>
  <c r="U7559" i="2"/>
  <c r="W7559" i="2" s="1"/>
  <c r="Y7559" i="2" s="1"/>
  <c r="U7509" i="2"/>
  <c r="W7509" i="2" s="1"/>
  <c r="Y7509" i="2" s="1"/>
  <c r="U7449" i="2"/>
  <c r="W7449" i="2" s="1"/>
  <c r="Y7449" i="2" s="1"/>
  <c r="U17" i="2"/>
  <c r="W17" i="2" s="1"/>
  <c r="Y17" i="2" s="1"/>
  <c r="U7746" i="2"/>
  <c r="W7746" i="2" s="1"/>
  <c r="Y7746" i="2" s="1"/>
  <c r="U7696" i="2"/>
  <c r="W7696" i="2" s="1"/>
  <c r="Y7696" i="2" s="1"/>
  <c r="U7656" i="2"/>
  <c r="W7656" i="2" s="1"/>
  <c r="Y7656" i="2" s="1"/>
  <c r="U7606" i="2"/>
  <c r="W7606" i="2" s="1"/>
  <c r="Y7606" i="2" s="1"/>
  <c r="U7566" i="2"/>
  <c r="W7566" i="2" s="1"/>
  <c r="Y7566" i="2" s="1"/>
  <c r="U7516" i="2"/>
  <c r="W7516" i="2" s="1"/>
  <c r="Y7516" i="2" s="1"/>
  <c r="U7466" i="2"/>
  <c r="W7466" i="2" s="1"/>
  <c r="Y7466" i="2" s="1"/>
  <c r="U7416" i="2"/>
  <c r="W7416" i="2" s="1"/>
  <c r="Y7416" i="2" s="1"/>
  <c r="U7845" i="2"/>
  <c r="W7845" i="2" s="1"/>
  <c r="Y7845" i="2" s="1"/>
  <c r="U7735" i="2"/>
  <c r="W7735" i="2" s="1"/>
  <c r="Y7735" i="2" s="1"/>
  <c r="U7695" i="2"/>
  <c r="W7695" i="2" s="1"/>
  <c r="Y7695" i="2" s="1"/>
  <c r="U7665" i="2"/>
  <c r="W7665" i="2" s="1"/>
  <c r="Y7665" i="2" s="1"/>
  <c r="U7625" i="2"/>
  <c r="W7625" i="2" s="1"/>
  <c r="Y7625" i="2" s="1"/>
  <c r="U7555" i="2"/>
  <c r="W7555" i="2" s="1"/>
  <c r="Y7555" i="2" s="1"/>
  <c r="U5" i="2"/>
  <c r="W5" i="2" s="1"/>
  <c r="Y5" i="2" s="1"/>
  <c r="U7794" i="2"/>
  <c r="W7794" i="2" s="1"/>
  <c r="Y7794" i="2" s="1"/>
  <c r="U7764" i="2"/>
  <c r="W7764" i="2" s="1"/>
  <c r="Y7764" i="2" s="1"/>
  <c r="U7754" i="2"/>
  <c r="W7754" i="2" s="1"/>
  <c r="Y7754" i="2" s="1"/>
  <c r="U7744" i="2"/>
  <c r="W7744" i="2" s="1"/>
  <c r="Y7744" i="2" s="1"/>
  <c r="U7734" i="2"/>
  <c r="W7734" i="2" s="1"/>
  <c r="Y7734" i="2" s="1"/>
  <c r="U7724" i="2"/>
  <c r="W7724" i="2" s="1"/>
  <c r="Y7724" i="2" s="1"/>
  <c r="U7714" i="2"/>
  <c r="W7714" i="2" s="1"/>
  <c r="Y7714" i="2" s="1"/>
  <c r="U7704" i="2"/>
  <c r="W7704" i="2" s="1"/>
  <c r="Y7704" i="2" s="1"/>
  <c r="U7694" i="2"/>
  <c r="W7694" i="2" s="1"/>
  <c r="Y7694" i="2" s="1"/>
  <c r="U7684" i="2"/>
  <c r="W7684" i="2" s="1"/>
  <c r="Y7684" i="2" s="1"/>
  <c r="U7674" i="2"/>
  <c r="W7674" i="2" s="1"/>
  <c r="Y7674" i="2" s="1"/>
  <c r="U7664" i="2"/>
  <c r="W7664" i="2" s="1"/>
  <c r="Y7664" i="2" s="1"/>
  <c r="U7654" i="2"/>
  <c r="W7654" i="2" s="1"/>
  <c r="Y7654" i="2" s="1"/>
  <c r="U7644" i="2"/>
  <c r="W7644" i="2" s="1"/>
  <c r="Y7644" i="2" s="1"/>
  <c r="U7634" i="2"/>
  <c r="W7634" i="2" s="1"/>
  <c r="Y7634" i="2" s="1"/>
  <c r="U7624" i="2"/>
  <c r="W7624" i="2" s="1"/>
  <c r="Y7624" i="2" s="1"/>
  <c r="U7614" i="2"/>
  <c r="W7614" i="2" s="1"/>
  <c r="Y7614" i="2" s="1"/>
  <c r="U7604" i="2"/>
  <c r="W7604" i="2" s="1"/>
  <c r="Y7604" i="2" s="1"/>
  <c r="U7594" i="2"/>
  <c r="W7594" i="2" s="1"/>
  <c r="Y7594" i="2" s="1"/>
  <c r="U7584" i="2"/>
  <c r="W7584" i="2" s="1"/>
  <c r="Y7584" i="2" s="1"/>
  <c r="U7574" i="2"/>
  <c r="W7574" i="2" s="1"/>
  <c r="Y7574" i="2" s="1"/>
  <c r="U7564" i="2"/>
  <c r="W7564" i="2" s="1"/>
  <c r="Y7564" i="2" s="1"/>
  <c r="U7554" i="2"/>
  <c r="W7554" i="2" s="1"/>
  <c r="Y7554" i="2" s="1"/>
  <c r="U7544" i="2"/>
  <c r="W7544" i="2" s="1"/>
  <c r="Y7544" i="2" s="1"/>
  <c r="U7534" i="2"/>
  <c r="W7534" i="2" s="1"/>
  <c r="Y7534" i="2" s="1"/>
  <c r="U7524" i="2"/>
  <c r="W7524" i="2" s="1"/>
  <c r="Y7524" i="2" s="1"/>
  <c r="U7514" i="2"/>
  <c r="W7514" i="2" s="1"/>
  <c r="Y7514" i="2" s="1"/>
  <c r="U7504" i="2"/>
  <c r="W7504" i="2" s="1"/>
  <c r="Y7504" i="2" s="1"/>
  <c r="U7494" i="2"/>
  <c r="W7494" i="2" s="1"/>
  <c r="Y7494" i="2" s="1"/>
  <c r="U7484" i="2"/>
  <c r="W7484" i="2" s="1"/>
  <c r="Y7484" i="2" s="1"/>
  <c r="U7474" i="2"/>
  <c r="W7474" i="2" s="1"/>
  <c r="Y7474" i="2" s="1"/>
  <c r="U7464" i="2"/>
  <c r="W7464" i="2" s="1"/>
  <c r="Y7464" i="2" s="1"/>
  <c r="U7454" i="2"/>
  <c r="W7454" i="2" s="1"/>
  <c r="Y7454" i="2" s="1"/>
  <c r="U7444" i="2"/>
  <c r="W7444" i="2" s="1"/>
  <c r="Y7444" i="2" s="1"/>
  <c r="U7434" i="2"/>
  <c r="W7434" i="2" s="1"/>
  <c r="Y7434" i="2" s="1"/>
  <c r="U7424" i="2"/>
  <c r="W7424" i="2" s="1"/>
  <c r="Y7424" i="2" s="1"/>
  <c r="U7414" i="2"/>
  <c r="W7414" i="2" s="1"/>
  <c r="Y7414" i="2" s="1"/>
  <c r="U7404" i="2"/>
  <c r="W7404" i="2" s="1"/>
  <c r="Y7404" i="2" s="1"/>
  <c r="U7761" i="2"/>
  <c r="W7761" i="2" s="1"/>
  <c r="Y7761" i="2" s="1"/>
  <c r="U7661" i="2"/>
  <c r="W7661" i="2" s="1"/>
  <c r="Y7661" i="2" s="1"/>
  <c r="U7581" i="2"/>
  <c r="W7581" i="2" s="1"/>
  <c r="Y7581" i="2" s="1"/>
  <c r="U7501" i="2"/>
  <c r="W7501" i="2" s="1"/>
  <c r="Y7501" i="2" s="1"/>
  <c r="U7401" i="2"/>
  <c r="W7401" i="2" s="1"/>
  <c r="Y7401" i="2" s="1"/>
  <c r="U7739" i="2"/>
  <c r="W7739" i="2" s="1"/>
  <c r="Y7739" i="2" s="1"/>
  <c r="U7689" i="2"/>
  <c r="W7689" i="2" s="1"/>
  <c r="Y7689" i="2" s="1"/>
  <c r="U7609" i="2"/>
  <c r="W7609" i="2" s="1"/>
  <c r="Y7609" i="2" s="1"/>
  <c r="U7589" i="2"/>
  <c r="W7589" i="2" s="1"/>
  <c r="Y7589" i="2" s="1"/>
  <c r="U7529" i="2"/>
  <c r="W7529" i="2" s="1"/>
  <c r="Y7529" i="2" s="1"/>
  <c r="U7459" i="2"/>
  <c r="W7459" i="2" s="1"/>
  <c r="Y7459" i="2" s="1"/>
  <c r="U7399" i="2"/>
  <c r="W7399" i="2" s="1"/>
  <c r="Y7399" i="2" s="1"/>
  <c r="U7756" i="2"/>
  <c r="W7756" i="2" s="1"/>
  <c r="Y7756" i="2" s="1"/>
  <c r="U7706" i="2"/>
  <c r="W7706" i="2" s="1"/>
  <c r="Y7706" i="2" s="1"/>
  <c r="U7666" i="2"/>
  <c r="W7666" i="2" s="1"/>
  <c r="Y7666" i="2" s="1"/>
  <c r="U7626" i="2"/>
  <c r="W7626" i="2" s="1"/>
  <c r="Y7626" i="2" s="1"/>
  <c r="U7586" i="2"/>
  <c r="W7586" i="2" s="1"/>
  <c r="Y7586" i="2" s="1"/>
  <c r="U7526" i="2"/>
  <c r="W7526" i="2" s="1"/>
  <c r="Y7526" i="2" s="1"/>
  <c r="U7476" i="2"/>
  <c r="W7476" i="2" s="1"/>
  <c r="Y7476" i="2" s="1"/>
  <c r="U7426" i="2"/>
  <c r="W7426" i="2" s="1"/>
  <c r="Y7426" i="2" s="1"/>
  <c r="U7745" i="2"/>
  <c r="W7745" i="2" s="1"/>
  <c r="Y7745" i="2" s="1"/>
  <c r="U7715" i="2"/>
  <c r="W7715" i="2" s="1"/>
  <c r="Y7715" i="2" s="1"/>
  <c r="U7685" i="2"/>
  <c r="W7685" i="2" s="1"/>
  <c r="Y7685" i="2" s="1"/>
  <c r="U7635" i="2"/>
  <c r="W7635" i="2" s="1"/>
  <c r="Y7635" i="2" s="1"/>
  <c r="U7615" i="2"/>
  <c r="W7615" i="2" s="1"/>
  <c r="Y7615" i="2" s="1"/>
  <c r="U7585" i="2"/>
  <c r="W7585" i="2" s="1"/>
  <c r="Y7585" i="2" s="1"/>
  <c r="U7535" i="2"/>
  <c r="W7535" i="2" s="1"/>
  <c r="Y7535" i="2" s="1"/>
  <c r="U7743" i="2"/>
  <c r="W7743" i="2" s="1"/>
  <c r="Y7743" i="2" s="1"/>
  <c r="U7723" i="2"/>
  <c r="W7723" i="2" s="1"/>
  <c r="Y7723" i="2" s="1"/>
  <c r="U7713" i="2"/>
  <c r="W7713" i="2" s="1"/>
  <c r="Y7713" i="2" s="1"/>
  <c r="U7693" i="2"/>
  <c r="W7693" i="2" s="1"/>
  <c r="Y7693" i="2" s="1"/>
  <c r="U7663" i="2"/>
  <c r="W7663" i="2" s="1"/>
  <c r="Y7663" i="2" s="1"/>
  <c r="U7643" i="2"/>
  <c r="W7643" i="2" s="1"/>
  <c r="Y7643" i="2" s="1"/>
  <c r="U7623" i="2"/>
  <c r="W7623" i="2" s="1"/>
  <c r="Y7623" i="2" s="1"/>
  <c r="U7603" i="2"/>
  <c r="W7603" i="2" s="1"/>
  <c r="Y7603" i="2" s="1"/>
  <c r="U7583" i="2"/>
  <c r="W7583" i="2" s="1"/>
  <c r="Y7583" i="2" s="1"/>
  <c r="U7563" i="2"/>
  <c r="W7563" i="2" s="1"/>
  <c r="Y7563" i="2" s="1"/>
  <c r="U7543" i="2"/>
  <c r="W7543" i="2" s="1"/>
  <c r="Y7543" i="2" s="1"/>
  <c r="U7523" i="2"/>
  <c r="W7523" i="2" s="1"/>
  <c r="Y7523" i="2" s="1"/>
  <c r="U7503" i="2"/>
  <c r="W7503" i="2" s="1"/>
  <c r="Y7503" i="2" s="1"/>
  <c r="U7483" i="2"/>
  <c r="W7483" i="2" s="1"/>
  <c r="Y7483" i="2" s="1"/>
  <c r="U7463" i="2"/>
  <c r="W7463" i="2" s="1"/>
  <c r="Y7463" i="2" s="1"/>
  <c r="U7443" i="2"/>
  <c r="W7443" i="2" s="1"/>
  <c r="Y7443" i="2" s="1"/>
  <c r="U7423" i="2"/>
  <c r="W7423" i="2" s="1"/>
  <c r="Y7423" i="2" s="1"/>
  <c r="U7403" i="2"/>
  <c r="W7403" i="2" s="1"/>
  <c r="Y7403" i="2" s="1"/>
  <c r="U5163" i="2"/>
  <c r="W5163" i="2" s="1"/>
  <c r="Y5163" i="2" s="1"/>
  <c r="U5153" i="2"/>
  <c r="W5153" i="2" s="1"/>
  <c r="Y5153" i="2" s="1"/>
  <c r="U5143" i="2"/>
  <c r="W5143" i="2" s="1"/>
  <c r="Y5143" i="2" s="1"/>
  <c r="U5133" i="2"/>
  <c r="W5133" i="2" s="1"/>
  <c r="Y5133" i="2" s="1"/>
  <c r="U5123" i="2"/>
  <c r="W5123" i="2" s="1"/>
  <c r="Y5123" i="2" s="1"/>
  <c r="U5113" i="2"/>
  <c r="W5113" i="2" s="1"/>
  <c r="Y5113" i="2" s="1"/>
  <c r="U5103" i="2"/>
  <c r="W5103" i="2" s="1"/>
  <c r="Y5103" i="2" s="1"/>
  <c r="U5093" i="2"/>
  <c r="W5093" i="2" s="1"/>
  <c r="Y5093" i="2" s="1"/>
  <c r="U5083" i="2"/>
  <c r="W5083" i="2" s="1"/>
  <c r="Y5083" i="2" s="1"/>
  <c r="U5073" i="2"/>
  <c r="W5073" i="2" s="1"/>
  <c r="Y5073" i="2" s="1"/>
  <c r="U5063" i="2"/>
  <c r="W5063" i="2" s="1"/>
  <c r="Y5063" i="2" s="1"/>
  <c r="U5053" i="2"/>
  <c r="W5053" i="2" s="1"/>
  <c r="Y5053" i="2" s="1"/>
  <c r="U5043" i="2"/>
  <c r="W5043" i="2" s="1"/>
  <c r="Y5043" i="2" s="1"/>
  <c r="U5033" i="2"/>
  <c r="W5033" i="2" s="1"/>
  <c r="Y5033" i="2" s="1"/>
  <c r="U5023" i="2"/>
  <c r="W5023" i="2" s="1"/>
  <c r="Y5023" i="2" s="1"/>
  <c r="U5013" i="2"/>
  <c r="W5013" i="2" s="1"/>
  <c r="Y5013" i="2" s="1"/>
  <c r="U5003" i="2"/>
  <c r="W5003" i="2" s="1"/>
  <c r="Y5003" i="2" s="1"/>
  <c r="U4993" i="2"/>
  <c r="W4993" i="2" s="1"/>
  <c r="Y4993" i="2" s="1"/>
  <c r="U4983" i="2"/>
  <c r="W4983" i="2" s="1"/>
  <c r="Y4983" i="2" s="1"/>
  <c r="U4973" i="2"/>
  <c r="W4973" i="2" s="1"/>
  <c r="Y4973" i="2" s="1"/>
  <c r="U4963" i="2"/>
  <c r="W4963" i="2" s="1"/>
  <c r="Y4963" i="2" s="1"/>
  <c r="U4953" i="2"/>
  <c r="W4953" i="2" s="1"/>
  <c r="Y4953" i="2" s="1"/>
  <c r="U4943" i="2"/>
  <c r="W4943" i="2" s="1"/>
  <c r="Y4943" i="2" s="1"/>
  <c r="U4933" i="2"/>
  <c r="W4933" i="2" s="1"/>
  <c r="Y4933" i="2" s="1"/>
  <c r="U4923" i="2"/>
  <c r="W4923" i="2" s="1"/>
  <c r="Y4923" i="2" s="1"/>
  <c r="U4913" i="2"/>
  <c r="W4913" i="2" s="1"/>
  <c r="Y4913" i="2" s="1"/>
  <c r="U4903" i="2"/>
  <c r="W4903" i="2" s="1"/>
  <c r="Y4903" i="2" s="1"/>
  <c r="U4893" i="2"/>
  <c r="W4893" i="2" s="1"/>
  <c r="Y4893" i="2" s="1"/>
  <c r="U4883" i="2"/>
  <c r="W4883" i="2" s="1"/>
  <c r="Y4883" i="2" s="1"/>
  <c r="U4873" i="2"/>
  <c r="W4873" i="2" s="1"/>
  <c r="Y4873" i="2" s="1"/>
  <c r="U4863" i="2"/>
  <c r="W4863" i="2" s="1"/>
  <c r="Y4863" i="2" s="1"/>
  <c r="U4853" i="2"/>
  <c r="W4853" i="2" s="1"/>
  <c r="Y4853" i="2" s="1"/>
  <c r="U4843" i="2"/>
  <c r="W4843" i="2" s="1"/>
  <c r="Y4843" i="2" s="1"/>
  <c r="U4833" i="2"/>
  <c r="W4833" i="2" s="1"/>
  <c r="Y4833" i="2" s="1"/>
  <c r="U4823" i="2"/>
  <c r="W4823" i="2" s="1"/>
  <c r="Y4823" i="2" s="1"/>
  <c r="U4813" i="2"/>
  <c r="W4813" i="2" s="1"/>
  <c r="Y4813" i="2" s="1"/>
  <c r="U4803" i="2"/>
  <c r="W4803" i="2" s="1"/>
  <c r="Y4803" i="2" s="1"/>
  <c r="U7691" i="2"/>
  <c r="W7691" i="2" s="1"/>
  <c r="Y7691" i="2" s="1"/>
  <c r="U7611" i="2"/>
  <c r="W7611" i="2" s="1"/>
  <c r="Y7611" i="2" s="1"/>
  <c r="U7511" i="2"/>
  <c r="W7511" i="2" s="1"/>
  <c r="Y7511" i="2" s="1"/>
  <c r="U7411" i="2"/>
  <c r="W7411" i="2" s="1"/>
  <c r="Y7411" i="2" s="1"/>
  <c r="U7759" i="2"/>
  <c r="W7759" i="2" s="1"/>
  <c r="Y7759" i="2" s="1"/>
  <c r="U7699" i="2"/>
  <c r="W7699" i="2" s="1"/>
  <c r="Y7699" i="2" s="1"/>
  <c r="U7629" i="2"/>
  <c r="W7629" i="2" s="1"/>
  <c r="Y7629" i="2" s="1"/>
  <c r="U7569" i="2"/>
  <c r="W7569" i="2" s="1"/>
  <c r="Y7569" i="2" s="1"/>
  <c r="U7499" i="2"/>
  <c r="W7499" i="2" s="1"/>
  <c r="Y7499" i="2" s="1"/>
  <c r="U7439" i="2"/>
  <c r="W7439" i="2" s="1"/>
  <c r="Y7439" i="2" s="1"/>
  <c r="U7766" i="2"/>
  <c r="W7766" i="2" s="1"/>
  <c r="Y7766" i="2" s="1"/>
  <c r="U7726" i="2"/>
  <c r="W7726" i="2" s="1"/>
  <c r="Y7726" i="2" s="1"/>
  <c r="U7686" i="2"/>
  <c r="W7686" i="2" s="1"/>
  <c r="Y7686" i="2" s="1"/>
  <c r="U7646" i="2"/>
  <c r="W7646" i="2" s="1"/>
  <c r="Y7646" i="2" s="1"/>
  <c r="U7596" i="2"/>
  <c r="W7596" i="2" s="1"/>
  <c r="Y7596" i="2" s="1"/>
  <c r="U7556" i="2"/>
  <c r="W7556" i="2" s="1"/>
  <c r="Y7556" i="2" s="1"/>
  <c r="U7536" i="2"/>
  <c r="W7536" i="2" s="1"/>
  <c r="Y7536" i="2" s="1"/>
  <c r="U7486" i="2"/>
  <c r="W7486" i="2" s="1"/>
  <c r="Y7486" i="2" s="1"/>
  <c r="U7456" i="2"/>
  <c r="W7456" i="2" s="1"/>
  <c r="Y7456" i="2" s="1"/>
  <c r="U7406" i="2"/>
  <c r="W7406" i="2" s="1"/>
  <c r="Y7406" i="2" s="1"/>
  <c r="U7755" i="2"/>
  <c r="W7755" i="2" s="1"/>
  <c r="Y7755" i="2" s="1"/>
  <c r="U7725" i="2"/>
  <c r="W7725" i="2" s="1"/>
  <c r="Y7725" i="2" s="1"/>
  <c r="U7675" i="2"/>
  <c r="W7675" i="2" s="1"/>
  <c r="Y7675" i="2" s="1"/>
  <c r="U7645" i="2"/>
  <c r="W7645" i="2" s="1"/>
  <c r="Y7645" i="2" s="1"/>
  <c r="U7605" i="2"/>
  <c r="W7605" i="2" s="1"/>
  <c r="Y7605" i="2" s="1"/>
  <c r="U7575" i="2"/>
  <c r="W7575" i="2" s="1"/>
  <c r="Y7575" i="2" s="1"/>
  <c r="U7545" i="2"/>
  <c r="W7545" i="2" s="1"/>
  <c r="Y7545" i="2" s="1"/>
  <c r="U7763" i="2"/>
  <c r="W7763" i="2" s="1"/>
  <c r="Y7763" i="2" s="1"/>
  <c r="U7753" i="2"/>
  <c r="W7753" i="2" s="1"/>
  <c r="Y7753" i="2" s="1"/>
  <c r="U7733" i="2"/>
  <c r="W7733" i="2" s="1"/>
  <c r="Y7733" i="2" s="1"/>
  <c r="U7703" i="2"/>
  <c r="W7703" i="2" s="1"/>
  <c r="Y7703" i="2" s="1"/>
  <c r="U7683" i="2"/>
  <c r="W7683" i="2" s="1"/>
  <c r="Y7683" i="2" s="1"/>
  <c r="U7673" i="2"/>
  <c r="W7673" i="2" s="1"/>
  <c r="Y7673" i="2" s="1"/>
  <c r="U7653" i="2"/>
  <c r="W7653" i="2" s="1"/>
  <c r="Y7653" i="2" s="1"/>
  <c r="U7633" i="2"/>
  <c r="W7633" i="2" s="1"/>
  <c r="Y7633" i="2" s="1"/>
  <c r="U7613" i="2"/>
  <c r="W7613" i="2" s="1"/>
  <c r="Y7613" i="2" s="1"/>
  <c r="U7593" i="2"/>
  <c r="W7593" i="2" s="1"/>
  <c r="Y7593" i="2" s="1"/>
  <c r="U7573" i="2"/>
  <c r="W7573" i="2" s="1"/>
  <c r="Y7573" i="2" s="1"/>
  <c r="U7553" i="2"/>
  <c r="W7553" i="2" s="1"/>
  <c r="Y7553" i="2" s="1"/>
  <c r="U7533" i="2"/>
  <c r="W7533" i="2" s="1"/>
  <c r="Y7533" i="2" s="1"/>
  <c r="U7513" i="2"/>
  <c r="W7513" i="2" s="1"/>
  <c r="Y7513" i="2" s="1"/>
  <c r="U7493" i="2"/>
  <c r="W7493" i="2" s="1"/>
  <c r="Y7493" i="2" s="1"/>
  <c r="U7473" i="2"/>
  <c r="W7473" i="2" s="1"/>
  <c r="Y7473" i="2" s="1"/>
  <c r="U7453" i="2"/>
  <c r="W7453" i="2" s="1"/>
  <c r="Y7453" i="2" s="1"/>
  <c r="U7433" i="2"/>
  <c r="W7433" i="2" s="1"/>
  <c r="Y7433" i="2" s="1"/>
  <c r="U7413" i="2"/>
  <c r="W7413" i="2" s="1"/>
  <c r="Y7413" i="2" s="1"/>
  <c r="U7762" i="2"/>
  <c r="W7762" i="2" s="1"/>
  <c r="Y7762" i="2" s="1"/>
  <c r="U7752" i="2"/>
  <c r="W7752" i="2" s="1"/>
  <c r="Y7752" i="2" s="1"/>
  <c r="U7742" i="2"/>
  <c r="W7742" i="2" s="1"/>
  <c r="Y7742" i="2" s="1"/>
  <c r="U7732" i="2"/>
  <c r="W7732" i="2" s="1"/>
  <c r="Y7732" i="2" s="1"/>
  <c r="U7722" i="2"/>
  <c r="W7722" i="2" s="1"/>
  <c r="Y7722" i="2" s="1"/>
  <c r="U7712" i="2"/>
  <c r="W7712" i="2" s="1"/>
  <c r="Y7712" i="2" s="1"/>
  <c r="U7702" i="2"/>
  <c r="W7702" i="2" s="1"/>
  <c r="Y7702" i="2" s="1"/>
  <c r="U7692" i="2"/>
  <c r="W7692" i="2" s="1"/>
  <c r="Y7692" i="2" s="1"/>
  <c r="U7682" i="2"/>
  <c r="W7682" i="2" s="1"/>
  <c r="Y7682" i="2" s="1"/>
  <c r="U7672" i="2"/>
  <c r="W7672" i="2" s="1"/>
  <c r="Y7672" i="2" s="1"/>
  <c r="U7662" i="2"/>
  <c r="W7662" i="2" s="1"/>
  <c r="Y7662" i="2" s="1"/>
  <c r="U7652" i="2"/>
  <c r="W7652" i="2" s="1"/>
  <c r="Y7652" i="2" s="1"/>
  <c r="U7642" i="2"/>
  <c r="W7642" i="2" s="1"/>
  <c r="Y7642" i="2" s="1"/>
  <c r="U7632" i="2"/>
  <c r="W7632" i="2" s="1"/>
  <c r="Y7632" i="2" s="1"/>
  <c r="U7622" i="2"/>
  <c r="W7622" i="2" s="1"/>
  <c r="Y7622" i="2" s="1"/>
  <c r="U7612" i="2"/>
  <c r="W7612" i="2" s="1"/>
  <c r="Y7612" i="2" s="1"/>
  <c r="U7602" i="2"/>
  <c r="W7602" i="2" s="1"/>
  <c r="Y7602" i="2" s="1"/>
  <c r="U7592" i="2"/>
  <c r="W7592" i="2" s="1"/>
  <c r="Y7592" i="2" s="1"/>
  <c r="U7582" i="2"/>
  <c r="W7582" i="2" s="1"/>
  <c r="Y7582" i="2" s="1"/>
  <c r="U7572" i="2"/>
  <c r="W7572" i="2" s="1"/>
  <c r="Y7572" i="2" s="1"/>
  <c r="U7562" i="2"/>
  <c r="W7562" i="2" s="1"/>
  <c r="Y7562" i="2" s="1"/>
  <c r="U7552" i="2"/>
  <c r="W7552" i="2" s="1"/>
  <c r="Y7552" i="2" s="1"/>
  <c r="U7542" i="2"/>
  <c r="W7542" i="2" s="1"/>
  <c r="Y7542" i="2" s="1"/>
  <c r="U7532" i="2"/>
  <c r="W7532" i="2" s="1"/>
  <c r="Y7532" i="2" s="1"/>
  <c r="U7522" i="2"/>
  <c r="W7522" i="2" s="1"/>
  <c r="Y7522" i="2" s="1"/>
  <c r="U7512" i="2"/>
  <c r="W7512" i="2" s="1"/>
  <c r="Y7512" i="2" s="1"/>
  <c r="U7502" i="2"/>
  <c r="W7502" i="2" s="1"/>
  <c r="Y7502" i="2" s="1"/>
  <c r="U7492" i="2"/>
  <c r="W7492" i="2" s="1"/>
  <c r="Y7492" i="2" s="1"/>
  <c r="U7482" i="2"/>
  <c r="W7482" i="2" s="1"/>
  <c r="Y7482" i="2" s="1"/>
  <c r="U7472" i="2"/>
  <c r="W7472" i="2" s="1"/>
  <c r="Y7472" i="2" s="1"/>
  <c r="U7462" i="2"/>
  <c r="W7462" i="2" s="1"/>
  <c r="Y7462" i="2" s="1"/>
  <c r="U7452" i="2"/>
  <c r="W7452" i="2" s="1"/>
  <c r="Y7452" i="2" s="1"/>
  <c r="U7442" i="2"/>
  <c r="W7442" i="2" s="1"/>
  <c r="Y7442" i="2" s="1"/>
  <c r="U7432" i="2"/>
  <c r="W7432" i="2" s="1"/>
  <c r="Y7432" i="2" s="1"/>
  <c r="U7422" i="2"/>
  <c r="W7422" i="2" s="1"/>
  <c r="Y7422" i="2" s="1"/>
  <c r="U7412" i="2"/>
  <c r="W7412" i="2" s="1"/>
  <c r="Y7412" i="2" s="1"/>
  <c r="U7402" i="2"/>
  <c r="W7402" i="2" s="1"/>
  <c r="Y7402" i="2" s="1"/>
  <c r="U761" i="2"/>
  <c r="W761" i="2" s="1"/>
  <c r="Y761" i="2" s="1"/>
  <c r="U5160" i="2"/>
  <c r="W5160" i="2" s="1"/>
  <c r="Y5160" i="2" s="1"/>
  <c r="U5150" i="2"/>
  <c r="W5150" i="2" s="1"/>
  <c r="Y5150" i="2" s="1"/>
  <c r="U5140" i="2"/>
  <c r="W5140" i="2" s="1"/>
  <c r="Y5140" i="2" s="1"/>
  <c r="U5130" i="2"/>
  <c r="W5130" i="2" s="1"/>
  <c r="Y5130" i="2" s="1"/>
  <c r="U5120" i="2"/>
  <c r="W5120" i="2" s="1"/>
  <c r="Y5120" i="2" s="1"/>
  <c r="U5110" i="2"/>
  <c r="W5110" i="2" s="1"/>
  <c r="Y5110" i="2" s="1"/>
  <c r="U5100" i="2"/>
  <c r="W5100" i="2" s="1"/>
  <c r="Y5100" i="2" s="1"/>
  <c r="U5090" i="2"/>
  <c r="W5090" i="2" s="1"/>
  <c r="Y5090" i="2" s="1"/>
  <c r="U5080" i="2"/>
  <c r="W5080" i="2" s="1"/>
  <c r="Y5080" i="2" s="1"/>
  <c r="U5070" i="2"/>
  <c r="W5070" i="2" s="1"/>
  <c r="Y5070" i="2" s="1"/>
  <c r="U5060" i="2"/>
  <c r="W5060" i="2" s="1"/>
  <c r="Y5060" i="2" s="1"/>
  <c r="U5050" i="2"/>
  <c r="W5050" i="2" s="1"/>
  <c r="Y5050" i="2" s="1"/>
  <c r="U5040" i="2"/>
  <c r="W5040" i="2" s="1"/>
  <c r="Y5040" i="2" s="1"/>
  <c r="U5030" i="2"/>
  <c r="W5030" i="2" s="1"/>
  <c r="Y5030" i="2" s="1"/>
  <c r="U5020" i="2"/>
  <c r="W5020" i="2" s="1"/>
  <c r="Y5020" i="2" s="1"/>
  <c r="U5010" i="2"/>
  <c r="W5010" i="2" s="1"/>
  <c r="Y5010" i="2" s="1"/>
  <c r="U5000" i="2"/>
  <c r="W5000" i="2" s="1"/>
  <c r="Y5000" i="2" s="1"/>
  <c r="U4990" i="2"/>
  <c r="W4990" i="2" s="1"/>
  <c r="Y4990" i="2" s="1"/>
  <c r="U4980" i="2"/>
  <c r="W4980" i="2" s="1"/>
  <c r="Y4980" i="2" s="1"/>
  <c r="U4970" i="2"/>
  <c r="W4970" i="2" s="1"/>
  <c r="Y4970" i="2" s="1"/>
  <c r="U4960" i="2"/>
  <c r="W4960" i="2" s="1"/>
  <c r="Y4960" i="2" s="1"/>
  <c r="U4950" i="2"/>
  <c r="W4950" i="2" s="1"/>
  <c r="Y4950" i="2" s="1"/>
  <c r="U4940" i="2"/>
  <c r="W4940" i="2" s="1"/>
  <c r="Y4940" i="2" s="1"/>
  <c r="U4930" i="2"/>
  <c r="W4930" i="2" s="1"/>
  <c r="Y4930" i="2" s="1"/>
  <c r="U4920" i="2"/>
  <c r="W4920" i="2" s="1"/>
  <c r="Y4920" i="2" s="1"/>
  <c r="U4910" i="2"/>
  <c r="W4910" i="2" s="1"/>
  <c r="Y4910" i="2" s="1"/>
  <c r="U4900" i="2"/>
  <c r="W4900" i="2" s="1"/>
  <c r="Y4900" i="2" s="1"/>
  <c r="U4890" i="2"/>
  <c r="W4890" i="2" s="1"/>
  <c r="Y4890" i="2" s="1"/>
  <c r="U4880" i="2"/>
  <c r="W4880" i="2" s="1"/>
  <c r="Y4880" i="2" s="1"/>
  <c r="U4870" i="2"/>
  <c r="W4870" i="2" s="1"/>
  <c r="Y4870" i="2" s="1"/>
  <c r="U4860" i="2"/>
  <c r="W4860" i="2" s="1"/>
  <c r="Y4860" i="2" s="1"/>
  <c r="U4850" i="2"/>
  <c r="W4850" i="2" s="1"/>
  <c r="Y4850" i="2" s="1"/>
  <c r="U4840" i="2"/>
  <c r="W4840" i="2" s="1"/>
  <c r="Y4840" i="2" s="1"/>
  <c r="U4830" i="2"/>
  <c r="W4830" i="2" s="1"/>
  <c r="Y4830" i="2" s="1"/>
  <c r="U4820" i="2"/>
  <c r="W4820" i="2" s="1"/>
  <c r="Y4820" i="2" s="1"/>
  <c r="U4810" i="2"/>
  <c r="W4810" i="2" s="1"/>
  <c r="Y4810" i="2" s="1"/>
  <c r="U2940" i="2"/>
  <c r="W2940" i="2" s="1"/>
  <c r="Y2940" i="2" s="1"/>
  <c r="U2930" i="2"/>
  <c r="W2930" i="2" s="1"/>
  <c r="Y2930" i="2" s="1"/>
  <c r="U2920" i="2"/>
  <c r="W2920" i="2" s="1"/>
  <c r="Y2920" i="2" s="1"/>
  <c r="U2910" i="2"/>
  <c r="W2910" i="2" s="1"/>
  <c r="Y2910" i="2" s="1"/>
  <c r="U2900" i="2"/>
  <c r="W2900" i="2" s="1"/>
  <c r="Y2900" i="2" s="1"/>
  <c r="U2890" i="2"/>
  <c r="W2890" i="2" s="1"/>
  <c r="Y2890" i="2" s="1"/>
  <c r="U2880" i="2"/>
  <c r="W2880" i="2" s="1"/>
  <c r="Y2880" i="2" s="1"/>
  <c r="U2870" i="2"/>
  <c r="W2870" i="2" s="1"/>
  <c r="Y2870" i="2" s="1"/>
  <c r="U2860" i="2"/>
  <c r="W2860" i="2" s="1"/>
  <c r="Y2860" i="2" s="1"/>
  <c r="U2850" i="2"/>
  <c r="W2850" i="2" s="1"/>
  <c r="Y2850" i="2" s="1"/>
  <c r="U2840" i="2"/>
  <c r="W2840" i="2" s="1"/>
  <c r="Y2840" i="2" s="1"/>
  <c r="U2830" i="2"/>
  <c r="W2830" i="2" s="1"/>
  <c r="Y2830" i="2" s="1"/>
  <c r="U2820" i="2"/>
  <c r="W2820" i="2" s="1"/>
  <c r="Y2820" i="2" s="1"/>
  <c r="U2810" i="2"/>
  <c r="W2810" i="2" s="1"/>
  <c r="Y2810" i="2" s="1"/>
  <c r="U2800" i="2"/>
  <c r="W2800" i="2" s="1"/>
  <c r="Y2800" i="2" s="1"/>
  <c r="U2790" i="2"/>
  <c r="W2790" i="2" s="1"/>
  <c r="Y2790" i="2" s="1"/>
  <c r="U2780" i="2"/>
  <c r="W2780" i="2" s="1"/>
  <c r="Y2780" i="2" s="1"/>
  <c r="U2770" i="2"/>
  <c r="W2770" i="2" s="1"/>
  <c r="Y2770" i="2" s="1"/>
  <c r="U2760" i="2"/>
  <c r="W2760" i="2" s="1"/>
  <c r="Y2760" i="2" s="1"/>
  <c r="U2750" i="2"/>
  <c r="W2750" i="2" s="1"/>
  <c r="Y2750" i="2" s="1"/>
  <c r="U2740" i="2"/>
  <c r="W2740" i="2" s="1"/>
  <c r="Y2740" i="2" s="1"/>
  <c r="U2730" i="2"/>
  <c r="W2730" i="2" s="1"/>
  <c r="Y2730" i="2" s="1"/>
  <c r="U2720" i="2"/>
  <c r="W2720" i="2" s="1"/>
  <c r="Y2720" i="2" s="1"/>
  <c r="U2710" i="2"/>
  <c r="W2710" i="2" s="1"/>
  <c r="Y2710" i="2" s="1"/>
  <c r="U2700" i="2"/>
  <c r="W2700" i="2" s="1"/>
  <c r="Y2700" i="2" s="1"/>
  <c r="U2690" i="2"/>
  <c r="W2690" i="2" s="1"/>
  <c r="Y2690" i="2" s="1"/>
  <c r="U2680" i="2"/>
  <c r="W2680" i="2" s="1"/>
  <c r="Y2680" i="2" s="1"/>
  <c r="U2670" i="2"/>
  <c r="W2670" i="2" s="1"/>
  <c r="Y2670" i="2" s="1"/>
  <c r="U2660" i="2"/>
  <c r="W2660" i="2" s="1"/>
  <c r="Y2660" i="2" s="1"/>
  <c r="U2650" i="2"/>
  <c r="W2650" i="2" s="1"/>
  <c r="Y2650" i="2" s="1"/>
  <c r="U2640" i="2"/>
  <c r="W2640" i="2" s="1"/>
  <c r="Y2640" i="2" s="1"/>
  <c r="U2630" i="2"/>
  <c r="W2630" i="2" s="1"/>
  <c r="Y2630" i="2" s="1"/>
  <c r="U2620" i="2"/>
  <c r="W2620" i="2" s="1"/>
  <c r="Y2620" i="2" s="1"/>
  <c r="U2610" i="2"/>
  <c r="W2610" i="2" s="1"/>
  <c r="Y2610" i="2" s="1"/>
  <c r="U2600" i="2"/>
  <c r="W2600" i="2" s="1"/>
  <c r="Y2600" i="2" s="1"/>
  <c r="U2590" i="2"/>
  <c r="W2590" i="2" s="1"/>
  <c r="Y2590" i="2" s="1"/>
  <c r="U2580" i="2"/>
  <c r="W2580" i="2" s="1"/>
  <c r="Y2580" i="2" s="1"/>
  <c r="U2570" i="2"/>
  <c r="W2570" i="2" s="1"/>
  <c r="Y2570" i="2" s="1"/>
  <c r="U2560" i="2"/>
  <c r="W2560" i="2" s="1"/>
  <c r="Y2560" i="2" s="1"/>
  <c r="U2550" i="2"/>
  <c r="W2550" i="2" s="1"/>
  <c r="Y2550" i="2" s="1"/>
  <c r="U2540" i="2"/>
  <c r="W2540" i="2" s="1"/>
  <c r="Y2540" i="2" s="1"/>
  <c r="U2530" i="2"/>
  <c r="W2530" i="2" s="1"/>
  <c r="Y2530" i="2" s="1"/>
  <c r="U2520" i="2"/>
  <c r="W2520" i="2" s="1"/>
  <c r="Y2520" i="2" s="1"/>
  <c r="U2510" i="2"/>
  <c r="W2510" i="2" s="1"/>
  <c r="Y2510" i="2" s="1"/>
  <c r="U2500" i="2"/>
  <c r="W2500" i="2" s="1"/>
  <c r="Y2500" i="2" s="1"/>
  <c r="U2490" i="2"/>
  <c r="W2490" i="2" s="1"/>
  <c r="Y2490" i="2" s="1"/>
  <c r="U2480" i="2"/>
  <c r="W2480" i="2" s="1"/>
  <c r="Y2480" i="2" s="1"/>
  <c r="U2470" i="2"/>
  <c r="W2470" i="2" s="1"/>
  <c r="Y2470" i="2" s="1"/>
  <c r="U2460" i="2"/>
  <c r="W2460" i="2" s="1"/>
  <c r="Y2460" i="2" s="1"/>
  <c r="U2450" i="2"/>
  <c r="W2450" i="2" s="1"/>
  <c r="Y2450" i="2" s="1"/>
  <c r="U2440" i="2"/>
  <c r="W2440" i="2" s="1"/>
  <c r="Y2440" i="2" s="1"/>
  <c r="U2430" i="2"/>
  <c r="W2430" i="2" s="1"/>
  <c r="Y2430" i="2" s="1"/>
  <c r="U2420" i="2"/>
  <c r="W2420" i="2" s="1"/>
  <c r="Y2420" i="2" s="1"/>
  <c r="U2410" i="2"/>
  <c r="W2410" i="2" s="1"/>
  <c r="Y2410" i="2" s="1"/>
  <c r="U2400" i="2"/>
  <c r="W2400" i="2" s="1"/>
  <c r="Y2400" i="2" s="1"/>
  <c r="U2390" i="2"/>
  <c r="W2390" i="2" s="1"/>
  <c r="Y2390" i="2" s="1"/>
  <c r="U2380" i="2"/>
  <c r="W2380" i="2" s="1"/>
  <c r="Y2380" i="2" s="1"/>
  <c r="U2370" i="2"/>
  <c r="W2370" i="2" s="1"/>
  <c r="Y2370" i="2" s="1"/>
  <c r="U2360" i="2"/>
  <c r="W2360" i="2" s="1"/>
  <c r="Y2360" i="2" s="1"/>
  <c r="U2350" i="2"/>
  <c r="W2350" i="2" s="1"/>
  <c r="Y2350" i="2" s="1"/>
  <c r="U2340" i="2"/>
  <c r="W2340" i="2" s="1"/>
  <c r="Y2340" i="2" s="1"/>
  <c r="U2330" i="2"/>
  <c r="W2330" i="2" s="1"/>
  <c r="Y2330" i="2" s="1"/>
  <c r="U2320" i="2"/>
  <c r="W2320" i="2" s="1"/>
  <c r="Y2320" i="2" s="1"/>
  <c r="U2310" i="2"/>
  <c r="W2310" i="2" s="1"/>
  <c r="Y2310" i="2" s="1"/>
  <c r="U2300" i="2"/>
  <c r="W2300" i="2" s="1"/>
  <c r="Y2300" i="2" s="1"/>
  <c r="U2290" i="2"/>
  <c r="W2290" i="2" s="1"/>
  <c r="Y2290" i="2" s="1"/>
  <c r="U2280" i="2"/>
  <c r="W2280" i="2" s="1"/>
  <c r="Y2280" i="2" s="1"/>
  <c r="U2270" i="2"/>
  <c r="W2270" i="2" s="1"/>
  <c r="Y2270" i="2" s="1"/>
  <c r="U2260" i="2"/>
  <c r="W2260" i="2" s="1"/>
  <c r="Y2260" i="2" s="1"/>
  <c r="U2250" i="2"/>
  <c r="W2250" i="2" s="1"/>
  <c r="Y2250" i="2" s="1"/>
  <c r="U2240" i="2"/>
  <c r="W2240" i="2" s="1"/>
  <c r="Y2240" i="2" s="1"/>
  <c r="U1110" i="2"/>
  <c r="W1110" i="2" s="1"/>
  <c r="Y1110" i="2" s="1"/>
  <c r="U1100" i="2"/>
  <c r="W1100" i="2" s="1"/>
  <c r="Y1100" i="2" s="1"/>
  <c r="U1090" i="2"/>
  <c r="W1090" i="2" s="1"/>
  <c r="Y1090" i="2" s="1"/>
  <c r="U1080" i="2"/>
  <c r="W1080" i="2" s="1"/>
  <c r="Y1080" i="2" s="1"/>
  <c r="U1070" i="2"/>
  <c r="W1070" i="2" s="1"/>
  <c r="Y1070" i="2" s="1"/>
  <c r="U1060" i="2"/>
  <c r="W1060" i="2" s="1"/>
  <c r="Y1060" i="2" s="1"/>
  <c r="U1050" i="2"/>
  <c r="W1050" i="2" s="1"/>
  <c r="Y1050" i="2" s="1"/>
  <c r="U1040" i="2"/>
  <c r="W1040" i="2" s="1"/>
  <c r="Y1040" i="2" s="1"/>
  <c r="U1030" i="2"/>
  <c r="W1030" i="2" s="1"/>
  <c r="Y1030" i="2" s="1"/>
  <c r="U1020" i="2"/>
  <c r="W1020" i="2" s="1"/>
  <c r="Y1020" i="2" s="1"/>
  <c r="U1010" i="2"/>
  <c r="W1010" i="2" s="1"/>
  <c r="Y1010" i="2" s="1"/>
  <c r="U1000" i="2"/>
  <c r="W1000" i="2" s="1"/>
  <c r="Y1000" i="2" s="1"/>
  <c r="U990" i="2"/>
  <c r="W990" i="2" s="1"/>
  <c r="Y990" i="2" s="1"/>
  <c r="U980" i="2"/>
  <c r="W980" i="2" s="1"/>
  <c r="Y980" i="2" s="1"/>
  <c r="U970" i="2"/>
  <c r="W970" i="2" s="1"/>
  <c r="Y970" i="2" s="1"/>
  <c r="U960" i="2"/>
  <c r="W960" i="2" s="1"/>
  <c r="Y960" i="2" s="1"/>
  <c r="U950" i="2"/>
  <c r="W950" i="2" s="1"/>
  <c r="Y950" i="2" s="1"/>
  <c r="U940" i="2"/>
  <c r="W940" i="2" s="1"/>
  <c r="Y940" i="2" s="1"/>
  <c r="U930" i="2"/>
  <c r="W930" i="2" s="1"/>
  <c r="Y930" i="2" s="1"/>
  <c r="U920" i="2"/>
  <c r="W920" i="2" s="1"/>
  <c r="Y920" i="2" s="1"/>
  <c r="U910" i="2"/>
  <c r="W910" i="2" s="1"/>
  <c r="Y910" i="2" s="1"/>
  <c r="U900" i="2"/>
  <c r="W900" i="2" s="1"/>
  <c r="Y900" i="2" s="1"/>
  <c r="U890" i="2"/>
  <c r="W890" i="2" s="1"/>
  <c r="Y890" i="2" s="1"/>
  <c r="U880" i="2"/>
  <c r="W880" i="2" s="1"/>
  <c r="Y880" i="2" s="1"/>
  <c r="U870" i="2"/>
  <c r="W870" i="2" s="1"/>
  <c r="Y870" i="2" s="1"/>
  <c r="U860" i="2"/>
  <c r="W860" i="2" s="1"/>
  <c r="Y860" i="2" s="1"/>
  <c r="U850" i="2"/>
  <c r="W850" i="2" s="1"/>
  <c r="Y850" i="2" s="1"/>
  <c r="U840" i="2"/>
  <c r="W840" i="2" s="1"/>
  <c r="Y840" i="2" s="1"/>
  <c r="U830" i="2"/>
  <c r="W830" i="2" s="1"/>
  <c r="Y830" i="2" s="1"/>
  <c r="U820" i="2"/>
  <c r="W820" i="2" s="1"/>
  <c r="Y820" i="2" s="1"/>
  <c r="U810" i="2"/>
  <c r="W810" i="2" s="1"/>
  <c r="Y810" i="2" s="1"/>
  <c r="U800" i="2"/>
  <c r="W800" i="2" s="1"/>
  <c r="Y800" i="2" s="1"/>
  <c r="U790" i="2"/>
  <c r="W790" i="2" s="1"/>
  <c r="Y790" i="2" s="1"/>
  <c r="U780" i="2"/>
  <c r="W780" i="2" s="1"/>
  <c r="Y780" i="2" s="1"/>
  <c r="U770" i="2"/>
  <c r="W770" i="2" s="1"/>
  <c r="Y770" i="2" s="1"/>
  <c r="U760" i="2"/>
  <c r="W760" i="2" s="1"/>
  <c r="Y760" i="2" s="1"/>
  <c r="U2949" i="2"/>
  <c r="W2949" i="2" s="1"/>
  <c r="Y2949" i="2" s="1"/>
  <c r="U2939" i="2"/>
  <c r="W2939" i="2" s="1"/>
  <c r="Y2939" i="2" s="1"/>
  <c r="U2929" i="2"/>
  <c r="W2929" i="2" s="1"/>
  <c r="Y2929" i="2" s="1"/>
  <c r="U2919" i="2"/>
  <c r="W2919" i="2" s="1"/>
  <c r="Y2919" i="2" s="1"/>
  <c r="U2909" i="2"/>
  <c r="W2909" i="2" s="1"/>
  <c r="Y2909" i="2" s="1"/>
  <c r="U2899" i="2"/>
  <c r="W2899" i="2" s="1"/>
  <c r="Y2899" i="2" s="1"/>
  <c r="U2889" i="2"/>
  <c r="W2889" i="2" s="1"/>
  <c r="Y2889" i="2" s="1"/>
  <c r="U2879" i="2"/>
  <c r="W2879" i="2" s="1"/>
  <c r="Y2879" i="2" s="1"/>
  <c r="U2869" i="2"/>
  <c r="W2869" i="2" s="1"/>
  <c r="Y2869" i="2" s="1"/>
  <c r="U2859" i="2"/>
  <c r="W2859" i="2" s="1"/>
  <c r="Y2859" i="2" s="1"/>
  <c r="U2849" i="2"/>
  <c r="W2849" i="2" s="1"/>
  <c r="Y2849" i="2" s="1"/>
  <c r="U2839" i="2"/>
  <c r="W2839" i="2" s="1"/>
  <c r="Y2839" i="2" s="1"/>
  <c r="U2829" i="2"/>
  <c r="W2829" i="2" s="1"/>
  <c r="Y2829" i="2" s="1"/>
  <c r="U2819" i="2"/>
  <c r="W2819" i="2" s="1"/>
  <c r="Y2819" i="2" s="1"/>
  <c r="U2809" i="2"/>
  <c r="W2809" i="2" s="1"/>
  <c r="Y2809" i="2" s="1"/>
  <c r="U2799" i="2"/>
  <c r="W2799" i="2" s="1"/>
  <c r="Y2799" i="2" s="1"/>
  <c r="U2789" i="2"/>
  <c r="W2789" i="2" s="1"/>
  <c r="Y2789" i="2" s="1"/>
  <c r="U2779" i="2"/>
  <c r="W2779" i="2" s="1"/>
  <c r="Y2779" i="2" s="1"/>
  <c r="U2769" i="2"/>
  <c r="W2769" i="2" s="1"/>
  <c r="Y2769" i="2" s="1"/>
  <c r="U2759" i="2"/>
  <c r="W2759" i="2" s="1"/>
  <c r="Y2759" i="2" s="1"/>
  <c r="U2749" i="2"/>
  <c r="W2749" i="2" s="1"/>
  <c r="Y2749" i="2" s="1"/>
  <c r="U2739" i="2"/>
  <c r="W2739" i="2" s="1"/>
  <c r="Y2739" i="2" s="1"/>
  <c r="U2729" i="2"/>
  <c r="W2729" i="2" s="1"/>
  <c r="Y2729" i="2" s="1"/>
  <c r="U2719" i="2"/>
  <c r="W2719" i="2" s="1"/>
  <c r="Y2719" i="2" s="1"/>
  <c r="U2709" i="2"/>
  <c r="W2709" i="2" s="1"/>
  <c r="Y2709" i="2" s="1"/>
  <c r="U2699" i="2"/>
  <c r="W2699" i="2" s="1"/>
  <c r="Y2699" i="2" s="1"/>
  <c r="U2689" i="2"/>
  <c r="W2689" i="2" s="1"/>
  <c r="Y2689" i="2" s="1"/>
  <c r="U2679" i="2"/>
  <c r="W2679" i="2" s="1"/>
  <c r="Y2679" i="2" s="1"/>
  <c r="U2669" i="2"/>
  <c r="W2669" i="2" s="1"/>
  <c r="Y2669" i="2" s="1"/>
  <c r="U2659" i="2"/>
  <c r="W2659" i="2" s="1"/>
  <c r="Y2659" i="2" s="1"/>
  <c r="U2649" i="2"/>
  <c r="W2649" i="2" s="1"/>
  <c r="Y2649" i="2" s="1"/>
  <c r="U2639" i="2"/>
  <c r="W2639" i="2" s="1"/>
  <c r="Y2639" i="2" s="1"/>
  <c r="U2629" i="2"/>
  <c r="W2629" i="2" s="1"/>
  <c r="Y2629" i="2" s="1"/>
  <c r="U2619" i="2"/>
  <c r="W2619" i="2" s="1"/>
  <c r="Y2619" i="2" s="1"/>
  <c r="U2609" i="2"/>
  <c r="W2609" i="2" s="1"/>
  <c r="Y2609" i="2" s="1"/>
  <c r="U2599" i="2"/>
  <c r="W2599" i="2" s="1"/>
  <c r="Y2599" i="2" s="1"/>
  <c r="U2589" i="2"/>
  <c r="W2589" i="2" s="1"/>
  <c r="Y2589" i="2" s="1"/>
  <c r="U2579" i="2"/>
  <c r="W2579" i="2" s="1"/>
  <c r="Y2579" i="2" s="1"/>
  <c r="U2569" i="2"/>
  <c r="W2569" i="2" s="1"/>
  <c r="Y2569" i="2" s="1"/>
  <c r="U2559" i="2"/>
  <c r="W2559" i="2" s="1"/>
  <c r="Y2559" i="2" s="1"/>
  <c r="U2549" i="2"/>
  <c r="W2549" i="2" s="1"/>
  <c r="Y2549" i="2" s="1"/>
  <c r="U2539" i="2"/>
  <c r="W2539" i="2" s="1"/>
  <c r="Y2539" i="2" s="1"/>
  <c r="U2529" i="2"/>
  <c r="W2529" i="2" s="1"/>
  <c r="Y2529" i="2" s="1"/>
  <c r="U2519" i="2"/>
  <c r="W2519" i="2" s="1"/>
  <c r="Y2519" i="2" s="1"/>
  <c r="U2509" i="2"/>
  <c r="W2509" i="2" s="1"/>
  <c r="Y2509" i="2" s="1"/>
  <c r="U2499" i="2"/>
  <c r="W2499" i="2" s="1"/>
  <c r="Y2499" i="2" s="1"/>
  <c r="U2489" i="2"/>
  <c r="W2489" i="2" s="1"/>
  <c r="Y2489" i="2" s="1"/>
  <c r="U2479" i="2"/>
  <c r="W2479" i="2" s="1"/>
  <c r="Y2479" i="2" s="1"/>
  <c r="U2469" i="2"/>
  <c r="W2469" i="2" s="1"/>
  <c r="Y2469" i="2" s="1"/>
  <c r="U2459" i="2"/>
  <c r="W2459" i="2" s="1"/>
  <c r="Y2459" i="2" s="1"/>
  <c r="U2449" i="2"/>
  <c r="W2449" i="2" s="1"/>
  <c r="Y2449" i="2" s="1"/>
  <c r="U2439" i="2"/>
  <c r="W2439" i="2" s="1"/>
  <c r="Y2439" i="2" s="1"/>
  <c r="U2429" i="2"/>
  <c r="W2429" i="2" s="1"/>
  <c r="Y2429" i="2" s="1"/>
  <c r="U2419" i="2"/>
  <c r="W2419" i="2" s="1"/>
  <c r="Y2419" i="2" s="1"/>
  <c r="U2409" i="2"/>
  <c r="W2409" i="2" s="1"/>
  <c r="Y2409" i="2" s="1"/>
  <c r="U2399" i="2"/>
  <c r="W2399" i="2" s="1"/>
  <c r="Y2399" i="2" s="1"/>
  <c r="U2389" i="2"/>
  <c r="W2389" i="2" s="1"/>
  <c r="Y2389" i="2" s="1"/>
  <c r="U2379" i="2"/>
  <c r="W2379" i="2" s="1"/>
  <c r="Y2379" i="2" s="1"/>
  <c r="U2369" i="2"/>
  <c r="W2369" i="2" s="1"/>
  <c r="Y2369" i="2" s="1"/>
  <c r="U2359" i="2"/>
  <c r="W2359" i="2" s="1"/>
  <c r="Y2359" i="2" s="1"/>
  <c r="U2349" i="2"/>
  <c r="W2349" i="2" s="1"/>
  <c r="Y2349" i="2" s="1"/>
  <c r="U2339" i="2"/>
  <c r="W2339" i="2" s="1"/>
  <c r="Y2339" i="2" s="1"/>
  <c r="U2329" i="2"/>
  <c r="W2329" i="2" s="1"/>
  <c r="Y2329" i="2" s="1"/>
  <c r="U2319" i="2"/>
  <c r="W2319" i="2" s="1"/>
  <c r="Y2319" i="2" s="1"/>
  <c r="U2309" i="2"/>
  <c r="W2309" i="2" s="1"/>
  <c r="Y2309" i="2" s="1"/>
  <c r="U2299" i="2"/>
  <c r="W2299" i="2" s="1"/>
  <c r="Y2299" i="2" s="1"/>
  <c r="U2289" i="2"/>
  <c r="W2289" i="2" s="1"/>
  <c r="Y2289" i="2" s="1"/>
  <c r="U2279" i="2"/>
  <c r="W2279" i="2" s="1"/>
  <c r="Y2279" i="2" s="1"/>
  <c r="U2269" i="2"/>
  <c r="W2269" i="2" s="1"/>
  <c r="Y2269" i="2" s="1"/>
  <c r="U2259" i="2"/>
  <c r="W2259" i="2" s="1"/>
  <c r="Y2259" i="2" s="1"/>
  <c r="U2249" i="2"/>
  <c r="W2249" i="2" s="1"/>
  <c r="Y2249" i="2" s="1"/>
  <c r="U2239" i="2"/>
  <c r="W2239" i="2" s="1"/>
  <c r="Y2239" i="2" s="1"/>
  <c r="U1109" i="2"/>
  <c r="W1109" i="2" s="1"/>
  <c r="Y1109" i="2" s="1"/>
  <c r="U1099" i="2"/>
  <c r="W1099" i="2" s="1"/>
  <c r="Y1099" i="2" s="1"/>
  <c r="U1089" i="2"/>
  <c r="W1089" i="2" s="1"/>
  <c r="Y1089" i="2" s="1"/>
  <c r="U1079" i="2"/>
  <c r="W1079" i="2" s="1"/>
  <c r="Y1079" i="2" s="1"/>
  <c r="U1069" i="2"/>
  <c r="W1069" i="2" s="1"/>
  <c r="Y1069" i="2" s="1"/>
  <c r="U1059" i="2"/>
  <c r="W1059" i="2" s="1"/>
  <c r="Y1059" i="2" s="1"/>
  <c r="U1049" i="2"/>
  <c r="W1049" i="2" s="1"/>
  <c r="Y1049" i="2" s="1"/>
  <c r="U1039" i="2"/>
  <c r="W1039" i="2" s="1"/>
  <c r="Y1039" i="2" s="1"/>
  <c r="U1029" i="2"/>
  <c r="W1029" i="2" s="1"/>
  <c r="Y1029" i="2" s="1"/>
  <c r="U1019" i="2"/>
  <c r="W1019" i="2" s="1"/>
  <c r="Y1019" i="2" s="1"/>
  <c r="U1009" i="2"/>
  <c r="W1009" i="2" s="1"/>
  <c r="Y1009" i="2" s="1"/>
  <c r="U999" i="2"/>
  <c r="W999" i="2" s="1"/>
  <c r="Y999" i="2" s="1"/>
  <c r="U989" i="2"/>
  <c r="W989" i="2" s="1"/>
  <c r="Y989" i="2" s="1"/>
  <c r="U979" i="2"/>
  <c r="W979" i="2" s="1"/>
  <c r="Y979" i="2" s="1"/>
  <c r="U969" i="2"/>
  <c r="W969" i="2" s="1"/>
  <c r="Y969" i="2" s="1"/>
  <c r="U959" i="2"/>
  <c r="W959" i="2" s="1"/>
  <c r="Y959" i="2" s="1"/>
  <c r="U949" i="2"/>
  <c r="W949" i="2" s="1"/>
  <c r="Y949" i="2" s="1"/>
  <c r="U939" i="2"/>
  <c r="W939" i="2" s="1"/>
  <c r="Y939" i="2" s="1"/>
  <c r="U929" i="2"/>
  <c r="W929" i="2" s="1"/>
  <c r="Y929" i="2" s="1"/>
  <c r="U919" i="2"/>
  <c r="W919" i="2" s="1"/>
  <c r="Y919" i="2" s="1"/>
  <c r="U909" i="2"/>
  <c r="W909" i="2" s="1"/>
  <c r="Y909" i="2" s="1"/>
  <c r="U899" i="2"/>
  <c r="W899" i="2" s="1"/>
  <c r="Y899" i="2" s="1"/>
  <c r="U889" i="2"/>
  <c r="W889" i="2" s="1"/>
  <c r="Y889" i="2" s="1"/>
  <c r="U879" i="2"/>
  <c r="W879" i="2" s="1"/>
  <c r="Y879" i="2" s="1"/>
  <c r="U869" i="2"/>
  <c r="W869" i="2" s="1"/>
  <c r="Y869" i="2" s="1"/>
  <c r="U859" i="2"/>
  <c r="W859" i="2" s="1"/>
  <c r="Y859" i="2" s="1"/>
  <c r="U849" i="2"/>
  <c r="W849" i="2" s="1"/>
  <c r="Y849" i="2" s="1"/>
  <c r="U839" i="2"/>
  <c r="W839" i="2" s="1"/>
  <c r="Y839" i="2" s="1"/>
  <c r="U829" i="2"/>
  <c r="W829" i="2" s="1"/>
  <c r="Y829" i="2" s="1"/>
  <c r="U819" i="2"/>
  <c r="W819" i="2" s="1"/>
  <c r="Y819" i="2" s="1"/>
  <c r="U809" i="2"/>
  <c r="W809" i="2" s="1"/>
  <c r="Y809" i="2" s="1"/>
  <c r="U799" i="2"/>
  <c r="W799" i="2" s="1"/>
  <c r="Y799" i="2" s="1"/>
  <c r="U789" i="2"/>
  <c r="W789" i="2" s="1"/>
  <c r="Y789" i="2" s="1"/>
  <c r="U779" i="2"/>
  <c r="W779" i="2" s="1"/>
  <c r="Y779" i="2" s="1"/>
  <c r="U769" i="2"/>
  <c r="W769" i="2" s="1"/>
  <c r="Y769" i="2" s="1"/>
  <c r="U759" i="2"/>
  <c r="W759" i="2" s="1"/>
  <c r="Y759" i="2" s="1"/>
  <c r="U2948" i="2"/>
  <c r="W2948" i="2" s="1"/>
  <c r="Y2948" i="2" s="1"/>
  <c r="U2938" i="2"/>
  <c r="W2938" i="2" s="1"/>
  <c r="Y2938" i="2" s="1"/>
  <c r="U2928" i="2"/>
  <c r="W2928" i="2" s="1"/>
  <c r="Y2928" i="2" s="1"/>
  <c r="U2918" i="2"/>
  <c r="W2918" i="2" s="1"/>
  <c r="Y2918" i="2" s="1"/>
  <c r="U2908" i="2"/>
  <c r="W2908" i="2" s="1"/>
  <c r="Y2908" i="2" s="1"/>
  <c r="U2898" i="2"/>
  <c r="W2898" i="2" s="1"/>
  <c r="Y2898" i="2" s="1"/>
  <c r="U2888" i="2"/>
  <c r="W2888" i="2" s="1"/>
  <c r="Y2888" i="2" s="1"/>
  <c r="U2878" i="2"/>
  <c r="W2878" i="2" s="1"/>
  <c r="Y2878" i="2" s="1"/>
  <c r="U2868" i="2"/>
  <c r="W2868" i="2" s="1"/>
  <c r="Y2868" i="2" s="1"/>
  <c r="U2858" i="2"/>
  <c r="W2858" i="2" s="1"/>
  <c r="Y2858" i="2" s="1"/>
  <c r="U2848" i="2"/>
  <c r="W2848" i="2" s="1"/>
  <c r="Y2848" i="2" s="1"/>
  <c r="U2838" i="2"/>
  <c r="W2838" i="2" s="1"/>
  <c r="Y2838" i="2" s="1"/>
  <c r="U2828" i="2"/>
  <c r="W2828" i="2" s="1"/>
  <c r="Y2828" i="2" s="1"/>
  <c r="U2818" i="2"/>
  <c r="W2818" i="2" s="1"/>
  <c r="Y2818" i="2" s="1"/>
  <c r="U2808" i="2"/>
  <c r="W2808" i="2" s="1"/>
  <c r="Y2808" i="2" s="1"/>
  <c r="U2798" i="2"/>
  <c r="W2798" i="2" s="1"/>
  <c r="Y2798" i="2" s="1"/>
  <c r="U2788" i="2"/>
  <c r="W2788" i="2" s="1"/>
  <c r="Y2788" i="2" s="1"/>
  <c r="U2778" i="2"/>
  <c r="W2778" i="2" s="1"/>
  <c r="Y2778" i="2" s="1"/>
  <c r="U2768" i="2"/>
  <c r="W2768" i="2" s="1"/>
  <c r="Y2768" i="2" s="1"/>
  <c r="U2758" i="2"/>
  <c r="W2758" i="2" s="1"/>
  <c r="Y2758" i="2" s="1"/>
  <c r="U2748" i="2"/>
  <c r="W2748" i="2" s="1"/>
  <c r="Y2748" i="2" s="1"/>
  <c r="U2738" i="2"/>
  <c r="W2738" i="2" s="1"/>
  <c r="Y2738" i="2" s="1"/>
  <c r="U2728" i="2"/>
  <c r="W2728" i="2" s="1"/>
  <c r="Y2728" i="2" s="1"/>
  <c r="U2718" i="2"/>
  <c r="W2718" i="2" s="1"/>
  <c r="Y2718" i="2" s="1"/>
  <c r="U2708" i="2"/>
  <c r="W2708" i="2" s="1"/>
  <c r="Y2708" i="2" s="1"/>
  <c r="U2698" i="2"/>
  <c r="W2698" i="2" s="1"/>
  <c r="Y2698" i="2" s="1"/>
  <c r="U2688" i="2"/>
  <c r="W2688" i="2" s="1"/>
  <c r="Y2688" i="2" s="1"/>
  <c r="U2678" i="2"/>
  <c r="W2678" i="2" s="1"/>
  <c r="Y2678" i="2" s="1"/>
  <c r="U2668" i="2"/>
  <c r="W2668" i="2" s="1"/>
  <c r="Y2668" i="2" s="1"/>
  <c r="U2658" i="2"/>
  <c r="W2658" i="2" s="1"/>
  <c r="Y2658" i="2" s="1"/>
  <c r="U2648" i="2"/>
  <c r="W2648" i="2" s="1"/>
  <c r="Y2648" i="2" s="1"/>
  <c r="U2638" i="2"/>
  <c r="W2638" i="2" s="1"/>
  <c r="Y2638" i="2" s="1"/>
  <c r="U2628" i="2"/>
  <c r="W2628" i="2" s="1"/>
  <c r="Y2628" i="2" s="1"/>
  <c r="U2618" i="2"/>
  <c r="W2618" i="2" s="1"/>
  <c r="Y2618" i="2" s="1"/>
  <c r="U2608" i="2"/>
  <c r="W2608" i="2" s="1"/>
  <c r="Y2608" i="2" s="1"/>
  <c r="U2598" i="2"/>
  <c r="W2598" i="2" s="1"/>
  <c r="Y2598" i="2" s="1"/>
  <c r="U2588" i="2"/>
  <c r="W2588" i="2" s="1"/>
  <c r="Y2588" i="2" s="1"/>
  <c r="U2578" i="2"/>
  <c r="W2578" i="2" s="1"/>
  <c r="Y2578" i="2" s="1"/>
  <c r="U2568" i="2"/>
  <c r="W2568" i="2" s="1"/>
  <c r="Y2568" i="2" s="1"/>
  <c r="U2558" i="2"/>
  <c r="W2558" i="2" s="1"/>
  <c r="Y2558" i="2" s="1"/>
  <c r="U2548" i="2"/>
  <c r="W2548" i="2" s="1"/>
  <c r="Y2548" i="2" s="1"/>
  <c r="U2538" i="2"/>
  <c r="W2538" i="2" s="1"/>
  <c r="Y2538" i="2" s="1"/>
  <c r="U2528" i="2"/>
  <c r="W2528" i="2" s="1"/>
  <c r="Y2528" i="2" s="1"/>
  <c r="U2518" i="2"/>
  <c r="W2518" i="2" s="1"/>
  <c r="Y2518" i="2" s="1"/>
  <c r="U2508" i="2"/>
  <c r="W2508" i="2" s="1"/>
  <c r="Y2508" i="2" s="1"/>
  <c r="U2498" i="2"/>
  <c r="W2498" i="2" s="1"/>
  <c r="Y2498" i="2" s="1"/>
  <c r="U2488" i="2"/>
  <c r="W2488" i="2" s="1"/>
  <c r="Y2488" i="2" s="1"/>
  <c r="U2478" i="2"/>
  <c r="W2478" i="2" s="1"/>
  <c r="Y2478" i="2" s="1"/>
  <c r="U2468" i="2"/>
  <c r="W2468" i="2" s="1"/>
  <c r="Y2468" i="2" s="1"/>
  <c r="U2458" i="2"/>
  <c r="W2458" i="2" s="1"/>
  <c r="Y2458" i="2" s="1"/>
  <c r="U2448" i="2"/>
  <c r="W2448" i="2" s="1"/>
  <c r="Y2448" i="2" s="1"/>
  <c r="U2438" i="2"/>
  <c r="W2438" i="2" s="1"/>
  <c r="Y2438" i="2" s="1"/>
  <c r="U2428" i="2"/>
  <c r="W2428" i="2" s="1"/>
  <c r="Y2428" i="2" s="1"/>
  <c r="U2418" i="2"/>
  <c r="W2418" i="2" s="1"/>
  <c r="Y2418" i="2" s="1"/>
  <c r="U2408" i="2"/>
  <c r="W2408" i="2" s="1"/>
  <c r="Y2408" i="2" s="1"/>
  <c r="U2398" i="2"/>
  <c r="W2398" i="2" s="1"/>
  <c r="Y2398" i="2" s="1"/>
  <c r="U2388" i="2"/>
  <c r="W2388" i="2" s="1"/>
  <c r="Y2388" i="2" s="1"/>
  <c r="U2378" i="2"/>
  <c r="W2378" i="2" s="1"/>
  <c r="Y2378" i="2" s="1"/>
  <c r="U2368" i="2"/>
  <c r="W2368" i="2" s="1"/>
  <c r="Y2368" i="2" s="1"/>
  <c r="U2358" i="2"/>
  <c r="W2358" i="2" s="1"/>
  <c r="Y2358" i="2" s="1"/>
  <c r="U2348" i="2"/>
  <c r="W2348" i="2" s="1"/>
  <c r="Y2348" i="2" s="1"/>
  <c r="U2338" i="2"/>
  <c r="W2338" i="2" s="1"/>
  <c r="Y2338" i="2" s="1"/>
  <c r="U2328" i="2"/>
  <c r="W2328" i="2" s="1"/>
  <c r="Y2328" i="2" s="1"/>
  <c r="U2318" i="2"/>
  <c r="W2318" i="2" s="1"/>
  <c r="Y2318" i="2" s="1"/>
  <c r="U2308" i="2"/>
  <c r="W2308" i="2" s="1"/>
  <c r="Y2308" i="2" s="1"/>
  <c r="U2298" i="2"/>
  <c r="W2298" i="2" s="1"/>
  <c r="Y2298" i="2" s="1"/>
  <c r="U2288" i="2"/>
  <c r="W2288" i="2" s="1"/>
  <c r="Y2288" i="2" s="1"/>
  <c r="U2278" i="2"/>
  <c r="W2278" i="2" s="1"/>
  <c r="Y2278" i="2" s="1"/>
  <c r="U2268" i="2"/>
  <c r="W2268" i="2" s="1"/>
  <c r="Y2268" i="2" s="1"/>
  <c r="U2258" i="2"/>
  <c r="W2258" i="2" s="1"/>
  <c r="Y2258" i="2" s="1"/>
  <c r="U2248" i="2"/>
  <c r="W2248" i="2" s="1"/>
  <c r="Y2248" i="2" s="1"/>
  <c r="U2238" i="2"/>
  <c r="W2238" i="2" s="1"/>
  <c r="Y2238" i="2" s="1"/>
  <c r="U1118" i="2"/>
  <c r="W1118" i="2" s="1"/>
  <c r="Y1118" i="2" s="1"/>
  <c r="U1108" i="2"/>
  <c r="W1108" i="2" s="1"/>
  <c r="Y1108" i="2" s="1"/>
  <c r="U1098" i="2"/>
  <c r="W1098" i="2" s="1"/>
  <c r="Y1098" i="2" s="1"/>
  <c r="U1088" i="2"/>
  <c r="W1088" i="2" s="1"/>
  <c r="Y1088" i="2" s="1"/>
  <c r="U1078" i="2"/>
  <c r="W1078" i="2" s="1"/>
  <c r="Y1078" i="2" s="1"/>
  <c r="U1068" i="2"/>
  <c r="W1068" i="2" s="1"/>
  <c r="Y1068" i="2" s="1"/>
  <c r="U1058" i="2"/>
  <c r="W1058" i="2" s="1"/>
  <c r="Y1058" i="2" s="1"/>
  <c r="U1048" i="2"/>
  <c r="W1048" i="2" s="1"/>
  <c r="Y1048" i="2" s="1"/>
  <c r="U1038" i="2"/>
  <c r="W1038" i="2" s="1"/>
  <c r="Y1038" i="2" s="1"/>
  <c r="U1028" i="2"/>
  <c r="W1028" i="2" s="1"/>
  <c r="Y1028" i="2" s="1"/>
  <c r="U1018" i="2"/>
  <c r="W1018" i="2" s="1"/>
  <c r="Y1018" i="2" s="1"/>
  <c r="U1008" i="2"/>
  <c r="W1008" i="2" s="1"/>
  <c r="Y1008" i="2" s="1"/>
  <c r="U998" i="2"/>
  <c r="W998" i="2" s="1"/>
  <c r="Y998" i="2" s="1"/>
  <c r="U988" i="2"/>
  <c r="W988" i="2" s="1"/>
  <c r="Y988" i="2" s="1"/>
  <c r="U978" i="2"/>
  <c r="W978" i="2" s="1"/>
  <c r="Y978" i="2" s="1"/>
  <c r="U968" i="2"/>
  <c r="W968" i="2" s="1"/>
  <c r="Y968" i="2" s="1"/>
  <c r="U958" i="2"/>
  <c r="W958" i="2" s="1"/>
  <c r="Y958" i="2" s="1"/>
  <c r="U948" i="2"/>
  <c r="W948" i="2" s="1"/>
  <c r="Y948" i="2" s="1"/>
  <c r="U938" i="2"/>
  <c r="W938" i="2" s="1"/>
  <c r="Y938" i="2" s="1"/>
  <c r="U928" i="2"/>
  <c r="W928" i="2" s="1"/>
  <c r="Y928" i="2" s="1"/>
  <c r="U918" i="2"/>
  <c r="W918" i="2" s="1"/>
  <c r="Y918" i="2" s="1"/>
  <c r="U908" i="2"/>
  <c r="W908" i="2" s="1"/>
  <c r="Y908" i="2" s="1"/>
  <c r="U898" i="2"/>
  <c r="W898" i="2" s="1"/>
  <c r="Y898" i="2" s="1"/>
  <c r="U888" i="2"/>
  <c r="W888" i="2" s="1"/>
  <c r="Y888" i="2" s="1"/>
  <c r="U878" i="2"/>
  <c r="W878" i="2" s="1"/>
  <c r="Y878" i="2" s="1"/>
  <c r="U868" i="2"/>
  <c r="W868" i="2" s="1"/>
  <c r="Y868" i="2" s="1"/>
  <c r="U858" i="2"/>
  <c r="W858" i="2" s="1"/>
  <c r="Y858" i="2" s="1"/>
  <c r="U848" i="2"/>
  <c r="W848" i="2" s="1"/>
  <c r="Y848" i="2" s="1"/>
  <c r="U838" i="2"/>
  <c r="W838" i="2" s="1"/>
  <c r="Y838" i="2" s="1"/>
  <c r="U828" i="2"/>
  <c r="W828" i="2" s="1"/>
  <c r="Y828" i="2" s="1"/>
  <c r="U818" i="2"/>
  <c r="W818" i="2" s="1"/>
  <c r="Y818" i="2" s="1"/>
  <c r="U808" i="2"/>
  <c r="W808" i="2" s="1"/>
  <c r="Y808" i="2" s="1"/>
  <c r="U798" i="2"/>
  <c r="W798" i="2" s="1"/>
  <c r="Y798" i="2" s="1"/>
  <c r="U788" i="2"/>
  <c r="W788" i="2" s="1"/>
  <c r="Y788" i="2" s="1"/>
  <c r="U778" i="2"/>
  <c r="W778" i="2" s="1"/>
  <c r="Y778" i="2" s="1"/>
  <c r="U768" i="2"/>
  <c r="W768" i="2" s="1"/>
  <c r="Y768" i="2" s="1"/>
  <c r="U758" i="2"/>
  <c r="W758" i="2" s="1"/>
  <c r="Y758" i="2" s="1"/>
  <c r="U2947" i="2"/>
  <c r="W2947" i="2" s="1"/>
  <c r="Y2947" i="2" s="1"/>
  <c r="U2937" i="2"/>
  <c r="W2937" i="2" s="1"/>
  <c r="Y2937" i="2" s="1"/>
  <c r="U2927" i="2"/>
  <c r="W2927" i="2" s="1"/>
  <c r="Y2927" i="2" s="1"/>
  <c r="U2917" i="2"/>
  <c r="W2917" i="2" s="1"/>
  <c r="Y2917" i="2" s="1"/>
  <c r="U2907" i="2"/>
  <c r="W2907" i="2" s="1"/>
  <c r="Y2907" i="2" s="1"/>
  <c r="U2897" i="2"/>
  <c r="W2897" i="2" s="1"/>
  <c r="Y2897" i="2" s="1"/>
  <c r="U2887" i="2"/>
  <c r="W2887" i="2" s="1"/>
  <c r="Y2887" i="2" s="1"/>
  <c r="U2877" i="2"/>
  <c r="W2877" i="2" s="1"/>
  <c r="Y2877" i="2" s="1"/>
  <c r="U2867" i="2"/>
  <c r="W2867" i="2" s="1"/>
  <c r="Y2867" i="2" s="1"/>
  <c r="U2857" i="2"/>
  <c r="W2857" i="2" s="1"/>
  <c r="Y2857" i="2" s="1"/>
  <c r="U2847" i="2"/>
  <c r="W2847" i="2" s="1"/>
  <c r="Y2847" i="2" s="1"/>
  <c r="U2837" i="2"/>
  <c r="W2837" i="2" s="1"/>
  <c r="Y2837" i="2" s="1"/>
  <c r="U2827" i="2"/>
  <c r="W2827" i="2" s="1"/>
  <c r="Y2827" i="2" s="1"/>
  <c r="U2817" i="2"/>
  <c r="W2817" i="2" s="1"/>
  <c r="Y2817" i="2" s="1"/>
  <c r="U2807" i="2"/>
  <c r="W2807" i="2" s="1"/>
  <c r="Y2807" i="2" s="1"/>
  <c r="U2797" i="2"/>
  <c r="W2797" i="2" s="1"/>
  <c r="Y2797" i="2" s="1"/>
  <c r="U2787" i="2"/>
  <c r="W2787" i="2" s="1"/>
  <c r="Y2787" i="2" s="1"/>
  <c r="U2777" i="2"/>
  <c r="W2777" i="2" s="1"/>
  <c r="Y2777" i="2" s="1"/>
  <c r="U2767" i="2"/>
  <c r="W2767" i="2" s="1"/>
  <c r="Y2767" i="2" s="1"/>
  <c r="U2757" i="2"/>
  <c r="W2757" i="2" s="1"/>
  <c r="Y2757" i="2" s="1"/>
  <c r="U2747" i="2"/>
  <c r="W2747" i="2" s="1"/>
  <c r="Y2747" i="2" s="1"/>
  <c r="U2737" i="2"/>
  <c r="W2737" i="2" s="1"/>
  <c r="Y2737" i="2" s="1"/>
  <c r="U2727" i="2"/>
  <c r="W2727" i="2" s="1"/>
  <c r="Y2727" i="2" s="1"/>
  <c r="U2717" i="2"/>
  <c r="W2717" i="2" s="1"/>
  <c r="Y2717" i="2" s="1"/>
  <c r="U2707" i="2"/>
  <c r="W2707" i="2" s="1"/>
  <c r="Y2707" i="2" s="1"/>
  <c r="U2697" i="2"/>
  <c r="W2697" i="2" s="1"/>
  <c r="Y2697" i="2" s="1"/>
  <c r="U2687" i="2"/>
  <c r="W2687" i="2" s="1"/>
  <c r="Y2687" i="2" s="1"/>
  <c r="U2677" i="2"/>
  <c r="W2677" i="2" s="1"/>
  <c r="Y2677" i="2" s="1"/>
  <c r="U2667" i="2"/>
  <c r="W2667" i="2" s="1"/>
  <c r="Y2667" i="2" s="1"/>
  <c r="U2657" i="2"/>
  <c r="W2657" i="2" s="1"/>
  <c r="Y2657" i="2" s="1"/>
  <c r="U2647" i="2"/>
  <c r="W2647" i="2" s="1"/>
  <c r="Y2647" i="2" s="1"/>
  <c r="U2637" i="2"/>
  <c r="W2637" i="2" s="1"/>
  <c r="Y2637" i="2" s="1"/>
  <c r="U2627" i="2"/>
  <c r="W2627" i="2" s="1"/>
  <c r="Y2627" i="2" s="1"/>
  <c r="U2617" i="2"/>
  <c r="W2617" i="2" s="1"/>
  <c r="Y2617" i="2" s="1"/>
  <c r="U2607" i="2"/>
  <c r="W2607" i="2" s="1"/>
  <c r="Y2607" i="2" s="1"/>
  <c r="U2597" i="2"/>
  <c r="W2597" i="2" s="1"/>
  <c r="Y2597" i="2" s="1"/>
  <c r="U2587" i="2"/>
  <c r="W2587" i="2" s="1"/>
  <c r="Y2587" i="2" s="1"/>
  <c r="U2577" i="2"/>
  <c r="W2577" i="2" s="1"/>
  <c r="Y2577" i="2" s="1"/>
  <c r="U2567" i="2"/>
  <c r="W2567" i="2" s="1"/>
  <c r="Y2567" i="2" s="1"/>
  <c r="U2557" i="2"/>
  <c r="W2557" i="2" s="1"/>
  <c r="Y2557" i="2" s="1"/>
  <c r="U2547" i="2"/>
  <c r="W2547" i="2" s="1"/>
  <c r="Y2547" i="2" s="1"/>
  <c r="U2537" i="2"/>
  <c r="W2537" i="2" s="1"/>
  <c r="Y2537" i="2" s="1"/>
  <c r="U2527" i="2"/>
  <c r="W2527" i="2" s="1"/>
  <c r="Y2527" i="2" s="1"/>
  <c r="U2517" i="2"/>
  <c r="W2517" i="2" s="1"/>
  <c r="Y2517" i="2" s="1"/>
  <c r="U2507" i="2"/>
  <c r="W2507" i="2" s="1"/>
  <c r="Y2507" i="2" s="1"/>
  <c r="U2497" i="2"/>
  <c r="W2497" i="2" s="1"/>
  <c r="Y2497" i="2" s="1"/>
  <c r="U2487" i="2"/>
  <c r="W2487" i="2" s="1"/>
  <c r="Y2487" i="2" s="1"/>
  <c r="U2477" i="2"/>
  <c r="W2477" i="2" s="1"/>
  <c r="Y2477" i="2" s="1"/>
  <c r="U2467" i="2"/>
  <c r="W2467" i="2" s="1"/>
  <c r="Y2467" i="2" s="1"/>
  <c r="U2457" i="2"/>
  <c r="W2457" i="2" s="1"/>
  <c r="Y2457" i="2" s="1"/>
  <c r="U2447" i="2"/>
  <c r="W2447" i="2" s="1"/>
  <c r="Y2447" i="2" s="1"/>
  <c r="U2437" i="2"/>
  <c r="W2437" i="2" s="1"/>
  <c r="Y2437" i="2" s="1"/>
  <c r="U2427" i="2"/>
  <c r="W2427" i="2" s="1"/>
  <c r="Y2427" i="2" s="1"/>
  <c r="U2417" i="2"/>
  <c r="W2417" i="2" s="1"/>
  <c r="Y2417" i="2" s="1"/>
  <c r="U2407" i="2"/>
  <c r="W2407" i="2" s="1"/>
  <c r="Y2407" i="2" s="1"/>
  <c r="U2397" i="2"/>
  <c r="W2397" i="2" s="1"/>
  <c r="Y2397" i="2" s="1"/>
  <c r="U2387" i="2"/>
  <c r="W2387" i="2" s="1"/>
  <c r="Y2387" i="2" s="1"/>
  <c r="U2377" i="2"/>
  <c r="W2377" i="2" s="1"/>
  <c r="Y2377" i="2" s="1"/>
  <c r="U2367" i="2"/>
  <c r="W2367" i="2" s="1"/>
  <c r="Y2367" i="2" s="1"/>
  <c r="U2357" i="2"/>
  <c r="W2357" i="2" s="1"/>
  <c r="Y2357" i="2" s="1"/>
  <c r="U2347" i="2"/>
  <c r="W2347" i="2" s="1"/>
  <c r="Y2347" i="2" s="1"/>
  <c r="U2337" i="2"/>
  <c r="W2337" i="2" s="1"/>
  <c r="Y2337" i="2" s="1"/>
  <c r="U2327" i="2"/>
  <c r="W2327" i="2" s="1"/>
  <c r="Y2327" i="2" s="1"/>
  <c r="U2317" i="2"/>
  <c r="W2317" i="2" s="1"/>
  <c r="Y2317" i="2" s="1"/>
  <c r="U2307" i="2"/>
  <c r="W2307" i="2" s="1"/>
  <c r="Y2307" i="2" s="1"/>
  <c r="U2297" i="2"/>
  <c r="W2297" i="2" s="1"/>
  <c r="Y2297" i="2" s="1"/>
  <c r="U2287" i="2"/>
  <c r="W2287" i="2" s="1"/>
  <c r="Y2287" i="2" s="1"/>
  <c r="U2277" i="2"/>
  <c r="W2277" i="2" s="1"/>
  <c r="Y2277" i="2" s="1"/>
  <c r="U2267" i="2"/>
  <c r="W2267" i="2" s="1"/>
  <c r="Y2267" i="2" s="1"/>
  <c r="U2257" i="2"/>
  <c r="W2257" i="2" s="1"/>
  <c r="Y2257" i="2" s="1"/>
  <c r="U2247" i="2"/>
  <c r="W2247" i="2" s="1"/>
  <c r="Y2247" i="2" s="1"/>
  <c r="U2237" i="2"/>
  <c r="W2237" i="2" s="1"/>
  <c r="Y2237" i="2" s="1"/>
  <c r="U1117" i="2"/>
  <c r="W1117" i="2" s="1"/>
  <c r="Y1117" i="2" s="1"/>
  <c r="U1107" i="2"/>
  <c r="W1107" i="2" s="1"/>
  <c r="Y1107" i="2" s="1"/>
  <c r="U1097" i="2"/>
  <c r="W1097" i="2" s="1"/>
  <c r="Y1097" i="2" s="1"/>
  <c r="U1087" i="2"/>
  <c r="W1087" i="2" s="1"/>
  <c r="Y1087" i="2" s="1"/>
  <c r="U1077" i="2"/>
  <c r="W1077" i="2" s="1"/>
  <c r="Y1077" i="2" s="1"/>
  <c r="U1067" i="2"/>
  <c r="W1067" i="2" s="1"/>
  <c r="Y1067" i="2" s="1"/>
  <c r="U1057" i="2"/>
  <c r="W1057" i="2" s="1"/>
  <c r="Y1057" i="2" s="1"/>
  <c r="U1047" i="2"/>
  <c r="W1047" i="2" s="1"/>
  <c r="Y1047" i="2" s="1"/>
  <c r="U1037" i="2"/>
  <c r="W1037" i="2" s="1"/>
  <c r="Y1037" i="2" s="1"/>
  <c r="U1027" i="2"/>
  <c r="W1027" i="2" s="1"/>
  <c r="Y1027" i="2" s="1"/>
  <c r="U1017" i="2"/>
  <c r="W1017" i="2" s="1"/>
  <c r="Y1017" i="2" s="1"/>
  <c r="U1007" i="2"/>
  <c r="W1007" i="2" s="1"/>
  <c r="Y1007" i="2" s="1"/>
  <c r="U997" i="2"/>
  <c r="W997" i="2" s="1"/>
  <c r="Y997" i="2" s="1"/>
  <c r="U987" i="2"/>
  <c r="W987" i="2" s="1"/>
  <c r="Y987" i="2" s="1"/>
  <c r="U977" i="2"/>
  <c r="W977" i="2" s="1"/>
  <c r="Y977" i="2" s="1"/>
  <c r="U967" i="2"/>
  <c r="W967" i="2" s="1"/>
  <c r="Y967" i="2" s="1"/>
  <c r="U957" i="2"/>
  <c r="W957" i="2" s="1"/>
  <c r="Y957" i="2" s="1"/>
  <c r="U947" i="2"/>
  <c r="W947" i="2" s="1"/>
  <c r="Y947" i="2" s="1"/>
  <c r="U937" i="2"/>
  <c r="W937" i="2" s="1"/>
  <c r="Y937" i="2" s="1"/>
  <c r="U927" i="2"/>
  <c r="W927" i="2" s="1"/>
  <c r="Y927" i="2" s="1"/>
  <c r="U917" i="2"/>
  <c r="W917" i="2" s="1"/>
  <c r="Y917" i="2" s="1"/>
  <c r="U907" i="2"/>
  <c r="W907" i="2" s="1"/>
  <c r="Y907" i="2" s="1"/>
  <c r="U897" i="2"/>
  <c r="W897" i="2" s="1"/>
  <c r="Y897" i="2" s="1"/>
  <c r="U887" i="2"/>
  <c r="W887" i="2" s="1"/>
  <c r="Y887" i="2" s="1"/>
  <c r="U877" i="2"/>
  <c r="W877" i="2" s="1"/>
  <c r="Y877" i="2" s="1"/>
  <c r="U867" i="2"/>
  <c r="W867" i="2" s="1"/>
  <c r="Y867" i="2" s="1"/>
  <c r="U857" i="2"/>
  <c r="W857" i="2" s="1"/>
  <c r="Y857" i="2" s="1"/>
  <c r="U847" i="2"/>
  <c r="W847" i="2" s="1"/>
  <c r="Y847" i="2" s="1"/>
  <c r="U837" i="2"/>
  <c r="W837" i="2" s="1"/>
  <c r="Y837" i="2" s="1"/>
  <c r="U827" i="2"/>
  <c r="W827" i="2" s="1"/>
  <c r="Y827" i="2" s="1"/>
  <c r="U817" i="2"/>
  <c r="W817" i="2" s="1"/>
  <c r="Y817" i="2" s="1"/>
  <c r="U807" i="2"/>
  <c r="W807" i="2" s="1"/>
  <c r="Y807" i="2" s="1"/>
  <c r="U797" i="2"/>
  <c r="W797" i="2" s="1"/>
  <c r="Y797" i="2" s="1"/>
  <c r="U787" i="2"/>
  <c r="W787" i="2" s="1"/>
  <c r="Y787" i="2" s="1"/>
  <c r="U777" i="2"/>
  <c r="W777" i="2" s="1"/>
  <c r="Y777" i="2" s="1"/>
  <c r="U767" i="2"/>
  <c r="W767" i="2" s="1"/>
  <c r="Y767" i="2" s="1"/>
  <c r="U757" i="2"/>
  <c r="W757" i="2" s="1"/>
  <c r="Y757" i="2" s="1"/>
  <c r="U2946" i="2"/>
  <c r="W2946" i="2" s="1"/>
  <c r="Y2946" i="2" s="1"/>
  <c r="U2936" i="2"/>
  <c r="W2936" i="2" s="1"/>
  <c r="Y2936" i="2" s="1"/>
  <c r="U2926" i="2"/>
  <c r="W2926" i="2" s="1"/>
  <c r="Y2926" i="2" s="1"/>
  <c r="U2916" i="2"/>
  <c r="W2916" i="2" s="1"/>
  <c r="Y2916" i="2" s="1"/>
  <c r="U2906" i="2"/>
  <c r="W2906" i="2" s="1"/>
  <c r="Y2906" i="2" s="1"/>
  <c r="U2896" i="2"/>
  <c r="W2896" i="2" s="1"/>
  <c r="Y2896" i="2" s="1"/>
  <c r="U2886" i="2"/>
  <c r="W2886" i="2" s="1"/>
  <c r="Y2886" i="2" s="1"/>
  <c r="U2876" i="2"/>
  <c r="W2876" i="2" s="1"/>
  <c r="Y2876" i="2" s="1"/>
  <c r="U2866" i="2"/>
  <c r="W2866" i="2" s="1"/>
  <c r="Y2866" i="2" s="1"/>
  <c r="U2856" i="2"/>
  <c r="W2856" i="2" s="1"/>
  <c r="Y2856" i="2" s="1"/>
  <c r="U2846" i="2"/>
  <c r="W2846" i="2" s="1"/>
  <c r="Y2846" i="2" s="1"/>
  <c r="U2836" i="2"/>
  <c r="W2836" i="2" s="1"/>
  <c r="Y2836" i="2" s="1"/>
  <c r="U2826" i="2"/>
  <c r="W2826" i="2" s="1"/>
  <c r="Y2826" i="2" s="1"/>
  <c r="U2816" i="2"/>
  <c r="W2816" i="2" s="1"/>
  <c r="Y2816" i="2" s="1"/>
  <c r="U2806" i="2"/>
  <c r="W2806" i="2" s="1"/>
  <c r="Y2806" i="2" s="1"/>
  <c r="U2796" i="2"/>
  <c r="W2796" i="2" s="1"/>
  <c r="Y2796" i="2" s="1"/>
  <c r="U2786" i="2"/>
  <c r="W2786" i="2" s="1"/>
  <c r="Y2786" i="2" s="1"/>
  <c r="U2776" i="2"/>
  <c r="W2776" i="2" s="1"/>
  <c r="Y2776" i="2" s="1"/>
  <c r="U2766" i="2"/>
  <c r="W2766" i="2" s="1"/>
  <c r="Y2766" i="2" s="1"/>
  <c r="U2756" i="2"/>
  <c r="W2756" i="2" s="1"/>
  <c r="Y2756" i="2" s="1"/>
  <c r="U2746" i="2"/>
  <c r="W2746" i="2" s="1"/>
  <c r="Y2746" i="2" s="1"/>
  <c r="U2736" i="2"/>
  <c r="W2736" i="2" s="1"/>
  <c r="Y2736" i="2" s="1"/>
  <c r="U2726" i="2"/>
  <c r="W2726" i="2" s="1"/>
  <c r="Y2726" i="2" s="1"/>
  <c r="U2716" i="2"/>
  <c r="W2716" i="2" s="1"/>
  <c r="Y2716" i="2" s="1"/>
  <c r="U2706" i="2"/>
  <c r="W2706" i="2" s="1"/>
  <c r="Y2706" i="2" s="1"/>
  <c r="U2696" i="2"/>
  <c r="W2696" i="2" s="1"/>
  <c r="Y2696" i="2" s="1"/>
  <c r="U2686" i="2"/>
  <c r="W2686" i="2" s="1"/>
  <c r="Y2686" i="2" s="1"/>
  <c r="U2676" i="2"/>
  <c r="W2676" i="2" s="1"/>
  <c r="Y2676" i="2" s="1"/>
  <c r="U2666" i="2"/>
  <c r="W2666" i="2" s="1"/>
  <c r="Y2666" i="2" s="1"/>
  <c r="U2656" i="2"/>
  <c r="W2656" i="2" s="1"/>
  <c r="Y2656" i="2" s="1"/>
  <c r="U2646" i="2"/>
  <c r="W2646" i="2" s="1"/>
  <c r="Y2646" i="2" s="1"/>
  <c r="U2636" i="2"/>
  <c r="W2636" i="2" s="1"/>
  <c r="Y2636" i="2" s="1"/>
  <c r="U2626" i="2"/>
  <c r="W2626" i="2" s="1"/>
  <c r="Y2626" i="2" s="1"/>
  <c r="U2616" i="2"/>
  <c r="W2616" i="2" s="1"/>
  <c r="Y2616" i="2" s="1"/>
  <c r="U2606" i="2"/>
  <c r="W2606" i="2" s="1"/>
  <c r="Y2606" i="2" s="1"/>
  <c r="U2596" i="2"/>
  <c r="W2596" i="2" s="1"/>
  <c r="Y2596" i="2" s="1"/>
  <c r="U2586" i="2"/>
  <c r="W2586" i="2" s="1"/>
  <c r="Y2586" i="2" s="1"/>
  <c r="U2576" i="2"/>
  <c r="W2576" i="2" s="1"/>
  <c r="Y2576" i="2" s="1"/>
  <c r="U2566" i="2"/>
  <c r="W2566" i="2" s="1"/>
  <c r="Y2566" i="2" s="1"/>
  <c r="U2556" i="2"/>
  <c r="W2556" i="2" s="1"/>
  <c r="Y2556" i="2" s="1"/>
  <c r="U2546" i="2"/>
  <c r="W2546" i="2" s="1"/>
  <c r="Y2546" i="2" s="1"/>
  <c r="U2536" i="2"/>
  <c r="W2536" i="2" s="1"/>
  <c r="Y2536" i="2" s="1"/>
  <c r="U2526" i="2"/>
  <c r="W2526" i="2" s="1"/>
  <c r="Y2526" i="2" s="1"/>
  <c r="U2516" i="2"/>
  <c r="W2516" i="2" s="1"/>
  <c r="Y2516" i="2" s="1"/>
  <c r="U2506" i="2"/>
  <c r="W2506" i="2" s="1"/>
  <c r="Y2506" i="2" s="1"/>
  <c r="U2496" i="2"/>
  <c r="W2496" i="2" s="1"/>
  <c r="Y2496" i="2" s="1"/>
  <c r="U2486" i="2"/>
  <c r="W2486" i="2" s="1"/>
  <c r="Y2486" i="2" s="1"/>
  <c r="U2476" i="2"/>
  <c r="W2476" i="2" s="1"/>
  <c r="Y2476" i="2" s="1"/>
  <c r="U2466" i="2"/>
  <c r="W2466" i="2" s="1"/>
  <c r="Y2466" i="2" s="1"/>
  <c r="U2456" i="2"/>
  <c r="W2456" i="2" s="1"/>
  <c r="Y2456" i="2" s="1"/>
  <c r="U2446" i="2"/>
  <c r="W2446" i="2" s="1"/>
  <c r="Y2446" i="2" s="1"/>
  <c r="U2436" i="2"/>
  <c r="W2436" i="2" s="1"/>
  <c r="Y2436" i="2" s="1"/>
  <c r="U2426" i="2"/>
  <c r="W2426" i="2" s="1"/>
  <c r="Y2426" i="2" s="1"/>
  <c r="U2416" i="2"/>
  <c r="W2416" i="2" s="1"/>
  <c r="Y2416" i="2" s="1"/>
  <c r="U2406" i="2"/>
  <c r="W2406" i="2" s="1"/>
  <c r="Y2406" i="2" s="1"/>
  <c r="U2396" i="2"/>
  <c r="W2396" i="2" s="1"/>
  <c r="Y2396" i="2" s="1"/>
  <c r="U2386" i="2"/>
  <c r="W2386" i="2" s="1"/>
  <c r="Y2386" i="2" s="1"/>
  <c r="U2376" i="2"/>
  <c r="W2376" i="2" s="1"/>
  <c r="Y2376" i="2" s="1"/>
  <c r="U2366" i="2"/>
  <c r="W2366" i="2" s="1"/>
  <c r="Y2366" i="2" s="1"/>
  <c r="U2356" i="2"/>
  <c r="W2356" i="2" s="1"/>
  <c r="Y2356" i="2" s="1"/>
  <c r="U2346" i="2"/>
  <c r="W2346" i="2" s="1"/>
  <c r="Y2346" i="2" s="1"/>
  <c r="U2336" i="2"/>
  <c r="W2336" i="2" s="1"/>
  <c r="Y2336" i="2" s="1"/>
  <c r="U2326" i="2"/>
  <c r="W2326" i="2" s="1"/>
  <c r="Y2326" i="2" s="1"/>
  <c r="U2316" i="2"/>
  <c r="W2316" i="2" s="1"/>
  <c r="Y2316" i="2" s="1"/>
  <c r="U2306" i="2"/>
  <c r="W2306" i="2" s="1"/>
  <c r="Y2306" i="2" s="1"/>
  <c r="U2296" i="2"/>
  <c r="W2296" i="2" s="1"/>
  <c r="Y2296" i="2" s="1"/>
  <c r="U2286" i="2"/>
  <c r="W2286" i="2" s="1"/>
  <c r="Y2286" i="2" s="1"/>
  <c r="U2276" i="2"/>
  <c r="W2276" i="2" s="1"/>
  <c r="Y2276" i="2" s="1"/>
  <c r="U2266" i="2"/>
  <c r="W2266" i="2" s="1"/>
  <c r="Y2266" i="2" s="1"/>
  <c r="U2256" i="2"/>
  <c r="W2256" i="2" s="1"/>
  <c r="Y2256" i="2" s="1"/>
  <c r="U2246" i="2"/>
  <c r="W2246" i="2" s="1"/>
  <c r="Y2246" i="2" s="1"/>
  <c r="U2236" i="2"/>
  <c r="W2236" i="2" s="1"/>
  <c r="Y2236" i="2" s="1"/>
  <c r="U1116" i="2"/>
  <c r="W1116" i="2" s="1"/>
  <c r="Y1116" i="2" s="1"/>
  <c r="U1106" i="2"/>
  <c r="W1106" i="2" s="1"/>
  <c r="Y1106" i="2" s="1"/>
  <c r="U1096" i="2"/>
  <c r="W1096" i="2" s="1"/>
  <c r="Y1096" i="2" s="1"/>
  <c r="U1086" i="2"/>
  <c r="W1086" i="2" s="1"/>
  <c r="Y1086" i="2" s="1"/>
  <c r="U1076" i="2"/>
  <c r="W1076" i="2" s="1"/>
  <c r="Y1076" i="2" s="1"/>
  <c r="U1066" i="2"/>
  <c r="W1066" i="2" s="1"/>
  <c r="Y1066" i="2" s="1"/>
  <c r="U1056" i="2"/>
  <c r="W1056" i="2" s="1"/>
  <c r="Y1056" i="2" s="1"/>
  <c r="U1046" i="2"/>
  <c r="W1046" i="2" s="1"/>
  <c r="Y1046" i="2" s="1"/>
  <c r="U1036" i="2"/>
  <c r="W1036" i="2" s="1"/>
  <c r="Y1036" i="2" s="1"/>
  <c r="U1026" i="2"/>
  <c r="W1026" i="2" s="1"/>
  <c r="Y1026" i="2" s="1"/>
  <c r="U1016" i="2"/>
  <c r="W1016" i="2" s="1"/>
  <c r="Y1016" i="2" s="1"/>
  <c r="U1006" i="2"/>
  <c r="W1006" i="2" s="1"/>
  <c r="Y1006" i="2" s="1"/>
  <c r="U996" i="2"/>
  <c r="W996" i="2" s="1"/>
  <c r="Y996" i="2" s="1"/>
  <c r="U986" i="2"/>
  <c r="W986" i="2" s="1"/>
  <c r="Y986" i="2" s="1"/>
  <c r="U976" i="2"/>
  <c r="W976" i="2" s="1"/>
  <c r="Y976" i="2" s="1"/>
  <c r="U966" i="2"/>
  <c r="W966" i="2" s="1"/>
  <c r="Y966" i="2" s="1"/>
  <c r="U956" i="2"/>
  <c r="W956" i="2" s="1"/>
  <c r="Y956" i="2" s="1"/>
  <c r="U946" i="2"/>
  <c r="W946" i="2" s="1"/>
  <c r="Y946" i="2" s="1"/>
  <c r="U936" i="2"/>
  <c r="W936" i="2" s="1"/>
  <c r="Y936" i="2" s="1"/>
  <c r="U926" i="2"/>
  <c r="W926" i="2" s="1"/>
  <c r="Y926" i="2" s="1"/>
  <c r="U916" i="2"/>
  <c r="W916" i="2" s="1"/>
  <c r="Y916" i="2" s="1"/>
  <c r="U906" i="2"/>
  <c r="W906" i="2" s="1"/>
  <c r="Y906" i="2" s="1"/>
  <c r="U896" i="2"/>
  <c r="W896" i="2" s="1"/>
  <c r="Y896" i="2" s="1"/>
  <c r="U886" i="2"/>
  <c r="W886" i="2" s="1"/>
  <c r="Y886" i="2" s="1"/>
  <c r="U876" i="2"/>
  <c r="W876" i="2" s="1"/>
  <c r="Y876" i="2" s="1"/>
  <c r="U866" i="2"/>
  <c r="W866" i="2" s="1"/>
  <c r="Y866" i="2" s="1"/>
  <c r="U856" i="2"/>
  <c r="W856" i="2" s="1"/>
  <c r="Y856" i="2" s="1"/>
  <c r="U846" i="2"/>
  <c r="W846" i="2" s="1"/>
  <c r="Y846" i="2" s="1"/>
  <c r="U836" i="2"/>
  <c r="W836" i="2" s="1"/>
  <c r="Y836" i="2" s="1"/>
  <c r="U826" i="2"/>
  <c r="W826" i="2" s="1"/>
  <c r="Y826" i="2" s="1"/>
  <c r="U816" i="2"/>
  <c r="W816" i="2" s="1"/>
  <c r="Y816" i="2" s="1"/>
  <c r="U806" i="2"/>
  <c r="W806" i="2" s="1"/>
  <c r="Y806" i="2" s="1"/>
  <c r="U796" i="2"/>
  <c r="W796" i="2" s="1"/>
  <c r="Y796" i="2" s="1"/>
  <c r="U786" i="2"/>
  <c r="W786" i="2" s="1"/>
  <c r="Y786" i="2" s="1"/>
  <c r="U776" i="2"/>
  <c r="W776" i="2" s="1"/>
  <c r="Y776" i="2" s="1"/>
  <c r="U766" i="2"/>
  <c r="W766" i="2" s="1"/>
  <c r="Y766" i="2" s="1"/>
  <c r="U5165" i="2"/>
  <c r="W5165" i="2" s="1"/>
  <c r="Y5165" i="2" s="1"/>
  <c r="U5155" i="2"/>
  <c r="W5155" i="2" s="1"/>
  <c r="Y5155" i="2" s="1"/>
  <c r="U5145" i="2"/>
  <c r="W5145" i="2" s="1"/>
  <c r="Y5145" i="2" s="1"/>
  <c r="U5135" i="2"/>
  <c r="W5135" i="2" s="1"/>
  <c r="Y5135" i="2" s="1"/>
  <c r="U5125" i="2"/>
  <c r="W5125" i="2" s="1"/>
  <c r="Y5125" i="2" s="1"/>
  <c r="U5115" i="2"/>
  <c r="W5115" i="2" s="1"/>
  <c r="Y5115" i="2" s="1"/>
  <c r="U5105" i="2"/>
  <c r="W5105" i="2" s="1"/>
  <c r="Y5105" i="2" s="1"/>
  <c r="U5095" i="2"/>
  <c r="W5095" i="2" s="1"/>
  <c r="Y5095" i="2" s="1"/>
  <c r="U5085" i="2"/>
  <c r="W5085" i="2" s="1"/>
  <c r="Y5085" i="2" s="1"/>
  <c r="U5075" i="2"/>
  <c r="W5075" i="2" s="1"/>
  <c r="Y5075" i="2" s="1"/>
  <c r="U5065" i="2"/>
  <c r="W5065" i="2" s="1"/>
  <c r="Y5065" i="2" s="1"/>
  <c r="U5055" i="2"/>
  <c r="W5055" i="2" s="1"/>
  <c r="Y5055" i="2" s="1"/>
  <c r="U5045" i="2"/>
  <c r="W5045" i="2" s="1"/>
  <c r="Y5045" i="2" s="1"/>
  <c r="U5035" i="2"/>
  <c r="W5035" i="2" s="1"/>
  <c r="Y5035" i="2" s="1"/>
  <c r="U5025" i="2"/>
  <c r="W5025" i="2" s="1"/>
  <c r="Y5025" i="2" s="1"/>
  <c r="U5015" i="2"/>
  <c r="W5015" i="2" s="1"/>
  <c r="Y5015" i="2" s="1"/>
  <c r="U5005" i="2"/>
  <c r="W5005" i="2" s="1"/>
  <c r="Y5005" i="2" s="1"/>
  <c r="U4995" i="2"/>
  <c r="W4995" i="2" s="1"/>
  <c r="Y4995" i="2" s="1"/>
  <c r="U4985" i="2"/>
  <c r="W4985" i="2" s="1"/>
  <c r="Y4985" i="2" s="1"/>
  <c r="U4975" i="2"/>
  <c r="W4975" i="2" s="1"/>
  <c r="Y4975" i="2" s="1"/>
  <c r="U4965" i="2"/>
  <c r="W4965" i="2" s="1"/>
  <c r="Y4965" i="2" s="1"/>
  <c r="U4955" i="2"/>
  <c r="W4955" i="2" s="1"/>
  <c r="Y4955" i="2" s="1"/>
  <c r="U4945" i="2"/>
  <c r="W4945" i="2" s="1"/>
  <c r="Y4945" i="2" s="1"/>
  <c r="U4935" i="2"/>
  <c r="W4935" i="2" s="1"/>
  <c r="Y4935" i="2" s="1"/>
  <c r="U4925" i="2"/>
  <c r="W4925" i="2" s="1"/>
  <c r="Y4925" i="2" s="1"/>
  <c r="U4915" i="2"/>
  <c r="W4915" i="2" s="1"/>
  <c r="Y4915" i="2" s="1"/>
  <c r="U4905" i="2"/>
  <c r="W4905" i="2" s="1"/>
  <c r="Y4905" i="2" s="1"/>
  <c r="U4895" i="2"/>
  <c r="W4895" i="2" s="1"/>
  <c r="Y4895" i="2" s="1"/>
  <c r="U4885" i="2"/>
  <c r="W4885" i="2" s="1"/>
  <c r="Y4885" i="2" s="1"/>
  <c r="U4875" i="2"/>
  <c r="W4875" i="2" s="1"/>
  <c r="Y4875" i="2" s="1"/>
  <c r="U4865" i="2"/>
  <c r="W4865" i="2" s="1"/>
  <c r="Y4865" i="2" s="1"/>
  <c r="U4855" i="2"/>
  <c r="W4855" i="2" s="1"/>
  <c r="Y4855" i="2" s="1"/>
  <c r="U4845" i="2"/>
  <c r="W4845" i="2" s="1"/>
  <c r="Y4845" i="2" s="1"/>
  <c r="U4835" i="2"/>
  <c r="W4835" i="2" s="1"/>
  <c r="Y4835" i="2" s="1"/>
  <c r="U4825" i="2"/>
  <c r="W4825" i="2" s="1"/>
  <c r="Y4825" i="2" s="1"/>
  <c r="U4815" i="2"/>
  <c r="W4815" i="2" s="1"/>
  <c r="Y4815" i="2" s="1"/>
  <c r="U4805" i="2"/>
  <c r="W4805" i="2" s="1"/>
  <c r="Y4805" i="2" s="1"/>
  <c r="U2945" i="2"/>
  <c r="W2945" i="2" s="1"/>
  <c r="Y2945" i="2" s="1"/>
  <c r="U2935" i="2"/>
  <c r="W2935" i="2" s="1"/>
  <c r="Y2935" i="2" s="1"/>
  <c r="U2925" i="2"/>
  <c r="W2925" i="2" s="1"/>
  <c r="Y2925" i="2" s="1"/>
  <c r="U2915" i="2"/>
  <c r="W2915" i="2" s="1"/>
  <c r="Y2915" i="2" s="1"/>
  <c r="U2905" i="2"/>
  <c r="W2905" i="2" s="1"/>
  <c r="Y2905" i="2" s="1"/>
  <c r="U2895" i="2"/>
  <c r="W2895" i="2" s="1"/>
  <c r="Y2895" i="2" s="1"/>
  <c r="U2885" i="2"/>
  <c r="W2885" i="2" s="1"/>
  <c r="Y2885" i="2" s="1"/>
  <c r="U2875" i="2"/>
  <c r="W2875" i="2" s="1"/>
  <c r="Y2875" i="2" s="1"/>
  <c r="U2865" i="2"/>
  <c r="W2865" i="2" s="1"/>
  <c r="Y2865" i="2" s="1"/>
  <c r="U2855" i="2"/>
  <c r="W2855" i="2" s="1"/>
  <c r="Y2855" i="2" s="1"/>
  <c r="U2845" i="2"/>
  <c r="W2845" i="2" s="1"/>
  <c r="Y2845" i="2" s="1"/>
  <c r="U2835" i="2"/>
  <c r="W2835" i="2" s="1"/>
  <c r="Y2835" i="2" s="1"/>
  <c r="U2825" i="2"/>
  <c r="W2825" i="2" s="1"/>
  <c r="Y2825" i="2" s="1"/>
  <c r="U2815" i="2"/>
  <c r="W2815" i="2" s="1"/>
  <c r="Y2815" i="2" s="1"/>
  <c r="U2805" i="2"/>
  <c r="W2805" i="2" s="1"/>
  <c r="Y2805" i="2" s="1"/>
  <c r="U2795" i="2"/>
  <c r="W2795" i="2" s="1"/>
  <c r="Y2795" i="2" s="1"/>
  <c r="U2785" i="2"/>
  <c r="W2785" i="2" s="1"/>
  <c r="Y2785" i="2" s="1"/>
  <c r="U2775" i="2"/>
  <c r="W2775" i="2" s="1"/>
  <c r="Y2775" i="2" s="1"/>
  <c r="U2765" i="2"/>
  <c r="W2765" i="2" s="1"/>
  <c r="Y2765" i="2" s="1"/>
  <c r="U2755" i="2"/>
  <c r="W2755" i="2" s="1"/>
  <c r="Y2755" i="2" s="1"/>
  <c r="U2745" i="2"/>
  <c r="W2745" i="2" s="1"/>
  <c r="Y2745" i="2" s="1"/>
  <c r="U2735" i="2"/>
  <c r="W2735" i="2" s="1"/>
  <c r="Y2735" i="2" s="1"/>
  <c r="U2725" i="2"/>
  <c r="W2725" i="2" s="1"/>
  <c r="Y2725" i="2" s="1"/>
  <c r="U2715" i="2"/>
  <c r="W2715" i="2" s="1"/>
  <c r="Y2715" i="2" s="1"/>
  <c r="U2705" i="2"/>
  <c r="W2705" i="2" s="1"/>
  <c r="Y2705" i="2" s="1"/>
  <c r="U2695" i="2"/>
  <c r="W2695" i="2" s="1"/>
  <c r="Y2695" i="2" s="1"/>
  <c r="U2685" i="2"/>
  <c r="W2685" i="2" s="1"/>
  <c r="Y2685" i="2" s="1"/>
  <c r="U2675" i="2"/>
  <c r="W2675" i="2" s="1"/>
  <c r="Y2675" i="2" s="1"/>
  <c r="U2665" i="2"/>
  <c r="W2665" i="2" s="1"/>
  <c r="Y2665" i="2" s="1"/>
  <c r="U2655" i="2"/>
  <c r="W2655" i="2" s="1"/>
  <c r="Y2655" i="2" s="1"/>
  <c r="U2645" i="2"/>
  <c r="W2645" i="2" s="1"/>
  <c r="Y2645" i="2" s="1"/>
  <c r="U2635" i="2"/>
  <c r="W2635" i="2" s="1"/>
  <c r="Y2635" i="2" s="1"/>
  <c r="U2625" i="2"/>
  <c r="W2625" i="2" s="1"/>
  <c r="Y2625" i="2" s="1"/>
  <c r="U2615" i="2"/>
  <c r="W2615" i="2" s="1"/>
  <c r="Y2615" i="2" s="1"/>
  <c r="U2605" i="2"/>
  <c r="W2605" i="2" s="1"/>
  <c r="Y2605" i="2" s="1"/>
  <c r="U2595" i="2"/>
  <c r="W2595" i="2" s="1"/>
  <c r="Y2595" i="2" s="1"/>
  <c r="U2585" i="2"/>
  <c r="W2585" i="2" s="1"/>
  <c r="Y2585" i="2" s="1"/>
  <c r="U2575" i="2"/>
  <c r="W2575" i="2" s="1"/>
  <c r="Y2575" i="2" s="1"/>
  <c r="U2565" i="2"/>
  <c r="W2565" i="2" s="1"/>
  <c r="Y2565" i="2" s="1"/>
  <c r="U2555" i="2"/>
  <c r="W2555" i="2" s="1"/>
  <c r="Y2555" i="2" s="1"/>
  <c r="U2545" i="2"/>
  <c r="W2545" i="2" s="1"/>
  <c r="Y2545" i="2" s="1"/>
  <c r="U2535" i="2"/>
  <c r="W2535" i="2" s="1"/>
  <c r="Y2535" i="2" s="1"/>
  <c r="U2525" i="2"/>
  <c r="W2525" i="2" s="1"/>
  <c r="Y2525" i="2" s="1"/>
  <c r="U2515" i="2"/>
  <c r="W2515" i="2" s="1"/>
  <c r="Y2515" i="2" s="1"/>
  <c r="U2505" i="2"/>
  <c r="W2505" i="2" s="1"/>
  <c r="Y2505" i="2" s="1"/>
  <c r="U2495" i="2"/>
  <c r="W2495" i="2" s="1"/>
  <c r="Y2495" i="2" s="1"/>
  <c r="U2485" i="2"/>
  <c r="W2485" i="2" s="1"/>
  <c r="Y2485" i="2" s="1"/>
  <c r="U2475" i="2"/>
  <c r="W2475" i="2" s="1"/>
  <c r="Y2475" i="2" s="1"/>
  <c r="U2465" i="2"/>
  <c r="W2465" i="2" s="1"/>
  <c r="Y2465" i="2" s="1"/>
  <c r="U2455" i="2"/>
  <c r="W2455" i="2" s="1"/>
  <c r="Y2455" i="2" s="1"/>
  <c r="U2445" i="2"/>
  <c r="W2445" i="2" s="1"/>
  <c r="Y2445" i="2" s="1"/>
  <c r="U2435" i="2"/>
  <c r="W2435" i="2" s="1"/>
  <c r="Y2435" i="2" s="1"/>
  <c r="U2425" i="2"/>
  <c r="W2425" i="2" s="1"/>
  <c r="Y2425" i="2" s="1"/>
  <c r="U2415" i="2"/>
  <c r="W2415" i="2" s="1"/>
  <c r="Y2415" i="2" s="1"/>
  <c r="U2405" i="2"/>
  <c r="W2405" i="2" s="1"/>
  <c r="Y2405" i="2" s="1"/>
  <c r="U2395" i="2"/>
  <c r="W2395" i="2" s="1"/>
  <c r="Y2395" i="2" s="1"/>
  <c r="U2385" i="2"/>
  <c r="W2385" i="2" s="1"/>
  <c r="Y2385" i="2" s="1"/>
  <c r="U2375" i="2"/>
  <c r="W2375" i="2" s="1"/>
  <c r="Y2375" i="2" s="1"/>
  <c r="U2365" i="2"/>
  <c r="W2365" i="2" s="1"/>
  <c r="Y2365" i="2" s="1"/>
  <c r="U2355" i="2"/>
  <c r="W2355" i="2" s="1"/>
  <c r="Y2355" i="2" s="1"/>
  <c r="U2345" i="2"/>
  <c r="W2345" i="2" s="1"/>
  <c r="Y2345" i="2" s="1"/>
  <c r="U2335" i="2"/>
  <c r="W2335" i="2" s="1"/>
  <c r="Y2335" i="2" s="1"/>
  <c r="U2325" i="2"/>
  <c r="W2325" i="2" s="1"/>
  <c r="Y2325" i="2" s="1"/>
  <c r="U2315" i="2"/>
  <c r="W2315" i="2" s="1"/>
  <c r="Y2315" i="2" s="1"/>
  <c r="U2305" i="2"/>
  <c r="W2305" i="2" s="1"/>
  <c r="Y2305" i="2" s="1"/>
  <c r="U2295" i="2"/>
  <c r="W2295" i="2" s="1"/>
  <c r="Y2295" i="2" s="1"/>
  <c r="U2285" i="2"/>
  <c r="W2285" i="2" s="1"/>
  <c r="Y2285" i="2" s="1"/>
  <c r="U2275" i="2"/>
  <c r="W2275" i="2" s="1"/>
  <c r="Y2275" i="2" s="1"/>
  <c r="U2265" i="2"/>
  <c r="W2265" i="2" s="1"/>
  <c r="Y2265" i="2" s="1"/>
  <c r="U2255" i="2"/>
  <c r="W2255" i="2" s="1"/>
  <c r="Y2255" i="2" s="1"/>
  <c r="U2245" i="2"/>
  <c r="W2245" i="2" s="1"/>
  <c r="Y2245" i="2" s="1"/>
  <c r="U2235" i="2"/>
  <c r="W2235" i="2" s="1"/>
  <c r="Y2235" i="2" s="1"/>
  <c r="U1115" i="2"/>
  <c r="W1115" i="2" s="1"/>
  <c r="Y1115" i="2" s="1"/>
  <c r="U1105" i="2"/>
  <c r="W1105" i="2" s="1"/>
  <c r="Y1105" i="2" s="1"/>
  <c r="U1095" i="2"/>
  <c r="W1095" i="2" s="1"/>
  <c r="Y1095" i="2" s="1"/>
  <c r="U1085" i="2"/>
  <c r="W1085" i="2" s="1"/>
  <c r="Y1085" i="2" s="1"/>
  <c r="U1075" i="2"/>
  <c r="W1075" i="2" s="1"/>
  <c r="Y1075" i="2" s="1"/>
  <c r="U1065" i="2"/>
  <c r="W1065" i="2" s="1"/>
  <c r="Y1065" i="2" s="1"/>
  <c r="U1055" i="2"/>
  <c r="W1055" i="2" s="1"/>
  <c r="Y1055" i="2" s="1"/>
  <c r="U1045" i="2"/>
  <c r="W1045" i="2" s="1"/>
  <c r="Y1045" i="2" s="1"/>
  <c r="U1035" i="2"/>
  <c r="W1035" i="2" s="1"/>
  <c r="Y1035" i="2" s="1"/>
  <c r="U1025" i="2"/>
  <c r="W1025" i="2" s="1"/>
  <c r="Y1025" i="2" s="1"/>
  <c r="U1015" i="2"/>
  <c r="W1015" i="2" s="1"/>
  <c r="Y1015" i="2" s="1"/>
  <c r="U1005" i="2"/>
  <c r="W1005" i="2" s="1"/>
  <c r="Y1005" i="2" s="1"/>
  <c r="U995" i="2"/>
  <c r="W995" i="2" s="1"/>
  <c r="Y995" i="2" s="1"/>
  <c r="U985" i="2"/>
  <c r="W985" i="2" s="1"/>
  <c r="Y985" i="2" s="1"/>
  <c r="U975" i="2"/>
  <c r="W975" i="2" s="1"/>
  <c r="Y975" i="2" s="1"/>
  <c r="U965" i="2"/>
  <c r="W965" i="2" s="1"/>
  <c r="Y965" i="2" s="1"/>
  <c r="U955" i="2"/>
  <c r="W955" i="2" s="1"/>
  <c r="Y955" i="2" s="1"/>
  <c r="U945" i="2"/>
  <c r="W945" i="2" s="1"/>
  <c r="Y945" i="2" s="1"/>
  <c r="U935" i="2"/>
  <c r="W935" i="2" s="1"/>
  <c r="Y935" i="2" s="1"/>
  <c r="U925" i="2"/>
  <c r="W925" i="2" s="1"/>
  <c r="Y925" i="2" s="1"/>
  <c r="U915" i="2"/>
  <c r="W915" i="2" s="1"/>
  <c r="Y915" i="2" s="1"/>
  <c r="U905" i="2"/>
  <c r="W905" i="2" s="1"/>
  <c r="Y905" i="2" s="1"/>
  <c r="U895" i="2"/>
  <c r="W895" i="2" s="1"/>
  <c r="Y895" i="2" s="1"/>
  <c r="U885" i="2"/>
  <c r="W885" i="2" s="1"/>
  <c r="Y885" i="2" s="1"/>
  <c r="U875" i="2"/>
  <c r="W875" i="2" s="1"/>
  <c r="Y875" i="2" s="1"/>
  <c r="U865" i="2"/>
  <c r="W865" i="2" s="1"/>
  <c r="Y865" i="2" s="1"/>
  <c r="U855" i="2"/>
  <c r="W855" i="2" s="1"/>
  <c r="Y855" i="2" s="1"/>
  <c r="U845" i="2"/>
  <c r="W845" i="2" s="1"/>
  <c r="Y845" i="2" s="1"/>
  <c r="U835" i="2"/>
  <c r="W835" i="2" s="1"/>
  <c r="Y835" i="2" s="1"/>
  <c r="U825" i="2"/>
  <c r="W825" i="2" s="1"/>
  <c r="Y825" i="2" s="1"/>
  <c r="U815" i="2"/>
  <c r="W815" i="2" s="1"/>
  <c r="Y815" i="2" s="1"/>
  <c r="U805" i="2"/>
  <c r="W805" i="2" s="1"/>
  <c r="Y805" i="2" s="1"/>
  <c r="U795" i="2"/>
  <c r="W795" i="2" s="1"/>
  <c r="Y795" i="2" s="1"/>
  <c r="U785" i="2"/>
  <c r="W785" i="2" s="1"/>
  <c r="Y785" i="2" s="1"/>
  <c r="U775" i="2"/>
  <c r="W775" i="2" s="1"/>
  <c r="Y775" i="2" s="1"/>
  <c r="U765" i="2"/>
  <c r="W765" i="2" s="1"/>
  <c r="Y765" i="2" s="1"/>
  <c r="U5164" i="2"/>
  <c r="W5164" i="2" s="1"/>
  <c r="Y5164" i="2" s="1"/>
  <c r="U5154" i="2"/>
  <c r="W5154" i="2" s="1"/>
  <c r="Y5154" i="2" s="1"/>
  <c r="U5144" i="2"/>
  <c r="W5144" i="2" s="1"/>
  <c r="Y5144" i="2" s="1"/>
  <c r="U5134" i="2"/>
  <c r="W5134" i="2" s="1"/>
  <c r="Y5134" i="2" s="1"/>
  <c r="U5124" i="2"/>
  <c r="W5124" i="2" s="1"/>
  <c r="Y5124" i="2" s="1"/>
  <c r="U5114" i="2"/>
  <c r="W5114" i="2" s="1"/>
  <c r="Y5114" i="2" s="1"/>
  <c r="U5104" i="2"/>
  <c r="W5104" i="2" s="1"/>
  <c r="Y5104" i="2" s="1"/>
  <c r="U5094" i="2"/>
  <c r="W5094" i="2" s="1"/>
  <c r="Y5094" i="2" s="1"/>
  <c r="U5084" i="2"/>
  <c r="W5084" i="2" s="1"/>
  <c r="Y5084" i="2" s="1"/>
  <c r="U5074" i="2"/>
  <c r="W5074" i="2" s="1"/>
  <c r="Y5074" i="2" s="1"/>
  <c r="U5064" i="2"/>
  <c r="W5064" i="2" s="1"/>
  <c r="Y5064" i="2" s="1"/>
  <c r="U5054" i="2"/>
  <c r="W5054" i="2" s="1"/>
  <c r="Y5054" i="2" s="1"/>
  <c r="U5044" i="2"/>
  <c r="W5044" i="2" s="1"/>
  <c r="Y5044" i="2" s="1"/>
  <c r="U5034" i="2"/>
  <c r="W5034" i="2" s="1"/>
  <c r="Y5034" i="2" s="1"/>
  <c r="U5024" i="2"/>
  <c r="W5024" i="2" s="1"/>
  <c r="Y5024" i="2" s="1"/>
  <c r="U5014" i="2"/>
  <c r="W5014" i="2" s="1"/>
  <c r="Y5014" i="2" s="1"/>
  <c r="U5004" i="2"/>
  <c r="W5004" i="2" s="1"/>
  <c r="Y5004" i="2" s="1"/>
  <c r="U4994" i="2"/>
  <c r="W4994" i="2" s="1"/>
  <c r="Y4994" i="2" s="1"/>
  <c r="U4984" i="2"/>
  <c r="W4984" i="2" s="1"/>
  <c r="Y4984" i="2" s="1"/>
  <c r="U4974" i="2"/>
  <c r="W4974" i="2" s="1"/>
  <c r="Y4974" i="2" s="1"/>
  <c r="U4964" i="2"/>
  <c r="W4964" i="2" s="1"/>
  <c r="Y4964" i="2" s="1"/>
  <c r="U4954" i="2"/>
  <c r="W4954" i="2" s="1"/>
  <c r="Y4954" i="2" s="1"/>
  <c r="U4944" i="2"/>
  <c r="W4944" i="2" s="1"/>
  <c r="Y4944" i="2" s="1"/>
  <c r="U4934" i="2"/>
  <c r="W4934" i="2" s="1"/>
  <c r="Y4934" i="2" s="1"/>
  <c r="U4924" i="2"/>
  <c r="W4924" i="2" s="1"/>
  <c r="Y4924" i="2" s="1"/>
  <c r="U4914" i="2"/>
  <c r="W4914" i="2" s="1"/>
  <c r="Y4914" i="2" s="1"/>
  <c r="U4904" i="2"/>
  <c r="W4904" i="2" s="1"/>
  <c r="Y4904" i="2" s="1"/>
  <c r="U4894" i="2"/>
  <c r="W4894" i="2" s="1"/>
  <c r="Y4894" i="2" s="1"/>
  <c r="U4884" i="2"/>
  <c r="W4884" i="2" s="1"/>
  <c r="Y4884" i="2" s="1"/>
  <c r="U4874" i="2"/>
  <c r="W4874" i="2" s="1"/>
  <c r="Y4874" i="2" s="1"/>
  <c r="U4864" i="2"/>
  <c r="W4864" i="2" s="1"/>
  <c r="Y4864" i="2" s="1"/>
  <c r="U4854" i="2"/>
  <c r="W4854" i="2" s="1"/>
  <c r="Y4854" i="2" s="1"/>
  <c r="U4844" i="2"/>
  <c r="W4844" i="2" s="1"/>
  <c r="Y4844" i="2" s="1"/>
  <c r="U4834" i="2"/>
  <c r="W4834" i="2" s="1"/>
  <c r="Y4834" i="2" s="1"/>
  <c r="U4824" i="2"/>
  <c r="W4824" i="2" s="1"/>
  <c r="Y4824" i="2" s="1"/>
  <c r="U4814" i="2"/>
  <c r="W4814" i="2" s="1"/>
  <c r="Y4814" i="2" s="1"/>
  <c r="U4804" i="2"/>
  <c r="W4804" i="2" s="1"/>
  <c r="Y4804" i="2" s="1"/>
  <c r="U2944" i="2"/>
  <c r="W2944" i="2" s="1"/>
  <c r="Y2944" i="2" s="1"/>
  <c r="U2934" i="2"/>
  <c r="W2934" i="2" s="1"/>
  <c r="Y2934" i="2" s="1"/>
  <c r="U2924" i="2"/>
  <c r="W2924" i="2" s="1"/>
  <c r="Y2924" i="2" s="1"/>
  <c r="U2914" i="2"/>
  <c r="W2914" i="2" s="1"/>
  <c r="Y2914" i="2" s="1"/>
  <c r="U2904" i="2"/>
  <c r="W2904" i="2" s="1"/>
  <c r="Y2904" i="2" s="1"/>
  <c r="U2894" i="2"/>
  <c r="W2894" i="2" s="1"/>
  <c r="Y2894" i="2" s="1"/>
  <c r="U2884" i="2"/>
  <c r="W2884" i="2" s="1"/>
  <c r="Y2884" i="2" s="1"/>
  <c r="U2874" i="2"/>
  <c r="W2874" i="2" s="1"/>
  <c r="Y2874" i="2" s="1"/>
  <c r="U2864" i="2"/>
  <c r="W2864" i="2" s="1"/>
  <c r="Y2864" i="2" s="1"/>
  <c r="U2854" i="2"/>
  <c r="W2854" i="2" s="1"/>
  <c r="Y2854" i="2" s="1"/>
  <c r="U2844" i="2"/>
  <c r="W2844" i="2" s="1"/>
  <c r="Y2844" i="2" s="1"/>
  <c r="U2834" i="2"/>
  <c r="W2834" i="2" s="1"/>
  <c r="Y2834" i="2" s="1"/>
  <c r="U2824" i="2"/>
  <c r="W2824" i="2" s="1"/>
  <c r="Y2824" i="2" s="1"/>
  <c r="U2814" i="2"/>
  <c r="W2814" i="2" s="1"/>
  <c r="Y2814" i="2" s="1"/>
  <c r="U2804" i="2"/>
  <c r="W2804" i="2" s="1"/>
  <c r="Y2804" i="2" s="1"/>
  <c r="U2794" i="2"/>
  <c r="W2794" i="2" s="1"/>
  <c r="Y2794" i="2" s="1"/>
  <c r="U2784" i="2"/>
  <c r="W2784" i="2" s="1"/>
  <c r="Y2784" i="2" s="1"/>
  <c r="U2774" i="2"/>
  <c r="W2774" i="2" s="1"/>
  <c r="Y2774" i="2" s="1"/>
  <c r="U2764" i="2"/>
  <c r="W2764" i="2" s="1"/>
  <c r="Y2764" i="2" s="1"/>
  <c r="U2754" i="2"/>
  <c r="W2754" i="2" s="1"/>
  <c r="Y2754" i="2" s="1"/>
  <c r="U2744" i="2"/>
  <c r="W2744" i="2" s="1"/>
  <c r="Y2744" i="2" s="1"/>
  <c r="U2734" i="2"/>
  <c r="W2734" i="2" s="1"/>
  <c r="Y2734" i="2" s="1"/>
  <c r="U2724" i="2"/>
  <c r="W2724" i="2" s="1"/>
  <c r="Y2724" i="2" s="1"/>
  <c r="U2714" i="2"/>
  <c r="W2714" i="2" s="1"/>
  <c r="Y2714" i="2" s="1"/>
  <c r="U2704" i="2"/>
  <c r="W2704" i="2" s="1"/>
  <c r="Y2704" i="2" s="1"/>
  <c r="U2694" i="2"/>
  <c r="W2694" i="2" s="1"/>
  <c r="Y2694" i="2" s="1"/>
  <c r="U2684" i="2"/>
  <c r="W2684" i="2" s="1"/>
  <c r="Y2684" i="2" s="1"/>
  <c r="U2674" i="2"/>
  <c r="W2674" i="2" s="1"/>
  <c r="Y2674" i="2" s="1"/>
  <c r="U2664" i="2"/>
  <c r="W2664" i="2" s="1"/>
  <c r="Y2664" i="2" s="1"/>
  <c r="U2654" i="2"/>
  <c r="W2654" i="2" s="1"/>
  <c r="Y2654" i="2" s="1"/>
  <c r="U2644" i="2"/>
  <c r="W2644" i="2" s="1"/>
  <c r="Y2644" i="2" s="1"/>
  <c r="U2634" i="2"/>
  <c r="W2634" i="2" s="1"/>
  <c r="Y2634" i="2" s="1"/>
  <c r="U2624" i="2"/>
  <c r="W2624" i="2" s="1"/>
  <c r="Y2624" i="2" s="1"/>
  <c r="U2614" i="2"/>
  <c r="W2614" i="2" s="1"/>
  <c r="Y2614" i="2" s="1"/>
  <c r="U2604" i="2"/>
  <c r="W2604" i="2" s="1"/>
  <c r="Y2604" i="2" s="1"/>
  <c r="U2594" i="2"/>
  <c r="W2594" i="2" s="1"/>
  <c r="Y2594" i="2" s="1"/>
  <c r="U2584" i="2"/>
  <c r="W2584" i="2" s="1"/>
  <c r="Y2584" i="2" s="1"/>
  <c r="U2574" i="2"/>
  <c r="W2574" i="2" s="1"/>
  <c r="Y2574" i="2" s="1"/>
  <c r="U2564" i="2"/>
  <c r="W2564" i="2" s="1"/>
  <c r="Y2564" i="2" s="1"/>
  <c r="U2554" i="2"/>
  <c r="W2554" i="2" s="1"/>
  <c r="Y2554" i="2" s="1"/>
  <c r="U2544" i="2"/>
  <c r="W2544" i="2" s="1"/>
  <c r="Y2544" i="2" s="1"/>
  <c r="U2534" i="2"/>
  <c r="W2534" i="2" s="1"/>
  <c r="Y2534" i="2" s="1"/>
  <c r="U2524" i="2"/>
  <c r="W2524" i="2" s="1"/>
  <c r="Y2524" i="2" s="1"/>
  <c r="U2514" i="2"/>
  <c r="W2514" i="2" s="1"/>
  <c r="Y2514" i="2" s="1"/>
  <c r="U2504" i="2"/>
  <c r="W2504" i="2" s="1"/>
  <c r="Y2504" i="2" s="1"/>
  <c r="U2494" i="2"/>
  <c r="W2494" i="2" s="1"/>
  <c r="Y2494" i="2" s="1"/>
  <c r="U2484" i="2"/>
  <c r="W2484" i="2" s="1"/>
  <c r="Y2484" i="2" s="1"/>
  <c r="U2474" i="2"/>
  <c r="W2474" i="2" s="1"/>
  <c r="Y2474" i="2" s="1"/>
  <c r="U2464" i="2"/>
  <c r="W2464" i="2" s="1"/>
  <c r="Y2464" i="2" s="1"/>
  <c r="U2454" i="2"/>
  <c r="W2454" i="2" s="1"/>
  <c r="Y2454" i="2" s="1"/>
  <c r="U2444" i="2"/>
  <c r="W2444" i="2" s="1"/>
  <c r="Y2444" i="2" s="1"/>
  <c r="U2434" i="2"/>
  <c r="W2434" i="2" s="1"/>
  <c r="Y2434" i="2" s="1"/>
  <c r="U2424" i="2"/>
  <c r="W2424" i="2" s="1"/>
  <c r="Y2424" i="2" s="1"/>
  <c r="U2414" i="2"/>
  <c r="W2414" i="2" s="1"/>
  <c r="Y2414" i="2" s="1"/>
  <c r="U2404" i="2"/>
  <c r="W2404" i="2" s="1"/>
  <c r="Y2404" i="2" s="1"/>
  <c r="U2394" i="2"/>
  <c r="W2394" i="2" s="1"/>
  <c r="Y2394" i="2" s="1"/>
  <c r="U2384" i="2"/>
  <c r="W2384" i="2" s="1"/>
  <c r="Y2384" i="2" s="1"/>
  <c r="U2374" i="2"/>
  <c r="W2374" i="2" s="1"/>
  <c r="Y2374" i="2" s="1"/>
  <c r="U2364" i="2"/>
  <c r="W2364" i="2" s="1"/>
  <c r="Y2364" i="2" s="1"/>
  <c r="U2354" i="2"/>
  <c r="W2354" i="2" s="1"/>
  <c r="Y2354" i="2" s="1"/>
  <c r="U2344" i="2"/>
  <c r="W2344" i="2" s="1"/>
  <c r="Y2344" i="2" s="1"/>
  <c r="U2334" i="2"/>
  <c r="W2334" i="2" s="1"/>
  <c r="Y2334" i="2" s="1"/>
  <c r="U2324" i="2"/>
  <c r="W2324" i="2" s="1"/>
  <c r="Y2324" i="2" s="1"/>
  <c r="U2314" i="2"/>
  <c r="W2314" i="2" s="1"/>
  <c r="Y2314" i="2" s="1"/>
  <c r="U2304" i="2"/>
  <c r="W2304" i="2" s="1"/>
  <c r="Y2304" i="2" s="1"/>
  <c r="U2294" i="2"/>
  <c r="W2294" i="2" s="1"/>
  <c r="Y2294" i="2" s="1"/>
  <c r="U2284" i="2"/>
  <c r="W2284" i="2" s="1"/>
  <c r="Y2284" i="2" s="1"/>
  <c r="U2274" i="2"/>
  <c r="W2274" i="2" s="1"/>
  <c r="Y2274" i="2" s="1"/>
  <c r="U2264" i="2"/>
  <c r="W2264" i="2" s="1"/>
  <c r="Y2264" i="2" s="1"/>
  <c r="U2254" i="2"/>
  <c r="W2254" i="2" s="1"/>
  <c r="Y2254" i="2" s="1"/>
  <c r="U2244" i="2"/>
  <c r="W2244" i="2" s="1"/>
  <c r="Y2244" i="2" s="1"/>
  <c r="U2234" i="2"/>
  <c r="W2234" i="2" s="1"/>
  <c r="Y2234" i="2" s="1"/>
  <c r="U1114" i="2"/>
  <c r="W1114" i="2" s="1"/>
  <c r="Y1114" i="2" s="1"/>
  <c r="U1104" i="2"/>
  <c r="W1104" i="2" s="1"/>
  <c r="Y1104" i="2" s="1"/>
  <c r="U1094" i="2"/>
  <c r="W1094" i="2" s="1"/>
  <c r="Y1094" i="2" s="1"/>
  <c r="U1084" i="2"/>
  <c r="W1084" i="2" s="1"/>
  <c r="Y1084" i="2" s="1"/>
  <c r="U1074" i="2"/>
  <c r="W1074" i="2" s="1"/>
  <c r="Y1074" i="2" s="1"/>
  <c r="U1064" i="2"/>
  <c r="W1064" i="2" s="1"/>
  <c r="Y1064" i="2" s="1"/>
  <c r="U1054" i="2"/>
  <c r="W1054" i="2" s="1"/>
  <c r="Y1054" i="2" s="1"/>
  <c r="U1044" i="2"/>
  <c r="W1044" i="2" s="1"/>
  <c r="Y1044" i="2" s="1"/>
  <c r="U1034" i="2"/>
  <c r="W1034" i="2" s="1"/>
  <c r="Y1034" i="2" s="1"/>
  <c r="U1024" i="2"/>
  <c r="W1024" i="2" s="1"/>
  <c r="Y1024" i="2" s="1"/>
  <c r="U1014" i="2"/>
  <c r="W1014" i="2" s="1"/>
  <c r="Y1014" i="2" s="1"/>
  <c r="U1004" i="2"/>
  <c r="W1004" i="2" s="1"/>
  <c r="Y1004" i="2" s="1"/>
  <c r="U994" i="2"/>
  <c r="W994" i="2" s="1"/>
  <c r="Y994" i="2" s="1"/>
  <c r="U984" i="2"/>
  <c r="W984" i="2" s="1"/>
  <c r="Y984" i="2" s="1"/>
  <c r="U974" i="2"/>
  <c r="W974" i="2" s="1"/>
  <c r="Y974" i="2" s="1"/>
  <c r="U964" i="2"/>
  <c r="W964" i="2" s="1"/>
  <c r="Y964" i="2" s="1"/>
  <c r="U954" i="2"/>
  <c r="W954" i="2" s="1"/>
  <c r="Y954" i="2" s="1"/>
  <c r="U944" i="2"/>
  <c r="W944" i="2" s="1"/>
  <c r="Y944" i="2" s="1"/>
  <c r="U934" i="2"/>
  <c r="W934" i="2" s="1"/>
  <c r="Y934" i="2" s="1"/>
  <c r="U924" i="2"/>
  <c r="W924" i="2" s="1"/>
  <c r="Y924" i="2" s="1"/>
  <c r="U914" i="2"/>
  <c r="W914" i="2" s="1"/>
  <c r="Y914" i="2" s="1"/>
  <c r="U904" i="2"/>
  <c r="W904" i="2" s="1"/>
  <c r="Y904" i="2" s="1"/>
  <c r="U894" i="2"/>
  <c r="W894" i="2" s="1"/>
  <c r="Y894" i="2" s="1"/>
  <c r="U884" i="2"/>
  <c r="W884" i="2" s="1"/>
  <c r="Y884" i="2" s="1"/>
  <c r="U874" i="2"/>
  <c r="W874" i="2" s="1"/>
  <c r="Y874" i="2" s="1"/>
  <c r="U864" i="2"/>
  <c r="W864" i="2" s="1"/>
  <c r="Y864" i="2" s="1"/>
  <c r="U854" i="2"/>
  <c r="W854" i="2" s="1"/>
  <c r="Y854" i="2" s="1"/>
  <c r="U844" i="2"/>
  <c r="W844" i="2" s="1"/>
  <c r="Y844" i="2" s="1"/>
  <c r="U834" i="2"/>
  <c r="W834" i="2" s="1"/>
  <c r="Y834" i="2" s="1"/>
  <c r="U824" i="2"/>
  <c r="W824" i="2" s="1"/>
  <c r="Y824" i="2" s="1"/>
  <c r="U814" i="2"/>
  <c r="W814" i="2" s="1"/>
  <c r="Y814" i="2" s="1"/>
  <c r="U804" i="2"/>
  <c r="W804" i="2" s="1"/>
  <c r="Y804" i="2" s="1"/>
  <c r="U794" i="2"/>
  <c r="W794" i="2" s="1"/>
  <c r="Y794" i="2" s="1"/>
  <c r="U784" i="2"/>
  <c r="W784" i="2" s="1"/>
  <c r="Y784" i="2" s="1"/>
  <c r="U774" i="2"/>
  <c r="W774" i="2" s="1"/>
  <c r="Y774" i="2" s="1"/>
  <c r="U764" i="2"/>
  <c r="W764" i="2" s="1"/>
  <c r="Y764" i="2" s="1"/>
  <c r="U2943" i="2"/>
  <c r="W2943" i="2" s="1"/>
  <c r="Y2943" i="2" s="1"/>
  <c r="U2933" i="2"/>
  <c r="W2933" i="2" s="1"/>
  <c r="Y2933" i="2" s="1"/>
  <c r="U2923" i="2"/>
  <c r="W2923" i="2" s="1"/>
  <c r="Y2923" i="2" s="1"/>
  <c r="U2913" i="2"/>
  <c r="W2913" i="2" s="1"/>
  <c r="Y2913" i="2" s="1"/>
  <c r="U2903" i="2"/>
  <c r="W2903" i="2" s="1"/>
  <c r="Y2903" i="2" s="1"/>
  <c r="U2893" i="2"/>
  <c r="W2893" i="2" s="1"/>
  <c r="Y2893" i="2" s="1"/>
  <c r="U2883" i="2"/>
  <c r="W2883" i="2" s="1"/>
  <c r="Y2883" i="2" s="1"/>
  <c r="U2873" i="2"/>
  <c r="W2873" i="2" s="1"/>
  <c r="Y2873" i="2" s="1"/>
  <c r="U2863" i="2"/>
  <c r="W2863" i="2" s="1"/>
  <c r="Y2863" i="2" s="1"/>
  <c r="U2853" i="2"/>
  <c r="W2853" i="2" s="1"/>
  <c r="Y2853" i="2" s="1"/>
  <c r="U2843" i="2"/>
  <c r="W2843" i="2" s="1"/>
  <c r="Y2843" i="2" s="1"/>
  <c r="U2833" i="2"/>
  <c r="W2833" i="2" s="1"/>
  <c r="Y2833" i="2" s="1"/>
  <c r="U2823" i="2"/>
  <c r="W2823" i="2" s="1"/>
  <c r="Y2823" i="2" s="1"/>
  <c r="U2813" i="2"/>
  <c r="W2813" i="2" s="1"/>
  <c r="Y2813" i="2" s="1"/>
  <c r="U2803" i="2"/>
  <c r="W2803" i="2" s="1"/>
  <c r="Y2803" i="2" s="1"/>
  <c r="U2793" i="2"/>
  <c r="W2793" i="2" s="1"/>
  <c r="Y2793" i="2" s="1"/>
  <c r="U2783" i="2"/>
  <c r="W2783" i="2" s="1"/>
  <c r="Y2783" i="2" s="1"/>
  <c r="U2773" i="2"/>
  <c r="W2773" i="2" s="1"/>
  <c r="Y2773" i="2" s="1"/>
  <c r="U2763" i="2"/>
  <c r="W2763" i="2" s="1"/>
  <c r="Y2763" i="2" s="1"/>
  <c r="U2753" i="2"/>
  <c r="W2753" i="2" s="1"/>
  <c r="Y2753" i="2" s="1"/>
  <c r="U2743" i="2"/>
  <c r="W2743" i="2" s="1"/>
  <c r="Y2743" i="2" s="1"/>
  <c r="U2733" i="2"/>
  <c r="W2733" i="2" s="1"/>
  <c r="Y2733" i="2" s="1"/>
  <c r="U2723" i="2"/>
  <c r="W2723" i="2" s="1"/>
  <c r="Y2723" i="2" s="1"/>
  <c r="U2713" i="2"/>
  <c r="W2713" i="2" s="1"/>
  <c r="Y2713" i="2" s="1"/>
  <c r="U2703" i="2"/>
  <c r="W2703" i="2" s="1"/>
  <c r="Y2703" i="2" s="1"/>
  <c r="U2693" i="2"/>
  <c r="W2693" i="2" s="1"/>
  <c r="Y2693" i="2" s="1"/>
  <c r="U2683" i="2"/>
  <c r="W2683" i="2" s="1"/>
  <c r="Y2683" i="2" s="1"/>
  <c r="U2673" i="2"/>
  <c r="W2673" i="2" s="1"/>
  <c r="Y2673" i="2" s="1"/>
  <c r="U2663" i="2"/>
  <c r="W2663" i="2" s="1"/>
  <c r="Y2663" i="2" s="1"/>
  <c r="U2653" i="2"/>
  <c r="W2653" i="2" s="1"/>
  <c r="Y2653" i="2" s="1"/>
  <c r="U2643" i="2"/>
  <c r="W2643" i="2" s="1"/>
  <c r="Y2643" i="2" s="1"/>
  <c r="U2633" i="2"/>
  <c r="W2633" i="2" s="1"/>
  <c r="Y2633" i="2" s="1"/>
  <c r="U2623" i="2"/>
  <c r="W2623" i="2" s="1"/>
  <c r="Y2623" i="2" s="1"/>
  <c r="U2613" i="2"/>
  <c r="W2613" i="2" s="1"/>
  <c r="Y2613" i="2" s="1"/>
  <c r="U2603" i="2"/>
  <c r="W2603" i="2" s="1"/>
  <c r="Y2603" i="2" s="1"/>
  <c r="U2593" i="2"/>
  <c r="W2593" i="2" s="1"/>
  <c r="Y2593" i="2" s="1"/>
  <c r="U2583" i="2"/>
  <c r="W2583" i="2" s="1"/>
  <c r="Y2583" i="2" s="1"/>
  <c r="U2573" i="2"/>
  <c r="W2573" i="2" s="1"/>
  <c r="Y2573" i="2" s="1"/>
  <c r="U2563" i="2"/>
  <c r="W2563" i="2" s="1"/>
  <c r="Y2563" i="2" s="1"/>
  <c r="U2553" i="2"/>
  <c r="W2553" i="2" s="1"/>
  <c r="Y2553" i="2" s="1"/>
  <c r="U2543" i="2"/>
  <c r="W2543" i="2" s="1"/>
  <c r="Y2543" i="2" s="1"/>
  <c r="U2533" i="2"/>
  <c r="W2533" i="2" s="1"/>
  <c r="Y2533" i="2" s="1"/>
  <c r="U2523" i="2"/>
  <c r="W2523" i="2" s="1"/>
  <c r="Y2523" i="2" s="1"/>
  <c r="U2513" i="2"/>
  <c r="W2513" i="2" s="1"/>
  <c r="Y2513" i="2" s="1"/>
  <c r="U2503" i="2"/>
  <c r="W2503" i="2" s="1"/>
  <c r="Y2503" i="2" s="1"/>
  <c r="U2493" i="2"/>
  <c r="W2493" i="2" s="1"/>
  <c r="Y2493" i="2" s="1"/>
  <c r="U2483" i="2"/>
  <c r="W2483" i="2" s="1"/>
  <c r="Y2483" i="2" s="1"/>
  <c r="U2473" i="2"/>
  <c r="W2473" i="2" s="1"/>
  <c r="Y2473" i="2" s="1"/>
  <c r="U2463" i="2"/>
  <c r="W2463" i="2" s="1"/>
  <c r="Y2463" i="2" s="1"/>
  <c r="U2453" i="2"/>
  <c r="W2453" i="2" s="1"/>
  <c r="Y2453" i="2" s="1"/>
  <c r="U2443" i="2"/>
  <c r="W2443" i="2" s="1"/>
  <c r="Y2443" i="2" s="1"/>
  <c r="U2433" i="2"/>
  <c r="W2433" i="2" s="1"/>
  <c r="Y2433" i="2" s="1"/>
  <c r="U2423" i="2"/>
  <c r="W2423" i="2" s="1"/>
  <c r="Y2423" i="2" s="1"/>
  <c r="U2413" i="2"/>
  <c r="W2413" i="2" s="1"/>
  <c r="Y2413" i="2" s="1"/>
  <c r="U2403" i="2"/>
  <c r="W2403" i="2" s="1"/>
  <c r="Y2403" i="2" s="1"/>
  <c r="U2393" i="2"/>
  <c r="W2393" i="2" s="1"/>
  <c r="Y2393" i="2" s="1"/>
  <c r="U2383" i="2"/>
  <c r="W2383" i="2" s="1"/>
  <c r="Y2383" i="2" s="1"/>
  <c r="U2373" i="2"/>
  <c r="W2373" i="2" s="1"/>
  <c r="Y2373" i="2" s="1"/>
  <c r="U2363" i="2"/>
  <c r="W2363" i="2" s="1"/>
  <c r="Y2363" i="2" s="1"/>
  <c r="U2353" i="2"/>
  <c r="W2353" i="2" s="1"/>
  <c r="Y2353" i="2" s="1"/>
  <c r="U2343" i="2"/>
  <c r="W2343" i="2" s="1"/>
  <c r="Y2343" i="2" s="1"/>
  <c r="U2333" i="2"/>
  <c r="W2333" i="2" s="1"/>
  <c r="Y2333" i="2" s="1"/>
  <c r="U2323" i="2"/>
  <c r="W2323" i="2" s="1"/>
  <c r="Y2323" i="2" s="1"/>
  <c r="U2313" i="2"/>
  <c r="W2313" i="2" s="1"/>
  <c r="Y2313" i="2" s="1"/>
  <c r="U2303" i="2"/>
  <c r="W2303" i="2" s="1"/>
  <c r="Y2303" i="2" s="1"/>
  <c r="U2293" i="2"/>
  <c r="W2293" i="2" s="1"/>
  <c r="Y2293" i="2" s="1"/>
  <c r="U2283" i="2"/>
  <c r="W2283" i="2" s="1"/>
  <c r="Y2283" i="2" s="1"/>
  <c r="U2273" i="2"/>
  <c r="W2273" i="2" s="1"/>
  <c r="Y2273" i="2" s="1"/>
  <c r="U2263" i="2"/>
  <c r="W2263" i="2" s="1"/>
  <c r="Y2263" i="2" s="1"/>
  <c r="U2253" i="2"/>
  <c r="W2253" i="2" s="1"/>
  <c r="Y2253" i="2" s="1"/>
  <c r="U2243" i="2"/>
  <c r="W2243" i="2" s="1"/>
  <c r="Y2243" i="2" s="1"/>
  <c r="U1113" i="2"/>
  <c r="W1113" i="2" s="1"/>
  <c r="Y1113" i="2" s="1"/>
  <c r="U1103" i="2"/>
  <c r="W1103" i="2" s="1"/>
  <c r="Y1103" i="2" s="1"/>
  <c r="U1093" i="2"/>
  <c r="W1093" i="2" s="1"/>
  <c r="Y1093" i="2" s="1"/>
  <c r="U1083" i="2"/>
  <c r="W1083" i="2" s="1"/>
  <c r="Y1083" i="2" s="1"/>
  <c r="U1073" i="2"/>
  <c r="W1073" i="2" s="1"/>
  <c r="Y1073" i="2" s="1"/>
  <c r="U1063" i="2"/>
  <c r="W1063" i="2" s="1"/>
  <c r="Y1063" i="2" s="1"/>
  <c r="U1053" i="2"/>
  <c r="W1053" i="2" s="1"/>
  <c r="Y1053" i="2" s="1"/>
  <c r="U1043" i="2"/>
  <c r="W1043" i="2" s="1"/>
  <c r="Y1043" i="2" s="1"/>
  <c r="U1033" i="2"/>
  <c r="W1033" i="2" s="1"/>
  <c r="Y1033" i="2" s="1"/>
  <c r="U1023" i="2"/>
  <c r="W1023" i="2" s="1"/>
  <c r="Y1023" i="2" s="1"/>
  <c r="U1013" i="2"/>
  <c r="W1013" i="2" s="1"/>
  <c r="Y1013" i="2" s="1"/>
  <c r="U1003" i="2"/>
  <c r="W1003" i="2" s="1"/>
  <c r="Y1003" i="2" s="1"/>
  <c r="U993" i="2"/>
  <c r="W993" i="2" s="1"/>
  <c r="Y993" i="2" s="1"/>
  <c r="U983" i="2"/>
  <c r="W983" i="2" s="1"/>
  <c r="Y983" i="2" s="1"/>
  <c r="U973" i="2"/>
  <c r="W973" i="2" s="1"/>
  <c r="Y973" i="2" s="1"/>
  <c r="U963" i="2"/>
  <c r="W963" i="2" s="1"/>
  <c r="Y963" i="2" s="1"/>
  <c r="U953" i="2"/>
  <c r="W953" i="2" s="1"/>
  <c r="Y953" i="2" s="1"/>
  <c r="U943" i="2"/>
  <c r="W943" i="2" s="1"/>
  <c r="Y943" i="2" s="1"/>
  <c r="U933" i="2"/>
  <c r="W933" i="2" s="1"/>
  <c r="Y933" i="2" s="1"/>
  <c r="U923" i="2"/>
  <c r="W923" i="2" s="1"/>
  <c r="Y923" i="2" s="1"/>
  <c r="U913" i="2"/>
  <c r="W913" i="2" s="1"/>
  <c r="Y913" i="2" s="1"/>
  <c r="U903" i="2"/>
  <c r="W903" i="2" s="1"/>
  <c r="Y903" i="2" s="1"/>
  <c r="U893" i="2"/>
  <c r="W893" i="2" s="1"/>
  <c r="Y893" i="2" s="1"/>
  <c r="U883" i="2"/>
  <c r="W883" i="2" s="1"/>
  <c r="Y883" i="2" s="1"/>
  <c r="U873" i="2"/>
  <c r="W873" i="2" s="1"/>
  <c r="Y873" i="2" s="1"/>
  <c r="U863" i="2"/>
  <c r="W863" i="2" s="1"/>
  <c r="Y863" i="2" s="1"/>
  <c r="U853" i="2"/>
  <c r="W853" i="2" s="1"/>
  <c r="Y853" i="2" s="1"/>
  <c r="U843" i="2"/>
  <c r="W843" i="2" s="1"/>
  <c r="Y843" i="2" s="1"/>
  <c r="U833" i="2"/>
  <c r="W833" i="2" s="1"/>
  <c r="Y833" i="2" s="1"/>
  <c r="U823" i="2"/>
  <c r="W823" i="2" s="1"/>
  <c r="Y823" i="2" s="1"/>
  <c r="U813" i="2"/>
  <c r="W813" i="2" s="1"/>
  <c r="Y813" i="2" s="1"/>
  <c r="U803" i="2"/>
  <c r="W803" i="2" s="1"/>
  <c r="Y803" i="2" s="1"/>
  <c r="U793" i="2"/>
  <c r="W793" i="2" s="1"/>
  <c r="Y793" i="2" s="1"/>
  <c r="U783" i="2"/>
  <c r="W783" i="2" s="1"/>
  <c r="Y783" i="2" s="1"/>
  <c r="U773" i="2"/>
  <c r="W773" i="2" s="1"/>
  <c r="Y773" i="2" s="1"/>
  <c r="U763" i="2"/>
  <c r="W763" i="2" s="1"/>
  <c r="Y763" i="2" s="1"/>
  <c r="U5162" i="2"/>
  <c r="W5162" i="2" s="1"/>
  <c r="Y5162" i="2" s="1"/>
  <c r="U5152" i="2"/>
  <c r="W5152" i="2" s="1"/>
  <c r="Y5152" i="2" s="1"/>
  <c r="U5142" i="2"/>
  <c r="W5142" i="2" s="1"/>
  <c r="Y5142" i="2" s="1"/>
  <c r="U5132" i="2"/>
  <c r="W5132" i="2" s="1"/>
  <c r="Y5132" i="2" s="1"/>
  <c r="U5122" i="2"/>
  <c r="W5122" i="2" s="1"/>
  <c r="Y5122" i="2" s="1"/>
  <c r="U5112" i="2"/>
  <c r="W5112" i="2" s="1"/>
  <c r="Y5112" i="2" s="1"/>
  <c r="U5102" i="2"/>
  <c r="W5102" i="2" s="1"/>
  <c r="Y5102" i="2" s="1"/>
  <c r="U5092" i="2"/>
  <c r="W5092" i="2" s="1"/>
  <c r="Y5092" i="2" s="1"/>
  <c r="U5082" i="2"/>
  <c r="W5082" i="2" s="1"/>
  <c r="Y5082" i="2" s="1"/>
  <c r="U5072" i="2"/>
  <c r="W5072" i="2" s="1"/>
  <c r="Y5072" i="2" s="1"/>
  <c r="U5062" i="2"/>
  <c r="W5062" i="2" s="1"/>
  <c r="Y5062" i="2" s="1"/>
  <c r="U5052" i="2"/>
  <c r="W5052" i="2" s="1"/>
  <c r="Y5052" i="2" s="1"/>
  <c r="U5042" i="2"/>
  <c r="W5042" i="2" s="1"/>
  <c r="Y5042" i="2" s="1"/>
  <c r="U5032" i="2"/>
  <c r="W5032" i="2" s="1"/>
  <c r="Y5032" i="2" s="1"/>
  <c r="U5022" i="2"/>
  <c r="W5022" i="2" s="1"/>
  <c r="Y5022" i="2" s="1"/>
  <c r="U5012" i="2"/>
  <c r="W5012" i="2" s="1"/>
  <c r="Y5012" i="2" s="1"/>
  <c r="U5002" i="2"/>
  <c r="W5002" i="2" s="1"/>
  <c r="Y5002" i="2" s="1"/>
  <c r="U4992" i="2"/>
  <c r="W4992" i="2" s="1"/>
  <c r="Y4992" i="2" s="1"/>
  <c r="U4982" i="2"/>
  <c r="W4982" i="2" s="1"/>
  <c r="Y4982" i="2" s="1"/>
  <c r="U4972" i="2"/>
  <c r="W4972" i="2" s="1"/>
  <c r="Y4972" i="2" s="1"/>
  <c r="U4962" i="2"/>
  <c r="W4962" i="2" s="1"/>
  <c r="Y4962" i="2" s="1"/>
  <c r="U4952" i="2"/>
  <c r="W4952" i="2" s="1"/>
  <c r="Y4952" i="2" s="1"/>
  <c r="U4942" i="2"/>
  <c r="W4942" i="2" s="1"/>
  <c r="Y4942" i="2" s="1"/>
  <c r="U4932" i="2"/>
  <c r="W4932" i="2" s="1"/>
  <c r="Y4932" i="2" s="1"/>
  <c r="U4922" i="2"/>
  <c r="W4922" i="2" s="1"/>
  <c r="Y4922" i="2" s="1"/>
  <c r="U4912" i="2"/>
  <c r="W4912" i="2" s="1"/>
  <c r="Y4912" i="2" s="1"/>
  <c r="U4902" i="2"/>
  <c r="W4902" i="2" s="1"/>
  <c r="Y4902" i="2" s="1"/>
  <c r="U4892" i="2"/>
  <c r="W4892" i="2" s="1"/>
  <c r="Y4892" i="2" s="1"/>
  <c r="U4882" i="2"/>
  <c r="W4882" i="2" s="1"/>
  <c r="Y4882" i="2" s="1"/>
  <c r="U4872" i="2"/>
  <c r="W4872" i="2" s="1"/>
  <c r="Y4872" i="2" s="1"/>
  <c r="U4862" i="2"/>
  <c r="W4862" i="2" s="1"/>
  <c r="Y4862" i="2" s="1"/>
  <c r="U4852" i="2"/>
  <c r="W4852" i="2" s="1"/>
  <c r="Y4852" i="2" s="1"/>
  <c r="U4842" i="2"/>
  <c r="W4842" i="2" s="1"/>
  <c r="Y4842" i="2" s="1"/>
  <c r="U4832" i="2"/>
  <c r="W4832" i="2" s="1"/>
  <c r="Y4832" i="2" s="1"/>
  <c r="U4822" i="2"/>
  <c r="W4822" i="2" s="1"/>
  <c r="Y4822" i="2" s="1"/>
  <c r="U4812" i="2"/>
  <c r="W4812" i="2" s="1"/>
  <c r="Y4812" i="2" s="1"/>
  <c r="U4802" i="2"/>
  <c r="W4802" i="2" s="1"/>
  <c r="Y4802" i="2" s="1"/>
  <c r="U2942" i="2"/>
  <c r="W2942" i="2" s="1"/>
  <c r="Y2942" i="2" s="1"/>
  <c r="U2932" i="2"/>
  <c r="W2932" i="2" s="1"/>
  <c r="Y2932" i="2" s="1"/>
  <c r="U2922" i="2"/>
  <c r="W2922" i="2" s="1"/>
  <c r="Y2922" i="2" s="1"/>
  <c r="U2912" i="2"/>
  <c r="W2912" i="2" s="1"/>
  <c r="Y2912" i="2" s="1"/>
  <c r="U2902" i="2"/>
  <c r="W2902" i="2" s="1"/>
  <c r="Y2902" i="2" s="1"/>
  <c r="U2892" i="2"/>
  <c r="W2892" i="2" s="1"/>
  <c r="Y2892" i="2" s="1"/>
  <c r="U2882" i="2"/>
  <c r="W2882" i="2" s="1"/>
  <c r="Y2882" i="2" s="1"/>
  <c r="U2872" i="2"/>
  <c r="W2872" i="2" s="1"/>
  <c r="Y2872" i="2" s="1"/>
  <c r="U2862" i="2"/>
  <c r="W2862" i="2" s="1"/>
  <c r="Y2862" i="2" s="1"/>
  <c r="U2852" i="2"/>
  <c r="W2852" i="2" s="1"/>
  <c r="Y2852" i="2" s="1"/>
  <c r="U2842" i="2"/>
  <c r="W2842" i="2" s="1"/>
  <c r="Y2842" i="2" s="1"/>
  <c r="U2832" i="2"/>
  <c r="W2832" i="2" s="1"/>
  <c r="Y2832" i="2" s="1"/>
  <c r="U2822" i="2"/>
  <c r="W2822" i="2" s="1"/>
  <c r="Y2822" i="2" s="1"/>
  <c r="U2812" i="2"/>
  <c r="W2812" i="2" s="1"/>
  <c r="Y2812" i="2" s="1"/>
  <c r="U2802" i="2"/>
  <c r="W2802" i="2" s="1"/>
  <c r="Y2802" i="2" s="1"/>
  <c r="U2792" i="2"/>
  <c r="W2792" i="2" s="1"/>
  <c r="Y2792" i="2" s="1"/>
  <c r="U2782" i="2"/>
  <c r="W2782" i="2" s="1"/>
  <c r="Y2782" i="2" s="1"/>
  <c r="U2772" i="2"/>
  <c r="W2772" i="2" s="1"/>
  <c r="Y2772" i="2" s="1"/>
  <c r="U2762" i="2"/>
  <c r="W2762" i="2" s="1"/>
  <c r="Y2762" i="2" s="1"/>
  <c r="U2752" i="2"/>
  <c r="W2752" i="2" s="1"/>
  <c r="Y2752" i="2" s="1"/>
  <c r="U2742" i="2"/>
  <c r="W2742" i="2" s="1"/>
  <c r="Y2742" i="2" s="1"/>
  <c r="U2732" i="2"/>
  <c r="W2732" i="2" s="1"/>
  <c r="Y2732" i="2" s="1"/>
  <c r="U2722" i="2"/>
  <c r="W2722" i="2" s="1"/>
  <c r="Y2722" i="2" s="1"/>
  <c r="U2712" i="2"/>
  <c r="W2712" i="2" s="1"/>
  <c r="Y2712" i="2" s="1"/>
  <c r="U2702" i="2"/>
  <c r="W2702" i="2" s="1"/>
  <c r="Y2702" i="2" s="1"/>
  <c r="U2692" i="2"/>
  <c r="W2692" i="2" s="1"/>
  <c r="Y2692" i="2" s="1"/>
  <c r="U2682" i="2"/>
  <c r="W2682" i="2" s="1"/>
  <c r="Y2682" i="2" s="1"/>
  <c r="U2672" i="2"/>
  <c r="W2672" i="2" s="1"/>
  <c r="Y2672" i="2" s="1"/>
  <c r="U2662" i="2"/>
  <c r="W2662" i="2" s="1"/>
  <c r="Y2662" i="2" s="1"/>
  <c r="U2652" i="2"/>
  <c r="W2652" i="2" s="1"/>
  <c r="Y2652" i="2" s="1"/>
  <c r="U2642" i="2"/>
  <c r="W2642" i="2" s="1"/>
  <c r="Y2642" i="2" s="1"/>
  <c r="U2632" i="2"/>
  <c r="W2632" i="2" s="1"/>
  <c r="Y2632" i="2" s="1"/>
  <c r="U2622" i="2"/>
  <c r="W2622" i="2" s="1"/>
  <c r="Y2622" i="2" s="1"/>
  <c r="U2612" i="2"/>
  <c r="W2612" i="2" s="1"/>
  <c r="Y2612" i="2" s="1"/>
  <c r="U2602" i="2"/>
  <c r="W2602" i="2" s="1"/>
  <c r="Y2602" i="2" s="1"/>
  <c r="U2592" i="2"/>
  <c r="W2592" i="2" s="1"/>
  <c r="Y2592" i="2" s="1"/>
  <c r="U2582" i="2"/>
  <c r="W2582" i="2" s="1"/>
  <c r="Y2582" i="2" s="1"/>
  <c r="U2572" i="2"/>
  <c r="W2572" i="2" s="1"/>
  <c r="Y2572" i="2" s="1"/>
  <c r="U2562" i="2"/>
  <c r="W2562" i="2" s="1"/>
  <c r="Y2562" i="2" s="1"/>
  <c r="U2552" i="2"/>
  <c r="W2552" i="2" s="1"/>
  <c r="Y2552" i="2" s="1"/>
  <c r="U2542" i="2"/>
  <c r="W2542" i="2" s="1"/>
  <c r="Y2542" i="2" s="1"/>
  <c r="U2532" i="2"/>
  <c r="W2532" i="2" s="1"/>
  <c r="Y2532" i="2" s="1"/>
  <c r="U2522" i="2"/>
  <c r="W2522" i="2" s="1"/>
  <c r="Y2522" i="2" s="1"/>
  <c r="U2512" i="2"/>
  <c r="W2512" i="2" s="1"/>
  <c r="Y2512" i="2" s="1"/>
  <c r="U2502" i="2"/>
  <c r="W2502" i="2" s="1"/>
  <c r="Y2502" i="2" s="1"/>
  <c r="U2492" i="2"/>
  <c r="W2492" i="2" s="1"/>
  <c r="Y2492" i="2" s="1"/>
  <c r="U2482" i="2"/>
  <c r="W2482" i="2" s="1"/>
  <c r="Y2482" i="2" s="1"/>
  <c r="U2472" i="2"/>
  <c r="W2472" i="2" s="1"/>
  <c r="Y2472" i="2" s="1"/>
  <c r="U2462" i="2"/>
  <c r="W2462" i="2" s="1"/>
  <c r="Y2462" i="2" s="1"/>
  <c r="U2452" i="2"/>
  <c r="W2452" i="2" s="1"/>
  <c r="Y2452" i="2" s="1"/>
  <c r="U2442" i="2"/>
  <c r="W2442" i="2" s="1"/>
  <c r="Y2442" i="2" s="1"/>
  <c r="U2432" i="2"/>
  <c r="W2432" i="2" s="1"/>
  <c r="Y2432" i="2" s="1"/>
  <c r="U2422" i="2"/>
  <c r="W2422" i="2" s="1"/>
  <c r="Y2422" i="2" s="1"/>
  <c r="U2412" i="2"/>
  <c r="W2412" i="2" s="1"/>
  <c r="Y2412" i="2" s="1"/>
  <c r="U2402" i="2"/>
  <c r="W2402" i="2" s="1"/>
  <c r="Y2402" i="2" s="1"/>
  <c r="U2392" i="2"/>
  <c r="W2392" i="2" s="1"/>
  <c r="Y2392" i="2" s="1"/>
  <c r="U2382" i="2"/>
  <c r="W2382" i="2" s="1"/>
  <c r="Y2382" i="2" s="1"/>
  <c r="U2372" i="2"/>
  <c r="W2372" i="2" s="1"/>
  <c r="Y2372" i="2" s="1"/>
  <c r="U2362" i="2"/>
  <c r="W2362" i="2" s="1"/>
  <c r="Y2362" i="2" s="1"/>
  <c r="U2352" i="2"/>
  <c r="W2352" i="2" s="1"/>
  <c r="Y2352" i="2" s="1"/>
  <c r="U2342" i="2"/>
  <c r="W2342" i="2" s="1"/>
  <c r="Y2342" i="2" s="1"/>
  <c r="U2332" i="2"/>
  <c r="W2332" i="2" s="1"/>
  <c r="Y2332" i="2" s="1"/>
  <c r="U2322" i="2"/>
  <c r="W2322" i="2" s="1"/>
  <c r="Y2322" i="2" s="1"/>
  <c r="U2312" i="2"/>
  <c r="W2312" i="2" s="1"/>
  <c r="Y2312" i="2" s="1"/>
  <c r="U2302" i="2"/>
  <c r="W2302" i="2" s="1"/>
  <c r="Y2302" i="2" s="1"/>
  <c r="U2292" i="2"/>
  <c r="W2292" i="2" s="1"/>
  <c r="Y2292" i="2" s="1"/>
  <c r="U2282" i="2"/>
  <c r="W2282" i="2" s="1"/>
  <c r="Y2282" i="2" s="1"/>
  <c r="U2272" i="2"/>
  <c r="W2272" i="2" s="1"/>
  <c r="Y2272" i="2" s="1"/>
  <c r="U2262" i="2"/>
  <c r="W2262" i="2" s="1"/>
  <c r="Y2262" i="2" s="1"/>
  <c r="U2252" i="2"/>
  <c r="W2252" i="2" s="1"/>
  <c r="Y2252" i="2" s="1"/>
  <c r="U2242" i="2"/>
  <c r="W2242" i="2" s="1"/>
  <c r="Y2242" i="2" s="1"/>
  <c r="U1112" i="2"/>
  <c r="W1112" i="2" s="1"/>
  <c r="Y1112" i="2" s="1"/>
  <c r="U1102" i="2"/>
  <c r="W1102" i="2" s="1"/>
  <c r="Y1102" i="2" s="1"/>
  <c r="U1092" i="2"/>
  <c r="W1092" i="2" s="1"/>
  <c r="Y1092" i="2" s="1"/>
  <c r="U1082" i="2"/>
  <c r="W1082" i="2" s="1"/>
  <c r="Y1082" i="2" s="1"/>
  <c r="U1072" i="2"/>
  <c r="W1072" i="2" s="1"/>
  <c r="Y1072" i="2" s="1"/>
  <c r="U1062" i="2"/>
  <c r="W1062" i="2" s="1"/>
  <c r="Y1062" i="2" s="1"/>
  <c r="U1052" i="2"/>
  <c r="W1052" i="2" s="1"/>
  <c r="Y1052" i="2" s="1"/>
  <c r="U1042" i="2"/>
  <c r="W1042" i="2" s="1"/>
  <c r="Y1042" i="2" s="1"/>
  <c r="U1032" i="2"/>
  <c r="W1032" i="2" s="1"/>
  <c r="Y1032" i="2" s="1"/>
  <c r="U1022" i="2"/>
  <c r="W1022" i="2" s="1"/>
  <c r="Y1022" i="2" s="1"/>
  <c r="U1012" i="2"/>
  <c r="W1012" i="2" s="1"/>
  <c r="Y1012" i="2" s="1"/>
  <c r="U1002" i="2"/>
  <c r="W1002" i="2" s="1"/>
  <c r="Y1002" i="2" s="1"/>
  <c r="U992" i="2"/>
  <c r="W992" i="2" s="1"/>
  <c r="Y992" i="2" s="1"/>
  <c r="U982" i="2"/>
  <c r="W982" i="2" s="1"/>
  <c r="Y982" i="2" s="1"/>
  <c r="U972" i="2"/>
  <c r="W972" i="2" s="1"/>
  <c r="Y972" i="2" s="1"/>
  <c r="U962" i="2"/>
  <c r="W962" i="2" s="1"/>
  <c r="Y962" i="2" s="1"/>
  <c r="U952" i="2"/>
  <c r="W952" i="2" s="1"/>
  <c r="Y952" i="2" s="1"/>
  <c r="U942" i="2"/>
  <c r="W942" i="2" s="1"/>
  <c r="Y942" i="2" s="1"/>
  <c r="U932" i="2"/>
  <c r="W932" i="2" s="1"/>
  <c r="Y932" i="2" s="1"/>
  <c r="U922" i="2"/>
  <c r="W922" i="2" s="1"/>
  <c r="Y922" i="2" s="1"/>
  <c r="U912" i="2"/>
  <c r="W912" i="2" s="1"/>
  <c r="Y912" i="2" s="1"/>
  <c r="U902" i="2"/>
  <c r="W902" i="2" s="1"/>
  <c r="Y902" i="2" s="1"/>
  <c r="U892" i="2"/>
  <c r="W892" i="2" s="1"/>
  <c r="Y892" i="2" s="1"/>
  <c r="U882" i="2"/>
  <c r="W882" i="2" s="1"/>
  <c r="Y882" i="2" s="1"/>
  <c r="U872" i="2"/>
  <c r="W872" i="2" s="1"/>
  <c r="Y872" i="2" s="1"/>
  <c r="U862" i="2"/>
  <c r="W862" i="2" s="1"/>
  <c r="Y862" i="2" s="1"/>
  <c r="U852" i="2"/>
  <c r="W852" i="2" s="1"/>
  <c r="Y852" i="2" s="1"/>
  <c r="U842" i="2"/>
  <c r="W842" i="2" s="1"/>
  <c r="Y842" i="2" s="1"/>
  <c r="U832" i="2"/>
  <c r="W832" i="2" s="1"/>
  <c r="Y832" i="2" s="1"/>
  <c r="U822" i="2"/>
  <c r="W822" i="2" s="1"/>
  <c r="Y822" i="2" s="1"/>
  <c r="U812" i="2"/>
  <c r="W812" i="2" s="1"/>
  <c r="Y812" i="2" s="1"/>
  <c r="U802" i="2"/>
  <c r="W802" i="2" s="1"/>
  <c r="Y802" i="2" s="1"/>
  <c r="U792" i="2"/>
  <c r="W792" i="2" s="1"/>
  <c r="Y792" i="2" s="1"/>
  <c r="U782" i="2"/>
  <c r="W782" i="2" s="1"/>
  <c r="Y782" i="2" s="1"/>
  <c r="U772" i="2"/>
  <c r="W772" i="2" s="1"/>
  <c r="Y772" i="2" s="1"/>
  <c r="U762" i="2"/>
  <c r="W762" i="2" s="1"/>
  <c r="Y762" i="2" s="1"/>
  <c r="U752" i="2"/>
  <c r="W752" i="2" s="1"/>
  <c r="Y752" i="2" s="1"/>
  <c r="U751" i="2"/>
  <c r="W751" i="2" s="1"/>
  <c r="Y751" i="2" s="1"/>
  <c r="U750" i="2"/>
  <c r="W750" i="2" s="1"/>
  <c r="Y750" i="2" s="1"/>
  <c r="U749" i="2"/>
  <c r="W749" i="2" s="1"/>
  <c r="Y749" i="2" s="1"/>
  <c r="U748" i="2"/>
  <c r="W748" i="2" s="1"/>
  <c r="Y748" i="2" s="1"/>
  <c r="U747" i="2"/>
  <c r="W747" i="2" s="1"/>
  <c r="Y747" i="2" s="1"/>
  <c r="U756" i="2"/>
  <c r="W756" i="2" s="1"/>
  <c r="Y756" i="2" s="1"/>
  <c r="U755" i="2"/>
  <c r="W755" i="2" s="1"/>
  <c r="Y755" i="2" s="1"/>
  <c r="U754" i="2"/>
  <c r="W754" i="2" s="1"/>
  <c r="Y754" i="2" s="1"/>
  <c r="U753" i="2"/>
  <c r="W753" i="2" s="1"/>
  <c r="Y753" i="2" s="1"/>
  <c r="T366" i="2"/>
  <c r="T356" i="2"/>
  <c r="T346" i="2"/>
  <c r="T336" i="2"/>
  <c r="T326" i="2"/>
  <c r="T316" i="2"/>
  <c r="T306" i="2"/>
  <c r="T296" i="2"/>
  <c r="T286" i="2"/>
  <c r="T276" i="2"/>
  <c r="T266" i="2"/>
  <c r="T256" i="2"/>
  <c r="T246" i="2"/>
  <c r="T236" i="2"/>
  <c r="T226" i="2"/>
  <c r="T216" i="2"/>
  <c r="T206" i="2"/>
  <c r="T196" i="2"/>
  <c r="T186" i="2"/>
  <c r="T176" i="2"/>
  <c r="T166" i="2"/>
  <c r="T156" i="2"/>
  <c r="T146" i="2"/>
  <c r="T136" i="2"/>
  <c r="T126" i="2"/>
  <c r="T116" i="2"/>
  <c r="T106" i="2"/>
  <c r="T96" i="2"/>
  <c r="T86" i="2"/>
  <c r="T76" i="2"/>
  <c r="T66" i="2"/>
  <c r="T56" i="2"/>
  <c r="T46" i="2"/>
  <c r="T36" i="2"/>
  <c r="T365" i="2"/>
  <c r="T355" i="2"/>
  <c r="T345" i="2"/>
  <c r="T335" i="2"/>
  <c r="T325" i="2"/>
  <c r="T315" i="2"/>
  <c r="T305" i="2"/>
  <c r="T295" i="2"/>
  <c r="T285" i="2"/>
  <c r="T275" i="2"/>
  <c r="T265" i="2"/>
  <c r="T255" i="2"/>
  <c r="T245" i="2"/>
  <c r="T235" i="2"/>
  <c r="T225" i="2"/>
  <c r="T215" i="2"/>
  <c r="T205" i="2"/>
  <c r="T195" i="2"/>
  <c r="T185" i="2"/>
  <c r="T175" i="2"/>
  <c r="T165" i="2"/>
  <c r="T155" i="2"/>
  <c r="T145" i="2"/>
  <c r="T135" i="2"/>
  <c r="T125" i="2"/>
  <c r="T115" i="2"/>
  <c r="T105" i="2"/>
  <c r="T95" i="2"/>
  <c r="T85" i="2"/>
  <c r="T75" i="2"/>
  <c r="T65" i="2"/>
  <c r="T55" i="2"/>
  <c r="T45" i="2"/>
  <c r="T35" i="2"/>
  <c r="T374" i="2"/>
  <c r="T364" i="2"/>
  <c r="T354" i="2"/>
  <c r="T344" i="2"/>
  <c r="T334" i="2"/>
  <c r="T324" i="2"/>
  <c r="T314" i="2"/>
  <c r="T304" i="2"/>
  <c r="T294" i="2"/>
  <c r="T284" i="2"/>
  <c r="T274" i="2"/>
  <c r="T264" i="2"/>
  <c r="T254" i="2"/>
  <c r="T244" i="2"/>
  <c r="T234" i="2"/>
  <c r="T224" i="2"/>
  <c r="T214" i="2"/>
  <c r="T204" i="2"/>
  <c r="T194" i="2"/>
  <c r="T184" i="2"/>
  <c r="T174" i="2"/>
  <c r="T164" i="2"/>
  <c r="T154" i="2"/>
  <c r="T144" i="2"/>
  <c r="T134" i="2"/>
  <c r="T124" i="2"/>
  <c r="T114" i="2"/>
  <c r="T104" i="2"/>
  <c r="T94" i="2"/>
  <c r="T84" i="2"/>
  <c r="T74" i="2"/>
  <c r="T64" i="2"/>
  <c r="T54" i="2"/>
  <c r="T44" i="2"/>
  <c r="T34" i="2"/>
  <c r="T373" i="2"/>
  <c r="T363" i="2"/>
  <c r="T353" i="2"/>
  <c r="T343" i="2"/>
  <c r="T333" i="2"/>
  <c r="T323" i="2"/>
  <c r="T313" i="2"/>
  <c r="T303" i="2"/>
  <c r="T293" i="2"/>
  <c r="T283" i="2"/>
  <c r="T273" i="2"/>
  <c r="T263" i="2"/>
  <c r="T253" i="2"/>
  <c r="T243" i="2"/>
  <c r="T233" i="2"/>
  <c r="T223" i="2"/>
  <c r="T213" i="2"/>
  <c r="T203" i="2"/>
  <c r="T193" i="2"/>
  <c r="T183" i="2"/>
  <c r="T173" i="2"/>
  <c r="T163" i="2"/>
  <c r="T153" i="2"/>
  <c r="T143" i="2"/>
  <c r="T133" i="2"/>
  <c r="T123" i="2"/>
  <c r="T113" i="2"/>
  <c r="T103" i="2"/>
  <c r="T93" i="2"/>
  <c r="T83" i="2"/>
  <c r="T73" i="2"/>
  <c r="T63" i="2"/>
  <c r="T53" i="2"/>
  <c r="T43" i="2"/>
  <c r="T33" i="2"/>
  <c r="T372" i="2"/>
  <c r="T362" i="2"/>
  <c r="T352" i="2"/>
  <c r="T342" i="2"/>
  <c r="T332" i="2"/>
  <c r="T322" i="2"/>
  <c r="T312" i="2"/>
  <c r="T302" i="2"/>
  <c r="T292" i="2"/>
  <c r="T282" i="2"/>
  <c r="T272" i="2"/>
  <c r="T262" i="2"/>
  <c r="T252" i="2"/>
  <c r="T242" i="2"/>
  <c r="T232" i="2"/>
  <c r="T222" i="2"/>
  <c r="T212" i="2"/>
  <c r="T202" i="2"/>
  <c r="T192" i="2"/>
  <c r="T182" i="2"/>
  <c r="T172" i="2"/>
  <c r="T162" i="2"/>
  <c r="T152" i="2"/>
  <c r="T142" i="2"/>
  <c r="T132" i="2"/>
  <c r="T122" i="2"/>
  <c r="T112" i="2"/>
  <c r="T102" i="2"/>
  <c r="T92" i="2"/>
  <c r="T82" i="2"/>
  <c r="T72" i="2"/>
  <c r="T62" i="2"/>
  <c r="T52" i="2"/>
  <c r="T42" i="2"/>
  <c r="T32" i="2"/>
  <c r="T371" i="2"/>
  <c r="T361" i="2"/>
  <c r="T351" i="2"/>
  <c r="T341" i="2"/>
  <c r="T331" i="2"/>
  <c r="T321" i="2"/>
  <c r="T311" i="2"/>
  <c r="T301" i="2"/>
  <c r="T291" i="2"/>
  <c r="T281" i="2"/>
  <c r="T271" i="2"/>
  <c r="T261" i="2"/>
  <c r="T251" i="2"/>
  <c r="T241" i="2"/>
  <c r="T231" i="2"/>
  <c r="T221" i="2"/>
  <c r="T211" i="2"/>
  <c r="T201" i="2"/>
  <c r="T191" i="2"/>
  <c r="T181" i="2"/>
  <c r="T171" i="2"/>
  <c r="T161" i="2"/>
  <c r="T151" i="2"/>
  <c r="T141" i="2"/>
  <c r="T131" i="2"/>
  <c r="T121" i="2"/>
  <c r="T111" i="2"/>
  <c r="T101" i="2"/>
  <c r="T91" i="2"/>
  <c r="T81" i="2"/>
  <c r="T71" i="2"/>
  <c r="T61" i="2"/>
  <c r="T51" i="2"/>
  <c r="T41" i="2"/>
  <c r="T31" i="2"/>
  <c r="T370" i="2"/>
  <c r="T360" i="2"/>
  <c r="T350" i="2"/>
  <c r="T340" i="2"/>
  <c r="T330" i="2"/>
  <c r="T320" i="2"/>
  <c r="T310" i="2"/>
  <c r="T300" i="2"/>
  <c r="T290" i="2"/>
  <c r="T280" i="2"/>
  <c r="T270" i="2"/>
  <c r="T260" i="2"/>
  <c r="T250" i="2"/>
  <c r="T240" i="2"/>
  <c r="T230" i="2"/>
  <c r="T220" i="2"/>
  <c r="T210" i="2"/>
  <c r="T200" i="2"/>
  <c r="T190" i="2"/>
  <c r="T180" i="2"/>
  <c r="T170" i="2"/>
  <c r="T160" i="2"/>
  <c r="T150" i="2"/>
  <c r="T140" i="2"/>
  <c r="T130" i="2"/>
  <c r="T120" i="2"/>
  <c r="T110" i="2"/>
  <c r="T100" i="2"/>
  <c r="T90" i="2"/>
  <c r="T80" i="2"/>
  <c r="T70" i="2"/>
  <c r="T60" i="2"/>
  <c r="T50" i="2"/>
  <c r="T40" i="2"/>
  <c r="T369" i="2"/>
  <c r="T359" i="2"/>
  <c r="T349" i="2"/>
  <c r="T339" i="2"/>
  <c r="T329" i="2"/>
  <c r="T319" i="2"/>
  <c r="T309" i="2"/>
  <c r="T299" i="2"/>
  <c r="T289" i="2"/>
  <c r="T279" i="2"/>
  <c r="T269" i="2"/>
  <c r="T259" i="2"/>
  <c r="T249" i="2"/>
  <c r="T239" i="2"/>
  <c r="T229" i="2"/>
  <c r="T219" i="2"/>
  <c r="T209" i="2"/>
  <c r="T199" i="2"/>
  <c r="T189" i="2"/>
  <c r="T179" i="2"/>
  <c r="T169" i="2"/>
  <c r="T159" i="2"/>
  <c r="T149" i="2"/>
  <c r="T139" i="2"/>
  <c r="T129" i="2"/>
  <c r="T119" i="2"/>
  <c r="T109" i="2"/>
  <c r="T99" i="2"/>
  <c r="T89" i="2"/>
  <c r="T79" i="2"/>
  <c r="T69" i="2"/>
  <c r="T59" i="2"/>
  <c r="T49" i="2"/>
  <c r="T39" i="2"/>
  <c r="T368" i="2"/>
  <c r="T358" i="2"/>
  <c r="T348" i="2"/>
  <c r="T338" i="2"/>
  <c r="T328" i="2"/>
  <c r="T318" i="2"/>
  <c r="T308" i="2"/>
  <c r="T298" i="2"/>
  <c r="T288" i="2"/>
  <c r="T278" i="2"/>
  <c r="T268" i="2"/>
  <c r="T258" i="2"/>
  <c r="T248" i="2"/>
  <c r="T238" i="2"/>
  <c r="T228" i="2"/>
  <c r="T218" i="2"/>
  <c r="T208" i="2"/>
  <c r="T198" i="2"/>
  <c r="T188" i="2"/>
  <c r="T178" i="2"/>
  <c r="T168" i="2"/>
  <c r="T158" i="2"/>
  <c r="T148" i="2"/>
  <c r="T138" i="2"/>
  <c r="T128" i="2"/>
  <c r="T118" i="2"/>
  <c r="T108" i="2"/>
  <c r="T98" i="2"/>
  <c r="T88" i="2"/>
  <c r="T78" i="2"/>
  <c r="T68" i="2"/>
  <c r="T58" i="2"/>
  <c r="T48" i="2"/>
  <c r="T38" i="2"/>
  <c r="T367" i="2"/>
  <c r="T357" i="2"/>
  <c r="T347" i="2"/>
  <c r="T337" i="2"/>
  <c r="T327" i="2"/>
  <c r="T317" i="2"/>
  <c r="T307" i="2"/>
  <c r="T297" i="2"/>
  <c r="T287" i="2"/>
  <c r="T277" i="2"/>
  <c r="T267" i="2"/>
  <c r="T257" i="2"/>
  <c r="T247" i="2"/>
  <c r="T237" i="2"/>
  <c r="T227" i="2"/>
  <c r="T217" i="2"/>
  <c r="T207" i="2"/>
  <c r="T197" i="2"/>
  <c r="T187" i="2"/>
  <c r="T177" i="2"/>
  <c r="T167" i="2"/>
  <c r="T157" i="2"/>
  <c r="T147" i="2"/>
  <c r="T137" i="2"/>
  <c r="T127" i="2"/>
  <c r="T117" i="2"/>
  <c r="T107" i="2"/>
  <c r="T97" i="2"/>
  <c r="T87" i="2"/>
  <c r="T77" i="2"/>
  <c r="T67" i="2"/>
  <c r="T57" i="2"/>
  <c r="T47" i="2"/>
  <c r="T26" i="2"/>
  <c r="T16" i="2"/>
  <c r="T25" i="2"/>
  <c r="T15" i="2"/>
  <c r="T24" i="2"/>
  <c r="T14" i="2"/>
  <c r="T23" i="2"/>
  <c r="T13" i="2"/>
  <c r="T22" i="2"/>
  <c r="T12" i="2"/>
  <c r="T21" i="2"/>
  <c r="T11" i="2"/>
  <c r="T30" i="2"/>
  <c r="T20" i="2"/>
  <c r="T29" i="2"/>
  <c r="T19" i="2"/>
  <c r="T28" i="2"/>
  <c r="T18" i="2"/>
  <c r="T27" i="2"/>
  <c r="T10" i="2"/>
  <c r="T9" i="2"/>
  <c r="T8" i="2"/>
  <c r="T7" i="2"/>
  <c r="T6" i="2"/>
  <c r="AM17" i="3" l="1"/>
  <c r="AR12" i="3"/>
  <c r="AR6" i="3"/>
  <c r="AL24" i="3"/>
  <c r="AR17" i="3"/>
  <c r="AR20" i="3"/>
  <c r="AR14" i="3"/>
  <c r="AR7" i="3"/>
  <c r="AR18" i="3"/>
  <c r="AR16" i="3"/>
  <c r="AR13" i="3"/>
  <c r="AR15" i="3"/>
  <c r="AM7" i="3"/>
  <c r="AR9" i="3"/>
  <c r="AR11" i="3"/>
  <c r="AM9" i="3"/>
  <c r="AM14" i="3"/>
  <c r="AR10" i="3"/>
  <c r="AM6" i="3"/>
  <c r="AM16" i="3"/>
  <c r="AM12" i="3"/>
  <c r="AM8" i="3"/>
  <c r="AM13" i="3"/>
  <c r="AM18" i="3"/>
  <c r="AM11" i="3"/>
  <c r="AM4" i="3"/>
  <c r="AM10" i="3"/>
  <c r="AM2" i="3"/>
  <c r="AM5" i="3"/>
  <c r="U22" i="2"/>
  <c r="W22" i="2" s="1"/>
  <c r="Y22" i="2" s="1"/>
  <c r="U38" i="2"/>
  <c r="W38" i="2" s="1"/>
  <c r="Y38" i="2" s="1"/>
  <c r="U199" i="2"/>
  <c r="W199" i="2" s="1"/>
  <c r="Y199" i="2" s="1"/>
  <c r="U111" i="2"/>
  <c r="W111" i="2" s="1"/>
  <c r="Y111" i="2" s="1"/>
  <c r="U287" i="2"/>
  <c r="W287" i="2" s="1"/>
  <c r="Y287" i="2" s="1"/>
  <c r="U148" i="2"/>
  <c r="W148" i="2" s="1"/>
  <c r="Y148" i="2" s="1"/>
  <c r="U29" i="2"/>
  <c r="W29" i="2" s="1"/>
  <c r="Y29" i="2" s="1"/>
  <c r="U197" i="2"/>
  <c r="W197" i="2" s="1"/>
  <c r="Y197" i="2" s="1"/>
  <c r="U297" i="2"/>
  <c r="W297" i="2" s="1"/>
  <c r="Y297" i="2" s="1"/>
  <c r="U358" i="2"/>
  <c r="W358" i="2" s="1"/>
  <c r="Y358" i="2" s="1"/>
  <c r="U319" i="2"/>
  <c r="W319" i="2" s="1"/>
  <c r="Y319" i="2" s="1"/>
  <c r="U80" i="2"/>
  <c r="W80" i="2" s="1"/>
  <c r="Y80" i="2" s="1"/>
  <c r="U180" i="2"/>
  <c r="W180" i="2" s="1"/>
  <c r="Y180" i="2" s="1"/>
  <c r="U280" i="2"/>
  <c r="W280" i="2" s="1"/>
  <c r="Y280" i="2" s="1"/>
  <c r="U31" i="2"/>
  <c r="W31" i="2" s="1"/>
  <c r="Y31" i="2" s="1"/>
  <c r="U131" i="2"/>
  <c r="W131" i="2" s="1"/>
  <c r="Y131" i="2" s="1"/>
  <c r="U231" i="2"/>
  <c r="W231" i="2" s="1"/>
  <c r="Y231" i="2" s="1"/>
  <c r="U331" i="2"/>
  <c r="W331" i="2" s="1"/>
  <c r="Y331" i="2" s="1"/>
  <c r="U82" i="2"/>
  <c r="W82" i="2" s="1"/>
  <c r="Y82" i="2" s="1"/>
  <c r="U182" i="2"/>
  <c r="W182" i="2" s="1"/>
  <c r="Y182" i="2" s="1"/>
  <c r="U282" i="2"/>
  <c r="W282" i="2" s="1"/>
  <c r="Y282" i="2" s="1"/>
  <c r="U33" i="2"/>
  <c r="W33" i="2" s="1"/>
  <c r="Y33" i="2" s="1"/>
  <c r="U133" i="2"/>
  <c r="W133" i="2" s="1"/>
  <c r="Y133" i="2" s="1"/>
  <c r="U233" i="2"/>
  <c r="W233" i="2" s="1"/>
  <c r="Y233" i="2" s="1"/>
  <c r="U333" i="2"/>
  <c r="W333" i="2" s="1"/>
  <c r="Y333" i="2" s="1"/>
  <c r="U84" i="2"/>
  <c r="W84" i="2" s="1"/>
  <c r="Y84" i="2" s="1"/>
  <c r="U184" i="2"/>
  <c r="W184" i="2" s="1"/>
  <c r="Y184" i="2" s="1"/>
  <c r="U284" i="2"/>
  <c r="W284" i="2" s="1"/>
  <c r="Y284" i="2" s="1"/>
  <c r="U35" i="2"/>
  <c r="W35" i="2" s="1"/>
  <c r="Y35" i="2" s="1"/>
  <c r="U135" i="2"/>
  <c r="W135" i="2" s="1"/>
  <c r="Y135" i="2" s="1"/>
  <c r="U235" i="2"/>
  <c r="W235" i="2" s="1"/>
  <c r="Y235" i="2" s="1"/>
  <c r="U335" i="2"/>
  <c r="W335" i="2" s="1"/>
  <c r="Y335" i="2" s="1"/>
  <c r="U96" i="2"/>
  <c r="W96" i="2" s="1"/>
  <c r="Y96" i="2" s="1"/>
  <c r="U196" i="2"/>
  <c r="W196" i="2" s="1"/>
  <c r="Y196" i="2" s="1"/>
  <c r="U296" i="2"/>
  <c r="W296" i="2" s="1"/>
  <c r="Y296" i="2" s="1"/>
  <c r="U47" i="2"/>
  <c r="W47" i="2" s="1"/>
  <c r="Y47" i="2" s="1"/>
  <c r="U77" i="2"/>
  <c r="W77" i="2" s="1"/>
  <c r="Y77" i="2" s="1"/>
  <c r="U99" i="2"/>
  <c r="W99" i="2" s="1"/>
  <c r="Y99" i="2" s="1"/>
  <c r="U19" i="2"/>
  <c r="W19" i="2" s="1"/>
  <c r="Y19" i="2" s="1"/>
  <c r="U348" i="2"/>
  <c r="W348" i="2" s="1"/>
  <c r="Y348" i="2" s="1"/>
  <c r="U24" i="2"/>
  <c r="W24" i="2" s="1"/>
  <c r="Y24" i="2" s="1"/>
  <c r="U158" i="2"/>
  <c r="W158" i="2" s="1"/>
  <c r="Y158" i="2" s="1"/>
  <c r="U219" i="2"/>
  <c r="W219" i="2" s="1"/>
  <c r="Y219" i="2" s="1"/>
  <c r="U15" i="2"/>
  <c r="W15" i="2" s="1"/>
  <c r="Y15" i="2" s="1"/>
  <c r="U307" i="2"/>
  <c r="W307" i="2" s="1"/>
  <c r="Y307" i="2" s="1"/>
  <c r="U268" i="2"/>
  <c r="W268" i="2" s="1"/>
  <c r="Y268" i="2" s="1"/>
  <c r="U129" i="2"/>
  <c r="W129" i="2" s="1"/>
  <c r="Y129" i="2" s="1"/>
  <c r="U329" i="2"/>
  <c r="W329" i="2" s="1"/>
  <c r="Y329" i="2" s="1"/>
  <c r="U290" i="2"/>
  <c r="W290" i="2" s="1"/>
  <c r="Y290" i="2" s="1"/>
  <c r="U141" i="2"/>
  <c r="W141" i="2" s="1"/>
  <c r="Y141" i="2" s="1"/>
  <c r="U241" i="2"/>
  <c r="W241" i="2" s="1"/>
  <c r="Y241" i="2" s="1"/>
  <c r="U192" i="2"/>
  <c r="W192" i="2" s="1"/>
  <c r="Y192" i="2" s="1"/>
  <c r="U292" i="2"/>
  <c r="W292" i="2" s="1"/>
  <c r="Y292" i="2" s="1"/>
  <c r="U43" i="2"/>
  <c r="W43" i="2" s="1"/>
  <c r="Y43" i="2" s="1"/>
  <c r="U143" i="2"/>
  <c r="W143" i="2" s="1"/>
  <c r="Y143" i="2" s="1"/>
  <c r="U243" i="2"/>
  <c r="W243" i="2" s="1"/>
  <c r="Y243" i="2" s="1"/>
  <c r="U343" i="2"/>
  <c r="W343" i="2" s="1"/>
  <c r="Y343" i="2" s="1"/>
  <c r="U94" i="2"/>
  <c r="W94" i="2" s="1"/>
  <c r="Y94" i="2" s="1"/>
  <c r="U194" i="2"/>
  <c r="W194" i="2" s="1"/>
  <c r="Y194" i="2" s="1"/>
  <c r="U294" i="2"/>
  <c r="W294" i="2" s="1"/>
  <c r="Y294" i="2" s="1"/>
  <c r="U45" i="2"/>
  <c r="W45" i="2" s="1"/>
  <c r="Y45" i="2" s="1"/>
  <c r="U145" i="2"/>
  <c r="W145" i="2" s="1"/>
  <c r="Y145" i="2" s="1"/>
  <c r="U245" i="2"/>
  <c r="W245" i="2" s="1"/>
  <c r="Y245" i="2" s="1"/>
  <c r="U345" i="2"/>
  <c r="W345" i="2" s="1"/>
  <c r="Y345" i="2" s="1"/>
  <c r="U106" i="2"/>
  <c r="W106" i="2" s="1"/>
  <c r="Y106" i="2" s="1"/>
  <c r="U206" i="2"/>
  <c r="W206" i="2" s="1"/>
  <c r="Y206" i="2" s="1"/>
  <c r="U306" i="2"/>
  <c r="W306" i="2" s="1"/>
  <c r="Y306" i="2" s="1"/>
  <c r="U157" i="2"/>
  <c r="W157" i="2" s="1"/>
  <c r="Y157" i="2" s="1"/>
  <c r="U258" i="2"/>
  <c r="W258" i="2" s="1"/>
  <c r="Y258" i="2" s="1"/>
  <c r="U6" i="2"/>
  <c r="W6" i="2" s="1"/>
  <c r="Y6" i="2" s="1"/>
  <c r="U107" i="2"/>
  <c r="W107" i="2" s="1"/>
  <c r="Y107" i="2" s="1"/>
  <c r="U68" i="2"/>
  <c r="W68" i="2" s="1"/>
  <c r="Y68" i="2" s="1"/>
  <c r="U368" i="2"/>
  <c r="W368" i="2" s="1"/>
  <c r="Y368" i="2" s="1"/>
  <c r="U229" i="2"/>
  <c r="W229" i="2" s="1"/>
  <c r="Y229" i="2" s="1"/>
  <c r="U190" i="2"/>
  <c r="W190" i="2" s="1"/>
  <c r="Y190" i="2" s="1"/>
  <c r="U41" i="2"/>
  <c r="W41" i="2" s="1"/>
  <c r="Y41" i="2" s="1"/>
  <c r="U341" i="2"/>
  <c r="W341" i="2" s="1"/>
  <c r="Y341" i="2" s="1"/>
  <c r="U7" i="2"/>
  <c r="W7" i="2" s="1"/>
  <c r="Y7" i="2" s="1"/>
  <c r="U30" i="2"/>
  <c r="W30" i="2" s="1"/>
  <c r="Y30" i="2" s="1"/>
  <c r="U25" i="2"/>
  <c r="W25" i="2" s="1"/>
  <c r="Y25" i="2" s="1"/>
  <c r="U117" i="2"/>
  <c r="W117" i="2" s="1"/>
  <c r="Y117" i="2" s="1"/>
  <c r="U217" i="2"/>
  <c r="W217" i="2" s="1"/>
  <c r="Y217" i="2" s="1"/>
  <c r="U317" i="2"/>
  <c r="W317" i="2" s="1"/>
  <c r="Y317" i="2" s="1"/>
  <c r="U78" i="2"/>
  <c r="W78" i="2" s="1"/>
  <c r="Y78" i="2" s="1"/>
  <c r="U178" i="2"/>
  <c r="W178" i="2" s="1"/>
  <c r="Y178" i="2" s="1"/>
  <c r="U278" i="2"/>
  <c r="W278" i="2" s="1"/>
  <c r="Y278" i="2" s="1"/>
  <c r="U39" i="2"/>
  <c r="W39" i="2" s="1"/>
  <c r="Y39" i="2" s="1"/>
  <c r="U139" i="2"/>
  <c r="W139" i="2" s="1"/>
  <c r="Y139" i="2" s="1"/>
  <c r="U239" i="2"/>
  <c r="W239" i="2" s="1"/>
  <c r="Y239" i="2" s="1"/>
  <c r="U339" i="2"/>
  <c r="W339" i="2" s="1"/>
  <c r="Y339" i="2" s="1"/>
  <c r="U100" i="2"/>
  <c r="W100" i="2" s="1"/>
  <c r="Y100" i="2" s="1"/>
  <c r="U200" i="2"/>
  <c r="W200" i="2" s="1"/>
  <c r="Y200" i="2" s="1"/>
  <c r="U300" i="2"/>
  <c r="W300" i="2" s="1"/>
  <c r="Y300" i="2" s="1"/>
  <c r="U51" i="2"/>
  <c r="W51" i="2" s="1"/>
  <c r="Y51" i="2" s="1"/>
  <c r="U151" i="2"/>
  <c r="W151" i="2" s="1"/>
  <c r="Y151" i="2" s="1"/>
  <c r="U251" i="2"/>
  <c r="W251" i="2" s="1"/>
  <c r="Y251" i="2" s="1"/>
  <c r="U351" i="2"/>
  <c r="W351" i="2" s="1"/>
  <c r="Y351" i="2" s="1"/>
  <c r="U102" i="2"/>
  <c r="W102" i="2" s="1"/>
  <c r="Y102" i="2" s="1"/>
  <c r="U202" i="2"/>
  <c r="W202" i="2" s="1"/>
  <c r="Y202" i="2" s="1"/>
  <c r="U302" i="2"/>
  <c r="W302" i="2" s="1"/>
  <c r="Y302" i="2" s="1"/>
  <c r="U53" i="2"/>
  <c r="W53" i="2" s="1"/>
  <c r="Y53" i="2" s="1"/>
  <c r="U153" i="2"/>
  <c r="W153" i="2" s="1"/>
  <c r="Y153" i="2" s="1"/>
  <c r="U253" i="2"/>
  <c r="W253" i="2" s="1"/>
  <c r="Y253" i="2" s="1"/>
  <c r="U23" i="2"/>
  <c r="W23" i="2" s="1"/>
  <c r="Y23" i="2" s="1"/>
  <c r="U238" i="2"/>
  <c r="W238" i="2" s="1"/>
  <c r="Y238" i="2" s="1"/>
  <c r="U260" i="2"/>
  <c r="W260" i="2" s="1"/>
  <c r="Y260" i="2" s="1"/>
  <c r="U87" i="2"/>
  <c r="W87" i="2" s="1"/>
  <c r="Y87" i="2" s="1"/>
  <c r="U48" i="2"/>
  <c r="W48" i="2" s="1"/>
  <c r="Y48" i="2" s="1"/>
  <c r="U209" i="2"/>
  <c r="W209" i="2" s="1"/>
  <c r="Y209" i="2" s="1"/>
  <c r="U97" i="2"/>
  <c r="W97" i="2" s="1"/>
  <c r="Y97" i="2" s="1"/>
  <c r="U58" i="2"/>
  <c r="W58" i="2" s="1"/>
  <c r="Y58" i="2" s="1"/>
  <c r="U119" i="2"/>
  <c r="W119" i="2" s="1"/>
  <c r="Y119" i="2" s="1"/>
  <c r="U20" i="2"/>
  <c r="W20" i="2" s="1"/>
  <c r="Y20" i="2" s="1"/>
  <c r="U207" i="2"/>
  <c r="W207" i="2" s="1"/>
  <c r="Y207" i="2" s="1"/>
  <c r="U168" i="2"/>
  <c r="W168" i="2" s="1"/>
  <c r="Y168" i="2" s="1"/>
  <c r="U90" i="2"/>
  <c r="W90" i="2" s="1"/>
  <c r="Y90" i="2" s="1"/>
  <c r="U92" i="2"/>
  <c r="W92" i="2" s="1"/>
  <c r="Y92" i="2" s="1"/>
  <c r="U8" i="2"/>
  <c r="W8" i="2" s="1"/>
  <c r="Y8" i="2" s="1"/>
  <c r="U11" i="2"/>
  <c r="W11" i="2" s="1"/>
  <c r="Y11" i="2" s="1"/>
  <c r="U16" i="2"/>
  <c r="W16" i="2" s="1"/>
  <c r="Y16" i="2" s="1"/>
  <c r="U127" i="2"/>
  <c r="W127" i="2" s="1"/>
  <c r="Y127" i="2" s="1"/>
  <c r="U227" i="2"/>
  <c r="W227" i="2" s="1"/>
  <c r="Y227" i="2" s="1"/>
  <c r="U327" i="2"/>
  <c r="W327" i="2" s="1"/>
  <c r="Y327" i="2" s="1"/>
  <c r="U88" i="2"/>
  <c r="W88" i="2" s="1"/>
  <c r="Y88" i="2" s="1"/>
  <c r="U188" i="2"/>
  <c r="W188" i="2" s="1"/>
  <c r="Y188" i="2" s="1"/>
  <c r="U288" i="2"/>
  <c r="W288" i="2" s="1"/>
  <c r="Y288" i="2" s="1"/>
  <c r="U49" i="2"/>
  <c r="W49" i="2" s="1"/>
  <c r="Y49" i="2" s="1"/>
  <c r="U149" i="2"/>
  <c r="W149" i="2" s="1"/>
  <c r="Y149" i="2" s="1"/>
  <c r="U249" i="2"/>
  <c r="W249" i="2" s="1"/>
  <c r="Y249" i="2" s="1"/>
  <c r="U349" i="2"/>
  <c r="W349" i="2" s="1"/>
  <c r="Y349" i="2" s="1"/>
  <c r="U110" i="2"/>
  <c r="W110" i="2" s="1"/>
  <c r="Y110" i="2" s="1"/>
  <c r="U210" i="2"/>
  <c r="W210" i="2" s="1"/>
  <c r="Y210" i="2" s="1"/>
  <c r="U12" i="2"/>
  <c r="W12" i="2" s="1"/>
  <c r="Y12" i="2" s="1"/>
  <c r="U277" i="2"/>
  <c r="W277" i="2" s="1"/>
  <c r="Y277" i="2" s="1"/>
  <c r="U299" i="2"/>
  <c r="W299" i="2" s="1"/>
  <c r="Y299" i="2" s="1"/>
  <c r="U14" i="2"/>
  <c r="W14" i="2" s="1"/>
  <c r="Y14" i="2" s="1"/>
  <c r="U109" i="2"/>
  <c r="W109" i="2" s="1"/>
  <c r="Y109" i="2" s="1"/>
  <c r="U9" i="2"/>
  <c r="W9" i="2" s="1"/>
  <c r="Y9" i="2" s="1"/>
  <c r="U21" i="2"/>
  <c r="W21" i="2" s="1"/>
  <c r="Y21" i="2" s="1"/>
  <c r="U26" i="2"/>
  <c r="W26" i="2" s="1"/>
  <c r="Y26" i="2" s="1"/>
  <c r="U137" i="2"/>
  <c r="W137" i="2" s="1"/>
  <c r="Y137" i="2" s="1"/>
  <c r="U237" i="2"/>
  <c r="W237" i="2" s="1"/>
  <c r="Y237" i="2" s="1"/>
  <c r="U337" i="2"/>
  <c r="W337" i="2" s="1"/>
  <c r="Y337" i="2" s="1"/>
  <c r="U98" i="2"/>
  <c r="W98" i="2" s="1"/>
  <c r="Y98" i="2" s="1"/>
  <c r="U198" i="2"/>
  <c r="W198" i="2" s="1"/>
  <c r="Y198" i="2" s="1"/>
  <c r="U298" i="2"/>
  <c r="W298" i="2" s="1"/>
  <c r="Y298" i="2" s="1"/>
  <c r="U59" i="2"/>
  <c r="W59" i="2" s="1"/>
  <c r="Y59" i="2" s="1"/>
  <c r="U159" i="2"/>
  <c r="W159" i="2" s="1"/>
  <c r="Y159" i="2" s="1"/>
  <c r="U259" i="2"/>
  <c r="W259" i="2" s="1"/>
  <c r="Y259" i="2" s="1"/>
  <c r="U359" i="2"/>
  <c r="W359" i="2" s="1"/>
  <c r="Y359" i="2" s="1"/>
  <c r="U120" i="2"/>
  <c r="W120" i="2" s="1"/>
  <c r="Y120" i="2" s="1"/>
  <c r="U220" i="2"/>
  <c r="W220" i="2" s="1"/>
  <c r="Y220" i="2" s="1"/>
  <c r="U320" i="2"/>
  <c r="W320" i="2" s="1"/>
  <c r="Y320" i="2" s="1"/>
  <c r="U71" i="2"/>
  <c r="W71" i="2" s="1"/>
  <c r="Y71" i="2" s="1"/>
  <c r="U171" i="2"/>
  <c r="W171" i="2" s="1"/>
  <c r="Y171" i="2" s="1"/>
  <c r="U271" i="2"/>
  <c r="W271" i="2" s="1"/>
  <c r="Y271" i="2" s="1"/>
  <c r="U371" i="2"/>
  <c r="W371" i="2" s="1"/>
  <c r="Y371" i="2" s="1"/>
  <c r="U122" i="2"/>
  <c r="W122" i="2" s="1"/>
  <c r="Y122" i="2" s="1"/>
  <c r="U222" i="2"/>
  <c r="W222" i="2" s="1"/>
  <c r="Y222" i="2" s="1"/>
  <c r="U322" i="2"/>
  <c r="W322" i="2" s="1"/>
  <c r="Y322" i="2" s="1"/>
  <c r="U73" i="2"/>
  <c r="W73" i="2" s="1"/>
  <c r="Y73" i="2" s="1"/>
  <c r="U173" i="2"/>
  <c r="W173" i="2" s="1"/>
  <c r="Y173" i="2" s="1"/>
  <c r="U273" i="2"/>
  <c r="W273" i="2" s="1"/>
  <c r="Y273" i="2" s="1"/>
  <c r="U373" i="2"/>
  <c r="W373" i="2" s="1"/>
  <c r="Y373" i="2" s="1"/>
  <c r="U124" i="2"/>
  <c r="W124" i="2" s="1"/>
  <c r="Y124" i="2" s="1"/>
  <c r="U224" i="2"/>
  <c r="W224" i="2" s="1"/>
  <c r="Y224" i="2" s="1"/>
  <c r="U324" i="2"/>
  <c r="W324" i="2" s="1"/>
  <c r="Y324" i="2" s="1"/>
  <c r="U147" i="2"/>
  <c r="W147" i="2" s="1"/>
  <c r="Y147" i="2" s="1"/>
  <c r="U247" i="2"/>
  <c r="W247" i="2" s="1"/>
  <c r="Y247" i="2" s="1"/>
  <c r="U347" i="2"/>
  <c r="W347" i="2" s="1"/>
  <c r="Y347" i="2" s="1"/>
  <c r="U108" i="2"/>
  <c r="W108" i="2" s="1"/>
  <c r="Y108" i="2" s="1"/>
  <c r="U208" i="2"/>
  <c r="W208" i="2" s="1"/>
  <c r="Y208" i="2" s="1"/>
  <c r="U308" i="2"/>
  <c r="W308" i="2" s="1"/>
  <c r="Y308" i="2" s="1"/>
  <c r="U69" i="2"/>
  <c r="W69" i="2" s="1"/>
  <c r="Y69" i="2" s="1"/>
  <c r="U169" i="2"/>
  <c r="W169" i="2" s="1"/>
  <c r="Y169" i="2" s="1"/>
  <c r="U269" i="2"/>
  <c r="W269" i="2" s="1"/>
  <c r="Y269" i="2" s="1"/>
  <c r="U369" i="2"/>
  <c r="W369" i="2" s="1"/>
  <c r="Y369" i="2" s="1"/>
  <c r="U130" i="2"/>
  <c r="W130" i="2" s="1"/>
  <c r="Y130" i="2" s="1"/>
  <c r="U230" i="2"/>
  <c r="W230" i="2" s="1"/>
  <c r="Y230" i="2" s="1"/>
  <c r="U330" i="2"/>
  <c r="W330" i="2" s="1"/>
  <c r="Y330" i="2" s="1"/>
  <c r="U81" i="2"/>
  <c r="W81" i="2" s="1"/>
  <c r="Y81" i="2" s="1"/>
  <c r="U181" i="2"/>
  <c r="W181" i="2" s="1"/>
  <c r="Y181" i="2" s="1"/>
  <c r="U281" i="2"/>
  <c r="W281" i="2" s="1"/>
  <c r="Y281" i="2" s="1"/>
  <c r="U32" i="2"/>
  <c r="W32" i="2" s="1"/>
  <c r="Y32" i="2" s="1"/>
  <c r="U132" i="2"/>
  <c r="W132" i="2" s="1"/>
  <c r="Y132" i="2" s="1"/>
  <c r="U232" i="2"/>
  <c r="W232" i="2" s="1"/>
  <c r="Y232" i="2" s="1"/>
  <c r="U332" i="2"/>
  <c r="W332" i="2" s="1"/>
  <c r="Y332" i="2" s="1"/>
  <c r="U83" i="2"/>
  <c r="W83" i="2" s="1"/>
  <c r="Y83" i="2" s="1"/>
  <c r="U183" i="2"/>
  <c r="W183" i="2" s="1"/>
  <c r="Y183" i="2" s="1"/>
  <c r="U283" i="2"/>
  <c r="W283" i="2" s="1"/>
  <c r="Y283" i="2" s="1"/>
  <c r="U34" i="2"/>
  <c r="W34" i="2" s="1"/>
  <c r="Y34" i="2" s="1"/>
  <c r="U134" i="2"/>
  <c r="W134" i="2" s="1"/>
  <c r="Y134" i="2" s="1"/>
  <c r="U234" i="2"/>
  <c r="W234" i="2" s="1"/>
  <c r="Y234" i="2" s="1"/>
  <c r="U334" i="2"/>
  <c r="W334" i="2" s="1"/>
  <c r="Y334" i="2" s="1"/>
  <c r="U85" i="2"/>
  <c r="W85" i="2" s="1"/>
  <c r="Y85" i="2" s="1"/>
  <c r="U185" i="2"/>
  <c r="W185" i="2" s="1"/>
  <c r="Y185" i="2" s="1"/>
  <c r="U285" i="2"/>
  <c r="W285" i="2" s="1"/>
  <c r="Y285" i="2" s="1"/>
  <c r="U46" i="2"/>
  <c r="W46" i="2" s="1"/>
  <c r="Y46" i="2" s="1"/>
  <c r="U146" i="2"/>
  <c r="W146" i="2" s="1"/>
  <c r="Y146" i="2" s="1"/>
  <c r="U246" i="2"/>
  <c r="W246" i="2" s="1"/>
  <c r="Y246" i="2" s="1"/>
  <c r="U346" i="2"/>
  <c r="W346" i="2" s="1"/>
  <c r="Y346" i="2" s="1"/>
  <c r="U257" i="2"/>
  <c r="W257" i="2" s="1"/>
  <c r="Y257" i="2" s="1"/>
  <c r="U357" i="2"/>
  <c r="W357" i="2" s="1"/>
  <c r="Y357" i="2" s="1"/>
  <c r="U118" i="2"/>
  <c r="W118" i="2" s="1"/>
  <c r="Y118" i="2" s="1"/>
  <c r="U218" i="2"/>
  <c r="W218" i="2" s="1"/>
  <c r="Y218" i="2" s="1"/>
  <c r="U318" i="2"/>
  <c r="W318" i="2" s="1"/>
  <c r="Y318" i="2" s="1"/>
  <c r="U79" i="2"/>
  <c r="W79" i="2" s="1"/>
  <c r="Y79" i="2" s="1"/>
  <c r="U179" i="2"/>
  <c r="W179" i="2" s="1"/>
  <c r="Y179" i="2" s="1"/>
  <c r="U279" i="2"/>
  <c r="W279" i="2" s="1"/>
  <c r="Y279" i="2" s="1"/>
  <c r="U40" i="2"/>
  <c r="W40" i="2" s="1"/>
  <c r="Y40" i="2" s="1"/>
  <c r="U140" i="2"/>
  <c r="W140" i="2" s="1"/>
  <c r="Y140" i="2" s="1"/>
  <c r="U240" i="2"/>
  <c r="W240" i="2" s="1"/>
  <c r="Y240" i="2" s="1"/>
  <c r="U340" i="2"/>
  <c r="W340" i="2" s="1"/>
  <c r="Y340" i="2" s="1"/>
  <c r="U91" i="2"/>
  <c r="W91" i="2" s="1"/>
  <c r="Y91" i="2" s="1"/>
  <c r="U191" i="2"/>
  <c r="W191" i="2" s="1"/>
  <c r="Y191" i="2" s="1"/>
  <c r="U291" i="2"/>
  <c r="W291" i="2" s="1"/>
  <c r="Y291" i="2" s="1"/>
  <c r="U42" i="2"/>
  <c r="W42" i="2" s="1"/>
  <c r="Y42" i="2" s="1"/>
  <c r="U142" i="2"/>
  <c r="W142" i="2" s="1"/>
  <c r="Y142" i="2" s="1"/>
  <c r="U242" i="2"/>
  <c r="W242" i="2" s="1"/>
  <c r="Y242" i="2" s="1"/>
  <c r="U342" i="2"/>
  <c r="W342" i="2" s="1"/>
  <c r="Y342" i="2" s="1"/>
  <c r="U93" i="2"/>
  <c r="W93" i="2" s="1"/>
  <c r="Y93" i="2" s="1"/>
  <c r="U193" i="2"/>
  <c r="W193" i="2" s="1"/>
  <c r="Y193" i="2" s="1"/>
  <c r="U293" i="2"/>
  <c r="W293" i="2" s="1"/>
  <c r="Y293" i="2" s="1"/>
  <c r="U44" i="2"/>
  <c r="W44" i="2" s="1"/>
  <c r="Y44" i="2" s="1"/>
  <c r="U144" i="2"/>
  <c r="W144" i="2" s="1"/>
  <c r="Y144" i="2" s="1"/>
  <c r="U244" i="2"/>
  <c r="W244" i="2" s="1"/>
  <c r="Y244" i="2" s="1"/>
  <c r="U344" i="2"/>
  <c r="W344" i="2" s="1"/>
  <c r="Y344" i="2" s="1"/>
  <c r="U95" i="2"/>
  <c r="W95" i="2" s="1"/>
  <c r="Y95" i="2" s="1"/>
  <c r="U195" i="2"/>
  <c r="W195" i="2" s="1"/>
  <c r="Y195" i="2" s="1"/>
  <c r="U295" i="2"/>
  <c r="W295" i="2" s="1"/>
  <c r="Y295" i="2" s="1"/>
  <c r="U56" i="2"/>
  <c r="W56" i="2" s="1"/>
  <c r="Y56" i="2" s="1"/>
  <c r="U156" i="2"/>
  <c r="W156" i="2" s="1"/>
  <c r="Y156" i="2" s="1"/>
  <c r="U256" i="2"/>
  <c r="W256" i="2" s="1"/>
  <c r="Y256" i="2" s="1"/>
  <c r="U356" i="2"/>
  <c r="W356" i="2" s="1"/>
  <c r="Y356" i="2" s="1"/>
  <c r="U10" i="2"/>
  <c r="W10" i="2" s="1"/>
  <c r="Y10" i="2" s="1"/>
  <c r="U57" i="2"/>
  <c r="W57" i="2" s="1"/>
  <c r="Y57" i="2" s="1"/>
  <c r="U18" i="2"/>
  <c r="W18" i="2" s="1"/>
  <c r="Y18" i="2" s="1"/>
  <c r="U13" i="2"/>
  <c r="W13" i="2" s="1"/>
  <c r="Y13" i="2" s="1"/>
  <c r="U67" i="2"/>
  <c r="W67" i="2" s="1"/>
  <c r="Y67" i="2" s="1"/>
  <c r="U167" i="2"/>
  <c r="W167" i="2" s="1"/>
  <c r="Y167" i="2" s="1"/>
  <c r="U267" i="2"/>
  <c r="W267" i="2" s="1"/>
  <c r="Y267" i="2" s="1"/>
  <c r="U367" i="2"/>
  <c r="W367" i="2" s="1"/>
  <c r="Y367" i="2" s="1"/>
  <c r="U128" i="2"/>
  <c r="W128" i="2" s="1"/>
  <c r="Y128" i="2" s="1"/>
  <c r="U228" i="2"/>
  <c r="W228" i="2" s="1"/>
  <c r="Y228" i="2" s="1"/>
  <c r="U328" i="2"/>
  <c r="W328" i="2" s="1"/>
  <c r="Y328" i="2" s="1"/>
  <c r="U89" i="2"/>
  <c r="W89" i="2" s="1"/>
  <c r="Y89" i="2" s="1"/>
  <c r="U189" i="2"/>
  <c r="W189" i="2" s="1"/>
  <c r="Y189" i="2" s="1"/>
  <c r="U289" i="2"/>
  <c r="W289" i="2" s="1"/>
  <c r="Y289" i="2" s="1"/>
  <c r="U50" i="2"/>
  <c r="W50" i="2" s="1"/>
  <c r="Y50" i="2" s="1"/>
  <c r="U150" i="2"/>
  <c r="W150" i="2" s="1"/>
  <c r="Y150" i="2" s="1"/>
  <c r="U250" i="2"/>
  <c r="W250" i="2" s="1"/>
  <c r="Y250" i="2" s="1"/>
  <c r="U350" i="2"/>
  <c r="W350" i="2" s="1"/>
  <c r="Y350" i="2" s="1"/>
  <c r="U101" i="2"/>
  <c r="W101" i="2" s="1"/>
  <c r="Y101" i="2" s="1"/>
  <c r="U201" i="2"/>
  <c r="W201" i="2" s="1"/>
  <c r="Y201" i="2" s="1"/>
  <c r="U301" i="2"/>
  <c r="W301" i="2" s="1"/>
  <c r="Y301" i="2" s="1"/>
  <c r="U52" i="2"/>
  <c r="W52" i="2" s="1"/>
  <c r="Y52" i="2" s="1"/>
  <c r="U152" i="2"/>
  <c r="W152" i="2" s="1"/>
  <c r="Y152" i="2" s="1"/>
  <c r="U252" i="2"/>
  <c r="W252" i="2" s="1"/>
  <c r="Y252" i="2" s="1"/>
  <c r="U352" i="2"/>
  <c r="W352" i="2" s="1"/>
  <c r="Y352" i="2" s="1"/>
  <c r="U103" i="2"/>
  <c r="W103" i="2" s="1"/>
  <c r="Y103" i="2" s="1"/>
  <c r="U203" i="2"/>
  <c r="W203" i="2" s="1"/>
  <c r="Y203" i="2" s="1"/>
  <c r="U303" i="2"/>
  <c r="W303" i="2" s="1"/>
  <c r="Y303" i="2" s="1"/>
  <c r="U54" i="2"/>
  <c r="W54" i="2" s="1"/>
  <c r="Y54" i="2" s="1"/>
  <c r="U154" i="2"/>
  <c r="W154" i="2" s="1"/>
  <c r="Y154" i="2" s="1"/>
  <c r="U254" i="2"/>
  <c r="W254" i="2" s="1"/>
  <c r="Y254" i="2" s="1"/>
  <c r="U354" i="2"/>
  <c r="W354" i="2" s="1"/>
  <c r="Y354" i="2" s="1"/>
  <c r="U105" i="2"/>
  <c r="W105" i="2" s="1"/>
  <c r="Y105" i="2" s="1"/>
  <c r="U205" i="2"/>
  <c r="W205" i="2" s="1"/>
  <c r="Y205" i="2" s="1"/>
  <c r="U305" i="2"/>
  <c r="W305" i="2" s="1"/>
  <c r="Y305" i="2" s="1"/>
  <c r="U66" i="2"/>
  <c r="W66" i="2" s="1"/>
  <c r="Y66" i="2" s="1"/>
  <c r="U166" i="2"/>
  <c r="W166" i="2" s="1"/>
  <c r="Y166" i="2" s="1"/>
  <c r="U266" i="2"/>
  <c r="W266" i="2" s="1"/>
  <c r="Y266" i="2" s="1"/>
  <c r="U366" i="2"/>
  <c r="W366" i="2" s="1"/>
  <c r="Y366" i="2" s="1"/>
  <c r="U27" i="2"/>
  <c r="W27" i="2" s="1"/>
  <c r="Y27" i="2" s="1"/>
  <c r="U177" i="2"/>
  <c r="W177" i="2" s="1"/>
  <c r="Y177" i="2" s="1"/>
  <c r="U338" i="2"/>
  <c r="W338" i="2" s="1"/>
  <c r="Y338" i="2" s="1"/>
  <c r="U160" i="2"/>
  <c r="W160" i="2" s="1"/>
  <c r="Y160" i="2" s="1"/>
  <c r="U211" i="2"/>
  <c r="W211" i="2" s="1"/>
  <c r="Y211" i="2" s="1"/>
  <c r="U311" i="2"/>
  <c r="W311" i="2" s="1"/>
  <c r="Y311" i="2" s="1"/>
  <c r="U62" i="2"/>
  <c r="W62" i="2" s="1"/>
  <c r="Y62" i="2" s="1"/>
  <c r="U162" i="2"/>
  <c r="W162" i="2" s="1"/>
  <c r="Y162" i="2" s="1"/>
  <c r="U262" i="2"/>
  <c r="W262" i="2" s="1"/>
  <c r="Y262" i="2" s="1"/>
  <c r="U362" i="2"/>
  <c r="W362" i="2" s="1"/>
  <c r="Y362" i="2" s="1"/>
  <c r="U113" i="2"/>
  <c r="W113" i="2" s="1"/>
  <c r="Y113" i="2" s="1"/>
  <c r="U213" i="2"/>
  <c r="W213" i="2" s="1"/>
  <c r="Y213" i="2" s="1"/>
  <c r="U313" i="2"/>
  <c r="W313" i="2" s="1"/>
  <c r="Y313" i="2" s="1"/>
  <c r="U64" i="2"/>
  <c r="W64" i="2" s="1"/>
  <c r="Y64" i="2" s="1"/>
  <c r="U164" i="2"/>
  <c r="W164" i="2" s="1"/>
  <c r="Y164" i="2" s="1"/>
  <c r="U264" i="2"/>
  <c r="W264" i="2" s="1"/>
  <c r="Y264" i="2" s="1"/>
  <c r="U364" i="2"/>
  <c r="W364" i="2" s="1"/>
  <c r="Y364" i="2" s="1"/>
  <c r="U115" i="2"/>
  <c r="W115" i="2" s="1"/>
  <c r="Y115" i="2" s="1"/>
  <c r="U215" i="2"/>
  <c r="W215" i="2" s="1"/>
  <c r="Y215" i="2" s="1"/>
  <c r="U315" i="2"/>
  <c r="W315" i="2" s="1"/>
  <c r="Y315" i="2" s="1"/>
  <c r="U76" i="2"/>
  <c r="W76" i="2" s="1"/>
  <c r="Y76" i="2" s="1"/>
  <c r="U176" i="2"/>
  <c r="W176" i="2" s="1"/>
  <c r="Y176" i="2" s="1"/>
  <c r="U276" i="2"/>
  <c r="W276" i="2" s="1"/>
  <c r="Y276" i="2" s="1"/>
  <c r="U28" i="2"/>
  <c r="W28" i="2" s="1"/>
  <c r="Y28" i="2" s="1"/>
  <c r="U138" i="2"/>
  <c r="W138" i="2" s="1"/>
  <c r="Y138" i="2" s="1"/>
  <c r="U60" i="2"/>
  <c r="W60" i="2" s="1"/>
  <c r="Y60" i="2" s="1"/>
  <c r="U360" i="2"/>
  <c r="W360" i="2" s="1"/>
  <c r="Y360" i="2" s="1"/>
  <c r="U187" i="2"/>
  <c r="W187" i="2" s="1"/>
  <c r="Y187" i="2" s="1"/>
  <c r="U248" i="2"/>
  <c r="W248" i="2" s="1"/>
  <c r="Y248" i="2" s="1"/>
  <c r="U309" i="2"/>
  <c r="W309" i="2" s="1"/>
  <c r="Y309" i="2" s="1"/>
  <c r="U70" i="2"/>
  <c r="W70" i="2" s="1"/>
  <c r="Y70" i="2" s="1"/>
  <c r="U170" i="2"/>
  <c r="W170" i="2" s="1"/>
  <c r="Y170" i="2" s="1"/>
  <c r="U270" i="2"/>
  <c r="W270" i="2" s="1"/>
  <c r="Y270" i="2" s="1"/>
  <c r="U370" i="2"/>
  <c r="W370" i="2" s="1"/>
  <c r="Y370" i="2" s="1"/>
  <c r="U121" i="2"/>
  <c r="W121" i="2" s="1"/>
  <c r="Y121" i="2" s="1"/>
  <c r="U221" i="2"/>
  <c r="W221" i="2" s="1"/>
  <c r="Y221" i="2" s="1"/>
  <c r="U321" i="2"/>
  <c r="W321" i="2" s="1"/>
  <c r="Y321" i="2" s="1"/>
  <c r="U72" i="2"/>
  <c r="W72" i="2" s="1"/>
  <c r="Y72" i="2" s="1"/>
  <c r="U172" i="2"/>
  <c r="W172" i="2" s="1"/>
  <c r="Y172" i="2" s="1"/>
  <c r="U272" i="2"/>
  <c r="W272" i="2" s="1"/>
  <c r="Y272" i="2" s="1"/>
  <c r="U372" i="2"/>
  <c r="W372" i="2" s="1"/>
  <c r="Y372" i="2" s="1"/>
  <c r="U123" i="2"/>
  <c r="W123" i="2" s="1"/>
  <c r="Y123" i="2" s="1"/>
  <c r="U223" i="2"/>
  <c r="W223" i="2" s="1"/>
  <c r="Y223" i="2" s="1"/>
  <c r="U323" i="2"/>
  <c r="W323" i="2" s="1"/>
  <c r="Y323" i="2" s="1"/>
  <c r="U74" i="2"/>
  <c r="W74" i="2" s="1"/>
  <c r="Y74" i="2" s="1"/>
  <c r="U174" i="2"/>
  <c r="W174" i="2" s="1"/>
  <c r="Y174" i="2" s="1"/>
  <c r="U274" i="2"/>
  <c r="W274" i="2" s="1"/>
  <c r="Y274" i="2" s="1"/>
  <c r="U374" i="2"/>
  <c r="W374" i="2" s="1"/>
  <c r="Y374" i="2" s="1"/>
  <c r="U125" i="2"/>
  <c r="W125" i="2" s="1"/>
  <c r="Y125" i="2" s="1"/>
  <c r="U225" i="2"/>
  <c r="W225" i="2" s="1"/>
  <c r="Y225" i="2" s="1"/>
  <c r="U325" i="2"/>
  <c r="W325" i="2" s="1"/>
  <c r="Y325" i="2" s="1"/>
  <c r="U86" i="2"/>
  <c r="W86" i="2" s="1"/>
  <c r="Y86" i="2" s="1"/>
  <c r="U186" i="2"/>
  <c r="W186" i="2" s="1"/>
  <c r="Y186" i="2" s="1"/>
  <c r="U286" i="2"/>
  <c r="W286" i="2" s="1"/>
  <c r="Y286" i="2" s="1"/>
  <c r="U353" i="2"/>
  <c r="W353" i="2" s="1"/>
  <c r="Y353" i="2" s="1"/>
  <c r="U104" i="2"/>
  <c r="W104" i="2" s="1"/>
  <c r="Y104" i="2" s="1"/>
  <c r="U204" i="2"/>
  <c r="W204" i="2" s="1"/>
  <c r="Y204" i="2" s="1"/>
  <c r="U304" i="2"/>
  <c r="W304" i="2" s="1"/>
  <c r="Y304" i="2" s="1"/>
  <c r="U55" i="2"/>
  <c r="W55" i="2" s="1"/>
  <c r="Y55" i="2" s="1"/>
  <c r="U155" i="2"/>
  <c r="W155" i="2" s="1"/>
  <c r="Y155" i="2" s="1"/>
  <c r="U255" i="2"/>
  <c r="W255" i="2" s="1"/>
  <c r="Y255" i="2" s="1"/>
  <c r="U355" i="2"/>
  <c r="W355" i="2" s="1"/>
  <c r="Y355" i="2" s="1"/>
  <c r="U116" i="2"/>
  <c r="W116" i="2" s="1"/>
  <c r="Y116" i="2" s="1"/>
  <c r="U216" i="2"/>
  <c r="W216" i="2" s="1"/>
  <c r="Y216" i="2" s="1"/>
  <c r="U316" i="2"/>
  <c r="W316" i="2" s="1"/>
  <c r="Y316" i="2" s="1"/>
  <c r="U310" i="2"/>
  <c r="W310" i="2" s="1"/>
  <c r="Y310" i="2" s="1"/>
  <c r="U61" i="2"/>
  <c r="W61" i="2" s="1"/>
  <c r="Y61" i="2" s="1"/>
  <c r="U161" i="2"/>
  <c r="W161" i="2" s="1"/>
  <c r="Y161" i="2" s="1"/>
  <c r="U261" i="2"/>
  <c r="W261" i="2" s="1"/>
  <c r="Y261" i="2" s="1"/>
  <c r="U361" i="2"/>
  <c r="W361" i="2" s="1"/>
  <c r="Y361" i="2" s="1"/>
  <c r="U112" i="2"/>
  <c r="W112" i="2" s="1"/>
  <c r="Y112" i="2" s="1"/>
  <c r="U212" i="2"/>
  <c r="W212" i="2" s="1"/>
  <c r="Y212" i="2" s="1"/>
  <c r="U312" i="2"/>
  <c r="W312" i="2" s="1"/>
  <c r="Y312" i="2" s="1"/>
  <c r="U63" i="2"/>
  <c r="W63" i="2" s="1"/>
  <c r="Y63" i="2" s="1"/>
  <c r="U163" i="2"/>
  <c r="W163" i="2" s="1"/>
  <c r="Y163" i="2" s="1"/>
  <c r="U263" i="2"/>
  <c r="W263" i="2" s="1"/>
  <c r="Y263" i="2" s="1"/>
  <c r="U363" i="2"/>
  <c r="W363" i="2" s="1"/>
  <c r="Y363" i="2" s="1"/>
  <c r="U114" i="2"/>
  <c r="W114" i="2" s="1"/>
  <c r="Y114" i="2" s="1"/>
  <c r="U214" i="2"/>
  <c r="W214" i="2" s="1"/>
  <c r="Y214" i="2" s="1"/>
  <c r="U314" i="2"/>
  <c r="W314" i="2" s="1"/>
  <c r="Y314" i="2" s="1"/>
  <c r="U65" i="2"/>
  <c r="W65" i="2" s="1"/>
  <c r="Y65" i="2" s="1"/>
  <c r="U165" i="2"/>
  <c r="W165" i="2" s="1"/>
  <c r="Y165" i="2" s="1"/>
  <c r="U265" i="2"/>
  <c r="W265" i="2" s="1"/>
  <c r="Y265" i="2" s="1"/>
  <c r="U365" i="2"/>
  <c r="W365" i="2" s="1"/>
  <c r="Y365" i="2" s="1"/>
  <c r="U126" i="2"/>
  <c r="W126" i="2" s="1"/>
  <c r="Y126" i="2" s="1"/>
  <c r="U226" i="2"/>
  <c r="W226" i="2" s="1"/>
  <c r="Y226" i="2" s="1"/>
  <c r="U326" i="2"/>
  <c r="W326" i="2" s="1"/>
  <c r="Y326" i="2" s="1"/>
  <c r="U75" i="2"/>
  <c r="W75" i="2" s="1"/>
  <c r="Y75" i="2" s="1"/>
  <c r="U175" i="2"/>
  <c r="W175" i="2" s="1"/>
  <c r="Y175" i="2" s="1"/>
  <c r="U275" i="2"/>
  <c r="W275" i="2" s="1"/>
  <c r="Y275" i="2" s="1"/>
  <c r="U36" i="2"/>
  <c r="W36" i="2" s="1"/>
  <c r="Y36" i="2" s="1"/>
  <c r="U136" i="2"/>
  <c r="W136" i="2" s="1"/>
  <c r="Y136" i="2" s="1"/>
  <c r="U236" i="2"/>
  <c r="W236" i="2" s="1"/>
  <c r="Y236" i="2" s="1"/>
  <c r="U336" i="2"/>
  <c r="W336" i="2" s="1"/>
  <c r="Y336" i="2" s="1"/>
</calcChain>
</file>

<file path=xl/sharedStrings.xml><?xml version="1.0" encoding="utf-8"?>
<sst xmlns="http://schemas.openxmlformats.org/spreadsheetml/2006/main" count="69634" uniqueCount="717">
  <si>
    <t>90天应续实续率</t>
  </si>
  <si>
    <t>文印广告</t>
  </si>
  <si>
    <t>素质教育</t>
  </si>
  <si>
    <t>兴趣生活</t>
  </si>
  <si>
    <t>学历提升</t>
  </si>
  <si>
    <t>少儿才艺</t>
  </si>
  <si>
    <t>感统教育</t>
  </si>
  <si>
    <t>留学机构</t>
  </si>
  <si>
    <t>科学启蒙</t>
  </si>
  <si>
    <t>美术培训</t>
  </si>
  <si>
    <t>职业培训</t>
  </si>
  <si>
    <t>舞蹈培训</t>
  </si>
  <si>
    <t>语言培训</t>
  </si>
  <si>
    <t>课后辅导</t>
  </si>
  <si>
    <t>运动培训</t>
  </si>
  <si>
    <t>音乐培训</t>
  </si>
  <si>
    <t>结婚&amp;摄影</t>
  </si>
  <si>
    <t>婚宴酒店</t>
  </si>
  <si>
    <t>婚庆服务</t>
  </si>
  <si>
    <t>摄影</t>
  </si>
  <si>
    <t>院校教育</t>
  </si>
  <si>
    <t>公私立学校</t>
  </si>
  <si>
    <t>幼儿教育</t>
  </si>
  <si>
    <t>驾校</t>
  </si>
  <si>
    <t>驾驶培训</t>
  </si>
  <si>
    <t>亲子玩乐</t>
  </si>
  <si>
    <t>母婴服务</t>
  </si>
  <si>
    <t>总计</t>
  </si>
  <si>
    <t>-</t>
  </si>
  <si>
    <t>续签率</t>
  </si>
  <si>
    <t>续签率</t>
    <phoneticPr fontId="2" type="noConversion"/>
  </si>
  <si>
    <t>二级类目</t>
  </si>
  <si>
    <t>二级类目</t>
    <phoneticPr fontId="2" type="noConversion"/>
  </si>
  <si>
    <t>三级类目</t>
  </si>
  <si>
    <t>三级类目</t>
    <phoneticPr fontId="2" type="noConversion"/>
  </si>
  <si>
    <t>leads数</t>
  </si>
  <si>
    <t>合作poi数</t>
  </si>
  <si>
    <t>渗透率</t>
  </si>
  <si>
    <t>高流poi个数_70</t>
  </si>
  <si>
    <t>高流合作poi个数_70</t>
  </si>
  <si>
    <t>流量渗透率</t>
  </si>
  <si>
    <t>m在线poi数</t>
  </si>
  <si>
    <t>分类</t>
  </si>
  <si>
    <t>类目</t>
  </si>
  <si>
    <t>策略</t>
  </si>
  <si>
    <t>新签门店数目标</t>
  </si>
  <si>
    <t>高流poi数</t>
  </si>
  <si>
    <t>高流渗透率目标</t>
  </si>
  <si>
    <t>全量poi数</t>
  </si>
  <si>
    <t>全量渗透率目标</t>
  </si>
  <si>
    <t>突破型</t>
  </si>
  <si>
    <t>供给精细化</t>
  </si>
  <si>
    <t>维稳型</t>
  </si>
  <si>
    <t>供给型1-年费</t>
  </si>
  <si>
    <t>拓供给</t>
  </si>
  <si>
    <t>机会型</t>
  </si>
  <si>
    <t>非重点</t>
  </si>
  <si>
    <t>其他</t>
  </si>
  <si>
    <t>行业</t>
  </si>
  <si>
    <t>城市等级</t>
  </si>
  <si>
    <t>三级类目城市等级</t>
  </si>
  <si>
    <t>省份</t>
  </si>
  <si>
    <t>城市</t>
  </si>
  <si>
    <t>大区</t>
  </si>
  <si>
    <t>教培</t>
  </si>
  <si>
    <t>1S</t>
  </si>
  <si>
    <t>1S驾驶培训</t>
  </si>
  <si>
    <t>上海市</t>
  </si>
  <si>
    <t>华南</t>
  </si>
  <si>
    <t>北京市</t>
  </si>
  <si>
    <t>华北</t>
  </si>
  <si>
    <t>A</t>
  </si>
  <si>
    <t>A驾驶培训</t>
  </si>
  <si>
    <t>江苏省</t>
  </si>
  <si>
    <t>南京市</t>
  </si>
  <si>
    <t>广东省</t>
  </si>
  <si>
    <t>广州市</t>
  </si>
  <si>
    <t>四川省</t>
  </si>
  <si>
    <t>成都市</t>
  </si>
  <si>
    <t>浙江省</t>
  </si>
  <si>
    <t>杭州市</t>
  </si>
  <si>
    <t>湖北省</t>
  </si>
  <si>
    <t>武汉市</t>
  </si>
  <si>
    <t>深圳市</t>
  </si>
  <si>
    <t>B</t>
  </si>
  <si>
    <t>B驾驶培训</t>
  </si>
  <si>
    <t>东莞市</t>
  </si>
  <si>
    <t>佛山市</t>
  </si>
  <si>
    <t>广西壮族自治区</t>
  </si>
  <si>
    <t>南宁市</t>
  </si>
  <si>
    <t>江西省</t>
  </si>
  <si>
    <t>南昌市</t>
  </si>
  <si>
    <t>福建省</t>
  </si>
  <si>
    <t>厦门市</t>
  </si>
  <si>
    <t>安徽省</t>
  </si>
  <si>
    <t>合肥市</t>
  </si>
  <si>
    <t>天津市</t>
  </si>
  <si>
    <t>宁波市</t>
  </si>
  <si>
    <t>无锡市</t>
  </si>
  <si>
    <t>云南省</t>
  </si>
  <si>
    <t>昆明市</t>
  </si>
  <si>
    <t>辽宁省</t>
  </si>
  <si>
    <t>沈阳市</t>
  </si>
  <si>
    <t>山东省</t>
  </si>
  <si>
    <t>济南市</t>
  </si>
  <si>
    <t>温州市</t>
  </si>
  <si>
    <t>福州市</t>
  </si>
  <si>
    <t>苏州市</t>
  </si>
  <si>
    <t>陕西省</t>
  </si>
  <si>
    <t>西安市</t>
  </si>
  <si>
    <t>河南省</t>
  </si>
  <si>
    <t>郑州市</t>
  </si>
  <si>
    <t>重庆市</t>
  </si>
  <si>
    <t>湖南省</t>
  </si>
  <si>
    <t>长沙市</t>
  </si>
  <si>
    <t>青岛市</t>
  </si>
  <si>
    <t>C</t>
  </si>
  <si>
    <t>C驾驶培训</t>
  </si>
  <si>
    <t>黑龙江省</t>
  </si>
  <si>
    <t>七台河市</t>
  </si>
  <si>
    <t>海南省</t>
  </si>
  <si>
    <t>万宁市</t>
  </si>
  <si>
    <t>三亚市</t>
  </si>
  <si>
    <t>三明市</t>
  </si>
  <si>
    <t>三沙市</t>
  </si>
  <si>
    <t>三门峡市</t>
  </si>
  <si>
    <t>上饶市</t>
  </si>
  <si>
    <t>东方市</t>
  </si>
  <si>
    <t>东营市</t>
  </si>
  <si>
    <t>宁夏回族自治区</t>
  </si>
  <si>
    <t>中卫市</t>
  </si>
  <si>
    <t>中山市</t>
  </si>
  <si>
    <t>甘肃省</t>
  </si>
  <si>
    <t>临夏回族自治州</t>
  </si>
  <si>
    <t>山西省</t>
  </si>
  <si>
    <t>临汾市</t>
  </si>
  <si>
    <t>临沂市</t>
  </si>
  <si>
    <t>临沧市</t>
  </si>
  <si>
    <t>临高县</t>
  </si>
  <si>
    <t>丹东市</t>
  </si>
  <si>
    <t>丽水市</t>
  </si>
  <si>
    <t>丽江市</t>
  </si>
  <si>
    <t>内蒙古自治区</t>
  </si>
  <si>
    <t>乌兰察布市</t>
  </si>
  <si>
    <t>乌海市</t>
  </si>
  <si>
    <t>新疆维吾尔自治区</t>
  </si>
  <si>
    <t>乌鲁木齐市</t>
  </si>
  <si>
    <t>乐东黎族自治县</t>
  </si>
  <si>
    <t>乐山市</t>
  </si>
  <si>
    <t>九江市</t>
  </si>
  <si>
    <t>云浮市</t>
  </si>
  <si>
    <t>五家渠市</t>
  </si>
  <si>
    <t>五指山市</t>
  </si>
  <si>
    <t>亳州市</t>
  </si>
  <si>
    <t>仙桃市</t>
  </si>
  <si>
    <t>伊春市</t>
  </si>
  <si>
    <t>伊犁哈萨克自治州</t>
  </si>
  <si>
    <t>佳木斯市</t>
  </si>
  <si>
    <t>保亭黎族苗族自治县</t>
  </si>
  <si>
    <t>河北省</t>
  </si>
  <si>
    <t>保定市</t>
  </si>
  <si>
    <t>保山市</t>
  </si>
  <si>
    <t>信阳市</t>
  </si>
  <si>
    <t>儋州市</t>
  </si>
  <si>
    <t>克孜勒苏柯尔克孜自治州</t>
  </si>
  <si>
    <t>克拉玛依市</t>
  </si>
  <si>
    <t>六安市</t>
  </si>
  <si>
    <t>贵州省</t>
  </si>
  <si>
    <t>六盘水市</t>
  </si>
  <si>
    <t>兰州市</t>
  </si>
  <si>
    <t>兴安盟</t>
  </si>
  <si>
    <t>内江市</t>
  </si>
  <si>
    <t>凉山彝族自治州</t>
  </si>
  <si>
    <t>包头市</t>
  </si>
  <si>
    <t>北屯市</t>
  </si>
  <si>
    <t>北海市</t>
  </si>
  <si>
    <t>十堰市</t>
  </si>
  <si>
    <t>南充市</t>
  </si>
  <si>
    <t>南平市</t>
  </si>
  <si>
    <t>南通市</t>
  </si>
  <si>
    <t>南阳市</t>
  </si>
  <si>
    <t>博尔塔拉蒙古自治州</t>
  </si>
  <si>
    <t>双河市</t>
  </si>
  <si>
    <t>双鸭山市</t>
  </si>
  <si>
    <t>可克达拉市</t>
  </si>
  <si>
    <t>台州市</t>
  </si>
  <si>
    <t>台湾省</t>
  </si>
  <si>
    <t>吉安市</t>
  </si>
  <si>
    <t>吉林省</t>
  </si>
  <si>
    <t>吉林市</t>
  </si>
  <si>
    <t>吐鲁番市</t>
  </si>
  <si>
    <t>吕梁市</t>
  </si>
  <si>
    <t>吴忠市</t>
  </si>
  <si>
    <t>周口市</t>
  </si>
  <si>
    <t>呼伦贝尔市</t>
  </si>
  <si>
    <t>呼和浩特市</t>
  </si>
  <si>
    <t>和田地区</t>
  </si>
  <si>
    <t>咸宁市</t>
  </si>
  <si>
    <t>咸阳市</t>
  </si>
  <si>
    <t>哈密市</t>
  </si>
  <si>
    <t>哈尔滨市</t>
  </si>
  <si>
    <t>唐山市</t>
  </si>
  <si>
    <t>商丘市</t>
  </si>
  <si>
    <t>商洛市</t>
  </si>
  <si>
    <t>喀什地区</t>
  </si>
  <si>
    <t>嘉兴市</t>
  </si>
  <si>
    <t>嘉峪关市</t>
  </si>
  <si>
    <t>四平市</t>
  </si>
  <si>
    <t>固原市</t>
  </si>
  <si>
    <t>图木舒克市</t>
  </si>
  <si>
    <t>塔城地区</t>
  </si>
  <si>
    <t>大兴安岭地区</t>
  </si>
  <si>
    <t>大同市</t>
  </si>
  <si>
    <t>大庆市</t>
  </si>
  <si>
    <t>大理白族自治州</t>
  </si>
  <si>
    <t>大连市</t>
  </si>
  <si>
    <t>天水市</t>
  </si>
  <si>
    <t>天门市</t>
  </si>
  <si>
    <t>太原市</t>
  </si>
  <si>
    <t>威海市</t>
  </si>
  <si>
    <t>娄底市</t>
  </si>
  <si>
    <t>孝感市</t>
  </si>
  <si>
    <t>宁德市</t>
  </si>
  <si>
    <t>安庆市</t>
  </si>
  <si>
    <t>安康市</t>
  </si>
  <si>
    <t>安阳市</t>
  </si>
  <si>
    <t>安顺市</t>
  </si>
  <si>
    <t>定安县</t>
  </si>
  <si>
    <t>定西市</t>
  </si>
  <si>
    <t>宜宾市</t>
  </si>
  <si>
    <t>宜昌市</t>
  </si>
  <si>
    <t>宜春市</t>
  </si>
  <si>
    <t>宝鸡市</t>
  </si>
  <si>
    <t>宣城市</t>
  </si>
  <si>
    <t>宿州市</t>
  </si>
  <si>
    <t>宿迁市</t>
  </si>
  <si>
    <t>屯昌县</t>
  </si>
  <si>
    <t>西藏自治区</t>
  </si>
  <si>
    <t>山南市</t>
  </si>
  <si>
    <t>岳阳市</t>
  </si>
  <si>
    <t>崇左市</t>
  </si>
  <si>
    <t>巴中市</t>
  </si>
  <si>
    <t>巴彦淖尔市</t>
  </si>
  <si>
    <t>巴音郭楞蒙古自治州</t>
  </si>
  <si>
    <t>常州市</t>
  </si>
  <si>
    <t>常德市</t>
  </si>
  <si>
    <t>平凉市</t>
  </si>
  <si>
    <t>平顶山市</t>
  </si>
  <si>
    <t>广元市</t>
  </si>
  <si>
    <t>广安市</t>
  </si>
  <si>
    <t>庆阳市</t>
  </si>
  <si>
    <t>廊坊市</t>
  </si>
  <si>
    <t>延安市</t>
  </si>
  <si>
    <t>延边朝鲜族自治州</t>
  </si>
  <si>
    <t>开封市</t>
  </si>
  <si>
    <t>张家口市</t>
  </si>
  <si>
    <t>张家界市</t>
  </si>
  <si>
    <t>张掖市</t>
  </si>
  <si>
    <t>徐州市</t>
  </si>
  <si>
    <t>德宏傣族景颇族自治州</t>
  </si>
  <si>
    <t>德州市</t>
  </si>
  <si>
    <t>德阳市</t>
  </si>
  <si>
    <t>忻州市</t>
  </si>
  <si>
    <t>怀化市</t>
  </si>
  <si>
    <t>怒江傈僳族自治州</t>
  </si>
  <si>
    <t>恩施土家族苗族自治州</t>
  </si>
  <si>
    <t>惠州市</t>
  </si>
  <si>
    <t>扬州市</t>
  </si>
  <si>
    <t>承德市</t>
  </si>
  <si>
    <t>抚州市</t>
  </si>
  <si>
    <t>抚顺市</t>
  </si>
  <si>
    <t>拉萨市</t>
  </si>
  <si>
    <t>揭阳市</t>
  </si>
  <si>
    <t>攀枝花市</t>
  </si>
  <si>
    <t>文山壮族苗族自治州</t>
  </si>
  <si>
    <t>文昌市</t>
  </si>
  <si>
    <t>新乡市</t>
  </si>
  <si>
    <t>新余市</t>
  </si>
  <si>
    <t>新星市</t>
  </si>
  <si>
    <t>日喀则市</t>
  </si>
  <si>
    <t>日照市</t>
  </si>
  <si>
    <t>昆玉市</t>
  </si>
  <si>
    <t>昌吉回族自治州</t>
  </si>
  <si>
    <t>昌江黎族自治县</t>
  </si>
  <si>
    <t>昌都市</t>
  </si>
  <si>
    <t>昭通市</t>
  </si>
  <si>
    <t>晋中市</t>
  </si>
  <si>
    <t>晋城市</t>
  </si>
  <si>
    <t>普洱市</t>
  </si>
  <si>
    <t>景德镇市</t>
  </si>
  <si>
    <t>曲靖市</t>
  </si>
  <si>
    <t>朔州市</t>
  </si>
  <si>
    <t>朝阳市</t>
  </si>
  <si>
    <t>本溪市</t>
  </si>
  <si>
    <t>来宾市</t>
  </si>
  <si>
    <t>松原市</t>
  </si>
  <si>
    <t>林芝市</t>
  </si>
  <si>
    <t>青海省</t>
  </si>
  <si>
    <t>果洛藏族自治州</t>
  </si>
  <si>
    <t>枣庄市</t>
  </si>
  <si>
    <t>柳州市</t>
  </si>
  <si>
    <t>株洲市</t>
  </si>
  <si>
    <t>桂林市</t>
  </si>
  <si>
    <t>梅州市</t>
  </si>
  <si>
    <t>梧州市</t>
  </si>
  <si>
    <t>楚雄彝族自治州</t>
  </si>
  <si>
    <t>榆林市</t>
  </si>
  <si>
    <t>武威市</t>
  </si>
  <si>
    <t>毕节市</t>
  </si>
  <si>
    <t>永州市</t>
  </si>
  <si>
    <t>汉中市</t>
  </si>
  <si>
    <t>汕头市</t>
  </si>
  <si>
    <t>汕尾市</t>
  </si>
  <si>
    <t>江门市</t>
  </si>
  <si>
    <t>池州市</t>
  </si>
  <si>
    <t>沧州市</t>
  </si>
  <si>
    <t>河池市</t>
  </si>
  <si>
    <t>河源市</t>
  </si>
  <si>
    <t>泉州市</t>
  </si>
  <si>
    <t>泰安市</t>
  </si>
  <si>
    <t>泰州市</t>
  </si>
  <si>
    <t>泸州市</t>
  </si>
  <si>
    <t>洛阳市</t>
  </si>
  <si>
    <t>济宁市</t>
  </si>
  <si>
    <t>济源市</t>
  </si>
  <si>
    <t>海东市</t>
  </si>
  <si>
    <t>海北藏族自治州</t>
  </si>
  <si>
    <t>海南藏族自治州</t>
  </si>
  <si>
    <t>海口市</t>
  </si>
  <si>
    <t>海西蒙古族藏族自治州</t>
  </si>
  <si>
    <t>淄博市</t>
  </si>
  <si>
    <t>淮北市</t>
  </si>
  <si>
    <t>淮南市</t>
  </si>
  <si>
    <t>淮安市</t>
  </si>
  <si>
    <t>清远市</t>
  </si>
  <si>
    <t>渭南市</t>
  </si>
  <si>
    <t>湖州市</t>
  </si>
  <si>
    <t>湘潭市</t>
  </si>
  <si>
    <t>湘西土家族苗族自治州</t>
  </si>
  <si>
    <t>湛江市</t>
  </si>
  <si>
    <t>滁州市</t>
  </si>
  <si>
    <t>滨州市</t>
  </si>
  <si>
    <t>漯河市</t>
  </si>
  <si>
    <t>漳州市</t>
  </si>
  <si>
    <t>潍坊市</t>
  </si>
  <si>
    <t>潜江市</t>
  </si>
  <si>
    <t>潮州市</t>
  </si>
  <si>
    <t>澄迈县</t>
  </si>
  <si>
    <t>澳门特别行政区</t>
  </si>
  <si>
    <t>濮阳市</t>
  </si>
  <si>
    <t>烟台市</t>
  </si>
  <si>
    <t>焦作市</t>
  </si>
  <si>
    <t>牡丹江市</t>
  </si>
  <si>
    <t>玉林市</t>
  </si>
  <si>
    <t>玉树藏族自治州</t>
  </si>
  <si>
    <t>玉溪市</t>
  </si>
  <si>
    <t>珠海市</t>
  </si>
  <si>
    <t>琼中黎族苗族自治县</t>
  </si>
  <si>
    <t>琼海市</t>
  </si>
  <si>
    <t>甘南藏族自治州</t>
  </si>
  <si>
    <t>甘孜藏族自治州</t>
  </si>
  <si>
    <t>白城市</t>
  </si>
  <si>
    <t>白山市</t>
  </si>
  <si>
    <t>白杨市</t>
  </si>
  <si>
    <t>白沙黎族自治县</t>
  </si>
  <si>
    <t>白银市</t>
  </si>
  <si>
    <t>百色市</t>
  </si>
  <si>
    <t>益阳市</t>
  </si>
  <si>
    <t>盐城市</t>
  </si>
  <si>
    <t>盘锦市</t>
  </si>
  <si>
    <t>眉山市</t>
  </si>
  <si>
    <t>石嘴山市</t>
  </si>
  <si>
    <t>石家庄市</t>
  </si>
  <si>
    <t>石河子市</t>
  </si>
  <si>
    <t>神农架林区</t>
  </si>
  <si>
    <t>秦皇岛市</t>
  </si>
  <si>
    <t>红河哈尼族彝族自治州</t>
  </si>
  <si>
    <t>绍兴市</t>
  </si>
  <si>
    <t>绥化市</t>
  </si>
  <si>
    <t>绵阳市</t>
  </si>
  <si>
    <t>聊城市</t>
  </si>
  <si>
    <t>肇庆市</t>
  </si>
  <si>
    <t>胡杨河市</t>
  </si>
  <si>
    <t>自贡市</t>
  </si>
  <si>
    <t>舟山市</t>
  </si>
  <si>
    <t>芜湖市</t>
  </si>
  <si>
    <t>茂名市</t>
  </si>
  <si>
    <t>荆州市</t>
  </si>
  <si>
    <t>荆门市</t>
  </si>
  <si>
    <t>莆田市</t>
  </si>
  <si>
    <t>菏泽市</t>
  </si>
  <si>
    <t>萍乡市</t>
  </si>
  <si>
    <t>营口市</t>
  </si>
  <si>
    <t>葫芦岛市</t>
  </si>
  <si>
    <t>蚌埠市</t>
  </si>
  <si>
    <t>衡水市</t>
  </si>
  <si>
    <t>衡阳市</t>
  </si>
  <si>
    <t>衢州市</t>
  </si>
  <si>
    <t>襄阳市</t>
  </si>
  <si>
    <t>西双版纳傣族自治州</t>
  </si>
  <si>
    <t>西宁市</t>
  </si>
  <si>
    <t>许昌市</t>
  </si>
  <si>
    <t>贵港市</t>
  </si>
  <si>
    <t>贵阳市</t>
  </si>
  <si>
    <t>贺州市</t>
  </si>
  <si>
    <t>资阳市</t>
  </si>
  <si>
    <t>赣州市</t>
  </si>
  <si>
    <t>赤峰市</t>
  </si>
  <si>
    <t>辽源市</t>
  </si>
  <si>
    <t>辽阳市</t>
  </si>
  <si>
    <t>达州市</t>
  </si>
  <si>
    <t>运城市</t>
  </si>
  <si>
    <t>连云港市</t>
  </si>
  <si>
    <t>迪庆藏族自治州</t>
  </si>
  <si>
    <t>通化市</t>
  </si>
  <si>
    <t>通辽市</t>
  </si>
  <si>
    <t>遂宁市</t>
  </si>
  <si>
    <t>遵义市</t>
  </si>
  <si>
    <t>邢台市</t>
  </si>
  <si>
    <t>那曲市</t>
  </si>
  <si>
    <t>邯郸市</t>
  </si>
  <si>
    <t>邵阳市</t>
  </si>
  <si>
    <t>郴州市</t>
  </si>
  <si>
    <t>鄂尔多斯市</t>
  </si>
  <si>
    <t>鄂州市</t>
  </si>
  <si>
    <t>酒泉市</t>
  </si>
  <si>
    <t>金华市</t>
  </si>
  <si>
    <t>金昌市</t>
  </si>
  <si>
    <t>钦州市</t>
  </si>
  <si>
    <t>铁岭市</t>
  </si>
  <si>
    <t>铁门关市</t>
  </si>
  <si>
    <t>铜仁市</t>
  </si>
  <si>
    <t>铜川市</t>
  </si>
  <si>
    <t>铜陵市</t>
  </si>
  <si>
    <t>银川市</t>
  </si>
  <si>
    <t>锡林郭勒盟</t>
  </si>
  <si>
    <t>锦州市</t>
  </si>
  <si>
    <t>镇江市</t>
  </si>
  <si>
    <t>长春市</t>
  </si>
  <si>
    <t>长治市</t>
  </si>
  <si>
    <t>阜新市</t>
  </si>
  <si>
    <t>阜阳市</t>
  </si>
  <si>
    <t>防城港市</t>
  </si>
  <si>
    <t>阳江市</t>
  </si>
  <si>
    <t>阳泉市</t>
  </si>
  <si>
    <t>阿克苏地区</t>
  </si>
  <si>
    <t>阿勒泰地区</t>
  </si>
  <si>
    <t>阿坝藏族羌族自治州</t>
  </si>
  <si>
    <t>阿拉善盟</t>
  </si>
  <si>
    <t>阿拉尔市</t>
  </si>
  <si>
    <t>阿里地区</t>
  </si>
  <si>
    <t>陇南市</t>
  </si>
  <si>
    <t>陵水黎族自治县</t>
  </si>
  <si>
    <t>随州市</t>
  </si>
  <si>
    <t>雅安市</t>
  </si>
  <si>
    <t>鞍山市</t>
  </si>
  <si>
    <t>韶关市</t>
  </si>
  <si>
    <t>香港特别行政区</t>
  </si>
  <si>
    <t>马鞍山市</t>
  </si>
  <si>
    <t>驻马店市</t>
  </si>
  <si>
    <t>鸡西市</t>
  </si>
  <si>
    <t>鹤壁市</t>
  </si>
  <si>
    <t>鹤岗市</t>
  </si>
  <si>
    <t>鹰潭市</t>
  </si>
  <si>
    <t>黄冈市</t>
  </si>
  <si>
    <t>黄南藏族自治州</t>
  </si>
  <si>
    <t>黄山市</t>
  </si>
  <si>
    <t>黄石市</t>
  </si>
  <si>
    <t>黑河市</t>
  </si>
  <si>
    <t>黔东南苗族侗族自治州</t>
  </si>
  <si>
    <t>黔南布依族苗族自治州</t>
  </si>
  <si>
    <t>黔西南布依族苗族自治州</t>
  </si>
  <si>
    <t>齐齐哈尔市</t>
  </si>
  <si>
    <t>龙岩市</t>
  </si>
  <si>
    <t>1S婚庆服务</t>
  </si>
  <si>
    <t>A婚庆服务</t>
  </si>
  <si>
    <t>B婚庆服务</t>
  </si>
  <si>
    <t>C婚庆服务</t>
  </si>
  <si>
    <t>1S婚宴酒店</t>
  </si>
  <si>
    <t>A婚宴酒店</t>
  </si>
  <si>
    <t>B婚宴酒店</t>
  </si>
  <si>
    <t>C婚宴酒店</t>
  </si>
  <si>
    <t>1S摄影</t>
  </si>
  <si>
    <t>A摄影</t>
  </si>
  <si>
    <t>B摄影</t>
  </si>
  <si>
    <t>C摄影</t>
  </si>
  <si>
    <t>1S母婴服务</t>
  </si>
  <si>
    <t>A母婴服务</t>
  </si>
  <si>
    <t>B母婴服务</t>
  </si>
  <si>
    <t>C母婴服务</t>
  </si>
  <si>
    <t>1S亲子玩乐</t>
  </si>
  <si>
    <t>A亲子玩乐</t>
  </si>
  <si>
    <t>B亲子玩乐</t>
  </si>
  <si>
    <t>C亲子玩乐</t>
  </si>
  <si>
    <t>1S感统教育</t>
  </si>
  <si>
    <t>A感统教育</t>
  </si>
  <si>
    <t>B感统教育</t>
  </si>
  <si>
    <t>C感统教育</t>
  </si>
  <si>
    <t>1S科学启蒙</t>
  </si>
  <si>
    <t>A科学启蒙</t>
  </si>
  <si>
    <t>B科学启蒙</t>
  </si>
  <si>
    <t>C科学启蒙</t>
  </si>
  <si>
    <t>1S课后辅导</t>
  </si>
  <si>
    <t>A课后辅导</t>
  </si>
  <si>
    <t>B课后辅导</t>
  </si>
  <si>
    <t>C课后辅导</t>
  </si>
  <si>
    <t>1S留学机构</t>
  </si>
  <si>
    <t>A留学机构</t>
  </si>
  <si>
    <t>B留学机构</t>
  </si>
  <si>
    <t>C留学机构</t>
  </si>
  <si>
    <t>1S美术培训</t>
  </si>
  <si>
    <t>A美术培训</t>
  </si>
  <si>
    <t>B美术培训</t>
  </si>
  <si>
    <t>C美术培训</t>
  </si>
  <si>
    <t>1S少儿才艺</t>
  </si>
  <si>
    <t>A少儿才艺</t>
  </si>
  <si>
    <t>B少儿才艺</t>
  </si>
  <si>
    <t>C少儿才艺</t>
  </si>
  <si>
    <t>1S舞蹈培训</t>
  </si>
  <si>
    <t>A舞蹈培训</t>
  </si>
  <si>
    <t>B舞蹈培训</t>
  </si>
  <si>
    <t>C舞蹈培训</t>
  </si>
  <si>
    <t>1S兴趣生活</t>
  </si>
  <si>
    <t>A兴趣生活</t>
  </si>
  <si>
    <t>B兴趣生活</t>
  </si>
  <si>
    <t>C兴趣生活</t>
  </si>
  <si>
    <t>1S学历提升</t>
  </si>
  <si>
    <t>A学历提升</t>
  </si>
  <si>
    <t>B学历提升</t>
  </si>
  <si>
    <t>C学历提升</t>
  </si>
  <si>
    <t>1S音乐培训</t>
  </si>
  <si>
    <t>A音乐培训</t>
  </si>
  <si>
    <t>B音乐培训</t>
  </si>
  <si>
    <t>C音乐培训</t>
  </si>
  <si>
    <t>1S语言培训</t>
  </si>
  <si>
    <t>A语言培训</t>
  </si>
  <si>
    <t>B语言培训</t>
  </si>
  <si>
    <t>C语言培训</t>
  </si>
  <si>
    <t>1S运动培训</t>
  </si>
  <si>
    <t>A运动培训</t>
  </si>
  <si>
    <t>B运动培训</t>
  </si>
  <si>
    <t>C运动培训</t>
  </si>
  <si>
    <t>1S职业培训</t>
  </si>
  <si>
    <t>A职业培训</t>
  </si>
  <si>
    <t>B职业培训</t>
  </si>
  <si>
    <t>C职业培训</t>
  </si>
  <si>
    <t>1S文印广告</t>
  </si>
  <si>
    <t>A文印广告</t>
  </si>
  <si>
    <t>B文印广告</t>
  </si>
  <si>
    <t>C文印广告</t>
  </si>
  <si>
    <t>1S公私立学校</t>
  </si>
  <si>
    <t>A公私立学校</t>
  </si>
  <si>
    <t>B公私立学校</t>
  </si>
  <si>
    <t>C公私立学校</t>
  </si>
  <si>
    <t>1S幼儿教育</t>
  </si>
  <si>
    <t>A幼儿教育</t>
  </si>
  <si>
    <t>B幼儿教育</t>
  </si>
  <si>
    <t>C幼儿教育</t>
  </si>
  <si>
    <t>当前全量渗透率</t>
    <phoneticPr fontId="2" type="noConversion"/>
  </si>
  <si>
    <t>当前高流合作poi个数_70</t>
    <phoneticPr fontId="2" type="noConversion"/>
  </si>
  <si>
    <t>当前高流poi渗透率</t>
    <phoneticPr fontId="2" type="noConversion"/>
  </si>
  <si>
    <t>当前合作poi数</t>
    <phoneticPr fontId="2" type="noConversion"/>
  </si>
  <si>
    <t>现状</t>
    <phoneticPr fontId="2" type="noConversion"/>
  </si>
  <si>
    <t>城市等级类目</t>
  </si>
  <si>
    <t>现状覆盖率</t>
  </si>
  <si>
    <t>目标覆盖率</t>
  </si>
  <si>
    <t>1S其他</t>
  </si>
  <si>
    <t>A其他</t>
  </si>
  <si>
    <t>B其他</t>
  </si>
  <si>
    <t>C其他</t>
  </si>
  <si>
    <t xml:space="preserve">目标设定 </t>
    <phoneticPr fontId="2" type="noConversion"/>
  </si>
  <si>
    <t>竟对</t>
    <phoneticPr fontId="2" type="noConversion"/>
  </si>
  <si>
    <t>行标签</t>
  </si>
  <si>
    <t>求和项:合作门店数目标</t>
  </si>
  <si>
    <t>高流目标</t>
    <phoneticPr fontId="2" type="noConversion"/>
  </si>
  <si>
    <t>高流</t>
    <phoneticPr fontId="2" type="noConversion"/>
  </si>
  <si>
    <t>全量</t>
    <phoneticPr fontId="2" type="noConversion"/>
  </si>
  <si>
    <t>求和项:leads数</t>
  </si>
  <si>
    <t>总合作门店数</t>
    <phoneticPr fontId="2" type="noConversion"/>
  </si>
  <si>
    <t>高流覆盖率</t>
    <phoneticPr fontId="2" type="noConversion"/>
  </si>
  <si>
    <t>高流poi个数_70</t>
    <phoneticPr fontId="2" type="noConversion"/>
  </si>
  <si>
    <t>续约率</t>
    <phoneticPr fontId="2" type="noConversion"/>
  </si>
  <si>
    <t>高流存量门店数</t>
    <phoneticPr fontId="2" type="noConversion"/>
  </si>
  <si>
    <t>门店供给目标（全量）</t>
    <phoneticPr fontId="2" type="noConversion"/>
  </si>
  <si>
    <t>总合作门店数目标（固定）</t>
    <phoneticPr fontId="2" type="noConversion"/>
  </si>
  <si>
    <t>高流覆盖率目标（固定）</t>
    <phoneticPr fontId="2" type="noConversion"/>
  </si>
  <si>
    <t>新签门店数（固定）</t>
    <phoneticPr fontId="2" type="noConversion"/>
  </si>
  <si>
    <t>求和项:高流poi个数_70</t>
  </si>
  <si>
    <t>全量覆盖率目标（固定）</t>
    <phoneticPr fontId="2" type="noConversion"/>
  </si>
  <si>
    <t>全量覆盖率</t>
    <phoneticPr fontId="2" type="noConversion"/>
  </si>
  <si>
    <t>估算总合作门店数</t>
    <phoneticPr fontId="2" type="noConversion"/>
  </si>
  <si>
    <t>求和项:全量补供给数量</t>
  </si>
  <si>
    <t>求和项:高流补供给数量</t>
  </si>
  <si>
    <t>覆盖率</t>
    <phoneticPr fontId="2" type="noConversion"/>
  </si>
  <si>
    <t>高流供给占比</t>
    <phoneticPr fontId="2" type="noConversion"/>
  </si>
  <si>
    <t>求和项:全量合作门店数目标</t>
  </si>
  <si>
    <t>类目（高流）</t>
    <phoneticPr fontId="2" type="noConversion"/>
  </si>
  <si>
    <t>分组</t>
  </si>
  <si>
    <t>供给渗透</t>
  </si>
  <si>
    <t>l2_srvline</t>
  </si>
  <si>
    <t>类目细分</t>
  </si>
  <si>
    <t>差异</t>
    <phoneticPr fontId="2" type="noConversion"/>
  </si>
  <si>
    <t>city_name</t>
  </si>
  <si>
    <t>价值空间</t>
    <phoneticPr fontId="2" type="noConversion"/>
  </si>
  <si>
    <t>在投表现</t>
  </si>
  <si>
    <t>city_tier</t>
  </si>
  <si>
    <t>日收入arpu</t>
    <phoneticPr fontId="2" type="noConversion"/>
  </si>
  <si>
    <t>年收入arpu</t>
    <phoneticPr fontId="2" type="noConversion"/>
  </si>
  <si>
    <t>1S</t>
    <phoneticPr fontId="2" type="noConversion"/>
  </si>
  <si>
    <t>单门店arpu</t>
    <phoneticPr fontId="2" type="noConversion"/>
  </si>
  <si>
    <t>S</t>
  </si>
  <si>
    <t>poi数量</t>
    <phoneticPr fontId="2" type="noConversion"/>
  </si>
  <si>
    <t>合作poi数量</t>
    <phoneticPr fontId="2" type="noConversion"/>
  </si>
  <si>
    <t>高流poi数量</t>
    <phoneticPr fontId="2" type="noConversion"/>
  </si>
  <si>
    <t>合作高流poi数量</t>
    <phoneticPr fontId="2" type="noConversion"/>
  </si>
  <si>
    <t>流量</t>
  </si>
  <si>
    <t>日均poi泛搜pv</t>
  </si>
  <si>
    <t>合作门店流量渗透率</t>
    <phoneticPr fontId="2" type="noConversion"/>
  </si>
  <si>
    <t>在投门店流量渗透率</t>
    <phoneticPr fontId="2" type="noConversion"/>
  </si>
  <si>
    <t>目标价值</t>
    <phoneticPr fontId="2" type="noConversion"/>
  </si>
  <si>
    <t>S</t>
    <phoneticPr fontId="2" type="noConversion"/>
  </si>
  <si>
    <t>目标（提升幅度）</t>
    <phoneticPr fontId="2" type="noConversion"/>
  </si>
  <si>
    <t>提升幅度</t>
    <phoneticPr fontId="2" type="noConversion"/>
  </si>
  <si>
    <t>签约门店供给目标</t>
  </si>
  <si>
    <t>签约门店供给目标</t>
    <phoneticPr fontId="2" type="noConversion"/>
  </si>
  <si>
    <t>总收入</t>
  </si>
  <si>
    <t>占比</t>
    <phoneticPr fontId="2" type="noConversion"/>
  </si>
  <si>
    <t>直营签约门店供给目标</t>
    <phoneticPr fontId="2" type="noConversion"/>
  </si>
  <si>
    <t>渠道签约门店供给目标</t>
    <phoneticPr fontId="2" type="noConversion"/>
  </si>
  <si>
    <t xml:space="preserve">直营 </t>
    <phoneticPr fontId="2" type="noConversion"/>
  </si>
  <si>
    <t xml:space="preserve">渠道 </t>
    <phoneticPr fontId="2" type="noConversion"/>
  </si>
  <si>
    <t xml:space="preserve">电销 </t>
    <phoneticPr fontId="2" type="noConversion"/>
  </si>
  <si>
    <t xml:space="preserve">all </t>
    <phoneticPr fontId="2" type="noConversion"/>
  </si>
  <si>
    <t>量</t>
    <phoneticPr fontId="2" type="noConversion"/>
  </si>
  <si>
    <t>年度月均展业人数</t>
    <phoneticPr fontId="2" type="noConversion"/>
  </si>
  <si>
    <t>求和项:年度月均展业人数</t>
  </si>
  <si>
    <t>二级区域（含KA）</t>
  </si>
  <si>
    <t>华北一区</t>
  </si>
  <si>
    <t>华北六区</t>
  </si>
  <si>
    <t>华北七区</t>
  </si>
  <si>
    <t>华北三区</t>
  </si>
  <si>
    <t>华北五区</t>
  </si>
  <si>
    <t>华北二区</t>
  </si>
  <si>
    <t>华南三区</t>
  </si>
  <si>
    <t>华南五区</t>
  </si>
  <si>
    <t>华南六区</t>
  </si>
  <si>
    <t>华南七区</t>
  </si>
  <si>
    <t>华南一区</t>
  </si>
  <si>
    <t>华南二区</t>
  </si>
  <si>
    <t>区域</t>
  </si>
  <si>
    <t>区域</t>
    <phoneticPr fontId="2" type="noConversion"/>
  </si>
  <si>
    <t>全量价值空间</t>
    <phoneticPr fontId="2" type="noConversion"/>
  </si>
  <si>
    <t>对内：</t>
    <phoneticPr fontId="2" type="noConversion"/>
  </si>
  <si>
    <t>1、 供给</t>
    <phoneticPr fontId="2" type="noConversion"/>
  </si>
  <si>
    <t>2、供给量不大</t>
    <phoneticPr fontId="2" type="noConversion"/>
  </si>
  <si>
    <t>4、 类目不做：婚庆</t>
    <phoneticPr fontId="2" type="noConversion"/>
  </si>
  <si>
    <t>3、价值不大：幼儿教育、公私立学校</t>
    <phoneticPr fontId="2" type="noConversion"/>
  </si>
  <si>
    <t>对外：</t>
    <phoneticPr fontId="2" type="noConversion"/>
  </si>
  <si>
    <t>1、类目需要大量供给覆盖，并且是重点机会供给类目</t>
    <phoneticPr fontId="2" type="noConversion"/>
  </si>
  <si>
    <t>2、不给的类目对存量影响较大，1）覆盖率较高；2）全国性连锁；</t>
    <phoneticPr fontId="2" type="noConversion"/>
  </si>
  <si>
    <t>当前在投门店数</t>
    <phoneticPr fontId="2" type="noConversion"/>
  </si>
  <si>
    <t>行业收入</t>
    <phoneticPr fontId="2" type="noConversion"/>
  </si>
  <si>
    <t>展业人数（含KA、SKA）</t>
    <phoneticPr fontId="2" type="noConversion"/>
  </si>
  <si>
    <t>收入</t>
  </si>
  <si>
    <t>在投门店</t>
  </si>
  <si>
    <t>0万</t>
  </si>
  <si>
    <t>2万</t>
  </si>
  <si>
    <t>99万</t>
  </si>
  <si>
    <t>1万</t>
  </si>
  <si>
    <t>36万</t>
  </si>
  <si>
    <t>9万</t>
  </si>
  <si>
    <t>8万</t>
  </si>
  <si>
    <t>27万</t>
  </si>
  <si>
    <t>3万</t>
  </si>
  <si>
    <t>7万</t>
  </si>
  <si>
    <t>112万</t>
  </si>
  <si>
    <t>33万</t>
  </si>
  <si>
    <t>13万</t>
  </si>
  <si>
    <t>20万</t>
  </si>
  <si>
    <t>4万</t>
  </si>
  <si>
    <t>21万</t>
  </si>
  <si>
    <t>5万</t>
  </si>
  <si>
    <t>52万</t>
  </si>
  <si>
    <t>6万</t>
  </si>
  <si>
    <t>24万</t>
  </si>
  <si>
    <t>12万</t>
  </si>
  <si>
    <t>11万</t>
  </si>
  <si>
    <t>48万</t>
  </si>
  <si>
    <t>23万</t>
  </si>
  <si>
    <t>25万</t>
  </si>
  <si>
    <t>10万</t>
  </si>
  <si>
    <t>85万</t>
  </si>
  <si>
    <t>108万</t>
  </si>
  <si>
    <t>18万</t>
  </si>
  <si>
    <t>75万</t>
  </si>
  <si>
    <t>74万</t>
  </si>
  <si>
    <t>30万</t>
  </si>
  <si>
    <t>86万</t>
  </si>
  <si>
    <t>14万</t>
  </si>
  <si>
    <t>16万</t>
  </si>
  <si>
    <t>57万</t>
  </si>
  <si>
    <t>63万</t>
  </si>
  <si>
    <t>69万</t>
  </si>
  <si>
    <t>15万</t>
  </si>
  <si>
    <t>41万</t>
  </si>
  <si>
    <t>1,725万</t>
  </si>
  <si>
    <t>求和项:直营签约门店供给目标</t>
  </si>
  <si>
    <t>期末合作门店数目标</t>
    <phoneticPr fontId="2" type="noConversion"/>
  </si>
  <si>
    <t>求和项:合作高流poi数量</t>
  </si>
  <si>
    <t>求和项:高流poi数量</t>
  </si>
  <si>
    <t>求和项:期末合作门店数目标</t>
  </si>
  <si>
    <t>求和项:签约门店供给目标</t>
  </si>
  <si>
    <t>、高流poi数量</t>
    <phoneticPr fontId="2" type="noConversion"/>
  </si>
  <si>
    <t>目标</t>
    <phoneticPr fontId="2" type="noConversion"/>
  </si>
  <si>
    <t>华北 汇总</t>
  </si>
  <si>
    <t>华南 汇总</t>
  </si>
  <si>
    <t>合计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</si>
</sst>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76" formatCode="0_);[Red]\(0\)"/>
    <numFmt numFmtId="177" formatCode="_(* #,##0_);_(* \(#,##0\);_(* &quot;-&quot;??_);_(@_)"/>
    <numFmt numFmtId="178" formatCode="0.00_);[Red]\(0.00\)"/>
    <numFmt numFmtId="179" formatCode="0.0%"/>
  </numFmts>
  <fonts count="15">
    <font>
      <sz val="12"/>
      <color theme="1"/>
      <name val="等线"/>
      <family val="2"/>
      <charset val="134"/>
      <scheme val="minor"/>
    </font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微软雅黑"/>
      <family val="2"/>
      <charset val="134"/>
    </font>
    <font>
      <b/>
      <sz val="12"/>
      <color theme="1"/>
      <name val="等线"/>
      <family val="4"/>
      <charset val="134"/>
      <scheme val="minor"/>
    </font>
    <font>
      <sz val="12"/>
      <color rgb="FFFE0300"/>
      <name val="Microsoft YaHei"/>
      <family val="2"/>
      <charset val="134"/>
    </font>
    <font>
      <sz val="12"/>
      <color rgb="FF7F7F7F"/>
      <name val="Microsoft YaHei"/>
      <family val="2"/>
      <charset val="134"/>
    </font>
    <font>
      <b/>
      <sz val="12"/>
      <color rgb="FF7F7F7F"/>
      <name val="Microsoft YaHei"/>
      <family val="2"/>
      <charset val="134"/>
    </font>
    <font>
      <b/>
      <sz val="12"/>
      <color theme="1"/>
      <name val="微软雅黑"/>
      <family val="2"/>
      <charset val="134"/>
    </font>
    <font>
      <sz val="12"/>
      <color rgb="FF7F7F7F"/>
      <name val="微软雅黑"/>
      <family val="2"/>
      <charset val="134"/>
    </font>
    <font>
      <sz val="12"/>
      <color rgb="FFFE0300"/>
      <name val="微软雅黑"/>
      <family val="2"/>
      <charset val="134"/>
    </font>
    <font>
      <sz val="12"/>
      <color theme="1"/>
      <name val="等线"/>
      <family val="4"/>
      <charset val="134"/>
      <scheme val="minor"/>
    </font>
    <font>
      <sz val="12"/>
      <color rgb="FF333333"/>
      <name val="微软雅黑"/>
      <family val="2"/>
      <charset val="134"/>
    </font>
    <font>
      <b/>
      <sz val="12"/>
      <color theme="1"/>
      <name val="等线"/>
      <family val="2"/>
      <charset val="134"/>
      <scheme val="minor"/>
    </font>
    <font>
      <sz val="12"/>
      <color theme="0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theme="1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3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31">
    <xf numFmtId="0" fontId="0" fillId="0" borderId="0" xfId="0">
      <alignment vertical="center"/>
    </xf>
    <xf numFmtId="3" fontId="0" fillId="0" borderId="0" xfId="0" applyNumberFormat="1">
      <alignment vertical="center"/>
    </xf>
    <xf numFmtId="0" fontId="3" fillId="0" borderId="0" xfId="0" applyFont="1">
      <alignment vertical="center"/>
    </xf>
    <xf numFmtId="10" fontId="3" fillId="0" borderId="0" xfId="0" applyNumberFormat="1" applyFont="1">
      <alignment vertical="center"/>
    </xf>
    <xf numFmtId="3" fontId="3" fillId="0" borderId="0" xfId="0" applyNumberFormat="1" applyFont="1">
      <alignment vertical="center"/>
    </xf>
    <xf numFmtId="0" fontId="4" fillId="0" borderId="0" xfId="0" applyFont="1">
      <alignment vertical="center"/>
    </xf>
    <xf numFmtId="9" fontId="0" fillId="0" borderId="0" xfId="0" applyNumberFormat="1">
      <alignment vertical="center"/>
    </xf>
    <xf numFmtId="9" fontId="4" fillId="0" borderId="0" xfId="0" applyNumberFormat="1" applyFont="1">
      <alignment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9" fontId="0" fillId="0" borderId="0" xfId="2" applyFont="1">
      <alignment vertical="center"/>
    </xf>
    <xf numFmtId="0" fontId="0" fillId="0" borderId="4" xfId="0" applyBorder="1">
      <alignment vertical="center"/>
    </xf>
    <xf numFmtId="9" fontId="0" fillId="0" borderId="5" xfId="0" applyNumberFormat="1" applyBorder="1">
      <alignment vertical="center"/>
    </xf>
    <xf numFmtId="0" fontId="0" fillId="0" borderId="6" xfId="0" applyBorder="1">
      <alignment vertical="center"/>
    </xf>
    <xf numFmtId="9" fontId="0" fillId="0" borderId="7" xfId="0" applyNumberFormat="1" applyBorder="1">
      <alignment vertical="center"/>
    </xf>
    <xf numFmtId="9" fontId="0" fillId="0" borderId="8" xfId="0" applyNumberFormat="1" applyBorder="1">
      <alignment vertical="center"/>
    </xf>
    <xf numFmtId="9" fontId="0" fillId="0" borderId="4" xfId="0" applyNumberFormat="1" applyBorder="1">
      <alignment vertical="center"/>
    </xf>
    <xf numFmtId="9" fontId="0" fillId="0" borderId="6" xfId="0" applyNumberFormat="1" applyBorder="1">
      <alignment vertical="center"/>
    </xf>
    <xf numFmtId="0" fontId="4" fillId="0" borderId="6" xfId="0" applyFont="1" applyBorder="1" applyAlignment="1">
      <alignment horizontal="center" vertical="center"/>
    </xf>
    <xf numFmtId="9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0" fontId="0" fillId="2" borderId="0" xfId="0" applyFill="1">
      <alignment vertical="center"/>
    </xf>
    <xf numFmtId="176" fontId="0" fillId="2" borderId="0" xfId="0" applyNumberFormat="1" applyFill="1">
      <alignment vertical="center"/>
    </xf>
    <xf numFmtId="177" fontId="0" fillId="2" borderId="0" xfId="1" applyNumberFormat="1" applyFont="1" applyFill="1">
      <alignment vertical="center"/>
    </xf>
    <xf numFmtId="9" fontId="0" fillId="2" borderId="0" xfId="2" applyFont="1" applyFill="1">
      <alignment vertical="center"/>
    </xf>
    <xf numFmtId="178" fontId="0" fillId="0" borderId="0" xfId="0" applyNumberFormat="1">
      <alignment vertical="center"/>
    </xf>
    <xf numFmtId="176" fontId="0" fillId="0" borderId="0" xfId="0" applyNumberFormat="1">
      <alignment vertical="center"/>
    </xf>
    <xf numFmtId="177" fontId="0" fillId="0" borderId="0" xfId="1" applyNumberFormat="1" applyFont="1">
      <alignment vertical="center"/>
    </xf>
    <xf numFmtId="0" fontId="0" fillId="5" borderId="0" xfId="0" applyFill="1">
      <alignment vertical="center"/>
    </xf>
    <xf numFmtId="177" fontId="0" fillId="5" borderId="0" xfId="1" applyNumberFormat="1" applyFont="1" applyFill="1">
      <alignment vertical="center"/>
    </xf>
    <xf numFmtId="9" fontId="0" fillId="5" borderId="0" xfId="2" applyFont="1" applyFill="1">
      <alignment vertical="center"/>
    </xf>
    <xf numFmtId="177" fontId="0" fillId="5" borderId="0" xfId="0" applyNumberFormat="1" applyFill="1">
      <alignment vertical="center"/>
    </xf>
    <xf numFmtId="1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6" fillId="0" borderId="0" xfId="0" applyNumberFormat="1" applyFont="1">
      <alignment vertical="center"/>
    </xf>
    <xf numFmtId="3" fontId="5" fillId="0" borderId="0" xfId="0" applyNumberFormat="1" applyFont="1">
      <alignment vertical="center"/>
    </xf>
    <xf numFmtId="3" fontId="7" fillId="0" borderId="0" xfId="0" applyNumberFormat="1" applyFont="1">
      <alignment vertical="center"/>
    </xf>
    <xf numFmtId="10" fontId="0" fillId="0" borderId="0" xfId="2" applyNumberFormat="1" applyFont="1">
      <alignment vertical="center"/>
    </xf>
    <xf numFmtId="178" fontId="0" fillId="0" borderId="0" xfId="1" applyNumberFormat="1" applyFont="1">
      <alignment vertical="center"/>
    </xf>
    <xf numFmtId="9" fontId="0" fillId="3" borderId="0" xfId="2" applyFont="1" applyFill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9" fontId="8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9" fontId="3" fillId="0" borderId="1" xfId="0" applyNumberFormat="1" applyFont="1" applyBorder="1">
      <alignment vertical="center"/>
    </xf>
    <xf numFmtId="9" fontId="3" fillId="0" borderId="2" xfId="0" applyNumberFormat="1" applyFont="1" applyBorder="1">
      <alignment vertical="center"/>
    </xf>
    <xf numFmtId="9" fontId="3" fillId="0" borderId="3" xfId="0" applyNumberFormat="1" applyFont="1" applyBorder="1">
      <alignment vertical="center"/>
    </xf>
    <xf numFmtId="9" fontId="3" fillId="0" borderId="4" xfId="0" applyNumberFormat="1" applyFont="1" applyBorder="1">
      <alignment vertical="center"/>
    </xf>
    <xf numFmtId="9" fontId="3" fillId="0" borderId="0" xfId="0" applyNumberFormat="1" applyFont="1">
      <alignment vertical="center"/>
    </xf>
    <xf numFmtId="9" fontId="3" fillId="0" borderId="5" xfId="0" applyNumberFormat="1" applyFont="1" applyBorder="1">
      <alignment vertical="center"/>
    </xf>
    <xf numFmtId="179" fontId="3" fillId="0" borderId="4" xfId="0" applyNumberFormat="1" applyFont="1" applyBorder="1">
      <alignment vertical="center"/>
    </xf>
    <xf numFmtId="179" fontId="3" fillId="0" borderId="0" xfId="0" applyNumberFormat="1" applyFont="1">
      <alignment vertical="center"/>
    </xf>
    <xf numFmtId="179" fontId="3" fillId="0" borderId="5" xfId="0" applyNumberFormat="1" applyFont="1" applyBorder="1">
      <alignment vertical="center"/>
    </xf>
    <xf numFmtId="3" fontId="9" fillId="0" borderId="4" xfId="0" applyNumberFormat="1" applyFont="1" applyBorder="1">
      <alignment vertical="center"/>
    </xf>
    <xf numFmtId="3" fontId="10" fillId="0" borderId="4" xfId="0" applyNumberFormat="1" applyFont="1" applyBorder="1">
      <alignment vertical="center"/>
    </xf>
    <xf numFmtId="3" fontId="9" fillId="0" borderId="6" xfId="0" applyNumberFormat="1" applyFont="1" applyBorder="1">
      <alignment vertical="center"/>
    </xf>
    <xf numFmtId="9" fontId="3" fillId="0" borderId="6" xfId="0" applyNumberFormat="1" applyFont="1" applyBorder="1">
      <alignment vertical="center"/>
    </xf>
    <xf numFmtId="9" fontId="3" fillId="0" borderId="7" xfId="0" applyNumberFormat="1" applyFont="1" applyBorder="1">
      <alignment vertical="center"/>
    </xf>
    <xf numFmtId="9" fontId="3" fillId="0" borderId="8" xfId="0" applyNumberFormat="1" applyFont="1" applyBorder="1">
      <alignment vertical="center"/>
    </xf>
    <xf numFmtId="9" fontId="3" fillId="0" borderId="2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4" xfId="0" applyNumberFormat="1" applyFont="1" applyBorder="1" applyAlignment="1">
      <alignment horizontal="center" vertical="center"/>
    </xf>
    <xf numFmtId="9" fontId="3" fillId="0" borderId="5" xfId="0" applyNumberFormat="1" applyFont="1" applyBorder="1" applyAlignment="1">
      <alignment horizontal="center" vertical="center"/>
    </xf>
    <xf numFmtId="9" fontId="3" fillId="0" borderId="6" xfId="0" applyNumberFormat="1" applyFont="1" applyBorder="1" applyAlignment="1">
      <alignment horizontal="center" vertical="center"/>
    </xf>
    <xf numFmtId="9" fontId="3" fillId="0" borderId="7" xfId="0" applyNumberFormat="1" applyFont="1" applyBorder="1" applyAlignment="1">
      <alignment horizontal="center" vertical="center"/>
    </xf>
    <xf numFmtId="9" fontId="3" fillId="0" borderId="8" xfId="0" applyNumberFormat="1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3" fontId="3" fillId="0" borderId="4" xfId="0" applyNumberFormat="1" applyFont="1" applyBorder="1">
      <alignment vertical="center"/>
    </xf>
    <xf numFmtId="3" fontId="3" fillId="0" borderId="6" xfId="0" applyNumberFormat="1" applyFont="1" applyBorder="1">
      <alignment vertical="center"/>
    </xf>
    <xf numFmtId="3" fontId="0" fillId="6" borderId="0" xfId="0" applyNumberFormat="1" applyFill="1">
      <alignment vertical="center"/>
    </xf>
    <xf numFmtId="0" fontId="0" fillId="6" borderId="0" xfId="0" applyFill="1">
      <alignment vertical="center"/>
    </xf>
    <xf numFmtId="0" fontId="3" fillId="6" borderId="0" xfId="0" applyFont="1" applyFill="1">
      <alignment vertical="center"/>
    </xf>
    <xf numFmtId="9" fontId="3" fillId="0" borderId="0" xfId="2" applyFont="1">
      <alignment vertical="center"/>
    </xf>
    <xf numFmtId="3" fontId="3" fillId="6" borderId="0" xfId="0" applyNumberFormat="1" applyFont="1" applyFill="1">
      <alignment vertical="center"/>
    </xf>
    <xf numFmtId="10" fontId="3" fillId="0" borderId="0" xfId="2" applyNumberFormat="1" applyFont="1">
      <alignment vertical="center"/>
    </xf>
    <xf numFmtId="0" fontId="4" fillId="0" borderId="9" xfId="0" applyFont="1" applyBorder="1" applyAlignment="1">
      <alignment horizontal="left" vertical="center"/>
    </xf>
    <xf numFmtId="0" fontId="0" fillId="0" borderId="9" xfId="0" applyBorder="1">
      <alignment vertical="center"/>
    </xf>
    <xf numFmtId="0" fontId="4" fillId="0" borderId="9" xfId="0" applyFont="1" applyBorder="1">
      <alignment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left" vertical="center"/>
    </xf>
    <xf numFmtId="176" fontId="0" fillId="0" borderId="0" xfId="2" applyNumberFormat="1" applyFont="1">
      <alignment vertical="center"/>
    </xf>
    <xf numFmtId="0" fontId="3" fillId="0" borderId="0" xfId="0" applyFont="1" applyAlignment="1">
      <alignment horizontal="center" vertical="center"/>
    </xf>
    <xf numFmtId="0" fontId="8" fillId="0" borderId="10" xfId="0" applyFont="1" applyBorder="1">
      <alignment vertical="center"/>
    </xf>
    <xf numFmtId="178" fontId="3" fillId="0" borderId="0" xfId="0" applyNumberFormat="1" applyFont="1">
      <alignment vertical="center"/>
    </xf>
    <xf numFmtId="3" fontId="12" fillId="0" borderId="0" xfId="0" applyNumberFormat="1" applyFont="1">
      <alignment vertical="center"/>
    </xf>
    <xf numFmtId="176" fontId="3" fillId="0" borderId="0" xfId="0" applyNumberFormat="1" applyFont="1">
      <alignment vertical="center"/>
    </xf>
    <xf numFmtId="177" fontId="0" fillId="6" borderId="0" xfId="1" applyNumberFormat="1" applyFont="1" applyFill="1">
      <alignment vertical="center"/>
    </xf>
    <xf numFmtId="9" fontId="3" fillId="6" borderId="0" xfId="0" applyNumberFormat="1" applyFont="1" applyFill="1">
      <alignment vertical="center"/>
    </xf>
    <xf numFmtId="0" fontId="3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0" fillId="6" borderId="0" xfId="1" applyNumberFormat="1" applyFont="1" applyFill="1" applyAlignment="1">
      <alignment horizontal="center" vertical="center"/>
    </xf>
    <xf numFmtId="177" fontId="0" fillId="5" borderId="0" xfId="1" applyNumberFormat="1" applyFont="1" applyFill="1" applyAlignment="1">
      <alignment horizontal="center" vertical="center"/>
    </xf>
    <xf numFmtId="177" fontId="3" fillId="0" borderId="0" xfId="1" applyNumberFormat="1" applyFont="1">
      <alignment vertical="center"/>
    </xf>
    <xf numFmtId="177" fontId="3" fillId="5" borderId="0" xfId="1" applyNumberFormat="1" applyFont="1" applyFill="1" applyAlignment="1">
      <alignment horizontal="center" vertical="center"/>
    </xf>
    <xf numFmtId="177" fontId="3" fillId="6" borderId="0" xfId="1" applyNumberFormat="1" applyFont="1" applyFill="1" applyAlignment="1">
      <alignment horizontal="center" vertical="center"/>
    </xf>
    <xf numFmtId="178" fontId="3" fillId="0" borderId="0" xfId="1" applyNumberFormat="1" applyFont="1">
      <alignment vertical="center"/>
    </xf>
    <xf numFmtId="0" fontId="3" fillId="6" borderId="0" xfId="0" applyFont="1" applyFill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0" borderId="0" xfId="0" pivotButton="1" applyFont="1" applyAlignment="1">
      <alignment horizontal="center" vertical="center"/>
    </xf>
    <xf numFmtId="0" fontId="14" fillId="7" borderId="0" xfId="0" applyFont="1" applyFill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178" fontId="3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3" fontId="3" fillId="6" borderId="0" xfId="0" applyNumberFormat="1" applyFont="1" applyFill="1" applyAlignment="1">
      <alignment horizontal="center" vertical="center"/>
    </xf>
    <xf numFmtId="3" fontId="3" fillId="6" borderId="7" xfId="0" applyNumberFormat="1" applyFont="1" applyFill="1" applyBorder="1" applyAlignment="1">
      <alignment horizontal="center" vertical="center"/>
    </xf>
  </cellXfs>
  <cellStyles count="3">
    <cellStyle name="百分比" xfId="2" builtinId="5"/>
    <cellStyle name="常规" xfId="0" builtinId="0"/>
    <cellStyle name="千位分隔" xfId="1" builtinId="3"/>
  </cellStyles>
  <dxfs count="50">
    <dxf>
      <fill>
        <patternFill>
          <bgColor auto="1"/>
        </patternFill>
      </fill>
    </dxf>
    <dxf>
      <fill>
        <patternFill patternType="solid">
          <bgColor theme="9" tint="0.59999389629810485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name val="微软雅黑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软雅黑"/>
        <family val="2"/>
        <charset val="13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软雅黑"/>
        <family val="2"/>
        <charset val="13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软雅黑"/>
        <family val="2"/>
        <charset val="13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软雅黑"/>
        <family val="2"/>
        <charset val="13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软雅黑"/>
        <family val="2"/>
        <charset val="134"/>
        <scheme val="none"/>
      </font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</dxfs>
  <tableStyles count="0" defaultTableStyle="TableStyleMedium2" defaultPivotStyle="PivotStyleLight16"/>
  <colors>
    <mruColors>
      <color rgb="FF882A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黄文武" refreshedDate="46098.689900694444" createdVersion="8" refreshedVersion="8" minRefreshableVersion="3" recordCount="8137" xr:uid="{7803DFAE-67BB-C249-B6BC-A1F19B500608}">
  <cacheSource type="worksheet">
    <worksheetSource ref="A2:Z8139" sheet="城市✖️类目明细"/>
  </cacheSource>
  <cacheFields count="25">
    <cacheField name="行业" numFmtId="0">
      <sharedItems/>
    </cacheField>
    <cacheField name="二级类目" numFmtId="0">
      <sharedItems/>
    </cacheField>
    <cacheField name="三级类目" numFmtId="0">
      <sharedItems count="22">
        <s v="驾驶培训"/>
        <s v="婚庆服务"/>
        <s v="婚宴酒店"/>
        <s v="摄影"/>
        <s v="母婴服务"/>
        <s v="亲子玩乐"/>
        <s v="感统教育"/>
        <s v="科学启蒙"/>
        <s v="课后辅导"/>
        <s v="留学机构"/>
        <s v="美术培训"/>
        <s v="少儿才艺"/>
        <s v="舞蹈培训"/>
        <s v="兴趣生活"/>
        <s v="学历提升"/>
        <s v="音乐培训"/>
        <s v="语言培训"/>
        <s v="运动培训"/>
        <s v="职业培训"/>
        <s v="文印广告"/>
        <s v="公私立学校"/>
        <s v="幼儿教育"/>
      </sharedItems>
    </cacheField>
    <cacheField name="城市等级" numFmtId="0">
      <sharedItems count="4">
        <s v="1S"/>
        <s v="A"/>
        <s v="B"/>
        <s v="C"/>
      </sharedItems>
    </cacheField>
    <cacheField name="三级类目城市等级" numFmtId="0">
      <sharedItems/>
    </cacheField>
    <cacheField name="省份" numFmtId="0">
      <sharedItems count="34">
        <s v="上海市"/>
        <s v="北京市"/>
        <s v="江苏省"/>
        <s v="广东省"/>
        <s v="四川省"/>
        <s v="浙江省"/>
        <s v="湖北省"/>
        <s v="广西壮族自治区"/>
        <s v="江西省"/>
        <s v="福建省"/>
        <s v="安徽省"/>
        <s v="天津市"/>
        <s v="云南省"/>
        <s v="辽宁省"/>
        <s v="山东省"/>
        <s v="陕西省"/>
        <s v="河南省"/>
        <s v="重庆市"/>
        <s v="湖南省"/>
        <s v="黑龙江省"/>
        <s v="海南省"/>
        <s v="宁夏回族自治区"/>
        <s v="甘肃省"/>
        <s v="山西省"/>
        <s v="内蒙古自治区"/>
        <s v="新疆维吾尔自治区"/>
        <s v="河北省"/>
        <s v="贵州省"/>
        <s v="台湾省"/>
        <s v="吉林省"/>
        <s v="西藏自治区"/>
        <s v="青海省"/>
        <s v="澳门特别行政区"/>
        <s v="香港特别行政区"/>
      </sharedItems>
    </cacheField>
    <cacheField name="城市" numFmtId="0">
      <sharedItems count="372">
        <s v="上海市"/>
        <s v="北京市"/>
        <s v="南京市"/>
        <s v="广州市"/>
        <s v="成都市"/>
        <s v="杭州市"/>
        <s v="武汉市"/>
        <s v="深圳市"/>
        <s v="东莞市"/>
        <s v="佛山市"/>
        <s v="南宁市"/>
        <s v="南昌市"/>
        <s v="厦门市"/>
        <s v="合肥市"/>
        <s v="天津市"/>
        <s v="宁波市"/>
        <s v="无锡市"/>
        <s v="昆明市"/>
        <s v="沈阳市"/>
        <s v="济南市"/>
        <s v="温州市"/>
        <s v="福州市"/>
        <s v="苏州市"/>
        <s v="西安市"/>
        <s v="郑州市"/>
        <s v="重庆市"/>
        <s v="长沙市"/>
        <s v="青岛市"/>
        <s v="七台河市"/>
        <s v="万宁市"/>
        <s v="三亚市"/>
        <s v="三明市"/>
        <s v="三沙市"/>
        <s v="三门峡市"/>
        <s v="上饶市"/>
        <s v="东方市"/>
        <s v="东营市"/>
        <s v="中卫市"/>
        <s v="中山市"/>
        <s v="临夏回族自治州"/>
        <s v="临汾市"/>
        <s v="临沂市"/>
        <s v="临沧市"/>
        <s v="临高县"/>
        <s v="丹东市"/>
        <s v="丽水市"/>
        <s v="丽江市"/>
        <s v="乌兰察布市"/>
        <s v="乌海市"/>
        <s v="乌鲁木齐市"/>
        <s v="乐东黎族自治县"/>
        <s v="乐山市"/>
        <s v="九江市"/>
        <s v="云浮市"/>
        <s v="五家渠市"/>
        <s v="五指山市"/>
        <s v="亳州市"/>
        <s v="仙桃市"/>
        <s v="伊春市"/>
        <s v="伊犁哈萨克自治州"/>
        <s v="佳木斯市"/>
        <s v="保亭黎族苗族自治县"/>
        <s v="保定市"/>
        <s v="保山市"/>
        <s v="信阳市"/>
        <s v="儋州市"/>
        <s v="克孜勒苏柯尔克孜自治州"/>
        <s v="克拉玛依市"/>
        <s v="六安市"/>
        <s v="六盘水市"/>
        <s v="兰州市"/>
        <s v="兴安盟"/>
        <s v="内江市"/>
        <s v="凉山彝族自治州"/>
        <s v="包头市"/>
        <s v="北屯市"/>
        <s v="北海市"/>
        <s v="十堰市"/>
        <s v="南充市"/>
        <s v="南平市"/>
        <s v="南通市"/>
        <s v="南阳市"/>
        <s v="博尔塔拉蒙古自治州"/>
        <s v="双河市"/>
        <s v="双鸭山市"/>
        <s v="可克达拉市"/>
        <s v="台州市"/>
        <s v="台湾省"/>
        <s v="吉安市"/>
        <s v="吉林市"/>
        <s v="吐鲁番市"/>
        <s v="吕梁市"/>
        <s v="吴忠市"/>
        <s v="周口市"/>
        <s v="呼伦贝尔市"/>
        <s v="呼和浩特市"/>
        <s v="和田地区"/>
        <s v="咸宁市"/>
        <s v="咸阳市"/>
        <s v="哈密市"/>
        <s v="哈尔滨市"/>
        <s v="唐山市"/>
        <s v="商丘市"/>
        <s v="商洛市"/>
        <s v="喀什地区"/>
        <s v="嘉兴市"/>
        <s v="嘉峪关市"/>
        <s v="四平市"/>
        <s v="固原市"/>
        <s v="图木舒克市"/>
        <s v="塔城地区"/>
        <s v="大兴安岭地区"/>
        <s v="大同市"/>
        <s v="大庆市"/>
        <s v="大理白族自治州"/>
        <s v="大连市"/>
        <s v="天水市"/>
        <s v="天门市"/>
        <s v="太原市"/>
        <s v="威海市"/>
        <s v="娄底市"/>
        <s v="孝感市"/>
        <s v="宁德市"/>
        <s v="安庆市"/>
        <s v="安康市"/>
        <s v="安阳市"/>
        <s v="安顺市"/>
        <s v="定安县"/>
        <s v="定西市"/>
        <s v="宜宾市"/>
        <s v="宜昌市"/>
        <s v="宜春市"/>
        <s v="宝鸡市"/>
        <s v="宣城市"/>
        <s v="宿州市"/>
        <s v="宿迁市"/>
        <s v="屯昌县"/>
        <s v="山南市"/>
        <s v="岳阳市"/>
        <s v="崇左市"/>
        <s v="巴中市"/>
        <s v="巴彦淖尔市"/>
        <s v="巴音郭楞蒙古自治州"/>
        <s v="常州市"/>
        <s v="常德市"/>
        <s v="平凉市"/>
        <s v="平顶山市"/>
        <s v="广元市"/>
        <s v="广安市"/>
        <s v="庆阳市"/>
        <s v="廊坊市"/>
        <s v="延安市"/>
        <s v="延边朝鲜族自治州"/>
        <s v="开封市"/>
        <s v="张家口市"/>
        <s v="张家界市"/>
        <s v="张掖市"/>
        <s v="徐州市"/>
        <s v="德宏傣族景颇族自治州"/>
        <s v="德州市"/>
        <s v="德阳市"/>
        <s v="忻州市"/>
        <s v="怀化市"/>
        <s v="怒江傈僳族自治州"/>
        <s v="恩施土家族苗族自治州"/>
        <s v="惠州市"/>
        <s v="扬州市"/>
        <s v="承德市"/>
        <s v="抚州市"/>
        <s v="抚顺市"/>
        <s v="拉萨市"/>
        <s v="揭阳市"/>
        <s v="攀枝花市"/>
        <s v="文山壮族苗族自治州"/>
        <s v="文昌市"/>
        <s v="新乡市"/>
        <s v="新余市"/>
        <s v="新星市"/>
        <s v="日喀则市"/>
        <s v="日照市"/>
        <s v="昆玉市"/>
        <s v="昌吉回族自治州"/>
        <s v="昌江黎族自治县"/>
        <s v="昌都市"/>
        <s v="昭通市"/>
        <s v="晋中市"/>
        <s v="晋城市"/>
        <s v="普洱市"/>
        <s v="景德镇市"/>
        <s v="曲靖市"/>
        <s v="朔州市"/>
        <s v="朝阳市"/>
        <s v="本溪市"/>
        <s v="来宾市"/>
        <s v="松原市"/>
        <s v="林芝市"/>
        <s v="果洛藏族自治州"/>
        <s v="枣庄市"/>
        <s v="柳州市"/>
        <s v="株洲市"/>
        <s v="桂林市"/>
        <s v="梅州市"/>
        <s v="梧州市"/>
        <s v="楚雄彝族自治州"/>
        <s v="榆林市"/>
        <s v="武威市"/>
        <s v="毕节市"/>
        <s v="永州市"/>
        <s v="汉中市"/>
        <s v="汕头市"/>
        <s v="汕尾市"/>
        <s v="江门市"/>
        <s v="池州市"/>
        <s v="沧州市"/>
        <s v="河池市"/>
        <s v="河源市"/>
        <s v="泉州市"/>
        <s v="泰安市"/>
        <s v="泰州市"/>
        <s v="泸州市"/>
        <s v="洛阳市"/>
        <s v="济宁市"/>
        <s v="济源市"/>
        <s v="海东市"/>
        <s v="海北藏族自治州"/>
        <s v="海南藏族自治州"/>
        <s v="海口市"/>
        <s v="海西蒙古族藏族自治州"/>
        <s v="淄博市"/>
        <s v="淮北市"/>
        <s v="淮南市"/>
        <s v="淮安市"/>
        <s v="清远市"/>
        <s v="渭南市"/>
        <s v="湖州市"/>
        <s v="湘潭市"/>
        <s v="湘西土家族苗族自治州"/>
        <s v="湛江市"/>
        <s v="滁州市"/>
        <s v="滨州市"/>
        <s v="漯河市"/>
        <s v="漳州市"/>
        <s v="潍坊市"/>
        <s v="潜江市"/>
        <s v="潮州市"/>
        <s v="澄迈县"/>
        <s v="澳门特别行政区"/>
        <s v="濮阳市"/>
        <s v="烟台市"/>
        <s v="焦作市"/>
        <s v="牡丹江市"/>
        <s v="玉林市"/>
        <s v="玉树藏族自治州"/>
        <s v="玉溪市"/>
        <s v="珠海市"/>
        <s v="琼中黎族苗族自治县"/>
        <s v="琼海市"/>
        <s v="甘南藏族自治州"/>
        <s v="甘孜藏族自治州"/>
        <s v="白城市"/>
        <s v="白山市"/>
        <s v="白杨市"/>
        <s v="白沙黎族自治县"/>
        <s v="白银市"/>
        <s v="百色市"/>
        <s v="益阳市"/>
        <s v="盐城市"/>
        <s v="盘锦市"/>
        <s v="眉山市"/>
        <s v="石嘴山市"/>
        <s v="石家庄市"/>
        <s v="石河子市"/>
        <s v="神农架林区"/>
        <s v="秦皇岛市"/>
        <s v="红河哈尼族彝族自治州"/>
        <s v="绍兴市"/>
        <s v="绥化市"/>
        <s v="绵阳市"/>
        <s v="聊城市"/>
        <s v="肇庆市"/>
        <s v="胡杨河市"/>
        <s v="自贡市"/>
        <s v="舟山市"/>
        <s v="芜湖市"/>
        <s v="茂名市"/>
        <s v="荆州市"/>
        <s v="荆门市"/>
        <s v="莆田市"/>
        <s v="菏泽市"/>
        <s v="萍乡市"/>
        <s v="营口市"/>
        <s v="葫芦岛市"/>
        <s v="蚌埠市"/>
        <s v="衡水市"/>
        <s v="衡阳市"/>
        <s v="衢州市"/>
        <s v="襄阳市"/>
        <s v="西双版纳傣族自治州"/>
        <s v="西宁市"/>
        <s v="许昌市"/>
        <s v="贵港市"/>
        <s v="贵阳市"/>
        <s v="贺州市"/>
        <s v="资阳市"/>
        <s v="赣州市"/>
        <s v="赤峰市"/>
        <s v="辽源市"/>
        <s v="辽阳市"/>
        <s v="达州市"/>
        <s v="运城市"/>
        <s v="连云港市"/>
        <s v="迪庆藏族自治州"/>
        <s v="通化市"/>
        <s v="通辽市"/>
        <s v="遂宁市"/>
        <s v="遵义市"/>
        <s v="邢台市"/>
        <s v="那曲市"/>
        <s v="邯郸市"/>
        <s v="邵阳市"/>
        <s v="郴州市"/>
        <s v="鄂尔多斯市"/>
        <s v="鄂州市"/>
        <s v="酒泉市"/>
        <s v="金华市"/>
        <s v="金昌市"/>
        <s v="钦州市"/>
        <s v="铁岭市"/>
        <s v="铁门关市"/>
        <s v="铜仁市"/>
        <s v="铜川市"/>
        <s v="铜陵市"/>
        <s v="银川市"/>
        <s v="锡林郭勒盟"/>
        <s v="锦州市"/>
        <s v="镇江市"/>
        <s v="长春市"/>
        <s v="长治市"/>
        <s v="阜新市"/>
        <s v="阜阳市"/>
        <s v="防城港市"/>
        <s v="阳江市"/>
        <s v="阳泉市"/>
        <s v="阿克苏地区"/>
        <s v="阿勒泰地区"/>
        <s v="阿坝藏族羌族自治州"/>
        <s v="阿拉善盟"/>
        <s v="阿拉尔市"/>
        <s v="阿里地区"/>
        <s v="陇南市"/>
        <s v="陵水黎族自治县"/>
        <s v="随州市"/>
        <s v="雅安市"/>
        <s v="鞍山市"/>
        <s v="韶关市"/>
        <s v="香港特别行政区"/>
        <s v="马鞍山市"/>
        <s v="驻马店市"/>
        <s v="鸡西市"/>
        <s v="鹤壁市"/>
        <s v="鹤岗市"/>
        <s v="鹰潭市"/>
        <s v="黄冈市"/>
        <s v="黄南藏族自治州"/>
        <s v="黄山市"/>
        <s v="黄石市"/>
        <s v="黑河市"/>
        <s v="黔东南苗族侗族自治州"/>
        <s v="黔南布依族苗族自治州"/>
        <s v="黔西南布依族苗族自治州"/>
        <s v="齐齐哈尔市"/>
        <s v="龙岩市"/>
      </sharedItems>
    </cacheField>
    <cacheField name="大区" numFmtId="0">
      <sharedItems count="3">
        <s v="华南"/>
        <s v="华北"/>
        <s v="其他"/>
      </sharedItems>
    </cacheField>
    <cacheField name="leads数" numFmtId="0">
      <sharedItems containsSemiMixedTypes="0" containsString="0" containsNumber="1" containsInteger="1" minValue="0" maxValue="24602"/>
    </cacheField>
    <cacheField name="当前合作poi数" numFmtId="0">
      <sharedItems containsSemiMixedTypes="0" containsString="0" containsNumber="1" containsInteger="1" minValue="0" maxValue="448"/>
    </cacheField>
    <cacheField name="续约率" numFmtId="9">
      <sharedItems containsSemiMixedTypes="0" containsString="0" containsNumber="1" minValue="9.6000000000000002E-2" maxValue="0.82299999999999995"/>
    </cacheField>
    <cacheField name="当前全量渗透率" numFmtId="9">
      <sharedItems containsSemiMixedTypes="0" containsString="0" containsNumber="1" minValue="0" maxValue="1"/>
    </cacheField>
    <cacheField name="高流poi个数_70" numFmtId="0">
      <sharedItems containsSemiMixedTypes="0" containsString="0" containsNumber="1" containsInteger="1" minValue="0" maxValue="1811"/>
    </cacheField>
    <cacheField name="当前高流合作poi个数_70" numFmtId="0">
      <sharedItems containsSemiMixedTypes="0" containsString="0" containsNumber="1" containsInteger="1" minValue="0" maxValue="401"/>
    </cacheField>
    <cacheField name="当前高流poi渗透率" numFmtId="9">
      <sharedItems containsSemiMixedTypes="0" containsString="0" containsNumber="1" minValue="0" maxValue="1"/>
    </cacheField>
    <cacheField name="高流渗透率目标" numFmtId="9">
      <sharedItems containsSemiMixedTypes="0" containsString="0" containsNumber="1" minValue="0" maxValue="1"/>
    </cacheField>
    <cacheField name="合作门店数目标" numFmtId="3">
      <sharedItems containsSemiMixedTypes="0" containsString="0" containsNumber="1" minValue="0" maxValue="765"/>
    </cacheField>
    <cacheField name="高流供给占比" numFmtId="9">
      <sharedItems containsSemiMixedTypes="0" containsString="0" containsNumber="1" minValue="0.85000000000000009" maxValue="0.85000000000000009"/>
    </cacheField>
    <cacheField name="高流补供给数量" numFmtId="3">
      <sharedItems containsSemiMixedTypes="0" containsString="0" containsNumber="1" minValue="0" maxValue="632.03764705882338"/>
    </cacheField>
    <cacheField name="单门店arpu" numFmtId="3">
      <sharedItems containsSemiMixedTypes="0" containsString="0" containsNumber="1" minValue="0" maxValue="25878.500000000004"/>
    </cacheField>
    <cacheField name="价值空间" numFmtId="3">
      <sharedItems containsSemiMixedTypes="0" containsString="0" containsNumber="1" minValue="0" maxValue="7553842.8141176458"/>
    </cacheField>
    <cacheField name="全量渗透率目标" numFmtId="9">
      <sharedItems containsMixedTypes="1" containsNumber="1" minValue="1.1066259227122396E-4" maxValue="0.35608974358974366"/>
    </cacheField>
    <cacheField name="全量合作门店数目标" numFmtId="3">
      <sharedItems containsMixedTypes="1" containsNumber="1" minValue="0" maxValue="508.9464950897393"/>
    </cacheField>
    <cacheField name="全量补供给数量" numFmtId="3">
      <sharedItems containsMixedTypes="1" containsNumber="1" minValue="0" maxValue="343.05849508973927"/>
    </cacheField>
    <cacheField name="m在线poi数" numFmtId="0">
      <sharedItems containsSemiMixedTypes="0" containsString="0" containsNumber="1" containsInteger="1" minValue="0" maxValue="6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黄文武" refreshedDate="46098.964307291666" createdVersion="8" refreshedVersion="8" minRefreshableVersion="3" recordCount="372" xr:uid="{BE544333-D2C6-FC49-8D19-35DFB06E4FAA}">
  <cacheSource type="worksheet">
    <worksheetSource ref="A2:Q374" sheet="城市分层"/>
  </cacheSource>
  <cacheFields count="17">
    <cacheField name="大区" numFmtId="3">
      <sharedItems count="3">
        <s v="华北"/>
        <s v="华南"/>
        <s v="其他"/>
      </sharedItems>
    </cacheField>
    <cacheField name="区域" numFmtId="3">
      <sharedItems count="13">
        <s v="华北一区"/>
        <s v="华北六区"/>
        <s v="华北七区"/>
        <s v="华北三区"/>
        <s v="华南一区"/>
        <s v="华南六区"/>
        <s v="华北五区"/>
        <s v="华南二区"/>
        <s v="华南七区"/>
        <s v="华北二区"/>
        <s v="华南三区"/>
        <s v="华南五区"/>
        <e v="#N/A"/>
      </sharedItems>
    </cacheField>
    <cacheField name="省份" numFmtId="3">
      <sharedItems/>
    </cacheField>
    <cacheField name="城市等级" numFmtId="3">
      <sharedItems/>
    </cacheField>
    <cacheField name="城市" numFmtId="3">
      <sharedItems/>
    </cacheField>
    <cacheField name="poi数量" numFmtId="3">
      <sharedItems containsSemiMixedTypes="0" containsString="0" containsNumber="1" containsInteger="1" minValue="0" maxValue="54798"/>
    </cacheField>
    <cacheField name="合作poi数量" numFmtId="3">
      <sharedItems containsSemiMixedTypes="0" containsString="0" containsNumber="1" containsInteger="1" minValue="0" maxValue="1728"/>
    </cacheField>
    <cacheField name="高流poi数量" numFmtId="3">
      <sharedItems containsSemiMixedTypes="0" containsString="0" containsNumber="1" containsInteger="1" minValue="0" maxValue="10830"/>
    </cacheField>
    <cacheField name="合作高流poi数量" numFmtId="3">
      <sharedItems containsSemiMixedTypes="0" containsString="0" containsNumber="1" containsInteger="1" minValue="0" maxValue="1478"/>
    </cacheField>
    <cacheField name="高流覆盖率" numFmtId="10">
      <sharedItems containsSemiMixedTypes="0" containsString="0" containsNumber="1" minValue="0" maxValue="0.25"/>
    </cacheField>
    <cacheField name="期末合作门店数目标" numFmtId="3">
      <sharedItems containsSemiMixedTypes="0" containsString="0" containsNumber="1" minValue="0" maxValue="3505.7026666666666"/>
    </cacheField>
    <cacheField name="签约门店供给目标" numFmtId="3">
      <sharedItems containsSemiMixedTypes="0" containsString="0" containsNumber="1" minValue="0" maxValue="3199.673725490195"/>
    </cacheField>
    <cacheField name="目标价值" numFmtId="3">
      <sharedItems containsSemiMixedTypes="0" containsString="0" containsNumber="1" minValue="0" maxValue="33106642.707647052"/>
    </cacheField>
    <cacheField name="流量渗透率" numFmtId="9">
      <sharedItems containsSemiMixedTypes="0" containsString="0" containsNumber="1" minValue="0" maxValue="0.51300000000000001"/>
    </cacheField>
    <cacheField name="直营签约门店供给目标" numFmtId="3">
      <sharedItems containsSemiMixedTypes="0" containsString="0" containsNumber="1" minValue="0" maxValue="1348.3691690710909"/>
    </cacheField>
    <cacheField name="渠道签约门店供给目标" numFmtId="3">
      <sharedItems containsSemiMixedTypes="0" containsString="0" containsNumber="1" minValue="0" maxValue="1851.3045564191041"/>
    </cacheField>
    <cacheField name="年度月均展业人数" numFmtId="178">
      <sharedItems containsSemiMixedTypes="0" containsString="0" containsNumber="1" minValue="0" maxValue="14.6561866203379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37">
  <r>
    <s v="教培"/>
    <s v="驾校"/>
    <x v="0"/>
    <x v="0"/>
    <s v="1S驾驶培训"/>
    <x v="0"/>
    <x v="0"/>
    <x v="0"/>
    <n v="1004"/>
    <n v="245"/>
    <n v="0.54900000000000004"/>
    <n v="0.24"/>
    <n v="331"/>
    <n v="217"/>
    <n v="0.66"/>
    <n v="0.85"/>
    <n v="281.34999999999997"/>
    <n v="0.85000000000000009"/>
    <n v="190.84352941176462"/>
    <n v="16388.5"/>
    <n v="3127639.1817647046"/>
    <n v="0.3"/>
    <n v="301.2"/>
    <n v="190.70500000000001"/>
    <n v="74"/>
  </r>
  <r>
    <s v="教培"/>
    <s v="驾校"/>
    <x v="0"/>
    <x v="0"/>
    <s v="1S驾驶培训"/>
    <x v="1"/>
    <x v="1"/>
    <x v="1"/>
    <n v="273"/>
    <n v="50"/>
    <n v="0.54900000000000004"/>
    <n v="0.18"/>
    <n v="212"/>
    <n v="50"/>
    <n v="0.24"/>
    <n v="0.85"/>
    <n v="180.2"/>
    <n v="0.85000000000000009"/>
    <n v="179.70588235294116"/>
    <n v="16388.5"/>
    <n v="2945109.8529411764"/>
    <n v="0.3"/>
    <n v="81.899999999999991"/>
    <n v="59.349999999999994"/>
    <n v="22"/>
  </r>
  <r>
    <s v="教培"/>
    <s v="驾校"/>
    <x v="0"/>
    <x v="1"/>
    <s v="A驾驶培训"/>
    <x v="2"/>
    <x v="2"/>
    <x v="1"/>
    <n v="295"/>
    <n v="97"/>
    <n v="0.54900000000000004"/>
    <n v="0.33"/>
    <n v="187"/>
    <n v="95"/>
    <n v="0.51"/>
    <n v="0.85"/>
    <n v="158.94999999999999"/>
    <n v="0.85000000000000009"/>
    <n v="125.64117647058821"/>
    <n v="14965"/>
    <n v="1880220.2058823525"/>
    <n v="0.25"/>
    <n v="73.75"/>
    <n v="53.253000000000007"/>
    <n v="47"/>
  </r>
  <r>
    <s v="教培"/>
    <s v="驾校"/>
    <x v="0"/>
    <x v="1"/>
    <s v="A驾驶培训"/>
    <x v="3"/>
    <x v="3"/>
    <x v="0"/>
    <n v="1688"/>
    <n v="246"/>
    <n v="0.54900000000000004"/>
    <n v="0.15"/>
    <n v="375"/>
    <n v="232"/>
    <n v="0.62"/>
    <n v="0.85"/>
    <n v="318.75"/>
    <n v="0.85000000000000009"/>
    <n v="225.15529411764703"/>
    <n v="14965"/>
    <n v="3369448.9764705878"/>
    <n v="0.25"/>
    <n v="422"/>
    <n v="311.05399999999997"/>
    <n v="85"/>
  </r>
  <r>
    <s v="教培"/>
    <s v="驾校"/>
    <x v="0"/>
    <x v="1"/>
    <s v="A驾驶培训"/>
    <x v="4"/>
    <x v="4"/>
    <x v="1"/>
    <n v="1404"/>
    <n v="177"/>
    <n v="0.54900000000000004"/>
    <n v="0.13"/>
    <n v="269"/>
    <n v="161"/>
    <n v="0.6"/>
    <n v="0.85"/>
    <n v="228.65"/>
    <n v="0.85000000000000009"/>
    <n v="165.01294117647058"/>
    <n v="14965"/>
    <n v="2469418.6647058823"/>
    <n v="0.25"/>
    <n v="351"/>
    <n v="271.173"/>
    <n v="89"/>
  </r>
  <r>
    <s v="教培"/>
    <s v="驾校"/>
    <x v="0"/>
    <x v="1"/>
    <s v="A驾驶培训"/>
    <x v="5"/>
    <x v="5"/>
    <x v="0"/>
    <n v="673"/>
    <n v="240"/>
    <n v="0.54900000000000004"/>
    <n v="0.36"/>
    <n v="283"/>
    <n v="218"/>
    <n v="0.77"/>
    <n v="0.85"/>
    <n v="240.54999999999998"/>
    <n v="0.85000000000000009"/>
    <n v="142.19764705882346"/>
    <n v="14965"/>
    <n v="2127987.7882352932"/>
    <n v="0.25"/>
    <n v="168.25"/>
    <n v="131.76000000000002"/>
    <n v="34"/>
  </r>
  <r>
    <s v="教培"/>
    <s v="驾校"/>
    <x v="0"/>
    <x v="1"/>
    <s v="A驾驶培训"/>
    <x v="6"/>
    <x v="6"/>
    <x v="0"/>
    <n v="920"/>
    <n v="254"/>
    <n v="0.54900000000000004"/>
    <n v="0.28000000000000003"/>
    <n v="317"/>
    <n v="231"/>
    <n v="0.73"/>
    <n v="0.85"/>
    <n v="269.45"/>
    <n v="0.85000000000000009"/>
    <n v="167.80117647058819"/>
    <n v="14965"/>
    <n v="2511144.6058823522"/>
    <n v="0.25"/>
    <n v="230"/>
    <n v="139.446"/>
    <n v="62"/>
  </r>
  <r>
    <s v="教培"/>
    <s v="驾校"/>
    <x v="0"/>
    <x v="1"/>
    <s v="A驾驶培训"/>
    <x v="3"/>
    <x v="7"/>
    <x v="0"/>
    <n v="1469"/>
    <n v="261"/>
    <n v="0.54900000000000004"/>
    <n v="0.18"/>
    <n v="504"/>
    <n v="243"/>
    <n v="0.48"/>
    <n v="0.85"/>
    <n v="428.4"/>
    <n v="0.85000000000000009"/>
    <n v="347.05058823529401"/>
    <n v="14965"/>
    <n v="5193612.0529411752"/>
    <n v="0.25"/>
    <n v="367.25"/>
    <n v="249.53900000000002"/>
    <n v="95"/>
  </r>
  <r>
    <s v="教培"/>
    <s v="驾校"/>
    <x v="0"/>
    <x v="2"/>
    <s v="B驾驶培训"/>
    <x v="3"/>
    <x v="8"/>
    <x v="0"/>
    <n v="1628"/>
    <n v="291"/>
    <n v="0.54900000000000004"/>
    <n v="0.18"/>
    <n v="372"/>
    <n v="270"/>
    <n v="0.73"/>
    <n v="0.8"/>
    <n v="297.60000000000002"/>
    <n v="0.85000000000000009"/>
    <n v="175.72941176470587"/>
    <n v="11971.999999999998"/>
    <n v="2103832.5176470582"/>
    <n v="0.25"/>
    <n v="407"/>
    <n v="275.75900000000001"/>
    <n v="42"/>
  </r>
  <r>
    <s v="教培"/>
    <s v="驾校"/>
    <x v="0"/>
    <x v="2"/>
    <s v="B驾驶培训"/>
    <x v="3"/>
    <x v="9"/>
    <x v="0"/>
    <n v="1384"/>
    <n v="95"/>
    <n v="0.54900000000000004"/>
    <n v="7.0000000000000007E-2"/>
    <n v="160"/>
    <n v="90"/>
    <n v="0.56000000000000005"/>
    <n v="0.8"/>
    <n v="128"/>
    <n v="0.85000000000000009"/>
    <n v="92.45882352941176"/>
    <n v="11971.999999999998"/>
    <n v="1106917.0352941174"/>
    <n v="0.25"/>
    <n v="346"/>
    <n v="303.15499999999997"/>
    <n v="29"/>
  </r>
  <r>
    <s v="教培"/>
    <s v="驾校"/>
    <x v="0"/>
    <x v="2"/>
    <s v="B驾驶培训"/>
    <x v="7"/>
    <x v="10"/>
    <x v="0"/>
    <n v="501"/>
    <n v="44"/>
    <n v="0.54900000000000004"/>
    <n v="0.09"/>
    <n v="133"/>
    <n v="42"/>
    <n v="0.32"/>
    <n v="0.8"/>
    <n v="106.4"/>
    <n v="0.85000000000000009"/>
    <n v="98.049411764705866"/>
    <n v="11971.999999999998"/>
    <n v="1173847.5576470585"/>
    <n v="0.25"/>
    <n v="125.25"/>
    <n v="105.40600000000001"/>
    <n v="7"/>
  </r>
  <r>
    <s v="教培"/>
    <s v="驾校"/>
    <x v="0"/>
    <x v="2"/>
    <s v="B驾驶培训"/>
    <x v="8"/>
    <x v="11"/>
    <x v="0"/>
    <n v="231"/>
    <n v="53"/>
    <n v="0.54900000000000004"/>
    <n v="0.23"/>
    <n v="112"/>
    <n v="51"/>
    <n v="0.46"/>
    <n v="0.8"/>
    <n v="89.600000000000009"/>
    <n v="0.85000000000000009"/>
    <n v="72.47176470588235"/>
    <n v="11971.999999999998"/>
    <n v="867631.96705882333"/>
    <n v="0.25"/>
    <n v="57.75"/>
    <n v="33.847000000000001"/>
    <n v="18"/>
  </r>
  <r>
    <s v="教培"/>
    <s v="驾校"/>
    <x v="0"/>
    <x v="2"/>
    <s v="B驾驶培训"/>
    <x v="9"/>
    <x v="12"/>
    <x v="0"/>
    <n v="438"/>
    <n v="68"/>
    <n v="0.54900000000000004"/>
    <n v="0.16"/>
    <n v="93"/>
    <n v="60"/>
    <n v="0.65"/>
    <n v="0.8"/>
    <n v="74.400000000000006"/>
    <n v="0.85000000000000009"/>
    <n v="48.776470588235298"/>
    <n v="11971.999999999998"/>
    <n v="583951.90588235285"/>
    <n v="0.25"/>
    <n v="109.5"/>
    <n v="78.831999999999994"/>
    <n v="16"/>
  </r>
  <r>
    <s v="教培"/>
    <s v="驾校"/>
    <x v="0"/>
    <x v="2"/>
    <s v="B驾驶培训"/>
    <x v="10"/>
    <x v="13"/>
    <x v="0"/>
    <n v="502"/>
    <n v="173"/>
    <n v="0.54900000000000004"/>
    <n v="0.34"/>
    <n v="260"/>
    <n v="167"/>
    <n v="0.64"/>
    <n v="0.8"/>
    <n v="208"/>
    <n v="0.85000000000000009"/>
    <n v="136.84352941176468"/>
    <n v="11971.999999999998"/>
    <n v="1638290.7341176465"/>
    <n v="0.25"/>
    <n v="125.5"/>
    <n v="94.977000000000004"/>
    <n v="28"/>
  </r>
  <r>
    <s v="教培"/>
    <s v="驾校"/>
    <x v="0"/>
    <x v="2"/>
    <s v="B驾驶培训"/>
    <x v="11"/>
    <x v="14"/>
    <x v="1"/>
    <n v="771"/>
    <n v="132"/>
    <n v="0.54900000000000004"/>
    <n v="0.17"/>
    <n v="144"/>
    <n v="111"/>
    <n v="0.77"/>
    <n v="0.8"/>
    <n v="115.2"/>
    <n v="0.85000000000000009"/>
    <n v="63.836470588235279"/>
    <n v="11971.999999999998"/>
    <n v="764250.22588235268"/>
    <n v="0.25"/>
    <n v="192.75"/>
    <n v="133.21800000000002"/>
    <n v="41"/>
  </r>
  <r>
    <s v="教培"/>
    <s v="驾校"/>
    <x v="0"/>
    <x v="2"/>
    <s v="B驾驶培训"/>
    <x v="5"/>
    <x v="15"/>
    <x v="0"/>
    <n v="942"/>
    <n v="177"/>
    <n v="0.54900000000000004"/>
    <n v="0.19"/>
    <n v="189"/>
    <n v="154"/>
    <n v="0.81"/>
    <n v="0.8"/>
    <n v="154"/>
    <n v="0.85000000000000009"/>
    <n v="81.710588235294097"/>
    <n v="11971.999999999998"/>
    <n v="978239.16235294077"/>
    <n v="0.25"/>
    <n v="235.5"/>
    <n v="155.673"/>
    <n v="28"/>
  </r>
  <r>
    <s v="教培"/>
    <s v="驾校"/>
    <x v="0"/>
    <x v="2"/>
    <s v="B驾驶培训"/>
    <x v="2"/>
    <x v="16"/>
    <x v="1"/>
    <n v="428"/>
    <n v="85"/>
    <n v="0.54900000000000004"/>
    <n v="0.2"/>
    <n v="138"/>
    <n v="79"/>
    <n v="0.56999999999999995"/>
    <n v="0.8"/>
    <n v="110.4"/>
    <n v="0.85000000000000009"/>
    <n v="78.857647058823517"/>
    <n v="11971.999999999998"/>
    <n v="944083.75058823498"/>
    <n v="0.25"/>
    <n v="107"/>
    <n v="68.665000000000006"/>
    <n v="11"/>
  </r>
  <r>
    <s v="教培"/>
    <s v="驾校"/>
    <x v="0"/>
    <x v="2"/>
    <s v="B驾驶培训"/>
    <x v="12"/>
    <x v="17"/>
    <x v="0"/>
    <n v="587"/>
    <n v="175"/>
    <n v="0.54900000000000004"/>
    <n v="0.3"/>
    <n v="193"/>
    <n v="142"/>
    <n v="0.74"/>
    <n v="0.8"/>
    <n v="154.4"/>
    <n v="0.85000000000000009"/>
    <n v="89.93176470588233"/>
    <n v="11971.999999999998"/>
    <n v="1076663.0870588231"/>
    <n v="0.25"/>
    <n v="146.75"/>
    <n v="96.075000000000003"/>
    <n v="23"/>
  </r>
  <r>
    <s v="教培"/>
    <s v="驾校"/>
    <x v="0"/>
    <x v="2"/>
    <s v="B驾驶培训"/>
    <x v="13"/>
    <x v="18"/>
    <x v="1"/>
    <n v="432"/>
    <n v="77"/>
    <n v="0.54900000000000004"/>
    <n v="0.18"/>
    <n v="105"/>
    <n v="74"/>
    <n v="0.7"/>
    <n v="0.8"/>
    <n v="84"/>
    <n v="0.85000000000000009"/>
    <n v="51.028235294117636"/>
    <n v="11971.999999999998"/>
    <n v="610910.03294117621"/>
    <n v="0.25"/>
    <n v="108"/>
    <n v="73.272999999999996"/>
    <n v="23"/>
  </r>
  <r>
    <s v="教培"/>
    <s v="驾校"/>
    <x v="0"/>
    <x v="2"/>
    <s v="B驾驶培训"/>
    <x v="14"/>
    <x v="19"/>
    <x v="1"/>
    <n v="422"/>
    <n v="96"/>
    <n v="0.54900000000000004"/>
    <n v="0.23"/>
    <n v="130"/>
    <n v="88"/>
    <n v="0.68"/>
    <n v="0.8"/>
    <n v="104"/>
    <n v="0.85000000000000009"/>
    <n v="65.515294117647045"/>
    <n v="11971.999999999998"/>
    <n v="784349.10117647029"/>
    <n v="0.25"/>
    <n v="105.5"/>
    <n v="62.204000000000008"/>
    <n v="25"/>
  </r>
  <r>
    <s v="教培"/>
    <s v="驾校"/>
    <x v="0"/>
    <x v="2"/>
    <s v="B驾驶培训"/>
    <x v="5"/>
    <x v="20"/>
    <x v="0"/>
    <n v="444"/>
    <n v="73"/>
    <n v="0.54900000000000004"/>
    <n v="0.16"/>
    <n v="96"/>
    <n v="67"/>
    <n v="0.7"/>
    <n v="0.8"/>
    <n v="76.800000000000011"/>
    <n v="0.85000000000000009"/>
    <n v="47.078823529411771"/>
    <n v="11971.999999999998"/>
    <n v="563627.67529411765"/>
    <n v="0.25"/>
    <n v="111"/>
    <n v="78.076999999999998"/>
    <n v="9"/>
  </r>
  <r>
    <s v="教培"/>
    <s v="驾校"/>
    <x v="0"/>
    <x v="2"/>
    <s v="B驾驶培训"/>
    <x v="9"/>
    <x v="21"/>
    <x v="0"/>
    <n v="370"/>
    <n v="77"/>
    <n v="0.54900000000000004"/>
    <n v="0.21"/>
    <n v="104"/>
    <n v="73"/>
    <n v="0.7"/>
    <n v="0.8"/>
    <n v="83.2"/>
    <n v="0.85000000000000009"/>
    <n v="50.732941176470582"/>
    <n v="11971.999999999998"/>
    <n v="607374.77176470577"/>
    <n v="0.25"/>
    <n v="92.5"/>
    <n v="57.773000000000003"/>
    <n v="17"/>
  </r>
  <r>
    <s v="教培"/>
    <s v="驾校"/>
    <x v="0"/>
    <x v="2"/>
    <s v="B驾驶培训"/>
    <x v="2"/>
    <x v="22"/>
    <x v="1"/>
    <n v="790"/>
    <n v="261"/>
    <n v="0.54900000000000004"/>
    <n v="0.33"/>
    <n v="321"/>
    <n v="232"/>
    <n v="0.72"/>
    <n v="0.8"/>
    <n v="256.8"/>
    <n v="0.85000000000000009"/>
    <n v="152.2729411764706"/>
    <n v="11971.999999999998"/>
    <n v="1823011.6517647058"/>
    <n v="0.25"/>
    <n v="197.5"/>
    <n v="143.28900000000002"/>
    <n v="36"/>
  </r>
  <r>
    <s v="教培"/>
    <s v="驾校"/>
    <x v="0"/>
    <x v="2"/>
    <s v="B驾驶培训"/>
    <x v="15"/>
    <x v="23"/>
    <x v="1"/>
    <n v="1100"/>
    <n v="153"/>
    <n v="0.54900000000000004"/>
    <n v="0.14000000000000001"/>
    <n v="260"/>
    <n v="143"/>
    <n v="0.55000000000000004"/>
    <n v="0.8"/>
    <n v="208"/>
    <n v="0.85000000000000009"/>
    <n v="152.34470588235291"/>
    <n v="11971.999999999998"/>
    <n v="1823870.8188235287"/>
    <n v="0.25"/>
    <n v="275"/>
    <n v="205.99700000000001"/>
    <n v="26"/>
  </r>
  <r>
    <s v="教培"/>
    <s v="驾校"/>
    <x v="0"/>
    <x v="2"/>
    <s v="B驾驶培训"/>
    <x v="16"/>
    <x v="24"/>
    <x v="1"/>
    <n v="695"/>
    <n v="122"/>
    <n v="0.54900000000000004"/>
    <n v="0.18"/>
    <n v="252"/>
    <n v="115"/>
    <n v="0.46"/>
    <n v="0.8"/>
    <n v="201.60000000000002"/>
    <n v="0.85000000000000009"/>
    <n v="162.90000000000003"/>
    <n v="11971.999999999998"/>
    <n v="1950238.8"/>
    <n v="0.25"/>
    <n v="173.75"/>
    <n v="118.72800000000001"/>
    <n v="36"/>
  </r>
  <r>
    <s v="教培"/>
    <s v="驾校"/>
    <x v="0"/>
    <x v="2"/>
    <s v="B驾驶培训"/>
    <x v="17"/>
    <x v="25"/>
    <x v="1"/>
    <n v="1476"/>
    <n v="241"/>
    <n v="0.54900000000000004"/>
    <n v="0.16"/>
    <n v="444"/>
    <n v="214"/>
    <n v="0.48"/>
    <n v="0.8"/>
    <n v="355.20000000000005"/>
    <n v="0.85000000000000009"/>
    <n v="279.66352941176473"/>
    <n v="11971.999999999998"/>
    <n v="3348131.7741176467"/>
    <n v="0.25"/>
    <n v="369"/>
    <n v="260.30899999999997"/>
    <n v="66"/>
  </r>
  <r>
    <s v="教培"/>
    <s v="驾校"/>
    <x v="0"/>
    <x v="2"/>
    <s v="B驾驶培训"/>
    <x v="18"/>
    <x v="26"/>
    <x v="0"/>
    <n v="465"/>
    <n v="139"/>
    <n v="0.54900000000000004"/>
    <n v="0.3"/>
    <n v="193"/>
    <n v="130"/>
    <n v="0.67"/>
    <n v="0.8"/>
    <n v="154.4"/>
    <n v="0.85000000000000009"/>
    <n v="97.682352941176461"/>
    <n v="11971.999999999998"/>
    <n v="1169453.1294117644"/>
    <n v="0.25"/>
    <n v="116.25"/>
    <n v="76.311000000000007"/>
    <n v="34"/>
  </r>
  <r>
    <s v="教培"/>
    <s v="驾校"/>
    <x v="0"/>
    <x v="2"/>
    <s v="B驾驶培训"/>
    <x v="14"/>
    <x v="27"/>
    <x v="1"/>
    <n v="563"/>
    <n v="89"/>
    <n v="0.54900000000000004"/>
    <n v="0.16"/>
    <n v="130"/>
    <n v="84"/>
    <n v="0.65"/>
    <n v="0.8"/>
    <n v="104"/>
    <n v="0.85000000000000009"/>
    <n v="68.098823529411746"/>
    <n v="11971.999999999998"/>
    <n v="815279.11529411725"/>
    <n v="0.25"/>
    <n v="140.75"/>
    <n v="100.611"/>
    <n v="23"/>
  </r>
  <r>
    <s v="教培"/>
    <s v="驾校"/>
    <x v="0"/>
    <x v="3"/>
    <s v="C驾驶培训"/>
    <x v="19"/>
    <x v="28"/>
    <x v="1"/>
    <n v="13"/>
    <n v="0"/>
    <n v="0.54900000000000004"/>
    <n v="0"/>
    <n v="0"/>
    <n v="0"/>
    <n v="0"/>
    <n v="0.4"/>
    <n v="0"/>
    <n v="0.85000000000000009"/>
    <n v="0"/>
    <n v="8103"/>
    <n v="0"/>
    <n v="5.2004031501968882E-2"/>
    <n v="0.67605240952559542"/>
    <n v="0.67605240952559542"/>
    <n v="0"/>
  </r>
  <r>
    <s v="教培"/>
    <s v="驾校"/>
    <x v="0"/>
    <x v="3"/>
    <s v="C驾驶培训"/>
    <x v="20"/>
    <x v="29"/>
    <x v="0"/>
    <n v="8"/>
    <n v="0"/>
    <n v="0.54900000000000004"/>
    <n v="0"/>
    <n v="0"/>
    <n v="0"/>
    <n v="0"/>
    <n v="0.4"/>
    <n v="0"/>
    <n v="0.85000000000000009"/>
    <n v="0"/>
    <n v="8103"/>
    <n v="0"/>
    <n v="5.2004031501968882E-2"/>
    <n v="0.41603225201575106"/>
    <n v="0.41603225201575106"/>
    <n v="0"/>
  </r>
  <r>
    <s v="教培"/>
    <s v="驾校"/>
    <x v="0"/>
    <x v="3"/>
    <s v="C驾驶培训"/>
    <x v="20"/>
    <x v="30"/>
    <x v="0"/>
    <n v="40"/>
    <n v="6"/>
    <n v="0.54900000000000004"/>
    <n v="0.15"/>
    <n v="22"/>
    <n v="6"/>
    <n v="0.27"/>
    <n v="0.4"/>
    <n v="8.8000000000000007"/>
    <n v="0.85000000000000009"/>
    <n v="6.4776470588235293"/>
    <n v="8103"/>
    <n v="52488.374117647058"/>
    <n v="5.2004031501968882E-2"/>
    <n v="2.0801612600787553"/>
    <n v="3.2940000000000005"/>
    <n v="0"/>
  </r>
  <r>
    <s v="教培"/>
    <s v="驾校"/>
    <x v="0"/>
    <x v="3"/>
    <s v="C驾驶培训"/>
    <x v="9"/>
    <x v="31"/>
    <x v="0"/>
    <n v="69"/>
    <n v="7"/>
    <n v="0.54900000000000004"/>
    <n v="0.1"/>
    <n v="4"/>
    <n v="4"/>
    <n v="1"/>
    <n v="0.4"/>
    <n v="4"/>
    <n v="0.85000000000000009"/>
    <n v="2.1223529411764703"/>
    <n v="8103"/>
    <n v="17197.425882352938"/>
    <n v="5.2004031501968882E-2"/>
    <n v="3.5882781736358527"/>
    <n v="3.8430000000000004"/>
    <n v="0"/>
  </r>
  <r>
    <s v="教培"/>
    <s v="驾校"/>
    <x v="0"/>
    <x v="3"/>
    <s v="C驾驶培训"/>
    <x v="20"/>
    <x v="32"/>
    <x v="0"/>
    <n v="0"/>
    <n v="0"/>
    <n v="0.54900000000000004"/>
    <n v="0"/>
    <n v="0"/>
    <n v="0"/>
    <n v="0"/>
    <n v="0.4"/>
    <n v="0"/>
    <n v="0.85000000000000009"/>
    <n v="0"/>
    <n v="8103"/>
    <n v="0"/>
    <n v="5.2004031501968882E-2"/>
    <n v="0"/>
    <n v="0"/>
    <n v="0"/>
  </r>
  <r>
    <s v="教培"/>
    <s v="驾校"/>
    <x v="0"/>
    <x v="3"/>
    <s v="C驾驶培训"/>
    <x v="16"/>
    <x v="33"/>
    <x v="1"/>
    <n v="57"/>
    <n v="0"/>
    <n v="0.54900000000000004"/>
    <n v="0"/>
    <n v="6"/>
    <n v="0"/>
    <n v="0"/>
    <n v="0.4"/>
    <n v="2.4000000000000004"/>
    <n v="0.85000000000000009"/>
    <n v="2.8235294117647061"/>
    <n v="8103"/>
    <n v="22879.058823529413"/>
    <n v="5.2004031501968882E-2"/>
    <n v="2.9642297956122263"/>
    <n v="2.9642297956122263"/>
    <n v="0"/>
  </r>
  <r>
    <s v="教培"/>
    <s v="驾校"/>
    <x v="0"/>
    <x v="3"/>
    <s v="C驾驶培训"/>
    <x v="8"/>
    <x v="34"/>
    <x v="0"/>
    <n v="227"/>
    <n v="3"/>
    <n v="0.54900000000000004"/>
    <n v="0.01"/>
    <n v="28"/>
    <n v="3"/>
    <n v="0.11"/>
    <n v="0.4"/>
    <n v="11.200000000000001"/>
    <n v="0.85000000000000009"/>
    <n v="11.238823529411764"/>
    <n v="8103"/>
    <n v="91068.187058823532"/>
    <n v="5.2004031501968882E-2"/>
    <n v="11.804915150946936"/>
    <n v="10.451915150946936"/>
    <n v="2"/>
  </r>
  <r>
    <s v="教培"/>
    <s v="驾校"/>
    <x v="0"/>
    <x v="3"/>
    <s v="C驾驶培训"/>
    <x v="20"/>
    <x v="35"/>
    <x v="0"/>
    <n v="17"/>
    <n v="1"/>
    <n v="0.54900000000000004"/>
    <n v="0.06"/>
    <n v="10"/>
    <n v="1"/>
    <n v="0.1"/>
    <n v="0.4"/>
    <n v="4"/>
    <n v="0.85000000000000009"/>
    <n v="4.0599999999999996"/>
    <n v="8103"/>
    <n v="32898.18"/>
    <n v="5.2004031501968882E-2"/>
    <n v="0.88406853553347098"/>
    <n v="0.54900000000000004"/>
    <n v="0"/>
  </r>
  <r>
    <s v="教培"/>
    <s v="驾校"/>
    <x v="0"/>
    <x v="3"/>
    <s v="C驾驶培训"/>
    <x v="14"/>
    <x v="36"/>
    <x v="1"/>
    <n v="100"/>
    <n v="2"/>
    <n v="0.54900000000000004"/>
    <n v="0.02"/>
    <n v="23"/>
    <n v="1"/>
    <n v="0.04"/>
    <n v="0.4"/>
    <n v="9.2000000000000011"/>
    <n v="0.85000000000000009"/>
    <n v="10.177647058823529"/>
    <n v="8103"/>
    <n v="82469.474117647056"/>
    <n v="5.2004031501968882E-2"/>
    <n v="5.2004031501968884"/>
    <n v="4.2984031501968882"/>
    <n v="0"/>
  </r>
  <r>
    <s v="教培"/>
    <s v="驾校"/>
    <x v="0"/>
    <x v="3"/>
    <s v="C驾驶培训"/>
    <x v="21"/>
    <x v="37"/>
    <x v="1"/>
    <n v="37"/>
    <n v="0"/>
    <n v="0.54900000000000004"/>
    <n v="0"/>
    <n v="0"/>
    <n v="0"/>
    <n v="0"/>
    <n v="0.4"/>
    <n v="0"/>
    <n v="0.85000000000000009"/>
    <n v="0"/>
    <n v="8103"/>
    <n v="0"/>
    <n v="5.2004031501968882E-2"/>
    <n v="1.9241491655728487"/>
    <n v="1.9241491655728487"/>
    <n v="0"/>
  </r>
  <r>
    <s v="教培"/>
    <s v="驾校"/>
    <x v="0"/>
    <x v="3"/>
    <s v="C驾驶培训"/>
    <x v="3"/>
    <x v="38"/>
    <x v="0"/>
    <n v="436"/>
    <n v="70"/>
    <n v="0.54900000000000004"/>
    <n v="0.16"/>
    <n v="110"/>
    <n v="64"/>
    <n v="0.57999999999999996"/>
    <n v="0.4"/>
    <n v="64"/>
    <n v="0.85000000000000009"/>
    <n v="33.957647058823525"/>
    <n v="8103"/>
    <n v="275158.81411764701"/>
    <n v="5.2004031501968882E-2"/>
    <n v="22.673757734858434"/>
    <n v="38.43"/>
    <n v="8"/>
  </r>
  <r>
    <s v="教培"/>
    <s v="驾校"/>
    <x v="0"/>
    <x v="3"/>
    <s v="C驾驶培训"/>
    <x v="22"/>
    <x v="39"/>
    <x v="1"/>
    <n v="41"/>
    <n v="0"/>
    <n v="0.54900000000000004"/>
    <n v="0"/>
    <n v="0"/>
    <n v="0"/>
    <n v="0"/>
    <n v="0.4"/>
    <n v="0"/>
    <n v="0.85000000000000009"/>
    <n v="0"/>
    <n v="8103"/>
    <n v="0"/>
    <n v="5.2004031501968882E-2"/>
    <n v="2.1321652915807241"/>
    <n v="2.1321652915807241"/>
    <n v="0"/>
  </r>
  <r>
    <s v="教培"/>
    <s v="驾校"/>
    <x v="0"/>
    <x v="3"/>
    <s v="C驾驶培训"/>
    <x v="23"/>
    <x v="40"/>
    <x v="1"/>
    <n v="103"/>
    <n v="1"/>
    <n v="0.54900000000000004"/>
    <n v="0.01"/>
    <n v="15"/>
    <n v="1"/>
    <n v="7.0000000000000007E-2"/>
    <n v="0.4"/>
    <n v="6"/>
    <n v="0.85000000000000009"/>
    <n v="6.4129411764705875"/>
    <n v="8103"/>
    <n v="51964.062352941168"/>
    <n v="5.2004031501968882E-2"/>
    <n v="5.3564152447027951"/>
    <n v="4.9054152447027954"/>
    <n v="0"/>
  </r>
  <r>
    <s v="教培"/>
    <s v="驾校"/>
    <x v="0"/>
    <x v="3"/>
    <s v="C驾驶培训"/>
    <x v="14"/>
    <x v="41"/>
    <x v="1"/>
    <n v="323"/>
    <n v="34"/>
    <n v="0.54900000000000004"/>
    <n v="0.11"/>
    <n v="80"/>
    <n v="33"/>
    <n v="0.41"/>
    <n v="0.4"/>
    <n v="33"/>
    <n v="0.85000000000000009"/>
    <n v="17.509411764705881"/>
    <n v="8103"/>
    <n v="141878.76352941175"/>
    <n v="5.2004031501968882E-2"/>
    <n v="16.79730217513595"/>
    <n v="18.666"/>
    <n v="3"/>
  </r>
  <r>
    <s v="教培"/>
    <s v="驾校"/>
    <x v="0"/>
    <x v="3"/>
    <s v="C驾驶培训"/>
    <x v="12"/>
    <x v="42"/>
    <x v="0"/>
    <n v="75"/>
    <n v="0"/>
    <n v="0.54900000000000004"/>
    <n v="0"/>
    <n v="0"/>
    <n v="0"/>
    <n v="0"/>
    <n v="0.4"/>
    <n v="0"/>
    <n v="0.85000000000000009"/>
    <n v="0"/>
    <n v="8103"/>
    <n v="0"/>
    <n v="5.2004031501968882E-2"/>
    <n v="3.9003023626476661"/>
    <n v="3.9003023626476661"/>
    <n v="0"/>
  </r>
  <r>
    <s v="教培"/>
    <s v="驾校"/>
    <x v="0"/>
    <x v="3"/>
    <s v="C驾驶培训"/>
    <x v="20"/>
    <x v="43"/>
    <x v="0"/>
    <n v="9"/>
    <n v="1"/>
    <n v="0.54900000000000004"/>
    <n v="0.11"/>
    <n v="0"/>
    <n v="0"/>
    <n v="0"/>
    <n v="0.4"/>
    <n v="0"/>
    <n v="0.85000000000000009"/>
    <n v="0"/>
    <n v="8103"/>
    <n v="0"/>
    <n v="5.2004031501968882E-2"/>
    <n v="0.46803628351771992"/>
    <n v="0.54900000000000004"/>
    <n v="0"/>
  </r>
  <r>
    <s v="教培"/>
    <s v="驾校"/>
    <x v="0"/>
    <x v="3"/>
    <s v="C驾驶培训"/>
    <x v="13"/>
    <x v="44"/>
    <x v="1"/>
    <n v="76"/>
    <n v="0"/>
    <n v="0.54900000000000004"/>
    <n v="0"/>
    <n v="0"/>
    <n v="0"/>
    <n v="0"/>
    <n v="0.4"/>
    <n v="0"/>
    <n v="0.85000000000000009"/>
    <n v="0"/>
    <n v="8103"/>
    <n v="0"/>
    <n v="5.2004031501968882E-2"/>
    <n v="3.9523063941496352"/>
    <n v="3.9523063941496352"/>
    <n v="0"/>
  </r>
  <r>
    <s v="教培"/>
    <s v="驾校"/>
    <x v="0"/>
    <x v="3"/>
    <s v="C驾驶培训"/>
    <x v="5"/>
    <x v="45"/>
    <x v="0"/>
    <n v="80"/>
    <n v="4"/>
    <n v="0.54900000000000004"/>
    <n v="0.05"/>
    <n v="19"/>
    <n v="4"/>
    <n v="0.21"/>
    <n v="0.4"/>
    <n v="7.6000000000000005"/>
    <n v="0.85000000000000009"/>
    <n v="6.3576470588235283"/>
    <n v="8103"/>
    <n v="51516.01411764705"/>
    <n v="5.2004031501968882E-2"/>
    <n v="4.1603225201575107"/>
    <n v="2.3563225201575109"/>
    <n v="1"/>
  </r>
  <r>
    <s v="教培"/>
    <s v="驾校"/>
    <x v="0"/>
    <x v="3"/>
    <s v="C驾驶培训"/>
    <x v="12"/>
    <x v="46"/>
    <x v="0"/>
    <n v="48"/>
    <n v="0"/>
    <n v="0.54900000000000004"/>
    <n v="0"/>
    <n v="3"/>
    <n v="0"/>
    <n v="0"/>
    <n v="0.4"/>
    <n v="1.2000000000000002"/>
    <n v="0.85000000000000009"/>
    <n v="1.411764705882353"/>
    <n v="8103"/>
    <n v="11439.529411764706"/>
    <n v="5.2004031501968882E-2"/>
    <n v="2.4961935120945062"/>
    <n v="2.4961935120945062"/>
    <n v="0"/>
  </r>
  <r>
    <s v="教培"/>
    <s v="驾校"/>
    <x v="0"/>
    <x v="3"/>
    <s v="C驾驶培训"/>
    <x v="24"/>
    <x v="47"/>
    <x v="1"/>
    <n v="56"/>
    <n v="2"/>
    <n v="0.54900000000000004"/>
    <n v="0.04"/>
    <n v="4"/>
    <n v="2"/>
    <n v="0.5"/>
    <n v="0.4"/>
    <n v="2"/>
    <n v="0.85000000000000009"/>
    <n v="1.0611764705882352"/>
    <n v="8103"/>
    <n v="8598.712941176469"/>
    <n v="5.2004031501968882E-2"/>
    <n v="2.9122257641102576"/>
    <n v="2.0102257641102579"/>
    <n v="0"/>
  </r>
  <r>
    <s v="教培"/>
    <s v="驾校"/>
    <x v="0"/>
    <x v="3"/>
    <s v="C驾驶培训"/>
    <x v="24"/>
    <x v="48"/>
    <x v="1"/>
    <n v="23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1.1960927245452844"/>
    <n v="1.1960927245452844"/>
    <n v="0"/>
  </r>
  <r>
    <s v="教培"/>
    <s v="驾校"/>
    <x v="0"/>
    <x v="3"/>
    <s v="C驾驶培训"/>
    <x v="25"/>
    <x v="49"/>
    <x v="1"/>
    <n v="170"/>
    <n v="48"/>
    <n v="0.54900000000000004"/>
    <n v="0.28000000000000003"/>
    <n v="46"/>
    <n v="40"/>
    <n v="0.87"/>
    <n v="0.4"/>
    <n v="40"/>
    <n v="0.85000000000000009"/>
    <n v="21.223529411764702"/>
    <n v="8103"/>
    <n v="171974.25882352938"/>
    <n v="5.2004031501968882E-2"/>
    <n v="8.8406853553347098"/>
    <n v="26.352000000000004"/>
    <n v="0"/>
  </r>
  <r>
    <s v="教培"/>
    <s v="驾校"/>
    <x v="0"/>
    <x v="3"/>
    <s v="C驾驶培训"/>
    <x v="20"/>
    <x v="50"/>
    <x v="0"/>
    <n v="21"/>
    <n v="0"/>
    <n v="0.54900000000000004"/>
    <n v="0"/>
    <n v="0"/>
    <n v="0"/>
    <n v="0"/>
    <n v="0.4"/>
    <n v="0"/>
    <n v="0.85000000000000009"/>
    <n v="0"/>
    <n v="8103"/>
    <n v="0"/>
    <n v="5.2004031501968882E-2"/>
    <n v="1.0920846615413464"/>
    <n v="1.0920846615413464"/>
    <n v="0"/>
  </r>
  <r>
    <s v="教培"/>
    <s v="驾校"/>
    <x v="0"/>
    <x v="3"/>
    <s v="C驾驶培训"/>
    <x v="4"/>
    <x v="51"/>
    <x v="1"/>
    <n v="101"/>
    <n v="1"/>
    <n v="0.54900000000000004"/>
    <n v="0.01"/>
    <n v="15"/>
    <n v="1"/>
    <n v="7.0000000000000007E-2"/>
    <n v="0.4"/>
    <n v="6"/>
    <n v="0.85000000000000009"/>
    <n v="6.4129411764705875"/>
    <n v="8103"/>
    <n v="51964.062352941168"/>
    <n v="5.2004031501968882E-2"/>
    <n v="5.2524071816988567"/>
    <n v="4.8014071816988571"/>
    <n v="0"/>
  </r>
  <r>
    <s v="教培"/>
    <s v="驾校"/>
    <x v="0"/>
    <x v="3"/>
    <s v="C驾驶培训"/>
    <x v="8"/>
    <x v="52"/>
    <x v="0"/>
    <n v="172"/>
    <n v="2"/>
    <n v="0.54900000000000004"/>
    <n v="0.01"/>
    <n v="40"/>
    <n v="2"/>
    <n v="0.05"/>
    <n v="0.4"/>
    <n v="16"/>
    <n v="0.85000000000000009"/>
    <n v="17.531764705882349"/>
    <n v="8103"/>
    <n v="142059.88941176469"/>
    <n v="5.2004031501968882E-2"/>
    <n v="8.9446934183386482"/>
    <n v="8.0426934183386489"/>
    <n v="0"/>
  </r>
  <r>
    <s v="教培"/>
    <s v="驾校"/>
    <x v="0"/>
    <x v="3"/>
    <s v="C驾驶培训"/>
    <x v="3"/>
    <x v="53"/>
    <x v="0"/>
    <n v="134"/>
    <n v="1"/>
    <n v="0.54900000000000004"/>
    <n v="0.01"/>
    <n v="16"/>
    <n v="1"/>
    <n v="0.06"/>
    <n v="0.4"/>
    <n v="6.4"/>
    <n v="0.85000000000000009"/>
    <n v="6.8835294117647052"/>
    <n v="8103"/>
    <n v="55777.238823529406"/>
    <n v="5.2004031501968882E-2"/>
    <n v="6.9685402212638303"/>
    <n v="6.5175402212638307"/>
    <n v="0"/>
  </r>
  <r>
    <s v="教培"/>
    <s v="驾校"/>
    <x v="0"/>
    <x v="3"/>
    <s v="C驾驶培训"/>
    <x v="25"/>
    <x v="54"/>
    <x v="1"/>
    <n v="7"/>
    <n v="0"/>
    <n v="0.54900000000000004"/>
    <n v="0"/>
    <n v="0"/>
    <n v="0"/>
    <n v="0"/>
    <n v="0.4"/>
    <n v="0"/>
    <n v="0.85000000000000009"/>
    <n v="0"/>
    <n v="8103"/>
    <n v="0"/>
    <n v="5.2004031501968882E-2"/>
    <n v="0.3640282205137822"/>
    <n v="0.3640282205137822"/>
    <n v="0"/>
  </r>
  <r>
    <s v="教培"/>
    <s v="驾校"/>
    <x v="0"/>
    <x v="3"/>
    <s v="C驾驶培训"/>
    <x v="20"/>
    <x v="55"/>
    <x v="0"/>
    <n v="2"/>
    <n v="0"/>
    <n v="0.54900000000000004"/>
    <n v="0"/>
    <n v="0"/>
    <n v="0"/>
    <n v="0"/>
    <n v="0.4"/>
    <n v="0"/>
    <n v="0.85000000000000009"/>
    <n v="0"/>
    <n v="8103"/>
    <n v="0"/>
    <n v="5.2004031501968882E-2"/>
    <n v="0.10400806300393776"/>
    <n v="0.10400806300393776"/>
    <n v="0"/>
  </r>
  <r>
    <s v="教培"/>
    <s v="驾校"/>
    <x v="0"/>
    <x v="3"/>
    <s v="C驾驶培训"/>
    <x v="10"/>
    <x v="56"/>
    <x v="0"/>
    <n v="121"/>
    <n v="0"/>
    <n v="0.54900000000000004"/>
    <n v="0"/>
    <n v="28"/>
    <n v="0"/>
    <n v="0"/>
    <n v="0.4"/>
    <n v="11.200000000000001"/>
    <n v="0.85000000000000009"/>
    <n v="13.176470588235293"/>
    <n v="8103"/>
    <n v="106768.94117647059"/>
    <n v="5.2004031501968882E-2"/>
    <n v="6.2924878117382343"/>
    <n v="6.2924878117382343"/>
    <n v="0"/>
  </r>
  <r>
    <s v="教培"/>
    <s v="驾校"/>
    <x v="0"/>
    <x v="3"/>
    <s v="C驾驶培训"/>
    <x v="6"/>
    <x v="57"/>
    <x v="0"/>
    <n v="51"/>
    <n v="2"/>
    <n v="0.54900000000000004"/>
    <n v="0.04"/>
    <n v="8"/>
    <n v="2"/>
    <n v="0.25"/>
    <n v="0.4"/>
    <n v="3.2"/>
    <n v="0.85000000000000009"/>
    <n v="2.4729411764705884"/>
    <n v="8103"/>
    <n v="20038.242352941179"/>
    <n v="5.2004031501968882E-2"/>
    <n v="2.6522056066004129"/>
    <n v="1.750205606600413"/>
    <n v="2"/>
  </r>
  <r>
    <s v="教培"/>
    <s v="驾校"/>
    <x v="0"/>
    <x v="3"/>
    <s v="C驾驶培训"/>
    <x v="19"/>
    <x v="58"/>
    <x v="1"/>
    <n v="13"/>
    <n v="0"/>
    <n v="0.54900000000000004"/>
    <n v="0"/>
    <n v="0"/>
    <n v="0"/>
    <n v="0"/>
    <n v="0.4"/>
    <n v="0"/>
    <n v="0.85000000000000009"/>
    <n v="0"/>
    <n v="8103"/>
    <n v="0"/>
    <n v="5.2004031501968882E-2"/>
    <n v="0.67605240952559542"/>
    <n v="0.67605240952559542"/>
    <n v="0"/>
  </r>
  <r>
    <s v="教培"/>
    <s v="驾校"/>
    <x v="0"/>
    <x v="3"/>
    <s v="C驾驶培训"/>
    <x v="25"/>
    <x v="59"/>
    <x v="1"/>
    <n v="82"/>
    <n v="1"/>
    <n v="0.54900000000000004"/>
    <n v="0.01"/>
    <n v="12"/>
    <n v="1"/>
    <n v="0.08"/>
    <n v="0.4"/>
    <n v="4.8000000000000007"/>
    <n v="0.85000000000000009"/>
    <n v="5.0011764705882351"/>
    <n v="8103"/>
    <n v="40524.532941176469"/>
    <n v="5.2004031501968882E-2"/>
    <n v="4.2643305831614482"/>
    <n v="3.8133305831614481"/>
    <n v="0"/>
  </r>
  <r>
    <s v="教培"/>
    <s v="驾校"/>
    <x v="0"/>
    <x v="3"/>
    <s v="C驾驶培训"/>
    <x v="19"/>
    <x v="60"/>
    <x v="1"/>
    <n v="41"/>
    <n v="0"/>
    <n v="0.54900000000000004"/>
    <n v="0"/>
    <n v="11"/>
    <n v="0"/>
    <n v="0"/>
    <n v="0.4"/>
    <n v="4.4000000000000004"/>
    <n v="0.85000000000000009"/>
    <n v="5.1764705882352944"/>
    <n v="8103"/>
    <n v="41944.941176470587"/>
    <n v="5.2004031501968882E-2"/>
    <n v="2.1321652915807241"/>
    <n v="2.1321652915807241"/>
    <n v="0"/>
  </r>
  <r>
    <s v="教培"/>
    <s v="驾校"/>
    <x v="0"/>
    <x v="3"/>
    <s v="C驾驶培训"/>
    <x v="20"/>
    <x v="61"/>
    <x v="0"/>
    <n v="4"/>
    <n v="0"/>
    <n v="0.54900000000000004"/>
    <n v="0"/>
    <n v="0"/>
    <n v="0"/>
    <n v="0"/>
    <n v="0.4"/>
    <n v="0"/>
    <n v="0.85000000000000009"/>
    <n v="0"/>
    <n v="8103"/>
    <n v="0"/>
    <n v="5.2004031501968882E-2"/>
    <n v="0.20801612600787553"/>
    <n v="0.20801612600787553"/>
    <n v="0"/>
  </r>
  <r>
    <s v="教培"/>
    <s v="驾校"/>
    <x v="0"/>
    <x v="3"/>
    <s v="C驾驶培训"/>
    <x v="26"/>
    <x v="62"/>
    <x v="1"/>
    <n v="692"/>
    <n v="20"/>
    <n v="0.54900000000000004"/>
    <n v="0.03"/>
    <n v="59"/>
    <n v="19"/>
    <n v="0.32"/>
    <n v="0.4"/>
    <n v="23.6"/>
    <n v="0.85000000000000009"/>
    <n v="15.492941176470588"/>
    <n v="8103"/>
    <n v="125539.30235294117"/>
    <n v="5.2004031501968882E-2"/>
    <n v="35.986789799362469"/>
    <n v="26.96678979936247"/>
    <n v="1"/>
  </r>
  <r>
    <s v="教培"/>
    <s v="驾校"/>
    <x v="0"/>
    <x v="3"/>
    <s v="C驾驶培训"/>
    <x v="12"/>
    <x v="63"/>
    <x v="0"/>
    <n v="69"/>
    <n v="3"/>
    <n v="0.54900000000000004"/>
    <n v="0.04"/>
    <n v="4"/>
    <n v="2"/>
    <n v="0.5"/>
    <n v="0.4"/>
    <n v="2"/>
    <n v="0.85000000000000009"/>
    <n v="1.0611764705882352"/>
    <n v="8103"/>
    <n v="8598.712941176469"/>
    <n v="5.2004031501968882E-2"/>
    <n v="3.5882781736358527"/>
    <n v="2.2352781736358529"/>
    <n v="0"/>
  </r>
  <r>
    <s v="教培"/>
    <s v="驾校"/>
    <x v="0"/>
    <x v="3"/>
    <s v="C驾驶培训"/>
    <x v="16"/>
    <x v="64"/>
    <x v="1"/>
    <n v="360"/>
    <n v="3"/>
    <n v="0.54900000000000004"/>
    <n v="0.01"/>
    <n v="26"/>
    <n v="3"/>
    <n v="0.12"/>
    <n v="0.4"/>
    <n v="10.4"/>
    <n v="0.85000000000000009"/>
    <n v="10.297647058823529"/>
    <n v="8103"/>
    <n v="83441.834117647057"/>
    <n v="5.2004031501968882E-2"/>
    <n v="18.721451340708796"/>
    <n v="17.368451340708795"/>
    <n v="0"/>
  </r>
  <r>
    <s v="教培"/>
    <s v="驾校"/>
    <x v="0"/>
    <x v="3"/>
    <s v="C驾驶培训"/>
    <x v="20"/>
    <x v="65"/>
    <x v="0"/>
    <n v="35"/>
    <n v="4"/>
    <n v="0.54900000000000004"/>
    <n v="0.11"/>
    <n v="3"/>
    <n v="2"/>
    <n v="0.67"/>
    <n v="0.4"/>
    <n v="2"/>
    <n v="0.85000000000000009"/>
    <n v="1.0611764705882352"/>
    <n v="8103"/>
    <n v="8598.712941176469"/>
    <n v="5.2004031501968882E-2"/>
    <n v="1.8201411025689109"/>
    <n v="2.1960000000000002"/>
    <n v="0"/>
  </r>
  <r>
    <s v="教培"/>
    <s v="驾校"/>
    <x v="0"/>
    <x v="3"/>
    <s v="C驾驶培训"/>
    <x v="25"/>
    <x v="66"/>
    <x v="1"/>
    <n v="21"/>
    <n v="0"/>
    <n v="0.54900000000000004"/>
    <n v="0"/>
    <n v="0"/>
    <n v="0"/>
    <n v="0"/>
    <n v="0.4"/>
    <n v="0"/>
    <n v="0.85000000000000009"/>
    <n v="0"/>
    <n v="8103"/>
    <n v="0"/>
    <n v="5.2004031501968882E-2"/>
    <n v="1.0920846615413464"/>
    <n v="1.0920846615413464"/>
    <n v="0"/>
  </r>
  <r>
    <s v="教培"/>
    <s v="驾校"/>
    <x v="0"/>
    <x v="3"/>
    <s v="C驾驶培训"/>
    <x v="25"/>
    <x v="67"/>
    <x v="1"/>
    <n v="15"/>
    <n v="0"/>
    <n v="0.54900000000000004"/>
    <n v="0"/>
    <n v="0"/>
    <n v="0"/>
    <n v="0"/>
    <n v="0.4"/>
    <n v="0"/>
    <n v="0.85000000000000009"/>
    <n v="0"/>
    <n v="8103"/>
    <n v="0"/>
    <n v="5.2004031501968882E-2"/>
    <n v="0.78006047252953326"/>
    <n v="0.78006047252953326"/>
    <n v="0"/>
  </r>
  <r>
    <s v="教培"/>
    <s v="驾校"/>
    <x v="0"/>
    <x v="3"/>
    <s v="C驾驶培训"/>
    <x v="10"/>
    <x v="68"/>
    <x v="0"/>
    <n v="169"/>
    <n v="3"/>
    <n v="0.54900000000000004"/>
    <n v="0.02"/>
    <n v="16"/>
    <n v="2"/>
    <n v="0.13"/>
    <n v="0.4"/>
    <n v="6.4"/>
    <n v="0.85000000000000009"/>
    <n v="6.2376470588235291"/>
    <n v="8103"/>
    <n v="50543.654117647056"/>
    <n v="5.2004031501968882E-2"/>
    <n v="8.7886813238327406"/>
    <n v="7.4356813238327408"/>
    <n v="0"/>
  </r>
  <r>
    <s v="教培"/>
    <s v="驾校"/>
    <x v="0"/>
    <x v="3"/>
    <s v="C驾驶培训"/>
    <x v="27"/>
    <x v="69"/>
    <x v="1"/>
    <n v="55"/>
    <n v="0"/>
    <n v="0.54900000000000004"/>
    <n v="0"/>
    <n v="24"/>
    <n v="0"/>
    <n v="0"/>
    <n v="0.4"/>
    <n v="9.6000000000000014"/>
    <n v="0.85000000000000009"/>
    <n v="11.294117647058824"/>
    <n v="8103"/>
    <n v="91516.23529411765"/>
    <n v="5.2004031501968882E-2"/>
    <n v="2.8602217326082884"/>
    <n v="2.8602217326082884"/>
    <n v="0"/>
  </r>
  <r>
    <s v="教培"/>
    <s v="驾校"/>
    <x v="0"/>
    <x v="3"/>
    <s v="C驾驶培训"/>
    <x v="22"/>
    <x v="70"/>
    <x v="1"/>
    <n v="211"/>
    <n v="24"/>
    <n v="0.54900000000000004"/>
    <n v="0.11"/>
    <n v="65"/>
    <n v="23"/>
    <n v="0.35"/>
    <n v="0.4"/>
    <n v="26"/>
    <n v="0.85000000000000009"/>
    <n v="15.732941176470586"/>
    <n v="8103"/>
    <n v="127484.02235294116"/>
    <n v="5.2004031501968882E-2"/>
    <n v="10.972850646915434"/>
    <n v="13.176000000000002"/>
    <n v="3"/>
  </r>
  <r>
    <s v="教培"/>
    <s v="驾校"/>
    <x v="0"/>
    <x v="3"/>
    <s v="C驾驶培训"/>
    <x v="24"/>
    <x v="71"/>
    <x v="1"/>
    <n v="35"/>
    <n v="0"/>
    <n v="0.54900000000000004"/>
    <n v="0"/>
    <n v="8"/>
    <n v="0"/>
    <n v="0"/>
    <n v="0.4"/>
    <n v="3.2"/>
    <n v="0.85000000000000009"/>
    <n v="3.7647058823529411"/>
    <n v="8103"/>
    <n v="30505.411764705881"/>
    <n v="5.2004031501968882E-2"/>
    <n v="1.8201411025689109"/>
    <n v="1.8201411025689109"/>
    <n v="0"/>
  </r>
  <r>
    <s v="教培"/>
    <s v="驾校"/>
    <x v="0"/>
    <x v="3"/>
    <s v="C驾驶培训"/>
    <x v="4"/>
    <x v="72"/>
    <x v="1"/>
    <n v="81"/>
    <n v="0"/>
    <n v="0.54900000000000004"/>
    <n v="0"/>
    <n v="18"/>
    <n v="0"/>
    <n v="0"/>
    <n v="0.4"/>
    <n v="7.2"/>
    <n v="0.85000000000000009"/>
    <n v="8.4705882352941178"/>
    <n v="8103"/>
    <n v="68637.176470588238"/>
    <n v="5.2004031501968882E-2"/>
    <n v="4.2123265516594799"/>
    <n v="4.2123265516594799"/>
    <n v="0"/>
  </r>
  <r>
    <s v="教培"/>
    <s v="驾校"/>
    <x v="0"/>
    <x v="3"/>
    <s v="C驾驶培训"/>
    <x v="4"/>
    <x v="73"/>
    <x v="1"/>
    <n v="99"/>
    <n v="1"/>
    <n v="0.54900000000000004"/>
    <n v="0.01"/>
    <n v="11"/>
    <n v="1"/>
    <n v="0.09"/>
    <n v="0.4"/>
    <n v="4.4000000000000004"/>
    <n v="0.85000000000000009"/>
    <n v="4.5305882352941174"/>
    <n v="8103"/>
    <n v="36711.356470588231"/>
    <n v="5.2004031501968882E-2"/>
    <n v="5.1483991186949192"/>
    <n v="4.6973991186949196"/>
    <n v="0"/>
  </r>
  <r>
    <s v="教培"/>
    <s v="驾校"/>
    <x v="0"/>
    <x v="3"/>
    <s v="C驾驶培训"/>
    <x v="24"/>
    <x v="74"/>
    <x v="1"/>
    <n v="98"/>
    <n v="6"/>
    <n v="0.54900000000000004"/>
    <n v="0.06"/>
    <n v="55"/>
    <n v="6"/>
    <n v="0.11"/>
    <n v="0.4"/>
    <n v="22"/>
    <n v="0.85000000000000009"/>
    <n v="22.007058823529409"/>
    <n v="8103"/>
    <n v="178323.19764705881"/>
    <n v="5.2004031501968882E-2"/>
    <n v="5.0963950871929509"/>
    <n v="3.2940000000000005"/>
    <n v="0"/>
  </r>
  <r>
    <s v="教培"/>
    <s v="驾校"/>
    <x v="0"/>
    <x v="3"/>
    <s v="C驾驶培训"/>
    <x v="25"/>
    <x v="75"/>
    <x v="1"/>
    <n v="4"/>
    <n v="0"/>
    <n v="0.54900000000000004"/>
    <n v="0"/>
    <n v="0"/>
    <n v="0"/>
    <n v="0"/>
    <n v="0.4"/>
    <n v="0"/>
    <n v="0.85000000000000009"/>
    <n v="0"/>
    <n v="8103"/>
    <n v="0"/>
    <n v="5.2004031501968882E-2"/>
    <n v="0.20801612600787553"/>
    <n v="0.20801612600787553"/>
    <n v="0"/>
  </r>
  <r>
    <s v="教培"/>
    <s v="驾校"/>
    <x v="0"/>
    <x v="3"/>
    <s v="C驾驶培训"/>
    <x v="7"/>
    <x v="76"/>
    <x v="0"/>
    <n v="79"/>
    <n v="1"/>
    <n v="0.54900000000000004"/>
    <n v="0.01"/>
    <n v="21"/>
    <n v="1"/>
    <n v="0.05"/>
    <n v="0.4"/>
    <n v="8.4"/>
    <n v="0.85000000000000009"/>
    <n v="9.236470588235294"/>
    <n v="8103"/>
    <n v="74843.12117647058"/>
    <n v="5.2004031501968882E-2"/>
    <n v="4.1083184886555415"/>
    <n v="3.6573184886555414"/>
    <n v="0"/>
  </r>
  <r>
    <s v="教培"/>
    <s v="驾校"/>
    <x v="0"/>
    <x v="3"/>
    <s v="C驾驶培训"/>
    <x v="6"/>
    <x v="77"/>
    <x v="0"/>
    <n v="82"/>
    <n v="1"/>
    <n v="0.54900000000000004"/>
    <n v="0.01"/>
    <n v="18"/>
    <n v="1"/>
    <n v="0.06"/>
    <n v="0.4"/>
    <n v="7.2"/>
    <n v="0.85000000000000009"/>
    <n v="7.8247058823529398"/>
    <n v="8103"/>
    <n v="63403.591764705874"/>
    <n v="5.2004031501968882E-2"/>
    <n v="4.2643305831614482"/>
    <n v="3.8133305831614481"/>
    <n v="0"/>
  </r>
  <r>
    <s v="教培"/>
    <s v="驾校"/>
    <x v="0"/>
    <x v="3"/>
    <s v="C驾驶培训"/>
    <x v="4"/>
    <x v="78"/>
    <x v="1"/>
    <n v="159"/>
    <n v="9"/>
    <n v="0.54900000000000004"/>
    <n v="0.06"/>
    <n v="18"/>
    <n v="9"/>
    <n v="0.5"/>
    <n v="0.4"/>
    <n v="9"/>
    <n v="0.85000000000000009"/>
    <n v="4.7752941176470571"/>
    <n v="8103"/>
    <n v="38694.208235294107"/>
    <n v="5.2004031501968882E-2"/>
    <n v="8.2686410088130522"/>
    <n v="4.9410000000000007"/>
    <n v="0"/>
  </r>
  <r>
    <s v="教培"/>
    <s v="驾校"/>
    <x v="0"/>
    <x v="3"/>
    <s v="C驾驶培训"/>
    <x v="9"/>
    <x v="79"/>
    <x v="0"/>
    <n v="59"/>
    <n v="1"/>
    <n v="0.54900000000000004"/>
    <n v="0.02"/>
    <n v="5"/>
    <n v="1"/>
    <n v="0.2"/>
    <n v="0.4"/>
    <n v="2"/>
    <n v="0.85000000000000009"/>
    <n v="1.7070588235294117"/>
    <n v="8103"/>
    <n v="13832.297647058824"/>
    <n v="5.2004031501968882E-2"/>
    <n v="3.0682378586161643"/>
    <n v="2.6172378586161642"/>
    <n v="0"/>
  </r>
  <r>
    <s v="教培"/>
    <s v="驾校"/>
    <x v="0"/>
    <x v="3"/>
    <s v="C驾驶培训"/>
    <x v="2"/>
    <x v="80"/>
    <x v="1"/>
    <n v="463"/>
    <n v="28"/>
    <n v="0.54900000000000004"/>
    <n v="0.06"/>
    <n v="66"/>
    <n v="26"/>
    <n v="0.39"/>
    <n v="0.4"/>
    <n v="26.400000000000002"/>
    <n v="0.85000000000000009"/>
    <n v="14.265882352941176"/>
    <n v="8103"/>
    <n v="115596.44470588236"/>
    <n v="5.2004031501968882E-2"/>
    <n v="24.077866585411591"/>
    <n v="15.372000000000002"/>
    <n v="0"/>
  </r>
  <r>
    <s v="教培"/>
    <s v="驾校"/>
    <x v="0"/>
    <x v="3"/>
    <s v="C驾驶培训"/>
    <x v="16"/>
    <x v="81"/>
    <x v="1"/>
    <n v="600"/>
    <n v="0"/>
    <n v="0.54900000000000004"/>
    <n v="0"/>
    <n v="77"/>
    <n v="0"/>
    <n v="0"/>
    <n v="0.4"/>
    <n v="30.8"/>
    <n v="0.85000000000000009"/>
    <n v="36.235294117647058"/>
    <n v="8103"/>
    <n v="293614.5882352941"/>
    <n v="5.2004031501968882E-2"/>
    <n v="31.202418901181328"/>
    <n v="31.202418901181328"/>
    <n v="0"/>
  </r>
  <r>
    <s v="教培"/>
    <s v="驾校"/>
    <x v="0"/>
    <x v="3"/>
    <s v="C驾驶培训"/>
    <x v="25"/>
    <x v="82"/>
    <x v="1"/>
    <n v="17"/>
    <n v="0"/>
    <n v="0.54900000000000004"/>
    <n v="0"/>
    <n v="0"/>
    <n v="0"/>
    <n v="0"/>
    <n v="0.4"/>
    <n v="0"/>
    <n v="0.85000000000000009"/>
    <n v="0"/>
    <n v="8103"/>
    <n v="0"/>
    <n v="5.2004031501968882E-2"/>
    <n v="0.88406853553347098"/>
    <n v="0.88406853553347098"/>
    <n v="0"/>
  </r>
  <r>
    <s v="教培"/>
    <s v="驾校"/>
    <x v="0"/>
    <x v="3"/>
    <s v="C驾驶培训"/>
    <x v="25"/>
    <x v="83"/>
    <x v="1"/>
    <n v="2"/>
    <n v="0"/>
    <n v="0.54900000000000004"/>
    <n v="0"/>
    <n v="0"/>
    <n v="0"/>
    <n v="0"/>
    <n v="0.4"/>
    <n v="0"/>
    <n v="0.85000000000000009"/>
    <n v="0"/>
    <n v="8103"/>
    <n v="0"/>
    <n v="5.2004031501968882E-2"/>
    <n v="0.10400806300393776"/>
    <n v="0.10400806300393776"/>
    <n v="0"/>
  </r>
  <r>
    <s v="教培"/>
    <s v="驾校"/>
    <x v="0"/>
    <x v="3"/>
    <s v="C驾驶培训"/>
    <x v="19"/>
    <x v="84"/>
    <x v="1"/>
    <n v="24"/>
    <n v="0"/>
    <n v="0.54900000000000004"/>
    <n v="0"/>
    <n v="0"/>
    <n v="0"/>
    <n v="0"/>
    <n v="0.4"/>
    <n v="0"/>
    <n v="0.85000000000000009"/>
    <n v="0"/>
    <n v="8103"/>
    <n v="0"/>
    <n v="5.2004031501968882E-2"/>
    <n v="1.2480967560472531"/>
    <n v="1.2480967560472531"/>
    <n v="0"/>
  </r>
  <r>
    <s v="教培"/>
    <s v="驾校"/>
    <x v="0"/>
    <x v="3"/>
    <s v="C驾驶培训"/>
    <x v="25"/>
    <x v="85"/>
    <x v="1"/>
    <n v="1"/>
    <n v="0"/>
    <n v="0.54900000000000004"/>
    <n v="0"/>
    <n v="0"/>
    <n v="0"/>
    <n v="0"/>
    <n v="0.4"/>
    <n v="0"/>
    <n v="0.85000000000000009"/>
    <n v="0"/>
    <n v="8103"/>
    <n v="0"/>
    <n v="5.2004031501968882E-2"/>
    <n v="5.2004031501968882E-2"/>
    <n v="5.2004031501968882E-2"/>
    <n v="0"/>
  </r>
  <r>
    <s v="教培"/>
    <s v="驾校"/>
    <x v="0"/>
    <x v="3"/>
    <s v="C驾驶培训"/>
    <x v="5"/>
    <x v="86"/>
    <x v="0"/>
    <n v="315"/>
    <n v="55"/>
    <n v="0.54900000000000004"/>
    <n v="0.17"/>
    <n v="75"/>
    <n v="52"/>
    <n v="0.69"/>
    <n v="0.4"/>
    <n v="52"/>
    <n v="0.85000000000000009"/>
    <n v="27.590588235294113"/>
    <n v="8103"/>
    <n v="223566.53647058821"/>
    <n v="5.2004031501968882E-2"/>
    <n v="16.381269923120197"/>
    <n v="30.195000000000004"/>
    <n v="5"/>
  </r>
  <r>
    <s v="教培"/>
    <s v="驾校"/>
    <x v="0"/>
    <x v="3"/>
    <s v="C驾驶培训"/>
    <x v="28"/>
    <x v="87"/>
    <x v="2"/>
    <n v="314"/>
    <n v="0"/>
    <n v="0.54900000000000004"/>
    <n v="0"/>
    <n v="0"/>
    <n v="0"/>
    <n v="0"/>
    <n v="0.4"/>
    <n v="0"/>
    <n v="0.85000000000000009"/>
    <n v="0"/>
    <n v="8103"/>
    <n v="0"/>
    <n v="5.2004031501968882E-2"/>
    <n v="16.329265891618228"/>
    <n v="16.329265891618228"/>
    <n v="0"/>
  </r>
  <r>
    <s v="教培"/>
    <s v="驾校"/>
    <x v="0"/>
    <x v="3"/>
    <s v="C驾驶培训"/>
    <x v="8"/>
    <x v="88"/>
    <x v="0"/>
    <n v="123"/>
    <n v="1"/>
    <n v="0.54900000000000004"/>
    <n v="0.01"/>
    <n v="21"/>
    <n v="1"/>
    <n v="0.05"/>
    <n v="0.4"/>
    <n v="8.4"/>
    <n v="0.85000000000000009"/>
    <n v="9.236470588235294"/>
    <n v="8103"/>
    <n v="74843.12117647058"/>
    <n v="5.2004031501968882E-2"/>
    <n v="6.3964958747421727"/>
    <n v="5.9454958747421731"/>
    <n v="0"/>
  </r>
  <r>
    <s v="教培"/>
    <s v="驾校"/>
    <x v="0"/>
    <x v="3"/>
    <s v="C驾驶培训"/>
    <x v="29"/>
    <x v="89"/>
    <x v="1"/>
    <n v="111"/>
    <n v="6"/>
    <n v="0.54900000000000004"/>
    <n v="0.05"/>
    <n v="10"/>
    <n v="6"/>
    <n v="0.6"/>
    <n v="0.4"/>
    <n v="6"/>
    <n v="0.85000000000000009"/>
    <n v="3.1835294117647051"/>
    <n v="8103"/>
    <n v="25796.138823529403"/>
    <n v="5.2004031501968882E-2"/>
    <n v="5.772447496718546"/>
    <n v="3.2940000000000005"/>
    <n v="0"/>
  </r>
  <r>
    <s v="教培"/>
    <s v="驾校"/>
    <x v="0"/>
    <x v="3"/>
    <s v="C驾驶培训"/>
    <x v="25"/>
    <x v="90"/>
    <x v="1"/>
    <n v="25"/>
    <n v="0"/>
    <n v="0.54900000000000004"/>
    <n v="0"/>
    <n v="0"/>
    <n v="0"/>
    <n v="0"/>
    <n v="0.4"/>
    <n v="0"/>
    <n v="0.85000000000000009"/>
    <n v="0"/>
    <n v="8103"/>
    <n v="0"/>
    <n v="5.2004031501968882E-2"/>
    <n v="1.3001007875492221"/>
    <n v="1.3001007875492221"/>
    <n v="0"/>
  </r>
  <r>
    <s v="教培"/>
    <s v="驾校"/>
    <x v="0"/>
    <x v="3"/>
    <s v="C驾驶培训"/>
    <x v="23"/>
    <x v="91"/>
    <x v="1"/>
    <n v="109"/>
    <n v="0"/>
    <n v="0.54900000000000004"/>
    <n v="0"/>
    <n v="3"/>
    <n v="0"/>
    <n v="0"/>
    <n v="0.4"/>
    <n v="1.2000000000000002"/>
    <n v="0.85000000000000009"/>
    <n v="1.411764705882353"/>
    <n v="8103"/>
    <n v="11439.529411764706"/>
    <n v="5.2004031501968882E-2"/>
    <n v="5.6684394337146085"/>
    <n v="5.6684394337146085"/>
    <n v="0"/>
  </r>
  <r>
    <s v="教培"/>
    <s v="驾校"/>
    <x v="0"/>
    <x v="3"/>
    <s v="C驾驶培训"/>
    <x v="21"/>
    <x v="92"/>
    <x v="1"/>
    <n v="35"/>
    <n v="0"/>
    <n v="0.54900000000000004"/>
    <n v="0"/>
    <n v="12"/>
    <n v="0"/>
    <n v="0"/>
    <n v="0.4"/>
    <n v="4.8000000000000007"/>
    <n v="0.85000000000000009"/>
    <n v="5.6470588235294121"/>
    <n v="8103"/>
    <n v="45758.117647058825"/>
    <n v="5.2004031501968882E-2"/>
    <n v="1.8201411025689109"/>
    <n v="1.8201411025689109"/>
    <n v="0"/>
  </r>
  <r>
    <s v="教培"/>
    <s v="驾校"/>
    <x v="0"/>
    <x v="3"/>
    <s v="C驾驶培训"/>
    <x v="16"/>
    <x v="93"/>
    <x v="1"/>
    <n v="452"/>
    <n v="4"/>
    <n v="0.54900000000000004"/>
    <n v="0.01"/>
    <n v="33"/>
    <n v="4"/>
    <n v="0.12"/>
    <n v="0.4"/>
    <n v="13.200000000000001"/>
    <n v="0.85000000000000009"/>
    <n v="12.945882352941176"/>
    <n v="8103"/>
    <n v="104900.48470588235"/>
    <n v="5.2004031501968882E-2"/>
    <n v="23.505822238889934"/>
    <n v="21.701822238889935"/>
    <n v="0"/>
  </r>
  <r>
    <s v="教培"/>
    <s v="驾校"/>
    <x v="0"/>
    <x v="3"/>
    <s v="C驾驶培训"/>
    <x v="24"/>
    <x v="94"/>
    <x v="1"/>
    <n v="47"/>
    <n v="0"/>
    <n v="0.54900000000000004"/>
    <n v="0"/>
    <n v="2"/>
    <n v="0"/>
    <n v="0"/>
    <n v="0.4"/>
    <n v="0.8"/>
    <n v="0.85000000000000009"/>
    <n v="0.94117647058823528"/>
    <n v="8103"/>
    <n v="7626.3529411764703"/>
    <n v="5.2004031501968882E-2"/>
    <n v="2.4441894805925375"/>
    <n v="2.4441894805925375"/>
    <n v="1"/>
  </r>
  <r>
    <s v="教培"/>
    <s v="驾校"/>
    <x v="0"/>
    <x v="3"/>
    <s v="C驾驶培训"/>
    <x v="24"/>
    <x v="95"/>
    <x v="1"/>
    <n v="132"/>
    <n v="26"/>
    <n v="0.54900000000000004"/>
    <n v="0.2"/>
    <n v="55"/>
    <n v="25"/>
    <n v="0.45"/>
    <n v="0.4"/>
    <n v="25"/>
    <n v="0.85000000000000009"/>
    <n v="13.264705882352938"/>
    <n v="8103"/>
    <n v="107483.91176470586"/>
    <n v="5.2004031501968882E-2"/>
    <n v="6.8645321582598928"/>
    <n v="14.274000000000001"/>
    <n v="10"/>
  </r>
  <r>
    <s v="教培"/>
    <s v="驾校"/>
    <x v="0"/>
    <x v="3"/>
    <s v="C驾驶培训"/>
    <x v="25"/>
    <x v="96"/>
    <x v="1"/>
    <n v="73"/>
    <n v="0"/>
    <n v="0.54900000000000004"/>
    <n v="0"/>
    <n v="6"/>
    <n v="0"/>
    <n v="0"/>
    <n v="0.4"/>
    <n v="2.4000000000000004"/>
    <n v="0.85000000000000009"/>
    <n v="2.8235294117647061"/>
    <n v="8103"/>
    <n v="22879.058823529413"/>
    <n v="5.2004031501968882E-2"/>
    <n v="3.7962942996437286"/>
    <n v="3.7962942996437286"/>
    <n v="0"/>
  </r>
  <r>
    <s v="教培"/>
    <s v="驾校"/>
    <x v="0"/>
    <x v="3"/>
    <s v="C驾驶培训"/>
    <x v="6"/>
    <x v="97"/>
    <x v="0"/>
    <n v="69"/>
    <n v="1"/>
    <n v="0.54900000000000004"/>
    <n v="0.01"/>
    <n v="14"/>
    <n v="1"/>
    <n v="7.0000000000000007E-2"/>
    <n v="0.4"/>
    <n v="5.6000000000000005"/>
    <n v="0.85000000000000009"/>
    <n v="5.9423529411764697"/>
    <n v="8103"/>
    <n v="48150.885882352937"/>
    <n v="5.2004031501968882E-2"/>
    <n v="3.5882781736358527"/>
    <n v="3.1372781736358526"/>
    <n v="2"/>
  </r>
  <r>
    <s v="教培"/>
    <s v="驾校"/>
    <x v="0"/>
    <x v="3"/>
    <s v="C驾驶培训"/>
    <x v="15"/>
    <x v="98"/>
    <x v="1"/>
    <n v="331"/>
    <n v="9"/>
    <n v="0.54900000000000004"/>
    <n v="0.03"/>
    <n v="22"/>
    <n v="7"/>
    <n v="0.32"/>
    <n v="0.4"/>
    <n v="8.8000000000000007"/>
    <n v="0.85000000000000009"/>
    <n v="5.8317647058823532"/>
    <n v="8103"/>
    <n v="47254.789411764708"/>
    <n v="5.2004031501968882E-2"/>
    <n v="17.2133344271517"/>
    <n v="13.154334427151701"/>
    <n v="1"/>
  </r>
  <r>
    <s v="教培"/>
    <s v="驾校"/>
    <x v="0"/>
    <x v="3"/>
    <s v="C驾驶培训"/>
    <x v="25"/>
    <x v="99"/>
    <x v="1"/>
    <n v="12"/>
    <n v="0"/>
    <n v="0.54900000000000004"/>
    <n v="0"/>
    <n v="9"/>
    <n v="0"/>
    <n v="0"/>
    <n v="0.4"/>
    <n v="3.6"/>
    <n v="0.85000000000000009"/>
    <n v="4.2352941176470589"/>
    <n v="8103"/>
    <n v="34318.588235294119"/>
    <n v="5.2004031501968882E-2"/>
    <n v="0.62404837802362656"/>
    <n v="0.62404837802362656"/>
    <n v="0"/>
  </r>
  <r>
    <s v="教培"/>
    <s v="驾校"/>
    <x v="0"/>
    <x v="3"/>
    <s v="C驾驶培训"/>
    <x v="19"/>
    <x v="100"/>
    <x v="1"/>
    <n v="244"/>
    <n v="55"/>
    <n v="0.54900000000000004"/>
    <n v="0.23"/>
    <n v="78"/>
    <n v="44"/>
    <n v="0.56000000000000005"/>
    <n v="0.4"/>
    <n v="44"/>
    <n v="0.85000000000000009"/>
    <n v="23.345882352941171"/>
    <n v="8103"/>
    <n v="189171.6847058823"/>
    <n v="5.2004031501968882E-2"/>
    <n v="12.688983686480407"/>
    <n v="30.195000000000004"/>
    <n v="4"/>
  </r>
  <r>
    <s v="教培"/>
    <s v="驾校"/>
    <x v="0"/>
    <x v="3"/>
    <s v="C驾驶培训"/>
    <x v="26"/>
    <x v="101"/>
    <x v="1"/>
    <n v="185"/>
    <n v="4"/>
    <n v="0.54900000000000004"/>
    <n v="0.02"/>
    <n v="34"/>
    <n v="4"/>
    <n v="0.12"/>
    <n v="0.4"/>
    <n v="13.600000000000001"/>
    <n v="0.85000000000000009"/>
    <n v="13.416470588235295"/>
    <n v="8103"/>
    <n v="108713.6611764706"/>
    <n v="5.2004031501968882E-2"/>
    <n v="9.6207458278642424"/>
    <n v="7.8167458278642421"/>
    <n v="0"/>
  </r>
  <r>
    <s v="教培"/>
    <s v="驾校"/>
    <x v="0"/>
    <x v="3"/>
    <s v="C驾驶培训"/>
    <x v="16"/>
    <x v="102"/>
    <x v="1"/>
    <n v="286"/>
    <n v="2"/>
    <n v="0.54900000000000004"/>
    <n v="0.01"/>
    <n v="49"/>
    <n v="2"/>
    <n v="0.04"/>
    <n v="0.4"/>
    <n v="19.600000000000001"/>
    <n v="0.85000000000000009"/>
    <n v="21.767058823529414"/>
    <n v="8103"/>
    <n v="176378.47764705884"/>
    <n v="5.2004031501968882E-2"/>
    <n v="14.873153009563101"/>
    <n v="13.971153009563102"/>
    <n v="0"/>
  </r>
  <r>
    <s v="教培"/>
    <s v="驾校"/>
    <x v="0"/>
    <x v="3"/>
    <s v="C驾驶培训"/>
    <x v="15"/>
    <x v="103"/>
    <x v="1"/>
    <n v="56"/>
    <n v="1"/>
    <n v="0.54900000000000004"/>
    <n v="0.02"/>
    <n v="7"/>
    <n v="1"/>
    <n v="0.14000000000000001"/>
    <n v="0.4"/>
    <n v="2.8000000000000003"/>
    <n v="0.85000000000000009"/>
    <n v="2.6482352941176472"/>
    <n v="8103"/>
    <n v="21458.650588235294"/>
    <n v="5.2004031501968882E-2"/>
    <n v="2.9122257641102576"/>
    <n v="2.4612257641102575"/>
    <n v="0"/>
  </r>
  <r>
    <s v="教培"/>
    <s v="驾校"/>
    <x v="0"/>
    <x v="3"/>
    <s v="C驾驶培训"/>
    <x v="25"/>
    <x v="104"/>
    <x v="1"/>
    <n v="148"/>
    <n v="1"/>
    <n v="0.54900000000000004"/>
    <n v="0.01"/>
    <n v="13"/>
    <n v="0"/>
    <n v="0"/>
    <n v="0.4"/>
    <n v="5.2"/>
    <n v="0.85000000000000009"/>
    <n v="6.117647058823529"/>
    <n v="8103"/>
    <n v="49571.294117647056"/>
    <n v="5.2004031501968882E-2"/>
    <n v="7.6965966622913946"/>
    <n v="7.245596662291395"/>
    <n v="0"/>
  </r>
  <r>
    <s v="教培"/>
    <s v="驾校"/>
    <x v="0"/>
    <x v="3"/>
    <s v="C驾驶培训"/>
    <x v="5"/>
    <x v="105"/>
    <x v="0"/>
    <n v="344"/>
    <n v="128"/>
    <n v="0.54900000000000004"/>
    <n v="0.37"/>
    <n v="147"/>
    <n v="118"/>
    <n v="0.8"/>
    <n v="0.4"/>
    <n v="118"/>
    <n v="0.85000000000000009"/>
    <n v="62.609411764705868"/>
    <n v="8103"/>
    <n v="507324.06352941162"/>
    <n v="5.2004031501968882E-2"/>
    <n v="17.889386836677296"/>
    <n v="70.272000000000006"/>
    <n v="3"/>
  </r>
  <r>
    <s v="教培"/>
    <s v="驾校"/>
    <x v="0"/>
    <x v="3"/>
    <s v="C驾驶培训"/>
    <x v="22"/>
    <x v="106"/>
    <x v="1"/>
    <n v="17"/>
    <n v="0"/>
    <n v="0.54900000000000004"/>
    <n v="0"/>
    <n v="7"/>
    <n v="0"/>
    <n v="0"/>
    <n v="0.4"/>
    <n v="2.8000000000000003"/>
    <n v="0.85000000000000009"/>
    <n v="3.2941176470588234"/>
    <n v="8103"/>
    <n v="26692.235294117647"/>
    <n v="5.2004031501968882E-2"/>
    <n v="0.88406853553347098"/>
    <n v="0.88406853553347098"/>
    <n v="0"/>
  </r>
  <r>
    <s v="教培"/>
    <s v="驾校"/>
    <x v="0"/>
    <x v="3"/>
    <s v="C驾驶培训"/>
    <x v="29"/>
    <x v="107"/>
    <x v="1"/>
    <n v="80"/>
    <n v="0"/>
    <n v="0.54900000000000004"/>
    <n v="0"/>
    <n v="5"/>
    <n v="0"/>
    <n v="0"/>
    <n v="0.4"/>
    <n v="2"/>
    <n v="0.85000000000000009"/>
    <n v="2.3529411764705879"/>
    <n v="8103"/>
    <n v="19065.882352941175"/>
    <n v="5.2004031501968882E-2"/>
    <n v="4.1603225201575107"/>
    <n v="4.1603225201575107"/>
    <n v="0"/>
  </r>
  <r>
    <s v="教培"/>
    <s v="驾校"/>
    <x v="0"/>
    <x v="3"/>
    <s v="C驾驶培训"/>
    <x v="21"/>
    <x v="108"/>
    <x v="1"/>
    <n v="20"/>
    <n v="1"/>
    <n v="0.54900000000000004"/>
    <n v="0.05"/>
    <n v="0"/>
    <n v="0"/>
    <n v="0"/>
    <n v="0.4"/>
    <n v="0"/>
    <n v="0.85000000000000009"/>
    <n v="0"/>
    <n v="8103"/>
    <n v="0"/>
    <n v="5.2004031501968882E-2"/>
    <n v="1.0400806300393777"/>
    <n v="0.58908063003937772"/>
    <n v="0"/>
  </r>
  <r>
    <s v="教培"/>
    <s v="驾校"/>
    <x v="0"/>
    <x v="3"/>
    <s v="C驾驶培训"/>
    <x v="25"/>
    <x v="109"/>
    <x v="1"/>
    <n v="15"/>
    <n v="0"/>
    <n v="0.54900000000000004"/>
    <n v="0"/>
    <n v="0"/>
    <n v="0"/>
    <n v="0"/>
    <n v="0.4"/>
    <n v="0"/>
    <n v="0.85000000000000009"/>
    <n v="0"/>
    <n v="8103"/>
    <n v="0"/>
    <n v="5.2004031501968882E-2"/>
    <n v="0.78006047252953326"/>
    <n v="0.78006047252953326"/>
    <n v="0"/>
  </r>
  <r>
    <s v="教培"/>
    <s v="驾校"/>
    <x v="0"/>
    <x v="3"/>
    <s v="C驾驶培训"/>
    <x v="25"/>
    <x v="110"/>
    <x v="1"/>
    <n v="30"/>
    <n v="1"/>
    <n v="0.54900000000000004"/>
    <n v="0.03"/>
    <n v="0"/>
    <n v="0"/>
    <n v="0"/>
    <n v="0.4"/>
    <n v="0"/>
    <n v="0.85000000000000009"/>
    <n v="0"/>
    <n v="8103"/>
    <n v="0"/>
    <n v="5.2004031501968882E-2"/>
    <n v="1.5601209450590665"/>
    <n v="1.1091209450590664"/>
    <n v="0"/>
  </r>
  <r>
    <s v="教培"/>
    <s v="驾校"/>
    <x v="0"/>
    <x v="3"/>
    <s v="C驾驶培训"/>
    <x v="19"/>
    <x v="111"/>
    <x v="1"/>
    <n v="5"/>
    <n v="0"/>
    <n v="0.54900000000000004"/>
    <n v="0"/>
    <n v="0"/>
    <n v="0"/>
    <n v="0"/>
    <n v="0.4"/>
    <n v="0"/>
    <n v="0.85000000000000009"/>
    <n v="0"/>
    <n v="8103"/>
    <n v="0"/>
    <n v="5.2004031501968882E-2"/>
    <n v="0.26002015750984442"/>
    <n v="0.26002015750984442"/>
    <n v="0"/>
  </r>
  <r>
    <s v="教培"/>
    <s v="驾校"/>
    <x v="0"/>
    <x v="3"/>
    <s v="C驾驶培训"/>
    <x v="23"/>
    <x v="112"/>
    <x v="1"/>
    <n v="117"/>
    <n v="11"/>
    <n v="0.54900000000000004"/>
    <n v="0.09"/>
    <n v="28"/>
    <n v="11"/>
    <n v="0.39"/>
    <n v="0.4"/>
    <n v="11.200000000000001"/>
    <n v="0.85000000000000009"/>
    <n v="6.0717647058823525"/>
    <n v="8103"/>
    <n v="49199.509411764702"/>
    <n v="5.2004031501968882E-2"/>
    <n v="6.0844716857303593"/>
    <n v="6.0390000000000006"/>
    <n v="2"/>
  </r>
  <r>
    <s v="教培"/>
    <s v="驾校"/>
    <x v="0"/>
    <x v="3"/>
    <s v="C驾驶培训"/>
    <x v="19"/>
    <x v="113"/>
    <x v="1"/>
    <n v="55"/>
    <n v="0"/>
    <n v="0.54900000000000004"/>
    <n v="0"/>
    <n v="18"/>
    <n v="0"/>
    <n v="0"/>
    <n v="0.4"/>
    <n v="7.2"/>
    <n v="0.85000000000000009"/>
    <n v="8.4705882352941178"/>
    <n v="8103"/>
    <n v="68637.176470588238"/>
    <n v="5.2004031501968882E-2"/>
    <n v="2.8602217326082884"/>
    <n v="2.8602217326082884"/>
    <n v="0"/>
  </r>
  <r>
    <s v="教培"/>
    <s v="驾校"/>
    <x v="0"/>
    <x v="3"/>
    <s v="C驾驶培训"/>
    <x v="12"/>
    <x v="114"/>
    <x v="0"/>
    <n v="112"/>
    <n v="1"/>
    <n v="0.54900000000000004"/>
    <n v="0.01"/>
    <n v="13"/>
    <n v="1"/>
    <n v="0.08"/>
    <n v="0.4"/>
    <n v="5.2"/>
    <n v="0.85000000000000009"/>
    <n v="5.471764705882352"/>
    <n v="8103"/>
    <n v="44337.709411764699"/>
    <n v="5.2004031501968882E-2"/>
    <n v="5.8244515282205152"/>
    <n v="5.3734515282205155"/>
    <n v="1"/>
  </r>
  <r>
    <s v="教培"/>
    <s v="驾校"/>
    <x v="0"/>
    <x v="3"/>
    <s v="C驾驶培训"/>
    <x v="13"/>
    <x v="115"/>
    <x v="1"/>
    <n v="201"/>
    <n v="18"/>
    <n v="0.54900000000000004"/>
    <n v="0.09"/>
    <n v="56"/>
    <n v="18"/>
    <n v="0.32"/>
    <n v="0.4"/>
    <n v="22.400000000000002"/>
    <n v="0.85000000000000009"/>
    <n v="14.727058823529411"/>
    <n v="8103"/>
    <n v="119333.35764705882"/>
    <n v="5.2004031501968882E-2"/>
    <n v="10.452810331895746"/>
    <n v="9.8820000000000014"/>
    <n v="13"/>
  </r>
  <r>
    <s v="教培"/>
    <s v="驾校"/>
    <x v="0"/>
    <x v="3"/>
    <s v="C驾驶培训"/>
    <x v="22"/>
    <x v="116"/>
    <x v="1"/>
    <n v="85"/>
    <n v="0"/>
    <n v="0.54900000000000004"/>
    <n v="0"/>
    <n v="21"/>
    <n v="0"/>
    <n v="0"/>
    <n v="0.4"/>
    <n v="8.4"/>
    <n v="0.85000000000000009"/>
    <n v="9.8823529411764692"/>
    <n v="8103"/>
    <n v="80076.705882352937"/>
    <n v="5.2004031501968882E-2"/>
    <n v="4.4203426776673549"/>
    <n v="4.4203426776673549"/>
    <n v="0"/>
  </r>
  <r>
    <s v="教培"/>
    <s v="驾校"/>
    <x v="0"/>
    <x v="3"/>
    <s v="C驾驶培训"/>
    <x v="6"/>
    <x v="117"/>
    <x v="0"/>
    <n v="33"/>
    <n v="1"/>
    <n v="0.54900000000000004"/>
    <n v="0.03"/>
    <n v="7"/>
    <n v="1"/>
    <n v="0.14000000000000001"/>
    <n v="0.4"/>
    <n v="2.8000000000000003"/>
    <n v="0.85000000000000009"/>
    <n v="2.6482352941176472"/>
    <n v="8103"/>
    <n v="21458.650588235294"/>
    <n v="5.2004031501968882E-2"/>
    <n v="1.7161330395649732"/>
    <n v="1.2651330395649731"/>
    <n v="0"/>
  </r>
  <r>
    <s v="教培"/>
    <s v="驾校"/>
    <x v="0"/>
    <x v="3"/>
    <s v="C驾驶培训"/>
    <x v="23"/>
    <x v="118"/>
    <x v="1"/>
    <n v="324"/>
    <n v="80"/>
    <n v="0.54900000000000004"/>
    <n v="0.25"/>
    <n v="105"/>
    <n v="69"/>
    <n v="0.66"/>
    <n v="0.4"/>
    <n v="69"/>
    <n v="0.85000000000000009"/>
    <n v="36.610588235294109"/>
    <n v="8103"/>
    <n v="296655.59647058818"/>
    <n v="5.2004031501968882E-2"/>
    <n v="16.84930620663792"/>
    <n v="43.92"/>
    <n v="22"/>
  </r>
  <r>
    <s v="教培"/>
    <s v="驾校"/>
    <x v="0"/>
    <x v="3"/>
    <s v="C驾驶培训"/>
    <x v="14"/>
    <x v="119"/>
    <x v="1"/>
    <n v="66"/>
    <n v="5"/>
    <n v="0.54900000000000004"/>
    <n v="0.08"/>
    <n v="21"/>
    <n v="5"/>
    <n v="0.24"/>
    <n v="0.4"/>
    <n v="8.4"/>
    <n v="0.85000000000000009"/>
    <n v="6.6529411764705877"/>
    <n v="8103"/>
    <n v="53908.782352941169"/>
    <n v="5.2004031501968882E-2"/>
    <n v="3.4322660791299464"/>
    <n v="2.7450000000000001"/>
    <n v="0"/>
  </r>
  <r>
    <s v="教培"/>
    <s v="驾校"/>
    <x v="0"/>
    <x v="3"/>
    <s v="C驾驶培训"/>
    <x v="18"/>
    <x v="120"/>
    <x v="0"/>
    <n v="154"/>
    <n v="4"/>
    <n v="0.54900000000000004"/>
    <n v="0.03"/>
    <n v="19"/>
    <n v="4"/>
    <n v="0.21"/>
    <n v="0.4"/>
    <n v="7.6000000000000005"/>
    <n v="0.85000000000000009"/>
    <n v="6.3576470588235283"/>
    <n v="8103"/>
    <n v="51516.01411764705"/>
    <n v="5.2004031501968882E-2"/>
    <n v="8.008620851303208"/>
    <n v="6.2046208513032077"/>
    <n v="0"/>
  </r>
  <r>
    <s v="教培"/>
    <s v="驾校"/>
    <x v="0"/>
    <x v="3"/>
    <s v="C驾驶培训"/>
    <x v="6"/>
    <x v="121"/>
    <x v="0"/>
    <n v="154"/>
    <n v="3"/>
    <n v="0.54900000000000004"/>
    <n v="0.02"/>
    <n v="25"/>
    <n v="3"/>
    <n v="0.12"/>
    <n v="0.4"/>
    <n v="10"/>
    <n v="0.85000000000000009"/>
    <n v="9.827058823529411"/>
    <n v="8103"/>
    <n v="79628.657647058819"/>
    <n v="5.2004031501968882E-2"/>
    <n v="8.008620851303208"/>
    <n v="6.6556208513032082"/>
    <n v="0"/>
  </r>
  <r>
    <s v="教培"/>
    <s v="驾校"/>
    <x v="0"/>
    <x v="3"/>
    <s v="C驾驶培训"/>
    <x v="9"/>
    <x v="122"/>
    <x v="0"/>
    <n v="55"/>
    <n v="1"/>
    <n v="0.54900000000000004"/>
    <n v="0.02"/>
    <n v="23"/>
    <n v="1"/>
    <n v="0.04"/>
    <n v="0.4"/>
    <n v="9.2000000000000011"/>
    <n v="0.85000000000000009"/>
    <n v="10.177647058823529"/>
    <n v="8103"/>
    <n v="82469.474117647056"/>
    <n v="5.2004031501968882E-2"/>
    <n v="2.8602217326082884"/>
    <n v="2.4092217326082883"/>
    <n v="0"/>
  </r>
  <r>
    <s v="教培"/>
    <s v="驾校"/>
    <x v="0"/>
    <x v="3"/>
    <s v="C驾驶培训"/>
    <x v="10"/>
    <x v="123"/>
    <x v="0"/>
    <n v="146"/>
    <n v="0"/>
    <n v="0.54900000000000004"/>
    <n v="0"/>
    <n v="23"/>
    <n v="0"/>
    <n v="0"/>
    <n v="0.4"/>
    <n v="9.2000000000000011"/>
    <n v="0.85000000000000009"/>
    <n v="10.823529411764707"/>
    <n v="8103"/>
    <n v="87703.058823529413"/>
    <n v="5.2004031501968882E-2"/>
    <n v="7.5925885992874571"/>
    <n v="7.5925885992874571"/>
    <n v="0"/>
  </r>
  <r>
    <s v="教培"/>
    <s v="驾校"/>
    <x v="0"/>
    <x v="3"/>
    <s v="C驾驶培训"/>
    <x v="15"/>
    <x v="124"/>
    <x v="1"/>
    <n v="83"/>
    <n v="0"/>
    <n v="0.54900000000000004"/>
    <n v="0"/>
    <n v="10"/>
    <n v="0"/>
    <n v="0"/>
    <n v="0.4"/>
    <n v="4"/>
    <n v="0.85000000000000009"/>
    <n v="4.7058823529411757"/>
    <n v="8103"/>
    <n v="38131.76470588235"/>
    <n v="5.2004031501968882E-2"/>
    <n v="4.3163346146634174"/>
    <n v="4.3163346146634174"/>
    <n v="0"/>
  </r>
  <r>
    <s v="教培"/>
    <s v="驾校"/>
    <x v="0"/>
    <x v="3"/>
    <s v="C驾驶培训"/>
    <x v="16"/>
    <x v="125"/>
    <x v="1"/>
    <n v="218"/>
    <n v="3"/>
    <n v="0.54900000000000004"/>
    <n v="0.01"/>
    <n v="48"/>
    <n v="3"/>
    <n v="0.06"/>
    <n v="0.4"/>
    <n v="19.200000000000003"/>
    <n v="0.85000000000000009"/>
    <n v="20.650588235294119"/>
    <n v="8103"/>
    <n v="167331.71647058826"/>
    <n v="5.2004031501968882E-2"/>
    <n v="11.336878867429217"/>
    <n v="9.9838788674292172"/>
    <n v="0"/>
  </r>
  <r>
    <s v="教培"/>
    <s v="驾校"/>
    <x v="0"/>
    <x v="3"/>
    <s v="C驾驶培训"/>
    <x v="27"/>
    <x v="126"/>
    <x v="1"/>
    <n v="118"/>
    <n v="1"/>
    <n v="0.54900000000000004"/>
    <n v="0.01"/>
    <n v="18"/>
    <n v="1"/>
    <n v="0.06"/>
    <n v="0.4"/>
    <n v="7.2"/>
    <n v="0.85000000000000009"/>
    <n v="7.8247058823529398"/>
    <n v="8103"/>
    <n v="63403.591764705874"/>
    <n v="5.2004031501968882E-2"/>
    <n v="6.1364757172323285"/>
    <n v="5.6854757172323289"/>
    <n v="0"/>
  </r>
  <r>
    <s v="教培"/>
    <s v="驾校"/>
    <x v="0"/>
    <x v="3"/>
    <s v="C驾驶培训"/>
    <x v="20"/>
    <x v="127"/>
    <x v="0"/>
    <n v="10"/>
    <n v="0"/>
    <n v="0.54900000000000004"/>
    <n v="0"/>
    <n v="0"/>
    <n v="0"/>
    <n v="0"/>
    <n v="0.4"/>
    <n v="0"/>
    <n v="0.85000000000000009"/>
    <n v="0"/>
    <n v="8103"/>
    <n v="0"/>
    <n v="5.2004031501968882E-2"/>
    <n v="0.52004031501968884"/>
    <n v="0.52004031501968884"/>
    <n v="0"/>
  </r>
  <r>
    <s v="教培"/>
    <s v="驾校"/>
    <x v="0"/>
    <x v="3"/>
    <s v="C驾驶培训"/>
    <x v="22"/>
    <x v="128"/>
    <x v="1"/>
    <n v="63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3.2762539846240397"/>
    <n v="3.2762539846240397"/>
    <n v="0"/>
  </r>
  <r>
    <s v="教培"/>
    <s v="驾校"/>
    <x v="0"/>
    <x v="3"/>
    <s v="C驾驶培训"/>
    <x v="4"/>
    <x v="129"/>
    <x v="1"/>
    <n v="149"/>
    <n v="8"/>
    <n v="0.54900000000000004"/>
    <n v="0.05"/>
    <n v="41"/>
    <n v="8"/>
    <n v="0.2"/>
    <n v="0.4"/>
    <n v="16.400000000000002"/>
    <n v="0.85000000000000009"/>
    <n v="14.127058823529413"/>
    <n v="8103"/>
    <n v="114471.55764705884"/>
    <n v="5.2004031501968882E-2"/>
    <n v="7.7486006937933638"/>
    <n v="4.3920000000000003"/>
    <n v="0"/>
  </r>
  <r>
    <s v="教培"/>
    <s v="驾校"/>
    <x v="0"/>
    <x v="3"/>
    <s v="C驾驶培训"/>
    <x v="6"/>
    <x v="130"/>
    <x v="0"/>
    <n v="125"/>
    <n v="2"/>
    <n v="0.54900000000000004"/>
    <n v="0.02"/>
    <n v="23"/>
    <n v="2"/>
    <n v="0.09"/>
    <n v="0.4"/>
    <n v="9.2000000000000011"/>
    <n v="0.85000000000000009"/>
    <n v="9.5317647058823525"/>
    <n v="8103"/>
    <n v="77235.8894117647"/>
    <n v="5.2004031501968882E-2"/>
    <n v="6.5005039377461102"/>
    <n v="5.5985039377461101"/>
    <n v="0"/>
  </r>
  <r>
    <s v="教培"/>
    <s v="驾校"/>
    <x v="0"/>
    <x v="3"/>
    <s v="C驾驶培训"/>
    <x v="8"/>
    <x v="131"/>
    <x v="0"/>
    <n v="160"/>
    <n v="2"/>
    <n v="0.54900000000000004"/>
    <n v="0.01"/>
    <n v="24"/>
    <n v="2"/>
    <n v="0.08"/>
    <n v="0.4"/>
    <n v="9.6000000000000014"/>
    <n v="0.85000000000000009"/>
    <n v="10.00235294117647"/>
    <n v="8103"/>
    <n v="81049.065882352937"/>
    <n v="5.2004031501968882E-2"/>
    <n v="8.3206450403150214"/>
    <n v="7.4186450403150213"/>
    <n v="0"/>
  </r>
  <r>
    <s v="教培"/>
    <s v="驾校"/>
    <x v="0"/>
    <x v="3"/>
    <s v="C驾驶培训"/>
    <x v="15"/>
    <x v="132"/>
    <x v="1"/>
    <n v="116"/>
    <n v="2"/>
    <n v="0.54900000000000004"/>
    <n v="0.02"/>
    <n v="29"/>
    <n v="2"/>
    <n v="7.0000000000000007E-2"/>
    <n v="0.4"/>
    <n v="11.600000000000001"/>
    <n v="0.85000000000000009"/>
    <n v="12.355294117647059"/>
    <n v="8103"/>
    <n v="100114.94823529411"/>
    <n v="5.2004031501968882E-2"/>
    <n v="6.0324676542283902"/>
    <n v="5.13046765422839"/>
    <n v="0"/>
  </r>
  <r>
    <s v="教培"/>
    <s v="驾校"/>
    <x v="0"/>
    <x v="3"/>
    <s v="C驾驶培训"/>
    <x v="10"/>
    <x v="133"/>
    <x v="0"/>
    <n v="61"/>
    <n v="0"/>
    <n v="0.54900000000000004"/>
    <n v="0"/>
    <n v="27"/>
    <n v="0"/>
    <n v="0"/>
    <n v="0.4"/>
    <n v="10.8"/>
    <n v="0.85000000000000009"/>
    <n v="12.705882352941176"/>
    <n v="8103"/>
    <n v="102955.76470588235"/>
    <n v="5.2004031501968882E-2"/>
    <n v="3.1722459216201018"/>
    <n v="3.1722459216201018"/>
    <n v="0"/>
  </r>
  <r>
    <s v="教培"/>
    <s v="驾校"/>
    <x v="0"/>
    <x v="3"/>
    <s v="C驾驶培训"/>
    <x v="10"/>
    <x v="134"/>
    <x v="0"/>
    <n v="276"/>
    <n v="6"/>
    <n v="0.54900000000000004"/>
    <n v="0.02"/>
    <n v="25"/>
    <n v="5"/>
    <n v="0.2"/>
    <n v="0.4"/>
    <n v="10"/>
    <n v="0.85000000000000009"/>
    <n v="8.5352941176470569"/>
    <n v="8103"/>
    <n v="69161.488235294106"/>
    <n v="5.2004031501968882E-2"/>
    <n v="14.353112694543411"/>
    <n v="11.647112694543411"/>
    <n v="0"/>
  </r>
  <r>
    <s v="教培"/>
    <s v="驾校"/>
    <x v="0"/>
    <x v="3"/>
    <s v="C驾驶培训"/>
    <x v="2"/>
    <x v="135"/>
    <x v="1"/>
    <n v="144"/>
    <n v="2"/>
    <n v="0.54900000000000004"/>
    <n v="0.01"/>
    <n v="33"/>
    <n v="2"/>
    <n v="0.06"/>
    <n v="0.4"/>
    <n v="13.200000000000001"/>
    <n v="0.85000000000000009"/>
    <n v="14.237647058823528"/>
    <n v="8103"/>
    <n v="115367.65411764705"/>
    <n v="5.2004031501968882E-2"/>
    <n v="7.4885805362835187"/>
    <n v="6.5865805362835186"/>
    <n v="0"/>
  </r>
  <r>
    <s v="教培"/>
    <s v="驾校"/>
    <x v="0"/>
    <x v="3"/>
    <s v="C驾驶培训"/>
    <x v="20"/>
    <x v="136"/>
    <x v="0"/>
    <n v="4"/>
    <n v="0"/>
    <n v="0.54900000000000004"/>
    <n v="0"/>
    <n v="0"/>
    <n v="0"/>
    <n v="0"/>
    <n v="0.4"/>
    <n v="0"/>
    <n v="0.85000000000000009"/>
    <n v="0"/>
    <n v="8103"/>
    <n v="0"/>
    <n v="5.2004031501968882E-2"/>
    <n v="0.20801612600787553"/>
    <n v="0.20801612600787553"/>
    <n v="0"/>
  </r>
  <r>
    <s v="教培"/>
    <s v="驾校"/>
    <x v="0"/>
    <x v="3"/>
    <s v="C驾驶培训"/>
    <x v="30"/>
    <x v="137"/>
    <x v="2"/>
    <n v="5"/>
    <n v="0"/>
    <n v="0.54900000000000004"/>
    <n v="0"/>
    <n v="0"/>
    <n v="0"/>
    <n v="0"/>
    <n v="0.4"/>
    <n v="0"/>
    <n v="0.85000000000000009"/>
    <n v="0"/>
    <n v="8103"/>
    <n v="0"/>
    <n v="5.2004031501968882E-2"/>
    <n v="0.26002015750984442"/>
    <n v="0.26002015750984442"/>
    <n v="0"/>
  </r>
  <r>
    <s v="教培"/>
    <s v="驾校"/>
    <x v="0"/>
    <x v="3"/>
    <s v="C驾驶培训"/>
    <x v="18"/>
    <x v="138"/>
    <x v="0"/>
    <n v="184"/>
    <n v="2"/>
    <n v="0.54900000000000004"/>
    <n v="0.01"/>
    <n v="17"/>
    <n v="2"/>
    <n v="0.12"/>
    <n v="0.4"/>
    <n v="6.8000000000000007"/>
    <n v="0.85000000000000009"/>
    <n v="6.7082352941176477"/>
    <n v="8103"/>
    <n v="54356.830588235302"/>
    <n v="5.2004031501968882E-2"/>
    <n v="9.568741796362275"/>
    <n v="8.6667417963622757"/>
    <n v="2"/>
  </r>
  <r>
    <s v="教培"/>
    <s v="驾校"/>
    <x v="0"/>
    <x v="3"/>
    <s v="C驾驶培训"/>
    <x v="7"/>
    <x v="139"/>
    <x v="0"/>
    <n v="67"/>
    <n v="1"/>
    <n v="0.54900000000000004"/>
    <n v="0.01"/>
    <n v="21"/>
    <n v="1"/>
    <n v="0.05"/>
    <n v="0.4"/>
    <n v="8.4"/>
    <n v="0.85000000000000009"/>
    <n v="9.236470588235294"/>
    <n v="8103"/>
    <n v="74843.12117647058"/>
    <n v="5.2004031501968882E-2"/>
    <n v="3.4842701106319152"/>
    <n v="3.0332701106319151"/>
    <n v="0"/>
  </r>
  <r>
    <s v="教培"/>
    <s v="驾校"/>
    <x v="0"/>
    <x v="3"/>
    <s v="C驾驶培训"/>
    <x v="4"/>
    <x v="140"/>
    <x v="1"/>
    <n v="78"/>
    <n v="1"/>
    <n v="0.54900000000000004"/>
    <n v="0.01"/>
    <n v="4"/>
    <n v="1"/>
    <n v="0.25"/>
    <n v="0.4"/>
    <n v="1.6"/>
    <n v="0.85000000000000009"/>
    <n v="1.2364705882352942"/>
    <n v="8103"/>
    <n v="10019.121176470589"/>
    <n v="5.2004031501968882E-2"/>
    <n v="4.0563144571535732"/>
    <n v="3.6053144571535731"/>
    <n v="2"/>
  </r>
  <r>
    <s v="教培"/>
    <s v="驾校"/>
    <x v="0"/>
    <x v="3"/>
    <s v="C驾驶培训"/>
    <x v="24"/>
    <x v="141"/>
    <x v="1"/>
    <n v="30"/>
    <n v="0"/>
    <n v="0.54900000000000004"/>
    <n v="0"/>
    <n v="5"/>
    <n v="0"/>
    <n v="0"/>
    <n v="0.4"/>
    <n v="2"/>
    <n v="0.85000000000000009"/>
    <n v="2.3529411764705879"/>
    <n v="8103"/>
    <n v="19065.882352941175"/>
    <n v="5.2004031501968882E-2"/>
    <n v="1.5601209450590665"/>
    <n v="1.5601209450590665"/>
    <n v="0"/>
  </r>
  <r>
    <s v="教培"/>
    <s v="驾校"/>
    <x v="0"/>
    <x v="3"/>
    <s v="C驾驶培训"/>
    <x v="25"/>
    <x v="142"/>
    <x v="1"/>
    <n v="51"/>
    <n v="1"/>
    <n v="0.54900000000000004"/>
    <n v="0.02"/>
    <n v="12"/>
    <n v="1"/>
    <n v="0.08"/>
    <n v="0.4"/>
    <n v="4.8000000000000007"/>
    <n v="0.85000000000000009"/>
    <n v="5.0011764705882351"/>
    <n v="8103"/>
    <n v="40524.532941176469"/>
    <n v="5.2004031501968882E-2"/>
    <n v="2.6522056066004129"/>
    <n v="2.2012056066004129"/>
    <n v="0"/>
  </r>
  <r>
    <s v="教培"/>
    <s v="驾校"/>
    <x v="0"/>
    <x v="3"/>
    <s v="C驾驶培训"/>
    <x v="2"/>
    <x v="143"/>
    <x v="1"/>
    <n v="318"/>
    <n v="78"/>
    <n v="0.54900000000000004"/>
    <n v="0.25"/>
    <n v="89"/>
    <n v="71"/>
    <n v="0.8"/>
    <n v="0.4"/>
    <n v="71"/>
    <n v="0.85000000000000009"/>
    <n v="37.671764705882339"/>
    <n v="8103"/>
    <n v="305254.30941176461"/>
    <n v="5.2004031501968882E-2"/>
    <n v="16.537282017626104"/>
    <n v="42.822000000000003"/>
    <n v="13"/>
  </r>
  <r>
    <s v="教培"/>
    <s v="驾校"/>
    <x v="0"/>
    <x v="3"/>
    <s v="C驾驶培训"/>
    <x v="18"/>
    <x v="144"/>
    <x v="0"/>
    <n v="136"/>
    <n v="4"/>
    <n v="0.54900000000000004"/>
    <n v="0.03"/>
    <n v="11"/>
    <n v="4"/>
    <n v="0.36"/>
    <n v="0.4"/>
    <n v="4.4000000000000004"/>
    <n v="0.85000000000000009"/>
    <n v="2.5929411764705881"/>
    <n v="8103"/>
    <n v="21010.602352941176"/>
    <n v="5.2004031501968882E-2"/>
    <n v="7.0725482842677678"/>
    <n v="5.2685482842677676"/>
    <n v="1"/>
  </r>
  <r>
    <s v="教培"/>
    <s v="驾校"/>
    <x v="0"/>
    <x v="3"/>
    <s v="C驾驶培训"/>
    <x v="22"/>
    <x v="145"/>
    <x v="1"/>
    <n v="51"/>
    <n v="0"/>
    <n v="0.54900000000000004"/>
    <n v="0"/>
    <n v="5"/>
    <n v="0"/>
    <n v="0"/>
    <n v="0.4"/>
    <n v="2"/>
    <n v="0.85000000000000009"/>
    <n v="2.3529411764705879"/>
    <n v="8103"/>
    <n v="19065.882352941175"/>
    <n v="5.2004031501968882E-2"/>
    <n v="2.6522056066004129"/>
    <n v="2.6522056066004129"/>
    <n v="0"/>
  </r>
  <r>
    <s v="教培"/>
    <s v="驾校"/>
    <x v="0"/>
    <x v="3"/>
    <s v="C驾驶培训"/>
    <x v="16"/>
    <x v="146"/>
    <x v="1"/>
    <n v="166"/>
    <n v="6"/>
    <n v="0.54900000000000004"/>
    <n v="0.04"/>
    <n v="37"/>
    <n v="5"/>
    <n v="0.14000000000000001"/>
    <n v="0.4"/>
    <n v="14.8"/>
    <n v="0.85000000000000009"/>
    <n v="14.182352941176468"/>
    <n v="8103"/>
    <n v="114919.60588235292"/>
    <n v="5.2004031501968882E-2"/>
    <n v="8.6326692293268348"/>
    <n v="5.9266692293268353"/>
    <n v="0"/>
  </r>
  <r>
    <s v="教培"/>
    <s v="驾校"/>
    <x v="0"/>
    <x v="3"/>
    <s v="C驾驶培训"/>
    <x v="4"/>
    <x v="147"/>
    <x v="1"/>
    <n v="55"/>
    <n v="0"/>
    <n v="0.54900000000000004"/>
    <n v="0"/>
    <n v="2"/>
    <n v="0"/>
    <n v="0"/>
    <n v="0.4"/>
    <n v="0.8"/>
    <n v="0.85000000000000009"/>
    <n v="0.94117647058823528"/>
    <n v="8103"/>
    <n v="7626.3529411764703"/>
    <n v="5.2004031501968882E-2"/>
    <n v="2.8602217326082884"/>
    <n v="2.8602217326082884"/>
    <n v="1"/>
  </r>
  <r>
    <s v="教培"/>
    <s v="驾校"/>
    <x v="0"/>
    <x v="3"/>
    <s v="C驾驶培训"/>
    <x v="4"/>
    <x v="148"/>
    <x v="1"/>
    <n v="103"/>
    <n v="0"/>
    <n v="0.54900000000000004"/>
    <n v="0"/>
    <n v="22"/>
    <n v="0"/>
    <n v="0"/>
    <n v="0.4"/>
    <n v="8.8000000000000007"/>
    <n v="0.85000000000000009"/>
    <n v="10.352941176470589"/>
    <n v="8103"/>
    <n v="83889.882352941175"/>
    <n v="5.2004031501968882E-2"/>
    <n v="5.3564152447027951"/>
    <n v="5.3564152447027951"/>
    <n v="1"/>
  </r>
  <r>
    <s v="教培"/>
    <s v="驾校"/>
    <x v="0"/>
    <x v="3"/>
    <s v="C驾驶培训"/>
    <x v="22"/>
    <x v="149"/>
    <x v="1"/>
    <n v="62"/>
    <n v="0"/>
    <n v="0.54900000000000004"/>
    <n v="0"/>
    <n v="11"/>
    <n v="0"/>
    <n v="0"/>
    <n v="0.4"/>
    <n v="4.4000000000000004"/>
    <n v="0.85000000000000009"/>
    <n v="5.1764705882352944"/>
    <n v="8103"/>
    <n v="41944.941176470587"/>
    <n v="5.2004031501968882E-2"/>
    <n v="3.2242499531220705"/>
    <n v="3.2242499531220705"/>
    <n v="0"/>
  </r>
  <r>
    <s v="教培"/>
    <s v="驾校"/>
    <x v="0"/>
    <x v="3"/>
    <s v="C驾驶培训"/>
    <x v="26"/>
    <x v="150"/>
    <x v="1"/>
    <n v="207"/>
    <n v="19"/>
    <n v="0.54900000000000004"/>
    <n v="0.09"/>
    <n v="59"/>
    <n v="18"/>
    <n v="0.31"/>
    <n v="0.4"/>
    <n v="23.6"/>
    <n v="0.85000000000000009"/>
    <n v="16.138823529411763"/>
    <n v="8103"/>
    <n v="130772.88705882351"/>
    <n v="5.2004031501968882E-2"/>
    <n v="10.764834520907559"/>
    <n v="10.431000000000001"/>
    <n v="0"/>
  </r>
  <r>
    <s v="教培"/>
    <s v="驾校"/>
    <x v="0"/>
    <x v="3"/>
    <s v="C驾驶培训"/>
    <x v="15"/>
    <x v="151"/>
    <x v="1"/>
    <n v="65"/>
    <n v="0"/>
    <n v="0.54900000000000004"/>
    <n v="0"/>
    <n v="7"/>
    <n v="0"/>
    <n v="0"/>
    <n v="0.4"/>
    <n v="2.8000000000000003"/>
    <n v="0.85000000000000009"/>
    <n v="3.2941176470588234"/>
    <n v="8103"/>
    <n v="26692.235294117647"/>
    <n v="5.2004031501968882E-2"/>
    <n v="3.3802620476279772"/>
    <n v="3.3802620476279772"/>
    <n v="0"/>
  </r>
  <r>
    <s v="教培"/>
    <s v="驾校"/>
    <x v="0"/>
    <x v="3"/>
    <s v="C驾驶培训"/>
    <x v="29"/>
    <x v="152"/>
    <x v="1"/>
    <n v="62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3.2242499531220705"/>
    <n v="3.2242499531220705"/>
    <n v="0"/>
  </r>
  <r>
    <s v="教培"/>
    <s v="驾校"/>
    <x v="0"/>
    <x v="3"/>
    <s v="C驾驶培训"/>
    <x v="16"/>
    <x v="153"/>
    <x v="1"/>
    <n v="205"/>
    <n v="5"/>
    <n v="0.54900000000000004"/>
    <n v="0.02"/>
    <n v="44"/>
    <n v="5"/>
    <n v="0.11"/>
    <n v="0.4"/>
    <n v="17.600000000000001"/>
    <n v="0.85000000000000009"/>
    <n v="17.476470588235294"/>
    <n v="8103"/>
    <n v="141611.8411764706"/>
    <n v="5.2004031501968882E-2"/>
    <n v="10.660826457903621"/>
    <n v="8.4058264579036219"/>
    <n v="1"/>
  </r>
  <r>
    <s v="教培"/>
    <s v="驾校"/>
    <x v="0"/>
    <x v="3"/>
    <s v="C驾驶培训"/>
    <x v="26"/>
    <x v="154"/>
    <x v="1"/>
    <n v="106"/>
    <n v="0"/>
    <n v="0.54900000000000004"/>
    <n v="0"/>
    <n v="23"/>
    <n v="0"/>
    <n v="0"/>
    <n v="0.4"/>
    <n v="9.2000000000000011"/>
    <n v="0.85000000000000009"/>
    <n v="10.823529411764707"/>
    <n v="8103"/>
    <n v="87703.058823529413"/>
    <n v="5.2004031501968882E-2"/>
    <n v="5.5124273392087018"/>
    <n v="5.5124273392087018"/>
    <n v="2"/>
  </r>
  <r>
    <s v="教培"/>
    <s v="驾校"/>
    <x v="0"/>
    <x v="3"/>
    <s v="C驾驶培训"/>
    <x v="18"/>
    <x v="155"/>
    <x v="0"/>
    <n v="39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2.0281572285767866"/>
    <n v="2.0281572285767866"/>
    <n v="0"/>
  </r>
  <r>
    <s v="教培"/>
    <s v="驾校"/>
    <x v="0"/>
    <x v="3"/>
    <s v="C驾驶培训"/>
    <x v="22"/>
    <x v="156"/>
    <x v="1"/>
    <n v="32"/>
    <n v="1"/>
    <n v="0.54900000000000004"/>
    <n v="0.03"/>
    <n v="1"/>
    <n v="0"/>
    <n v="0"/>
    <n v="0.4"/>
    <n v="0.4"/>
    <n v="0.85000000000000009"/>
    <n v="0.47058823529411764"/>
    <n v="8103"/>
    <n v="3813.1764705882351"/>
    <n v="5.2004031501968882E-2"/>
    <n v="1.6641290080630042"/>
    <n v="1.2131290080630044"/>
    <n v="0"/>
  </r>
  <r>
    <s v="教培"/>
    <s v="驾校"/>
    <x v="0"/>
    <x v="3"/>
    <s v="C驾驶培训"/>
    <x v="2"/>
    <x v="157"/>
    <x v="1"/>
    <n v="424"/>
    <n v="16"/>
    <n v="0.54900000000000004"/>
    <n v="0.04"/>
    <n v="49"/>
    <n v="16"/>
    <n v="0.33"/>
    <n v="0.4"/>
    <n v="19.600000000000001"/>
    <n v="0.85000000000000009"/>
    <n v="12.724705882352941"/>
    <n v="8103"/>
    <n v="103108.29176470588"/>
    <n v="5.2004031501968882E-2"/>
    <n v="22.049709356834807"/>
    <n v="14.833709356834808"/>
    <n v="1"/>
  </r>
  <r>
    <s v="教培"/>
    <s v="驾校"/>
    <x v="0"/>
    <x v="3"/>
    <s v="C驾驶培训"/>
    <x v="12"/>
    <x v="158"/>
    <x v="0"/>
    <n v="40"/>
    <n v="0"/>
    <n v="0.54900000000000004"/>
    <n v="0"/>
    <n v="0"/>
    <n v="0"/>
    <n v="0"/>
    <n v="0.4"/>
    <n v="0"/>
    <n v="0.85000000000000009"/>
    <n v="0"/>
    <n v="8103"/>
    <n v="0"/>
    <n v="5.2004031501968882E-2"/>
    <n v="2.0801612600787553"/>
    <n v="2.0801612600787553"/>
    <n v="0"/>
  </r>
  <r>
    <s v="教培"/>
    <s v="驾校"/>
    <x v="0"/>
    <x v="3"/>
    <s v="C驾驶培训"/>
    <x v="14"/>
    <x v="159"/>
    <x v="1"/>
    <n v="287"/>
    <n v="4"/>
    <n v="0.54900000000000004"/>
    <n v="0.01"/>
    <n v="34"/>
    <n v="4"/>
    <n v="0.12"/>
    <n v="0.4"/>
    <n v="13.600000000000001"/>
    <n v="0.85000000000000009"/>
    <n v="13.416470588235295"/>
    <n v="8103"/>
    <n v="108713.6611764706"/>
    <n v="5.2004031501968882E-2"/>
    <n v="14.92515704106507"/>
    <n v="13.12115704106507"/>
    <n v="0"/>
  </r>
  <r>
    <s v="教培"/>
    <s v="驾校"/>
    <x v="0"/>
    <x v="3"/>
    <s v="C驾驶培训"/>
    <x v="4"/>
    <x v="160"/>
    <x v="1"/>
    <n v="110"/>
    <n v="5"/>
    <n v="0.54900000000000004"/>
    <n v="0.05"/>
    <n v="21"/>
    <n v="4"/>
    <n v="0.19"/>
    <n v="0.4"/>
    <n v="8.4"/>
    <n v="0.85000000000000009"/>
    <n v="7.2988235294117647"/>
    <n v="8103"/>
    <n v="59142.367058823533"/>
    <n v="5.2004031501968882E-2"/>
    <n v="5.7204434652165768"/>
    <n v="3.4654434652165769"/>
    <n v="1"/>
  </r>
  <r>
    <s v="教培"/>
    <s v="驾校"/>
    <x v="0"/>
    <x v="3"/>
    <s v="C驾驶培训"/>
    <x v="23"/>
    <x v="161"/>
    <x v="1"/>
    <n v="44"/>
    <n v="0"/>
    <n v="0.54900000000000004"/>
    <n v="0"/>
    <n v="11"/>
    <n v="0"/>
    <n v="0"/>
    <n v="0.4"/>
    <n v="4.4000000000000004"/>
    <n v="0.85000000000000009"/>
    <n v="5.1764705882352944"/>
    <n v="8103"/>
    <n v="41944.941176470587"/>
    <n v="5.2004031501968882E-2"/>
    <n v="2.2881773860866308"/>
    <n v="2.2881773860866308"/>
    <n v="0"/>
  </r>
  <r>
    <s v="教培"/>
    <s v="驾校"/>
    <x v="0"/>
    <x v="3"/>
    <s v="C驾驶培训"/>
    <x v="18"/>
    <x v="162"/>
    <x v="0"/>
    <n v="85"/>
    <n v="1"/>
    <n v="0.54900000000000004"/>
    <n v="0.01"/>
    <n v="20"/>
    <n v="1"/>
    <n v="0.05"/>
    <n v="0.4"/>
    <n v="8"/>
    <n v="0.85000000000000009"/>
    <n v="8.7658823529411745"/>
    <n v="8103"/>
    <n v="71029.944705882343"/>
    <n v="5.2004031501968882E-2"/>
    <n v="4.4203426776673549"/>
    <n v="3.9693426776673548"/>
    <n v="0"/>
  </r>
  <r>
    <s v="教培"/>
    <s v="驾校"/>
    <x v="0"/>
    <x v="3"/>
    <s v="C驾驶培训"/>
    <x v="12"/>
    <x v="163"/>
    <x v="0"/>
    <n v="14"/>
    <n v="0"/>
    <n v="0.54900000000000004"/>
    <n v="0"/>
    <n v="0"/>
    <n v="0"/>
    <n v="0"/>
    <n v="0.4"/>
    <n v="0"/>
    <n v="0.85000000000000009"/>
    <n v="0"/>
    <n v="8103"/>
    <n v="0"/>
    <n v="5.2004031501968882E-2"/>
    <n v="0.72805644102756439"/>
    <n v="0.72805644102756439"/>
    <n v="0"/>
  </r>
  <r>
    <s v="教培"/>
    <s v="驾校"/>
    <x v="0"/>
    <x v="3"/>
    <s v="C驾驶培训"/>
    <x v="6"/>
    <x v="164"/>
    <x v="0"/>
    <n v="81"/>
    <n v="0"/>
    <n v="0.54900000000000004"/>
    <n v="0"/>
    <n v="11"/>
    <n v="0"/>
    <n v="0"/>
    <n v="0.4"/>
    <n v="4.4000000000000004"/>
    <n v="0.85000000000000009"/>
    <n v="5.1764705882352944"/>
    <n v="8103"/>
    <n v="41944.941176470587"/>
    <n v="5.2004031501968882E-2"/>
    <n v="4.2123265516594799"/>
    <n v="4.2123265516594799"/>
    <n v="0"/>
  </r>
  <r>
    <s v="教培"/>
    <s v="驾校"/>
    <x v="0"/>
    <x v="3"/>
    <s v="C驾驶培训"/>
    <x v="3"/>
    <x v="165"/>
    <x v="0"/>
    <n v="1133"/>
    <n v="73"/>
    <n v="0.54900000000000004"/>
    <n v="0.06"/>
    <n v="93"/>
    <n v="65"/>
    <n v="0.7"/>
    <n v="0.4"/>
    <n v="65"/>
    <n v="0.85000000000000009"/>
    <n v="34.488235294117644"/>
    <n v="8103"/>
    <n v="279458.17058823525"/>
    <n v="5.2004031501968882E-2"/>
    <n v="58.920567691730746"/>
    <n v="40.077000000000005"/>
    <n v="18"/>
  </r>
  <r>
    <s v="教培"/>
    <s v="驾校"/>
    <x v="0"/>
    <x v="3"/>
    <s v="C驾驶培训"/>
    <x v="2"/>
    <x v="166"/>
    <x v="1"/>
    <n v="185"/>
    <n v="8"/>
    <n v="0.54900000000000004"/>
    <n v="0.04"/>
    <n v="24"/>
    <n v="8"/>
    <n v="0.33"/>
    <n v="0.4"/>
    <n v="9.6000000000000014"/>
    <n v="0.85000000000000009"/>
    <n v="6.1270588235294126"/>
    <n v="8103"/>
    <n v="49647.557647058828"/>
    <n v="5.2004031501968882E-2"/>
    <n v="9.6207458278642424"/>
    <n v="6.0127458278642427"/>
    <n v="0"/>
  </r>
  <r>
    <s v="教培"/>
    <s v="驾校"/>
    <x v="0"/>
    <x v="3"/>
    <s v="C驾驶培训"/>
    <x v="26"/>
    <x v="167"/>
    <x v="1"/>
    <n v="91"/>
    <n v="0"/>
    <n v="0.54900000000000004"/>
    <n v="0"/>
    <n v="11"/>
    <n v="0"/>
    <n v="0"/>
    <n v="0.4"/>
    <n v="4.4000000000000004"/>
    <n v="0.85000000000000009"/>
    <n v="5.1764705882352944"/>
    <n v="8103"/>
    <n v="41944.941176470587"/>
    <n v="5.2004031501968882E-2"/>
    <n v="4.7323668666791683"/>
    <n v="4.7323668666791683"/>
    <n v="0"/>
  </r>
  <r>
    <s v="教培"/>
    <s v="驾校"/>
    <x v="0"/>
    <x v="3"/>
    <s v="C驾驶培训"/>
    <x v="8"/>
    <x v="168"/>
    <x v="0"/>
    <n v="115"/>
    <n v="2"/>
    <n v="0.54900000000000004"/>
    <n v="0.02"/>
    <n v="21"/>
    <n v="2"/>
    <n v="0.1"/>
    <n v="0.4"/>
    <n v="8.4"/>
    <n v="0.85000000000000009"/>
    <n v="8.590588235294117"/>
    <n v="8103"/>
    <n v="69609.536470588224"/>
    <n v="5.2004031501968882E-2"/>
    <n v="5.9804636227264218"/>
    <n v="5.0784636227264217"/>
    <n v="0"/>
  </r>
  <r>
    <s v="教培"/>
    <s v="驾校"/>
    <x v="0"/>
    <x v="3"/>
    <s v="C驾驶培训"/>
    <x v="13"/>
    <x v="169"/>
    <x v="1"/>
    <n v="48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2.4961935120945062"/>
    <n v="2.4961935120945062"/>
    <n v="0"/>
  </r>
  <r>
    <s v="教培"/>
    <s v="驾校"/>
    <x v="0"/>
    <x v="3"/>
    <s v="C驾驶培训"/>
    <x v="30"/>
    <x v="170"/>
    <x v="2"/>
    <n v="49"/>
    <n v="1"/>
    <n v="0.54900000000000004"/>
    <n v="0.02"/>
    <n v="25"/>
    <n v="1"/>
    <n v="0.04"/>
    <n v="0.4"/>
    <n v="10"/>
    <n v="0.85000000000000009"/>
    <n v="11.118823529411765"/>
    <n v="8103"/>
    <n v="90095.827058823532"/>
    <n v="5.2004031501968882E-2"/>
    <n v="2.5481975435964754"/>
    <n v="2.0971975435964754"/>
    <n v="0"/>
  </r>
  <r>
    <s v="教培"/>
    <s v="驾校"/>
    <x v="0"/>
    <x v="3"/>
    <s v="C驾驶培训"/>
    <x v="3"/>
    <x v="171"/>
    <x v="0"/>
    <n v="411"/>
    <n v="5"/>
    <n v="0.54900000000000004"/>
    <n v="0.01"/>
    <n v="22"/>
    <n v="4"/>
    <n v="0.18"/>
    <n v="0.4"/>
    <n v="8.8000000000000007"/>
    <n v="0.85000000000000009"/>
    <n v="7.7694117647058825"/>
    <n v="8103"/>
    <n v="62955.543529411763"/>
    <n v="5.2004031501968882E-2"/>
    <n v="21.373656947309211"/>
    <n v="19.118656947309212"/>
    <n v="2"/>
  </r>
  <r>
    <s v="教培"/>
    <s v="驾校"/>
    <x v="0"/>
    <x v="3"/>
    <s v="C驾驶培训"/>
    <x v="4"/>
    <x v="172"/>
    <x v="1"/>
    <n v="45"/>
    <n v="0"/>
    <n v="0.54900000000000004"/>
    <n v="0"/>
    <n v="9"/>
    <n v="0"/>
    <n v="0"/>
    <n v="0.4"/>
    <n v="3.6"/>
    <n v="0.85000000000000009"/>
    <n v="4.2352941176470589"/>
    <n v="8103"/>
    <n v="34318.588235294119"/>
    <n v="5.2004031501968882E-2"/>
    <n v="2.3401814175885995"/>
    <n v="2.3401814175885995"/>
    <n v="0"/>
  </r>
  <r>
    <s v="教培"/>
    <s v="驾校"/>
    <x v="0"/>
    <x v="3"/>
    <s v="C驾驶培训"/>
    <x v="12"/>
    <x v="173"/>
    <x v="0"/>
    <n v="103"/>
    <n v="1"/>
    <n v="0.54900000000000004"/>
    <n v="0.01"/>
    <n v="2"/>
    <n v="1"/>
    <n v="0.5"/>
    <n v="0.4"/>
    <n v="1"/>
    <n v="0.85000000000000009"/>
    <n v="0.53058823529411758"/>
    <n v="8103"/>
    <n v="4299.3564705882345"/>
    <n v="5.2004031501968882E-2"/>
    <n v="5.3564152447027951"/>
    <n v="4.9054152447027954"/>
    <n v="0"/>
  </r>
  <r>
    <s v="教培"/>
    <s v="驾校"/>
    <x v="0"/>
    <x v="3"/>
    <s v="C驾驶培训"/>
    <x v="20"/>
    <x v="174"/>
    <x v="0"/>
    <n v="16"/>
    <n v="0"/>
    <n v="0.54900000000000004"/>
    <n v="0"/>
    <n v="0"/>
    <n v="0"/>
    <n v="0"/>
    <n v="0.4"/>
    <n v="0"/>
    <n v="0.85000000000000009"/>
    <n v="0"/>
    <n v="8103"/>
    <n v="0"/>
    <n v="5.2004031501968882E-2"/>
    <n v="0.83206450403150212"/>
    <n v="0.83206450403150212"/>
    <n v="0"/>
  </r>
  <r>
    <s v="教培"/>
    <s v="驾校"/>
    <x v="0"/>
    <x v="3"/>
    <s v="C驾驶培训"/>
    <x v="16"/>
    <x v="175"/>
    <x v="1"/>
    <n v="295"/>
    <n v="5"/>
    <n v="0.54900000000000004"/>
    <n v="0.02"/>
    <n v="44"/>
    <n v="5"/>
    <n v="0.11"/>
    <n v="0.4"/>
    <n v="17.600000000000001"/>
    <n v="0.85000000000000009"/>
    <n v="17.476470588235294"/>
    <n v="8103"/>
    <n v="141611.8411764706"/>
    <n v="5.2004031501968882E-2"/>
    <n v="15.34118929308082"/>
    <n v="13.086189293080821"/>
    <n v="0"/>
  </r>
  <r>
    <s v="教培"/>
    <s v="驾校"/>
    <x v="0"/>
    <x v="3"/>
    <s v="C驾驶培训"/>
    <x v="8"/>
    <x v="176"/>
    <x v="0"/>
    <n v="40"/>
    <n v="0"/>
    <n v="0.54900000000000004"/>
    <n v="0"/>
    <n v="21"/>
    <n v="0"/>
    <n v="0"/>
    <n v="0.4"/>
    <n v="8.4"/>
    <n v="0.85000000000000009"/>
    <n v="9.8823529411764692"/>
    <n v="8103"/>
    <n v="80076.705882352937"/>
    <n v="5.2004031501968882E-2"/>
    <n v="2.0801612600787553"/>
    <n v="2.0801612600787553"/>
    <n v="0"/>
  </r>
  <r>
    <s v="教培"/>
    <s v="驾校"/>
    <x v="0"/>
    <x v="3"/>
    <s v="C驾驶培训"/>
    <x v="25"/>
    <x v="177"/>
    <x v="1"/>
    <n v="0"/>
    <n v="0"/>
    <n v="0.54900000000000004"/>
    <n v="0"/>
    <n v="0"/>
    <n v="0"/>
    <n v="0"/>
    <n v="0.4"/>
    <n v="0"/>
    <n v="0.85000000000000009"/>
    <n v="0"/>
    <n v="8103"/>
    <n v="0"/>
    <n v="5.2004031501968882E-2"/>
    <n v="0"/>
    <n v="0"/>
    <n v="0"/>
  </r>
  <r>
    <s v="教培"/>
    <s v="驾校"/>
    <x v="0"/>
    <x v="3"/>
    <s v="C驾驶培训"/>
    <x v="30"/>
    <x v="178"/>
    <x v="2"/>
    <n v="12"/>
    <n v="0"/>
    <n v="0.54900000000000004"/>
    <n v="0"/>
    <n v="0"/>
    <n v="0"/>
    <n v="0"/>
    <n v="0.4"/>
    <n v="0"/>
    <n v="0.85000000000000009"/>
    <n v="0"/>
    <n v="8103"/>
    <n v="0"/>
    <n v="5.2004031501968882E-2"/>
    <n v="0.62404837802362656"/>
    <n v="0.62404837802362656"/>
    <n v="0"/>
  </r>
  <r>
    <s v="教培"/>
    <s v="驾校"/>
    <x v="0"/>
    <x v="3"/>
    <s v="C驾驶培训"/>
    <x v="14"/>
    <x v="179"/>
    <x v="1"/>
    <n v="98"/>
    <n v="0"/>
    <n v="0.54900000000000004"/>
    <n v="0"/>
    <n v="22"/>
    <n v="0"/>
    <n v="0"/>
    <n v="0.4"/>
    <n v="8.8000000000000007"/>
    <n v="0.85000000000000009"/>
    <n v="10.352941176470589"/>
    <n v="8103"/>
    <n v="83889.882352941175"/>
    <n v="5.2004031501968882E-2"/>
    <n v="5.0963950871929509"/>
    <n v="5.0963950871929509"/>
    <n v="0"/>
  </r>
  <r>
    <s v="教培"/>
    <s v="驾校"/>
    <x v="0"/>
    <x v="3"/>
    <s v="C驾驶培训"/>
    <x v="25"/>
    <x v="180"/>
    <x v="1"/>
    <n v="4"/>
    <n v="0"/>
    <n v="0.54900000000000004"/>
    <n v="0"/>
    <n v="0"/>
    <n v="0"/>
    <n v="0"/>
    <n v="0.4"/>
    <n v="0"/>
    <n v="0.85000000000000009"/>
    <n v="0"/>
    <n v="8103"/>
    <n v="0"/>
    <n v="5.2004031501968882E-2"/>
    <n v="0.20801612600787553"/>
    <n v="0.20801612600787553"/>
    <n v="0"/>
  </r>
  <r>
    <s v="教培"/>
    <s v="驾校"/>
    <x v="0"/>
    <x v="3"/>
    <s v="C驾驶培训"/>
    <x v="25"/>
    <x v="181"/>
    <x v="1"/>
    <n v="85"/>
    <n v="1"/>
    <n v="0.54900000000000004"/>
    <n v="0.01"/>
    <n v="5"/>
    <n v="0"/>
    <n v="0"/>
    <n v="0.4"/>
    <n v="2"/>
    <n v="0.85000000000000009"/>
    <n v="2.3529411764705879"/>
    <n v="8103"/>
    <n v="19065.882352941175"/>
    <n v="5.2004031501968882E-2"/>
    <n v="4.4203426776673549"/>
    <n v="3.9693426776673548"/>
    <n v="0"/>
  </r>
  <r>
    <s v="教培"/>
    <s v="驾校"/>
    <x v="0"/>
    <x v="3"/>
    <s v="C驾驶培训"/>
    <x v="20"/>
    <x v="182"/>
    <x v="0"/>
    <n v="5"/>
    <n v="0"/>
    <n v="0.54900000000000004"/>
    <n v="0"/>
    <n v="0"/>
    <n v="0"/>
    <n v="0"/>
    <n v="0.4"/>
    <n v="0"/>
    <n v="0.85000000000000009"/>
    <n v="0"/>
    <n v="8103"/>
    <n v="0"/>
    <n v="5.2004031501968882E-2"/>
    <n v="0.26002015750984442"/>
    <n v="0.26002015750984442"/>
    <n v="0"/>
  </r>
  <r>
    <s v="教培"/>
    <s v="驾校"/>
    <x v="0"/>
    <x v="3"/>
    <s v="C驾驶培训"/>
    <x v="30"/>
    <x v="183"/>
    <x v="2"/>
    <n v="6"/>
    <n v="0"/>
    <n v="0.54900000000000004"/>
    <n v="0"/>
    <n v="0"/>
    <n v="0"/>
    <n v="0"/>
    <n v="0.4"/>
    <n v="0"/>
    <n v="0.85000000000000009"/>
    <n v="0"/>
    <n v="8103"/>
    <n v="0"/>
    <n v="5.2004031501968882E-2"/>
    <n v="0.31202418901181328"/>
    <n v="0.31202418901181328"/>
    <n v="0"/>
  </r>
  <r>
    <s v="教培"/>
    <s v="驾校"/>
    <x v="0"/>
    <x v="3"/>
    <s v="C驾驶培训"/>
    <x v="12"/>
    <x v="184"/>
    <x v="0"/>
    <n v="136"/>
    <n v="0"/>
    <n v="0.54900000000000004"/>
    <n v="0"/>
    <n v="18"/>
    <n v="0"/>
    <n v="0"/>
    <n v="0.4"/>
    <n v="7.2"/>
    <n v="0.85000000000000009"/>
    <n v="8.4705882352941178"/>
    <n v="8103"/>
    <n v="68637.176470588238"/>
    <n v="5.2004031501968882E-2"/>
    <n v="7.0725482842677678"/>
    <n v="7.0725482842677678"/>
    <n v="0"/>
  </r>
  <r>
    <s v="教培"/>
    <s v="驾校"/>
    <x v="0"/>
    <x v="3"/>
    <s v="C驾驶培训"/>
    <x v="23"/>
    <x v="185"/>
    <x v="1"/>
    <n v="86"/>
    <n v="4"/>
    <n v="0.54900000000000004"/>
    <n v="0.05"/>
    <n v="10"/>
    <n v="4"/>
    <n v="0.4"/>
    <n v="0.4"/>
    <n v="4"/>
    <n v="0.85000000000000009"/>
    <n v="2.1223529411764703"/>
    <n v="8103"/>
    <n v="17197.425882352938"/>
    <n v="5.2004031501968882E-2"/>
    <n v="4.4723467091693241"/>
    <n v="2.6683467091693243"/>
    <n v="1"/>
  </r>
  <r>
    <s v="教培"/>
    <s v="驾校"/>
    <x v="0"/>
    <x v="3"/>
    <s v="C驾驶培训"/>
    <x v="23"/>
    <x v="186"/>
    <x v="1"/>
    <n v="77"/>
    <n v="2"/>
    <n v="0.54900000000000004"/>
    <n v="0.03"/>
    <n v="14"/>
    <n v="2"/>
    <n v="0.14000000000000001"/>
    <n v="0.4"/>
    <n v="5.6000000000000005"/>
    <n v="0.85000000000000009"/>
    <n v="5.2964705882352945"/>
    <n v="8103"/>
    <n v="42917.301176470588"/>
    <n v="5.2004031501968882E-2"/>
    <n v="4.004310425651604"/>
    <n v="3.1023104256516039"/>
    <n v="0"/>
  </r>
  <r>
    <s v="教培"/>
    <s v="驾校"/>
    <x v="0"/>
    <x v="3"/>
    <s v="C驾驶培训"/>
    <x v="12"/>
    <x v="187"/>
    <x v="0"/>
    <n v="55"/>
    <n v="0"/>
    <n v="0.54900000000000004"/>
    <n v="0"/>
    <n v="3"/>
    <n v="0"/>
    <n v="0"/>
    <n v="0.4"/>
    <n v="1.2000000000000002"/>
    <n v="0.85000000000000009"/>
    <n v="1.411764705882353"/>
    <n v="8103"/>
    <n v="11439.529411764706"/>
    <n v="5.2004031501968882E-2"/>
    <n v="2.8602217326082884"/>
    <n v="2.8602217326082884"/>
    <n v="0"/>
  </r>
  <r>
    <s v="教培"/>
    <s v="驾校"/>
    <x v="0"/>
    <x v="3"/>
    <s v="C驾驶培训"/>
    <x v="8"/>
    <x v="188"/>
    <x v="0"/>
    <n v="49"/>
    <n v="1"/>
    <n v="0.54900000000000004"/>
    <n v="0.02"/>
    <n v="14"/>
    <n v="1"/>
    <n v="7.0000000000000007E-2"/>
    <n v="0.4"/>
    <n v="5.6000000000000005"/>
    <n v="0.85000000000000009"/>
    <n v="5.9423529411764697"/>
    <n v="8103"/>
    <n v="48150.885882352937"/>
    <n v="5.2004031501968882E-2"/>
    <n v="2.5481975435964754"/>
    <n v="2.0971975435964754"/>
    <n v="0"/>
  </r>
  <r>
    <s v="教培"/>
    <s v="驾校"/>
    <x v="0"/>
    <x v="3"/>
    <s v="C驾驶培训"/>
    <x v="12"/>
    <x v="189"/>
    <x v="0"/>
    <n v="181"/>
    <n v="3"/>
    <n v="0.54900000000000004"/>
    <n v="0.02"/>
    <n v="38"/>
    <n v="3"/>
    <n v="0.08"/>
    <n v="0.4"/>
    <n v="15.200000000000001"/>
    <n v="0.85000000000000009"/>
    <n v="15.94470588235294"/>
    <n v="8103"/>
    <n v="129199.95176470587"/>
    <n v="5.2004031501968882E-2"/>
    <n v="9.4127297018563674"/>
    <n v="8.0597297018563676"/>
    <n v="0"/>
  </r>
  <r>
    <s v="教培"/>
    <s v="驾校"/>
    <x v="0"/>
    <x v="3"/>
    <s v="C驾驶培训"/>
    <x v="23"/>
    <x v="190"/>
    <x v="1"/>
    <n v="54"/>
    <n v="0"/>
    <n v="0.54900000000000004"/>
    <n v="0"/>
    <n v="4"/>
    <n v="0"/>
    <n v="0"/>
    <n v="0.4"/>
    <n v="1.6"/>
    <n v="0.85000000000000009"/>
    <n v="1.8823529411764706"/>
    <n v="8103"/>
    <n v="15252.705882352941"/>
    <n v="5.2004031501968882E-2"/>
    <n v="2.8082177011063196"/>
    <n v="2.8082177011063196"/>
    <n v="0"/>
  </r>
  <r>
    <s v="教培"/>
    <s v="驾校"/>
    <x v="0"/>
    <x v="3"/>
    <s v="C驾驶培训"/>
    <x v="13"/>
    <x v="191"/>
    <x v="1"/>
    <n v="102"/>
    <n v="0"/>
    <n v="0.54900000000000004"/>
    <n v="0"/>
    <n v="11"/>
    <n v="0"/>
    <n v="0"/>
    <n v="0.4"/>
    <n v="4.4000000000000004"/>
    <n v="0.85000000000000009"/>
    <n v="5.1764705882352944"/>
    <n v="8103"/>
    <n v="41944.941176470587"/>
    <n v="5.2004031501968882E-2"/>
    <n v="5.3044112132008259"/>
    <n v="5.3044112132008259"/>
    <n v="0"/>
  </r>
  <r>
    <s v="教培"/>
    <s v="驾校"/>
    <x v="0"/>
    <x v="3"/>
    <s v="C驾驶培训"/>
    <x v="13"/>
    <x v="192"/>
    <x v="1"/>
    <n v="32"/>
    <n v="1"/>
    <n v="0.54900000000000004"/>
    <n v="0.03"/>
    <n v="1"/>
    <n v="1"/>
    <n v="1"/>
    <n v="0.4"/>
    <n v="1"/>
    <n v="0.85000000000000009"/>
    <n v="0.53058823529411758"/>
    <n v="8103"/>
    <n v="4299.3564705882345"/>
    <n v="5.2004031501968882E-2"/>
    <n v="1.6641290080630042"/>
    <n v="1.2131290080630044"/>
    <n v="0"/>
  </r>
  <r>
    <s v="教培"/>
    <s v="驾校"/>
    <x v="0"/>
    <x v="3"/>
    <s v="C驾驶培训"/>
    <x v="7"/>
    <x v="193"/>
    <x v="0"/>
    <n v="100"/>
    <n v="0"/>
    <n v="0.54900000000000004"/>
    <n v="0"/>
    <n v="10"/>
    <n v="0"/>
    <n v="0"/>
    <n v="0.4"/>
    <n v="4"/>
    <n v="0.85000000000000009"/>
    <n v="4.7058823529411757"/>
    <n v="8103"/>
    <n v="38131.76470588235"/>
    <n v="5.2004031501968882E-2"/>
    <n v="5.2004031501968884"/>
    <n v="5.2004031501968884"/>
    <n v="0"/>
  </r>
  <r>
    <s v="教培"/>
    <s v="驾校"/>
    <x v="0"/>
    <x v="3"/>
    <s v="C驾驶培训"/>
    <x v="29"/>
    <x v="194"/>
    <x v="1"/>
    <n v="50"/>
    <n v="1"/>
    <n v="0.54900000000000004"/>
    <n v="0.02"/>
    <n v="5"/>
    <n v="1"/>
    <n v="0.2"/>
    <n v="0.4"/>
    <n v="2"/>
    <n v="0.85000000000000009"/>
    <n v="1.7070588235294117"/>
    <n v="8103"/>
    <n v="13832.297647058824"/>
    <n v="5.2004031501968882E-2"/>
    <n v="2.6002015750984442"/>
    <n v="2.1492015750984441"/>
    <n v="0"/>
  </r>
  <r>
    <s v="教培"/>
    <s v="驾校"/>
    <x v="0"/>
    <x v="3"/>
    <s v="C驾驶培训"/>
    <x v="30"/>
    <x v="195"/>
    <x v="2"/>
    <n v="5"/>
    <n v="0"/>
    <n v="0.54900000000000004"/>
    <n v="0"/>
    <n v="0"/>
    <n v="0"/>
    <n v="0"/>
    <n v="0.4"/>
    <n v="0"/>
    <n v="0.85000000000000009"/>
    <n v="0"/>
    <n v="8103"/>
    <n v="0"/>
    <n v="5.2004031501968882E-2"/>
    <n v="0.26002015750984442"/>
    <n v="0.26002015750984442"/>
    <n v="0"/>
  </r>
  <r>
    <s v="教培"/>
    <s v="驾校"/>
    <x v="0"/>
    <x v="3"/>
    <s v="C驾驶培训"/>
    <x v="31"/>
    <x v="196"/>
    <x v="1"/>
    <n v="8"/>
    <n v="0"/>
    <n v="0.54900000000000004"/>
    <n v="0"/>
    <n v="0"/>
    <n v="0"/>
    <n v="0"/>
    <n v="0.4"/>
    <n v="0"/>
    <n v="0.85000000000000009"/>
    <n v="0"/>
    <n v="8103"/>
    <n v="0"/>
    <n v="5.2004031501968882E-2"/>
    <n v="0.41603225201575106"/>
    <n v="0.41603225201575106"/>
    <n v="0"/>
  </r>
  <r>
    <s v="教培"/>
    <s v="驾校"/>
    <x v="0"/>
    <x v="3"/>
    <s v="C驾驶培训"/>
    <x v="14"/>
    <x v="197"/>
    <x v="1"/>
    <n v="145"/>
    <n v="1"/>
    <n v="0.54900000000000004"/>
    <n v="0.01"/>
    <n v="32"/>
    <n v="1"/>
    <n v="0.03"/>
    <n v="0.4"/>
    <n v="12.8"/>
    <n v="0.85000000000000009"/>
    <n v="14.412941176470587"/>
    <n v="8103"/>
    <n v="116788.06235294117"/>
    <n v="5.2004031501968882E-2"/>
    <n v="7.5405845677854879"/>
    <n v="7.0895845677854883"/>
    <n v="0"/>
  </r>
  <r>
    <s v="教培"/>
    <s v="驾校"/>
    <x v="0"/>
    <x v="3"/>
    <s v="C驾驶培训"/>
    <x v="7"/>
    <x v="198"/>
    <x v="0"/>
    <n v="155"/>
    <n v="10"/>
    <n v="0.54900000000000004"/>
    <n v="0.06"/>
    <n v="32"/>
    <n v="9"/>
    <n v="0.28000000000000003"/>
    <n v="0.4"/>
    <n v="12.8"/>
    <n v="0.85000000000000009"/>
    <n v="9.2458823529411749"/>
    <n v="8103"/>
    <n v="74919.384705882345"/>
    <n v="5.2004031501968882E-2"/>
    <n v="8.0606248828051772"/>
    <n v="5.49"/>
    <n v="0"/>
  </r>
  <r>
    <s v="教培"/>
    <s v="驾校"/>
    <x v="0"/>
    <x v="3"/>
    <s v="C驾驶培训"/>
    <x v="18"/>
    <x v="199"/>
    <x v="0"/>
    <n v="106"/>
    <n v="2"/>
    <n v="0.54900000000000004"/>
    <n v="0.02"/>
    <n v="30"/>
    <n v="2"/>
    <n v="7.0000000000000007E-2"/>
    <n v="0.4"/>
    <n v="12"/>
    <n v="0.85000000000000009"/>
    <n v="12.825882352941175"/>
    <n v="8103"/>
    <n v="103928.12470588234"/>
    <n v="5.2004031501968882E-2"/>
    <n v="5.5124273392087018"/>
    <n v="4.6104273392087016"/>
    <n v="0"/>
  </r>
  <r>
    <s v="教培"/>
    <s v="驾校"/>
    <x v="0"/>
    <x v="3"/>
    <s v="C驾驶培训"/>
    <x v="7"/>
    <x v="200"/>
    <x v="0"/>
    <n v="162"/>
    <n v="2"/>
    <n v="0.54900000000000004"/>
    <n v="0.01"/>
    <n v="38"/>
    <n v="2"/>
    <n v="0.05"/>
    <n v="0.4"/>
    <n v="15.200000000000001"/>
    <n v="0.85000000000000009"/>
    <n v="16.590588235294117"/>
    <n v="8103"/>
    <n v="134433.53647058824"/>
    <n v="5.2004031501968882E-2"/>
    <n v="8.4246531033189598"/>
    <n v="7.5226531033189596"/>
    <n v="0"/>
  </r>
  <r>
    <s v="教培"/>
    <s v="驾校"/>
    <x v="0"/>
    <x v="3"/>
    <s v="C驾驶培训"/>
    <x v="3"/>
    <x v="201"/>
    <x v="0"/>
    <n v="359"/>
    <n v="0"/>
    <n v="0.54900000000000004"/>
    <n v="0"/>
    <n v="5"/>
    <n v="0"/>
    <n v="0"/>
    <n v="0.4"/>
    <n v="2"/>
    <n v="0.85000000000000009"/>
    <n v="2.3529411764705879"/>
    <n v="8103"/>
    <n v="19065.882352941175"/>
    <n v="5.2004031501968882E-2"/>
    <n v="18.669447309206827"/>
    <n v="18.669447309206827"/>
    <n v="0"/>
  </r>
  <r>
    <s v="教培"/>
    <s v="驾校"/>
    <x v="0"/>
    <x v="3"/>
    <s v="C驾驶培训"/>
    <x v="7"/>
    <x v="202"/>
    <x v="0"/>
    <n v="138"/>
    <n v="0"/>
    <n v="0.54900000000000004"/>
    <n v="0"/>
    <n v="18"/>
    <n v="0"/>
    <n v="0"/>
    <n v="0.4"/>
    <n v="7.2"/>
    <n v="0.85000000000000009"/>
    <n v="8.4705882352941178"/>
    <n v="8103"/>
    <n v="68637.176470588238"/>
    <n v="5.2004031501968882E-2"/>
    <n v="7.1765563472717053"/>
    <n v="7.1765563472717053"/>
    <n v="0"/>
  </r>
  <r>
    <s v="教培"/>
    <s v="驾校"/>
    <x v="0"/>
    <x v="3"/>
    <s v="C驾驶培训"/>
    <x v="12"/>
    <x v="203"/>
    <x v="0"/>
    <n v="86"/>
    <n v="2"/>
    <n v="0.54900000000000004"/>
    <n v="0.02"/>
    <n v="6"/>
    <n v="1"/>
    <n v="0.17"/>
    <n v="0.4"/>
    <n v="2.4000000000000004"/>
    <n v="0.85000000000000009"/>
    <n v="2.1776470588235295"/>
    <n v="8103"/>
    <n v="17645.47411764706"/>
    <n v="5.2004031501968882E-2"/>
    <n v="4.4723467091693241"/>
    <n v="3.570346709169324"/>
    <n v="0"/>
  </r>
  <r>
    <s v="教培"/>
    <s v="驾校"/>
    <x v="0"/>
    <x v="3"/>
    <s v="C驾驶培训"/>
    <x v="15"/>
    <x v="204"/>
    <x v="1"/>
    <n v="108"/>
    <n v="0"/>
    <n v="0.54900000000000004"/>
    <n v="0"/>
    <n v="22"/>
    <n v="0"/>
    <n v="0"/>
    <n v="0.4"/>
    <n v="8.8000000000000007"/>
    <n v="0.85000000000000009"/>
    <n v="10.352941176470589"/>
    <n v="8103"/>
    <n v="83889.882352941175"/>
    <n v="5.2004031501968882E-2"/>
    <n v="5.6164354022126393"/>
    <n v="5.6164354022126393"/>
    <n v="0"/>
  </r>
  <r>
    <s v="教培"/>
    <s v="驾校"/>
    <x v="0"/>
    <x v="3"/>
    <s v="C驾驶培训"/>
    <x v="22"/>
    <x v="205"/>
    <x v="1"/>
    <n v="57"/>
    <n v="5"/>
    <n v="0.54900000000000004"/>
    <n v="0.09"/>
    <n v="14"/>
    <n v="4"/>
    <n v="0.28999999999999998"/>
    <n v="0.4"/>
    <n v="5.6000000000000005"/>
    <n v="0.85000000000000009"/>
    <n v="4.0047058823529413"/>
    <n v="8103"/>
    <n v="32450.131764705882"/>
    <n v="5.2004031501968882E-2"/>
    <n v="2.9642297956122263"/>
    <n v="2.7450000000000001"/>
    <n v="0"/>
  </r>
  <r>
    <s v="教培"/>
    <s v="驾校"/>
    <x v="0"/>
    <x v="3"/>
    <s v="C驾驶培训"/>
    <x v="27"/>
    <x v="206"/>
    <x v="1"/>
    <n v="128"/>
    <n v="1"/>
    <n v="0.54900000000000004"/>
    <n v="0.01"/>
    <n v="32"/>
    <n v="1"/>
    <n v="0.03"/>
    <n v="0.4"/>
    <n v="12.8"/>
    <n v="0.85000000000000009"/>
    <n v="14.412941176470587"/>
    <n v="8103"/>
    <n v="116788.06235294117"/>
    <n v="5.2004031501968882E-2"/>
    <n v="6.6565160322520169"/>
    <n v="6.2055160322520173"/>
    <n v="0"/>
  </r>
  <r>
    <s v="教培"/>
    <s v="驾校"/>
    <x v="0"/>
    <x v="3"/>
    <s v="C驾驶培训"/>
    <x v="18"/>
    <x v="207"/>
    <x v="0"/>
    <n v="179"/>
    <n v="1"/>
    <n v="0.54900000000000004"/>
    <n v="0.01"/>
    <n v="32"/>
    <n v="1"/>
    <n v="0.03"/>
    <n v="0.4"/>
    <n v="12.8"/>
    <n v="0.85000000000000009"/>
    <n v="14.412941176470587"/>
    <n v="8103"/>
    <n v="116788.06235294117"/>
    <n v="5.2004031501968882E-2"/>
    <n v="9.3087216388524308"/>
    <n v="8.8577216388524302"/>
    <n v="0"/>
  </r>
  <r>
    <s v="教培"/>
    <s v="驾校"/>
    <x v="0"/>
    <x v="3"/>
    <s v="C驾驶培训"/>
    <x v="15"/>
    <x v="208"/>
    <x v="1"/>
    <n v="140"/>
    <n v="1"/>
    <n v="0.54900000000000004"/>
    <n v="0.01"/>
    <n v="15"/>
    <n v="0"/>
    <n v="0"/>
    <n v="0.4"/>
    <n v="6"/>
    <n v="0.85000000000000009"/>
    <n v="7.0588235294117636"/>
    <n v="8103"/>
    <n v="57197.647058823517"/>
    <n v="5.2004031501968882E-2"/>
    <n v="7.2805644102756437"/>
    <n v="6.8295644102756441"/>
    <n v="0"/>
  </r>
  <r>
    <s v="教培"/>
    <s v="驾校"/>
    <x v="0"/>
    <x v="3"/>
    <s v="C驾驶培训"/>
    <x v="3"/>
    <x v="209"/>
    <x v="0"/>
    <n v="288"/>
    <n v="5"/>
    <n v="0.54900000000000004"/>
    <n v="0.02"/>
    <n v="59"/>
    <n v="5"/>
    <n v="0.08"/>
    <n v="0.4"/>
    <n v="23.6"/>
    <n v="0.85000000000000009"/>
    <n v="24.535294117647055"/>
    <n v="8103"/>
    <n v="198809.48823529409"/>
    <n v="5.2004031501968882E-2"/>
    <n v="14.977161072567037"/>
    <n v="12.722161072567037"/>
    <n v="2"/>
  </r>
  <r>
    <s v="教培"/>
    <s v="驾校"/>
    <x v="0"/>
    <x v="3"/>
    <s v="C驾驶培训"/>
    <x v="3"/>
    <x v="210"/>
    <x v="0"/>
    <n v="256"/>
    <n v="2"/>
    <n v="0.54900000000000004"/>
    <n v="0.01"/>
    <n v="13"/>
    <n v="2"/>
    <n v="0.15"/>
    <n v="0.4"/>
    <n v="5.2"/>
    <n v="0.85000000000000009"/>
    <n v="4.8258823529411767"/>
    <n v="8103"/>
    <n v="39104.124705882357"/>
    <n v="5.2004031501968882E-2"/>
    <n v="13.313032064504034"/>
    <n v="12.411032064504035"/>
    <n v="0"/>
  </r>
  <r>
    <s v="教培"/>
    <s v="驾校"/>
    <x v="0"/>
    <x v="3"/>
    <s v="C驾驶培训"/>
    <x v="3"/>
    <x v="211"/>
    <x v="0"/>
    <n v="347"/>
    <n v="34"/>
    <n v="0.54900000000000004"/>
    <n v="0.1"/>
    <n v="51"/>
    <n v="31"/>
    <n v="0.61"/>
    <n v="0.4"/>
    <n v="31"/>
    <n v="0.85000000000000009"/>
    <n v="16.448235294117644"/>
    <n v="8103"/>
    <n v="133280.05058823526"/>
    <n v="5.2004031501968882E-2"/>
    <n v="18.045398931183204"/>
    <n v="18.666"/>
    <n v="4"/>
  </r>
  <r>
    <s v="教培"/>
    <s v="驾校"/>
    <x v="0"/>
    <x v="3"/>
    <s v="C驾驶培训"/>
    <x v="10"/>
    <x v="212"/>
    <x v="0"/>
    <n v="38"/>
    <n v="0"/>
    <n v="0.54900000000000004"/>
    <n v="0"/>
    <n v="14"/>
    <n v="0"/>
    <n v="0"/>
    <n v="0.4"/>
    <n v="5.6000000000000005"/>
    <n v="0.85000000000000009"/>
    <n v="6.5882352941176467"/>
    <n v="8103"/>
    <n v="53384.470588235294"/>
    <n v="5.2004031501968882E-2"/>
    <n v="1.9761531970748176"/>
    <n v="1.9761531970748176"/>
    <n v="0"/>
  </r>
  <r>
    <s v="教培"/>
    <s v="驾校"/>
    <x v="0"/>
    <x v="3"/>
    <s v="C驾驶培训"/>
    <x v="26"/>
    <x v="213"/>
    <x v="1"/>
    <n v="277"/>
    <n v="1"/>
    <n v="0.54900000000000004"/>
    <n v="0"/>
    <n v="35"/>
    <n v="1"/>
    <n v="0.03"/>
    <n v="0.4"/>
    <n v="14"/>
    <n v="0.85000000000000009"/>
    <n v="15.824705882352941"/>
    <n v="8103"/>
    <n v="128227.59176470588"/>
    <n v="5.2004031501968882E-2"/>
    <n v="14.40511672604538"/>
    <n v="13.954116726045379"/>
    <n v="0"/>
  </r>
  <r>
    <s v="教培"/>
    <s v="驾校"/>
    <x v="0"/>
    <x v="3"/>
    <s v="C驾驶培训"/>
    <x v="7"/>
    <x v="214"/>
    <x v="0"/>
    <n v="124"/>
    <n v="0"/>
    <n v="0.54900000000000004"/>
    <n v="0"/>
    <n v="6"/>
    <n v="0"/>
    <n v="0"/>
    <n v="0.4"/>
    <n v="2.4000000000000004"/>
    <n v="0.85000000000000009"/>
    <n v="2.8235294117647061"/>
    <n v="8103"/>
    <n v="22879.058823529413"/>
    <n v="5.2004031501968882E-2"/>
    <n v="6.448499906244141"/>
    <n v="6.448499906244141"/>
    <n v="0"/>
  </r>
  <r>
    <s v="教培"/>
    <s v="驾校"/>
    <x v="0"/>
    <x v="3"/>
    <s v="C驾驶培训"/>
    <x v="3"/>
    <x v="215"/>
    <x v="0"/>
    <n v="325"/>
    <n v="3"/>
    <n v="0.54900000000000004"/>
    <n v="0.01"/>
    <n v="9"/>
    <n v="3"/>
    <n v="0.33"/>
    <n v="0.4"/>
    <n v="3.6"/>
    <n v="0.85000000000000009"/>
    <n v="2.2976470588235292"/>
    <n v="8103"/>
    <n v="18617.834117647057"/>
    <n v="5.2004031501968882E-2"/>
    <n v="16.901310238139885"/>
    <n v="15.548310238139885"/>
    <n v="0"/>
  </r>
  <r>
    <s v="教培"/>
    <s v="驾校"/>
    <x v="0"/>
    <x v="3"/>
    <s v="C驾驶培训"/>
    <x v="9"/>
    <x v="216"/>
    <x v="0"/>
    <n v="520"/>
    <n v="58"/>
    <n v="0.54900000000000004"/>
    <n v="0.11"/>
    <n v="81"/>
    <n v="56"/>
    <n v="0.69"/>
    <n v="0.4"/>
    <n v="56"/>
    <n v="0.85000000000000009"/>
    <n v="29.712941176470583"/>
    <n v="8103"/>
    <n v="240763.96235294113"/>
    <n v="5.2004031501968882E-2"/>
    <n v="27.042096381023818"/>
    <n v="31.842000000000002"/>
    <n v="9"/>
  </r>
  <r>
    <s v="教培"/>
    <s v="驾校"/>
    <x v="0"/>
    <x v="3"/>
    <s v="C驾驶培训"/>
    <x v="14"/>
    <x v="217"/>
    <x v="1"/>
    <n v="234"/>
    <n v="5"/>
    <n v="0.54900000000000004"/>
    <n v="0.02"/>
    <n v="36"/>
    <n v="2"/>
    <n v="0.06"/>
    <n v="0.4"/>
    <n v="14.4"/>
    <n v="0.85000000000000009"/>
    <n v="15.64941176470588"/>
    <n v="8103"/>
    <n v="126807.18352941175"/>
    <n v="5.2004031501968882E-2"/>
    <n v="12.168943371460719"/>
    <n v="9.9139433714607179"/>
    <n v="0"/>
  </r>
  <r>
    <s v="教培"/>
    <s v="驾校"/>
    <x v="0"/>
    <x v="3"/>
    <s v="C驾驶培训"/>
    <x v="2"/>
    <x v="218"/>
    <x v="1"/>
    <n v="203"/>
    <n v="8"/>
    <n v="0.54900000000000004"/>
    <n v="0.04"/>
    <n v="21"/>
    <n v="8"/>
    <n v="0.38"/>
    <n v="0.4"/>
    <n v="8.4"/>
    <n v="0.85000000000000009"/>
    <n v="4.7152941176470584"/>
    <n v="8103"/>
    <n v="38208.028235294114"/>
    <n v="5.2004031501968882E-2"/>
    <n v="10.556818394899683"/>
    <n v="6.9488183948996829"/>
    <n v="0"/>
  </r>
  <r>
    <s v="教培"/>
    <s v="驾校"/>
    <x v="0"/>
    <x v="3"/>
    <s v="C驾驶培训"/>
    <x v="4"/>
    <x v="219"/>
    <x v="1"/>
    <n v="120"/>
    <n v="1"/>
    <n v="0.54900000000000004"/>
    <n v="0.01"/>
    <n v="26"/>
    <n v="1"/>
    <n v="0.04"/>
    <n v="0.4"/>
    <n v="10.4"/>
    <n v="0.85000000000000009"/>
    <n v="11.589411764705883"/>
    <n v="8103"/>
    <n v="93909.00352941177"/>
    <n v="5.2004031501968882E-2"/>
    <n v="6.240483780236266"/>
    <n v="5.7894837802362664"/>
    <n v="0"/>
  </r>
  <r>
    <s v="教培"/>
    <s v="驾校"/>
    <x v="0"/>
    <x v="3"/>
    <s v="C驾驶培训"/>
    <x v="16"/>
    <x v="220"/>
    <x v="1"/>
    <n v="382"/>
    <n v="23"/>
    <n v="0.54900000000000004"/>
    <n v="0.06"/>
    <n v="57"/>
    <n v="23"/>
    <n v="0.4"/>
    <n v="0.4"/>
    <n v="23"/>
    <n v="0.85000000000000009"/>
    <n v="12.203529411764704"/>
    <n v="8103"/>
    <n v="98885.198823529397"/>
    <n v="5.2004031501968882E-2"/>
    <n v="19.865540033752112"/>
    <n v="12.627000000000001"/>
    <n v="13"/>
  </r>
  <r>
    <s v="教培"/>
    <s v="驾校"/>
    <x v="0"/>
    <x v="3"/>
    <s v="C驾驶培训"/>
    <x v="14"/>
    <x v="221"/>
    <x v="1"/>
    <n v="273"/>
    <n v="4"/>
    <n v="0.54900000000000004"/>
    <n v="0.01"/>
    <n v="54"/>
    <n v="4"/>
    <n v="7.0000000000000007E-2"/>
    <n v="0.4"/>
    <n v="21.6"/>
    <n v="0.85000000000000009"/>
    <n v="22.828235294117643"/>
    <n v="8103"/>
    <n v="184977.19058823527"/>
    <n v="5.2004031501968882E-2"/>
    <n v="14.197100600037505"/>
    <n v="12.393100600037505"/>
    <n v="0"/>
  </r>
  <r>
    <s v="教培"/>
    <s v="驾校"/>
    <x v="0"/>
    <x v="3"/>
    <s v="C驾驶培训"/>
    <x v="16"/>
    <x v="222"/>
    <x v="1"/>
    <n v="17"/>
    <n v="0"/>
    <n v="0.54900000000000004"/>
    <n v="0"/>
    <n v="2"/>
    <n v="0"/>
    <n v="0"/>
    <n v="0.4"/>
    <n v="0.8"/>
    <n v="0.85000000000000009"/>
    <n v="0.94117647058823528"/>
    <n v="8103"/>
    <n v="7626.3529411764703"/>
    <n v="5.2004031501968882E-2"/>
    <n v="0.88406853553347098"/>
    <n v="0.88406853553347098"/>
    <n v="0"/>
  </r>
  <r>
    <s v="教培"/>
    <s v="驾校"/>
    <x v="0"/>
    <x v="3"/>
    <s v="C驾驶培训"/>
    <x v="31"/>
    <x v="223"/>
    <x v="1"/>
    <n v="36"/>
    <n v="0"/>
    <n v="0.54900000000000004"/>
    <n v="0"/>
    <n v="3"/>
    <n v="0"/>
    <n v="0"/>
    <n v="0.4"/>
    <n v="1.2000000000000002"/>
    <n v="0.85000000000000009"/>
    <n v="1.411764705882353"/>
    <n v="8103"/>
    <n v="11439.529411764706"/>
    <n v="5.2004031501968882E-2"/>
    <n v="1.8721451340708797"/>
    <n v="1.8721451340708797"/>
    <n v="0"/>
  </r>
  <r>
    <s v="教培"/>
    <s v="驾校"/>
    <x v="0"/>
    <x v="3"/>
    <s v="C驾驶培训"/>
    <x v="31"/>
    <x v="224"/>
    <x v="1"/>
    <n v="9"/>
    <n v="0"/>
    <n v="0.54900000000000004"/>
    <n v="0"/>
    <n v="0"/>
    <n v="0"/>
    <n v="0"/>
    <n v="0.4"/>
    <n v="0"/>
    <n v="0.85000000000000009"/>
    <n v="0"/>
    <n v="8103"/>
    <n v="0"/>
    <n v="5.2004031501968882E-2"/>
    <n v="0.46803628351771992"/>
    <n v="0.46803628351771992"/>
    <n v="0"/>
  </r>
  <r>
    <s v="教培"/>
    <s v="驾校"/>
    <x v="0"/>
    <x v="3"/>
    <s v="C驾驶培训"/>
    <x v="31"/>
    <x v="225"/>
    <x v="1"/>
    <n v="11"/>
    <n v="0"/>
    <n v="0.54900000000000004"/>
    <n v="0"/>
    <n v="0"/>
    <n v="0"/>
    <n v="0"/>
    <n v="0.4"/>
    <n v="0"/>
    <n v="0.85000000000000009"/>
    <n v="0"/>
    <n v="8103"/>
    <n v="0"/>
    <n v="5.2004031501968882E-2"/>
    <n v="0.5720443465216577"/>
    <n v="0.5720443465216577"/>
    <n v="0"/>
  </r>
  <r>
    <s v="教培"/>
    <s v="驾校"/>
    <x v="0"/>
    <x v="3"/>
    <s v="C驾驶培训"/>
    <x v="20"/>
    <x v="226"/>
    <x v="0"/>
    <n v="154"/>
    <n v="35"/>
    <n v="0.54900000000000004"/>
    <n v="0.23"/>
    <n v="32"/>
    <n v="25"/>
    <n v="0.78"/>
    <n v="0.4"/>
    <n v="25"/>
    <n v="0.85000000000000009"/>
    <n v="13.264705882352938"/>
    <n v="8103"/>
    <n v="107483.91176470586"/>
    <n v="5.2004031501968882E-2"/>
    <n v="8.008620851303208"/>
    <n v="19.215"/>
    <n v="5"/>
  </r>
  <r>
    <s v="教培"/>
    <s v="驾校"/>
    <x v="0"/>
    <x v="3"/>
    <s v="C驾驶培训"/>
    <x v="31"/>
    <x v="227"/>
    <x v="1"/>
    <n v="18"/>
    <n v="0"/>
    <n v="0.54900000000000004"/>
    <n v="0"/>
    <n v="0"/>
    <n v="0"/>
    <n v="0"/>
    <n v="0.4"/>
    <n v="0"/>
    <n v="0.85000000000000009"/>
    <n v="0"/>
    <n v="8103"/>
    <n v="0"/>
    <n v="5.2004031501968882E-2"/>
    <n v="0.93607256703543984"/>
    <n v="0.93607256703543984"/>
    <n v="0"/>
  </r>
  <r>
    <s v="教培"/>
    <s v="驾校"/>
    <x v="0"/>
    <x v="3"/>
    <s v="C驾驶培训"/>
    <x v="14"/>
    <x v="228"/>
    <x v="1"/>
    <n v="161"/>
    <n v="0"/>
    <n v="0.54900000000000004"/>
    <n v="0"/>
    <n v="35"/>
    <n v="0"/>
    <n v="0"/>
    <n v="0.4"/>
    <n v="14"/>
    <n v="0.85000000000000009"/>
    <n v="16.470588235294116"/>
    <n v="8103"/>
    <n v="133461.17647058822"/>
    <n v="5.2004031501968882E-2"/>
    <n v="8.3726490718169906"/>
    <n v="8.3726490718169906"/>
    <n v="1"/>
  </r>
  <r>
    <s v="教培"/>
    <s v="驾校"/>
    <x v="0"/>
    <x v="3"/>
    <s v="C驾驶培训"/>
    <x v="10"/>
    <x v="229"/>
    <x v="0"/>
    <n v="103"/>
    <n v="4"/>
    <n v="0.54900000000000004"/>
    <n v="0.04"/>
    <n v="14"/>
    <n v="4"/>
    <n v="0.28999999999999998"/>
    <n v="0.4"/>
    <n v="5.6000000000000005"/>
    <n v="0.85000000000000009"/>
    <n v="4.0047058823529413"/>
    <n v="8103"/>
    <n v="32450.131764705882"/>
    <n v="5.2004031501968882E-2"/>
    <n v="5.3564152447027951"/>
    <n v="3.5524152447027952"/>
    <n v="0"/>
  </r>
  <r>
    <s v="教培"/>
    <s v="驾校"/>
    <x v="0"/>
    <x v="3"/>
    <s v="C驾驶培训"/>
    <x v="10"/>
    <x v="230"/>
    <x v="0"/>
    <n v="172"/>
    <n v="6"/>
    <n v="0.54900000000000004"/>
    <n v="0.03"/>
    <n v="23"/>
    <n v="5"/>
    <n v="0.22"/>
    <n v="0.4"/>
    <n v="9.2000000000000011"/>
    <n v="0.85000000000000009"/>
    <n v="7.5941176470588241"/>
    <n v="8103"/>
    <n v="61535.135294117652"/>
    <n v="5.2004031501968882E-2"/>
    <n v="8.9446934183386482"/>
    <n v="6.2386934183386487"/>
    <n v="0"/>
  </r>
  <r>
    <s v="教培"/>
    <s v="驾校"/>
    <x v="0"/>
    <x v="3"/>
    <s v="C驾驶培训"/>
    <x v="2"/>
    <x v="231"/>
    <x v="1"/>
    <n v="253"/>
    <n v="6"/>
    <n v="0.54900000000000004"/>
    <n v="0.02"/>
    <n v="33"/>
    <n v="6"/>
    <n v="0.18"/>
    <n v="0.4"/>
    <n v="13.200000000000001"/>
    <n v="0.85000000000000009"/>
    <n v="11.654117647058824"/>
    <n v="8103"/>
    <n v="94433.315294117652"/>
    <n v="5.2004031501968882E-2"/>
    <n v="13.157019969998128"/>
    <n v="10.451019969998129"/>
    <n v="0"/>
  </r>
  <r>
    <s v="教培"/>
    <s v="驾校"/>
    <x v="0"/>
    <x v="3"/>
    <s v="C驾驶培训"/>
    <x v="3"/>
    <x v="232"/>
    <x v="0"/>
    <n v="333"/>
    <n v="4"/>
    <n v="0.54900000000000004"/>
    <n v="0.01"/>
    <n v="26"/>
    <n v="4"/>
    <n v="0.15"/>
    <n v="0.4"/>
    <n v="10.4"/>
    <n v="0.85000000000000009"/>
    <n v="9.6517647058823535"/>
    <n v="8103"/>
    <n v="78208.249411764715"/>
    <n v="5.2004031501968882E-2"/>
    <n v="17.317342490155639"/>
    <n v="15.513342490155638"/>
    <n v="3"/>
  </r>
  <r>
    <s v="教培"/>
    <s v="驾校"/>
    <x v="0"/>
    <x v="3"/>
    <s v="C驾驶培训"/>
    <x v="15"/>
    <x v="233"/>
    <x v="1"/>
    <n v="175"/>
    <n v="6"/>
    <n v="0.54900000000000004"/>
    <n v="0.03"/>
    <n v="10"/>
    <n v="4"/>
    <n v="0.4"/>
    <n v="0.4"/>
    <n v="4"/>
    <n v="0.85000000000000009"/>
    <n v="2.1223529411764703"/>
    <n v="8103"/>
    <n v="17197.425882352938"/>
    <n v="5.2004031501968882E-2"/>
    <n v="9.100705512844554"/>
    <n v="6.3947055128445545"/>
    <n v="0"/>
  </r>
  <r>
    <s v="教培"/>
    <s v="驾校"/>
    <x v="0"/>
    <x v="3"/>
    <s v="C驾驶培训"/>
    <x v="5"/>
    <x v="234"/>
    <x v="0"/>
    <n v="177"/>
    <n v="32"/>
    <n v="0.54900000000000004"/>
    <n v="0.18"/>
    <n v="49"/>
    <n v="32"/>
    <n v="0.65"/>
    <n v="0.4"/>
    <n v="32"/>
    <n v="0.85000000000000009"/>
    <n v="16.978823529411763"/>
    <n v="8103"/>
    <n v="137579.4070588235"/>
    <n v="5.2004031501968882E-2"/>
    <n v="9.2047135758484924"/>
    <n v="17.568000000000001"/>
    <n v="1"/>
  </r>
  <r>
    <s v="教培"/>
    <s v="驾校"/>
    <x v="0"/>
    <x v="3"/>
    <s v="C驾驶培训"/>
    <x v="18"/>
    <x v="235"/>
    <x v="0"/>
    <n v="75"/>
    <n v="1"/>
    <n v="0.54900000000000004"/>
    <n v="0.01"/>
    <n v="34"/>
    <n v="1"/>
    <n v="0.03"/>
    <n v="0.4"/>
    <n v="13.600000000000001"/>
    <n v="0.85000000000000009"/>
    <n v="15.354117647058825"/>
    <n v="8103"/>
    <n v="124414.41529411766"/>
    <n v="5.2004031501968882E-2"/>
    <n v="3.9003023626476661"/>
    <n v="3.449302362647666"/>
    <n v="0"/>
  </r>
  <r>
    <s v="教培"/>
    <s v="驾校"/>
    <x v="0"/>
    <x v="3"/>
    <s v="C驾驶培训"/>
    <x v="18"/>
    <x v="236"/>
    <x v="0"/>
    <n v="66"/>
    <n v="0"/>
    <n v="0.54900000000000004"/>
    <n v="0"/>
    <n v="4"/>
    <n v="0"/>
    <n v="0"/>
    <n v="0.4"/>
    <n v="1.6"/>
    <n v="0.85000000000000009"/>
    <n v="1.8823529411764706"/>
    <n v="8103"/>
    <n v="15252.705882352941"/>
    <n v="5.2004031501968882E-2"/>
    <n v="3.4322660791299464"/>
    <n v="3.4322660791299464"/>
    <n v="0"/>
  </r>
  <r>
    <s v="教培"/>
    <s v="驾校"/>
    <x v="0"/>
    <x v="3"/>
    <s v="C驾驶培训"/>
    <x v="3"/>
    <x v="237"/>
    <x v="0"/>
    <n v="317"/>
    <n v="8"/>
    <n v="0.54900000000000004"/>
    <n v="0.03"/>
    <n v="33"/>
    <n v="8"/>
    <n v="0.24"/>
    <n v="0.4"/>
    <n v="13.200000000000001"/>
    <n v="0.85000000000000009"/>
    <n v="10.36235294117647"/>
    <n v="8103"/>
    <n v="83966.145882352939"/>
    <n v="5.2004031501968882E-2"/>
    <n v="16.485277986124135"/>
    <n v="12.877277986124135"/>
    <n v="1"/>
  </r>
  <r>
    <s v="教培"/>
    <s v="驾校"/>
    <x v="0"/>
    <x v="3"/>
    <s v="C驾驶培训"/>
    <x v="10"/>
    <x v="238"/>
    <x v="0"/>
    <n v="162"/>
    <n v="0"/>
    <n v="0.54900000000000004"/>
    <n v="0"/>
    <n v="35"/>
    <n v="0"/>
    <n v="0"/>
    <n v="0.4"/>
    <n v="14"/>
    <n v="0.85000000000000009"/>
    <n v="16.470588235294116"/>
    <n v="8103"/>
    <n v="133461.17647058822"/>
    <n v="5.2004031501968882E-2"/>
    <n v="8.4246531033189598"/>
    <n v="8.4246531033189598"/>
    <n v="0"/>
  </r>
  <r>
    <s v="教培"/>
    <s v="驾校"/>
    <x v="0"/>
    <x v="3"/>
    <s v="C驾驶培训"/>
    <x v="14"/>
    <x v="239"/>
    <x v="1"/>
    <n v="166"/>
    <n v="1"/>
    <n v="0.54900000000000004"/>
    <n v="0.01"/>
    <n v="12"/>
    <n v="1"/>
    <n v="0.08"/>
    <n v="0.4"/>
    <n v="4.8000000000000007"/>
    <n v="0.85000000000000009"/>
    <n v="5.0011764705882351"/>
    <n v="8103"/>
    <n v="40524.532941176469"/>
    <n v="5.2004031501968882E-2"/>
    <n v="8.6326692293268348"/>
    <n v="8.1816692293268343"/>
    <n v="0"/>
  </r>
  <r>
    <s v="教培"/>
    <s v="驾校"/>
    <x v="0"/>
    <x v="3"/>
    <s v="C驾驶培训"/>
    <x v="16"/>
    <x v="240"/>
    <x v="1"/>
    <n v="85"/>
    <n v="2"/>
    <n v="0.54900000000000004"/>
    <n v="0.02"/>
    <n v="31"/>
    <n v="2"/>
    <n v="0.06"/>
    <n v="0.4"/>
    <n v="12.4"/>
    <n v="0.85000000000000009"/>
    <n v="13.296470588235293"/>
    <n v="8103"/>
    <n v="107741.30117647057"/>
    <n v="5.2004031501968882E-2"/>
    <n v="4.4203426776673549"/>
    <n v="3.5183426776673548"/>
    <n v="1"/>
  </r>
  <r>
    <s v="教培"/>
    <s v="驾校"/>
    <x v="0"/>
    <x v="3"/>
    <s v="C驾驶培训"/>
    <x v="9"/>
    <x v="241"/>
    <x v="0"/>
    <n v="155"/>
    <n v="11"/>
    <n v="0.54900000000000004"/>
    <n v="7.0000000000000007E-2"/>
    <n v="18"/>
    <n v="11"/>
    <n v="0.61"/>
    <n v="0.4"/>
    <n v="11"/>
    <n v="0.85000000000000009"/>
    <n v="5.8364705882352927"/>
    <n v="8103"/>
    <n v="47292.921176470576"/>
    <n v="5.2004031501968882E-2"/>
    <n v="8.0606248828051772"/>
    <n v="6.0390000000000006"/>
    <n v="0"/>
  </r>
  <r>
    <s v="教培"/>
    <s v="驾校"/>
    <x v="0"/>
    <x v="3"/>
    <s v="C驾驶培训"/>
    <x v="14"/>
    <x v="242"/>
    <x v="1"/>
    <n v="619"/>
    <n v="26"/>
    <n v="0.54900000000000004"/>
    <n v="0.04"/>
    <n v="40"/>
    <n v="16"/>
    <n v="0.4"/>
    <n v="0.4"/>
    <n v="16"/>
    <n v="0.85000000000000009"/>
    <n v="8.4894117647058813"/>
    <n v="8103"/>
    <n v="68789.703529411752"/>
    <n v="5.2004031501968882E-2"/>
    <n v="32.190495499718736"/>
    <n v="20.464495499718737"/>
    <n v="8"/>
  </r>
  <r>
    <s v="教培"/>
    <s v="驾校"/>
    <x v="0"/>
    <x v="3"/>
    <s v="C驾驶培训"/>
    <x v="6"/>
    <x v="243"/>
    <x v="0"/>
    <n v="27"/>
    <n v="0"/>
    <n v="0.54900000000000004"/>
    <n v="0"/>
    <n v="4"/>
    <n v="0"/>
    <n v="0"/>
    <n v="0.4"/>
    <n v="1.6"/>
    <n v="0.85000000000000009"/>
    <n v="1.8823529411764706"/>
    <n v="8103"/>
    <n v="15252.705882352941"/>
    <n v="5.2004031501968882E-2"/>
    <n v="1.4041088505531598"/>
    <n v="1.4041088505531598"/>
    <n v="0"/>
  </r>
  <r>
    <s v="教培"/>
    <s v="驾校"/>
    <x v="0"/>
    <x v="3"/>
    <s v="C驾驶培训"/>
    <x v="3"/>
    <x v="244"/>
    <x v="0"/>
    <n v="191"/>
    <n v="1"/>
    <n v="0.54900000000000004"/>
    <n v="0.01"/>
    <n v="11"/>
    <n v="1"/>
    <n v="0.09"/>
    <n v="0.4"/>
    <n v="4.4000000000000004"/>
    <n v="0.85000000000000009"/>
    <n v="4.5305882352941174"/>
    <n v="8103"/>
    <n v="36711.356470588231"/>
    <n v="5.2004031501968882E-2"/>
    <n v="9.9327700168760558"/>
    <n v="9.4817700168760553"/>
    <n v="1"/>
  </r>
  <r>
    <s v="教培"/>
    <s v="驾校"/>
    <x v="0"/>
    <x v="3"/>
    <s v="C驾驶培训"/>
    <x v="20"/>
    <x v="245"/>
    <x v="0"/>
    <n v="21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1.0920846615413464"/>
    <n v="1.0920846615413464"/>
    <n v="0"/>
  </r>
  <r>
    <s v="教培"/>
    <s v="驾校"/>
    <x v="0"/>
    <x v="3"/>
    <s v="C驾驶培训"/>
    <x v="32"/>
    <x v="246"/>
    <x v="2"/>
    <n v="43"/>
    <n v="0"/>
    <n v="0.54900000000000004"/>
    <n v="0"/>
    <n v="0"/>
    <n v="0"/>
    <n v="0"/>
    <n v="0.4"/>
    <n v="0"/>
    <n v="0.85000000000000009"/>
    <n v="0"/>
    <n v="8103"/>
    <n v="0"/>
    <n v="5.2004031501968882E-2"/>
    <n v="2.236173354584662"/>
    <n v="2.236173354584662"/>
    <n v="0"/>
  </r>
  <r>
    <s v="教培"/>
    <s v="驾校"/>
    <x v="0"/>
    <x v="3"/>
    <s v="C驾驶培训"/>
    <x v="16"/>
    <x v="247"/>
    <x v="1"/>
    <n v="179"/>
    <n v="1"/>
    <n v="0.54900000000000004"/>
    <n v="0.01"/>
    <n v="49"/>
    <n v="1"/>
    <n v="0.02"/>
    <n v="0.4"/>
    <n v="19.600000000000001"/>
    <n v="0.85000000000000009"/>
    <n v="22.412941176470589"/>
    <n v="8103"/>
    <n v="181612.0623529412"/>
    <n v="5.2004031501968882E-2"/>
    <n v="9.3087216388524308"/>
    <n v="8.8577216388524302"/>
    <n v="1"/>
  </r>
  <r>
    <s v="教培"/>
    <s v="驾校"/>
    <x v="0"/>
    <x v="3"/>
    <s v="C驾驶培训"/>
    <x v="14"/>
    <x v="248"/>
    <x v="1"/>
    <n v="244"/>
    <n v="20"/>
    <n v="0.54900000000000004"/>
    <n v="0.08"/>
    <n v="46"/>
    <n v="19"/>
    <n v="0.41"/>
    <n v="0.4"/>
    <n v="19"/>
    <n v="0.85000000000000009"/>
    <n v="10.081176470588233"/>
    <n v="8103"/>
    <n v="81687.772941176445"/>
    <n v="5.2004031501968882E-2"/>
    <n v="12.688983686480407"/>
    <n v="10.98"/>
    <n v="2"/>
  </r>
  <r>
    <s v="教培"/>
    <s v="驾校"/>
    <x v="0"/>
    <x v="3"/>
    <s v="C驾驶培训"/>
    <x v="16"/>
    <x v="249"/>
    <x v="1"/>
    <n v="170"/>
    <n v="3"/>
    <n v="0.54900000000000004"/>
    <n v="0.02"/>
    <n v="19"/>
    <n v="3"/>
    <n v="0.16"/>
    <n v="0.4"/>
    <n v="7.6000000000000005"/>
    <n v="0.85000000000000009"/>
    <n v="7.0035294117647053"/>
    <n v="8103"/>
    <n v="56749.598823529406"/>
    <n v="5.2004031501968882E-2"/>
    <n v="8.8406853553347098"/>
    <n v="7.48768535533471"/>
    <n v="0"/>
  </r>
  <r>
    <s v="教培"/>
    <s v="驾校"/>
    <x v="0"/>
    <x v="3"/>
    <s v="C驾驶培训"/>
    <x v="19"/>
    <x v="250"/>
    <x v="1"/>
    <n v="52"/>
    <n v="1"/>
    <n v="0.54900000000000004"/>
    <n v="0.02"/>
    <n v="13"/>
    <n v="1"/>
    <n v="0.08"/>
    <n v="0.4"/>
    <n v="5.2"/>
    <n v="0.85000000000000009"/>
    <n v="5.471764705882352"/>
    <n v="8103"/>
    <n v="44337.709411764699"/>
    <n v="5.2004031501968882E-2"/>
    <n v="2.7042096381023817"/>
    <n v="2.2532096381023816"/>
    <n v="0"/>
  </r>
  <r>
    <s v="教培"/>
    <s v="驾校"/>
    <x v="0"/>
    <x v="3"/>
    <s v="C驾驶培训"/>
    <x v="7"/>
    <x v="251"/>
    <x v="0"/>
    <n v="345"/>
    <n v="8"/>
    <n v="0.54900000000000004"/>
    <n v="0.02"/>
    <n v="9"/>
    <n v="6"/>
    <n v="0.67"/>
    <n v="0.4"/>
    <n v="6"/>
    <n v="0.85000000000000009"/>
    <n v="3.1835294117647051"/>
    <n v="8103"/>
    <n v="25796.138823529403"/>
    <n v="5.2004031501968882E-2"/>
    <n v="17.941390868179266"/>
    <n v="14.333390868179265"/>
    <n v="0"/>
  </r>
  <r>
    <s v="教培"/>
    <s v="驾校"/>
    <x v="0"/>
    <x v="3"/>
    <s v="C驾驶培训"/>
    <x v="31"/>
    <x v="252"/>
    <x v="1"/>
    <n v="7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0.3640282205137822"/>
    <n v="0.3640282205137822"/>
    <n v="0"/>
  </r>
  <r>
    <s v="教培"/>
    <s v="驾校"/>
    <x v="0"/>
    <x v="3"/>
    <s v="C驾驶培训"/>
    <x v="12"/>
    <x v="253"/>
    <x v="0"/>
    <n v="71"/>
    <n v="0"/>
    <n v="0.54900000000000004"/>
    <n v="0"/>
    <n v="3"/>
    <n v="0"/>
    <n v="0"/>
    <n v="0.4"/>
    <n v="1.2000000000000002"/>
    <n v="0.85000000000000009"/>
    <n v="1.411764705882353"/>
    <n v="8103"/>
    <n v="11439.529411764706"/>
    <n v="5.2004031501968882E-2"/>
    <n v="3.6922862366397906"/>
    <n v="3.6922862366397906"/>
    <n v="0"/>
  </r>
  <r>
    <s v="教培"/>
    <s v="驾校"/>
    <x v="0"/>
    <x v="3"/>
    <s v="C驾驶培训"/>
    <x v="3"/>
    <x v="254"/>
    <x v="0"/>
    <n v="206"/>
    <n v="57"/>
    <n v="0.54900000000000004"/>
    <n v="0.28000000000000003"/>
    <n v="55"/>
    <n v="48"/>
    <n v="0.87"/>
    <n v="0.4"/>
    <n v="48"/>
    <n v="0.85000000000000009"/>
    <n v="25.46823529411764"/>
    <n v="8103"/>
    <n v="206369.11058823523"/>
    <n v="5.2004031501968882E-2"/>
    <n v="10.71283048940559"/>
    <n v="31.293000000000003"/>
    <n v="11"/>
  </r>
  <r>
    <s v="教培"/>
    <s v="驾校"/>
    <x v="0"/>
    <x v="3"/>
    <s v="C驾驶培训"/>
    <x v="20"/>
    <x v="255"/>
    <x v="0"/>
    <n v="6"/>
    <n v="0"/>
    <n v="0.54900000000000004"/>
    <n v="0"/>
    <n v="0"/>
    <n v="0"/>
    <n v="0"/>
    <n v="0.4"/>
    <n v="0"/>
    <n v="0.85000000000000009"/>
    <n v="0"/>
    <n v="8103"/>
    <n v="0"/>
    <n v="5.2004031501968882E-2"/>
    <n v="0.31202418901181328"/>
    <n v="0.31202418901181328"/>
    <n v="0"/>
  </r>
  <r>
    <s v="教培"/>
    <s v="驾校"/>
    <x v="0"/>
    <x v="3"/>
    <s v="C驾驶培训"/>
    <x v="20"/>
    <x v="256"/>
    <x v="0"/>
    <n v="17"/>
    <n v="0"/>
    <n v="0.54900000000000004"/>
    <n v="0"/>
    <n v="0"/>
    <n v="0"/>
    <n v="0"/>
    <n v="0.4"/>
    <n v="0"/>
    <n v="0.85000000000000009"/>
    <n v="0"/>
    <n v="8103"/>
    <n v="0"/>
    <n v="5.2004031501968882E-2"/>
    <n v="0.88406853553347098"/>
    <n v="0.88406853553347098"/>
    <n v="0"/>
  </r>
  <r>
    <s v="教培"/>
    <s v="驾校"/>
    <x v="0"/>
    <x v="3"/>
    <s v="C驾驶培训"/>
    <x v="22"/>
    <x v="257"/>
    <x v="1"/>
    <n v="8"/>
    <n v="0"/>
    <n v="0.54900000000000004"/>
    <n v="0"/>
    <n v="0"/>
    <n v="0"/>
    <n v="0"/>
    <n v="0.4"/>
    <n v="0"/>
    <n v="0.85000000000000009"/>
    <n v="0"/>
    <n v="8103"/>
    <n v="0"/>
    <n v="5.2004031501968882E-2"/>
    <n v="0.41603225201575106"/>
    <n v="0.41603225201575106"/>
    <n v="0"/>
  </r>
  <r>
    <s v="教培"/>
    <s v="驾校"/>
    <x v="0"/>
    <x v="3"/>
    <s v="C驾驶培训"/>
    <x v="4"/>
    <x v="258"/>
    <x v="1"/>
    <n v="12"/>
    <n v="0"/>
    <n v="0.54900000000000004"/>
    <n v="0"/>
    <n v="0"/>
    <n v="0"/>
    <n v="0"/>
    <n v="0.4"/>
    <n v="0"/>
    <n v="0.85000000000000009"/>
    <n v="0"/>
    <n v="8103"/>
    <n v="0"/>
    <n v="5.2004031501968882E-2"/>
    <n v="0.62404837802362656"/>
    <n v="0.62404837802362656"/>
    <n v="0"/>
  </r>
  <r>
    <s v="教培"/>
    <s v="驾校"/>
    <x v="0"/>
    <x v="3"/>
    <s v="C驾驶培训"/>
    <x v="29"/>
    <x v="259"/>
    <x v="1"/>
    <n v="46"/>
    <n v="0"/>
    <n v="0.54900000000000004"/>
    <n v="0"/>
    <n v="7"/>
    <n v="0"/>
    <n v="0"/>
    <n v="0.4"/>
    <n v="2.8000000000000003"/>
    <n v="0.85000000000000009"/>
    <n v="3.2941176470588234"/>
    <n v="8103"/>
    <n v="26692.235294117647"/>
    <n v="5.2004031501968882E-2"/>
    <n v="2.3921854490905687"/>
    <n v="2.3921854490905687"/>
    <n v="0"/>
  </r>
  <r>
    <s v="教培"/>
    <s v="驾校"/>
    <x v="0"/>
    <x v="3"/>
    <s v="C驾驶培训"/>
    <x v="29"/>
    <x v="260"/>
    <x v="1"/>
    <n v="18"/>
    <n v="0"/>
    <n v="0.54900000000000004"/>
    <n v="0"/>
    <n v="0"/>
    <n v="0"/>
    <n v="0"/>
    <n v="0.4"/>
    <n v="0"/>
    <n v="0.85000000000000009"/>
    <n v="0"/>
    <n v="8103"/>
    <n v="0"/>
    <n v="5.2004031501968882E-2"/>
    <n v="0.93607256703543984"/>
    <n v="0.93607256703543984"/>
    <n v="1"/>
  </r>
  <r>
    <s v="教培"/>
    <s v="驾校"/>
    <x v="0"/>
    <x v="3"/>
    <s v="C驾驶培训"/>
    <x v="25"/>
    <x v="261"/>
    <x v="1"/>
    <n v="0"/>
    <n v="0"/>
    <n v="0.54900000000000004"/>
    <n v="0"/>
    <n v="0"/>
    <n v="0"/>
    <n v="0"/>
    <n v="0.4"/>
    <n v="0"/>
    <n v="0.85000000000000009"/>
    <n v="0"/>
    <n v="8103"/>
    <n v="0"/>
    <n v="5.2004031501968882E-2"/>
    <n v="0"/>
    <n v="0"/>
    <n v="0"/>
  </r>
  <r>
    <s v="教培"/>
    <s v="驾校"/>
    <x v="0"/>
    <x v="3"/>
    <s v="C驾驶培训"/>
    <x v="20"/>
    <x v="262"/>
    <x v="0"/>
    <n v="2"/>
    <n v="0"/>
    <n v="0.54900000000000004"/>
    <n v="0"/>
    <n v="0"/>
    <n v="0"/>
    <n v="0"/>
    <n v="0.4"/>
    <n v="0"/>
    <n v="0.85000000000000009"/>
    <n v="0"/>
    <n v="8103"/>
    <n v="0"/>
    <n v="5.2004031501968882E-2"/>
    <n v="0.10400806300393776"/>
    <n v="0.10400806300393776"/>
    <n v="0"/>
  </r>
  <r>
    <s v="教培"/>
    <s v="驾校"/>
    <x v="0"/>
    <x v="3"/>
    <s v="C驾驶培训"/>
    <x v="22"/>
    <x v="263"/>
    <x v="1"/>
    <n v="52"/>
    <n v="0"/>
    <n v="0.54900000000000004"/>
    <n v="0"/>
    <n v="5"/>
    <n v="0"/>
    <n v="0"/>
    <n v="0.4"/>
    <n v="2"/>
    <n v="0.85000000000000009"/>
    <n v="2.3529411764705879"/>
    <n v="8103"/>
    <n v="19065.882352941175"/>
    <n v="5.2004031501968882E-2"/>
    <n v="2.7042096381023817"/>
    <n v="2.7042096381023817"/>
    <n v="0"/>
  </r>
  <r>
    <s v="教培"/>
    <s v="驾校"/>
    <x v="0"/>
    <x v="3"/>
    <s v="C驾驶培训"/>
    <x v="7"/>
    <x v="264"/>
    <x v="0"/>
    <n v="122"/>
    <n v="1"/>
    <n v="0.54900000000000004"/>
    <n v="0.01"/>
    <n v="11"/>
    <n v="1"/>
    <n v="0.09"/>
    <n v="0.4"/>
    <n v="4.4000000000000004"/>
    <n v="0.85000000000000009"/>
    <n v="4.5305882352941174"/>
    <n v="8103"/>
    <n v="36711.356470588231"/>
    <n v="5.2004031501968882E-2"/>
    <n v="6.3444918432402035"/>
    <n v="5.8934918432402039"/>
    <n v="0"/>
  </r>
  <r>
    <s v="教培"/>
    <s v="驾校"/>
    <x v="0"/>
    <x v="3"/>
    <s v="C驾驶培训"/>
    <x v="18"/>
    <x v="265"/>
    <x v="0"/>
    <n v="116"/>
    <n v="0"/>
    <n v="0.54900000000000004"/>
    <n v="0"/>
    <n v="12"/>
    <n v="0"/>
    <n v="0"/>
    <n v="0.4"/>
    <n v="4.8000000000000007"/>
    <n v="0.85000000000000009"/>
    <n v="5.6470588235294121"/>
    <n v="8103"/>
    <n v="45758.117647058825"/>
    <n v="5.2004031501968882E-2"/>
    <n v="6.0324676542283902"/>
    <n v="6.0324676542283902"/>
    <n v="0"/>
  </r>
  <r>
    <s v="教培"/>
    <s v="驾校"/>
    <x v="0"/>
    <x v="3"/>
    <s v="C驾驶培训"/>
    <x v="2"/>
    <x v="266"/>
    <x v="1"/>
    <n v="290"/>
    <n v="4"/>
    <n v="0.54900000000000004"/>
    <n v="0.01"/>
    <n v="35"/>
    <n v="4"/>
    <n v="0.11"/>
    <n v="0.4"/>
    <n v="14"/>
    <n v="0.85000000000000009"/>
    <n v="13.887058823529411"/>
    <n v="8103"/>
    <n v="112526.83764705883"/>
    <n v="5.2004031501968882E-2"/>
    <n v="15.081169135570976"/>
    <n v="13.277169135570976"/>
    <n v="1"/>
  </r>
  <r>
    <s v="教培"/>
    <s v="驾校"/>
    <x v="0"/>
    <x v="3"/>
    <s v="C驾驶培训"/>
    <x v="13"/>
    <x v="267"/>
    <x v="1"/>
    <n v="49"/>
    <n v="2"/>
    <n v="0.54900000000000004"/>
    <n v="0.04"/>
    <n v="6"/>
    <n v="2"/>
    <n v="0.33"/>
    <n v="0.4"/>
    <n v="2.4000000000000004"/>
    <n v="0.85000000000000009"/>
    <n v="1.5317647058823531"/>
    <n v="8103"/>
    <n v="12411.889411764707"/>
    <n v="5.2004031501968882E-2"/>
    <n v="2.5481975435964754"/>
    <n v="1.6461975435964755"/>
    <n v="0"/>
  </r>
  <r>
    <s v="教培"/>
    <s v="驾校"/>
    <x v="0"/>
    <x v="3"/>
    <s v="C驾驶培训"/>
    <x v="4"/>
    <x v="268"/>
    <x v="1"/>
    <n v="108"/>
    <n v="2"/>
    <n v="0.54900000000000004"/>
    <n v="0.02"/>
    <n v="19"/>
    <n v="2"/>
    <n v="0.11"/>
    <n v="0.4"/>
    <n v="7.6000000000000005"/>
    <n v="0.85000000000000009"/>
    <n v="7.6494117647058824"/>
    <n v="8103"/>
    <n v="61983.183529411763"/>
    <n v="5.2004031501968882E-2"/>
    <n v="5.6164354022126393"/>
    <n v="4.7144354022126391"/>
    <n v="0"/>
  </r>
  <r>
    <s v="教培"/>
    <s v="驾校"/>
    <x v="0"/>
    <x v="3"/>
    <s v="C驾驶培训"/>
    <x v="21"/>
    <x v="269"/>
    <x v="1"/>
    <n v="24"/>
    <n v="1"/>
    <n v="0.54900000000000004"/>
    <n v="0.04"/>
    <n v="11"/>
    <n v="1"/>
    <n v="0.09"/>
    <n v="0.4"/>
    <n v="4.4000000000000004"/>
    <n v="0.85000000000000009"/>
    <n v="4.5305882352941174"/>
    <n v="8103"/>
    <n v="36711.356470588231"/>
    <n v="5.2004031501968882E-2"/>
    <n v="1.2480967560472531"/>
    <n v="0.79709675604725316"/>
    <n v="0"/>
  </r>
  <r>
    <s v="教培"/>
    <s v="驾校"/>
    <x v="0"/>
    <x v="3"/>
    <s v="C驾驶培训"/>
    <x v="26"/>
    <x v="270"/>
    <x v="1"/>
    <n v="394"/>
    <n v="65"/>
    <n v="0.54900000000000004"/>
    <n v="0.16"/>
    <n v="113"/>
    <n v="59"/>
    <n v="0.52"/>
    <n v="0.4"/>
    <n v="59"/>
    <n v="0.85000000000000009"/>
    <n v="31.304705882352934"/>
    <n v="8103"/>
    <n v="253662.03176470581"/>
    <n v="5.2004031501968882E-2"/>
    <n v="20.489588411775738"/>
    <n v="35.685000000000002"/>
    <n v="7"/>
  </r>
  <r>
    <s v="教培"/>
    <s v="驾校"/>
    <x v="0"/>
    <x v="3"/>
    <s v="C驾驶培训"/>
    <x v="25"/>
    <x v="271"/>
    <x v="1"/>
    <n v="17"/>
    <n v="1"/>
    <n v="0.54900000000000004"/>
    <n v="0.06"/>
    <n v="4"/>
    <n v="1"/>
    <n v="0.25"/>
    <n v="0.4"/>
    <n v="1.6"/>
    <n v="0.85000000000000009"/>
    <n v="1.2364705882352942"/>
    <n v="8103"/>
    <n v="10019.121176470589"/>
    <n v="5.2004031501968882E-2"/>
    <n v="0.88406853553347098"/>
    <n v="0.54900000000000004"/>
    <n v="0"/>
  </r>
  <r>
    <s v="教培"/>
    <s v="驾校"/>
    <x v="0"/>
    <x v="3"/>
    <s v="C驾驶培训"/>
    <x v="6"/>
    <x v="272"/>
    <x v="0"/>
    <n v="1"/>
    <n v="0"/>
    <n v="0.54900000000000004"/>
    <n v="0"/>
    <n v="0"/>
    <n v="0"/>
    <n v="0"/>
    <n v="0.4"/>
    <n v="0"/>
    <n v="0.85000000000000009"/>
    <n v="0"/>
    <n v="8103"/>
    <n v="0"/>
    <n v="5.2004031501968882E-2"/>
    <n v="5.2004031501968882E-2"/>
    <n v="5.2004031501968882E-2"/>
    <n v="0"/>
  </r>
  <r>
    <s v="教培"/>
    <s v="驾校"/>
    <x v="0"/>
    <x v="3"/>
    <s v="C驾驶培训"/>
    <x v="26"/>
    <x v="273"/>
    <x v="1"/>
    <n v="97"/>
    <n v="4"/>
    <n v="0.54900000000000004"/>
    <n v="0.04"/>
    <n v="21"/>
    <n v="3"/>
    <n v="0.14000000000000001"/>
    <n v="0.4"/>
    <n v="8.4"/>
    <n v="0.85000000000000009"/>
    <n v="7.9447058823529408"/>
    <n v="8103"/>
    <n v="64375.951764705882"/>
    <n v="5.2004031501968882E-2"/>
    <n v="5.0443910556909817"/>
    <n v="3.2403910556909818"/>
    <n v="3"/>
  </r>
  <r>
    <s v="教培"/>
    <s v="驾校"/>
    <x v="0"/>
    <x v="3"/>
    <s v="C驾驶培训"/>
    <x v="12"/>
    <x v="274"/>
    <x v="0"/>
    <n v="109"/>
    <n v="3"/>
    <n v="0.54900000000000004"/>
    <n v="0.03"/>
    <n v="5"/>
    <n v="1"/>
    <n v="0.2"/>
    <n v="0.4"/>
    <n v="2"/>
    <n v="0.85000000000000009"/>
    <n v="1.7070588235294117"/>
    <n v="8103"/>
    <n v="13832.297647058824"/>
    <n v="5.2004031501968882E-2"/>
    <n v="5.6684394337146085"/>
    <n v="4.3154394337146087"/>
    <n v="0"/>
  </r>
  <r>
    <s v="教培"/>
    <s v="驾校"/>
    <x v="0"/>
    <x v="3"/>
    <s v="C驾驶培训"/>
    <x v="5"/>
    <x v="275"/>
    <x v="0"/>
    <n v="257"/>
    <n v="70"/>
    <n v="0.54900000000000004"/>
    <n v="0.27"/>
    <n v="86"/>
    <n v="64"/>
    <n v="0.74"/>
    <n v="0.4"/>
    <n v="64"/>
    <n v="0.85000000000000009"/>
    <n v="33.957647058823525"/>
    <n v="8103"/>
    <n v="275158.81411764701"/>
    <n v="5.2004031501968882E-2"/>
    <n v="13.365036096006003"/>
    <n v="38.43"/>
    <n v="3"/>
  </r>
  <r>
    <s v="教培"/>
    <s v="驾校"/>
    <x v="0"/>
    <x v="3"/>
    <s v="C驾驶培训"/>
    <x v="19"/>
    <x v="276"/>
    <x v="1"/>
    <n v="95"/>
    <n v="1"/>
    <n v="0.54900000000000004"/>
    <n v="0.01"/>
    <n v="7"/>
    <n v="0"/>
    <n v="0"/>
    <n v="0.4"/>
    <n v="2.8000000000000003"/>
    <n v="0.85000000000000009"/>
    <n v="3.2941176470588234"/>
    <n v="8103"/>
    <n v="26692.235294117647"/>
    <n v="5.2004031501968882E-2"/>
    <n v="4.9403829926870442"/>
    <n v="4.4893829926870445"/>
    <n v="0"/>
  </r>
  <r>
    <s v="教培"/>
    <s v="驾校"/>
    <x v="0"/>
    <x v="3"/>
    <s v="C驾驶培训"/>
    <x v="4"/>
    <x v="277"/>
    <x v="1"/>
    <n v="146"/>
    <n v="5"/>
    <n v="0.54900000000000004"/>
    <n v="0.03"/>
    <n v="25"/>
    <n v="4"/>
    <n v="0.16"/>
    <n v="0.4"/>
    <n v="10"/>
    <n v="0.85000000000000009"/>
    <n v="9.1811764705882339"/>
    <n v="8103"/>
    <n v="74395.072941176462"/>
    <n v="5.2004031501968882E-2"/>
    <n v="7.5925885992874571"/>
    <n v="5.3375885992874572"/>
    <n v="0"/>
  </r>
  <r>
    <s v="教培"/>
    <s v="驾校"/>
    <x v="0"/>
    <x v="3"/>
    <s v="C驾驶培训"/>
    <x v="14"/>
    <x v="278"/>
    <x v="1"/>
    <n v="258"/>
    <n v="6"/>
    <n v="0.54900000000000004"/>
    <n v="0.02"/>
    <n v="25"/>
    <n v="6"/>
    <n v="0.24"/>
    <n v="0.4"/>
    <n v="10"/>
    <n v="0.85000000000000009"/>
    <n v="7.8894117647058808"/>
    <n v="8103"/>
    <n v="63927.903529411749"/>
    <n v="5.2004031501968882E-2"/>
    <n v="13.417040127507972"/>
    <n v="10.711040127507973"/>
    <n v="0"/>
  </r>
  <r>
    <s v="教培"/>
    <s v="驾校"/>
    <x v="0"/>
    <x v="3"/>
    <s v="C驾驶培训"/>
    <x v="3"/>
    <x v="279"/>
    <x v="0"/>
    <n v="265"/>
    <n v="12"/>
    <n v="0.54900000000000004"/>
    <n v="0.05"/>
    <n v="30"/>
    <n v="7"/>
    <n v="0.23"/>
    <n v="0.4"/>
    <n v="12"/>
    <n v="0.85000000000000009"/>
    <n v="9.5964705882352934"/>
    <n v="8103"/>
    <n v="77760.201176470582"/>
    <n v="5.2004031501968882E-2"/>
    <n v="13.781068348021753"/>
    <n v="8.369068348021754"/>
    <n v="1"/>
  </r>
  <r>
    <s v="教培"/>
    <s v="驾校"/>
    <x v="0"/>
    <x v="3"/>
    <s v="C驾驶培训"/>
    <x v="25"/>
    <x v="280"/>
    <x v="1"/>
    <n v="1"/>
    <n v="0"/>
    <n v="0.54900000000000004"/>
    <n v="0"/>
    <n v="0"/>
    <n v="0"/>
    <n v="0"/>
    <n v="0.4"/>
    <n v="0"/>
    <n v="0.85000000000000009"/>
    <n v="0"/>
    <n v="8103"/>
    <n v="0"/>
    <n v="5.2004031501968882E-2"/>
    <n v="5.2004031501968882E-2"/>
    <n v="5.2004031501968882E-2"/>
    <n v="0"/>
  </r>
  <r>
    <s v="教培"/>
    <s v="驾校"/>
    <x v="0"/>
    <x v="3"/>
    <s v="C驾驶培训"/>
    <x v="4"/>
    <x v="281"/>
    <x v="1"/>
    <n v="89"/>
    <n v="3"/>
    <n v="0.54900000000000004"/>
    <n v="0.03"/>
    <n v="11"/>
    <n v="3"/>
    <n v="0.27"/>
    <n v="0.4"/>
    <n v="4.4000000000000004"/>
    <n v="0.85000000000000009"/>
    <n v="3.2388235294117647"/>
    <n v="8103"/>
    <n v="26244.187058823529"/>
    <n v="5.2004031501968882E-2"/>
    <n v="4.6283588036752308"/>
    <n v="3.275358803675231"/>
    <n v="0"/>
  </r>
  <r>
    <s v="教培"/>
    <s v="驾校"/>
    <x v="0"/>
    <x v="3"/>
    <s v="C驾驶培训"/>
    <x v="5"/>
    <x v="282"/>
    <x v="0"/>
    <n v="23"/>
    <n v="0"/>
    <n v="0.54900000000000004"/>
    <n v="0"/>
    <n v="17"/>
    <n v="0"/>
    <n v="0"/>
    <n v="0.4"/>
    <n v="6.8000000000000007"/>
    <n v="0.85000000000000009"/>
    <n v="8"/>
    <n v="8103"/>
    <n v="64824"/>
    <n v="5.2004031501968882E-2"/>
    <n v="1.1960927245452844"/>
    <n v="1.1960927245452844"/>
    <n v="0"/>
  </r>
  <r>
    <s v="教培"/>
    <s v="驾校"/>
    <x v="0"/>
    <x v="3"/>
    <s v="C驾驶培训"/>
    <x v="10"/>
    <x v="283"/>
    <x v="0"/>
    <n v="87"/>
    <n v="9"/>
    <n v="0.54900000000000004"/>
    <n v="0.1"/>
    <n v="46"/>
    <n v="9"/>
    <n v="0.2"/>
    <n v="0.4"/>
    <n v="18.400000000000002"/>
    <n v="0.85000000000000009"/>
    <n v="15.834117647058823"/>
    <n v="8103"/>
    <n v="128303.85529411765"/>
    <n v="5.2004031501968882E-2"/>
    <n v="4.5243507406712924"/>
    <n v="4.9410000000000007"/>
    <n v="0"/>
  </r>
  <r>
    <s v="教培"/>
    <s v="驾校"/>
    <x v="0"/>
    <x v="3"/>
    <s v="C驾驶培训"/>
    <x v="3"/>
    <x v="284"/>
    <x v="0"/>
    <n v="401"/>
    <n v="2"/>
    <n v="0.54900000000000004"/>
    <n v="0"/>
    <n v="33"/>
    <n v="2"/>
    <n v="0.06"/>
    <n v="0.4"/>
    <n v="13.200000000000001"/>
    <n v="0.85000000000000009"/>
    <n v="14.237647058823528"/>
    <n v="8103"/>
    <n v="115367.65411764705"/>
    <n v="5.2004031501968882E-2"/>
    <n v="20.853616632289523"/>
    <n v="19.951616632289522"/>
    <n v="1"/>
  </r>
  <r>
    <s v="教培"/>
    <s v="驾校"/>
    <x v="0"/>
    <x v="3"/>
    <s v="C驾驶培训"/>
    <x v="6"/>
    <x v="285"/>
    <x v="0"/>
    <n v="143"/>
    <n v="2"/>
    <n v="0.54900000000000004"/>
    <n v="0.01"/>
    <n v="32"/>
    <n v="2"/>
    <n v="0.06"/>
    <n v="0.4"/>
    <n v="12.8"/>
    <n v="0.85000000000000009"/>
    <n v="13.76705882352941"/>
    <n v="8103"/>
    <n v="111554.47764705881"/>
    <n v="5.2004031501968882E-2"/>
    <n v="7.4365765047815504"/>
    <n v="6.5345765047815503"/>
    <n v="0"/>
  </r>
  <r>
    <s v="教培"/>
    <s v="驾校"/>
    <x v="0"/>
    <x v="3"/>
    <s v="C驾驶培训"/>
    <x v="6"/>
    <x v="286"/>
    <x v="0"/>
    <n v="96"/>
    <n v="1"/>
    <n v="0.54900000000000004"/>
    <n v="0.01"/>
    <n v="16"/>
    <n v="1"/>
    <n v="0.06"/>
    <n v="0.4"/>
    <n v="6.4"/>
    <n v="0.85000000000000009"/>
    <n v="6.8835294117647052"/>
    <n v="8103"/>
    <n v="55777.238823529406"/>
    <n v="5.2004031501968882E-2"/>
    <n v="4.9923870241890125"/>
    <n v="4.5413870241890129"/>
    <n v="0"/>
  </r>
  <r>
    <s v="教培"/>
    <s v="驾校"/>
    <x v="0"/>
    <x v="3"/>
    <s v="C驾驶培训"/>
    <x v="9"/>
    <x v="287"/>
    <x v="0"/>
    <n v="134"/>
    <n v="16"/>
    <n v="0.54900000000000004"/>
    <n v="0.12"/>
    <n v="22"/>
    <n v="14"/>
    <n v="0.64"/>
    <n v="0.4"/>
    <n v="14"/>
    <n v="0.85000000000000009"/>
    <n v="7.4282352941176457"/>
    <n v="8103"/>
    <n v="60190.990588235283"/>
    <n v="5.2004031501968882E-2"/>
    <n v="6.9685402212638303"/>
    <n v="8.7840000000000007"/>
    <n v="2"/>
  </r>
  <r>
    <s v="教培"/>
    <s v="驾校"/>
    <x v="0"/>
    <x v="3"/>
    <s v="C驾驶培训"/>
    <x v="14"/>
    <x v="288"/>
    <x v="1"/>
    <n v="314"/>
    <n v="3"/>
    <n v="0.54900000000000004"/>
    <n v="0.01"/>
    <n v="56"/>
    <n v="3"/>
    <n v="0.05"/>
    <n v="0.4"/>
    <n v="22.400000000000002"/>
    <n v="0.85000000000000009"/>
    <n v="24.415294117647058"/>
    <n v="8103"/>
    <n v="197837.12823529411"/>
    <n v="5.2004031501968882E-2"/>
    <n v="16.329265891618228"/>
    <n v="14.976265891618228"/>
    <n v="0"/>
  </r>
  <r>
    <s v="教培"/>
    <s v="驾校"/>
    <x v="0"/>
    <x v="3"/>
    <s v="C驾驶培训"/>
    <x v="8"/>
    <x v="289"/>
    <x v="0"/>
    <n v="36"/>
    <n v="1"/>
    <n v="0.54900000000000004"/>
    <n v="0.03"/>
    <n v="6"/>
    <n v="1"/>
    <n v="0.17"/>
    <n v="0.4"/>
    <n v="2.4000000000000004"/>
    <n v="0.85000000000000009"/>
    <n v="2.1776470588235295"/>
    <n v="8103"/>
    <n v="17645.47411764706"/>
    <n v="5.2004031501968882E-2"/>
    <n v="1.8721451340708797"/>
    <n v="1.4211451340708798"/>
    <n v="0"/>
  </r>
  <r>
    <s v="教培"/>
    <s v="驾校"/>
    <x v="0"/>
    <x v="3"/>
    <s v="C驾驶培训"/>
    <x v="13"/>
    <x v="290"/>
    <x v="1"/>
    <n v="94"/>
    <n v="0"/>
    <n v="0.54900000000000004"/>
    <n v="0"/>
    <n v="9"/>
    <n v="0"/>
    <n v="0"/>
    <n v="0.4"/>
    <n v="3.6"/>
    <n v="0.85000000000000009"/>
    <n v="4.2352941176470589"/>
    <n v="8103"/>
    <n v="34318.588235294119"/>
    <n v="5.2004031501968882E-2"/>
    <n v="4.888378961185075"/>
    <n v="4.888378961185075"/>
    <n v="0"/>
  </r>
  <r>
    <s v="教培"/>
    <s v="驾校"/>
    <x v="0"/>
    <x v="3"/>
    <s v="C驾驶培训"/>
    <x v="13"/>
    <x v="291"/>
    <x v="1"/>
    <n v="75"/>
    <n v="0"/>
    <n v="0.54900000000000004"/>
    <n v="0"/>
    <n v="10"/>
    <n v="0"/>
    <n v="0"/>
    <n v="0.4"/>
    <n v="4"/>
    <n v="0.85000000000000009"/>
    <n v="4.7058823529411757"/>
    <n v="8103"/>
    <n v="38131.76470588235"/>
    <n v="5.2004031501968882E-2"/>
    <n v="3.9003023626476661"/>
    <n v="3.9003023626476661"/>
    <n v="0"/>
  </r>
  <r>
    <s v="教培"/>
    <s v="驾校"/>
    <x v="0"/>
    <x v="3"/>
    <s v="C驾驶培训"/>
    <x v="10"/>
    <x v="292"/>
    <x v="0"/>
    <n v="129"/>
    <n v="9"/>
    <n v="0.54900000000000004"/>
    <n v="7.0000000000000007E-2"/>
    <n v="25"/>
    <n v="8"/>
    <n v="0.32"/>
    <n v="0.4"/>
    <n v="10"/>
    <n v="0.85000000000000009"/>
    <n v="6.5976470588235285"/>
    <n v="8103"/>
    <n v="53460.734117647051"/>
    <n v="5.2004031501968882E-2"/>
    <n v="6.7085200637539861"/>
    <n v="4.9410000000000007"/>
    <n v="0"/>
  </r>
  <r>
    <s v="教培"/>
    <s v="驾校"/>
    <x v="0"/>
    <x v="3"/>
    <s v="C驾驶培训"/>
    <x v="26"/>
    <x v="293"/>
    <x v="1"/>
    <n v="174"/>
    <n v="2"/>
    <n v="0.54900000000000004"/>
    <n v="0.01"/>
    <n v="34"/>
    <n v="2"/>
    <n v="0.06"/>
    <n v="0.4"/>
    <n v="13.600000000000001"/>
    <n v="0.85000000000000009"/>
    <n v="14.708235294117646"/>
    <n v="8103"/>
    <n v="119180.83058823529"/>
    <n v="5.2004031501968882E-2"/>
    <n v="9.0487014813425848"/>
    <n v="8.1467014813425855"/>
    <n v="1"/>
  </r>
  <r>
    <s v="教培"/>
    <s v="驾校"/>
    <x v="0"/>
    <x v="3"/>
    <s v="C驾驶培训"/>
    <x v="18"/>
    <x v="294"/>
    <x v="0"/>
    <n v="232"/>
    <n v="9"/>
    <n v="0.54900000000000004"/>
    <n v="0.04"/>
    <n v="42"/>
    <n v="9"/>
    <n v="0.21"/>
    <n v="0.4"/>
    <n v="16.8"/>
    <n v="0.85000000000000009"/>
    <n v="13.951764705882351"/>
    <n v="8103"/>
    <n v="113051.14941176469"/>
    <n v="5.2004031501968882E-2"/>
    <n v="12.06493530845678"/>
    <n v="8.005935308456781"/>
    <n v="1"/>
  </r>
  <r>
    <s v="教培"/>
    <s v="驾校"/>
    <x v="0"/>
    <x v="3"/>
    <s v="C驾驶培训"/>
    <x v="5"/>
    <x v="295"/>
    <x v="0"/>
    <n v="92"/>
    <n v="20"/>
    <n v="0.54900000000000004"/>
    <n v="0.22"/>
    <n v="21"/>
    <n v="19"/>
    <n v="0.9"/>
    <n v="0.4"/>
    <n v="19"/>
    <n v="0.85000000000000009"/>
    <n v="10.081176470588233"/>
    <n v="8103"/>
    <n v="81687.772941176445"/>
    <n v="5.2004031501968882E-2"/>
    <n v="4.7843708981811375"/>
    <n v="10.98"/>
    <n v="0"/>
  </r>
  <r>
    <s v="教培"/>
    <s v="驾校"/>
    <x v="0"/>
    <x v="3"/>
    <s v="C驾驶培训"/>
    <x v="6"/>
    <x v="296"/>
    <x v="0"/>
    <n v="329"/>
    <n v="1"/>
    <n v="0.54900000000000004"/>
    <n v="0"/>
    <n v="35"/>
    <n v="1"/>
    <n v="0.03"/>
    <n v="0.4"/>
    <n v="14"/>
    <n v="0.85000000000000009"/>
    <n v="15.824705882352941"/>
    <n v="8103"/>
    <n v="128227.59176470588"/>
    <n v="5.2004031501968882E-2"/>
    <n v="17.109326364147762"/>
    <n v="16.658326364147761"/>
    <n v="1"/>
  </r>
  <r>
    <s v="教培"/>
    <s v="驾校"/>
    <x v="0"/>
    <x v="3"/>
    <s v="C驾驶培训"/>
    <x v="12"/>
    <x v="297"/>
    <x v="0"/>
    <n v="40"/>
    <n v="0"/>
    <n v="0.54900000000000004"/>
    <n v="0"/>
    <n v="9"/>
    <n v="0"/>
    <n v="0"/>
    <n v="0.4"/>
    <n v="3.6"/>
    <n v="0.85000000000000009"/>
    <n v="4.2352941176470589"/>
    <n v="8103"/>
    <n v="34318.588235294119"/>
    <n v="5.2004031501968882E-2"/>
    <n v="2.0801612600787553"/>
    <n v="2.0801612600787553"/>
    <n v="0"/>
  </r>
  <r>
    <s v="教培"/>
    <s v="驾校"/>
    <x v="0"/>
    <x v="3"/>
    <s v="C驾驶培训"/>
    <x v="31"/>
    <x v="298"/>
    <x v="1"/>
    <n v="88"/>
    <n v="7"/>
    <n v="0.54900000000000004"/>
    <n v="0.08"/>
    <n v="27"/>
    <n v="6"/>
    <n v="0.22"/>
    <n v="0.4"/>
    <n v="10.8"/>
    <n v="0.85000000000000009"/>
    <n v="8.8305882352941172"/>
    <n v="8103"/>
    <n v="71554.256470588225"/>
    <n v="5.2004031501968882E-2"/>
    <n v="4.5763547721732616"/>
    <n v="3.8430000000000004"/>
    <n v="0"/>
  </r>
  <r>
    <s v="教培"/>
    <s v="驾校"/>
    <x v="0"/>
    <x v="3"/>
    <s v="C驾驶培训"/>
    <x v="16"/>
    <x v="299"/>
    <x v="1"/>
    <n v="206"/>
    <n v="3"/>
    <n v="0.54900000000000004"/>
    <n v="0.01"/>
    <n v="55"/>
    <n v="3"/>
    <n v="0.05"/>
    <n v="0.4"/>
    <n v="22"/>
    <n v="0.85000000000000009"/>
    <n v="23.944705882352942"/>
    <n v="8103"/>
    <n v="194023.95176470588"/>
    <n v="5.2004031501968882E-2"/>
    <n v="10.71283048940559"/>
    <n v="9.3598304894055904"/>
    <n v="0"/>
  </r>
  <r>
    <s v="教培"/>
    <s v="驾校"/>
    <x v="0"/>
    <x v="3"/>
    <s v="C驾驶培训"/>
    <x v="7"/>
    <x v="300"/>
    <x v="0"/>
    <n v="251"/>
    <n v="1"/>
    <n v="0.54900000000000004"/>
    <n v="0"/>
    <n v="25"/>
    <n v="1"/>
    <n v="0.04"/>
    <n v="0.4"/>
    <n v="10"/>
    <n v="0.85000000000000009"/>
    <n v="11.118823529411765"/>
    <n v="8103"/>
    <n v="90095.827058823532"/>
    <n v="5.2004031501968882E-2"/>
    <n v="13.05301190699419"/>
    <n v="12.602011906994189"/>
    <n v="0"/>
  </r>
  <r>
    <s v="教培"/>
    <s v="驾校"/>
    <x v="0"/>
    <x v="3"/>
    <s v="C驾驶培训"/>
    <x v="27"/>
    <x v="301"/>
    <x v="1"/>
    <n v="312"/>
    <n v="59"/>
    <n v="0.54900000000000004"/>
    <n v="0.19"/>
    <n v="119"/>
    <n v="51"/>
    <n v="0.43"/>
    <n v="0.4"/>
    <n v="51"/>
    <n v="0.85000000000000009"/>
    <n v="27.059999999999995"/>
    <n v="8103"/>
    <n v="219267.17999999996"/>
    <n v="5.2004031501968882E-2"/>
    <n v="16.225257828614293"/>
    <n v="32.391000000000005"/>
    <n v="6"/>
  </r>
  <r>
    <s v="教培"/>
    <s v="驾校"/>
    <x v="0"/>
    <x v="3"/>
    <s v="C驾驶培训"/>
    <x v="7"/>
    <x v="302"/>
    <x v="0"/>
    <n v="91"/>
    <n v="1"/>
    <n v="0.54900000000000004"/>
    <n v="0.01"/>
    <n v="9"/>
    <n v="1"/>
    <n v="0.11"/>
    <n v="0.4"/>
    <n v="3.6"/>
    <n v="0.85000000000000009"/>
    <n v="3.5894117647058823"/>
    <n v="8103"/>
    <n v="29085.003529411766"/>
    <n v="5.2004031501968882E-2"/>
    <n v="4.7323668666791683"/>
    <n v="4.2813668666791687"/>
    <n v="0"/>
  </r>
  <r>
    <s v="教培"/>
    <s v="驾校"/>
    <x v="0"/>
    <x v="3"/>
    <s v="C驾驶培训"/>
    <x v="4"/>
    <x v="303"/>
    <x v="1"/>
    <n v="61"/>
    <n v="1"/>
    <n v="0.54900000000000004"/>
    <n v="0.02"/>
    <n v="7"/>
    <n v="0"/>
    <n v="0"/>
    <n v="0.4"/>
    <n v="2.8000000000000003"/>
    <n v="0.85000000000000009"/>
    <n v="3.2941176470588234"/>
    <n v="8103"/>
    <n v="26692.235294117647"/>
    <n v="5.2004031501968882E-2"/>
    <n v="3.1722459216201018"/>
    <n v="2.7212459216201017"/>
    <n v="0"/>
  </r>
  <r>
    <s v="教培"/>
    <s v="驾校"/>
    <x v="0"/>
    <x v="3"/>
    <s v="C驾驶培训"/>
    <x v="8"/>
    <x v="304"/>
    <x v="0"/>
    <n v="484"/>
    <n v="19"/>
    <n v="0.54900000000000004"/>
    <n v="0.04"/>
    <n v="77"/>
    <n v="18"/>
    <n v="0.23"/>
    <n v="0.4"/>
    <n v="30.8"/>
    <n v="0.85000000000000009"/>
    <n v="24.609411764705879"/>
    <n v="8103"/>
    <n v="199410.06352941174"/>
    <n v="5.2004031501968882E-2"/>
    <n v="25.169951246952937"/>
    <n v="16.600951246952938"/>
    <n v="6"/>
  </r>
  <r>
    <s v="教培"/>
    <s v="驾校"/>
    <x v="0"/>
    <x v="3"/>
    <s v="C驾驶培训"/>
    <x v="24"/>
    <x v="305"/>
    <x v="1"/>
    <n v="197"/>
    <n v="4"/>
    <n v="0.54900000000000004"/>
    <n v="0.02"/>
    <n v="29"/>
    <n v="4"/>
    <n v="0.14000000000000001"/>
    <n v="0.4"/>
    <n v="11.600000000000001"/>
    <n v="0.85000000000000009"/>
    <n v="11.063529411764707"/>
    <n v="8103"/>
    <n v="89647.778823529414"/>
    <n v="5.2004031501968882E-2"/>
    <n v="10.244794205887869"/>
    <n v="8.4407942058878689"/>
    <n v="0"/>
  </r>
  <r>
    <s v="教培"/>
    <s v="驾校"/>
    <x v="0"/>
    <x v="3"/>
    <s v="C驾驶培训"/>
    <x v="29"/>
    <x v="306"/>
    <x v="1"/>
    <n v="25"/>
    <n v="1"/>
    <n v="0.54900000000000004"/>
    <n v="0.04"/>
    <n v="1"/>
    <n v="1"/>
    <n v="1"/>
    <n v="0.4"/>
    <n v="1"/>
    <n v="0.85000000000000009"/>
    <n v="0.53058823529411758"/>
    <n v="8103"/>
    <n v="4299.3564705882345"/>
    <n v="5.2004031501968882E-2"/>
    <n v="1.3001007875492221"/>
    <n v="0.84910078754922214"/>
    <n v="0"/>
  </r>
  <r>
    <s v="教培"/>
    <s v="驾校"/>
    <x v="0"/>
    <x v="3"/>
    <s v="C驾驶培训"/>
    <x v="13"/>
    <x v="307"/>
    <x v="1"/>
    <n v="40"/>
    <n v="0"/>
    <n v="0.54900000000000004"/>
    <n v="0"/>
    <n v="8"/>
    <n v="0"/>
    <n v="0"/>
    <n v="0.4"/>
    <n v="3.2"/>
    <n v="0.85000000000000009"/>
    <n v="3.7647058823529411"/>
    <n v="8103"/>
    <n v="30505.411764705881"/>
    <n v="5.2004031501968882E-2"/>
    <n v="2.0801612600787553"/>
    <n v="2.0801612600787553"/>
    <n v="0"/>
  </r>
  <r>
    <s v="教培"/>
    <s v="驾校"/>
    <x v="0"/>
    <x v="3"/>
    <s v="C驾驶培训"/>
    <x v="4"/>
    <x v="308"/>
    <x v="1"/>
    <n v="124"/>
    <n v="1"/>
    <n v="0.54900000000000004"/>
    <n v="0.01"/>
    <n v="25"/>
    <n v="1"/>
    <n v="0.04"/>
    <n v="0.4"/>
    <n v="10"/>
    <n v="0.85000000000000009"/>
    <n v="11.118823529411765"/>
    <n v="8103"/>
    <n v="90095.827058823532"/>
    <n v="5.2004031501968882E-2"/>
    <n v="6.448499906244141"/>
    <n v="5.9974999062441414"/>
    <n v="0"/>
  </r>
  <r>
    <s v="教培"/>
    <s v="驾校"/>
    <x v="0"/>
    <x v="3"/>
    <s v="C驾驶培训"/>
    <x v="23"/>
    <x v="309"/>
    <x v="1"/>
    <n v="154"/>
    <n v="0"/>
    <n v="0.54900000000000004"/>
    <n v="0"/>
    <n v="18"/>
    <n v="0"/>
    <n v="0"/>
    <n v="0.4"/>
    <n v="7.2"/>
    <n v="0.85000000000000009"/>
    <n v="8.4705882352941178"/>
    <n v="8103"/>
    <n v="68637.176470588238"/>
    <n v="5.2004031501968882E-2"/>
    <n v="8.008620851303208"/>
    <n v="8.008620851303208"/>
    <n v="1"/>
  </r>
  <r>
    <s v="教培"/>
    <s v="驾校"/>
    <x v="0"/>
    <x v="3"/>
    <s v="C驾驶培训"/>
    <x v="2"/>
    <x v="310"/>
    <x v="1"/>
    <n v="287"/>
    <n v="5"/>
    <n v="0.54900000000000004"/>
    <n v="0.02"/>
    <n v="26"/>
    <n v="5"/>
    <n v="0.19"/>
    <n v="0.4"/>
    <n v="10.4"/>
    <n v="0.85000000000000009"/>
    <n v="9.0058823529411764"/>
    <n v="8103"/>
    <n v="72974.664705882358"/>
    <n v="5.2004031501968882E-2"/>
    <n v="14.92515704106507"/>
    <n v="12.670157041065071"/>
    <n v="0"/>
  </r>
  <r>
    <s v="教培"/>
    <s v="驾校"/>
    <x v="0"/>
    <x v="3"/>
    <s v="C驾驶培训"/>
    <x v="12"/>
    <x v="311"/>
    <x v="0"/>
    <n v="12"/>
    <n v="0"/>
    <n v="0.54900000000000004"/>
    <n v="0"/>
    <n v="0"/>
    <n v="0"/>
    <n v="0"/>
    <n v="0.4"/>
    <n v="0"/>
    <n v="0.85000000000000009"/>
    <n v="0"/>
    <n v="8103"/>
    <n v="0"/>
    <n v="5.2004031501968882E-2"/>
    <n v="0.62404837802362656"/>
    <n v="0.62404837802362656"/>
    <n v="0"/>
  </r>
  <r>
    <s v="教培"/>
    <s v="驾校"/>
    <x v="0"/>
    <x v="3"/>
    <s v="C驾驶培训"/>
    <x v="29"/>
    <x v="312"/>
    <x v="1"/>
    <n v="44"/>
    <n v="0"/>
    <n v="0.54900000000000004"/>
    <n v="0"/>
    <n v="0"/>
    <n v="0"/>
    <n v="0"/>
    <n v="0.4"/>
    <n v="0"/>
    <n v="0.85000000000000009"/>
    <n v="0"/>
    <n v="8103"/>
    <n v="0"/>
    <n v="5.2004031501968882E-2"/>
    <n v="2.2881773860866308"/>
    <n v="2.2881773860866308"/>
    <n v="0"/>
  </r>
  <r>
    <s v="教培"/>
    <s v="驾校"/>
    <x v="0"/>
    <x v="3"/>
    <s v="C驾驶培训"/>
    <x v="24"/>
    <x v="313"/>
    <x v="1"/>
    <n v="89"/>
    <n v="0"/>
    <n v="0.54900000000000004"/>
    <n v="0"/>
    <n v="21"/>
    <n v="0"/>
    <n v="0"/>
    <n v="0.4"/>
    <n v="8.4"/>
    <n v="0.85000000000000009"/>
    <n v="9.8823529411764692"/>
    <n v="8103"/>
    <n v="80076.705882352937"/>
    <n v="5.2004031501968882E-2"/>
    <n v="4.6283588036752308"/>
    <n v="4.6283588036752308"/>
    <n v="0"/>
  </r>
  <r>
    <s v="教培"/>
    <s v="驾校"/>
    <x v="0"/>
    <x v="3"/>
    <s v="C驾驶培训"/>
    <x v="4"/>
    <x v="314"/>
    <x v="1"/>
    <n v="81"/>
    <n v="1"/>
    <n v="0.54900000000000004"/>
    <n v="0.01"/>
    <n v="15"/>
    <n v="1"/>
    <n v="7.0000000000000007E-2"/>
    <n v="0.4"/>
    <n v="6"/>
    <n v="0.85000000000000009"/>
    <n v="6.4129411764705875"/>
    <n v="8103"/>
    <n v="51964.062352941168"/>
    <n v="5.2004031501968882E-2"/>
    <n v="4.2123265516594799"/>
    <n v="3.7613265516594798"/>
    <n v="0"/>
  </r>
  <r>
    <s v="教培"/>
    <s v="驾校"/>
    <x v="0"/>
    <x v="3"/>
    <s v="C驾驶培训"/>
    <x v="27"/>
    <x v="315"/>
    <x v="1"/>
    <n v="207"/>
    <n v="2"/>
    <n v="0.54900000000000004"/>
    <n v="0.01"/>
    <n v="24"/>
    <n v="2"/>
    <n v="0.08"/>
    <n v="0.4"/>
    <n v="9.6000000000000014"/>
    <n v="0.85000000000000009"/>
    <n v="10.00235294117647"/>
    <n v="8103"/>
    <n v="81049.065882352937"/>
    <n v="5.2004031501968882E-2"/>
    <n v="10.764834520907559"/>
    <n v="9.8628345209075601"/>
    <n v="0"/>
  </r>
  <r>
    <s v="教培"/>
    <s v="驾校"/>
    <x v="0"/>
    <x v="3"/>
    <s v="C驾驶培训"/>
    <x v="26"/>
    <x v="316"/>
    <x v="1"/>
    <n v="279"/>
    <n v="4"/>
    <n v="0.54900000000000004"/>
    <n v="0.01"/>
    <n v="30"/>
    <n v="4"/>
    <n v="0.13"/>
    <n v="0.4"/>
    <n v="12"/>
    <n v="0.85000000000000009"/>
    <n v="11.534117647058823"/>
    <n v="8103"/>
    <n v="93460.955294117637"/>
    <n v="5.2004031501968882E-2"/>
    <n v="14.509124789049318"/>
    <n v="12.705124789049318"/>
    <n v="0"/>
  </r>
  <r>
    <s v="教培"/>
    <s v="驾校"/>
    <x v="0"/>
    <x v="3"/>
    <s v="C驾驶培训"/>
    <x v="30"/>
    <x v="317"/>
    <x v="2"/>
    <n v="2"/>
    <n v="0"/>
    <n v="0.54900000000000004"/>
    <n v="0"/>
    <n v="0"/>
    <n v="0"/>
    <n v="0"/>
    <n v="0.4"/>
    <n v="0"/>
    <n v="0.85000000000000009"/>
    <n v="0"/>
    <n v="8103"/>
    <n v="0"/>
    <n v="5.2004031501968882E-2"/>
    <n v="0.10400806300393776"/>
    <n v="0.10400806300393776"/>
    <n v="0"/>
  </r>
  <r>
    <s v="教培"/>
    <s v="驾校"/>
    <x v="0"/>
    <x v="3"/>
    <s v="C驾驶培训"/>
    <x v="26"/>
    <x v="318"/>
    <x v="1"/>
    <n v="231"/>
    <n v="0"/>
    <n v="0.54900000000000004"/>
    <n v="0"/>
    <n v="43"/>
    <n v="0"/>
    <n v="0"/>
    <n v="0.4"/>
    <n v="17.2"/>
    <n v="0.85000000000000009"/>
    <n v="20.235294117647054"/>
    <n v="8103"/>
    <n v="163966.58823529407"/>
    <n v="5.2004031501968882E-2"/>
    <n v="12.012931276954811"/>
    <n v="12.012931276954811"/>
    <n v="0"/>
  </r>
  <r>
    <s v="教培"/>
    <s v="驾校"/>
    <x v="0"/>
    <x v="3"/>
    <s v="C驾驶培训"/>
    <x v="18"/>
    <x v="319"/>
    <x v="0"/>
    <n v="172"/>
    <n v="2"/>
    <n v="0.54900000000000004"/>
    <n v="0.01"/>
    <n v="30"/>
    <n v="2"/>
    <n v="7.0000000000000007E-2"/>
    <n v="0.4"/>
    <n v="12"/>
    <n v="0.85000000000000009"/>
    <n v="12.825882352941175"/>
    <n v="8103"/>
    <n v="103928.12470588234"/>
    <n v="5.2004031501968882E-2"/>
    <n v="8.9446934183386482"/>
    <n v="8.0426934183386489"/>
    <n v="0"/>
  </r>
  <r>
    <s v="教培"/>
    <s v="驾校"/>
    <x v="0"/>
    <x v="3"/>
    <s v="C驾驶培训"/>
    <x v="18"/>
    <x v="320"/>
    <x v="0"/>
    <n v="113"/>
    <n v="3"/>
    <n v="0.54900000000000004"/>
    <n v="0.03"/>
    <n v="27"/>
    <n v="3"/>
    <n v="0.11"/>
    <n v="0.4"/>
    <n v="10.8"/>
    <n v="0.85000000000000009"/>
    <n v="10.768235294117646"/>
    <n v="8103"/>
    <n v="87255.010588235295"/>
    <n v="5.2004031501968882E-2"/>
    <n v="5.8764555597224835"/>
    <n v="4.5234555597224837"/>
    <n v="1"/>
  </r>
  <r>
    <s v="教培"/>
    <s v="驾校"/>
    <x v="0"/>
    <x v="3"/>
    <s v="C驾驶培训"/>
    <x v="24"/>
    <x v="321"/>
    <x v="1"/>
    <n v="60"/>
    <n v="0"/>
    <n v="0.54900000000000004"/>
    <n v="0"/>
    <n v="23"/>
    <n v="0"/>
    <n v="0"/>
    <n v="0.4"/>
    <n v="9.2000000000000011"/>
    <n v="0.85000000000000009"/>
    <n v="10.823529411764707"/>
    <n v="8103"/>
    <n v="87703.058823529413"/>
    <n v="5.2004031501968882E-2"/>
    <n v="3.120241890118133"/>
    <n v="3.120241890118133"/>
    <n v="0"/>
  </r>
  <r>
    <s v="教培"/>
    <s v="驾校"/>
    <x v="0"/>
    <x v="3"/>
    <s v="C驾驶培训"/>
    <x v="6"/>
    <x v="322"/>
    <x v="0"/>
    <n v="52"/>
    <n v="5"/>
    <n v="0.54900000000000004"/>
    <n v="0.1"/>
    <n v="10"/>
    <n v="5"/>
    <n v="0.5"/>
    <n v="0.4"/>
    <n v="5"/>
    <n v="0.85000000000000009"/>
    <n v="2.6529411764705877"/>
    <n v="8103"/>
    <n v="21496.782352941173"/>
    <n v="5.2004031501968882E-2"/>
    <n v="2.7042096381023817"/>
    <n v="2.7450000000000001"/>
    <n v="0"/>
  </r>
  <r>
    <s v="教培"/>
    <s v="驾校"/>
    <x v="0"/>
    <x v="3"/>
    <s v="C驾驶培训"/>
    <x v="22"/>
    <x v="323"/>
    <x v="1"/>
    <n v="46"/>
    <n v="0"/>
    <n v="0.54900000000000004"/>
    <n v="0"/>
    <n v="8"/>
    <n v="0"/>
    <n v="0"/>
    <n v="0.4"/>
    <n v="3.2"/>
    <n v="0.85000000000000009"/>
    <n v="3.7647058823529411"/>
    <n v="8103"/>
    <n v="30505.411764705881"/>
    <n v="5.2004031501968882E-2"/>
    <n v="2.3921854490905687"/>
    <n v="2.3921854490905687"/>
    <n v="0"/>
  </r>
  <r>
    <s v="教培"/>
    <s v="驾校"/>
    <x v="0"/>
    <x v="3"/>
    <s v="C驾驶培训"/>
    <x v="5"/>
    <x v="324"/>
    <x v="0"/>
    <n v="529"/>
    <n v="136"/>
    <n v="0.54900000000000004"/>
    <n v="0.26"/>
    <n v="146"/>
    <n v="102"/>
    <n v="0.7"/>
    <n v="0.4"/>
    <n v="102"/>
    <n v="0.85000000000000009"/>
    <n v="54.11999999999999"/>
    <n v="8103"/>
    <n v="438534.35999999993"/>
    <n v="5.2004031501968882E-2"/>
    <n v="27.51013266454154"/>
    <n v="74.664000000000001"/>
    <n v="13"/>
  </r>
  <r>
    <s v="教培"/>
    <s v="驾校"/>
    <x v="0"/>
    <x v="3"/>
    <s v="C驾驶培训"/>
    <x v="22"/>
    <x v="325"/>
    <x v="1"/>
    <n v="23"/>
    <n v="0"/>
    <n v="0.54900000000000004"/>
    <n v="0"/>
    <n v="6"/>
    <n v="0"/>
    <n v="0"/>
    <n v="0.4"/>
    <n v="2.4000000000000004"/>
    <n v="0.85000000000000009"/>
    <n v="2.8235294117647061"/>
    <n v="8103"/>
    <n v="22879.058823529413"/>
    <n v="5.2004031501968882E-2"/>
    <n v="1.1960927245452844"/>
    <n v="1.1960927245452844"/>
    <n v="0"/>
  </r>
  <r>
    <s v="教培"/>
    <s v="驾校"/>
    <x v="0"/>
    <x v="3"/>
    <s v="C驾驶培训"/>
    <x v="7"/>
    <x v="326"/>
    <x v="0"/>
    <n v="154"/>
    <n v="0"/>
    <n v="0.54900000000000004"/>
    <n v="0"/>
    <n v="22"/>
    <n v="0"/>
    <n v="0"/>
    <n v="0.4"/>
    <n v="8.8000000000000007"/>
    <n v="0.85000000000000009"/>
    <n v="10.352941176470589"/>
    <n v="8103"/>
    <n v="83889.882352941175"/>
    <n v="5.2004031501968882E-2"/>
    <n v="8.008620851303208"/>
    <n v="8.008620851303208"/>
    <n v="0"/>
  </r>
  <r>
    <s v="教培"/>
    <s v="驾校"/>
    <x v="0"/>
    <x v="3"/>
    <s v="C驾驶培训"/>
    <x v="13"/>
    <x v="327"/>
    <x v="1"/>
    <n v="60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3.120241890118133"/>
    <n v="3.120241890118133"/>
    <n v="0"/>
  </r>
  <r>
    <s v="教培"/>
    <s v="驾校"/>
    <x v="0"/>
    <x v="3"/>
    <s v="C驾驶培训"/>
    <x v="25"/>
    <x v="328"/>
    <x v="1"/>
    <n v="2"/>
    <n v="0"/>
    <n v="0.54900000000000004"/>
    <n v="0"/>
    <n v="0"/>
    <n v="0"/>
    <n v="0"/>
    <n v="0.4"/>
    <n v="0"/>
    <n v="0.85000000000000009"/>
    <n v="0"/>
    <n v="8103"/>
    <n v="0"/>
    <n v="5.2004031501968882E-2"/>
    <n v="0.10400806300393776"/>
    <n v="0.10400806300393776"/>
    <n v="0"/>
  </r>
  <r>
    <s v="教培"/>
    <s v="驾校"/>
    <x v="0"/>
    <x v="3"/>
    <s v="C驾驶培训"/>
    <x v="27"/>
    <x v="329"/>
    <x v="1"/>
    <n v="102"/>
    <n v="0"/>
    <n v="0.54900000000000004"/>
    <n v="0"/>
    <n v="11"/>
    <n v="0"/>
    <n v="0"/>
    <n v="0.4"/>
    <n v="4.4000000000000004"/>
    <n v="0.85000000000000009"/>
    <n v="5.1764705882352944"/>
    <n v="8103"/>
    <n v="41944.941176470587"/>
    <n v="5.2004031501968882E-2"/>
    <n v="5.3044112132008259"/>
    <n v="5.3044112132008259"/>
    <n v="0"/>
  </r>
  <r>
    <s v="教培"/>
    <s v="驾校"/>
    <x v="0"/>
    <x v="3"/>
    <s v="C驾驶培训"/>
    <x v="15"/>
    <x v="330"/>
    <x v="1"/>
    <n v="34"/>
    <n v="0"/>
    <n v="0.54900000000000004"/>
    <n v="0"/>
    <n v="0"/>
    <n v="0"/>
    <n v="0"/>
    <n v="0.4"/>
    <n v="0"/>
    <n v="0.85000000000000009"/>
    <n v="0"/>
    <n v="8103"/>
    <n v="0"/>
    <n v="5.2004031501968882E-2"/>
    <n v="1.768137071066942"/>
    <n v="1.768137071066942"/>
    <n v="0"/>
  </r>
  <r>
    <s v="教培"/>
    <s v="驾校"/>
    <x v="0"/>
    <x v="3"/>
    <s v="C驾驶培训"/>
    <x v="10"/>
    <x v="331"/>
    <x v="0"/>
    <n v="45"/>
    <n v="2"/>
    <n v="0.54900000000000004"/>
    <n v="0.04"/>
    <n v="18"/>
    <n v="2"/>
    <n v="0.11"/>
    <n v="0.4"/>
    <n v="7.2"/>
    <n v="0.85000000000000009"/>
    <n v="7.1788235294117646"/>
    <n v="8103"/>
    <n v="58170.007058823532"/>
    <n v="5.2004031501968882E-2"/>
    <n v="2.3401814175885995"/>
    <n v="1.4381814175885996"/>
    <n v="0"/>
  </r>
  <r>
    <s v="教培"/>
    <s v="驾校"/>
    <x v="0"/>
    <x v="3"/>
    <s v="C驾驶培训"/>
    <x v="21"/>
    <x v="332"/>
    <x v="1"/>
    <n v="109"/>
    <n v="15"/>
    <n v="0.54900000000000004"/>
    <n v="0.14000000000000001"/>
    <n v="79"/>
    <n v="15"/>
    <n v="0.19"/>
    <n v="0.4"/>
    <n v="31.6"/>
    <n v="0.85000000000000009"/>
    <n v="27.488235294117647"/>
    <n v="8103"/>
    <n v="222737.17058823528"/>
    <n v="5.2004031501968882E-2"/>
    <n v="5.6684394337146085"/>
    <n v="8.2350000000000012"/>
    <n v="0"/>
  </r>
  <r>
    <s v="教培"/>
    <s v="驾校"/>
    <x v="0"/>
    <x v="3"/>
    <s v="C驾驶培训"/>
    <x v="24"/>
    <x v="333"/>
    <x v="1"/>
    <n v="49"/>
    <n v="0"/>
    <n v="0.54900000000000004"/>
    <n v="0"/>
    <n v="5"/>
    <n v="0"/>
    <n v="0"/>
    <n v="0.4"/>
    <n v="2"/>
    <n v="0.85000000000000009"/>
    <n v="2.3529411764705879"/>
    <n v="8103"/>
    <n v="19065.882352941175"/>
    <n v="5.2004031501968882E-2"/>
    <n v="2.5481975435964754"/>
    <n v="2.5481975435964754"/>
    <n v="0"/>
  </r>
  <r>
    <s v="教培"/>
    <s v="驾校"/>
    <x v="0"/>
    <x v="3"/>
    <s v="C驾驶培训"/>
    <x v="13"/>
    <x v="334"/>
    <x v="1"/>
    <n v="67"/>
    <n v="1"/>
    <n v="0.54900000000000004"/>
    <n v="0.01"/>
    <n v="7"/>
    <n v="1"/>
    <n v="0.14000000000000001"/>
    <n v="0.4"/>
    <n v="2.8000000000000003"/>
    <n v="0.85000000000000009"/>
    <n v="2.6482352941176472"/>
    <n v="8103"/>
    <n v="21458.650588235294"/>
    <n v="5.2004031501968882E-2"/>
    <n v="3.4842701106319152"/>
    <n v="3.0332701106319151"/>
    <n v="0"/>
  </r>
  <r>
    <s v="教培"/>
    <s v="驾校"/>
    <x v="0"/>
    <x v="3"/>
    <s v="C驾驶培训"/>
    <x v="2"/>
    <x v="335"/>
    <x v="1"/>
    <n v="136"/>
    <n v="12"/>
    <n v="0.54900000000000004"/>
    <n v="0.09"/>
    <n v="33"/>
    <n v="12"/>
    <n v="0.36"/>
    <n v="0.4"/>
    <n v="13.200000000000001"/>
    <n v="0.85000000000000009"/>
    <n v="7.7788235294117642"/>
    <n v="8103"/>
    <n v="63031.807058823528"/>
    <n v="5.2004031501968882E-2"/>
    <n v="7.0725482842677678"/>
    <n v="6.588000000000001"/>
    <n v="0"/>
  </r>
  <r>
    <s v="教培"/>
    <s v="驾校"/>
    <x v="0"/>
    <x v="3"/>
    <s v="C驾驶培训"/>
    <x v="29"/>
    <x v="336"/>
    <x v="1"/>
    <n v="337"/>
    <n v="45"/>
    <n v="0.54900000000000004"/>
    <n v="0.13"/>
    <n v="84"/>
    <n v="42"/>
    <n v="0.5"/>
    <n v="0.4"/>
    <n v="42"/>
    <n v="0.85000000000000009"/>
    <n v="22.284705882352934"/>
    <n v="8103"/>
    <n v="180572.97176470584"/>
    <n v="5.2004031501968882E-2"/>
    <n v="17.525358616163512"/>
    <n v="24.705000000000002"/>
    <n v="7"/>
  </r>
  <r>
    <s v="教培"/>
    <s v="驾校"/>
    <x v="0"/>
    <x v="3"/>
    <s v="C驾驶培训"/>
    <x v="23"/>
    <x v="337"/>
    <x v="1"/>
    <n v="96"/>
    <n v="2"/>
    <n v="0.54900000000000004"/>
    <n v="0.02"/>
    <n v="21"/>
    <n v="2"/>
    <n v="0.1"/>
    <n v="0.4"/>
    <n v="8.4"/>
    <n v="0.85000000000000009"/>
    <n v="8.590588235294117"/>
    <n v="8103"/>
    <n v="69609.536470588224"/>
    <n v="5.2004031501968882E-2"/>
    <n v="4.9923870241890125"/>
    <n v="4.0903870241890123"/>
    <n v="0"/>
  </r>
  <r>
    <s v="教培"/>
    <s v="驾校"/>
    <x v="0"/>
    <x v="3"/>
    <s v="C驾驶培训"/>
    <x v="13"/>
    <x v="338"/>
    <x v="1"/>
    <n v="47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2.4441894805925375"/>
    <n v="2.4441894805925375"/>
    <n v="0"/>
  </r>
  <r>
    <s v="教培"/>
    <s v="驾校"/>
    <x v="0"/>
    <x v="3"/>
    <s v="C驾驶培训"/>
    <x v="10"/>
    <x v="339"/>
    <x v="0"/>
    <n v="262"/>
    <n v="3"/>
    <n v="0.54900000000000004"/>
    <n v="0.01"/>
    <n v="60"/>
    <n v="2"/>
    <n v="0.03"/>
    <n v="0.4"/>
    <n v="24"/>
    <n v="0.85000000000000009"/>
    <n v="26.943529411764704"/>
    <n v="8103"/>
    <n v="218323.41882352938"/>
    <n v="5.2004031501968882E-2"/>
    <n v="13.625056253515847"/>
    <n v="12.272056253515848"/>
    <n v="0"/>
  </r>
  <r>
    <s v="教培"/>
    <s v="驾校"/>
    <x v="0"/>
    <x v="3"/>
    <s v="C驾驶培训"/>
    <x v="7"/>
    <x v="340"/>
    <x v="0"/>
    <n v="43"/>
    <n v="0"/>
    <n v="0.54900000000000004"/>
    <n v="0"/>
    <n v="18"/>
    <n v="0"/>
    <n v="0"/>
    <n v="0.4"/>
    <n v="7.2"/>
    <n v="0.85000000000000009"/>
    <n v="8.4705882352941178"/>
    <n v="8103"/>
    <n v="68637.176470588238"/>
    <n v="5.2004031501968882E-2"/>
    <n v="2.236173354584662"/>
    <n v="2.236173354584662"/>
    <n v="0"/>
  </r>
  <r>
    <s v="教培"/>
    <s v="驾校"/>
    <x v="0"/>
    <x v="3"/>
    <s v="C驾驶培训"/>
    <x v="3"/>
    <x v="341"/>
    <x v="0"/>
    <n v="214"/>
    <n v="0"/>
    <n v="0.54900000000000004"/>
    <n v="0"/>
    <n v="15"/>
    <n v="0"/>
    <n v="0"/>
    <n v="0.4"/>
    <n v="6"/>
    <n v="0.85000000000000009"/>
    <n v="7.0588235294117636"/>
    <n v="8103"/>
    <n v="57197.647058823517"/>
    <n v="5.2004031501968882E-2"/>
    <n v="11.12886274142134"/>
    <n v="11.12886274142134"/>
    <n v="0"/>
  </r>
  <r>
    <s v="教培"/>
    <s v="驾校"/>
    <x v="0"/>
    <x v="3"/>
    <s v="C驾驶培训"/>
    <x v="23"/>
    <x v="342"/>
    <x v="1"/>
    <n v="24"/>
    <n v="1"/>
    <n v="0.54900000000000004"/>
    <n v="0.04"/>
    <n v="2"/>
    <n v="1"/>
    <n v="0.5"/>
    <n v="0.4"/>
    <n v="1"/>
    <n v="0.85000000000000009"/>
    <n v="0.53058823529411758"/>
    <n v="8103"/>
    <n v="4299.3564705882345"/>
    <n v="5.2004031501968882E-2"/>
    <n v="1.2480967560472531"/>
    <n v="0.79709675604725316"/>
    <n v="0"/>
  </r>
  <r>
    <s v="教培"/>
    <s v="驾校"/>
    <x v="0"/>
    <x v="3"/>
    <s v="C驾驶培训"/>
    <x v="25"/>
    <x v="343"/>
    <x v="1"/>
    <n v="99"/>
    <n v="6"/>
    <n v="0.54900000000000004"/>
    <n v="0.06"/>
    <n v="4"/>
    <n v="4"/>
    <n v="1"/>
    <n v="0.4"/>
    <n v="4"/>
    <n v="0.85000000000000009"/>
    <n v="2.1223529411764703"/>
    <n v="8103"/>
    <n v="17197.425882352938"/>
    <n v="5.2004031501968882E-2"/>
    <n v="5.1483991186949192"/>
    <n v="3.2940000000000005"/>
    <n v="0"/>
  </r>
  <r>
    <s v="教培"/>
    <s v="驾校"/>
    <x v="0"/>
    <x v="3"/>
    <s v="C驾驶培训"/>
    <x v="25"/>
    <x v="344"/>
    <x v="1"/>
    <n v="10"/>
    <n v="0"/>
    <n v="0.54900000000000004"/>
    <n v="0"/>
    <n v="0"/>
    <n v="0"/>
    <n v="0"/>
    <n v="0.4"/>
    <n v="0"/>
    <n v="0.85000000000000009"/>
    <n v="0"/>
    <n v="8103"/>
    <n v="0"/>
    <n v="5.2004031501968882E-2"/>
    <n v="0.52004031501968884"/>
    <n v="0.52004031501968884"/>
    <n v="0"/>
  </r>
  <r>
    <s v="教培"/>
    <s v="驾校"/>
    <x v="0"/>
    <x v="3"/>
    <s v="C驾驶培训"/>
    <x v="4"/>
    <x v="345"/>
    <x v="1"/>
    <n v="18"/>
    <n v="0"/>
    <n v="0.54900000000000004"/>
    <n v="0"/>
    <n v="0"/>
    <n v="0"/>
    <n v="0"/>
    <n v="0.4"/>
    <n v="0"/>
    <n v="0.85000000000000009"/>
    <n v="0"/>
    <n v="8103"/>
    <n v="0"/>
    <n v="5.2004031501968882E-2"/>
    <n v="0.93607256703543984"/>
    <n v="0.93607256703543984"/>
    <n v="0"/>
  </r>
  <r>
    <s v="教培"/>
    <s v="驾校"/>
    <x v="0"/>
    <x v="3"/>
    <s v="C驾驶培训"/>
    <x v="24"/>
    <x v="346"/>
    <x v="1"/>
    <n v="6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0.31202418901181328"/>
    <n v="0.31202418901181328"/>
    <n v="0"/>
  </r>
  <r>
    <s v="教培"/>
    <s v="驾校"/>
    <x v="0"/>
    <x v="3"/>
    <s v="C驾驶培训"/>
    <x v="25"/>
    <x v="347"/>
    <x v="1"/>
    <n v="9"/>
    <n v="0"/>
    <n v="0.54900000000000004"/>
    <n v="0"/>
    <n v="0"/>
    <n v="0"/>
    <n v="0"/>
    <n v="0.4"/>
    <n v="0"/>
    <n v="0.85000000000000009"/>
    <n v="0"/>
    <n v="8103"/>
    <n v="0"/>
    <n v="5.2004031501968882E-2"/>
    <n v="0.46803628351771992"/>
    <n v="0.46803628351771992"/>
    <n v="0"/>
  </r>
  <r>
    <s v="教培"/>
    <s v="驾校"/>
    <x v="0"/>
    <x v="3"/>
    <s v="C驾驶培训"/>
    <x v="30"/>
    <x v="348"/>
    <x v="2"/>
    <n v="2"/>
    <n v="0"/>
    <n v="0.54900000000000004"/>
    <n v="0"/>
    <n v="0"/>
    <n v="0"/>
    <n v="0"/>
    <n v="0.4"/>
    <n v="0"/>
    <n v="0.85000000000000009"/>
    <n v="0"/>
    <n v="8103"/>
    <n v="0"/>
    <n v="5.2004031501968882E-2"/>
    <n v="0.10400806300393776"/>
    <n v="0.10400806300393776"/>
    <n v="0"/>
  </r>
  <r>
    <s v="教培"/>
    <s v="驾校"/>
    <x v="0"/>
    <x v="3"/>
    <s v="C驾驶培训"/>
    <x v="22"/>
    <x v="349"/>
    <x v="1"/>
    <n v="67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3.4842701106319152"/>
    <n v="3.4842701106319152"/>
    <n v="0"/>
  </r>
  <r>
    <s v="教培"/>
    <s v="驾校"/>
    <x v="0"/>
    <x v="3"/>
    <s v="C驾驶培训"/>
    <x v="20"/>
    <x v="350"/>
    <x v="0"/>
    <n v="13"/>
    <n v="0"/>
    <n v="0.54900000000000004"/>
    <n v="0"/>
    <n v="0"/>
    <n v="0"/>
    <n v="0"/>
    <n v="0.4"/>
    <n v="0"/>
    <n v="0.85000000000000009"/>
    <n v="0"/>
    <n v="8103"/>
    <n v="0"/>
    <n v="5.2004031501968882E-2"/>
    <n v="0.67605240952559542"/>
    <n v="0.67605240952559542"/>
    <n v="0"/>
  </r>
  <r>
    <s v="教培"/>
    <s v="驾校"/>
    <x v="0"/>
    <x v="3"/>
    <s v="C驾驶培训"/>
    <x v="6"/>
    <x v="351"/>
    <x v="0"/>
    <n v="58"/>
    <n v="1"/>
    <n v="0.54900000000000004"/>
    <n v="0.02"/>
    <n v="9"/>
    <n v="1"/>
    <n v="0.11"/>
    <n v="0.4"/>
    <n v="3.6"/>
    <n v="0.85000000000000009"/>
    <n v="3.5894117647058823"/>
    <n v="8103"/>
    <n v="29085.003529411766"/>
    <n v="5.2004031501968882E-2"/>
    <n v="3.0162338271141951"/>
    <n v="2.565233827114195"/>
    <n v="0"/>
  </r>
  <r>
    <s v="教培"/>
    <s v="驾校"/>
    <x v="0"/>
    <x v="3"/>
    <s v="C驾驶培训"/>
    <x v="4"/>
    <x v="352"/>
    <x v="1"/>
    <n v="49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2.5481975435964754"/>
    <n v="2.5481975435964754"/>
    <n v="0"/>
  </r>
  <r>
    <s v="教培"/>
    <s v="驾校"/>
    <x v="0"/>
    <x v="3"/>
    <s v="C驾驶培训"/>
    <x v="13"/>
    <x v="353"/>
    <x v="1"/>
    <n v="103"/>
    <n v="2"/>
    <n v="0.54900000000000004"/>
    <n v="0.02"/>
    <n v="13"/>
    <n v="2"/>
    <n v="0.15"/>
    <n v="0.4"/>
    <n v="5.2"/>
    <n v="0.85000000000000009"/>
    <n v="4.8258823529411767"/>
    <n v="8103"/>
    <n v="39104.124705882357"/>
    <n v="5.2004031501968882E-2"/>
    <n v="5.3564152447027951"/>
    <n v="4.4544152447027949"/>
    <n v="0"/>
  </r>
  <r>
    <s v="教培"/>
    <s v="驾校"/>
    <x v="0"/>
    <x v="3"/>
    <s v="C驾驶培训"/>
    <x v="3"/>
    <x v="354"/>
    <x v="0"/>
    <n v="154"/>
    <n v="5"/>
    <n v="0.54900000000000004"/>
    <n v="0.03"/>
    <n v="14"/>
    <n v="5"/>
    <n v="0.36"/>
    <n v="0.4"/>
    <n v="5.6000000000000005"/>
    <n v="0.85000000000000009"/>
    <n v="3.3588235294117648"/>
    <n v="8103"/>
    <n v="27216.547058823529"/>
    <n v="5.2004031501968882E-2"/>
    <n v="8.008620851303208"/>
    <n v="5.7536208513032081"/>
    <n v="0"/>
  </r>
  <r>
    <s v="教培"/>
    <s v="驾校"/>
    <x v="0"/>
    <x v="3"/>
    <s v="C驾驶培训"/>
    <x v="33"/>
    <x v="355"/>
    <x v="2"/>
    <n v="117"/>
    <n v="0"/>
    <n v="0.54900000000000004"/>
    <n v="0"/>
    <n v="9"/>
    <n v="0"/>
    <n v="0"/>
    <n v="0.4"/>
    <n v="3.6"/>
    <n v="0.85000000000000009"/>
    <n v="4.2352941176470589"/>
    <n v="8103"/>
    <n v="34318.588235294119"/>
    <n v="5.2004031501968882E-2"/>
    <n v="6.0844716857303593"/>
    <n v="6.0844716857303593"/>
    <n v="0"/>
  </r>
  <r>
    <s v="教培"/>
    <s v="驾校"/>
    <x v="0"/>
    <x v="3"/>
    <s v="C驾驶培训"/>
    <x v="10"/>
    <x v="356"/>
    <x v="0"/>
    <n v="51"/>
    <n v="2"/>
    <n v="0.54900000000000004"/>
    <n v="0.04"/>
    <n v="24"/>
    <n v="2"/>
    <n v="0.08"/>
    <n v="0.4"/>
    <n v="9.6000000000000014"/>
    <n v="0.85000000000000009"/>
    <n v="10.00235294117647"/>
    <n v="8103"/>
    <n v="81049.065882352937"/>
    <n v="5.2004031501968882E-2"/>
    <n v="2.6522056066004129"/>
    <n v="1.750205606600413"/>
    <n v="0"/>
  </r>
  <r>
    <s v="教培"/>
    <s v="驾校"/>
    <x v="0"/>
    <x v="3"/>
    <s v="C驾驶培训"/>
    <x v="16"/>
    <x v="357"/>
    <x v="1"/>
    <n v="263"/>
    <n v="0"/>
    <n v="0.54900000000000004"/>
    <n v="0"/>
    <n v="36"/>
    <n v="0"/>
    <n v="0"/>
    <n v="0.4"/>
    <n v="14.4"/>
    <n v="0.85000000000000009"/>
    <n v="16.941176470588236"/>
    <n v="8103"/>
    <n v="137274.35294117648"/>
    <n v="5.2004031501968882E-2"/>
    <n v="13.677060285017816"/>
    <n v="13.677060285017816"/>
    <n v="0"/>
  </r>
  <r>
    <s v="教培"/>
    <s v="驾校"/>
    <x v="0"/>
    <x v="3"/>
    <s v="C驾驶培训"/>
    <x v="19"/>
    <x v="358"/>
    <x v="1"/>
    <n v="16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0.83206450403150212"/>
    <n v="0.83206450403150212"/>
    <n v="0"/>
  </r>
  <r>
    <s v="教培"/>
    <s v="驾校"/>
    <x v="0"/>
    <x v="3"/>
    <s v="C驾驶培训"/>
    <x v="16"/>
    <x v="359"/>
    <x v="1"/>
    <n v="74"/>
    <n v="1"/>
    <n v="0.54900000000000004"/>
    <n v="0.01"/>
    <n v="28"/>
    <n v="1"/>
    <n v="0.04"/>
    <n v="0.4"/>
    <n v="11.200000000000001"/>
    <n v="0.85000000000000009"/>
    <n v="12.530588235294118"/>
    <n v="8103"/>
    <n v="101535.35647058825"/>
    <n v="5.2004031501968882E-2"/>
    <n v="3.8482983311456973"/>
    <n v="3.3972983311456972"/>
    <n v="0"/>
  </r>
  <r>
    <s v="教培"/>
    <s v="驾校"/>
    <x v="0"/>
    <x v="3"/>
    <s v="C驾驶培训"/>
    <x v="19"/>
    <x v="360"/>
    <x v="1"/>
    <n v="11"/>
    <n v="0"/>
    <n v="0.54900000000000004"/>
    <n v="0"/>
    <n v="1"/>
    <n v="0"/>
    <n v="0"/>
    <n v="0.4"/>
    <n v="0.4"/>
    <n v="0.85000000000000009"/>
    <n v="0.47058823529411764"/>
    <n v="8103"/>
    <n v="3813.1764705882351"/>
    <n v="5.2004031501968882E-2"/>
    <n v="0.5720443465216577"/>
    <n v="0.5720443465216577"/>
    <n v="0"/>
  </r>
  <r>
    <s v="教培"/>
    <s v="驾校"/>
    <x v="0"/>
    <x v="3"/>
    <s v="C驾驶培训"/>
    <x v="8"/>
    <x v="361"/>
    <x v="0"/>
    <n v="38"/>
    <n v="0"/>
    <n v="0.54900000000000004"/>
    <n v="0"/>
    <n v="12"/>
    <n v="0"/>
    <n v="0"/>
    <n v="0.4"/>
    <n v="4.8000000000000007"/>
    <n v="0.85000000000000009"/>
    <n v="5.6470588235294121"/>
    <n v="8103"/>
    <n v="45758.117647058825"/>
    <n v="5.2004031501968882E-2"/>
    <n v="1.9761531970748176"/>
    <n v="1.9761531970748176"/>
    <n v="0"/>
  </r>
  <r>
    <s v="教培"/>
    <s v="驾校"/>
    <x v="0"/>
    <x v="3"/>
    <s v="C驾驶培训"/>
    <x v="6"/>
    <x v="362"/>
    <x v="0"/>
    <n v="251"/>
    <n v="6"/>
    <n v="0.54900000000000004"/>
    <n v="0.02"/>
    <n v="20"/>
    <n v="5"/>
    <n v="0.25"/>
    <n v="0.4"/>
    <n v="8"/>
    <n v="0.85000000000000009"/>
    <n v="6.1823529411764699"/>
    <n v="8103"/>
    <n v="50095.605882352938"/>
    <n v="5.2004031501968882E-2"/>
    <n v="13.05301190699419"/>
    <n v="10.34701190699419"/>
    <n v="0"/>
  </r>
  <r>
    <s v="教培"/>
    <s v="驾校"/>
    <x v="0"/>
    <x v="3"/>
    <s v="C驾驶培训"/>
    <x v="31"/>
    <x v="363"/>
    <x v="1"/>
    <n v="8"/>
    <n v="0"/>
    <n v="0.54900000000000004"/>
    <n v="0"/>
    <n v="0"/>
    <n v="0"/>
    <n v="0"/>
    <n v="0.4"/>
    <n v="0"/>
    <n v="0.85000000000000009"/>
    <n v="0"/>
    <n v="8103"/>
    <n v="0"/>
    <n v="5.2004031501968882E-2"/>
    <n v="0.41603225201575106"/>
    <n v="0.41603225201575106"/>
    <n v="0"/>
  </r>
  <r>
    <s v="教培"/>
    <s v="驾校"/>
    <x v="0"/>
    <x v="3"/>
    <s v="C驾驶培训"/>
    <x v="10"/>
    <x v="364"/>
    <x v="0"/>
    <n v="36"/>
    <n v="3"/>
    <n v="0.54900000000000004"/>
    <n v="0.08"/>
    <n v="7"/>
    <n v="3"/>
    <n v="0.43"/>
    <n v="0.4"/>
    <n v="3"/>
    <n v="0.85000000000000009"/>
    <n v="1.5917647058823525"/>
    <n v="8103"/>
    <n v="12898.069411764702"/>
    <n v="5.2004031501968882E-2"/>
    <n v="1.8721451340708797"/>
    <n v="1.6470000000000002"/>
    <n v="0"/>
  </r>
  <r>
    <s v="教培"/>
    <s v="驾校"/>
    <x v="0"/>
    <x v="3"/>
    <s v="C驾驶培训"/>
    <x v="6"/>
    <x v="365"/>
    <x v="0"/>
    <n v="91"/>
    <n v="7"/>
    <n v="0.54900000000000004"/>
    <n v="0.08"/>
    <n v="20"/>
    <n v="6"/>
    <n v="0.3"/>
    <n v="0.4"/>
    <n v="8"/>
    <n v="0.85000000000000009"/>
    <n v="5.5364705882352929"/>
    <n v="8103"/>
    <n v="44862.021176470582"/>
    <n v="5.2004031501968882E-2"/>
    <n v="4.7323668666791683"/>
    <n v="3.8430000000000004"/>
    <n v="0"/>
  </r>
  <r>
    <s v="教培"/>
    <s v="驾校"/>
    <x v="0"/>
    <x v="3"/>
    <s v="C驾驶培训"/>
    <x v="19"/>
    <x v="366"/>
    <x v="1"/>
    <n v="36"/>
    <n v="0"/>
    <n v="0.54900000000000004"/>
    <n v="0"/>
    <n v="0"/>
    <n v="0"/>
    <n v="0"/>
    <n v="0.4"/>
    <n v="0"/>
    <n v="0.85000000000000009"/>
    <n v="0"/>
    <n v="8103"/>
    <n v="0"/>
    <n v="5.2004031501968882E-2"/>
    <n v="1.8721451340708797"/>
    <n v="1.8721451340708797"/>
    <n v="0"/>
  </r>
  <r>
    <s v="教培"/>
    <s v="驾校"/>
    <x v="0"/>
    <x v="3"/>
    <s v="C驾驶培训"/>
    <x v="27"/>
    <x v="367"/>
    <x v="1"/>
    <n v="116"/>
    <n v="0"/>
    <n v="0.54900000000000004"/>
    <n v="0"/>
    <n v="19"/>
    <n v="0"/>
    <n v="0"/>
    <n v="0.4"/>
    <n v="7.6000000000000005"/>
    <n v="0.85000000000000009"/>
    <n v="8.9411764705882355"/>
    <n v="8103"/>
    <n v="72450.352941176476"/>
    <n v="5.2004031501968882E-2"/>
    <n v="6.0324676542283902"/>
    <n v="6.0324676542283902"/>
    <n v="0"/>
  </r>
  <r>
    <s v="教培"/>
    <s v="驾校"/>
    <x v="0"/>
    <x v="3"/>
    <s v="C驾驶培训"/>
    <x v="27"/>
    <x v="368"/>
    <x v="1"/>
    <n v="128"/>
    <n v="0"/>
    <n v="0.54900000000000004"/>
    <n v="0"/>
    <n v="20"/>
    <n v="0"/>
    <n v="0"/>
    <n v="0.4"/>
    <n v="8"/>
    <n v="0.85000000000000009"/>
    <n v="9.4117647058823515"/>
    <n v="8103"/>
    <n v="76263.529411764699"/>
    <n v="5.2004031501968882E-2"/>
    <n v="6.6565160322520169"/>
    <n v="6.6565160322520169"/>
    <n v="0"/>
  </r>
  <r>
    <s v="教培"/>
    <s v="驾校"/>
    <x v="0"/>
    <x v="3"/>
    <s v="C驾驶培训"/>
    <x v="27"/>
    <x v="369"/>
    <x v="1"/>
    <n v="102"/>
    <n v="1"/>
    <n v="0.54900000000000004"/>
    <n v="0.01"/>
    <n v="14"/>
    <n v="1"/>
    <n v="7.0000000000000007E-2"/>
    <n v="0.4"/>
    <n v="5.6000000000000005"/>
    <n v="0.85000000000000009"/>
    <n v="5.9423529411764697"/>
    <n v="8103"/>
    <n v="48150.885882352937"/>
    <n v="5.2004031501968882E-2"/>
    <n v="5.3044112132008259"/>
    <n v="4.8534112132008262"/>
    <n v="0"/>
  </r>
  <r>
    <s v="教培"/>
    <s v="驾校"/>
    <x v="0"/>
    <x v="3"/>
    <s v="C驾驶培训"/>
    <x v="19"/>
    <x v="370"/>
    <x v="1"/>
    <n v="79"/>
    <n v="1"/>
    <n v="0.54900000000000004"/>
    <n v="0.01"/>
    <n v="10"/>
    <n v="1"/>
    <n v="0.1"/>
    <n v="0.4"/>
    <n v="4"/>
    <n v="0.85000000000000009"/>
    <n v="4.0599999999999996"/>
    <n v="8103"/>
    <n v="32898.18"/>
    <n v="5.2004031501968882E-2"/>
    <n v="4.1083184886555415"/>
    <n v="3.6573184886555414"/>
    <n v="0"/>
  </r>
  <r>
    <s v="教培"/>
    <s v="驾校"/>
    <x v="0"/>
    <x v="3"/>
    <s v="C驾驶培训"/>
    <x v="9"/>
    <x v="371"/>
    <x v="0"/>
    <n v="73"/>
    <n v="2"/>
    <n v="0.54900000000000004"/>
    <n v="0.03"/>
    <n v="3"/>
    <n v="2"/>
    <n v="0.67"/>
    <n v="0.4"/>
    <n v="2"/>
    <n v="0.85000000000000009"/>
    <n v="1.0611764705882352"/>
    <n v="8103"/>
    <n v="8598.712941176469"/>
    <n v="5.2004031501968882E-2"/>
    <n v="3.7962942996437286"/>
    <n v="2.8942942996437289"/>
    <n v="0"/>
  </r>
  <r>
    <s v="教培"/>
    <s v="结婚&amp;摄影"/>
    <x v="1"/>
    <x v="0"/>
    <s v="1S婚庆服务"/>
    <x v="0"/>
    <x v="0"/>
    <x v="0"/>
    <n v="989"/>
    <n v="17"/>
    <n v="0.36499999999999999"/>
    <n v="0.02"/>
    <n v="475"/>
    <n v="17"/>
    <n v="0.04"/>
    <n v="0.1"/>
    <n v="47.5"/>
    <n v="0.85000000000000009"/>
    <n v="48.582352941176467"/>
    <n v="19454.5"/>
    <n v="945145.38529411762"/>
    <n v="2.0810810810810813E-2"/>
    <n v="20.581891891891896"/>
    <n v="9.7868918918918961"/>
    <n v="131"/>
  </r>
  <r>
    <s v="教培"/>
    <s v="结婚&amp;摄影"/>
    <x v="1"/>
    <x v="0"/>
    <s v="1S婚庆服务"/>
    <x v="1"/>
    <x v="1"/>
    <x v="1"/>
    <n v="861"/>
    <n v="18"/>
    <n v="0.36499999999999999"/>
    <n v="0.02"/>
    <n v="459"/>
    <n v="18"/>
    <n v="0.04"/>
    <n v="0.1"/>
    <n v="45.900000000000006"/>
    <n v="0.85000000000000009"/>
    <n v="46.27058823529412"/>
    <n v="19454.5"/>
    <n v="900171.15882352949"/>
    <n v="2.0810810810810813E-2"/>
    <n v="17.918108108108111"/>
    <n v="6.57"/>
    <n v="130"/>
  </r>
  <r>
    <s v="教培"/>
    <s v="结婚&amp;摄影"/>
    <x v="1"/>
    <x v="1"/>
    <s v="A婚庆服务"/>
    <x v="2"/>
    <x v="2"/>
    <x v="1"/>
    <n v="716"/>
    <n v="4"/>
    <n v="0.36499999999999999"/>
    <n v="0.01"/>
    <n v="298"/>
    <n v="4"/>
    <n v="0.01"/>
    <n v="0.05"/>
    <n v="14.9"/>
    <n v="0.85000000000000009"/>
    <n v="15.811764705882354"/>
    <n v="14600"/>
    <n v="230851.76470588235"/>
    <n v="1.7858376511226254E-2"/>
    <n v="12.786597582037999"/>
    <n v="10.246597582038"/>
    <n v="65"/>
  </r>
  <r>
    <s v="教培"/>
    <s v="结婚&amp;摄影"/>
    <x v="1"/>
    <x v="1"/>
    <s v="A婚庆服务"/>
    <x v="3"/>
    <x v="3"/>
    <x v="0"/>
    <n v="838"/>
    <n v="20"/>
    <n v="0.36499999999999999"/>
    <n v="0.02"/>
    <n v="391"/>
    <n v="20"/>
    <n v="0.05"/>
    <n v="0.05"/>
    <n v="20"/>
    <n v="0.85000000000000009"/>
    <n v="14.941176470588234"/>
    <n v="14600"/>
    <n v="218141.17647058822"/>
    <n v="1.7858376511226254E-2"/>
    <n v="14.965319516407602"/>
    <n v="7.3"/>
    <n v="77"/>
  </r>
  <r>
    <s v="教培"/>
    <s v="结婚&amp;摄影"/>
    <x v="1"/>
    <x v="1"/>
    <s v="A婚庆服务"/>
    <x v="4"/>
    <x v="4"/>
    <x v="1"/>
    <n v="1686"/>
    <n v="17"/>
    <n v="0.36499999999999999"/>
    <n v="0.01"/>
    <n v="722"/>
    <n v="17"/>
    <n v="0.02"/>
    <n v="0.05"/>
    <n v="36.1"/>
    <n v="0.85000000000000009"/>
    <n v="35.170588235294119"/>
    <n v="14600"/>
    <n v="513490.58823529416"/>
    <n v="1.7858376511226254E-2"/>
    <n v="30.109222797927465"/>
    <n v="19.314222797927464"/>
    <n v="135"/>
  </r>
  <r>
    <s v="教培"/>
    <s v="结婚&amp;摄影"/>
    <x v="1"/>
    <x v="1"/>
    <s v="A婚庆服务"/>
    <x v="5"/>
    <x v="5"/>
    <x v="0"/>
    <n v="1108"/>
    <n v="14"/>
    <n v="0.36499999999999999"/>
    <n v="0.01"/>
    <n v="543"/>
    <n v="14"/>
    <n v="0.03"/>
    <n v="0.05"/>
    <n v="27.150000000000002"/>
    <n v="0.85000000000000009"/>
    <n v="25.929411764705883"/>
    <n v="14600"/>
    <n v="378569.4117647059"/>
    <n v="1.7858376511226254E-2"/>
    <n v="19.78708117443869"/>
    <n v="10.897081174438689"/>
    <n v="82"/>
  </r>
  <r>
    <s v="教培"/>
    <s v="结婚&amp;摄影"/>
    <x v="1"/>
    <x v="1"/>
    <s v="A婚庆服务"/>
    <x v="6"/>
    <x v="6"/>
    <x v="0"/>
    <n v="742"/>
    <n v="8"/>
    <n v="0.36499999999999999"/>
    <n v="0.01"/>
    <n v="402"/>
    <n v="8"/>
    <n v="0.02"/>
    <n v="0.05"/>
    <n v="20.100000000000001"/>
    <n v="0.85000000000000009"/>
    <n v="20.211764705882352"/>
    <n v="14600"/>
    <n v="295091.76470588235"/>
    <n v="1.7858376511226254E-2"/>
    <n v="13.250915371329882"/>
    <n v="8.1709153713298814"/>
    <n v="58"/>
  </r>
  <r>
    <s v="教培"/>
    <s v="结婚&amp;摄影"/>
    <x v="1"/>
    <x v="1"/>
    <s v="A婚庆服务"/>
    <x v="3"/>
    <x v="7"/>
    <x v="0"/>
    <n v="700"/>
    <n v="31"/>
    <n v="0.36499999999999999"/>
    <n v="0.04"/>
    <n v="448"/>
    <n v="31"/>
    <n v="7.0000000000000007E-2"/>
    <n v="0.05"/>
    <n v="31"/>
    <n v="0.85000000000000009"/>
    <n v="23.158823529411762"/>
    <n v="14600"/>
    <n v="338118.82352941175"/>
    <n v="1.7858376511226254E-2"/>
    <n v="12.500863557858379"/>
    <n v="11.315"/>
    <n v="89"/>
  </r>
  <r>
    <s v="教培"/>
    <s v="结婚&amp;摄影"/>
    <x v="1"/>
    <x v="2"/>
    <s v="B婚庆服务"/>
    <x v="3"/>
    <x v="8"/>
    <x v="0"/>
    <n v="616"/>
    <n v="12"/>
    <n v="0.36499999999999999"/>
    <n v="0.02"/>
    <n v="330"/>
    <n v="12"/>
    <n v="0.04"/>
    <n v="0.05"/>
    <n v="16.5"/>
    <n v="0.85000000000000009"/>
    <n v="14.258823529411764"/>
    <n v="11315"/>
    <n v="161338.5882352941"/>
    <n v="1.48755385351843E-2"/>
    <n v="9.1633317376735288"/>
    <n v="4.38"/>
    <n v="48"/>
  </r>
  <r>
    <s v="教培"/>
    <s v="结婚&amp;摄影"/>
    <x v="1"/>
    <x v="2"/>
    <s v="B婚庆服务"/>
    <x v="3"/>
    <x v="9"/>
    <x v="0"/>
    <n v="596"/>
    <n v="17"/>
    <n v="0.36499999999999999"/>
    <n v="0.03"/>
    <n v="234"/>
    <n v="17"/>
    <n v="7.0000000000000007E-2"/>
    <n v="0.05"/>
    <n v="17"/>
    <n v="0.85000000000000009"/>
    <n v="12.7"/>
    <n v="11315"/>
    <n v="143700.5"/>
    <n v="1.48755385351843E-2"/>
    <n v="8.8658209669698422"/>
    <n v="6.2050000000000001"/>
    <n v="28"/>
  </r>
  <r>
    <s v="教培"/>
    <s v="结婚&amp;摄影"/>
    <x v="1"/>
    <x v="2"/>
    <s v="B婚庆服务"/>
    <x v="7"/>
    <x v="10"/>
    <x v="0"/>
    <n v="418"/>
    <n v="1"/>
    <n v="0.36499999999999999"/>
    <n v="0"/>
    <n v="178"/>
    <n v="1"/>
    <n v="0.01"/>
    <n v="0.05"/>
    <n v="8.9"/>
    <n v="0.85000000000000009"/>
    <n v="10.041176470588235"/>
    <n v="11315"/>
    <n v="113615.91176470587"/>
    <n v="1.48755385351843E-2"/>
    <n v="6.2179751077070371"/>
    <n v="5.5829751077070373"/>
    <n v="14"/>
  </r>
  <r>
    <s v="教培"/>
    <s v="结婚&amp;摄影"/>
    <x v="1"/>
    <x v="2"/>
    <s v="B婚庆服务"/>
    <x v="8"/>
    <x v="11"/>
    <x v="0"/>
    <n v="378"/>
    <n v="3"/>
    <n v="0.36499999999999999"/>
    <n v="0.01"/>
    <n v="142"/>
    <n v="3"/>
    <n v="0.02"/>
    <n v="0.05"/>
    <n v="7.1000000000000005"/>
    <n v="0.85000000000000009"/>
    <n v="7.0647058823529409"/>
    <n v="11315"/>
    <n v="79937.147058823524"/>
    <n v="1.48755385351843E-2"/>
    <n v="5.6229535662996657"/>
    <n v="3.7179535662996654"/>
    <n v="30"/>
  </r>
  <r>
    <s v="教培"/>
    <s v="结婚&amp;摄影"/>
    <x v="1"/>
    <x v="2"/>
    <s v="B婚庆服务"/>
    <x v="9"/>
    <x v="12"/>
    <x v="0"/>
    <n v="397"/>
    <n v="14"/>
    <n v="0.36499999999999999"/>
    <n v="0.04"/>
    <n v="200"/>
    <n v="14"/>
    <n v="7.0000000000000007E-2"/>
    <n v="0.05"/>
    <n v="14"/>
    <n v="0.85000000000000009"/>
    <n v="10.458823529411765"/>
    <n v="11315"/>
    <n v="118341.58823529413"/>
    <n v="1.48755385351843E-2"/>
    <n v="5.905588798468167"/>
    <n v="5.1099999999999994"/>
    <n v="30"/>
  </r>
  <r>
    <s v="教培"/>
    <s v="结婚&amp;摄影"/>
    <x v="1"/>
    <x v="2"/>
    <s v="B婚庆服务"/>
    <x v="10"/>
    <x v="13"/>
    <x v="0"/>
    <n v="982"/>
    <n v="26"/>
    <n v="0.36499999999999999"/>
    <n v="0.03"/>
    <n v="322"/>
    <n v="26"/>
    <n v="0.08"/>
    <n v="0.05"/>
    <n v="26"/>
    <n v="0.85000000000000009"/>
    <n v="19.423529411764704"/>
    <n v="11315"/>
    <n v="219777.23529411762"/>
    <n v="1.48755385351843E-2"/>
    <n v="14.607778841550983"/>
    <n v="9.49"/>
    <n v="47"/>
  </r>
  <r>
    <s v="教培"/>
    <s v="结婚&amp;摄影"/>
    <x v="1"/>
    <x v="2"/>
    <s v="B婚庆服务"/>
    <x v="11"/>
    <x v="14"/>
    <x v="1"/>
    <n v="787"/>
    <n v="8"/>
    <n v="0.36499999999999999"/>
    <n v="0.01"/>
    <n v="335"/>
    <n v="8"/>
    <n v="0.02"/>
    <n v="0.05"/>
    <n v="16.75"/>
    <n v="0.85000000000000009"/>
    <n v="16.270588235294117"/>
    <n v="11315"/>
    <n v="184101.70588235292"/>
    <n v="1.48755385351843E-2"/>
    <n v="11.707048827190045"/>
    <n v="6.6270488271900447"/>
    <n v="59"/>
  </r>
  <r>
    <s v="教培"/>
    <s v="结婚&amp;摄影"/>
    <x v="1"/>
    <x v="2"/>
    <s v="B婚庆服务"/>
    <x v="5"/>
    <x v="15"/>
    <x v="0"/>
    <n v="902"/>
    <n v="10"/>
    <n v="0.36499999999999999"/>
    <n v="0.01"/>
    <n v="353"/>
    <n v="10"/>
    <n v="0.03"/>
    <n v="0.05"/>
    <n v="17.650000000000002"/>
    <n v="0.85000000000000009"/>
    <n v="16.47058823529412"/>
    <n v="11315"/>
    <n v="186364.70588235295"/>
    <n v="1.48755385351843E-2"/>
    <n v="13.417735758736239"/>
    <n v="7.067735758736239"/>
    <n v="66"/>
  </r>
  <r>
    <s v="教培"/>
    <s v="结婚&amp;摄影"/>
    <x v="1"/>
    <x v="2"/>
    <s v="B婚庆服务"/>
    <x v="2"/>
    <x v="16"/>
    <x v="1"/>
    <n v="551"/>
    <n v="4"/>
    <n v="0.36499999999999999"/>
    <n v="0.01"/>
    <n v="160"/>
    <n v="4"/>
    <n v="0.03"/>
    <n v="0.05"/>
    <n v="8"/>
    <n v="0.85000000000000009"/>
    <n v="7.6941176470588228"/>
    <n v="11315"/>
    <n v="87058.941176470587"/>
    <n v="1.48755385351843E-2"/>
    <n v="8.1964217328865487"/>
    <n v="5.6564217328865487"/>
    <n v="57"/>
  </r>
  <r>
    <s v="教培"/>
    <s v="结婚&amp;摄影"/>
    <x v="1"/>
    <x v="2"/>
    <s v="B婚庆服务"/>
    <x v="12"/>
    <x v="17"/>
    <x v="0"/>
    <n v="557"/>
    <n v="7"/>
    <n v="0.36499999999999999"/>
    <n v="0.01"/>
    <n v="250"/>
    <n v="7"/>
    <n v="0.03"/>
    <n v="0.05"/>
    <n v="12.5"/>
    <n v="0.85000000000000009"/>
    <n v="11.7"/>
    <n v="11315"/>
    <n v="132385.5"/>
    <n v="1.48755385351843E-2"/>
    <n v="8.2856749640976552"/>
    <n v="3.840674964097655"/>
    <n v="50"/>
  </r>
  <r>
    <s v="教培"/>
    <s v="结婚&amp;摄影"/>
    <x v="1"/>
    <x v="2"/>
    <s v="B婚庆服务"/>
    <x v="13"/>
    <x v="18"/>
    <x v="1"/>
    <n v="553"/>
    <n v="2"/>
    <n v="0.36499999999999999"/>
    <n v="0"/>
    <n v="228"/>
    <n v="2"/>
    <n v="0.01"/>
    <n v="0.05"/>
    <n v="11.4"/>
    <n v="0.85000000000000009"/>
    <n v="12.552941176470586"/>
    <n v="11315"/>
    <n v="142036.52941176467"/>
    <n v="1.48755385351843E-2"/>
    <n v="8.2261728099569176"/>
    <n v="6.956172809956918"/>
    <n v="46"/>
  </r>
  <r>
    <s v="教培"/>
    <s v="结婚&amp;摄影"/>
    <x v="1"/>
    <x v="2"/>
    <s v="B婚庆服务"/>
    <x v="14"/>
    <x v="19"/>
    <x v="1"/>
    <n v="947"/>
    <n v="13"/>
    <n v="0.36499999999999999"/>
    <n v="0.01"/>
    <n v="406"/>
    <n v="13"/>
    <n v="0.03"/>
    <n v="0.05"/>
    <n v="20.3"/>
    <n v="0.85000000000000009"/>
    <n v="18.3"/>
    <n v="11315"/>
    <n v="207064.5"/>
    <n v="1.48755385351843E-2"/>
    <n v="14.087134992819532"/>
    <n v="5.8321349928195323"/>
    <n v="46"/>
  </r>
  <r>
    <s v="教培"/>
    <s v="结婚&amp;摄影"/>
    <x v="1"/>
    <x v="2"/>
    <s v="B婚庆服务"/>
    <x v="5"/>
    <x v="20"/>
    <x v="0"/>
    <n v="1092"/>
    <n v="2"/>
    <n v="0.36499999999999999"/>
    <n v="0"/>
    <n v="324"/>
    <n v="2"/>
    <n v="0.01"/>
    <n v="0.05"/>
    <n v="16.2"/>
    <n v="0.85000000000000009"/>
    <n v="18.199999999999996"/>
    <n v="11315"/>
    <n v="205932.99999999994"/>
    <n v="1.48755385351843E-2"/>
    <n v="16.244088080421257"/>
    <n v="14.974088080421257"/>
    <n v="56"/>
  </r>
  <r>
    <s v="教培"/>
    <s v="结婚&amp;摄影"/>
    <x v="1"/>
    <x v="2"/>
    <s v="B婚庆服务"/>
    <x v="9"/>
    <x v="21"/>
    <x v="0"/>
    <n v="682"/>
    <n v="5"/>
    <n v="0.36499999999999999"/>
    <n v="0.01"/>
    <n v="215"/>
    <n v="5"/>
    <n v="0.02"/>
    <n v="0.05"/>
    <n v="10.75"/>
    <n v="0.85000000000000009"/>
    <n v="10.5"/>
    <n v="11315"/>
    <n v="118807.5"/>
    <n v="1.48755385351843E-2"/>
    <n v="10.145117280995693"/>
    <n v="6.9701172809956935"/>
    <n v="24"/>
  </r>
  <r>
    <s v="教培"/>
    <s v="结婚&amp;摄影"/>
    <x v="1"/>
    <x v="2"/>
    <s v="B婚庆服务"/>
    <x v="2"/>
    <x v="22"/>
    <x v="1"/>
    <n v="1268"/>
    <n v="17"/>
    <n v="0.36499999999999999"/>
    <n v="0.01"/>
    <n v="555"/>
    <n v="17"/>
    <n v="0.03"/>
    <n v="0.05"/>
    <n v="27.75"/>
    <n v="0.85000000000000009"/>
    <n v="25.347058823529412"/>
    <n v="11315"/>
    <n v="286801.9705882353"/>
    <n v="1.48755385351843E-2"/>
    <n v="18.862182862613693"/>
    <n v="8.0671828626136932"/>
    <n v="106"/>
  </r>
  <r>
    <s v="教培"/>
    <s v="结婚&amp;摄影"/>
    <x v="1"/>
    <x v="2"/>
    <s v="B婚庆服务"/>
    <x v="15"/>
    <x v="23"/>
    <x v="1"/>
    <n v="1053"/>
    <n v="19"/>
    <n v="0.36499999999999999"/>
    <n v="0.02"/>
    <n v="473"/>
    <n v="19"/>
    <n v="0.04"/>
    <n v="0.05"/>
    <n v="23.650000000000002"/>
    <n v="0.85000000000000009"/>
    <n v="19.664705882352944"/>
    <n v="11315"/>
    <n v="222506.14705882355"/>
    <n v="1.48755385351843E-2"/>
    <n v="15.663942077549068"/>
    <n v="6.9349999999999996"/>
    <n v="59"/>
  </r>
  <r>
    <s v="教培"/>
    <s v="结婚&amp;摄影"/>
    <x v="1"/>
    <x v="2"/>
    <s v="B婚庆服务"/>
    <x v="16"/>
    <x v="24"/>
    <x v="1"/>
    <n v="1110"/>
    <n v="21"/>
    <n v="0.36499999999999999"/>
    <n v="0.02"/>
    <n v="553"/>
    <n v="20"/>
    <n v="0.04"/>
    <n v="0.05"/>
    <n v="27.650000000000002"/>
    <n v="0.85000000000000009"/>
    <n v="23.941176470588236"/>
    <n v="11315"/>
    <n v="270894.4117647059"/>
    <n v="1.48755385351843E-2"/>
    <n v="16.511847774054573"/>
    <n v="7.665"/>
    <n v="68"/>
  </r>
  <r>
    <s v="教培"/>
    <s v="结婚&amp;摄影"/>
    <x v="1"/>
    <x v="2"/>
    <s v="B婚庆服务"/>
    <x v="17"/>
    <x v="25"/>
    <x v="1"/>
    <n v="1861"/>
    <n v="13"/>
    <n v="0.36499999999999999"/>
    <n v="0.01"/>
    <n v="467"/>
    <n v="13"/>
    <n v="0.03"/>
    <n v="0.05"/>
    <n v="23.35"/>
    <n v="0.85000000000000009"/>
    <n v="21.888235294117649"/>
    <n v="11315"/>
    <n v="247665.3823529412"/>
    <n v="1.48755385351843E-2"/>
    <n v="27.683377213977984"/>
    <n v="19.428377213977985"/>
    <n v="102"/>
  </r>
  <r>
    <s v="教培"/>
    <s v="结婚&amp;摄影"/>
    <x v="1"/>
    <x v="2"/>
    <s v="B婚庆服务"/>
    <x v="18"/>
    <x v="26"/>
    <x v="0"/>
    <n v="763"/>
    <n v="16"/>
    <n v="0.36499999999999999"/>
    <n v="0.02"/>
    <n v="276"/>
    <n v="16"/>
    <n v="0.06"/>
    <n v="0.05"/>
    <n v="16"/>
    <n v="0.85000000000000009"/>
    <n v="11.952941176470587"/>
    <n v="11315"/>
    <n v="135247.5294117647"/>
    <n v="1.48755385351843E-2"/>
    <n v="11.350035902345621"/>
    <n v="5.84"/>
    <n v="51"/>
  </r>
  <r>
    <s v="教培"/>
    <s v="结婚&amp;摄影"/>
    <x v="1"/>
    <x v="2"/>
    <s v="B婚庆服务"/>
    <x v="14"/>
    <x v="27"/>
    <x v="1"/>
    <n v="1199"/>
    <n v="16"/>
    <n v="0.36499999999999999"/>
    <n v="0.01"/>
    <n v="514"/>
    <n v="16"/>
    <n v="0.03"/>
    <n v="0.05"/>
    <n v="25.700000000000003"/>
    <n v="0.85000000000000009"/>
    <n v="23.364705882352943"/>
    <n v="11315"/>
    <n v="264371.64705882355"/>
    <n v="1.48755385351843E-2"/>
    <n v="17.835770703685977"/>
    <n v="7.675770703685977"/>
    <n v="68"/>
  </r>
  <r>
    <s v="教培"/>
    <s v="结婚&amp;摄影"/>
    <x v="1"/>
    <x v="3"/>
    <s v="C婚庆服务"/>
    <x v="19"/>
    <x v="28"/>
    <x v="1"/>
    <n v="42"/>
    <n v="0"/>
    <n v="0.36499999999999999"/>
    <n v="0"/>
    <n v="4"/>
    <n v="0"/>
    <n v="0"/>
    <n v="0.01"/>
    <n v="0.04"/>
    <n v="0.85000000000000009"/>
    <n v="4.7058823529411764E-2"/>
    <n v="7628.4999999999991"/>
    <n v="358.9882352941176"/>
    <n v="2.7793404988205573E-3"/>
    <n v="0.1167323009504634"/>
    <n v="0.1167323009504634"/>
    <n v="0"/>
  </r>
  <r>
    <s v="教培"/>
    <s v="结婚&amp;摄影"/>
    <x v="1"/>
    <x v="3"/>
    <s v="C婚庆服务"/>
    <x v="20"/>
    <x v="29"/>
    <x v="0"/>
    <n v="32"/>
    <n v="0"/>
    <n v="0.36499999999999999"/>
    <n v="0"/>
    <n v="3"/>
    <n v="0"/>
    <n v="0"/>
    <n v="0.01"/>
    <n v="0.03"/>
    <n v="0.85000000000000009"/>
    <n v="3.5294117647058816E-2"/>
    <n v="7628.4999999999991"/>
    <n v="269.24117647058813"/>
    <n v="2.7793404988205573E-3"/>
    <n v="8.8938895962257833E-2"/>
    <n v="8.8938895962257833E-2"/>
    <n v="0"/>
  </r>
  <r>
    <s v="教培"/>
    <s v="结婚&amp;摄影"/>
    <x v="1"/>
    <x v="3"/>
    <s v="C婚庆服务"/>
    <x v="20"/>
    <x v="30"/>
    <x v="0"/>
    <n v="259"/>
    <n v="7"/>
    <n v="0.36499999999999999"/>
    <n v="0.03"/>
    <n v="103"/>
    <n v="7"/>
    <n v="7.0000000000000007E-2"/>
    <n v="0.01"/>
    <n v="7"/>
    <n v="0.85000000000000009"/>
    <n v="5.2294117647058824"/>
    <n v="7628.4999999999991"/>
    <n v="39892.567647058822"/>
    <n v="2.7793404988205573E-3"/>
    <n v="0.71984918919452434"/>
    <n v="2.5549999999999997"/>
    <n v="1"/>
  </r>
  <r>
    <s v="教培"/>
    <s v="结婚&amp;摄影"/>
    <x v="1"/>
    <x v="3"/>
    <s v="C婚庆服务"/>
    <x v="9"/>
    <x v="31"/>
    <x v="0"/>
    <n v="215"/>
    <n v="0"/>
    <n v="0.36499999999999999"/>
    <n v="0"/>
    <n v="5"/>
    <n v="0"/>
    <n v="0"/>
    <n v="0.01"/>
    <n v="0.05"/>
    <n v="0.85000000000000009"/>
    <n v="5.8823529411764705E-2"/>
    <n v="7628.4999999999991"/>
    <n v="448.73529411764702"/>
    <n v="2.7793404988205573E-3"/>
    <n v="0.59755820724641984"/>
    <n v="0.59755820724641984"/>
    <n v="0"/>
  </r>
  <r>
    <s v="教培"/>
    <s v="结婚&amp;摄影"/>
    <x v="1"/>
    <x v="3"/>
    <s v="C婚庆服务"/>
    <x v="20"/>
    <x v="32"/>
    <x v="0"/>
    <n v="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"/>
    <n v="0"/>
    <n v="0"/>
  </r>
  <r>
    <s v="教培"/>
    <s v="结婚&amp;摄影"/>
    <x v="1"/>
    <x v="3"/>
    <s v="C婚庆服务"/>
    <x v="16"/>
    <x v="33"/>
    <x v="1"/>
    <n v="210"/>
    <n v="0"/>
    <n v="0.36499999999999999"/>
    <n v="0"/>
    <n v="48"/>
    <n v="0"/>
    <n v="0"/>
    <n v="0.01"/>
    <n v="0.48"/>
    <n v="0.85000000000000009"/>
    <n v="0.56470588235294106"/>
    <n v="7628.4999999999991"/>
    <n v="4307.8588235294101"/>
    <n v="2.7793404988205573E-3"/>
    <n v="0.58366150475231704"/>
    <n v="0.58366150475231704"/>
    <n v="0"/>
  </r>
  <r>
    <s v="教培"/>
    <s v="结婚&amp;摄影"/>
    <x v="1"/>
    <x v="3"/>
    <s v="C婚庆服务"/>
    <x v="8"/>
    <x v="34"/>
    <x v="0"/>
    <n v="590"/>
    <n v="1"/>
    <n v="0.36499999999999999"/>
    <n v="0"/>
    <n v="54"/>
    <n v="1"/>
    <n v="0.02"/>
    <n v="0.01"/>
    <n v="1"/>
    <n v="0.85000000000000009"/>
    <n v="0.74705882352941166"/>
    <n v="7628.4999999999991"/>
    <n v="5698.9382352941166"/>
    <n v="2.7793404988205573E-3"/>
    <n v="1.6398108943041287"/>
    <n v="1.0048108943041287"/>
    <n v="17"/>
  </r>
  <r>
    <s v="教培"/>
    <s v="结婚&amp;摄影"/>
    <x v="1"/>
    <x v="3"/>
    <s v="C婚庆服务"/>
    <x v="20"/>
    <x v="35"/>
    <x v="0"/>
    <n v="17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4.7248788479949476E-2"/>
    <n v="4.7248788479949476E-2"/>
    <n v="0"/>
  </r>
  <r>
    <s v="教培"/>
    <s v="结婚&amp;摄影"/>
    <x v="1"/>
    <x v="3"/>
    <s v="C婚庆服务"/>
    <x v="14"/>
    <x v="36"/>
    <x v="1"/>
    <n v="317"/>
    <n v="1"/>
    <n v="0.36499999999999999"/>
    <n v="0"/>
    <n v="75"/>
    <n v="1"/>
    <n v="0.01"/>
    <n v="0.01"/>
    <n v="1"/>
    <n v="0.85000000000000009"/>
    <n v="0.74705882352941166"/>
    <n v="7628.4999999999991"/>
    <n v="5698.9382352941166"/>
    <n v="2.7793404988205573E-3"/>
    <n v="0.88105093812611668"/>
    <n v="0.36499999999999999"/>
    <n v="11"/>
  </r>
  <r>
    <s v="教培"/>
    <s v="结婚&amp;摄影"/>
    <x v="1"/>
    <x v="3"/>
    <s v="C婚庆服务"/>
    <x v="21"/>
    <x v="37"/>
    <x v="1"/>
    <n v="116"/>
    <n v="0"/>
    <n v="0.36499999999999999"/>
    <n v="0"/>
    <n v="10"/>
    <n v="0"/>
    <n v="0"/>
    <n v="0.01"/>
    <n v="0.1"/>
    <n v="0.85000000000000009"/>
    <n v="0.11764705882352941"/>
    <n v="7628.4999999999991"/>
    <n v="897.47058823529403"/>
    <n v="2.7793404988205573E-3"/>
    <n v="0.32240349786318462"/>
    <n v="0.32240349786318462"/>
    <n v="0"/>
  </r>
  <r>
    <s v="教培"/>
    <s v="结婚&amp;摄影"/>
    <x v="1"/>
    <x v="3"/>
    <s v="C婚庆服务"/>
    <x v="3"/>
    <x v="38"/>
    <x v="0"/>
    <n v="322"/>
    <n v="4"/>
    <n v="0.36499999999999999"/>
    <n v="0.01"/>
    <n v="139"/>
    <n v="4"/>
    <n v="0.03"/>
    <n v="0.01"/>
    <n v="4"/>
    <n v="0.85000000000000009"/>
    <n v="2.9882352941176467"/>
    <n v="7628.4999999999991"/>
    <n v="22795.752941176466"/>
    <n v="2.7793404988205573E-3"/>
    <n v="0.89494764062021948"/>
    <n v="1.46"/>
    <n v="23"/>
  </r>
  <r>
    <s v="教培"/>
    <s v="结婚&amp;摄影"/>
    <x v="1"/>
    <x v="3"/>
    <s v="C婚庆服务"/>
    <x v="22"/>
    <x v="39"/>
    <x v="1"/>
    <n v="140"/>
    <n v="0"/>
    <n v="0.36499999999999999"/>
    <n v="0"/>
    <n v="15"/>
    <n v="0"/>
    <n v="0"/>
    <n v="0.01"/>
    <n v="0.15"/>
    <n v="0.85000000000000009"/>
    <n v="0.1764705882352941"/>
    <n v="7628.4999999999991"/>
    <n v="1346.205882352941"/>
    <n v="2.7793404988205573E-3"/>
    <n v="0.38910766983487804"/>
    <n v="0.38910766983487804"/>
    <n v="0"/>
  </r>
  <r>
    <s v="教培"/>
    <s v="结婚&amp;摄影"/>
    <x v="1"/>
    <x v="3"/>
    <s v="C婚庆服务"/>
    <x v="23"/>
    <x v="40"/>
    <x v="1"/>
    <n v="486"/>
    <n v="0"/>
    <n v="0.36499999999999999"/>
    <n v="0"/>
    <n v="94"/>
    <n v="0"/>
    <n v="0"/>
    <n v="0.01"/>
    <n v="0.94000000000000006"/>
    <n v="0.85000000000000009"/>
    <n v="1.1058823529411763"/>
    <n v="7628.4999999999991"/>
    <n v="8436.2235294117618"/>
    <n v="2.7793404988205573E-3"/>
    <n v="1.3507594824267908"/>
    <n v="1.3507594824267908"/>
    <n v="0"/>
  </r>
  <r>
    <s v="教培"/>
    <s v="结婚&amp;摄影"/>
    <x v="1"/>
    <x v="3"/>
    <s v="C婚庆服务"/>
    <x v="14"/>
    <x v="41"/>
    <x v="1"/>
    <n v="1395"/>
    <n v="2"/>
    <n v="0.36499999999999999"/>
    <n v="0"/>
    <n v="411"/>
    <n v="2"/>
    <n v="0"/>
    <n v="0.01"/>
    <n v="4.1100000000000003"/>
    <n v="0.85000000000000009"/>
    <n v="3.9764705882352942"/>
    <n v="7628.4999999999991"/>
    <n v="30334.50588235294"/>
    <n v="2.7793404988205573E-3"/>
    <n v="3.8771799958546773"/>
    <n v="2.6071799958546773"/>
    <n v="17"/>
  </r>
  <r>
    <s v="教培"/>
    <s v="结婚&amp;摄影"/>
    <x v="1"/>
    <x v="3"/>
    <s v="C婚庆服务"/>
    <x v="12"/>
    <x v="42"/>
    <x v="0"/>
    <n v="109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.30294811437144076"/>
    <n v="0.30294811437144076"/>
    <n v="0"/>
  </r>
  <r>
    <s v="教培"/>
    <s v="结婚&amp;摄影"/>
    <x v="1"/>
    <x v="3"/>
    <s v="C婚庆服务"/>
    <x v="20"/>
    <x v="43"/>
    <x v="0"/>
    <n v="15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4.1690107482308357E-2"/>
    <n v="4.1690107482308357E-2"/>
    <n v="0"/>
  </r>
  <r>
    <s v="教培"/>
    <s v="结婚&amp;摄影"/>
    <x v="1"/>
    <x v="3"/>
    <s v="C婚庆服务"/>
    <x v="13"/>
    <x v="44"/>
    <x v="1"/>
    <n v="161"/>
    <n v="0"/>
    <n v="0.36499999999999999"/>
    <n v="0"/>
    <n v="16"/>
    <n v="0"/>
    <n v="0"/>
    <n v="0.01"/>
    <n v="0.16"/>
    <n v="0.85000000000000009"/>
    <n v="0.18823529411764706"/>
    <n v="7628.4999999999991"/>
    <n v="1435.9529411764704"/>
    <n v="2.7793404988205573E-3"/>
    <n v="0.44747382031010974"/>
    <n v="0.44747382031010974"/>
    <n v="6"/>
  </r>
  <r>
    <s v="教培"/>
    <s v="结婚&amp;摄影"/>
    <x v="1"/>
    <x v="3"/>
    <s v="C婚庆服务"/>
    <x v="5"/>
    <x v="45"/>
    <x v="0"/>
    <n v="239"/>
    <n v="0"/>
    <n v="0.36499999999999999"/>
    <n v="0"/>
    <n v="36"/>
    <n v="0"/>
    <n v="0"/>
    <n v="0.01"/>
    <n v="0.36"/>
    <n v="0.85000000000000009"/>
    <n v="0.42352941176470582"/>
    <n v="7628.4999999999991"/>
    <n v="3230.894117647058"/>
    <n v="2.7793404988205573E-3"/>
    <n v="0.66426237921811315"/>
    <n v="0.66426237921811315"/>
    <n v="7"/>
  </r>
  <r>
    <s v="教培"/>
    <s v="结婚&amp;摄影"/>
    <x v="1"/>
    <x v="3"/>
    <s v="C婚庆服务"/>
    <x v="12"/>
    <x v="46"/>
    <x v="0"/>
    <n v="340"/>
    <n v="8"/>
    <n v="0.36499999999999999"/>
    <n v="0.02"/>
    <n v="141"/>
    <n v="8"/>
    <n v="0.06"/>
    <n v="0.01"/>
    <n v="8"/>
    <n v="0.85000000000000009"/>
    <n v="5.9764705882352933"/>
    <n v="7628.4999999999991"/>
    <n v="45591.505882352933"/>
    <n v="2.7793404988205573E-3"/>
    <n v="0.94497576959898943"/>
    <n v="2.92"/>
    <n v="0"/>
  </r>
  <r>
    <s v="教培"/>
    <s v="结婚&amp;摄影"/>
    <x v="1"/>
    <x v="3"/>
    <s v="C婚庆服务"/>
    <x v="24"/>
    <x v="47"/>
    <x v="1"/>
    <n v="174"/>
    <n v="0"/>
    <n v="0.36499999999999999"/>
    <n v="0"/>
    <n v="34"/>
    <n v="0"/>
    <n v="0"/>
    <n v="0.01"/>
    <n v="0.34"/>
    <n v="0.85000000000000009"/>
    <n v="0.39999999999999997"/>
    <n v="7628.4999999999991"/>
    <n v="3051.3999999999992"/>
    <n v="2.7793404988205573E-3"/>
    <n v="0.48360524679477696"/>
    <n v="0.48360524679477696"/>
    <n v="0"/>
  </r>
  <r>
    <s v="教培"/>
    <s v="结婚&amp;摄影"/>
    <x v="1"/>
    <x v="3"/>
    <s v="C婚庆服务"/>
    <x v="24"/>
    <x v="48"/>
    <x v="1"/>
    <n v="40"/>
    <n v="0"/>
    <n v="0.36499999999999999"/>
    <n v="0"/>
    <n v="10"/>
    <n v="0"/>
    <n v="0"/>
    <n v="0.01"/>
    <n v="0.1"/>
    <n v="0.85000000000000009"/>
    <n v="0.11764705882352941"/>
    <n v="7628.4999999999991"/>
    <n v="897.47058823529403"/>
    <n v="2.7793404988205573E-3"/>
    <n v="0.11117361995282229"/>
    <n v="0.11117361995282229"/>
    <n v="0"/>
  </r>
  <r>
    <s v="教培"/>
    <s v="结婚&amp;摄影"/>
    <x v="1"/>
    <x v="3"/>
    <s v="C婚庆服务"/>
    <x v="25"/>
    <x v="49"/>
    <x v="1"/>
    <n v="292"/>
    <n v="12"/>
    <n v="0.36499999999999999"/>
    <n v="0.04"/>
    <n v="120"/>
    <n v="12"/>
    <n v="0.1"/>
    <n v="0.01"/>
    <n v="12"/>
    <n v="0.85000000000000009"/>
    <n v="8.9647058823529395"/>
    <n v="7628.4999999999991"/>
    <n v="68387.258823529395"/>
    <n v="2.7793404988205573E-3"/>
    <n v="0.81156742565560269"/>
    <n v="4.38"/>
    <n v="4"/>
  </r>
  <r>
    <s v="教培"/>
    <s v="结婚&amp;摄影"/>
    <x v="1"/>
    <x v="3"/>
    <s v="C婚庆服务"/>
    <x v="20"/>
    <x v="50"/>
    <x v="0"/>
    <n v="16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4.4469447981128916E-2"/>
    <n v="4.4469447981128916E-2"/>
    <n v="0"/>
  </r>
  <r>
    <s v="教培"/>
    <s v="结婚&amp;摄影"/>
    <x v="1"/>
    <x v="3"/>
    <s v="C婚庆服务"/>
    <x v="4"/>
    <x v="51"/>
    <x v="1"/>
    <n v="267"/>
    <n v="0"/>
    <n v="0.36499999999999999"/>
    <n v="0"/>
    <n v="39"/>
    <n v="0"/>
    <n v="0"/>
    <n v="0.01"/>
    <n v="0.39"/>
    <n v="0.85000000000000009"/>
    <n v="0.45882352941176469"/>
    <n v="7628.4999999999991"/>
    <n v="3500.1352941176465"/>
    <n v="2.7793404988205573E-3"/>
    <n v="0.74208391318508882"/>
    <n v="0.74208391318508882"/>
    <n v="0"/>
  </r>
  <r>
    <s v="教培"/>
    <s v="结婚&amp;摄影"/>
    <x v="1"/>
    <x v="3"/>
    <s v="C婚庆服务"/>
    <x v="8"/>
    <x v="52"/>
    <x v="0"/>
    <n v="379"/>
    <n v="0"/>
    <n v="0.36499999999999999"/>
    <n v="0"/>
    <n v="44"/>
    <n v="0"/>
    <n v="0"/>
    <n v="0.01"/>
    <n v="0.44"/>
    <n v="0.85000000000000009"/>
    <n v="0.51764705882352935"/>
    <n v="7628.4999999999991"/>
    <n v="3948.8705882352933"/>
    <n v="2.7793404988205573E-3"/>
    <n v="1.0533700490529911"/>
    <n v="1.0533700490529911"/>
    <n v="0"/>
  </r>
  <r>
    <s v="教培"/>
    <s v="结婚&amp;摄影"/>
    <x v="1"/>
    <x v="3"/>
    <s v="C婚庆服务"/>
    <x v="3"/>
    <x v="53"/>
    <x v="0"/>
    <n v="146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40578371282780135"/>
    <n v="0.40578371282780135"/>
    <n v="0"/>
  </r>
  <r>
    <s v="教培"/>
    <s v="结婚&amp;摄影"/>
    <x v="1"/>
    <x v="3"/>
    <s v="C婚庆服务"/>
    <x v="25"/>
    <x v="54"/>
    <x v="1"/>
    <n v="9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2.5014064489385014E-2"/>
    <n v="2.5014064489385014E-2"/>
    <n v="0"/>
  </r>
  <r>
    <s v="教培"/>
    <s v="结婚&amp;摄影"/>
    <x v="1"/>
    <x v="3"/>
    <s v="C婚庆服务"/>
    <x v="20"/>
    <x v="55"/>
    <x v="0"/>
    <n v="2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5.5586809976411146E-3"/>
    <n v="5.5586809976411146E-3"/>
    <n v="0"/>
  </r>
  <r>
    <s v="教培"/>
    <s v="结婚&amp;摄影"/>
    <x v="1"/>
    <x v="3"/>
    <s v="C婚庆服务"/>
    <x v="10"/>
    <x v="56"/>
    <x v="0"/>
    <n v="849"/>
    <n v="2"/>
    <n v="0.36499999999999999"/>
    <n v="0"/>
    <n v="67"/>
    <n v="0"/>
    <n v="0"/>
    <n v="0.01"/>
    <n v="0.67"/>
    <n v="0.85000000000000009"/>
    <n v="0.78823529411764703"/>
    <n v="7628.4999999999991"/>
    <n v="6013.0529411764701"/>
    <n v="2.7793404988205573E-3"/>
    <n v="2.3596600834986532"/>
    <n v="1.0896600834986532"/>
    <n v="0"/>
  </r>
  <r>
    <s v="教培"/>
    <s v="结婚&amp;摄影"/>
    <x v="1"/>
    <x v="3"/>
    <s v="C婚庆服务"/>
    <x v="6"/>
    <x v="57"/>
    <x v="0"/>
    <n v="104"/>
    <n v="0"/>
    <n v="0.36499999999999999"/>
    <n v="0"/>
    <n v="20"/>
    <n v="0"/>
    <n v="0"/>
    <n v="0.01"/>
    <n v="0.2"/>
    <n v="0.85000000000000009"/>
    <n v="0.23529411764705882"/>
    <n v="7628.4999999999991"/>
    <n v="1794.9411764705881"/>
    <n v="2.7793404988205573E-3"/>
    <n v="0.28905141187733796"/>
    <n v="0.28905141187733796"/>
    <n v="0"/>
  </r>
  <r>
    <s v="教培"/>
    <s v="结婚&amp;摄影"/>
    <x v="1"/>
    <x v="3"/>
    <s v="C婚庆服务"/>
    <x v="19"/>
    <x v="58"/>
    <x v="1"/>
    <n v="66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.18343647292215678"/>
    <n v="0.18343647292215678"/>
    <n v="0"/>
  </r>
  <r>
    <s v="教培"/>
    <s v="结婚&amp;摄影"/>
    <x v="1"/>
    <x v="3"/>
    <s v="C婚庆服务"/>
    <x v="25"/>
    <x v="59"/>
    <x v="1"/>
    <n v="405"/>
    <n v="2"/>
    <n v="0.36499999999999999"/>
    <n v="0"/>
    <n v="47"/>
    <n v="2"/>
    <n v="0.04"/>
    <n v="0.01"/>
    <n v="2"/>
    <n v="0.85000000000000009"/>
    <n v="1.4941176470588233"/>
    <n v="7628.4999999999991"/>
    <n v="11397.876470588233"/>
    <n v="2.7793404988205573E-3"/>
    <n v="1.1256329020223257"/>
    <n v="0.73"/>
    <n v="0"/>
  </r>
  <r>
    <s v="教培"/>
    <s v="结婚&amp;摄影"/>
    <x v="1"/>
    <x v="3"/>
    <s v="C婚庆服务"/>
    <x v="19"/>
    <x v="60"/>
    <x v="1"/>
    <n v="134"/>
    <n v="0"/>
    <n v="0.36499999999999999"/>
    <n v="0"/>
    <n v="28"/>
    <n v="0"/>
    <n v="0"/>
    <n v="0.01"/>
    <n v="0.28000000000000003"/>
    <n v="0.85000000000000009"/>
    <n v="0.32941176470588235"/>
    <n v="7628.4999999999991"/>
    <n v="2512.9176470588231"/>
    <n v="2.7793404988205573E-3"/>
    <n v="0.37243162684195469"/>
    <n v="0.37243162684195469"/>
    <n v="0"/>
  </r>
  <r>
    <s v="教培"/>
    <s v="结婚&amp;摄影"/>
    <x v="1"/>
    <x v="3"/>
    <s v="C婚庆服务"/>
    <x v="20"/>
    <x v="61"/>
    <x v="0"/>
    <n v="5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1.3896702494102787E-2"/>
    <n v="1.3896702494102787E-2"/>
    <n v="0"/>
  </r>
  <r>
    <s v="教培"/>
    <s v="结婚&amp;摄影"/>
    <x v="1"/>
    <x v="3"/>
    <s v="C婚庆服务"/>
    <x v="26"/>
    <x v="62"/>
    <x v="1"/>
    <n v="1058"/>
    <n v="0"/>
    <n v="0.36499999999999999"/>
    <n v="0"/>
    <n v="313"/>
    <n v="0"/>
    <n v="0"/>
    <n v="0.01"/>
    <n v="3.13"/>
    <n v="0.85000000000000009"/>
    <n v="3.6823529411764699"/>
    <n v="7628.4999999999991"/>
    <n v="28090.829411764698"/>
    <n v="2.7793404988205573E-3"/>
    <n v="2.9405422477521497"/>
    <n v="2.9405422477521497"/>
    <n v="30"/>
  </r>
  <r>
    <s v="教培"/>
    <s v="结婚&amp;摄影"/>
    <x v="1"/>
    <x v="3"/>
    <s v="C婚庆服务"/>
    <x v="12"/>
    <x v="63"/>
    <x v="0"/>
    <n v="128"/>
    <n v="0"/>
    <n v="0.36499999999999999"/>
    <n v="0"/>
    <n v="17"/>
    <n v="0"/>
    <n v="0"/>
    <n v="0.01"/>
    <n v="0.17"/>
    <n v="0.85000000000000009"/>
    <n v="0.19999999999999998"/>
    <n v="7628.4999999999991"/>
    <n v="1525.6999999999996"/>
    <n v="2.7793404988205573E-3"/>
    <n v="0.35575558384903133"/>
    <n v="0.35575558384903133"/>
    <n v="1"/>
  </r>
  <r>
    <s v="教培"/>
    <s v="结婚&amp;摄影"/>
    <x v="1"/>
    <x v="3"/>
    <s v="C婚庆服务"/>
    <x v="16"/>
    <x v="64"/>
    <x v="1"/>
    <n v="901"/>
    <n v="0"/>
    <n v="0.36499999999999999"/>
    <n v="0"/>
    <n v="89"/>
    <n v="0"/>
    <n v="0"/>
    <n v="0.01"/>
    <n v="0.89"/>
    <n v="0.85000000000000009"/>
    <n v="1.0470588235294116"/>
    <n v="7628.4999999999991"/>
    <n v="7987.4882352941158"/>
    <n v="2.7793404988205573E-3"/>
    <n v="2.5041857894373223"/>
    <n v="2.5041857894373223"/>
    <n v="24"/>
  </r>
  <r>
    <s v="教培"/>
    <s v="结婚&amp;摄影"/>
    <x v="1"/>
    <x v="3"/>
    <s v="C婚庆服务"/>
    <x v="20"/>
    <x v="65"/>
    <x v="0"/>
    <n v="41"/>
    <n v="0"/>
    <n v="0.36499999999999999"/>
    <n v="0"/>
    <n v="10"/>
    <n v="0"/>
    <n v="0"/>
    <n v="0.01"/>
    <n v="0.1"/>
    <n v="0.85000000000000009"/>
    <n v="0.11764705882352941"/>
    <n v="7628.4999999999991"/>
    <n v="897.47058823529403"/>
    <n v="2.7793404988205573E-3"/>
    <n v="0.11395296045164285"/>
    <n v="0.11395296045164285"/>
    <n v="3"/>
  </r>
  <r>
    <s v="教培"/>
    <s v="结婚&amp;摄影"/>
    <x v="1"/>
    <x v="3"/>
    <s v="C婚庆服务"/>
    <x v="25"/>
    <x v="66"/>
    <x v="1"/>
    <n v="49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.1361876844422073"/>
    <n v="0.1361876844422073"/>
    <n v="0"/>
  </r>
  <r>
    <s v="教培"/>
    <s v="结婚&amp;摄影"/>
    <x v="1"/>
    <x v="3"/>
    <s v="C婚庆服务"/>
    <x v="25"/>
    <x v="67"/>
    <x v="1"/>
    <n v="24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6.6704171971693371E-2"/>
    <n v="6.6704171971693371E-2"/>
    <n v="0"/>
  </r>
  <r>
    <s v="教培"/>
    <s v="结婚&amp;摄影"/>
    <x v="1"/>
    <x v="3"/>
    <s v="C婚庆服务"/>
    <x v="10"/>
    <x v="68"/>
    <x v="0"/>
    <n v="915"/>
    <n v="1"/>
    <n v="0.36499999999999999"/>
    <n v="0"/>
    <n v="60"/>
    <n v="1"/>
    <n v="0.02"/>
    <n v="0.01"/>
    <n v="1"/>
    <n v="0.85000000000000009"/>
    <n v="0.74705882352941166"/>
    <n v="7628.4999999999991"/>
    <n v="5698.9382352941166"/>
    <n v="2.7793404988205573E-3"/>
    <n v="2.5430965564208101"/>
    <n v="1.9080965564208101"/>
    <n v="0"/>
  </r>
  <r>
    <s v="教培"/>
    <s v="结婚&amp;摄影"/>
    <x v="1"/>
    <x v="3"/>
    <s v="C婚庆服务"/>
    <x v="27"/>
    <x v="69"/>
    <x v="1"/>
    <n v="174"/>
    <n v="0"/>
    <n v="0.36499999999999999"/>
    <n v="0"/>
    <n v="22"/>
    <n v="0"/>
    <n v="0"/>
    <n v="0.01"/>
    <n v="0.22"/>
    <n v="0.85000000000000009"/>
    <n v="0.25882352941176467"/>
    <n v="7628.4999999999991"/>
    <n v="1974.4352941176467"/>
    <n v="2.7793404988205573E-3"/>
    <n v="0.48360524679477696"/>
    <n v="0.48360524679477696"/>
    <n v="1"/>
  </r>
  <r>
    <s v="教培"/>
    <s v="结婚&amp;摄影"/>
    <x v="1"/>
    <x v="3"/>
    <s v="C婚庆服务"/>
    <x v="22"/>
    <x v="70"/>
    <x v="1"/>
    <n v="271"/>
    <n v="3"/>
    <n v="0.36499999999999999"/>
    <n v="0.01"/>
    <n v="111"/>
    <n v="3"/>
    <n v="0.03"/>
    <n v="0.01"/>
    <n v="3"/>
    <n v="0.85000000000000009"/>
    <n v="2.2411764705882349"/>
    <n v="7628.4999999999991"/>
    <n v="17096.814705882349"/>
    <n v="2.7793404988205573E-3"/>
    <n v="0.75320127518037105"/>
    <n v="1.095"/>
    <n v="2"/>
  </r>
  <r>
    <s v="教培"/>
    <s v="结婚&amp;摄影"/>
    <x v="1"/>
    <x v="3"/>
    <s v="C婚庆服务"/>
    <x v="24"/>
    <x v="71"/>
    <x v="1"/>
    <n v="139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38632832933605749"/>
    <n v="0.38632832933605749"/>
    <n v="0"/>
  </r>
  <r>
    <s v="教培"/>
    <s v="结婚&amp;摄影"/>
    <x v="1"/>
    <x v="3"/>
    <s v="C婚庆服务"/>
    <x v="4"/>
    <x v="72"/>
    <x v="1"/>
    <n v="161"/>
    <n v="0"/>
    <n v="0.36499999999999999"/>
    <n v="0"/>
    <n v="15"/>
    <n v="0"/>
    <n v="0"/>
    <n v="0.01"/>
    <n v="0.15"/>
    <n v="0.85000000000000009"/>
    <n v="0.1764705882352941"/>
    <n v="7628.4999999999991"/>
    <n v="1346.205882352941"/>
    <n v="2.7793404988205573E-3"/>
    <n v="0.44747382031010974"/>
    <n v="0.44747382031010974"/>
    <n v="0"/>
  </r>
  <r>
    <s v="教培"/>
    <s v="结婚&amp;摄影"/>
    <x v="1"/>
    <x v="3"/>
    <s v="C婚庆服务"/>
    <x v="4"/>
    <x v="73"/>
    <x v="1"/>
    <n v="169"/>
    <n v="1"/>
    <n v="0.36499999999999999"/>
    <n v="0.01"/>
    <n v="31"/>
    <n v="1"/>
    <n v="0.03"/>
    <n v="0.01"/>
    <n v="1"/>
    <n v="0.85000000000000009"/>
    <n v="0.74705882352941166"/>
    <n v="7628.4999999999991"/>
    <n v="5698.9382352941166"/>
    <n v="2.7793404988205573E-3"/>
    <n v="0.46970854430067416"/>
    <n v="0.36499999999999999"/>
    <n v="0"/>
  </r>
  <r>
    <s v="教培"/>
    <s v="结婚&amp;摄影"/>
    <x v="1"/>
    <x v="3"/>
    <s v="C婚庆服务"/>
    <x v="24"/>
    <x v="74"/>
    <x v="1"/>
    <n v="221"/>
    <n v="0"/>
    <n v="0.36499999999999999"/>
    <n v="0"/>
    <n v="87"/>
    <n v="0"/>
    <n v="0"/>
    <n v="0.01"/>
    <n v="0.87"/>
    <n v="0.85000000000000009"/>
    <n v="1.0235294117647058"/>
    <n v="7628.4999999999991"/>
    <n v="7807.9941176470575"/>
    <n v="2.7793404988205573E-3"/>
    <n v="0.61423425023934319"/>
    <n v="0.61423425023934319"/>
    <n v="0"/>
  </r>
  <r>
    <s v="教培"/>
    <s v="结婚&amp;摄影"/>
    <x v="1"/>
    <x v="3"/>
    <s v="C婚庆服务"/>
    <x v="25"/>
    <x v="75"/>
    <x v="1"/>
    <n v="11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3.057274548702613E-2"/>
    <n v="3.057274548702613E-2"/>
    <n v="0"/>
  </r>
  <r>
    <s v="教培"/>
    <s v="结婚&amp;摄影"/>
    <x v="1"/>
    <x v="3"/>
    <s v="C婚庆服务"/>
    <x v="7"/>
    <x v="76"/>
    <x v="0"/>
    <n v="202"/>
    <n v="0"/>
    <n v="0.36499999999999999"/>
    <n v="0"/>
    <n v="64"/>
    <n v="0"/>
    <n v="0"/>
    <n v="0.01"/>
    <n v="0.64"/>
    <n v="0.85000000000000009"/>
    <n v="0.75294117647058822"/>
    <n v="7628.4999999999991"/>
    <n v="5743.8117647058816"/>
    <n v="2.7793404988205573E-3"/>
    <n v="0.56142678076175256"/>
    <n v="0.56142678076175256"/>
    <n v="4"/>
  </r>
  <r>
    <s v="教培"/>
    <s v="结婚&amp;摄影"/>
    <x v="1"/>
    <x v="3"/>
    <s v="C婚庆服务"/>
    <x v="6"/>
    <x v="77"/>
    <x v="0"/>
    <n v="241"/>
    <n v="1"/>
    <n v="0.36499999999999999"/>
    <n v="0"/>
    <n v="23"/>
    <n v="1"/>
    <n v="0.04"/>
    <n v="0.01"/>
    <n v="1"/>
    <n v="0.85000000000000009"/>
    <n v="0.74705882352941166"/>
    <n v="7628.4999999999991"/>
    <n v="5698.9382352941166"/>
    <n v="2.7793404988205573E-3"/>
    <n v="0.66982106021575427"/>
    <n v="0.36499999999999999"/>
    <n v="0"/>
  </r>
  <r>
    <s v="教培"/>
    <s v="结婚&amp;摄影"/>
    <x v="1"/>
    <x v="3"/>
    <s v="C婚庆服务"/>
    <x v="4"/>
    <x v="78"/>
    <x v="1"/>
    <n v="636"/>
    <n v="1"/>
    <n v="0.36499999999999999"/>
    <n v="0"/>
    <n v="77"/>
    <n v="1"/>
    <n v="0.01"/>
    <n v="0.01"/>
    <n v="1"/>
    <n v="0.85000000000000009"/>
    <n v="0.74705882352941166"/>
    <n v="7628.4999999999991"/>
    <n v="5698.9382352941166"/>
    <n v="2.7793404988205573E-3"/>
    <n v="1.7676605572498745"/>
    <n v="1.1326605572498745"/>
    <n v="0"/>
  </r>
  <r>
    <s v="教培"/>
    <s v="结婚&amp;摄影"/>
    <x v="1"/>
    <x v="3"/>
    <s v="C婚庆服务"/>
    <x v="9"/>
    <x v="79"/>
    <x v="0"/>
    <n v="216"/>
    <n v="0"/>
    <n v="0.36499999999999999"/>
    <n v="0"/>
    <n v="6"/>
    <n v="0"/>
    <n v="0"/>
    <n v="0.01"/>
    <n v="0.06"/>
    <n v="0.85000000000000009"/>
    <n v="7.0588235294117632E-2"/>
    <n v="7628.4999999999991"/>
    <n v="538.48235294117626"/>
    <n v="2.7793404988205573E-3"/>
    <n v="0.6003375477452404"/>
    <n v="0.6003375477452404"/>
    <n v="0"/>
  </r>
  <r>
    <s v="教培"/>
    <s v="结婚&amp;摄影"/>
    <x v="1"/>
    <x v="3"/>
    <s v="C婚庆服务"/>
    <x v="2"/>
    <x v="80"/>
    <x v="1"/>
    <n v="830"/>
    <n v="6"/>
    <n v="0.36499999999999999"/>
    <n v="0.01"/>
    <n v="181"/>
    <n v="6"/>
    <n v="0.03"/>
    <n v="0.01"/>
    <n v="6"/>
    <n v="0.85000000000000009"/>
    <n v="4.4823529411764698"/>
    <n v="7628.4999999999991"/>
    <n v="34193.629411764698"/>
    <n v="2.7793404988205573E-3"/>
    <n v="2.3068526140210626"/>
    <n v="2.19"/>
    <n v="5"/>
  </r>
  <r>
    <s v="教培"/>
    <s v="结婚&amp;摄影"/>
    <x v="1"/>
    <x v="3"/>
    <s v="C婚庆服务"/>
    <x v="16"/>
    <x v="81"/>
    <x v="1"/>
    <n v="1188"/>
    <n v="2"/>
    <n v="0.36499999999999999"/>
    <n v="0"/>
    <n v="144"/>
    <n v="2"/>
    <n v="0.01"/>
    <n v="0.01"/>
    <n v="2"/>
    <n v="0.85000000000000009"/>
    <n v="1.4941176470588233"/>
    <n v="7628.4999999999991"/>
    <n v="11397.876470588233"/>
    <n v="2.7793404988205573E-3"/>
    <n v="3.301856512598822"/>
    <n v="2.0318565125988219"/>
    <n v="30"/>
  </r>
  <r>
    <s v="教培"/>
    <s v="结婚&amp;摄影"/>
    <x v="1"/>
    <x v="3"/>
    <s v="C婚庆服务"/>
    <x v="25"/>
    <x v="82"/>
    <x v="1"/>
    <n v="49"/>
    <n v="0"/>
    <n v="0.36499999999999999"/>
    <n v="0"/>
    <n v="5"/>
    <n v="0"/>
    <n v="0"/>
    <n v="0.01"/>
    <n v="0.05"/>
    <n v="0.85000000000000009"/>
    <n v="5.8823529411764705E-2"/>
    <n v="7628.4999999999991"/>
    <n v="448.73529411764702"/>
    <n v="2.7793404988205573E-3"/>
    <n v="0.1361876844422073"/>
    <n v="0.1361876844422073"/>
    <n v="0"/>
  </r>
  <r>
    <s v="教培"/>
    <s v="结婚&amp;摄影"/>
    <x v="1"/>
    <x v="3"/>
    <s v="C婚庆服务"/>
    <x v="25"/>
    <x v="83"/>
    <x v="1"/>
    <n v="2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5.5586809976411146E-3"/>
    <n v="5.5586809976411146E-3"/>
    <n v="0"/>
  </r>
  <r>
    <s v="教培"/>
    <s v="结婚&amp;摄影"/>
    <x v="1"/>
    <x v="3"/>
    <s v="C婚庆服务"/>
    <x v="19"/>
    <x v="84"/>
    <x v="1"/>
    <n v="77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21400921840918291"/>
    <n v="0.21400921840918291"/>
    <n v="0"/>
  </r>
  <r>
    <s v="教培"/>
    <s v="结婚&amp;摄影"/>
    <x v="1"/>
    <x v="3"/>
    <s v="C婚庆服务"/>
    <x v="25"/>
    <x v="85"/>
    <x v="1"/>
    <n v="4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1.1117361995282229E-2"/>
    <n v="1.1117361995282229E-2"/>
    <n v="0"/>
  </r>
  <r>
    <s v="教培"/>
    <s v="结婚&amp;摄影"/>
    <x v="1"/>
    <x v="3"/>
    <s v="C婚庆服务"/>
    <x v="5"/>
    <x v="86"/>
    <x v="0"/>
    <n v="893"/>
    <n v="0"/>
    <n v="0.36499999999999999"/>
    <n v="0"/>
    <n v="219"/>
    <n v="0"/>
    <n v="0"/>
    <n v="0.01"/>
    <n v="2.19"/>
    <n v="0.85000000000000009"/>
    <n v="2.5764705882352938"/>
    <n v="7628.4999999999991"/>
    <n v="19654.605882352938"/>
    <n v="2.7793404988205573E-3"/>
    <n v="2.4819510654467578"/>
    <n v="2.4819510654467578"/>
    <n v="30"/>
  </r>
  <r>
    <s v="教培"/>
    <s v="结婚&amp;摄影"/>
    <x v="1"/>
    <x v="3"/>
    <s v="C婚庆服务"/>
    <x v="28"/>
    <x v="87"/>
    <x v="2"/>
    <n v="1736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4.8249351059524876"/>
    <n v="4.8249351059524876"/>
    <n v="0"/>
  </r>
  <r>
    <s v="教培"/>
    <s v="结婚&amp;摄影"/>
    <x v="1"/>
    <x v="3"/>
    <s v="C婚庆服务"/>
    <x v="8"/>
    <x v="88"/>
    <x v="0"/>
    <n v="336"/>
    <n v="0"/>
    <n v="0.36499999999999999"/>
    <n v="0"/>
    <n v="34"/>
    <n v="0"/>
    <n v="0"/>
    <n v="0.01"/>
    <n v="0.34"/>
    <n v="0.85000000000000009"/>
    <n v="0.39999999999999997"/>
    <n v="7628.4999999999991"/>
    <n v="3051.3999999999992"/>
    <n v="2.7793404988205573E-3"/>
    <n v="0.9338584076037072"/>
    <n v="0.9338584076037072"/>
    <n v="1"/>
  </r>
  <r>
    <s v="教培"/>
    <s v="结婚&amp;摄影"/>
    <x v="1"/>
    <x v="3"/>
    <s v="C婚庆服务"/>
    <x v="29"/>
    <x v="89"/>
    <x v="1"/>
    <n v="226"/>
    <n v="0"/>
    <n v="0.36499999999999999"/>
    <n v="0"/>
    <n v="35"/>
    <n v="0"/>
    <n v="0"/>
    <n v="0.01"/>
    <n v="0.35000000000000003"/>
    <n v="0.85000000000000009"/>
    <n v="0.41176470588235292"/>
    <n v="7628.4999999999991"/>
    <n v="3141.1470588235288"/>
    <n v="2.7793404988205573E-3"/>
    <n v="0.62813095273344599"/>
    <n v="0.62813095273344599"/>
    <n v="0"/>
  </r>
  <r>
    <s v="教培"/>
    <s v="结婚&amp;摄影"/>
    <x v="1"/>
    <x v="3"/>
    <s v="C婚庆服务"/>
    <x v="25"/>
    <x v="90"/>
    <x v="1"/>
    <n v="55"/>
    <n v="0"/>
    <n v="0.36499999999999999"/>
    <n v="0"/>
    <n v="2"/>
    <n v="0"/>
    <n v="0"/>
    <n v="0.01"/>
    <n v="0.02"/>
    <n v="0.85000000000000009"/>
    <n v="2.3529411764705882E-2"/>
    <n v="7628.4999999999991"/>
    <n v="179.4941176470588"/>
    <n v="2.7793404988205573E-3"/>
    <n v="0.15286372743513066"/>
    <n v="0.15286372743513066"/>
    <n v="0"/>
  </r>
  <r>
    <s v="教培"/>
    <s v="结婚&amp;摄影"/>
    <x v="1"/>
    <x v="3"/>
    <s v="C婚庆服务"/>
    <x v="23"/>
    <x v="91"/>
    <x v="1"/>
    <n v="462"/>
    <n v="0"/>
    <n v="0.36499999999999999"/>
    <n v="0"/>
    <n v="44"/>
    <n v="0"/>
    <n v="0"/>
    <n v="0.01"/>
    <n v="0.44"/>
    <n v="0.85000000000000009"/>
    <n v="0.51764705882352935"/>
    <n v="7628.4999999999991"/>
    <n v="3948.8705882352933"/>
    <n v="2.7793404988205573E-3"/>
    <n v="1.2840553104550974"/>
    <n v="1.2840553104550974"/>
    <n v="0"/>
  </r>
  <r>
    <s v="教培"/>
    <s v="结婚&amp;摄影"/>
    <x v="1"/>
    <x v="3"/>
    <s v="C婚庆服务"/>
    <x v="21"/>
    <x v="92"/>
    <x v="1"/>
    <n v="118"/>
    <n v="0"/>
    <n v="0.36499999999999999"/>
    <n v="0"/>
    <n v="23"/>
    <n v="0"/>
    <n v="0"/>
    <n v="0.01"/>
    <n v="0.23"/>
    <n v="0.85000000000000009"/>
    <n v="0.27058823529411763"/>
    <n v="7628.4999999999991"/>
    <n v="2064.1823529411763"/>
    <n v="2.7793404988205573E-3"/>
    <n v="0.32796217886082574"/>
    <n v="0.32796217886082574"/>
    <n v="0"/>
  </r>
  <r>
    <s v="教培"/>
    <s v="结婚&amp;摄影"/>
    <x v="1"/>
    <x v="3"/>
    <s v="C婚庆服务"/>
    <x v="16"/>
    <x v="93"/>
    <x v="1"/>
    <n v="1439"/>
    <n v="0"/>
    <n v="0.36499999999999999"/>
    <n v="0"/>
    <n v="192"/>
    <n v="0"/>
    <n v="0"/>
    <n v="0.01"/>
    <n v="1.92"/>
    <n v="0.85000000000000009"/>
    <n v="2.2588235294117642"/>
    <n v="7628.4999999999991"/>
    <n v="17231.43529411764"/>
    <n v="2.7793404988205573E-3"/>
    <n v="3.9994709778027819"/>
    <n v="3.9994709778027819"/>
    <n v="33"/>
  </r>
  <r>
    <s v="教培"/>
    <s v="结婚&amp;摄影"/>
    <x v="1"/>
    <x v="3"/>
    <s v="C婚庆服务"/>
    <x v="24"/>
    <x v="94"/>
    <x v="1"/>
    <n v="215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59755820724641984"/>
    <n v="0.59755820724641984"/>
    <n v="0"/>
  </r>
  <r>
    <s v="教培"/>
    <s v="结婚&amp;摄影"/>
    <x v="1"/>
    <x v="3"/>
    <s v="C婚庆服务"/>
    <x v="24"/>
    <x v="95"/>
    <x v="1"/>
    <n v="269"/>
    <n v="2"/>
    <n v="0.36499999999999999"/>
    <n v="0.01"/>
    <n v="132"/>
    <n v="2"/>
    <n v="0.02"/>
    <n v="0.01"/>
    <n v="2"/>
    <n v="0.85000000000000009"/>
    <n v="1.4941176470588233"/>
    <n v="7628.4999999999991"/>
    <n v="11397.876470588233"/>
    <n v="2.7793404988205573E-3"/>
    <n v="0.74764259418272994"/>
    <n v="0.73"/>
    <n v="0"/>
  </r>
  <r>
    <s v="教培"/>
    <s v="结婚&amp;摄影"/>
    <x v="1"/>
    <x v="3"/>
    <s v="C婚庆服务"/>
    <x v="25"/>
    <x v="96"/>
    <x v="1"/>
    <n v="187"/>
    <n v="0"/>
    <n v="0.36499999999999999"/>
    <n v="0"/>
    <n v="4"/>
    <n v="0"/>
    <n v="0"/>
    <n v="0.01"/>
    <n v="0.04"/>
    <n v="0.85000000000000009"/>
    <n v="4.7058823529411764E-2"/>
    <n v="7628.4999999999991"/>
    <n v="358.9882352941176"/>
    <n v="2.7793404988205573E-3"/>
    <n v="0.51973667327944417"/>
    <n v="0.51973667327944417"/>
    <n v="0"/>
  </r>
  <r>
    <s v="教培"/>
    <s v="结婚&amp;摄影"/>
    <x v="1"/>
    <x v="3"/>
    <s v="C婚庆服务"/>
    <x v="6"/>
    <x v="97"/>
    <x v="0"/>
    <n v="246"/>
    <n v="0"/>
    <n v="0.36499999999999999"/>
    <n v="0"/>
    <n v="20"/>
    <n v="0"/>
    <n v="0"/>
    <n v="0.01"/>
    <n v="0.2"/>
    <n v="0.85000000000000009"/>
    <n v="0.23529411764705882"/>
    <n v="7628.4999999999991"/>
    <n v="1794.9411764705881"/>
    <n v="2.7793404988205573E-3"/>
    <n v="0.68371776270985707"/>
    <n v="0.68371776270985707"/>
    <n v="1"/>
  </r>
  <r>
    <s v="教培"/>
    <s v="结婚&amp;摄影"/>
    <x v="1"/>
    <x v="3"/>
    <s v="C婚庆服务"/>
    <x v="15"/>
    <x v="98"/>
    <x v="1"/>
    <n v="491"/>
    <n v="1"/>
    <n v="0.36499999999999999"/>
    <n v="0"/>
    <n v="80"/>
    <n v="1"/>
    <n v="0.01"/>
    <n v="0.01"/>
    <n v="1"/>
    <n v="0.85000000000000009"/>
    <n v="0.74705882352941166"/>
    <n v="7628.4999999999991"/>
    <n v="5698.9382352941166"/>
    <n v="2.7793404988205573E-3"/>
    <n v="1.3646561849208936"/>
    <n v="0.72965618492089357"/>
    <n v="23"/>
  </r>
  <r>
    <s v="教培"/>
    <s v="结婚&amp;摄影"/>
    <x v="1"/>
    <x v="3"/>
    <s v="C婚庆服务"/>
    <x v="25"/>
    <x v="99"/>
    <x v="1"/>
    <n v="58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16120174893159231"/>
    <n v="0.16120174893159231"/>
    <n v="0"/>
  </r>
  <r>
    <s v="教培"/>
    <s v="结婚&amp;摄影"/>
    <x v="1"/>
    <x v="3"/>
    <s v="C婚庆服务"/>
    <x v="19"/>
    <x v="100"/>
    <x v="1"/>
    <n v="765"/>
    <n v="9"/>
    <n v="0.36499999999999999"/>
    <n v="0.01"/>
    <n v="221"/>
    <n v="9"/>
    <n v="0.04"/>
    <n v="0.01"/>
    <n v="9"/>
    <n v="0.85000000000000009"/>
    <n v="6.7235294117647051"/>
    <n v="7628.4999999999991"/>
    <n v="51290.44411764705"/>
    <n v="2.7793404988205573E-3"/>
    <n v="2.1261954815977262"/>
    <n v="3.2850000000000001"/>
    <n v="39"/>
  </r>
  <r>
    <s v="教培"/>
    <s v="结婚&amp;摄影"/>
    <x v="1"/>
    <x v="3"/>
    <s v="C婚庆服务"/>
    <x v="26"/>
    <x v="101"/>
    <x v="1"/>
    <n v="721"/>
    <n v="1"/>
    <n v="0.36499999999999999"/>
    <n v="0"/>
    <n v="143"/>
    <n v="1"/>
    <n v="0.01"/>
    <n v="0.01"/>
    <n v="1.43"/>
    <n v="0.85000000000000009"/>
    <n v="1.252941176470588"/>
    <n v="7628.4999999999991"/>
    <n v="9558.0617647058789"/>
    <n v="2.7793404988205573E-3"/>
    <n v="2.0039044996496216"/>
    <n v="1.3689044996496216"/>
    <n v="33"/>
  </r>
  <r>
    <s v="教培"/>
    <s v="结婚&amp;摄影"/>
    <x v="1"/>
    <x v="3"/>
    <s v="C婚庆服务"/>
    <x v="16"/>
    <x v="102"/>
    <x v="1"/>
    <n v="1126"/>
    <n v="2"/>
    <n v="0.36499999999999999"/>
    <n v="0"/>
    <n v="200"/>
    <n v="0"/>
    <n v="0"/>
    <n v="0.01"/>
    <n v="2"/>
    <n v="0.85000000000000009"/>
    <n v="2.3529411764705879"/>
    <n v="7628.4999999999991"/>
    <n v="17949.411764705877"/>
    <n v="2.7793404988205573E-3"/>
    <n v="3.1295374016719477"/>
    <n v="1.8595374016719477"/>
    <n v="24"/>
  </r>
  <r>
    <s v="教培"/>
    <s v="结婚&amp;摄影"/>
    <x v="1"/>
    <x v="3"/>
    <s v="C婚庆服务"/>
    <x v="15"/>
    <x v="103"/>
    <x v="1"/>
    <n v="195"/>
    <n v="0"/>
    <n v="0.36499999999999999"/>
    <n v="0"/>
    <n v="21"/>
    <n v="0"/>
    <n v="0"/>
    <n v="0.01"/>
    <n v="0.21"/>
    <n v="0.85000000000000009"/>
    <n v="0.24705882352941172"/>
    <n v="7628.4999999999991"/>
    <n v="1884.688235294117"/>
    <n v="2.7793404988205573E-3"/>
    <n v="0.54197139727000865"/>
    <n v="0.54197139727000865"/>
    <n v="0"/>
  </r>
  <r>
    <s v="教培"/>
    <s v="结婚&amp;摄影"/>
    <x v="1"/>
    <x v="3"/>
    <s v="C婚庆服务"/>
    <x v="25"/>
    <x v="104"/>
    <x v="1"/>
    <n v="550"/>
    <n v="0"/>
    <n v="0.36499999999999999"/>
    <n v="0"/>
    <n v="30"/>
    <n v="0"/>
    <n v="0"/>
    <n v="0.01"/>
    <n v="0.3"/>
    <n v="0.85000000000000009"/>
    <n v="0.3529411764705882"/>
    <n v="7628.4999999999991"/>
    <n v="2692.411764705882"/>
    <n v="2.7793404988205573E-3"/>
    <n v="1.5286372743513066"/>
    <n v="1.5286372743513066"/>
    <n v="0"/>
  </r>
  <r>
    <s v="教培"/>
    <s v="结婚&amp;摄影"/>
    <x v="1"/>
    <x v="3"/>
    <s v="C婚庆服务"/>
    <x v="5"/>
    <x v="105"/>
    <x v="0"/>
    <n v="738"/>
    <n v="5"/>
    <n v="0.36499999999999999"/>
    <n v="0.01"/>
    <n v="240"/>
    <n v="5"/>
    <n v="0.02"/>
    <n v="0.01"/>
    <n v="5"/>
    <n v="0.85000000000000009"/>
    <n v="3.7352941176470584"/>
    <n v="7628.4999999999991"/>
    <n v="28494.69117647058"/>
    <n v="2.7793404988205573E-3"/>
    <n v="2.0511532881295711"/>
    <n v="1.825"/>
    <n v="37"/>
  </r>
  <r>
    <s v="教培"/>
    <s v="结婚&amp;摄影"/>
    <x v="1"/>
    <x v="3"/>
    <s v="C婚庆服务"/>
    <x v="22"/>
    <x v="106"/>
    <x v="1"/>
    <n v="21"/>
    <n v="0"/>
    <n v="0.36499999999999999"/>
    <n v="0"/>
    <n v="9"/>
    <n v="0"/>
    <n v="0"/>
    <n v="0.01"/>
    <n v="0.09"/>
    <n v="0.85000000000000009"/>
    <n v="0.10588235294117646"/>
    <n v="7628.4999999999991"/>
    <n v="807.7235294117645"/>
    <n v="2.7793404988205573E-3"/>
    <n v="5.83661504752317E-2"/>
    <n v="5.83661504752317E-2"/>
    <n v="0"/>
  </r>
  <r>
    <s v="教培"/>
    <s v="结婚&amp;摄影"/>
    <x v="1"/>
    <x v="3"/>
    <s v="C婚庆服务"/>
    <x v="29"/>
    <x v="107"/>
    <x v="1"/>
    <n v="136"/>
    <n v="0"/>
    <n v="0.36499999999999999"/>
    <n v="0"/>
    <n v="15"/>
    <n v="0"/>
    <n v="0"/>
    <n v="0.01"/>
    <n v="0.15"/>
    <n v="0.85000000000000009"/>
    <n v="0.1764705882352941"/>
    <n v="7628.4999999999991"/>
    <n v="1346.205882352941"/>
    <n v="2.7793404988205573E-3"/>
    <n v="0.37799030783959581"/>
    <n v="0.37799030783959581"/>
    <n v="0"/>
  </r>
  <r>
    <s v="教培"/>
    <s v="结婚&amp;摄影"/>
    <x v="1"/>
    <x v="3"/>
    <s v="C婚庆服务"/>
    <x v="21"/>
    <x v="108"/>
    <x v="1"/>
    <n v="100"/>
    <n v="0"/>
    <n v="0.36499999999999999"/>
    <n v="0"/>
    <n v="14"/>
    <n v="0"/>
    <n v="0"/>
    <n v="0.01"/>
    <n v="0.14000000000000001"/>
    <n v="0.85000000000000009"/>
    <n v="0.16470588235294117"/>
    <n v="7628.4999999999991"/>
    <n v="1256.4588235294116"/>
    <n v="2.7793404988205573E-3"/>
    <n v="0.27793404988205572"/>
    <n v="0.27793404988205572"/>
    <n v="0"/>
  </r>
  <r>
    <s v="教培"/>
    <s v="结婚&amp;摄影"/>
    <x v="1"/>
    <x v="3"/>
    <s v="C婚庆服务"/>
    <x v="25"/>
    <x v="109"/>
    <x v="1"/>
    <n v="28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7.7821533966975609E-2"/>
    <n v="7.7821533966975609E-2"/>
    <n v="0"/>
  </r>
  <r>
    <s v="教培"/>
    <s v="结婚&amp;摄影"/>
    <x v="1"/>
    <x v="3"/>
    <s v="C婚庆服务"/>
    <x v="25"/>
    <x v="110"/>
    <x v="1"/>
    <n v="96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26681668788677348"/>
    <n v="0.26681668788677348"/>
    <n v="0"/>
  </r>
  <r>
    <s v="教培"/>
    <s v="结婚&amp;摄影"/>
    <x v="1"/>
    <x v="3"/>
    <s v="C婚庆服务"/>
    <x v="19"/>
    <x v="111"/>
    <x v="1"/>
    <n v="23"/>
    <n v="0"/>
    <n v="0.36499999999999999"/>
    <n v="0"/>
    <n v="2"/>
    <n v="0"/>
    <n v="0"/>
    <n v="0.01"/>
    <n v="0.02"/>
    <n v="0.85000000000000009"/>
    <n v="2.3529411764705882E-2"/>
    <n v="7628.4999999999991"/>
    <n v="179.4941176470588"/>
    <n v="2.7793404988205573E-3"/>
    <n v="6.3924831472872812E-2"/>
    <n v="6.3924831472872812E-2"/>
    <n v="0"/>
  </r>
  <r>
    <s v="教培"/>
    <s v="结婚&amp;摄影"/>
    <x v="1"/>
    <x v="3"/>
    <s v="C婚庆服务"/>
    <x v="23"/>
    <x v="112"/>
    <x v="1"/>
    <n v="349"/>
    <n v="1"/>
    <n v="0.36499999999999999"/>
    <n v="0"/>
    <n v="114"/>
    <n v="1"/>
    <n v="0.01"/>
    <n v="0.01"/>
    <n v="1.1400000000000001"/>
    <n v="0.85000000000000009"/>
    <n v="0.91176470588235303"/>
    <n v="7628.4999999999991"/>
    <n v="6955.3970588235297"/>
    <n v="2.7793404988205573E-3"/>
    <n v="0.96998983408837447"/>
    <n v="0.36499999999999999"/>
    <n v="14"/>
  </r>
  <r>
    <s v="教培"/>
    <s v="结婚&amp;摄影"/>
    <x v="1"/>
    <x v="3"/>
    <s v="C婚庆服务"/>
    <x v="19"/>
    <x v="113"/>
    <x v="1"/>
    <n v="195"/>
    <n v="0"/>
    <n v="0.36499999999999999"/>
    <n v="0"/>
    <n v="29"/>
    <n v="0"/>
    <n v="0"/>
    <n v="0.01"/>
    <n v="0.28999999999999998"/>
    <n v="0.85000000000000009"/>
    <n v="0.34117647058823525"/>
    <n v="7628.4999999999991"/>
    <n v="2602.6647058823523"/>
    <n v="2.7793404988205573E-3"/>
    <n v="0.54197139727000865"/>
    <n v="0.54197139727000865"/>
    <n v="10"/>
  </r>
  <r>
    <s v="教培"/>
    <s v="结婚&amp;摄影"/>
    <x v="1"/>
    <x v="3"/>
    <s v="C婚庆服务"/>
    <x v="12"/>
    <x v="114"/>
    <x v="0"/>
    <n v="482"/>
    <n v="6"/>
    <n v="0.36499999999999999"/>
    <n v="0.01"/>
    <n v="138"/>
    <n v="6"/>
    <n v="0.04"/>
    <n v="0.01"/>
    <n v="6"/>
    <n v="0.85000000000000009"/>
    <n v="4.4823529411764698"/>
    <n v="7628.4999999999991"/>
    <n v="34193.629411764698"/>
    <n v="2.7793404988205573E-3"/>
    <n v="1.3396421204315085"/>
    <n v="2.19"/>
    <n v="26"/>
  </r>
  <r>
    <s v="教培"/>
    <s v="结婚&amp;摄影"/>
    <x v="1"/>
    <x v="3"/>
    <s v="C婚庆服务"/>
    <x v="13"/>
    <x v="115"/>
    <x v="1"/>
    <n v="614"/>
    <n v="15"/>
    <n v="0.36499999999999999"/>
    <n v="0.02"/>
    <n v="170"/>
    <n v="15"/>
    <n v="0.09"/>
    <n v="0.01"/>
    <n v="15"/>
    <n v="0.85000000000000009"/>
    <n v="11.205882352941176"/>
    <n v="7628.4999999999991"/>
    <n v="85484.073529411748"/>
    <n v="2.7793404988205573E-3"/>
    <n v="1.7065150662758222"/>
    <n v="5.4749999999999996"/>
    <n v="62"/>
  </r>
  <r>
    <s v="教培"/>
    <s v="结婚&amp;摄影"/>
    <x v="1"/>
    <x v="3"/>
    <s v="C婚庆服务"/>
    <x v="22"/>
    <x v="116"/>
    <x v="1"/>
    <n v="252"/>
    <n v="0"/>
    <n v="0.36499999999999999"/>
    <n v="0"/>
    <n v="49"/>
    <n v="0"/>
    <n v="0"/>
    <n v="0.01"/>
    <n v="0.49"/>
    <n v="0.85000000000000009"/>
    <n v="0.57647058823529407"/>
    <n v="7628.4999999999991"/>
    <n v="4397.6058823529402"/>
    <n v="2.7793404988205573E-3"/>
    <n v="0.70039380570278043"/>
    <n v="0.70039380570278043"/>
    <n v="0"/>
  </r>
  <r>
    <s v="教培"/>
    <s v="结婚&amp;摄影"/>
    <x v="1"/>
    <x v="3"/>
    <s v="C婚庆服务"/>
    <x v="6"/>
    <x v="117"/>
    <x v="0"/>
    <n v="108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3001687738726202"/>
    <n v="0.3001687738726202"/>
    <n v="0"/>
  </r>
  <r>
    <s v="教培"/>
    <s v="结婚&amp;摄影"/>
    <x v="1"/>
    <x v="3"/>
    <s v="C婚庆服务"/>
    <x v="23"/>
    <x v="118"/>
    <x v="1"/>
    <n v="463"/>
    <n v="4"/>
    <n v="0.36499999999999999"/>
    <n v="0.01"/>
    <n v="250"/>
    <n v="4"/>
    <n v="0.02"/>
    <n v="0.01"/>
    <n v="4"/>
    <n v="0.85000000000000009"/>
    <n v="2.9882352941176467"/>
    <n v="7628.4999999999991"/>
    <n v="22795.752941176466"/>
    <n v="2.7793404988205573E-3"/>
    <n v="1.2868346509539179"/>
    <n v="1.46"/>
    <n v="25"/>
  </r>
  <r>
    <s v="教培"/>
    <s v="结婚&amp;摄影"/>
    <x v="1"/>
    <x v="3"/>
    <s v="C婚庆服务"/>
    <x v="14"/>
    <x v="119"/>
    <x v="1"/>
    <n v="339"/>
    <n v="2"/>
    <n v="0.36499999999999999"/>
    <n v="0.01"/>
    <n v="80"/>
    <n v="2"/>
    <n v="0.03"/>
    <n v="0.01"/>
    <n v="2"/>
    <n v="0.85000000000000009"/>
    <n v="1.4941176470588233"/>
    <n v="7628.4999999999991"/>
    <n v="11397.876470588233"/>
    <n v="2.7793404988205573E-3"/>
    <n v="0.94219642910016888"/>
    <n v="0.73"/>
    <n v="0"/>
  </r>
  <r>
    <s v="教培"/>
    <s v="结婚&amp;摄影"/>
    <x v="1"/>
    <x v="3"/>
    <s v="C婚庆服务"/>
    <x v="18"/>
    <x v="120"/>
    <x v="0"/>
    <n v="360"/>
    <n v="0"/>
    <n v="0.36499999999999999"/>
    <n v="0"/>
    <n v="21"/>
    <n v="0"/>
    <n v="0"/>
    <n v="0.01"/>
    <n v="0.21"/>
    <n v="0.85000000000000009"/>
    <n v="0.24705882352941172"/>
    <n v="7628.4999999999991"/>
    <n v="1884.688235294117"/>
    <n v="2.7793404988205573E-3"/>
    <n v="1.0005625795754005"/>
    <n v="1.0005625795754005"/>
    <n v="1"/>
  </r>
  <r>
    <s v="教培"/>
    <s v="结婚&amp;摄影"/>
    <x v="1"/>
    <x v="3"/>
    <s v="C婚庆服务"/>
    <x v="6"/>
    <x v="121"/>
    <x v="0"/>
    <n v="312"/>
    <n v="0"/>
    <n v="0.36499999999999999"/>
    <n v="0"/>
    <n v="37"/>
    <n v="0"/>
    <n v="0"/>
    <n v="0.01"/>
    <n v="0.37"/>
    <n v="0.85000000000000009"/>
    <n v="0.43529411764705878"/>
    <n v="7628.4999999999991"/>
    <n v="3320.6411764705877"/>
    <n v="2.7793404988205573E-3"/>
    <n v="0.86715423563201388"/>
    <n v="0.86715423563201388"/>
    <n v="0"/>
  </r>
  <r>
    <s v="教培"/>
    <s v="结婚&amp;摄影"/>
    <x v="1"/>
    <x v="3"/>
    <s v="C婚庆服务"/>
    <x v="9"/>
    <x v="122"/>
    <x v="0"/>
    <n v="308"/>
    <n v="0"/>
    <n v="0.36499999999999999"/>
    <n v="0"/>
    <n v="17"/>
    <n v="0"/>
    <n v="0"/>
    <n v="0.01"/>
    <n v="0.17"/>
    <n v="0.85000000000000009"/>
    <n v="0.19999999999999998"/>
    <n v="7628.4999999999991"/>
    <n v="1525.6999999999996"/>
    <n v="2.7793404988205573E-3"/>
    <n v="0.85603687363673164"/>
    <n v="0.85603687363673164"/>
    <n v="1"/>
  </r>
  <r>
    <s v="教培"/>
    <s v="结婚&amp;摄影"/>
    <x v="1"/>
    <x v="3"/>
    <s v="C婚庆服务"/>
    <x v="10"/>
    <x v="123"/>
    <x v="0"/>
    <n v="606"/>
    <n v="0"/>
    <n v="0.36499999999999999"/>
    <n v="0"/>
    <n v="49"/>
    <n v="0"/>
    <n v="0"/>
    <n v="0.01"/>
    <n v="0.49"/>
    <n v="0.85000000000000009"/>
    <n v="0.57647058823529407"/>
    <n v="7628.4999999999991"/>
    <n v="4397.6058823529402"/>
    <n v="2.7793404988205573E-3"/>
    <n v="1.6842803422852577"/>
    <n v="1.6842803422852577"/>
    <n v="1"/>
  </r>
  <r>
    <s v="教培"/>
    <s v="结婚&amp;摄影"/>
    <x v="1"/>
    <x v="3"/>
    <s v="C婚庆服务"/>
    <x v="15"/>
    <x v="124"/>
    <x v="1"/>
    <n v="183"/>
    <n v="0"/>
    <n v="0.36499999999999999"/>
    <n v="0"/>
    <n v="25"/>
    <n v="0"/>
    <n v="0"/>
    <n v="0.01"/>
    <n v="0.25"/>
    <n v="0.85000000000000009"/>
    <n v="0.29411764705882348"/>
    <n v="7628.4999999999991"/>
    <n v="2243.6764705882347"/>
    <n v="2.7793404988205573E-3"/>
    <n v="0.50861931128416193"/>
    <n v="0.50861931128416193"/>
    <n v="3"/>
  </r>
  <r>
    <s v="教培"/>
    <s v="结婚&amp;摄影"/>
    <x v="1"/>
    <x v="3"/>
    <s v="C婚庆服务"/>
    <x v="16"/>
    <x v="125"/>
    <x v="1"/>
    <n v="597"/>
    <n v="0"/>
    <n v="0.36499999999999999"/>
    <n v="0"/>
    <n v="105"/>
    <n v="0"/>
    <n v="0"/>
    <n v="0.01"/>
    <n v="1.05"/>
    <n v="0.85000000000000009"/>
    <n v="1.2352941176470587"/>
    <n v="7628.4999999999991"/>
    <n v="9423.4411764705856"/>
    <n v="2.7793404988205573E-3"/>
    <n v="1.6592662777958727"/>
    <n v="1.6592662777958727"/>
    <n v="11"/>
  </r>
  <r>
    <s v="教培"/>
    <s v="结婚&amp;摄影"/>
    <x v="1"/>
    <x v="3"/>
    <s v="C婚庆服务"/>
    <x v="27"/>
    <x v="126"/>
    <x v="1"/>
    <n v="147"/>
    <n v="1"/>
    <n v="0.36499999999999999"/>
    <n v="0.01"/>
    <n v="13"/>
    <n v="1"/>
    <n v="0.08"/>
    <n v="0.01"/>
    <n v="1"/>
    <n v="0.85000000000000009"/>
    <n v="0.74705882352941166"/>
    <n v="7628.4999999999991"/>
    <n v="5698.9382352941166"/>
    <n v="2.7793404988205573E-3"/>
    <n v="0.40856305332662191"/>
    <n v="0.36499999999999999"/>
    <n v="0"/>
  </r>
  <r>
    <s v="教培"/>
    <s v="结婚&amp;摄影"/>
    <x v="1"/>
    <x v="3"/>
    <s v="C婚庆服务"/>
    <x v="20"/>
    <x v="127"/>
    <x v="0"/>
    <n v="9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2.5014064489385014E-2"/>
    <n v="2.5014064489385014E-2"/>
    <n v="0"/>
  </r>
  <r>
    <s v="教培"/>
    <s v="结婚&amp;摄影"/>
    <x v="1"/>
    <x v="3"/>
    <s v="C婚庆服务"/>
    <x v="22"/>
    <x v="128"/>
    <x v="1"/>
    <n v="201"/>
    <n v="0"/>
    <n v="0.36499999999999999"/>
    <n v="0"/>
    <n v="23"/>
    <n v="0"/>
    <n v="0"/>
    <n v="0.01"/>
    <n v="0.23"/>
    <n v="0.85000000000000009"/>
    <n v="0.27058823529411763"/>
    <n v="7628.4999999999991"/>
    <n v="2064.1823529411763"/>
    <n v="2.7793404988205573E-3"/>
    <n v="0.558647440262932"/>
    <n v="0.558647440262932"/>
    <n v="1"/>
  </r>
  <r>
    <s v="教培"/>
    <s v="结婚&amp;摄影"/>
    <x v="1"/>
    <x v="3"/>
    <s v="C婚庆服务"/>
    <x v="4"/>
    <x v="129"/>
    <x v="1"/>
    <n v="345"/>
    <n v="2"/>
    <n v="0.36499999999999999"/>
    <n v="0.01"/>
    <n v="57"/>
    <n v="2"/>
    <n v="0.04"/>
    <n v="0.01"/>
    <n v="2"/>
    <n v="0.85000000000000009"/>
    <n v="1.4941176470588233"/>
    <n v="7628.4999999999991"/>
    <n v="11397.876470588233"/>
    <n v="2.7793404988205573E-3"/>
    <n v="0.95887247209309223"/>
    <n v="0.73"/>
    <n v="0"/>
  </r>
  <r>
    <s v="教培"/>
    <s v="结婚&amp;摄影"/>
    <x v="1"/>
    <x v="3"/>
    <s v="C婚庆服务"/>
    <x v="6"/>
    <x v="130"/>
    <x v="0"/>
    <n v="277"/>
    <n v="0"/>
    <n v="0.36499999999999999"/>
    <n v="0"/>
    <n v="34"/>
    <n v="0"/>
    <n v="0"/>
    <n v="0.01"/>
    <n v="0.34"/>
    <n v="0.85000000000000009"/>
    <n v="0.39999999999999997"/>
    <n v="7628.4999999999991"/>
    <n v="3051.3999999999992"/>
    <n v="2.7793404988205573E-3"/>
    <n v="0.76987731817329441"/>
    <n v="0.76987731817329441"/>
    <n v="2"/>
  </r>
  <r>
    <s v="教培"/>
    <s v="结婚&amp;摄影"/>
    <x v="1"/>
    <x v="3"/>
    <s v="C婚庆服务"/>
    <x v="8"/>
    <x v="131"/>
    <x v="0"/>
    <n v="419"/>
    <n v="0"/>
    <n v="0.36499999999999999"/>
    <n v="0"/>
    <n v="41"/>
    <n v="0"/>
    <n v="0"/>
    <n v="0.01"/>
    <n v="0.41000000000000003"/>
    <n v="0.85000000000000009"/>
    <n v="0.4823529411764706"/>
    <n v="7628.4999999999991"/>
    <n v="3679.6294117647053"/>
    <n v="2.7793404988205573E-3"/>
    <n v="1.1645436690058135"/>
    <n v="1.1645436690058135"/>
    <n v="0"/>
  </r>
  <r>
    <s v="教培"/>
    <s v="结婚&amp;摄影"/>
    <x v="1"/>
    <x v="3"/>
    <s v="C婚庆服务"/>
    <x v="15"/>
    <x v="132"/>
    <x v="1"/>
    <n v="352"/>
    <n v="1"/>
    <n v="0.36499999999999999"/>
    <n v="0"/>
    <n v="70"/>
    <n v="1"/>
    <n v="0.01"/>
    <n v="0.01"/>
    <n v="1"/>
    <n v="0.85000000000000009"/>
    <n v="0.74705882352941166"/>
    <n v="7628.4999999999991"/>
    <n v="5698.9382352941166"/>
    <n v="2.7793404988205573E-3"/>
    <n v="0.97832785558483615"/>
    <n v="0.36499999999999999"/>
    <n v="0"/>
  </r>
  <r>
    <s v="教培"/>
    <s v="结婚&amp;摄影"/>
    <x v="1"/>
    <x v="3"/>
    <s v="C婚庆服务"/>
    <x v="10"/>
    <x v="133"/>
    <x v="0"/>
    <n v="250"/>
    <n v="0"/>
    <n v="0.36499999999999999"/>
    <n v="0"/>
    <n v="35"/>
    <n v="0"/>
    <n v="0"/>
    <n v="0.01"/>
    <n v="0.35000000000000003"/>
    <n v="0.85000000000000009"/>
    <n v="0.41176470588235292"/>
    <n v="7628.4999999999991"/>
    <n v="3141.1470588235288"/>
    <n v="2.7793404988205573E-3"/>
    <n v="0.69483512470513931"/>
    <n v="0.69483512470513931"/>
    <n v="1"/>
  </r>
  <r>
    <s v="教培"/>
    <s v="结婚&amp;摄影"/>
    <x v="1"/>
    <x v="3"/>
    <s v="C婚庆服务"/>
    <x v="10"/>
    <x v="134"/>
    <x v="0"/>
    <n v="868"/>
    <n v="1"/>
    <n v="0.36499999999999999"/>
    <n v="0"/>
    <n v="84"/>
    <n v="1"/>
    <n v="0.01"/>
    <n v="0.01"/>
    <n v="1"/>
    <n v="0.85000000000000009"/>
    <n v="0.74705882352941166"/>
    <n v="7628.4999999999991"/>
    <n v="5698.9382352941166"/>
    <n v="2.7793404988205573E-3"/>
    <n v="2.4124675529762438"/>
    <n v="1.7774675529762438"/>
    <n v="0"/>
  </r>
  <r>
    <s v="教培"/>
    <s v="结婚&amp;摄影"/>
    <x v="1"/>
    <x v="3"/>
    <s v="C婚庆服务"/>
    <x v="2"/>
    <x v="135"/>
    <x v="1"/>
    <n v="640"/>
    <n v="0"/>
    <n v="0.36499999999999999"/>
    <n v="0"/>
    <n v="45"/>
    <n v="0"/>
    <n v="0"/>
    <n v="0.01"/>
    <n v="0.45"/>
    <n v="0.85000000000000009"/>
    <n v="0.52941176470588236"/>
    <n v="7628.4999999999991"/>
    <n v="4038.617647058823"/>
    <n v="2.7793404988205573E-3"/>
    <n v="1.7787779192451567"/>
    <n v="1.7787779192451567"/>
    <n v="21"/>
  </r>
  <r>
    <s v="教培"/>
    <s v="结婚&amp;摄影"/>
    <x v="1"/>
    <x v="3"/>
    <s v="C婚庆服务"/>
    <x v="20"/>
    <x v="136"/>
    <x v="0"/>
    <n v="1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2.7793404988205574E-2"/>
    <n v="2.7793404988205574E-2"/>
    <n v="0"/>
  </r>
  <r>
    <s v="教培"/>
    <s v="结婚&amp;摄影"/>
    <x v="1"/>
    <x v="3"/>
    <s v="C婚庆服务"/>
    <x v="30"/>
    <x v="137"/>
    <x v="2"/>
    <n v="4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1.1117361995282229E-2"/>
    <n v="1.1117361995282229E-2"/>
    <n v="0"/>
  </r>
  <r>
    <s v="教培"/>
    <s v="结婚&amp;摄影"/>
    <x v="1"/>
    <x v="3"/>
    <s v="C婚庆服务"/>
    <x v="18"/>
    <x v="138"/>
    <x v="0"/>
    <n v="396"/>
    <n v="1"/>
    <n v="0.36499999999999999"/>
    <n v="0"/>
    <n v="26"/>
    <n v="1"/>
    <n v="0.04"/>
    <n v="0.01"/>
    <n v="1"/>
    <n v="0.85000000000000009"/>
    <n v="0.74705882352941166"/>
    <n v="7628.4999999999991"/>
    <n v="5698.9382352941166"/>
    <n v="2.7793404988205573E-3"/>
    <n v="1.1006188375329407"/>
    <n v="0.46561883753294064"/>
    <n v="9"/>
  </r>
  <r>
    <s v="教培"/>
    <s v="结婚&amp;摄影"/>
    <x v="1"/>
    <x v="3"/>
    <s v="C婚庆服务"/>
    <x v="7"/>
    <x v="139"/>
    <x v="0"/>
    <n v="68"/>
    <n v="0"/>
    <n v="0.36499999999999999"/>
    <n v="0"/>
    <n v="19"/>
    <n v="0"/>
    <n v="0"/>
    <n v="0.01"/>
    <n v="0.19"/>
    <n v="0.85000000000000009"/>
    <n v="0.22352941176470587"/>
    <n v="7628.4999999999991"/>
    <n v="1705.1941176470584"/>
    <n v="2.7793404988205573E-3"/>
    <n v="0.1889951539197979"/>
    <n v="0.1889951539197979"/>
    <n v="0"/>
  </r>
  <r>
    <s v="教培"/>
    <s v="结婚&amp;摄影"/>
    <x v="1"/>
    <x v="3"/>
    <s v="C婚庆服务"/>
    <x v="4"/>
    <x v="140"/>
    <x v="1"/>
    <n v="359"/>
    <n v="2"/>
    <n v="0.36499999999999999"/>
    <n v="0.01"/>
    <n v="14"/>
    <n v="2"/>
    <n v="0.14000000000000001"/>
    <n v="0.01"/>
    <n v="2"/>
    <n v="0.85000000000000009"/>
    <n v="1.4941176470588233"/>
    <n v="7628.4999999999991"/>
    <n v="11397.876470588233"/>
    <n v="2.7793404988205573E-3"/>
    <n v="0.99778323907658006"/>
    <n v="0.73"/>
    <n v="0"/>
  </r>
  <r>
    <s v="教培"/>
    <s v="结婚&amp;摄影"/>
    <x v="1"/>
    <x v="3"/>
    <s v="C婚庆服务"/>
    <x v="24"/>
    <x v="141"/>
    <x v="1"/>
    <n v="173"/>
    <n v="0"/>
    <n v="0.36499999999999999"/>
    <n v="0"/>
    <n v="38"/>
    <n v="0"/>
    <n v="0"/>
    <n v="0.01"/>
    <n v="0.38"/>
    <n v="0.85000000000000009"/>
    <n v="0.44705882352941173"/>
    <n v="7628.4999999999991"/>
    <n v="3410.3882352941168"/>
    <n v="2.7793404988205573E-3"/>
    <n v="0.4808259062959564"/>
    <n v="0.4808259062959564"/>
    <n v="1"/>
  </r>
  <r>
    <s v="教培"/>
    <s v="结婚&amp;摄影"/>
    <x v="1"/>
    <x v="3"/>
    <s v="C婚庆服务"/>
    <x v="25"/>
    <x v="142"/>
    <x v="1"/>
    <n v="114"/>
    <n v="1"/>
    <n v="0.36499999999999999"/>
    <n v="0.01"/>
    <n v="31"/>
    <n v="1"/>
    <n v="0.03"/>
    <n v="0.01"/>
    <n v="1"/>
    <n v="0.85000000000000009"/>
    <n v="0.74705882352941166"/>
    <n v="7628.4999999999991"/>
    <n v="5698.9382352941166"/>
    <n v="2.7793404988205573E-3"/>
    <n v="0.31684481686554355"/>
    <n v="0.36499999999999999"/>
    <n v="0"/>
  </r>
  <r>
    <s v="教培"/>
    <s v="结婚&amp;摄影"/>
    <x v="1"/>
    <x v="3"/>
    <s v="C婚庆服务"/>
    <x v="2"/>
    <x v="143"/>
    <x v="1"/>
    <n v="489"/>
    <n v="4"/>
    <n v="0.36499999999999999"/>
    <n v="0.01"/>
    <n v="104"/>
    <n v="4"/>
    <n v="0.04"/>
    <n v="0.01"/>
    <n v="4"/>
    <n v="0.85000000000000009"/>
    <n v="2.9882352941176467"/>
    <n v="7628.4999999999991"/>
    <n v="22795.752941176466"/>
    <n v="2.7793404988205573E-3"/>
    <n v="1.3590975039232525"/>
    <n v="1.46"/>
    <n v="8"/>
  </r>
  <r>
    <s v="教培"/>
    <s v="结婚&amp;摄影"/>
    <x v="1"/>
    <x v="3"/>
    <s v="C婚庆服务"/>
    <x v="18"/>
    <x v="144"/>
    <x v="0"/>
    <n v="335"/>
    <n v="1"/>
    <n v="0.36499999999999999"/>
    <n v="0"/>
    <n v="17"/>
    <n v="1"/>
    <n v="0.06"/>
    <n v="0.01"/>
    <n v="1"/>
    <n v="0.85000000000000009"/>
    <n v="0.74705882352941166"/>
    <n v="7628.4999999999991"/>
    <n v="5698.9382352941166"/>
    <n v="2.7793404988205573E-3"/>
    <n v="0.93107906710488664"/>
    <n v="0.36499999999999999"/>
    <n v="0"/>
  </r>
  <r>
    <s v="教培"/>
    <s v="结婚&amp;摄影"/>
    <x v="1"/>
    <x v="3"/>
    <s v="C婚庆服务"/>
    <x v="22"/>
    <x v="145"/>
    <x v="1"/>
    <n v="176"/>
    <n v="0"/>
    <n v="0.36499999999999999"/>
    <n v="0"/>
    <n v="21"/>
    <n v="0"/>
    <n v="0"/>
    <n v="0.01"/>
    <n v="0.21"/>
    <n v="0.85000000000000009"/>
    <n v="0.24705882352941172"/>
    <n v="7628.4999999999991"/>
    <n v="1884.688235294117"/>
    <n v="2.7793404988205573E-3"/>
    <n v="0.48916392779241807"/>
    <n v="0.48916392779241807"/>
    <n v="0"/>
  </r>
  <r>
    <s v="教培"/>
    <s v="结婚&amp;摄影"/>
    <x v="1"/>
    <x v="3"/>
    <s v="C婚庆服务"/>
    <x v="16"/>
    <x v="146"/>
    <x v="1"/>
    <n v="502"/>
    <n v="1"/>
    <n v="0.36499999999999999"/>
    <n v="0"/>
    <n v="68"/>
    <n v="1"/>
    <n v="0.01"/>
    <n v="0.01"/>
    <n v="1"/>
    <n v="0.85000000000000009"/>
    <n v="0.74705882352941166"/>
    <n v="7628.4999999999991"/>
    <n v="5698.9382352941166"/>
    <n v="2.7793404988205573E-3"/>
    <n v="1.3952289304079197"/>
    <n v="0.76022893040791972"/>
    <n v="1"/>
  </r>
  <r>
    <s v="教培"/>
    <s v="结婚&amp;摄影"/>
    <x v="1"/>
    <x v="3"/>
    <s v="C婚庆服务"/>
    <x v="4"/>
    <x v="147"/>
    <x v="1"/>
    <n v="250"/>
    <n v="0"/>
    <n v="0.36499999999999999"/>
    <n v="0"/>
    <n v="29"/>
    <n v="0"/>
    <n v="0"/>
    <n v="0.01"/>
    <n v="0.28999999999999998"/>
    <n v="0.85000000000000009"/>
    <n v="0.34117647058823525"/>
    <n v="7628.4999999999991"/>
    <n v="2602.6647058823523"/>
    <n v="2.7793404988205573E-3"/>
    <n v="0.69483512470513931"/>
    <n v="0.69483512470513931"/>
    <n v="0"/>
  </r>
  <r>
    <s v="教培"/>
    <s v="结婚&amp;摄影"/>
    <x v="1"/>
    <x v="3"/>
    <s v="C婚庆服务"/>
    <x v="4"/>
    <x v="148"/>
    <x v="1"/>
    <n v="350"/>
    <n v="2"/>
    <n v="0.36499999999999999"/>
    <n v="0.01"/>
    <n v="44"/>
    <n v="2"/>
    <n v="0.05"/>
    <n v="0.01"/>
    <n v="2"/>
    <n v="0.85000000000000009"/>
    <n v="1.4941176470588233"/>
    <n v="7628.4999999999991"/>
    <n v="11397.876470588233"/>
    <n v="2.7793404988205573E-3"/>
    <n v="0.97276917458719503"/>
    <n v="0.73"/>
    <n v="0"/>
  </r>
  <r>
    <s v="教培"/>
    <s v="结婚&amp;摄影"/>
    <x v="1"/>
    <x v="3"/>
    <s v="C婚庆服务"/>
    <x v="22"/>
    <x v="149"/>
    <x v="1"/>
    <n v="174"/>
    <n v="0"/>
    <n v="0.36499999999999999"/>
    <n v="0"/>
    <n v="30"/>
    <n v="0"/>
    <n v="0"/>
    <n v="0.01"/>
    <n v="0.3"/>
    <n v="0.85000000000000009"/>
    <n v="0.3529411764705882"/>
    <n v="7628.4999999999991"/>
    <n v="2692.411764705882"/>
    <n v="2.7793404988205573E-3"/>
    <n v="0.48360524679477696"/>
    <n v="0.48360524679477696"/>
    <n v="0"/>
  </r>
  <r>
    <s v="教培"/>
    <s v="结婚&amp;摄影"/>
    <x v="1"/>
    <x v="3"/>
    <s v="C婚庆服务"/>
    <x v="26"/>
    <x v="150"/>
    <x v="1"/>
    <n v="595"/>
    <n v="1"/>
    <n v="0.36499999999999999"/>
    <n v="0"/>
    <n v="149"/>
    <n v="1"/>
    <n v="0.01"/>
    <n v="0.01"/>
    <n v="1.49"/>
    <n v="0.85000000000000009"/>
    <n v="1.3235294117647058"/>
    <n v="7628.4999999999991"/>
    <n v="10096.544117647058"/>
    <n v="2.7793404988205573E-3"/>
    <n v="1.6537075967982315"/>
    <n v="1.0187075967982315"/>
    <n v="0"/>
  </r>
  <r>
    <s v="教培"/>
    <s v="结婚&amp;摄影"/>
    <x v="1"/>
    <x v="3"/>
    <s v="C婚庆服务"/>
    <x v="15"/>
    <x v="151"/>
    <x v="1"/>
    <n v="171"/>
    <n v="0"/>
    <n v="0.36499999999999999"/>
    <n v="0"/>
    <n v="16"/>
    <n v="0"/>
    <n v="0"/>
    <n v="0.01"/>
    <n v="0.16"/>
    <n v="0.85000000000000009"/>
    <n v="0.18823529411764706"/>
    <n v="7628.4999999999991"/>
    <n v="1435.9529411764704"/>
    <n v="2.7793404988205573E-3"/>
    <n v="0.47526722529831528"/>
    <n v="0.47526722529831528"/>
    <n v="0"/>
  </r>
  <r>
    <s v="教培"/>
    <s v="结婚&amp;摄影"/>
    <x v="1"/>
    <x v="3"/>
    <s v="C婚庆服务"/>
    <x v="29"/>
    <x v="152"/>
    <x v="1"/>
    <n v="258"/>
    <n v="0"/>
    <n v="0.36499999999999999"/>
    <n v="0"/>
    <n v="13"/>
    <n v="0"/>
    <n v="0"/>
    <n v="0.01"/>
    <n v="0.13"/>
    <n v="0.85000000000000009"/>
    <n v="0.15294117647058822"/>
    <n v="7628.4999999999991"/>
    <n v="1166.7117647058822"/>
    <n v="2.7793404988205573E-3"/>
    <n v="0.71706984869570378"/>
    <n v="0.71706984869570378"/>
    <n v="0"/>
  </r>
  <r>
    <s v="教培"/>
    <s v="结婚&amp;摄影"/>
    <x v="1"/>
    <x v="3"/>
    <s v="C婚庆服务"/>
    <x v="16"/>
    <x v="153"/>
    <x v="1"/>
    <n v="560"/>
    <n v="0"/>
    <n v="0.36499999999999999"/>
    <n v="0"/>
    <n v="109"/>
    <n v="0"/>
    <n v="0"/>
    <n v="0.01"/>
    <n v="1.0900000000000001"/>
    <n v="0.85000000000000009"/>
    <n v="1.2823529411764705"/>
    <n v="7628.4999999999991"/>
    <n v="9782.4294117647041"/>
    <n v="2.7793404988205573E-3"/>
    <n v="1.5564306793395122"/>
    <n v="1.5564306793395122"/>
    <n v="16"/>
  </r>
  <r>
    <s v="教培"/>
    <s v="结婚&amp;摄影"/>
    <x v="1"/>
    <x v="3"/>
    <s v="C婚庆服务"/>
    <x v="26"/>
    <x v="154"/>
    <x v="1"/>
    <n v="396"/>
    <n v="0"/>
    <n v="0.36499999999999999"/>
    <n v="0"/>
    <n v="110"/>
    <n v="0"/>
    <n v="0"/>
    <n v="0.01"/>
    <n v="1.1000000000000001"/>
    <n v="0.85000000000000009"/>
    <n v="1.2941176470588236"/>
    <n v="7628.4999999999991"/>
    <n v="9872.1764705882342"/>
    <n v="2.7793404988205573E-3"/>
    <n v="1.1006188375329407"/>
    <n v="1.1006188375329407"/>
    <n v="17"/>
  </r>
  <r>
    <s v="教培"/>
    <s v="结婚&amp;摄影"/>
    <x v="1"/>
    <x v="3"/>
    <s v="C婚庆服务"/>
    <x v="18"/>
    <x v="155"/>
    <x v="0"/>
    <n v="87"/>
    <n v="0"/>
    <n v="0.36499999999999999"/>
    <n v="0"/>
    <n v="4"/>
    <n v="0"/>
    <n v="0"/>
    <n v="0.01"/>
    <n v="0.04"/>
    <n v="0.85000000000000009"/>
    <n v="4.7058823529411764E-2"/>
    <n v="7628.4999999999991"/>
    <n v="358.9882352941176"/>
    <n v="2.7793404988205573E-3"/>
    <n v="0.24180262339738848"/>
    <n v="0.24180262339738848"/>
    <n v="1"/>
  </r>
  <r>
    <s v="教培"/>
    <s v="结婚&amp;摄影"/>
    <x v="1"/>
    <x v="3"/>
    <s v="C婚庆服务"/>
    <x v="22"/>
    <x v="156"/>
    <x v="1"/>
    <n v="128"/>
    <n v="0"/>
    <n v="0.36499999999999999"/>
    <n v="0"/>
    <n v="13"/>
    <n v="0"/>
    <n v="0"/>
    <n v="0.01"/>
    <n v="0.13"/>
    <n v="0.85000000000000009"/>
    <n v="0.15294117647058822"/>
    <n v="7628.4999999999991"/>
    <n v="1166.7117647058822"/>
    <n v="2.7793404988205573E-3"/>
    <n v="0.35575558384903133"/>
    <n v="0.35575558384903133"/>
    <n v="0"/>
  </r>
  <r>
    <s v="教培"/>
    <s v="结婚&amp;摄影"/>
    <x v="1"/>
    <x v="3"/>
    <s v="C婚庆服务"/>
    <x v="2"/>
    <x v="157"/>
    <x v="1"/>
    <n v="1382"/>
    <n v="1"/>
    <n v="0.36499999999999999"/>
    <n v="0"/>
    <n v="173"/>
    <n v="1"/>
    <n v="0.01"/>
    <n v="0.01"/>
    <n v="1.73"/>
    <n v="0.85000000000000009"/>
    <n v="1.6058823529411763"/>
    <n v="7628.4999999999991"/>
    <n v="12250.473529411762"/>
    <n v="2.7793404988205573E-3"/>
    <n v="3.84104856937001"/>
    <n v="3.2060485693700098"/>
    <n v="43"/>
  </r>
  <r>
    <s v="教培"/>
    <s v="结婚&amp;摄影"/>
    <x v="1"/>
    <x v="3"/>
    <s v="C婚庆服务"/>
    <x v="12"/>
    <x v="158"/>
    <x v="0"/>
    <n v="88"/>
    <n v="0"/>
    <n v="0.36499999999999999"/>
    <n v="0"/>
    <n v="16"/>
    <n v="0"/>
    <n v="0"/>
    <n v="0.01"/>
    <n v="0.16"/>
    <n v="0.85000000000000009"/>
    <n v="0.18823529411764706"/>
    <n v="7628.4999999999991"/>
    <n v="1435.9529411764704"/>
    <n v="2.7793404988205573E-3"/>
    <n v="0.24458196389620904"/>
    <n v="0.24458196389620904"/>
    <n v="2"/>
  </r>
  <r>
    <s v="教培"/>
    <s v="结婚&amp;摄影"/>
    <x v="1"/>
    <x v="3"/>
    <s v="C婚庆服务"/>
    <x v="14"/>
    <x v="159"/>
    <x v="1"/>
    <n v="602"/>
    <n v="0"/>
    <n v="0.36499999999999999"/>
    <n v="0"/>
    <n v="138"/>
    <n v="0"/>
    <n v="0"/>
    <n v="0.01"/>
    <n v="1.3800000000000001"/>
    <n v="0.85000000000000009"/>
    <n v="1.6235294117647059"/>
    <n v="7628.4999999999991"/>
    <n v="12385.094117647057"/>
    <n v="2.7793404988205573E-3"/>
    <n v="1.6731629802899755"/>
    <n v="1.6731629802899755"/>
    <n v="16"/>
  </r>
  <r>
    <s v="教培"/>
    <s v="结婚&amp;摄影"/>
    <x v="1"/>
    <x v="3"/>
    <s v="C婚庆服务"/>
    <x v="4"/>
    <x v="160"/>
    <x v="1"/>
    <n v="319"/>
    <n v="0"/>
    <n v="0.36499999999999999"/>
    <n v="0"/>
    <n v="41"/>
    <n v="0"/>
    <n v="0"/>
    <n v="0.01"/>
    <n v="0.41000000000000003"/>
    <n v="0.85000000000000009"/>
    <n v="0.4823529411764706"/>
    <n v="7628.4999999999991"/>
    <n v="3679.6294117647053"/>
    <n v="2.7793404988205573E-3"/>
    <n v="0.8866096191237578"/>
    <n v="0.8866096191237578"/>
    <n v="16"/>
  </r>
  <r>
    <s v="教培"/>
    <s v="结婚&amp;摄影"/>
    <x v="1"/>
    <x v="3"/>
    <s v="C婚庆服务"/>
    <x v="23"/>
    <x v="161"/>
    <x v="1"/>
    <n v="346"/>
    <n v="0"/>
    <n v="0.36499999999999999"/>
    <n v="0"/>
    <n v="51"/>
    <n v="0"/>
    <n v="0"/>
    <n v="0.01"/>
    <n v="0.51"/>
    <n v="0.85000000000000009"/>
    <n v="0.6"/>
    <n v="7628.4999999999991"/>
    <n v="4577.0999999999995"/>
    <n v="2.7793404988205573E-3"/>
    <n v="0.96165181259191279"/>
    <n v="0.96165181259191279"/>
    <n v="1"/>
  </r>
  <r>
    <s v="教培"/>
    <s v="结婚&amp;摄影"/>
    <x v="1"/>
    <x v="3"/>
    <s v="C婚庆服务"/>
    <x v="18"/>
    <x v="162"/>
    <x v="0"/>
    <n v="202"/>
    <n v="0"/>
    <n v="0.36499999999999999"/>
    <n v="0"/>
    <n v="30"/>
    <n v="0"/>
    <n v="0"/>
    <n v="0.01"/>
    <n v="0.3"/>
    <n v="0.85000000000000009"/>
    <n v="0.3529411764705882"/>
    <n v="7628.4999999999991"/>
    <n v="2692.411764705882"/>
    <n v="2.7793404988205573E-3"/>
    <n v="0.56142678076175256"/>
    <n v="0.56142678076175256"/>
    <n v="1"/>
  </r>
  <r>
    <s v="教培"/>
    <s v="结婚&amp;摄影"/>
    <x v="1"/>
    <x v="3"/>
    <s v="C婚庆服务"/>
    <x v="12"/>
    <x v="163"/>
    <x v="0"/>
    <n v="14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3.8910766983487804E-2"/>
    <n v="3.8910766983487804E-2"/>
    <n v="0"/>
  </r>
  <r>
    <s v="教培"/>
    <s v="结婚&amp;摄影"/>
    <x v="1"/>
    <x v="3"/>
    <s v="C婚庆服务"/>
    <x v="6"/>
    <x v="164"/>
    <x v="0"/>
    <n v="383"/>
    <n v="0"/>
    <n v="0.36499999999999999"/>
    <n v="0"/>
    <n v="12"/>
    <n v="0"/>
    <n v="0"/>
    <n v="0.01"/>
    <n v="0.12"/>
    <n v="0.85000000000000009"/>
    <n v="0.14117647058823526"/>
    <n v="7628.4999999999991"/>
    <n v="1076.9647058823525"/>
    <n v="2.7793404988205573E-3"/>
    <n v="1.0644874110482734"/>
    <n v="1.0644874110482734"/>
    <n v="14"/>
  </r>
  <r>
    <s v="教培"/>
    <s v="结婚&amp;摄影"/>
    <x v="1"/>
    <x v="3"/>
    <s v="C婚庆服务"/>
    <x v="3"/>
    <x v="165"/>
    <x v="0"/>
    <n v="446"/>
    <n v="12"/>
    <n v="0.36499999999999999"/>
    <n v="0.03"/>
    <n v="192"/>
    <n v="12"/>
    <n v="0.06"/>
    <n v="0.01"/>
    <n v="12"/>
    <n v="0.85000000000000009"/>
    <n v="8.9647058823529395"/>
    <n v="7628.4999999999991"/>
    <n v="68387.258823529395"/>
    <n v="2.7793404988205573E-3"/>
    <n v="1.2395858624739686"/>
    <n v="4.38"/>
    <n v="26"/>
  </r>
  <r>
    <s v="教培"/>
    <s v="结婚&amp;摄影"/>
    <x v="1"/>
    <x v="3"/>
    <s v="C婚庆服务"/>
    <x v="2"/>
    <x v="166"/>
    <x v="1"/>
    <n v="621"/>
    <n v="0"/>
    <n v="0.36499999999999999"/>
    <n v="0"/>
    <n v="86"/>
    <n v="0"/>
    <n v="0"/>
    <n v="0.01"/>
    <n v="0.86"/>
    <n v="0.85000000000000009"/>
    <n v="1.0117647058823529"/>
    <n v="7628.4999999999991"/>
    <n v="7718.2470588235283"/>
    <n v="2.7793404988205573E-3"/>
    <n v="1.7259704497675661"/>
    <n v="1.7259704497675661"/>
    <n v="5"/>
  </r>
  <r>
    <s v="教培"/>
    <s v="结婚&amp;摄影"/>
    <x v="1"/>
    <x v="3"/>
    <s v="C婚庆服务"/>
    <x v="26"/>
    <x v="167"/>
    <x v="1"/>
    <n v="278"/>
    <n v="0"/>
    <n v="0.36499999999999999"/>
    <n v="0"/>
    <n v="40"/>
    <n v="0"/>
    <n v="0"/>
    <n v="0.01"/>
    <n v="0.4"/>
    <n v="0.85000000000000009"/>
    <n v="0.47058823529411764"/>
    <n v="7628.4999999999991"/>
    <n v="3589.8823529411761"/>
    <n v="2.7793404988205573E-3"/>
    <n v="0.77265665867211497"/>
    <n v="0.77265665867211497"/>
    <n v="0"/>
  </r>
  <r>
    <s v="教培"/>
    <s v="结婚&amp;摄影"/>
    <x v="1"/>
    <x v="3"/>
    <s v="C婚庆服务"/>
    <x v="8"/>
    <x v="168"/>
    <x v="0"/>
    <n v="265"/>
    <n v="0"/>
    <n v="0.36499999999999999"/>
    <n v="0"/>
    <n v="16"/>
    <n v="0"/>
    <n v="0"/>
    <n v="0.01"/>
    <n v="0.16"/>
    <n v="0.85000000000000009"/>
    <n v="0.18823529411764706"/>
    <n v="7628.4999999999991"/>
    <n v="1435.9529411764704"/>
    <n v="2.7793404988205573E-3"/>
    <n v="0.7365252321874477"/>
    <n v="0.7365252321874477"/>
    <n v="0"/>
  </r>
  <r>
    <s v="教培"/>
    <s v="结婚&amp;摄影"/>
    <x v="1"/>
    <x v="3"/>
    <s v="C婚庆服务"/>
    <x v="13"/>
    <x v="169"/>
    <x v="1"/>
    <n v="101"/>
    <n v="0"/>
    <n v="0.36499999999999999"/>
    <n v="0"/>
    <n v="10"/>
    <n v="0"/>
    <n v="0"/>
    <n v="0.01"/>
    <n v="0.1"/>
    <n v="0.85000000000000009"/>
    <n v="0.11764705882352941"/>
    <n v="7628.4999999999991"/>
    <n v="897.47058823529403"/>
    <n v="2.7793404988205573E-3"/>
    <n v="0.28071339038087628"/>
    <n v="0.28071339038087628"/>
    <n v="0"/>
  </r>
  <r>
    <s v="教培"/>
    <s v="结婚&amp;摄影"/>
    <x v="1"/>
    <x v="3"/>
    <s v="C婚庆服务"/>
    <x v="30"/>
    <x v="170"/>
    <x v="2"/>
    <n v="42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1167323009504634"/>
    <n v="0.1167323009504634"/>
    <n v="0"/>
  </r>
  <r>
    <s v="教培"/>
    <s v="结婚&amp;摄影"/>
    <x v="1"/>
    <x v="3"/>
    <s v="C婚庆服务"/>
    <x v="3"/>
    <x v="171"/>
    <x v="0"/>
    <n v="319"/>
    <n v="0"/>
    <n v="0.36499999999999999"/>
    <n v="0"/>
    <n v="83"/>
    <n v="0"/>
    <n v="0"/>
    <n v="0.01"/>
    <n v="0.83000000000000007"/>
    <n v="0.85000000000000009"/>
    <n v="0.97647058823529409"/>
    <n v="7628.4999999999991"/>
    <n v="7449.0058823529398"/>
    <n v="2.7793404988205573E-3"/>
    <n v="0.8866096191237578"/>
    <n v="0.8866096191237578"/>
    <n v="10"/>
  </r>
  <r>
    <s v="教培"/>
    <s v="结婚&amp;摄影"/>
    <x v="1"/>
    <x v="3"/>
    <s v="C婚庆服务"/>
    <x v="4"/>
    <x v="172"/>
    <x v="1"/>
    <n v="56"/>
    <n v="1"/>
    <n v="0.36499999999999999"/>
    <n v="0.02"/>
    <n v="16"/>
    <n v="1"/>
    <n v="0.06"/>
    <n v="0.01"/>
    <n v="1"/>
    <n v="0.85000000000000009"/>
    <n v="0.74705882352941166"/>
    <n v="7628.4999999999991"/>
    <n v="5698.9382352941166"/>
    <n v="2.7793404988205573E-3"/>
    <n v="0.15564306793395122"/>
    <n v="0.36499999999999999"/>
    <n v="0"/>
  </r>
  <r>
    <s v="教培"/>
    <s v="结婚&amp;摄影"/>
    <x v="1"/>
    <x v="3"/>
    <s v="C婚庆服务"/>
    <x v="12"/>
    <x v="173"/>
    <x v="0"/>
    <n v="136"/>
    <n v="0"/>
    <n v="0.36499999999999999"/>
    <n v="0"/>
    <n v="41"/>
    <n v="0"/>
    <n v="0"/>
    <n v="0.01"/>
    <n v="0.41000000000000003"/>
    <n v="0.85000000000000009"/>
    <n v="0.4823529411764706"/>
    <n v="7628.4999999999991"/>
    <n v="3679.6294117647053"/>
    <n v="2.7793404988205573E-3"/>
    <n v="0.37799030783959581"/>
    <n v="0.37799030783959581"/>
    <n v="0"/>
  </r>
  <r>
    <s v="教培"/>
    <s v="结婚&amp;摄影"/>
    <x v="1"/>
    <x v="3"/>
    <s v="C婚庆服务"/>
    <x v="20"/>
    <x v="174"/>
    <x v="0"/>
    <n v="18"/>
    <n v="0"/>
    <n v="0.36499999999999999"/>
    <n v="0"/>
    <n v="6"/>
    <n v="0"/>
    <n v="0"/>
    <n v="0.01"/>
    <n v="0.06"/>
    <n v="0.85000000000000009"/>
    <n v="7.0588235294117632E-2"/>
    <n v="7628.4999999999991"/>
    <n v="538.48235294117626"/>
    <n v="2.7793404988205573E-3"/>
    <n v="5.0028128978770028E-2"/>
    <n v="5.0028128978770028E-2"/>
    <n v="0"/>
  </r>
  <r>
    <s v="教培"/>
    <s v="结婚&amp;摄影"/>
    <x v="1"/>
    <x v="3"/>
    <s v="C婚庆服务"/>
    <x v="16"/>
    <x v="175"/>
    <x v="1"/>
    <n v="691"/>
    <n v="2"/>
    <n v="0.36499999999999999"/>
    <n v="0"/>
    <n v="150"/>
    <n v="2"/>
    <n v="0.01"/>
    <n v="0.01"/>
    <n v="2"/>
    <n v="0.85000000000000009"/>
    <n v="1.4941176470588233"/>
    <n v="7628.4999999999991"/>
    <n v="11397.876470588233"/>
    <n v="2.7793404988205573E-3"/>
    <n v="1.920524284685005"/>
    <n v="0.73"/>
    <n v="15"/>
  </r>
  <r>
    <s v="教培"/>
    <s v="结婚&amp;摄影"/>
    <x v="1"/>
    <x v="3"/>
    <s v="C婚庆服务"/>
    <x v="8"/>
    <x v="176"/>
    <x v="0"/>
    <n v="67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18621581342097734"/>
    <n v="0.18621581342097734"/>
    <n v="0"/>
  </r>
  <r>
    <s v="教培"/>
    <s v="结婚&amp;摄影"/>
    <x v="1"/>
    <x v="3"/>
    <s v="C婚庆服务"/>
    <x v="25"/>
    <x v="177"/>
    <x v="1"/>
    <n v="1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2.7793404988205573E-3"/>
    <n v="2.7793404988205573E-3"/>
    <n v="0"/>
  </r>
  <r>
    <s v="教培"/>
    <s v="结婚&amp;摄影"/>
    <x v="1"/>
    <x v="3"/>
    <s v="C婚庆服务"/>
    <x v="30"/>
    <x v="178"/>
    <x v="2"/>
    <n v="5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1.3896702494102787E-2"/>
    <n v="1.3896702494102787E-2"/>
    <n v="0"/>
  </r>
  <r>
    <s v="教培"/>
    <s v="结婚&amp;摄影"/>
    <x v="1"/>
    <x v="3"/>
    <s v="C婚庆服务"/>
    <x v="14"/>
    <x v="179"/>
    <x v="1"/>
    <n v="397"/>
    <n v="0"/>
    <n v="0.36499999999999999"/>
    <n v="0"/>
    <n v="60"/>
    <n v="0"/>
    <n v="0"/>
    <n v="0.01"/>
    <n v="0.6"/>
    <n v="0.85000000000000009"/>
    <n v="0.70588235294117641"/>
    <n v="7628.4999999999991"/>
    <n v="5384.823529411764"/>
    <n v="2.7793404988205573E-3"/>
    <n v="1.1033981780317612"/>
    <n v="1.1033981780317612"/>
    <n v="0"/>
  </r>
  <r>
    <s v="教培"/>
    <s v="结婚&amp;摄影"/>
    <x v="1"/>
    <x v="3"/>
    <s v="C婚庆服务"/>
    <x v="25"/>
    <x v="180"/>
    <x v="1"/>
    <n v="3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8.3380214964616714E-3"/>
    <n v="8.3380214964616714E-3"/>
    <n v="0"/>
  </r>
  <r>
    <s v="教培"/>
    <s v="结婚&amp;摄影"/>
    <x v="1"/>
    <x v="3"/>
    <s v="C婚庆服务"/>
    <x v="25"/>
    <x v="181"/>
    <x v="1"/>
    <n v="137"/>
    <n v="0"/>
    <n v="0.36499999999999999"/>
    <n v="0"/>
    <n v="19"/>
    <n v="0"/>
    <n v="0"/>
    <n v="0.01"/>
    <n v="0.19"/>
    <n v="0.85000000000000009"/>
    <n v="0.22352941176470587"/>
    <n v="7628.4999999999991"/>
    <n v="1705.1941176470584"/>
    <n v="2.7793404988205573E-3"/>
    <n v="0.38076964833841637"/>
    <n v="0.38076964833841637"/>
    <n v="0"/>
  </r>
  <r>
    <s v="教培"/>
    <s v="结婚&amp;摄影"/>
    <x v="1"/>
    <x v="3"/>
    <s v="C婚庆服务"/>
    <x v="20"/>
    <x v="182"/>
    <x v="0"/>
    <n v="7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1.9455383491743902E-2"/>
    <n v="1.9455383491743902E-2"/>
    <n v="0"/>
  </r>
  <r>
    <s v="教培"/>
    <s v="结婚&amp;摄影"/>
    <x v="1"/>
    <x v="3"/>
    <s v="C婚庆服务"/>
    <x v="30"/>
    <x v="183"/>
    <x v="2"/>
    <n v="5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1.3896702494102787E-2"/>
    <n v="1.3896702494102787E-2"/>
    <n v="0"/>
  </r>
  <r>
    <s v="教培"/>
    <s v="结婚&amp;摄影"/>
    <x v="1"/>
    <x v="3"/>
    <s v="C婚庆服务"/>
    <x v="12"/>
    <x v="184"/>
    <x v="0"/>
    <n v="247"/>
    <n v="1"/>
    <n v="0.36499999999999999"/>
    <n v="0"/>
    <n v="46"/>
    <n v="1"/>
    <n v="0.02"/>
    <n v="0.01"/>
    <n v="1"/>
    <n v="0.85000000000000009"/>
    <n v="0.74705882352941166"/>
    <n v="7628.4999999999991"/>
    <n v="5698.9382352941166"/>
    <n v="2.7793404988205573E-3"/>
    <n v="0.68649710320867763"/>
    <n v="0.36499999999999999"/>
    <n v="0"/>
  </r>
  <r>
    <s v="教培"/>
    <s v="结婚&amp;摄影"/>
    <x v="1"/>
    <x v="3"/>
    <s v="C婚庆服务"/>
    <x v="23"/>
    <x v="185"/>
    <x v="1"/>
    <n v="462"/>
    <n v="0"/>
    <n v="0.36499999999999999"/>
    <n v="0"/>
    <n v="69"/>
    <n v="0"/>
    <n v="0"/>
    <n v="0.01"/>
    <n v="0.69000000000000006"/>
    <n v="0.85000000000000009"/>
    <n v="0.81176470588235294"/>
    <n v="7628.4999999999991"/>
    <n v="6192.5470588235285"/>
    <n v="2.7793404988205573E-3"/>
    <n v="1.2840553104550974"/>
    <n v="1.2840553104550974"/>
    <n v="1"/>
  </r>
  <r>
    <s v="教培"/>
    <s v="结婚&amp;摄影"/>
    <x v="1"/>
    <x v="3"/>
    <s v="C婚庆服务"/>
    <x v="23"/>
    <x v="186"/>
    <x v="1"/>
    <n v="203"/>
    <n v="0"/>
    <n v="0.36499999999999999"/>
    <n v="0"/>
    <n v="38"/>
    <n v="0"/>
    <n v="0"/>
    <n v="0.01"/>
    <n v="0.38"/>
    <n v="0.85000000000000009"/>
    <n v="0.44705882352941173"/>
    <n v="7628.4999999999991"/>
    <n v="3410.3882352941168"/>
    <n v="2.7793404988205573E-3"/>
    <n v="0.56420612126057312"/>
    <n v="0.56420612126057312"/>
    <n v="0"/>
  </r>
  <r>
    <s v="教培"/>
    <s v="结婚&amp;摄影"/>
    <x v="1"/>
    <x v="3"/>
    <s v="C婚庆服务"/>
    <x v="12"/>
    <x v="187"/>
    <x v="0"/>
    <n v="105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29183075237615852"/>
    <n v="0.29183075237615852"/>
    <n v="0"/>
  </r>
  <r>
    <s v="教培"/>
    <s v="结婚&amp;摄影"/>
    <x v="1"/>
    <x v="3"/>
    <s v="C婚庆服务"/>
    <x v="8"/>
    <x v="188"/>
    <x v="0"/>
    <n v="167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46414986330303304"/>
    <n v="0.46414986330303304"/>
    <n v="0"/>
  </r>
  <r>
    <s v="教培"/>
    <s v="结婚&amp;摄影"/>
    <x v="1"/>
    <x v="3"/>
    <s v="C婚庆服务"/>
    <x v="12"/>
    <x v="189"/>
    <x v="0"/>
    <n v="400"/>
    <n v="1"/>
    <n v="0.36499999999999999"/>
    <n v="0"/>
    <n v="43"/>
    <n v="1"/>
    <n v="0.02"/>
    <n v="0.01"/>
    <n v="1"/>
    <n v="0.85000000000000009"/>
    <n v="0.74705882352941166"/>
    <n v="7628.4999999999991"/>
    <n v="5698.9382352941166"/>
    <n v="2.7793404988205573E-3"/>
    <n v="1.1117361995282229"/>
    <n v="0.47673619952822288"/>
    <n v="0"/>
  </r>
  <r>
    <s v="教培"/>
    <s v="结婚&amp;摄影"/>
    <x v="1"/>
    <x v="3"/>
    <s v="C婚庆服务"/>
    <x v="23"/>
    <x v="190"/>
    <x v="1"/>
    <n v="241"/>
    <n v="0"/>
    <n v="0.36499999999999999"/>
    <n v="0"/>
    <n v="43"/>
    <n v="0"/>
    <n v="0"/>
    <n v="0.01"/>
    <n v="0.43"/>
    <n v="0.85000000000000009"/>
    <n v="0.50588235294117645"/>
    <n v="7628.4999999999991"/>
    <n v="3859.1235294117641"/>
    <n v="2.7793404988205573E-3"/>
    <n v="0.66982106021575427"/>
    <n v="0.66982106021575427"/>
    <n v="0"/>
  </r>
  <r>
    <s v="教培"/>
    <s v="结婚&amp;摄影"/>
    <x v="1"/>
    <x v="3"/>
    <s v="C婚庆服务"/>
    <x v="13"/>
    <x v="191"/>
    <x v="1"/>
    <n v="251"/>
    <n v="0"/>
    <n v="0.36499999999999999"/>
    <n v="0"/>
    <n v="42"/>
    <n v="0"/>
    <n v="0"/>
    <n v="0.01"/>
    <n v="0.42"/>
    <n v="0.85000000000000009"/>
    <n v="0.49411764705882344"/>
    <n v="7628.4999999999991"/>
    <n v="3769.376470588234"/>
    <n v="2.7793404988205573E-3"/>
    <n v="0.69761446520395987"/>
    <n v="0.69761446520395987"/>
    <n v="0"/>
  </r>
  <r>
    <s v="教培"/>
    <s v="结婚&amp;摄影"/>
    <x v="1"/>
    <x v="3"/>
    <s v="C婚庆服务"/>
    <x v="13"/>
    <x v="192"/>
    <x v="1"/>
    <n v="71"/>
    <n v="0"/>
    <n v="0.36499999999999999"/>
    <n v="0"/>
    <n v="3"/>
    <n v="0"/>
    <n v="0"/>
    <n v="0.01"/>
    <n v="0.03"/>
    <n v="0.85000000000000009"/>
    <n v="3.5294117647058816E-2"/>
    <n v="7628.4999999999991"/>
    <n v="269.24117647058813"/>
    <n v="2.7793404988205573E-3"/>
    <n v="0.19733317541625955"/>
    <n v="0.19733317541625955"/>
    <n v="0"/>
  </r>
  <r>
    <s v="教培"/>
    <s v="结婚&amp;摄影"/>
    <x v="1"/>
    <x v="3"/>
    <s v="C婚庆服务"/>
    <x v="7"/>
    <x v="193"/>
    <x v="0"/>
    <n v="87"/>
    <n v="0"/>
    <n v="0.36499999999999999"/>
    <n v="0"/>
    <n v="5"/>
    <n v="0"/>
    <n v="0"/>
    <n v="0.01"/>
    <n v="0.05"/>
    <n v="0.85000000000000009"/>
    <n v="5.8823529411764705E-2"/>
    <n v="7628.4999999999991"/>
    <n v="448.73529411764702"/>
    <n v="2.7793404988205573E-3"/>
    <n v="0.24180262339738848"/>
    <n v="0.24180262339738848"/>
    <n v="0"/>
  </r>
  <r>
    <s v="教培"/>
    <s v="结婚&amp;摄影"/>
    <x v="1"/>
    <x v="3"/>
    <s v="C婚庆服务"/>
    <x v="29"/>
    <x v="194"/>
    <x v="1"/>
    <n v="158"/>
    <n v="0"/>
    <n v="0.36499999999999999"/>
    <n v="0"/>
    <n v="22"/>
    <n v="0"/>
    <n v="0"/>
    <n v="0.01"/>
    <n v="0.22"/>
    <n v="0.85000000000000009"/>
    <n v="0.25882352941176467"/>
    <n v="7628.4999999999991"/>
    <n v="1974.4352941176467"/>
    <n v="2.7793404988205573E-3"/>
    <n v="0.43913579881364806"/>
    <n v="0.43913579881364806"/>
    <n v="0"/>
  </r>
  <r>
    <s v="教培"/>
    <s v="结婚&amp;摄影"/>
    <x v="1"/>
    <x v="3"/>
    <s v="C婚庆服务"/>
    <x v="30"/>
    <x v="195"/>
    <x v="2"/>
    <n v="6"/>
    <n v="0"/>
    <n v="0.36499999999999999"/>
    <n v="0"/>
    <n v="2"/>
    <n v="0"/>
    <n v="0"/>
    <n v="0.01"/>
    <n v="0.02"/>
    <n v="0.85000000000000009"/>
    <n v="2.3529411764705882E-2"/>
    <n v="7628.4999999999991"/>
    <n v="179.4941176470588"/>
    <n v="2.7793404988205573E-3"/>
    <n v="1.6676042992923343E-2"/>
    <n v="1.6676042992923343E-2"/>
    <n v="0"/>
  </r>
  <r>
    <s v="教培"/>
    <s v="结婚&amp;摄影"/>
    <x v="1"/>
    <x v="3"/>
    <s v="C婚庆服务"/>
    <x v="31"/>
    <x v="196"/>
    <x v="1"/>
    <n v="2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5.5586809976411146E-3"/>
    <n v="5.5586809976411146E-3"/>
    <n v="0"/>
  </r>
  <r>
    <s v="教培"/>
    <s v="结婚&amp;摄影"/>
    <x v="1"/>
    <x v="3"/>
    <s v="C婚庆服务"/>
    <x v="14"/>
    <x v="197"/>
    <x v="1"/>
    <n v="579"/>
    <n v="0"/>
    <n v="0.36499999999999999"/>
    <n v="0"/>
    <n v="121"/>
    <n v="0"/>
    <n v="0"/>
    <n v="0.01"/>
    <n v="1.21"/>
    <n v="0.85000000000000009"/>
    <n v="1.4235294117647057"/>
    <n v="7628.4999999999991"/>
    <n v="10859.394117647056"/>
    <n v="2.7793404988205573E-3"/>
    <n v="1.6092381488171026"/>
    <n v="1.6092381488171026"/>
    <n v="1"/>
  </r>
  <r>
    <s v="教培"/>
    <s v="结婚&amp;摄影"/>
    <x v="1"/>
    <x v="3"/>
    <s v="C婚庆服务"/>
    <x v="7"/>
    <x v="198"/>
    <x v="0"/>
    <n v="193"/>
    <n v="1"/>
    <n v="0.36499999999999999"/>
    <n v="0.01"/>
    <n v="60"/>
    <n v="1"/>
    <n v="0.02"/>
    <n v="0.01"/>
    <n v="1"/>
    <n v="0.85000000000000009"/>
    <n v="0.74705882352941166"/>
    <n v="7628.4999999999991"/>
    <n v="5698.9382352941166"/>
    <n v="2.7793404988205573E-3"/>
    <n v="0.53641271627236753"/>
    <n v="0.36499999999999999"/>
    <n v="0"/>
  </r>
  <r>
    <s v="教培"/>
    <s v="结婚&amp;摄影"/>
    <x v="1"/>
    <x v="3"/>
    <s v="C婚庆服务"/>
    <x v="18"/>
    <x v="199"/>
    <x v="0"/>
    <n v="259"/>
    <n v="1"/>
    <n v="0.36499999999999999"/>
    <n v="0"/>
    <n v="26"/>
    <n v="1"/>
    <n v="0.04"/>
    <n v="0.01"/>
    <n v="1"/>
    <n v="0.85000000000000009"/>
    <n v="0.74705882352941166"/>
    <n v="7628.4999999999991"/>
    <n v="5698.9382352941166"/>
    <n v="2.7793404988205573E-3"/>
    <n v="0.71984918919452434"/>
    <n v="0.36499999999999999"/>
    <n v="1"/>
  </r>
  <r>
    <s v="教培"/>
    <s v="结婚&amp;摄影"/>
    <x v="1"/>
    <x v="3"/>
    <s v="C婚庆服务"/>
    <x v="7"/>
    <x v="200"/>
    <x v="0"/>
    <n v="383"/>
    <n v="2"/>
    <n v="0.36499999999999999"/>
    <n v="0.01"/>
    <n v="67"/>
    <n v="2"/>
    <n v="0.03"/>
    <n v="0.01"/>
    <n v="2"/>
    <n v="0.85000000000000009"/>
    <n v="1.4941176470588233"/>
    <n v="7628.4999999999991"/>
    <n v="11397.876470588233"/>
    <n v="2.7793404988205573E-3"/>
    <n v="1.0644874110482734"/>
    <n v="0.73"/>
    <n v="1"/>
  </r>
  <r>
    <s v="教培"/>
    <s v="结婚&amp;摄影"/>
    <x v="1"/>
    <x v="3"/>
    <s v="C婚庆服务"/>
    <x v="3"/>
    <x v="201"/>
    <x v="0"/>
    <n v="277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76987731817329441"/>
    <n v="0.76987731817329441"/>
    <n v="14"/>
  </r>
  <r>
    <s v="教培"/>
    <s v="结婚&amp;摄影"/>
    <x v="1"/>
    <x v="3"/>
    <s v="C婚庆服务"/>
    <x v="7"/>
    <x v="202"/>
    <x v="0"/>
    <n v="141"/>
    <n v="0"/>
    <n v="0.36499999999999999"/>
    <n v="0"/>
    <n v="34"/>
    <n v="0"/>
    <n v="0"/>
    <n v="0.01"/>
    <n v="0.34"/>
    <n v="0.85000000000000009"/>
    <n v="0.39999999999999997"/>
    <n v="7628.4999999999991"/>
    <n v="3051.3999999999992"/>
    <n v="2.7793404988205573E-3"/>
    <n v="0.39188701033369855"/>
    <n v="0.39188701033369855"/>
    <n v="0"/>
  </r>
  <r>
    <s v="教培"/>
    <s v="结婚&amp;摄影"/>
    <x v="1"/>
    <x v="3"/>
    <s v="C婚庆服务"/>
    <x v="12"/>
    <x v="203"/>
    <x v="0"/>
    <n v="184"/>
    <n v="0"/>
    <n v="0.36499999999999999"/>
    <n v="0"/>
    <n v="17"/>
    <n v="0"/>
    <n v="0"/>
    <n v="0.01"/>
    <n v="0.17"/>
    <n v="0.85000000000000009"/>
    <n v="0.19999999999999998"/>
    <n v="7628.4999999999991"/>
    <n v="1525.6999999999996"/>
    <n v="2.7793404988205573E-3"/>
    <n v="0.51139865178298249"/>
    <n v="0.51139865178298249"/>
    <n v="1"/>
  </r>
  <r>
    <s v="教培"/>
    <s v="结婚&amp;摄影"/>
    <x v="1"/>
    <x v="3"/>
    <s v="C婚庆服务"/>
    <x v="15"/>
    <x v="204"/>
    <x v="1"/>
    <n v="338"/>
    <n v="0"/>
    <n v="0.36499999999999999"/>
    <n v="0"/>
    <n v="95"/>
    <n v="0"/>
    <n v="0"/>
    <n v="0.01"/>
    <n v="0.95000000000000007"/>
    <n v="0.85000000000000009"/>
    <n v="1.1176470588235294"/>
    <n v="7628.4999999999991"/>
    <n v="8525.9705882352937"/>
    <n v="2.7793404988205573E-3"/>
    <n v="0.93941708860134832"/>
    <n v="0.93941708860134832"/>
    <n v="0"/>
  </r>
  <r>
    <s v="教培"/>
    <s v="结婚&amp;摄影"/>
    <x v="1"/>
    <x v="3"/>
    <s v="C婚庆服务"/>
    <x v="22"/>
    <x v="205"/>
    <x v="1"/>
    <n v="126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35019690285139021"/>
    <n v="0.35019690285139021"/>
    <n v="0"/>
  </r>
  <r>
    <s v="教培"/>
    <s v="结婚&amp;摄影"/>
    <x v="1"/>
    <x v="3"/>
    <s v="C婚庆服务"/>
    <x v="27"/>
    <x v="206"/>
    <x v="1"/>
    <n v="323"/>
    <n v="1"/>
    <n v="0.36499999999999999"/>
    <n v="0"/>
    <n v="63"/>
    <n v="1"/>
    <n v="0.02"/>
    <n v="0.01"/>
    <n v="1"/>
    <n v="0.85000000000000009"/>
    <n v="0.74705882352941166"/>
    <n v="7628.4999999999991"/>
    <n v="5698.9382352941166"/>
    <n v="2.7793404988205573E-3"/>
    <n v="0.89772698111904004"/>
    <n v="0.36499999999999999"/>
    <n v="0"/>
  </r>
  <r>
    <s v="教培"/>
    <s v="结婚&amp;摄影"/>
    <x v="1"/>
    <x v="3"/>
    <s v="C婚庆服务"/>
    <x v="18"/>
    <x v="207"/>
    <x v="0"/>
    <n v="337"/>
    <n v="0"/>
    <n v="0.36499999999999999"/>
    <n v="0"/>
    <n v="35"/>
    <n v="0"/>
    <n v="0"/>
    <n v="0.01"/>
    <n v="0.35000000000000003"/>
    <n v="0.85000000000000009"/>
    <n v="0.41176470588235292"/>
    <n v="7628.4999999999991"/>
    <n v="3141.1470588235288"/>
    <n v="2.7793404988205573E-3"/>
    <n v="0.93663774810252776"/>
    <n v="0.93663774810252776"/>
    <n v="0"/>
  </r>
  <r>
    <s v="教培"/>
    <s v="结婚&amp;摄影"/>
    <x v="1"/>
    <x v="3"/>
    <s v="C婚庆服务"/>
    <x v="15"/>
    <x v="208"/>
    <x v="1"/>
    <n v="381"/>
    <n v="0"/>
    <n v="0.36499999999999999"/>
    <n v="0"/>
    <n v="61"/>
    <n v="0"/>
    <n v="0"/>
    <n v="0.01"/>
    <n v="0.61"/>
    <n v="0.85000000000000009"/>
    <n v="0.7176470588235293"/>
    <n v="7628.4999999999991"/>
    <n v="5474.5705882352922"/>
    <n v="2.7793404988205573E-3"/>
    <n v="1.0589287300506323"/>
    <n v="1.0589287300506323"/>
    <n v="0"/>
  </r>
  <r>
    <s v="教培"/>
    <s v="结婚&amp;摄影"/>
    <x v="1"/>
    <x v="3"/>
    <s v="C婚庆服务"/>
    <x v="3"/>
    <x v="209"/>
    <x v="0"/>
    <n v="341"/>
    <n v="0"/>
    <n v="0.36499999999999999"/>
    <n v="0"/>
    <n v="65"/>
    <n v="0"/>
    <n v="0"/>
    <n v="0.01"/>
    <n v="0.65"/>
    <n v="0.85000000000000009"/>
    <n v="0.76470588235294112"/>
    <n v="7628.4999999999991"/>
    <n v="5833.5588235294108"/>
    <n v="2.7793404988205573E-3"/>
    <n v="0.94775511009780999"/>
    <n v="0.94775511009780999"/>
    <n v="17"/>
  </r>
  <r>
    <s v="教培"/>
    <s v="结婚&amp;摄影"/>
    <x v="1"/>
    <x v="3"/>
    <s v="C婚庆服务"/>
    <x v="3"/>
    <x v="210"/>
    <x v="0"/>
    <n v="204"/>
    <n v="0"/>
    <n v="0.36499999999999999"/>
    <n v="0"/>
    <n v="21"/>
    <n v="0"/>
    <n v="0"/>
    <n v="0.01"/>
    <n v="0.21"/>
    <n v="0.85000000000000009"/>
    <n v="0.24705882352941172"/>
    <n v="7628.4999999999991"/>
    <n v="1884.688235294117"/>
    <n v="2.7793404988205573E-3"/>
    <n v="0.56698546175939368"/>
    <n v="0.56698546175939368"/>
    <n v="6"/>
  </r>
  <r>
    <s v="教培"/>
    <s v="结婚&amp;摄影"/>
    <x v="1"/>
    <x v="3"/>
    <s v="C婚庆服务"/>
    <x v="3"/>
    <x v="211"/>
    <x v="0"/>
    <n v="281"/>
    <n v="2"/>
    <n v="0.36499999999999999"/>
    <n v="0.01"/>
    <n v="72"/>
    <n v="2"/>
    <n v="0.03"/>
    <n v="0.01"/>
    <n v="2"/>
    <n v="0.85000000000000009"/>
    <n v="1.4941176470588233"/>
    <n v="7628.4999999999991"/>
    <n v="11397.876470588233"/>
    <n v="2.7793404988205573E-3"/>
    <n v="0.78099468016857665"/>
    <n v="0.73"/>
    <n v="16"/>
  </r>
  <r>
    <s v="教培"/>
    <s v="结婚&amp;摄影"/>
    <x v="1"/>
    <x v="3"/>
    <s v="C婚庆服务"/>
    <x v="10"/>
    <x v="212"/>
    <x v="0"/>
    <n v="123"/>
    <n v="0"/>
    <n v="0.36499999999999999"/>
    <n v="0"/>
    <n v="26"/>
    <n v="0"/>
    <n v="0"/>
    <n v="0.01"/>
    <n v="0.26"/>
    <n v="0.85000000000000009"/>
    <n v="0.30588235294117644"/>
    <n v="7628.4999999999991"/>
    <n v="2333.4235294117643"/>
    <n v="2.7793404988205573E-3"/>
    <n v="0.34185888135492853"/>
    <n v="0.34185888135492853"/>
    <n v="0"/>
  </r>
  <r>
    <s v="教培"/>
    <s v="结婚&amp;摄影"/>
    <x v="1"/>
    <x v="3"/>
    <s v="C婚庆服务"/>
    <x v="26"/>
    <x v="213"/>
    <x v="1"/>
    <n v="679"/>
    <n v="1"/>
    <n v="0.36499999999999999"/>
    <n v="0"/>
    <n v="137"/>
    <n v="0"/>
    <n v="0"/>
    <n v="0.01"/>
    <n v="1.37"/>
    <n v="0.85000000000000009"/>
    <n v="1.611764705882353"/>
    <n v="7628.4999999999991"/>
    <n v="12295.347058823529"/>
    <n v="2.7793404988205573E-3"/>
    <n v="1.8871721986991583"/>
    <n v="1.2521721986991583"/>
    <n v="13"/>
  </r>
  <r>
    <s v="教培"/>
    <s v="结婚&amp;摄影"/>
    <x v="1"/>
    <x v="3"/>
    <s v="C婚庆服务"/>
    <x v="7"/>
    <x v="214"/>
    <x v="0"/>
    <n v="148"/>
    <n v="0"/>
    <n v="0.36499999999999999"/>
    <n v="0"/>
    <n v="39"/>
    <n v="0"/>
    <n v="0"/>
    <n v="0.01"/>
    <n v="0.39"/>
    <n v="0.85000000000000009"/>
    <n v="0.45882352941176469"/>
    <n v="7628.4999999999991"/>
    <n v="3500.1352941176465"/>
    <n v="2.7793404988205573E-3"/>
    <n v="0.41134239382544246"/>
    <n v="0.41134239382544246"/>
    <n v="0"/>
  </r>
  <r>
    <s v="教培"/>
    <s v="结婚&amp;摄影"/>
    <x v="1"/>
    <x v="3"/>
    <s v="C婚庆服务"/>
    <x v="3"/>
    <x v="215"/>
    <x v="0"/>
    <n v="196"/>
    <n v="1"/>
    <n v="0.36499999999999999"/>
    <n v="0.01"/>
    <n v="8"/>
    <n v="1"/>
    <n v="0.13"/>
    <n v="0.01"/>
    <n v="1"/>
    <n v="0.85000000000000009"/>
    <n v="0.74705882352941166"/>
    <n v="7628.4999999999991"/>
    <n v="5698.9382352941166"/>
    <n v="2.7793404988205573E-3"/>
    <n v="0.54475073776882921"/>
    <n v="0.36499999999999999"/>
    <n v="0"/>
  </r>
  <r>
    <s v="教培"/>
    <s v="结婚&amp;摄影"/>
    <x v="1"/>
    <x v="3"/>
    <s v="C婚庆服务"/>
    <x v="9"/>
    <x v="216"/>
    <x v="0"/>
    <n v="843"/>
    <n v="3"/>
    <n v="0.36499999999999999"/>
    <n v="0"/>
    <n v="161"/>
    <n v="3"/>
    <n v="0.02"/>
    <n v="0.01"/>
    <n v="3"/>
    <n v="0.85000000000000009"/>
    <n v="2.2411764705882349"/>
    <n v="7628.4999999999991"/>
    <n v="17096.814705882349"/>
    <n v="2.7793404988205573E-3"/>
    <n v="2.3429840405057298"/>
    <n v="1.095"/>
    <n v="30"/>
  </r>
  <r>
    <s v="教培"/>
    <s v="结婚&amp;摄影"/>
    <x v="1"/>
    <x v="3"/>
    <s v="C婚庆服务"/>
    <x v="14"/>
    <x v="217"/>
    <x v="1"/>
    <n v="598"/>
    <n v="3"/>
    <n v="0.36499999999999999"/>
    <n v="0.01"/>
    <n v="112"/>
    <n v="3"/>
    <n v="0.03"/>
    <n v="0.01"/>
    <n v="3"/>
    <n v="0.85000000000000009"/>
    <n v="2.2411764705882349"/>
    <n v="7628.4999999999991"/>
    <n v="17096.814705882349"/>
    <n v="2.7793404988205573E-3"/>
    <n v="1.6620456182946932"/>
    <n v="1.095"/>
    <n v="6"/>
  </r>
  <r>
    <s v="教培"/>
    <s v="结婚&amp;摄影"/>
    <x v="1"/>
    <x v="3"/>
    <s v="C婚庆服务"/>
    <x v="2"/>
    <x v="218"/>
    <x v="1"/>
    <n v="538"/>
    <n v="0"/>
    <n v="0.36499999999999999"/>
    <n v="0"/>
    <n v="34"/>
    <n v="0"/>
    <n v="0"/>
    <n v="0.01"/>
    <n v="0.34"/>
    <n v="0.85000000000000009"/>
    <n v="0.39999999999999997"/>
    <n v="7628.4999999999991"/>
    <n v="3051.3999999999992"/>
    <n v="2.7793404988205573E-3"/>
    <n v="1.4952851883654599"/>
    <n v="1.4952851883654599"/>
    <n v="1"/>
  </r>
  <r>
    <s v="教培"/>
    <s v="结婚&amp;摄影"/>
    <x v="1"/>
    <x v="3"/>
    <s v="C婚庆服务"/>
    <x v="4"/>
    <x v="219"/>
    <x v="1"/>
    <n v="223"/>
    <n v="2"/>
    <n v="0.36499999999999999"/>
    <n v="0.01"/>
    <n v="41"/>
    <n v="2"/>
    <n v="0.05"/>
    <n v="0.01"/>
    <n v="2"/>
    <n v="0.85000000000000009"/>
    <n v="1.4941176470588233"/>
    <n v="7628.4999999999991"/>
    <n v="11397.876470588233"/>
    <n v="2.7793404988205573E-3"/>
    <n v="0.61979293123698431"/>
    <n v="0.73"/>
    <n v="0"/>
  </r>
  <r>
    <s v="教培"/>
    <s v="结婚&amp;摄影"/>
    <x v="1"/>
    <x v="3"/>
    <s v="C婚庆服务"/>
    <x v="16"/>
    <x v="220"/>
    <x v="1"/>
    <n v="722"/>
    <n v="3"/>
    <n v="0.36499999999999999"/>
    <n v="0"/>
    <n v="175"/>
    <n v="3"/>
    <n v="0.02"/>
    <n v="0.01"/>
    <n v="3"/>
    <n v="0.85000000000000009"/>
    <n v="2.2411764705882349"/>
    <n v="7628.4999999999991"/>
    <n v="17096.814705882349"/>
    <n v="2.7793404988205573E-3"/>
    <n v="2.0066838401484421"/>
    <n v="1.095"/>
    <n v="19"/>
  </r>
  <r>
    <s v="教培"/>
    <s v="结婚&amp;摄影"/>
    <x v="1"/>
    <x v="3"/>
    <s v="C婚庆服务"/>
    <x v="14"/>
    <x v="221"/>
    <x v="1"/>
    <n v="853"/>
    <n v="1"/>
    <n v="0.36499999999999999"/>
    <n v="0"/>
    <n v="178"/>
    <n v="1"/>
    <n v="0.01"/>
    <n v="0.01"/>
    <n v="1.78"/>
    <n v="0.85000000000000009"/>
    <n v="1.664705882352941"/>
    <n v="7628.4999999999991"/>
    <n v="12699.208823529409"/>
    <n v="2.7793404988205573E-3"/>
    <n v="2.3707774454939354"/>
    <n v="1.7357774454939354"/>
    <n v="27"/>
  </r>
  <r>
    <s v="教培"/>
    <s v="结婚&amp;摄影"/>
    <x v="1"/>
    <x v="3"/>
    <s v="C婚庆服务"/>
    <x v="16"/>
    <x v="222"/>
    <x v="1"/>
    <n v="64"/>
    <n v="0"/>
    <n v="0.36499999999999999"/>
    <n v="0"/>
    <n v="11"/>
    <n v="0"/>
    <n v="0"/>
    <n v="0.01"/>
    <n v="0.11"/>
    <n v="0.85000000000000009"/>
    <n v="0.12941176470588234"/>
    <n v="7628.4999999999991"/>
    <n v="987.21764705882333"/>
    <n v="2.7793404988205573E-3"/>
    <n v="0.17787779192451567"/>
    <n v="0.17787779192451567"/>
    <n v="0"/>
  </r>
  <r>
    <s v="教培"/>
    <s v="结婚&amp;摄影"/>
    <x v="1"/>
    <x v="3"/>
    <s v="C婚庆服务"/>
    <x v="31"/>
    <x v="223"/>
    <x v="1"/>
    <n v="79"/>
    <n v="0"/>
    <n v="0.36499999999999999"/>
    <n v="0"/>
    <n v="20"/>
    <n v="0"/>
    <n v="0"/>
    <n v="0.01"/>
    <n v="0.2"/>
    <n v="0.85000000000000009"/>
    <n v="0.23529411764705882"/>
    <n v="7628.4999999999991"/>
    <n v="1794.9411764705881"/>
    <n v="2.7793404988205573E-3"/>
    <n v="0.21956789940682403"/>
    <n v="0.21956789940682403"/>
    <n v="0"/>
  </r>
  <r>
    <s v="教培"/>
    <s v="结婚&amp;摄影"/>
    <x v="1"/>
    <x v="3"/>
    <s v="C婚庆服务"/>
    <x v="31"/>
    <x v="224"/>
    <x v="1"/>
    <n v="22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6.1145490974052259E-2"/>
    <n v="6.1145490974052259E-2"/>
    <n v="0"/>
  </r>
  <r>
    <s v="教培"/>
    <s v="结婚&amp;摄影"/>
    <x v="1"/>
    <x v="3"/>
    <s v="C婚庆服务"/>
    <x v="31"/>
    <x v="225"/>
    <x v="1"/>
    <n v="19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5.2807469477590588E-2"/>
    <n v="5.2807469477590588E-2"/>
    <n v="0"/>
  </r>
  <r>
    <s v="教培"/>
    <s v="结婚&amp;摄影"/>
    <x v="1"/>
    <x v="3"/>
    <s v="C婚庆服务"/>
    <x v="20"/>
    <x v="226"/>
    <x v="0"/>
    <n v="178"/>
    <n v="6"/>
    <n v="0.36499999999999999"/>
    <n v="0.03"/>
    <n v="56"/>
    <n v="5"/>
    <n v="0.09"/>
    <n v="0.01"/>
    <n v="5"/>
    <n v="0.85000000000000009"/>
    <n v="3.7352941176470584"/>
    <n v="7628.4999999999991"/>
    <n v="28494.69117647058"/>
    <n v="2.7793404988205573E-3"/>
    <n v="0.49472260879005919"/>
    <n v="2.19"/>
    <n v="1"/>
  </r>
  <r>
    <s v="教培"/>
    <s v="结婚&amp;摄影"/>
    <x v="1"/>
    <x v="3"/>
    <s v="C婚庆服务"/>
    <x v="31"/>
    <x v="227"/>
    <x v="1"/>
    <n v="27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7.504219346815505E-2"/>
    <n v="7.504219346815505E-2"/>
    <n v="0"/>
  </r>
  <r>
    <s v="教培"/>
    <s v="结婚&amp;摄影"/>
    <x v="1"/>
    <x v="3"/>
    <s v="C婚庆服务"/>
    <x v="14"/>
    <x v="228"/>
    <x v="1"/>
    <n v="563"/>
    <n v="2"/>
    <n v="0.36499999999999999"/>
    <n v="0"/>
    <n v="108"/>
    <n v="2"/>
    <n v="0.02"/>
    <n v="0.01"/>
    <n v="2"/>
    <n v="0.85000000000000009"/>
    <n v="1.4941176470588233"/>
    <n v="7628.4999999999991"/>
    <n v="11397.876470588233"/>
    <n v="2.7793404988205573E-3"/>
    <n v="1.5647687008359739"/>
    <n v="0.73"/>
    <n v="28"/>
  </r>
  <r>
    <s v="教培"/>
    <s v="结婚&amp;摄影"/>
    <x v="1"/>
    <x v="3"/>
    <s v="C婚庆服务"/>
    <x v="10"/>
    <x v="229"/>
    <x v="0"/>
    <n v="264"/>
    <n v="0"/>
    <n v="0.36499999999999999"/>
    <n v="0"/>
    <n v="33"/>
    <n v="0"/>
    <n v="0"/>
    <n v="0.01"/>
    <n v="0.33"/>
    <n v="0.85000000000000009"/>
    <n v="0.38823529411764701"/>
    <n v="7628.4999999999991"/>
    <n v="2961.65294117647"/>
    <n v="2.7793404988205573E-3"/>
    <n v="0.73374589168862714"/>
    <n v="0.73374589168862714"/>
    <n v="0"/>
  </r>
  <r>
    <s v="教培"/>
    <s v="结婚&amp;摄影"/>
    <x v="1"/>
    <x v="3"/>
    <s v="C婚庆服务"/>
    <x v="10"/>
    <x v="230"/>
    <x v="0"/>
    <n v="450"/>
    <n v="1"/>
    <n v="0.36499999999999999"/>
    <n v="0"/>
    <n v="46"/>
    <n v="1"/>
    <n v="0.02"/>
    <n v="0.01"/>
    <n v="1"/>
    <n v="0.85000000000000009"/>
    <n v="0.74705882352941166"/>
    <n v="7628.4999999999991"/>
    <n v="5698.9382352941166"/>
    <n v="2.7793404988205573E-3"/>
    <n v="1.2507032244692509"/>
    <n v="0.61570322446925085"/>
    <n v="1"/>
  </r>
  <r>
    <s v="教培"/>
    <s v="结婚&amp;摄影"/>
    <x v="1"/>
    <x v="3"/>
    <s v="C婚庆服务"/>
    <x v="2"/>
    <x v="231"/>
    <x v="1"/>
    <n v="628"/>
    <n v="0"/>
    <n v="0.36499999999999999"/>
    <n v="0"/>
    <n v="63"/>
    <n v="0"/>
    <n v="0"/>
    <n v="0.01"/>
    <n v="0.63"/>
    <n v="0.85000000000000009"/>
    <n v="0.74117647058823521"/>
    <n v="7628.4999999999991"/>
    <n v="5654.0647058823515"/>
    <n v="2.7793404988205573E-3"/>
    <n v="1.74542583325931"/>
    <n v="1.74542583325931"/>
    <n v="0"/>
  </r>
  <r>
    <s v="教培"/>
    <s v="结婚&amp;摄影"/>
    <x v="1"/>
    <x v="3"/>
    <s v="C婚庆服务"/>
    <x v="3"/>
    <x v="232"/>
    <x v="0"/>
    <n v="194"/>
    <n v="0"/>
    <n v="0.36499999999999999"/>
    <n v="0"/>
    <n v="28"/>
    <n v="0"/>
    <n v="0"/>
    <n v="0.01"/>
    <n v="0.28000000000000003"/>
    <n v="0.85000000000000009"/>
    <n v="0.32941176470588235"/>
    <n v="7628.4999999999991"/>
    <n v="2512.9176470588231"/>
    <n v="2.7793404988205573E-3"/>
    <n v="0.53919205677118809"/>
    <n v="0.53919205677118809"/>
    <n v="9"/>
  </r>
  <r>
    <s v="教培"/>
    <s v="结婚&amp;摄影"/>
    <x v="1"/>
    <x v="3"/>
    <s v="C婚庆服务"/>
    <x v="15"/>
    <x v="233"/>
    <x v="1"/>
    <n v="571"/>
    <n v="0"/>
    <n v="0.36499999999999999"/>
    <n v="0"/>
    <n v="83"/>
    <n v="0"/>
    <n v="0"/>
    <n v="0.01"/>
    <n v="0.83000000000000007"/>
    <n v="0.85000000000000009"/>
    <n v="0.97647058823529409"/>
    <n v="7628.4999999999991"/>
    <n v="7449.0058823529398"/>
    <n v="2.7793404988205573E-3"/>
    <n v="1.5870034248265381"/>
    <n v="1.5870034248265381"/>
    <n v="18"/>
  </r>
  <r>
    <s v="教培"/>
    <s v="结婚&amp;摄影"/>
    <x v="1"/>
    <x v="3"/>
    <s v="C婚庆服务"/>
    <x v="5"/>
    <x v="234"/>
    <x v="0"/>
    <n v="418"/>
    <n v="2"/>
    <n v="0.36499999999999999"/>
    <n v="0"/>
    <n v="92"/>
    <n v="2"/>
    <n v="0.02"/>
    <n v="0.01"/>
    <n v="2"/>
    <n v="0.85000000000000009"/>
    <n v="1.4941176470588233"/>
    <n v="7628.4999999999991"/>
    <n v="11397.876470588233"/>
    <n v="2.7793404988205573E-3"/>
    <n v="1.161764328506993"/>
    <n v="0.73"/>
    <n v="27"/>
  </r>
  <r>
    <s v="教培"/>
    <s v="结婚&amp;摄影"/>
    <x v="1"/>
    <x v="3"/>
    <s v="C婚庆服务"/>
    <x v="18"/>
    <x v="235"/>
    <x v="0"/>
    <n v="215"/>
    <n v="0"/>
    <n v="0.36499999999999999"/>
    <n v="0"/>
    <n v="27"/>
    <n v="0"/>
    <n v="0"/>
    <n v="0.01"/>
    <n v="0.27"/>
    <n v="0.85000000000000009"/>
    <n v="0.31764705882352939"/>
    <n v="7628.4999999999991"/>
    <n v="2423.1705882352935"/>
    <n v="2.7793404988205573E-3"/>
    <n v="0.59755820724641984"/>
    <n v="0.59755820724641984"/>
    <n v="0"/>
  </r>
  <r>
    <s v="教培"/>
    <s v="结婚&amp;摄影"/>
    <x v="1"/>
    <x v="3"/>
    <s v="C婚庆服务"/>
    <x v="18"/>
    <x v="236"/>
    <x v="0"/>
    <n v="189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52529535427708529"/>
    <n v="0.52529535427708529"/>
    <n v="0"/>
  </r>
  <r>
    <s v="教培"/>
    <s v="结婚&amp;摄影"/>
    <x v="1"/>
    <x v="3"/>
    <s v="C婚庆服务"/>
    <x v="3"/>
    <x v="237"/>
    <x v="0"/>
    <n v="533"/>
    <n v="0"/>
    <n v="0.36499999999999999"/>
    <n v="0"/>
    <n v="57"/>
    <n v="0"/>
    <n v="0"/>
    <n v="0.01"/>
    <n v="0.57000000000000006"/>
    <n v="0.85000000000000009"/>
    <n v="0.6705882352941176"/>
    <n v="7628.4999999999991"/>
    <n v="5115.5823529411755"/>
    <n v="2.7793404988205573E-3"/>
    <n v="1.4813884858713571"/>
    <n v="1.4813884858713571"/>
    <n v="22"/>
  </r>
  <r>
    <s v="教培"/>
    <s v="结婚&amp;摄影"/>
    <x v="1"/>
    <x v="3"/>
    <s v="C婚庆服务"/>
    <x v="10"/>
    <x v="238"/>
    <x v="0"/>
    <n v="688"/>
    <n v="1"/>
    <n v="0.36499999999999999"/>
    <n v="0"/>
    <n v="63"/>
    <n v="1"/>
    <n v="0.02"/>
    <n v="0.01"/>
    <n v="1"/>
    <n v="0.85000000000000009"/>
    <n v="0.74705882352941166"/>
    <n v="7628.4999999999991"/>
    <n v="5698.9382352941166"/>
    <n v="2.7793404988205573E-3"/>
    <n v="1.9121862631885433"/>
    <n v="1.2771862631885433"/>
    <n v="1"/>
  </r>
  <r>
    <s v="教培"/>
    <s v="结婚&amp;摄影"/>
    <x v="1"/>
    <x v="3"/>
    <s v="C婚庆服务"/>
    <x v="14"/>
    <x v="239"/>
    <x v="1"/>
    <n v="597"/>
    <n v="0"/>
    <n v="0.36499999999999999"/>
    <n v="0"/>
    <n v="84"/>
    <n v="0"/>
    <n v="0"/>
    <n v="0.01"/>
    <n v="0.84"/>
    <n v="0.85000000000000009"/>
    <n v="0.98823529411764688"/>
    <n v="7628.4999999999991"/>
    <n v="7538.7529411764681"/>
    <n v="2.7793404988205573E-3"/>
    <n v="1.6592662777958727"/>
    <n v="1.6592662777958727"/>
    <n v="14"/>
  </r>
  <r>
    <s v="教培"/>
    <s v="结婚&amp;摄影"/>
    <x v="1"/>
    <x v="3"/>
    <s v="C婚庆服务"/>
    <x v="16"/>
    <x v="240"/>
    <x v="1"/>
    <n v="190"/>
    <n v="0"/>
    <n v="0.36499999999999999"/>
    <n v="0"/>
    <n v="40"/>
    <n v="0"/>
    <n v="0"/>
    <n v="0.01"/>
    <n v="0.4"/>
    <n v="0.85000000000000009"/>
    <n v="0.47058823529411764"/>
    <n v="7628.4999999999991"/>
    <n v="3589.8823529411761"/>
    <n v="2.7793404988205573E-3"/>
    <n v="0.52807469477590585"/>
    <n v="0.52807469477590585"/>
    <n v="0"/>
  </r>
  <r>
    <s v="教培"/>
    <s v="结婚&amp;摄影"/>
    <x v="1"/>
    <x v="3"/>
    <s v="C婚庆服务"/>
    <x v="9"/>
    <x v="241"/>
    <x v="0"/>
    <n v="339"/>
    <n v="0"/>
    <n v="0.36499999999999999"/>
    <n v="0"/>
    <n v="48"/>
    <n v="0"/>
    <n v="0"/>
    <n v="0.01"/>
    <n v="0.48"/>
    <n v="0.85000000000000009"/>
    <n v="0.56470588235294106"/>
    <n v="7628.4999999999991"/>
    <n v="4307.8588235294101"/>
    <n v="2.7793404988205573E-3"/>
    <n v="0.94219642910016888"/>
    <n v="0.94219642910016888"/>
    <n v="5"/>
  </r>
  <r>
    <s v="教培"/>
    <s v="结婚&amp;摄影"/>
    <x v="1"/>
    <x v="3"/>
    <s v="C婚庆服务"/>
    <x v="14"/>
    <x v="242"/>
    <x v="1"/>
    <n v="1378"/>
    <n v="3"/>
    <n v="0.36499999999999999"/>
    <n v="0"/>
    <n v="200"/>
    <n v="3"/>
    <n v="0.02"/>
    <n v="0.01"/>
    <n v="3"/>
    <n v="0.85000000000000009"/>
    <n v="2.2411764705882349"/>
    <n v="7628.4999999999991"/>
    <n v="17096.814705882349"/>
    <n v="2.7793404988205573E-3"/>
    <n v="3.8299312073747278"/>
    <n v="1.9249312073747278"/>
    <n v="39"/>
  </r>
  <r>
    <s v="教培"/>
    <s v="结婚&amp;摄影"/>
    <x v="1"/>
    <x v="3"/>
    <s v="C婚庆服务"/>
    <x v="6"/>
    <x v="243"/>
    <x v="0"/>
    <n v="65"/>
    <n v="0"/>
    <n v="0.36499999999999999"/>
    <n v="0"/>
    <n v="2"/>
    <n v="0"/>
    <n v="0"/>
    <n v="0.01"/>
    <n v="0.02"/>
    <n v="0.85000000000000009"/>
    <n v="2.3529411764705882E-2"/>
    <n v="7628.4999999999991"/>
    <n v="179.4941176470588"/>
    <n v="2.7793404988205573E-3"/>
    <n v="0.18065713242333623"/>
    <n v="0.18065713242333623"/>
    <n v="0"/>
  </r>
  <r>
    <s v="教培"/>
    <s v="结婚&amp;摄影"/>
    <x v="1"/>
    <x v="3"/>
    <s v="C婚庆服务"/>
    <x v="3"/>
    <x v="244"/>
    <x v="0"/>
    <n v="203"/>
    <n v="0"/>
    <n v="0.36499999999999999"/>
    <n v="0"/>
    <n v="16"/>
    <n v="0"/>
    <n v="0"/>
    <n v="0.01"/>
    <n v="0.16"/>
    <n v="0.85000000000000009"/>
    <n v="0.18823529411764706"/>
    <n v="7628.4999999999991"/>
    <n v="1435.9529411764704"/>
    <n v="2.7793404988205573E-3"/>
    <n v="0.56420612126057312"/>
    <n v="0.56420612126057312"/>
    <n v="10"/>
  </r>
  <r>
    <s v="教培"/>
    <s v="结婚&amp;摄影"/>
    <x v="1"/>
    <x v="3"/>
    <s v="C婚庆服务"/>
    <x v="20"/>
    <x v="245"/>
    <x v="0"/>
    <n v="15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4.1690107482308357E-2"/>
    <n v="4.1690107482308357E-2"/>
    <n v="0"/>
  </r>
  <r>
    <s v="教培"/>
    <s v="结婚&amp;摄影"/>
    <x v="1"/>
    <x v="3"/>
    <s v="C婚庆服务"/>
    <x v="32"/>
    <x v="246"/>
    <x v="2"/>
    <n v="29"/>
    <n v="0"/>
    <n v="0.36499999999999999"/>
    <n v="0"/>
    <n v="6"/>
    <n v="0"/>
    <n v="0"/>
    <n v="0.01"/>
    <n v="0.06"/>
    <n v="0.85000000000000009"/>
    <n v="7.0588235294117632E-2"/>
    <n v="7628.4999999999991"/>
    <n v="538.48235294117626"/>
    <n v="2.7793404988205573E-3"/>
    <n v="8.0600874465796155E-2"/>
    <n v="8.0600874465796155E-2"/>
    <n v="0"/>
  </r>
  <r>
    <s v="教培"/>
    <s v="结婚&amp;摄影"/>
    <x v="1"/>
    <x v="3"/>
    <s v="C婚庆服务"/>
    <x v="16"/>
    <x v="247"/>
    <x v="1"/>
    <n v="380"/>
    <n v="0"/>
    <n v="0.36499999999999999"/>
    <n v="0"/>
    <n v="95"/>
    <n v="0"/>
    <n v="0"/>
    <n v="0.01"/>
    <n v="0.95000000000000007"/>
    <n v="0.85000000000000009"/>
    <n v="1.1176470588235294"/>
    <n v="7628.4999999999991"/>
    <n v="8525.9705882352937"/>
    <n v="2.7793404988205573E-3"/>
    <n v="1.0561493895518117"/>
    <n v="1.0561493895518117"/>
    <n v="7"/>
  </r>
  <r>
    <s v="教培"/>
    <s v="结婚&amp;摄影"/>
    <x v="1"/>
    <x v="3"/>
    <s v="C婚庆服务"/>
    <x v="14"/>
    <x v="248"/>
    <x v="1"/>
    <n v="835"/>
    <n v="3"/>
    <n v="0.36499999999999999"/>
    <n v="0"/>
    <n v="135"/>
    <n v="3"/>
    <n v="0.02"/>
    <n v="0.01"/>
    <n v="3"/>
    <n v="0.85000000000000009"/>
    <n v="2.2411764705882349"/>
    <n v="7628.4999999999991"/>
    <n v="17096.814705882349"/>
    <n v="2.7793404988205573E-3"/>
    <n v="2.3207493165151654"/>
    <n v="1.095"/>
    <n v="33"/>
  </r>
  <r>
    <s v="教培"/>
    <s v="结婚&amp;摄影"/>
    <x v="1"/>
    <x v="3"/>
    <s v="C婚庆服务"/>
    <x v="16"/>
    <x v="249"/>
    <x v="1"/>
    <n v="355"/>
    <n v="0"/>
    <n v="0.36499999999999999"/>
    <n v="0"/>
    <n v="64"/>
    <n v="0"/>
    <n v="0"/>
    <n v="0.01"/>
    <n v="0.64"/>
    <n v="0.85000000000000009"/>
    <n v="0.75294117647058822"/>
    <n v="7628.4999999999991"/>
    <n v="5743.8117647058816"/>
    <n v="2.7793404988205573E-3"/>
    <n v="0.98666587708129783"/>
    <n v="0.98666587708129783"/>
    <n v="12"/>
  </r>
  <r>
    <s v="教培"/>
    <s v="结婚&amp;摄影"/>
    <x v="1"/>
    <x v="3"/>
    <s v="C婚庆服务"/>
    <x v="19"/>
    <x v="250"/>
    <x v="1"/>
    <n v="146"/>
    <n v="0"/>
    <n v="0.36499999999999999"/>
    <n v="0"/>
    <n v="14"/>
    <n v="0"/>
    <n v="0"/>
    <n v="0.01"/>
    <n v="0.14000000000000001"/>
    <n v="0.85000000000000009"/>
    <n v="0.16470588235294117"/>
    <n v="7628.4999999999991"/>
    <n v="1256.4588235294116"/>
    <n v="2.7793404988205573E-3"/>
    <n v="0.40578371282780135"/>
    <n v="0.40578371282780135"/>
    <n v="1"/>
  </r>
  <r>
    <s v="教培"/>
    <s v="结婚&amp;摄影"/>
    <x v="1"/>
    <x v="3"/>
    <s v="C婚庆服务"/>
    <x v="7"/>
    <x v="251"/>
    <x v="0"/>
    <n v="371"/>
    <n v="0"/>
    <n v="0.36499999999999999"/>
    <n v="0"/>
    <n v="42"/>
    <n v="0"/>
    <n v="0"/>
    <n v="0.01"/>
    <n v="0.42"/>
    <n v="0.85000000000000009"/>
    <n v="0.49411764705882344"/>
    <n v="7628.4999999999991"/>
    <n v="3769.376470588234"/>
    <n v="2.7793404988205573E-3"/>
    <n v="1.0311353250624267"/>
    <n v="1.0311353250624267"/>
    <n v="5"/>
  </r>
  <r>
    <s v="教培"/>
    <s v="结婚&amp;摄影"/>
    <x v="1"/>
    <x v="3"/>
    <s v="C婚庆服务"/>
    <x v="31"/>
    <x v="252"/>
    <x v="1"/>
    <n v="3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8.3380214964616714E-3"/>
    <n v="8.3380214964616714E-3"/>
    <n v="0"/>
  </r>
  <r>
    <s v="教培"/>
    <s v="结婚&amp;摄影"/>
    <x v="1"/>
    <x v="3"/>
    <s v="C婚庆服务"/>
    <x v="12"/>
    <x v="253"/>
    <x v="0"/>
    <n v="136"/>
    <n v="0"/>
    <n v="0.36499999999999999"/>
    <n v="0"/>
    <n v="9"/>
    <n v="0"/>
    <n v="0"/>
    <n v="0.01"/>
    <n v="0.09"/>
    <n v="0.85000000000000009"/>
    <n v="0.10588235294117646"/>
    <n v="7628.4999999999991"/>
    <n v="807.7235294117645"/>
    <n v="2.7793404988205573E-3"/>
    <n v="0.37799030783959581"/>
    <n v="0.37799030783959581"/>
    <n v="1"/>
  </r>
  <r>
    <s v="教培"/>
    <s v="结婚&amp;摄影"/>
    <x v="1"/>
    <x v="3"/>
    <s v="C婚庆服务"/>
    <x v="3"/>
    <x v="254"/>
    <x v="0"/>
    <n v="166"/>
    <n v="5"/>
    <n v="0.36499999999999999"/>
    <n v="0.03"/>
    <n v="78"/>
    <n v="5"/>
    <n v="0.06"/>
    <n v="0.01"/>
    <n v="5"/>
    <n v="0.85000000000000009"/>
    <n v="3.7352941176470584"/>
    <n v="7628.4999999999991"/>
    <n v="28494.69117647058"/>
    <n v="2.7793404988205573E-3"/>
    <n v="0.46137052280421254"/>
    <n v="1.825"/>
    <n v="0"/>
  </r>
  <r>
    <s v="教培"/>
    <s v="结婚&amp;摄影"/>
    <x v="1"/>
    <x v="3"/>
    <s v="C婚庆服务"/>
    <x v="20"/>
    <x v="255"/>
    <x v="0"/>
    <n v="5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1.3896702494102787E-2"/>
    <n v="1.3896702494102787E-2"/>
    <n v="0"/>
  </r>
  <r>
    <s v="教培"/>
    <s v="结婚&amp;摄影"/>
    <x v="1"/>
    <x v="3"/>
    <s v="C婚庆服务"/>
    <x v="20"/>
    <x v="256"/>
    <x v="0"/>
    <n v="27"/>
    <n v="0"/>
    <n v="0.36499999999999999"/>
    <n v="0"/>
    <n v="11"/>
    <n v="0"/>
    <n v="0"/>
    <n v="0.01"/>
    <n v="0.11"/>
    <n v="0.85000000000000009"/>
    <n v="0.12941176470588234"/>
    <n v="7628.4999999999991"/>
    <n v="987.21764705882333"/>
    <n v="2.7793404988205573E-3"/>
    <n v="7.504219346815505E-2"/>
    <n v="7.504219346815505E-2"/>
    <n v="0"/>
  </r>
  <r>
    <s v="教培"/>
    <s v="结婚&amp;摄影"/>
    <x v="1"/>
    <x v="3"/>
    <s v="C婚庆服务"/>
    <x v="22"/>
    <x v="257"/>
    <x v="1"/>
    <n v="45"/>
    <n v="0"/>
    <n v="0.36499999999999999"/>
    <n v="0"/>
    <n v="4"/>
    <n v="0"/>
    <n v="0"/>
    <n v="0.01"/>
    <n v="0.04"/>
    <n v="0.85000000000000009"/>
    <n v="4.7058823529411764E-2"/>
    <n v="7628.4999999999991"/>
    <n v="358.9882352941176"/>
    <n v="2.7793404988205573E-3"/>
    <n v="0.12507032244692506"/>
    <n v="0.12507032244692506"/>
    <n v="0"/>
  </r>
  <r>
    <s v="教培"/>
    <s v="结婚&amp;摄影"/>
    <x v="1"/>
    <x v="3"/>
    <s v="C婚庆服务"/>
    <x v="4"/>
    <x v="258"/>
    <x v="1"/>
    <n v="45"/>
    <n v="0"/>
    <n v="0.36499999999999999"/>
    <n v="0"/>
    <n v="6"/>
    <n v="0"/>
    <n v="0"/>
    <n v="0.01"/>
    <n v="0.06"/>
    <n v="0.85000000000000009"/>
    <n v="7.0588235294117632E-2"/>
    <n v="7628.4999999999991"/>
    <n v="538.48235294117626"/>
    <n v="2.7793404988205573E-3"/>
    <n v="0.12507032244692506"/>
    <n v="0.12507032244692506"/>
    <n v="0"/>
  </r>
  <r>
    <s v="教培"/>
    <s v="结婚&amp;摄影"/>
    <x v="1"/>
    <x v="3"/>
    <s v="C婚庆服务"/>
    <x v="29"/>
    <x v="259"/>
    <x v="1"/>
    <n v="126"/>
    <n v="0"/>
    <n v="0.36499999999999999"/>
    <n v="0"/>
    <n v="1"/>
    <n v="0"/>
    <n v="0"/>
    <n v="0.01"/>
    <n v="0.01"/>
    <n v="0.85000000000000009"/>
    <n v="1.1764705882352941E-2"/>
    <n v="7628.4999999999991"/>
    <n v="89.7470588235294"/>
    <n v="2.7793404988205573E-3"/>
    <n v="0.35019690285139021"/>
    <n v="0.35019690285139021"/>
    <n v="0"/>
  </r>
  <r>
    <s v="教培"/>
    <s v="结婚&amp;摄影"/>
    <x v="1"/>
    <x v="3"/>
    <s v="C婚庆服务"/>
    <x v="29"/>
    <x v="260"/>
    <x v="1"/>
    <n v="78"/>
    <n v="0"/>
    <n v="0.36499999999999999"/>
    <n v="0"/>
    <n v="3"/>
    <n v="0"/>
    <n v="0"/>
    <n v="0.01"/>
    <n v="0.03"/>
    <n v="0.85000000000000009"/>
    <n v="3.5294117647058816E-2"/>
    <n v="7628.4999999999991"/>
    <n v="269.24117647058813"/>
    <n v="2.7793404988205573E-3"/>
    <n v="0.21678855890800347"/>
    <n v="0.21678855890800347"/>
    <n v="0"/>
  </r>
  <r>
    <s v="教培"/>
    <s v="结婚&amp;摄影"/>
    <x v="1"/>
    <x v="3"/>
    <s v="C婚庆服务"/>
    <x v="25"/>
    <x v="261"/>
    <x v="1"/>
    <n v="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"/>
    <n v="0"/>
    <n v="0"/>
  </r>
  <r>
    <s v="教培"/>
    <s v="结婚&amp;摄影"/>
    <x v="1"/>
    <x v="3"/>
    <s v="C婚庆服务"/>
    <x v="20"/>
    <x v="262"/>
    <x v="0"/>
    <n v="2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5.5586809976411146E-3"/>
    <n v="5.5586809976411146E-3"/>
    <n v="0"/>
  </r>
  <r>
    <s v="教培"/>
    <s v="结婚&amp;摄影"/>
    <x v="1"/>
    <x v="3"/>
    <s v="C婚庆服务"/>
    <x v="22"/>
    <x v="263"/>
    <x v="1"/>
    <n v="131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36409360534549301"/>
    <n v="0.36409360534549301"/>
    <n v="1"/>
  </r>
  <r>
    <s v="教培"/>
    <s v="结婚&amp;摄影"/>
    <x v="1"/>
    <x v="3"/>
    <s v="C婚庆服务"/>
    <x v="7"/>
    <x v="264"/>
    <x v="0"/>
    <n v="152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4224597558207247"/>
    <n v="0.4224597558207247"/>
    <n v="1"/>
  </r>
  <r>
    <s v="教培"/>
    <s v="结婚&amp;摄影"/>
    <x v="1"/>
    <x v="3"/>
    <s v="C婚庆服务"/>
    <x v="18"/>
    <x v="265"/>
    <x v="0"/>
    <n v="261"/>
    <n v="0"/>
    <n v="0.36499999999999999"/>
    <n v="0"/>
    <n v="9"/>
    <n v="0"/>
    <n v="0"/>
    <n v="0.01"/>
    <n v="0.09"/>
    <n v="0.85000000000000009"/>
    <n v="0.10588235294117646"/>
    <n v="7628.4999999999991"/>
    <n v="807.7235294117645"/>
    <n v="2.7793404988205573E-3"/>
    <n v="0.72540787019216546"/>
    <n v="0.72540787019216546"/>
    <n v="0"/>
  </r>
  <r>
    <s v="教培"/>
    <s v="结婚&amp;摄影"/>
    <x v="1"/>
    <x v="3"/>
    <s v="C婚庆服务"/>
    <x v="2"/>
    <x v="266"/>
    <x v="1"/>
    <n v="931"/>
    <n v="2"/>
    <n v="0.36499999999999999"/>
    <n v="0"/>
    <n v="66"/>
    <n v="2"/>
    <n v="0.03"/>
    <n v="0.01"/>
    <n v="2"/>
    <n v="0.85000000000000009"/>
    <n v="1.4941176470588233"/>
    <n v="7628.4999999999991"/>
    <n v="11397.876470588233"/>
    <n v="2.7793404988205573E-3"/>
    <n v="2.5875660044019386"/>
    <n v="1.3175660044019386"/>
    <n v="26"/>
  </r>
  <r>
    <s v="教培"/>
    <s v="结婚&amp;摄影"/>
    <x v="1"/>
    <x v="3"/>
    <s v="C婚庆服务"/>
    <x v="13"/>
    <x v="267"/>
    <x v="1"/>
    <n v="126"/>
    <n v="0"/>
    <n v="0.36499999999999999"/>
    <n v="0"/>
    <n v="38"/>
    <n v="0"/>
    <n v="0"/>
    <n v="0.01"/>
    <n v="0.38"/>
    <n v="0.85000000000000009"/>
    <n v="0.44705882352941173"/>
    <n v="7628.4999999999991"/>
    <n v="3410.3882352941168"/>
    <n v="2.7793404988205573E-3"/>
    <n v="0.35019690285139021"/>
    <n v="0.35019690285139021"/>
    <n v="0"/>
  </r>
  <r>
    <s v="教培"/>
    <s v="结婚&amp;摄影"/>
    <x v="1"/>
    <x v="3"/>
    <s v="C婚庆服务"/>
    <x v="4"/>
    <x v="268"/>
    <x v="1"/>
    <n v="261"/>
    <n v="2"/>
    <n v="0.36499999999999999"/>
    <n v="0.01"/>
    <n v="41"/>
    <n v="2"/>
    <n v="0.05"/>
    <n v="0.01"/>
    <n v="2"/>
    <n v="0.85000000000000009"/>
    <n v="1.4941176470588233"/>
    <n v="7628.4999999999991"/>
    <n v="11397.876470588233"/>
    <n v="2.7793404988205573E-3"/>
    <n v="0.72540787019216546"/>
    <n v="0.73"/>
    <n v="0"/>
  </r>
  <r>
    <s v="教培"/>
    <s v="结婚&amp;摄影"/>
    <x v="1"/>
    <x v="3"/>
    <s v="C婚庆服务"/>
    <x v="21"/>
    <x v="269"/>
    <x v="1"/>
    <n v="63"/>
    <n v="0"/>
    <n v="0.36499999999999999"/>
    <n v="0"/>
    <n v="3"/>
    <n v="0"/>
    <n v="0"/>
    <n v="0.01"/>
    <n v="0.03"/>
    <n v="0.85000000000000009"/>
    <n v="3.5294117647058816E-2"/>
    <n v="7628.4999999999991"/>
    <n v="269.24117647058813"/>
    <n v="2.7793404988205573E-3"/>
    <n v="0.17509845142569511"/>
    <n v="0.17509845142569511"/>
    <n v="0"/>
  </r>
  <r>
    <s v="教培"/>
    <s v="结婚&amp;摄影"/>
    <x v="1"/>
    <x v="3"/>
    <s v="C婚庆服务"/>
    <x v="26"/>
    <x v="270"/>
    <x v="1"/>
    <n v="952"/>
    <n v="5"/>
    <n v="0.36499999999999999"/>
    <n v="0.01"/>
    <n v="319"/>
    <n v="5"/>
    <n v="0.02"/>
    <n v="0.01"/>
    <n v="5"/>
    <n v="0.85000000000000009"/>
    <n v="3.7352941176470584"/>
    <n v="7628.4999999999991"/>
    <n v="28494.69117647058"/>
    <n v="2.7793404988205573E-3"/>
    <n v="2.6459321548771704"/>
    <n v="1.825"/>
    <n v="44"/>
  </r>
  <r>
    <s v="教培"/>
    <s v="结婚&amp;摄影"/>
    <x v="1"/>
    <x v="3"/>
    <s v="C婚庆服务"/>
    <x v="25"/>
    <x v="271"/>
    <x v="1"/>
    <n v="4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.11117361995282229"/>
    <n v="0.11117361995282229"/>
    <n v="0"/>
  </r>
  <r>
    <s v="教培"/>
    <s v="结婚&amp;摄影"/>
    <x v="1"/>
    <x v="3"/>
    <s v="C婚庆服务"/>
    <x v="6"/>
    <x v="272"/>
    <x v="0"/>
    <n v="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"/>
    <n v="0"/>
    <n v="0"/>
  </r>
  <r>
    <s v="教培"/>
    <s v="结婚&amp;摄影"/>
    <x v="1"/>
    <x v="3"/>
    <s v="C婚庆服务"/>
    <x v="26"/>
    <x v="273"/>
    <x v="1"/>
    <n v="281"/>
    <n v="0"/>
    <n v="0.36499999999999999"/>
    <n v="0"/>
    <n v="66"/>
    <n v="0"/>
    <n v="0"/>
    <n v="0.01"/>
    <n v="0.66"/>
    <n v="0.85000000000000009"/>
    <n v="0.77647058823529402"/>
    <n v="7628.4999999999991"/>
    <n v="5923.30588235294"/>
    <n v="2.7793404988205573E-3"/>
    <n v="0.78099468016857665"/>
    <n v="0.78099468016857665"/>
    <n v="23"/>
  </r>
  <r>
    <s v="教培"/>
    <s v="结婚&amp;摄影"/>
    <x v="1"/>
    <x v="3"/>
    <s v="C婚庆服务"/>
    <x v="12"/>
    <x v="274"/>
    <x v="0"/>
    <n v="207"/>
    <n v="0"/>
    <n v="0.36499999999999999"/>
    <n v="0"/>
    <n v="37"/>
    <n v="0"/>
    <n v="0"/>
    <n v="0.01"/>
    <n v="0.37"/>
    <n v="0.85000000000000009"/>
    <n v="0.43529411764705878"/>
    <n v="7628.4999999999991"/>
    <n v="3320.6411764705877"/>
    <n v="2.7793404988205573E-3"/>
    <n v="0.57532348325585536"/>
    <n v="0.57532348325585536"/>
    <n v="0"/>
  </r>
  <r>
    <s v="教培"/>
    <s v="结婚&amp;摄影"/>
    <x v="1"/>
    <x v="3"/>
    <s v="C婚庆服务"/>
    <x v="5"/>
    <x v="275"/>
    <x v="0"/>
    <n v="604"/>
    <n v="4"/>
    <n v="0.36499999999999999"/>
    <n v="0.01"/>
    <n v="187"/>
    <n v="4"/>
    <n v="0.02"/>
    <n v="0.01"/>
    <n v="4"/>
    <n v="0.85000000000000009"/>
    <n v="2.9882352941176467"/>
    <n v="7628.4999999999991"/>
    <n v="22795.752941176466"/>
    <n v="2.7793404988205573E-3"/>
    <n v="1.6787216612876166"/>
    <n v="1.46"/>
    <n v="36"/>
  </r>
  <r>
    <s v="教培"/>
    <s v="结婚&amp;摄影"/>
    <x v="1"/>
    <x v="3"/>
    <s v="C婚庆服务"/>
    <x v="19"/>
    <x v="276"/>
    <x v="1"/>
    <n v="288"/>
    <n v="0"/>
    <n v="0.36499999999999999"/>
    <n v="0"/>
    <n v="19"/>
    <n v="0"/>
    <n v="0"/>
    <n v="0.01"/>
    <n v="0.19"/>
    <n v="0.85000000000000009"/>
    <n v="0.22352941176470587"/>
    <n v="7628.4999999999991"/>
    <n v="1705.1941176470584"/>
    <n v="2.7793404988205573E-3"/>
    <n v="0.80045006366032045"/>
    <n v="0.80045006366032045"/>
    <n v="0"/>
  </r>
  <r>
    <s v="教培"/>
    <s v="结婚&amp;摄影"/>
    <x v="1"/>
    <x v="3"/>
    <s v="C婚庆服务"/>
    <x v="4"/>
    <x v="277"/>
    <x v="1"/>
    <n v="427"/>
    <n v="2"/>
    <n v="0.36499999999999999"/>
    <n v="0"/>
    <n v="58"/>
    <n v="2"/>
    <n v="0.03"/>
    <n v="0.01"/>
    <n v="2"/>
    <n v="0.85000000000000009"/>
    <n v="1.4941176470588233"/>
    <n v="7628.4999999999991"/>
    <n v="11397.876470588233"/>
    <n v="2.7793404988205573E-3"/>
    <n v="1.186778392996378"/>
    <n v="0.73"/>
    <n v="1"/>
  </r>
  <r>
    <s v="教培"/>
    <s v="结婚&amp;摄影"/>
    <x v="1"/>
    <x v="3"/>
    <s v="C婚庆服务"/>
    <x v="14"/>
    <x v="278"/>
    <x v="1"/>
    <n v="726"/>
    <n v="0"/>
    <n v="0.36499999999999999"/>
    <n v="0"/>
    <n v="121"/>
    <n v="0"/>
    <n v="0"/>
    <n v="0.01"/>
    <n v="1.21"/>
    <n v="0.85000000000000009"/>
    <n v="1.4235294117647057"/>
    <n v="7628.4999999999991"/>
    <n v="10859.394117647056"/>
    <n v="2.7793404988205573E-3"/>
    <n v="2.0178012021437244"/>
    <n v="2.0178012021437244"/>
    <n v="21"/>
  </r>
  <r>
    <s v="教培"/>
    <s v="结婚&amp;摄影"/>
    <x v="1"/>
    <x v="3"/>
    <s v="C婚庆服务"/>
    <x v="3"/>
    <x v="279"/>
    <x v="0"/>
    <n v="295"/>
    <n v="0"/>
    <n v="0.36499999999999999"/>
    <n v="0"/>
    <n v="56"/>
    <n v="0"/>
    <n v="0"/>
    <n v="0.01"/>
    <n v="0.56000000000000005"/>
    <n v="0.85000000000000009"/>
    <n v="0.6588235294117647"/>
    <n v="7628.4999999999991"/>
    <n v="5025.8352941176463"/>
    <n v="2.7793404988205573E-3"/>
    <n v="0.81990544715206437"/>
    <n v="0.81990544715206437"/>
    <n v="3"/>
  </r>
  <r>
    <s v="教培"/>
    <s v="结婚&amp;摄影"/>
    <x v="1"/>
    <x v="3"/>
    <s v="C婚庆服务"/>
    <x v="25"/>
    <x v="280"/>
    <x v="1"/>
    <n v="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"/>
    <n v="0"/>
    <n v="0"/>
  </r>
  <r>
    <s v="教培"/>
    <s v="结婚&amp;摄影"/>
    <x v="1"/>
    <x v="3"/>
    <s v="C婚庆服务"/>
    <x v="4"/>
    <x v="281"/>
    <x v="1"/>
    <n v="154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42801843681836582"/>
    <n v="0.42801843681836582"/>
    <n v="0"/>
  </r>
  <r>
    <s v="教培"/>
    <s v="结婚&amp;摄影"/>
    <x v="1"/>
    <x v="3"/>
    <s v="C婚庆服务"/>
    <x v="5"/>
    <x v="282"/>
    <x v="0"/>
    <n v="78"/>
    <n v="1"/>
    <n v="0.36499999999999999"/>
    <n v="0.01"/>
    <n v="26"/>
    <n v="1"/>
    <n v="0.04"/>
    <n v="0.01"/>
    <n v="1"/>
    <n v="0.85000000000000009"/>
    <n v="0.74705882352941166"/>
    <n v="7628.4999999999991"/>
    <n v="5698.9382352941166"/>
    <n v="2.7793404988205573E-3"/>
    <n v="0.21678855890800347"/>
    <n v="0.36499999999999999"/>
    <n v="3"/>
  </r>
  <r>
    <s v="教培"/>
    <s v="结婚&amp;摄影"/>
    <x v="1"/>
    <x v="3"/>
    <s v="C婚庆服务"/>
    <x v="10"/>
    <x v="283"/>
    <x v="0"/>
    <n v="418"/>
    <n v="1"/>
    <n v="0.36499999999999999"/>
    <n v="0"/>
    <n v="76"/>
    <n v="1"/>
    <n v="0.01"/>
    <n v="0.01"/>
    <n v="1"/>
    <n v="0.85000000000000009"/>
    <n v="0.74705882352941166"/>
    <n v="7628.4999999999991"/>
    <n v="5698.9382352941166"/>
    <n v="2.7793404988205573E-3"/>
    <n v="1.161764328506993"/>
    <n v="0.52676432850699295"/>
    <n v="2"/>
  </r>
  <r>
    <s v="教培"/>
    <s v="结婚&amp;摄影"/>
    <x v="1"/>
    <x v="3"/>
    <s v="C婚庆服务"/>
    <x v="3"/>
    <x v="284"/>
    <x v="0"/>
    <n v="504"/>
    <n v="2"/>
    <n v="0.36499999999999999"/>
    <n v="0"/>
    <n v="55"/>
    <n v="2"/>
    <n v="0.04"/>
    <n v="0.01"/>
    <n v="2"/>
    <n v="0.85000000000000009"/>
    <n v="1.4941176470588233"/>
    <n v="7628.4999999999991"/>
    <n v="11397.876470588233"/>
    <n v="2.7793404988205573E-3"/>
    <n v="1.4007876114055609"/>
    <n v="0.73"/>
    <n v="12"/>
  </r>
  <r>
    <s v="教培"/>
    <s v="结婚&amp;摄影"/>
    <x v="1"/>
    <x v="3"/>
    <s v="C婚庆服务"/>
    <x v="6"/>
    <x v="285"/>
    <x v="0"/>
    <n v="348"/>
    <n v="0"/>
    <n v="0.36499999999999999"/>
    <n v="0"/>
    <n v="25"/>
    <n v="0"/>
    <n v="0"/>
    <n v="0.01"/>
    <n v="0.25"/>
    <n v="0.85000000000000009"/>
    <n v="0.29411764705882348"/>
    <n v="7628.4999999999991"/>
    <n v="2243.6764705882347"/>
    <n v="2.7793404988205573E-3"/>
    <n v="0.96721049358955391"/>
    <n v="0.96721049358955391"/>
    <n v="1"/>
  </r>
  <r>
    <s v="教培"/>
    <s v="结婚&amp;摄影"/>
    <x v="1"/>
    <x v="3"/>
    <s v="C婚庆服务"/>
    <x v="6"/>
    <x v="286"/>
    <x v="0"/>
    <n v="218"/>
    <n v="0"/>
    <n v="0.36499999999999999"/>
    <n v="0"/>
    <n v="30"/>
    <n v="0"/>
    <n v="0"/>
    <n v="0.01"/>
    <n v="0.3"/>
    <n v="0.85000000000000009"/>
    <n v="0.3529411764705882"/>
    <n v="7628.4999999999991"/>
    <n v="2692.411764705882"/>
    <n v="2.7793404988205573E-3"/>
    <n v="0.60589622874288152"/>
    <n v="0.60589622874288152"/>
    <n v="1"/>
  </r>
  <r>
    <s v="教培"/>
    <s v="结婚&amp;摄影"/>
    <x v="1"/>
    <x v="3"/>
    <s v="C婚庆服务"/>
    <x v="9"/>
    <x v="287"/>
    <x v="0"/>
    <n v="300"/>
    <n v="2"/>
    <n v="0.36499999999999999"/>
    <n v="0.01"/>
    <n v="43"/>
    <n v="2"/>
    <n v="0.05"/>
    <n v="0.01"/>
    <n v="2"/>
    <n v="0.85000000000000009"/>
    <n v="1.4941176470588233"/>
    <n v="7628.4999999999991"/>
    <n v="11397.876470588233"/>
    <n v="2.7793404988205573E-3"/>
    <n v="0.83380214964616717"/>
    <n v="0.73"/>
    <n v="2"/>
  </r>
  <r>
    <s v="教培"/>
    <s v="结婚&amp;摄影"/>
    <x v="1"/>
    <x v="3"/>
    <s v="C婚庆服务"/>
    <x v="14"/>
    <x v="288"/>
    <x v="1"/>
    <n v="1024"/>
    <n v="2"/>
    <n v="0.36499999999999999"/>
    <n v="0"/>
    <n v="174"/>
    <n v="2"/>
    <n v="0.01"/>
    <n v="0.01"/>
    <n v="2"/>
    <n v="0.85000000000000009"/>
    <n v="1.4941176470588233"/>
    <n v="7628.4999999999991"/>
    <n v="11397.876470588233"/>
    <n v="2.7793404988205573E-3"/>
    <n v="2.8460446707922507"/>
    <n v="1.5760446707922506"/>
    <n v="19"/>
  </r>
  <r>
    <s v="教培"/>
    <s v="结婚&amp;摄影"/>
    <x v="1"/>
    <x v="3"/>
    <s v="C婚庆服务"/>
    <x v="8"/>
    <x v="289"/>
    <x v="0"/>
    <n v="134"/>
    <n v="1"/>
    <n v="0.36499999999999999"/>
    <n v="0.01"/>
    <n v="9"/>
    <n v="1"/>
    <n v="0.11"/>
    <n v="0.01"/>
    <n v="1"/>
    <n v="0.85000000000000009"/>
    <n v="0.74705882352941166"/>
    <n v="7628.4999999999991"/>
    <n v="5698.9382352941166"/>
    <n v="2.7793404988205573E-3"/>
    <n v="0.37243162684195469"/>
    <n v="0.36499999999999999"/>
    <n v="0"/>
  </r>
  <r>
    <s v="教培"/>
    <s v="结婚&amp;摄影"/>
    <x v="1"/>
    <x v="3"/>
    <s v="C婚庆服务"/>
    <x v="13"/>
    <x v="290"/>
    <x v="1"/>
    <n v="185"/>
    <n v="1"/>
    <n v="0.36499999999999999"/>
    <n v="0.01"/>
    <n v="57"/>
    <n v="1"/>
    <n v="0.02"/>
    <n v="0.01"/>
    <n v="1"/>
    <n v="0.85000000000000009"/>
    <n v="0.74705882352941166"/>
    <n v="7628.4999999999991"/>
    <n v="5698.9382352941166"/>
    <n v="2.7793404988205573E-3"/>
    <n v="0.51417799228180305"/>
    <n v="0.36499999999999999"/>
    <n v="9"/>
  </r>
  <r>
    <s v="教培"/>
    <s v="结婚&amp;摄影"/>
    <x v="1"/>
    <x v="3"/>
    <s v="C婚庆服务"/>
    <x v="13"/>
    <x v="291"/>
    <x v="1"/>
    <n v="247"/>
    <n v="0"/>
    <n v="0.36499999999999999"/>
    <n v="0"/>
    <n v="21"/>
    <n v="0"/>
    <n v="0"/>
    <n v="0.01"/>
    <n v="0.21"/>
    <n v="0.85000000000000009"/>
    <n v="0.24705882352941172"/>
    <n v="7628.4999999999991"/>
    <n v="1884.688235294117"/>
    <n v="2.7793404988205573E-3"/>
    <n v="0.68649710320867763"/>
    <n v="0.68649710320867763"/>
    <n v="11"/>
  </r>
  <r>
    <s v="教培"/>
    <s v="结婚&amp;摄影"/>
    <x v="1"/>
    <x v="3"/>
    <s v="C婚庆服务"/>
    <x v="10"/>
    <x v="292"/>
    <x v="0"/>
    <n v="472"/>
    <n v="1"/>
    <n v="0.36499999999999999"/>
    <n v="0"/>
    <n v="57"/>
    <n v="1"/>
    <n v="0.02"/>
    <n v="0.01"/>
    <n v="1"/>
    <n v="0.85000000000000009"/>
    <n v="0.74705882352941166"/>
    <n v="7628.4999999999991"/>
    <n v="5698.9382352941166"/>
    <n v="2.7793404988205573E-3"/>
    <n v="1.3118487154433029"/>
    <n v="0.67684871544330294"/>
    <n v="0"/>
  </r>
  <r>
    <s v="教培"/>
    <s v="结婚&amp;摄影"/>
    <x v="1"/>
    <x v="3"/>
    <s v="C婚庆服务"/>
    <x v="26"/>
    <x v="293"/>
    <x v="1"/>
    <n v="405"/>
    <n v="0"/>
    <n v="0.36499999999999999"/>
    <n v="0"/>
    <n v="113"/>
    <n v="0"/>
    <n v="0"/>
    <n v="0.01"/>
    <n v="1.1300000000000001"/>
    <n v="0.85000000000000009"/>
    <n v="1.3294117647058823"/>
    <n v="7628.4999999999991"/>
    <n v="10141.417647058823"/>
    <n v="2.7793404988205573E-3"/>
    <n v="1.1256329020223257"/>
    <n v="1.1256329020223257"/>
    <n v="8"/>
  </r>
  <r>
    <s v="教培"/>
    <s v="结婚&amp;摄影"/>
    <x v="1"/>
    <x v="3"/>
    <s v="C婚庆服务"/>
    <x v="18"/>
    <x v="294"/>
    <x v="0"/>
    <n v="409"/>
    <n v="4"/>
    <n v="0.36499999999999999"/>
    <n v="0.01"/>
    <n v="38"/>
    <n v="4"/>
    <n v="0.11"/>
    <n v="0.01"/>
    <n v="4"/>
    <n v="0.85000000000000009"/>
    <n v="2.9882352941176467"/>
    <n v="7628.4999999999991"/>
    <n v="22795.752941176466"/>
    <n v="2.7793404988205573E-3"/>
    <n v="1.1367502640176079"/>
    <n v="1.46"/>
    <n v="24"/>
  </r>
  <r>
    <s v="教培"/>
    <s v="结婚&amp;摄影"/>
    <x v="1"/>
    <x v="3"/>
    <s v="C婚庆服务"/>
    <x v="5"/>
    <x v="295"/>
    <x v="0"/>
    <n v="203"/>
    <n v="0"/>
    <n v="0.36499999999999999"/>
    <n v="0"/>
    <n v="30"/>
    <n v="0"/>
    <n v="0"/>
    <n v="0.01"/>
    <n v="0.3"/>
    <n v="0.85000000000000009"/>
    <n v="0.3529411764705882"/>
    <n v="7628.4999999999991"/>
    <n v="2692.411764705882"/>
    <n v="2.7793404988205573E-3"/>
    <n v="0.56420612126057312"/>
    <n v="0.56420612126057312"/>
    <n v="9"/>
  </r>
  <r>
    <s v="教培"/>
    <s v="结婚&amp;摄影"/>
    <x v="1"/>
    <x v="3"/>
    <s v="C婚庆服务"/>
    <x v="6"/>
    <x v="296"/>
    <x v="0"/>
    <n v="514"/>
    <n v="1"/>
    <n v="0.36499999999999999"/>
    <n v="0"/>
    <n v="28"/>
    <n v="0"/>
    <n v="0"/>
    <n v="0.01"/>
    <n v="0.28000000000000003"/>
    <n v="0.85000000000000009"/>
    <n v="0.32941176470588235"/>
    <n v="7628.4999999999991"/>
    <n v="2512.9176470588231"/>
    <n v="2.7793404988205573E-3"/>
    <n v="1.4285810163937664"/>
    <n v="0.79358101639376644"/>
    <n v="20"/>
  </r>
  <r>
    <s v="教培"/>
    <s v="结婚&amp;摄影"/>
    <x v="1"/>
    <x v="3"/>
    <s v="C婚庆服务"/>
    <x v="12"/>
    <x v="297"/>
    <x v="0"/>
    <n v="135"/>
    <n v="0"/>
    <n v="0.36499999999999999"/>
    <n v="0"/>
    <n v="27"/>
    <n v="0"/>
    <n v="0"/>
    <n v="0.01"/>
    <n v="0.27"/>
    <n v="0.85000000000000009"/>
    <n v="0.31764705882352939"/>
    <n v="7628.4999999999991"/>
    <n v="2423.1705882352935"/>
    <n v="2.7793404988205573E-3"/>
    <n v="0.37521096734077525"/>
    <n v="0.37521096734077525"/>
    <n v="1"/>
  </r>
  <r>
    <s v="教培"/>
    <s v="结婚&amp;摄影"/>
    <x v="1"/>
    <x v="3"/>
    <s v="C婚庆服务"/>
    <x v="31"/>
    <x v="298"/>
    <x v="1"/>
    <n v="193"/>
    <n v="0"/>
    <n v="0.36499999999999999"/>
    <n v="0"/>
    <n v="68"/>
    <n v="0"/>
    <n v="0"/>
    <n v="0.01"/>
    <n v="0.68"/>
    <n v="0.85000000000000009"/>
    <n v="0.79999999999999993"/>
    <n v="7628.4999999999991"/>
    <n v="6102.7999999999984"/>
    <n v="2.7793404988205573E-3"/>
    <n v="0.53641271627236753"/>
    <n v="0.53641271627236753"/>
    <n v="0"/>
  </r>
  <r>
    <s v="教培"/>
    <s v="结婚&amp;摄影"/>
    <x v="1"/>
    <x v="3"/>
    <s v="C婚庆服务"/>
    <x v="16"/>
    <x v="299"/>
    <x v="1"/>
    <n v="504"/>
    <n v="0"/>
    <n v="0.36499999999999999"/>
    <n v="0"/>
    <n v="102"/>
    <n v="0"/>
    <n v="0"/>
    <n v="0.01"/>
    <n v="1.02"/>
    <n v="0.85000000000000009"/>
    <n v="1.2"/>
    <n v="7628.4999999999991"/>
    <n v="9154.1999999999989"/>
    <n v="2.7793404988205573E-3"/>
    <n v="1.4007876114055609"/>
    <n v="1.4007876114055609"/>
    <n v="1"/>
  </r>
  <r>
    <s v="教培"/>
    <s v="结婚&amp;摄影"/>
    <x v="1"/>
    <x v="3"/>
    <s v="C婚庆服务"/>
    <x v="7"/>
    <x v="300"/>
    <x v="0"/>
    <n v="234"/>
    <n v="0"/>
    <n v="0.36499999999999999"/>
    <n v="0"/>
    <n v="38"/>
    <n v="0"/>
    <n v="0"/>
    <n v="0.01"/>
    <n v="0.38"/>
    <n v="0.85000000000000009"/>
    <n v="0.44705882352941173"/>
    <n v="7628.4999999999991"/>
    <n v="3410.3882352941168"/>
    <n v="2.7793404988205573E-3"/>
    <n v="0.65036567672401036"/>
    <n v="0.65036567672401036"/>
    <n v="0"/>
  </r>
  <r>
    <s v="教培"/>
    <s v="结婚&amp;摄影"/>
    <x v="1"/>
    <x v="3"/>
    <s v="C婚庆服务"/>
    <x v="27"/>
    <x v="301"/>
    <x v="1"/>
    <n v="461"/>
    <n v="3"/>
    <n v="0.36499999999999999"/>
    <n v="0.01"/>
    <n v="170"/>
    <n v="3"/>
    <n v="0.02"/>
    <n v="0.01"/>
    <n v="3"/>
    <n v="0.85000000000000009"/>
    <n v="2.2411764705882349"/>
    <n v="7628.4999999999991"/>
    <n v="17096.814705882349"/>
    <n v="2.7793404988205573E-3"/>
    <n v="1.2812759699562768"/>
    <n v="1.095"/>
    <n v="37"/>
  </r>
  <r>
    <s v="教培"/>
    <s v="结婚&amp;摄影"/>
    <x v="1"/>
    <x v="3"/>
    <s v="C婚庆服务"/>
    <x v="7"/>
    <x v="302"/>
    <x v="0"/>
    <n v="118"/>
    <n v="0"/>
    <n v="0.36499999999999999"/>
    <n v="0"/>
    <n v="19"/>
    <n v="0"/>
    <n v="0"/>
    <n v="0.01"/>
    <n v="0.19"/>
    <n v="0.85000000000000009"/>
    <n v="0.22352941176470587"/>
    <n v="7628.4999999999991"/>
    <n v="1705.1941176470584"/>
    <n v="2.7793404988205573E-3"/>
    <n v="0.32796217886082574"/>
    <n v="0.32796217886082574"/>
    <n v="0"/>
  </r>
  <r>
    <s v="教培"/>
    <s v="结婚&amp;摄影"/>
    <x v="1"/>
    <x v="3"/>
    <s v="C婚庆服务"/>
    <x v="4"/>
    <x v="303"/>
    <x v="1"/>
    <n v="123"/>
    <n v="0"/>
    <n v="0.36499999999999999"/>
    <n v="0"/>
    <n v="20"/>
    <n v="0"/>
    <n v="0"/>
    <n v="0.01"/>
    <n v="0.2"/>
    <n v="0.85000000000000009"/>
    <n v="0.23529411764705882"/>
    <n v="7628.4999999999991"/>
    <n v="1794.9411764705881"/>
    <n v="2.7793404988205573E-3"/>
    <n v="0.34185888135492853"/>
    <n v="0.34185888135492853"/>
    <n v="0"/>
  </r>
  <r>
    <s v="教培"/>
    <s v="结婚&amp;摄影"/>
    <x v="1"/>
    <x v="3"/>
    <s v="C婚庆服务"/>
    <x v="8"/>
    <x v="304"/>
    <x v="0"/>
    <n v="719"/>
    <n v="4"/>
    <n v="0.36499999999999999"/>
    <n v="0.01"/>
    <n v="153"/>
    <n v="4"/>
    <n v="0.03"/>
    <n v="0.01"/>
    <n v="4"/>
    <n v="0.85000000000000009"/>
    <n v="2.9882352941176467"/>
    <n v="7628.4999999999991"/>
    <n v="22795.752941176466"/>
    <n v="2.7793404988205573E-3"/>
    <n v="1.9983458186519807"/>
    <n v="1.46"/>
    <n v="23"/>
  </r>
  <r>
    <s v="教培"/>
    <s v="结婚&amp;摄影"/>
    <x v="1"/>
    <x v="3"/>
    <s v="C婚庆服务"/>
    <x v="24"/>
    <x v="305"/>
    <x v="1"/>
    <n v="395"/>
    <n v="0"/>
    <n v="0.36499999999999999"/>
    <n v="0"/>
    <n v="75"/>
    <n v="0"/>
    <n v="0"/>
    <n v="0.01"/>
    <n v="0.75"/>
    <n v="0.85000000000000009"/>
    <n v="0.88235294117647045"/>
    <n v="7628.4999999999991"/>
    <n v="6731.0294117647036"/>
    <n v="2.7793404988205573E-3"/>
    <n v="1.0978394970341201"/>
    <n v="1.0978394970341201"/>
    <n v="0"/>
  </r>
  <r>
    <s v="教培"/>
    <s v="结婚&amp;摄影"/>
    <x v="1"/>
    <x v="3"/>
    <s v="C婚庆服务"/>
    <x v="29"/>
    <x v="306"/>
    <x v="1"/>
    <n v="58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16120174893159231"/>
    <n v="0.16120174893159231"/>
    <n v="0"/>
  </r>
  <r>
    <s v="教培"/>
    <s v="结婚&amp;摄影"/>
    <x v="1"/>
    <x v="3"/>
    <s v="C婚庆服务"/>
    <x v="13"/>
    <x v="307"/>
    <x v="1"/>
    <n v="99"/>
    <n v="1"/>
    <n v="0.36499999999999999"/>
    <n v="0.01"/>
    <n v="17"/>
    <n v="1"/>
    <n v="0.06"/>
    <n v="0.01"/>
    <n v="1"/>
    <n v="0.85000000000000009"/>
    <n v="0.74705882352941166"/>
    <n v="7628.4999999999991"/>
    <n v="5698.9382352941166"/>
    <n v="2.7793404988205573E-3"/>
    <n v="0.27515470938323516"/>
    <n v="0.36499999999999999"/>
    <n v="0"/>
  </r>
  <r>
    <s v="教培"/>
    <s v="结婚&amp;摄影"/>
    <x v="1"/>
    <x v="3"/>
    <s v="C婚庆服务"/>
    <x v="4"/>
    <x v="308"/>
    <x v="1"/>
    <n v="339"/>
    <n v="1"/>
    <n v="0.36499999999999999"/>
    <n v="0"/>
    <n v="34"/>
    <n v="1"/>
    <n v="0.03"/>
    <n v="0.01"/>
    <n v="1"/>
    <n v="0.85000000000000009"/>
    <n v="0.74705882352941166"/>
    <n v="7628.4999999999991"/>
    <n v="5698.9382352941166"/>
    <n v="2.7793404988205573E-3"/>
    <n v="0.94219642910016888"/>
    <n v="0.36499999999999999"/>
    <n v="5"/>
  </r>
  <r>
    <s v="教培"/>
    <s v="结婚&amp;摄影"/>
    <x v="1"/>
    <x v="3"/>
    <s v="C婚庆服务"/>
    <x v="23"/>
    <x v="309"/>
    <x v="1"/>
    <n v="626"/>
    <n v="1"/>
    <n v="0.36499999999999999"/>
    <n v="0"/>
    <n v="86"/>
    <n v="1"/>
    <n v="0.01"/>
    <n v="0.01"/>
    <n v="1"/>
    <n v="0.85000000000000009"/>
    <n v="0.74705882352941166"/>
    <n v="7628.4999999999991"/>
    <n v="5698.9382352941166"/>
    <n v="2.7793404988205573E-3"/>
    <n v="1.7398671522616689"/>
    <n v="1.1048671522616689"/>
    <n v="20"/>
  </r>
  <r>
    <s v="教培"/>
    <s v="结婚&amp;摄影"/>
    <x v="1"/>
    <x v="3"/>
    <s v="C婚庆服务"/>
    <x v="2"/>
    <x v="310"/>
    <x v="1"/>
    <n v="715"/>
    <n v="2"/>
    <n v="0.36499999999999999"/>
    <n v="0"/>
    <n v="93"/>
    <n v="1"/>
    <n v="0.01"/>
    <n v="0.01"/>
    <n v="1"/>
    <n v="0.85000000000000009"/>
    <n v="0.74705882352941166"/>
    <n v="7628.4999999999991"/>
    <n v="5698.9382352941166"/>
    <n v="2.7793404988205573E-3"/>
    <n v="1.9872284566566984"/>
    <n v="0.73"/>
    <n v="4"/>
  </r>
  <r>
    <s v="教培"/>
    <s v="结婚&amp;摄影"/>
    <x v="1"/>
    <x v="3"/>
    <s v="C婚庆服务"/>
    <x v="12"/>
    <x v="311"/>
    <x v="0"/>
    <n v="85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23624394239974736"/>
    <n v="0.23624394239974736"/>
    <n v="13"/>
  </r>
  <r>
    <s v="教培"/>
    <s v="结婚&amp;摄影"/>
    <x v="1"/>
    <x v="3"/>
    <s v="C婚庆服务"/>
    <x v="29"/>
    <x v="312"/>
    <x v="1"/>
    <n v="129"/>
    <n v="0"/>
    <n v="0.36499999999999999"/>
    <n v="0"/>
    <n v="10"/>
    <n v="0"/>
    <n v="0"/>
    <n v="0.01"/>
    <n v="0.1"/>
    <n v="0.85000000000000009"/>
    <n v="0.11764705882352941"/>
    <n v="7628.4999999999991"/>
    <n v="897.47058823529403"/>
    <n v="2.7793404988205573E-3"/>
    <n v="0.35853492434785189"/>
    <n v="0.35853492434785189"/>
    <n v="1"/>
  </r>
  <r>
    <s v="教培"/>
    <s v="结婚&amp;摄影"/>
    <x v="1"/>
    <x v="3"/>
    <s v="C婚庆服务"/>
    <x v="24"/>
    <x v="313"/>
    <x v="1"/>
    <n v="237"/>
    <n v="0"/>
    <n v="0.36499999999999999"/>
    <n v="0"/>
    <n v="49"/>
    <n v="0"/>
    <n v="0"/>
    <n v="0.01"/>
    <n v="0.49"/>
    <n v="0.85000000000000009"/>
    <n v="0.57647058823529407"/>
    <n v="7628.4999999999991"/>
    <n v="4397.6058823529402"/>
    <n v="2.7793404988205573E-3"/>
    <n v="0.65870369822047203"/>
    <n v="0.65870369822047203"/>
    <n v="1"/>
  </r>
  <r>
    <s v="教培"/>
    <s v="结婚&amp;摄影"/>
    <x v="1"/>
    <x v="3"/>
    <s v="C婚庆服务"/>
    <x v="4"/>
    <x v="314"/>
    <x v="1"/>
    <n v="188"/>
    <n v="1"/>
    <n v="0.36499999999999999"/>
    <n v="0.01"/>
    <n v="13"/>
    <n v="1"/>
    <n v="0.08"/>
    <n v="0.01"/>
    <n v="1"/>
    <n v="0.85000000000000009"/>
    <n v="0.74705882352941166"/>
    <n v="7628.4999999999991"/>
    <n v="5698.9382352941166"/>
    <n v="2.7793404988205573E-3"/>
    <n v="0.52251601377826473"/>
    <n v="0.36499999999999999"/>
    <n v="0"/>
  </r>
  <r>
    <s v="教培"/>
    <s v="结婚&amp;摄影"/>
    <x v="1"/>
    <x v="3"/>
    <s v="C婚庆服务"/>
    <x v="27"/>
    <x v="315"/>
    <x v="1"/>
    <n v="484"/>
    <n v="1"/>
    <n v="0.36499999999999999"/>
    <n v="0"/>
    <n v="32"/>
    <n v="1"/>
    <n v="0.03"/>
    <n v="0.01"/>
    <n v="1"/>
    <n v="0.85000000000000009"/>
    <n v="0.74705882352941166"/>
    <n v="7628.4999999999991"/>
    <n v="5698.9382352941166"/>
    <n v="2.7793404988205573E-3"/>
    <n v="1.3452008014291497"/>
    <n v="0.71020080142914965"/>
    <n v="0"/>
  </r>
  <r>
    <s v="教培"/>
    <s v="结婚&amp;摄影"/>
    <x v="1"/>
    <x v="3"/>
    <s v="C婚庆服务"/>
    <x v="26"/>
    <x v="316"/>
    <x v="1"/>
    <n v="838"/>
    <n v="0"/>
    <n v="0.36499999999999999"/>
    <n v="0"/>
    <n v="182"/>
    <n v="0"/>
    <n v="0"/>
    <n v="0.01"/>
    <n v="1.82"/>
    <n v="0.85000000000000009"/>
    <n v="2.1411764705882352"/>
    <n v="7628.4999999999991"/>
    <n v="16333.96470588235"/>
    <n v="2.7793404988205573E-3"/>
    <n v="2.329087338011627"/>
    <n v="2.329087338011627"/>
    <n v="13"/>
  </r>
  <r>
    <s v="教培"/>
    <s v="结婚&amp;摄影"/>
    <x v="1"/>
    <x v="3"/>
    <s v="C婚庆服务"/>
    <x v="30"/>
    <x v="317"/>
    <x v="2"/>
    <n v="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"/>
    <n v="0"/>
    <n v="0"/>
  </r>
  <r>
    <s v="教培"/>
    <s v="结婚&amp;摄影"/>
    <x v="1"/>
    <x v="3"/>
    <s v="C婚庆服务"/>
    <x v="26"/>
    <x v="318"/>
    <x v="1"/>
    <n v="1102"/>
    <n v="0"/>
    <n v="0.36499999999999999"/>
    <n v="0"/>
    <n v="185"/>
    <n v="0"/>
    <n v="0"/>
    <n v="0.01"/>
    <n v="1.85"/>
    <n v="0.85000000000000009"/>
    <n v="2.1764705882352939"/>
    <n v="7628.4999999999991"/>
    <n v="16603.205882352937"/>
    <n v="2.7793404988205573E-3"/>
    <n v="3.0628332297002543"/>
    <n v="3.0628332297002543"/>
    <n v="17"/>
  </r>
  <r>
    <s v="教培"/>
    <s v="结婚&amp;摄影"/>
    <x v="1"/>
    <x v="3"/>
    <s v="C婚庆服务"/>
    <x v="18"/>
    <x v="319"/>
    <x v="0"/>
    <n v="384"/>
    <n v="0"/>
    <n v="0.36499999999999999"/>
    <n v="0"/>
    <n v="28"/>
    <n v="0"/>
    <n v="0"/>
    <n v="0.01"/>
    <n v="0.28000000000000003"/>
    <n v="0.85000000000000009"/>
    <n v="0.32941176470588235"/>
    <n v="7628.4999999999991"/>
    <n v="2512.9176470588231"/>
    <n v="2.7793404988205573E-3"/>
    <n v="1.0672667515470939"/>
    <n v="1.0672667515470939"/>
    <n v="1"/>
  </r>
  <r>
    <s v="教培"/>
    <s v="结婚&amp;摄影"/>
    <x v="1"/>
    <x v="3"/>
    <s v="C婚庆服务"/>
    <x v="18"/>
    <x v="320"/>
    <x v="0"/>
    <n v="238"/>
    <n v="2"/>
    <n v="0.36499999999999999"/>
    <n v="0.01"/>
    <n v="34"/>
    <n v="2"/>
    <n v="0.06"/>
    <n v="0.01"/>
    <n v="2"/>
    <n v="0.85000000000000009"/>
    <n v="1.4941176470588233"/>
    <n v="7628.4999999999991"/>
    <n v="11397.876470588233"/>
    <n v="2.7793404988205573E-3"/>
    <n v="0.66148303871929259"/>
    <n v="0.73"/>
    <n v="0"/>
  </r>
  <r>
    <s v="教培"/>
    <s v="结婚&amp;摄影"/>
    <x v="1"/>
    <x v="3"/>
    <s v="C婚庆服务"/>
    <x v="24"/>
    <x v="321"/>
    <x v="1"/>
    <n v="223"/>
    <n v="0"/>
    <n v="0.36499999999999999"/>
    <n v="0"/>
    <n v="59"/>
    <n v="0"/>
    <n v="0"/>
    <n v="0.01"/>
    <n v="0.59"/>
    <n v="0.85000000000000009"/>
    <n v="0.69411764705882339"/>
    <n v="7628.4999999999991"/>
    <n v="5295.0764705882339"/>
    <n v="2.7793404988205573E-3"/>
    <n v="0.61979293123698431"/>
    <n v="0.61979293123698431"/>
    <n v="5"/>
  </r>
  <r>
    <s v="教培"/>
    <s v="结婚&amp;摄影"/>
    <x v="1"/>
    <x v="3"/>
    <s v="C婚庆服务"/>
    <x v="6"/>
    <x v="322"/>
    <x v="0"/>
    <n v="99"/>
    <n v="0"/>
    <n v="0.36499999999999999"/>
    <n v="0"/>
    <n v="20"/>
    <n v="0"/>
    <n v="0"/>
    <n v="0.01"/>
    <n v="0.2"/>
    <n v="0.85000000000000009"/>
    <n v="0.23529411764705882"/>
    <n v="7628.4999999999991"/>
    <n v="1794.9411764705881"/>
    <n v="2.7793404988205573E-3"/>
    <n v="0.27515470938323516"/>
    <n v="0.27515470938323516"/>
    <n v="2"/>
  </r>
  <r>
    <s v="教培"/>
    <s v="结婚&amp;摄影"/>
    <x v="1"/>
    <x v="3"/>
    <s v="C婚庆服务"/>
    <x v="22"/>
    <x v="323"/>
    <x v="1"/>
    <n v="151"/>
    <n v="0"/>
    <n v="0.36499999999999999"/>
    <n v="0"/>
    <n v="13"/>
    <n v="0"/>
    <n v="0"/>
    <n v="0.01"/>
    <n v="0.13"/>
    <n v="0.85000000000000009"/>
    <n v="0.15294117647058822"/>
    <n v="7628.4999999999991"/>
    <n v="1166.7117647058822"/>
    <n v="2.7793404988205573E-3"/>
    <n v="0.41968041532190414"/>
    <n v="0.41968041532190414"/>
    <n v="0"/>
  </r>
  <r>
    <s v="教培"/>
    <s v="结婚&amp;摄影"/>
    <x v="1"/>
    <x v="3"/>
    <s v="C婚庆服务"/>
    <x v="5"/>
    <x v="324"/>
    <x v="0"/>
    <n v="740"/>
    <n v="8"/>
    <n v="0.36499999999999999"/>
    <n v="0.01"/>
    <n v="298"/>
    <n v="8"/>
    <n v="0.03"/>
    <n v="0.01"/>
    <n v="8"/>
    <n v="0.85000000000000009"/>
    <n v="5.9764705882352933"/>
    <n v="7628.4999999999991"/>
    <n v="45591.505882352933"/>
    <n v="2.7793404988205573E-3"/>
    <n v="2.0567119691272122"/>
    <n v="2.92"/>
    <n v="32"/>
  </r>
  <r>
    <s v="教培"/>
    <s v="结婚&amp;摄影"/>
    <x v="1"/>
    <x v="3"/>
    <s v="C婚庆服务"/>
    <x v="22"/>
    <x v="325"/>
    <x v="1"/>
    <n v="39"/>
    <n v="0"/>
    <n v="0.36499999999999999"/>
    <n v="0"/>
    <n v="15"/>
    <n v="0"/>
    <n v="0"/>
    <n v="0.01"/>
    <n v="0.15"/>
    <n v="0.85000000000000009"/>
    <n v="0.1764705882352941"/>
    <n v="7628.4999999999991"/>
    <n v="1346.205882352941"/>
    <n v="2.7793404988205573E-3"/>
    <n v="0.10839427945400174"/>
    <n v="0.10839427945400174"/>
    <n v="0"/>
  </r>
  <r>
    <s v="教培"/>
    <s v="结婚&amp;摄影"/>
    <x v="1"/>
    <x v="3"/>
    <s v="C婚庆服务"/>
    <x v="7"/>
    <x v="326"/>
    <x v="0"/>
    <n v="219"/>
    <n v="0"/>
    <n v="0.36499999999999999"/>
    <n v="0"/>
    <n v="32"/>
    <n v="0"/>
    <n v="0"/>
    <n v="0.01"/>
    <n v="0.32"/>
    <n v="0.85000000000000009"/>
    <n v="0.37647058823529411"/>
    <n v="7628.4999999999991"/>
    <n v="2871.9058823529408"/>
    <n v="2.7793404988205573E-3"/>
    <n v="0.60867556924170207"/>
    <n v="0.60867556924170207"/>
    <n v="0"/>
  </r>
  <r>
    <s v="教培"/>
    <s v="结婚&amp;摄影"/>
    <x v="1"/>
    <x v="3"/>
    <s v="C婚庆服务"/>
    <x v="13"/>
    <x v="327"/>
    <x v="1"/>
    <n v="142"/>
    <n v="0"/>
    <n v="0.36499999999999999"/>
    <n v="0"/>
    <n v="13"/>
    <n v="0"/>
    <n v="0"/>
    <n v="0.01"/>
    <n v="0.13"/>
    <n v="0.85000000000000009"/>
    <n v="0.15294117647058822"/>
    <n v="7628.4999999999991"/>
    <n v="1166.7117647058822"/>
    <n v="2.7793404988205573E-3"/>
    <n v="0.39466635083251911"/>
    <n v="0.39466635083251911"/>
    <n v="0"/>
  </r>
  <r>
    <s v="教培"/>
    <s v="结婚&amp;摄影"/>
    <x v="1"/>
    <x v="3"/>
    <s v="C婚庆服务"/>
    <x v="25"/>
    <x v="328"/>
    <x v="1"/>
    <n v="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"/>
    <n v="0"/>
    <n v="0"/>
  </r>
  <r>
    <s v="教培"/>
    <s v="结婚&amp;摄影"/>
    <x v="1"/>
    <x v="3"/>
    <s v="C婚庆服务"/>
    <x v="27"/>
    <x v="329"/>
    <x v="1"/>
    <n v="172"/>
    <n v="0"/>
    <n v="0.36499999999999999"/>
    <n v="0"/>
    <n v="17"/>
    <n v="0"/>
    <n v="0"/>
    <n v="0.01"/>
    <n v="0.17"/>
    <n v="0.85000000000000009"/>
    <n v="0.19999999999999998"/>
    <n v="7628.4999999999991"/>
    <n v="1525.6999999999996"/>
    <n v="2.7793404988205573E-3"/>
    <n v="0.47804656579713584"/>
    <n v="0.47804656579713584"/>
    <n v="1"/>
  </r>
  <r>
    <s v="教培"/>
    <s v="结婚&amp;摄影"/>
    <x v="1"/>
    <x v="3"/>
    <s v="C婚庆服务"/>
    <x v="15"/>
    <x v="330"/>
    <x v="1"/>
    <n v="66"/>
    <n v="0"/>
    <n v="0.36499999999999999"/>
    <n v="0"/>
    <n v="6"/>
    <n v="0"/>
    <n v="0"/>
    <n v="0.01"/>
    <n v="0.06"/>
    <n v="0.85000000000000009"/>
    <n v="7.0588235294117632E-2"/>
    <n v="7628.4999999999991"/>
    <n v="538.48235294117626"/>
    <n v="2.7793404988205573E-3"/>
    <n v="0.18343647292215678"/>
    <n v="0.18343647292215678"/>
    <n v="0"/>
  </r>
  <r>
    <s v="教培"/>
    <s v="结婚&amp;摄影"/>
    <x v="1"/>
    <x v="3"/>
    <s v="C婚庆服务"/>
    <x v="10"/>
    <x v="331"/>
    <x v="0"/>
    <n v="106"/>
    <n v="0"/>
    <n v="0.36499999999999999"/>
    <n v="0"/>
    <n v="24"/>
    <n v="0"/>
    <n v="0"/>
    <n v="0.01"/>
    <n v="0.24"/>
    <n v="0.85000000000000009"/>
    <n v="0.28235294117647053"/>
    <n v="7628.4999999999991"/>
    <n v="2153.929411764705"/>
    <n v="2.7793404988205573E-3"/>
    <n v="0.29461009287497908"/>
    <n v="0.29461009287497908"/>
    <n v="0"/>
  </r>
  <r>
    <s v="教培"/>
    <s v="结婚&amp;摄影"/>
    <x v="1"/>
    <x v="3"/>
    <s v="C婚庆服务"/>
    <x v="21"/>
    <x v="332"/>
    <x v="1"/>
    <n v="269"/>
    <n v="1"/>
    <n v="0.36499999999999999"/>
    <n v="0"/>
    <n v="142"/>
    <n v="1"/>
    <n v="0.01"/>
    <n v="0.01"/>
    <n v="1.42"/>
    <n v="0.85000000000000009"/>
    <n v="1.2411764705882351"/>
    <n v="7628.4999999999991"/>
    <n v="9468.3147058823506"/>
    <n v="2.7793404988205573E-3"/>
    <n v="0.74764259418272994"/>
    <n v="0.36499999999999999"/>
    <n v="0"/>
  </r>
  <r>
    <s v="教培"/>
    <s v="结婚&amp;摄影"/>
    <x v="1"/>
    <x v="3"/>
    <s v="C婚庆服务"/>
    <x v="24"/>
    <x v="333"/>
    <x v="1"/>
    <n v="117"/>
    <n v="1"/>
    <n v="0.36499999999999999"/>
    <n v="0.01"/>
    <n v="23"/>
    <n v="1"/>
    <n v="0.04"/>
    <n v="0.01"/>
    <n v="1"/>
    <n v="0.85000000000000009"/>
    <n v="0.74705882352941166"/>
    <n v="7628.4999999999991"/>
    <n v="5698.9382352941166"/>
    <n v="2.7793404988205573E-3"/>
    <n v="0.32518283836200518"/>
    <n v="0.36499999999999999"/>
    <n v="0"/>
  </r>
  <r>
    <s v="教培"/>
    <s v="结婚&amp;摄影"/>
    <x v="1"/>
    <x v="3"/>
    <s v="C婚庆服务"/>
    <x v="13"/>
    <x v="334"/>
    <x v="1"/>
    <n v="300"/>
    <n v="1"/>
    <n v="0.36499999999999999"/>
    <n v="0"/>
    <n v="45"/>
    <n v="0"/>
    <n v="0"/>
    <n v="0.01"/>
    <n v="0.45"/>
    <n v="0.85000000000000009"/>
    <n v="0.52941176470588236"/>
    <n v="7628.4999999999991"/>
    <n v="4038.617647058823"/>
    <n v="2.7793404988205573E-3"/>
    <n v="0.83380214964616717"/>
    <n v="0.36499999999999999"/>
    <n v="0"/>
  </r>
  <r>
    <s v="教培"/>
    <s v="结婚&amp;摄影"/>
    <x v="1"/>
    <x v="3"/>
    <s v="C婚庆服务"/>
    <x v="2"/>
    <x v="335"/>
    <x v="1"/>
    <n v="273"/>
    <n v="0"/>
    <n v="0.36499999999999999"/>
    <n v="0"/>
    <n v="41"/>
    <n v="0"/>
    <n v="0"/>
    <n v="0.01"/>
    <n v="0.41000000000000003"/>
    <n v="0.85000000000000009"/>
    <n v="0.4823529411764706"/>
    <n v="7628.4999999999991"/>
    <n v="3679.6294117647053"/>
    <n v="2.7793404988205573E-3"/>
    <n v="0.75875995617801217"/>
    <n v="0.75875995617801217"/>
    <n v="1"/>
  </r>
  <r>
    <s v="教培"/>
    <s v="结婚&amp;摄影"/>
    <x v="1"/>
    <x v="3"/>
    <s v="C婚庆服务"/>
    <x v="29"/>
    <x v="336"/>
    <x v="1"/>
    <n v="562"/>
    <n v="6"/>
    <n v="0.36499999999999999"/>
    <n v="0.01"/>
    <n v="197"/>
    <n v="6"/>
    <n v="0.03"/>
    <n v="0.01"/>
    <n v="6"/>
    <n v="0.85000000000000009"/>
    <n v="4.4823529411764698"/>
    <n v="7628.4999999999991"/>
    <n v="34193.629411764698"/>
    <n v="2.7793404988205573E-3"/>
    <n v="1.5619893603371533"/>
    <n v="2.19"/>
    <n v="31"/>
  </r>
  <r>
    <s v="教培"/>
    <s v="结婚&amp;摄影"/>
    <x v="1"/>
    <x v="3"/>
    <s v="C婚庆服务"/>
    <x v="23"/>
    <x v="337"/>
    <x v="1"/>
    <n v="401"/>
    <n v="0"/>
    <n v="0.36499999999999999"/>
    <n v="0"/>
    <n v="36"/>
    <n v="0"/>
    <n v="0"/>
    <n v="0.01"/>
    <n v="0.36"/>
    <n v="0.85000000000000009"/>
    <n v="0.42352941176470582"/>
    <n v="7628.4999999999991"/>
    <n v="3230.894117647058"/>
    <n v="2.7793404988205573E-3"/>
    <n v="1.1145155400270434"/>
    <n v="1.1145155400270434"/>
    <n v="0"/>
  </r>
  <r>
    <s v="教培"/>
    <s v="结婚&amp;摄影"/>
    <x v="1"/>
    <x v="3"/>
    <s v="C婚庆服务"/>
    <x v="13"/>
    <x v="338"/>
    <x v="1"/>
    <n v="130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36131426484667245"/>
    <n v="0.36131426484667245"/>
    <n v="0"/>
  </r>
  <r>
    <s v="教培"/>
    <s v="结婚&amp;摄影"/>
    <x v="1"/>
    <x v="3"/>
    <s v="C婚庆服务"/>
    <x v="10"/>
    <x v="339"/>
    <x v="0"/>
    <n v="1473"/>
    <n v="7"/>
    <n v="0.36499999999999999"/>
    <n v="0"/>
    <n v="131"/>
    <n v="7"/>
    <n v="0.05"/>
    <n v="0.01"/>
    <n v="7"/>
    <n v="0.85000000000000009"/>
    <n v="5.2294117647058824"/>
    <n v="7628.4999999999991"/>
    <n v="39892.567647058822"/>
    <n v="2.7793404988205573E-3"/>
    <n v="4.0939685547626805"/>
    <n v="2.5549999999999997"/>
    <n v="6"/>
  </r>
  <r>
    <s v="教培"/>
    <s v="结婚&amp;摄影"/>
    <x v="1"/>
    <x v="3"/>
    <s v="C婚庆服务"/>
    <x v="7"/>
    <x v="340"/>
    <x v="0"/>
    <n v="79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21956789940682403"/>
    <n v="0.21956789940682403"/>
    <n v="3"/>
  </r>
  <r>
    <s v="教培"/>
    <s v="结婚&amp;摄影"/>
    <x v="1"/>
    <x v="3"/>
    <s v="C婚庆服务"/>
    <x v="3"/>
    <x v="341"/>
    <x v="0"/>
    <n v="217"/>
    <n v="1"/>
    <n v="0.36499999999999999"/>
    <n v="0"/>
    <n v="13"/>
    <n v="1"/>
    <n v="0.08"/>
    <n v="0.01"/>
    <n v="1"/>
    <n v="0.85000000000000009"/>
    <n v="0.74705882352941166"/>
    <n v="7628.4999999999991"/>
    <n v="5698.9382352941166"/>
    <n v="2.7793404988205573E-3"/>
    <n v="0.60311688824406096"/>
    <n v="0.36499999999999999"/>
    <n v="0"/>
  </r>
  <r>
    <s v="教培"/>
    <s v="结婚&amp;摄影"/>
    <x v="1"/>
    <x v="3"/>
    <s v="C婚庆服务"/>
    <x v="23"/>
    <x v="342"/>
    <x v="1"/>
    <n v="91"/>
    <n v="0"/>
    <n v="0.36499999999999999"/>
    <n v="0"/>
    <n v="16"/>
    <n v="0"/>
    <n v="0"/>
    <n v="0.01"/>
    <n v="0.16"/>
    <n v="0.85000000000000009"/>
    <n v="0.18823529411764706"/>
    <n v="7628.4999999999991"/>
    <n v="1435.9529411764704"/>
    <n v="2.7793404988205573E-3"/>
    <n v="0.25291998539267069"/>
    <n v="0.25291998539267069"/>
    <n v="0"/>
  </r>
  <r>
    <s v="教培"/>
    <s v="结婚&amp;摄影"/>
    <x v="1"/>
    <x v="3"/>
    <s v="C婚庆服务"/>
    <x v="25"/>
    <x v="343"/>
    <x v="1"/>
    <n v="317"/>
    <n v="0"/>
    <n v="0.36499999999999999"/>
    <n v="0"/>
    <n v="36"/>
    <n v="0"/>
    <n v="0"/>
    <n v="0.01"/>
    <n v="0.36"/>
    <n v="0.85000000000000009"/>
    <n v="0.42352941176470582"/>
    <n v="7628.4999999999991"/>
    <n v="3230.894117647058"/>
    <n v="2.7793404988205573E-3"/>
    <n v="0.88105093812611668"/>
    <n v="0.88105093812611668"/>
    <n v="0"/>
  </r>
  <r>
    <s v="教培"/>
    <s v="结婚&amp;摄影"/>
    <x v="1"/>
    <x v="3"/>
    <s v="C婚庆服务"/>
    <x v="25"/>
    <x v="344"/>
    <x v="1"/>
    <n v="70"/>
    <n v="0"/>
    <n v="0.36499999999999999"/>
    <n v="0"/>
    <n v="3"/>
    <n v="0"/>
    <n v="0"/>
    <n v="0.01"/>
    <n v="0.03"/>
    <n v="0.85000000000000009"/>
    <n v="3.5294117647058816E-2"/>
    <n v="7628.4999999999991"/>
    <n v="269.24117647058813"/>
    <n v="2.7793404988205573E-3"/>
    <n v="0.19455383491743902"/>
    <n v="0.19455383491743902"/>
    <n v="0"/>
  </r>
  <r>
    <s v="教培"/>
    <s v="结婚&amp;摄影"/>
    <x v="1"/>
    <x v="3"/>
    <s v="C婚庆服务"/>
    <x v="4"/>
    <x v="345"/>
    <x v="1"/>
    <n v="67"/>
    <n v="0"/>
    <n v="0.36499999999999999"/>
    <n v="0"/>
    <n v="2"/>
    <n v="0"/>
    <n v="0"/>
    <n v="0.01"/>
    <n v="0.02"/>
    <n v="0.85000000000000009"/>
    <n v="2.3529411764705882E-2"/>
    <n v="7628.4999999999991"/>
    <n v="179.4941176470588"/>
    <n v="2.7793404988205573E-3"/>
    <n v="0.18621581342097734"/>
    <n v="0.18621581342097734"/>
    <n v="0"/>
  </r>
  <r>
    <s v="教培"/>
    <s v="结婚&amp;摄影"/>
    <x v="1"/>
    <x v="3"/>
    <s v="C婚庆服务"/>
    <x v="24"/>
    <x v="346"/>
    <x v="1"/>
    <n v="26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7.226285296933449E-2"/>
    <n v="7.226285296933449E-2"/>
    <n v="0"/>
  </r>
  <r>
    <s v="教培"/>
    <s v="结婚&amp;摄影"/>
    <x v="1"/>
    <x v="3"/>
    <s v="C婚庆服务"/>
    <x v="25"/>
    <x v="347"/>
    <x v="1"/>
    <n v="27"/>
    <n v="0"/>
    <n v="0.36499999999999999"/>
    <n v="0"/>
    <n v="5"/>
    <n v="0"/>
    <n v="0"/>
    <n v="0.01"/>
    <n v="0.05"/>
    <n v="0.85000000000000009"/>
    <n v="5.8823529411764705E-2"/>
    <n v="7628.4999999999991"/>
    <n v="448.73529411764702"/>
    <n v="2.7793404988205573E-3"/>
    <n v="7.504219346815505E-2"/>
    <n v="7.504219346815505E-2"/>
    <n v="0"/>
  </r>
  <r>
    <s v="教培"/>
    <s v="结婚&amp;摄影"/>
    <x v="1"/>
    <x v="3"/>
    <s v="C婚庆服务"/>
    <x v="30"/>
    <x v="348"/>
    <x v="2"/>
    <n v="0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0"/>
    <n v="0"/>
    <n v="0"/>
  </r>
  <r>
    <s v="教培"/>
    <s v="结婚&amp;摄影"/>
    <x v="1"/>
    <x v="3"/>
    <s v="C婚庆服务"/>
    <x v="22"/>
    <x v="349"/>
    <x v="1"/>
    <n v="187"/>
    <n v="0"/>
    <n v="0.36499999999999999"/>
    <n v="0"/>
    <n v="28"/>
    <n v="0"/>
    <n v="0"/>
    <n v="0.01"/>
    <n v="0.28000000000000003"/>
    <n v="0.85000000000000009"/>
    <n v="0.32941176470588235"/>
    <n v="7628.4999999999991"/>
    <n v="2512.9176470588231"/>
    <n v="2.7793404988205573E-3"/>
    <n v="0.51973667327944417"/>
    <n v="0.51973667327944417"/>
    <n v="0"/>
  </r>
  <r>
    <s v="教培"/>
    <s v="结婚&amp;摄影"/>
    <x v="1"/>
    <x v="3"/>
    <s v="C婚庆服务"/>
    <x v="20"/>
    <x v="350"/>
    <x v="0"/>
    <n v="21"/>
    <n v="0"/>
    <n v="0.36499999999999999"/>
    <n v="0"/>
    <n v="4"/>
    <n v="0"/>
    <n v="0"/>
    <n v="0.01"/>
    <n v="0.04"/>
    <n v="0.85000000000000009"/>
    <n v="4.7058823529411764E-2"/>
    <n v="7628.4999999999991"/>
    <n v="358.9882352941176"/>
    <n v="2.7793404988205573E-3"/>
    <n v="5.83661504752317E-2"/>
    <n v="5.83661504752317E-2"/>
    <n v="0"/>
  </r>
  <r>
    <s v="教培"/>
    <s v="结婚&amp;摄影"/>
    <x v="1"/>
    <x v="3"/>
    <s v="C婚庆服务"/>
    <x v="6"/>
    <x v="351"/>
    <x v="0"/>
    <n v="178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49472260879005919"/>
    <n v="0.49472260879005919"/>
    <n v="2"/>
  </r>
  <r>
    <s v="教培"/>
    <s v="结婚&amp;摄影"/>
    <x v="1"/>
    <x v="3"/>
    <s v="C婚庆服务"/>
    <x v="4"/>
    <x v="352"/>
    <x v="1"/>
    <n v="81"/>
    <n v="1"/>
    <n v="0.36499999999999999"/>
    <n v="0.01"/>
    <n v="4"/>
    <n v="0"/>
    <n v="0"/>
    <n v="0.01"/>
    <n v="0.04"/>
    <n v="0.85000000000000009"/>
    <n v="4.7058823529411764E-2"/>
    <n v="7628.4999999999991"/>
    <n v="358.9882352941176"/>
    <n v="2.7793404988205573E-3"/>
    <n v="0.22512658040446515"/>
    <n v="0.36499999999999999"/>
    <n v="0"/>
  </r>
  <r>
    <s v="教培"/>
    <s v="结婚&amp;摄影"/>
    <x v="1"/>
    <x v="3"/>
    <s v="C婚庆服务"/>
    <x v="13"/>
    <x v="353"/>
    <x v="1"/>
    <n v="232"/>
    <n v="0"/>
    <n v="0.36499999999999999"/>
    <n v="0"/>
    <n v="21"/>
    <n v="0"/>
    <n v="0"/>
    <n v="0.01"/>
    <n v="0.21"/>
    <n v="0.85000000000000009"/>
    <n v="0.24705882352941172"/>
    <n v="7628.4999999999991"/>
    <n v="1884.688235294117"/>
    <n v="2.7793404988205573E-3"/>
    <n v="0.64480699572636924"/>
    <n v="0.64480699572636924"/>
    <n v="8"/>
  </r>
  <r>
    <s v="教培"/>
    <s v="结婚&amp;摄影"/>
    <x v="1"/>
    <x v="3"/>
    <s v="C婚庆服务"/>
    <x v="3"/>
    <x v="354"/>
    <x v="0"/>
    <n v="166"/>
    <n v="0"/>
    <n v="0.36499999999999999"/>
    <n v="0"/>
    <n v="17"/>
    <n v="0"/>
    <n v="0"/>
    <n v="0.01"/>
    <n v="0.17"/>
    <n v="0.85000000000000009"/>
    <n v="0.19999999999999998"/>
    <n v="7628.4999999999991"/>
    <n v="1525.6999999999996"/>
    <n v="2.7793404988205573E-3"/>
    <n v="0.46137052280421254"/>
    <n v="0.46137052280421254"/>
    <n v="0"/>
  </r>
  <r>
    <s v="教培"/>
    <s v="结婚&amp;摄影"/>
    <x v="1"/>
    <x v="3"/>
    <s v="C婚庆服务"/>
    <x v="33"/>
    <x v="355"/>
    <x v="2"/>
    <n v="185"/>
    <n v="0"/>
    <n v="0.36499999999999999"/>
    <n v="0"/>
    <n v="30"/>
    <n v="0"/>
    <n v="0"/>
    <n v="0.01"/>
    <n v="0.3"/>
    <n v="0.85000000000000009"/>
    <n v="0.3529411764705882"/>
    <n v="7628.4999999999991"/>
    <n v="2692.411764705882"/>
    <n v="2.7793404988205573E-3"/>
    <n v="0.51417799228180305"/>
    <n v="0.51417799228180305"/>
    <n v="0"/>
  </r>
  <r>
    <s v="教培"/>
    <s v="结婚&amp;摄影"/>
    <x v="1"/>
    <x v="3"/>
    <s v="C婚庆服务"/>
    <x v="10"/>
    <x v="356"/>
    <x v="0"/>
    <n v="274"/>
    <n v="0"/>
    <n v="0.36499999999999999"/>
    <n v="0"/>
    <n v="27"/>
    <n v="0"/>
    <n v="0"/>
    <n v="0.01"/>
    <n v="0.27"/>
    <n v="0.85000000000000009"/>
    <n v="0.31764705882352939"/>
    <n v="7628.4999999999991"/>
    <n v="2423.1705882352935"/>
    <n v="2.7793404988205573E-3"/>
    <n v="0.76153929667683273"/>
    <n v="0.76153929667683273"/>
    <n v="2"/>
  </r>
  <r>
    <s v="教培"/>
    <s v="结婚&amp;摄影"/>
    <x v="1"/>
    <x v="3"/>
    <s v="C婚庆服务"/>
    <x v="16"/>
    <x v="357"/>
    <x v="1"/>
    <n v="961"/>
    <n v="1"/>
    <n v="0.36499999999999999"/>
    <n v="0"/>
    <n v="122"/>
    <n v="1"/>
    <n v="0.01"/>
    <n v="0.01"/>
    <n v="1.22"/>
    <n v="0.85000000000000009"/>
    <n v="1.0058823529411764"/>
    <n v="7628.4999999999991"/>
    <n v="7673.3735294117632"/>
    <n v="2.7793404988205573E-3"/>
    <n v="2.6709462193665554"/>
    <n v="2.0359462193665552"/>
    <n v="7"/>
  </r>
  <r>
    <s v="教培"/>
    <s v="结婚&amp;摄影"/>
    <x v="1"/>
    <x v="3"/>
    <s v="C婚庆服务"/>
    <x v="19"/>
    <x v="358"/>
    <x v="1"/>
    <n v="89"/>
    <n v="0"/>
    <n v="0.36499999999999999"/>
    <n v="0"/>
    <n v="6"/>
    <n v="0"/>
    <n v="0"/>
    <n v="0.01"/>
    <n v="0.06"/>
    <n v="0.85000000000000009"/>
    <n v="7.0588235294117632E-2"/>
    <n v="7628.4999999999991"/>
    <n v="538.48235294117626"/>
    <n v="2.7793404988205573E-3"/>
    <n v="0.2473613043950296"/>
    <n v="0.2473613043950296"/>
    <n v="1"/>
  </r>
  <r>
    <s v="教培"/>
    <s v="结婚&amp;摄影"/>
    <x v="1"/>
    <x v="3"/>
    <s v="C婚庆服务"/>
    <x v="16"/>
    <x v="359"/>
    <x v="1"/>
    <n v="188"/>
    <n v="0"/>
    <n v="0.36499999999999999"/>
    <n v="0"/>
    <n v="44"/>
    <n v="0"/>
    <n v="0"/>
    <n v="0.01"/>
    <n v="0.44"/>
    <n v="0.85000000000000009"/>
    <n v="0.51764705882352935"/>
    <n v="7628.4999999999991"/>
    <n v="3948.8705882352933"/>
    <n v="2.7793404988205573E-3"/>
    <n v="0.52251601377826473"/>
    <n v="0.52251601377826473"/>
    <n v="0"/>
  </r>
  <r>
    <s v="教培"/>
    <s v="结婚&amp;摄影"/>
    <x v="1"/>
    <x v="3"/>
    <s v="C婚庆服务"/>
    <x v="19"/>
    <x v="360"/>
    <x v="1"/>
    <n v="63"/>
    <n v="0"/>
    <n v="0.36499999999999999"/>
    <n v="0"/>
    <n v="8"/>
    <n v="0"/>
    <n v="0"/>
    <n v="0.01"/>
    <n v="0.08"/>
    <n v="0.85000000000000009"/>
    <n v="9.4117647058823528E-2"/>
    <n v="7628.4999999999991"/>
    <n v="717.9764705882352"/>
    <n v="2.7793404988205573E-3"/>
    <n v="0.17509845142569511"/>
    <n v="0.17509845142569511"/>
    <n v="0"/>
  </r>
  <r>
    <s v="教培"/>
    <s v="结婚&amp;摄影"/>
    <x v="1"/>
    <x v="3"/>
    <s v="C婚庆服务"/>
    <x v="8"/>
    <x v="361"/>
    <x v="0"/>
    <n v="71"/>
    <n v="0"/>
    <n v="0.36499999999999999"/>
    <n v="0"/>
    <n v="14"/>
    <n v="0"/>
    <n v="0"/>
    <n v="0.01"/>
    <n v="0.14000000000000001"/>
    <n v="0.85000000000000009"/>
    <n v="0.16470588235294117"/>
    <n v="7628.4999999999991"/>
    <n v="1256.4588235294116"/>
    <n v="2.7793404988205573E-3"/>
    <n v="0.19733317541625955"/>
    <n v="0.19733317541625955"/>
    <n v="0"/>
  </r>
  <r>
    <s v="教培"/>
    <s v="结婚&amp;摄影"/>
    <x v="1"/>
    <x v="3"/>
    <s v="C婚庆服务"/>
    <x v="6"/>
    <x v="362"/>
    <x v="0"/>
    <n v="618"/>
    <n v="0"/>
    <n v="0.36499999999999999"/>
    <n v="0"/>
    <n v="28"/>
    <n v="0"/>
    <n v="0"/>
    <n v="0.01"/>
    <n v="0.28000000000000003"/>
    <n v="0.85000000000000009"/>
    <n v="0.32941176470588235"/>
    <n v="7628.4999999999991"/>
    <n v="2512.9176470588231"/>
    <n v="2.7793404988205573E-3"/>
    <n v="1.7176324282711044"/>
    <n v="1.7176324282711044"/>
    <n v="5"/>
  </r>
  <r>
    <s v="教培"/>
    <s v="结婚&amp;摄影"/>
    <x v="1"/>
    <x v="3"/>
    <s v="C婚庆服务"/>
    <x v="31"/>
    <x v="363"/>
    <x v="1"/>
    <n v="4"/>
    <n v="0"/>
    <n v="0.36499999999999999"/>
    <n v="0"/>
    <n v="0"/>
    <n v="0"/>
    <n v="0"/>
    <n v="0.01"/>
    <n v="0"/>
    <n v="0.85000000000000009"/>
    <n v="0"/>
    <n v="7628.4999999999991"/>
    <n v="0"/>
    <n v="2.7793404988205573E-3"/>
    <n v="1.1117361995282229E-2"/>
    <n v="1.1117361995282229E-2"/>
    <n v="0"/>
  </r>
  <r>
    <s v="教培"/>
    <s v="结婚&amp;摄影"/>
    <x v="1"/>
    <x v="3"/>
    <s v="C婚庆服务"/>
    <x v="10"/>
    <x v="364"/>
    <x v="0"/>
    <n v="141"/>
    <n v="0"/>
    <n v="0.36499999999999999"/>
    <n v="0"/>
    <n v="19"/>
    <n v="0"/>
    <n v="0"/>
    <n v="0.01"/>
    <n v="0.19"/>
    <n v="0.85000000000000009"/>
    <n v="0.22352941176470587"/>
    <n v="7628.4999999999991"/>
    <n v="1705.1941176470584"/>
    <n v="2.7793404988205573E-3"/>
    <n v="0.39188701033369855"/>
    <n v="0.39188701033369855"/>
    <n v="0"/>
  </r>
  <r>
    <s v="教培"/>
    <s v="结婚&amp;摄影"/>
    <x v="1"/>
    <x v="3"/>
    <s v="C婚庆服务"/>
    <x v="6"/>
    <x v="365"/>
    <x v="0"/>
    <n v="225"/>
    <n v="0"/>
    <n v="0.36499999999999999"/>
    <n v="0"/>
    <n v="24"/>
    <n v="0"/>
    <n v="0"/>
    <n v="0.01"/>
    <n v="0.24"/>
    <n v="0.85000000000000009"/>
    <n v="0.28235294117647053"/>
    <n v="7628.4999999999991"/>
    <n v="2153.929411764705"/>
    <n v="2.7793404988205573E-3"/>
    <n v="0.62535161223462543"/>
    <n v="0.62535161223462543"/>
    <n v="0"/>
  </r>
  <r>
    <s v="教培"/>
    <s v="结婚&amp;摄影"/>
    <x v="1"/>
    <x v="3"/>
    <s v="C婚庆服务"/>
    <x v="19"/>
    <x v="366"/>
    <x v="1"/>
    <n v="90"/>
    <n v="0"/>
    <n v="0.36499999999999999"/>
    <n v="0"/>
    <n v="10"/>
    <n v="0"/>
    <n v="0"/>
    <n v="0.01"/>
    <n v="0.1"/>
    <n v="0.85000000000000009"/>
    <n v="0.11764705882352941"/>
    <n v="7628.4999999999991"/>
    <n v="897.47058823529403"/>
    <n v="2.7793404988205573E-3"/>
    <n v="0.25014064489385013"/>
    <n v="0.25014064489385013"/>
    <n v="0"/>
  </r>
  <r>
    <s v="教培"/>
    <s v="结婚&amp;摄影"/>
    <x v="1"/>
    <x v="3"/>
    <s v="C婚庆服务"/>
    <x v="27"/>
    <x v="367"/>
    <x v="1"/>
    <n v="260"/>
    <n v="0"/>
    <n v="0.36499999999999999"/>
    <n v="0"/>
    <n v="13"/>
    <n v="0"/>
    <n v="0"/>
    <n v="0.01"/>
    <n v="0.13"/>
    <n v="0.85000000000000009"/>
    <n v="0.15294117647058822"/>
    <n v="7628.4999999999991"/>
    <n v="1166.7117647058822"/>
    <n v="2.7793404988205573E-3"/>
    <n v="0.7226285296933449"/>
    <n v="0.7226285296933449"/>
    <n v="0"/>
  </r>
  <r>
    <s v="教培"/>
    <s v="结婚&amp;摄影"/>
    <x v="1"/>
    <x v="3"/>
    <s v="C婚庆服务"/>
    <x v="27"/>
    <x v="368"/>
    <x v="1"/>
    <n v="208"/>
    <n v="0"/>
    <n v="0.36499999999999999"/>
    <n v="0"/>
    <n v="18"/>
    <n v="0"/>
    <n v="0"/>
    <n v="0.01"/>
    <n v="0.18"/>
    <n v="0.85000000000000009"/>
    <n v="0.21176470588235291"/>
    <n v="7628.4999999999991"/>
    <n v="1615.447058823529"/>
    <n v="2.7793404988205573E-3"/>
    <n v="0.57810282375467592"/>
    <n v="0.57810282375467592"/>
    <n v="0"/>
  </r>
  <r>
    <s v="教培"/>
    <s v="结婚&amp;摄影"/>
    <x v="1"/>
    <x v="3"/>
    <s v="C婚庆服务"/>
    <x v="27"/>
    <x v="369"/>
    <x v="1"/>
    <n v="194"/>
    <n v="0"/>
    <n v="0.36499999999999999"/>
    <n v="0"/>
    <n v="24"/>
    <n v="0"/>
    <n v="0"/>
    <n v="0.01"/>
    <n v="0.24"/>
    <n v="0.85000000000000009"/>
    <n v="0.28235294117647053"/>
    <n v="7628.4999999999991"/>
    <n v="2153.929411764705"/>
    <n v="2.7793404988205573E-3"/>
    <n v="0.53919205677118809"/>
    <n v="0.53919205677118809"/>
    <n v="0"/>
  </r>
  <r>
    <s v="教培"/>
    <s v="结婚&amp;摄影"/>
    <x v="1"/>
    <x v="3"/>
    <s v="C婚庆服务"/>
    <x v="19"/>
    <x v="370"/>
    <x v="1"/>
    <n v="208"/>
    <n v="0"/>
    <n v="0.36499999999999999"/>
    <n v="0"/>
    <n v="34"/>
    <n v="0"/>
    <n v="0"/>
    <n v="0.01"/>
    <n v="0.34"/>
    <n v="0.85000000000000009"/>
    <n v="0.39999999999999997"/>
    <n v="7628.4999999999991"/>
    <n v="3051.3999999999992"/>
    <n v="2.7793404988205573E-3"/>
    <n v="0.57810282375467592"/>
    <n v="0.57810282375467592"/>
    <n v="7"/>
  </r>
  <r>
    <s v="教培"/>
    <s v="结婚&amp;摄影"/>
    <x v="1"/>
    <x v="3"/>
    <s v="C婚庆服务"/>
    <x v="9"/>
    <x v="371"/>
    <x v="0"/>
    <n v="197"/>
    <n v="0"/>
    <n v="0.36499999999999999"/>
    <n v="0"/>
    <n v="7"/>
    <n v="0"/>
    <n v="0"/>
    <n v="0.01"/>
    <n v="7.0000000000000007E-2"/>
    <n v="0.85000000000000009"/>
    <n v="8.2352941176470587E-2"/>
    <n v="7628.4999999999991"/>
    <n v="628.22941176470579"/>
    <n v="2.7793404988205573E-3"/>
    <n v="0.54753007826764977"/>
    <n v="0.54753007826764977"/>
    <n v="0"/>
  </r>
  <r>
    <s v="教培"/>
    <s v="结婚&amp;摄影"/>
    <x v="2"/>
    <x v="0"/>
    <s v="1S婚宴酒店"/>
    <x v="0"/>
    <x v="0"/>
    <x v="0"/>
    <n v="114"/>
    <n v="13"/>
    <n v="0.51900000000000002"/>
    <n v="0.11"/>
    <n v="14"/>
    <n v="5"/>
    <n v="0.36"/>
    <n v="8.5772727272727278E-2"/>
    <n v="5"/>
    <n v="0.85000000000000009"/>
    <n v="2.8294117647058816"/>
    <n v="22557"/>
    <n v="63823.041176470571"/>
    <e v="#N/A"/>
    <e v="#N/A"/>
    <e v="#N/A"/>
    <n v="42"/>
  </r>
  <r>
    <s v="教培"/>
    <s v="结婚&amp;摄影"/>
    <x v="2"/>
    <x v="0"/>
    <s v="1S婚宴酒店"/>
    <x v="1"/>
    <x v="1"/>
    <x v="1"/>
    <n v="58"/>
    <n v="7"/>
    <n v="0.51900000000000002"/>
    <n v="0.12"/>
    <n v="11"/>
    <n v="4"/>
    <n v="0.36"/>
    <n v="8.5772727272727278E-2"/>
    <n v="4"/>
    <n v="0.85000000000000009"/>
    <n v="2.2635294117647056"/>
    <n v="22557"/>
    <n v="51058.432941176463"/>
    <e v="#N/A"/>
    <e v="#N/A"/>
    <e v="#N/A"/>
    <n v="11"/>
  </r>
  <r>
    <s v="教培"/>
    <s v="结婚&amp;摄影"/>
    <x v="2"/>
    <x v="1"/>
    <s v="A婚宴酒店"/>
    <x v="2"/>
    <x v="2"/>
    <x v="1"/>
    <n v="26"/>
    <n v="6"/>
    <n v="0.51900000000000002"/>
    <n v="0.23"/>
    <n v="7"/>
    <n v="2"/>
    <n v="0.28999999999999998"/>
    <n v="0.54290322580645156"/>
    <n v="3.8003225806451608"/>
    <n v="0.85000000000000009"/>
    <n v="3.2497912713472474"/>
    <n v="19929"/>
    <n v="64765.090246679298"/>
    <e v="#N/A"/>
    <e v="#N/A"/>
    <e v="#N/A"/>
    <n v="10"/>
  </r>
  <r>
    <s v="教培"/>
    <s v="结婚&amp;摄影"/>
    <x v="2"/>
    <x v="1"/>
    <s v="A婚宴酒店"/>
    <x v="3"/>
    <x v="3"/>
    <x v="0"/>
    <n v="31"/>
    <n v="7"/>
    <n v="0.51900000000000002"/>
    <n v="0.23"/>
    <n v="6"/>
    <n v="2"/>
    <n v="0.33"/>
    <n v="0.54290322580645156"/>
    <n v="3.2574193548387091"/>
    <n v="0.85000000000000009"/>
    <n v="2.6110815939278926"/>
    <n v="19929"/>
    <n v="52036.245085388975"/>
    <e v="#N/A"/>
    <e v="#N/A"/>
    <e v="#N/A"/>
    <n v="9"/>
  </r>
  <r>
    <s v="教培"/>
    <s v="结婚&amp;摄影"/>
    <x v="2"/>
    <x v="1"/>
    <s v="A婚宴酒店"/>
    <x v="4"/>
    <x v="4"/>
    <x v="1"/>
    <n v="52"/>
    <n v="11"/>
    <n v="0.51900000000000002"/>
    <n v="0.21"/>
    <n v="11"/>
    <n v="7"/>
    <n v="0.64"/>
    <n v="0.54290322580645156"/>
    <n v="7"/>
    <n v="0.85000000000000009"/>
    <n v="3.9611764705882351"/>
    <n v="19929"/>
    <n v="78942.285882352939"/>
    <e v="#N/A"/>
    <e v="#N/A"/>
    <e v="#N/A"/>
    <n v="14"/>
  </r>
  <r>
    <s v="教培"/>
    <s v="结婚&amp;摄影"/>
    <x v="2"/>
    <x v="1"/>
    <s v="A婚宴酒店"/>
    <x v="5"/>
    <x v="5"/>
    <x v="0"/>
    <n v="62"/>
    <n v="13"/>
    <n v="0.51900000000000002"/>
    <n v="0.21"/>
    <n v="11"/>
    <n v="9"/>
    <n v="0.82"/>
    <n v="0.54290322580645156"/>
    <n v="9"/>
    <n v="0.85000000000000009"/>
    <n v="5.0929411764705872"/>
    <n v="19929"/>
    <n v="101497.22470588233"/>
    <e v="#N/A"/>
    <e v="#N/A"/>
    <e v="#N/A"/>
    <n v="13"/>
  </r>
  <r>
    <s v="教培"/>
    <s v="结婚&amp;摄影"/>
    <x v="2"/>
    <x v="1"/>
    <s v="A婚宴酒店"/>
    <x v="6"/>
    <x v="6"/>
    <x v="0"/>
    <n v="63"/>
    <n v="19"/>
    <n v="0.51900000000000002"/>
    <n v="0.3"/>
    <n v="21"/>
    <n v="11"/>
    <n v="0.52"/>
    <n v="0.54290322580645156"/>
    <n v="11.400967741935483"/>
    <n v="0.85000000000000009"/>
    <n v="6.6964326375711556"/>
    <n v="19929"/>
    <n v="133453.20603415556"/>
    <e v="#N/A"/>
    <e v="#N/A"/>
    <e v="#N/A"/>
    <n v="30"/>
  </r>
  <r>
    <s v="教培"/>
    <s v="结婚&amp;摄影"/>
    <x v="2"/>
    <x v="1"/>
    <s v="A婚宴酒店"/>
    <x v="3"/>
    <x v="7"/>
    <x v="0"/>
    <n v="23"/>
    <n v="7"/>
    <n v="0.51900000000000002"/>
    <n v="0.3"/>
    <n v="6"/>
    <n v="2"/>
    <n v="0.33"/>
    <n v="0.54290322580645156"/>
    <n v="3.2574193548387091"/>
    <n v="0.85000000000000009"/>
    <n v="2.6110815939278926"/>
    <n v="19929"/>
    <n v="52036.245085388975"/>
    <e v="#N/A"/>
    <e v="#N/A"/>
    <e v="#N/A"/>
    <n v="9"/>
  </r>
  <r>
    <s v="教培"/>
    <s v="结婚&amp;摄影"/>
    <x v="2"/>
    <x v="2"/>
    <s v="B婚宴酒店"/>
    <x v="3"/>
    <x v="8"/>
    <x v="0"/>
    <n v="6"/>
    <n v="0"/>
    <n v="0.51900000000000002"/>
    <n v="0"/>
    <n v="1"/>
    <n v="0"/>
    <n v="0"/>
    <n v="0.69307692307692315"/>
    <n v="0.69307692307692315"/>
    <n v="0.85000000000000009"/>
    <n v="0.81538461538461537"/>
    <n v="17702.5"/>
    <n v="14434.346153846154"/>
    <e v="#N/A"/>
    <e v="#N/A"/>
    <e v="#N/A"/>
    <n v="1"/>
  </r>
  <r>
    <s v="教培"/>
    <s v="结婚&amp;摄影"/>
    <x v="2"/>
    <x v="2"/>
    <s v="B婚宴酒店"/>
    <x v="3"/>
    <x v="9"/>
    <x v="0"/>
    <n v="12"/>
    <n v="4"/>
    <n v="0.51900000000000002"/>
    <n v="0.33"/>
    <n v="4"/>
    <n v="4"/>
    <n v="1"/>
    <n v="0.69307692307692315"/>
    <n v="4"/>
    <n v="0.85000000000000009"/>
    <n v="2.2635294117647056"/>
    <n v="17702.5"/>
    <n v="40070.129411764698"/>
    <e v="#N/A"/>
    <e v="#N/A"/>
    <e v="#N/A"/>
    <n v="5"/>
  </r>
  <r>
    <s v="教培"/>
    <s v="结婚&amp;摄影"/>
    <x v="2"/>
    <x v="2"/>
    <s v="B婚宴酒店"/>
    <x v="7"/>
    <x v="10"/>
    <x v="0"/>
    <n v="13"/>
    <n v="1"/>
    <n v="0.51900000000000002"/>
    <n v="0.08"/>
    <n v="5"/>
    <n v="1"/>
    <n v="0.2"/>
    <n v="0.69307692307692315"/>
    <n v="3.4653846153846155"/>
    <n v="0.85000000000000009"/>
    <n v="3.4663348416289588"/>
    <n v="17702.5"/>
    <n v="61362.792533936641"/>
    <e v="#N/A"/>
    <e v="#N/A"/>
    <e v="#N/A"/>
    <n v="6"/>
  </r>
  <r>
    <s v="教培"/>
    <s v="结婚&amp;摄影"/>
    <x v="2"/>
    <x v="2"/>
    <s v="B婚宴酒店"/>
    <x v="8"/>
    <x v="11"/>
    <x v="0"/>
    <n v="18"/>
    <n v="14"/>
    <n v="0.51900000000000002"/>
    <n v="0.78"/>
    <n v="10"/>
    <n v="10"/>
    <n v="1"/>
    <n v="0.69307692307692315"/>
    <n v="10"/>
    <n v="0.85000000000000009"/>
    <n v="5.6588235294117633"/>
    <n v="17702.5"/>
    <n v="100175.32352941173"/>
    <e v="#N/A"/>
    <e v="#N/A"/>
    <e v="#N/A"/>
    <n v="10"/>
  </r>
  <r>
    <s v="教培"/>
    <s v="结婚&amp;摄影"/>
    <x v="2"/>
    <x v="2"/>
    <s v="B婚宴酒店"/>
    <x v="9"/>
    <x v="12"/>
    <x v="0"/>
    <n v="8"/>
    <n v="0"/>
    <n v="0.51900000000000002"/>
    <n v="0"/>
    <n v="0"/>
    <n v="0"/>
    <n v="0"/>
    <n v="0.69307692307692315"/>
    <n v="0"/>
    <n v="0.85000000000000009"/>
    <n v="0"/>
    <n v="17702.5"/>
    <n v="0"/>
    <e v="#N/A"/>
    <e v="#N/A"/>
    <e v="#N/A"/>
    <n v="1"/>
  </r>
  <r>
    <s v="教培"/>
    <s v="结婚&amp;摄影"/>
    <x v="2"/>
    <x v="2"/>
    <s v="B婚宴酒店"/>
    <x v="10"/>
    <x v="13"/>
    <x v="0"/>
    <n v="104"/>
    <n v="65"/>
    <n v="0.51900000000000002"/>
    <n v="0.63"/>
    <n v="39"/>
    <n v="33"/>
    <n v="0.85"/>
    <n v="0.69307692307692315"/>
    <n v="33"/>
    <n v="0.85000000000000009"/>
    <n v="18.674117647058821"/>
    <n v="17702.5"/>
    <n v="330578.56764705881"/>
    <e v="#N/A"/>
    <e v="#N/A"/>
    <e v="#N/A"/>
    <n v="38"/>
  </r>
  <r>
    <s v="教培"/>
    <s v="结婚&amp;摄影"/>
    <x v="2"/>
    <x v="2"/>
    <s v="B婚宴酒店"/>
    <x v="11"/>
    <x v="14"/>
    <x v="1"/>
    <n v="33"/>
    <n v="5"/>
    <n v="0.51900000000000002"/>
    <n v="0.15"/>
    <n v="4"/>
    <n v="2"/>
    <n v="0.5"/>
    <n v="0.69307692307692315"/>
    <n v="2.7723076923076926"/>
    <n v="0.85000000000000009"/>
    <n v="2.0403619909502262"/>
    <n v="17702.5"/>
    <n v="36119.508144796382"/>
    <e v="#N/A"/>
    <e v="#N/A"/>
    <e v="#N/A"/>
    <n v="6"/>
  </r>
  <r>
    <s v="教培"/>
    <s v="结婚&amp;摄影"/>
    <x v="2"/>
    <x v="2"/>
    <s v="B婚宴酒店"/>
    <x v="5"/>
    <x v="15"/>
    <x v="0"/>
    <n v="39"/>
    <n v="15"/>
    <n v="0.51900000000000002"/>
    <n v="0.38"/>
    <n v="7"/>
    <n v="4"/>
    <n v="0.56999999999999995"/>
    <n v="0.69307692307692315"/>
    <n v="4.8515384615384622"/>
    <n v="0.85000000000000009"/>
    <n v="3.2653393665158377"/>
    <n v="17702.5"/>
    <n v="57804.670135746615"/>
    <e v="#N/A"/>
    <e v="#N/A"/>
    <e v="#N/A"/>
    <n v="13"/>
  </r>
  <r>
    <s v="教培"/>
    <s v="结婚&amp;摄影"/>
    <x v="2"/>
    <x v="2"/>
    <s v="B婚宴酒店"/>
    <x v="2"/>
    <x v="16"/>
    <x v="1"/>
    <n v="27"/>
    <n v="17"/>
    <n v="0.51900000000000002"/>
    <n v="0.63"/>
    <n v="7"/>
    <n v="7"/>
    <n v="1"/>
    <n v="0.69307692307692315"/>
    <n v="7"/>
    <n v="0.85000000000000009"/>
    <n v="3.9611764705882351"/>
    <n v="17702.5"/>
    <n v="70122.726470588226"/>
    <e v="#N/A"/>
    <e v="#N/A"/>
    <e v="#N/A"/>
    <n v="11"/>
  </r>
  <r>
    <s v="教培"/>
    <s v="结婚&amp;摄影"/>
    <x v="2"/>
    <x v="2"/>
    <s v="B婚宴酒店"/>
    <x v="12"/>
    <x v="17"/>
    <x v="0"/>
    <n v="18"/>
    <n v="3"/>
    <n v="0.51900000000000002"/>
    <n v="0.17"/>
    <n v="1"/>
    <n v="1"/>
    <n v="1"/>
    <n v="0.69307692307692315"/>
    <n v="1"/>
    <n v="0.85000000000000009"/>
    <n v="0.56588235294117639"/>
    <n v="17702.5"/>
    <n v="10017.532352941174"/>
    <e v="#N/A"/>
    <e v="#N/A"/>
    <e v="#N/A"/>
    <n v="7"/>
  </r>
  <r>
    <s v="教培"/>
    <s v="结婚&amp;摄影"/>
    <x v="2"/>
    <x v="2"/>
    <s v="B婚宴酒店"/>
    <x v="13"/>
    <x v="18"/>
    <x v="1"/>
    <n v="36"/>
    <n v="9"/>
    <n v="0.51900000000000002"/>
    <n v="0.25"/>
    <n v="8"/>
    <n v="6"/>
    <n v="0.75"/>
    <n v="0.69307692307692315"/>
    <n v="6"/>
    <n v="0.85000000000000009"/>
    <n v="3.3952941176470586"/>
    <n v="17702.5"/>
    <n v="60105.194117647057"/>
    <e v="#N/A"/>
    <e v="#N/A"/>
    <e v="#N/A"/>
    <n v="10"/>
  </r>
  <r>
    <s v="教培"/>
    <s v="结婚&amp;摄影"/>
    <x v="2"/>
    <x v="2"/>
    <s v="B婚宴酒店"/>
    <x v="14"/>
    <x v="19"/>
    <x v="1"/>
    <n v="23"/>
    <n v="5"/>
    <n v="0.51900000000000002"/>
    <n v="0.22"/>
    <n v="3"/>
    <n v="1"/>
    <n v="0.33"/>
    <n v="0.69307692307692315"/>
    <n v="2.0792307692307697"/>
    <n v="0.85000000000000009"/>
    <n v="1.8355656108597287"/>
    <n v="17702.5"/>
    <n v="32494.100226244347"/>
    <e v="#N/A"/>
    <e v="#N/A"/>
    <e v="#N/A"/>
    <n v="8"/>
  </r>
  <r>
    <s v="教培"/>
    <s v="结婚&amp;摄影"/>
    <x v="2"/>
    <x v="2"/>
    <s v="B婚宴酒店"/>
    <x v="5"/>
    <x v="20"/>
    <x v="0"/>
    <n v="34"/>
    <n v="10"/>
    <n v="0.51900000000000002"/>
    <n v="0.28999999999999998"/>
    <n v="4"/>
    <n v="3"/>
    <n v="0.75"/>
    <n v="0.69307692307692315"/>
    <n v="3"/>
    <n v="0.85000000000000009"/>
    <n v="1.6976470588235293"/>
    <n v="17702.5"/>
    <n v="30052.597058823529"/>
    <e v="#N/A"/>
    <e v="#N/A"/>
    <e v="#N/A"/>
    <n v="5"/>
  </r>
  <r>
    <s v="教培"/>
    <s v="结婚&amp;摄影"/>
    <x v="2"/>
    <x v="2"/>
    <s v="B婚宴酒店"/>
    <x v="9"/>
    <x v="21"/>
    <x v="0"/>
    <n v="11"/>
    <n v="1"/>
    <n v="0.51900000000000002"/>
    <n v="0.09"/>
    <n v="0"/>
    <n v="0"/>
    <n v="0"/>
    <n v="0.69307692307692315"/>
    <n v="0"/>
    <n v="0.85000000000000009"/>
    <n v="0"/>
    <n v="17702.5"/>
    <n v="0"/>
    <e v="#N/A"/>
    <e v="#N/A"/>
    <e v="#N/A"/>
    <n v="1"/>
  </r>
  <r>
    <s v="教培"/>
    <s v="结婚&amp;摄影"/>
    <x v="2"/>
    <x v="2"/>
    <s v="B婚宴酒店"/>
    <x v="2"/>
    <x v="22"/>
    <x v="1"/>
    <n v="88"/>
    <n v="46"/>
    <n v="0.51900000000000002"/>
    <n v="0.52"/>
    <n v="19"/>
    <n v="10"/>
    <n v="0.53"/>
    <n v="0.69307692307692315"/>
    <n v="13.168461538461539"/>
    <n v="0.85000000000000009"/>
    <n v="9.3864253393665145"/>
    <n v="17702.5"/>
    <n v="166163.19457013573"/>
    <e v="#N/A"/>
    <e v="#N/A"/>
    <e v="#N/A"/>
    <n v="14"/>
  </r>
  <r>
    <s v="教培"/>
    <s v="结婚&amp;摄影"/>
    <x v="2"/>
    <x v="2"/>
    <s v="B婚宴酒店"/>
    <x v="15"/>
    <x v="23"/>
    <x v="1"/>
    <n v="45"/>
    <n v="7"/>
    <n v="0.51900000000000002"/>
    <n v="0.16"/>
    <n v="9"/>
    <n v="1"/>
    <n v="0.11"/>
    <n v="0.69307692307692315"/>
    <n v="6.2376923076923081"/>
    <n v="0.85000000000000009"/>
    <n v="6.7278733031674207"/>
    <n v="17702.5"/>
    <n v="119100.17714932126"/>
    <e v="#N/A"/>
    <e v="#N/A"/>
    <e v="#N/A"/>
    <n v="10"/>
  </r>
  <r>
    <s v="教培"/>
    <s v="结婚&amp;摄影"/>
    <x v="2"/>
    <x v="2"/>
    <s v="B婚宴酒店"/>
    <x v="16"/>
    <x v="24"/>
    <x v="1"/>
    <n v="43"/>
    <n v="11"/>
    <n v="0.51900000000000002"/>
    <n v="0.26"/>
    <n v="12"/>
    <n v="9"/>
    <n v="0.75"/>
    <n v="0.69307692307692315"/>
    <n v="9"/>
    <n v="0.85000000000000009"/>
    <n v="5.0929411764705872"/>
    <n v="17702.5"/>
    <n v="90157.791176470564"/>
    <e v="#N/A"/>
    <e v="#N/A"/>
    <e v="#N/A"/>
    <n v="10"/>
  </r>
  <r>
    <s v="教培"/>
    <s v="结婚&amp;摄影"/>
    <x v="2"/>
    <x v="2"/>
    <s v="B婚宴酒店"/>
    <x v="17"/>
    <x v="25"/>
    <x v="1"/>
    <n v="65"/>
    <n v="31"/>
    <n v="0.51900000000000002"/>
    <n v="0.48"/>
    <n v="16"/>
    <n v="12"/>
    <n v="0.75"/>
    <n v="0.69307692307692315"/>
    <n v="12"/>
    <n v="0.85000000000000009"/>
    <n v="6.7905882352941171"/>
    <n v="17702.5"/>
    <n v="120210.38823529411"/>
    <e v="#N/A"/>
    <e v="#N/A"/>
    <e v="#N/A"/>
    <n v="15"/>
  </r>
  <r>
    <s v="教培"/>
    <s v="结婚&amp;摄影"/>
    <x v="2"/>
    <x v="2"/>
    <s v="B婚宴酒店"/>
    <x v="18"/>
    <x v="26"/>
    <x v="0"/>
    <n v="17"/>
    <n v="3"/>
    <n v="0.51900000000000002"/>
    <n v="0.18"/>
    <n v="3"/>
    <n v="1"/>
    <n v="0.33"/>
    <n v="0.69307692307692315"/>
    <n v="2.0792307692307697"/>
    <n v="0.85000000000000009"/>
    <n v="1.8355656108597287"/>
    <n v="17702.5"/>
    <n v="32494.100226244347"/>
    <e v="#N/A"/>
    <e v="#N/A"/>
    <e v="#N/A"/>
    <n v="6"/>
  </r>
  <r>
    <s v="教培"/>
    <s v="结婚&amp;摄影"/>
    <x v="2"/>
    <x v="2"/>
    <s v="B婚宴酒店"/>
    <x v="14"/>
    <x v="27"/>
    <x v="1"/>
    <n v="43"/>
    <n v="6"/>
    <n v="0.51900000000000002"/>
    <n v="0.14000000000000001"/>
    <n v="4"/>
    <n v="1"/>
    <n v="0.25"/>
    <n v="0.69307692307692315"/>
    <n v="2.7723076923076926"/>
    <n v="0.85000000000000009"/>
    <n v="2.6509502262443436"/>
    <n v="17702.5"/>
    <n v="46928.446380090492"/>
    <e v="#N/A"/>
    <e v="#N/A"/>
    <e v="#N/A"/>
    <n v="6"/>
  </r>
  <r>
    <s v="教培"/>
    <s v="结婚&amp;摄影"/>
    <x v="2"/>
    <x v="3"/>
    <s v="C婚宴酒店"/>
    <x v="19"/>
    <x v="28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29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30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9"/>
    <x v="31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32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33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8"/>
    <x v="34"/>
    <x v="0"/>
    <n v="6"/>
    <n v="1"/>
    <n v="0.51900000000000002"/>
    <n v="0.17"/>
    <n v="0"/>
    <n v="0"/>
    <n v="0"/>
    <n v="0.33150000000000002"/>
    <n v="0"/>
    <n v="0.85000000000000009"/>
    <n v="0"/>
    <n v="13140"/>
    <n v="0"/>
    <e v="#N/A"/>
    <e v="#N/A"/>
    <e v="#N/A"/>
    <n v="2"/>
  </r>
  <r>
    <s v="教培"/>
    <s v="结婚&amp;摄影"/>
    <x v="2"/>
    <x v="3"/>
    <s v="C婚宴酒店"/>
    <x v="20"/>
    <x v="35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36"/>
    <x v="1"/>
    <n v="9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1"/>
    <x v="37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38"/>
    <x v="0"/>
    <n v="2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2"/>
    <x v="39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3"/>
    <x v="40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41"/>
    <x v="1"/>
    <n v="10"/>
    <n v="3"/>
    <n v="0.51900000000000002"/>
    <n v="0.3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42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43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44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5"/>
    <x v="45"/>
    <x v="0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46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47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48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49"/>
    <x v="1"/>
    <n v="9"/>
    <n v="1"/>
    <n v="0.51900000000000002"/>
    <n v="0.11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0"/>
    <x v="50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51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8"/>
    <x v="52"/>
    <x v="0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53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54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55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56"/>
    <x v="0"/>
    <n v="7"/>
    <n v="1"/>
    <n v="0.51900000000000002"/>
    <n v="0.14000000000000001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57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58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59"/>
    <x v="1"/>
    <n v="3"/>
    <n v="1"/>
    <n v="0.51900000000000002"/>
    <n v="0.33"/>
    <n v="1"/>
    <n v="1"/>
    <n v="1"/>
    <n v="0.33150000000000002"/>
    <n v="1"/>
    <n v="0.85000000000000009"/>
    <n v="0.56588235294117639"/>
    <n v="13140"/>
    <n v="7435.6941176470582"/>
    <e v="#N/A"/>
    <e v="#N/A"/>
    <e v="#N/A"/>
    <n v="0"/>
  </r>
  <r>
    <s v="教培"/>
    <s v="结婚&amp;摄影"/>
    <x v="2"/>
    <x v="3"/>
    <s v="C婚宴酒店"/>
    <x v="19"/>
    <x v="60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61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6"/>
    <x v="62"/>
    <x v="1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63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64"/>
    <x v="1"/>
    <n v="7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1"/>
  </r>
  <r>
    <s v="教培"/>
    <s v="结婚&amp;摄影"/>
    <x v="2"/>
    <x v="3"/>
    <s v="C婚宴酒店"/>
    <x v="20"/>
    <x v="65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66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67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68"/>
    <x v="0"/>
    <n v="13"/>
    <n v="5"/>
    <n v="0.51900000000000002"/>
    <n v="0.38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7"/>
    <x v="69"/>
    <x v="1"/>
    <n v="3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1"/>
  </r>
  <r>
    <s v="教培"/>
    <s v="结婚&amp;摄影"/>
    <x v="2"/>
    <x v="3"/>
    <s v="C婚宴酒店"/>
    <x v="22"/>
    <x v="70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71"/>
    <x v="1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72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73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74"/>
    <x v="1"/>
    <n v="9"/>
    <n v="1"/>
    <n v="0.51900000000000002"/>
    <n v="0.11"/>
    <n v="1"/>
    <n v="1"/>
    <n v="1"/>
    <n v="0.33150000000000002"/>
    <n v="1"/>
    <n v="0.85000000000000009"/>
    <n v="0.56588235294117639"/>
    <n v="13140"/>
    <n v="7435.6941176470582"/>
    <e v="#N/A"/>
    <e v="#N/A"/>
    <e v="#N/A"/>
    <n v="0"/>
  </r>
  <r>
    <s v="教培"/>
    <s v="结婚&amp;摄影"/>
    <x v="2"/>
    <x v="3"/>
    <s v="C婚宴酒店"/>
    <x v="25"/>
    <x v="75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76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77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78"/>
    <x v="1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9"/>
    <x v="79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80"/>
    <x v="1"/>
    <n v="22"/>
    <n v="4"/>
    <n v="0.51900000000000002"/>
    <n v="0.18"/>
    <n v="1"/>
    <n v="1"/>
    <n v="1"/>
    <n v="0.33150000000000002"/>
    <n v="1"/>
    <n v="0.85000000000000009"/>
    <n v="0.56588235294117639"/>
    <n v="13140"/>
    <n v="7435.6941176470582"/>
    <e v="#N/A"/>
    <e v="#N/A"/>
    <e v="#N/A"/>
    <n v="0"/>
  </r>
  <r>
    <s v="教培"/>
    <s v="结婚&amp;摄影"/>
    <x v="2"/>
    <x v="3"/>
    <s v="C婚宴酒店"/>
    <x v="16"/>
    <x v="81"/>
    <x v="1"/>
    <n v="11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5"/>
    <x v="82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83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84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85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5"/>
    <x v="86"/>
    <x v="0"/>
    <n v="9"/>
    <n v="2"/>
    <n v="0.51900000000000002"/>
    <n v="0.22"/>
    <n v="0"/>
    <n v="0"/>
    <n v="0"/>
    <n v="0.33150000000000002"/>
    <n v="0"/>
    <n v="0.85000000000000009"/>
    <n v="0"/>
    <n v="13140"/>
    <n v="0"/>
    <e v="#N/A"/>
    <e v="#N/A"/>
    <e v="#N/A"/>
    <n v="2"/>
  </r>
  <r>
    <s v="教培"/>
    <s v="结婚&amp;摄影"/>
    <x v="2"/>
    <x v="3"/>
    <s v="C婚宴酒店"/>
    <x v="28"/>
    <x v="87"/>
    <x v="2"/>
    <n v="69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8"/>
    <x v="88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89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90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3"/>
    <x v="91"/>
    <x v="1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1"/>
    <x v="92"/>
    <x v="1"/>
    <n v="24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6"/>
    <x v="93"/>
    <x v="1"/>
    <n v="14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4"/>
    <x v="94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95"/>
    <x v="1"/>
    <n v="12"/>
    <n v="0"/>
    <n v="0.51900000000000002"/>
    <n v="0"/>
    <n v="3"/>
    <n v="0"/>
    <n v="0"/>
    <n v="0.33150000000000002"/>
    <n v="0.99450000000000005"/>
    <n v="0.85000000000000009"/>
    <n v="1.17"/>
    <n v="13140"/>
    <n v="15373.8"/>
    <e v="#N/A"/>
    <e v="#N/A"/>
    <e v="#N/A"/>
    <n v="0"/>
  </r>
  <r>
    <s v="教培"/>
    <s v="结婚&amp;摄影"/>
    <x v="2"/>
    <x v="3"/>
    <s v="C婚宴酒店"/>
    <x v="25"/>
    <x v="96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97"/>
    <x v="0"/>
    <n v="3"/>
    <n v="1"/>
    <n v="0.51900000000000002"/>
    <n v="0.33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98"/>
    <x v="1"/>
    <n v="4"/>
    <n v="1"/>
    <n v="0.51900000000000002"/>
    <n v="0.2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99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100"/>
    <x v="1"/>
    <n v="21"/>
    <n v="8"/>
    <n v="0.51900000000000002"/>
    <n v="0.38"/>
    <n v="4"/>
    <n v="4"/>
    <n v="1"/>
    <n v="0.33150000000000002"/>
    <n v="4"/>
    <n v="0.85000000000000009"/>
    <n v="2.2635294117647056"/>
    <n v="13140"/>
    <n v="29742.776470588233"/>
    <e v="#N/A"/>
    <e v="#N/A"/>
    <e v="#N/A"/>
    <n v="5"/>
  </r>
  <r>
    <s v="教培"/>
    <s v="结婚&amp;摄影"/>
    <x v="2"/>
    <x v="3"/>
    <s v="C婚宴酒店"/>
    <x v="26"/>
    <x v="101"/>
    <x v="1"/>
    <n v="11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6"/>
    <x v="102"/>
    <x v="1"/>
    <n v="3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103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104"/>
    <x v="1"/>
    <n v="5"/>
    <n v="1"/>
    <n v="0.51900000000000002"/>
    <n v="0.2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5"/>
    <x v="105"/>
    <x v="0"/>
    <n v="10"/>
    <n v="3"/>
    <n v="0.51900000000000002"/>
    <n v="0.3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2"/>
  </r>
  <r>
    <s v="教培"/>
    <s v="结婚&amp;摄影"/>
    <x v="2"/>
    <x v="3"/>
    <s v="C婚宴酒店"/>
    <x v="22"/>
    <x v="106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10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1"/>
    <x v="108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109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110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111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3"/>
    <x v="112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113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114"/>
    <x v="0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115"/>
    <x v="1"/>
    <n v="31"/>
    <n v="2"/>
    <n v="0.51900000000000002"/>
    <n v="0.06"/>
    <n v="1"/>
    <n v="1"/>
    <n v="1"/>
    <n v="0.33150000000000002"/>
    <n v="1"/>
    <n v="0.85000000000000009"/>
    <n v="0.56588235294117639"/>
    <n v="13140"/>
    <n v="7435.6941176470582"/>
    <e v="#N/A"/>
    <e v="#N/A"/>
    <e v="#N/A"/>
    <n v="7"/>
  </r>
  <r>
    <s v="教培"/>
    <s v="结婚&amp;摄影"/>
    <x v="2"/>
    <x v="3"/>
    <s v="C婚宴酒店"/>
    <x v="22"/>
    <x v="116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117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3"/>
    <x v="118"/>
    <x v="1"/>
    <n v="18"/>
    <n v="4"/>
    <n v="0.51900000000000002"/>
    <n v="0.22"/>
    <n v="2"/>
    <n v="2"/>
    <n v="1"/>
    <n v="0.33150000000000002"/>
    <n v="2"/>
    <n v="0.85000000000000009"/>
    <n v="1.1317647058823528"/>
    <n v="13140"/>
    <n v="14871.388235294116"/>
    <e v="#N/A"/>
    <e v="#N/A"/>
    <e v="#N/A"/>
    <n v="3"/>
  </r>
  <r>
    <s v="教培"/>
    <s v="结婚&amp;摄影"/>
    <x v="2"/>
    <x v="3"/>
    <s v="C婚宴酒店"/>
    <x v="14"/>
    <x v="119"/>
    <x v="1"/>
    <n v="5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8"/>
    <x v="120"/>
    <x v="0"/>
    <n v="4"/>
    <n v="1"/>
    <n v="0.51900000000000002"/>
    <n v="0.2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121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9"/>
    <x v="122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123"/>
    <x v="0"/>
    <n v="4"/>
    <n v="1"/>
    <n v="0.51900000000000002"/>
    <n v="0.25"/>
    <n v="2"/>
    <n v="1"/>
    <n v="0.5"/>
    <n v="0.33150000000000002"/>
    <n v="1"/>
    <n v="0.85000000000000009"/>
    <n v="0.56588235294117639"/>
    <n v="13140"/>
    <n v="7435.6941176470582"/>
    <e v="#N/A"/>
    <e v="#N/A"/>
    <e v="#N/A"/>
    <n v="0"/>
  </r>
  <r>
    <s v="教培"/>
    <s v="结婚&amp;摄影"/>
    <x v="2"/>
    <x v="3"/>
    <s v="C婚宴酒店"/>
    <x v="15"/>
    <x v="124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125"/>
    <x v="1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7"/>
    <x v="126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127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128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129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6"/>
    <x v="130"/>
    <x v="0"/>
    <n v="4"/>
    <n v="1"/>
    <n v="0.51900000000000002"/>
    <n v="0.2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8"/>
    <x v="131"/>
    <x v="0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132"/>
    <x v="1"/>
    <n v="3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0"/>
    <x v="133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134"/>
    <x v="0"/>
    <n v="1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135"/>
    <x v="1"/>
    <n v="3"/>
    <n v="1"/>
    <n v="0.51900000000000002"/>
    <n v="0.33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136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0"/>
    <x v="137"/>
    <x v="2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138"/>
    <x v="0"/>
    <n v="2"/>
    <n v="1"/>
    <n v="0.51900000000000002"/>
    <n v="0.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139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140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141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142"/>
    <x v="1"/>
    <n v="1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"/>
    <x v="143"/>
    <x v="1"/>
    <n v="20"/>
    <n v="15"/>
    <n v="0.51900000000000002"/>
    <n v="0.75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3"/>
  </r>
  <r>
    <s v="教培"/>
    <s v="结婚&amp;摄影"/>
    <x v="2"/>
    <x v="3"/>
    <s v="C婚宴酒店"/>
    <x v="18"/>
    <x v="144"/>
    <x v="0"/>
    <n v="2"/>
    <n v="1"/>
    <n v="0.51900000000000002"/>
    <n v="0.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145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146"/>
    <x v="1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14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148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149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6"/>
    <x v="150"/>
    <x v="1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151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152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153"/>
    <x v="1"/>
    <n v="1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6"/>
    <x v="154"/>
    <x v="1"/>
    <n v="16"/>
    <n v="1"/>
    <n v="0.51900000000000002"/>
    <n v="0.06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155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156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157"/>
    <x v="1"/>
    <n v="1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2"/>
  </r>
  <r>
    <s v="教培"/>
    <s v="结婚&amp;摄影"/>
    <x v="2"/>
    <x v="3"/>
    <s v="C婚宴酒店"/>
    <x v="12"/>
    <x v="158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159"/>
    <x v="1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160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3"/>
    <x v="161"/>
    <x v="1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162"/>
    <x v="0"/>
    <n v="2"/>
    <n v="1"/>
    <n v="0.51900000000000002"/>
    <n v="0.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163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164"/>
    <x v="0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165"/>
    <x v="0"/>
    <n v="7"/>
    <n v="1"/>
    <n v="0.51900000000000002"/>
    <n v="0.14000000000000001"/>
    <n v="1"/>
    <n v="1"/>
    <n v="1"/>
    <n v="0.33150000000000002"/>
    <n v="1"/>
    <n v="0.85000000000000009"/>
    <n v="0.56588235294117639"/>
    <n v="13140"/>
    <n v="7435.6941176470582"/>
    <e v="#N/A"/>
    <e v="#N/A"/>
    <e v="#N/A"/>
    <n v="1"/>
  </r>
  <r>
    <s v="教培"/>
    <s v="结婚&amp;摄影"/>
    <x v="2"/>
    <x v="3"/>
    <s v="C婚宴酒店"/>
    <x v="2"/>
    <x v="166"/>
    <x v="1"/>
    <n v="7"/>
    <n v="2"/>
    <n v="0.51900000000000002"/>
    <n v="0.28999999999999998"/>
    <n v="1"/>
    <n v="1"/>
    <n v="1"/>
    <n v="0.33150000000000002"/>
    <n v="1"/>
    <n v="0.85000000000000009"/>
    <n v="0.56588235294117639"/>
    <n v="13140"/>
    <n v="7435.6941176470582"/>
    <e v="#N/A"/>
    <e v="#N/A"/>
    <e v="#N/A"/>
    <n v="0"/>
  </r>
  <r>
    <s v="教培"/>
    <s v="结婚&amp;摄影"/>
    <x v="2"/>
    <x v="3"/>
    <s v="C婚宴酒店"/>
    <x v="26"/>
    <x v="167"/>
    <x v="1"/>
    <n v="2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8"/>
    <x v="168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169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0"/>
    <x v="170"/>
    <x v="2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171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172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173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174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175"/>
    <x v="1"/>
    <n v="16"/>
    <n v="0"/>
    <n v="0.51900000000000002"/>
    <n v="0"/>
    <n v="2"/>
    <n v="0"/>
    <n v="0"/>
    <n v="0.33150000000000002"/>
    <n v="0.66300000000000003"/>
    <n v="0.85000000000000009"/>
    <n v="0.77999999999999992"/>
    <n v="13140"/>
    <n v="10249.199999999999"/>
    <e v="#N/A"/>
    <e v="#N/A"/>
    <e v="#N/A"/>
    <n v="1"/>
  </r>
  <r>
    <s v="教培"/>
    <s v="结婚&amp;摄影"/>
    <x v="2"/>
    <x v="3"/>
    <s v="C婚宴酒店"/>
    <x v="8"/>
    <x v="176"/>
    <x v="0"/>
    <n v="6"/>
    <n v="1"/>
    <n v="0.51900000000000002"/>
    <n v="0.17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177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0"/>
    <x v="178"/>
    <x v="2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179"/>
    <x v="1"/>
    <n v="1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180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181"/>
    <x v="1"/>
    <n v="1"/>
    <n v="1"/>
    <n v="0.51900000000000002"/>
    <n v="1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182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0"/>
    <x v="183"/>
    <x v="2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184"/>
    <x v="0"/>
    <n v="3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3"/>
    <x v="185"/>
    <x v="1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3"/>
    <x v="186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187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8"/>
    <x v="188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189"/>
    <x v="0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3"/>
    <x v="190"/>
    <x v="1"/>
    <n v="1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191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192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193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194"/>
    <x v="1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0"/>
    <x v="195"/>
    <x v="2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196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19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198"/>
    <x v="0"/>
    <n v="3"/>
    <n v="1"/>
    <n v="0.51900000000000002"/>
    <n v="0.33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199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200"/>
    <x v="0"/>
    <n v="3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3"/>
    <x v="201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202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203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204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205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7"/>
    <x v="206"/>
    <x v="1"/>
    <n v="4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8"/>
    <x v="207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208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209"/>
    <x v="0"/>
    <n v="8"/>
    <n v="1"/>
    <n v="0.51900000000000002"/>
    <n v="0.13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1"/>
  </r>
  <r>
    <s v="教培"/>
    <s v="结婚&amp;摄影"/>
    <x v="2"/>
    <x v="3"/>
    <s v="C婚宴酒店"/>
    <x v="3"/>
    <x v="210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211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212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6"/>
    <x v="213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214"/>
    <x v="0"/>
    <n v="1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3"/>
    <x v="215"/>
    <x v="0"/>
    <n v="1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9"/>
    <x v="216"/>
    <x v="0"/>
    <n v="4"/>
    <n v="1"/>
    <n v="0.51900000000000002"/>
    <n v="0.25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14"/>
    <x v="217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218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219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220"/>
    <x v="1"/>
    <n v="22"/>
    <n v="1"/>
    <n v="0.51900000000000002"/>
    <n v="0.05"/>
    <n v="3"/>
    <n v="0"/>
    <n v="0"/>
    <n v="0.33150000000000002"/>
    <n v="0.99450000000000005"/>
    <n v="0.85000000000000009"/>
    <n v="1.17"/>
    <n v="13140"/>
    <n v="15373.8"/>
    <e v="#N/A"/>
    <e v="#N/A"/>
    <e v="#N/A"/>
    <n v="3"/>
  </r>
  <r>
    <s v="教培"/>
    <s v="结婚&amp;摄影"/>
    <x v="2"/>
    <x v="3"/>
    <s v="C婚宴酒店"/>
    <x v="14"/>
    <x v="221"/>
    <x v="1"/>
    <n v="5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6"/>
    <x v="222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223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224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225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226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22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228"/>
    <x v="1"/>
    <n v="1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10"/>
    <x v="229"/>
    <x v="0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230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231"/>
    <x v="1"/>
    <n v="12"/>
    <n v="3"/>
    <n v="0.51900000000000002"/>
    <n v="0.25"/>
    <n v="1"/>
    <n v="1"/>
    <n v="1"/>
    <n v="0.33150000000000002"/>
    <n v="1"/>
    <n v="0.85000000000000009"/>
    <n v="0.56588235294117639"/>
    <n v="13140"/>
    <n v="7435.6941176470582"/>
    <e v="#N/A"/>
    <e v="#N/A"/>
    <e v="#N/A"/>
    <n v="0"/>
  </r>
  <r>
    <s v="教培"/>
    <s v="结婚&amp;摄影"/>
    <x v="2"/>
    <x v="3"/>
    <s v="C婚宴酒店"/>
    <x v="3"/>
    <x v="232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233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5"/>
    <x v="234"/>
    <x v="0"/>
    <n v="17"/>
    <n v="1"/>
    <n v="0.51900000000000002"/>
    <n v="0.06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1"/>
  </r>
  <r>
    <s v="教培"/>
    <s v="结婚&amp;摄影"/>
    <x v="2"/>
    <x v="3"/>
    <s v="C婚宴酒店"/>
    <x v="18"/>
    <x v="235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236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237"/>
    <x v="0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10"/>
    <x v="238"/>
    <x v="0"/>
    <n v="11"/>
    <n v="4"/>
    <n v="0.51900000000000002"/>
    <n v="0.36"/>
    <n v="1"/>
    <n v="1"/>
    <n v="1"/>
    <n v="0.33150000000000002"/>
    <n v="1"/>
    <n v="0.85000000000000009"/>
    <n v="0.56588235294117639"/>
    <n v="13140"/>
    <n v="7435.6941176470582"/>
    <e v="#N/A"/>
    <e v="#N/A"/>
    <e v="#N/A"/>
    <n v="1"/>
  </r>
  <r>
    <s v="教培"/>
    <s v="结婚&amp;摄影"/>
    <x v="2"/>
    <x v="3"/>
    <s v="C婚宴酒店"/>
    <x v="14"/>
    <x v="239"/>
    <x v="1"/>
    <n v="14"/>
    <n v="1"/>
    <n v="0.51900000000000002"/>
    <n v="7.0000000000000007E-2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240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9"/>
    <x v="241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242"/>
    <x v="1"/>
    <n v="19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6"/>
    <x v="243"/>
    <x v="0"/>
    <n v="1"/>
    <n v="1"/>
    <n v="0.51900000000000002"/>
    <n v="1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244"/>
    <x v="0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245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2"/>
    <x v="246"/>
    <x v="2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247"/>
    <x v="1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248"/>
    <x v="1"/>
    <n v="28"/>
    <n v="1"/>
    <n v="0.51900000000000002"/>
    <n v="0.04"/>
    <n v="2"/>
    <n v="0"/>
    <n v="0"/>
    <n v="0.33150000000000002"/>
    <n v="0.66300000000000003"/>
    <n v="0.85000000000000009"/>
    <n v="0.77999999999999992"/>
    <n v="13140"/>
    <n v="10249.199999999999"/>
    <e v="#N/A"/>
    <e v="#N/A"/>
    <e v="#N/A"/>
    <n v="2"/>
  </r>
  <r>
    <s v="教培"/>
    <s v="结婚&amp;摄影"/>
    <x v="2"/>
    <x v="3"/>
    <s v="C婚宴酒店"/>
    <x v="16"/>
    <x v="249"/>
    <x v="1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19"/>
    <x v="250"/>
    <x v="1"/>
    <n v="4"/>
    <n v="1"/>
    <n v="0.51900000000000002"/>
    <n v="0.2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251"/>
    <x v="0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252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253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254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255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256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25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258"/>
    <x v="1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259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260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261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262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263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264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265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266"/>
    <x v="1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13"/>
    <x v="26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268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21"/>
    <x v="269"/>
    <x v="1"/>
    <n v="3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26"/>
    <x v="270"/>
    <x v="1"/>
    <n v="46"/>
    <n v="0"/>
    <n v="0.51900000000000002"/>
    <n v="0"/>
    <n v="3"/>
    <n v="0"/>
    <n v="0"/>
    <n v="0.33150000000000002"/>
    <n v="0.99450000000000005"/>
    <n v="0.85000000000000009"/>
    <n v="1.17"/>
    <n v="13140"/>
    <n v="15373.8"/>
    <e v="#N/A"/>
    <e v="#N/A"/>
    <e v="#N/A"/>
    <n v="4"/>
  </r>
  <r>
    <s v="教培"/>
    <s v="结婚&amp;摄影"/>
    <x v="2"/>
    <x v="3"/>
    <s v="C婚宴酒店"/>
    <x v="25"/>
    <x v="271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272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6"/>
    <x v="273"/>
    <x v="1"/>
    <n v="9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2"/>
  </r>
  <r>
    <s v="教培"/>
    <s v="结婚&amp;摄影"/>
    <x v="2"/>
    <x v="3"/>
    <s v="C婚宴酒店"/>
    <x v="12"/>
    <x v="274"/>
    <x v="0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5"/>
    <x v="275"/>
    <x v="0"/>
    <n v="11"/>
    <n v="2"/>
    <n v="0.51900000000000002"/>
    <n v="0.18"/>
    <n v="0"/>
    <n v="0"/>
    <n v="0"/>
    <n v="0.33150000000000002"/>
    <n v="0"/>
    <n v="0.85000000000000009"/>
    <n v="0"/>
    <n v="13140"/>
    <n v="0"/>
    <e v="#N/A"/>
    <e v="#N/A"/>
    <e v="#N/A"/>
    <n v="4"/>
  </r>
  <r>
    <s v="教培"/>
    <s v="结婚&amp;摄影"/>
    <x v="2"/>
    <x v="3"/>
    <s v="C婚宴酒店"/>
    <x v="19"/>
    <x v="276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277"/>
    <x v="1"/>
    <n v="7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4"/>
    <x v="278"/>
    <x v="1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279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280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281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5"/>
    <x v="282"/>
    <x v="0"/>
    <n v="3"/>
    <n v="1"/>
    <n v="0.51900000000000002"/>
    <n v="0.33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283"/>
    <x v="0"/>
    <n v="12"/>
    <n v="5"/>
    <n v="0.51900000000000002"/>
    <n v="0.42"/>
    <n v="1"/>
    <n v="1"/>
    <n v="1"/>
    <n v="0.33150000000000002"/>
    <n v="1"/>
    <n v="0.85000000000000009"/>
    <n v="0.56588235294117639"/>
    <n v="13140"/>
    <n v="7435.6941176470582"/>
    <e v="#N/A"/>
    <e v="#N/A"/>
    <e v="#N/A"/>
    <n v="1"/>
  </r>
  <r>
    <s v="教培"/>
    <s v="结婚&amp;摄影"/>
    <x v="2"/>
    <x v="3"/>
    <s v="C婚宴酒店"/>
    <x v="3"/>
    <x v="284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285"/>
    <x v="0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286"/>
    <x v="0"/>
    <n v="2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9"/>
    <x v="287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4"/>
    <x v="288"/>
    <x v="1"/>
    <n v="8"/>
    <n v="0"/>
    <n v="0.51900000000000002"/>
    <n v="0"/>
    <n v="2"/>
    <n v="0"/>
    <n v="0"/>
    <n v="0.33150000000000002"/>
    <n v="0.66300000000000003"/>
    <n v="0.85000000000000009"/>
    <n v="0.77999999999999992"/>
    <n v="13140"/>
    <n v="10249.199999999999"/>
    <e v="#N/A"/>
    <e v="#N/A"/>
    <e v="#N/A"/>
    <n v="1"/>
  </r>
  <r>
    <s v="教培"/>
    <s v="结婚&amp;摄影"/>
    <x v="2"/>
    <x v="3"/>
    <s v="C婚宴酒店"/>
    <x v="8"/>
    <x v="289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290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291"/>
    <x v="1"/>
    <n v="4"/>
    <n v="1"/>
    <n v="0.51900000000000002"/>
    <n v="0.25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292"/>
    <x v="0"/>
    <n v="17"/>
    <n v="4"/>
    <n v="0.51900000000000002"/>
    <n v="0.24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6"/>
    <x v="293"/>
    <x v="1"/>
    <n v="1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294"/>
    <x v="0"/>
    <n v="8"/>
    <n v="0"/>
    <n v="0.51900000000000002"/>
    <n v="0"/>
    <n v="2"/>
    <n v="0"/>
    <n v="0"/>
    <n v="0.33150000000000002"/>
    <n v="0.66300000000000003"/>
    <n v="0.85000000000000009"/>
    <n v="0.77999999999999992"/>
    <n v="13140"/>
    <n v="10249.199999999999"/>
    <e v="#N/A"/>
    <e v="#N/A"/>
    <e v="#N/A"/>
    <n v="3"/>
  </r>
  <r>
    <s v="教培"/>
    <s v="结婚&amp;摄影"/>
    <x v="2"/>
    <x v="3"/>
    <s v="C婚宴酒店"/>
    <x v="5"/>
    <x v="295"/>
    <x v="0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296"/>
    <x v="0"/>
    <n v="7"/>
    <n v="4"/>
    <n v="0.51900000000000002"/>
    <n v="0.56999999999999995"/>
    <n v="0"/>
    <n v="0"/>
    <n v="0"/>
    <n v="0.33150000000000002"/>
    <n v="0"/>
    <n v="0.85000000000000009"/>
    <n v="0"/>
    <n v="13140"/>
    <n v="0"/>
    <e v="#N/A"/>
    <e v="#N/A"/>
    <e v="#N/A"/>
    <n v="2"/>
  </r>
  <r>
    <s v="教培"/>
    <s v="结婚&amp;摄影"/>
    <x v="2"/>
    <x v="3"/>
    <s v="C婚宴酒店"/>
    <x v="12"/>
    <x v="297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298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299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7"/>
    <x v="300"/>
    <x v="0"/>
    <n v="1"/>
    <n v="1"/>
    <n v="0.51900000000000002"/>
    <n v="1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27"/>
    <x v="301"/>
    <x v="1"/>
    <n v="19"/>
    <n v="1"/>
    <n v="0.51900000000000002"/>
    <n v="0.05"/>
    <n v="0"/>
    <n v="0"/>
    <n v="0"/>
    <n v="0.33150000000000002"/>
    <n v="0"/>
    <n v="0.85000000000000009"/>
    <n v="0"/>
    <n v="13140"/>
    <n v="0"/>
    <e v="#N/A"/>
    <e v="#N/A"/>
    <e v="#N/A"/>
    <n v="7"/>
  </r>
  <r>
    <s v="教培"/>
    <s v="结婚&amp;摄影"/>
    <x v="2"/>
    <x v="3"/>
    <s v="C婚宴酒店"/>
    <x v="7"/>
    <x v="302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303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8"/>
    <x v="304"/>
    <x v="0"/>
    <n v="11"/>
    <n v="2"/>
    <n v="0.51900000000000002"/>
    <n v="0.18"/>
    <n v="2"/>
    <n v="0"/>
    <n v="0"/>
    <n v="0.33150000000000002"/>
    <n v="0.66300000000000003"/>
    <n v="0.85000000000000009"/>
    <n v="0.77999999999999992"/>
    <n v="13140"/>
    <n v="10249.199999999999"/>
    <e v="#N/A"/>
    <e v="#N/A"/>
    <e v="#N/A"/>
    <n v="0"/>
  </r>
  <r>
    <s v="教培"/>
    <s v="结婚&amp;摄影"/>
    <x v="2"/>
    <x v="3"/>
    <s v="C婚宴酒店"/>
    <x v="24"/>
    <x v="305"/>
    <x v="1"/>
    <n v="13"/>
    <n v="0"/>
    <n v="0.51900000000000002"/>
    <n v="0"/>
    <n v="2"/>
    <n v="0"/>
    <n v="0"/>
    <n v="0.33150000000000002"/>
    <n v="0.66300000000000003"/>
    <n v="0.85000000000000009"/>
    <n v="0.77999999999999992"/>
    <n v="13140"/>
    <n v="10249.199999999999"/>
    <e v="#N/A"/>
    <e v="#N/A"/>
    <e v="#N/A"/>
    <n v="0"/>
  </r>
  <r>
    <s v="教培"/>
    <s v="结婚&amp;摄影"/>
    <x v="2"/>
    <x v="3"/>
    <s v="C婚宴酒店"/>
    <x v="29"/>
    <x v="306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30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308"/>
    <x v="1"/>
    <n v="7"/>
    <n v="1"/>
    <n v="0.51900000000000002"/>
    <n v="0.14000000000000001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23"/>
    <x v="309"/>
    <x v="1"/>
    <n v="9"/>
    <n v="1"/>
    <n v="0.51900000000000002"/>
    <n v="0.11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310"/>
    <x v="1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2"/>
    <x v="311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312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313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314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27"/>
    <x v="315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26"/>
    <x v="316"/>
    <x v="1"/>
    <n v="2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30"/>
    <x v="317"/>
    <x v="2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6"/>
    <x v="318"/>
    <x v="1"/>
    <n v="1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319"/>
    <x v="0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8"/>
    <x v="320"/>
    <x v="0"/>
    <n v="6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321"/>
    <x v="1"/>
    <n v="1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6"/>
    <x v="322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323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5"/>
    <x v="324"/>
    <x v="0"/>
    <n v="10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1"/>
  </r>
  <r>
    <s v="教培"/>
    <s v="结婚&amp;摄影"/>
    <x v="2"/>
    <x v="3"/>
    <s v="C婚宴酒店"/>
    <x v="22"/>
    <x v="325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7"/>
    <x v="326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327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328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7"/>
    <x v="329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5"/>
    <x v="330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331"/>
    <x v="0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1"/>
    <x v="332"/>
    <x v="1"/>
    <n v="3"/>
    <n v="0"/>
    <n v="0.51900000000000002"/>
    <n v="0"/>
    <n v="2"/>
    <n v="0"/>
    <n v="0"/>
    <n v="0.33150000000000002"/>
    <n v="0.66300000000000003"/>
    <n v="0.85000000000000009"/>
    <n v="0.77999999999999992"/>
    <n v="13140"/>
    <n v="10249.199999999999"/>
    <e v="#N/A"/>
    <e v="#N/A"/>
    <e v="#N/A"/>
    <n v="0"/>
  </r>
  <r>
    <s v="教培"/>
    <s v="结婚&amp;摄影"/>
    <x v="2"/>
    <x v="3"/>
    <s v="C婚宴酒店"/>
    <x v="24"/>
    <x v="333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334"/>
    <x v="1"/>
    <n v="8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"/>
    <x v="335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9"/>
    <x v="336"/>
    <x v="1"/>
    <n v="49"/>
    <n v="13"/>
    <n v="0.51900000000000002"/>
    <n v="0.27"/>
    <n v="10"/>
    <n v="9"/>
    <n v="0.9"/>
    <n v="0.33150000000000002"/>
    <n v="9"/>
    <n v="0.85000000000000009"/>
    <n v="5.0929411764705872"/>
    <n v="13140"/>
    <n v="66921.247058823516"/>
    <e v="#N/A"/>
    <e v="#N/A"/>
    <e v="#N/A"/>
    <n v="13"/>
  </r>
  <r>
    <s v="教培"/>
    <s v="结婚&amp;摄影"/>
    <x v="2"/>
    <x v="3"/>
    <s v="C婚宴酒店"/>
    <x v="23"/>
    <x v="337"/>
    <x v="1"/>
    <n v="5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338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339"/>
    <x v="0"/>
    <n v="8"/>
    <n v="2"/>
    <n v="0.51900000000000002"/>
    <n v="0.25"/>
    <n v="1"/>
    <n v="1"/>
    <n v="1"/>
    <n v="0.33150000000000002"/>
    <n v="1"/>
    <n v="0.85000000000000009"/>
    <n v="0.56588235294117639"/>
    <n v="13140"/>
    <n v="7435.6941176470582"/>
    <e v="#N/A"/>
    <e v="#N/A"/>
    <e v="#N/A"/>
    <n v="1"/>
  </r>
  <r>
    <s v="教培"/>
    <s v="结婚&amp;摄影"/>
    <x v="2"/>
    <x v="3"/>
    <s v="C婚宴酒店"/>
    <x v="7"/>
    <x v="340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"/>
    <x v="341"/>
    <x v="0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1"/>
  </r>
  <r>
    <s v="教培"/>
    <s v="结婚&amp;摄影"/>
    <x v="2"/>
    <x v="3"/>
    <s v="C婚宴酒店"/>
    <x v="23"/>
    <x v="342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343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344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345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4"/>
    <x v="346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5"/>
    <x v="347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0"/>
    <x v="348"/>
    <x v="2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2"/>
    <x v="349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0"/>
    <x v="350"/>
    <x v="0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351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4"/>
    <x v="352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3"/>
    <x v="353"/>
    <x v="1"/>
    <n v="8"/>
    <n v="1"/>
    <n v="0.51900000000000002"/>
    <n v="0.13"/>
    <n v="0"/>
    <n v="0"/>
    <n v="0"/>
    <n v="0.33150000000000002"/>
    <n v="0"/>
    <n v="0.85000000000000009"/>
    <n v="0"/>
    <n v="13140"/>
    <n v="0"/>
    <e v="#N/A"/>
    <e v="#N/A"/>
    <e v="#N/A"/>
    <n v="3"/>
  </r>
  <r>
    <s v="教培"/>
    <s v="结婚&amp;摄影"/>
    <x v="2"/>
    <x v="3"/>
    <s v="C婚宴酒店"/>
    <x v="3"/>
    <x v="354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3"/>
    <x v="355"/>
    <x v="2"/>
    <n v="1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356"/>
    <x v="0"/>
    <n v="14"/>
    <n v="3"/>
    <n v="0.51900000000000002"/>
    <n v="0.21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357"/>
    <x v="1"/>
    <n v="7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358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6"/>
    <x v="359"/>
    <x v="1"/>
    <n v="2"/>
    <n v="0"/>
    <n v="0.51900000000000002"/>
    <n v="0"/>
    <n v="1"/>
    <n v="0"/>
    <n v="0"/>
    <n v="0.33150000000000002"/>
    <n v="0.33150000000000002"/>
    <n v="0.85000000000000009"/>
    <n v="0.38999999999999996"/>
    <n v="13140"/>
    <n v="5124.5999999999995"/>
    <e v="#N/A"/>
    <e v="#N/A"/>
    <e v="#N/A"/>
    <n v="0"/>
  </r>
  <r>
    <s v="教培"/>
    <s v="结婚&amp;摄影"/>
    <x v="2"/>
    <x v="3"/>
    <s v="C婚宴酒店"/>
    <x v="19"/>
    <x v="360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8"/>
    <x v="361"/>
    <x v="0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362"/>
    <x v="0"/>
    <n v="7"/>
    <n v="1"/>
    <n v="0.51900000000000002"/>
    <n v="0.14000000000000001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31"/>
    <x v="363"/>
    <x v="1"/>
    <n v="0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0"/>
    <x v="364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6"/>
    <x v="365"/>
    <x v="0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366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7"/>
    <x v="367"/>
    <x v="1"/>
    <n v="3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7"/>
    <x v="368"/>
    <x v="1"/>
    <n v="2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27"/>
    <x v="369"/>
    <x v="1"/>
    <n v="1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19"/>
    <x v="370"/>
    <x v="1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2"/>
    <x v="3"/>
    <s v="C婚宴酒店"/>
    <x v="9"/>
    <x v="371"/>
    <x v="0"/>
    <n v="4"/>
    <n v="0"/>
    <n v="0.51900000000000002"/>
    <n v="0"/>
    <n v="0"/>
    <n v="0"/>
    <n v="0"/>
    <n v="0.33150000000000002"/>
    <n v="0"/>
    <n v="0.85000000000000009"/>
    <n v="0"/>
    <n v="13140"/>
    <n v="0"/>
    <e v="#N/A"/>
    <e v="#N/A"/>
    <e v="#N/A"/>
    <n v="0"/>
  </r>
  <r>
    <s v="教培"/>
    <s v="结婚&amp;摄影"/>
    <x v="3"/>
    <x v="0"/>
    <s v="1S摄影"/>
    <x v="0"/>
    <x v="0"/>
    <x v="0"/>
    <n v="1894"/>
    <n v="12"/>
    <n v="0.28100000000000003"/>
    <n v="0.01"/>
    <n v="615"/>
    <n v="12"/>
    <n v="0.02"/>
    <n v="0.12"/>
    <n v="73.8"/>
    <n v="0.85000000000000009"/>
    <n v="82.856470588235283"/>
    <n v="8650.5"/>
    <n v="716749.89882352937"/>
    <n v="1.0514079049341256E-2"/>
    <n v="19.913665719452339"/>
    <n v="11.285665719452339"/>
    <n v="417"/>
  </r>
  <r>
    <s v="教培"/>
    <s v="结婚&amp;摄影"/>
    <x v="3"/>
    <x v="0"/>
    <s v="1S摄影"/>
    <x v="1"/>
    <x v="1"/>
    <x v="1"/>
    <n v="1977"/>
    <n v="25"/>
    <n v="0.28100000000000003"/>
    <n v="0.01"/>
    <n v="550"/>
    <n v="22"/>
    <n v="0.04"/>
    <n v="0.12"/>
    <n v="66"/>
    <n v="0.85000000000000009"/>
    <n v="70.37411764705881"/>
    <n v="8650.5"/>
    <n v="608771.30470588221"/>
    <n v="1.0514079049341256E-2"/>
    <n v="20.786334280547663"/>
    <n v="7.0250000000000004"/>
    <n v="269"/>
  </r>
  <r>
    <s v="教培"/>
    <s v="结婚&amp;摄影"/>
    <x v="3"/>
    <x v="1"/>
    <s v="A摄影"/>
    <x v="2"/>
    <x v="2"/>
    <x v="1"/>
    <n v="943"/>
    <n v="13"/>
    <n v="0.28100000000000003"/>
    <n v="0.01"/>
    <n v="253"/>
    <n v="13"/>
    <n v="0.05"/>
    <n v="0.05"/>
    <n v="13"/>
    <n v="0.85000000000000009"/>
    <n v="10.996470588235292"/>
    <n v="6095.5"/>
    <n v="67028.986470588221"/>
    <n v="6.4034928142623253E-3"/>
    <n v="6.0384937238493723"/>
    <n v="3.6530000000000005"/>
    <n v="183"/>
  </r>
  <r>
    <s v="教培"/>
    <s v="结婚&amp;摄影"/>
    <x v="3"/>
    <x v="1"/>
    <s v="A摄影"/>
    <x v="3"/>
    <x v="3"/>
    <x v="0"/>
    <n v="2380"/>
    <n v="12"/>
    <n v="0.28100000000000003"/>
    <n v="0.01"/>
    <n v="897"/>
    <n v="12"/>
    <n v="0.01"/>
    <n v="0.05"/>
    <n v="44.85"/>
    <n v="0.85000000000000009"/>
    <n v="48.797647058823529"/>
    <n v="6095.5"/>
    <n v="297446.0576470588"/>
    <n v="6.4034928142623253E-3"/>
    <n v="15.240312897944333"/>
    <n v="6.6123128979443333"/>
    <n v="271"/>
  </r>
  <r>
    <s v="教培"/>
    <s v="结婚&amp;摄影"/>
    <x v="3"/>
    <x v="1"/>
    <s v="A摄影"/>
    <x v="4"/>
    <x v="4"/>
    <x v="1"/>
    <n v="1702"/>
    <n v="11"/>
    <n v="0.28100000000000003"/>
    <n v="0.01"/>
    <n v="506"/>
    <n v="10"/>
    <n v="0.02"/>
    <n v="0.05"/>
    <n v="25.3"/>
    <n v="0.85000000000000009"/>
    <n v="26.458823529411763"/>
    <n v="6095.5"/>
    <n v="161279.75882352941"/>
    <n v="6.4034928142623253E-3"/>
    <n v="10.898744769874478"/>
    <n v="3.0910000000000002"/>
    <n v="278"/>
  </r>
  <r>
    <s v="教培"/>
    <s v="结婚&amp;摄影"/>
    <x v="3"/>
    <x v="1"/>
    <s v="A摄影"/>
    <x v="5"/>
    <x v="5"/>
    <x v="0"/>
    <n v="1686"/>
    <n v="9"/>
    <n v="0.28100000000000003"/>
    <n v="0.01"/>
    <n v="511"/>
    <n v="9"/>
    <n v="0.02"/>
    <n v="0.05"/>
    <n v="25.55"/>
    <n v="0.85000000000000009"/>
    <n v="27.083529411764705"/>
    <n v="6095.5"/>
    <n v="165087.65352941176"/>
    <n v="6.4034928142623253E-3"/>
    <n v="10.79628888484628"/>
    <n v="4.3252888848462803"/>
    <n v="241"/>
  </r>
  <r>
    <s v="教培"/>
    <s v="结婚&amp;摄影"/>
    <x v="3"/>
    <x v="1"/>
    <s v="A摄影"/>
    <x v="6"/>
    <x v="6"/>
    <x v="0"/>
    <n v="1051"/>
    <n v="2"/>
    <n v="0.28100000000000003"/>
    <n v="0"/>
    <n v="308"/>
    <n v="2"/>
    <n v="0.01"/>
    <n v="0.05"/>
    <n v="15.4"/>
    <n v="0.85000000000000009"/>
    <n v="17.456470588235295"/>
    <n v="6095.5"/>
    <n v="106405.91647058824"/>
    <n v="6.4034928142623253E-3"/>
    <n v="6.7300709477897041"/>
    <n v="5.2920709477897043"/>
    <n v="188"/>
  </r>
  <r>
    <s v="教培"/>
    <s v="结婚&amp;摄影"/>
    <x v="3"/>
    <x v="1"/>
    <s v="A摄影"/>
    <x v="3"/>
    <x v="7"/>
    <x v="0"/>
    <n v="3232"/>
    <n v="17"/>
    <n v="0.28100000000000003"/>
    <n v="0.01"/>
    <n v="1423"/>
    <n v="15"/>
    <n v="0.01"/>
    <n v="0.05"/>
    <n v="71.150000000000006"/>
    <n v="0.85000000000000009"/>
    <n v="78.7470588235294"/>
    <n v="6095.5"/>
    <n v="480002.69705882348"/>
    <n v="6.4034928142623253E-3"/>
    <n v="20.696088775695834"/>
    <n v="8.4730887756958353"/>
    <n v="293"/>
  </r>
  <r>
    <s v="教培"/>
    <s v="结婚&amp;摄影"/>
    <x v="3"/>
    <x v="2"/>
    <s v="B摄影"/>
    <x v="3"/>
    <x v="8"/>
    <x v="0"/>
    <n v="1484"/>
    <n v="7"/>
    <n v="0.28100000000000003"/>
    <n v="0"/>
    <n v="810"/>
    <n v="6"/>
    <n v="0.01"/>
    <n v="0.05"/>
    <n v="40.5"/>
    <n v="0.85000000000000009"/>
    <n v="45.663529411764699"/>
    <n v="4672"/>
    <n v="213340.00941176468"/>
    <n v="5.3210448597179084E-3"/>
    <n v="7.8964305718213765"/>
    <n v="2.8634305718213766"/>
    <n v="143"/>
  </r>
  <r>
    <s v="教培"/>
    <s v="结婚&amp;摄影"/>
    <x v="3"/>
    <x v="2"/>
    <s v="B摄影"/>
    <x v="3"/>
    <x v="9"/>
    <x v="0"/>
    <n v="1230"/>
    <n v="2"/>
    <n v="0.28100000000000003"/>
    <n v="0"/>
    <n v="457"/>
    <n v="2"/>
    <n v="0"/>
    <n v="0.05"/>
    <n v="22.85"/>
    <n v="0.85000000000000009"/>
    <n v="26.221176470588233"/>
    <n v="4672"/>
    <n v="122505.33647058823"/>
    <n v="5.3210448597179084E-3"/>
    <n v="6.5448851774530272"/>
    <n v="5.1068851774530275"/>
    <n v="140"/>
  </r>
  <r>
    <s v="教培"/>
    <s v="结婚&amp;摄影"/>
    <x v="3"/>
    <x v="2"/>
    <s v="B摄影"/>
    <x v="7"/>
    <x v="10"/>
    <x v="0"/>
    <n v="641"/>
    <n v="0"/>
    <n v="0.28100000000000003"/>
    <n v="0"/>
    <n v="165"/>
    <n v="0"/>
    <n v="0"/>
    <n v="0.05"/>
    <n v="8.25"/>
    <n v="0.85000000000000009"/>
    <n v="9.7058823529411757"/>
    <n v="4672"/>
    <n v="45345.882352941175"/>
    <n v="5.3210448597179084E-3"/>
    <n v="3.4107897550791795"/>
    <n v="3.4107897550791795"/>
    <n v="86"/>
  </r>
  <r>
    <s v="教培"/>
    <s v="结婚&amp;摄影"/>
    <x v="3"/>
    <x v="2"/>
    <s v="B摄影"/>
    <x v="8"/>
    <x v="11"/>
    <x v="0"/>
    <n v="586"/>
    <n v="3"/>
    <n v="0.28100000000000003"/>
    <n v="0.01"/>
    <n v="216"/>
    <n v="2"/>
    <n v="0.01"/>
    <n v="0.05"/>
    <n v="10.8"/>
    <n v="0.85000000000000009"/>
    <n v="12.044705882352941"/>
    <n v="4672"/>
    <n v="56272.86588235294"/>
    <n v="5.3210448597179084E-3"/>
    <n v="3.1181322877946944"/>
    <n v="0.96113228779469451"/>
    <n v="111"/>
  </r>
  <r>
    <s v="教培"/>
    <s v="结婚&amp;摄影"/>
    <x v="3"/>
    <x v="2"/>
    <s v="B摄影"/>
    <x v="9"/>
    <x v="12"/>
    <x v="0"/>
    <n v="615"/>
    <n v="6"/>
    <n v="0.28100000000000003"/>
    <n v="0.01"/>
    <n v="189"/>
    <n v="4"/>
    <n v="0.02"/>
    <n v="0.05"/>
    <n v="9.4500000000000011"/>
    <n v="0.85000000000000009"/>
    <n v="9.7952941176470585"/>
    <n v="4672"/>
    <n v="45763.614117647056"/>
    <n v="5.3210448597179084E-3"/>
    <n v="3.2724425887265136"/>
    <n v="1.6860000000000002"/>
    <n v="78"/>
  </r>
  <r>
    <s v="教培"/>
    <s v="结婚&amp;摄影"/>
    <x v="3"/>
    <x v="2"/>
    <s v="B摄影"/>
    <x v="10"/>
    <x v="13"/>
    <x v="0"/>
    <n v="880"/>
    <n v="14"/>
    <n v="0.28100000000000003"/>
    <n v="0.02"/>
    <n v="209"/>
    <n v="13"/>
    <n v="0.06"/>
    <n v="0.05"/>
    <n v="13"/>
    <n v="0.85000000000000009"/>
    <n v="10.996470588235292"/>
    <n v="4672"/>
    <n v="51375.510588235287"/>
    <n v="5.3210448597179084E-3"/>
    <n v="4.682519476551759"/>
    <n v="3.9340000000000002"/>
    <n v="154"/>
  </r>
  <r>
    <s v="教培"/>
    <s v="结婚&amp;摄影"/>
    <x v="3"/>
    <x v="2"/>
    <s v="B摄影"/>
    <x v="11"/>
    <x v="14"/>
    <x v="1"/>
    <n v="1047"/>
    <n v="6"/>
    <n v="0.28100000000000003"/>
    <n v="0.01"/>
    <n v="334"/>
    <n v="6"/>
    <n v="0.02"/>
    <n v="0.05"/>
    <n v="16.7"/>
    <n v="0.85000000000000009"/>
    <n v="17.663529411764703"/>
    <n v="4672"/>
    <n v="82524.009411764695"/>
    <n v="5.3210448597179084E-3"/>
    <n v="5.5711339681246503"/>
    <n v="1.6860000000000002"/>
    <n v="163"/>
  </r>
  <r>
    <s v="教培"/>
    <s v="结婚&amp;摄影"/>
    <x v="3"/>
    <x v="2"/>
    <s v="B摄影"/>
    <x v="5"/>
    <x v="15"/>
    <x v="0"/>
    <n v="915"/>
    <n v="1"/>
    <n v="0.28100000000000003"/>
    <n v="0"/>
    <n v="362"/>
    <n v="1"/>
    <n v="0"/>
    <n v="0.05"/>
    <n v="18.100000000000001"/>
    <n v="0.85000000000000009"/>
    <n v="20.963529411764707"/>
    <n v="4672"/>
    <n v="97941.609411764715"/>
    <n v="5.3210448597179084E-3"/>
    <n v="4.8687560466418862"/>
    <n v="4.1497560466418859"/>
    <n v="143"/>
  </r>
  <r>
    <s v="教培"/>
    <s v="结婚&amp;摄影"/>
    <x v="3"/>
    <x v="2"/>
    <s v="B摄影"/>
    <x v="2"/>
    <x v="16"/>
    <x v="1"/>
    <n v="608"/>
    <n v="0"/>
    <n v="0.28100000000000003"/>
    <n v="0"/>
    <n v="183"/>
    <n v="0"/>
    <n v="0"/>
    <n v="0.05"/>
    <n v="9.15"/>
    <n v="0.85000000000000009"/>
    <n v="10.76470588235294"/>
    <n v="4672"/>
    <n v="50292.705882352937"/>
    <n v="5.3210448597179084E-3"/>
    <n v="3.2351952747084884"/>
    <n v="3.2351952747084884"/>
    <n v="119"/>
  </r>
  <r>
    <s v="教培"/>
    <s v="结婚&amp;摄影"/>
    <x v="3"/>
    <x v="2"/>
    <s v="B摄影"/>
    <x v="12"/>
    <x v="17"/>
    <x v="0"/>
    <n v="813"/>
    <n v="2"/>
    <n v="0.28100000000000003"/>
    <n v="0"/>
    <n v="159"/>
    <n v="2"/>
    <n v="0.01"/>
    <n v="0.05"/>
    <n v="7.95"/>
    <n v="0.85000000000000009"/>
    <n v="8.6917647058823526"/>
    <n v="4672"/>
    <n v="40607.924705882353"/>
    <n v="5.3210448597179084E-3"/>
    <n v="4.3260094709506598"/>
    <n v="2.8880094709506601"/>
    <n v="135"/>
  </r>
  <r>
    <s v="教培"/>
    <s v="结婚&amp;摄影"/>
    <x v="3"/>
    <x v="2"/>
    <s v="B摄影"/>
    <x v="13"/>
    <x v="18"/>
    <x v="1"/>
    <n v="785"/>
    <n v="0"/>
    <n v="0.28100000000000003"/>
    <n v="0"/>
    <n v="140"/>
    <n v="0"/>
    <n v="0"/>
    <n v="0.05"/>
    <n v="7"/>
    <n v="0.85000000000000009"/>
    <n v="8.235294117647058"/>
    <n v="4672"/>
    <n v="38475.294117647056"/>
    <n v="5.3210448597179084E-3"/>
    <n v="4.1770202148785582"/>
    <n v="4.1770202148785582"/>
    <n v="133"/>
  </r>
  <r>
    <s v="教培"/>
    <s v="结婚&amp;摄影"/>
    <x v="3"/>
    <x v="2"/>
    <s v="B摄影"/>
    <x v="14"/>
    <x v="19"/>
    <x v="1"/>
    <n v="867"/>
    <n v="6"/>
    <n v="0.28100000000000003"/>
    <n v="0.01"/>
    <n v="224"/>
    <n v="4"/>
    <n v="0.02"/>
    <n v="0.05"/>
    <n v="11.200000000000001"/>
    <n v="0.85000000000000009"/>
    <n v="11.854117647058823"/>
    <n v="4672"/>
    <n v="55382.437647058818"/>
    <n v="5.3210448597179084E-3"/>
    <n v="4.6133458933754268"/>
    <n v="1.6860000000000002"/>
    <n v="165"/>
  </r>
  <r>
    <s v="教培"/>
    <s v="结婚&amp;摄影"/>
    <x v="3"/>
    <x v="2"/>
    <s v="B摄影"/>
    <x v="5"/>
    <x v="20"/>
    <x v="0"/>
    <n v="844"/>
    <n v="1"/>
    <n v="0.28100000000000003"/>
    <n v="0"/>
    <n v="214"/>
    <n v="1"/>
    <n v="0"/>
    <n v="0.05"/>
    <n v="10.700000000000001"/>
    <n v="0.85000000000000009"/>
    <n v="12.25764705882353"/>
    <n v="4672"/>
    <n v="57267.727058823533"/>
    <n v="5.3210448597179084E-3"/>
    <n v="4.4909618616019147"/>
    <n v="3.7719618616019148"/>
    <n v="111"/>
  </r>
  <r>
    <s v="教培"/>
    <s v="结婚&amp;摄影"/>
    <x v="3"/>
    <x v="2"/>
    <s v="B摄影"/>
    <x v="9"/>
    <x v="21"/>
    <x v="0"/>
    <n v="719"/>
    <n v="4"/>
    <n v="0.28100000000000003"/>
    <n v="0.01"/>
    <n v="199"/>
    <n v="4"/>
    <n v="0.02"/>
    <n v="0.05"/>
    <n v="9.9500000000000011"/>
    <n v="0.85000000000000009"/>
    <n v="10.383529411764705"/>
    <n v="4672"/>
    <n v="48511.849411764706"/>
    <n v="5.3210448597179084E-3"/>
    <n v="3.8258312541371762"/>
    <n v="1.1240000000000001"/>
    <n v="105"/>
  </r>
  <r>
    <s v="教培"/>
    <s v="结婚&amp;摄影"/>
    <x v="3"/>
    <x v="2"/>
    <s v="B摄影"/>
    <x v="2"/>
    <x v="22"/>
    <x v="1"/>
    <n v="1274"/>
    <n v="2"/>
    <n v="0.28100000000000003"/>
    <n v="0"/>
    <n v="461"/>
    <n v="2"/>
    <n v="0"/>
    <n v="0.05"/>
    <n v="23.05"/>
    <n v="0.85000000000000009"/>
    <n v="26.456470588235291"/>
    <n v="4672"/>
    <n v="123604.63058823528"/>
    <n v="5.3210448597179084E-3"/>
    <n v="6.7790111512806153"/>
    <n v="5.3410111512806155"/>
    <n v="209"/>
  </r>
  <r>
    <s v="教培"/>
    <s v="结婚&amp;摄影"/>
    <x v="3"/>
    <x v="2"/>
    <s v="B摄影"/>
    <x v="15"/>
    <x v="23"/>
    <x v="1"/>
    <n v="1307"/>
    <n v="3"/>
    <n v="0.28100000000000003"/>
    <n v="0"/>
    <n v="378"/>
    <n v="3"/>
    <n v="0.01"/>
    <n v="0.05"/>
    <n v="18.900000000000002"/>
    <n v="0.85000000000000009"/>
    <n v="21.243529411764705"/>
    <n v="4672"/>
    <n v="99249.769411764704"/>
    <n v="5.3210448597179084E-3"/>
    <n v="6.9546056316513063"/>
    <n v="4.7976056316513063"/>
    <n v="199"/>
  </r>
  <r>
    <s v="教培"/>
    <s v="结婚&amp;摄影"/>
    <x v="3"/>
    <x v="2"/>
    <s v="B摄影"/>
    <x v="16"/>
    <x v="24"/>
    <x v="1"/>
    <n v="1222"/>
    <n v="11"/>
    <n v="0.28100000000000003"/>
    <n v="0.01"/>
    <n v="394"/>
    <n v="10"/>
    <n v="0.03"/>
    <n v="0.05"/>
    <n v="19.700000000000003"/>
    <n v="0.85000000000000009"/>
    <n v="19.870588235294115"/>
    <n v="4672"/>
    <n v="92835.3882352941"/>
    <n v="5.3210448597179084E-3"/>
    <n v="6.5023168185752844"/>
    <n v="3.0910000000000002"/>
    <n v="247"/>
  </r>
  <r>
    <s v="教培"/>
    <s v="结婚&amp;摄影"/>
    <x v="3"/>
    <x v="2"/>
    <s v="B摄影"/>
    <x v="17"/>
    <x v="25"/>
    <x v="1"/>
    <n v="1762"/>
    <n v="9"/>
    <n v="0.28100000000000003"/>
    <n v="0.01"/>
    <n v="504"/>
    <n v="9"/>
    <n v="0.02"/>
    <n v="0.05"/>
    <n v="25.200000000000003"/>
    <n v="0.85000000000000009"/>
    <n v="26.671764705882353"/>
    <n v="4672"/>
    <n v="124610.48470588235"/>
    <n v="5.3210448597179084E-3"/>
    <n v="9.3756810428229542"/>
    <n v="2.9046810428229546"/>
    <n v="293"/>
  </r>
  <r>
    <s v="教培"/>
    <s v="结婚&amp;摄影"/>
    <x v="3"/>
    <x v="2"/>
    <s v="B摄影"/>
    <x v="18"/>
    <x v="26"/>
    <x v="0"/>
    <n v="834"/>
    <n v="12"/>
    <n v="0.28100000000000003"/>
    <n v="0.01"/>
    <n v="221"/>
    <n v="12"/>
    <n v="0.05"/>
    <n v="0.05"/>
    <n v="12"/>
    <n v="0.85000000000000009"/>
    <n v="10.150588235294117"/>
    <n v="4672"/>
    <n v="47423.548235294118"/>
    <n v="5.3210448597179084E-3"/>
    <n v="4.4377514130047357"/>
    <n v="3.3720000000000003"/>
    <n v="158"/>
  </r>
  <r>
    <s v="教培"/>
    <s v="结婚&amp;摄影"/>
    <x v="3"/>
    <x v="2"/>
    <s v="B摄影"/>
    <x v="14"/>
    <x v="27"/>
    <x v="1"/>
    <n v="1206"/>
    <n v="6"/>
    <n v="0.28100000000000003"/>
    <n v="0"/>
    <n v="290"/>
    <n v="5"/>
    <n v="0.02"/>
    <n v="0.05"/>
    <n v="14.5"/>
    <n v="0.85000000000000009"/>
    <n v="15.405882352941173"/>
    <n v="4672"/>
    <n v="71976.282352941154"/>
    <n v="5.3210448597179084E-3"/>
    <n v="6.4171801008197979"/>
    <n v="2.1031801008197979"/>
    <n v="216"/>
  </r>
  <r>
    <s v="教培"/>
    <s v="结婚&amp;摄影"/>
    <x v="3"/>
    <x v="3"/>
    <s v="C摄影"/>
    <x v="19"/>
    <x v="28"/>
    <x v="1"/>
    <n v="30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5.774401433997696E-2"/>
    <n v="5.774401433997696E-2"/>
    <n v="0"/>
  </r>
  <r>
    <s v="教培"/>
    <s v="结婚&amp;摄影"/>
    <x v="3"/>
    <x v="3"/>
    <s v="C摄影"/>
    <x v="20"/>
    <x v="29"/>
    <x v="0"/>
    <n v="33"/>
    <n v="0"/>
    <n v="0.28100000000000003"/>
    <n v="0"/>
    <n v="2"/>
    <n v="0"/>
    <n v="0"/>
    <n v="0.01"/>
    <n v="0.02"/>
    <n v="0.85000000000000009"/>
    <n v="2.3529411764705882E-2"/>
    <n v="4234"/>
    <n v="99.623529411764707"/>
    <n v="1.9248004779992319E-3"/>
    <n v="6.3518415773974657E-2"/>
    <n v="6.3518415773974657E-2"/>
    <n v="0"/>
  </r>
  <r>
    <s v="教培"/>
    <s v="结婚&amp;摄影"/>
    <x v="3"/>
    <x v="3"/>
    <s v="C摄影"/>
    <x v="20"/>
    <x v="30"/>
    <x v="0"/>
    <n v="198"/>
    <n v="1"/>
    <n v="0.28100000000000003"/>
    <n v="0.01"/>
    <n v="29"/>
    <n v="1"/>
    <n v="0.03"/>
    <n v="0.01"/>
    <n v="1"/>
    <n v="0.85000000000000009"/>
    <n v="0.84588235294117631"/>
    <n v="4234"/>
    <n v="3581.4658823529403"/>
    <n v="1.9248004779992319E-3"/>
    <n v="0.38111049464384794"/>
    <n v="0.28100000000000003"/>
    <n v="7"/>
  </r>
  <r>
    <s v="教培"/>
    <s v="结婚&amp;摄影"/>
    <x v="3"/>
    <x v="3"/>
    <s v="C摄影"/>
    <x v="9"/>
    <x v="31"/>
    <x v="0"/>
    <n v="126"/>
    <n v="0"/>
    <n v="0.28100000000000003"/>
    <n v="0"/>
    <n v="16"/>
    <n v="0"/>
    <n v="0"/>
    <n v="0.01"/>
    <n v="0.16"/>
    <n v="0.85000000000000009"/>
    <n v="0.18823529411764706"/>
    <n v="4234"/>
    <n v="796.98823529411766"/>
    <n v="1.9248004779992319E-3"/>
    <n v="0.24252486022790323"/>
    <n v="0.24252486022790323"/>
    <n v="0"/>
  </r>
  <r>
    <s v="教培"/>
    <s v="结婚&amp;摄影"/>
    <x v="3"/>
    <x v="3"/>
    <s v="C摄影"/>
    <x v="20"/>
    <x v="32"/>
    <x v="0"/>
    <n v="0"/>
    <n v="0"/>
    <n v="0.28100000000000003"/>
    <n v="0"/>
    <n v="0"/>
    <n v="0"/>
    <n v="0"/>
    <n v="0.01"/>
    <n v="0"/>
    <n v="0.85000000000000009"/>
    <n v="0"/>
    <n v="4234"/>
    <n v="0"/>
    <n v="1.9248004779992319E-3"/>
    <n v="0"/>
    <n v="0"/>
    <n v="0"/>
  </r>
  <r>
    <s v="教培"/>
    <s v="结婚&amp;摄影"/>
    <x v="3"/>
    <x v="3"/>
    <s v="C摄影"/>
    <x v="16"/>
    <x v="33"/>
    <x v="1"/>
    <n v="143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0.27524646835389016"/>
    <n v="0.27524646835389016"/>
    <n v="12"/>
  </r>
  <r>
    <s v="教培"/>
    <s v="结婚&amp;摄影"/>
    <x v="3"/>
    <x v="3"/>
    <s v="C摄影"/>
    <x v="8"/>
    <x v="34"/>
    <x v="0"/>
    <n v="296"/>
    <n v="0"/>
    <n v="0.28100000000000003"/>
    <n v="0"/>
    <n v="64"/>
    <n v="0"/>
    <n v="0"/>
    <n v="0.01"/>
    <n v="0.64"/>
    <n v="0.85000000000000009"/>
    <n v="0.75294117647058822"/>
    <n v="4234"/>
    <n v="3187.9529411764706"/>
    <n v="1.9248004779992319E-3"/>
    <n v="0.56974094148777266"/>
    <n v="0.56974094148777266"/>
    <n v="22"/>
  </r>
  <r>
    <s v="教培"/>
    <s v="结婚&amp;摄影"/>
    <x v="3"/>
    <x v="3"/>
    <s v="C摄影"/>
    <x v="20"/>
    <x v="35"/>
    <x v="0"/>
    <n v="16"/>
    <n v="0"/>
    <n v="0.28100000000000003"/>
    <n v="0"/>
    <n v="3"/>
    <n v="0"/>
    <n v="0"/>
    <n v="0.01"/>
    <n v="0.03"/>
    <n v="0.85000000000000009"/>
    <n v="3.5294117647058816E-2"/>
    <n v="4234"/>
    <n v="149.43529411764703"/>
    <n v="1.9248004779992319E-3"/>
    <n v="3.0796807647987711E-2"/>
    <n v="3.0796807647987711E-2"/>
    <n v="0"/>
  </r>
  <r>
    <s v="教培"/>
    <s v="结婚&amp;摄影"/>
    <x v="3"/>
    <x v="3"/>
    <s v="C摄影"/>
    <x v="14"/>
    <x v="36"/>
    <x v="1"/>
    <n v="204"/>
    <n v="0"/>
    <n v="0.28100000000000003"/>
    <n v="0"/>
    <n v="34"/>
    <n v="0"/>
    <n v="0"/>
    <n v="0.01"/>
    <n v="0.34"/>
    <n v="0.85000000000000009"/>
    <n v="0.39999999999999997"/>
    <n v="4234"/>
    <n v="1693.6"/>
    <n v="1.9248004779992319E-3"/>
    <n v="0.39265929751184331"/>
    <n v="0.39265929751184331"/>
    <n v="9"/>
  </r>
  <r>
    <s v="教培"/>
    <s v="结婚&amp;摄影"/>
    <x v="3"/>
    <x v="3"/>
    <s v="C摄影"/>
    <x v="21"/>
    <x v="37"/>
    <x v="1"/>
    <n v="43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8.2766420553966977E-2"/>
    <n v="8.2766420553966977E-2"/>
    <n v="0"/>
  </r>
  <r>
    <s v="教培"/>
    <s v="结婚&amp;摄影"/>
    <x v="3"/>
    <x v="3"/>
    <s v="C摄影"/>
    <x v="3"/>
    <x v="38"/>
    <x v="0"/>
    <n v="644"/>
    <n v="1"/>
    <n v="0.28100000000000003"/>
    <n v="0"/>
    <n v="242"/>
    <n v="1"/>
    <n v="0"/>
    <n v="0.01"/>
    <n v="2.42"/>
    <n v="0.85000000000000009"/>
    <n v="2.5164705882352938"/>
    <n v="4234"/>
    <n v="10654.736470588234"/>
    <n v="1.9248004779992319E-3"/>
    <n v="1.2395715078315053"/>
    <n v="0.5205715078315053"/>
    <n v="45"/>
  </r>
  <r>
    <s v="教培"/>
    <s v="结婚&amp;摄影"/>
    <x v="3"/>
    <x v="3"/>
    <s v="C摄影"/>
    <x v="22"/>
    <x v="39"/>
    <x v="1"/>
    <n v="82"/>
    <n v="0"/>
    <n v="0.28100000000000003"/>
    <n v="0"/>
    <n v="12"/>
    <n v="0"/>
    <n v="0"/>
    <n v="0.01"/>
    <n v="0.12"/>
    <n v="0.85000000000000009"/>
    <n v="0.14117647058823526"/>
    <n v="4234"/>
    <n v="597.74117647058813"/>
    <n v="1.9248004779992319E-3"/>
    <n v="0.15783363919593701"/>
    <n v="0.15783363919593701"/>
    <n v="0"/>
  </r>
  <r>
    <s v="教培"/>
    <s v="结婚&amp;摄影"/>
    <x v="3"/>
    <x v="3"/>
    <s v="C摄影"/>
    <x v="23"/>
    <x v="40"/>
    <x v="1"/>
    <n v="305"/>
    <n v="0"/>
    <n v="0.28100000000000003"/>
    <n v="0"/>
    <n v="37"/>
    <n v="0"/>
    <n v="0"/>
    <n v="0.01"/>
    <n v="0.37"/>
    <n v="0.85000000000000009"/>
    <n v="0.43529411764705878"/>
    <n v="4234"/>
    <n v="1843.0352941176468"/>
    <n v="1.9248004779992319E-3"/>
    <n v="0.58706414578976573"/>
    <n v="0.58706414578976573"/>
    <n v="1"/>
  </r>
  <r>
    <s v="教培"/>
    <s v="结婚&amp;摄影"/>
    <x v="3"/>
    <x v="3"/>
    <s v="C摄影"/>
    <x v="14"/>
    <x v="41"/>
    <x v="1"/>
    <n v="747"/>
    <n v="1"/>
    <n v="0.28100000000000003"/>
    <n v="0"/>
    <n v="181"/>
    <n v="1"/>
    <n v="0.01"/>
    <n v="0.01"/>
    <n v="1.81"/>
    <n v="0.85000000000000009"/>
    <n v="1.7988235294117645"/>
    <n v="4234"/>
    <n v="7616.2188235294107"/>
    <n v="1.9248004779992319E-3"/>
    <n v="1.4378259570654262"/>
    <n v="0.71882595706542618"/>
    <n v="105"/>
  </r>
  <r>
    <s v="教培"/>
    <s v="结婚&amp;摄影"/>
    <x v="3"/>
    <x v="3"/>
    <s v="C摄影"/>
    <x v="12"/>
    <x v="42"/>
    <x v="0"/>
    <n v="75"/>
    <n v="1"/>
    <n v="0.28100000000000003"/>
    <n v="0.01"/>
    <n v="1"/>
    <n v="0"/>
    <n v="0"/>
    <n v="0.01"/>
    <n v="0.01"/>
    <n v="0.85000000000000009"/>
    <n v="1.1764705882352941E-2"/>
    <n v="4234"/>
    <n v="49.811764705882354"/>
    <n v="1.9248004779992319E-3"/>
    <n v="0.14436003584994239"/>
    <n v="0.28100000000000003"/>
    <n v="0"/>
  </r>
  <r>
    <s v="教培"/>
    <s v="结婚&amp;摄影"/>
    <x v="3"/>
    <x v="3"/>
    <s v="C摄影"/>
    <x v="20"/>
    <x v="43"/>
    <x v="0"/>
    <n v="19"/>
    <n v="0"/>
    <n v="0.28100000000000003"/>
    <n v="0"/>
    <n v="0"/>
    <n v="0"/>
    <n v="0"/>
    <n v="0.01"/>
    <n v="0"/>
    <n v="0.85000000000000009"/>
    <n v="0"/>
    <n v="4234"/>
    <n v="0"/>
    <n v="1.9248004779992319E-3"/>
    <n v="3.6571209081985405E-2"/>
    <n v="3.6571209081985405E-2"/>
    <n v="0"/>
  </r>
  <r>
    <s v="教培"/>
    <s v="结婚&amp;摄影"/>
    <x v="3"/>
    <x v="3"/>
    <s v="C摄影"/>
    <x v="13"/>
    <x v="44"/>
    <x v="1"/>
    <n v="119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0.22905125688190861"/>
    <n v="0.22905125688190861"/>
    <n v="11"/>
  </r>
  <r>
    <s v="教培"/>
    <s v="结婚&amp;摄影"/>
    <x v="3"/>
    <x v="3"/>
    <s v="C摄影"/>
    <x v="5"/>
    <x v="45"/>
    <x v="0"/>
    <n v="195"/>
    <n v="0"/>
    <n v="0.28100000000000003"/>
    <n v="0"/>
    <n v="36"/>
    <n v="0"/>
    <n v="0"/>
    <n v="0.01"/>
    <n v="0.36"/>
    <n v="0.85000000000000009"/>
    <n v="0.42352941176470582"/>
    <n v="4234"/>
    <n v="1793.2235294117645"/>
    <n v="1.9248004779992319E-3"/>
    <n v="0.37533609320985023"/>
    <n v="0.37533609320985023"/>
    <n v="5"/>
  </r>
  <r>
    <s v="教培"/>
    <s v="结婚&amp;摄影"/>
    <x v="3"/>
    <x v="3"/>
    <s v="C摄影"/>
    <x v="12"/>
    <x v="46"/>
    <x v="0"/>
    <n v="414"/>
    <n v="1"/>
    <n v="0.28100000000000003"/>
    <n v="0"/>
    <n v="24"/>
    <n v="0"/>
    <n v="0"/>
    <n v="0.01"/>
    <n v="0.24"/>
    <n v="0.85000000000000009"/>
    <n v="0.28235294117647053"/>
    <n v="4234"/>
    <n v="1195.4823529411763"/>
    <n v="1.9248004779992319E-3"/>
    <n v="0.79686739789168204"/>
    <n v="0.28100000000000003"/>
    <n v="1"/>
  </r>
  <r>
    <s v="教培"/>
    <s v="结婚&amp;摄影"/>
    <x v="3"/>
    <x v="3"/>
    <s v="C摄影"/>
    <x v="24"/>
    <x v="47"/>
    <x v="1"/>
    <n v="128"/>
    <n v="0"/>
    <n v="0.28100000000000003"/>
    <n v="0"/>
    <n v="18"/>
    <n v="0"/>
    <n v="0"/>
    <n v="0.01"/>
    <n v="0.18"/>
    <n v="0.85000000000000009"/>
    <n v="0.21176470588235291"/>
    <n v="4234"/>
    <n v="896.61176470588225"/>
    <n v="1.9248004779992319E-3"/>
    <n v="0.24637446118390169"/>
    <n v="0.24637446118390169"/>
    <n v="0"/>
  </r>
  <r>
    <s v="教培"/>
    <s v="结婚&amp;摄影"/>
    <x v="3"/>
    <x v="3"/>
    <s v="C摄影"/>
    <x v="24"/>
    <x v="48"/>
    <x v="1"/>
    <n v="43"/>
    <n v="0"/>
    <n v="0.28100000000000003"/>
    <n v="0"/>
    <n v="8"/>
    <n v="0"/>
    <n v="0"/>
    <n v="0.01"/>
    <n v="0.08"/>
    <n v="0.85000000000000009"/>
    <n v="9.4117647058823528E-2"/>
    <n v="4234"/>
    <n v="398.49411764705883"/>
    <n v="1.9248004779992319E-3"/>
    <n v="8.2766420553966977E-2"/>
    <n v="8.2766420553966977E-2"/>
    <n v="0"/>
  </r>
  <r>
    <s v="教培"/>
    <s v="结婚&amp;摄影"/>
    <x v="3"/>
    <x v="3"/>
    <s v="C摄影"/>
    <x v="25"/>
    <x v="49"/>
    <x v="1"/>
    <n v="349"/>
    <n v="2"/>
    <n v="0.28100000000000003"/>
    <n v="0.01"/>
    <n v="120"/>
    <n v="1"/>
    <n v="0.01"/>
    <n v="0.01"/>
    <n v="1.2"/>
    <n v="0.85000000000000009"/>
    <n v="1.0811764705882352"/>
    <n v="4234"/>
    <n v="4577.7011764705876"/>
    <n v="1.9248004779992319E-3"/>
    <n v="0.67175536682173198"/>
    <n v="0.56200000000000006"/>
    <n v="23"/>
  </r>
  <r>
    <s v="教培"/>
    <s v="结婚&amp;摄影"/>
    <x v="3"/>
    <x v="3"/>
    <s v="C摄影"/>
    <x v="20"/>
    <x v="50"/>
    <x v="0"/>
    <n v="8"/>
    <n v="0"/>
    <n v="0.28100000000000003"/>
    <n v="0"/>
    <n v="0"/>
    <n v="0"/>
    <n v="0"/>
    <n v="0.01"/>
    <n v="0"/>
    <n v="0.85000000000000009"/>
    <n v="0"/>
    <n v="4234"/>
    <n v="0"/>
    <n v="1.9248004779992319E-3"/>
    <n v="1.5398403823993856E-2"/>
    <n v="1.5398403823993856E-2"/>
    <n v="0"/>
  </r>
  <r>
    <s v="教培"/>
    <s v="结婚&amp;摄影"/>
    <x v="3"/>
    <x v="3"/>
    <s v="C摄影"/>
    <x v="4"/>
    <x v="51"/>
    <x v="1"/>
    <n v="180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34646408603986173"/>
    <n v="0.34646408603986173"/>
    <n v="0"/>
  </r>
  <r>
    <s v="教培"/>
    <s v="结婚&amp;摄影"/>
    <x v="3"/>
    <x v="3"/>
    <s v="C摄影"/>
    <x v="8"/>
    <x v="52"/>
    <x v="0"/>
    <n v="285"/>
    <n v="0"/>
    <n v="0.28100000000000003"/>
    <n v="0"/>
    <n v="62"/>
    <n v="0"/>
    <n v="0"/>
    <n v="0.01"/>
    <n v="0.62"/>
    <n v="0.85000000000000009"/>
    <n v="0.72941176470588232"/>
    <n v="4234"/>
    <n v="3088.3294117647056"/>
    <n v="1.9248004779992319E-3"/>
    <n v="0.54856813622978107"/>
    <n v="0.54856813622978107"/>
    <n v="1"/>
  </r>
  <r>
    <s v="教培"/>
    <s v="结婚&amp;摄影"/>
    <x v="3"/>
    <x v="3"/>
    <s v="C摄影"/>
    <x v="3"/>
    <x v="53"/>
    <x v="0"/>
    <n v="187"/>
    <n v="0"/>
    <n v="0.28100000000000003"/>
    <n v="0"/>
    <n v="25"/>
    <n v="0"/>
    <n v="0"/>
    <n v="0.01"/>
    <n v="0.25"/>
    <n v="0.85000000000000009"/>
    <n v="0.29411764705882348"/>
    <n v="4234"/>
    <n v="1245.2941176470586"/>
    <n v="1.9248004779992319E-3"/>
    <n v="0.35993768938585635"/>
    <n v="0.35993768938585635"/>
    <n v="0"/>
  </r>
  <r>
    <s v="教培"/>
    <s v="结婚&amp;摄影"/>
    <x v="3"/>
    <x v="3"/>
    <s v="C摄影"/>
    <x v="25"/>
    <x v="54"/>
    <x v="1"/>
    <n v="8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1.5398403823993856E-2"/>
    <n v="1.5398403823993856E-2"/>
    <n v="0"/>
  </r>
  <r>
    <s v="教培"/>
    <s v="结婚&amp;摄影"/>
    <x v="3"/>
    <x v="3"/>
    <s v="C摄影"/>
    <x v="20"/>
    <x v="55"/>
    <x v="0"/>
    <n v="4"/>
    <n v="0"/>
    <n v="0.28100000000000003"/>
    <n v="0"/>
    <n v="0"/>
    <n v="0"/>
    <n v="0"/>
    <n v="0.01"/>
    <n v="0"/>
    <n v="0.85000000000000009"/>
    <n v="0"/>
    <n v="4234"/>
    <n v="0"/>
    <n v="1.9248004779992319E-3"/>
    <n v="7.6992019119969278E-3"/>
    <n v="7.6992019119969278E-3"/>
    <n v="0"/>
  </r>
  <r>
    <s v="教培"/>
    <s v="结婚&amp;摄影"/>
    <x v="3"/>
    <x v="3"/>
    <s v="C摄影"/>
    <x v="10"/>
    <x v="56"/>
    <x v="0"/>
    <n v="309"/>
    <n v="0"/>
    <n v="0.28100000000000003"/>
    <n v="0"/>
    <n v="41"/>
    <n v="0"/>
    <n v="0"/>
    <n v="0.01"/>
    <n v="0.41000000000000003"/>
    <n v="0.85000000000000009"/>
    <n v="0.4823529411764706"/>
    <n v="4234"/>
    <n v="2042.2823529411764"/>
    <n v="1.9248004779992319E-3"/>
    <n v="0.59476334770176265"/>
    <n v="0.59476334770176265"/>
    <n v="12"/>
  </r>
  <r>
    <s v="教培"/>
    <s v="结婚&amp;摄影"/>
    <x v="3"/>
    <x v="3"/>
    <s v="C摄影"/>
    <x v="6"/>
    <x v="57"/>
    <x v="0"/>
    <n v="47"/>
    <n v="0"/>
    <n v="0.28100000000000003"/>
    <n v="0"/>
    <n v="3"/>
    <n v="0"/>
    <n v="0"/>
    <n v="0.01"/>
    <n v="0.03"/>
    <n v="0.85000000000000009"/>
    <n v="3.5294117647058816E-2"/>
    <n v="4234"/>
    <n v="149.43529411764703"/>
    <n v="1.9248004779992319E-3"/>
    <n v="9.0465622465963902E-2"/>
    <n v="9.0465622465963902E-2"/>
    <n v="1"/>
  </r>
  <r>
    <s v="教培"/>
    <s v="结婚&amp;摄影"/>
    <x v="3"/>
    <x v="3"/>
    <s v="C摄影"/>
    <x v="19"/>
    <x v="58"/>
    <x v="1"/>
    <n v="45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8.6616021509965432E-2"/>
    <n v="8.6616021509965432E-2"/>
    <n v="0"/>
  </r>
  <r>
    <s v="教培"/>
    <s v="结婚&amp;摄影"/>
    <x v="3"/>
    <x v="3"/>
    <s v="C摄影"/>
    <x v="25"/>
    <x v="59"/>
    <x v="1"/>
    <n v="194"/>
    <n v="1"/>
    <n v="0.28100000000000003"/>
    <n v="0.01"/>
    <n v="26"/>
    <n v="0"/>
    <n v="0"/>
    <n v="0.01"/>
    <n v="0.26"/>
    <n v="0.85000000000000009"/>
    <n v="0.30588235294117644"/>
    <n v="4234"/>
    <n v="1295.1058823529411"/>
    <n v="1.9248004779992319E-3"/>
    <n v="0.37341129273185097"/>
    <n v="0.28100000000000003"/>
    <n v="0"/>
  </r>
  <r>
    <s v="教培"/>
    <s v="结婚&amp;摄影"/>
    <x v="3"/>
    <x v="3"/>
    <s v="C摄影"/>
    <x v="19"/>
    <x v="60"/>
    <x v="1"/>
    <n v="106"/>
    <n v="0"/>
    <n v="0.28100000000000003"/>
    <n v="0"/>
    <n v="7"/>
    <n v="0"/>
    <n v="0"/>
    <n v="0.01"/>
    <n v="7.0000000000000007E-2"/>
    <n v="0.85000000000000009"/>
    <n v="8.2352941176470587E-2"/>
    <n v="4234"/>
    <n v="348.68235294117648"/>
    <n v="1.9248004779992319E-3"/>
    <n v="0.20402885066791859"/>
    <n v="0.20402885066791859"/>
    <n v="0"/>
  </r>
  <r>
    <s v="教培"/>
    <s v="结婚&amp;摄影"/>
    <x v="3"/>
    <x v="3"/>
    <s v="C摄影"/>
    <x v="20"/>
    <x v="61"/>
    <x v="0"/>
    <n v="7"/>
    <n v="0"/>
    <n v="0.28100000000000003"/>
    <n v="0"/>
    <n v="0"/>
    <n v="0"/>
    <n v="0"/>
    <n v="0.01"/>
    <n v="0"/>
    <n v="0.85000000000000009"/>
    <n v="0"/>
    <n v="4234"/>
    <n v="0"/>
    <n v="1.9248004779992319E-3"/>
    <n v="1.3473603345994624E-2"/>
    <n v="1.3473603345994624E-2"/>
    <n v="0"/>
  </r>
  <r>
    <s v="教培"/>
    <s v="结婚&amp;摄影"/>
    <x v="3"/>
    <x v="3"/>
    <s v="C摄影"/>
    <x v="26"/>
    <x v="62"/>
    <x v="1"/>
    <n v="657"/>
    <n v="3"/>
    <n v="0.28100000000000003"/>
    <n v="0"/>
    <n v="118"/>
    <n v="2"/>
    <n v="0.02"/>
    <n v="0.01"/>
    <n v="2"/>
    <n v="0.85000000000000009"/>
    <n v="1.6917647058823526"/>
    <n v="4234"/>
    <n v="7162.9317647058806"/>
    <n v="1.9248004779992319E-3"/>
    <n v="1.2645939140454954"/>
    <n v="0.84300000000000008"/>
    <n v="58"/>
  </r>
  <r>
    <s v="教培"/>
    <s v="结婚&amp;摄影"/>
    <x v="3"/>
    <x v="3"/>
    <s v="C摄影"/>
    <x v="12"/>
    <x v="63"/>
    <x v="0"/>
    <n v="120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23097605735990784"/>
    <n v="0.23097605735990784"/>
    <n v="1"/>
  </r>
  <r>
    <s v="教培"/>
    <s v="结婚&amp;摄影"/>
    <x v="3"/>
    <x v="3"/>
    <s v="C摄影"/>
    <x v="16"/>
    <x v="64"/>
    <x v="1"/>
    <n v="327"/>
    <n v="0"/>
    <n v="0.28100000000000003"/>
    <n v="0"/>
    <n v="54"/>
    <n v="0"/>
    <n v="0"/>
    <n v="0.01"/>
    <n v="0.54"/>
    <n v="0.85000000000000009"/>
    <n v="0.63529411764705879"/>
    <n v="4234"/>
    <n v="2689.8352941176468"/>
    <n v="1.9248004779992319E-3"/>
    <n v="0.6294097563057488"/>
    <n v="0.6294097563057488"/>
    <n v="43"/>
  </r>
  <r>
    <s v="教培"/>
    <s v="结婚&amp;摄影"/>
    <x v="3"/>
    <x v="3"/>
    <s v="C摄影"/>
    <x v="20"/>
    <x v="65"/>
    <x v="0"/>
    <n v="49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9.4315223421962371E-2"/>
    <n v="9.4315223421962371E-2"/>
    <n v="0"/>
  </r>
  <r>
    <s v="教培"/>
    <s v="结婚&amp;摄影"/>
    <x v="3"/>
    <x v="3"/>
    <s v="C摄影"/>
    <x v="25"/>
    <x v="66"/>
    <x v="1"/>
    <n v="22"/>
    <n v="0"/>
    <n v="0.28100000000000003"/>
    <n v="0"/>
    <n v="0"/>
    <n v="0"/>
    <n v="0"/>
    <n v="0.01"/>
    <n v="0"/>
    <n v="0.85000000000000009"/>
    <n v="0"/>
    <n v="4234"/>
    <n v="0"/>
    <n v="1.9248004779992319E-3"/>
    <n v="4.2345610515983102E-2"/>
    <n v="4.2345610515983102E-2"/>
    <n v="0"/>
  </r>
  <r>
    <s v="教培"/>
    <s v="结婚&amp;摄影"/>
    <x v="3"/>
    <x v="3"/>
    <s v="C摄影"/>
    <x v="25"/>
    <x v="67"/>
    <x v="1"/>
    <n v="42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8.0841620075967735E-2"/>
    <n v="8.0841620075967735E-2"/>
    <n v="0"/>
  </r>
  <r>
    <s v="教培"/>
    <s v="结婚&amp;摄影"/>
    <x v="3"/>
    <x v="3"/>
    <s v="C摄影"/>
    <x v="10"/>
    <x v="68"/>
    <x v="0"/>
    <n v="215"/>
    <n v="1"/>
    <n v="0.28100000000000003"/>
    <n v="0"/>
    <n v="45"/>
    <n v="1"/>
    <n v="0.02"/>
    <n v="0.01"/>
    <n v="1"/>
    <n v="0.85000000000000009"/>
    <n v="0.84588235294117631"/>
    <n v="4234"/>
    <n v="3581.4658823529403"/>
    <n v="1.9248004779992319E-3"/>
    <n v="0.41383210276983484"/>
    <n v="0.28100000000000003"/>
    <n v="1"/>
  </r>
  <r>
    <s v="教培"/>
    <s v="结婚&amp;摄影"/>
    <x v="3"/>
    <x v="3"/>
    <s v="C摄影"/>
    <x v="27"/>
    <x v="69"/>
    <x v="1"/>
    <n v="182"/>
    <n v="0"/>
    <n v="0.28100000000000003"/>
    <n v="0"/>
    <n v="35"/>
    <n v="0"/>
    <n v="0"/>
    <n v="0.01"/>
    <n v="0.35000000000000003"/>
    <n v="0.85000000000000009"/>
    <n v="0.41176470588235292"/>
    <n v="4234"/>
    <n v="1743.4117647058822"/>
    <n v="1.9248004779992319E-3"/>
    <n v="0.35031368699586024"/>
    <n v="0.35031368699586024"/>
    <n v="0"/>
  </r>
  <r>
    <s v="教培"/>
    <s v="结婚&amp;摄影"/>
    <x v="3"/>
    <x v="3"/>
    <s v="C摄影"/>
    <x v="22"/>
    <x v="70"/>
    <x v="1"/>
    <n v="326"/>
    <n v="1"/>
    <n v="0.28100000000000003"/>
    <n v="0"/>
    <n v="126"/>
    <n v="1"/>
    <n v="0.01"/>
    <n v="0.01"/>
    <n v="1.26"/>
    <n v="0.85000000000000009"/>
    <n v="1.1517647058823528"/>
    <n v="4234"/>
    <n v="4876.5717647058818"/>
    <n v="1.9248004779992319E-3"/>
    <n v="0.62748495582774966"/>
    <n v="0.28100000000000003"/>
    <n v="14"/>
  </r>
  <r>
    <s v="教培"/>
    <s v="结婚&amp;摄影"/>
    <x v="3"/>
    <x v="3"/>
    <s v="C摄影"/>
    <x v="24"/>
    <x v="71"/>
    <x v="1"/>
    <n v="102"/>
    <n v="0"/>
    <n v="0.28100000000000003"/>
    <n v="0"/>
    <n v="12"/>
    <n v="0"/>
    <n v="0"/>
    <n v="0.01"/>
    <n v="0.12"/>
    <n v="0.85000000000000009"/>
    <n v="0.14117647058823526"/>
    <n v="4234"/>
    <n v="597.74117647058813"/>
    <n v="1.9248004779992319E-3"/>
    <n v="0.19632964875592165"/>
    <n v="0.19632964875592165"/>
    <n v="0"/>
  </r>
  <r>
    <s v="教培"/>
    <s v="结婚&amp;摄影"/>
    <x v="3"/>
    <x v="3"/>
    <s v="C摄影"/>
    <x v="4"/>
    <x v="72"/>
    <x v="1"/>
    <n v="108"/>
    <n v="0"/>
    <n v="0.28100000000000003"/>
    <n v="0"/>
    <n v="21"/>
    <n v="0"/>
    <n v="0"/>
    <n v="0.01"/>
    <n v="0.21"/>
    <n v="0.85000000000000009"/>
    <n v="0.24705882352941172"/>
    <n v="4234"/>
    <n v="1046.0470588235291"/>
    <n v="1.9248004779992319E-3"/>
    <n v="0.20787845162391705"/>
    <n v="0.20787845162391705"/>
    <n v="0"/>
  </r>
  <r>
    <s v="教培"/>
    <s v="结婚&amp;摄影"/>
    <x v="3"/>
    <x v="3"/>
    <s v="C摄影"/>
    <x v="4"/>
    <x v="73"/>
    <x v="1"/>
    <n v="204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39265929751184331"/>
    <n v="0.39265929751184331"/>
    <n v="0"/>
  </r>
  <r>
    <s v="教培"/>
    <s v="结婚&amp;摄影"/>
    <x v="3"/>
    <x v="3"/>
    <s v="C摄影"/>
    <x v="24"/>
    <x v="74"/>
    <x v="1"/>
    <n v="253"/>
    <n v="0"/>
    <n v="0.28100000000000003"/>
    <n v="0"/>
    <n v="42"/>
    <n v="0"/>
    <n v="0"/>
    <n v="0.01"/>
    <n v="0.42"/>
    <n v="0.85000000000000009"/>
    <n v="0.49411764705882344"/>
    <n v="4234"/>
    <n v="2092.0941176470583"/>
    <n v="1.9248004779992319E-3"/>
    <n v="0.48697452093380567"/>
    <n v="0.48697452093380567"/>
    <n v="0"/>
  </r>
  <r>
    <s v="教培"/>
    <s v="结婚&amp;摄影"/>
    <x v="3"/>
    <x v="3"/>
    <s v="C摄影"/>
    <x v="25"/>
    <x v="75"/>
    <x v="1"/>
    <n v="3"/>
    <n v="0"/>
    <n v="0.28100000000000003"/>
    <n v="0"/>
    <n v="0"/>
    <n v="0"/>
    <n v="0"/>
    <n v="0.01"/>
    <n v="0"/>
    <n v="0.85000000000000009"/>
    <n v="0"/>
    <n v="4234"/>
    <n v="0"/>
    <n v="1.9248004779992319E-3"/>
    <n v="5.7744014339976956E-3"/>
    <n v="5.7744014339976956E-3"/>
    <n v="0"/>
  </r>
  <r>
    <s v="教培"/>
    <s v="结婚&amp;摄影"/>
    <x v="3"/>
    <x v="3"/>
    <s v="C摄影"/>
    <x v="7"/>
    <x v="76"/>
    <x v="0"/>
    <n v="134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0.25792326405189708"/>
    <n v="0.25792326405189708"/>
    <n v="8"/>
  </r>
  <r>
    <s v="教培"/>
    <s v="结婚&amp;摄影"/>
    <x v="3"/>
    <x v="3"/>
    <s v="C摄影"/>
    <x v="6"/>
    <x v="77"/>
    <x v="0"/>
    <n v="157"/>
    <n v="3"/>
    <n v="0.28100000000000003"/>
    <n v="0.02"/>
    <n v="18"/>
    <n v="1"/>
    <n v="0.06"/>
    <n v="0.01"/>
    <n v="1"/>
    <n v="0.85000000000000009"/>
    <n v="0.84588235294117631"/>
    <n v="4234"/>
    <n v="3581.4658823529403"/>
    <n v="1.9248004779992319E-3"/>
    <n v="0.30219367504587941"/>
    <n v="0.84300000000000008"/>
    <n v="0"/>
  </r>
  <r>
    <s v="教培"/>
    <s v="结婚&amp;摄影"/>
    <x v="3"/>
    <x v="3"/>
    <s v="C摄影"/>
    <x v="4"/>
    <x v="78"/>
    <x v="1"/>
    <n v="226"/>
    <n v="0"/>
    <n v="0.28100000000000003"/>
    <n v="0"/>
    <n v="60"/>
    <n v="0"/>
    <n v="0"/>
    <n v="0.01"/>
    <n v="0.6"/>
    <n v="0.85000000000000009"/>
    <n v="0.70588235294117641"/>
    <n v="4234"/>
    <n v="2988.705882352941"/>
    <n v="1.9248004779992319E-3"/>
    <n v="0.43500490802782643"/>
    <n v="0.43500490802782643"/>
    <n v="0"/>
  </r>
  <r>
    <s v="教培"/>
    <s v="结婚&amp;摄影"/>
    <x v="3"/>
    <x v="3"/>
    <s v="C摄影"/>
    <x v="9"/>
    <x v="79"/>
    <x v="0"/>
    <n v="143"/>
    <n v="0"/>
    <n v="0.28100000000000003"/>
    <n v="0"/>
    <n v="15"/>
    <n v="0"/>
    <n v="0"/>
    <n v="0.01"/>
    <n v="0.15"/>
    <n v="0.85000000000000009"/>
    <n v="0.1764705882352941"/>
    <n v="4234"/>
    <n v="747.17647058823525"/>
    <n v="1.9248004779992319E-3"/>
    <n v="0.27524646835389016"/>
    <n v="0.27524646835389016"/>
    <n v="0"/>
  </r>
  <r>
    <s v="教培"/>
    <s v="结婚&amp;摄影"/>
    <x v="3"/>
    <x v="3"/>
    <s v="C摄影"/>
    <x v="2"/>
    <x v="80"/>
    <x v="1"/>
    <n v="704"/>
    <n v="2"/>
    <n v="0.28100000000000003"/>
    <n v="0"/>
    <n v="113"/>
    <n v="2"/>
    <n v="0.02"/>
    <n v="0.01"/>
    <n v="2"/>
    <n v="0.85000000000000009"/>
    <n v="1.6917647058823526"/>
    <n v="4234"/>
    <n v="7162.9317647058806"/>
    <n v="1.9248004779992319E-3"/>
    <n v="1.3550595365114593"/>
    <n v="0.56200000000000006"/>
    <n v="50"/>
  </r>
  <r>
    <s v="教培"/>
    <s v="结婚&amp;摄影"/>
    <x v="3"/>
    <x v="3"/>
    <s v="C摄影"/>
    <x v="16"/>
    <x v="81"/>
    <x v="1"/>
    <n v="564"/>
    <n v="0"/>
    <n v="0.28100000000000003"/>
    <n v="0"/>
    <n v="83"/>
    <n v="0"/>
    <n v="0"/>
    <n v="0.01"/>
    <n v="0.83000000000000007"/>
    <n v="0.85000000000000009"/>
    <n v="0.97647058823529409"/>
    <n v="4234"/>
    <n v="4134.376470588235"/>
    <n v="1.9248004779992319E-3"/>
    <n v="1.0855874695915668"/>
    <n v="1.0855874695915668"/>
    <n v="55"/>
  </r>
  <r>
    <s v="教培"/>
    <s v="结婚&amp;摄影"/>
    <x v="3"/>
    <x v="3"/>
    <s v="C摄影"/>
    <x v="25"/>
    <x v="82"/>
    <x v="1"/>
    <n v="37"/>
    <n v="0"/>
    <n v="0.28100000000000003"/>
    <n v="0"/>
    <n v="5"/>
    <n v="0"/>
    <n v="0"/>
    <n v="0.01"/>
    <n v="0.05"/>
    <n v="0.85000000000000009"/>
    <n v="5.8823529411764705E-2"/>
    <n v="4234"/>
    <n v="249.05882352941177"/>
    <n v="1.9248004779992319E-3"/>
    <n v="7.1217617685971582E-2"/>
    <n v="7.1217617685971582E-2"/>
    <n v="0"/>
  </r>
  <r>
    <s v="教培"/>
    <s v="结婚&amp;摄影"/>
    <x v="3"/>
    <x v="3"/>
    <s v="C摄影"/>
    <x v="25"/>
    <x v="83"/>
    <x v="1"/>
    <n v="4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7.6992019119969278E-3"/>
    <n v="7.6992019119969278E-3"/>
    <n v="0"/>
  </r>
  <r>
    <s v="教培"/>
    <s v="结婚&amp;摄影"/>
    <x v="3"/>
    <x v="3"/>
    <s v="C摄影"/>
    <x v="19"/>
    <x v="84"/>
    <x v="1"/>
    <n v="64"/>
    <n v="0"/>
    <n v="0.28100000000000003"/>
    <n v="0"/>
    <n v="0"/>
    <n v="0"/>
    <n v="0"/>
    <n v="0.01"/>
    <n v="0"/>
    <n v="0.85000000000000009"/>
    <n v="0"/>
    <n v="4234"/>
    <n v="0"/>
    <n v="1.9248004779992319E-3"/>
    <n v="0.12318723059195084"/>
    <n v="0.12318723059195084"/>
    <n v="0"/>
  </r>
  <r>
    <s v="教培"/>
    <s v="结婚&amp;摄影"/>
    <x v="3"/>
    <x v="3"/>
    <s v="C摄影"/>
    <x v="25"/>
    <x v="85"/>
    <x v="1"/>
    <n v="9"/>
    <n v="0"/>
    <n v="0.28100000000000003"/>
    <n v="0"/>
    <n v="2"/>
    <n v="0"/>
    <n v="0"/>
    <n v="0.01"/>
    <n v="0.02"/>
    <n v="0.85000000000000009"/>
    <n v="2.3529411764705882E-2"/>
    <n v="4234"/>
    <n v="99.623529411764707"/>
    <n v="1.9248004779992319E-3"/>
    <n v="1.7323204301993089E-2"/>
    <n v="1.7323204301993089E-2"/>
    <n v="0"/>
  </r>
  <r>
    <s v="教培"/>
    <s v="结婚&amp;摄影"/>
    <x v="3"/>
    <x v="3"/>
    <s v="C摄影"/>
    <x v="5"/>
    <x v="86"/>
    <x v="0"/>
    <n v="604"/>
    <n v="3"/>
    <n v="0.28100000000000003"/>
    <n v="0"/>
    <n v="153"/>
    <n v="3"/>
    <n v="0.02"/>
    <n v="0.01"/>
    <n v="3"/>
    <n v="0.85000000000000009"/>
    <n v="2.5376470588235294"/>
    <n v="4234"/>
    <n v="10744.397647058824"/>
    <n v="1.9248004779992319E-3"/>
    <n v="1.1625794887115362"/>
    <n v="0.84300000000000008"/>
    <n v="72"/>
  </r>
  <r>
    <s v="教培"/>
    <s v="结婚&amp;摄影"/>
    <x v="3"/>
    <x v="3"/>
    <s v="C摄影"/>
    <x v="28"/>
    <x v="87"/>
    <x v="2"/>
    <n v="3089"/>
    <n v="0"/>
    <n v="0.28100000000000003"/>
    <n v="0"/>
    <n v="0"/>
    <n v="0"/>
    <n v="0"/>
    <n v="0.01"/>
    <n v="0"/>
    <n v="0.85000000000000009"/>
    <n v="0"/>
    <n v="4234"/>
    <n v="0"/>
    <n v="1.9248004779992319E-3"/>
    <n v="5.9457086765396276"/>
    <n v="5.9457086765396276"/>
    <n v="0"/>
  </r>
  <r>
    <s v="教培"/>
    <s v="结婚&amp;摄影"/>
    <x v="3"/>
    <x v="3"/>
    <s v="C摄影"/>
    <x v="8"/>
    <x v="88"/>
    <x v="0"/>
    <n v="221"/>
    <n v="0"/>
    <n v="0.28100000000000003"/>
    <n v="0"/>
    <n v="36"/>
    <n v="0"/>
    <n v="0"/>
    <n v="0.01"/>
    <n v="0.36"/>
    <n v="0.85000000000000009"/>
    <n v="0.42352941176470582"/>
    <n v="4234"/>
    <n v="1793.2235294117645"/>
    <n v="1.9248004779992319E-3"/>
    <n v="0.42538090563783026"/>
    <n v="0.42538090563783026"/>
    <n v="0"/>
  </r>
  <r>
    <s v="教培"/>
    <s v="结婚&amp;摄影"/>
    <x v="3"/>
    <x v="3"/>
    <s v="C摄影"/>
    <x v="29"/>
    <x v="89"/>
    <x v="1"/>
    <n v="177"/>
    <n v="0"/>
    <n v="0.28100000000000003"/>
    <n v="0"/>
    <n v="20"/>
    <n v="0"/>
    <n v="0"/>
    <n v="0.01"/>
    <n v="0.2"/>
    <n v="0.85000000000000009"/>
    <n v="0.23529411764705882"/>
    <n v="4234"/>
    <n v="996.23529411764707"/>
    <n v="1.9248004779992319E-3"/>
    <n v="0.34068968460586407"/>
    <n v="0.34068968460586407"/>
    <n v="1"/>
  </r>
  <r>
    <s v="教培"/>
    <s v="结婚&amp;摄影"/>
    <x v="3"/>
    <x v="3"/>
    <s v="C摄影"/>
    <x v="25"/>
    <x v="90"/>
    <x v="1"/>
    <n v="29"/>
    <n v="0"/>
    <n v="0.28100000000000003"/>
    <n v="0"/>
    <n v="3"/>
    <n v="0"/>
    <n v="0"/>
    <n v="0.01"/>
    <n v="0.03"/>
    <n v="0.85000000000000009"/>
    <n v="3.5294117647058816E-2"/>
    <n v="4234"/>
    <n v="149.43529411764703"/>
    <n v="1.9248004779992319E-3"/>
    <n v="5.5819213861977725E-2"/>
    <n v="5.5819213861977725E-2"/>
    <n v="0"/>
  </r>
  <r>
    <s v="教培"/>
    <s v="结婚&amp;摄影"/>
    <x v="3"/>
    <x v="3"/>
    <s v="C摄影"/>
    <x v="23"/>
    <x v="91"/>
    <x v="1"/>
    <n v="205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0.39458409798984256"/>
    <n v="0.39458409798984256"/>
    <n v="0"/>
  </r>
  <r>
    <s v="教培"/>
    <s v="结婚&amp;摄影"/>
    <x v="3"/>
    <x v="3"/>
    <s v="C摄影"/>
    <x v="21"/>
    <x v="92"/>
    <x v="1"/>
    <n v="70"/>
    <n v="0"/>
    <n v="0.28100000000000003"/>
    <n v="0"/>
    <n v="22"/>
    <n v="0"/>
    <n v="0"/>
    <n v="0.01"/>
    <n v="0.22"/>
    <n v="0.85000000000000009"/>
    <n v="0.25882352941176467"/>
    <n v="4234"/>
    <n v="1095.8588235294117"/>
    <n v="1.9248004779992319E-3"/>
    <n v="0.13473603345994623"/>
    <n v="0.13473603345994623"/>
    <n v="0"/>
  </r>
  <r>
    <s v="教培"/>
    <s v="结婚&amp;摄影"/>
    <x v="3"/>
    <x v="3"/>
    <s v="C摄影"/>
    <x v="16"/>
    <x v="93"/>
    <x v="1"/>
    <n v="483"/>
    <n v="0"/>
    <n v="0.28100000000000003"/>
    <n v="0"/>
    <n v="76"/>
    <n v="0"/>
    <n v="0"/>
    <n v="0.01"/>
    <n v="0.76"/>
    <n v="0.85000000000000009"/>
    <n v="0.89411764705882346"/>
    <n v="4234"/>
    <n v="3785.6941176470586"/>
    <n v="1.9248004779992319E-3"/>
    <n v="0.92967863087362901"/>
    <n v="0.92967863087362901"/>
    <n v="52"/>
  </r>
  <r>
    <s v="教培"/>
    <s v="结婚&amp;摄影"/>
    <x v="3"/>
    <x v="3"/>
    <s v="C摄影"/>
    <x v="24"/>
    <x v="94"/>
    <x v="1"/>
    <n v="169"/>
    <n v="0"/>
    <n v="0.28100000000000003"/>
    <n v="0"/>
    <n v="15"/>
    <n v="0"/>
    <n v="0"/>
    <n v="0.01"/>
    <n v="0.15"/>
    <n v="0.85000000000000009"/>
    <n v="0.1764705882352941"/>
    <n v="4234"/>
    <n v="747.17647058823525"/>
    <n v="1.9248004779992319E-3"/>
    <n v="0.3252912807818702"/>
    <n v="0.3252912807818702"/>
    <n v="0"/>
  </r>
  <r>
    <s v="教培"/>
    <s v="结婚&amp;摄影"/>
    <x v="3"/>
    <x v="3"/>
    <s v="C摄影"/>
    <x v="24"/>
    <x v="95"/>
    <x v="1"/>
    <n v="395"/>
    <n v="0"/>
    <n v="0.28100000000000003"/>
    <n v="0"/>
    <n v="112"/>
    <n v="0"/>
    <n v="0"/>
    <n v="0.01"/>
    <n v="1.1200000000000001"/>
    <n v="0.85000000000000009"/>
    <n v="1.3176470588235294"/>
    <n v="4234"/>
    <n v="5578.9176470588236"/>
    <n v="1.9248004779992319E-3"/>
    <n v="0.76029618880969663"/>
    <n v="0.76029618880969663"/>
    <n v="27"/>
  </r>
  <r>
    <s v="教培"/>
    <s v="结婚&amp;摄影"/>
    <x v="3"/>
    <x v="3"/>
    <s v="C摄影"/>
    <x v="25"/>
    <x v="96"/>
    <x v="1"/>
    <n v="87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16745764158593318"/>
    <n v="0.16745764158593318"/>
    <n v="0"/>
  </r>
  <r>
    <s v="教培"/>
    <s v="结婚&amp;摄影"/>
    <x v="3"/>
    <x v="3"/>
    <s v="C摄影"/>
    <x v="6"/>
    <x v="97"/>
    <x v="0"/>
    <n v="92"/>
    <n v="1"/>
    <n v="0.28100000000000003"/>
    <n v="0.01"/>
    <n v="14"/>
    <n v="1"/>
    <n v="7.0000000000000007E-2"/>
    <n v="0.01"/>
    <n v="1"/>
    <n v="0.85000000000000009"/>
    <n v="0.84588235294117631"/>
    <n v="4234"/>
    <n v="3581.4658823529403"/>
    <n v="1.9248004779992319E-3"/>
    <n v="0.17708164397592935"/>
    <n v="0.28100000000000003"/>
    <n v="0"/>
  </r>
  <r>
    <s v="教培"/>
    <s v="结婚&amp;摄影"/>
    <x v="3"/>
    <x v="3"/>
    <s v="C摄影"/>
    <x v="15"/>
    <x v="98"/>
    <x v="1"/>
    <n v="294"/>
    <n v="1"/>
    <n v="0.28100000000000003"/>
    <n v="0"/>
    <n v="70"/>
    <n v="1"/>
    <n v="0.01"/>
    <n v="0.01"/>
    <n v="1"/>
    <n v="0.85000000000000009"/>
    <n v="0.84588235294117631"/>
    <n v="4234"/>
    <n v="3581.4658823529403"/>
    <n v="1.9248004779992319E-3"/>
    <n v="0.56589134053177415"/>
    <n v="0.28100000000000003"/>
    <n v="27"/>
  </r>
  <r>
    <s v="教培"/>
    <s v="结婚&amp;摄影"/>
    <x v="3"/>
    <x v="3"/>
    <s v="C摄影"/>
    <x v="25"/>
    <x v="99"/>
    <x v="1"/>
    <n v="37"/>
    <n v="0"/>
    <n v="0.28100000000000003"/>
    <n v="0"/>
    <n v="18"/>
    <n v="0"/>
    <n v="0"/>
    <n v="0.01"/>
    <n v="0.18"/>
    <n v="0.85000000000000009"/>
    <n v="0.21176470588235291"/>
    <n v="4234"/>
    <n v="896.61176470588225"/>
    <n v="1.9248004779992319E-3"/>
    <n v="7.1217617685971582E-2"/>
    <n v="7.1217617685971582E-2"/>
    <n v="0"/>
  </r>
  <r>
    <s v="教培"/>
    <s v="结婚&amp;摄影"/>
    <x v="3"/>
    <x v="3"/>
    <s v="C摄影"/>
    <x v="19"/>
    <x v="100"/>
    <x v="1"/>
    <n v="696"/>
    <n v="4"/>
    <n v="0.28100000000000003"/>
    <n v="0.01"/>
    <n v="143"/>
    <n v="4"/>
    <n v="0.03"/>
    <n v="0.01"/>
    <n v="4"/>
    <n v="0.85000000000000009"/>
    <n v="3.3835294117647052"/>
    <n v="4234"/>
    <n v="14325.863529411761"/>
    <n v="1.9248004779992319E-3"/>
    <n v="1.3396611326874655"/>
    <n v="1.1240000000000001"/>
    <n v="103"/>
  </r>
  <r>
    <s v="教培"/>
    <s v="结婚&amp;摄影"/>
    <x v="3"/>
    <x v="3"/>
    <s v="C摄影"/>
    <x v="26"/>
    <x v="101"/>
    <x v="1"/>
    <n v="529"/>
    <n v="2"/>
    <n v="0.28100000000000003"/>
    <n v="0"/>
    <n v="84"/>
    <n v="2"/>
    <n v="0.02"/>
    <n v="0.01"/>
    <n v="2"/>
    <n v="0.85000000000000009"/>
    <n v="1.6917647058823526"/>
    <n v="4234"/>
    <n v="7162.9317647058806"/>
    <n v="1.9248004779992319E-3"/>
    <n v="1.0182194528615938"/>
    <n v="0.56200000000000006"/>
    <n v="72"/>
  </r>
  <r>
    <s v="教培"/>
    <s v="结婚&amp;摄影"/>
    <x v="3"/>
    <x v="3"/>
    <s v="C摄影"/>
    <x v="16"/>
    <x v="102"/>
    <x v="1"/>
    <n v="501"/>
    <n v="1"/>
    <n v="0.28100000000000003"/>
    <n v="0"/>
    <n v="60"/>
    <n v="1"/>
    <n v="0.02"/>
    <n v="0.01"/>
    <n v="1"/>
    <n v="0.85000000000000009"/>
    <n v="0.84588235294117631"/>
    <n v="4234"/>
    <n v="3581.4658823529403"/>
    <n v="1.9248004779992319E-3"/>
    <n v="0.96432503947761516"/>
    <n v="0.28100000000000003"/>
    <n v="59"/>
  </r>
  <r>
    <s v="教培"/>
    <s v="结婚&amp;摄影"/>
    <x v="3"/>
    <x v="3"/>
    <s v="C摄影"/>
    <x v="15"/>
    <x v="103"/>
    <x v="1"/>
    <n v="59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0.11356322820195469"/>
    <n v="0.11356322820195469"/>
    <n v="1"/>
  </r>
  <r>
    <s v="教培"/>
    <s v="结婚&amp;摄影"/>
    <x v="3"/>
    <x v="3"/>
    <s v="C摄影"/>
    <x v="25"/>
    <x v="104"/>
    <x v="1"/>
    <n v="308"/>
    <n v="0"/>
    <n v="0.28100000000000003"/>
    <n v="0"/>
    <n v="26"/>
    <n v="0"/>
    <n v="0"/>
    <n v="0.01"/>
    <n v="0.26"/>
    <n v="0.85000000000000009"/>
    <n v="0.30588235294117644"/>
    <n v="4234"/>
    <n v="1295.1058823529411"/>
    <n v="1.9248004779992319E-3"/>
    <n v="0.59283854722376339"/>
    <n v="0.59283854722376339"/>
    <n v="0"/>
  </r>
  <r>
    <s v="教培"/>
    <s v="结婚&amp;摄影"/>
    <x v="3"/>
    <x v="3"/>
    <s v="C摄影"/>
    <x v="5"/>
    <x v="105"/>
    <x v="0"/>
    <n v="546"/>
    <n v="2"/>
    <n v="0.28100000000000003"/>
    <n v="0"/>
    <n v="177"/>
    <n v="2"/>
    <n v="0.01"/>
    <n v="0.01"/>
    <n v="2"/>
    <n v="0.85000000000000009"/>
    <n v="1.6917647058823526"/>
    <n v="4234"/>
    <n v="7162.9317647058806"/>
    <n v="1.9248004779992319E-3"/>
    <n v="1.0509410609875807"/>
    <n v="0.56200000000000006"/>
    <n v="80"/>
  </r>
  <r>
    <s v="教培"/>
    <s v="结婚&amp;摄影"/>
    <x v="3"/>
    <x v="3"/>
    <s v="C摄影"/>
    <x v="22"/>
    <x v="106"/>
    <x v="1"/>
    <n v="27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5.1969612905979262E-2"/>
    <n v="5.1969612905979262E-2"/>
    <n v="0"/>
  </r>
  <r>
    <s v="教培"/>
    <s v="结婚&amp;摄影"/>
    <x v="3"/>
    <x v="3"/>
    <s v="C摄影"/>
    <x v="29"/>
    <x v="107"/>
    <x v="1"/>
    <n v="72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0.13858563441594471"/>
    <n v="0.13858563441594471"/>
    <n v="0"/>
  </r>
  <r>
    <s v="教培"/>
    <s v="结婚&amp;摄影"/>
    <x v="3"/>
    <x v="3"/>
    <s v="C摄影"/>
    <x v="21"/>
    <x v="108"/>
    <x v="1"/>
    <n v="57"/>
    <n v="0"/>
    <n v="0.28100000000000003"/>
    <n v="0"/>
    <n v="12"/>
    <n v="0"/>
    <n v="0"/>
    <n v="0.01"/>
    <n v="0.12"/>
    <n v="0.85000000000000009"/>
    <n v="0.14117647058823526"/>
    <n v="4234"/>
    <n v="597.74117647058813"/>
    <n v="1.9248004779992319E-3"/>
    <n v="0.10971362724595622"/>
    <n v="0.10971362724595622"/>
    <n v="0"/>
  </r>
  <r>
    <s v="教培"/>
    <s v="结婚&amp;摄影"/>
    <x v="3"/>
    <x v="3"/>
    <s v="C摄影"/>
    <x v="25"/>
    <x v="109"/>
    <x v="1"/>
    <n v="14"/>
    <n v="0"/>
    <n v="0.28100000000000003"/>
    <n v="0"/>
    <n v="0"/>
    <n v="0"/>
    <n v="0"/>
    <n v="0.01"/>
    <n v="0"/>
    <n v="0.85000000000000009"/>
    <n v="0"/>
    <n v="4234"/>
    <n v="0"/>
    <n v="1.9248004779992319E-3"/>
    <n v="2.6947206691989248E-2"/>
    <n v="2.6947206691989248E-2"/>
    <n v="0"/>
  </r>
  <r>
    <s v="教培"/>
    <s v="结婚&amp;摄影"/>
    <x v="3"/>
    <x v="3"/>
    <s v="C摄影"/>
    <x v="25"/>
    <x v="110"/>
    <x v="1"/>
    <n v="53"/>
    <n v="0"/>
    <n v="0.28100000000000003"/>
    <n v="0"/>
    <n v="4"/>
    <n v="0"/>
    <n v="0"/>
    <n v="0.01"/>
    <n v="0.04"/>
    <n v="0.85000000000000009"/>
    <n v="4.7058823529411764E-2"/>
    <n v="4234"/>
    <n v="199.24705882352941"/>
    <n v="1.9248004779992319E-3"/>
    <n v="0.1020144253339593"/>
    <n v="0.1020144253339593"/>
    <n v="0"/>
  </r>
  <r>
    <s v="教培"/>
    <s v="结婚&amp;摄影"/>
    <x v="3"/>
    <x v="3"/>
    <s v="C摄影"/>
    <x v="19"/>
    <x v="111"/>
    <x v="1"/>
    <n v="15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2.887200716998848E-2"/>
    <n v="2.887200716998848E-2"/>
    <n v="1"/>
  </r>
  <r>
    <s v="教培"/>
    <s v="结婚&amp;摄影"/>
    <x v="3"/>
    <x v="3"/>
    <s v="C摄影"/>
    <x v="23"/>
    <x v="112"/>
    <x v="1"/>
    <n v="192"/>
    <n v="0"/>
    <n v="0.28100000000000003"/>
    <n v="0"/>
    <n v="46"/>
    <n v="0"/>
    <n v="0"/>
    <n v="0.01"/>
    <n v="0.46"/>
    <n v="0.85000000000000009"/>
    <n v="0.54117647058823526"/>
    <n v="4234"/>
    <n v="2291.3411764705879"/>
    <n v="1.9248004779992319E-3"/>
    <n v="0.36956169177585252"/>
    <n v="0.36956169177585252"/>
    <n v="8"/>
  </r>
  <r>
    <s v="教培"/>
    <s v="结婚&amp;摄影"/>
    <x v="3"/>
    <x v="3"/>
    <s v="C摄影"/>
    <x v="19"/>
    <x v="113"/>
    <x v="1"/>
    <n v="139"/>
    <n v="0"/>
    <n v="0.28100000000000003"/>
    <n v="0"/>
    <n v="26"/>
    <n v="0"/>
    <n v="0"/>
    <n v="0.01"/>
    <n v="0.26"/>
    <n v="0.85000000000000009"/>
    <n v="0.30588235294117644"/>
    <n v="4234"/>
    <n v="1295.1058823529411"/>
    <n v="1.9248004779992319E-3"/>
    <n v="0.26754726644189325"/>
    <n v="0.26754726644189325"/>
    <n v="3"/>
  </r>
  <r>
    <s v="教培"/>
    <s v="结婚&amp;摄影"/>
    <x v="3"/>
    <x v="3"/>
    <s v="C摄影"/>
    <x v="12"/>
    <x v="114"/>
    <x v="0"/>
    <n v="485"/>
    <n v="0"/>
    <n v="0.28100000000000003"/>
    <n v="0"/>
    <n v="31"/>
    <n v="0"/>
    <n v="0"/>
    <n v="0.01"/>
    <n v="0.31"/>
    <n v="0.85000000000000009"/>
    <n v="0.36470588235294116"/>
    <n v="4234"/>
    <n v="1544.1647058823528"/>
    <n v="1.9248004779992319E-3"/>
    <n v="0.93352823182962752"/>
    <n v="0.93352823182962752"/>
    <n v="39"/>
  </r>
  <r>
    <s v="教培"/>
    <s v="结婚&amp;摄影"/>
    <x v="3"/>
    <x v="3"/>
    <s v="C摄影"/>
    <x v="13"/>
    <x v="115"/>
    <x v="1"/>
    <n v="574"/>
    <n v="1"/>
    <n v="0.28100000000000003"/>
    <n v="0"/>
    <n v="124"/>
    <n v="0"/>
    <n v="0"/>
    <n v="0.01"/>
    <n v="1.24"/>
    <n v="0.85000000000000009"/>
    <n v="1.4588235294117646"/>
    <n v="4234"/>
    <n v="6176.6588235294112"/>
    <n v="1.9248004779992319E-3"/>
    <n v="1.1048354743715592"/>
    <n v="0.38583547437155918"/>
    <n v="83"/>
  </r>
  <r>
    <s v="教培"/>
    <s v="结婚&amp;摄影"/>
    <x v="3"/>
    <x v="3"/>
    <s v="C摄影"/>
    <x v="22"/>
    <x v="116"/>
    <x v="1"/>
    <n v="116"/>
    <n v="0"/>
    <n v="0.28100000000000003"/>
    <n v="0"/>
    <n v="21"/>
    <n v="0"/>
    <n v="0"/>
    <n v="0.01"/>
    <n v="0.21"/>
    <n v="0.85000000000000009"/>
    <n v="0.24705882352941172"/>
    <n v="4234"/>
    <n v="1046.0470588235291"/>
    <n v="1.9248004779992319E-3"/>
    <n v="0.2232768554479109"/>
    <n v="0.2232768554479109"/>
    <n v="0"/>
  </r>
  <r>
    <s v="教培"/>
    <s v="结婚&amp;摄影"/>
    <x v="3"/>
    <x v="3"/>
    <s v="C摄影"/>
    <x v="6"/>
    <x v="117"/>
    <x v="0"/>
    <n v="37"/>
    <n v="0"/>
    <n v="0.28100000000000003"/>
    <n v="0"/>
    <n v="4"/>
    <n v="0"/>
    <n v="0"/>
    <n v="0.01"/>
    <n v="0.04"/>
    <n v="0.85000000000000009"/>
    <n v="4.7058823529411764E-2"/>
    <n v="4234"/>
    <n v="199.24705882352941"/>
    <n v="1.9248004779992319E-3"/>
    <n v="7.1217617685971582E-2"/>
    <n v="7.1217617685971582E-2"/>
    <n v="0"/>
  </r>
  <r>
    <s v="教培"/>
    <s v="结婚&amp;摄影"/>
    <x v="3"/>
    <x v="3"/>
    <s v="C摄影"/>
    <x v="23"/>
    <x v="118"/>
    <x v="1"/>
    <n v="637"/>
    <n v="2"/>
    <n v="0.28100000000000003"/>
    <n v="0"/>
    <n v="154"/>
    <n v="2"/>
    <n v="0.01"/>
    <n v="0.01"/>
    <n v="2"/>
    <n v="0.85000000000000009"/>
    <n v="1.6917647058823526"/>
    <n v="4234"/>
    <n v="7162.9317647058806"/>
    <n v="1.9248004779992319E-3"/>
    <n v="1.2260979044855107"/>
    <n v="0.56200000000000006"/>
    <n v="105"/>
  </r>
  <r>
    <s v="教培"/>
    <s v="结婚&amp;摄影"/>
    <x v="3"/>
    <x v="3"/>
    <s v="C摄影"/>
    <x v="14"/>
    <x v="119"/>
    <x v="1"/>
    <n v="295"/>
    <n v="0"/>
    <n v="0.28100000000000003"/>
    <n v="0"/>
    <n v="59"/>
    <n v="0"/>
    <n v="0"/>
    <n v="0.01"/>
    <n v="0.59"/>
    <n v="0.85000000000000009"/>
    <n v="0.69411764705882339"/>
    <n v="4234"/>
    <n v="2938.8941176470585"/>
    <n v="1.9248004779992319E-3"/>
    <n v="0.5678161410097734"/>
    <n v="0.5678161410097734"/>
    <n v="0"/>
  </r>
  <r>
    <s v="教培"/>
    <s v="结婚&amp;摄影"/>
    <x v="3"/>
    <x v="3"/>
    <s v="C摄影"/>
    <x v="18"/>
    <x v="120"/>
    <x v="0"/>
    <n v="133"/>
    <n v="0"/>
    <n v="0.28100000000000003"/>
    <n v="0"/>
    <n v="14"/>
    <n v="0"/>
    <n v="0"/>
    <n v="0.01"/>
    <n v="0.14000000000000001"/>
    <n v="0.85000000000000009"/>
    <n v="0.16470588235294117"/>
    <n v="4234"/>
    <n v="697.36470588235295"/>
    <n v="1.9248004779992319E-3"/>
    <n v="0.25599846357389783"/>
    <n v="0.25599846357389783"/>
    <n v="0"/>
  </r>
  <r>
    <s v="教培"/>
    <s v="结婚&amp;摄影"/>
    <x v="3"/>
    <x v="3"/>
    <s v="C摄影"/>
    <x v="6"/>
    <x v="121"/>
    <x v="0"/>
    <n v="161"/>
    <n v="0"/>
    <n v="0.28100000000000003"/>
    <n v="0"/>
    <n v="24"/>
    <n v="0"/>
    <n v="0"/>
    <n v="0.01"/>
    <n v="0.24"/>
    <n v="0.85000000000000009"/>
    <n v="0.28235294117647053"/>
    <n v="4234"/>
    <n v="1195.4823529411763"/>
    <n v="1.9248004779992319E-3"/>
    <n v="0.30989287695787632"/>
    <n v="0.30989287695787632"/>
    <n v="0"/>
  </r>
  <r>
    <s v="教培"/>
    <s v="结婚&amp;摄影"/>
    <x v="3"/>
    <x v="3"/>
    <s v="C摄影"/>
    <x v="9"/>
    <x v="122"/>
    <x v="0"/>
    <n v="184"/>
    <n v="0"/>
    <n v="0.28100000000000003"/>
    <n v="0"/>
    <n v="27"/>
    <n v="0"/>
    <n v="0"/>
    <n v="0.01"/>
    <n v="0.27"/>
    <n v="0.85000000000000009"/>
    <n v="0.31764705882352939"/>
    <n v="4234"/>
    <n v="1344.9176470588234"/>
    <n v="1.9248004779992319E-3"/>
    <n v="0.3541632879518587"/>
    <n v="0.3541632879518587"/>
    <n v="1"/>
  </r>
  <r>
    <s v="教培"/>
    <s v="结婚&amp;摄影"/>
    <x v="3"/>
    <x v="3"/>
    <s v="C摄影"/>
    <x v="10"/>
    <x v="123"/>
    <x v="0"/>
    <n v="189"/>
    <n v="1"/>
    <n v="0.28100000000000003"/>
    <n v="0.01"/>
    <n v="37"/>
    <n v="1"/>
    <n v="0.03"/>
    <n v="0.01"/>
    <n v="1"/>
    <n v="0.85000000000000009"/>
    <n v="0.84588235294117631"/>
    <n v="4234"/>
    <n v="3581.4658823529403"/>
    <n v="1.9248004779992319E-3"/>
    <n v="0.36378729034185486"/>
    <n v="0.28100000000000003"/>
    <n v="5"/>
  </r>
  <r>
    <s v="教培"/>
    <s v="结婚&amp;摄影"/>
    <x v="3"/>
    <x v="3"/>
    <s v="C摄影"/>
    <x v="15"/>
    <x v="124"/>
    <x v="1"/>
    <n v="107"/>
    <n v="0"/>
    <n v="0.28100000000000003"/>
    <n v="0"/>
    <n v="25"/>
    <n v="0"/>
    <n v="0"/>
    <n v="0.01"/>
    <n v="0.25"/>
    <n v="0.85000000000000009"/>
    <n v="0.29411764705882348"/>
    <n v="4234"/>
    <n v="1245.2941176470586"/>
    <n v="1.9248004779992319E-3"/>
    <n v="0.20595365114591782"/>
    <n v="0.20595365114591782"/>
    <n v="2"/>
  </r>
  <r>
    <s v="教培"/>
    <s v="结婚&amp;摄影"/>
    <x v="3"/>
    <x v="3"/>
    <s v="C摄影"/>
    <x v="16"/>
    <x v="125"/>
    <x v="1"/>
    <n v="329"/>
    <n v="0"/>
    <n v="0.28100000000000003"/>
    <n v="0"/>
    <n v="66"/>
    <n v="0"/>
    <n v="0"/>
    <n v="0.01"/>
    <n v="0.66"/>
    <n v="0.85000000000000009"/>
    <n v="0.77647058823529402"/>
    <n v="4234"/>
    <n v="3287.5764705882348"/>
    <n v="1.9248004779992319E-3"/>
    <n v="0.63325935726174731"/>
    <n v="0.63325935726174731"/>
    <n v="33"/>
  </r>
  <r>
    <s v="教培"/>
    <s v="结婚&amp;摄影"/>
    <x v="3"/>
    <x v="3"/>
    <s v="C摄影"/>
    <x v="27"/>
    <x v="126"/>
    <x v="1"/>
    <n v="148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28487047074388633"/>
    <n v="0.28487047074388633"/>
    <n v="0"/>
  </r>
  <r>
    <s v="教培"/>
    <s v="结婚&amp;摄影"/>
    <x v="3"/>
    <x v="3"/>
    <s v="C摄影"/>
    <x v="20"/>
    <x v="127"/>
    <x v="0"/>
    <n v="7"/>
    <n v="0"/>
    <n v="0.28100000000000003"/>
    <n v="0"/>
    <n v="0"/>
    <n v="0"/>
    <n v="0"/>
    <n v="0.01"/>
    <n v="0"/>
    <n v="0.85000000000000009"/>
    <n v="0"/>
    <n v="4234"/>
    <n v="0"/>
    <n v="1.9248004779992319E-3"/>
    <n v="1.3473603345994624E-2"/>
    <n v="1.3473603345994624E-2"/>
    <n v="0"/>
  </r>
  <r>
    <s v="教培"/>
    <s v="结婚&amp;摄影"/>
    <x v="3"/>
    <x v="3"/>
    <s v="C摄影"/>
    <x v="22"/>
    <x v="128"/>
    <x v="1"/>
    <n v="104"/>
    <n v="0"/>
    <n v="0.28100000000000003"/>
    <n v="0"/>
    <n v="21"/>
    <n v="0"/>
    <n v="0"/>
    <n v="0.01"/>
    <n v="0.21"/>
    <n v="0.85000000000000009"/>
    <n v="0.24705882352941172"/>
    <n v="4234"/>
    <n v="1046.0470588235291"/>
    <n v="1.9248004779992319E-3"/>
    <n v="0.20017924971192011"/>
    <n v="0.20017924971192011"/>
    <n v="1"/>
  </r>
  <r>
    <s v="教培"/>
    <s v="结婚&amp;摄影"/>
    <x v="3"/>
    <x v="3"/>
    <s v="C摄影"/>
    <x v="4"/>
    <x v="129"/>
    <x v="1"/>
    <n v="207"/>
    <n v="0"/>
    <n v="0.28100000000000003"/>
    <n v="0"/>
    <n v="40"/>
    <n v="0"/>
    <n v="0"/>
    <n v="0.01"/>
    <n v="0.4"/>
    <n v="0.85000000000000009"/>
    <n v="0.47058823529411764"/>
    <n v="4234"/>
    <n v="1992.4705882352941"/>
    <n v="1.9248004779992319E-3"/>
    <n v="0.39843369894584102"/>
    <n v="0.39843369894584102"/>
    <n v="0"/>
  </r>
  <r>
    <s v="教培"/>
    <s v="结婚&amp;摄影"/>
    <x v="3"/>
    <x v="3"/>
    <s v="C摄影"/>
    <x v="6"/>
    <x v="130"/>
    <x v="0"/>
    <n v="200"/>
    <n v="1"/>
    <n v="0.28100000000000003"/>
    <n v="0.01"/>
    <n v="37"/>
    <n v="0"/>
    <n v="0"/>
    <n v="0.01"/>
    <n v="0.37"/>
    <n v="0.85000000000000009"/>
    <n v="0.43529411764705878"/>
    <n v="4234"/>
    <n v="1843.0352941176468"/>
    <n v="1.9248004779992319E-3"/>
    <n v="0.3849600955998464"/>
    <n v="0.28100000000000003"/>
    <n v="4"/>
  </r>
  <r>
    <s v="教培"/>
    <s v="结婚&amp;摄影"/>
    <x v="3"/>
    <x v="3"/>
    <s v="C摄影"/>
    <x v="8"/>
    <x v="131"/>
    <x v="0"/>
    <n v="229"/>
    <n v="0"/>
    <n v="0.28100000000000003"/>
    <n v="0"/>
    <n v="62"/>
    <n v="0"/>
    <n v="0"/>
    <n v="0.01"/>
    <n v="0.62"/>
    <n v="0.85000000000000009"/>
    <n v="0.72941176470588232"/>
    <n v="4234"/>
    <n v="3088.3294117647056"/>
    <n v="1.9248004779992319E-3"/>
    <n v="0.44077930946182409"/>
    <n v="0.44077930946182409"/>
    <n v="0"/>
  </r>
  <r>
    <s v="教培"/>
    <s v="结婚&amp;摄影"/>
    <x v="3"/>
    <x v="3"/>
    <s v="C摄影"/>
    <x v="15"/>
    <x v="132"/>
    <x v="1"/>
    <n v="174"/>
    <n v="0"/>
    <n v="0.28100000000000003"/>
    <n v="0"/>
    <n v="39"/>
    <n v="0"/>
    <n v="0"/>
    <n v="0.01"/>
    <n v="0.39"/>
    <n v="0.85000000000000009"/>
    <n v="0.45882352941176469"/>
    <n v="4234"/>
    <n v="1942.6588235294116"/>
    <n v="1.9248004779992319E-3"/>
    <n v="0.33491528317186636"/>
    <n v="0.33491528317186636"/>
    <n v="0"/>
  </r>
  <r>
    <s v="教培"/>
    <s v="结婚&amp;摄影"/>
    <x v="3"/>
    <x v="3"/>
    <s v="C摄影"/>
    <x v="10"/>
    <x v="133"/>
    <x v="0"/>
    <n v="157"/>
    <n v="0"/>
    <n v="0.28100000000000003"/>
    <n v="0"/>
    <n v="30"/>
    <n v="0"/>
    <n v="0"/>
    <n v="0.01"/>
    <n v="0.3"/>
    <n v="0.85000000000000009"/>
    <n v="0.3529411764705882"/>
    <n v="4234"/>
    <n v="1494.3529411764705"/>
    <n v="1.9248004779992319E-3"/>
    <n v="0.30219367504587941"/>
    <n v="0.30219367504587941"/>
    <n v="0"/>
  </r>
  <r>
    <s v="教培"/>
    <s v="结婚&amp;摄影"/>
    <x v="3"/>
    <x v="3"/>
    <s v="C摄影"/>
    <x v="10"/>
    <x v="134"/>
    <x v="0"/>
    <n v="275"/>
    <n v="0"/>
    <n v="0.28100000000000003"/>
    <n v="0"/>
    <n v="44"/>
    <n v="0"/>
    <n v="0"/>
    <n v="0.01"/>
    <n v="0.44"/>
    <n v="0.85000000000000009"/>
    <n v="0.51764705882352935"/>
    <n v="4234"/>
    <n v="2191.7176470588233"/>
    <n v="1.9248004779992319E-3"/>
    <n v="0.52932013144978873"/>
    <n v="0.52932013144978873"/>
    <n v="0"/>
  </r>
  <r>
    <s v="教培"/>
    <s v="结婚&amp;摄影"/>
    <x v="3"/>
    <x v="3"/>
    <s v="C摄影"/>
    <x v="2"/>
    <x v="135"/>
    <x v="1"/>
    <n v="287"/>
    <n v="0"/>
    <n v="0.28100000000000003"/>
    <n v="0"/>
    <n v="57"/>
    <n v="0"/>
    <n v="0"/>
    <n v="0.01"/>
    <n v="0.57000000000000006"/>
    <n v="0.85000000000000009"/>
    <n v="0.6705882352941176"/>
    <n v="4234"/>
    <n v="2839.2705882352939"/>
    <n v="1.9248004779992319E-3"/>
    <n v="0.55241773718577958"/>
    <n v="0.55241773718577958"/>
    <n v="42"/>
  </r>
  <r>
    <s v="教培"/>
    <s v="结婚&amp;摄影"/>
    <x v="3"/>
    <x v="3"/>
    <s v="C摄影"/>
    <x v="20"/>
    <x v="136"/>
    <x v="0"/>
    <n v="3"/>
    <n v="0"/>
    <n v="0.28100000000000003"/>
    <n v="0"/>
    <n v="0"/>
    <n v="0"/>
    <n v="0"/>
    <n v="0.01"/>
    <n v="0"/>
    <n v="0.85000000000000009"/>
    <n v="0"/>
    <n v="4234"/>
    <n v="0"/>
    <n v="1.9248004779992319E-3"/>
    <n v="5.7744014339976956E-3"/>
    <n v="5.7744014339976956E-3"/>
    <n v="0"/>
  </r>
  <r>
    <s v="教培"/>
    <s v="结婚&amp;摄影"/>
    <x v="3"/>
    <x v="3"/>
    <s v="C摄影"/>
    <x v="30"/>
    <x v="137"/>
    <x v="2"/>
    <n v="4"/>
    <n v="0"/>
    <n v="0.28100000000000003"/>
    <n v="0"/>
    <n v="2"/>
    <n v="0"/>
    <n v="0"/>
    <n v="0.01"/>
    <n v="0.02"/>
    <n v="0.85000000000000009"/>
    <n v="2.3529411764705882E-2"/>
    <n v="4234"/>
    <n v="99.623529411764707"/>
    <n v="1.9248004779992319E-3"/>
    <n v="7.6992019119969278E-3"/>
    <n v="7.6992019119969278E-3"/>
    <n v="0"/>
  </r>
  <r>
    <s v="教培"/>
    <s v="结婚&amp;摄影"/>
    <x v="3"/>
    <x v="3"/>
    <s v="C摄影"/>
    <x v="18"/>
    <x v="138"/>
    <x v="0"/>
    <n v="176"/>
    <n v="0"/>
    <n v="0.28100000000000003"/>
    <n v="0"/>
    <n v="27"/>
    <n v="0"/>
    <n v="0"/>
    <n v="0.01"/>
    <n v="0.27"/>
    <n v="0.85000000000000009"/>
    <n v="0.31764705882352939"/>
    <n v="4234"/>
    <n v="1344.9176470588234"/>
    <n v="1.9248004779992319E-3"/>
    <n v="0.33876488412786482"/>
    <n v="0.33876488412786482"/>
    <n v="15"/>
  </r>
  <r>
    <s v="教培"/>
    <s v="结婚&amp;摄影"/>
    <x v="3"/>
    <x v="3"/>
    <s v="C摄影"/>
    <x v="7"/>
    <x v="139"/>
    <x v="0"/>
    <n v="93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17900644445392858"/>
    <n v="0.17900644445392858"/>
    <n v="0"/>
  </r>
  <r>
    <s v="教培"/>
    <s v="结婚&amp;摄影"/>
    <x v="3"/>
    <x v="3"/>
    <s v="C摄影"/>
    <x v="4"/>
    <x v="140"/>
    <x v="1"/>
    <n v="73"/>
    <n v="1"/>
    <n v="0.28100000000000003"/>
    <n v="0.01"/>
    <n v="11"/>
    <n v="0"/>
    <n v="0"/>
    <n v="0.01"/>
    <n v="0.11"/>
    <n v="0.85000000000000009"/>
    <n v="0.12941176470588234"/>
    <n v="4234"/>
    <n v="547.92941176470583"/>
    <n v="1.9248004779992319E-3"/>
    <n v="0.14051043489394394"/>
    <n v="0.28100000000000003"/>
    <n v="0"/>
  </r>
  <r>
    <s v="教培"/>
    <s v="结婚&amp;摄影"/>
    <x v="3"/>
    <x v="3"/>
    <s v="C摄影"/>
    <x v="24"/>
    <x v="141"/>
    <x v="1"/>
    <n v="129"/>
    <n v="0"/>
    <n v="0.28100000000000003"/>
    <n v="0"/>
    <n v="17"/>
    <n v="0"/>
    <n v="0"/>
    <n v="0.01"/>
    <n v="0.17"/>
    <n v="0.85000000000000009"/>
    <n v="0.19999999999999998"/>
    <n v="4234"/>
    <n v="846.8"/>
    <n v="1.9248004779992319E-3"/>
    <n v="0.24829926166190092"/>
    <n v="0.24829926166190092"/>
    <n v="0"/>
  </r>
  <r>
    <s v="教培"/>
    <s v="结婚&amp;摄影"/>
    <x v="3"/>
    <x v="3"/>
    <s v="C摄影"/>
    <x v="25"/>
    <x v="142"/>
    <x v="1"/>
    <n v="93"/>
    <n v="0"/>
    <n v="0.28100000000000003"/>
    <n v="0"/>
    <n v="24"/>
    <n v="0"/>
    <n v="0"/>
    <n v="0.01"/>
    <n v="0.24"/>
    <n v="0.85000000000000009"/>
    <n v="0.28235294117647053"/>
    <n v="4234"/>
    <n v="1195.4823529411763"/>
    <n v="1.9248004779992319E-3"/>
    <n v="0.17900644445392858"/>
    <n v="0.17900644445392858"/>
    <n v="0"/>
  </r>
  <r>
    <s v="教培"/>
    <s v="结婚&amp;摄影"/>
    <x v="3"/>
    <x v="3"/>
    <s v="C摄影"/>
    <x v="2"/>
    <x v="143"/>
    <x v="1"/>
    <n v="437"/>
    <n v="1"/>
    <n v="0.28100000000000003"/>
    <n v="0"/>
    <n v="150"/>
    <n v="1"/>
    <n v="0.01"/>
    <n v="0.01"/>
    <n v="1.5"/>
    <n v="0.85000000000000009"/>
    <n v="1.4341176470588233"/>
    <n v="4234"/>
    <n v="6072.0541176470579"/>
    <n v="1.9248004779992319E-3"/>
    <n v="0.84113780888566436"/>
    <n v="0.28100000000000003"/>
    <n v="44"/>
  </r>
  <r>
    <s v="教培"/>
    <s v="结婚&amp;摄影"/>
    <x v="3"/>
    <x v="3"/>
    <s v="C摄影"/>
    <x v="18"/>
    <x v="144"/>
    <x v="0"/>
    <n v="209"/>
    <n v="0"/>
    <n v="0.28100000000000003"/>
    <n v="0"/>
    <n v="28"/>
    <n v="0"/>
    <n v="0"/>
    <n v="0.01"/>
    <n v="0.28000000000000003"/>
    <n v="0.85000000000000009"/>
    <n v="0.32941176470588235"/>
    <n v="4234"/>
    <n v="1394.7294117647059"/>
    <n v="1.9248004779992319E-3"/>
    <n v="0.40228329990183948"/>
    <n v="0.40228329990183948"/>
    <n v="1"/>
  </r>
  <r>
    <s v="教培"/>
    <s v="结婚&amp;摄影"/>
    <x v="3"/>
    <x v="3"/>
    <s v="C摄影"/>
    <x v="22"/>
    <x v="145"/>
    <x v="1"/>
    <n v="80"/>
    <n v="0"/>
    <n v="0.28100000000000003"/>
    <n v="0"/>
    <n v="15"/>
    <n v="0"/>
    <n v="0"/>
    <n v="0.01"/>
    <n v="0.15"/>
    <n v="0.85000000000000009"/>
    <n v="0.1764705882352941"/>
    <n v="4234"/>
    <n v="747.17647058823525"/>
    <n v="1.9248004779992319E-3"/>
    <n v="0.15398403823993856"/>
    <n v="0.15398403823993856"/>
    <n v="0"/>
  </r>
  <r>
    <s v="教培"/>
    <s v="结婚&amp;摄影"/>
    <x v="3"/>
    <x v="3"/>
    <s v="C摄影"/>
    <x v="16"/>
    <x v="146"/>
    <x v="1"/>
    <n v="300"/>
    <n v="1"/>
    <n v="0.28100000000000003"/>
    <n v="0"/>
    <n v="31"/>
    <n v="1"/>
    <n v="0.03"/>
    <n v="0.01"/>
    <n v="1"/>
    <n v="0.85000000000000009"/>
    <n v="0.84588235294117631"/>
    <n v="4234"/>
    <n v="3581.4658823529403"/>
    <n v="1.9248004779992319E-3"/>
    <n v="0.57744014339976957"/>
    <n v="0.28100000000000003"/>
    <n v="18"/>
  </r>
  <r>
    <s v="教培"/>
    <s v="结婚&amp;摄影"/>
    <x v="3"/>
    <x v="3"/>
    <s v="C摄影"/>
    <x v="4"/>
    <x v="147"/>
    <x v="1"/>
    <n v="93"/>
    <n v="0"/>
    <n v="0.28100000000000003"/>
    <n v="0"/>
    <n v="11"/>
    <n v="0"/>
    <n v="0"/>
    <n v="0.01"/>
    <n v="0.11"/>
    <n v="0.85000000000000009"/>
    <n v="0.12941176470588234"/>
    <n v="4234"/>
    <n v="547.92941176470583"/>
    <n v="1.9248004779992319E-3"/>
    <n v="0.17900644445392858"/>
    <n v="0.17900644445392858"/>
    <n v="0"/>
  </r>
  <r>
    <s v="教培"/>
    <s v="结婚&amp;摄影"/>
    <x v="3"/>
    <x v="3"/>
    <s v="C摄影"/>
    <x v="4"/>
    <x v="148"/>
    <x v="1"/>
    <n v="109"/>
    <n v="0"/>
    <n v="0.28100000000000003"/>
    <n v="0"/>
    <n v="22"/>
    <n v="0"/>
    <n v="0"/>
    <n v="0.01"/>
    <n v="0.22"/>
    <n v="0.85000000000000009"/>
    <n v="0.25882352941176467"/>
    <n v="4234"/>
    <n v="1095.8588235294117"/>
    <n v="1.9248004779992319E-3"/>
    <n v="0.20980325210191628"/>
    <n v="0.20980325210191628"/>
    <n v="1"/>
  </r>
  <r>
    <s v="教培"/>
    <s v="结婚&amp;摄影"/>
    <x v="3"/>
    <x v="3"/>
    <s v="C摄影"/>
    <x v="22"/>
    <x v="149"/>
    <x v="1"/>
    <n v="112"/>
    <n v="0"/>
    <n v="0.28100000000000003"/>
    <n v="0"/>
    <n v="15"/>
    <n v="0"/>
    <n v="0"/>
    <n v="0.01"/>
    <n v="0.15"/>
    <n v="0.85000000000000009"/>
    <n v="0.1764705882352941"/>
    <n v="4234"/>
    <n v="747.17647058823525"/>
    <n v="1.9248004779992319E-3"/>
    <n v="0.21557765353591399"/>
    <n v="0.21557765353591399"/>
    <n v="0"/>
  </r>
  <r>
    <s v="教培"/>
    <s v="结婚&amp;摄影"/>
    <x v="3"/>
    <x v="3"/>
    <s v="C摄影"/>
    <x v="26"/>
    <x v="150"/>
    <x v="1"/>
    <n v="431"/>
    <n v="2"/>
    <n v="0.28100000000000003"/>
    <n v="0"/>
    <n v="81"/>
    <n v="2"/>
    <n v="0.02"/>
    <n v="0.01"/>
    <n v="2"/>
    <n v="0.85000000000000009"/>
    <n v="1.6917647058823526"/>
    <n v="4234"/>
    <n v="7162.9317647058806"/>
    <n v="1.9248004779992319E-3"/>
    <n v="0.82958900601766894"/>
    <n v="0.56200000000000006"/>
    <n v="5"/>
  </r>
  <r>
    <s v="教培"/>
    <s v="结婚&amp;摄影"/>
    <x v="3"/>
    <x v="3"/>
    <s v="C摄影"/>
    <x v="15"/>
    <x v="151"/>
    <x v="1"/>
    <n v="149"/>
    <n v="0"/>
    <n v="0.28100000000000003"/>
    <n v="0"/>
    <n v="17"/>
    <n v="0"/>
    <n v="0"/>
    <n v="0.01"/>
    <n v="0.17"/>
    <n v="0.85000000000000009"/>
    <n v="0.19999999999999998"/>
    <n v="4234"/>
    <n v="846.8"/>
    <n v="1.9248004779992319E-3"/>
    <n v="0.28679527122188558"/>
    <n v="0.28679527122188558"/>
    <n v="0"/>
  </r>
  <r>
    <s v="教培"/>
    <s v="结婚&amp;摄影"/>
    <x v="3"/>
    <x v="3"/>
    <s v="C摄影"/>
    <x v="29"/>
    <x v="152"/>
    <x v="1"/>
    <n v="280"/>
    <n v="3"/>
    <n v="0.28100000000000003"/>
    <n v="0.01"/>
    <n v="13"/>
    <n v="2"/>
    <n v="0.15"/>
    <n v="0.01"/>
    <n v="2"/>
    <n v="0.85000000000000009"/>
    <n v="1.6917647058823526"/>
    <n v="4234"/>
    <n v="7162.9317647058806"/>
    <n v="1.9248004779992319E-3"/>
    <n v="0.5389441338397849"/>
    <n v="0.84300000000000008"/>
    <n v="1"/>
  </r>
  <r>
    <s v="教培"/>
    <s v="结婚&amp;摄影"/>
    <x v="3"/>
    <x v="3"/>
    <s v="C摄影"/>
    <x v="16"/>
    <x v="153"/>
    <x v="1"/>
    <n v="302"/>
    <n v="1"/>
    <n v="0.28100000000000003"/>
    <n v="0"/>
    <n v="68"/>
    <n v="1"/>
    <n v="0.01"/>
    <n v="0.01"/>
    <n v="1"/>
    <n v="0.85000000000000009"/>
    <n v="0.84588235294117631"/>
    <n v="4234"/>
    <n v="3581.4658823529403"/>
    <n v="1.9248004779992319E-3"/>
    <n v="0.58128974435576808"/>
    <n v="0.28100000000000003"/>
    <n v="27"/>
  </r>
  <r>
    <s v="教培"/>
    <s v="结婚&amp;摄影"/>
    <x v="3"/>
    <x v="3"/>
    <s v="C摄影"/>
    <x v="26"/>
    <x v="154"/>
    <x v="1"/>
    <n v="255"/>
    <n v="0"/>
    <n v="0.28100000000000003"/>
    <n v="0"/>
    <n v="39"/>
    <n v="0"/>
    <n v="0"/>
    <n v="0.01"/>
    <n v="0.39"/>
    <n v="0.85000000000000009"/>
    <n v="0.45882352941176469"/>
    <n v="4234"/>
    <n v="1942.6588235294116"/>
    <n v="1.9248004779992319E-3"/>
    <n v="0.49082412188980412"/>
    <n v="0.49082412188980412"/>
    <n v="22"/>
  </r>
  <r>
    <s v="教培"/>
    <s v="结婚&amp;摄影"/>
    <x v="3"/>
    <x v="3"/>
    <s v="C摄影"/>
    <x v="18"/>
    <x v="155"/>
    <x v="0"/>
    <n v="63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0.12126243011395162"/>
    <n v="0.12126243011395162"/>
    <n v="0"/>
  </r>
  <r>
    <s v="教培"/>
    <s v="结婚&amp;摄影"/>
    <x v="3"/>
    <x v="3"/>
    <s v="C摄影"/>
    <x v="22"/>
    <x v="156"/>
    <x v="1"/>
    <n v="79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15205923776193933"/>
    <n v="0.15205923776193933"/>
    <n v="0"/>
  </r>
  <r>
    <s v="教培"/>
    <s v="结婚&amp;摄影"/>
    <x v="3"/>
    <x v="3"/>
    <s v="C摄影"/>
    <x v="2"/>
    <x v="157"/>
    <x v="1"/>
    <n v="610"/>
    <n v="1"/>
    <n v="0.28100000000000003"/>
    <n v="0"/>
    <n v="110"/>
    <n v="1"/>
    <n v="0.01"/>
    <n v="0.01"/>
    <n v="1.1000000000000001"/>
    <n v="0.85000000000000009"/>
    <n v="0.96352941176470586"/>
    <n v="4234"/>
    <n v="4079.5835294117646"/>
    <n v="1.9248004779992319E-3"/>
    <n v="1.1741282915795315"/>
    <n v="0.4551282915795315"/>
    <n v="105"/>
  </r>
  <r>
    <s v="教培"/>
    <s v="结婚&amp;摄影"/>
    <x v="3"/>
    <x v="3"/>
    <s v="C摄影"/>
    <x v="12"/>
    <x v="158"/>
    <x v="0"/>
    <n v="103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0.19825444923392088"/>
    <n v="0.19825444923392088"/>
    <n v="3"/>
  </r>
  <r>
    <s v="教培"/>
    <s v="结婚&amp;摄影"/>
    <x v="3"/>
    <x v="3"/>
    <s v="C摄影"/>
    <x v="14"/>
    <x v="159"/>
    <x v="1"/>
    <n v="329"/>
    <n v="0"/>
    <n v="0.28100000000000003"/>
    <n v="0"/>
    <n v="60"/>
    <n v="0"/>
    <n v="0"/>
    <n v="0.01"/>
    <n v="0.6"/>
    <n v="0.85000000000000009"/>
    <n v="0.70588235294117641"/>
    <n v="4234"/>
    <n v="2988.705882352941"/>
    <n v="1.9248004779992319E-3"/>
    <n v="0.63325935726174731"/>
    <n v="0.63325935726174731"/>
    <n v="3"/>
  </r>
  <r>
    <s v="教培"/>
    <s v="结婚&amp;摄影"/>
    <x v="3"/>
    <x v="3"/>
    <s v="C摄影"/>
    <x v="4"/>
    <x v="160"/>
    <x v="1"/>
    <n v="142"/>
    <n v="0"/>
    <n v="0.28100000000000003"/>
    <n v="0"/>
    <n v="35"/>
    <n v="0"/>
    <n v="0"/>
    <n v="0.01"/>
    <n v="0.35000000000000003"/>
    <n v="0.85000000000000009"/>
    <n v="0.41176470588235292"/>
    <n v="4234"/>
    <n v="1743.4117647058822"/>
    <n v="1.9248004779992319E-3"/>
    <n v="0.27332166787589096"/>
    <n v="0.27332166787589096"/>
    <n v="3"/>
  </r>
  <r>
    <s v="教培"/>
    <s v="结婚&amp;摄影"/>
    <x v="3"/>
    <x v="3"/>
    <s v="C摄影"/>
    <x v="23"/>
    <x v="161"/>
    <x v="1"/>
    <n v="142"/>
    <n v="0"/>
    <n v="0.28100000000000003"/>
    <n v="0"/>
    <n v="21"/>
    <n v="0"/>
    <n v="0"/>
    <n v="0.01"/>
    <n v="0.21"/>
    <n v="0.85000000000000009"/>
    <n v="0.24705882352941172"/>
    <n v="4234"/>
    <n v="1046.0470588235291"/>
    <n v="1.9248004779992319E-3"/>
    <n v="0.27332166787589096"/>
    <n v="0.27332166787589096"/>
    <n v="0"/>
  </r>
  <r>
    <s v="教培"/>
    <s v="结婚&amp;摄影"/>
    <x v="3"/>
    <x v="3"/>
    <s v="C摄影"/>
    <x v="18"/>
    <x v="162"/>
    <x v="0"/>
    <n v="154"/>
    <n v="0"/>
    <n v="0.28100000000000003"/>
    <n v="0"/>
    <n v="19"/>
    <n v="0"/>
    <n v="0"/>
    <n v="0.01"/>
    <n v="0.19"/>
    <n v="0.85000000000000009"/>
    <n v="0.22352941176470587"/>
    <n v="4234"/>
    <n v="946.42352941176466"/>
    <n v="1.9248004779992319E-3"/>
    <n v="0.2964192736118817"/>
    <n v="0.2964192736118817"/>
    <n v="0"/>
  </r>
  <r>
    <s v="教培"/>
    <s v="结婚&amp;摄影"/>
    <x v="3"/>
    <x v="3"/>
    <s v="C摄影"/>
    <x v="12"/>
    <x v="163"/>
    <x v="0"/>
    <n v="13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2.5022406213990014E-2"/>
    <n v="2.5022406213990014E-2"/>
    <n v="0"/>
  </r>
  <r>
    <s v="教培"/>
    <s v="结婚&amp;摄影"/>
    <x v="3"/>
    <x v="3"/>
    <s v="C摄影"/>
    <x v="6"/>
    <x v="164"/>
    <x v="0"/>
    <n v="202"/>
    <n v="0"/>
    <n v="0.28100000000000003"/>
    <n v="0"/>
    <n v="19"/>
    <n v="0"/>
    <n v="0"/>
    <n v="0.01"/>
    <n v="0.19"/>
    <n v="0.85000000000000009"/>
    <n v="0.22352941176470587"/>
    <n v="4234"/>
    <n v="946.42352941176466"/>
    <n v="1.9248004779992319E-3"/>
    <n v="0.38880969655584485"/>
    <n v="0.38880969655584485"/>
    <n v="21"/>
  </r>
  <r>
    <s v="教培"/>
    <s v="结婚&amp;摄影"/>
    <x v="3"/>
    <x v="3"/>
    <s v="C摄影"/>
    <x v="3"/>
    <x v="165"/>
    <x v="0"/>
    <n v="885"/>
    <n v="2"/>
    <n v="0.28100000000000003"/>
    <n v="0"/>
    <n v="328"/>
    <n v="2"/>
    <n v="0.01"/>
    <n v="0.01"/>
    <n v="3.2800000000000002"/>
    <n v="0.85000000000000009"/>
    <n v="3.1976470588235291"/>
    <n v="4234"/>
    <n v="13538.837647058823"/>
    <n v="1.9248004779992319E-3"/>
    <n v="1.7034484230293203"/>
    <n v="0.56200000000000006"/>
    <n v="77"/>
  </r>
  <r>
    <s v="教培"/>
    <s v="结婚&amp;摄影"/>
    <x v="3"/>
    <x v="3"/>
    <s v="C摄影"/>
    <x v="2"/>
    <x v="166"/>
    <x v="1"/>
    <n v="357"/>
    <n v="1"/>
    <n v="0.28100000000000003"/>
    <n v="0"/>
    <n v="65"/>
    <n v="1"/>
    <n v="0.02"/>
    <n v="0.01"/>
    <n v="1"/>
    <n v="0.85000000000000009"/>
    <n v="0.84588235294117631"/>
    <n v="4234"/>
    <n v="3581.4658823529403"/>
    <n v="1.9248004779992319E-3"/>
    <n v="0.6871537706457258"/>
    <n v="0.28100000000000003"/>
    <n v="20"/>
  </r>
  <r>
    <s v="教培"/>
    <s v="结婚&amp;摄影"/>
    <x v="3"/>
    <x v="3"/>
    <s v="C摄影"/>
    <x v="26"/>
    <x v="167"/>
    <x v="1"/>
    <n v="174"/>
    <n v="0"/>
    <n v="0.28100000000000003"/>
    <n v="0"/>
    <n v="18"/>
    <n v="0"/>
    <n v="0"/>
    <n v="0.01"/>
    <n v="0.18"/>
    <n v="0.85000000000000009"/>
    <n v="0.21176470588235291"/>
    <n v="4234"/>
    <n v="896.61176470588225"/>
    <n v="1.9248004779992319E-3"/>
    <n v="0.33491528317186636"/>
    <n v="0.33491528317186636"/>
    <n v="1"/>
  </r>
  <r>
    <s v="教培"/>
    <s v="结婚&amp;摄影"/>
    <x v="3"/>
    <x v="3"/>
    <s v="C摄影"/>
    <x v="8"/>
    <x v="168"/>
    <x v="0"/>
    <n v="155"/>
    <n v="1"/>
    <n v="0.28100000000000003"/>
    <n v="0.01"/>
    <n v="39"/>
    <n v="1"/>
    <n v="0.03"/>
    <n v="0.01"/>
    <n v="1"/>
    <n v="0.85000000000000009"/>
    <n v="0.84588235294117631"/>
    <n v="4234"/>
    <n v="3581.4658823529403"/>
    <n v="1.9248004779992319E-3"/>
    <n v="0.29834407408988095"/>
    <n v="0.28100000000000003"/>
    <n v="0"/>
  </r>
  <r>
    <s v="教培"/>
    <s v="结婚&amp;摄影"/>
    <x v="3"/>
    <x v="3"/>
    <s v="C摄影"/>
    <x v="13"/>
    <x v="169"/>
    <x v="1"/>
    <n v="95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18285604540992703"/>
    <n v="0.18285604540992703"/>
    <n v="0"/>
  </r>
  <r>
    <s v="教培"/>
    <s v="结婚&amp;摄影"/>
    <x v="3"/>
    <x v="3"/>
    <s v="C摄影"/>
    <x v="30"/>
    <x v="170"/>
    <x v="2"/>
    <n v="156"/>
    <n v="1"/>
    <n v="0.28100000000000003"/>
    <n v="0.01"/>
    <n v="21"/>
    <n v="1"/>
    <n v="0.05"/>
    <n v="0.01"/>
    <n v="1"/>
    <n v="0.85000000000000009"/>
    <n v="0.84588235294117631"/>
    <n v="4234"/>
    <n v="3581.4658823529403"/>
    <n v="1.9248004779992319E-3"/>
    <n v="0.30026887456788021"/>
    <n v="0.28100000000000003"/>
    <n v="0"/>
  </r>
  <r>
    <s v="教培"/>
    <s v="结婚&amp;摄影"/>
    <x v="3"/>
    <x v="3"/>
    <s v="C摄影"/>
    <x v="3"/>
    <x v="171"/>
    <x v="0"/>
    <n v="565"/>
    <n v="1"/>
    <n v="0.28100000000000003"/>
    <n v="0"/>
    <n v="50"/>
    <n v="0"/>
    <n v="0"/>
    <n v="0.01"/>
    <n v="0.5"/>
    <n v="0.85000000000000009"/>
    <n v="0.58823529411764697"/>
    <n v="4234"/>
    <n v="2490.5882352941171"/>
    <n v="1.9248004779992319E-3"/>
    <n v="1.0875122700695661"/>
    <n v="0.36851227006956611"/>
    <n v="14"/>
  </r>
  <r>
    <s v="教培"/>
    <s v="结婚&amp;摄影"/>
    <x v="3"/>
    <x v="3"/>
    <s v="C摄影"/>
    <x v="4"/>
    <x v="172"/>
    <x v="1"/>
    <n v="33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6.3518415773974657E-2"/>
    <n v="6.3518415773974657E-2"/>
    <n v="0"/>
  </r>
  <r>
    <s v="教培"/>
    <s v="结婚&amp;摄影"/>
    <x v="3"/>
    <x v="3"/>
    <s v="C摄影"/>
    <x v="12"/>
    <x v="173"/>
    <x v="0"/>
    <n v="116"/>
    <n v="0"/>
    <n v="0.28100000000000003"/>
    <n v="0"/>
    <n v="16"/>
    <n v="0"/>
    <n v="0"/>
    <n v="0.01"/>
    <n v="0.16"/>
    <n v="0.85000000000000009"/>
    <n v="0.18823529411764706"/>
    <n v="4234"/>
    <n v="796.98823529411766"/>
    <n v="1.9248004779992319E-3"/>
    <n v="0.2232768554479109"/>
    <n v="0.2232768554479109"/>
    <n v="0"/>
  </r>
  <r>
    <s v="教培"/>
    <s v="结婚&amp;摄影"/>
    <x v="3"/>
    <x v="3"/>
    <s v="C摄影"/>
    <x v="20"/>
    <x v="174"/>
    <x v="0"/>
    <n v="19"/>
    <n v="0"/>
    <n v="0.28100000000000003"/>
    <n v="0"/>
    <n v="5"/>
    <n v="0"/>
    <n v="0"/>
    <n v="0.01"/>
    <n v="0.05"/>
    <n v="0.85000000000000009"/>
    <n v="5.8823529411764705E-2"/>
    <n v="4234"/>
    <n v="249.05882352941177"/>
    <n v="1.9248004779992319E-3"/>
    <n v="3.6571209081985405E-2"/>
    <n v="3.6571209081985405E-2"/>
    <n v="0"/>
  </r>
  <r>
    <s v="教培"/>
    <s v="结婚&amp;摄影"/>
    <x v="3"/>
    <x v="3"/>
    <s v="C摄影"/>
    <x v="16"/>
    <x v="175"/>
    <x v="1"/>
    <n v="420"/>
    <n v="0"/>
    <n v="0.28100000000000003"/>
    <n v="0"/>
    <n v="74"/>
    <n v="0"/>
    <n v="0"/>
    <n v="0.01"/>
    <n v="0.74"/>
    <n v="0.85000000000000009"/>
    <n v="0.87058823529411755"/>
    <n v="4234"/>
    <n v="3686.0705882352936"/>
    <n v="1.9248004779992319E-3"/>
    <n v="0.80841620075967746"/>
    <n v="0.80841620075967746"/>
    <n v="31"/>
  </r>
  <r>
    <s v="教培"/>
    <s v="结婚&amp;摄影"/>
    <x v="3"/>
    <x v="3"/>
    <s v="C摄影"/>
    <x v="8"/>
    <x v="176"/>
    <x v="0"/>
    <n v="74"/>
    <n v="0"/>
    <n v="0.28100000000000003"/>
    <n v="0"/>
    <n v="14"/>
    <n v="0"/>
    <n v="0"/>
    <n v="0.01"/>
    <n v="0.14000000000000001"/>
    <n v="0.85000000000000009"/>
    <n v="0.16470588235294117"/>
    <n v="4234"/>
    <n v="697.36470588235295"/>
    <n v="1.9248004779992319E-3"/>
    <n v="0.14243523537194316"/>
    <n v="0.14243523537194316"/>
    <n v="0"/>
  </r>
  <r>
    <s v="教培"/>
    <s v="结婚&amp;摄影"/>
    <x v="3"/>
    <x v="3"/>
    <s v="C摄影"/>
    <x v="25"/>
    <x v="177"/>
    <x v="1"/>
    <n v="3"/>
    <n v="0"/>
    <n v="0.28100000000000003"/>
    <n v="0"/>
    <n v="0"/>
    <n v="0"/>
    <n v="0"/>
    <n v="0.01"/>
    <n v="0"/>
    <n v="0.85000000000000009"/>
    <n v="0"/>
    <n v="4234"/>
    <n v="0"/>
    <n v="1.9248004779992319E-3"/>
    <n v="5.7744014339976956E-3"/>
    <n v="5.7744014339976956E-3"/>
    <n v="0"/>
  </r>
  <r>
    <s v="教培"/>
    <s v="结婚&amp;摄影"/>
    <x v="3"/>
    <x v="3"/>
    <s v="C摄影"/>
    <x v="30"/>
    <x v="178"/>
    <x v="2"/>
    <n v="18"/>
    <n v="0"/>
    <n v="0.28100000000000003"/>
    <n v="0"/>
    <n v="7"/>
    <n v="0"/>
    <n v="0"/>
    <n v="0.01"/>
    <n v="7.0000000000000007E-2"/>
    <n v="0.85000000000000009"/>
    <n v="8.2352941176470587E-2"/>
    <n v="4234"/>
    <n v="348.68235294117648"/>
    <n v="1.9248004779992319E-3"/>
    <n v="3.4646408603986177E-2"/>
    <n v="3.4646408603986177E-2"/>
    <n v="0"/>
  </r>
  <r>
    <s v="教培"/>
    <s v="结婚&amp;摄影"/>
    <x v="3"/>
    <x v="3"/>
    <s v="C摄影"/>
    <x v="14"/>
    <x v="179"/>
    <x v="1"/>
    <n v="261"/>
    <n v="0"/>
    <n v="0.28100000000000003"/>
    <n v="0"/>
    <n v="51"/>
    <n v="0"/>
    <n v="0"/>
    <n v="0.01"/>
    <n v="0.51"/>
    <n v="0.85000000000000009"/>
    <n v="0.6"/>
    <n v="4234"/>
    <n v="2540.4"/>
    <n v="1.9248004779992319E-3"/>
    <n v="0.50237292475779949"/>
    <n v="0.50237292475779949"/>
    <n v="0"/>
  </r>
  <r>
    <s v="教培"/>
    <s v="结婚&amp;摄影"/>
    <x v="3"/>
    <x v="3"/>
    <s v="C摄影"/>
    <x v="25"/>
    <x v="180"/>
    <x v="1"/>
    <n v="0"/>
    <n v="0"/>
    <n v="0.28100000000000003"/>
    <n v="0"/>
    <n v="0"/>
    <n v="0"/>
    <n v="0"/>
    <n v="0.01"/>
    <n v="0"/>
    <n v="0.85000000000000009"/>
    <n v="0"/>
    <n v="4234"/>
    <n v="0"/>
    <n v="1.9248004779992319E-3"/>
    <n v="0"/>
    <n v="0"/>
    <n v="0"/>
  </r>
  <r>
    <s v="教培"/>
    <s v="结婚&amp;摄影"/>
    <x v="3"/>
    <x v="3"/>
    <s v="C摄影"/>
    <x v="25"/>
    <x v="181"/>
    <x v="1"/>
    <n v="114"/>
    <n v="0"/>
    <n v="0.28100000000000003"/>
    <n v="0"/>
    <n v="20"/>
    <n v="0"/>
    <n v="0"/>
    <n v="0.01"/>
    <n v="0.2"/>
    <n v="0.85000000000000009"/>
    <n v="0.23529411764705882"/>
    <n v="4234"/>
    <n v="996.23529411764707"/>
    <n v="1.9248004779992319E-3"/>
    <n v="0.21942725449191244"/>
    <n v="0.21942725449191244"/>
    <n v="0"/>
  </r>
  <r>
    <s v="教培"/>
    <s v="结婚&amp;摄影"/>
    <x v="3"/>
    <x v="3"/>
    <s v="C摄影"/>
    <x v="20"/>
    <x v="182"/>
    <x v="0"/>
    <n v="7"/>
    <n v="0"/>
    <n v="0.28100000000000003"/>
    <n v="0"/>
    <n v="0"/>
    <n v="0"/>
    <n v="0"/>
    <n v="0.01"/>
    <n v="0"/>
    <n v="0.85000000000000009"/>
    <n v="0"/>
    <n v="4234"/>
    <n v="0"/>
    <n v="1.9248004779992319E-3"/>
    <n v="1.3473603345994624E-2"/>
    <n v="1.3473603345994624E-2"/>
    <n v="0"/>
  </r>
  <r>
    <s v="教培"/>
    <s v="结婚&amp;摄影"/>
    <x v="3"/>
    <x v="3"/>
    <s v="C摄影"/>
    <x v="30"/>
    <x v="183"/>
    <x v="2"/>
    <n v="10"/>
    <n v="0"/>
    <n v="0.28100000000000003"/>
    <n v="0"/>
    <n v="0"/>
    <n v="0"/>
    <n v="0"/>
    <n v="0.01"/>
    <n v="0"/>
    <n v="0.85000000000000009"/>
    <n v="0"/>
    <n v="4234"/>
    <n v="0"/>
    <n v="1.9248004779992319E-3"/>
    <n v="1.924800477999232E-2"/>
    <n v="1.924800477999232E-2"/>
    <n v="0"/>
  </r>
  <r>
    <s v="教培"/>
    <s v="结婚&amp;摄影"/>
    <x v="3"/>
    <x v="3"/>
    <s v="C摄影"/>
    <x v="12"/>
    <x v="184"/>
    <x v="0"/>
    <n v="187"/>
    <n v="0"/>
    <n v="0.28100000000000003"/>
    <n v="0"/>
    <n v="26"/>
    <n v="0"/>
    <n v="0"/>
    <n v="0.01"/>
    <n v="0.26"/>
    <n v="0.85000000000000009"/>
    <n v="0.30588235294117644"/>
    <n v="4234"/>
    <n v="1295.1058823529411"/>
    <n v="1.9248004779992319E-3"/>
    <n v="0.35993768938585635"/>
    <n v="0.35993768938585635"/>
    <n v="0"/>
  </r>
  <r>
    <s v="教培"/>
    <s v="结婚&amp;摄影"/>
    <x v="3"/>
    <x v="3"/>
    <s v="C摄影"/>
    <x v="23"/>
    <x v="185"/>
    <x v="1"/>
    <n v="328"/>
    <n v="1"/>
    <n v="0.28100000000000003"/>
    <n v="0"/>
    <n v="42"/>
    <n v="1"/>
    <n v="0.02"/>
    <n v="0.01"/>
    <n v="1"/>
    <n v="0.85000000000000009"/>
    <n v="0.84588235294117631"/>
    <n v="4234"/>
    <n v="3581.4658823529403"/>
    <n v="1.9248004779992319E-3"/>
    <n v="0.63133455678374806"/>
    <n v="0.28100000000000003"/>
    <n v="0"/>
  </r>
  <r>
    <s v="教培"/>
    <s v="结婚&amp;摄影"/>
    <x v="3"/>
    <x v="3"/>
    <s v="C摄影"/>
    <x v="23"/>
    <x v="186"/>
    <x v="1"/>
    <n v="137"/>
    <n v="0"/>
    <n v="0.28100000000000003"/>
    <n v="0"/>
    <n v="28"/>
    <n v="0"/>
    <n v="0"/>
    <n v="0.01"/>
    <n v="0.28000000000000003"/>
    <n v="0.85000000000000009"/>
    <n v="0.32941176470588235"/>
    <n v="4234"/>
    <n v="1394.7294117647059"/>
    <n v="1.9248004779992319E-3"/>
    <n v="0.26369766548589479"/>
    <n v="0.26369766548589479"/>
    <n v="0"/>
  </r>
  <r>
    <s v="教培"/>
    <s v="结婚&amp;摄影"/>
    <x v="3"/>
    <x v="3"/>
    <s v="C摄影"/>
    <x v="12"/>
    <x v="187"/>
    <x v="0"/>
    <n v="107"/>
    <n v="0"/>
    <n v="0.28100000000000003"/>
    <n v="0"/>
    <n v="5"/>
    <n v="0"/>
    <n v="0"/>
    <n v="0.01"/>
    <n v="0.05"/>
    <n v="0.85000000000000009"/>
    <n v="5.8823529411764705E-2"/>
    <n v="4234"/>
    <n v="249.05882352941177"/>
    <n v="1.9248004779992319E-3"/>
    <n v="0.20595365114591782"/>
    <n v="0.20595365114591782"/>
    <n v="0"/>
  </r>
  <r>
    <s v="教培"/>
    <s v="结婚&amp;摄影"/>
    <x v="3"/>
    <x v="3"/>
    <s v="C摄影"/>
    <x v="8"/>
    <x v="188"/>
    <x v="0"/>
    <n v="135"/>
    <n v="0"/>
    <n v="0.28100000000000003"/>
    <n v="0"/>
    <n v="31"/>
    <n v="0"/>
    <n v="0"/>
    <n v="0.01"/>
    <n v="0.31"/>
    <n v="0.85000000000000009"/>
    <n v="0.36470588235294116"/>
    <n v="4234"/>
    <n v="1544.1647058823528"/>
    <n v="1.9248004779992319E-3"/>
    <n v="0.25984806452989634"/>
    <n v="0.25984806452989634"/>
    <n v="0"/>
  </r>
  <r>
    <s v="教培"/>
    <s v="结婚&amp;摄影"/>
    <x v="3"/>
    <x v="3"/>
    <s v="C摄影"/>
    <x v="12"/>
    <x v="189"/>
    <x v="0"/>
    <n v="231"/>
    <n v="0"/>
    <n v="0.28100000000000003"/>
    <n v="0"/>
    <n v="33"/>
    <n v="0"/>
    <n v="0"/>
    <n v="0.01"/>
    <n v="0.33"/>
    <n v="0.85000000000000009"/>
    <n v="0.38823529411764701"/>
    <n v="4234"/>
    <n v="1643.7882352941174"/>
    <n v="1.9248004779992319E-3"/>
    <n v="0.4446289104178226"/>
    <n v="0.4446289104178226"/>
    <n v="0"/>
  </r>
  <r>
    <s v="教培"/>
    <s v="结婚&amp;摄影"/>
    <x v="3"/>
    <x v="3"/>
    <s v="C摄影"/>
    <x v="23"/>
    <x v="190"/>
    <x v="1"/>
    <n v="101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0.19440484827792243"/>
    <n v="0.19440484827792243"/>
    <n v="0"/>
  </r>
  <r>
    <s v="教培"/>
    <s v="结婚&amp;摄影"/>
    <x v="3"/>
    <x v="3"/>
    <s v="C摄影"/>
    <x v="13"/>
    <x v="191"/>
    <x v="1"/>
    <n v="126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0.24252486022790323"/>
    <n v="0.24252486022790323"/>
    <n v="0"/>
  </r>
  <r>
    <s v="教培"/>
    <s v="结婚&amp;摄影"/>
    <x v="3"/>
    <x v="3"/>
    <s v="C摄影"/>
    <x v="13"/>
    <x v="192"/>
    <x v="1"/>
    <n v="65"/>
    <n v="0"/>
    <n v="0.28100000000000003"/>
    <n v="0"/>
    <n v="5"/>
    <n v="0"/>
    <n v="0"/>
    <n v="0.01"/>
    <n v="0.05"/>
    <n v="0.85000000000000009"/>
    <n v="5.8823529411764705E-2"/>
    <n v="4234"/>
    <n v="249.05882352941177"/>
    <n v="1.9248004779992319E-3"/>
    <n v="0.12511203106995009"/>
    <n v="0.12511203106995009"/>
    <n v="0"/>
  </r>
  <r>
    <s v="教培"/>
    <s v="结婚&amp;摄影"/>
    <x v="3"/>
    <x v="3"/>
    <s v="C摄影"/>
    <x v="7"/>
    <x v="193"/>
    <x v="0"/>
    <n v="80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0.15398403823993856"/>
    <n v="0.15398403823993856"/>
    <n v="0"/>
  </r>
  <r>
    <s v="教培"/>
    <s v="结婚&amp;摄影"/>
    <x v="3"/>
    <x v="3"/>
    <s v="C摄影"/>
    <x v="29"/>
    <x v="194"/>
    <x v="1"/>
    <n v="88"/>
    <n v="0"/>
    <n v="0.28100000000000003"/>
    <n v="0"/>
    <n v="7"/>
    <n v="0"/>
    <n v="0"/>
    <n v="0.01"/>
    <n v="7.0000000000000007E-2"/>
    <n v="0.85000000000000009"/>
    <n v="8.2352941176470587E-2"/>
    <n v="4234"/>
    <n v="348.68235294117648"/>
    <n v="1.9248004779992319E-3"/>
    <n v="0.16938244206393241"/>
    <n v="0.16938244206393241"/>
    <n v="0"/>
  </r>
  <r>
    <s v="教培"/>
    <s v="结婚&amp;摄影"/>
    <x v="3"/>
    <x v="3"/>
    <s v="C摄影"/>
    <x v="30"/>
    <x v="195"/>
    <x v="2"/>
    <n v="6"/>
    <n v="0"/>
    <n v="0.28100000000000003"/>
    <n v="0"/>
    <n v="5"/>
    <n v="0"/>
    <n v="0"/>
    <n v="0.01"/>
    <n v="0.05"/>
    <n v="0.85000000000000009"/>
    <n v="5.8823529411764705E-2"/>
    <n v="4234"/>
    <n v="249.05882352941177"/>
    <n v="1.9248004779992319E-3"/>
    <n v="1.1548802867995391E-2"/>
    <n v="1.1548802867995391E-2"/>
    <n v="0"/>
  </r>
  <r>
    <s v="教培"/>
    <s v="结婚&amp;摄影"/>
    <x v="3"/>
    <x v="3"/>
    <s v="C摄影"/>
    <x v="31"/>
    <x v="196"/>
    <x v="1"/>
    <n v="3"/>
    <n v="0"/>
    <n v="0.28100000000000003"/>
    <n v="0"/>
    <n v="0"/>
    <n v="0"/>
    <n v="0"/>
    <n v="0.01"/>
    <n v="0"/>
    <n v="0.85000000000000009"/>
    <n v="0"/>
    <n v="4234"/>
    <n v="0"/>
    <n v="1.9248004779992319E-3"/>
    <n v="5.7744014339976956E-3"/>
    <n v="5.7744014339976956E-3"/>
    <n v="0"/>
  </r>
  <r>
    <s v="教培"/>
    <s v="结婚&amp;摄影"/>
    <x v="3"/>
    <x v="3"/>
    <s v="C摄影"/>
    <x v="14"/>
    <x v="197"/>
    <x v="1"/>
    <n v="263"/>
    <n v="0"/>
    <n v="0.28100000000000003"/>
    <n v="0"/>
    <n v="47"/>
    <n v="0"/>
    <n v="0"/>
    <n v="0.01"/>
    <n v="0.47000000000000003"/>
    <n v="0.85000000000000009"/>
    <n v="0.55294117647058816"/>
    <n v="4234"/>
    <n v="2341.1529411764704"/>
    <n v="1.9248004779992319E-3"/>
    <n v="0.506222525713798"/>
    <n v="0.506222525713798"/>
    <n v="1"/>
  </r>
  <r>
    <s v="教培"/>
    <s v="结婚&amp;摄影"/>
    <x v="3"/>
    <x v="3"/>
    <s v="C摄影"/>
    <x v="7"/>
    <x v="198"/>
    <x v="0"/>
    <n v="305"/>
    <n v="0"/>
    <n v="0.28100000000000003"/>
    <n v="0"/>
    <n v="51"/>
    <n v="0"/>
    <n v="0"/>
    <n v="0.01"/>
    <n v="0.51"/>
    <n v="0.85000000000000009"/>
    <n v="0.6"/>
    <n v="4234"/>
    <n v="2540.4"/>
    <n v="1.9248004779992319E-3"/>
    <n v="0.58706414578976573"/>
    <n v="0.58706414578976573"/>
    <n v="16"/>
  </r>
  <r>
    <s v="教培"/>
    <s v="结婚&amp;摄影"/>
    <x v="3"/>
    <x v="3"/>
    <s v="C摄影"/>
    <x v="18"/>
    <x v="199"/>
    <x v="0"/>
    <n v="170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32721608125986945"/>
    <n v="0.32721608125986945"/>
    <n v="0"/>
  </r>
  <r>
    <s v="教培"/>
    <s v="结婚&amp;摄影"/>
    <x v="3"/>
    <x v="3"/>
    <s v="C摄影"/>
    <x v="7"/>
    <x v="200"/>
    <x v="0"/>
    <n v="373"/>
    <n v="0"/>
    <n v="0.28100000000000003"/>
    <n v="0"/>
    <n v="49"/>
    <n v="0"/>
    <n v="0"/>
    <n v="0.01"/>
    <n v="0.49"/>
    <n v="0.85000000000000009"/>
    <n v="0.57647058823529407"/>
    <n v="4234"/>
    <n v="2440.776470588235"/>
    <n v="1.9248004779992319E-3"/>
    <n v="0.71795057829371356"/>
    <n v="0.71795057829371356"/>
    <n v="1"/>
  </r>
  <r>
    <s v="教培"/>
    <s v="结婚&amp;摄影"/>
    <x v="3"/>
    <x v="3"/>
    <s v="C摄影"/>
    <x v="3"/>
    <x v="201"/>
    <x v="0"/>
    <n v="359"/>
    <n v="0"/>
    <n v="0.28100000000000003"/>
    <n v="0"/>
    <n v="47"/>
    <n v="0"/>
    <n v="0"/>
    <n v="0.01"/>
    <n v="0.47000000000000003"/>
    <n v="0.85000000000000009"/>
    <n v="0.55294117647058816"/>
    <n v="4234"/>
    <n v="2341.1529411764704"/>
    <n v="1.9248004779992319E-3"/>
    <n v="0.69100337160172431"/>
    <n v="0.69100337160172431"/>
    <n v="8"/>
  </r>
  <r>
    <s v="教培"/>
    <s v="结婚&amp;摄影"/>
    <x v="3"/>
    <x v="3"/>
    <s v="C摄影"/>
    <x v="7"/>
    <x v="202"/>
    <x v="0"/>
    <n v="98"/>
    <n v="0"/>
    <n v="0.28100000000000003"/>
    <n v="0"/>
    <n v="21"/>
    <n v="0"/>
    <n v="0"/>
    <n v="0.01"/>
    <n v="0.21"/>
    <n v="0.85000000000000009"/>
    <n v="0.24705882352941172"/>
    <n v="4234"/>
    <n v="1046.0470588235291"/>
    <n v="1.9248004779992319E-3"/>
    <n v="0.18863044684392474"/>
    <n v="0.18863044684392474"/>
    <n v="1"/>
  </r>
  <r>
    <s v="教培"/>
    <s v="结婚&amp;摄影"/>
    <x v="3"/>
    <x v="3"/>
    <s v="C摄影"/>
    <x v="12"/>
    <x v="203"/>
    <x v="0"/>
    <n v="122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23482565831590629"/>
    <n v="0.23482565831590629"/>
    <n v="0"/>
  </r>
  <r>
    <s v="教培"/>
    <s v="结婚&amp;摄影"/>
    <x v="3"/>
    <x v="3"/>
    <s v="C摄影"/>
    <x v="15"/>
    <x v="204"/>
    <x v="1"/>
    <n v="239"/>
    <n v="0"/>
    <n v="0.28100000000000003"/>
    <n v="0"/>
    <n v="62"/>
    <n v="0"/>
    <n v="0"/>
    <n v="0.01"/>
    <n v="0.62"/>
    <n v="0.85000000000000009"/>
    <n v="0.72941176470588232"/>
    <n v="4234"/>
    <n v="3088.3294117647056"/>
    <n v="1.9248004779992319E-3"/>
    <n v="0.46002731424181642"/>
    <n v="0.46002731424181642"/>
    <n v="0"/>
  </r>
  <r>
    <s v="教培"/>
    <s v="结婚&amp;摄影"/>
    <x v="3"/>
    <x v="3"/>
    <s v="C摄影"/>
    <x v="22"/>
    <x v="205"/>
    <x v="1"/>
    <n v="88"/>
    <n v="1"/>
    <n v="0.28100000000000003"/>
    <n v="0.01"/>
    <n v="24"/>
    <n v="1"/>
    <n v="0.04"/>
    <n v="0.01"/>
    <n v="1"/>
    <n v="0.85000000000000009"/>
    <n v="0.84588235294117631"/>
    <n v="4234"/>
    <n v="3581.4658823529403"/>
    <n v="1.9248004779992319E-3"/>
    <n v="0.16938244206393241"/>
    <n v="0.28100000000000003"/>
    <n v="0"/>
  </r>
  <r>
    <s v="教培"/>
    <s v="结婚&amp;摄影"/>
    <x v="3"/>
    <x v="3"/>
    <s v="C摄影"/>
    <x v="27"/>
    <x v="206"/>
    <x v="1"/>
    <n v="297"/>
    <n v="0"/>
    <n v="0.28100000000000003"/>
    <n v="0"/>
    <n v="47"/>
    <n v="0"/>
    <n v="0"/>
    <n v="0.01"/>
    <n v="0.47000000000000003"/>
    <n v="0.85000000000000009"/>
    <n v="0.55294117647058816"/>
    <n v="4234"/>
    <n v="2341.1529411764704"/>
    <n v="1.9248004779992319E-3"/>
    <n v="0.57166574196577191"/>
    <n v="0.57166574196577191"/>
    <n v="0"/>
  </r>
  <r>
    <s v="教培"/>
    <s v="结婚&amp;摄影"/>
    <x v="3"/>
    <x v="3"/>
    <s v="C摄影"/>
    <x v="18"/>
    <x v="207"/>
    <x v="0"/>
    <n v="225"/>
    <n v="2"/>
    <n v="0.28100000000000003"/>
    <n v="0.01"/>
    <n v="27"/>
    <n v="2"/>
    <n v="7.0000000000000007E-2"/>
    <n v="0.01"/>
    <n v="2"/>
    <n v="0.85000000000000009"/>
    <n v="1.6917647058823526"/>
    <n v="4234"/>
    <n v="7162.9317647058806"/>
    <n v="1.9248004779992319E-3"/>
    <n v="0.43308010754982718"/>
    <n v="0.56200000000000006"/>
    <n v="0"/>
  </r>
  <r>
    <s v="教培"/>
    <s v="结婚&amp;摄影"/>
    <x v="3"/>
    <x v="3"/>
    <s v="C摄影"/>
    <x v="15"/>
    <x v="208"/>
    <x v="1"/>
    <n v="181"/>
    <n v="0"/>
    <n v="0.28100000000000003"/>
    <n v="0"/>
    <n v="29"/>
    <n v="0"/>
    <n v="0"/>
    <n v="0.01"/>
    <n v="0.28999999999999998"/>
    <n v="0.85000000000000009"/>
    <n v="0.34117647058823525"/>
    <n v="4234"/>
    <n v="1444.541176470588"/>
    <n v="1.9248004779992319E-3"/>
    <n v="0.34838888651786099"/>
    <n v="0.34838888651786099"/>
    <n v="0"/>
  </r>
  <r>
    <s v="教培"/>
    <s v="结婚&amp;摄影"/>
    <x v="3"/>
    <x v="3"/>
    <s v="C摄影"/>
    <x v="3"/>
    <x v="209"/>
    <x v="0"/>
    <n v="519"/>
    <n v="0"/>
    <n v="0.28100000000000003"/>
    <n v="0"/>
    <n v="97"/>
    <n v="0"/>
    <n v="0"/>
    <n v="0.01"/>
    <n v="0.97"/>
    <n v="0.85000000000000009"/>
    <n v="1.1411764705882352"/>
    <n v="4234"/>
    <n v="4831.7411764705876"/>
    <n v="1.9248004779992319E-3"/>
    <n v="0.99897144808160143"/>
    <n v="0.99897144808160143"/>
    <n v="39"/>
  </r>
  <r>
    <s v="教培"/>
    <s v="结婚&amp;摄影"/>
    <x v="3"/>
    <x v="3"/>
    <s v="C摄影"/>
    <x v="3"/>
    <x v="210"/>
    <x v="0"/>
    <n v="285"/>
    <n v="0"/>
    <n v="0.28100000000000003"/>
    <n v="0"/>
    <n v="41"/>
    <n v="0"/>
    <n v="0"/>
    <n v="0.01"/>
    <n v="0.41000000000000003"/>
    <n v="0.85000000000000009"/>
    <n v="0.4823529411764706"/>
    <n v="4234"/>
    <n v="2042.2823529411764"/>
    <n v="1.9248004779992319E-3"/>
    <n v="0.54856813622978107"/>
    <n v="0.54856813622978107"/>
    <n v="2"/>
  </r>
  <r>
    <s v="教培"/>
    <s v="结婚&amp;摄影"/>
    <x v="3"/>
    <x v="3"/>
    <s v="C摄影"/>
    <x v="3"/>
    <x v="211"/>
    <x v="0"/>
    <n v="416"/>
    <n v="0"/>
    <n v="0.28100000000000003"/>
    <n v="0"/>
    <n v="140"/>
    <n v="0"/>
    <n v="0"/>
    <n v="0.01"/>
    <n v="1.4000000000000001"/>
    <n v="0.85000000000000009"/>
    <n v="1.6470588235294117"/>
    <n v="4234"/>
    <n v="6973.6470588235288"/>
    <n v="1.9248004779992319E-3"/>
    <n v="0.80071699884768044"/>
    <n v="0.80071699884768044"/>
    <n v="11"/>
  </r>
  <r>
    <s v="教培"/>
    <s v="结婚&amp;摄影"/>
    <x v="3"/>
    <x v="3"/>
    <s v="C摄影"/>
    <x v="10"/>
    <x v="212"/>
    <x v="0"/>
    <n v="92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0.17708164397592935"/>
    <n v="0.17708164397592935"/>
    <n v="0"/>
  </r>
  <r>
    <s v="教培"/>
    <s v="结婚&amp;摄影"/>
    <x v="3"/>
    <x v="3"/>
    <s v="C摄影"/>
    <x v="26"/>
    <x v="213"/>
    <x v="1"/>
    <n v="372"/>
    <n v="0"/>
    <n v="0.28100000000000003"/>
    <n v="0"/>
    <n v="61"/>
    <n v="0"/>
    <n v="0"/>
    <n v="0.01"/>
    <n v="0.61"/>
    <n v="0.85000000000000009"/>
    <n v="0.7176470588235293"/>
    <n v="4234"/>
    <n v="3038.5176470588231"/>
    <n v="1.9248004779992319E-3"/>
    <n v="0.7160257778157143"/>
    <n v="0.7160257778157143"/>
    <n v="13"/>
  </r>
  <r>
    <s v="教培"/>
    <s v="结婚&amp;摄影"/>
    <x v="3"/>
    <x v="3"/>
    <s v="C摄影"/>
    <x v="7"/>
    <x v="214"/>
    <x v="0"/>
    <n v="140"/>
    <n v="0"/>
    <n v="0.28100000000000003"/>
    <n v="0"/>
    <n v="15"/>
    <n v="0"/>
    <n v="0"/>
    <n v="0.01"/>
    <n v="0.15"/>
    <n v="0.85000000000000009"/>
    <n v="0.1764705882352941"/>
    <n v="4234"/>
    <n v="747.17647058823525"/>
    <n v="1.9248004779992319E-3"/>
    <n v="0.26947206691989245"/>
    <n v="0.26947206691989245"/>
    <n v="0"/>
  </r>
  <r>
    <s v="教培"/>
    <s v="结婚&amp;摄影"/>
    <x v="3"/>
    <x v="3"/>
    <s v="C摄影"/>
    <x v="3"/>
    <x v="215"/>
    <x v="0"/>
    <n v="293"/>
    <n v="0"/>
    <n v="0.28100000000000003"/>
    <n v="0"/>
    <n v="52"/>
    <n v="0"/>
    <n v="0"/>
    <n v="0.01"/>
    <n v="0.52"/>
    <n v="0.85000000000000009"/>
    <n v="0.61176470588235288"/>
    <n v="4234"/>
    <n v="2590.2117647058822"/>
    <n v="1.9248004779992319E-3"/>
    <n v="0.563966540053775"/>
    <n v="0.563966540053775"/>
    <n v="0"/>
  </r>
  <r>
    <s v="教培"/>
    <s v="结婚&amp;摄影"/>
    <x v="3"/>
    <x v="3"/>
    <s v="C摄影"/>
    <x v="9"/>
    <x v="216"/>
    <x v="0"/>
    <n v="904"/>
    <n v="1"/>
    <n v="0.28100000000000003"/>
    <n v="0"/>
    <n v="130"/>
    <n v="0"/>
    <n v="0"/>
    <n v="0.01"/>
    <n v="1.3"/>
    <n v="0.85000000000000009"/>
    <n v="1.5294117647058822"/>
    <n v="4234"/>
    <n v="6475.5294117647054"/>
    <n v="1.9248004779992319E-3"/>
    <n v="1.7400196321113057"/>
    <n v="1.0210196321113059"/>
    <n v="71"/>
  </r>
  <r>
    <s v="教培"/>
    <s v="结婚&amp;摄影"/>
    <x v="3"/>
    <x v="3"/>
    <s v="C摄影"/>
    <x v="14"/>
    <x v="217"/>
    <x v="1"/>
    <n v="334"/>
    <n v="0"/>
    <n v="0.28100000000000003"/>
    <n v="0"/>
    <n v="59"/>
    <n v="0"/>
    <n v="0"/>
    <n v="0.01"/>
    <n v="0.59"/>
    <n v="0.85000000000000009"/>
    <n v="0.69411764705882339"/>
    <n v="4234"/>
    <n v="2938.8941176470585"/>
    <n v="1.9248004779992319E-3"/>
    <n v="0.64288335965174348"/>
    <n v="0.64288335965174348"/>
    <n v="17"/>
  </r>
  <r>
    <s v="教培"/>
    <s v="结婚&amp;摄影"/>
    <x v="3"/>
    <x v="3"/>
    <s v="C摄影"/>
    <x v="2"/>
    <x v="218"/>
    <x v="1"/>
    <n v="284"/>
    <n v="1"/>
    <n v="0.28100000000000003"/>
    <n v="0"/>
    <n v="51"/>
    <n v="1"/>
    <n v="0.02"/>
    <n v="0.01"/>
    <n v="1"/>
    <n v="0.85000000000000009"/>
    <n v="0.84588235294117631"/>
    <n v="4234"/>
    <n v="3581.4658823529403"/>
    <n v="1.9248004779992319E-3"/>
    <n v="0.54664333575178192"/>
    <n v="0.28100000000000003"/>
    <n v="12"/>
  </r>
  <r>
    <s v="教培"/>
    <s v="结婚&amp;摄影"/>
    <x v="3"/>
    <x v="3"/>
    <s v="C摄影"/>
    <x v="4"/>
    <x v="219"/>
    <x v="1"/>
    <n v="154"/>
    <n v="0"/>
    <n v="0.28100000000000003"/>
    <n v="0"/>
    <n v="28"/>
    <n v="0"/>
    <n v="0"/>
    <n v="0.01"/>
    <n v="0.28000000000000003"/>
    <n v="0.85000000000000009"/>
    <n v="0.32941176470588235"/>
    <n v="4234"/>
    <n v="1394.7294117647059"/>
    <n v="1.9248004779992319E-3"/>
    <n v="0.2964192736118817"/>
    <n v="0.2964192736118817"/>
    <n v="0"/>
  </r>
  <r>
    <s v="教培"/>
    <s v="结婚&amp;摄影"/>
    <x v="3"/>
    <x v="3"/>
    <s v="C摄影"/>
    <x v="16"/>
    <x v="220"/>
    <x v="1"/>
    <n v="584"/>
    <n v="1"/>
    <n v="0.28100000000000003"/>
    <n v="0"/>
    <n v="97"/>
    <n v="1"/>
    <n v="0.01"/>
    <n v="0.01"/>
    <n v="1"/>
    <n v="0.85000000000000009"/>
    <n v="0.84588235294117631"/>
    <n v="4234"/>
    <n v="3581.4658823529403"/>
    <n v="1.9248004779992319E-3"/>
    <n v="1.1240834791515515"/>
    <n v="0.40508347915155152"/>
    <n v="50"/>
  </r>
  <r>
    <s v="教培"/>
    <s v="结婚&amp;摄影"/>
    <x v="3"/>
    <x v="3"/>
    <s v="C摄影"/>
    <x v="14"/>
    <x v="221"/>
    <x v="1"/>
    <n v="470"/>
    <n v="1"/>
    <n v="0.28100000000000003"/>
    <n v="0"/>
    <n v="131"/>
    <n v="1"/>
    <n v="0.01"/>
    <n v="0.01"/>
    <n v="1.31"/>
    <n v="0.85000000000000009"/>
    <n v="1.2105882352941175"/>
    <n v="4234"/>
    <n v="5125.6305882352935"/>
    <n v="1.9248004779992319E-3"/>
    <n v="0.90465622465963902"/>
    <n v="0.28100000000000003"/>
    <n v="60"/>
  </r>
  <r>
    <s v="教培"/>
    <s v="结婚&amp;摄影"/>
    <x v="3"/>
    <x v="3"/>
    <s v="C摄影"/>
    <x v="16"/>
    <x v="222"/>
    <x v="1"/>
    <n v="56"/>
    <n v="0"/>
    <n v="0.28100000000000003"/>
    <n v="0"/>
    <n v="7"/>
    <n v="0"/>
    <n v="0"/>
    <n v="0.01"/>
    <n v="7.0000000000000007E-2"/>
    <n v="0.85000000000000009"/>
    <n v="8.2352941176470587E-2"/>
    <n v="4234"/>
    <n v="348.68235294117648"/>
    <n v="1.9248004779992319E-3"/>
    <n v="0.10778882676795699"/>
    <n v="0.10778882676795699"/>
    <n v="0"/>
  </r>
  <r>
    <s v="教培"/>
    <s v="结婚&amp;摄影"/>
    <x v="3"/>
    <x v="3"/>
    <s v="C摄影"/>
    <x v="31"/>
    <x v="223"/>
    <x v="1"/>
    <n v="33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6.3518415773974657E-2"/>
    <n v="6.3518415773974657E-2"/>
    <n v="0"/>
  </r>
  <r>
    <s v="教培"/>
    <s v="结婚&amp;摄影"/>
    <x v="3"/>
    <x v="3"/>
    <s v="C摄影"/>
    <x v="31"/>
    <x v="224"/>
    <x v="1"/>
    <n v="14"/>
    <n v="0"/>
    <n v="0.28100000000000003"/>
    <n v="0"/>
    <n v="0"/>
    <n v="0"/>
    <n v="0"/>
    <n v="0.01"/>
    <n v="0"/>
    <n v="0.85000000000000009"/>
    <n v="0"/>
    <n v="4234"/>
    <n v="0"/>
    <n v="1.9248004779992319E-3"/>
    <n v="2.6947206691989248E-2"/>
    <n v="2.6947206691989248E-2"/>
    <n v="0"/>
  </r>
  <r>
    <s v="教培"/>
    <s v="结婚&amp;摄影"/>
    <x v="3"/>
    <x v="3"/>
    <s v="C摄影"/>
    <x v="31"/>
    <x v="225"/>
    <x v="1"/>
    <n v="10"/>
    <n v="0"/>
    <n v="0.28100000000000003"/>
    <n v="0"/>
    <n v="0"/>
    <n v="0"/>
    <n v="0"/>
    <n v="0.01"/>
    <n v="0"/>
    <n v="0.85000000000000009"/>
    <n v="0"/>
    <n v="4234"/>
    <n v="0"/>
    <n v="1.9248004779992319E-3"/>
    <n v="1.924800477999232E-2"/>
    <n v="1.924800477999232E-2"/>
    <n v="0"/>
  </r>
  <r>
    <s v="教培"/>
    <s v="结婚&amp;摄影"/>
    <x v="3"/>
    <x v="3"/>
    <s v="C摄影"/>
    <x v="20"/>
    <x v="226"/>
    <x v="0"/>
    <n v="274"/>
    <n v="5"/>
    <n v="0.28100000000000003"/>
    <n v="0.02"/>
    <n v="64"/>
    <n v="3"/>
    <n v="0.05"/>
    <n v="0.01"/>
    <n v="3"/>
    <n v="0.85000000000000009"/>
    <n v="2.5376470588235294"/>
    <n v="4234"/>
    <n v="10744.397647058824"/>
    <n v="1.9248004779992319E-3"/>
    <n v="0.52739533097178959"/>
    <n v="1.4050000000000002"/>
    <n v="15"/>
  </r>
  <r>
    <s v="教培"/>
    <s v="结婚&amp;摄影"/>
    <x v="3"/>
    <x v="3"/>
    <s v="C摄影"/>
    <x v="31"/>
    <x v="227"/>
    <x v="1"/>
    <n v="26"/>
    <n v="0"/>
    <n v="0.28100000000000003"/>
    <n v="0"/>
    <n v="4"/>
    <n v="0"/>
    <n v="0"/>
    <n v="0.01"/>
    <n v="0.04"/>
    <n v="0.85000000000000009"/>
    <n v="4.7058823529411764E-2"/>
    <n v="4234"/>
    <n v="199.24705882352941"/>
    <n v="1.9248004779992319E-3"/>
    <n v="5.0044812427980027E-2"/>
    <n v="5.0044812427980027E-2"/>
    <n v="0"/>
  </r>
  <r>
    <s v="教培"/>
    <s v="结婚&amp;摄影"/>
    <x v="3"/>
    <x v="3"/>
    <s v="C摄影"/>
    <x v="14"/>
    <x v="228"/>
    <x v="1"/>
    <n v="396"/>
    <n v="1"/>
    <n v="0.28100000000000003"/>
    <n v="0"/>
    <n v="61"/>
    <n v="1"/>
    <n v="0.02"/>
    <n v="0.01"/>
    <n v="1"/>
    <n v="0.85000000000000009"/>
    <n v="0.84588235294117631"/>
    <n v="4234"/>
    <n v="3581.4658823529403"/>
    <n v="1.9248004779992319E-3"/>
    <n v="0.76222098928769588"/>
    <n v="0.28100000000000003"/>
    <n v="64"/>
  </r>
  <r>
    <s v="教培"/>
    <s v="结婚&amp;摄影"/>
    <x v="3"/>
    <x v="3"/>
    <s v="C摄影"/>
    <x v="10"/>
    <x v="229"/>
    <x v="0"/>
    <n v="149"/>
    <n v="0"/>
    <n v="0.28100000000000003"/>
    <n v="0"/>
    <n v="15"/>
    <n v="0"/>
    <n v="0"/>
    <n v="0.01"/>
    <n v="0.15"/>
    <n v="0.85000000000000009"/>
    <n v="0.1764705882352941"/>
    <n v="4234"/>
    <n v="747.17647058823525"/>
    <n v="1.9248004779992319E-3"/>
    <n v="0.28679527122188558"/>
    <n v="0.28679527122188558"/>
    <n v="0"/>
  </r>
  <r>
    <s v="教培"/>
    <s v="结婚&amp;摄影"/>
    <x v="3"/>
    <x v="3"/>
    <s v="C摄影"/>
    <x v="10"/>
    <x v="230"/>
    <x v="0"/>
    <n v="179"/>
    <n v="0"/>
    <n v="0.28100000000000003"/>
    <n v="0"/>
    <n v="28"/>
    <n v="0"/>
    <n v="0"/>
    <n v="0.01"/>
    <n v="0.28000000000000003"/>
    <n v="0.85000000000000009"/>
    <n v="0.32941176470588235"/>
    <n v="4234"/>
    <n v="1394.7294117647059"/>
    <n v="1.9248004779992319E-3"/>
    <n v="0.34453928556186253"/>
    <n v="0.34453928556186253"/>
    <n v="0"/>
  </r>
  <r>
    <s v="教培"/>
    <s v="结婚&amp;摄影"/>
    <x v="3"/>
    <x v="3"/>
    <s v="C摄影"/>
    <x v="2"/>
    <x v="231"/>
    <x v="1"/>
    <n v="313"/>
    <n v="0"/>
    <n v="0.28100000000000003"/>
    <n v="0"/>
    <n v="53"/>
    <n v="0"/>
    <n v="0"/>
    <n v="0.01"/>
    <n v="0.53"/>
    <n v="0.85000000000000009"/>
    <n v="0.62352941176470589"/>
    <n v="4234"/>
    <n v="2640.0235294117647"/>
    <n v="1.9248004779992319E-3"/>
    <n v="0.60246254961375956"/>
    <n v="0.60246254961375956"/>
    <n v="0"/>
  </r>
  <r>
    <s v="教培"/>
    <s v="结婚&amp;摄影"/>
    <x v="3"/>
    <x v="3"/>
    <s v="C摄影"/>
    <x v="3"/>
    <x v="232"/>
    <x v="0"/>
    <n v="389"/>
    <n v="0"/>
    <n v="0.28100000000000003"/>
    <n v="0"/>
    <n v="75"/>
    <n v="0"/>
    <n v="0"/>
    <n v="0.01"/>
    <n v="0.75"/>
    <n v="0.85000000000000009"/>
    <n v="0.88235294117647045"/>
    <n v="4234"/>
    <n v="3735.8823529411757"/>
    <n v="1.9248004779992319E-3"/>
    <n v="0.7487473859417012"/>
    <n v="0.7487473859417012"/>
    <n v="12"/>
  </r>
  <r>
    <s v="教培"/>
    <s v="结婚&amp;摄影"/>
    <x v="3"/>
    <x v="3"/>
    <s v="C摄影"/>
    <x v="15"/>
    <x v="233"/>
    <x v="1"/>
    <n v="271"/>
    <n v="0"/>
    <n v="0.28100000000000003"/>
    <n v="0"/>
    <n v="30"/>
    <n v="0"/>
    <n v="0"/>
    <n v="0.01"/>
    <n v="0.3"/>
    <n v="0.85000000000000009"/>
    <n v="0.3529411764705882"/>
    <n v="4234"/>
    <n v="1494.3529411764705"/>
    <n v="1.9248004779992319E-3"/>
    <n v="0.52162092953779182"/>
    <n v="0.52162092953779182"/>
    <n v="18"/>
  </r>
  <r>
    <s v="教培"/>
    <s v="结婚&amp;摄影"/>
    <x v="3"/>
    <x v="3"/>
    <s v="C摄影"/>
    <x v="5"/>
    <x v="234"/>
    <x v="0"/>
    <n v="342"/>
    <n v="1"/>
    <n v="0.28100000000000003"/>
    <n v="0"/>
    <n v="92"/>
    <n v="1"/>
    <n v="0.01"/>
    <n v="0.01"/>
    <n v="1"/>
    <n v="0.85000000000000009"/>
    <n v="0.84588235294117631"/>
    <n v="4234"/>
    <n v="3581.4658823529403"/>
    <n v="1.9248004779992319E-3"/>
    <n v="0.6582817634757373"/>
    <n v="0.28100000000000003"/>
    <n v="37"/>
  </r>
  <r>
    <s v="教培"/>
    <s v="结婚&amp;摄影"/>
    <x v="3"/>
    <x v="3"/>
    <s v="C摄影"/>
    <x v="18"/>
    <x v="235"/>
    <x v="0"/>
    <n v="114"/>
    <n v="0"/>
    <n v="0.28100000000000003"/>
    <n v="0"/>
    <n v="18"/>
    <n v="0"/>
    <n v="0"/>
    <n v="0.01"/>
    <n v="0.18"/>
    <n v="0.85000000000000009"/>
    <n v="0.21176470588235291"/>
    <n v="4234"/>
    <n v="896.61176470588225"/>
    <n v="1.9248004779992319E-3"/>
    <n v="0.21942725449191244"/>
    <n v="0.21942725449191244"/>
    <n v="1"/>
  </r>
  <r>
    <s v="教培"/>
    <s v="结婚&amp;摄影"/>
    <x v="3"/>
    <x v="3"/>
    <s v="C摄影"/>
    <x v="18"/>
    <x v="236"/>
    <x v="0"/>
    <n v="177"/>
    <n v="0"/>
    <n v="0.28100000000000003"/>
    <n v="0"/>
    <n v="11"/>
    <n v="0"/>
    <n v="0"/>
    <n v="0.01"/>
    <n v="0.11"/>
    <n v="0.85000000000000009"/>
    <n v="0.12941176470588234"/>
    <n v="4234"/>
    <n v="547.92941176470583"/>
    <n v="1.9248004779992319E-3"/>
    <n v="0.34068968460586407"/>
    <n v="0.34068968460586407"/>
    <n v="0"/>
  </r>
  <r>
    <s v="教培"/>
    <s v="结婚&amp;摄影"/>
    <x v="3"/>
    <x v="3"/>
    <s v="C摄影"/>
    <x v="3"/>
    <x v="237"/>
    <x v="0"/>
    <n v="468"/>
    <n v="0"/>
    <n v="0.28100000000000003"/>
    <n v="0"/>
    <n v="75"/>
    <n v="0"/>
    <n v="0"/>
    <n v="0.01"/>
    <n v="0.75"/>
    <n v="0.85000000000000009"/>
    <n v="0.88235294117647045"/>
    <n v="4234"/>
    <n v="3735.8823529411757"/>
    <n v="1.9248004779992319E-3"/>
    <n v="0.90080662370364051"/>
    <n v="0.90080662370364051"/>
    <n v="15"/>
  </r>
  <r>
    <s v="教培"/>
    <s v="结婚&amp;摄影"/>
    <x v="3"/>
    <x v="3"/>
    <s v="C摄影"/>
    <x v="10"/>
    <x v="238"/>
    <x v="0"/>
    <n v="268"/>
    <n v="0"/>
    <n v="0.28100000000000003"/>
    <n v="0"/>
    <n v="43"/>
    <n v="0"/>
    <n v="0"/>
    <n v="0.01"/>
    <n v="0.43"/>
    <n v="0.85000000000000009"/>
    <n v="0.50588235294117645"/>
    <n v="4234"/>
    <n v="2141.9058823529413"/>
    <n v="1.9248004779992319E-3"/>
    <n v="0.51584652810379417"/>
    <n v="0.51584652810379417"/>
    <n v="15"/>
  </r>
  <r>
    <s v="教培"/>
    <s v="结婚&amp;摄影"/>
    <x v="3"/>
    <x v="3"/>
    <s v="C摄影"/>
    <x v="14"/>
    <x v="239"/>
    <x v="1"/>
    <n v="286"/>
    <n v="0"/>
    <n v="0.28100000000000003"/>
    <n v="0"/>
    <n v="51"/>
    <n v="0"/>
    <n v="0"/>
    <n v="0.01"/>
    <n v="0.51"/>
    <n v="0.85000000000000009"/>
    <n v="0.6"/>
    <n v="4234"/>
    <n v="2540.4"/>
    <n v="1.9248004779992319E-3"/>
    <n v="0.55049293670778032"/>
    <n v="0.55049293670778032"/>
    <n v="19"/>
  </r>
  <r>
    <s v="教培"/>
    <s v="结婚&amp;摄影"/>
    <x v="3"/>
    <x v="3"/>
    <s v="C摄影"/>
    <x v="16"/>
    <x v="240"/>
    <x v="1"/>
    <n v="127"/>
    <n v="0"/>
    <n v="0.28100000000000003"/>
    <n v="0"/>
    <n v="27"/>
    <n v="0"/>
    <n v="0"/>
    <n v="0.01"/>
    <n v="0.27"/>
    <n v="0.85000000000000009"/>
    <n v="0.31764705882352939"/>
    <n v="4234"/>
    <n v="1344.9176470588234"/>
    <n v="1.9248004779992319E-3"/>
    <n v="0.24444966070590246"/>
    <n v="0.24444966070590246"/>
    <n v="9"/>
  </r>
  <r>
    <s v="教培"/>
    <s v="结婚&amp;摄影"/>
    <x v="3"/>
    <x v="3"/>
    <s v="C摄影"/>
    <x v="9"/>
    <x v="241"/>
    <x v="0"/>
    <n v="290"/>
    <n v="0"/>
    <n v="0.28100000000000003"/>
    <n v="0"/>
    <n v="60"/>
    <n v="0"/>
    <n v="0"/>
    <n v="0.01"/>
    <n v="0.6"/>
    <n v="0.85000000000000009"/>
    <n v="0.70588235294117641"/>
    <n v="4234"/>
    <n v="2988.705882352941"/>
    <n v="1.9248004779992319E-3"/>
    <n v="0.55819213861977723"/>
    <n v="0.55819213861977723"/>
    <n v="17"/>
  </r>
  <r>
    <s v="教培"/>
    <s v="结婚&amp;摄影"/>
    <x v="3"/>
    <x v="3"/>
    <s v="C摄影"/>
    <x v="14"/>
    <x v="242"/>
    <x v="1"/>
    <n v="677"/>
    <n v="1"/>
    <n v="0.28100000000000003"/>
    <n v="0"/>
    <n v="115"/>
    <n v="1"/>
    <n v="0.01"/>
    <n v="0.01"/>
    <n v="1.1500000000000001"/>
    <n v="0.85000000000000009"/>
    <n v="1.0223529411764707"/>
    <n v="4234"/>
    <n v="4328.6423529411768"/>
    <n v="1.9248004779992319E-3"/>
    <n v="1.30308992360548"/>
    <n v="0.58408992360548007"/>
    <n v="87"/>
  </r>
  <r>
    <s v="教培"/>
    <s v="结婚&amp;摄影"/>
    <x v="3"/>
    <x v="3"/>
    <s v="C摄影"/>
    <x v="6"/>
    <x v="243"/>
    <x v="0"/>
    <n v="39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7.5067218641970052E-2"/>
    <n v="7.5067218641970052E-2"/>
    <n v="0"/>
  </r>
  <r>
    <s v="教培"/>
    <s v="结婚&amp;摄影"/>
    <x v="3"/>
    <x v="3"/>
    <s v="C摄影"/>
    <x v="3"/>
    <x v="244"/>
    <x v="0"/>
    <n v="244"/>
    <n v="0"/>
    <n v="0.28100000000000003"/>
    <n v="0"/>
    <n v="31"/>
    <n v="0"/>
    <n v="0"/>
    <n v="0.01"/>
    <n v="0.31"/>
    <n v="0.85000000000000009"/>
    <n v="0.36470588235294116"/>
    <n v="4234"/>
    <n v="1544.1647058823528"/>
    <n v="1.9248004779992319E-3"/>
    <n v="0.46965131663181259"/>
    <n v="0.46965131663181259"/>
    <n v="11"/>
  </r>
  <r>
    <s v="教培"/>
    <s v="结婚&amp;摄影"/>
    <x v="3"/>
    <x v="3"/>
    <s v="C摄影"/>
    <x v="20"/>
    <x v="245"/>
    <x v="0"/>
    <n v="18"/>
    <n v="0"/>
    <n v="0.28100000000000003"/>
    <n v="0"/>
    <n v="4"/>
    <n v="0"/>
    <n v="0"/>
    <n v="0.01"/>
    <n v="0.04"/>
    <n v="0.85000000000000009"/>
    <n v="4.7058823529411764E-2"/>
    <n v="4234"/>
    <n v="199.24705882352941"/>
    <n v="1.9248004779992319E-3"/>
    <n v="3.4646408603986177E-2"/>
    <n v="3.4646408603986177E-2"/>
    <n v="0"/>
  </r>
  <r>
    <s v="教培"/>
    <s v="结婚&amp;摄影"/>
    <x v="3"/>
    <x v="3"/>
    <s v="C摄影"/>
    <x v="32"/>
    <x v="246"/>
    <x v="2"/>
    <n v="30"/>
    <n v="0"/>
    <n v="0.28100000000000003"/>
    <n v="0"/>
    <n v="11"/>
    <n v="0"/>
    <n v="0"/>
    <n v="0.01"/>
    <n v="0.11"/>
    <n v="0.85000000000000009"/>
    <n v="0.12941176470588234"/>
    <n v="4234"/>
    <n v="547.92941176470583"/>
    <n v="1.9248004779992319E-3"/>
    <n v="5.774401433997696E-2"/>
    <n v="5.774401433997696E-2"/>
    <n v="0"/>
  </r>
  <r>
    <s v="教培"/>
    <s v="结婚&amp;摄影"/>
    <x v="3"/>
    <x v="3"/>
    <s v="C摄影"/>
    <x v="16"/>
    <x v="247"/>
    <x v="1"/>
    <n v="230"/>
    <n v="0"/>
    <n v="0.28100000000000003"/>
    <n v="0"/>
    <n v="52"/>
    <n v="0"/>
    <n v="0"/>
    <n v="0.01"/>
    <n v="0.52"/>
    <n v="0.85000000000000009"/>
    <n v="0.61176470588235288"/>
    <n v="4234"/>
    <n v="2590.2117647058822"/>
    <n v="1.9248004779992319E-3"/>
    <n v="0.44270410993982334"/>
    <n v="0.44270410993982334"/>
    <n v="19"/>
  </r>
  <r>
    <s v="教培"/>
    <s v="结婚&amp;摄影"/>
    <x v="3"/>
    <x v="3"/>
    <s v="C摄影"/>
    <x v="14"/>
    <x v="248"/>
    <x v="1"/>
    <n v="542"/>
    <n v="1"/>
    <n v="0.28100000000000003"/>
    <n v="0"/>
    <n v="107"/>
    <n v="1"/>
    <n v="0.01"/>
    <n v="0.01"/>
    <n v="1.07"/>
    <n v="0.85000000000000009"/>
    <n v="0.92823529411764705"/>
    <n v="4234"/>
    <n v="3930.1482352941175"/>
    <n v="1.9248004779992319E-3"/>
    <n v="1.0432418590755836"/>
    <n v="0.32424185907558367"/>
    <n v="83"/>
  </r>
  <r>
    <s v="教培"/>
    <s v="结婚&amp;摄影"/>
    <x v="3"/>
    <x v="3"/>
    <s v="C摄影"/>
    <x v="16"/>
    <x v="249"/>
    <x v="1"/>
    <n v="229"/>
    <n v="0"/>
    <n v="0.28100000000000003"/>
    <n v="0"/>
    <n v="30"/>
    <n v="0"/>
    <n v="0"/>
    <n v="0.01"/>
    <n v="0.3"/>
    <n v="0.85000000000000009"/>
    <n v="0.3529411764705882"/>
    <n v="4234"/>
    <n v="1494.3529411764705"/>
    <n v="1.9248004779992319E-3"/>
    <n v="0.44077930946182409"/>
    <n v="0.44077930946182409"/>
    <n v="25"/>
  </r>
  <r>
    <s v="教培"/>
    <s v="结婚&amp;摄影"/>
    <x v="3"/>
    <x v="3"/>
    <s v="C摄影"/>
    <x v="19"/>
    <x v="250"/>
    <x v="1"/>
    <n v="140"/>
    <n v="0"/>
    <n v="0.28100000000000003"/>
    <n v="0"/>
    <n v="19"/>
    <n v="0"/>
    <n v="0"/>
    <n v="0.01"/>
    <n v="0.19"/>
    <n v="0.85000000000000009"/>
    <n v="0.22352941176470587"/>
    <n v="4234"/>
    <n v="946.42352941176466"/>
    <n v="1.9248004779992319E-3"/>
    <n v="0.26947206691989245"/>
    <n v="0.26947206691989245"/>
    <n v="0"/>
  </r>
  <r>
    <s v="教培"/>
    <s v="结婚&amp;摄影"/>
    <x v="3"/>
    <x v="3"/>
    <s v="C摄影"/>
    <x v="7"/>
    <x v="251"/>
    <x v="0"/>
    <n v="225"/>
    <n v="0"/>
    <n v="0.28100000000000003"/>
    <n v="0"/>
    <n v="30"/>
    <n v="0"/>
    <n v="0"/>
    <n v="0.01"/>
    <n v="0.3"/>
    <n v="0.85000000000000009"/>
    <n v="0.3529411764705882"/>
    <n v="4234"/>
    <n v="1494.3529411764705"/>
    <n v="1.9248004779992319E-3"/>
    <n v="0.43308010754982718"/>
    <n v="0.43308010754982718"/>
    <n v="9"/>
  </r>
  <r>
    <s v="教培"/>
    <s v="结婚&amp;摄影"/>
    <x v="3"/>
    <x v="3"/>
    <s v="C摄影"/>
    <x v="31"/>
    <x v="252"/>
    <x v="1"/>
    <n v="8"/>
    <n v="0"/>
    <n v="0.28100000000000003"/>
    <n v="0"/>
    <n v="0"/>
    <n v="0"/>
    <n v="0"/>
    <n v="0.01"/>
    <n v="0"/>
    <n v="0.85000000000000009"/>
    <n v="0"/>
    <n v="4234"/>
    <n v="0"/>
    <n v="1.9248004779992319E-3"/>
    <n v="1.5398403823993856E-2"/>
    <n v="1.5398403823993856E-2"/>
    <n v="0"/>
  </r>
  <r>
    <s v="教培"/>
    <s v="结婚&amp;摄影"/>
    <x v="3"/>
    <x v="3"/>
    <s v="C摄影"/>
    <x v="12"/>
    <x v="253"/>
    <x v="0"/>
    <n v="142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27332166787589096"/>
    <n v="0.27332166787589096"/>
    <n v="0"/>
  </r>
  <r>
    <s v="教培"/>
    <s v="结婚&amp;摄影"/>
    <x v="3"/>
    <x v="3"/>
    <s v="C摄影"/>
    <x v="3"/>
    <x v="254"/>
    <x v="0"/>
    <n v="390"/>
    <n v="4"/>
    <n v="0.28100000000000003"/>
    <n v="0.01"/>
    <n v="146"/>
    <n v="3"/>
    <n v="0.02"/>
    <n v="0.01"/>
    <n v="3"/>
    <n v="0.85000000000000009"/>
    <n v="2.5376470588235294"/>
    <n v="4234"/>
    <n v="10744.397647058824"/>
    <n v="1.9248004779992319E-3"/>
    <n v="0.75067218641970046"/>
    <n v="1.1240000000000001"/>
    <n v="2"/>
  </r>
  <r>
    <s v="教培"/>
    <s v="结婚&amp;摄影"/>
    <x v="3"/>
    <x v="3"/>
    <s v="C摄影"/>
    <x v="20"/>
    <x v="255"/>
    <x v="0"/>
    <n v="5"/>
    <n v="0"/>
    <n v="0.28100000000000003"/>
    <n v="0"/>
    <n v="0"/>
    <n v="0"/>
    <n v="0"/>
    <n v="0.01"/>
    <n v="0"/>
    <n v="0.85000000000000009"/>
    <n v="0"/>
    <n v="4234"/>
    <n v="0"/>
    <n v="1.9248004779992319E-3"/>
    <n v="9.6240023899961599E-3"/>
    <n v="9.6240023899961599E-3"/>
    <n v="0"/>
  </r>
  <r>
    <s v="教培"/>
    <s v="结婚&amp;摄影"/>
    <x v="3"/>
    <x v="3"/>
    <s v="C摄影"/>
    <x v="20"/>
    <x v="256"/>
    <x v="0"/>
    <n v="26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5.0044812427980027E-2"/>
    <n v="5.0044812427980027E-2"/>
    <n v="0"/>
  </r>
  <r>
    <s v="教培"/>
    <s v="结婚&amp;摄影"/>
    <x v="3"/>
    <x v="3"/>
    <s v="C摄影"/>
    <x v="22"/>
    <x v="257"/>
    <x v="1"/>
    <n v="25"/>
    <n v="0"/>
    <n v="0.28100000000000003"/>
    <n v="0"/>
    <n v="4"/>
    <n v="0"/>
    <n v="0"/>
    <n v="0.01"/>
    <n v="0.04"/>
    <n v="0.85000000000000009"/>
    <n v="4.7058823529411764E-2"/>
    <n v="4234"/>
    <n v="199.24705882352941"/>
    <n v="1.9248004779992319E-3"/>
    <n v="4.81200119499808E-2"/>
    <n v="4.81200119499808E-2"/>
    <n v="0"/>
  </r>
  <r>
    <s v="教培"/>
    <s v="结婚&amp;摄影"/>
    <x v="3"/>
    <x v="3"/>
    <s v="C摄影"/>
    <x v="4"/>
    <x v="258"/>
    <x v="1"/>
    <n v="61"/>
    <n v="0"/>
    <n v="0.28100000000000003"/>
    <n v="0"/>
    <n v="0"/>
    <n v="0"/>
    <n v="0"/>
    <n v="0.01"/>
    <n v="0"/>
    <n v="0.85000000000000009"/>
    <n v="0"/>
    <n v="4234"/>
    <n v="0"/>
    <n v="1.9248004779992319E-3"/>
    <n v="0.11741282915795315"/>
    <n v="0.11741282915795315"/>
    <n v="0"/>
  </r>
  <r>
    <s v="教培"/>
    <s v="结婚&amp;摄影"/>
    <x v="3"/>
    <x v="3"/>
    <s v="C摄影"/>
    <x v="29"/>
    <x v="259"/>
    <x v="1"/>
    <n v="76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14628483632794162"/>
    <n v="0.14628483632794162"/>
    <n v="0"/>
  </r>
  <r>
    <s v="教培"/>
    <s v="结婚&amp;摄影"/>
    <x v="3"/>
    <x v="3"/>
    <s v="C摄影"/>
    <x v="29"/>
    <x v="260"/>
    <x v="1"/>
    <n v="41"/>
    <n v="0"/>
    <n v="0.28100000000000003"/>
    <n v="0"/>
    <n v="0"/>
    <n v="0"/>
    <n v="0"/>
    <n v="0.01"/>
    <n v="0"/>
    <n v="0.85000000000000009"/>
    <n v="0"/>
    <n v="4234"/>
    <n v="0"/>
    <n v="1.9248004779992319E-3"/>
    <n v="7.8916819597968507E-2"/>
    <n v="7.8916819597968507E-2"/>
    <n v="0"/>
  </r>
  <r>
    <s v="教培"/>
    <s v="结婚&amp;摄影"/>
    <x v="3"/>
    <x v="3"/>
    <s v="C摄影"/>
    <x v="25"/>
    <x v="261"/>
    <x v="1"/>
    <n v="1"/>
    <n v="0"/>
    <n v="0.28100000000000003"/>
    <n v="0"/>
    <n v="0"/>
    <n v="0"/>
    <n v="0"/>
    <n v="0.01"/>
    <n v="0"/>
    <n v="0.85000000000000009"/>
    <n v="0"/>
    <n v="4234"/>
    <n v="0"/>
    <n v="1.9248004779992319E-3"/>
    <n v="1.9248004779992319E-3"/>
    <n v="1.9248004779992319E-3"/>
    <n v="0"/>
  </r>
  <r>
    <s v="教培"/>
    <s v="结婚&amp;摄影"/>
    <x v="3"/>
    <x v="3"/>
    <s v="C摄影"/>
    <x v="20"/>
    <x v="262"/>
    <x v="0"/>
    <n v="4"/>
    <n v="0"/>
    <n v="0.28100000000000003"/>
    <n v="0"/>
    <n v="0"/>
    <n v="0"/>
    <n v="0"/>
    <n v="0.01"/>
    <n v="0"/>
    <n v="0.85000000000000009"/>
    <n v="0"/>
    <n v="4234"/>
    <n v="0"/>
    <n v="1.9248004779992319E-3"/>
    <n v="7.6992019119969278E-3"/>
    <n v="7.6992019119969278E-3"/>
    <n v="0"/>
  </r>
  <r>
    <s v="教培"/>
    <s v="结婚&amp;摄影"/>
    <x v="3"/>
    <x v="3"/>
    <s v="C摄影"/>
    <x v="22"/>
    <x v="263"/>
    <x v="1"/>
    <n v="96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0.18478084588792626"/>
    <n v="0.18478084588792626"/>
    <n v="0"/>
  </r>
  <r>
    <s v="教培"/>
    <s v="结婚&amp;摄影"/>
    <x v="3"/>
    <x v="3"/>
    <s v="C摄影"/>
    <x v="7"/>
    <x v="264"/>
    <x v="0"/>
    <n v="147"/>
    <n v="0"/>
    <n v="0.28100000000000003"/>
    <n v="0"/>
    <n v="34"/>
    <n v="0"/>
    <n v="0"/>
    <n v="0.01"/>
    <n v="0.34"/>
    <n v="0.85000000000000009"/>
    <n v="0.39999999999999997"/>
    <n v="4234"/>
    <n v="1693.6"/>
    <n v="1.9248004779992319E-3"/>
    <n v="0.28294567026588707"/>
    <n v="0.28294567026588707"/>
    <n v="8"/>
  </r>
  <r>
    <s v="教培"/>
    <s v="结婚&amp;摄影"/>
    <x v="3"/>
    <x v="3"/>
    <s v="C摄影"/>
    <x v="18"/>
    <x v="265"/>
    <x v="0"/>
    <n v="114"/>
    <n v="0"/>
    <n v="0.28100000000000003"/>
    <n v="0"/>
    <n v="12"/>
    <n v="0"/>
    <n v="0"/>
    <n v="0.01"/>
    <n v="0.12"/>
    <n v="0.85000000000000009"/>
    <n v="0.14117647058823526"/>
    <n v="4234"/>
    <n v="597.74117647058813"/>
    <n v="1.9248004779992319E-3"/>
    <n v="0.21942725449191244"/>
    <n v="0.21942725449191244"/>
    <n v="0"/>
  </r>
  <r>
    <s v="教培"/>
    <s v="结婚&amp;摄影"/>
    <x v="3"/>
    <x v="3"/>
    <s v="C摄影"/>
    <x v="2"/>
    <x v="266"/>
    <x v="1"/>
    <n v="419"/>
    <n v="1"/>
    <n v="0.28100000000000003"/>
    <n v="0"/>
    <n v="56"/>
    <n v="1"/>
    <n v="0.02"/>
    <n v="0.01"/>
    <n v="1"/>
    <n v="0.85000000000000009"/>
    <n v="0.84588235294117631"/>
    <n v="4234"/>
    <n v="3581.4658823529403"/>
    <n v="1.9248004779992319E-3"/>
    <n v="0.80649140028167821"/>
    <n v="0.28100000000000003"/>
    <n v="58"/>
  </r>
  <r>
    <s v="教培"/>
    <s v="结婚&amp;摄影"/>
    <x v="3"/>
    <x v="3"/>
    <s v="C摄影"/>
    <x v="13"/>
    <x v="267"/>
    <x v="1"/>
    <n v="99"/>
    <n v="0"/>
    <n v="0.28100000000000003"/>
    <n v="0"/>
    <n v="14"/>
    <n v="0"/>
    <n v="0"/>
    <n v="0.01"/>
    <n v="0.14000000000000001"/>
    <n v="0.85000000000000009"/>
    <n v="0.16470588235294117"/>
    <n v="4234"/>
    <n v="697.36470588235295"/>
    <n v="1.9248004779992319E-3"/>
    <n v="0.19055524732192397"/>
    <n v="0.19055524732192397"/>
    <n v="0"/>
  </r>
  <r>
    <s v="教培"/>
    <s v="结婚&amp;摄影"/>
    <x v="3"/>
    <x v="3"/>
    <s v="C摄影"/>
    <x v="4"/>
    <x v="268"/>
    <x v="1"/>
    <n v="100"/>
    <n v="0"/>
    <n v="0.28100000000000003"/>
    <n v="0"/>
    <n v="26"/>
    <n v="0"/>
    <n v="0"/>
    <n v="0.01"/>
    <n v="0.26"/>
    <n v="0.85000000000000009"/>
    <n v="0.30588235294117644"/>
    <n v="4234"/>
    <n v="1295.1058823529411"/>
    <n v="1.9248004779992319E-3"/>
    <n v="0.1924800477999232"/>
    <n v="0.1924800477999232"/>
    <n v="0"/>
  </r>
  <r>
    <s v="教培"/>
    <s v="结婚&amp;摄影"/>
    <x v="3"/>
    <x v="3"/>
    <s v="C摄影"/>
    <x v="21"/>
    <x v="269"/>
    <x v="1"/>
    <n v="40"/>
    <n v="0"/>
    <n v="0.28100000000000003"/>
    <n v="0"/>
    <n v="13"/>
    <n v="0"/>
    <n v="0"/>
    <n v="0.01"/>
    <n v="0.13"/>
    <n v="0.85000000000000009"/>
    <n v="0.15294117647058822"/>
    <n v="4234"/>
    <n v="647.55294117647054"/>
    <n v="1.9248004779992319E-3"/>
    <n v="7.6992019119969279E-2"/>
    <n v="7.6992019119969279E-2"/>
    <n v="0"/>
  </r>
  <r>
    <s v="教培"/>
    <s v="结婚&amp;摄影"/>
    <x v="3"/>
    <x v="3"/>
    <s v="C摄影"/>
    <x v="26"/>
    <x v="270"/>
    <x v="1"/>
    <n v="762"/>
    <n v="7"/>
    <n v="0.28100000000000003"/>
    <n v="0.01"/>
    <n v="207"/>
    <n v="5"/>
    <n v="0.02"/>
    <n v="0.01"/>
    <n v="5"/>
    <n v="0.85000000000000009"/>
    <n v="4.2294117647058815"/>
    <n v="4234"/>
    <n v="17907.329411764702"/>
    <n v="1.9248004779992319E-3"/>
    <n v="1.4666979642354148"/>
    <n v="1.9670000000000001"/>
    <n v="102"/>
  </r>
  <r>
    <s v="教培"/>
    <s v="结婚&amp;摄影"/>
    <x v="3"/>
    <x v="3"/>
    <s v="C摄影"/>
    <x v="25"/>
    <x v="271"/>
    <x v="1"/>
    <n v="40"/>
    <n v="1"/>
    <n v="0.28100000000000003"/>
    <n v="0.03"/>
    <n v="16"/>
    <n v="1"/>
    <n v="0.06"/>
    <n v="0.01"/>
    <n v="1"/>
    <n v="0.85000000000000009"/>
    <n v="0.84588235294117631"/>
    <n v="4234"/>
    <n v="3581.4658823529403"/>
    <n v="1.9248004779992319E-3"/>
    <n v="7.6992019119969279E-2"/>
    <n v="0.28100000000000003"/>
    <n v="0"/>
  </r>
  <r>
    <s v="教培"/>
    <s v="结婚&amp;摄影"/>
    <x v="3"/>
    <x v="3"/>
    <s v="C摄影"/>
    <x v="6"/>
    <x v="272"/>
    <x v="0"/>
    <n v="5"/>
    <n v="0"/>
    <n v="0.28100000000000003"/>
    <n v="0"/>
    <n v="0"/>
    <n v="0"/>
    <n v="0"/>
    <n v="0.01"/>
    <n v="0"/>
    <n v="0.85000000000000009"/>
    <n v="0"/>
    <n v="4234"/>
    <n v="0"/>
    <n v="1.9248004779992319E-3"/>
    <n v="9.6240023899961599E-3"/>
    <n v="9.6240023899961599E-3"/>
    <n v="0"/>
  </r>
  <r>
    <s v="教培"/>
    <s v="结婚&amp;摄影"/>
    <x v="3"/>
    <x v="3"/>
    <s v="C摄影"/>
    <x v="26"/>
    <x v="273"/>
    <x v="1"/>
    <n v="219"/>
    <n v="1"/>
    <n v="0.28100000000000003"/>
    <n v="0"/>
    <n v="33"/>
    <n v="1"/>
    <n v="0.03"/>
    <n v="0.01"/>
    <n v="1"/>
    <n v="0.85000000000000009"/>
    <n v="0.84588235294117631"/>
    <n v="4234"/>
    <n v="3581.4658823529403"/>
    <n v="1.9248004779992319E-3"/>
    <n v="0.42153130468183181"/>
    <n v="0.28100000000000003"/>
    <n v="20"/>
  </r>
  <r>
    <s v="教培"/>
    <s v="结婚&amp;摄影"/>
    <x v="3"/>
    <x v="3"/>
    <s v="C摄影"/>
    <x v="12"/>
    <x v="274"/>
    <x v="0"/>
    <n v="229"/>
    <n v="0"/>
    <n v="0.28100000000000003"/>
    <n v="0"/>
    <n v="19"/>
    <n v="0"/>
    <n v="0"/>
    <n v="0.01"/>
    <n v="0.19"/>
    <n v="0.85000000000000009"/>
    <n v="0.22352941176470587"/>
    <n v="4234"/>
    <n v="946.42352941176466"/>
    <n v="1.9248004779992319E-3"/>
    <n v="0.44077930946182409"/>
    <n v="0.44077930946182409"/>
    <n v="0"/>
  </r>
  <r>
    <s v="教培"/>
    <s v="结婚&amp;摄影"/>
    <x v="3"/>
    <x v="3"/>
    <s v="C摄影"/>
    <x v="5"/>
    <x v="275"/>
    <x v="0"/>
    <n v="500"/>
    <n v="2"/>
    <n v="0.28100000000000003"/>
    <n v="0"/>
    <n v="151"/>
    <n v="1"/>
    <n v="0.01"/>
    <n v="0.01"/>
    <n v="1.51"/>
    <n v="0.85000000000000009"/>
    <n v="1.4458823529411764"/>
    <n v="4234"/>
    <n v="6121.8658823529413"/>
    <n v="1.9248004779992319E-3"/>
    <n v="0.96240023899961602"/>
    <n v="0.56200000000000006"/>
    <n v="48"/>
  </r>
  <r>
    <s v="教培"/>
    <s v="结婚&amp;摄影"/>
    <x v="3"/>
    <x v="3"/>
    <s v="C摄影"/>
    <x v="19"/>
    <x v="276"/>
    <x v="1"/>
    <n v="126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0.24252486022790323"/>
    <n v="0.24252486022790323"/>
    <n v="0"/>
  </r>
  <r>
    <s v="教培"/>
    <s v="结婚&amp;摄影"/>
    <x v="3"/>
    <x v="3"/>
    <s v="C摄影"/>
    <x v="4"/>
    <x v="277"/>
    <x v="1"/>
    <n v="266"/>
    <n v="1"/>
    <n v="0.28100000000000003"/>
    <n v="0"/>
    <n v="80"/>
    <n v="1"/>
    <n v="0.01"/>
    <n v="0.01"/>
    <n v="1"/>
    <n v="0.85000000000000009"/>
    <n v="0.84588235294117631"/>
    <n v="4234"/>
    <n v="3581.4658823529403"/>
    <n v="1.9248004779992319E-3"/>
    <n v="0.51199692714779566"/>
    <n v="0.28100000000000003"/>
    <n v="14"/>
  </r>
  <r>
    <s v="教培"/>
    <s v="结婚&amp;摄影"/>
    <x v="3"/>
    <x v="3"/>
    <s v="C摄影"/>
    <x v="14"/>
    <x v="278"/>
    <x v="1"/>
    <n v="329"/>
    <n v="1"/>
    <n v="0.28100000000000003"/>
    <n v="0"/>
    <n v="71"/>
    <n v="1"/>
    <n v="0.01"/>
    <n v="0.01"/>
    <n v="1"/>
    <n v="0.85000000000000009"/>
    <n v="0.84588235294117631"/>
    <n v="4234"/>
    <n v="3581.4658823529403"/>
    <n v="1.9248004779992319E-3"/>
    <n v="0.63325935726174731"/>
    <n v="0.28100000000000003"/>
    <n v="26"/>
  </r>
  <r>
    <s v="教培"/>
    <s v="结婚&amp;摄影"/>
    <x v="3"/>
    <x v="3"/>
    <s v="C摄影"/>
    <x v="3"/>
    <x v="279"/>
    <x v="0"/>
    <n v="370"/>
    <n v="1"/>
    <n v="0.28100000000000003"/>
    <n v="0"/>
    <n v="108"/>
    <n v="1"/>
    <n v="0.01"/>
    <n v="0.01"/>
    <n v="1.08"/>
    <n v="0.85000000000000009"/>
    <n v="0.94"/>
    <n v="4234"/>
    <n v="3979.9599999999996"/>
    <n v="1.9248004779992319E-3"/>
    <n v="0.71217617685971579"/>
    <n v="0.28100000000000003"/>
    <n v="0"/>
  </r>
  <r>
    <s v="教培"/>
    <s v="结婚&amp;摄影"/>
    <x v="3"/>
    <x v="3"/>
    <s v="C摄影"/>
    <x v="25"/>
    <x v="280"/>
    <x v="1"/>
    <n v="1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1.9248004779992319E-3"/>
    <n v="1.9248004779992319E-3"/>
    <n v="0"/>
  </r>
  <r>
    <s v="教培"/>
    <s v="结婚&amp;摄影"/>
    <x v="3"/>
    <x v="3"/>
    <s v="C摄影"/>
    <x v="4"/>
    <x v="281"/>
    <x v="1"/>
    <n v="105"/>
    <n v="1"/>
    <n v="0.28100000000000003"/>
    <n v="0.01"/>
    <n v="22"/>
    <n v="1"/>
    <n v="0.05"/>
    <n v="0.01"/>
    <n v="1"/>
    <n v="0.85000000000000009"/>
    <n v="0.84588235294117631"/>
    <n v="4234"/>
    <n v="3581.4658823529403"/>
    <n v="1.9248004779992319E-3"/>
    <n v="0.20210405018991937"/>
    <n v="0.28100000000000003"/>
    <n v="0"/>
  </r>
  <r>
    <s v="教培"/>
    <s v="结婚&amp;摄影"/>
    <x v="3"/>
    <x v="3"/>
    <s v="C摄影"/>
    <x v="5"/>
    <x v="282"/>
    <x v="0"/>
    <n v="67"/>
    <n v="0"/>
    <n v="0.28100000000000003"/>
    <n v="0"/>
    <n v="25"/>
    <n v="0"/>
    <n v="0"/>
    <n v="0.01"/>
    <n v="0.25"/>
    <n v="0.85000000000000009"/>
    <n v="0.29411764705882348"/>
    <n v="4234"/>
    <n v="1245.2941176470586"/>
    <n v="1.9248004779992319E-3"/>
    <n v="0.12896163202594854"/>
    <n v="0.12896163202594854"/>
    <n v="8"/>
  </r>
  <r>
    <s v="教培"/>
    <s v="结婚&amp;摄影"/>
    <x v="3"/>
    <x v="3"/>
    <s v="C摄影"/>
    <x v="10"/>
    <x v="283"/>
    <x v="0"/>
    <n v="234"/>
    <n v="1"/>
    <n v="0.28100000000000003"/>
    <n v="0"/>
    <n v="75"/>
    <n v="1"/>
    <n v="0.01"/>
    <n v="0.01"/>
    <n v="1"/>
    <n v="0.85000000000000009"/>
    <n v="0.84588235294117631"/>
    <n v="4234"/>
    <n v="3581.4658823529403"/>
    <n v="1.9248004779992319E-3"/>
    <n v="0.45040331185182025"/>
    <n v="0.28100000000000003"/>
    <n v="16"/>
  </r>
  <r>
    <s v="教培"/>
    <s v="结婚&amp;摄影"/>
    <x v="3"/>
    <x v="3"/>
    <s v="C摄影"/>
    <x v="3"/>
    <x v="284"/>
    <x v="0"/>
    <n v="425"/>
    <n v="2"/>
    <n v="0.28100000000000003"/>
    <n v="0"/>
    <n v="62"/>
    <n v="0"/>
    <n v="0"/>
    <n v="0.01"/>
    <n v="0.62"/>
    <n v="0.85000000000000009"/>
    <n v="0.72941176470588232"/>
    <n v="4234"/>
    <n v="3088.3294117647056"/>
    <n v="1.9248004779992319E-3"/>
    <n v="0.81804020314967363"/>
    <n v="0.56200000000000006"/>
    <n v="15"/>
  </r>
  <r>
    <s v="教培"/>
    <s v="结婚&amp;摄影"/>
    <x v="3"/>
    <x v="3"/>
    <s v="C摄影"/>
    <x v="6"/>
    <x v="285"/>
    <x v="0"/>
    <n v="217"/>
    <n v="1"/>
    <n v="0.28100000000000003"/>
    <n v="0"/>
    <n v="22"/>
    <n v="1"/>
    <n v="0.05"/>
    <n v="0.01"/>
    <n v="1"/>
    <n v="0.85000000000000009"/>
    <n v="0.84588235294117631"/>
    <n v="4234"/>
    <n v="3581.4658823529403"/>
    <n v="1.9248004779992319E-3"/>
    <n v="0.41768170372583335"/>
    <n v="0.28100000000000003"/>
    <n v="3"/>
  </r>
  <r>
    <s v="教培"/>
    <s v="结婚&amp;摄影"/>
    <x v="3"/>
    <x v="3"/>
    <s v="C摄影"/>
    <x v="6"/>
    <x v="286"/>
    <x v="0"/>
    <n v="105"/>
    <n v="0"/>
    <n v="0.28100000000000003"/>
    <n v="0"/>
    <n v="12"/>
    <n v="0"/>
    <n v="0"/>
    <n v="0.01"/>
    <n v="0.12"/>
    <n v="0.85000000000000009"/>
    <n v="0.14117647058823526"/>
    <n v="4234"/>
    <n v="597.74117647058813"/>
    <n v="1.9248004779992319E-3"/>
    <n v="0.20210405018991937"/>
    <n v="0.20210405018991937"/>
    <n v="5"/>
  </r>
  <r>
    <s v="教培"/>
    <s v="结婚&amp;摄影"/>
    <x v="3"/>
    <x v="3"/>
    <s v="C摄影"/>
    <x v="9"/>
    <x v="287"/>
    <x v="0"/>
    <n v="184"/>
    <n v="0"/>
    <n v="0.28100000000000003"/>
    <n v="0"/>
    <n v="47"/>
    <n v="0"/>
    <n v="0"/>
    <n v="0.01"/>
    <n v="0.47000000000000003"/>
    <n v="0.85000000000000009"/>
    <n v="0.55294117647058816"/>
    <n v="4234"/>
    <n v="2341.1529411764704"/>
    <n v="1.9248004779992319E-3"/>
    <n v="0.3541632879518587"/>
    <n v="0.3541632879518587"/>
    <n v="1"/>
  </r>
  <r>
    <s v="教培"/>
    <s v="结婚&amp;摄影"/>
    <x v="3"/>
    <x v="3"/>
    <s v="C摄影"/>
    <x v="14"/>
    <x v="288"/>
    <x v="1"/>
    <n v="444"/>
    <n v="0"/>
    <n v="0.28100000000000003"/>
    <n v="0"/>
    <n v="111"/>
    <n v="0"/>
    <n v="0"/>
    <n v="0.01"/>
    <n v="1.1100000000000001"/>
    <n v="0.85000000000000009"/>
    <n v="1.3058823529411765"/>
    <n v="4234"/>
    <n v="5529.1058823529411"/>
    <n v="1.9248004779992319E-3"/>
    <n v="0.85461141223165893"/>
    <n v="0.85461141223165893"/>
    <n v="38"/>
  </r>
  <r>
    <s v="教培"/>
    <s v="结婚&amp;摄影"/>
    <x v="3"/>
    <x v="3"/>
    <s v="C摄影"/>
    <x v="8"/>
    <x v="289"/>
    <x v="0"/>
    <n v="94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0.1809312449319278"/>
    <n v="0.1809312449319278"/>
    <n v="0"/>
  </r>
  <r>
    <s v="教培"/>
    <s v="结婚&amp;摄影"/>
    <x v="3"/>
    <x v="3"/>
    <s v="C摄影"/>
    <x v="13"/>
    <x v="290"/>
    <x v="1"/>
    <n v="149"/>
    <n v="0"/>
    <n v="0.28100000000000003"/>
    <n v="0"/>
    <n v="20"/>
    <n v="0"/>
    <n v="0"/>
    <n v="0.01"/>
    <n v="0.2"/>
    <n v="0.85000000000000009"/>
    <n v="0.23529411764705882"/>
    <n v="4234"/>
    <n v="996.23529411764707"/>
    <n v="1.9248004779992319E-3"/>
    <n v="0.28679527122188558"/>
    <n v="0.28679527122188558"/>
    <n v="16"/>
  </r>
  <r>
    <s v="教培"/>
    <s v="结婚&amp;摄影"/>
    <x v="3"/>
    <x v="3"/>
    <s v="C摄影"/>
    <x v="13"/>
    <x v="291"/>
    <x v="1"/>
    <n v="130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0.25022406213990017"/>
    <n v="0.25022406213990017"/>
    <n v="11"/>
  </r>
  <r>
    <s v="教培"/>
    <s v="结婚&amp;摄影"/>
    <x v="3"/>
    <x v="3"/>
    <s v="C摄影"/>
    <x v="10"/>
    <x v="292"/>
    <x v="0"/>
    <n v="259"/>
    <n v="0"/>
    <n v="0.28100000000000003"/>
    <n v="0"/>
    <n v="33"/>
    <n v="0"/>
    <n v="0"/>
    <n v="0.01"/>
    <n v="0.33"/>
    <n v="0.85000000000000009"/>
    <n v="0.38823529411764701"/>
    <n v="4234"/>
    <n v="1643.7882352941174"/>
    <n v="1.9248004779992319E-3"/>
    <n v="0.49852332380180109"/>
    <n v="0.49852332380180109"/>
    <n v="16"/>
  </r>
  <r>
    <s v="教培"/>
    <s v="结婚&amp;摄影"/>
    <x v="3"/>
    <x v="3"/>
    <s v="C摄影"/>
    <x v="26"/>
    <x v="293"/>
    <x v="1"/>
    <n v="227"/>
    <n v="0"/>
    <n v="0.28100000000000003"/>
    <n v="0"/>
    <n v="36"/>
    <n v="0"/>
    <n v="0"/>
    <n v="0.01"/>
    <n v="0.36"/>
    <n v="0.85000000000000009"/>
    <n v="0.42352941176470582"/>
    <n v="4234"/>
    <n v="1793.2235294117645"/>
    <n v="1.9248004779992319E-3"/>
    <n v="0.43692970850582563"/>
    <n v="0.43692970850582563"/>
    <n v="13"/>
  </r>
  <r>
    <s v="教培"/>
    <s v="结婚&amp;摄影"/>
    <x v="3"/>
    <x v="3"/>
    <s v="C摄影"/>
    <x v="18"/>
    <x v="294"/>
    <x v="0"/>
    <n v="237"/>
    <n v="1"/>
    <n v="0.28100000000000003"/>
    <n v="0"/>
    <n v="37"/>
    <n v="0"/>
    <n v="0"/>
    <n v="0.01"/>
    <n v="0.37"/>
    <n v="0.85000000000000009"/>
    <n v="0.43529411764705878"/>
    <n v="4234"/>
    <n v="1843.0352941176468"/>
    <n v="1.9248004779992319E-3"/>
    <n v="0.45617771328581797"/>
    <n v="0.28100000000000003"/>
    <n v="34"/>
  </r>
  <r>
    <s v="教培"/>
    <s v="结婚&amp;摄影"/>
    <x v="3"/>
    <x v="3"/>
    <s v="C摄影"/>
    <x v="5"/>
    <x v="295"/>
    <x v="0"/>
    <n v="170"/>
    <n v="0"/>
    <n v="0.28100000000000003"/>
    <n v="0"/>
    <n v="39"/>
    <n v="0"/>
    <n v="0"/>
    <n v="0.01"/>
    <n v="0.39"/>
    <n v="0.85000000000000009"/>
    <n v="0.45882352941176469"/>
    <n v="4234"/>
    <n v="1942.6588235294116"/>
    <n v="1.9248004779992319E-3"/>
    <n v="0.32721608125986945"/>
    <n v="0.32721608125986945"/>
    <n v="18"/>
  </r>
  <r>
    <s v="教培"/>
    <s v="结婚&amp;摄影"/>
    <x v="3"/>
    <x v="3"/>
    <s v="C摄影"/>
    <x v="6"/>
    <x v="296"/>
    <x v="0"/>
    <n v="304"/>
    <n v="0"/>
    <n v="0.28100000000000003"/>
    <n v="0"/>
    <n v="40"/>
    <n v="0"/>
    <n v="0"/>
    <n v="0.01"/>
    <n v="0.4"/>
    <n v="0.85000000000000009"/>
    <n v="0.47058823529411764"/>
    <n v="4234"/>
    <n v="1992.4705882352941"/>
    <n v="1.9248004779992319E-3"/>
    <n v="0.58513934531176648"/>
    <n v="0.58513934531176648"/>
    <n v="37"/>
  </r>
  <r>
    <s v="教培"/>
    <s v="结婚&amp;摄影"/>
    <x v="3"/>
    <x v="3"/>
    <s v="C摄影"/>
    <x v="12"/>
    <x v="297"/>
    <x v="0"/>
    <n v="229"/>
    <n v="2"/>
    <n v="0.28100000000000003"/>
    <n v="0.01"/>
    <n v="16"/>
    <n v="2"/>
    <n v="0.13"/>
    <n v="0.01"/>
    <n v="2"/>
    <n v="0.85000000000000009"/>
    <n v="1.6917647058823526"/>
    <n v="4234"/>
    <n v="7162.9317647058806"/>
    <n v="1.9248004779992319E-3"/>
    <n v="0.44077930946182409"/>
    <n v="0.56200000000000006"/>
    <n v="0"/>
  </r>
  <r>
    <s v="教培"/>
    <s v="结婚&amp;摄影"/>
    <x v="3"/>
    <x v="3"/>
    <s v="C摄影"/>
    <x v="31"/>
    <x v="298"/>
    <x v="1"/>
    <n v="146"/>
    <n v="1"/>
    <n v="0.28100000000000003"/>
    <n v="0.01"/>
    <n v="50"/>
    <n v="1"/>
    <n v="0.02"/>
    <n v="0.01"/>
    <n v="1"/>
    <n v="0.85000000000000009"/>
    <n v="0.84588235294117631"/>
    <n v="4234"/>
    <n v="3581.4658823529403"/>
    <n v="1.9248004779992319E-3"/>
    <n v="0.28102086978788787"/>
    <n v="0.28100000000000003"/>
    <n v="0"/>
  </r>
  <r>
    <s v="教培"/>
    <s v="结婚&amp;摄影"/>
    <x v="3"/>
    <x v="3"/>
    <s v="C摄影"/>
    <x v="16"/>
    <x v="299"/>
    <x v="1"/>
    <n v="238"/>
    <n v="0"/>
    <n v="0.28100000000000003"/>
    <n v="0"/>
    <n v="50"/>
    <n v="0"/>
    <n v="0"/>
    <n v="0.01"/>
    <n v="0.5"/>
    <n v="0.85000000000000009"/>
    <n v="0.58823529411764697"/>
    <n v="4234"/>
    <n v="2490.5882352941171"/>
    <n v="1.9248004779992319E-3"/>
    <n v="0.45810251376381722"/>
    <n v="0.45810251376381722"/>
    <n v="16"/>
  </r>
  <r>
    <s v="教培"/>
    <s v="结婚&amp;摄影"/>
    <x v="3"/>
    <x v="3"/>
    <s v="C摄影"/>
    <x v="7"/>
    <x v="300"/>
    <x v="0"/>
    <n v="176"/>
    <n v="0"/>
    <n v="0.28100000000000003"/>
    <n v="0"/>
    <n v="29"/>
    <n v="0"/>
    <n v="0"/>
    <n v="0.01"/>
    <n v="0.28999999999999998"/>
    <n v="0.85000000000000009"/>
    <n v="0.34117647058823525"/>
    <n v="4234"/>
    <n v="1444.541176470588"/>
    <n v="1.9248004779992319E-3"/>
    <n v="0.33876488412786482"/>
    <n v="0.33876488412786482"/>
    <n v="0"/>
  </r>
  <r>
    <s v="教培"/>
    <s v="结婚&amp;摄影"/>
    <x v="3"/>
    <x v="3"/>
    <s v="C摄影"/>
    <x v="27"/>
    <x v="301"/>
    <x v="1"/>
    <n v="611"/>
    <n v="2"/>
    <n v="0.28100000000000003"/>
    <n v="0"/>
    <n v="118"/>
    <n v="2"/>
    <n v="0.02"/>
    <n v="0.01"/>
    <n v="2"/>
    <n v="0.85000000000000009"/>
    <n v="1.6917647058823526"/>
    <n v="4234"/>
    <n v="7162.9317647058806"/>
    <n v="1.9248004779992319E-3"/>
    <n v="1.1760530920575307"/>
    <n v="0.56200000000000006"/>
    <n v="83"/>
  </r>
  <r>
    <s v="教培"/>
    <s v="结婚&amp;摄影"/>
    <x v="3"/>
    <x v="3"/>
    <s v="C摄影"/>
    <x v="7"/>
    <x v="302"/>
    <x v="0"/>
    <n v="71"/>
    <n v="0"/>
    <n v="0.28100000000000003"/>
    <n v="0"/>
    <n v="8"/>
    <n v="0"/>
    <n v="0"/>
    <n v="0.01"/>
    <n v="0.08"/>
    <n v="0.85000000000000009"/>
    <n v="9.4117647058823528E-2"/>
    <n v="4234"/>
    <n v="398.49411764705883"/>
    <n v="1.9248004779992319E-3"/>
    <n v="0.13666083393794548"/>
    <n v="0.13666083393794548"/>
    <n v="0"/>
  </r>
  <r>
    <s v="教培"/>
    <s v="结婚&amp;摄影"/>
    <x v="3"/>
    <x v="3"/>
    <s v="C摄影"/>
    <x v="4"/>
    <x v="303"/>
    <x v="1"/>
    <n v="65"/>
    <n v="0"/>
    <n v="0.28100000000000003"/>
    <n v="0"/>
    <n v="12"/>
    <n v="0"/>
    <n v="0"/>
    <n v="0.01"/>
    <n v="0.12"/>
    <n v="0.85000000000000009"/>
    <n v="0.14117647058823526"/>
    <n v="4234"/>
    <n v="597.74117647058813"/>
    <n v="1.9248004779992319E-3"/>
    <n v="0.12511203106995009"/>
    <n v="0.12511203106995009"/>
    <n v="0"/>
  </r>
  <r>
    <s v="教培"/>
    <s v="结婚&amp;摄影"/>
    <x v="3"/>
    <x v="3"/>
    <s v="C摄影"/>
    <x v="8"/>
    <x v="304"/>
    <x v="0"/>
    <n v="547"/>
    <n v="1"/>
    <n v="0.28100000000000003"/>
    <n v="0"/>
    <n v="148"/>
    <n v="1"/>
    <n v="0.01"/>
    <n v="0.01"/>
    <n v="1.48"/>
    <n v="0.85000000000000009"/>
    <n v="1.4105882352941173"/>
    <n v="4234"/>
    <n v="5972.4305882352928"/>
    <n v="1.9248004779992319E-3"/>
    <n v="1.0528658614655799"/>
    <n v="0.33386586146557995"/>
    <n v="50"/>
  </r>
  <r>
    <s v="教培"/>
    <s v="结婚&amp;摄影"/>
    <x v="3"/>
    <x v="3"/>
    <s v="C摄影"/>
    <x v="24"/>
    <x v="305"/>
    <x v="1"/>
    <n v="241"/>
    <n v="1"/>
    <n v="0.28100000000000003"/>
    <n v="0"/>
    <n v="45"/>
    <n v="1"/>
    <n v="0.02"/>
    <n v="0.01"/>
    <n v="1"/>
    <n v="0.85000000000000009"/>
    <n v="0.84588235294117631"/>
    <n v="4234"/>
    <n v="3581.4658823529403"/>
    <n v="1.9248004779992319E-3"/>
    <n v="0.46387691519781488"/>
    <n v="0.28100000000000003"/>
    <n v="0"/>
  </r>
  <r>
    <s v="教培"/>
    <s v="结婚&amp;摄影"/>
    <x v="3"/>
    <x v="3"/>
    <s v="C摄影"/>
    <x v="29"/>
    <x v="306"/>
    <x v="1"/>
    <n v="64"/>
    <n v="0"/>
    <n v="0.28100000000000003"/>
    <n v="0"/>
    <n v="4"/>
    <n v="0"/>
    <n v="0"/>
    <n v="0.01"/>
    <n v="0.04"/>
    <n v="0.85000000000000009"/>
    <n v="4.7058823529411764E-2"/>
    <n v="4234"/>
    <n v="199.24705882352941"/>
    <n v="1.9248004779992319E-3"/>
    <n v="0.12318723059195084"/>
    <n v="0.12318723059195084"/>
    <n v="0"/>
  </r>
  <r>
    <s v="教培"/>
    <s v="结婚&amp;摄影"/>
    <x v="3"/>
    <x v="3"/>
    <s v="C摄影"/>
    <x v="13"/>
    <x v="307"/>
    <x v="1"/>
    <n v="95"/>
    <n v="0"/>
    <n v="0.28100000000000003"/>
    <n v="0"/>
    <n v="11"/>
    <n v="0"/>
    <n v="0"/>
    <n v="0.01"/>
    <n v="0.11"/>
    <n v="0.85000000000000009"/>
    <n v="0.12941176470588234"/>
    <n v="4234"/>
    <n v="547.92941176470583"/>
    <n v="1.9248004779992319E-3"/>
    <n v="0.18285604540992703"/>
    <n v="0.18285604540992703"/>
    <n v="0"/>
  </r>
  <r>
    <s v="教培"/>
    <s v="结婚&amp;摄影"/>
    <x v="3"/>
    <x v="3"/>
    <s v="C摄影"/>
    <x v="4"/>
    <x v="308"/>
    <x v="1"/>
    <n v="123"/>
    <n v="0"/>
    <n v="0.28100000000000003"/>
    <n v="0"/>
    <n v="31"/>
    <n v="0"/>
    <n v="0"/>
    <n v="0.01"/>
    <n v="0.31"/>
    <n v="0.85000000000000009"/>
    <n v="0.36470588235294116"/>
    <n v="4234"/>
    <n v="1544.1647058823528"/>
    <n v="1.9248004779992319E-3"/>
    <n v="0.23675045879390552"/>
    <n v="0.23675045879390552"/>
    <n v="3"/>
  </r>
  <r>
    <s v="教培"/>
    <s v="结婚&amp;摄影"/>
    <x v="3"/>
    <x v="3"/>
    <s v="C摄影"/>
    <x v="23"/>
    <x v="309"/>
    <x v="1"/>
    <n v="381"/>
    <n v="0"/>
    <n v="0.28100000000000003"/>
    <n v="0"/>
    <n v="32"/>
    <n v="0"/>
    <n v="0"/>
    <n v="0.01"/>
    <n v="0.32"/>
    <n v="0.85000000000000009"/>
    <n v="0.37647058823529411"/>
    <n v="4234"/>
    <n v="1593.9764705882353"/>
    <n v="1.9248004779992319E-3"/>
    <n v="0.73334898211770738"/>
    <n v="0.73334898211770738"/>
    <n v="38"/>
  </r>
  <r>
    <s v="教培"/>
    <s v="结婚&amp;摄影"/>
    <x v="3"/>
    <x v="3"/>
    <s v="C摄影"/>
    <x v="2"/>
    <x v="310"/>
    <x v="1"/>
    <n v="373"/>
    <n v="1"/>
    <n v="0.28100000000000003"/>
    <n v="0"/>
    <n v="51"/>
    <n v="1"/>
    <n v="0.02"/>
    <n v="0.01"/>
    <n v="1"/>
    <n v="0.85000000000000009"/>
    <n v="0.84588235294117631"/>
    <n v="4234"/>
    <n v="3581.4658823529403"/>
    <n v="1.9248004779992319E-3"/>
    <n v="0.71795057829371356"/>
    <n v="0.28100000000000003"/>
    <n v="25"/>
  </r>
  <r>
    <s v="教培"/>
    <s v="结婚&amp;摄影"/>
    <x v="3"/>
    <x v="3"/>
    <s v="C摄影"/>
    <x v="12"/>
    <x v="311"/>
    <x v="0"/>
    <n v="239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0.46002731424181642"/>
    <n v="0.46002731424181642"/>
    <n v="32"/>
  </r>
  <r>
    <s v="教培"/>
    <s v="结婚&amp;摄影"/>
    <x v="3"/>
    <x v="3"/>
    <s v="C摄影"/>
    <x v="29"/>
    <x v="312"/>
    <x v="1"/>
    <n v="80"/>
    <n v="0"/>
    <n v="0.28100000000000003"/>
    <n v="0"/>
    <n v="3"/>
    <n v="0"/>
    <n v="0"/>
    <n v="0.01"/>
    <n v="0.03"/>
    <n v="0.85000000000000009"/>
    <n v="3.5294117647058816E-2"/>
    <n v="4234"/>
    <n v="149.43529411764703"/>
    <n v="1.9248004779992319E-3"/>
    <n v="0.15398403823993856"/>
    <n v="0.15398403823993856"/>
    <n v="0"/>
  </r>
  <r>
    <s v="教培"/>
    <s v="结婚&amp;摄影"/>
    <x v="3"/>
    <x v="3"/>
    <s v="C摄影"/>
    <x v="24"/>
    <x v="313"/>
    <x v="1"/>
    <n v="179"/>
    <n v="0"/>
    <n v="0.28100000000000003"/>
    <n v="0"/>
    <n v="36"/>
    <n v="0"/>
    <n v="0"/>
    <n v="0.01"/>
    <n v="0.36"/>
    <n v="0.85000000000000009"/>
    <n v="0.42352941176470582"/>
    <n v="4234"/>
    <n v="1793.2235294117645"/>
    <n v="1.9248004779992319E-3"/>
    <n v="0.34453928556186253"/>
    <n v="0.34453928556186253"/>
    <n v="0"/>
  </r>
  <r>
    <s v="教培"/>
    <s v="结婚&amp;摄影"/>
    <x v="3"/>
    <x v="3"/>
    <s v="C摄影"/>
    <x v="4"/>
    <x v="314"/>
    <x v="1"/>
    <n v="97"/>
    <n v="1"/>
    <n v="0.28100000000000003"/>
    <n v="0.01"/>
    <n v="22"/>
    <n v="1"/>
    <n v="0.05"/>
    <n v="0.01"/>
    <n v="1"/>
    <n v="0.85000000000000009"/>
    <n v="0.84588235294117631"/>
    <n v="4234"/>
    <n v="3581.4658823529403"/>
    <n v="1.9248004779992319E-3"/>
    <n v="0.18670564636592549"/>
    <n v="0.28100000000000003"/>
    <n v="1"/>
  </r>
  <r>
    <s v="教培"/>
    <s v="结婚&amp;摄影"/>
    <x v="3"/>
    <x v="3"/>
    <s v="C摄影"/>
    <x v="27"/>
    <x v="315"/>
    <x v="1"/>
    <n v="369"/>
    <n v="0"/>
    <n v="0.28100000000000003"/>
    <n v="0"/>
    <n v="56"/>
    <n v="0"/>
    <n v="0"/>
    <n v="0.01"/>
    <n v="0.56000000000000005"/>
    <n v="0.85000000000000009"/>
    <n v="0.6588235294117647"/>
    <n v="4234"/>
    <n v="2789.4588235294118"/>
    <n v="1.9248004779992319E-3"/>
    <n v="0.71025137638171654"/>
    <n v="0.71025137638171654"/>
    <n v="18"/>
  </r>
  <r>
    <s v="教培"/>
    <s v="结婚&amp;摄影"/>
    <x v="3"/>
    <x v="3"/>
    <s v="C摄影"/>
    <x v="26"/>
    <x v="316"/>
    <x v="1"/>
    <n v="429"/>
    <n v="2"/>
    <n v="0.28100000000000003"/>
    <n v="0"/>
    <n v="60"/>
    <n v="2"/>
    <n v="0.03"/>
    <n v="0.01"/>
    <n v="2"/>
    <n v="0.85000000000000009"/>
    <n v="1.6917647058823526"/>
    <n v="4234"/>
    <n v="7162.9317647058806"/>
    <n v="1.9248004779992319E-3"/>
    <n v="0.82573940506167054"/>
    <n v="0.56200000000000006"/>
    <n v="41"/>
  </r>
  <r>
    <s v="教培"/>
    <s v="结婚&amp;摄影"/>
    <x v="3"/>
    <x v="3"/>
    <s v="C摄影"/>
    <x v="30"/>
    <x v="317"/>
    <x v="2"/>
    <n v="7"/>
    <n v="0"/>
    <n v="0.28100000000000003"/>
    <n v="0"/>
    <n v="0"/>
    <n v="0"/>
    <n v="0"/>
    <n v="0.01"/>
    <n v="0"/>
    <n v="0.85000000000000009"/>
    <n v="0"/>
    <n v="4234"/>
    <n v="0"/>
    <n v="1.9248004779992319E-3"/>
    <n v="1.3473603345994624E-2"/>
    <n v="1.3473603345994624E-2"/>
    <n v="0"/>
  </r>
  <r>
    <s v="教培"/>
    <s v="结婚&amp;摄影"/>
    <x v="3"/>
    <x v="3"/>
    <s v="C摄影"/>
    <x v="26"/>
    <x v="318"/>
    <x v="1"/>
    <n v="557"/>
    <n v="1"/>
    <n v="0.28100000000000003"/>
    <n v="0"/>
    <n v="85"/>
    <n v="1"/>
    <n v="0.01"/>
    <n v="0.01"/>
    <n v="1"/>
    <n v="0.85000000000000009"/>
    <n v="0.84588235294117631"/>
    <n v="4234"/>
    <n v="3581.4658823529403"/>
    <n v="1.9248004779992319E-3"/>
    <n v="1.0721138662455723"/>
    <n v="0.35311386624557228"/>
    <n v="48"/>
  </r>
  <r>
    <s v="教培"/>
    <s v="结婚&amp;摄影"/>
    <x v="3"/>
    <x v="3"/>
    <s v="C摄影"/>
    <x v="18"/>
    <x v="319"/>
    <x v="0"/>
    <n v="180"/>
    <n v="1"/>
    <n v="0.28100000000000003"/>
    <n v="0.01"/>
    <n v="34"/>
    <n v="1"/>
    <n v="0.03"/>
    <n v="0.01"/>
    <n v="1"/>
    <n v="0.85000000000000009"/>
    <n v="0.84588235294117631"/>
    <n v="4234"/>
    <n v="3581.4658823529403"/>
    <n v="1.9248004779992319E-3"/>
    <n v="0.34646408603986173"/>
    <n v="0.28100000000000003"/>
    <n v="0"/>
  </r>
  <r>
    <s v="教培"/>
    <s v="结婚&amp;摄影"/>
    <x v="3"/>
    <x v="3"/>
    <s v="C摄影"/>
    <x v="18"/>
    <x v="320"/>
    <x v="0"/>
    <n v="196"/>
    <n v="0"/>
    <n v="0.28100000000000003"/>
    <n v="0"/>
    <n v="39"/>
    <n v="0"/>
    <n v="0"/>
    <n v="0.01"/>
    <n v="0.39"/>
    <n v="0.85000000000000009"/>
    <n v="0.45882352941176469"/>
    <n v="4234"/>
    <n v="1942.6588235294116"/>
    <n v="1.9248004779992319E-3"/>
    <n v="0.37726089368784949"/>
    <n v="0.37726089368784949"/>
    <n v="0"/>
  </r>
  <r>
    <s v="教培"/>
    <s v="结婚&amp;摄影"/>
    <x v="3"/>
    <x v="3"/>
    <s v="C摄影"/>
    <x v="24"/>
    <x v="321"/>
    <x v="1"/>
    <n v="210"/>
    <n v="0"/>
    <n v="0.28100000000000003"/>
    <n v="0"/>
    <n v="51"/>
    <n v="0"/>
    <n v="0"/>
    <n v="0.01"/>
    <n v="0.51"/>
    <n v="0.85000000000000009"/>
    <n v="0.6"/>
    <n v="4234"/>
    <n v="2540.4"/>
    <n v="1.9248004779992319E-3"/>
    <n v="0.40420810037983873"/>
    <n v="0.40420810037983873"/>
    <n v="8"/>
  </r>
  <r>
    <s v="教培"/>
    <s v="结婚&amp;摄影"/>
    <x v="3"/>
    <x v="3"/>
    <s v="C摄影"/>
    <x v="6"/>
    <x v="322"/>
    <x v="0"/>
    <n v="45"/>
    <n v="0"/>
    <n v="0.28100000000000003"/>
    <n v="0"/>
    <n v="7"/>
    <n v="0"/>
    <n v="0"/>
    <n v="0.01"/>
    <n v="7.0000000000000007E-2"/>
    <n v="0.85000000000000009"/>
    <n v="8.2352941176470587E-2"/>
    <n v="4234"/>
    <n v="348.68235294117648"/>
    <n v="1.9248004779992319E-3"/>
    <n v="8.6616021509965432E-2"/>
    <n v="8.6616021509965432E-2"/>
    <n v="8"/>
  </r>
  <r>
    <s v="教培"/>
    <s v="结婚&amp;摄影"/>
    <x v="3"/>
    <x v="3"/>
    <s v="C摄影"/>
    <x v="22"/>
    <x v="323"/>
    <x v="1"/>
    <n v="156"/>
    <n v="1"/>
    <n v="0.28100000000000003"/>
    <n v="0.01"/>
    <n v="14"/>
    <n v="0"/>
    <n v="0"/>
    <n v="0.01"/>
    <n v="0.14000000000000001"/>
    <n v="0.85000000000000009"/>
    <n v="0.16470588235294117"/>
    <n v="4234"/>
    <n v="697.36470588235295"/>
    <n v="1.9248004779992319E-3"/>
    <n v="0.30026887456788021"/>
    <n v="0.28100000000000003"/>
    <n v="0"/>
  </r>
  <r>
    <s v="教培"/>
    <s v="结婚&amp;摄影"/>
    <x v="3"/>
    <x v="3"/>
    <s v="C摄影"/>
    <x v="5"/>
    <x v="324"/>
    <x v="0"/>
    <n v="915"/>
    <n v="6"/>
    <n v="0.28100000000000003"/>
    <n v="0.01"/>
    <n v="197"/>
    <n v="4"/>
    <n v="0.02"/>
    <n v="0.01"/>
    <n v="4"/>
    <n v="0.85000000000000009"/>
    <n v="3.3835294117647052"/>
    <n v="4234"/>
    <n v="14325.863529411761"/>
    <n v="1.9248004779992319E-3"/>
    <n v="1.7611924373692973"/>
    <n v="1.6860000000000002"/>
    <n v="83"/>
  </r>
  <r>
    <s v="教培"/>
    <s v="结婚&amp;摄影"/>
    <x v="3"/>
    <x v="3"/>
    <s v="C摄影"/>
    <x v="22"/>
    <x v="325"/>
    <x v="1"/>
    <n v="28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5.3894413383978497E-2"/>
    <n v="5.3894413383978497E-2"/>
    <n v="0"/>
  </r>
  <r>
    <s v="教培"/>
    <s v="结婚&amp;摄影"/>
    <x v="3"/>
    <x v="3"/>
    <s v="C摄影"/>
    <x v="7"/>
    <x v="326"/>
    <x v="0"/>
    <n v="120"/>
    <n v="1"/>
    <n v="0.28100000000000003"/>
    <n v="0.01"/>
    <n v="14"/>
    <n v="1"/>
    <n v="7.0000000000000007E-2"/>
    <n v="0.01"/>
    <n v="1"/>
    <n v="0.85000000000000009"/>
    <n v="0.84588235294117631"/>
    <n v="4234"/>
    <n v="3581.4658823529403"/>
    <n v="1.9248004779992319E-3"/>
    <n v="0.23097605735990784"/>
    <n v="0.28100000000000003"/>
    <n v="0"/>
  </r>
  <r>
    <s v="教培"/>
    <s v="结婚&amp;摄影"/>
    <x v="3"/>
    <x v="3"/>
    <s v="C摄影"/>
    <x v="13"/>
    <x v="327"/>
    <x v="1"/>
    <n v="92"/>
    <n v="0"/>
    <n v="0.28100000000000003"/>
    <n v="0"/>
    <n v="5"/>
    <n v="0"/>
    <n v="0"/>
    <n v="0.01"/>
    <n v="0.05"/>
    <n v="0.85000000000000009"/>
    <n v="5.8823529411764705E-2"/>
    <n v="4234"/>
    <n v="249.05882352941177"/>
    <n v="1.9248004779992319E-3"/>
    <n v="0.17708164397592935"/>
    <n v="0.17708164397592935"/>
    <n v="1"/>
  </r>
  <r>
    <s v="教培"/>
    <s v="结婚&amp;摄影"/>
    <x v="3"/>
    <x v="3"/>
    <s v="C摄影"/>
    <x v="25"/>
    <x v="328"/>
    <x v="1"/>
    <n v="2"/>
    <n v="0"/>
    <n v="0.28100000000000003"/>
    <n v="0"/>
    <n v="0"/>
    <n v="0"/>
    <n v="0"/>
    <n v="0.01"/>
    <n v="0"/>
    <n v="0.85000000000000009"/>
    <n v="0"/>
    <n v="4234"/>
    <n v="0"/>
    <n v="1.9248004779992319E-3"/>
    <n v="3.8496009559984639E-3"/>
    <n v="3.8496009559984639E-3"/>
    <n v="0"/>
  </r>
  <r>
    <s v="教培"/>
    <s v="结婚&amp;摄影"/>
    <x v="3"/>
    <x v="3"/>
    <s v="C摄影"/>
    <x v="27"/>
    <x v="329"/>
    <x v="1"/>
    <n v="157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30219367504587941"/>
    <n v="0.30219367504587941"/>
    <n v="0"/>
  </r>
  <r>
    <s v="教培"/>
    <s v="结婚&amp;摄影"/>
    <x v="3"/>
    <x v="3"/>
    <s v="C摄影"/>
    <x v="15"/>
    <x v="330"/>
    <x v="1"/>
    <n v="50"/>
    <n v="0"/>
    <n v="0.28100000000000003"/>
    <n v="0"/>
    <n v="12"/>
    <n v="0"/>
    <n v="0"/>
    <n v="0.01"/>
    <n v="0.12"/>
    <n v="0.85000000000000009"/>
    <n v="0.14117647058823526"/>
    <n v="4234"/>
    <n v="597.74117647058813"/>
    <n v="1.9248004779992319E-3"/>
    <n v="9.6240023899961599E-2"/>
    <n v="9.6240023899961599E-2"/>
    <n v="0"/>
  </r>
  <r>
    <s v="教培"/>
    <s v="结婚&amp;摄影"/>
    <x v="3"/>
    <x v="3"/>
    <s v="C摄影"/>
    <x v="10"/>
    <x v="331"/>
    <x v="0"/>
    <n v="69"/>
    <n v="0"/>
    <n v="0.28100000000000003"/>
    <n v="0"/>
    <n v="30"/>
    <n v="0"/>
    <n v="0"/>
    <n v="0.01"/>
    <n v="0.3"/>
    <n v="0.85000000000000009"/>
    <n v="0.3529411764705882"/>
    <n v="4234"/>
    <n v="1494.3529411764705"/>
    <n v="1.9248004779992319E-3"/>
    <n v="0.132811232981947"/>
    <n v="0.132811232981947"/>
    <n v="0"/>
  </r>
  <r>
    <s v="教培"/>
    <s v="结婚&amp;摄影"/>
    <x v="3"/>
    <x v="3"/>
    <s v="C摄影"/>
    <x v="21"/>
    <x v="332"/>
    <x v="1"/>
    <n v="293"/>
    <n v="0"/>
    <n v="0.28100000000000003"/>
    <n v="0"/>
    <n v="103"/>
    <n v="0"/>
    <n v="0"/>
    <n v="0.01"/>
    <n v="1.03"/>
    <n v="0.85000000000000009"/>
    <n v="1.2117647058823529"/>
    <n v="4234"/>
    <n v="5130.6117647058818"/>
    <n v="1.9248004779992319E-3"/>
    <n v="0.563966540053775"/>
    <n v="0.563966540053775"/>
    <n v="1"/>
  </r>
  <r>
    <s v="教培"/>
    <s v="结婚&amp;摄影"/>
    <x v="3"/>
    <x v="3"/>
    <s v="C摄影"/>
    <x v="24"/>
    <x v="333"/>
    <x v="1"/>
    <n v="122"/>
    <n v="0"/>
    <n v="0.28100000000000003"/>
    <n v="0"/>
    <n v="11"/>
    <n v="0"/>
    <n v="0"/>
    <n v="0.01"/>
    <n v="0.11"/>
    <n v="0.85000000000000009"/>
    <n v="0.12941176470588234"/>
    <n v="4234"/>
    <n v="547.92941176470583"/>
    <n v="1.9248004779992319E-3"/>
    <n v="0.23482565831590629"/>
    <n v="0.23482565831590629"/>
    <n v="0"/>
  </r>
  <r>
    <s v="教培"/>
    <s v="结婚&amp;摄影"/>
    <x v="3"/>
    <x v="3"/>
    <s v="C摄影"/>
    <x v="13"/>
    <x v="334"/>
    <x v="1"/>
    <n v="175"/>
    <n v="0"/>
    <n v="0.28100000000000003"/>
    <n v="0"/>
    <n v="16"/>
    <n v="0"/>
    <n v="0"/>
    <n v="0.01"/>
    <n v="0.16"/>
    <n v="0.85000000000000009"/>
    <n v="0.18823529411764706"/>
    <n v="4234"/>
    <n v="796.98823529411766"/>
    <n v="1.9248004779992319E-3"/>
    <n v="0.33684008364986556"/>
    <n v="0.33684008364986556"/>
    <n v="0"/>
  </r>
  <r>
    <s v="教培"/>
    <s v="结婚&amp;摄影"/>
    <x v="3"/>
    <x v="3"/>
    <s v="C摄影"/>
    <x v="2"/>
    <x v="335"/>
    <x v="1"/>
    <n v="233"/>
    <n v="0"/>
    <n v="0.28100000000000003"/>
    <n v="0"/>
    <n v="53"/>
    <n v="0"/>
    <n v="0"/>
    <n v="0.01"/>
    <n v="0.53"/>
    <n v="0.85000000000000009"/>
    <n v="0.62352941176470589"/>
    <n v="4234"/>
    <n v="2640.0235294117647"/>
    <n v="1.9248004779992319E-3"/>
    <n v="0.44847851137382105"/>
    <n v="0.44847851137382105"/>
    <n v="16"/>
  </r>
  <r>
    <s v="教培"/>
    <s v="结婚&amp;摄影"/>
    <x v="3"/>
    <x v="3"/>
    <s v="C摄影"/>
    <x v="29"/>
    <x v="336"/>
    <x v="1"/>
    <n v="545"/>
    <n v="2"/>
    <n v="0.28100000000000003"/>
    <n v="0"/>
    <n v="158"/>
    <n v="2"/>
    <n v="0.01"/>
    <n v="0.01"/>
    <n v="2"/>
    <n v="0.85000000000000009"/>
    <n v="1.6917647058823526"/>
    <n v="4234"/>
    <n v="7162.9317647058806"/>
    <n v="1.9248004779992319E-3"/>
    <n v="1.0490162605095814"/>
    <n v="0.56200000000000006"/>
    <n v="91"/>
  </r>
  <r>
    <s v="教培"/>
    <s v="结婚&amp;摄影"/>
    <x v="3"/>
    <x v="3"/>
    <s v="C摄影"/>
    <x v="23"/>
    <x v="337"/>
    <x v="1"/>
    <n v="178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34261448508386327"/>
    <n v="0.34261448508386327"/>
    <n v="0"/>
  </r>
  <r>
    <s v="教培"/>
    <s v="结婚&amp;摄影"/>
    <x v="3"/>
    <x v="3"/>
    <s v="C摄影"/>
    <x v="13"/>
    <x v="338"/>
    <x v="1"/>
    <n v="71"/>
    <n v="0"/>
    <n v="0.28100000000000003"/>
    <n v="0"/>
    <n v="9"/>
    <n v="0"/>
    <n v="0"/>
    <n v="0.01"/>
    <n v="0.09"/>
    <n v="0.85000000000000009"/>
    <n v="0.10588235294117646"/>
    <n v="4234"/>
    <n v="448.30588235294113"/>
    <n v="1.9248004779992319E-3"/>
    <n v="0.13666083393794548"/>
    <n v="0.13666083393794548"/>
    <n v="0"/>
  </r>
  <r>
    <s v="教培"/>
    <s v="结婚&amp;摄影"/>
    <x v="3"/>
    <x v="3"/>
    <s v="C摄影"/>
    <x v="10"/>
    <x v="339"/>
    <x v="0"/>
    <n v="497"/>
    <n v="0"/>
    <n v="0.28100000000000003"/>
    <n v="0"/>
    <n v="72"/>
    <n v="0"/>
    <n v="0"/>
    <n v="0.01"/>
    <n v="0.72"/>
    <n v="0.85000000000000009"/>
    <n v="0.84705882352941164"/>
    <n v="4234"/>
    <n v="3586.447058823529"/>
    <n v="1.9248004779992319E-3"/>
    <n v="0.95662583756561825"/>
    <n v="0.95662583756561825"/>
    <n v="25"/>
  </r>
  <r>
    <s v="教培"/>
    <s v="结婚&amp;摄影"/>
    <x v="3"/>
    <x v="3"/>
    <s v="C摄影"/>
    <x v="7"/>
    <x v="340"/>
    <x v="0"/>
    <n v="50"/>
    <n v="0"/>
    <n v="0.28100000000000003"/>
    <n v="0"/>
    <n v="17"/>
    <n v="0"/>
    <n v="0"/>
    <n v="0.01"/>
    <n v="0.17"/>
    <n v="0.85000000000000009"/>
    <n v="0.19999999999999998"/>
    <n v="4234"/>
    <n v="846.8"/>
    <n v="1.9248004779992319E-3"/>
    <n v="9.6240023899961599E-2"/>
    <n v="9.6240023899961599E-2"/>
    <n v="1"/>
  </r>
  <r>
    <s v="教培"/>
    <s v="结婚&amp;摄影"/>
    <x v="3"/>
    <x v="3"/>
    <s v="C摄影"/>
    <x v="3"/>
    <x v="341"/>
    <x v="0"/>
    <n v="227"/>
    <n v="1"/>
    <n v="0.28100000000000003"/>
    <n v="0"/>
    <n v="50"/>
    <n v="1"/>
    <n v="0.02"/>
    <n v="0.01"/>
    <n v="1"/>
    <n v="0.85000000000000009"/>
    <n v="0.84588235294117631"/>
    <n v="4234"/>
    <n v="3581.4658823529403"/>
    <n v="1.9248004779992319E-3"/>
    <n v="0.43692970850582563"/>
    <n v="0.28100000000000003"/>
    <n v="0"/>
  </r>
  <r>
    <s v="教培"/>
    <s v="结婚&amp;摄影"/>
    <x v="3"/>
    <x v="3"/>
    <s v="C摄影"/>
    <x v="23"/>
    <x v="342"/>
    <x v="1"/>
    <n v="70"/>
    <n v="0"/>
    <n v="0.28100000000000003"/>
    <n v="0"/>
    <n v="7"/>
    <n v="0"/>
    <n v="0"/>
    <n v="0.01"/>
    <n v="7.0000000000000007E-2"/>
    <n v="0.85000000000000009"/>
    <n v="8.2352941176470587E-2"/>
    <n v="4234"/>
    <n v="348.68235294117648"/>
    <n v="1.9248004779992319E-3"/>
    <n v="0.13473603345994623"/>
    <n v="0.13473603345994623"/>
    <n v="0"/>
  </r>
  <r>
    <s v="教培"/>
    <s v="结婚&amp;摄影"/>
    <x v="3"/>
    <x v="3"/>
    <s v="C摄影"/>
    <x v="25"/>
    <x v="343"/>
    <x v="1"/>
    <n v="123"/>
    <n v="0"/>
    <n v="0.28100000000000003"/>
    <n v="0"/>
    <n v="19"/>
    <n v="0"/>
    <n v="0"/>
    <n v="0.01"/>
    <n v="0.19"/>
    <n v="0.85000000000000009"/>
    <n v="0.22352941176470587"/>
    <n v="4234"/>
    <n v="946.42352941176466"/>
    <n v="1.9248004779992319E-3"/>
    <n v="0.23675045879390552"/>
    <n v="0.23675045879390552"/>
    <n v="1"/>
  </r>
  <r>
    <s v="教培"/>
    <s v="结婚&amp;摄影"/>
    <x v="3"/>
    <x v="3"/>
    <s v="C摄影"/>
    <x v="25"/>
    <x v="344"/>
    <x v="1"/>
    <n v="40"/>
    <n v="0"/>
    <n v="0.28100000000000003"/>
    <n v="0"/>
    <n v="3"/>
    <n v="0"/>
    <n v="0"/>
    <n v="0.01"/>
    <n v="0.03"/>
    <n v="0.85000000000000009"/>
    <n v="3.5294117647058816E-2"/>
    <n v="4234"/>
    <n v="149.43529411764703"/>
    <n v="1.9248004779992319E-3"/>
    <n v="7.6992019119969279E-2"/>
    <n v="7.6992019119969279E-2"/>
    <n v="0"/>
  </r>
  <r>
    <s v="教培"/>
    <s v="结婚&amp;摄影"/>
    <x v="3"/>
    <x v="3"/>
    <s v="C摄影"/>
    <x v="4"/>
    <x v="345"/>
    <x v="1"/>
    <n v="44"/>
    <n v="0"/>
    <n v="0.28100000000000003"/>
    <n v="0"/>
    <n v="0"/>
    <n v="0"/>
    <n v="0"/>
    <n v="0.01"/>
    <n v="0"/>
    <n v="0.85000000000000009"/>
    <n v="0"/>
    <n v="4234"/>
    <n v="0"/>
    <n v="1.9248004779992319E-3"/>
    <n v="8.4691221031966205E-2"/>
    <n v="8.4691221031966205E-2"/>
    <n v="0"/>
  </r>
  <r>
    <s v="教培"/>
    <s v="结婚&amp;摄影"/>
    <x v="3"/>
    <x v="3"/>
    <s v="C摄影"/>
    <x v="24"/>
    <x v="346"/>
    <x v="1"/>
    <n v="31"/>
    <n v="0"/>
    <n v="0.28100000000000003"/>
    <n v="0"/>
    <n v="5"/>
    <n v="0"/>
    <n v="0"/>
    <n v="0.01"/>
    <n v="0.05"/>
    <n v="0.85000000000000009"/>
    <n v="5.8823529411764705E-2"/>
    <n v="4234"/>
    <n v="249.05882352941177"/>
    <n v="1.9248004779992319E-3"/>
    <n v="5.9668814817976187E-2"/>
    <n v="5.9668814817976187E-2"/>
    <n v="0"/>
  </r>
  <r>
    <s v="教培"/>
    <s v="结婚&amp;摄影"/>
    <x v="3"/>
    <x v="3"/>
    <s v="C摄影"/>
    <x v="25"/>
    <x v="347"/>
    <x v="1"/>
    <n v="16"/>
    <n v="0"/>
    <n v="0.28100000000000003"/>
    <n v="0"/>
    <n v="0"/>
    <n v="0"/>
    <n v="0"/>
    <n v="0.01"/>
    <n v="0"/>
    <n v="0.85000000000000009"/>
    <n v="0"/>
    <n v="4234"/>
    <n v="0"/>
    <n v="1.9248004779992319E-3"/>
    <n v="3.0796807647987711E-2"/>
    <n v="3.0796807647987711E-2"/>
    <n v="1"/>
  </r>
  <r>
    <s v="教培"/>
    <s v="结婚&amp;摄影"/>
    <x v="3"/>
    <x v="3"/>
    <s v="C摄影"/>
    <x v="30"/>
    <x v="348"/>
    <x v="2"/>
    <n v="3"/>
    <n v="0"/>
    <n v="0.28100000000000003"/>
    <n v="0"/>
    <n v="0"/>
    <n v="0"/>
    <n v="0"/>
    <n v="0.01"/>
    <n v="0"/>
    <n v="0.85000000000000009"/>
    <n v="0"/>
    <n v="4234"/>
    <n v="0"/>
    <n v="1.9248004779992319E-3"/>
    <n v="5.7744014339976956E-3"/>
    <n v="5.7744014339976956E-3"/>
    <n v="0"/>
  </r>
  <r>
    <s v="教培"/>
    <s v="结婚&amp;摄影"/>
    <x v="3"/>
    <x v="3"/>
    <s v="C摄影"/>
    <x v="22"/>
    <x v="349"/>
    <x v="1"/>
    <n v="79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0.15205923776193933"/>
    <n v="0.15205923776193933"/>
    <n v="0"/>
  </r>
  <r>
    <s v="教培"/>
    <s v="结婚&amp;摄影"/>
    <x v="3"/>
    <x v="3"/>
    <s v="C摄影"/>
    <x v="20"/>
    <x v="350"/>
    <x v="0"/>
    <n v="23"/>
    <n v="0"/>
    <n v="0.28100000000000003"/>
    <n v="0"/>
    <n v="6"/>
    <n v="0"/>
    <n v="0"/>
    <n v="0.01"/>
    <n v="0.06"/>
    <n v="0.85000000000000009"/>
    <n v="7.0588235294117632E-2"/>
    <n v="4234"/>
    <n v="298.87058823529406"/>
    <n v="1.9248004779992319E-3"/>
    <n v="4.4270410993982337E-2"/>
    <n v="4.4270410993982337E-2"/>
    <n v="0"/>
  </r>
  <r>
    <s v="教培"/>
    <s v="结婚&amp;摄影"/>
    <x v="3"/>
    <x v="3"/>
    <s v="C摄影"/>
    <x v="6"/>
    <x v="351"/>
    <x v="0"/>
    <n v="78"/>
    <n v="0"/>
    <n v="0.28100000000000003"/>
    <n v="0"/>
    <n v="8"/>
    <n v="0"/>
    <n v="0"/>
    <n v="0.01"/>
    <n v="0.08"/>
    <n v="0.85000000000000009"/>
    <n v="9.4117647058823528E-2"/>
    <n v="4234"/>
    <n v="398.49411764705883"/>
    <n v="1.9248004779992319E-3"/>
    <n v="0.1501344372839401"/>
    <n v="0.1501344372839401"/>
    <n v="0"/>
  </r>
  <r>
    <s v="教培"/>
    <s v="结婚&amp;摄影"/>
    <x v="3"/>
    <x v="3"/>
    <s v="C摄影"/>
    <x v="4"/>
    <x v="352"/>
    <x v="1"/>
    <n v="68"/>
    <n v="0"/>
    <n v="0.28100000000000003"/>
    <n v="0"/>
    <n v="10"/>
    <n v="0"/>
    <n v="0"/>
    <n v="0.01"/>
    <n v="0.1"/>
    <n v="0.85000000000000009"/>
    <n v="0.11764705882352941"/>
    <n v="4234"/>
    <n v="498.11764705882354"/>
    <n v="1.9248004779992319E-3"/>
    <n v="0.13088643250394777"/>
    <n v="0.13088643250394777"/>
    <n v="0"/>
  </r>
  <r>
    <s v="教培"/>
    <s v="结婚&amp;摄影"/>
    <x v="3"/>
    <x v="3"/>
    <s v="C摄影"/>
    <x v="13"/>
    <x v="353"/>
    <x v="1"/>
    <n v="168"/>
    <n v="0"/>
    <n v="0.28100000000000003"/>
    <n v="0"/>
    <n v="15"/>
    <n v="0"/>
    <n v="0"/>
    <n v="0.01"/>
    <n v="0.15"/>
    <n v="0.85000000000000009"/>
    <n v="0.1764705882352941"/>
    <n v="4234"/>
    <n v="747.17647058823525"/>
    <n v="1.9248004779992319E-3"/>
    <n v="0.32336648030387094"/>
    <n v="0.32336648030387094"/>
    <n v="28"/>
  </r>
  <r>
    <s v="教培"/>
    <s v="结婚&amp;摄影"/>
    <x v="3"/>
    <x v="3"/>
    <s v="C摄影"/>
    <x v="3"/>
    <x v="354"/>
    <x v="0"/>
    <n v="305"/>
    <n v="0"/>
    <n v="0.28100000000000003"/>
    <n v="0"/>
    <n v="48"/>
    <n v="0"/>
    <n v="0"/>
    <n v="0.01"/>
    <n v="0.48"/>
    <n v="0.85000000000000009"/>
    <n v="0.56470588235294106"/>
    <n v="4234"/>
    <n v="2390.9647058823525"/>
    <n v="1.9248004779992319E-3"/>
    <n v="0.58706414578976573"/>
    <n v="0.58706414578976573"/>
    <n v="0"/>
  </r>
  <r>
    <s v="教培"/>
    <s v="结婚&amp;摄影"/>
    <x v="3"/>
    <x v="3"/>
    <s v="C摄影"/>
    <x v="33"/>
    <x v="355"/>
    <x v="2"/>
    <n v="177"/>
    <n v="0"/>
    <n v="0.28100000000000003"/>
    <n v="0"/>
    <n v="34"/>
    <n v="0"/>
    <n v="0"/>
    <n v="0.01"/>
    <n v="0.34"/>
    <n v="0.85000000000000009"/>
    <n v="0.39999999999999997"/>
    <n v="4234"/>
    <n v="1693.6"/>
    <n v="1.9248004779992319E-3"/>
    <n v="0.34068968460586407"/>
    <n v="0.34068968460586407"/>
    <n v="0"/>
  </r>
  <r>
    <s v="教培"/>
    <s v="结婚&amp;摄影"/>
    <x v="3"/>
    <x v="3"/>
    <s v="C摄影"/>
    <x v="10"/>
    <x v="356"/>
    <x v="0"/>
    <n v="139"/>
    <n v="0"/>
    <n v="0.28100000000000003"/>
    <n v="0"/>
    <n v="23"/>
    <n v="0"/>
    <n v="0"/>
    <n v="0.01"/>
    <n v="0.23"/>
    <n v="0.85000000000000009"/>
    <n v="0.27058823529411763"/>
    <n v="4234"/>
    <n v="1145.670588235294"/>
    <n v="1.9248004779992319E-3"/>
    <n v="0.26754726644189325"/>
    <n v="0.26754726644189325"/>
    <n v="0"/>
  </r>
  <r>
    <s v="教培"/>
    <s v="结婚&amp;摄影"/>
    <x v="3"/>
    <x v="3"/>
    <s v="C摄影"/>
    <x v="16"/>
    <x v="357"/>
    <x v="1"/>
    <n v="367"/>
    <n v="0"/>
    <n v="0.28100000000000003"/>
    <n v="0"/>
    <n v="82"/>
    <n v="0"/>
    <n v="0"/>
    <n v="0.01"/>
    <n v="0.82000000000000006"/>
    <n v="0.85000000000000009"/>
    <n v="0.96470588235294119"/>
    <n v="4234"/>
    <n v="4084.5647058823529"/>
    <n v="1.9248004779992319E-3"/>
    <n v="0.70640177542571814"/>
    <n v="0.70640177542571814"/>
    <n v="41"/>
  </r>
  <r>
    <s v="教培"/>
    <s v="结婚&amp;摄影"/>
    <x v="3"/>
    <x v="3"/>
    <s v="C摄影"/>
    <x v="19"/>
    <x v="358"/>
    <x v="1"/>
    <n v="62"/>
    <n v="1"/>
    <n v="0.28100000000000003"/>
    <n v="0.02"/>
    <n v="4"/>
    <n v="1"/>
    <n v="0.25"/>
    <n v="0.01"/>
    <n v="1"/>
    <n v="0.85000000000000009"/>
    <n v="0.84588235294117631"/>
    <n v="4234"/>
    <n v="3581.4658823529403"/>
    <n v="1.9248004779992319E-3"/>
    <n v="0.11933762963595237"/>
    <n v="0.28100000000000003"/>
    <n v="0"/>
  </r>
  <r>
    <s v="教培"/>
    <s v="结婚&amp;摄影"/>
    <x v="3"/>
    <x v="3"/>
    <s v="C摄影"/>
    <x v="16"/>
    <x v="359"/>
    <x v="1"/>
    <n v="86"/>
    <n v="0"/>
    <n v="0.28100000000000003"/>
    <n v="0"/>
    <n v="27"/>
    <n v="0"/>
    <n v="0"/>
    <n v="0.01"/>
    <n v="0.27"/>
    <n v="0.85000000000000009"/>
    <n v="0.31764705882352939"/>
    <n v="4234"/>
    <n v="1344.9176470588234"/>
    <n v="1.9248004779992319E-3"/>
    <n v="0.16553284110793395"/>
    <n v="0.16553284110793395"/>
    <n v="0"/>
  </r>
  <r>
    <s v="教培"/>
    <s v="结婚&amp;摄影"/>
    <x v="3"/>
    <x v="3"/>
    <s v="C摄影"/>
    <x v="19"/>
    <x v="360"/>
    <x v="1"/>
    <n v="42"/>
    <n v="0"/>
    <n v="0.28100000000000003"/>
    <n v="0"/>
    <n v="1"/>
    <n v="0"/>
    <n v="0"/>
    <n v="0.01"/>
    <n v="0.01"/>
    <n v="0.85000000000000009"/>
    <n v="1.1764705882352941E-2"/>
    <n v="4234"/>
    <n v="49.811764705882354"/>
    <n v="1.9248004779992319E-3"/>
    <n v="8.0841620075967735E-2"/>
    <n v="8.0841620075967735E-2"/>
    <n v="0"/>
  </r>
  <r>
    <s v="教培"/>
    <s v="结婚&amp;摄影"/>
    <x v="3"/>
    <x v="3"/>
    <s v="C摄影"/>
    <x v="8"/>
    <x v="361"/>
    <x v="0"/>
    <n v="60"/>
    <n v="0"/>
    <n v="0.28100000000000003"/>
    <n v="0"/>
    <n v="17"/>
    <n v="0"/>
    <n v="0"/>
    <n v="0.01"/>
    <n v="0.17"/>
    <n v="0.85000000000000009"/>
    <n v="0.19999999999999998"/>
    <n v="4234"/>
    <n v="846.8"/>
    <n v="1.9248004779992319E-3"/>
    <n v="0.11548802867995392"/>
    <n v="0.11548802867995392"/>
    <n v="0"/>
  </r>
  <r>
    <s v="教培"/>
    <s v="结婚&amp;摄影"/>
    <x v="3"/>
    <x v="3"/>
    <s v="C摄影"/>
    <x v="6"/>
    <x v="362"/>
    <x v="0"/>
    <n v="191"/>
    <n v="0"/>
    <n v="0.28100000000000003"/>
    <n v="0"/>
    <n v="26"/>
    <n v="0"/>
    <n v="0"/>
    <n v="0.01"/>
    <n v="0.26"/>
    <n v="0.85000000000000009"/>
    <n v="0.30588235294117644"/>
    <n v="4234"/>
    <n v="1295.1058823529411"/>
    <n v="1.9248004779992319E-3"/>
    <n v="0.36763689129785332"/>
    <n v="0.36763689129785332"/>
    <n v="13"/>
  </r>
  <r>
    <s v="教培"/>
    <s v="结婚&amp;摄影"/>
    <x v="3"/>
    <x v="3"/>
    <s v="C摄影"/>
    <x v="31"/>
    <x v="363"/>
    <x v="1"/>
    <n v="12"/>
    <n v="0"/>
    <n v="0.28100000000000003"/>
    <n v="0"/>
    <n v="0"/>
    <n v="0"/>
    <n v="0"/>
    <n v="0.01"/>
    <n v="0"/>
    <n v="0.85000000000000009"/>
    <n v="0"/>
    <n v="4234"/>
    <n v="0"/>
    <n v="1.9248004779992319E-3"/>
    <n v="2.3097605735990782E-2"/>
    <n v="2.3097605735990782E-2"/>
    <n v="0"/>
  </r>
  <r>
    <s v="教培"/>
    <s v="结婚&amp;摄影"/>
    <x v="3"/>
    <x v="3"/>
    <s v="C摄影"/>
    <x v="10"/>
    <x v="364"/>
    <x v="0"/>
    <n v="108"/>
    <n v="1"/>
    <n v="0.28100000000000003"/>
    <n v="0.01"/>
    <n v="12"/>
    <n v="0"/>
    <n v="0"/>
    <n v="0.01"/>
    <n v="0.12"/>
    <n v="0.85000000000000009"/>
    <n v="0.14117647058823526"/>
    <n v="4234"/>
    <n v="597.74117647058813"/>
    <n v="1.9248004779992319E-3"/>
    <n v="0.20787845162391705"/>
    <n v="0.28100000000000003"/>
    <n v="0"/>
  </r>
  <r>
    <s v="教培"/>
    <s v="结婚&amp;摄影"/>
    <x v="3"/>
    <x v="3"/>
    <s v="C摄影"/>
    <x v="6"/>
    <x v="365"/>
    <x v="0"/>
    <n v="118"/>
    <n v="0"/>
    <n v="0.28100000000000003"/>
    <n v="0"/>
    <n v="24"/>
    <n v="0"/>
    <n v="0"/>
    <n v="0.01"/>
    <n v="0.24"/>
    <n v="0.85000000000000009"/>
    <n v="0.28235294117647053"/>
    <n v="4234"/>
    <n v="1195.4823529411763"/>
    <n v="1.9248004779992319E-3"/>
    <n v="0.22712645640390938"/>
    <n v="0.22712645640390938"/>
    <n v="5"/>
  </r>
  <r>
    <s v="教培"/>
    <s v="结婚&amp;摄影"/>
    <x v="3"/>
    <x v="3"/>
    <s v="C摄影"/>
    <x v="19"/>
    <x v="366"/>
    <x v="1"/>
    <n v="62"/>
    <n v="0"/>
    <n v="0.28100000000000003"/>
    <n v="0"/>
    <n v="4"/>
    <n v="0"/>
    <n v="0"/>
    <n v="0.01"/>
    <n v="0.04"/>
    <n v="0.85000000000000009"/>
    <n v="4.7058823529411764E-2"/>
    <n v="4234"/>
    <n v="199.24705882352941"/>
    <n v="1.9248004779992319E-3"/>
    <n v="0.11933762963595237"/>
    <n v="0.11933762963595237"/>
    <n v="0"/>
  </r>
  <r>
    <s v="教培"/>
    <s v="结婚&amp;摄影"/>
    <x v="3"/>
    <x v="3"/>
    <s v="C摄影"/>
    <x v="27"/>
    <x v="367"/>
    <x v="1"/>
    <n v="393"/>
    <n v="1"/>
    <n v="0.28100000000000003"/>
    <n v="0"/>
    <n v="32"/>
    <n v="1"/>
    <n v="0.03"/>
    <n v="0.01"/>
    <n v="1"/>
    <n v="0.85000000000000009"/>
    <n v="0.84588235294117631"/>
    <n v="4234"/>
    <n v="3581.4658823529403"/>
    <n v="1.9248004779992319E-3"/>
    <n v="0.75644658785369812"/>
    <n v="0.28100000000000003"/>
    <n v="0"/>
  </r>
  <r>
    <s v="教培"/>
    <s v="结婚&amp;摄影"/>
    <x v="3"/>
    <x v="3"/>
    <s v="C摄影"/>
    <x v="27"/>
    <x v="368"/>
    <x v="1"/>
    <n v="192"/>
    <n v="0"/>
    <n v="0.28100000000000003"/>
    <n v="0"/>
    <n v="24"/>
    <n v="0"/>
    <n v="0"/>
    <n v="0.01"/>
    <n v="0.24"/>
    <n v="0.85000000000000009"/>
    <n v="0.28235294117647053"/>
    <n v="4234"/>
    <n v="1195.4823529411763"/>
    <n v="1.9248004779992319E-3"/>
    <n v="0.36956169177585252"/>
    <n v="0.36956169177585252"/>
    <n v="0"/>
  </r>
  <r>
    <s v="教培"/>
    <s v="结婚&amp;摄影"/>
    <x v="3"/>
    <x v="3"/>
    <s v="C摄影"/>
    <x v="27"/>
    <x v="369"/>
    <x v="1"/>
    <n v="189"/>
    <n v="1"/>
    <n v="0.28100000000000003"/>
    <n v="0.01"/>
    <n v="18"/>
    <n v="1"/>
    <n v="0.06"/>
    <n v="0.01"/>
    <n v="1"/>
    <n v="0.85000000000000009"/>
    <n v="0.84588235294117631"/>
    <n v="4234"/>
    <n v="3581.4658823529403"/>
    <n v="1.9248004779992319E-3"/>
    <n v="0.36378729034185486"/>
    <n v="0.28100000000000003"/>
    <n v="0"/>
  </r>
  <r>
    <s v="教培"/>
    <s v="结婚&amp;摄影"/>
    <x v="3"/>
    <x v="3"/>
    <s v="C摄影"/>
    <x v="19"/>
    <x v="370"/>
    <x v="1"/>
    <n v="162"/>
    <n v="0"/>
    <n v="0.28100000000000003"/>
    <n v="0"/>
    <n v="14"/>
    <n v="0"/>
    <n v="0"/>
    <n v="0.01"/>
    <n v="0.14000000000000001"/>
    <n v="0.85000000000000009"/>
    <n v="0.16470588235294117"/>
    <n v="4234"/>
    <n v="697.36470588235295"/>
    <n v="1.9248004779992319E-3"/>
    <n v="0.31181767743587557"/>
    <n v="0.31181767743587557"/>
    <n v="10"/>
  </r>
  <r>
    <s v="教培"/>
    <s v="结婚&amp;摄影"/>
    <x v="3"/>
    <x v="3"/>
    <s v="C摄影"/>
    <x v="9"/>
    <x v="371"/>
    <x v="0"/>
    <n v="185"/>
    <n v="0"/>
    <n v="0.28100000000000003"/>
    <n v="0"/>
    <n v="17"/>
    <n v="0"/>
    <n v="0"/>
    <n v="0.01"/>
    <n v="0.17"/>
    <n v="0.85000000000000009"/>
    <n v="0.19999999999999998"/>
    <n v="4234"/>
    <n v="846.8"/>
    <n v="1.9248004779992319E-3"/>
    <n v="0.3560880884298579"/>
    <n v="0.3560880884298579"/>
    <n v="0"/>
  </r>
  <r>
    <s v="教培"/>
    <s v="母婴服务"/>
    <x v="4"/>
    <x v="0"/>
    <s v="1S母婴服务"/>
    <x v="0"/>
    <x v="0"/>
    <x v="0"/>
    <n v="442"/>
    <n v="41"/>
    <n v="0.31900000000000001"/>
    <n v="0.09"/>
    <n v="120"/>
    <n v="37"/>
    <n v="0.31"/>
    <n v="0.45"/>
    <n v="54"/>
    <n v="0.85000000000000009"/>
    <n v="49.643529411764703"/>
    <n v="13760.500000000002"/>
    <n v="683119.7864705883"/>
    <n v="9.9120879120879121E-2"/>
    <n v="43.811428571428571"/>
    <n v="15.890428571428572"/>
    <n v="132"/>
  </r>
  <r>
    <s v="教培"/>
    <s v="母婴服务"/>
    <x v="4"/>
    <x v="0"/>
    <s v="1S母婴服务"/>
    <x v="1"/>
    <x v="1"/>
    <x v="1"/>
    <n v="468"/>
    <n v="41"/>
    <n v="0.31900000000000001"/>
    <n v="0.09"/>
    <n v="159"/>
    <n v="40"/>
    <n v="0.25"/>
    <n v="0.45"/>
    <n v="71.55"/>
    <n v="0.85000000000000009"/>
    <n v="69.164705882352933"/>
    <n v="13760.500000000002"/>
    <n v="951740.93529411766"/>
    <n v="9.9120879120879121E-2"/>
    <n v="46.388571428571431"/>
    <n v="18.467571428571432"/>
    <n v="84"/>
  </r>
  <r>
    <s v="教培"/>
    <s v="母婴服务"/>
    <x v="4"/>
    <x v="1"/>
    <s v="A母婴服务"/>
    <x v="2"/>
    <x v="2"/>
    <x v="1"/>
    <n v="291"/>
    <n v="52"/>
    <n v="0.31900000000000001"/>
    <n v="0.18"/>
    <n v="48"/>
    <n v="35"/>
    <n v="0.73"/>
    <n v="0.4"/>
    <n v="35"/>
    <n v="0.85000000000000009"/>
    <n v="28.041176470588233"/>
    <n v="13651"/>
    <n v="382790.1"/>
    <n v="9.3790546802595007E-2"/>
    <n v="27.293049119555146"/>
    <n v="16.588000000000001"/>
    <n v="72"/>
  </r>
  <r>
    <s v="教培"/>
    <s v="母婴服务"/>
    <x v="4"/>
    <x v="1"/>
    <s v="A母婴服务"/>
    <x v="3"/>
    <x v="3"/>
    <x v="0"/>
    <n v="451"/>
    <n v="27"/>
    <n v="0.31900000000000001"/>
    <n v="0.06"/>
    <n v="177"/>
    <n v="27"/>
    <n v="0.15"/>
    <n v="0.4"/>
    <n v="70.8"/>
    <n v="0.85000000000000009"/>
    <n v="73.161176470588231"/>
    <n v="13651"/>
    <n v="998723.22"/>
    <n v="9.3790546802595007E-2"/>
    <n v="42.299536607970346"/>
    <n v="23.912536607970345"/>
    <n v="111"/>
  </r>
  <r>
    <s v="教培"/>
    <s v="母婴服务"/>
    <x v="4"/>
    <x v="1"/>
    <s v="A母婴服务"/>
    <x v="4"/>
    <x v="4"/>
    <x v="1"/>
    <n v="458"/>
    <n v="26"/>
    <n v="0.31900000000000001"/>
    <n v="0.06"/>
    <n v="97"/>
    <n v="25"/>
    <n v="0.26"/>
    <n v="0.4"/>
    <n v="38.800000000000004"/>
    <n v="0.85000000000000009"/>
    <n v="36.264705882352942"/>
    <n v="13651"/>
    <n v="495049.5"/>
    <n v="9.3790546802595007E-2"/>
    <n v="42.956070435588515"/>
    <n v="25.250070435588515"/>
    <n v="125"/>
  </r>
  <r>
    <s v="教培"/>
    <s v="母婴服务"/>
    <x v="4"/>
    <x v="1"/>
    <s v="A母婴服务"/>
    <x v="5"/>
    <x v="5"/>
    <x v="0"/>
    <n v="350"/>
    <n v="34"/>
    <n v="0.31900000000000001"/>
    <n v="0.1"/>
    <n v="94"/>
    <n v="33"/>
    <n v="0.35"/>
    <n v="0.4"/>
    <n v="37.6"/>
    <n v="0.85000000000000009"/>
    <n v="31.850588235294119"/>
    <n v="13651"/>
    <n v="434792.38"/>
    <n v="9.3790546802595007E-2"/>
    <n v="32.826691380908251"/>
    <n v="10.846"/>
    <n v="83"/>
  </r>
  <r>
    <s v="教培"/>
    <s v="母婴服务"/>
    <x v="4"/>
    <x v="1"/>
    <s v="A母婴服务"/>
    <x v="6"/>
    <x v="6"/>
    <x v="0"/>
    <n v="251"/>
    <n v="18"/>
    <n v="0.31900000000000001"/>
    <n v="7.0000000000000007E-2"/>
    <n v="82"/>
    <n v="18"/>
    <n v="0.22"/>
    <n v="0.4"/>
    <n v="32.800000000000004"/>
    <n v="0.85000000000000009"/>
    <n v="31.832941176470595"/>
    <n v="13651"/>
    <n v="434551.4800000001"/>
    <n v="9.3790546802595007E-2"/>
    <n v="23.541427247451345"/>
    <n v="11.283427247451346"/>
    <n v="53"/>
  </r>
  <r>
    <s v="教培"/>
    <s v="母婴服务"/>
    <x v="4"/>
    <x v="1"/>
    <s v="A母婴服务"/>
    <x v="3"/>
    <x v="7"/>
    <x v="0"/>
    <n v="357"/>
    <n v="27"/>
    <n v="0.31900000000000001"/>
    <n v="0.08"/>
    <n v="122"/>
    <n v="26"/>
    <n v="0.21"/>
    <n v="0.4"/>
    <n v="48.800000000000004"/>
    <n v="0.85000000000000009"/>
    <n v="47.654117647058825"/>
    <n v="13651"/>
    <n v="650526.36"/>
    <n v="9.3790546802595007E-2"/>
    <n v="33.48322520852642"/>
    <n v="15.09622520852642"/>
    <n v="85"/>
  </r>
  <r>
    <s v="教培"/>
    <s v="母婴服务"/>
    <x v="4"/>
    <x v="2"/>
    <s v="B母婴服务"/>
    <x v="3"/>
    <x v="8"/>
    <x v="0"/>
    <n v="226"/>
    <n v="14"/>
    <n v="0.31900000000000001"/>
    <n v="0.06"/>
    <n v="55"/>
    <n v="12"/>
    <n v="0.22"/>
    <n v="0.35"/>
    <n v="19.25"/>
    <n v="0.85000000000000009"/>
    <n v="18.143529411764703"/>
    <n v="11242"/>
    <n v="203969.5576470588"/>
    <n v="5.9111639896886781E-2"/>
    <n v="13.359230616696413"/>
    <n v="4.4660000000000002"/>
    <n v="65"/>
  </r>
  <r>
    <s v="教培"/>
    <s v="母婴服务"/>
    <x v="4"/>
    <x v="2"/>
    <s v="B母婴服务"/>
    <x v="3"/>
    <x v="9"/>
    <x v="0"/>
    <n v="314"/>
    <n v="16"/>
    <n v="0.31900000000000001"/>
    <n v="0.05"/>
    <n v="78"/>
    <n v="16"/>
    <n v="0.21"/>
    <n v="0.35"/>
    <n v="27.299999999999997"/>
    <n v="0.85000000000000009"/>
    <n v="26.112941176470581"/>
    <n v="11242"/>
    <n v="293561.68470588228"/>
    <n v="5.9111639896886781E-2"/>
    <n v="18.56105492762245"/>
    <n v="7.6650549276224504"/>
    <n v="75"/>
  </r>
  <r>
    <s v="教培"/>
    <s v="母婴服务"/>
    <x v="4"/>
    <x v="2"/>
    <s v="B母婴服务"/>
    <x v="7"/>
    <x v="10"/>
    <x v="0"/>
    <n v="191"/>
    <n v="3"/>
    <n v="0.31900000000000001"/>
    <n v="0.02"/>
    <n v="45"/>
    <n v="3"/>
    <n v="7.0000000000000007E-2"/>
    <n v="0.35"/>
    <n v="15.749999999999998"/>
    <n v="0.85000000000000009"/>
    <n v="17.403529411764705"/>
    <n v="11242"/>
    <n v="195650.47764705881"/>
    <n v="5.9111639896886781E-2"/>
    <n v="11.290323220305375"/>
    <n v="9.2473232203053755"/>
    <n v="35"/>
  </r>
  <r>
    <s v="教培"/>
    <s v="母婴服务"/>
    <x v="4"/>
    <x v="2"/>
    <s v="B母婴服务"/>
    <x v="8"/>
    <x v="11"/>
    <x v="0"/>
    <n v="78"/>
    <n v="0"/>
    <n v="0.31900000000000001"/>
    <n v="0"/>
    <n v="15"/>
    <n v="0"/>
    <n v="0"/>
    <n v="0.35"/>
    <n v="5.25"/>
    <n v="0.85000000000000009"/>
    <n v="6.1764705882352935"/>
    <n v="11242"/>
    <n v="69435.882352941175"/>
    <n v="5.9111639896886781E-2"/>
    <n v="4.610707911957169"/>
    <n v="4.610707911957169"/>
    <n v="19"/>
  </r>
  <r>
    <s v="教培"/>
    <s v="母婴服务"/>
    <x v="4"/>
    <x v="2"/>
    <s v="B母婴服务"/>
    <x v="9"/>
    <x v="12"/>
    <x v="0"/>
    <n v="151"/>
    <n v="8"/>
    <n v="0.31900000000000001"/>
    <n v="0.05"/>
    <n v="26"/>
    <n v="8"/>
    <n v="0.31"/>
    <n v="0.35"/>
    <n v="9.1"/>
    <n v="0.85000000000000009"/>
    <n v="7.7035294117647055"/>
    <n v="11242"/>
    <n v="86603.077647058817"/>
    <n v="5.9111639896886781E-2"/>
    <n v="8.9258576244299039"/>
    <n v="3.477857624429904"/>
    <n v="39"/>
  </r>
  <r>
    <s v="教培"/>
    <s v="母婴服务"/>
    <x v="4"/>
    <x v="2"/>
    <s v="B母婴服务"/>
    <x v="10"/>
    <x v="13"/>
    <x v="0"/>
    <n v="207"/>
    <n v="16"/>
    <n v="0.31900000000000001"/>
    <n v="0.08"/>
    <n v="54"/>
    <n v="16"/>
    <n v="0.3"/>
    <n v="0.35"/>
    <n v="18.899999999999999"/>
    <n v="0.85000000000000009"/>
    <n v="16.230588235294114"/>
    <n v="11242"/>
    <n v="182464.27294117643"/>
    <n v="5.9111639896886781E-2"/>
    <n v="12.236109458655564"/>
    <n v="5.1040000000000001"/>
    <n v="62"/>
  </r>
  <r>
    <s v="教培"/>
    <s v="母婴服务"/>
    <x v="4"/>
    <x v="2"/>
    <s v="B母婴服务"/>
    <x v="11"/>
    <x v="14"/>
    <x v="1"/>
    <n v="316"/>
    <n v="17"/>
    <n v="0.31900000000000001"/>
    <n v="0.05"/>
    <n v="139"/>
    <n v="16"/>
    <n v="0.12"/>
    <n v="0.35"/>
    <n v="48.65"/>
    <n v="0.85000000000000009"/>
    <n v="51.230588235294114"/>
    <n v="11242"/>
    <n v="575934.27294117643"/>
    <n v="5.9111639896886781E-2"/>
    <n v="18.679278207416221"/>
    <n v="7.1022782074162212"/>
    <n v="52"/>
  </r>
  <r>
    <s v="教培"/>
    <s v="母婴服务"/>
    <x v="4"/>
    <x v="2"/>
    <s v="B母婴服务"/>
    <x v="5"/>
    <x v="15"/>
    <x v="0"/>
    <n v="223"/>
    <n v="5"/>
    <n v="0.31900000000000001"/>
    <n v="0.02"/>
    <n v="36"/>
    <n v="5"/>
    <n v="0.14000000000000001"/>
    <n v="0.35"/>
    <n v="12.6"/>
    <n v="0.85000000000000009"/>
    <n v="12.947058823529408"/>
    <n v="11242"/>
    <n v="145550.8352941176"/>
    <n v="5.9111639896886781E-2"/>
    <n v="13.181895697005752"/>
    <n v="9.7768956970057523"/>
    <n v="52"/>
  </r>
  <r>
    <s v="教培"/>
    <s v="母婴服务"/>
    <x v="4"/>
    <x v="2"/>
    <s v="B母婴服务"/>
    <x v="2"/>
    <x v="16"/>
    <x v="1"/>
    <n v="232"/>
    <n v="2"/>
    <n v="0.31900000000000001"/>
    <n v="0.01"/>
    <n v="47"/>
    <n v="2"/>
    <n v="0.04"/>
    <n v="0.35"/>
    <n v="16.45"/>
    <n v="0.85000000000000009"/>
    <n v="18.602352941176466"/>
    <n v="11242"/>
    <n v="209127.65176470584"/>
    <n v="5.9111639896886781E-2"/>
    <n v="13.713900456077733"/>
    <n v="12.351900456077733"/>
    <n v="48"/>
  </r>
  <r>
    <s v="教培"/>
    <s v="母婴服务"/>
    <x v="4"/>
    <x v="2"/>
    <s v="B母婴服务"/>
    <x v="12"/>
    <x v="17"/>
    <x v="0"/>
    <n v="197"/>
    <n v="2"/>
    <n v="0.31900000000000001"/>
    <n v="0.01"/>
    <n v="26"/>
    <n v="2"/>
    <n v="0.08"/>
    <n v="0.35"/>
    <n v="9.1"/>
    <n v="0.85000000000000009"/>
    <n v="9.9552941176470569"/>
    <n v="11242"/>
    <n v="111917.41647058821"/>
    <n v="5.9111639896886781E-2"/>
    <n v="11.644993059686696"/>
    <n v="10.282993059686696"/>
    <n v="31"/>
  </r>
  <r>
    <s v="教培"/>
    <s v="母婴服务"/>
    <x v="4"/>
    <x v="2"/>
    <s v="B母婴服务"/>
    <x v="13"/>
    <x v="18"/>
    <x v="1"/>
    <n v="183"/>
    <n v="10"/>
    <n v="0.31900000000000001"/>
    <n v="0.05"/>
    <n v="74"/>
    <n v="9"/>
    <n v="0.12"/>
    <n v="0.35"/>
    <n v="25.9"/>
    <n v="0.85000000000000009"/>
    <n v="27.092941176470585"/>
    <n v="11242"/>
    <n v="304578.84470588231"/>
    <n v="5.9111639896886781E-2"/>
    <n v="10.817430101130281"/>
    <n v="4.0074301011302804"/>
    <n v="26"/>
  </r>
  <r>
    <s v="教培"/>
    <s v="母婴服务"/>
    <x v="4"/>
    <x v="2"/>
    <s v="B母婴服务"/>
    <x v="14"/>
    <x v="19"/>
    <x v="1"/>
    <n v="236"/>
    <n v="23"/>
    <n v="0.31900000000000001"/>
    <n v="0.1"/>
    <n v="50"/>
    <n v="22"/>
    <n v="0.44"/>
    <n v="0.35"/>
    <n v="22"/>
    <n v="0.85000000000000009"/>
    <n v="17.625882352941176"/>
    <n v="11242"/>
    <n v="198150.16941176468"/>
    <n v="5.9111639896886781E-2"/>
    <n v="13.95034701566528"/>
    <n v="7.3369999999999997"/>
    <n v="31"/>
  </r>
  <r>
    <s v="教培"/>
    <s v="母婴服务"/>
    <x v="4"/>
    <x v="2"/>
    <s v="B母婴服务"/>
    <x v="5"/>
    <x v="20"/>
    <x v="0"/>
    <n v="146"/>
    <n v="3"/>
    <n v="0.31900000000000001"/>
    <n v="0.02"/>
    <n v="53"/>
    <n v="3"/>
    <n v="0.06"/>
    <n v="0.35"/>
    <n v="18.549999999999997"/>
    <n v="0.85000000000000009"/>
    <n v="20.697647058823524"/>
    <n v="11242"/>
    <n v="232682.94823529405"/>
    <n v="5.9111639896886781E-2"/>
    <n v="8.6302994249454699"/>
    <n v="6.5872994249454697"/>
    <n v="35"/>
  </r>
  <r>
    <s v="教培"/>
    <s v="母婴服务"/>
    <x v="4"/>
    <x v="2"/>
    <s v="B母婴服务"/>
    <x v="9"/>
    <x v="21"/>
    <x v="0"/>
    <n v="98"/>
    <n v="7"/>
    <n v="0.31900000000000001"/>
    <n v="7.0000000000000007E-2"/>
    <n v="15"/>
    <n v="6"/>
    <n v="0.4"/>
    <n v="0.35"/>
    <n v="6"/>
    <n v="0.85000000000000009"/>
    <n v="4.8070588235294114"/>
    <n v="11242"/>
    <n v="54040.955294117644"/>
    <n v="5.9111639896886781E-2"/>
    <n v="5.7929407098949044"/>
    <n v="2.2330000000000001"/>
    <n v="22"/>
  </r>
  <r>
    <s v="教培"/>
    <s v="母婴服务"/>
    <x v="4"/>
    <x v="2"/>
    <s v="B母婴服务"/>
    <x v="2"/>
    <x v="22"/>
    <x v="1"/>
    <n v="427"/>
    <n v="13"/>
    <n v="0.31900000000000001"/>
    <n v="0.03"/>
    <n v="66"/>
    <n v="13"/>
    <n v="0.2"/>
    <n v="0.35"/>
    <n v="23.099999999999998"/>
    <n v="0.85000000000000009"/>
    <n v="22.297647058823525"/>
    <n v="11242"/>
    <n v="250670.14823529407"/>
    <n v="5.9111639896886781E-2"/>
    <n v="25.240670235970654"/>
    <n v="16.387670235970653"/>
    <n v="113"/>
  </r>
  <r>
    <s v="教培"/>
    <s v="母婴服务"/>
    <x v="4"/>
    <x v="2"/>
    <s v="B母婴服务"/>
    <x v="15"/>
    <x v="23"/>
    <x v="1"/>
    <n v="391"/>
    <n v="42"/>
    <n v="0.31900000000000001"/>
    <n v="0.11"/>
    <n v="193"/>
    <n v="41"/>
    <n v="0.21"/>
    <n v="0.35"/>
    <n v="67.55"/>
    <n v="0.85000000000000009"/>
    <n v="64.083529411764701"/>
    <n v="11242"/>
    <n v="720427.03764705872"/>
    <n v="5.9111639896886781E-2"/>
    <n v="23.11265119968273"/>
    <n v="13.398"/>
    <n v="94"/>
  </r>
  <r>
    <s v="教培"/>
    <s v="母婴服务"/>
    <x v="4"/>
    <x v="2"/>
    <s v="B母婴服务"/>
    <x v="16"/>
    <x v="24"/>
    <x v="1"/>
    <n v="422"/>
    <n v="36"/>
    <n v="0.31900000000000001"/>
    <n v="0.09"/>
    <n v="122"/>
    <n v="36"/>
    <n v="0.3"/>
    <n v="0.35"/>
    <n v="42.699999999999996"/>
    <n v="0.85000000000000009"/>
    <n v="36.724705882352936"/>
    <n v="11242"/>
    <n v="412859.1435294117"/>
    <n v="5.9111639896886781E-2"/>
    <n v="24.945112036486222"/>
    <n v="11.484"/>
    <n v="78"/>
  </r>
  <r>
    <s v="教培"/>
    <s v="母婴服务"/>
    <x v="4"/>
    <x v="2"/>
    <s v="B母婴服务"/>
    <x v="17"/>
    <x v="25"/>
    <x v="1"/>
    <n v="494"/>
    <n v="19"/>
    <n v="0.31900000000000001"/>
    <n v="0.04"/>
    <n v="44"/>
    <n v="18"/>
    <n v="0.41"/>
    <n v="0.35"/>
    <n v="18"/>
    <n v="0.85000000000000009"/>
    <n v="14.421176470588234"/>
    <n v="11242"/>
    <n v="162122.86588235293"/>
    <n v="5.9111639896886781E-2"/>
    <n v="29.20115010906207"/>
    <n v="16.26215010906207"/>
    <n v="112"/>
  </r>
  <r>
    <s v="教培"/>
    <s v="母婴服务"/>
    <x v="4"/>
    <x v="2"/>
    <s v="B母婴服务"/>
    <x v="18"/>
    <x v="26"/>
    <x v="0"/>
    <n v="186"/>
    <n v="14"/>
    <n v="0.31900000000000001"/>
    <n v="0.08"/>
    <n v="35"/>
    <n v="13"/>
    <n v="0.37"/>
    <n v="0.35"/>
    <n v="13"/>
    <n v="0.85000000000000009"/>
    <n v="10.415294117647059"/>
    <n v="11242"/>
    <n v="117088.73647058824"/>
    <n v="5.9111639896886781E-2"/>
    <n v="10.994765020820941"/>
    <n v="4.4660000000000002"/>
    <n v="40"/>
  </r>
  <r>
    <s v="教培"/>
    <s v="母婴服务"/>
    <x v="4"/>
    <x v="2"/>
    <s v="B母婴服务"/>
    <x v="14"/>
    <x v="27"/>
    <x v="1"/>
    <n v="325"/>
    <n v="21"/>
    <n v="0.31900000000000001"/>
    <n v="0.06"/>
    <n v="62"/>
    <n v="20"/>
    <n v="0.32"/>
    <n v="0.35"/>
    <n v="21.7"/>
    <n v="0.85000000000000009"/>
    <n v="18.023529411764706"/>
    <n v="11242"/>
    <n v="202620.51764705882"/>
    <n v="5.9111639896886781E-2"/>
    <n v="19.211282966488202"/>
    <n v="6.6989999999999998"/>
    <n v="55"/>
  </r>
  <r>
    <s v="教培"/>
    <s v="母婴服务"/>
    <x v="4"/>
    <x v="3"/>
    <s v="C母婴服务"/>
    <x v="19"/>
    <x v="28"/>
    <x v="1"/>
    <n v="10"/>
    <n v="0"/>
    <n v="0.31900000000000001"/>
    <n v="0"/>
    <n v="0"/>
    <n v="0"/>
    <n v="0"/>
    <n v="0.15"/>
    <n v="0"/>
    <n v="0.85000000000000009"/>
    <n v="0"/>
    <n v="8723.5"/>
    <n v="0"/>
    <n v="1.2358168911743335E-2"/>
    <n v="0.12358168911743335"/>
    <n v="0.12358168911743335"/>
    <n v="0"/>
  </r>
  <r>
    <s v="教培"/>
    <s v="母婴服务"/>
    <x v="4"/>
    <x v="3"/>
    <s v="C母婴服务"/>
    <x v="20"/>
    <x v="29"/>
    <x v="0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20"/>
    <x v="30"/>
    <x v="0"/>
    <n v="9"/>
    <n v="0"/>
    <n v="0.31900000000000001"/>
    <n v="0"/>
    <n v="0"/>
    <n v="0"/>
    <n v="0"/>
    <n v="0.15"/>
    <n v="0"/>
    <n v="0.85000000000000009"/>
    <n v="0"/>
    <n v="8723.5"/>
    <n v="0"/>
    <n v="1.2358168911743335E-2"/>
    <n v="0.11122352020569001"/>
    <n v="0.11122352020569001"/>
    <n v="0"/>
  </r>
  <r>
    <s v="教培"/>
    <s v="母婴服务"/>
    <x v="4"/>
    <x v="3"/>
    <s v="C母婴服务"/>
    <x v="9"/>
    <x v="31"/>
    <x v="0"/>
    <n v="18"/>
    <n v="0"/>
    <n v="0.31900000000000001"/>
    <n v="0"/>
    <n v="0"/>
    <n v="0"/>
    <n v="0"/>
    <n v="0.15"/>
    <n v="0"/>
    <n v="0.85000000000000009"/>
    <n v="0"/>
    <n v="8723.5"/>
    <n v="0"/>
    <n v="1.2358168911743335E-2"/>
    <n v="0.22244704041138003"/>
    <n v="0.22244704041138003"/>
    <n v="0"/>
  </r>
  <r>
    <s v="教培"/>
    <s v="母婴服务"/>
    <x v="4"/>
    <x v="3"/>
    <s v="C母婴服务"/>
    <x v="20"/>
    <x v="32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16"/>
    <x v="33"/>
    <x v="1"/>
    <n v="28"/>
    <n v="0"/>
    <n v="0.31900000000000001"/>
    <n v="0"/>
    <n v="0"/>
    <n v="0"/>
    <n v="0"/>
    <n v="0.15"/>
    <n v="0"/>
    <n v="0.85000000000000009"/>
    <n v="0"/>
    <n v="8723.5"/>
    <n v="0"/>
    <n v="1.2358168911743335E-2"/>
    <n v="0.34602872952881336"/>
    <n v="0.34602872952881336"/>
    <n v="4"/>
  </r>
  <r>
    <s v="教培"/>
    <s v="母婴服务"/>
    <x v="4"/>
    <x v="3"/>
    <s v="C母婴服务"/>
    <x v="8"/>
    <x v="34"/>
    <x v="0"/>
    <n v="62"/>
    <n v="0"/>
    <n v="0.31900000000000001"/>
    <n v="0"/>
    <n v="0"/>
    <n v="0"/>
    <n v="0"/>
    <n v="0.15"/>
    <n v="0"/>
    <n v="0.85000000000000009"/>
    <n v="0"/>
    <n v="8723.5"/>
    <n v="0"/>
    <n v="1.2358168911743335E-2"/>
    <n v="0.76620647252808671"/>
    <n v="0.76620647252808671"/>
    <n v="7"/>
  </r>
  <r>
    <s v="教培"/>
    <s v="母婴服务"/>
    <x v="4"/>
    <x v="3"/>
    <s v="C母婴服务"/>
    <x v="20"/>
    <x v="35"/>
    <x v="0"/>
    <n v="4"/>
    <n v="0"/>
    <n v="0.31900000000000001"/>
    <n v="0"/>
    <n v="0"/>
    <n v="0"/>
    <n v="0"/>
    <n v="0.15"/>
    <n v="0"/>
    <n v="0.85000000000000009"/>
    <n v="0"/>
    <n v="8723.5"/>
    <n v="0"/>
    <n v="1.2358168911743335E-2"/>
    <n v="4.9432675646973338E-2"/>
    <n v="4.9432675646973338E-2"/>
    <n v="0"/>
  </r>
  <r>
    <s v="教培"/>
    <s v="母婴服务"/>
    <x v="4"/>
    <x v="3"/>
    <s v="C母婴服务"/>
    <x v="14"/>
    <x v="36"/>
    <x v="1"/>
    <n v="58"/>
    <n v="0"/>
    <n v="0.31900000000000001"/>
    <n v="0"/>
    <n v="8"/>
    <n v="0"/>
    <n v="0"/>
    <n v="0.15"/>
    <n v="1.2"/>
    <n v="0.85000000000000009"/>
    <n v="1.4117647058823528"/>
    <n v="8723.5"/>
    <n v="12315.529411764704"/>
    <n v="1.2358168911743335E-2"/>
    <n v="0.71677379688111342"/>
    <n v="0.71677379688111342"/>
    <n v="4"/>
  </r>
  <r>
    <s v="教培"/>
    <s v="母婴服务"/>
    <x v="4"/>
    <x v="3"/>
    <s v="C母婴服务"/>
    <x v="21"/>
    <x v="37"/>
    <x v="1"/>
    <n v="9"/>
    <n v="0"/>
    <n v="0.31900000000000001"/>
    <n v="0"/>
    <n v="0"/>
    <n v="0"/>
    <n v="0"/>
    <n v="0.15"/>
    <n v="0"/>
    <n v="0.85000000000000009"/>
    <n v="0"/>
    <n v="8723.5"/>
    <n v="0"/>
    <n v="1.2358168911743335E-2"/>
    <n v="0.11122352020569001"/>
    <n v="0.11122352020569001"/>
    <n v="0"/>
  </r>
  <r>
    <s v="教培"/>
    <s v="母婴服务"/>
    <x v="4"/>
    <x v="3"/>
    <s v="C母婴服务"/>
    <x v="3"/>
    <x v="38"/>
    <x v="0"/>
    <n v="126"/>
    <n v="4"/>
    <n v="0.31900000000000001"/>
    <n v="0.03"/>
    <n v="36"/>
    <n v="4"/>
    <n v="0.11"/>
    <n v="0.15"/>
    <n v="5.3999999999999995"/>
    <n v="0.85000000000000009"/>
    <n v="4.8517647058823519"/>
    <n v="8723.5"/>
    <n v="42324.369411764696"/>
    <n v="1.2358168911743335E-2"/>
    <n v="1.5571292828796601"/>
    <n v="1.276"/>
    <n v="26"/>
  </r>
  <r>
    <s v="教培"/>
    <s v="母婴服务"/>
    <x v="4"/>
    <x v="3"/>
    <s v="C母婴服务"/>
    <x v="22"/>
    <x v="39"/>
    <x v="1"/>
    <n v="16"/>
    <n v="0"/>
    <n v="0.31900000000000001"/>
    <n v="0"/>
    <n v="0"/>
    <n v="0"/>
    <n v="0"/>
    <n v="0.15"/>
    <n v="0"/>
    <n v="0.85000000000000009"/>
    <n v="0"/>
    <n v="8723.5"/>
    <n v="0"/>
    <n v="1.2358168911743335E-2"/>
    <n v="0.19773070258789335"/>
    <n v="0.19773070258789335"/>
    <n v="0"/>
  </r>
  <r>
    <s v="教培"/>
    <s v="母婴服务"/>
    <x v="4"/>
    <x v="3"/>
    <s v="C母婴服务"/>
    <x v="23"/>
    <x v="40"/>
    <x v="1"/>
    <n v="80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98865351293946679"/>
    <n v="0.98865351293946679"/>
    <n v="0"/>
  </r>
  <r>
    <s v="教培"/>
    <s v="母婴服务"/>
    <x v="4"/>
    <x v="3"/>
    <s v="C母婴服务"/>
    <x v="14"/>
    <x v="41"/>
    <x v="1"/>
    <n v="215"/>
    <n v="3"/>
    <n v="0.31900000000000001"/>
    <n v="0.01"/>
    <n v="25"/>
    <n v="3"/>
    <n v="0.12"/>
    <n v="0.15"/>
    <n v="3.75"/>
    <n v="0.85000000000000009"/>
    <n v="3.2858823529411763"/>
    <n v="8723.5"/>
    <n v="28664.394705882351"/>
    <n v="1.2358168911743335E-2"/>
    <n v="2.657006316024817"/>
    <n v="0.95700000000000007"/>
    <n v="24"/>
  </r>
  <r>
    <s v="教培"/>
    <s v="母婴服务"/>
    <x v="4"/>
    <x v="3"/>
    <s v="C母婴服务"/>
    <x v="12"/>
    <x v="42"/>
    <x v="0"/>
    <n v="10"/>
    <n v="0"/>
    <n v="0.31900000000000001"/>
    <n v="0"/>
    <n v="0"/>
    <n v="0"/>
    <n v="0"/>
    <n v="0.15"/>
    <n v="0"/>
    <n v="0.85000000000000009"/>
    <n v="0"/>
    <n v="8723.5"/>
    <n v="0"/>
    <n v="1.2358168911743335E-2"/>
    <n v="0.12358168911743335"/>
    <n v="0.12358168911743335"/>
    <n v="0"/>
  </r>
  <r>
    <s v="教培"/>
    <s v="母婴服务"/>
    <x v="4"/>
    <x v="3"/>
    <s v="C母婴服务"/>
    <x v="20"/>
    <x v="43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13"/>
    <x v="44"/>
    <x v="1"/>
    <n v="40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943267564697334"/>
    <n v="0.4943267564697334"/>
    <n v="2"/>
  </r>
  <r>
    <s v="教培"/>
    <s v="母婴服务"/>
    <x v="4"/>
    <x v="3"/>
    <s v="C母婴服务"/>
    <x v="5"/>
    <x v="45"/>
    <x v="0"/>
    <n v="27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33367056061707001"/>
    <n v="0.33367056061707001"/>
    <n v="6"/>
  </r>
  <r>
    <s v="教培"/>
    <s v="母婴服务"/>
    <x v="4"/>
    <x v="3"/>
    <s v="C母婴服务"/>
    <x v="12"/>
    <x v="46"/>
    <x v="0"/>
    <n v="17"/>
    <n v="0"/>
    <n v="0.31900000000000001"/>
    <n v="0"/>
    <n v="0"/>
    <n v="0"/>
    <n v="0"/>
    <n v="0.15"/>
    <n v="0"/>
    <n v="0.85000000000000009"/>
    <n v="0"/>
    <n v="8723.5"/>
    <n v="0"/>
    <n v="1.2358168911743335E-2"/>
    <n v="0.21008887149963668"/>
    <n v="0.21008887149963668"/>
    <n v="0"/>
  </r>
  <r>
    <s v="教培"/>
    <s v="母婴服务"/>
    <x v="4"/>
    <x v="3"/>
    <s v="C母婴服务"/>
    <x v="24"/>
    <x v="47"/>
    <x v="1"/>
    <n v="24"/>
    <n v="0"/>
    <n v="0.31900000000000001"/>
    <n v="0"/>
    <n v="0"/>
    <n v="0"/>
    <n v="0"/>
    <n v="0.15"/>
    <n v="0"/>
    <n v="0.85000000000000009"/>
    <n v="0"/>
    <n v="8723.5"/>
    <n v="0"/>
    <n v="1.2358168911743335E-2"/>
    <n v="0.29659605388184002"/>
    <n v="0.29659605388184002"/>
    <n v="0"/>
  </r>
  <r>
    <s v="教培"/>
    <s v="母婴服务"/>
    <x v="4"/>
    <x v="3"/>
    <s v="C母婴服务"/>
    <x v="24"/>
    <x v="48"/>
    <x v="1"/>
    <n v="10"/>
    <n v="0"/>
    <n v="0.31900000000000001"/>
    <n v="0"/>
    <n v="0"/>
    <n v="0"/>
    <n v="0"/>
    <n v="0.15"/>
    <n v="0"/>
    <n v="0.85000000000000009"/>
    <n v="0"/>
    <n v="8723.5"/>
    <n v="0"/>
    <n v="1.2358168911743335E-2"/>
    <n v="0.12358168911743335"/>
    <n v="0.12358168911743335"/>
    <n v="0"/>
  </r>
  <r>
    <s v="教培"/>
    <s v="母婴服务"/>
    <x v="4"/>
    <x v="3"/>
    <s v="C母婴服务"/>
    <x v="25"/>
    <x v="49"/>
    <x v="1"/>
    <n v="65"/>
    <n v="4"/>
    <n v="0.31900000000000001"/>
    <n v="0.06"/>
    <n v="20"/>
    <n v="4"/>
    <n v="0.2"/>
    <n v="0.15"/>
    <n v="4"/>
    <n v="0.85000000000000009"/>
    <n v="3.2047058823529411"/>
    <n v="8723.5"/>
    <n v="27956.251764705881"/>
    <n v="1.2358168911743335E-2"/>
    <n v="0.80328097926331676"/>
    <n v="1.276"/>
    <n v="0"/>
  </r>
  <r>
    <s v="教培"/>
    <s v="母婴服务"/>
    <x v="4"/>
    <x v="3"/>
    <s v="C母婴服务"/>
    <x v="20"/>
    <x v="50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4"/>
    <x v="51"/>
    <x v="1"/>
    <n v="52"/>
    <n v="0"/>
    <n v="0.31900000000000001"/>
    <n v="0"/>
    <n v="0"/>
    <n v="0"/>
    <n v="0"/>
    <n v="0.15"/>
    <n v="0"/>
    <n v="0.85000000000000009"/>
    <n v="0"/>
    <n v="8723.5"/>
    <n v="0"/>
    <n v="1.2358168911743335E-2"/>
    <n v="0.64262478341065343"/>
    <n v="0.64262478341065343"/>
    <n v="0"/>
  </r>
  <r>
    <s v="教培"/>
    <s v="母婴服务"/>
    <x v="4"/>
    <x v="3"/>
    <s v="C母婴服务"/>
    <x v="8"/>
    <x v="52"/>
    <x v="0"/>
    <n v="69"/>
    <n v="0"/>
    <n v="0.31900000000000001"/>
    <n v="0"/>
    <n v="5"/>
    <n v="0"/>
    <n v="0"/>
    <n v="0.15"/>
    <n v="0.75"/>
    <n v="0.85000000000000009"/>
    <n v="0.88235294117647045"/>
    <n v="8723.5"/>
    <n v="7697.2058823529396"/>
    <n v="1.2358168911743335E-2"/>
    <n v="0.85271365491029005"/>
    <n v="0.85271365491029005"/>
    <n v="0"/>
  </r>
  <r>
    <s v="教培"/>
    <s v="母婴服务"/>
    <x v="4"/>
    <x v="3"/>
    <s v="C母婴服务"/>
    <x v="3"/>
    <x v="53"/>
    <x v="0"/>
    <n v="30"/>
    <n v="0"/>
    <n v="0.31900000000000001"/>
    <n v="0"/>
    <n v="0"/>
    <n v="0"/>
    <n v="0"/>
    <n v="0.15"/>
    <n v="0"/>
    <n v="0.85000000000000009"/>
    <n v="0"/>
    <n v="8723.5"/>
    <n v="0"/>
    <n v="1.2358168911743335E-2"/>
    <n v="0.37074506735230006"/>
    <n v="0.37074506735230006"/>
    <n v="0"/>
  </r>
  <r>
    <s v="教培"/>
    <s v="母婴服务"/>
    <x v="4"/>
    <x v="3"/>
    <s v="C母婴服务"/>
    <x v="25"/>
    <x v="54"/>
    <x v="1"/>
    <n v="4"/>
    <n v="0"/>
    <n v="0.31900000000000001"/>
    <n v="0"/>
    <n v="0"/>
    <n v="0"/>
    <n v="0"/>
    <n v="0.15"/>
    <n v="0"/>
    <n v="0.85000000000000009"/>
    <n v="0"/>
    <n v="8723.5"/>
    <n v="0"/>
    <n v="1.2358168911743335E-2"/>
    <n v="4.9432675646973338E-2"/>
    <n v="4.9432675646973338E-2"/>
    <n v="0"/>
  </r>
  <r>
    <s v="教培"/>
    <s v="母婴服务"/>
    <x v="4"/>
    <x v="3"/>
    <s v="C母婴服务"/>
    <x v="20"/>
    <x v="55"/>
    <x v="0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10"/>
    <x v="56"/>
    <x v="0"/>
    <n v="98"/>
    <n v="1"/>
    <n v="0.31900000000000001"/>
    <n v="0.01"/>
    <n v="4"/>
    <n v="1"/>
    <n v="0.25"/>
    <n v="0.15"/>
    <n v="1"/>
    <n v="0.85000000000000009"/>
    <n v="0.80117647058823527"/>
    <n v="8723.5"/>
    <n v="6989.0629411764703"/>
    <n v="1.2358168911743335E-2"/>
    <n v="1.2111005533508468"/>
    <n v="0.53010055335084671"/>
    <n v="2"/>
  </r>
  <r>
    <s v="教培"/>
    <s v="母婴服务"/>
    <x v="4"/>
    <x v="3"/>
    <s v="C母婴服务"/>
    <x v="6"/>
    <x v="57"/>
    <x v="0"/>
    <n v="15"/>
    <n v="0"/>
    <n v="0.31900000000000001"/>
    <n v="0"/>
    <n v="0"/>
    <n v="0"/>
    <n v="0"/>
    <n v="0.15"/>
    <n v="0"/>
    <n v="0.85000000000000009"/>
    <n v="0"/>
    <n v="8723.5"/>
    <n v="0"/>
    <n v="1.2358168911743335E-2"/>
    <n v="0.18537253367615003"/>
    <n v="0.18537253367615003"/>
    <n v="0"/>
  </r>
  <r>
    <s v="教培"/>
    <s v="母婴服务"/>
    <x v="4"/>
    <x v="3"/>
    <s v="C母婴服务"/>
    <x v="19"/>
    <x v="58"/>
    <x v="1"/>
    <n v="7"/>
    <n v="0"/>
    <n v="0.31900000000000001"/>
    <n v="0"/>
    <n v="0"/>
    <n v="0"/>
    <n v="0"/>
    <n v="0.15"/>
    <n v="0"/>
    <n v="0.85000000000000009"/>
    <n v="0"/>
    <n v="8723.5"/>
    <n v="0"/>
    <n v="1.2358168911743335E-2"/>
    <n v="8.650718238220334E-2"/>
    <n v="8.650718238220334E-2"/>
    <n v="0"/>
  </r>
  <r>
    <s v="教培"/>
    <s v="母婴服务"/>
    <x v="4"/>
    <x v="3"/>
    <s v="C母婴服务"/>
    <x v="25"/>
    <x v="59"/>
    <x v="1"/>
    <n v="48"/>
    <n v="0"/>
    <n v="0.31900000000000001"/>
    <n v="0"/>
    <n v="0"/>
    <n v="0"/>
    <n v="0"/>
    <n v="0.15"/>
    <n v="0"/>
    <n v="0.85000000000000009"/>
    <n v="0"/>
    <n v="8723.5"/>
    <n v="0"/>
    <n v="1.2358168911743335E-2"/>
    <n v="0.59319210776368003"/>
    <n v="0.59319210776368003"/>
    <n v="1"/>
  </r>
  <r>
    <s v="教培"/>
    <s v="母婴服务"/>
    <x v="4"/>
    <x v="3"/>
    <s v="C母婴服务"/>
    <x v="19"/>
    <x v="60"/>
    <x v="1"/>
    <n v="35"/>
    <n v="0"/>
    <n v="0.31900000000000001"/>
    <n v="0"/>
    <n v="0"/>
    <n v="0"/>
    <n v="0"/>
    <n v="0.15"/>
    <n v="0"/>
    <n v="0.85000000000000009"/>
    <n v="0"/>
    <n v="8723.5"/>
    <n v="0"/>
    <n v="1.2358168911743335E-2"/>
    <n v="0.4325359119110167"/>
    <n v="0.4325359119110167"/>
    <n v="0"/>
  </r>
  <r>
    <s v="教培"/>
    <s v="母婴服务"/>
    <x v="4"/>
    <x v="3"/>
    <s v="C母婴服务"/>
    <x v="20"/>
    <x v="61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6"/>
    <x v="62"/>
    <x v="1"/>
    <n v="198"/>
    <n v="3"/>
    <n v="0.31900000000000001"/>
    <n v="0.02"/>
    <n v="19"/>
    <n v="3"/>
    <n v="0.16"/>
    <n v="0.15"/>
    <n v="3"/>
    <n v="0.85000000000000009"/>
    <n v="2.4035294117647057"/>
    <n v="8723.5"/>
    <n v="20967.18882352941"/>
    <n v="1.2358168911743335E-2"/>
    <n v="2.4469174445251802"/>
    <n v="0.95700000000000007"/>
    <n v="23"/>
  </r>
  <r>
    <s v="教培"/>
    <s v="母婴服务"/>
    <x v="4"/>
    <x v="3"/>
    <s v="C母婴服务"/>
    <x v="12"/>
    <x v="63"/>
    <x v="0"/>
    <n v="40"/>
    <n v="0"/>
    <n v="0.31900000000000001"/>
    <n v="0"/>
    <n v="0"/>
    <n v="0"/>
    <n v="0"/>
    <n v="0.15"/>
    <n v="0"/>
    <n v="0.85000000000000009"/>
    <n v="0"/>
    <n v="8723.5"/>
    <n v="0"/>
    <n v="1.2358168911743335E-2"/>
    <n v="0.4943267564697334"/>
    <n v="0.4943267564697334"/>
    <n v="1"/>
  </r>
  <r>
    <s v="教培"/>
    <s v="母婴服务"/>
    <x v="4"/>
    <x v="3"/>
    <s v="C母婴服务"/>
    <x v="16"/>
    <x v="64"/>
    <x v="1"/>
    <n v="96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1.1863842155273601"/>
    <n v="1.1863842155273601"/>
    <n v="16"/>
  </r>
  <r>
    <s v="教培"/>
    <s v="母婴服务"/>
    <x v="4"/>
    <x v="3"/>
    <s v="C母婴服务"/>
    <x v="20"/>
    <x v="65"/>
    <x v="0"/>
    <n v="6"/>
    <n v="0"/>
    <n v="0.31900000000000001"/>
    <n v="0"/>
    <n v="0"/>
    <n v="0"/>
    <n v="0"/>
    <n v="0.15"/>
    <n v="0"/>
    <n v="0.85000000000000009"/>
    <n v="0"/>
    <n v="8723.5"/>
    <n v="0"/>
    <n v="1.2358168911743335E-2"/>
    <n v="7.4149013470460004E-2"/>
    <n v="7.4149013470460004E-2"/>
    <n v="1"/>
  </r>
  <r>
    <s v="教培"/>
    <s v="母婴服务"/>
    <x v="4"/>
    <x v="3"/>
    <s v="C母婴服务"/>
    <x v="25"/>
    <x v="66"/>
    <x v="1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25"/>
    <x v="67"/>
    <x v="1"/>
    <n v="13"/>
    <n v="0"/>
    <n v="0.31900000000000001"/>
    <n v="0"/>
    <n v="0"/>
    <n v="0"/>
    <n v="0"/>
    <n v="0.15"/>
    <n v="0"/>
    <n v="0.85000000000000009"/>
    <n v="0"/>
    <n v="8723.5"/>
    <n v="0"/>
    <n v="1.2358168911743335E-2"/>
    <n v="0.16065619585266336"/>
    <n v="0.16065619585266336"/>
    <n v="0"/>
  </r>
  <r>
    <s v="教培"/>
    <s v="母婴服务"/>
    <x v="4"/>
    <x v="3"/>
    <s v="C母婴服务"/>
    <x v="10"/>
    <x v="68"/>
    <x v="0"/>
    <n v="61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75384830361634336"/>
    <n v="0.75384830361634336"/>
    <n v="1"/>
  </r>
  <r>
    <s v="教培"/>
    <s v="母婴服务"/>
    <x v="4"/>
    <x v="3"/>
    <s v="C母婴服务"/>
    <x v="27"/>
    <x v="69"/>
    <x v="1"/>
    <n v="46"/>
    <n v="0"/>
    <n v="0.31900000000000001"/>
    <n v="0"/>
    <n v="0"/>
    <n v="0"/>
    <n v="0"/>
    <n v="0.15"/>
    <n v="0"/>
    <n v="0.85000000000000009"/>
    <n v="0"/>
    <n v="8723.5"/>
    <n v="0"/>
    <n v="1.2358168911743335E-2"/>
    <n v="0.56847576994019344"/>
    <n v="0.56847576994019344"/>
    <n v="1"/>
  </r>
  <r>
    <s v="教培"/>
    <s v="母婴服务"/>
    <x v="4"/>
    <x v="3"/>
    <s v="C母婴服务"/>
    <x v="22"/>
    <x v="70"/>
    <x v="1"/>
    <n v="91"/>
    <n v="6"/>
    <n v="0.31900000000000001"/>
    <n v="7.0000000000000007E-2"/>
    <n v="26"/>
    <n v="6"/>
    <n v="0.23"/>
    <n v="0.15"/>
    <n v="6"/>
    <n v="0.85000000000000009"/>
    <n v="4.8070588235294114"/>
    <n v="8723.5"/>
    <n v="41934.37764705882"/>
    <n v="1.2358168911743335E-2"/>
    <n v="1.1245933709686435"/>
    <n v="1.9140000000000001"/>
    <n v="4"/>
  </r>
  <r>
    <s v="教培"/>
    <s v="母婴服务"/>
    <x v="4"/>
    <x v="3"/>
    <s v="C母婴服务"/>
    <x v="24"/>
    <x v="71"/>
    <x v="1"/>
    <n v="22"/>
    <n v="0"/>
    <n v="0.31900000000000001"/>
    <n v="0"/>
    <n v="0"/>
    <n v="0"/>
    <n v="0"/>
    <n v="0.15"/>
    <n v="0"/>
    <n v="0.85000000000000009"/>
    <n v="0"/>
    <n v="8723.5"/>
    <n v="0"/>
    <n v="1.2358168911743335E-2"/>
    <n v="0.27187971605835337"/>
    <n v="0.27187971605835337"/>
    <n v="0"/>
  </r>
  <r>
    <s v="教培"/>
    <s v="母婴服务"/>
    <x v="4"/>
    <x v="3"/>
    <s v="C母婴服务"/>
    <x v="4"/>
    <x v="72"/>
    <x v="1"/>
    <n v="33"/>
    <n v="0"/>
    <n v="0.31900000000000001"/>
    <n v="0"/>
    <n v="0"/>
    <n v="0"/>
    <n v="0"/>
    <n v="0.15"/>
    <n v="0"/>
    <n v="0.85000000000000009"/>
    <n v="0"/>
    <n v="8723.5"/>
    <n v="0"/>
    <n v="1.2358168911743335E-2"/>
    <n v="0.40781957408753006"/>
    <n v="0.40781957408753006"/>
    <n v="1"/>
  </r>
  <r>
    <s v="教培"/>
    <s v="母婴服务"/>
    <x v="4"/>
    <x v="3"/>
    <s v="C母婴服务"/>
    <x v="4"/>
    <x v="73"/>
    <x v="1"/>
    <n v="24"/>
    <n v="0"/>
    <n v="0.31900000000000001"/>
    <n v="0"/>
    <n v="0"/>
    <n v="0"/>
    <n v="0"/>
    <n v="0.15"/>
    <n v="0"/>
    <n v="0.85000000000000009"/>
    <n v="0"/>
    <n v="8723.5"/>
    <n v="0"/>
    <n v="1.2358168911743335E-2"/>
    <n v="0.29659605388184002"/>
    <n v="0.29659605388184002"/>
    <n v="0"/>
  </r>
  <r>
    <s v="教培"/>
    <s v="母婴服务"/>
    <x v="4"/>
    <x v="3"/>
    <s v="C母婴服务"/>
    <x v="24"/>
    <x v="74"/>
    <x v="1"/>
    <n v="47"/>
    <n v="0"/>
    <n v="0.31900000000000001"/>
    <n v="0"/>
    <n v="18"/>
    <n v="0"/>
    <n v="0"/>
    <n v="0.15"/>
    <n v="2.6999999999999997"/>
    <n v="0.85000000000000009"/>
    <n v="3.1764705882352935"/>
    <n v="8723.5"/>
    <n v="27709.941176470584"/>
    <n v="1.2358168911743335E-2"/>
    <n v="0.58083393885193668"/>
    <n v="0.58083393885193668"/>
    <n v="2"/>
  </r>
  <r>
    <s v="教培"/>
    <s v="母婴服务"/>
    <x v="4"/>
    <x v="3"/>
    <s v="C母婴服务"/>
    <x v="25"/>
    <x v="75"/>
    <x v="1"/>
    <n v="3"/>
    <n v="0"/>
    <n v="0.31900000000000001"/>
    <n v="0"/>
    <n v="0"/>
    <n v="0"/>
    <n v="0"/>
    <n v="0.15"/>
    <n v="0"/>
    <n v="0.85000000000000009"/>
    <n v="0"/>
    <n v="8723.5"/>
    <n v="0"/>
    <n v="1.2358168911743335E-2"/>
    <n v="3.7074506735230002E-2"/>
    <n v="3.7074506735230002E-2"/>
    <n v="0"/>
  </r>
  <r>
    <s v="教培"/>
    <s v="母婴服务"/>
    <x v="4"/>
    <x v="3"/>
    <s v="C母婴服务"/>
    <x v="7"/>
    <x v="76"/>
    <x v="0"/>
    <n v="40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0.4943267564697334"/>
    <n v="0.4943267564697334"/>
    <n v="0"/>
  </r>
  <r>
    <s v="教培"/>
    <s v="母婴服务"/>
    <x v="4"/>
    <x v="3"/>
    <s v="C母婴服务"/>
    <x v="6"/>
    <x v="77"/>
    <x v="0"/>
    <n v="41"/>
    <n v="0"/>
    <n v="0.31900000000000001"/>
    <n v="0"/>
    <n v="0"/>
    <n v="0"/>
    <n v="0"/>
    <n v="0.15"/>
    <n v="0"/>
    <n v="0.85000000000000009"/>
    <n v="0"/>
    <n v="8723.5"/>
    <n v="0"/>
    <n v="1.2358168911743335E-2"/>
    <n v="0.50668492538147669"/>
    <n v="0.50668492538147669"/>
    <n v="0"/>
  </r>
  <r>
    <s v="教培"/>
    <s v="母婴服务"/>
    <x v="4"/>
    <x v="3"/>
    <s v="C母婴服务"/>
    <x v="4"/>
    <x v="78"/>
    <x v="1"/>
    <n v="70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8650718238220334"/>
    <n v="0.8650718238220334"/>
    <n v="3"/>
  </r>
  <r>
    <s v="教培"/>
    <s v="母婴服务"/>
    <x v="4"/>
    <x v="3"/>
    <s v="C母婴服务"/>
    <x v="9"/>
    <x v="79"/>
    <x v="0"/>
    <n v="27"/>
    <n v="0"/>
    <n v="0.31900000000000001"/>
    <n v="0"/>
    <n v="0"/>
    <n v="0"/>
    <n v="0"/>
    <n v="0.15"/>
    <n v="0"/>
    <n v="0.85000000000000009"/>
    <n v="0"/>
    <n v="8723.5"/>
    <n v="0"/>
    <n v="1.2358168911743335E-2"/>
    <n v="0.33367056061707001"/>
    <n v="0.33367056061707001"/>
    <n v="0"/>
  </r>
  <r>
    <s v="教培"/>
    <s v="母婴服务"/>
    <x v="4"/>
    <x v="3"/>
    <s v="C母婴服务"/>
    <x v="2"/>
    <x v="80"/>
    <x v="1"/>
    <n v="128"/>
    <n v="5"/>
    <n v="0.31900000000000001"/>
    <n v="0.04"/>
    <n v="13"/>
    <n v="5"/>
    <n v="0.38"/>
    <n v="0.15"/>
    <n v="5"/>
    <n v="0.85000000000000009"/>
    <n v="4.0058823529411764"/>
    <n v="8723.5"/>
    <n v="34945.314705882352"/>
    <n v="1.2358168911743335E-2"/>
    <n v="1.5818456207031468"/>
    <n v="1.595"/>
    <n v="8"/>
  </r>
  <r>
    <s v="教培"/>
    <s v="母婴服务"/>
    <x v="4"/>
    <x v="3"/>
    <s v="C母婴服务"/>
    <x v="16"/>
    <x v="81"/>
    <x v="1"/>
    <n v="228"/>
    <n v="0"/>
    <n v="0.31900000000000001"/>
    <n v="0"/>
    <n v="11"/>
    <n v="0"/>
    <n v="0"/>
    <n v="0.15"/>
    <n v="1.65"/>
    <n v="0.85000000000000009"/>
    <n v="1.9411764705882351"/>
    <n v="8723.5"/>
    <n v="16933.852941176468"/>
    <n v="1.2358168911743335E-2"/>
    <n v="2.8176625118774803"/>
    <n v="2.8176625118774803"/>
    <n v="21"/>
  </r>
  <r>
    <s v="教培"/>
    <s v="母婴服务"/>
    <x v="4"/>
    <x v="3"/>
    <s v="C母婴服务"/>
    <x v="25"/>
    <x v="82"/>
    <x v="1"/>
    <n v="13"/>
    <n v="0"/>
    <n v="0.31900000000000001"/>
    <n v="0"/>
    <n v="0"/>
    <n v="0"/>
    <n v="0"/>
    <n v="0.15"/>
    <n v="0"/>
    <n v="0.85000000000000009"/>
    <n v="0"/>
    <n v="8723.5"/>
    <n v="0"/>
    <n v="1.2358168911743335E-2"/>
    <n v="0.16065619585266336"/>
    <n v="0.16065619585266336"/>
    <n v="1"/>
  </r>
  <r>
    <s v="教培"/>
    <s v="母婴服务"/>
    <x v="4"/>
    <x v="3"/>
    <s v="C母婴服务"/>
    <x v="25"/>
    <x v="83"/>
    <x v="1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19"/>
    <x v="84"/>
    <x v="1"/>
    <n v="11"/>
    <n v="0"/>
    <n v="0.31900000000000001"/>
    <n v="0"/>
    <n v="0"/>
    <n v="0"/>
    <n v="0"/>
    <n v="0.15"/>
    <n v="0"/>
    <n v="0.85000000000000009"/>
    <n v="0"/>
    <n v="8723.5"/>
    <n v="0"/>
    <n v="1.2358168911743335E-2"/>
    <n v="0.13593985802917669"/>
    <n v="0.13593985802917669"/>
    <n v="0"/>
  </r>
  <r>
    <s v="教培"/>
    <s v="母婴服务"/>
    <x v="4"/>
    <x v="3"/>
    <s v="C母婴服务"/>
    <x v="25"/>
    <x v="85"/>
    <x v="1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5"/>
    <x v="86"/>
    <x v="0"/>
    <n v="123"/>
    <n v="0"/>
    <n v="0.31900000000000001"/>
    <n v="0"/>
    <n v="14"/>
    <n v="0"/>
    <n v="0"/>
    <n v="0.15"/>
    <n v="2.1"/>
    <n v="0.85000000000000009"/>
    <n v="2.4705882352941173"/>
    <n v="8723.5"/>
    <n v="21552.176470588231"/>
    <n v="1.2358168911743335E-2"/>
    <n v="1.5200547761444301"/>
    <n v="1.5200547761444301"/>
    <n v="27"/>
  </r>
  <r>
    <s v="教培"/>
    <s v="母婴服务"/>
    <x v="4"/>
    <x v="3"/>
    <s v="C母婴服务"/>
    <x v="28"/>
    <x v="87"/>
    <x v="2"/>
    <n v="237"/>
    <n v="0"/>
    <n v="0.31900000000000001"/>
    <n v="0"/>
    <n v="0"/>
    <n v="0"/>
    <n v="0"/>
    <n v="0.15"/>
    <n v="0"/>
    <n v="0.85000000000000009"/>
    <n v="0"/>
    <n v="8723.5"/>
    <n v="0"/>
    <n v="1.2358168911743335E-2"/>
    <n v="2.9288860320831702"/>
    <n v="2.9288860320831702"/>
    <n v="0"/>
  </r>
  <r>
    <s v="教培"/>
    <s v="母婴服务"/>
    <x v="4"/>
    <x v="3"/>
    <s v="C母婴服务"/>
    <x v="8"/>
    <x v="88"/>
    <x v="0"/>
    <n v="64"/>
    <n v="0"/>
    <n v="0.31900000000000001"/>
    <n v="0"/>
    <n v="0"/>
    <n v="0"/>
    <n v="0"/>
    <n v="0.15"/>
    <n v="0"/>
    <n v="0.85000000000000009"/>
    <n v="0"/>
    <n v="8723.5"/>
    <n v="0"/>
    <n v="1.2358168911743335E-2"/>
    <n v="0.79092281035157341"/>
    <n v="0.79092281035157341"/>
    <n v="2"/>
  </r>
  <r>
    <s v="教培"/>
    <s v="母婴服务"/>
    <x v="4"/>
    <x v="3"/>
    <s v="C母婴服务"/>
    <x v="29"/>
    <x v="89"/>
    <x v="1"/>
    <n v="26"/>
    <n v="0"/>
    <n v="0.31900000000000001"/>
    <n v="0"/>
    <n v="0"/>
    <n v="0"/>
    <n v="0"/>
    <n v="0.15"/>
    <n v="0"/>
    <n v="0.85000000000000009"/>
    <n v="0"/>
    <n v="8723.5"/>
    <n v="0"/>
    <n v="1.2358168911743335E-2"/>
    <n v="0.32131239170532672"/>
    <n v="0.32131239170532672"/>
    <n v="1"/>
  </r>
  <r>
    <s v="教培"/>
    <s v="母婴服务"/>
    <x v="4"/>
    <x v="3"/>
    <s v="C母婴服务"/>
    <x v="25"/>
    <x v="90"/>
    <x v="1"/>
    <n v="6"/>
    <n v="0"/>
    <n v="0.31900000000000001"/>
    <n v="0"/>
    <n v="0"/>
    <n v="0"/>
    <n v="0"/>
    <n v="0.15"/>
    <n v="0"/>
    <n v="0.85000000000000009"/>
    <n v="0"/>
    <n v="8723.5"/>
    <n v="0"/>
    <n v="1.2358168911743335E-2"/>
    <n v="7.4149013470460004E-2"/>
    <n v="7.4149013470460004E-2"/>
    <n v="0"/>
  </r>
  <r>
    <s v="教培"/>
    <s v="母婴服务"/>
    <x v="4"/>
    <x v="3"/>
    <s v="C母婴服务"/>
    <x v="23"/>
    <x v="91"/>
    <x v="1"/>
    <n v="53"/>
    <n v="0"/>
    <n v="0.31900000000000001"/>
    <n v="0"/>
    <n v="0"/>
    <n v="0"/>
    <n v="0"/>
    <n v="0.15"/>
    <n v="0"/>
    <n v="0.85000000000000009"/>
    <n v="0"/>
    <n v="8723.5"/>
    <n v="0"/>
    <n v="1.2358168911743335E-2"/>
    <n v="0.65498295232239678"/>
    <n v="0.65498295232239678"/>
    <n v="0"/>
  </r>
  <r>
    <s v="教培"/>
    <s v="母婴服务"/>
    <x v="4"/>
    <x v="3"/>
    <s v="C母婴服务"/>
    <x v="21"/>
    <x v="92"/>
    <x v="1"/>
    <n v="18"/>
    <n v="0"/>
    <n v="0.31900000000000001"/>
    <n v="0"/>
    <n v="0"/>
    <n v="0"/>
    <n v="0"/>
    <n v="0.15"/>
    <n v="0"/>
    <n v="0.85000000000000009"/>
    <n v="0"/>
    <n v="8723.5"/>
    <n v="0"/>
    <n v="1.2358168911743335E-2"/>
    <n v="0.22244704041138003"/>
    <n v="0.22244704041138003"/>
    <n v="0"/>
  </r>
  <r>
    <s v="教培"/>
    <s v="母婴服务"/>
    <x v="4"/>
    <x v="3"/>
    <s v="C母婴服务"/>
    <x v="16"/>
    <x v="93"/>
    <x v="1"/>
    <n v="252"/>
    <n v="0"/>
    <n v="0.31900000000000001"/>
    <n v="0"/>
    <n v="22"/>
    <n v="0"/>
    <n v="0"/>
    <n v="0.15"/>
    <n v="3.3"/>
    <n v="0.85000000000000009"/>
    <n v="3.8823529411764701"/>
    <n v="8723.5"/>
    <n v="33867.705882352937"/>
    <n v="1.2358168911743335E-2"/>
    <n v="3.1142585657593203"/>
    <n v="3.1142585657593203"/>
    <n v="37"/>
  </r>
  <r>
    <s v="教培"/>
    <s v="母婴服务"/>
    <x v="4"/>
    <x v="3"/>
    <s v="C母婴服务"/>
    <x v="24"/>
    <x v="94"/>
    <x v="1"/>
    <n v="39"/>
    <n v="0"/>
    <n v="0.31900000000000001"/>
    <n v="0"/>
    <n v="0"/>
    <n v="0"/>
    <n v="0"/>
    <n v="0.15"/>
    <n v="0"/>
    <n v="0.85000000000000009"/>
    <n v="0"/>
    <n v="8723.5"/>
    <n v="0"/>
    <n v="1.2358168911743335E-2"/>
    <n v="0.48196858755799005"/>
    <n v="0.48196858755799005"/>
    <n v="0"/>
  </r>
  <r>
    <s v="教培"/>
    <s v="母婴服务"/>
    <x v="4"/>
    <x v="3"/>
    <s v="C母婴服务"/>
    <x v="24"/>
    <x v="95"/>
    <x v="1"/>
    <n v="74"/>
    <n v="1"/>
    <n v="0.31900000000000001"/>
    <n v="0.01"/>
    <n v="28"/>
    <n v="1"/>
    <n v="0.04"/>
    <n v="0.15"/>
    <n v="4.2"/>
    <n v="0.85000000000000009"/>
    <n v="4.5658823529411761"/>
    <n v="8723.5"/>
    <n v="39830.474705882349"/>
    <n v="1.2358168911743335E-2"/>
    <n v="0.9145044994690068"/>
    <n v="0.31900000000000001"/>
    <n v="3"/>
  </r>
  <r>
    <s v="教培"/>
    <s v="母婴服务"/>
    <x v="4"/>
    <x v="3"/>
    <s v="C母婴服务"/>
    <x v="25"/>
    <x v="96"/>
    <x v="1"/>
    <n v="15"/>
    <n v="0"/>
    <n v="0.31900000000000001"/>
    <n v="0"/>
    <n v="0"/>
    <n v="0"/>
    <n v="0"/>
    <n v="0.15"/>
    <n v="0"/>
    <n v="0.85000000000000009"/>
    <n v="0"/>
    <n v="8723.5"/>
    <n v="0"/>
    <n v="1.2358168911743335E-2"/>
    <n v="0.18537253367615003"/>
    <n v="0.18537253367615003"/>
    <n v="0"/>
  </r>
  <r>
    <s v="教培"/>
    <s v="母婴服务"/>
    <x v="4"/>
    <x v="3"/>
    <s v="C母婴服务"/>
    <x v="6"/>
    <x v="97"/>
    <x v="0"/>
    <n v="34"/>
    <n v="1"/>
    <n v="0.31900000000000001"/>
    <n v="0.03"/>
    <n v="0"/>
    <n v="0"/>
    <n v="0"/>
    <n v="0.15"/>
    <n v="0"/>
    <n v="0.85000000000000009"/>
    <n v="0"/>
    <n v="8723.5"/>
    <n v="0"/>
    <n v="1.2358168911743335E-2"/>
    <n v="0.42017774299927335"/>
    <n v="0.31900000000000001"/>
    <n v="0"/>
  </r>
  <r>
    <s v="教培"/>
    <s v="母婴服务"/>
    <x v="4"/>
    <x v="3"/>
    <s v="C母婴服务"/>
    <x v="15"/>
    <x v="98"/>
    <x v="1"/>
    <n v="101"/>
    <n v="4"/>
    <n v="0.31900000000000001"/>
    <n v="0.04"/>
    <n v="24"/>
    <n v="3"/>
    <n v="0.13"/>
    <n v="0.15"/>
    <n v="3.5999999999999996"/>
    <n v="0.85000000000000009"/>
    <n v="3.1094117647058819"/>
    <n v="8723.5"/>
    <n v="27124.95352941176"/>
    <n v="1.2358168911743335E-2"/>
    <n v="1.2481750600860768"/>
    <n v="1.276"/>
    <n v="25"/>
  </r>
  <r>
    <s v="教培"/>
    <s v="母婴服务"/>
    <x v="4"/>
    <x v="3"/>
    <s v="C母婴服务"/>
    <x v="25"/>
    <x v="99"/>
    <x v="1"/>
    <n v="14"/>
    <n v="0"/>
    <n v="0.31900000000000001"/>
    <n v="0"/>
    <n v="0"/>
    <n v="0"/>
    <n v="0"/>
    <n v="0.15"/>
    <n v="0"/>
    <n v="0.85000000000000009"/>
    <n v="0"/>
    <n v="8723.5"/>
    <n v="0"/>
    <n v="1.2358168911743335E-2"/>
    <n v="0.17301436476440668"/>
    <n v="0.17301436476440668"/>
    <n v="0"/>
  </r>
  <r>
    <s v="教培"/>
    <s v="母婴服务"/>
    <x v="4"/>
    <x v="3"/>
    <s v="C母婴服务"/>
    <x v="19"/>
    <x v="100"/>
    <x v="1"/>
    <n v="111"/>
    <n v="7"/>
    <n v="0.31900000000000001"/>
    <n v="0.06"/>
    <n v="24"/>
    <n v="6"/>
    <n v="0.25"/>
    <n v="0.15"/>
    <n v="6"/>
    <n v="0.85000000000000009"/>
    <n v="4.8070588235294114"/>
    <n v="8723.5"/>
    <n v="41934.37764705882"/>
    <n v="1.2358168911743335E-2"/>
    <n v="1.3717567492035101"/>
    <n v="2.2330000000000001"/>
    <n v="26"/>
  </r>
  <r>
    <s v="教培"/>
    <s v="母婴服务"/>
    <x v="4"/>
    <x v="3"/>
    <s v="C母婴服务"/>
    <x v="26"/>
    <x v="101"/>
    <x v="1"/>
    <n v="127"/>
    <n v="0"/>
    <n v="0.31900000000000001"/>
    <n v="0"/>
    <n v="5"/>
    <n v="0"/>
    <n v="0"/>
    <n v="0.15"/>
    <n v="0.75"/>
    <n v="0.85000000000000009"/>
    <n v="0.88235294117647045"/>
    <n v="8723.5"/>
    <n v="7697.2058823529396"/>
    <n v="1.2358168911743335E-2"/>
    <n v="1.5694874517914035"/>
    <n v="1.5694874517914035"/>
    <n v="19"/>
  </r>
  <r>
    <s v="教培"/>
    <s v="母婴服务"/>
    <x v="4"/>
    <x v="3"/>
    <s v="C母婴服务"/>
    <x v="16"/>
    <x v="102"/>
    <x v="1"/>
    <n v="277"/>
    <n v="0"/>
    <n v="0.31900000000000001"/>
    <n v="0"/>
    <n v="23"/>
    <n v="0"/>
    <n v="0"/>
    <n v="0.15"/>
    <n v="3.4499999999999997"/>
    <n v="0.85000000000000009"/>
    <n v="4.0588235294117636"/>
    <n v="8723.5"/>
    <n v="35407.147058823517"/>
    <n v="1.2358168911743335E-2"/>
    <n v="3.4232127885529038"/>
    <n v="3.4232127885529038"/>
    <n v="26"/>
  </r>
  <r>
    <s v="教培"/>
    <s v="母婴服务"/>
    <x v="4"/>
    <x v="3"/>
    <s v="C母婴服务"/>
    <x v="15"/>
    <x v="103"/>
    <x v="1"/>
    <n v="31"/>
    <n v="0"/>
    <n v="0.31900000000000001"/>
    <n v="0"/>
    <n v="0"/>
    <n v="0"/>
    <n v="0"/>
    <n v="0.15"/>
    <n v="0"/>
    <n v="0.85000000000000009"/>
    <n v="0"/>
    <n v="8723.5"/>
    <n v="0"/>
    <n v="1.2358168911743335E-2"/>
    <n v="0.38310323626404336"/>
    <n v="0.38310323626404336"/>
    <n v="1"/>
  </r>
  <r>
    <s v="教培"/>
    <s v="母婴服务"/>
    <x v="4"/>
    <x v="3"/>
    <s v="C母婴服务"/>
    <x v="25"/>
    <x v="104"/>
    <x v="1"/>
    <n v="42"/>
    <n v="0"/>
    <n v="0.31900000000000001"/>
    <n v="0"/>
    <n v="0"/>
    <n v="0"/>
    <n v="0"/>
    <n v="0.15"/>
    <n v="0"/>
    <n v="0.85000000000000009"/>
    <n v="0"/>
    <n v="8723.5"/>
    <n v="0"/>
    <n v="1.2358168911743335E-2"/>
    <n v="0.51904309429322004"/>
    <n v="0.51904309429322004"/>
    <n v="1"/>
  </r>
  <r>
    <s v="教培"/>
    <s v="母婴服务"/>
    <x v="4"/>
    <x v="3"/>
    <s v="C母婴服务"/>
    <x v="5"/>
    <x v="105"/>
    <x v="0"/>
    <n v="123"/>
    <n v="5"/>
    <n v="0.31900000000000001"/>
    <n v="0.04"/>
    <n v="17"/>
    <n v="5"/>
    <n v="0.28999999999999998"/>
    <n v="0.15"/>
    <n v="5"/>
    <n v="0.85000000000000009"/>
    <n v="4.0058823529411764"/>
    <n v="8723.5"/>
    <n v="34945.314705882352"/>
    <n v="1.2358168911743335E-2"/>
    <n v="1.5200547761444301"/>
    <n v="1.595"/>
    <n v="24"/>
  </r>
  <r>
    <s v="教培"/>
    <s v="母婴服务"/>
    <x v="4"/>
    <x v="3"/>
    <s v="C母婴服务"/>
    <x v="22"/>
    <x v="106"/>
    <x v="1"/>
    <n v="12"/>
    <n v="0"/>
    <n v="0.31900000000000001"/>
    <n v="0"/>
    <n v="0"/>
    <n v="0"/>
    <n v="0"/>
    <n v="0.15"/>
    <n v="0"/>
    <n v="0.85000000000000009"/>
    <n v="0"/>
    <n v="8723.5"/>
    <n v="0"/>
    <n v="1.2358168911743335E-2"/>
    <n v="0.14829802694092001"/>
    <n v="0.14829802694092001"/>
    <n v="1"/>
  </r>
  <r>
    <s v="教培"/>
    <s v="母婴服务"/>
    <x v="4"/>
    <x v="3"/>
    <s v="C母婴服务"/>
    <x v="29"/>
    <x v="107"/>
    <x v="1"/>
    <n v="24"/>
    <n v="0"/>
    <n v="0.31900000000000001"/>
    <n v="0"/>
    <n v="0"/>
    <n v="0"/>
    <n v="0"/>
    <n v="0.15"/>
    <n v="0"/>
    <n v="0.85000000000000009"/>
    <n v="0"/>
    <n v="8723.5"/>
    <n v="0"/>
    <n v="1.2358168911743335E-2"/>
    <n v="0.29659605388184002"/>
    <n v="0.29659605388184002"/>
    <n v="0"/>
  </r>
  <r>
    <s v="教培"/>
    <s v="母婴服务"/>
    <x v="4"/>
    <x v="3"/>
    <s v="C母婴服务"/>
    <x v="21"/>
    <x v="108"/>
    <x v="1"/>
    <n v="14"/>
    <n v="0"/>
    <n v="0.31900000000000001"/>
    <n v="0"/>
    <n v="0"/>
    <n v="0"/>
    <n v="0"/>
    <n v="0.15"/>
    <n v="0"/>
    <n v="0.85000000000000009"/>
    <n v="0"/>
    <n v="8723.5"/>
    <n v="0"/>
    <n v="1.2358168911743335E-2"/>
    <n v="0.17301436476440668"/>
    <n v="0.17301436476440668"/>
    <n v="0"/>
  </r>
  <r>
    <s v="教培"/>
    <s v="母婴服务"/>
    <x v="4"/>
    <x v="3"/>
    <s v="C母婴服务"/>
    <x v="25"/>
    <x v="109"/>
    <x v="1"/>
    <n v="5"/>
    <n v="0"/>
    <n v="0.31900000000000001"/>
    <n v="0"/>
    <n v="0"/>
    <n v="0"/>
    <n v="0"/>
    <n v="0.15"/>
    <n v="0"/>
    <n v="0.85000000000000009"/>
    <n v="0"/>
    <n v="8723.5"/>
    <n v="0"/>
    <n v="1.2358168911743335E-2"/>
    <n v="6.1790844558716675E-2"/>
    <n v="6.1790844558716675E-2"/>
    <n v="1"/>
  </r>
  <r>
    <s v="教培"/>
    <s v="母婴服务"/>
    <x v="4"/>
    <x v="3"/>
    <s v="C母婴服务"/>
    <x v="25"/>
    <x v="110"/>
    <x v="1"/>
    <n v="17"/>
    <n v="0"/>
    <n v="0.31900000000000001"/>
    <n v="0"/>
    <n v="0"/>
    <n v="0"/>
    <n v="0"/>
    <n v="0.15"/>
    <n v="0"/>
    <n v="0.85000000000000009"/>
    <n v="0"/>
    <n v="8723.5"/>
    <n v="0"/>
    <n v="1.2358168911743335E-2"/>
    <n v="0.21008887149963668"/>
    <n v="0.21008887149963668"/>
    <n v="0"/>
  </r>
  <r>
    <s v="教培"/>
    <s v="母婴服务"/>
    <x v="4"/>
    <x v="3"/>
    <s v="C母婴服务"/>
    <x v="19"/>
    <x v="111"/>
    <x v="1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23"/>
    <x v="112"/>
    <x v="1"/>
    <n v="53"/>
    <n v="0"/>
    <n v="0.31900000000000001"/>
    <n v="0"/>
    <n v="13"/>
    <n v="0"/>
    <n v="0"/>
    <n v="0.15"/>
    <n v="1.95"/>
    <n v="0.85000000000000009"/>
    <n v="2.2941176470588234"/>
    <n v="8723.5"/>
    <n v="20012.735294117647"/>
    <n v="1.2358168911743335E-2"/>
    <n v="0.65498295232239678"/>
    <n v="0.65498295232239678"/>
    <n v="2"/>
  </r>
  <r>
    <s v="教培"/>
    <s v="母婴服务"/>
    <x v="4"/>
    <x v="3"/>
    <s v="C母婴服务"/>
    <x v="19"/>
    <x v="113"/>
    <x v="1"/>
    <n v="34"/>
    <n v="0"/>
    <n v="0.31900000000000001"/>
    <n v="0"/>
    <n v="9"/>
    <n v="0"/>
    <n v="0"/>
    <n v="0.15"/>
    <n v="1.3499999999999999"/>
    <n v="0.85000000000000009"/>
    <n v="1.5882352941176467"/>
    <n v="8723.5"/>
    <n v="13854.970588235292"/>
    <n v="1.2358168911743335E-2"/>
    <n v="0.42017774299927335"/>
    <n v="0.42017774299927335"/>
    <n v="0"/>
  </r>
  <r>
    <s v="教培"/>
    <s v="母婴服务"/>
    <x v="4"/>
    <x v="3"/>
    <s v="C母婴服务"/>
    <x v="12"/>
    <x v="114"/>
    <x v="0"/>
    <n v="38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696104186462467"/>
    <n v="0.4696104186462467"/>
    <n v="0"/>
  </r>
  <r>
    <s v="教培"/>
    <s v="母婴服务"/>
    <x v="4"/>
    <x v="3"/>
    <s v="C母婴服务"/>
    <x v="13"/>
    <x v="115"/>
    <x v="1"/>
    <n v="130"/>
    <n v="5"/>
    <n v="0.31900000000000001"/>
    <n v="0.04"/>
    <n v="13"/>
    <n v="4"/>
    <n v="0.31"/>
    <n v="0.15"/>
    <n v="4"/>
    <n v="0.85000000000000009"/>
    <n v="3.2047058823529411"/>
    <n v="8723.5"/>
    <n v="27956.251764705881"/>
    <n v="1.2358168911743335E-2"/>
    <n v="1.6065619585266335"/>
    <n v="1.595"/>
    <n v="28"/>
  </r>
  <r>
    <s v="教培"/>
    <s v="母婴服务"/>
    <x v="4"/>
    <x v="3"/>
    <s v="C母婴服务"/>
    <x v="22"/>
    <x v="116"/>
    <x v="1"/>
    <n v="30"/>
    <n v="0"/>
    <n v="0.31900000000000001"/>
    <n v="0"/>
    <n v="0"/>
    <n v="0"/>
    <n v="0"/>
    <n v="0.15"/>
    <n v="0"/>
    <n v="0.85000000000000009"/>
    <n v="0"/>
    <n v="8723.5"/>
    <n v="0"/>
    <n v="1.2358168911743335E-2"/>
    <n v="0.37074506735230006"/>
    <n v="0.37074506735230006"/>
    <n v="0"/>
  </r>
  <r>
    <s v="教培"/>
    <s v="母婴服务"/>
    <x v="4"/>
    <x v="3"/>
    <s v="C母婴服务"/>
    <x v="6"/>
    <x v="117"/>
    <x v="0"/>
    <n v="10"/>
    <n v="0"/>
    <n v="0.31900000000000001"/>
    <n v="0"/>
    <n v="0"/>
    <n v="0"/>
    <n v="0"/>
    <n v="0.15"/>
    <n v="0"/>
    <n v="0.85000000000000009"/>
    <n v="0"/>
    <n v="8723.5"/>
    <n v="0"/>
    <n v="1.2358168911743335E-2"/>
    <n v="0.12358168911743335"/>
    <n v="0.12358168911743335"/>
    <n v="0"/>
  </r>
  <r>
    <s v="教培"/>
    <s v="母婴服务"/>
    <x v="4"/>
    <x v="3"/>
    <s v="C母婴服务"/>
    <x v="23"/>
    <x v="118"/>
    <x v="1"/>
    <n v="137"/>
    <n v="6"/>
    <n v="0.31900000000000001"/>
    <n v="0.04"/>
    <n v="31"/>
    <n v="6"/>
    <n v="0.19"/>
    <n v="0.15"/>
    <n v="6"/>
    <n v="0.85000000000000009"/>
    <n v="4.8070588235294114"/>
    <n v="8723.5"/>
    <n v="41934.37764705882"/>
    <n v="1.2358168911743335E-2"/>
    <n v="1.6930691409088368"/>
    <n v="1.9140000000000001"/>
    <n v="31"/>
  </r>
  <r>
    <s v="教培"/>
    <s v="母婴服务"/>
    <x v="4"/>
    <x v="3"/>
    <s v="C母婴服务"/>
    <x v="14"/>
    <x v="119"/>
    <x v="1"/>
    <n v="61"/>
    <n v="0"/>
    <n v="0.31900000000000001"/>
    <n v="0"/>
    <n v="0"/>
    <n v="0"/>
    <n v="0"/>
    <n v="0.15"/>
    <n v="0"/>
    <n v="0.85000000000000009"/>
    <n v="0"/>
    <n v="8723.5"/>
    <n v="0"/>
    <n v="1.2358168911743335E-2"/>
    <n v="0.75384830361634336"/>
    <n v="0.75384830361634336"/>
    <n v="2"/>
  </r>
  <r>
    <s v="教培"/>
    <s v="母婴服务"/>
    <x v="4"/>
    <x v="3"/>
    <s v="C母婴服务"/>
    <x v="18"/>
    <x v="120"/>
    <x v="0"/>
    <n v="41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50668492538147669"/>
    <n v="0.50668492538147669"/>
    <n v="0"/>
  </r>
  <r>
    <s v="教培"/>
    <s v="母婴服务"/>
    <x v="4"/>
    <x v="3"/>
    <s v="C母婴服务"/>
    <x v="6"/>
    <x v="121"/>
    <x v="0"/>
    <n v="53"/>
    <n v="0"/>
    <n v="0.31900000000000001"/>
    <n v="0"/>
    <n v="2"/>
    <n v="0"/>
    <n v="0"/>
    <n v="0.15"/>
    <n v="0.3"/>
    <n v="0.85000000000000009"/>
    <n v="0.3529411764705882"/>
    <n v="8723.5"/>
    <n v="3078.8823529411761"/>
    <n v="1.2358168911743335E-2"/>
    <n v="0.65498295232239678"/>
    <n v="0.65498295232239678"/>
    <n v="0"/>
  </r>
  <r>
    <s v="教培"/>
    <s v="母婴服务"/>
    <x v="4"/>
    <x v="3"/>
    <s v="C母婴服务"/>
    <x v="9"/>
    <x v="122"/>
    <x v="0"/>
    <n v="39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8196858755799005"/>
    <n v="0.48196858755799005"/>
    <n v="0"/>
  </r>
  <r>
    <s v="教培"/>
    <s v="母婴服务"/>
    <x v="4"/>
    <x v="3"/>
    <s v="C母婴服务"/>
    <x v="10"/>
    <x v="123"/>
    <x v="0"/>
    <n v="48"/>
    <n v="1"/>
    <n v="0.31900000000000001"/>
    <n v="0.02"/>
    <n v="1"/>
    <n v="1"/>
    <n v="1"/>
    <n v="0.15"/>
    <n v="1"/>
    <n v="0.85000000000000009"/>
    <n v="0.80117647058823527"/>
    <n v="8723.5"/>
    <n v="6989.0629411764703"/>
    <n v="1.2358168911743335E-2"/>
    <n v="0.59319210776368003"/>
    <n v="0.31900000000000001"/>
    <n v="1"/>
  </r>
  <r>
    <s v="教培"/>
    <s v="母婴服务"/>
    <x v="4"/>
    <x v="3"/>
    <s v="C母婴服务"/>
    <x v="15"/>
    <x v="124"/>
    <x v="1"/>
    <n v="34"/>
    <n v="0"/>
    <n v="0.31900000000000001"/>
    <n v="0"/>
    <n v="4"/>
    <n v="0"/>
    <n v="0"/>
    <n v="0.15"/>
    <n v="0.6"/>
    <n v="0.85000000000000009"/>
    <n v="0.70588235294117641"/>
    <n v="8723.5"/>
    <n v="6157.7647058823522"/>
    <n v="1.2358168911743335E-2"/>
    <n v="0.42017774299927335"/>
    <n v="0.42017774299927335"/>
    <n v="0"/>
  </r>
  <r>
    <s v="教培"/>
    <s v="母婴服务"/>
    <x v="4"/>
    <x v="3"/>
    <s v="C母婴服务"/>
    <x v="16"/>
    <x v="125"/>
    <x v="1"/>
    <n v="115"/>
    <n v="1"/>
    <n v="0.31900000000000001"/>
    <n v="0.01"/>
    <n v="2"/>
    <n v="0"/>
    <n v="0"/>
    <n v="0.15"/>
    <n v="0.3"/>
    <n v="0.85000000000000009"/>
    <n v="0.3529411764705882"/>
    <n v="8723.5"/>
    <n v="3078.8823529411761"/>
    <n v="1.2358168911743335E-2"/>
    <n v="1.4211894248504835"/>
    <n v="0.74018942485048345"/>
    <n v="10"/>
  </r>
  <r>
    <s v="教培"/>
    <s v="母婴服务"/>
    <x v="4"/>
    <x v="3"/>
    <s v="C母婴服务"/>
    <x v="27"/>
    <x v="126"/>
    <x v="1"/>
    <n v="27"/>
    <n v="0"/>
    <n v="0.31900000000000001"/>
    <n v="0"/>
    <n v="0"/>
    <n v="0"/>
    <n v="0"/>
    <n v="0.15"/>
    <n v="0"/>
    <n v="0.85000000000000009"/>
    <n v="0"/>
    <n v="8723.5"/>
    <n v="0"/>
    <n v="1.2358168911743335E-2"/>
    <n v="0.33367056061707001"/>
    <n v="0.33367056061707001"/>
    <n v="1"/>
  </r>
  <r>
    <s v="教培"/>
    <s v="母婴服务"/>
    <x v="4"/>
    <x v="3"/>
    <s v="C母婴服务"/>
    <x v="20"/>
    <x v="127"/>
    <x v="0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22"/>
    <x v="128"/>
    <x v="1"/>
    <n v="32"/>
    <n v="0"/>
    <n v="0.31900000000000001"/>
    <n v="0"/>
    <n v="0"/>
    <n v="0"/>
    <n v="0"/>
    <n v="0.15"/>
    <n v="0"/>
    <n v="0.85000000000000009"/>
    <n v="0"/>
    <n v="8723.5"/>
    <n v="0"/>
    <n v="1.2358168911743335E-2"/>
    <n v="0.39546140517578671"/>
    <n v="0.39546140517578671"/>
    <n v="0"/>
  </r>
  <r>
    <s v="教培"/>
    <s v="母婴服务"/>
    <x v="4"/>
    <x v="3"/>
    <s v="C母婴服务"/>
    <x v="4"/>
    <x v="129"/>
    <x v="1"/>
    <n v="65"/>
    <n v="1"/>
    <n v="0.31900000000000001"/>
    <n v="0.02"/>
    <n v="1"/>
    <n v="1"/>
    <n v="1"/>
    <n v="0.15"/>
    <n v="1"/>
    <n v="0.85000000000000009"/>
    <n v="0.80117647058823527"/>
    <n v="8723.5"/>
    <n v="6989.0629411764703"/>
    <n v="1.2358168911743335E-2"/>
    <n v="0.80328097926331676"/>
    <n v="0.31900000000000001"/>
    <n v="3"/>
  </r>
  <r>
    <s v="教培"/>
    <s v="母婴服务"/>
    <x v="4"/>
    <x v="3"/>
    <s v="C母婴服务"/>
    <x v="6"/>
    <x v="130"/>
    <x v="0"/>
    <n v="56"/>
    <n v="2"/>
    <n v="0.31900000000000001"/>
    <n v="0.04"/>
    <n v="3"/>
    <n v="2"/>
    <n v="0.67"/>
    <n v="0.15"/>
    <n v="2"/>
    <n v="0.85000000000000009"/>
    <n v="1.6023529411764705"/>
    <n v="8723.5"/>
    <n v="13978.125882352941"/>
    <n v="1.2358168911743335E-2"/>
    <n v="0.69205745905762672"/>
    <n v="0.63800000000000001"/>
    <n v="0"/>
  </r>
  <r>
    <s v="教培"/>
    <s v="母婴服务"/>
    <x v="4"/>
    <x v="3"/>
    <s v="C母婴服务"/>
    <x v="8"/>
    <x v="131"/>
    <x v="0"/>
    <n v="76"/>
    <n v="1"/>
    <n v="0.31900000000000001"/>
    <n v="0.01"/>
    <n v="1"/>
    <n v="0"/>
    <n v="0"/>
    <n v="0.15"/>
    <n v="0.15"/>
    <n v="0.85000000000000009"/>
    <n v="0.1764705882352941"/>
    <n v="8723.5"/>
    <n v="1539.4411764705881"/>
    <n v="1.2358168911743335E-2"/>
    <n v="0.93922083729249339"/>
    <n v="0.31900000000000001"/>
    <n v="0"/>
  </r>
  <r>
    <s v="教培"/>
    <s v="母婴服务"/>
    <x v="4"/>
    <x v="3"/>
    <s v="C母婴服务"/>
    <x v="15"/>
    <x v="132"/>
    <x v="1"/>
    <n v="62"/>
    <n v="0"/>
    <n v="0.31900000000000001"/>
    <n v="0"/>
    <n v="18"/>
    <n v="0"/>
    <n v="0"/>
    <n v="0.15"/>
    <n v="2.6999999999999997"/>
    <n v="0.85000000000000009"/>
    <n v="3.1764705882352935"/>
    <n v="8723.5"/>
    <n v="27709.941176470584"/>
    <n v="1.2358168911743335E-2"/>
    <n v="0.76620647252808671"/>
    <n v="0.76620647252808671"/>
    <n v="0"/>
  </r>
  <r>
    <s v="教培"/>
    <s v="母婴服务"/>
    <x v="4"/>
    <x v="3"/>
    <s v="C母婴服务"/>
    <x v="10"/>
    <x v="133"/>
    <x v="0"/>
    <n v="39"/>
    <n v="0"/>
    <n v="0.31900000000000001"/>
    <n v="0"/>
    <n v="0"/>
    <n v="0"/>
    <n v="0"/>
    <n v="0.15"/>
    <n v="0"/>
    <n v="0.85000000000000009"/>
    <n v="0"/>
    <n v="8723.5"/>
    <n v="0"/>
    <n v="1.2358168911743335E-2"/>
    <n v="0.48196858755799005"/>
    <n v="0.48196858755799005"/>
    <n v="0"/>
  </r>
  <r>
    <s v="教培"/>
    <s v="母婴服务"/>
    <x v="4"/>
    <x v="3"/>
    <s v="C母婴服务"/>
    <x v="10"/>
    <x v="134"/>
    <x v="0"/>
    <n v="150"/>
    <n v="1"/>
    <n v="0.31900000000000001"/>
    <n v="0.01"/>
    <n v="10"/>
    <n v="1"/>
    <n v="0.1"/>
    <n v="0.15"/>
    <n v="1.5"/>
    <n v="0.85000000000000009"/>
    <n v="1.3894117647058823"/>
    <n v="8723.5"/>
    <n v="12120.533529411765"/>
    <n v="1.2358168911743335E-2"/>
    <n v="1.8537253367615001"/>
    <n v="1.1727253367615"/>
    <n v="1"/>
  </r>
  <r>
    <s v="教培"/>
    <s v="母婴服务"/>
    <x v="4"/>
    <x v="3"/>
    <s v="C母婴服务"/>
    <x v="2"/>
    <x v="135"/>
    <x v="1"/>
    <n v="124"/>
    <n v="2"/>
    <n v="0.31900000000000001"/>
    <n v="0.02"/>
    <n v="7"/>
    <n v="2"/>
    <n v="0.28999999999999998"/>
    <n v="0.15"/>
    <n v="2"/>
    <n v="0.85000000000000009"/>
    <n v="1.6023529411764705"/>
    <n v="8723.5"/>
    <n v="13978.125882352941"/>
    <n v="1.2358168911743335E-2"/>
    <n v="1.5324129450561734"/>
    <n v="0.63800000000000001"/>
    <n v="16"/>
  </r>
  <r>
    <s v="教培"/>
    <s v="母婴服务"/>
    <x v="4"/>
    <x v="3"/>
    <s v="C母婴服务"/>
    <x v="20"/>
    <x v="136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30"/>
    <x v="137"/>
    <x v="2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18"/>
    <x v="138"/>
    <x v="0"/>
    <n v="49"/>
    <n v="1"/>
    <n v="0.31900000000000001"/>
    <n v="0.02"/>
    <n v="0"/>
    <n v="0"/>
    <n v="0"/>
    <n v="0.15"/>
    <n v="0"/>
    <n v="0.85000000000000009"/>
    <n v="0"/>
    <n v="8723.5"/>
    <n v="0"/>
    <n v="1.2358168911743335E-2"/>
    <n v="0.60555027667542338"/>
    <n v="0.31900000000000001"/>
    <n v="2"/>
  </r>
  <r>
    <s v="教培"/>
    <s v="母婴服务"/>
    <x v="4"/>
    <x v="3"/>
    <s v="C母婴服务"/>
    <x v="7"/>
    <x v="139"/>
    <x v="0"/>
    <n v="11"/>
    <n v="0"/>
    <n v="0.31900000000000001"/>
    <n v="0"/>
    <n v="0"/>
    <n v="0"/>
    <n v="0"/>
    <n v="0.15"/>
    <n v="0"/>
    <n v="0.85000000000000009"/>
    <n v="0"/>
    <n v="8723.5"/>
    <n v="0"/>
    <n v="1.2358168911743335E-2"/>
    <n v="0.13593985802917669"/>
    <n v="0.13593985802917669"/>
    <n v="0"/>
  </r>
  <r>
    <s v="教培"/>
    <s v="母婴服务"/>
    <x v="4"/>
    <x v="3"/>
    <s v="C母婴服务"/>
    <x v="4"/>
    <x v="140"/>
    <x v="1"/>
    <n v="39"/>
    <n v="0"/>
    <n v="0.31900000000000001"/>
    <n v="0"/>
    <n v="0"/>
    <n v="0"/>
    <n v="0"/>
    <n v="0.15"/>
    <n v="0"/>
    <n v="0.85000000000000009"/>
    <n v="0"/>
    <n v="8723.5"/>
    <n v="0"/>
    <n v="1.2358168911743335E-2"/>
    <n v="0.48196858755799005"/>
    <n v="0.48196858755799005"/>
    <n v="1"/>
  </r>
  <r>
    <s v="教培"/>
    <s v="母婴服务"/>
    <x v="4"/>
    <x v="3"/>
    <s v="C母婴服务"/>
    <x v="24"/>
    <x v="141"/>
    <x v="1"/>
    <n v="19"/>
    <n v="0"/>
    <n v="0.31900000000000001"/>
    <n v="0"/>
    <n v="0"/>
    <n v="0"/>
    <n v="0"/>
    <n v="0.15"/>
    <n v="0"/>
    <n v="0.85000000000000009"/>
    <n v="0"/>
    <n v="8723.5"/>
    <n v="0"/>
    <n v="1.2358168911743335E-2"/>
    <n v="0.23480520932312335"/>
    <n v="0.23480520932312335"/>
    <n v="1"/>
  </r>
  <r>
    <s v="教培"/>
    <s v="母婴服务"/>
    <x v="4"/>
    <x v="3"/>
    <s v="C母婴服务"/>
    <x v="25"/>
    <x v="142"/>
    <x v="1"/>
    <n v="27"/>
    <n v="0"/>
    <n v="0.31900000000000001"/>
    <n v="0"/>
    <n v="0"/>
    <n v="0"/>
    <n v="0"/>
    <n v="0.15"/>
    <n v="0"/>
    <n v="0.85000000000000009"/>
    <n v="0"/>
    <n v="8723.5"/>
    <n v="0"/>
    <n v="1.2358168911743335E-2"/>
    <n v="0.33367056061707001"/>
    <n v="0.33367056061707001"/>
    <n v="1"/>
  </r>
  <r>
    <s v="教培"/>
    <s v="母婴服务"/>
    <x v="4"/>
    <x v="3"/>
    <s v="C母婴服务"/>
    <x v="2"/>
    <x v="143"/>
    <x v="1"/>
    <n v="116"/>
    <n v="1"/>
    <n v="0.31900000000000001"/>
    <n v="0.01"/>
    <n v="20"/>
    <n v="1"/>
    <n v="0.05"/>
    <n v="0.15"/>
    <n v="3"/>
    <n v="0.85000000000000009"/>
    <n v="3.1541176470588232"/>
    <n v="8723.5"/>
    <n v="27514.945294117646"/>
    <n v="1.2358168911743335E-2"/>
    <n v="1.4335475937622268"/>
    <n v="0.7525475937622268"/>
    <n v="9"/>
  </r>
  <r>
    <s v="教培"/>
    <s v="母婴服务"/>
    <x v="4"/>
    <x v="3"/>
    <s v="C母婴服务"/>
    <x v="18"/>
    <x v="144"/>
    <x v="0"/>
    <n v="34"/>
    <n v="0"/>
    <n v="0.31900000000000001"/>
    <n v="0"/>
    <n v="0"/>
    <n v="0"/>
    <n v="0"/>
    <n v="0.15"/>
    <n v="0"/>
    <n v="0.85000000000000009"/>
    <n v="0"/>
    <n v="8723.5"/>
    <n v="0"/>
    <n v="1.2358168911743335E-2"/>
    <n v="0.42017774299927335"/>
    <n v="0.42017774299927335"/>
    <n v="1"/>
  </r>
  <r>
    <s v="教培"/>
    <s v="母婴服务"/>
    <x v="4"/>
    <x v="3"/>
    <s v="C母婴服务"/>
    <x v="22"/>
    <x v="145"/>
    <x v="1"/>
    <n v="25"/>
    <n v="0"/>
    <n v="0.31900000000000001"/>
    <n v="0"/>
    <n v="0"/>
    <n v="0"/>
    <n v="0"/>
    <n v="0.15"/>
    <n v="0"/>
    <n v="0.85000000000000009"/>
    <n v="0"/>
    <n v="8723.5"/>
    <n v="0"/>
    <n v="1.2358168911743335E-2"/>
    <n v="0.30895422279358337"/>
    <n v="0.30895422279358337"/>
    <n v="0"/>
  </r>
  <r>
    <s v="教培"/>
    <s v="母婴服务"/>
    <x v="4"/>
    <x v="3"/>
    <s v="C母婴服务"/>
    <x v="16"/>
    <x v="146"/>
    <x v="1"/>
    <n v="103"/>
    <n v="0"/>
    <n v="0.31900000000000001"/>
    <n v="0"/>
    <n v="6"/>
    <n v="0"/>
    <n v="0"/>
    <n v="0.15"/>
    <n v="0.89999999999999991"/>
    <n v="0.85000000000000009"/>
    <n v="1.0588235294117645"/>
    <n v="8723.5"/>
    <n v="9236.6470588235279"/>
    <n v="1.2358168911743335E-2"/>
    <n v="1.2728913979095635"/>
    <n v="1.2728913979095635"/>
    <n v="9"/>
  </r>
  <r>
    <s v="教培"/>
    <s v="母婴服务"/>
    <x v="4"/>
    <x v="3"/>
    <s v="C母婴服务"/>
    <x v="4"/>
    <x v="147"/>
    <x v="1"/>
    <n v="29"/>
    <n v="0"/>
    <n v="0.31900000000000001"/>
    <n v="0"/>
    <n v="0"/>
    <n v="0"/>
    <n v="0"/>
    <n v="0.15"/>
    <n v="0"/>
    <n v="0.85000000000000009"/>
    <n v="0"/>
    <n v="8723.5"/>
    <n v="0"/>
    <n v="1.2358168911743335E-2"/>
    <n v="0.35838689844055671"/>
    <n v="0.35838689844055671"/>
    <n v="0"/>
  </r>
  <r>
    <s v="教培"/>
    <s v="母婴服务"/>
    <x v="4"/>
    <x v="3"/>
    <s v="C母婴服务"/>
    <x v="4"/>
    <x v="148"/>
    <x v="1"/>
    <n v="52"/>
    <n v="1"/>
    <n v="0.31900000000000001"/>
    <n v="0.02"/>
    <n v="2"/>
    <n v="0"/>
    <n v="0"/>
    <n v="0.15"/>
    <n v="0.3"/>
    <n v="0.85000000000000009"/>
    <n v="0.3529411764705882"/>
    <n v="8723.5"/>
    <n v="3078.8823529411761"/>
    <n v="1.2358168911743335E-2"/>
    <n v="0.64262478341065343"/>
    <n v="0.31900000000000001"/>
    <n v="0"/>
  </r>
  <r>
    <s v="教培"/>
    <s v="母婴服务"/>
    <x v="4"/>
    <x v="3"/>
    <s v="C母婴服务"/>
    <x v="22"/>
    <x v="149"/>
    <x v="1"/>
    <n v="38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696104186462467"/>
    <n v="0.4696104186462467"/>
    <n v="2"/>
  </r>
  <r>
    <s v="教培"/>
    <s v="母婴服务"/>
    <x v="4"/>
    <x v="3"/>
    <s v="C母婴服务"/>
    <x v="26"/>
    <x v="150"/>
    <x v="1"/>
    <n v="167"/>
    <n v="10"/>
    <n v="0.31900000000000001"/>
    <n v="0.06"/>
    <n v="44"/>
    <n v="10"/>
    <n v="0.23"/>
    <n v="0.15"/>
    <n v="10"/>
    <n v="0.85000000000000009"/>
    <n v="8.0117647058823529"/>
    <n v="8723.5"/>
    <n v="69890.629411764705"/>
    <n v="1.2358168911743335E-2"/>
    <n v="2.063814208261137"/>
    <n v="3.19"/>
    <n v="0"/>
  </r>
  <r>
    <s v="教培"/>
    <s v="母婴服务"/>
    <x v="4"/>
    <x v="3"/>
    <s v="C母婴服务"/>
    <x v="15"/>
    <x v="151"/>
    <x v="1"/>
    <n v="22"/>
    <n v="0"/>
    <n v="0.31900000000000001"/>
    <n v="0"/>
    <n v="0"/>
    <n v="0"/>
    <n v="0"/>
    <n v="0.15"/>
    <n v="0"/>
    <n v="0.85000000000000009"/>
    <n v="0"/>
    <n v="8723.5"/>
    <n v="0"/>
    <n v="1.2358168911743335E-2"/>
    <n v="0.27187971605835337"/>
    <n v="0.27187971605835337"/>
    <n v="0"/>
  </r>
  <r>
    <s v="教培"/>
    <s v="母婴服务"/>
    <x v="4"/>
    <x v="3"/>
    <s v="C母婴服务"/>
    <x v="29"/>
    <x v="152"/>
    <x v="1"/>
    <n v="23"/>
    <n v="0"/>
    <n v="0.31900000000000001"/>
    <n v="0"/>
    <n v="0"/>
    <n v="0"/>
    <n v="0"/>
    <n v="0.15"/>
    <n v="0"/>
    <n v="0.85000000000000009"/>
    <n v="0"/>
    <n v="8723.5"/>
    <n v="0"/>
    <n v="1.2358168911743335E-2"/>
    <n v="0.28423788497009672"/>
    <n v="0.28423788497009672"/>
    <n v="1"/>
  </r>
  <r>
    <s v="教培"/>
    <s v="母婴服务"/>
    <x v="4"/>
    <x v="3"/>
    <s v="C母婴服务"/>
    <x v="16"/>
    <x v="153"/>
    <x v="1"/>
    <n v="135"/>
    <n v="2"/>
    <n v="0.31900000000000001"/>
    <n v="0.01"/>
    <n v="16"/>
    <n v="1"/>
    <n v="0.06"/>
    <n v="0.15"/>
    <n v="2.4"/>
    <n v="0.85000000000000009"/>
    <n v="2.4482352941176466"/>
    <n v="8723.5"/>
    <n v="21357.180588235289"/>
    <n v="1.2358168911743335E-2"/>
    <n v="1.6683528030853503"/>
    <n v="0.63800000000000001"/>
    <n v="13"/>
  </r>
  <r>
    <s v="教培"/>
    <s v="母婴服务"/>
    <x v="4"/>
    <x v="3"/>
    <s v="C母婴服务"/>
    <x v="26"/>
    <x v="154"/>
    <x v="1"/>
    <n v="54"/>
    <n v="0"/>
    <n v="0.31900000000000001"/>
    <n v="0"/>
    <n v="14"/>
    <n v="0"/>
    <n v="0"/>
    <n v="0.15"/>
    <n v="2.1"/>
    <n v="0.85000000000000009"/>
    <n v="2.4705882352941173"/>
    <n v="8723.5"/>
    <n v="21552.176470588231"/>
    <n v="1.2358168911743335E-2"/>
    <n v="0.66734112123414002"/>
    <n v="0.66734112123414002"/>
    <n v="6"/>
  </r>
  <r>
    <s v="教培"/>
    <s v="母婴服务"/>
    <x v="4"/>
    <x v="3"/>
    <s v="C母婴服务"/>
    <x v="18"/>
    <x v="155"/>
    <x v="0"/>
    <n v="11"/>
    <n v="0"/>
    <n v="0.31900000000000001"/>
    <n v="0"/>
    <n v="0"/>
    <n v="0"/>
    <n v="0"/>
    <n v="0.15"/>
    <n v="0"/>
    <n v="0.85000000000000009"/>
    <n v="0"/>
    <n v="8723.5"/>
    <n v="0"/>
    <n v="1.2358168911743335E-2"/>
    <n v="0.13593985802917669"/>
    <n v="0.13593985802917669"/>
    <n v="0"/>
  </r>
  <r>
    <s v="教培"/>
    <s v="母婴服务"/>
    <x v="4"/>
    <x v="3"/>
    <s v="C母婴服务"/>
    <x v="22"/>
    <x v="156"/>
    <x v="1"/>
    <n v="29"/>
    <n v="0"/>
    <n v="0.31900000000000001"/>
    <n v="0"/>
    <n v="0"/>
    <n v="0"/>
    <n v="0"/>
    <n v="0.15"/>
    <n v="0"/>
    <n v="0.85000000000000009"/>
    <n v="0"/>
    <n v="8723.5"/>
    <n v="0"/>
    <n v="1.2358168911743335E-2"/>
    <n v="0.35838689844055671"/>
    <n v="0.35838689844055671"/>
    <n v="1"/>
  </r>
  <r>
    <s v="教培"/>
    <s v="母婴服务"/>
    <x v="4"/>
    <x v="3"/>
    <s v="C母婴服务"/>
    <x v="2"/>
    <x v="157"/>
    <x v="1"/>
    <n v="251"/>
    <n v="2"/>
    <n v="0.31900000000000001"/>
    <n v="0.01"/>
    <n v="43"/>
    <n v="2"/>
    <n v="0.05"/>
    <n v="0.15"/>
    <n v="6.45"/>
    <n v="0.85000000000000009"/>
    <n v="6.8376470588235287"/>
    <n v="8723.5"/>
    <n v="59648.214117647054"/>
    <n v="1.2358168911743335E-2"/>
    <n v="3.1019003968475771"/>
    <n v="1.739900396847577"/>
    <n v="27"/>
  </r>
  <r>
    <s v="教培"/>
    <s v="母婴服务"/>
    <x v="4"/>
    <x v="3"/>
    <s v="C母婴服务"/>
    <x v="12"/>
    <x v="158"/>
    <x v="0"/>
    <n v="19"/>
    <n v="0"/>
    <n v="0.31900000000000001"/>
    <n v="0"/>
    <n v="0"/>
    <n v="0"/>
    <n v="0"/>
    <n v="0.15"/>
    <n v="0"/>
    <n v="0.85000000000000009"/>
    <n v="0"/>
    <n v="8723.5"/>
    <n v="0"/>
    <n v="1.2358168911743335E-2"/>
    <n v="0.23480520932312335"/>
    <n v="0.23480520932312335"/>
    <n v="0"/>
  </r>
  <r>
    <s v="教培"/>
    <s v="母婴服务"/>
    <x v="4"/>
    <x v="3"/>
    <s v="C母婴服务"/>
    <x v="14"/>
    <x v="159"/>
    <x v="1"/>
    <n v="95"/>
    <n v="0"/>
    <n v="0.31900000000000001"/>
    <n v="0"/>
    <n v="8"/>
    <n v="0"/>
    <n v="0"/>
    <n v="0.15"/>
    <n v="1.2"/>
    <n v="0.85000000000000009"/>
    <n v="1.4117647058823528"/>
    <n v="8723.5"/>
    <n v="12315.529411764704"/>
    <n v="1.2358168911743335E-2"/>
    <n v="1.1740260466156167"/>
    <n v="1.1740260466156167"/>
    <n v="1"/>
  </r>
  <r>
    <s v="教培"/>
    <s v="母婴服务"/>
    <x v="4"/>
    <x v="3"/>
    <s v="C母婴服务"/>
    <x v="4"/>
    <x v="160"/>
    <x v="1"/>
    <n v="43"/>
    <n v="0"/>
    <n v="0.31900000000000001"/>
    <n v="0"/>
    <n v="0"/>
    <n v="0"/>
    <n v="0"/>
    <n v="0.15"/>
    <n v="0"/>
    <n v="0.85000000000000009"/>
    <n v="0"/>
    <n v="8723.5"/>
    <n v="0"/>
    <n v="1.2358168911743335E-2"/>
    <n v="0.53140126320496339"/>
    <n v="0.53140126320496339"/>
    <n v="1"/>
  </r>
  <r>
    <s v="教培"/>
    <s v="母婴服务"/>
    <x v="4"/>
    <x v="3"/>
    <s v="C母婴服务"/>
    <x v="23"/>
    <x v="161"/>
    <x v="1"/>
    <n v="31"/>
    <n v="0"/>
    <n v="0.31900000000000001"/>
    <n v="0"/>
    <n v="0"/>
    <n v="0"/>
    <n v="0"/>
    <n v="0.15"/>
    <n v="0"/>
    <n v="0.85000000000000009"/>
    <n v="0"/>
    <n v="8723.5"/>
    <n v="0"/>
    <n v="1.2358168911743335E-2"/>
    <n v="0.38310323626404336"/>
    <n v="0.38310323626404336"/>
    <n v="0"/>
  </r>
  <r>
    <s v="教培"/>
    <s v="母婴服务"/>
    <x v="4"/>
    <x v="3"/>
    <s v="C母婴服务"/>
    <x v="18"/>
    <x v="162"/>
    <x v="0"/>
    <n v="35"/>
    <n v="0"/>
    <n v="0.31900000000000001"/>
    <n v="0"/>
    <n v="0"/>
    <n v="0"/>
    <n v="0"/>
    <n v="0.15"/>
    <n v="0"/>
    <n v="0.85000000000000009"/>
    <n v="0"/>
    <n v="8723.5"/>
    <n v="0"/>
    <n v="1.2358168911743335E-2"/>
    <n v="0.4325359119110167"/>
    <n v="0.4325359119110167"/>
    <n v="0"/>
  </r>
  <r>
    <s v="教培"/>
    <s v="母婴服务"/>
    <x v="4"/>
    <x v="3"/>
    <s v="C母婴服务"/>
    <x v="12"/>
    <x v="163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6"/>
    <x v="164"/>
    <x v="0"/>
    <n v="32"/>
    <n v="1"/>
    <n v="0.31900000000000001"/>
    <n v="0.03"/>
    <n v="0"/>
    <n v="0"/>
    <n v="0"/>
    <n v="0.15"/>
    <n v="0"/>
    <n v="0.85000000000000009"/>
    <n v="0"/>
    <n v="8723.5"/>
    <n v="0"/>
    <n v="1.2358168911743335E-2"/>
    <n v="0.39546140517578671"/>
    <n v="0.31900000000000001"/>
    <n v="2"/>
  </r>
  <r>
    <s v="教培"/>
    <s v="母婴服务"/>
    <x v="4"/>
    <x v="3"/>
    <s v="C母婴服务"/>
    <x v="3"/>
    <x v="165"/>
    <x v="0"/>
    <n v="143"/>
    <n v="6"/>
    <n v="0.31900000000000001"/>
    <n v="0.04"/>
    <n v="31"/>
    <n v="5"/>
    <n v="0.16"/>
    <n v="0.15"/>
    <n v="5"/>
    <n v="0.85000000000000009"/>
    <n v="4.0058823529411764"/>
    <n v="8723.5"/>
    <n v="34945.314705882352"/>
    <n v="1.2358168911743335E-2"/>
    <n v="1.7672181543792969"/>
    <n v="1.9140000000000001"/>
    <n v="28"/>
  </r>
  <r>
    <s v="教培"/>
    <s v="母婴服务"/>
    <x v="4"/>
    <x v="3"/>
    <s v="C母婴服务"/>
    <x v="2"/>
    <x v="166"/>
    <x v="1"/>
    <n v="57"/>
    <n v="2"/>
    <n v="0.31900000000000001"/>
    <n v="0.04"/>
    <n v="5"/>
    <n v="2"/>
    <n v="0.4"/>
    <n v="0.15"/>
    <n v="2"/>
    <n v="0.85000000000000009"/>
    <n v="1.6023529411764705"/>
    <n v="8723.5"/>
    <n v="13978.125882352941"/>
    <n v="1.2358168911743335E-2"/>
    <n v="0.70441562796937007"/>
    <n v="0.63800000000000001"/>
    <n v="1"/>
  </r>
  <r>
    <s v="教培"/>
    <s v="母婴服务"/>
    <x v="4"/>
    <x v="3"/>
    <s v="C母婴服务"/>
    <x v="26"/>
    <x v="167"/>
    <x v="1"/>
    <n v="42"/>
    <n v="0"/>
    <n v="0.31900000000000001"/>
    <n v="0"/>
    <n v="0"/>
    <n v="0"/>
    <n v="0"/>
    <n v="0.15"/>
    <n v="0"/>
    <n v="0.85000000000000009"/>
    <n v="0"/>
    <n v="8723.5"/>
    <n v="0"/>
    <n v="1.2358168911743335E-2"/>
    <n v="0.51904309429322004"/>
    <n v="0.51904309429322004"/>
    <n v="1"/>
  </r>
  <r>
    <s v="教培"/>
    <s v="母婴服务"/>
    <x v="4"/>
    <x v="3"/>
    <s v="C母婴服务"/>
    <x v="8"/>
    <x v="168"/>
    <x v="0"/>
    <n v="48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0.59319210776368003"/>
    <n v="0.59319210776368003"/>
    <n v="1"/>
  </r>
  <r>
    <s v="教培"/>
    <s v="母婴服务"/>
    <x v="4"/>
    <x v="3"/>
    <s v="C母婴服务"/>
    <x v="13"/>
    <x v="169"/>
    <x v="1"/>
    <n v="20"/>
    <n v="1"/>
    <n v="0.31900000000000001"/>
    <n v="0.05"/>
    <n v="0"/>
    <n v="0"/>
    <n v="0"/>
    <n v="0.15"/>
    <n v="0"/>
    <n v="0.85000000000000009"/>
    <n v="0"/>
    <n v="8723.5"/>
    <n v="0"/>
    <n v="1.2358168911743335E-2"/>
    <n v="0.2471633782348667"/>
    <n v="0.31900000000000001"/>
    <n v="0"/>
  </r>
  <r>
    <s v="教培"/>
    <s v="母婴服务"/>
    <x v="4"/>
    <x v="3"/>
    <s v="C母婴服务"/>
    <x v="30"/>
    <x v="170"/>
    <x v="2"/>
    <n v="13"/>
    <n v="0"/>
    <n v="0.31900000000000001"/>
    <n v="0"/>
    <n v="0"/>
    <n v="0"/>
    <n v="0"/>
    <n v="0.15"/>
    <n v="0"/>
    <n v="0.85000000000000009"/>
    <n v="0"/>
    <n v="8723.5"/>
    <n v="0"/>
    <n v="1.2358168911743335E-2"/>
    <n v="0.16065619585266336"/>
    <n v="0.16065619585266336"/>
    <n v="0"/>
  </r>
  <r>
    <s v="教培"/>
    <s v="母婴服务"/>
    <x v="4"/>
    <x v="3"/>
    <s v="C母婴服务"/>
    <x v="3"/>
    <x v="171"/>
    <x v="0"/>
    <n v="131"/>
    <n v="1"/>
    <n v="0.31900000000000001"/>
    <n v="0.01"/>
    <n v="17"/>
    <n v="1"/>
    <n v="0.06"/>
    <n v="0.15"/>
    <n v="2.5499999999999998"/>
    <n v="0.85000000000000009"/>
    <n v="2.6247058823529406"/>
    <n v="8723.5"/>
    <n v="22896.621764705877"/>
    <n v="1.2358168911743335E-2"/>
    <n v="1.6189201274383769"/>
    <n v="0.93792012743837683"/>
    <n v="10"/>
  </r>
  <r>
    <s v="教培"/>
    <s v="母婴服务"/>
    <x v="4"/>
    <x v="3"/>
    <s v="C母婴服务"/>
    <x v="4"/>
    <x v="172"/>
    <x v="1"/>
    <n v="14"/>
    <n v="0"/>
    <n v="0.31900000000000001"/>
    <n v="0"/>
    <n v="0"/>
    <n v="0"/>
    <n v="0"/>
    <n v="0.15"/>
    <n v="0"/>
    <n v="0.85000000000000009"/>
    <n v="0"/>
    <n v="8723.5"/>
    <n v="0"/>
    <n v="1.2358168911743335E-2"/>
    <n v="0.17301436476440668"/>
    <n v="0.17301436476440668"/>
    <n v="0"/>
  </r>
  <r>
    <s v="教培"/>
    <s v="母婴服务"/>
    <x v="4"/>
    <x v="3"/>
    <s v="C母婴服务"/>
    <x v="12"/>
    <x v="173"/>
    <x v="0"/>
    <n v="41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50668492538147669"/>
    <n v="0.50668492538147669"/>
    <n v="0"/>
  </r>
  <r>
    <s v="教培"/>
    <s v="母婴服务"/>
    <x v="4"/>
    <x v="3"/>
    <s v="C母婴服务"/>
    <x v="20"/>
    <x v="174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16"/>
    <x v="175"/>
    <x v="1"/>
    <n v="167"/>
    <n v="2"/>
    <n v="0.31900000000000001"/>
    <n v="0.01"/>
    <n v="15"/>
    <n v="2"/>
    <n v="0.13"/>
    <n v="0.15"/>
    <n v="2.25"/>
    <n v="0.85000000000000009"/>
    <n v="1.8964705882352941"/>
    <n v="8723.5"/>
    <n v="16543.861176470589"/>
    <n v="1.2358168911743335E-2"/>
    <n v="2.063814208261137"/>
    <n v="0.70181420826113705"/>
    <n v="17"/>
  </r>
  <r>
    <s v="教培"/>
    <s v="母婴服务"/>
    <x v="4"/>
    <x v="3"/>
    <s v="C母婴服务"/>
    <x v="8"/>
    <x v="176"/>
    <x v="0"/>
    <n v="20"/>
    <n v="0"/>
    <n v="0.31900000000000001"/>
    <n v="0"/>
    <n v="0"/>
    <n v="0"/>
    <n v="0"/>
    <n v="0.15"/>
    <n v="0"/>
    <n v="0.85000000000000009"/>
    <n v="0"/>
    <n v="8723.5"/>
    <n v="0"/>
    <n v="1.2358168911743335E-2"/>
    <n v="0.2471633782348667"/>
    <n v="0.2471633782348667"/>
    <n v="2"/>
  </r>
  <r>
    <s v="教培"/>
    <s v="母婴服务"/>
    <x v="4"/>
    <x v="3"/>
    <s v="C母婴服务"/>
    <x v="25"/>
    <x v="177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30"/>
    <x v="178"/>
    <x v="2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14"/>
    <x v="179"/>
    <x v="1"/>
    <n v="65"/>
    <n v="1"/>
    <n v="0.31900000000000001"/>
    <n v="0.02"/>
    <n v="5"/>
    <n v="1"/>
    <n v="0.2"/>
    <n v="0.15"/>
    <n v="1"/>
    <n v="0.85000000000000009"/>
    <n v="0.80117647058823527"/>
    <n v="8723.5"/>
    <n v="6989.0629411764703"/>
    <n v="1.2358168911743335E-2"/>
    <n v="0.80328097926331676"/>
    <n v="0.31900000000000001"/>
    <n v="4"/>
  </r>
  <r>
    <s v="教培"/>
    <s v="母婴服务"/>
    <x v="4"/>
    <x v="3"/>
    <s v="C母婴服务"/>
    <x v="25"/>
    <x v="180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5"/>
    <x v="181"/>
    <x v="1"/>
    <n v="37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0.4572522497345034"/>
    <n v="0.4572522497345034"/>
    <n v="0"/>
  </r>
  <r>
    <s v="教培"/>
    <s v="母婴服务"/>
    <x v="4"/>
    <x v="3"/>
    <s v="C母婴服务"/>
    <x v="20"/>
    <x v="182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30"/>
    <x v="183"/>
    <x v="2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12"/>
    <x v="184"/>
    <x v="0"/>
    <n v="39"/>
    <n v="0"/>
    <n v="0.31900000000000001"/>
    <n v="0"/>
    <n v="0"/>
    <n v="0"/>
    <n v="0"/>
    <n v="0.15"/>
    <n v="0"/>
    <n v="0.85000000000000009"/>
    <n v="0"/>
    <n v="8723.5"/>
    <n v="0"/>
    <n v="1.2358168911743335E-2"/>
    <n v="0.48196858755799005"/>
    <n v="0.48196858755799005"/>
    <n v="0"/>
  </r>
  <r>
    <s v="教培"/>
    <s v="母婴服务"/>
    <x v="4"/>
    <x v="3"/>
    <s v="C母婴服务"/>
    <x v="23"/>
    <x v="185"/>
    <x v="1"/>
    <n v="51"/>
    <n v="0"/>
    <n v="0.31900000000000001"/>
    <n v="0"/>
    <n v="6"/>
    <n v="0"/>
    <n v="0"/>
    <n v="0.15"/>
    <n v="0.89999999999999991"/>
    <n v="0.85000000000000009"/>
    <n v="1.0588235294117645"/>
    <n v="8723.5"/>
    <n v="9236.6470588235279"/>
    <n v="1.2358168911743335E-2"/>
    <n v="0.63026661449891008"/>
    <n v="0.63026661449891008"/>
    <n v="1"/>
  </r>
  <r>
    <s v="教培"/>
    <s v="母婴服务"/>
    <x v="4"/>
    <x v="3"/>
    <s v="C母婴服务"/>
    <x v="23"/>
    <x v="186"/>
    <x v="1"/>
    <n v="60"/>
    <n v="0"/>
    <n v="0.31900000000000001"/>
    <n v="0"/>
    <n v="7"/>
    <n v="0"/>
    <n v="0"/>
    <n v="0.15"/>
    <n v="1.05"/>
    <n v="0.85000000000000009"/>
    <n v="1.2352941176470587"/>
    <n v="8723.5"/>
    <n v="10776.088235294115"/>
    <n v="1.2358168911743335E-2"/>
    <n v="0.74149013470460012"/>
    <n v="0.74149013470460012"/>
    <n v="1"/>
  </r>
  <r>
    <s v="教培"/>
    <s v="母婴服务"/>
    <x v="4"/>
    <x v="3"/>
    <s v="C母婴服务"/>
    <x v="12"/>
    <x v="187"/>
    <x v="0"/>
    <n v="16"/>
    <n v="0"/>
    <n v="0.31900000000000001"/>
    <n v="0"/>
    <n v="0"/>
    <n v="0"/>
    <n v="0"/>
    <n v="0.15"/>
    <n v="0"/>
    <n v="0.85000000000000009"/>
    <n v="0"/>
    <n v="8723.5"/>
    <n v="0"/>
    <n v="1.2358168911743335E-2"/>
    <n v="0.19773070258789335"/>
    <n v="0.19773070258789335"/>
    <n v="0"/>
  </r>
  <r>
    <s v="教培"/>
    <s v="母婴服务"/>
    <x v="4"/>
    <x v="3"/>
    <s v="C母婴服务"/>
    <x v="8"/>
    <x v="188"/>
    <x v="0"/>
    <n v="20"/>
    <n v="0"/>
    <n v="0.31900000000000001"/>
    <n v="0"/>
    <n v="0"/>
    <n v="0"/>
    <n v="0"/>
    <n v="0.15"/>
    <n v="0"/>
    <n v="0.85000000000000009"/>
    <n v="0"/>
    <n v="8723.5"/>
    <n v="0"/>
    <n v="1.2358168911743335E-2"/>
    <n v="0.2471633782348667"/>
    <n v="0.2471633782348667"/>
    <n v="0"/>
  </r>
  <r>
    <s v="教培"/>
    <s v="母婴服务"/>
    <x v="4"/>
    <x v="3"/>
    <s v="C母婴服务"/>
    <x v="12"/>
    <x v="189"/>
    <x v="0"/>
    <n v="96"/>
    <n v="1"/>
    <n v="0.31900000000000001"/>
    <n v="0.01"/>
    <n v="4"/>
    <n v="1"/>
    <n v="0.25"/>
    <n v="0.15"/>
    <n v="1"/>
    <n v="0.85000000000000009"/>
    <n v="0.80117647058823527"/>
    <n v="8723.5"/>
    <n v="6989.0629411764703"/>
    <n v="1.2358168911743335E-2"/>
    <n v="1.1863842155273601"/>
    <n v="0.50538421552736001"/>
    <n v="0"/>
  </r>
  <r>
    <s v="教培"/>
    <s v="母婴服务"/>
    <x v="4"/>
    <x v="3"/>
    <s v="C母婴服务"/>
    <x v="23"/>
    <x v="190"/>
    <x v="1"/>
    <n v="26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0.32131239170532672"/>
    <n v="0.32131239170532672"/>
    <n v="0"/>
  </r>
  <r>
    <s v="教培"/>
    <s v="母婴服务"/>
    <x v="4"/>
    <x v="3"/>
    <s v="C母婴服务"/>
    <x v="13"/>
    <x v="191"/>
    <x v="1"/>
    <n v="43"/>
    <n v="0"/>
    <n v="0.31900000000000001"/>
    <n v="0"/>
    <n v="6"/>
    <n v="0"/>
    <n v="0"/>
    <n v="0.15"/>
    <n v="0.89999999999999991"/>
    <n v="0.85000000000000009"/>
    <n v="1.0588235294117645"/>
    <n v="8723.5"/>
    <n v="9236.6470588235279"/>
    <n v="1.2358168911743335E-2"/>
    <n v="0.53140126320496339"/>
    <n v="0.53140126320496339"/>
    <n v="0"/>
  </r>
  <r>
    <s v="教培"/>
    <s v="母婴服务"/>
    <x v="4"/>
    <x v="3"/>
    <s v="C母婴服务"/>
    <x v="13"/>
    <x v="192"/>
    <x v="1"/>
    <n v="11"/>
    <n v="1"/>
    <n v="0.31900000000000001"/>
    <n v="0.09"/>
    <n v="0"/>
    <n v="0"/>
    <n v="0"/>
    <n v="0.15"/>
    <n v="0"/>
    <n v="0.85000000000000009"/>
    <n v="0"/>
    <n v="8723.5"/>
    <n v="0"/>
    <n v="1.2358168911743335E-2"/>
    <n v="0.13593985802917669"/>
    <n v="0.31900000000000001"/>
    <n v="0"/>
  </r>
  <r>
    <s v="教培"/>
    <s v="母婴服务"/>
    <x v="4"/>
    <x v="3"/>
    <s v="C母婴服务"/>
    <x v="7"/>
    <x v="193"/>
    <x v="0"/>
    <n v="26"/>
    <n v="0"/>
    <n v="0.31900000000000001"/>
    <n v="0"/>
    <n v="0"/>
    <n v="0"/>
    <n v="0"/>
    <n v="0.15"/>
    <n v="0"/>
    <n v="0.85000000000000009"/>
    <n v="0"/>
    <n v="8723.5"/>
    <n v="0"/>
    <n v="1.2358168911743335E-2"/>
    <n v="0.32131239170532672"/>
    <n v="0.32131239170532672"/>
    <n v="0"/>
  </r>
  <r>
    <s v="教培"/>
    <s v="母婴服务"/>
    <x v="4"/>
    <x v="3"/>
    <s v="C母婴服务"/>
    <x v="29"/>
    <x v="194"/>
    <x v="1"/>
    <n v="25"/>
    <n v="0"/>
    <n v="0.31900000000000001"/>
    <n v="0"/>
    <n v="0"/>
    <n v="0"/>
    <n v="0"/>
    <n v="0.15"/>
    <n v="0"/>
    <n v="0.85000000000000009"/>
    <n v="0"/>
    <n v="8723.5"/>
    <n v="0"/>
    <n v="1.2358168911743335E-2"/>
    <n v="0.30895422279358337"/>
    <n v="0.30895422279358337"/>
    <n v="0"/>
  </r>
  <r>
    <s v="教培"/>
    <s v="母婴服务"/>
    <x v="4"/>
    <x v="3"/>
    <s v="C母婴服务"/>
    <x v="30"/>
    <x v="195"/>
    <x v="2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31"/>
    <x v="196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14"/>
    <x v="197"/>
    <x v="1"/>
    <n v="138"/>
    <n v="0"/>
    <n v="0.31900000000000001"/>
    <n v="0"/>
    <n v="7"/>
    <n v="0"/>
    <n v="0"/>
    <n v="0.15"/>
    <n v="1.05"/>
    <n v="0.85000000000000009"/>
    <n v="1.2352941176470587"/>
    <n v="8723.5"/>
    <n v="10776.088235294115"/>
    <n v="1.2358168911743335E-2"/>
    <n v="1.7054273098205801"/>
    <n v="1.7054273098205801"/>
    <n v="1"/>
  </r>
  <r>
    <s v="教培"/>
    <s v="母婴服务"/>
    <x v="4"/>
    <x v="3"/>
    <s v="C母婴服务"/>
    <x v="7"/>
    <x v="198"/>
    <x v="0"/>
    <n v="58"/>
    <n v="1"/>
    <n v="0.31900000000000001"/>
    <n v="0.02"/>
    <n v="15"/>
    <n v="1"/>
    <n v="7.0000000000000007E-2"/>
    <n v="0.15"/>
    <n v="2.25"/>
    <n v="0.85000000000000009"/>
    <n v="2.2717647058823527"/>
    <n v="8723.5"/>
    <n v="19817.739411764705"/>
    <n v="1.2358168911743335E-2"/>
    <n v="0.71677379688111342"/>
    <n v="0.31900000000000001"/>
    <n v="0"/>
  </r>
  <r>
    <s v="教培"/>
    <s v="母婴服务"/>
    <x v="4"/>
    <x v="3"/>
    <s v="C母婴服务"/>
    <x v="18"/>
    <x v="199"/>
    <x v="0"/>
    <n v="50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61790844558716673"/>
    <n v="0.61790844558716673"/>
    <n v="1"/>
  </r>
  <r>
    <s v="教培"/>
    <s v="母婴服务"/>
    <x v="4"/>
    <x v="3"/>
    <s v="C母婴服务"/>
    <x v="7"/>
    <x v="200"/>
    <x v="0"/>
    <n v="80"/>
    <n v="0"/>
    <n v="0.31900000000000001"/>
    <n v="0"/>
    <n v="17"/>
    <n v="0"/>
    <n v="0"/>
    <n v="0.15"/>
    <n v="2.5499999999999998"/>
    <n v="0.85000000000000009"/>
    <n v="2.9999999999999996"/>
    <n v="8723.5"/>
    <n v="26170.499999999996"/>
    <n v="1.2358168911743335E-2"/>
    <n v="0.98865351293946679"/>
    <n v="0.98865351293946679"/>
    <n v="3"/>
  </r>
  <r>
    <s v="教培"/>
    <s v="母婴服务"/>
    <x v="4"/>
    <x v="3"/>
    <s v="C母婴服务"/>
    <x v="3"/>
    <x v="201"/>
    <x v="0"/>
    <n v="70"/>
    <n v="0"/>
    <n v="0.31900000000000001"/>
    <n v="0"/>
    <n v="0"/>
    <n v="0"/>
    <n v="0"/>
    <n v="0.15"/>
    <n v="0"/>
    <n v="0.85000000000000009"/>
    <n v="0"/>
    <n v="8723.5"/>
    <n v="0"/>
    <n v="1.2358168911743335E-2"/>
    <n v="0.8650718238220334"/>
    <n v="0.8650718238220334"/>
    <n v="7"/>
  </r>
  <r>
    <s v="教培"/>
    <s v="母婴服务"/>
    <x v="4"/>
    <x v="3"/>
    <s v="C母婴服务"/>
    <x v="7"/>
    <x v="202"/>
    <x v="0"/>
    <n v="59"/>
    <n v="0"/>
    <n v="0.31900000000000001"/>
    <n v="0"/>
    <n v="0"/>
    <n v="0"/>
    <n v="0"/>
    <n v="0.15"/>
    <n v="0"/>
    <n v="0.85000000000000009"/>
    <n v="0"/>
    <n v="8723.5"/>
    <n v="0"/>
    <n v="1.2358168911743335E-2"/>
    <n v="0.72913196579285677"/>
    <n v="0.72913196579285677"/>
    <n v="1"/>
  </r>
  <r>
    <s v="教培"/>
    <s v="母婴服务"/>
    <x v="4"/>
    <x v="3"/>
    <s v="C母婴服务"/>
    <x v="12"/>
    <x v="203"/>
    <x v="0"/>
    <n v="26"/>
    <n v="0"/>
    <n v="0.31900000000000001"/>
    <n v="0"/>
    <n v="0"/>
    <n v="0"/>
    <n v="0"/>
    <n v="0.15"/>
    <n v="0"/>
    <n v="0.85000000000000009"/>
    <n v="0"/>
    <n v="8723.5"/>
    <n v="0"/>
    <n v="1.2358168911743335E-2"/>
    <n v="0.32131239170532672"/>
    <n v="0.32131239170532672"/>
    <n v="0"/>
  </r>
  <r>
    <s v="教培"/>
    <s v="母婴服务"/>
    <x v="4"/>
    <x v="3"/>
    <s v="C母婴服务"/>
    <x v="15"/>
    <x v="204"/>
    <x v="1"/>
    <n v="72"/>
    <n v="1"/>
    <n v="0.31900000000000001"/>
    <n v="0.01"/>
    <n v="9"/>
    <n v="1"/>
    <n v="0.11"/>
    <n v="0.15"/>
    <n v="1.3499999999999999"/>
    <n v="0.85000000000000009"/>
    <n v="1.212941176470588"/>
    <n v="8723.5"/>
    <n v="10581.092352941174"/>
    <n v="1.2358168911743335E-2"/>
    <n v="0.8897881616455201"/>
    <n v="0.31900000000000001"/>
    <n v="1"/>
  </r>
  <r>
    <s v="教培"/>
    <s v="母婴服务"/>
    <x v="4"/>
    <x v="3"/>
    <s v="C母婴服务"/>
    <x v="22"/>
    <x v="205"/>
    <x v="1"/>
    <n v="24"/>
    <n v="1"/>
    <n v="0.31900000000000001"/>
    <n v="0.04"/>
    <n v="0"/>
    <n v="0"/>
    <n v="0"/>
    <n v="0.15"/>
    <n v="0"/>
    <n v="0.85000000000000009"/>
    <n v="0"/>
    <n v="8723.5"/>
    <n v="0"/>
    <n v="1.2358168911743335E-2"/>
    <n v="0.29659605388184002"/>
    <n v="0.31900000000000001"/>
    <n v="0"/>
  </r>
  <r>
    <s v="教培"/>
    <s v="母婴服务"/>
    <x v="4"/>
    <x v="3"/>
    <s v="C母婴服务"/>
    <x v="27"/>
    <x v="206"/>
    <x v="1"/>
    <n v="83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1.0257280196746967"/>
    <n v="1.0257280196746967"/>
    <n v="2"/>
  </r>
  <r>
    <s v="教培"/>
    <s v="母婴服务"/>
    <x v="4"/>
    <x v="3"/>
    <s v="C母婴服务"/>
    <x v="18"/>
    <x v="207"/>
    <x v="0"/>
    <n v="62"/>
    <n v="0"/>
    <n v="0.31900000000000001"/>
    <n v="0"/>
    <n v="0"/>
    <n v="0"/>
    <n v="0"/>
    <n v="0.15"/>
    <n v="0"/>
    <n v="0.85000000000000009"/>
    <n v="0"/>
    <n v="8723.5"/>
    <n v="0"/>
    <n v="1.2358168911743335E-2"/>
    <n v="0.76620647252808671"/>
    <n v="0.76620647252808671"/>
    <n v="1"/>
  </r>
  <r>
    <s v="教培"/>
    <s v="母婴服务"/>
    <x v="4"/>
    <x v="3"/>
    <s v="C母婴服务"/>
    <x v="15"/>
    <x v="208"/>
    <x v="1"/>
    <n v="74"/>
    <n v="1"/>
    <n v="0.31900000000000001"/>
    <n v="0.01"/>
    <n v="11"/>
    <n v="1"/>
    <n v="0.09"/>
    <n v="0.15"/>
    <n v="1.65"/>
    <n v="0.85000000000000009"/>
    <n v="1.5658823529411763"/>
    <n v="8723.5"/>
    <n v="13659.97470588235"/>
    <n v="1.2358168911743335E-2"/>
    <n v="0.9145044994690068"/>
    <n v="0.31900000000000001"/>
    <n v="2"/>
  </r>
  <r>
    <s v="教培"/>
    <s v="母婴服务"/>
    <x v="4"/>
    <x v="3"/>
    <s v="C母婴服务"/>
    <x v="3"/>
    <x v="209"/>
    <x v="0"/>
    <n v="96"/>
    <n v="2"/>
    <n v="0.31900000000000001"/>
    <n v="0.02"/>
    <n v="26"/>
    <n v="2"/>
    <n v="0.08"/>
    <n v="0.15"/>
    <n v="3.9"/>
    <n v="0.85000000000000009"/>
    <n v="3.8376470588235292"/>
    <n v="8723.5"/>
    <n v="33477.714117647054"/>
    <n v="1.2358168911743335E-2"/>
    <n v="1.1863842155273601"/>
    <n v="0.63800000000000001"/>
    <n v="27"/>
  </r>
  <r>
    <s v="教培"/>
    <s v="母婴服务"/>
    <x v="4"/>
    <x v="3"/>
    <s v="C母婴服务"/>
    <x v="3"/>
    <x v="210"/>
    <x v="0"/>
    <n v="33"/>
    <n v="0"/>
    <n v="0.31900000000000001"/>
    <n v="0"/>
    <n v="0"/>
    <n v="0"/>
    <n v="0"/>
    <n v="0.15"/>
    <n v="0"/>
    <n v="0.85000000000000009"/>
    <n v="0"/>
    <n v="8723.5"/>
    <n v="0"/>
    <n v="1.2358168911743335E-2"/>
    <n v="0.40781957408753006"/>
    <n v="0.40781957408753006"/>
    <n v="5"/>
  </r>
  <r>
    <s v="教培"/>
    <s v="母婴服务"/>
    <x v="4"/>
    <x v="3"/>
    <s v="C母婴服务"/>
    <x v="3"/>
    <x v="211"/>
    <x v="0"/>
    <n v="99"/>
    <n v="0"/>
    <n v="0.31900000000000001"/>
    <n v="0"/>
    <n v="13"/>
    <n v="0"/>
    <n v="0"/>
    <n v="0.15"/>
    <n v="1.95"/>
    <n v="0.85000000000000009"/>
    <n v="2.2941176470588234"/>
    <n v="8723.5"/>
    <n v="20012.735294117647"/>
    <n v="1.2358168911743335E-2"/>
    <n v="1.2234587222625901"/>
    <n v="1.2234587222625901"/>
    <n v="14"/>
  </r>
  <r>
    <s v="教培"/>
    <s v="母婴服务"/>
    <x v="4"/>
    <x v="3"/>
    <s v="C母婴服务"/>
    <x v="10"/>
    <x v="212"/>
    <x v="0"/>
    <n v="20"/>
    <n v="0"/>
    <n v="0.31900000000000001"/>
    <n v="0"/>
    <n v="0"/>
    <n v="0"/>
    <n v="0"/>
    <n v="0.15"/>
    <n v="0"/>
    <n v="0.85000000000000009"/>
    <n v="0"/>
    <n v="8723.5"/>
    <n v="0"/>
    <n v="1.2358168911743335E-2"/>
    <n v="0.2471633782348667"/>
    <n v="0.2471633782348667"/>
    <n v="2"/>
  </r>
  <r>
    <s v="教培"/>
    <s v="母婴服务"/>
    <x v="4"/>
    <x v="3"/>
    <s v="C母婴服务"/>
    <x v="26"/>
    <x v="213"/>
    <x v="1"/>
    <n v="130"/>
    <n v="1"/>
    <n v="0.31900000000000001"/>
    <n v="0.01"/>
    <n v="10"/>
    <n v="1"/>
    <n v="0.1"/>
    <n v="0.15"/>
    <n v="1.5"/>
    <n v="0.85000000000000009"/>
    <n v="1.3894117647058823"/>
    <n v="8723.5"/>
    <n v="12120.533529411765"/>
    <n v="1.2358168911743335E-2"/>
    <n v="1.6065619585266335"/>
    <n v="0.92556195852663348"/>
    <n v="9"/>
  </r>
  <r>
    <s v="教培"/>
    <s v="母婴服务"/>
    <x v="4"/>
    <x v="3"/>
    <s v="C母婴服务"/>
    <x v="7"/>
    <x v="214"/>
    <x v="0"/>
    <n v="55"/>
    <n v="0"/>
    <n v="0.31900000000000001"/>
    <n v="0"/>
    <n v="0"/>
    <n v="0"/>
    <n v="0"/>
    <n v="0.15"/>
    <n v="0"/>
    <n v="0.85000000000000009"/>
    <n v="0"/>
    <n v="8723.5"/>
    <n v="0"/>
    <n v="1.2358168911743335E-2"/>
    <n v="0.67969929014588337"/>
    <n v="0.67969929014588337"/>
    <n v="0"/>
  </r>
  <r>
    <s v="教培"/>
    <s v="母婴服务"/>
    <x v="4"/>
    <x v="3"/>
    <s v="C母婴服务"/>
    <x v="3"/>
    <x v="215"/>
    <x v="0"/>
    <n v="19"/>
    <n v="0"/>
    <n v="0.31900000000000001"/>
    <n v="0"/>
    <n v="0"/>
    <n v="0"/>
    <n v="0"/>
    <n v="0.15"/>
    <n v="0"/>
    <n v="0.85000000000000009"/>
    <n v="0"/>
    <n v="8723.5"/>
    <n v="0"/>
    <n v="1.2358168911743335E-2"/>
    <n v="0.23480520932312335"/>
    <n v="0.23480520932312335"/>
    <n v="1"/>
  </r>
  <r>
    <s v="教培"/>
    <s v="母婴服务"/>
    <x v="4"/>
    <x v="3"/>
    <s v="C母婴服务"/>
    <x v="9"/>
    <x v="216"/>
    <x v="0"/>
    <n v="170"/>
    <n v="3"/>
    <n v="0.31900000000000001"/>
    <n v="0.02"/>
    <n v="15"/>
    <n v="3"/>
    <n v="0.2"/>
    <n v="0.15"/>
    <n v="3"/>
    <n v="0.85000000000000009"/>
    <n v="2.4035294117647057"/>
    <n v="8723.5"/>
    <n v="20967.18882352941"/>
    <n v="1.2358168911743335E-2"/>
    <n v="2.1008887149963669"/>
    <n v="0.95700000000000007"/>
    <n v="23"/>
  </r>
  <r>
    <s v="教培"/>
    <s v="母婴服务"/>
    <x v="4"/>
    <x v="3"/>
    <s v="C母婴服务"/>
    <x v="14"/>
    <x v="217"/>
    <x v="1"/>
    <n v="79"/>
    <n v="4"/>
    <n v="0.31900000000000001"/>
    <n v="0.05"/>
    <n v="6"/>
    <n v="4"/>
    <n v="0.67"/>
    <n v="0.15"/>
    <n v="4"/>
    <n v="0.85000000000000009"/>
    <n v="3.2047058823529411"/>
    <n v="8723.5"/>
    <n v="27956.251764705881"/>
    <n v="1.2358168911743335E-2"/>
    <n v="0.97629534402772344"/>
    <n v="1.276"/>
    <n v="5"/>
  </r>
  <r>
    <s v="教培"/>
    <s v="母婴服务"/>
    <x v="4"/>
    <x v="3"/>
    <s v="C母婴服务"/>
    <x v="2"/>
    <x v="218"/>
    <x v="1"/>
    <n v="88"/>
    <n v="0"/>
    <n v="0.31900000000000001"/>
    <n v="0"/>
    <n v="5"/>
    <n v="0"/>
    <n v="0"/>
    <n v="0.15"/>
    <n v="0.75"/>
    <n v="0.85000000000000009"/>
    <n v="0.88235294117647045"/>
    <n v="8723.5"/>
    <n v="7697.2058823529396"/>
    <n v="1.2358168911743335E-2"/>
    <n v="1.0875188642334135"/>
    <n v="1.0875188642334135"/>
    <n v="2"/>
  </r>
  <r>
    <s v="教培"/>
    <s v="母婴服务"/>
    <x v="4"/>
    <x v="3"/>
    <s v="C母婴服务"/>
    <x v="4"/>
    <x v="219"/>
    <x v="1"/>
    <n v="38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696104186462467"/>
    <n v="0.4696104186462467"/>
    <n v="1"/>
  </r>
  <r>
    <s v="教培"/>
    <s v="母婴服务"/>
    <x v="4"/>
    <x v="3"/>
    <s v="C母婴服务"/>
    <x v="16"/>
    <x v="220"/>
    <x v="1"/>
    <n v="150"/>
    <n v="3"/>
    <n v="0.31900000000000001"/>
    <n v="0.02"/>
    <n v="19"/>
    <n v="3"/>
    <n v="0.16"/>
    <n v="0.15"/>
    <n v="3"/>
    <n v="0.85000000000000009"/>
    <n v="2.4035294117647057"/>
    <n v="8723.5"/>
    <n v="20967.18882352941"/>
    <n v="1.2358168911743335E-2"/>
    <n v="1.8537253367615001"/>
    <n v="0.95700000000000007"/>
    <n v="21"/>
  </r>
  <r>
    <s v="教培"/>
    <s v="母婴服务"/>
    <x v="4"/>
    <x v="3"/>
    <s v="C母婴服务"/>
    <x v="14"/>
    <x v="221"/>
    <x v="1"/>
    <n v="182"/>
    <n v="1"/>
    <n v="0.31900000000000001"/>
    <n v="0.01"/>
    <n v="24"/>
    <n v="1"/>
    <n v="0.04"/>
    <n v="0.15"/>
    <n v="3.5999999999999996"/>
    <n v="0.85000000000000009"/>
    <n v="3.8599999999999994"/>
    <n v="8723.5"/>
    <n v="33672.709999999992"/>
    <n v="1.2358168911743335E-2"/>
    <n v="2.2491867419372871"/>
    <n v="1.568186741937287"/>
    <n v="15"/>
  </r>
  <r>
    <s v="教培"/>
    <s v="母婴服务"/>
    <x v="4"/>
    <x v="3"/>
    <s v="C母婴服务"/>
    <x v="16"/>
    <x v="222"/>
    <x v="1"/>
    <n v="21"/>
    <n v="0"/>
    <n v="0.31900000000000001"/>
    <n v="0"/>
    <n v="2"/>
    <n v="0"/>
    <n v="0"/>
    <n v="0.15"/>
    <n v="0.3"/>
    <n v="0.85000000000000009"/>
    <n v="0.3529411764705882"/>
    <n v="8723.5"/>
    <n v="3078.8823529411761"/>
    <n v="1.2358168911743335E-2"/>
    <n v="0.25952154714661002"/>
    <n v="0.25952154714661002"/>
    <n v="0"/>
  </r>
  <r>
    <s v="教培"/>
    <s v="母婴服务"/>
    <x v="4"/>
    <x v="3"/>
    <s v="C母婴服务"/>
    <x v="31"/>
    <x v="223"/>
    <x v="1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31"/>
    <x v="224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31"/>
    <x v="225"/>
    <x v="1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20"/>
    <x v="226"/>
    <x v="0"/>
    <n v="64"/>
    <n v="2"/>
    <n v="0.31900000000000001"/>
    <n v="0.03"/>
    <n v="14"/>
    <n v="2"/>
    <n v="0.14000000000000001"/>
    <n v="0.15"/>
    <n v="2.1"/>
    <n v="0.85000000000000009"/>
    <n v="1.72"/>
    <n v="8723.5"/>
    <n v="15004.42"/>
    <n v="1.2358168911743335E-2"/>
    <n v="0.79092281035157341"/>
    <n v="0.63800000000000001"/>
    <n v="1"/>
  </r>
  <r>
    <s v="教培"/>
    <s v="母婴服务"/>
    <x v="4"/>
    <x v="3"/>
    <s v="C母婴服务"/>
    <x v="31"/>
    <x v="227"/>
    <x v="1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14"/>
    <x v="228"/>
    <x v="1"/>
    <n v="83"/>
    <n v="1"/>
    <n v="0.31900000000000001"/>
    <n v="0.01"/>
    <n v="3"/>
    <n v="1"/>
    <n v="0.33"/>
    <n v="0.15"/>
    <n v="1"/>
    <n v="0.85000000000000009"/>
    <n v="0.80117647058823527"/>
    <n v="8723.5"/>
    <n v="6989.0629411764703"/>
    <n v="1.2358168911743335E-2"/>
    <n v="1.0257280196746967"/>
    <n v="0.34472801967469674"/>
    <n v="12"/>
  </r>
  <r>
    <s v="教培"/>
    <s v="母婴服务"/>
    <x v="4"/>
    <x v="3"/>
    <s v="C母婴服务"/>
    <x v="10"/>
    <x v="229"/>
    <x v="0"/>
    <n v="28"/>
    <n v="0"/>
    <n v="0.31900000000000001"/>
    <n v="0"/>
    <n v="4"/>
    <n v="0"/>
    <n v="0"/>
    <n v="0.15"/>
    <n v="0.6"/>
    <n v="0.85000000000000009"/>
    <n v="0.70588235294117641"/>
    <n v="8723.5"/>
    <n v="6157.7647058823522"/>
    <n v="1.2358168911743335E-2"/>
    <n v="0.34602872952881336"/>
    <n v="0.34602872952881336"/>
    <n v="1"/>
  </r>
  <r>
    <s v="教培"/>
    <s v="母婴服务"/>
    <x v="4"/>
    <x v="3"/>
    <s v="C母婴服务"/>
    <x v="10"/>
    <x v="230"/>
    <x v="0"/>
    <n v="55"/>
    <n v="0"/>
    <n v="0.31900000000000001"/>
    <n v="0"/>
    <n v="11"/>
    <n v="0"/>
    <n v="0"/>
    <n v="0.15"/>
    <n v="1.65"/>
    <n v="0.85000000000000009"/>
    <n v="1.9411764705882351"/>
    <n v="8723.5"/>
    <n v="16933.852941176468"/>
    <n v="1.2358168911743335E-2"/>
    <n v="0.67969929014588337"/>
    <n v="0.67969929014588337"/>
    <n v="0"/>
  </r>
  <r>
    <s v="教培"/>
    <s v="母婴服务"/>
    <x v="4"/>
    <x v="3"/>
    <s v="C母婴服务"/>
    <x v="2"/>
    <x v="231"/>
    <x v="1"/>
    <n v="68"/>
    <n v="4"/>
    <n v="0.31900000000000001"/>
    <n v="0.06"/>
    <n v="7"/>
    <n v="3"/>
    <n v="0.43"/>
    <n v="0.15"/>
    <n v="3"/>
    <n v="0.85000000000000009"/>
    <n v="2.4035294117647057"/>
    <n v="8723.5"/>
    <n v="20967.18882352941"/>
    <n v="1.2358168911743335E-2"/>
    <n v="0.8403554859985467"/>
    <n v="1.276"/>
    <n v="1"/>
  </r>
  <r>
    <s v="教培"/>
    <s v="母婴服务"/>
    <x v="4"/>
    <x v="3"/>
    <s v="C母婴服务"/>
    <x v="3"/>
    <x v="232"/>
    <x v="0"/>
    <n v="71"/>
    <n v="0"/>
    <n v="0.31900000000000001"/>
    <n v="0"/>
    <n v="2"/>
    <n v="0"/>
    <n v="0"/>
    <n v="0.15"/>
    <n v="0.3"/>
    <n v="0.85000000000000009"/>
    <n v="0.3529411764705882"/>
    <n v="8723.5"/>
    <n v="3078.8823529411761"/>
    <n v="1.2358168911743335E-2"/>
    <n v="0.87742999273377675"/>
    <n v="0.87742999273377675"/>
    <n v="10"/>
  </r>
  <r>
    <s v="教培"/>
    <s v="母婴服务"/>
    <x v="4"/>
    <x v="3"/>
    <s v="C母婴服务"/>
    <x v="15"/>
    <x v="233"/>
    <x v="1"/>
    <n v="92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1.1369515398803869"/>
    <n v="1.1369515398803869"/>
    <n v="11"/>
  </r>
  <r>
    <s v="教培"/>
    <s v="母婴服务"/>
    <x v="4"/>
    <x v="3"/>
    <s v="C母婴服务"/>
    <x v="5"/>
    <x v="234"/>
    <x v="0"/>
    <n v="63"/>
    <n v="0"/>
    <n v="0.31900000000000001"/>
    <n v="0"/>
    <n v="5"/>
    <n v="0"/>
    <n v="0"/>
    <n v="0.15"/>
    <n v="0.75"/>
    <n v="0.85000000000000009"/>
    <n v="0.88235294117647045"/>
    <n v="8723.5"/>
    <n v="7697.2058823529396"/>
    <n v="1.2358168911743335E-2"/>
    <n v="0.77856464143983006"/>
    <n v="0.77856464143983006"/>
    <n v="13"/>
  </r>
  <r>
    <s v="教培"/>
    <s v="母婴服务"/>
    <x v="4"/>
    <x v="3"/>
    <s v="C母婴服务"/>
    <x v="18"/>
    <x v="235"/>
    <x v="0"/>
    <n v="21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25952154714661002"/>
    <n v="0.25952154714661002"/>
    <n v="0"/>
  </r>
  <r>
    <s v="教培"/>
    <s v="母婴服务"/>
    <x v="4"/>
    <x v="3"/>
    <s v="C母婴服务"/>
    <x v="18"/>
    <x v="236"/>
    <x v="0"/>
    <n v="18"/>
    <n v="0"/>
    <n v="0.31900000000000001"/>
    <n v="0"/>
    <n v="0"/>
    <n v="0"/>
    <n v="0"/>
    <n v="0.15"/>
    <n v="0"/>
    <n v="0.85000000000000009"/>
    <n v="0"/>
    <n v="8723.5"/>
    <n v="0"/>
    <n v="1.2358168911743335E-2"/>
    <n v="0.22244704041138003"/>
    <n v="0.22244704041138003"/>
    <n v="1"/>
  </r>
  <r>
    <s v="教培"/>
    <s v="母婴服务"/>
    <x v="4"/>
    <x v="3"/>
    <s v="C母婴服务"/>
    <x v="3"/>
    <x v="237"/>
    <x v="0"/>
    <n v="116"/>
    <n v="1"/>
    <n v="0.31900000000000001"/>
    <n v="0.01"/>
    <n v="11"/>
    <n v="1"/>
    <n v="0.09"/>
    <n v="0.15"/>
    <n v="1.65"/>
    <n v="0.85000000000000009"/>
    <n v="1.5658823529411763"/>
    <n v="8723.5"/>
    <n v="13659.97470588235"/>
    <n v="1.2358168911743335E-2"/>
    <n v="1.4335475937622268"/>
    <n v="0.7525475937622268"/>
    <n v="22"/>
  </r>
  <r>
    <s v="教培"/>
    <s v="母婴服务"/>
    <x v="4"/>
    <x v="3"/>
    <s v="C母婴服务"/>
    <x v="10"/>
    <x v="238"/>
    <x v="0"/>
    <n v="78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96393717511598009"/>
    <n v="0.96393717511598009"/>
    <n v="0"/>
  </r>
  <r>
    <s v="教培"/>
    <s v="母婴服务"/>
    <x v="4"/>
    <x v="3"/>
    <s v="C母婴服务"/>
    <x v="14"/>
    <x v="239"/>
    <x v="1"/>
    <n v="66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0.81563914817506011"/>
    <n v="0.81563914817506011"/>
    <n v="4"/>
  </r>
  <r>
    <s v="教培"/>
    <s v="母婴服务"/>
    <x v="4"/>
    <x v="3"/>
    <s v="C母婴服务"/>
    <x v="16"/>
    <x v="240"/>
    <x v="1"/>
    <n v="57"/>
    <n v="1"/>
    <n v="0.31900000000000001"/>
    <n v="0.02"/>
    <n v="6"/>
    <n v="0"/>
    <n v="0"/>
    <n v="0.15"/>
    <n v="0.89999999999999991"/>
    <n v="0.85000000000000009"/>
    <n v="1.0588235294117645"/>
    <n v="8723.5"/>
    <n v="9236.6470588235279"/>
    <n v="1.2358168911743335E-2"/>
    <n v="0.70441562796937007"/>
    <n v="0.31900000000000001"/>
    <n v="4"/>
  </r>
  <r>
    <s v="教培"/>
    <s v="母婴服务"/>
    <x v="4"/>
    <x v="3"/>
    <s v="C母婴服务"/>
    <x v="9"/>
    <x v="241"/>
    <x v="0"/>
    <n v="72"/>
    <n v="0"/>
    <n v="0.31900000000000001"/>
    <n v="0"/>
    <n v="0"/>
    <n v="0"/>
    <n v="0"/>
    <n v="0.15"/>
    <n v="0"/>
    <n v="0.85000000000000009"/>
    <n v="0"/>
    <n v="8723.5"/>
    <n v="0"/>
    <n v="1.2358168911743335E-2"/>
    <n v="0.8897881616455201"/>
    <n v="0.8897881616455201"/>
    <n v="5"/>
  </r>
  <r>
    <s v="教培"/>
    <s v="母婴服务"/>
    <x v="4"/>
    <x v="3"/>
    <s v="C母婴服务"/>
    <x v="14"/>
    <x v="242"/>
    <x v="1"/>
    <n v="208"/>
    <n v="4"/>
    <n v="0.31900000000000001"/>
    <n v="0.02"/>
    <n v="10"/>
    <n v="4"/>
    <n v="0.4"/>
    <n v="0.15"/>
    <n v="4"/>
    <n v="0.85000000000000009"/>
    <n v="3.2047058823529411"/>
    <n v="8723.5"/>
    <n v="27956.251764705881"/>
    <n v="1.2358168911743335E-2"/>
    <n v="2.5704991336426137"/>
    <n v="1.276"/>
    <n v="17"/>
  </r>
  <r>
    <s v="教培"/>
    <s v="母婴服务"/>
    <x v="4"/>
    <x v="3"/>
    <s v="C母婴服务"/>
    <x v="6"/>
    <x v="243"/>
    <x v="0"/>
    <n v="8"/>
    <n v="0"/>
    <n v="0.31900000000000001"/>
    <n v="0"/>
    <n v="0"/>
    <n v="0"/>
    <n v="0"/>
    <n v="0.15"/>
    <n v="0"/>
    <n v="0.85000000000000009"/>
    <n v="0"/>
    <n v="8723.5"/>
    <n v="0"/>
    <n v="1.2358168911743335E-2"/>
    <n v="9.8865351293946677E-2"/>
    <n v="9.8865351293946677E-2"/>
    <n v="0"/>
  </r>
  <r>
    <s v="教培"/>
    <s v="母婴服务"/>
    <x v="4"/>
    <x v="3"/>
    <s v="C母婴服务"/>
    <x v="3"/>
    <x v="244"/>
    <x v="0"/>
    <n v="29"/>
    <n v="1"/>
    <n v="0.31900000000000001"/>
    <n v="0.03"/>
    <n v="7"/>
    <n v="1"/>
    <n v="0.14000000000000001"/>
    <n v="0.15"/>
    <n v="1.05"/>
    <n v="0.85000000000000009"/>
    <n v="0.86"/>
    <n v="8723.5"/>
    <n v="7502.21"/>
    <n v="1.2358168911743335E-2"/>
    <n v="0.35838689844055671"/>
    <n v="0.31900000000000001"/>
    <n v="5"/>
  </r>
  <r>
    <s v="教培"/>
    <s v="母婴服务"/>
    <x v="4"/>
    <x v="3"/>
    <s v="C母婴服务"/>
    <x v="20"/>
    <x v="245"/>
    <x v="0"/>
    <n v="3"/>
    <n v="0"/>
    <n v="0.31900000000000001"/>
    <n v="0"/>
    <n v="0"/>
    <n v="0"/>
    <n v="0"/>
    <n v="0.15"/>
    <n v="0"/>
    <n v="0.85000000000000009"/>
    <n v="0"/>
    <n v="8723.5"/>
    <n v="0"/>
    <n v="1.2358168911743335E-2"/>
    <n v="3.7074506735230002E-2"/>
    <n v="3.7074506735230002E-2"/>
    <n v="0"/>
  </r>
  <r>
    <s v="教培"/>
    <s v="母婴服务"/>
    <x v="4"/>
    <x v="3"/>
    <s v="C母婴服务"/>
    <x v="32"/>
    <x v="246"/>
    <x v="2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16"/>
    <x v="247"/>
    <x v="1"/>
    <n v="101"/>
    <n v="0"/>
    <n v="0.31900000000000001"/>
    <n v="0"/>
    <n v="12"/>
    <n v="0"/>
    <n v="0"/>
    <n v="0.15"/>
    <n v="1.7999999999999998"/>
    <n v="0.85000000000000009"/>
    <n v="2.117647058823529"/>
    <n v="8723.5"/>
    <n v="18473.294117647056"/>
    <n v="1.2358168911743335E-2"/>
    <n v="1.2481750600860768"/>
    <n v="1.2481750600860768"/>
    <n v="8"/>
  </r>
  <r>
    <s v="教培"/>
    <s v="母婴服务"/>
    <x v="4"/>
    <x v="3"/>
    <s v="C母婴服务"/>
    <x v="14"/>
    <x v="248"/>
    <x v="1"/>
    <n v="157"/>
    <n v="4"/>
    <n v="0.31900000000000001"/>
    <n v="0.03"/>
    <n v="16"/>
    <n v="4"/>
    <n v="0.25"/>
    <n v="0.15"/>
    <n v="4"/>
    <n v="0.85000000000000009"/>
    <n v="3.2047058823529411"/>
    <n v="8723.5"/>
    <n v="27956.251764705881"/>
    <n v="1.2358168911743335E-2"/>
    <n v="1.9402325191437035"/>
    <n v="1.276"/>
    <n v="27"/>
  </r>
  <r>
    <s v="教培"/>
    <s v="母婴服务"/>
    <x v="4"/>
    <x v="3"/>
    <s v="C母婴服务"/>
    <x v="16"/>
    <x v="249"/>
    <x v="1"/>
    <n v="82"/>
    <n v="1"/>
    <n v="0.31900000000000001"/>
    <n v="0.01"/>
    <n v="0"/>
    <n v="0"/>
    <n v="0"/>
    <n v="0.15"/>
    <n v="0"/>
    <n v="0.85000000000000009"/>
    <n v="0"/>
    <n v="8723.5"/>
    <n v="0"/>
    <n v="1.2358168911743335E-2"/>
    <n v="1.0133698507629534"/>
    <n v="0.33236985076295339"/>
    <n v="15"/>
  </r>
  <r>
    <s v="教培"/>
    <s v="母婴服务"/>
    <x v="4"/>
    <x v="3"/>
    <s v="C母婴服务"/>
    <x v="19"/>
    <x v="250"/>
    <x v="1"/>
    <n v="25"/>
    <n v="0"/>
    <n v="0.31900000000000001"/>
    <n v="0"/>
    <n v="0"/>
    <n v="0"/>
    <n v="0"/>
    <n v="0.15"/>
    <n v="0"/>
    <n v="0.85000000000000009"/>
    <n v="0"/>
    <n v="8723.5"/>
    <n v="0"/>
    <n v="1.2358168911743335E-2"/>
    <n v="0.30895422279358337"/>
    <n v="0.30895422279358337"/>
    <n v="0"/>
  </r>
  <r>
    <s v="教培"/>
    <s v="母婴服务"/>
    <x v="4"/>
    <x v="3"/>
    <s v="C母婴服务"/>
    <x v="7"/>
    <x v="251"/>
    <x v="0"/>
    <n v="112"/>
    <n v="0"/>
    <n v="0.31900000000000001"/>
    <n v="0"/>
    <n v="13"/>
    <n v="0"/>
    <n v="0"/>
    <n v="0.15"/>
    <n v="1.95"/>
    <n v="0.85000000000000009"/>
    <n v="2.2941176470588234"/>
    <n v="8723.5"/>
    <n v="20012.735294117647"/>
    <n v="1.2358168911743335E-2"/>
    <n v="1.3841149181152534"/>
    <n v="1.3841149181152534"/>
    <n v="13"/>
  </r>
  <r>
    <s v="教培"/>
    <s v="母婴服务"/>
    <x v="4"/>
    <x v="3"/>
    <s v="C母婴服务"/>
    <x v="31"/>
    <x v="252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12"/>
    <x v="253"/>
    <x v="0"/>
    <n v="45"/>
    <n v="0"/>
    <n v="0.31900000000000001"/>
    <n v="0"/>
    <n v="0"/>
    <n v="0"/>
    <n v="0"/>
    <n v="0.15"/>
    <n v="0"/>
    <n v="0.85000000000000009"/>
    <n v="0"/>
    <n v="8723.5"/>
    <n v="0"/>
    <n v="1.2358168911743335E-2"/>
    <n v="0.55611760102845009"/>
    <n v="0.55611760102845009"/>
    <n v="3"/>
  </r>
  <r>
    <s v="教培"/>
    <s v="母婴服务"/>
    <x v="4"/>
    <x v="3"/>
    <s v="C母婴服务"/>
    <x v="3"/>
    <x v="254"/>
    <x v="0"/>
    <n v="77"/>
    <n v="5"/>
    <n v="0.31900000000000001"/>
    <n v="0.06"/>
    <n v="24"/>
    <n v="5"/>
    <n v="0.21"/>
    <n v="0.15"/>
    <n v="5"/>
    <n v="0.85000000000000009"/>
    <n v="4.0058823529411764"/>
    <n v="8723.5"/>
    <n v="34945.314705882352"/>
    <n v="1.2358168911743335E-2"/>
    <n v="0.95157900620423674"/>
    <n v="1.595"/>
    <n v="0"/>
  </r>
  <r>
    <s v="教培"/>
    <s v="母婴服务"/>
    <x v="4"/>
    <x v="3"/>
    <s v="C母婴服务"/>
    <x v="20"/>
    <x v="255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0"/>
    <x v="256"/>
    <x v="0"/>
    <n v="5"/>
    <n v="0"/>
    <n v="0.31900000000000001"/>
    <n v="0"/>
    <n v="0"/>
    <n v="0"/>
    <n v="0"/>
    <n v="0.15"/>
    <n v="0"/>
    <n v="0.85000000000000009"/>
    <n v="0"/>
    <n v="8723.5"/>
    <n v="0"/>
    <n v="1.2358168911743335E-2"/>
    <n v="6.1790844558716675E-2"/>
    <n v="6.1790844558716675E-2"/>
    <n v="0"/>
  </r>
  <r>
    <s v="教培"/>
    <s v="母婴服务"/>
    <x v="4"/>
    <x v="3"/>
    <s v="C母婴服务"/>
    <x v="22"/>
    <x v="257"/>
    <x v="1"/>
    <n v="2"/>
    <n v="0"/>
    <n v="0.31900000000000001"/>
    <n v="0"/>
    <n v="0"/>
    <n v="0"/>
    <n v="0"/>
    <n v="0.15"/>
    <n v="0"/>
    <n v="0.85000000000000009"/>
    <n v="0"/>
    <n v="8723.5"/>
    <n v="0"/>
    <n v="1.2358168911743335E-2"/>
    <n v="2.4716337823486669E-2"/>
    <n v="2.4716337823486669E-2"/>
    <n v="0"/>
  </r>
  <r>
    <s v="教培"/>
    <s v="母婴服务"/>
    <x v="4"/>
    <x v="3"/>
    <s v="C母婴服务"/>
    <x v="4"/>
    <x v="258"/>
    <x v="1"/>
    <n v="1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1.2358168911743335E-2"/>
    <n v="1.2358168911743335E-2"/>
    <n v="0"/>
  </r>
  <r>
    <s v="教培"/>
    <s v="母婴服务"/>
    <x v="4"/>
    <x v="3"/>
    <s v="C母婴服务"/>
    <x v="29"/>
    <x v="259"/>
    <x v="1"/>
    <n v="18"/>
    <n v="0"/>
    <n v="0.31900000000000001"/>
    <n v="0"/>
    <n v="0"/>
    <n v="0"/>
    <n v="0"/>
    <n v="0.15"/>
    <n v="0"/>
    <n v="0.85000000000000009"/>
    <n v="0"/>
    <n v="8723.5"/>
    <n v="0"/>
    <n v="1.2358168911743335E-2"/>
    <n v="0.22244704041138003"/>
    <n v="0.22244704041138003"/>
    <n v="0"/>
  </r>
  <r>
    <s v="教培"/>
    <s v="母婴服务"/>
    <x v="4"/>
    <x v="3"/>
    <s v="C母婴服务"/>
    <x v="29"/>
    <x v="260"/>
    <x v="1"/>
    <n v="3"/>
    <n v="0"/>
    <n v="0.31900000000000001"/>
    <n v="0"/>
    <n v="0"/>
    <n v="0"/>
    <n v="0"/>
    <n v="0.15"/>
    <n v="0"/>
    <n v="0.85000000000000009"/>
    <n v="0"/>
    <n v="8723.5"/>
    <n v="0"/>
    <n v="1.2358168911743335E-2"/>
    <n v="3.7074506735230002E-2"/>
    <n v="3.7074506735230002E-2"/>
    <n v="0"/>
  </r>
  <r>
    <s v="教培"/>
    <s v="母婴服务"/>
    <x v="4"/>
    <x v="3"/>
    <s v="C母婴服务"/>
    <x v="25"/>
    <x v="261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0"/>
    <x v="262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2"/>
    <x v="263"/>
    <x v="1"/>
    <n v="14"/>
    <n v="0"/>
    <n v="0.31900000000000001"/>
    <n v="0"/>
    <n v="0"/>
    <n v="0"/>
    <n v="0"/>
    <n v="0.15"/>
    <n v="0"/>
    <n v="0.85000000000000009"/>
    <n v="0"/>
    <n v="8723.5"/>
    <n v="0"/>
    <n v="1.2358168911743335E-2"/>
    <n v="0.17301436476440668"/>
    <n v="0.17301436476440668"/>
    <n v="0"/>
  </r>
  <r>
    <s v="教培"/>
    <s v="母婴服务"/>
    <x v="4"/>
    <x v="3"/>
    <s v="C母婴服务"/>
    <x v="7"/>
    <x v="264"/>
    <x v="0"/>
    <n v="62"/>
    <n v="0"/>
    <n v="0.31900000000000001"/>
    <n v="0"/>
    <n v="0"/>
    <n v="0"/>
    <n v="0"/>
    <n v="0.15"/>
    <n v="0"/>
    <n v="0.85000000000000009"/>
    <n v="0"/>
    <n v="8723.5"/>
    <n v="0"/>
    <n v="1.2358168911743335E-2"/>
    <n v="0.76620647252808671"/>
    <n v="0.76620647252808671"/>
    <n v="0"/>
  </r>
  <r>
    <s v="教培"/>
    <s v="母婴服务"/>
    <x v="4"/>
    <x v="3"/>
    <s v="C母婴服务"/>
    <x v="18"/>
    <x v="265"/>
    <x v="0"/>
    <n v="33"/>
    <n v="0"/>
    <n v="0.31900000000000001"/>
    <n v="0"/>
    <n v="0"/>
    <n v="0"/>
    <n v="0"/>
    <n v="0.15"/>
    <n v="0"/>
    <n v="0.85000000000000009"/>
    <n v="0"/>
    <n v="8723.5"/>
    <n v="0"/>
    <n v="1.2358168911743335E-2"/>
    <n v="0.40781957408753006"/>
    <n v="0.40781957408753006"/>
    <n v="1"/>
  </r>
  <r>
    <s v="教培"/>
    <s v="母婴服务"/>
    <x v="4"/>
    <x v="3"/>
    <s v="C母婴服务"/>
    <x v="2"/>
    <x v="266"/>
    <x v="1"/>
    <n v="98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1.2111005533508468"/>
    <n v="1.2111005533508468"/>
    <n v="14"/>
  </r>
  <r>
    <s v="教培"/>
    <s v="母婴服务"/>
    <x v="4"/>
    <x v="3"/>
    <s v="C母婴服务"/>
    <x v="13"/>
    <x v="267"/>
    <x v="1"/>
    <n v="33"/>
    <n v="2"/>
    <n v="0.31900000000000001"/>
    <n v="0.06"/>
    <n v="0"/>
    <n v="0"/>
    <n v="0"/>
    <n v="0.15"/>
    <n v="0"/>
    <n v="0.85000000000000009"/>
    <n v="0"/>
    <n v="8723.5"/>
    <n v="0"/>
    <n v="1.2358168911743335E-2"/>
    <n v="0.40781957408753006"/>
    <n v="0.63800000000000001"/>
    <n v="3"/>
  </r>
  <r>
    <s v="教培"/>
    <s v="母婴服务"/>
    <x v="4"/>
    <x v="3"/>
    <s v="C母婴服务"/>
    <x v="4"/>
    <x v="268"/>
    <x v="1"/>
    <n v="46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56847576994019344"/>
    <n v="0.56847576994019344"/>
    <n v="0"/>
  </r>
  <r>
    <s v="教培"/>
    <s v="母婴服务"/>
    <x v="4"/>
    <x v="3"/>
    <s v="C母婴服务"/>
    <x v="21"/>
    <x v="269"/>
    <x v="1"/>
    <n v="10"/>
    <n v="0"/>
    <n v="0.31900000000000001"/>
    <n v="0"/>
    <n v="0"/>
    <n v="0"/>
    <n v="0"/>
    <n v="0.15"/>
    <n v="0"/>
    <n v="0.85000000000000009"/>
    <n v="0"/>
    <n v="8723.5"/>
    <n v="0"/>
    <n v="1.2358168911743335E-2"/>
    <n v="0.12358168911743335"/>
    <n v="0.12358168911743335"/>
    <n v="0"/>
  </r>
  <r>
    <s v="教培"/>
    <s v="母婴服务"/>
    <x v="4"/>
    <x v="3"/>
    <s v="C母婴服务"/>
    <x v="26"/>
    <x v="270"/>
    <x v="1"/>
    <n v="280"/>
    <n v="14"/>
    <n v="0.31900000000000001"/>
    <n v="0.05"/>
    <n v="70"/>
    <n v="14"/>
    <n v="0.2"/>
    <n v="0.15"/>
    <n v="14"/>
    <n v="0.85000000000000009"/>
    <n v="11.216470588235294"/>
    <n v="8723.5"/>
    <n v="97846.88117647059"/>
    <n v="1.2358168911743335E-2"/>
    <n v="3.4602872952881336"/>
    <n v="4.4660000000000002"/>
    <n v="30"/>
  </r>
  <r>
    <s v="教培"/>
    <s v="母婴服务"/>
    <x v="4"/>
    <x v="3"/>
    <s v="C母婴服务"/>
    <x v="25"/>
    <x v="271"/>
    <x v="1"/>
    <n v="20"/>
    <n v="0"/>
    <n v="0.31900000000000001"/>
    <n v="0"/>
    <n v="6"/>
    <n v="0"/>
    <n v="0"/>
    <n v="0.15"/>
    <n v="0.89999999999999991"/>
    <n v="0.85000000000000009"/>
    <n v="1.0588235294117645"/>
    <n v="8723.5"/>
    <n v="9236.6470588235279"/>
    <n v="1.2358168911743335E-2"/>
    <n v="0.2471633782348667"/>
    <n v="0.2471633782348667"/>
    <n v="0"/>
  </r>
  <r>
    <s v="教培"/>
    <s v="母婴服务"/>
    <x v="4"/>
    <x v="3"/>
    <s v="C母婴服务"/>
    <x v="6"/>
    <x v="272"/>
    <x v="0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6"/>
    <x v="273"/>
    <x v="1"/>
    <n v="57"/>
    <n v="0"/>
    <n v="0.31900000000000001"/>
    <n v="0"/>
    <n v="0"/>
    <n v="0"/>
    <n v="0"/>
    <n v="0.15"/>
    <n v="0"/>
    <n v="0.85000000000000009"/>
    <n v="0"/>
    <n v="8723.5"/>
    <n v="0"/>
    <n v="1.2358168911743335E-2"/>
    <n v="0.70441562796937007"/>
    <n v="0.70441562796937007"/>
    <n v="4"/>
  </r>
  <r>
    <s v="教培"/>
    <s v="母婴服务"/>
    <x v="4"/>
    <x v="3"/>
    <s v="C母婴服务"/>
    <x v="12"/>
    <x v="274"/>
    <x v="0"/>
    <n v="45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55611760102845009"/>
    <n v="0.55611760102845009"/>
    <n v="1"/>
  </r>
  <r>
    <s v="教培"/>
    <s v="母婴服务"/>
    <x v="4"/>
    <x v="3"/>
    <s v="C母婴服务"/>
    <x v="5"/>
    <x v="275"/>
    <x v="0"/>
    <n v="110"/>
    <n v="2"/>
    <n v="0.31900000000000001"/>
    <n v="0.02"/>
    <n v="8"/>
    <n v="2"/>
    <n v="0.25"/>
    <n v="0.15"/>
    <n v="2"/>
    <n v="0.85000000000000009"/>
    <n v="1.6023529411764705"/>
    <n v="8723.5"/>
    <n v="13978.125882352941"/>
    <n v="1.2358168911743335E-2"/>
    <n v="1.3593985802917667"/>
    <n v="0.63800000000000001"/>
    <n v="20"/>
  </r>
  <r>
    <s v="教培"/>
    <s v="母婴服务"/>
    <x v="4"/>
    <x v="3"/>
    <s v="C母婴服务"/>
    <x v="19"/>
    <x v="276"/>
    <x v="1"/>
    <n v="43"/>
    <n v="0"/>
    <n v="0.31900000000000001"/>
    <n v="0"/>
    <n v="0"/>
    <n v="0"/>
    <n v="0"/>
    <n v="0.15"/>
    <n v="0"/>
    <n v="0.85000000000000009"/>
    <n v="0"/>
    <n v="8723.5"/>
    <n v="0"/>
    <n v="1.2358168911743335E-2"/>
    <n v="0.53140126320496339"/>
    <n v="0.53140126320496339"/>
    <n v="2"/>
  </r>
  <r>
    <s v="教培"/>
    <s v="母婴服务"/>
    <x v="4"/>
    <x v="3"/>
    <s v="C母婴服务"/>
    <x v="4"/>
    <x v="277"/>
    <x v="1"/>
    <n v="72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0.8897881616455201"/>
    <n v="0.8897881616455201"/>
    <n v="1"/>
  </r>
  <r>
    <s v="教培"/>
    <s v="母婴服务"/>
    <x v="4"/>
    <x v="3"/>
    <s v="C母婴服务"/>
    <x v="14"/>
    <x v="278"/>
    <x v="1"/>
    <n v="114"/>
    <n v="0"/>
    <n v="0.31900000000000001"/>
    <n v="0"/>
    <n v="13"/>
    <n v="0"/>
    <n v="0"/>
    <n v="0.15"/>
    <n v="1.95"/>
    <n v="0.85000000000000009"/>
    <n v="2.2941176470588234"/>
    <n v="8723.5"/>
    <n v="20012.735294117647"/>
    <n v="1.2358168911743335E-2"/>
    <n v="1.4088312559387401"/>
    <n v="1.4088312559387401"/>
    <n v="10"/>
  </r>
  <r>
    <s v="教培"/>
    <s v="母婴服务"/>
    <x v="4"/>
    <x v="3"/>
    <s v="C母婴服务"/>
    <x v="3"/>
    <x v="279"/>
    <x v="0"/>
    <n v="61"/>
    <n v="0"/>
    <n v="0.31900000000000001"/>
    <n v="0"/>
    <n v="15"/>
    <n v="0"/>
    <n v="0"/>
    <n v="0.15"/>
    <n v="2.25"/>
    <n v="0.85000000000000009"/>
    <n v="2.6470588235294117"/>
    <n v="8723.5"/>
    <n v="23091.617647058822"/>
    <n v="1.2358168911743335E-2"/>
    <n v="0.75384830361634336"/>
    <n v="0.75384830361634336"/>
    <n v="0"/>
  </r>
  <r>
    <s v="教培"/>
    <s v="母婴服务"/>
    <x v="4"/>
    <x v="3"/>
    <s v="C母婴服务"/>
    <x v="25"/>
    <x v="280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4"/>
    <x v="281"/>
    <x v="1"/>
    <n v="17"/>
    <n v="0"/>
    <n v="0.31900000000000001"/>
    <n v="0"/>
    <n v="0"/>
    <n v="0"/>
    <n v="0"/>
    <n v="0.15"/>
    <n v="0"/>
    <n v="0.85000000000000009"/>
    <n v="0"/>
    <n v="8723.5"/>
    <n v="0"/>
    <n v="1.2358168911743335E-2"/>
    <n v="0.21008887149963668"/>
    <n v="0.21008887149963668"/>
    <n v="0"/>
  </r>
  <r>
    <s v="教培"/>
    <s v="母婴服务"/>
    <x v="4"/>
    <x v="3"/>
    <s v="C母婴服务"/>
    <x v="5"/>
    <x v="282"/>
    <x v="0"/>
    <n v="17"/>
    <n v="1"/>
    <n v="0.31900000000000001"/>
    <n v="0.06"/>
    <n v="2"/>
    <n v="1"/>
    <n v="0.5"/>
    <n v="0.15"/>
    <n v="1"/>
    <n v="0.85000000000000009"/>
    <n v="0.80117647058823527"/>
    <n v="8723.5"/>
    <n v="6989.0629411764703"/>
    <n v="1.2358168911743335E-2"/>
    <n v="0.21008887149963668"/>
    <n v="0.31900000000000001"/>
    <n v="1"/>
  </r>
  <r>
    <s v="教培"/>
    <s v="母婴服务"/>
    <x v="4"/>
    <x v="3"/>
    <s v="C母婴服务"/>
    <x v="10"/>
    <x v="283"/>
    <x v="0"/>
    <n v="49"/>
    <n v="4"/>
    <n v="0.31900000000000001"/>
    <n v="0.08"/>
    <n v="10"/>
    <n v="4"/>
    <n v="0.4"/>
    <n v="0.15"/>
    <n v="4"/>
    <n v="0.85000000000000009"/>
    <n v="3.2047058823529411"/>
    <n v="8723.5"/>
    <n v="27956.251764705881"/>
    <n v="1.2358168911743335E-2"/>
    <n v="0.60555027667542338"/>
    <n v="1.276"/>
    <n v="5"/>
  </r>
  <r>
    <s v="教培"/>
    <s v="母婴服务"/>
    <x v="4"/>
    <x v="3"/>
    <s v="C母婴服务"/>
    <x v="3"/>
    <x v="284"/>
    <x v="0"/>
    <n v="100"/>
    <n v="0"/>
    <n v="0.31900000000000001"/>
    <n v="0"/>
    <n v="2"/>
    <n v="0"/>
    <n v="0"/>
    <n v="0.15"/>
    <n v="0.3"/>
    <n v="0.85000000000000009"/>
    <n v="0.3529411764705882"/>
    <n v="8723.5"/>
    <n v="3078.8823529411761"/>
    <n v="1.2358168911743335E-2"/>
    <n v="1.2358168911743335"/>
    <n v="1.2358168911743335"/>
    <n v="11"/>
  </r>
  <r>
    <s v="教培"/>
    <s v="母婴服务"/>
    <x v="4"/>
    <x v="3"/>
    <s v="C母婴服务"/>
    <x v="6"/>
    <x v="285"/>
    <x v="0"/>
    <n v="47"/>
    <n v="0"/>
    <n v="0.31900000000000001"/>
    <n v="0"/>
    <n v="0"/>
    <n v="0"/>
    <n v="0"/>
    <n v="0.15"/>
    <n v="0"/>
    <n v="0.85000000000000009"/>
    <n v="0"/>
    <n v="8723.5"/>
    <n v="0"/>
    <n v="1.2358168911743335E-2"/>
    <n v="0.58083393885193668"/>
    <n v="0.58083393885193668"/>
    <n v="2"/>
  </r>
  <r>
    <s v="教培"/>
    <s v="母婴服务"/>
    <x v="4"/>
    <x v="3"/>
    <s v="C母婴服务"/>
    <x v="6"/>
    <x v="286"/>
    <x v="0"/>
    <n v="29"/>
    <n v="0"/>
    <n v="0.31900000000000001"/>
    <n v="0"/>
    <n v="0"/>
    <n v="0"/>
    <n v="0"/>
    <n v="0.15"/>
    <n v="0"/>
    <n v="0.85000000000000009"/>
    <n v="0"/>
    <n v="8723.5"/>
    <n v="0"/>
    <n v="1.2358168911743335E-2"/>
    <n v="0.35838689844055671"/>
    <n v="0.35838689844055671"/>
    <n v="0"/>
  </r>
  <r>
    <s v="教培"/>
    <s v="母婴服务"/>
    <x v="4"/>
    <x v="3"/>
    <s v="C母婴服务"/>
    <x v="9"/>
    <x v="287"/>
    <x v="0"/>
    <n v="39"/>
    <n v="1"/>
    <n v="0.31900000000000001"/>
    <n v="0.03"/>
    <n v="1"/>
    <n v="1"/>
    <n v="1"/>
    <n v="0.15"/>
    <n v="1"/>
    <n v="0.85000000000000009"/>
    <n v="0.80117647058823527"/>
    <n v="8723.5"/>
    <n v="6989.0629411764703"/>
    <n v="1.2358168911743335E-2"/>
    <n v="0.48196858755799005"/>
    <n v="0.31900000000000001"/>
    <n v="1"/>
  </r>
  <r>
    <s v="教培"/>
    <s v="母婴服务"/>
    <x v="4"/>
    <x v="3"/>
    <s v="C母婴服务"/>
    <x v="14"/>
    <x v="288"/>
    <x v="1"/>
    <n v="207"/>
    <n v="2"/>
    <n v="0.31900000000000001"/>
    <n v="0.01"/>
    <n v="29"/>
    <n v="2"/>
    <n v="7.0000000000000007E-2"/>
    <n v="0.15"/>
    <n v="4.3499999999999996"/>
    <n v="0.85000000000000009"/>
    <n v="4.367058823529411"/>
    <n v="8723.5"/>
    <n v="38096.037647058816"/>
    <n v="1.2358168911743335E-2"/>
    <n v="2.5581409647308702"/>
    <n v="1.1961409647308701"/>
    <n v="16"/>
  </r>
  <r>
    <s v="教培"/>
    <s v="母婴服务"/>
    <x v="4"/>
    <x v="3"/>
    <s v="C母婴服务"/>
    <x v="8"/>
    <x v="289"/>
    <x v="0"/>
    <n v="23"/>
    <n v="0"/>
    <n v="0.31900000000000001"/>
    <n v="0"/>
    <n v="0"/>
    <n v="0"/>
    <n v="0"/>
    <n v="0.15"/>
    <n v="0"/>
    <n v="0.85000000000000009"/>
    <n v="0"/>
    <n v="8723.5"/>
    <n v="0"/>
    <n v="1.2358168911743335E-2"/>
    <n v="0.28423788497009672"/>
    <n v="0.28423788497009672"/>
    <n v="1"/>
  </r>
  <r>
    <s v="教培"/>
    <s v="母婴服务"/>
    <x v="4"/>
    <x v="3"/>
    <s v="C母婴服务"/>
    <x v="13"/>
    <x v="290"/>
    <x v="1"/>
    <n v="45"/>
    <n v="1"/>
    <n v="0.31900000000000001"/>
    <n v="0.02"/>
    <n v="1"/>
    <n v="1"/>
    <n v="1"/>
    <n v="0.15"/>
    <n v="1"/>
    <n v="0.85000000000000009"/>
    <n v="0.80117647058823527"/>
    <n v="8723.5"/>
    <n v="6989.0629411764703"/>
    <n v="1.2358168911743335E-2"/>
    <n v="0.55611760102845009"/>
    <n v="0.31900000000000001"/>
    <n v="2"/>
  </r>
  <r>
    <s v="教培"/>
    <s v="母婴服务"/>
    <x v="4"/>
    <x v="3"/>
    <s v="C母婴服务"/>
    <x v="13"/>
    <x v="291"/>
    <x v="1"/>
    <n v="34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2017774299927335"/>
    <n v="0.42017774299927335"/>
    <n v="6"/>
  </r>
  <r>
    <s v="教培"/>
    <s v="母婴服务"/>
    <x v="4"/>
    <x v="3"/>
    <s v="C母婴服务"/>
    <x v="10"/>
    <x v="292"/>
    <x v="0"/>
    <n v="85"/>
    <n v="1"/>
    <n v="0.31900000000000001"/>
    <n v="0.01"/>
    <n v="12"/>
    <n v="1"/>
    <n v="0.08"/>
    <n v="0.15"/>
    <n v="1.7999999999999998"/>
    <n v="0.85000000000000009"/>
    <n v="1.7423529411764702"/>
    <n v="8723.5"/>
    <n v="15199.415882352938"/>
    <n v="1.2358168911743335E-2"/>
    <n v="1.0504443574981834"/>
    <n v="0.36944435749818344"/>
    <n v="0"/>
  </r>
  <r>
    <s v="教培"/>
    <s v="母婴服务"/>
    <x v="4"/>
    <x v="3"/>
    <s v="C母婴服务"/>
    <x v="26"/>
    <x v="293"/>
    <x v="1"/>
    <n v="80"/>
    <n v="1"/>
    <n v="0.31900000000000001"/>
    <n v="0.01"/>
    <n v="12"/>
    <n v="1"/>
    <n v="0.08"/>
    <n v="0.15"/>
    <n v="1.7999999999999998"/>
    <n v="0.85000000000000009"/>
    <n v="1.7423529411764702"/>
    <n v="8723.5"/>
    <n v="15199.415882352938"/>
    <n v="1.2358168911743335E-2"/>
    <n v="0.98865351293946679"/>
    <n v="0.31900000000000001"/>
    <n v="6"/>
  </r>
  <r>
    <s v="教培"/>
    <s v="母婴服务"/>
    <x v="4"/>
    <x v="3"/>
    <s v="C母婴服务"/>
    <x v="18"/>
    <x v="294"/>
    <x v="0"/>
    <n v="57"/>
    <n v="0"/>
    <n v="0.31900000000000001"/>
    <n v="0"/>
    <n v="2"/>
    <n v="0"/>
    <n v="0"/>
    <n v="0.15"/>
    <n v="0.3"/>
    <n v="0.85000000000000009"/>
    <n v="0.3529411764705882"/>
    <n v="8723.5"/>
    <n v="3078.8823529411761"/>
    <n v="1.2358168911743335E-2"/>
    <n v="0.70441562796937007"/>
    <n v="0.70441562796937007"/>
    <n v="8"/>
  </r>
  <r>
    <s v="教培"/>
    <s v="母婴服务"/>
    <x v="4"/>
    <x v="3"/>
    <s v="C母婴服务"/>
    <x v="5"/>
    <x v="295"/>
    <x v="0"/>
    <n v="31"/>
    <n v="0"/>
    <n v="0.31900000000000001"/>
    <n v="0"/>
    <n v="0"/>
    <n v="0"/>
    <n v="0"/>
    <n v="0.15"/>
    <n v="0"/>
    <n v="0.85000000000000009"/>
    <n v="0"/>
    <n v="8723.5"/>
    <n v="0"/>
    <n v="1.2358168911743335E-2"/>
    <n v="0.38310323626404336"/>
    <n v="0.38310323626404336"/>
    <n v="7"/>
  </r>
  <r>
    <s v="教培"/>
    <s v="母婴服务"/>
    <x v="4"/>
    <x v="3"/>
    <s v="C母婴服务"/>
    <x v="6"/>
    <x v="296"/>
    <x v="0"/>
    <n v="79"/>
    <n v="0"/>
    <n v="0.31900000000000001"/>
    <n v="0"/>
    <n v="11"/>
    <n v="0"/>
    <n v="0"/>
    <n v="0.15"/>
    <n v="1.65"/>
    <n v="0.85000000000000009"/>
    <n v="1.9411764705882351"/>
    <n v="8723.5"/>
    <n v="16933.852941176468"/>
    <n v="1.2358168911743335E-2"/>
    <n v="0.97629534402772344"/>
    <n v="0.97629534402772344"/>
    <n v="7"/>
  </r>
  <r>
    <s v="教培"/>
    <s v="母婴服务"/>
    <x v="4"/>
    <x v="3"/>
    <s v="C母婴服务"/>
    <x v="12"/>
    <x v="297"/>
    <x v="0"/>
    <n v="16"/>
    <n v="0"/>
    <n v="0.31900000000000001"/>
    <n v="0"/>
    <n v="0"/>
    <n v="0"/>
    <n v="0"/>
    <n v="0.15"/>
    <n v="0"/>
    <n v="0.85000000000000009"/>
    <n v="0"/>
    <n v="8723.5"/>
    <n v="0"/>
    <n v="1.2358168911743335E-2"/>
    <n v="0.19773070258789335"/>
    <n v="0.19773070258789335"/>
    <n v="1"/>
  </r>
  <r>
    <s v="教培"/>
    <s v="母婴服务"/>
    <x v="4"/>
    <x v="3"/>
    <s v="C母婴服务"/>
    <x v="31"/>
    <x v="298"/>
    <x v="1"/>
    <n v="46"/>
    <n v="1"/>
    <n v="0.31900000000000001"/>
    <n v="0.02"/>
    <n v="12"/>
    <n v="1"/>
    <n v="0.08"/>
    <n v="0.15"/>
    <n v="1.7999999999999998"/>
    <n v="0.85000000000000009"/>
    <n v="1.7423529411764702"/>
    <n v="8723.5"/>
    <n v="15199.415882352938"/>
    <n v="1.2358168911743335E-2"/>
    <n v="0.56847576994019344"/>
    <n v="0.31900000000000001"/>
    <n v="0"/>
  </r>
  <r>
    <s v="教培"/>
    <s v="母婴服务"/>
    <x v="4"/>
    <x v="3"/>
    <s v="C母婴服务"/>
    <x v="16"/>
    <x v="299"/>
    <x v="1"/>
    <n v="92"/>
    <n v="0"/>
    <n v="0.31900000000000001"/>
    <n v="0"/>
    <n v="15"/>
    <n v="0"/>
    <n v="0"/>
    <n v="0.15"/>
    <n v="2.25"/>
    <n v="0.85000000000000009"/>
    <n v="2.6470588235294117"/>
    <n v="8723.5"/>
    <n v="23091.617647058822"/>
    <n v="1.2358168911743335E-2"/>
    <n v="1.1369515398803869"/>
    <n v="1.1369515398803869"/>
    <n v="6"/>
  </r>
  <r>
    <s v="教培"/>
    <s v="母婴服务"/>
    <x v="4"/>
    <x v="3"/>
    <s v="C母婴服务"/>
    <x v="7"/>
    <x v="300"/>
    <x v="0"/>
    <n v="61"/>
    <n v="0"/>
    <n v="0.31900000000000001"/>
    <n v="0"/>
    <n v="7"/>
    <n v="0"/>
    <n v="0"/>
    <n v="0.15"/>
    <n v="1.05"/>
    <n v="0.85000000000000009"/>
    <n v="1.2352941176470587"/>
    <n v="8723.5"/>
    <n v="10776.088235294115"/>
    <n v="1.2358168911743335E-2"/>
    <n v="0.75384830361634336"/>
    <n v="0.75384830361634336"/>
    <n v="1"/>
  </r>
  <r>
    <s v="教培"/>
    <s v="母婴服务"/>
    <x v="4"/>
    <x v="3"/>
    <s v="C母婴服务"/>
    <x v="27"/>
    <x v="301"/>
    <x v="1"/>
    <n v="165"/>
    <n v="6"/>
    <n v="0.31900000000000001"/>
    <n v="0.04"/>
    <n v="43"/>
    <n v="6"/>
    <n v="0.14000000000000001"/>
    <n v="0.15"/>
    <n v="6.45"/>
    <n v="0.85000000000000009"/>
    <n v="5.3364705882352945"/>
    <n v="8723.5"/>
    <n v="46552.701176470589"/>
    <n v="1.2358168911743335E-2"/>
    <n v="2.0390978704376503"/>
    <n v="1.9140000000000001"/>
    <n v="23"/>
  </r>
  <r>
    <s v="教培"/>
    <s v="母婴服务"/>
    <x v="4"/>
    <x v="3"/>
    <s v="C母婴服务"/>
    <x v="7"/>
    <x v="302"/>
    <x v="0"/>
    <n v="42"/>
    <n v="0"/>
    <n v="0.31900000000000001"/>
    <n v="0"/>
    <n v="0"/>
    <n v="0"/>
    <n v="0"/>
    <n v="0.15"/>
    <n v="0"/>
    <n v="0.85000000000000009"/>
    <n v="0"/>
    <n v="8723.5"/>
    <n v="0"/>
    <n v="1.2358168911743335E-2"/>
    <n v="0.51904309429322004"/>
    <n v="0.51904309429322004"/>
    <n v="0"/>
  </r>
  <r>
    <s v="教培"/>
    <s v="母婴服务"/>
    <x v="4"/>
    <x v="3"/>
    <s v="C母婴服务"/>
    <x v="4"/>
    <x v="303"/>
    <x v="1"/>
    <n v="13"/>
    <n v="0"/>
    <n v="0.31900000000000001"/>
    <n v="0"/>
    <n v="0"/>
    <n v="0"/>
    <n v="0"/>
    <n v="0.15"/>
    <n v="0"/>
    <n v="0.85000000000000009"/>
    <n v="0"/>
    <n v="8723.5"/>
    <n v="0"/>
    <n v="1.2358168911743335E-2"/>
    <n v="0.16065619585266336"/>
    <n v="0.16065619585266336"/>
    <n v="0"/>
  </r>
  <r>
    <s v="教培"/>
    <s v="母婴服务"/>
    <x v="4"/>
    <x v="3"/>
    <s v="C母婴服务"/>
    <x v="8"/>
    <x v="304"/>
    <x v="0"/>
    <n v="209"/>
    <n v="5"/>
    <n v="0.31900000000000001"/>
    <n v="0.02"/>
    <n v="21"/>
    <n v="5"/>
    <n v="0.24"/>
    <n v="0.15"/>
    <n v="5"/>
    <n v="0.85000000000000009"/>
    <n v="4.0058823529411764"/>
    <n v="8723.5"/>
    <n v="34945.314705882352"/>
    <n v="1.2358168911743335E-2"/>
    <n v="2.5828573025543569"/>
    <n v="1.595"/>
    <n v="19"/>
  </r>
  <r>
    <s v="教培"/>
    <s v="母婴服务"/>
    <x v="4"/>
    <x v="3"/>
    <s v="C母婴服务"/>
    <x v="24"/>
    <x v="305"/>
    <x v="1"/>
    <n v="59"/>
    <n v="1"/>
    <n v="0.31900000000000001"/>
    <n v="0.02"/>
    <n v="5"/>
    <n v="1"/>
    <n v="0.2"/>
    <n v="0.15"/>
    <n v="1"/>
    <n v="0.85000000000000009"/>
    <n v="0.80117647058823527"/>
    <n v="8723.5"/>
    <n v="6989.0629411764703"/>
    <n v="1.2358168911743335E-2"/>
    <n v="0.72913196579285677"/>
    <n v="0.31900000000000001"/>
    <n v="0"/>
  </r>
  <r>
    <s v="教培"/>
    <s v="母婴服务"/>
    <x v="4"/>
    <x v="3"/>
    <s v="C母婴服务"/>
    <x v="29"/>
    <x v="306"/>
    <x v="1"/>
    <n v="6"/>
    <n v="0"/>
    <n v="0.31900000000000001"/>
    <n v="0"/>
    <n v="0"/>
    <n v="0"/>
    <n v="0"/>
    <n v="0.15"/>
    <n v="0"/>
    <n v="0.85000000000000009"/>
    <n v="0"/>
    <n v="8723.5"/>
    <n v="0"/>
    <n v="1.2358168911743335E-2"/>
    <n v="7.4149013470460004E-2"/>
    <n v="7.4149013470460004E-2"/>
    <n v="0"/>
  </r>
  <r>
    <s v="教培"/>
    <s v="母婴服务"/>
    <x v="4"/>
    <x v="3"/>
    <s v="C母婴服务"/>
    <x v="13"/>
    <x v="307"/>
    <x v="1"/>
    <n v="12"/>
    <n v="0"/>
    <n v="0.31900000000000001"/>
    <n v="0"/>
    <n v="0"/>
    <n v="0"/>
    <n v="0"/>
    <n v="0.15"/>
    <n v="0"/>
    <n v="0.85000000000000009"/>
    <n v="0"/>
    <n v="8723.5"/>
    <n v="0"/>
    <n v="1.2358168911743335E-2"/>
    <n v="0.14829802694092001"/>
    <n v="0.14829802694092001"/>
    <n v="1"/>
  </r>
  <r>
    <s v="教培"/>
    <s v="母婴服务"/>
    <x v="4"/>
    <x v="3"/>
    <s v="C母婴服务"/>
    <x v="4"/>
    <x v="308"/>
    <x v="1"/>
    <n v="42"/>
    <n v="0"/>
    <n v="0.31900000000000001"/>
    <n v="0"/>
    <n v="0"/>
    <n v="0"/>
    <n v="0"/>
    <n v="0.15"/>
    <n v="0"/>
    <n v="0.85000000000000009"/>
    <n v="0"/>
    <n v="8723.5"/>
    <n v="0"/>
    <n v="1.2358168911743335E-2"/>
    <n v="0.51904309429322004"/>
    <n v="0.51904309429322004"/>
    <n v="0"/>
  </r>
  <r>
    <s v="教培"/>
    <s v="母婴服务"/>
    <x v="4"/>
    <x v="3"/>
    <s v="C母婴服务"/>
    <x v="23"/>
    <x v="309"/>
    <x v="1"/>
    <n v="130"/>
    <n v="0"/>
    <n v="0.31900000000000001"/>
    <n v="0"/>
    <n v="10"/>
    <n v="0"/>
    <n v="0"/>
    <n v="0.15"/>
    <n v="1.5"/>
    <n v="0.85000000000000009"/>
    <n v="1.7647058823529409"/>
    <n v="8723.5"/>
    <n v="15394.411764705879"/>
    <n v="1.2358168911743335E-2"/>
    <n v="1.6065619585266335"/>
    <n v="1.6065619585266335"/>
    <n v="17"/>
  </r>
  <r>
    <s v="教培"/>
    <s v="母婴服务"/>
    <x v="4"/>
    <x v="3"/>
    <s v="C母婴服务"/>
    <x v="2"/>
    <x v="310"/>
    <x v="1"/>
    <n v="90"/>
    <n v="0"/>
    <n v="0.31900000000000001"/>
    <n v="0"/>
    <n v="13"/>
    <n v="0"/>
    <n v="0"/>
    <n v="0.15"/>
    <n v="1.95"/>
    <n v="0.85000000000000009"/>
    <n v="2.2941176470588234"/>
    <n v="8723.5"/>
    <n v="20012.735294117647"/>
    <n v="1.2358168911743335E-2"/>
    <n v="1.1122352020569002"/>
    <n v="1.1122352020569002"/>
    <n v="3"/>
  </r>
  <r>
    <s v="教培"/>
    <s v="母婴服务"/>
    <x v="4"/>
    <x v="3"/>
    <s v="C母婴服务"/>
    <x v="12"/>
    <x v="311"/>
    <x v="0"/>
    <n v="5"/>
    <n v="0"/>
    <n v="0.31900000000000001"/>
    <n v="0"/>
    <n v="0"/>
    <n v="0"/>
    <n v="0"/>
    <n v="0.15"/>
    <n v="0"/>
    <n v="0.85000000000000009"/>
    <n v="0"/>
    <n v="8723.5"/>
    <n v="0"/>
    <n v="1.2358168911743335E-2"/>
    <n v="6.1790844558716675E-2"/>
    <n v="6.1790844558716675E-2"/>
    <n v="0"/>
  </r>
  <r>
    <s v="教培"/>
    <s v="母婴服务"/>
    <x v="4"/>
    <x v="3"/>
    <s v="C母婴服务"/>
    <x v="29"/>
    <x v="312"/>
    <x v="1"/>
    <n v="23"/>
    <n v="0"/>
    <n v="0.31900000000000001"/>
    <n v="0"/>
    <n v="0"/>
    <n v="0"/>
    <n v="0"/>
    <n v="0.15"/>
    <n v="0"/>
    <n v="0.85000000000000009"/>
    <n v="0"/>
    <n v="8723.5"/>
    <n v="0"/>
    <n v="1.2358168911743335E-2"/>
    <n v="0.28423788497009672"/>
    <n v="0.28423788497009672"/>
    <n v="0"/>
  </r>
  <r>
    <s v="教培"/>
    <s v="母婴服务"/>
    <x v="4"/>
    <x v="3"/>
    <s v="C母婴服务"/>
    <x v="24"/>
    <x v="313"/>
    <x v="1"/>
    <n v="40"/>
    <n v="0"/>
    <n v="0.31900000000000001"/>
    <n v="0"/>
    <n v="3"/>
    <n v="0"/>
    <n v="0"/>
    <n v="0.15"/>
    <n v="0.44999999999999996"/>
    <n v="0.85000000000000009"/>
    <n v="0.52941176470588225"/>
    <n v="8723.5"/>
    <n v="4618.323529411764"/>
    <n v="1.2358168911743335E-2"/>
    <n v="0.4943267564697334"/>
    <n v="0.4943267564697334"/>
    <n v="0"/>
  </r>
  <r>
    <s v="教培"/>
    <s v="母婴服务"/>
    <x v="4"/>
    <x v="3"/>
    <s v="C母婴服务"/>
    <x v="4"/>
    <x v="314"/>
    <x v="1"/>
    <n v="38"/>
    <n v="0"/>
    <n v="0.31900000000000001"/>
    <n v="0"/>
    <n v="0"/>
    <n v="0"/>
    <n v="0"/>
    <n v="0.15"/>
    <n v="0"/>
    <n v="0.85000000000000009"/>
    <n v="0"/>
    <n v="8723.5"/>
    <n v="0"/>
    <n v="1.2358168911743335E-2"/>
    <n v="0.4696104186462467"/>
    <n v="0.4696104186462467"/>
    <n v="0"/>
  </r>
  <r>
    <s v="教培"/>
    <s v="母婴服务"/>
    <x v="4"/>
    <x v="3"/>
    <s v="C母婴服务"/>
    <x v="27"/>
    <x v="315"/>
    <x v="1"/>
    <n v="157"/>
    <n v="1"/>
    <n v="0.31900000000000001"/>
    <n v="0.01"/>
    <n v="1"/>
    <n v="1"/>
    <n v="1"/>
    <n v="0.15"/>
    <n v="1"/>
    <n v="0.85000000000000009"/>
    <n v="0.80117647058823527"/>
    <n v="8723.5"/>
    <n v="6989.0629411764703"/>
    <n v="1.2358168911743335E-2"/>
    <n v="1.9402325191437035"/>
    <n v="1.2592325191437035"/>
    <n v="3"/>
  </r>
  <r>
    <s v="教培"/>
    <s v="母婴服务"/>
    <x v="4"/>
    <x v="3"/>
    <s v="C母婴服务"/>
    <x v="26"/>
    <x v="316"/>
    <x v="1"/>
    <n v="140"/>
    <n v="1"/>
    <n v="0.31900000000000001"/>
    <n v="0.01"/>
    <n v="11"/>
    <n v="1"/>
    <n v="0.09"/>
    <n v="0.15"/>
    <n v="1.65"/>
    <n v="0.85000000000000009"/>
    <n v="1.5658823529411763"/>
    <n v="8723.5"/>
    <n v="13659.97470588235"/>
    <n v="1.2358168911743335E-2"/>
    <n v="1.7301436476440668"/>
    <n v="1.0491436476440668"/>
    <n v="9"/>
  </r>
  <r>
    <s v="教培"/>
    <s v="母婴服务"/>
    <x v="4"/>
    <x v="3"/>
    <s v="C母婴服务"/>
    <x v="30"/>
    <x v="317"/>
    <x v="2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6"/>
    <x v="318"/>
    <x v="1"/>
    <n v="177"/>
    <n v="0"/>
    <n v="0.31900000000000001"/>
    <n v="0"/>
    <n v="23"/>
    <n v="0"/>
    <n v="0"/>
    <n v="0.15"/>
    <n v="3.4499999999999997"/>
    <n v="0.85000000000000009"/>
    <n v="4.0588235294117636"/>
    <n v="8723.5"/>
    <n v="35407.147058823517"/>
    <n v="1.2358168911743335E-2"/>
    <n v="2.1873958973785701"/>
    <n v="2.1873958973785701"/>
    <n v="22"/>
  </r>
  <r>
    <s v="教培"/>
    <s v="母婴服务"/>
    <x v="4"/>
    <x v="3"/>
    <s v="C母婴服务"/>
    <x v="18"/>
    <x v="319"/>
    <x v="0"/>
    <n v="69"/>
    <n v="1"/>
    <n v="0.31900000000000001"/>
    <n v="0.01"/>
    <n v="1"/>
    <n v="1"/>
    <n v="1"/>
    <n v="0.15"/>
    <n v="1"/>
    <n v="0.85000000000000009"/>
    <n v="0.80117647058823527"/>
    <n v="8723.5"/>
    <n v="6989.0629411764703"/>
    <n v="1.2358168911743335E-2"/>
    <n v="0.85271365491029005"/>
    <n v="0.31900000000000001"/>
    <n v="0"/>
  </r>
  <r>
    <s v="教培"/>
    <s v="母婴服务"/>
    <x v="4"/>
    <x v="3"/>
    <s v="C母婴服务"/>
    <x v="18"/>
    <x v="320"/>
    <x v="0"/>
    <n v="43"/>
    <n v="0"/>
    <n v="0.31900000000000001"/>
    <n v="0"/>
    <n v="4"/>
    <n v="0"/>
    <n v="0"/>
    <n v="0.15"/>
    <n v="0.6"/>
    <n v="0.85000000000000009"/>
    <n v="0.70588235294117641"/>
    <n v="8723.5"/>
    <n v="6157.7647058823522"/>
    <n v="1.2358168911743335E-2"/>
    <n v="0.53140126320496339"/>
    <n v="0.53140126320496339"/>
    <n v="0"/>
  </r>
  <r>
    <s v="教培"/>
    <s v="母婴服务"/>
    <x v="4"/>
    <x v="3"/>
    <s v="C母婴服务"/>
    <x v="24"/>
    <x v="321"/>
    <x v="1"/>
    <n v="50"/>
    <n v="1"/>
    <n v="0.31900000000000001"/>
    <n v="0.02"/>
    <n v="13"/>
    <n v="1"/>
    <n v="0.08"/>
    <n v="0.15"/>
    <n v="1.95"/>
    <n v="0.85000000000000009"/>
    <n v="1.9188235294117646"/>
    <n v="8723.5"/>
    <n v="16738.857058823527"/>
    <n v="1.2358168911743335E-2"/>
    <n v="0.61790844558716673"/>
    <n v="0.31900000000000001"/>
    <n v="0"/>
  </r>
  <r>
    <s v="教培"/>
    <s v="母婴服务"/>
    <x v="4"/>
    <x v="3"/>
    <s v="C母婴服务"/>
    <x v="6"/>
    <x v="322"/>
    <x v="0"/>
    <n v="17"/>
    <n v="0"/>
    <n v="0.31900000000000001"/>
    <n v="0"/>
    <n v="0"/>
    <n v="0"/>
    <n v="0"/>
    <n v="0.15"/>
    <n v="0"/>
    <n v="0.85000000000000009"/>
    <n v="0"/>
    <n v="8723.5"/>
    <n v="0"/>
    <n v="1.2358168911743335E-2"/>
    <n v="0.21008887149963668"/>
    <n v="0.21008887149963668"/>
    <n v="1"/>
  </r>
  <r>
    <s v="教培"/>
    <s v="母婴服务"/>
    <x v="4"/>
    <x v="3"/>
    <s v="C母婴服务"/>
    <x v="22"/>
    <x v="323"/>
    <x v="1"/>
    <n v="35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325359119110167"/>
    <n v="0.4325359119110167"/>
    <n v="2"/>
  </r>
  <r>
    <s v="教培"/>
    <s v="母婴服务"/>
    <x v="4"/>
    <x v="3"/>
    <s v="C母婴服务"/>
    <x v="5"/>
    <x v="324"/>
    <x v="0"/>
    <n v="174"/>
    <n v="3"/>
    <n v="0.31900000000000001"/>
    <n v="0.02"/>
    <n v="23"/>
    <n v="3"/>
    <n v="0.13"/>
    <n v="0.15"/>
    <n v="3.4499999999999997"/>
    <n v="0.85000000000000009"/>
    <n v="2.9329411764705879"/>
    <n v="8723.5"/>
    <n v="25585.512352941172"/>
    <n v="1.2358168911743335E-2"/>
    <n v="2.1503213906433403"/>
    <n v="0.95700000000000007"/>
    <n v="25"/>
  </r>
  <r>
    <s v="教培"/>
    <s v="母婴服务"/>
    <x v="4"/>
    <x v="3"/>
    <s v="C母婴服务"/>
    <x v="22"/>
    <x v="325"/>
    <x v="1"/>
    <n v="13"/>
    <n v="0"/>
    <n v="0.31900000000000001"/>
    <n v="0"/>
    <n v="0"/>
    <n v="0"/>
    <n v="0"/>
    <n v="0.15"/>
    <n v="0"/>
    <n v="0.85000000000000009"/>
    <n v="0"/>
    <n v="8723.5"/>
    <n v="0"/>
    <n v="1.2358168911743335E-2"/>
    <n v="0.16065619585266336"/>
    <n v="0.16065619585266336"/>
    <n v="0"/>
  </r>
  <r>
    <s v="教培"/>
    <s v="母婴服务"/>
    <x v="4"/>
    <x v="3"/>
    <s v="C母婴服务"/>
    <x v="7"/>
    <x v="326"/>
    <x v="0"/>
    <n v="48"/>
    <n v="0"/>
    <n v="0.31900000000000001"/>
    <n v="0"/>
    <n v="0"/>
    <n v="0"/>
    <n v="0"/>
    <n v="0.15"/>
    <n v="0"/>
    <n v="0.85000000000000009"/>
    <n v="0"/>
    <n v="8723.5"/>
    <n v="0"/>
    <n v="1.2358168911743335E-2"/>
    <n v="0.59319210776368003"/>
    <n v="0.59319210776368003"/>
    <n v="2"/>
  </r>
  <r>
    <s v="教培"/>
    <s v="母婴服务"/>
    <x v="4"/>
    <x v="3"/>
    <s v="C母婴服务"/>
    <x v="13"/>
    <x v="327"/>
    <x v="1"/>
    <n v="21"/>
    <n v="0"/>
    <n v="0.31900000000000001"/>
    <n v="0"/>
    <n v="0"/>
    <n v="0"/>
    <n v="0"/>
    <n v="0.15"/>
    <n v="0"/>
    <n v="0.85000000000000009"/>
    <n v="0"/>
    <n v="8723.5"/>
    <n v="0"/>
    <n v="1.2358168911743335E-2"/>
    <n v="0.25952154714661002"/>
    <n v="0.25952154714661002"/>
    <n v="0"/>
  </r>
  <r>
    <s v="教培"/>
    <s v="母婴服务"/>
    <x v="4"/>
    <x v="3"/>
    <s v="C母婴服务"/>
    <x v="25"/>
    <x v="328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7"/>
    <x v="329"/>
    <x v="1"/>
    <n v="48"/>
    <n v="0"/>
    <n v="0.31900000000000001"/>
    <n v="0"/>
    <n v="0"/>
    <n v="0"/>
    <n v="0"/>
    <n v="0.15"/>
    <n v="0"/>
    <n v="0.85000000000000009"/>
    <n v="0"/>
    <n v="8723.5"/>
    <n v="0"/>
    <n v="1.2358168911743335E-2"/>
    <n v="0.59319210776368003"/>
    <n v="0.59319210776368003"/>
    <n v="2"/>
  </r>
  <r>
    <s v="教培"/>
    <s v="母婴服务"/>
    <x v="4"/>
    <x v="3"/>
    <s v="C母婴服务"/>
    <x v="15"/>
    <x v="330"/>
    <x v="1"/>
    <n v="8"/>
    <n v="0"/>
    <n v="0.31900000000000001"/>
    <n v="0"/>
    <n v="0"/>
    <n v="0"/>
    <n v="0"/>
    <n v="0.15"/>
    <n v="0"/>
    <n v="0.85000000000000009"/>
    <n v="0"/>
    <n v="8723.5"/>
    <n v="0"/>
    <n v="1.2358168911743335E-2"/>
    <n v="9.8865351293946677E-2"/>
    <n v="9.8865351293946677E-2"/>
    <n v="0"/>
  </r>
  <r>
    <s v="教培"/>
    <s v="母婴服务"/>
    <x v="4"/>
    <x v="3"/>
    <s v="C母婴服务"/>
    <x v="10"/>
    <x v="331"/>
    <x v="0"/>
    <n v="4"/>
    <n v="0"/>
    <n v="0.31900000000000001"/>
    <n v="0"/>
    <n v="0"/>
    <n v="0"/>
    <n v="0"/>
    <n v="0.15"/>
    <n v="0"/>
    <n v="0.85000000000000009"/>
    <n v="0"/>
    <n v="8723.5"/>
    <n v="0"/>
    <n v="1.2358168911743335E-2"/>
    <n v="4.9432675646973338E-2"/>
    <n v="4.9432675646973338E-2"/>
    <n v="0"/>
  </r>
  <r>
    <s v="教培"/>
    <s v="母婴服务"/>
    <x v="4"/>
    <x v="3"/>
    <s v="C母婴服务"/>
    <x v="21"/>
    <x v="332"/>
    <x v="1"/>
    <n v="91"/>
    <n v="4"/>
    <n v="0.31900000000000001"/>
    <n v="0.04"/>
    <n v="22"/>
    <n v="4"/>
    <n v="0.18"/>
    <n v="0.15"/>
    <n v="4"/>
    <n v="0.85000000000000009"/>
    <n v="3.2047058823529411"/>
    <n v="8723.5"/>
    <n v="27956.251764705881"/>
    <n v="1.2358168911743335E-2"/>
    <n v="1.1245933709686435"/>
    <n v="1.276"/>
    <n v="0"/>
  </r>
  <r>
    <s v="教培"/>
    <s v="母婴服务"/>
    <x v="4"/>
    <x v="3"/>
    <s v="C母婴服务"/>
    <x v="24"/>
    <x v="333"/>
    <x v="1"/>
    <n v="30"/>
    <n v="0"/>
    <n v="0.31900000000000001"/>
    <n v="0"/>
    <n v="0"/>
    <n v="0"/>
    <n v="0"/>
    <n v="0.15"/>
    <n v="0"/>
    <n v="0.85000000000000009"/>
    <n v="0"/>
    <n v="8723.5"/>
    <n v="0"/>
    <n v="1.2358168911743335E-2"/>
    <n v="0.37074506735230006"/>
    <n v="0.37074506735230006"/>
    <n v="0"/>
  </r>
  <r>
    <s v="教培"/>
    <s v="母婴服务"/>
    <x v="4"/>
    <x v="3"/>
    <s v="C母婴服务"/>
    <x v="13"/>
    <x v="334"/>
    <x v="1"/>
    <n v="26"/>
    <n v="0"/>
    <n v="0.31900000000000001"/>
    <n v="0"/>
    <n v="0"/>
    <n v="0"/>
    <n v="0"/>
    <n v="0.15"/>
    <n v="0"/>
    <n v="0.85000000000000009"/>
    <n v="0"/>
    <n v="8723.5"/>
    <n v="0"/>
    <n v="1.2358168911743335E-2"/>
    <n v="0.32131239170532672"/>
    <n v="0.32131239170532672"/>
    <n v="1"/>
  </r>
  <r>
    <s v="教培"/>
    <s v="母婴服务"/>
    <x v="4"/>
    <x v="3"/>
    <s v="C母婴服务"/>
    <x v="2"/>
    <x v="335"/>
    <x v="1"/>
    <n v="44"/>
    <n v="1"/>
    <n v="0.31900000000000001"/>
    <n v="0.02"/>
    <n v="1"/>
    <n v="1"/>
    <n v="1"/>
    <n v="0.15"/>
    <n v="1"/>
    <n v="0.85000000000000009"/>
    <n v="0.80117647058823527"/>
    <n v="8723.5"/>
    <n v="6989.0629411764703"/>
    <n v="1.2358168911743335E-2"/>
    <n v="0.54375943211670674"/>
    <n v="0.31900000000000001"/>
    <n v="2"/>
  </r>
  <r>
    <s v="教培"/>
    <s v="母婴服务"/>
    <x v="4"/>
    <x v="3"/>
    <s v="C母婴服务"/>
    <x v="29"/>
    <x v="336"/>
    <x v="1"/>
    <n v="128"/>
    <n v="3"/>
    <n v="0.31900000000000001"/>
    <n v="0.02"/>
    <n v="33"/>
    <n v="2"/>
    <n v="0.06"/>
    <n v="0.15"/>
    <n v="4.95"/>
    <n v="0.85000000000000009"/>
    <n v="5.0729411764705876"/>
    <n v="8723.5"/>
    <n v="44253.802352941173"/>
    <n v="1.2358168911743335E-2"/>
    <n v="1.5818456207031468"/>
    <n v="0.95700000000000007"/>
    <n v="23"/>
  </r>
  <r>
    <s v="教培"/>
    <s v="母婴服务"/>
    <x v="4"/>
    <x v="3"/>
    <s v="C母婴服务"/>
    <x v="23"/>
    <x v="337"/>
    <x v="1"/>
    <n v="63"/>
    <n v="1"/>
    <n v="0.31900000000000001"/>
    <n v="0.02"/>
    <n v="8"/>
    <n v="1"/>
    <n v="0.13"/>
    <n v="0.15"/>
    <n v="1.2"/>
    <n v="0.85000000000000009"/>
    <n v="1.036470588235294"/>
    <n v="8723.5"/>
    <n v="9041.6511764705883"/>
    <n v="1.2358168911743335E-2"/>
    <n v="0.77856464143983006"/>
    <n v="0.31900000000000001"/>
    <n v="1"/>
  </r>
  <r>
    <s v="教培"/>
    <s v="母婴服务"/>
    <x v="4"/>
    <x v="3"/>
    <s v="C母婴服务"/>
    <x v="13"/>
    <x v="338"/>
    <x v="1"/>
    <n v="20"/>
    <n v="0"/>
    <n v="0.31900000000000001"/>
    <n v="0"/>
    <n v="0"/>
    <n v="0"/>
    <n v="0"/>
    <n v="0.15"/>
    <n v="0"/>
    <n v="0.85000000000000009"/>
    <n v="0"/>
    <n v="8723.5"/>
    <n v="0"/>
    <n v="1.2358168911743335E-2"/>
    <n v="0.2471633782348667"/>
    <n v="0.2471633782348667"/>
    <n v="0"/>
  </r>
  <r>
    <s v="教培"/>
    <s v="母婴服务"/>
    <x v="4"/>
    <x v="3"/>
    <s v="C母婴服务"/>
    <x v="10"/>
    <x v="339"/>
    <x v="0"/>
    <n v="188"/>
    <n v="2"/>
    <n v="0.31900000000000001"/>
    <n v="0.01"/>
    <n v="23"/>
    <n v="2"/>
    <n v="0.09"/>
    <n v="0.15"/>
    <n v="3.4499999999999997"/>
    <n v="0.85000000000000009"/>
    <n v="3.3082352941176465"/>
    <n v="8723.5"/>
    <n v="28859.390588235288"/>
    <n v="1.2358168911743335E-2"/>
    <n v="2.3233357554077467"/>
    <n v="0.96133575540774674"/>
    <n v="2"/>
  </r>
  <r>
    <s v="教培"/>
    <s v="母婴服务"/>
    <x v="4"/>
    <x v="3"/>
    <s v="C母婴服务"/>
    <x v="7"/>
    <x v="340"/>
    <x v="0"/>
    <n v="40"/>
    <n v="0"/>
    <n v="0.31900000000000001"/>
    <n v="0"/>
    <n v="0"/>
    <n v="0"/>
    <n v="0"/>
    <n v="0.15"/>
    <n v="0"/>
    <n v="0.85000000000000009"/>
    <n v="0"/>
    <n v="8723.5"/>
    <n v="0"/>
    <n v="1.2358168911743335E-2"/>
    <n v="0.4943267564697334"/>
    <n v="0.4943267564697334"/>
    <n v="1"/>
  </r>
  <r>
    <s v="教培"/>
    <s v="母婴服务"/>
    <x v="4"/>
    <x v="3"/>
    <s v="C母婴服务"/>
    <x v="3"/>
    <x v="341"/>
    <x v="0"/>
    <n v="45"/>
    <n v="0"/>
    <n v="0.31900000000000001"/>
    <n v="0"/>
    <n v="0"/>
    <n v="0"/>
    <n v="0"/>
    <n v="0.15"/>
    <n v="0"/>
    <n v="0.85000000000000009"/>
    <n v="0"/>
    <n v="8723.5"/>
    <n v="0"/>
    <n v="1.2358168911743335E-2"/>
    <n v="0.55611760102845009"/>
    <n v="0.55611760102845009"/>
    <n v="1"/>
  </r>
  <r>
    <s v="教培"/>
    <s v="母婴服务"/>
    <x v="4"/>
    <x v="3"/>
    <s v="C母婴服务"/>
    <x v="23"/>
    <x v="342"/>
    <x v="1"/>
    <n v="14"/>
    <n v="0"/>
    <n v="0.31900000000000001"/>
    <n v="0"/>
    <n v="0"/>
    <n v="0"/>
    <n v="0"/>
    <n v="0.15"/>
    <n v="0"/>
    <n v="0.85000000000000009"/>
    <n v="0"/>
    <n v="8723.5"/>
    <n v="0"/>
    <n v="1.2358168911743335E-2"/>
    <n v="0.17301436476440668"/>
    <n v="0.17301436476440668"/>
    <n v="2"/>
  </r>
  <r>
    <s v="教培"/>
    <s v="母婴服务"/>
    <x v="4"/>
    <x v="3"/>
    <s v="C母婴服务"/>
    <x v="25"/>
    <x v="343"/>
    <x v="1"/>
    <n v="41"/>
    <n v="0"/>
    <n v="0.31900000000000001"/>
    <n v="0"/>
    <n v="0"/>
    <n v="0"/>
    <n v="0"/>
    <n v="0.15"/>
    <n v="0"/>
    <n v="0.85000000000000009"/>
    <n v="0"/>
    <n v="8723.5"/>
    <n v="0"/>
    <n v="1.2358168911743335E-2"/>
    <n v="0.50668492538147669"/>
    <n v="0.50668492538147669"/>
    <n v="0"/>
  </r>
  <r>
    <s v="教培"/>
    <s v="母婴服务"/>
    <x v="4"/>
    <x v="3"/>
    <s v="C母婴服务"/>
    <x v="25"/>
    <x v="344"/>
    <x v="1"/>
    <n v="8"/>
    <n v="0"/>
    <n v="0.31900000000000001"/>
    <n v="0"/>
    <n v="0"/>
    <n v="0"/>
    <n v="0"/>
    <n v="0.15"/>
    <n v="0"/>
    <n v="0.85000000000000009"/>
    <n v="0"/>
    <n v="8723.5"/>
    <n v="0"/>
    <n v="1.2358168911743335E-2"/>
    <n v="9.8865351293946677E-2"/>
    <n v="9.8865351293946677E-2"/>
    <n v="0"/>
  </r>
  <r>
    <s v="教培"/>
    <s v="母婴服务"/>
    <x v="4"/>
    <x v="3"/>
    <s v="C母婴服务"/>
    <x v="4"/>
    <x v="345"/>
    <x v="1"/>
    <n v="1"/>
    <n v="0"/>
    <n v="0.31900000000000001"/>
    <n v="0"/>
    <n v="0"/>
    <n v="0"/>
    <n v="0"/>
    <n v="0.15"/>
    <n v="0"/>
    <n v="0.85000000000000009"/>
    <n v="0"/>
    <n v="8723.5"/>
    <n v="0"/>
    <n v="1.2358168911743335E-2"/>
    <n v="1.2358168911743335E-2"/>
    <n v="1.2358168911743335E-2"/>
    <n v="0"/>
  </r>
  <r>
    <s v="教培"/>
    <s v="母婴服务"/>
    <x v="4"/>
    <x v="3"/>
    <s v="C母婴服务"/>
    <x v="24"/>
    <x v="346"/>
    <x v="1"/>
    <n v="10"/>
    <n v="0"/>
    <n v="0.31900000000000001"/>
    <n v="0"/>
    <n v="0"/>
    <n v="0"/>
    <n v="0"/>
    <n v="0.15"/>
    <n v="0"/>
    <n v="0.85000000000000009"/>
    <n v="0"/>
    <n v="8723.5"/>
    <n v="0"/>
    <n v="1.2358168911743335E-2"/>
    <n v="0.12358168911743335"/>
    <n v="0.12358168911743335"/>
    <n v="0"/>
  </r>
  <r>
    <s v="教培"/>
    <s v="母婴服务"/>
    <x v="4"/>
    <x v="3"/>
    <s v="C母婴服务"/>
    <x v="25"/>
    <x v="347"/>
    <x v="1"/>
    <n v="9"/>
    <n v="0"/>
    <n v="0.31900000000000001"/>
    <n v="0"/>
    <n v="0"/>
    <n v="0"/>
    <n v="0"/>
    <n v="0.15"/>
    <n v="0"/>
    <n v="0.85000000000000009"/>
    <n v="0"/>
    <n v="8723.5"/>
    <n v="0"/>
    <n v="1.2358168911743335E-2"/>
    <n v="0.11122352020569001"/>
    <n v="0.11122352020569001"/>
    <n v="0"/>
  </r>
  <r>
    <s v="教培"/>
    <s v="母婴服务"/>
    <x v="4"/>
    <x v="3"/>
    <s v="C母婴服务"/>
    <x v="30"/>
    <x v="348"/>
    <x v="2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22"/>
    <x v="349"/>
    <x v="1"/>
    <n v="24"/>
    <n v="0"/>
    <n v="0.31900000000000001"/>
    <n v="0"/>
    <n v="0"/>
    <n v="0"/>
    <n v="0"/>
    <n v="0.15"/>
    <n v="0"/>
    <n v="0.85000000000000009"/>
    <n v="0"/>
    <n v="8723.5"/>
    <n v="0"/>
    <n v="1.2358168911743335E-2"/>
    <n v="0.29659605388184002"/>
    <n v="0.29659605388184002"/>
    <n v="0"/>
  </r>
  <r>
    <s v="教培"/>
    <s v="母婴服务"/>
    <x v="4"/>
    <x v="3"/>
    <s v="C母婴服务"/>
    <x v="20"/>
    <x v="350"/>
    <x v="0"/>
    <n v="4"/>
    <n v="0"/>
    <n v="0.31900000000000001"/>
    <n v="0"/>
    <n v="0"/>
    <n v="0"/>
    <n v="0"/>
    <n v="0.15"/>
    <n v="0"/>
    <n v="0.85000000000000009"/>
    <n v="0"/>
    <n v="8723.5"/>
    <n v="0"/>
    <n v="1.2358168911743335E-2"/>
    <n v="4.9432675646973338E-2"/>
    <n v="4.9432675646973338E-2"/>
    <n v="0"/>
  </r>
  <r>
    <s v="教培"/>
    <s v="母婴服务"/>
    <x v="4"/>
    <x v="3"/>
    <s v="C母婴服务"/>
    <x v="6"/>
    <x v="351"/>
    <x v="0"/>
    <n v="26"/>
    <n v="0"/>
    <n v="0.31900000000000001"/>
    <n v="0"/>
    <n v="0"/>
    <n v="0"/>
    <n v="0"/>
    <n v="0.15"/>
    <n v="0"/>
    <n v="0.85000000000000009"/>
    <n v="0"/>
    <n v="8723.5"/>
    <n v="0"/>
    <n v="1.2358168911743335E-2"/>
    <n v="0.32131239170532672"/>
    <n v="0.32131239170532672"/>
    <n v="0"/>
  </r>
  <r>
    <s v="教培"/>
    <s v="母婴服务"/>
    <x v="4"/>
    <x v="3"/>
    <s v="C母婴服务"/>
    <x v="4"/>
    <x v="352"/>
    <x v="1"/>
    <n v="14"/>
    <n v="0"/>
    <n v="0.31900000000000001"/>
    <n v="0"/>
    <n v="0"/>
    <n v="0"/>
    <n v="0"/>
    <n v="0.15"/>
    <n v="0"/>
    <n v="0.85000000000000009"/>
    <n v="0"/>
    <n v="8723.5"/>
    <n v="0"/>
    <n v="1.2358168911743335E-2"/>
    <n v="0.17301436476440668"/>
    <n v="0.17301436476440668"/>
    <n v="0"/>
  </r>
  <r>
    <s v="教培"/>
    <s v="母婴服务"/>
    <x v="4"/>
    <x v="3"/>
    <s v="C母婴服务"/>
    <x v="13"/>
    <x v="353"/>
    <x v="1"/>
    <n v="29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35838689844055671"/>
    <n v="0.35838689844055671"/>
    <n v="9"/>
  </r>
  <r>
    <s v="教培"/>
    <s v="母婴服务"/>
    <x v="4"/>
    <x v="3"/>
    <s v="C母婴服务"/>
    <x v="3"/>
    <x v="354"/>
    <x v="0"/>
    <n v="45"/>
    <n v="0"/>
    <n v="0.31900000000000001"/>
    <n v="0"/>
    <n v="0"/>
    <n v="0"/>
    <n v="0"/>
    <n v="0.15"/>
    <n v="0"/>
    <n v="0.85000000000000009"/>
    <n v="0"/>
    <n v="8723.5"/>
    <n v="0"/>
    <n v="1.2358168911743335E-2"/>
    <n v="0.55611760102845009"/>
    <n v="0.55611760102845009"/>
    <n v="1"/>
  </r>
  <r>
    <s v="教培"/>
    <s v="母婴服务"/>
    <x v="4"/>
    <x v="3"/>
    <s v="C母婴服务"/>
    <x v="33"/>
    <x v="355"/>
    <x v="2"/>
    <n v="23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28423788497009672"/>
    <n v="0.28423788497009672"/>
    <n v="0"/>
  </r>
  <r>
    <s v="教培"/>
    <s v="母婴服务"/>
    <x v="4"/>
    <x v="3"/>
    <s v="C母婴服务"/>
    <x v="10"/>
    <x v="356"/>
    <x v="0"/>
    <n v="26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32131239170532672"/>
    <n v="0.32131239170532672"/>
    <n v="1"/>
  </r>
  <r>
    <s v="教培"/>
    <s v="母婴服务"/>
    <x v="4"/>
    <x v="3"/>
    <s v="C母婴服务"/>
    <x v="16"/>
    <x v="357"/>
    <x v="1"/>
    <n v="95"/>
    <n v="1"/>
    <n v="0.31900000000000001"/>
    <n v="0.01"/>
    <n v="12"/>
    <n v="1"/>
    <n v="0.08"/>
    <n v="0.15"/>
    <n v="1.7999999999999998"/>
    <n v="0.85000000000000009"/>
    <n v="1.7423529411764702"/>
    <n v="8723.5"/>
    <n v="15199.415882352938"/>
    <n v="1.2358168911743335E-2"/>
    <n v="1.1740260466156167"/>
    <n v="0.49302604661561672"/>
    <n v="1"/>
  </r>
  <r>
    <s v="教培"/>
    <s v="母婴服务"/>
    <x v="4"/>
    <x v="3"/>
    <s v="C母婴服务"/>
    <x v="19"/>
    <x v="358"/>
    <x v="1"/>
    <n v="16"/>
    <n v="0"/>
    <n v="0.31900000000000001"/>
    <n v="0"/>
    <n v="0"/>
    <n v="0"/>
    <n v="0"/>
    <n v="0.15"/>
    <n v="0"/>
    <n v="0.85000000000000009"/>
    <n v="0"/>
    <n v="8723.5"/>
    <n v="0"/>
    <n v="1.2358168911743335E-2"/>
    <n v="0.19773070258789335"/>
    <n v="0.19773070258789335"/>
    <n v="0"/>
  </r>
  <r>
    <s v="教培"/>
    <s v="母婴服务"/>
    <x v="4"/>
    <x v="3"/>
    <s v="C母婴服务"/>
    <x v="16"/>
    <x v="359"/>
    <x v="1"/>
    <n v="40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4943267564697334"/>
    <n v="0.4943267564697334"/>
    <n v="1"/>
  </r>
  <r>
    <s v="教培"/>
    <s v="母婴服务"/>
    <x v="4"/>
    <x v="3"/>
    <s v="C母婴服务"/>
    <x v="19"/>
    <x v="360"/>
    <x v="1"/>
    <n v="12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14829802694092001"/>
    <n v="0.14829802694092001"/>
    <n v="1"/>
  </r>
  <r>
    <s v="教培"/>
    <s v="母婴服务"/>
    <x v="4"/>
    <x v="3"/>
    <s v="C母婴服务"/>
    <x v="8"/>
    <x v="361"/>
    <x v="0"/>
    <n v="20"/>
    <n v="0"/>
    <n v="0.31900000000000001"/>
    <n v="0"/>
    <n v="0"/>
    <n v="0"/>
    <n v="0"/>
    <n v="0.15"/>
    <n v="0"/>
    <n v="0.85000000000000009"/>
    <n v="0"/>
    <n v="8723.5"/>
    <n v="0"/>
    <n v="1.2358168911743335E-2"/>
    <n v="0.2471633782348667"/>
    <n v="0.2471633782348667"/>
    <n v="2"/>
  </r>
  <r>
    <s v="教培"/>
    <s v="母婴服务"/>
    <x v="4"/>
    <x v="3"/>
    <s v="C母婴服务"/>
    <x v="6"/>
    <x v="362"/>
    <x v="0"/>
    <n v="65"/>
    <n v="0"/>
    <n v="0.31900000000000001"/>
    <n v="0"/>
    <n v="0"/>
    <n v="0"/>
    <n v="0"/>
    <n v="0.15"/>
    <n v="0"/>
    <n v="0.85000000000000009"/>
    <n v="0"/>
    <n v="8723.5"/>
    <n v="0"/>
    <n v="1.2358168911743335E-2"/>
    <n v="0.80328097926331676"/>
    <n v="0.80328097926331676"/>
    <n v="4"/>
  </r>
  <r>
    <s v="教培"/>
    <s v="母婴服务"/>
    <x v="4"/>
    <x v="3"/>
    <s v="C母婴服务"/>
    <x v="31"/>
    <x v="363"/>
    <x v="1"/>
    <n v="0"/>
    <n v="0"/>
    <n v="0.31900000000000001"/>
    <n v="0"/>
    <n v="0"/>
    <n v="0"/>
    <n v="0"/>
    <n v="0.15"/>
    <n v="0"/>
    <n v="0.85000000000000009"/>
    <n v="0"/>
    <n v="8723.5"/>
    <n v="0"/>
    <n v="1.2358168911743335E-2"/>
    <n v="0"/>
    <n v="0"/>
    <n v="0"/>
  </r>
  <r>
    <s v="教培"/>
    <s v="母婴服务"/>
    <x v="4"/>
    <x v="3"/>
    <s v="C母婴服务"/>
    <x v="10"/>
    <x v="364"/>
    <x v="0"/>
    <n v="19"/>
    <n v="0"/>
    <n v="0.31900000000000001"/>
    <n v="0"/>
    <n v="0"/>
    <n v="0"/>
    <n v="0"/>
    <n v="0.15"/>
    <n v="0"/>
    <n v="0.85000000000000009"/>
    <n v="0"/>
    <n v="8723.5"/>
    <n v="0"/>
    <n v="1.2358168911743335E-2"/>
    <n v="0.23480520932312335"/>
    <n v="0.23480520932312335"/>
    <n v="0"/>
  </r>
  <r>
    <s v="教培"/>
    <s v="母婴服务"/>
    <x v="4"/>
    <x v="3"/>
    <s v="C母婴服务"/>
    <x v="6"/>
    <x v="365"/>
    <x v="0"/>
    <n v="31"/>
    <n v="0"/>
    <n v="0.31900000000000001"/>
    <n v="0"/>
    <n v="0"/>
    <n v="0"/>
    <n v="0"/>
    <n v="0.15"/>
    <n v="0"/>
    <n v="0.85000000000000009"/>
    <n v="0"/>
    <n v="8723.5"/>
    <n v="0"/>
    <n v="1.2358168911743335E-2"/>
    <n v="0.38310323626404336"/>
    <n v="0.38310323626404336"/>
    <n v="3"/>
  </r>
  <r>
    <s v="教培"/>
    <s v="母婴服务"/>
    <x v="4"/>
    <x v="3"/>
    <s v="C母婴服务"/>
    <x v="19"/>
    <x v="366"/>
    <x v="1"/>
    <n v="9"/>
    <n v="0"/>
    <n v="0.31900000000000001"/>
    <n v="0"/>
    <n v="0"/>
    <n v="0"/>
    <n v="0"/>
    <n v="0.15"/>
    <n v="0"/>
    <n v="0.85000000000000009"/>
    <n v="0"/>
    <n v="8723.5"/>
    <n v="0"/>
    <n v="1.2358168911743335E-2"/>
    <n v="0.11122352020569001"/>
    <n v="0.11122352020569001"/>
    <n v="0"/>
  </r>
  <r>
    <s v="教培"/>
    <s v="母婴服务"/>
    <x v="4"/>
    <x v="3"/>
    <s v="C母婴服务"/>
    <x v="27"/>
    <x v="367"/>
    <x v="1"/>
    <n v="38"/>
    <n v="1"/>
    <n v="0.31900000000000001"/>
    <n v="0.03"/>
    <n v="0"/>
    <n v="0"/>
    <n v="0"/>
    <n v="0.15"/>
    <n v="0"/>
    <n v="0.85000000000000009"/>
    <n v="0"/>
    <n v="8723.5"/>
    <n v="0"/>
    <n v="1.2358168911743335E-2"/>
    <n v="0.4696104186462467"/>
    <n v="0.31900000000000001"/>
    <n v="1"/>
  </r>
  <r>
    <s v="教培"/>
    <s v="母婴服务"/>
    <x v="4"/>
    <x v="3"/>
    <s v="C母婴服务"/>
    <x v="27"/>
    <x v="368"/>
    <x v="1"/>
    <n v="74"/>
    <n v="0"/>
    <n v="0.31900000000000001"/>
    <n v="0"/>
    <n v="0"/>
    <n v="0"/>
    <n v="0"/>
    <n v="0.15"/>
    <n v="0"/>
    <n v="0.85000000000000009"/>
    <n v="0"/>
    <n v="8723.5"/>
    <n v="0"/>
    <n v="1.2358168911743335E-2"/>
    <n v="0.9145044994690068"/>
    <n v="0.9145044994690068"/>
    <n v="2"/>
  </r>
  <r>
    <s v="教培"/>
    <s v="母婴服务"/>
    <x v="4"/>
    <x v="3"/>
    <s v="C母婴服务"/>
    <x v="27"/>
    <x v="369"/>
    <x v="1"/>
    <n v="67"/>
    <n v="0"/>
    <n v="0.31900000000000001"/>
    <n v="0"/>
    <n v="5"/>
    <n v="0"/>
    <n v="0"/>
    <n v="0.15"/>
    <n v="0.75"/>
    <n v="0.85000000000000009"/>
    <n v="0.88235294117647045"/>
    <n v="8723.5"/>
    <n v="7697.2058823529396"/>
    <n v="1.2358168911743335E-2"/>
    <n v="0.82799731708680346"/>
    <n v="0.82799731708680346"/>
    <n v="0"/>
  </r>
  <r>
    <s v="教培"/>
    <s v="母婴服务"/>
    <x v="4"/>
    <x v="3"/>
    <s v="C母婴服务"/>
    <x v="19"/>
    <x v="370"/>
    <x v="1"/>
    <n v="53"/>
    <n v="0"/>
    <n v="0.31900000000000001"/>
    <n v="0"/>
    <n v="1"/>
    <n v="0"/>
    <n v="0"/>
    <n v="0.15"/>
    <n v="0.15"/>
    <n v="0.85000000000000009"/>
    <n v="0.1764705882352941"/>
    <n v="8723.5"/>
    <n v="1539.4411764705881"/>
    <n v="1.2358168911743335E-2"/>
    <n v="0.65498295232239678"/>
    <n v="0.65498295232239678"/>
    <n v="2"/>
  </r>
  <r>
    <s v="教培"/>
    <s v="母婴服务"/>
    <x v="4"/>
    <x v="3"/>
    <s v="C母婴服务"/>
    <x v="9"/>
    <x v="371"/>
    <x v="0"/>
    <n v="31"/>
    <n v="0"/>
    <n v="0.31900000000000001"/>
    <n v="0"/>
    <n v="0"/>
    <n v="0"/>
    <n v="0"/>
    <n v="0.15"/>
    <n v="0"/>
    <n v="0.85000000000000009"/>
    <n v="0"/>
    <n v="8723.5"/>
    <n v="0"/>
    <n v="1.2358168911743335E-2"/>
    <n v="0.38310323626404336"/>
    <n v="0.38310323626404336"/>
    <n v="0"/>
  </r>
  <r>
    <s v="教培"/>
    <s v="亲子玩乐"/>
    <x v="5"/>
    <x v="0"/>
    <s v="1S亲子玩乐"/>
    <x v="0"/>
    <x v="0"/>
    <x v="0"/>
    <n v="888"/>
    <n v="9"/>
    <n v="0.38"/>
    <n v="0.01"/>
    <n v="344"/>
    <n v="9"/>
    <n v="0.03"/>
    <n v="0.1"/>
    <n v="34.4"/>
    <n v="0.85000000000000009"/>
    <n v="36.447058823529403"/>
    <n v="9271"/>
    <n v="337900.68235294108"/>
    <n v="1.0415570752235665E-2"/>
    <n v="9.2490268279852703"/>
    <n v="3.6690268279852702"/>
    <n v="266"/>
  </r>
  <r>
    <s v="教培"/>
    <s v="亲子玩乐"/>
    <x v="5"/>
    <x v="0"/>
    <s v="1S亲子玩乐"/>
    <x v="1"/>
    <x v="1"/>
    <x v="1"/>
    <n v="1013"/>
    <n v="9"/>
    <n v="0.38"/>
    <n v="0.01"/>
    <n v="464"/>
    <n v="9"/>
    <n v="0.02"/>
    <n v="0.1"/>
    <n v="46.400000000000006"/>
    <n v="0.85000000000000009"/>
    <n v="50.564705882352939"/>
    <n v="9271"/>
    <n v="468785.38823529409"/>
    <n v="1.0415570752235665E-2"/>
    <n v="10.550973172014729"/>
    <n v="4.9709731720147285"/>
    <n v="272"/>
  </r>
  <r>
    <s v="教培"/>
    <s v="亲子玩乐"/>
    <x v="5"/>
    <x v="1"/>
    <s v="A亲子玩乐"/>
    <x v="2"/>
    <x v="2"/>
    <x v="1"/>
    <n v="458"/>
    <n v="2"/>
    <n v="0.38"/>
    <n v="0"/>
    <n v="124"/>
    <n v="2"/>
    <n v="0.02"/>
    <n v="0.05"/>
    <n v="6.2"/>
    <n v="0.85000000000000009"/>
    <n v="6.3999999999999995"/>
    <n v="4161"/>
    <n v="26630.399999999998"/>
    <n v="5.8646267964765882E-3"/>
    <n v="2.6859990727862773"/>
    <n v="1.4459990727862773"/>
    <n v="128"/>
  </r>
  <r>
    <s v="教培"/>
    <s v="亲子玩乐"/>
    <x v="5"/>
    <x v="1"/>
    <s v="A亲子玩乐"/>
    <x v="3"/>
    <x v="3"/>
    <x v="0"/>
    <n v="882"/>
    <n v="5"/>
    <n v="0.38"/>
    <n v="0.01"/>
    <n v="287"/>
    <n v="5"/>
    <n v="0.02"/>
    <n v="0.05"/>
    <n v="14.350000000000001"/>
    <n v="0.85000000000000009"/>
    <n v="14.647058823529411"/>
    <n v="4161"/>
    <n v="60946.411764705881"/>
    <n v="5.8646267964765882E-3"/>
    <n v="5.1726008344923509"/>
    <n v="2.0726008344923508"/>
    <n v="221"/>
  </r>
  <r>
    <s v="教培"/>
    <s v="亲子玩乐"/>
    <x v="5"/>
    <x v="1"/>
    <s v="A亲子玩乐"/>
    <x v="4"/>
    <x v="4"/>
    <x v="1"/>
    <n v="969"/>
    <n v="4"/>
    <n v="0.38"/>
    <n v="0"/>
    <n v="259"/>
    <n v="4"/>
    <n v="0.02"/>
    <n v="0.05"/>
    <n v="12.950000000000001"/>
    <n v="0.85000000000000009"/>
    <n v="13.447058823529412"/>
    <n v="4161"/>
    <n v="55953.211764705884"/>
    <n v="5.8646267964765882E-3"/>
    <n v="5.682823365785814"/>
    <n v="3.2028233657858141"/>
    <n v="238"/>
  </r>
  <r>
    <s v="教培"/>
    <s v="亲子玩乐"/>
    <x v="5"/>
    <x v="1"/>
    <s v="A亲子玩乐"/>
    <x v="5"/>
    <x v="5"/>
    <x v="0"/>
    <n v="526"/>
    <n v="4"/>
    <n v="0.38"/>
    <n v="0.01"/>
    <n v="239"/>
    <n v="4"/>
    <n v="0.02"/>
    <n v="0.05"/>
    <n v="11.950000000000001"/>
    <n v="0.85000000000000009"/>
    <n v="12.270588235294118"/>
    <n v="4161"/>
    <n v="51057.917647058828"/>
    <n v="5.8646267964765882E-3"/>
    <n v="3.0847936949466854"/>
    <n v="1.52"/>
    <n v="131"/>
  </r>
  <r>
    <s v="教培"/>
    <s v="亲子玩乐"/>
    <x v="5"/>
    <x v="1"/>
    <s v="A亲子玩乐"/>
    <x v="6"/>
    <x v="6"/>
    <x v="0"/>
    <n v="599"/>
    <n v="2"/>
    <n v="0.38"/>
    <n v="0"/>
    <n v="178"/>
    <n v="2"/>
    <n v="0.01"/>
    <n v="0.05"/>
    <n v="8.9"/>
    <n v="0.85000000000000009"/>
    <n v="9.5764705882352938"/>
    <n v="4161"/>
    <n v="39847.694117647057"/>
    <n v="5.8646267964765882E-3"/>
    <n v="3.5129114510894763"/>
    <n v="2.2729114510894766"/>
    <n v="144"/>
  </r>
  <r>
    <s v="教培"/>
    <s v="亲子玩乐"/>
    <x v="5"/>
    <x v="1"/>
    <s v="A亲子玩乐"/>
    <x v="3"/>
    <x v="7"/>
    <x v="0"/>
    <n v="880"/>
    <n v="6"/>
    <n v="0.38"/>
    <n v="0.01"/>
    <n v="306"/>
    <n v="6"/>
    <n v="0.02"/>
    <n v="0.05"/>
    <n v="15.3"/>
    <n v="0.85000000000000009"/>
    <n v="15.317647058823527"/>
    <n v="4161"/>
    <n v="63736.729411764696"/>
    <n v="5.8646267964765882E-3"/>
    <n v="5.1608715808993972"/>
    <n v="2.2800000000000002"/>
    <n v="186"/>
  </r>
  <r>
    <s v="教培"/>
    <s v="亲子玩乐"/>
    <x v="5"/>
    <x v="2"/>
    <s v="B亲子玩乐"/>
    <x v="3"/>
    <x v="8"/>
    <x v="0"/>
    <n v="465"/>
    <n v="1"/>
    <n v="0.38"/>
    <n v="0"/>
    <n v="130"/>
    <n v="1"/>
    <n v="0.01"/>
    <n v="0.03"/>
    <n v="3.9"/>
    <n v="0.85000000000000009"/>
    <n v="4.1411764705882348"/>
    <n v="4380"/>
    <n v="18138.352941176468"/>
    <n v="3.7714285714285714E-3"/>
    <n v="1.7537142857142858"/>
    <n v="1.1337142857142859"/>
    <n v="94"/>
  </r>
  <r>
    <s v="教培"/>
    <s v="亲子玩乐"/>
    <x v="5"/>
    <x v="2"/>
    <s v="B亲子玩乐"/>
    <x v="3"/>
    <x v="9"/>
    <x v="0"/>
    <n v="442"/>
    <n v="1"/>
    <n v="0.38"/>
    <n v="0"/>
    <n v="126"/>
    <n v="1"/>
    <n v="0.01"/>
    <n v="0.03"/>
    <n v="3.78"/>
    <n v="0.85000000000000009"/>
    <n v="3.9999999999999996"/>
    <n v="4380"/>
    <n v="17519.999999999996"/>
    <n v="3.7714285714285714E-3"/>
    <n v="1.6669714285714285"/>
    <n v="1.0469714285714287"/>
    <n v="84"/>
  </r>
  <r>
    <s v="教培"/>
    <s v="亲子玩乐"/>
    <x v="5"/>
    <x v="2"/>
    <s v="B亲子玩乐"/>
    <x v="7"/>
    <x v="10"/>
    <x v="0"/>
    <n v="356"/>
    <n v="0"/>
    <n v="0.38"/>
    <n v="0"/>
    <n v="67"/>
    <n v="0"/>
    <n v="0"/>
    <n v="0.03"/>
    <n v="2.0099999999999998"/>
    <n v="0.85000000000000009"/>
    <n v="2.3647058823529408"/>
    <n v="4380"/>
    <n v="10357.411764705881"/>
    <n v="3.7714285714285714E-3"/>
    <n v="1.3426285714285715"/>
    <n v="1.3426285714285715"/>
    <n v="75"/>
  </r>
  <r>
    <s v="教培"/>
    <s v="亲子玩乐"/>
    <x v="5"/>
    <x v="2"/>
    <s v="B亲子玩乐"/>
    <x v="8"/>
    <x v="11"/>
    <x v="0"/>
    <n v="217"/>
    <n v="1"/>
    <n v="0.38"/>
    <n v="0"/>
    <n v="66"/>
    <n v="1"/>
    <n v="0.02"/>
    <n v="0.03"/>
    <n v="1.98"/>
    <n v="0.85000000000000009"/>
    <n v="1.8823529411764706"/>
    <n v="4380"/>
    <n v="8244.7058823529405"/>
    <n v="3.7714285714285714E-3"/>
    <n v="0.81840000000000002"/>
    <n v="0.38"/>
    <n v="37"/>
  </r>
  <r>
    <s v="教培"/>
    <s v="亲子玩乐"/>
    <x v="5"/>
    <x v="2"/>
    <s v="B亲子玩乐"/>
    <x v="9"/>
    <x v="12"/>
    <x v="0"/>
    <n v="290"/>
    <n v="0"/>
    <n v="0.38"/>
    <n v="0"/>
    <n v="62"/>
    <n v="0"/>
    <n v="0"/>
    <n v="0.03"/>
    <n v="1.8599999999999999"/>
    <n v="0.85000000000000009"/>
    <n v="2.1882352941176468"/>
    <n v="4380"/>
    <n v="9584.4705882352937"/>
    <n v="3.7714285714285714E-3"/>
    <n v="1.0937142857142856"/>
    <n v="1.0937142857142856"/>
    <n v="53"/>
  </r>
  <r>
    <s v="教培"/>
    <s v="亲子玩乐"/>
    <x v="5"/>
    <x v="2"/>
    <s v="B亲子玩乐"/>
    <x v="10"/>
    <x v="13"/>
    <x v="0"/>
    <n v="389"/>
    <n v="0"/>
    <n v="0.38"/>
    <n v="0"/>
    <n v="140"/>
    <n v="0"/>
    <n v="0"/>
    <n v="0.03"/>
    <n v="4.2"/>
    <n v="0.85000000000000009"/>
    <n v="4.9411764705882346"/>
    <n v="4380"/>
    <n v="21642.352941176468"/>
    <n v="3.7714285714285714E-3"/>
    <n v="1.4670857142857143"/>
    <n v="1.4670857142857143"/>
    <n v="73"/>
  </r>
  <r>
    <s v="教培"/>
    <s v="亲子玩乐"/>
    <x v="5"/>
    <x v="2"/>
    <s v="B亲子玩乐"/>
    <x v="11"/>
    <x v="14"/>
    <x v="1"/>
    <n v="456"/>
    <n v="2"/>
    <n v="0.38"/>
    <n v="0"/>
    <n v="157"/>
    <n v="2"/>
    <n v="0.01"/>
    <n v="0.03"/>
    <n v="4.71"/>
    <n v="0.85000000000000009"/>
    <n v="4.6470588235294112"/>
    <n v="4380"/>
    <n v="20354.117647058822"/>
    <n v="3.7714285714285714E-3"/>
    <n v="1.7197714285714285"/>
    <n v="0.76"/>
    <n v="137"/>
  </r>
  <r>
    <s v="教培"/>
    <s v="亲子玩乐"/>
    <x v="5"/>
    <x v="2"/>
    <s v="B亲子玩乐"/>
    <x v="5"/>
    <x v="15"/>
    <x v="0"/>
    <n v="316"/>
    <n v="1"/>
    <n v="0.38"/>
    <n v="0"/>
    <n v="95"/>
    <n v="1"/>
    <n v="0.01"/>
    <n v="0.03"/>
    <n v="2.85"/>
    <n v="0.85000000000000009"/>
    <n v="2.9058823529411764"/>
    <n v="4380"/>
    <n v="12727.764705882353"/>
    <n v="3.7714285714285714E-3"/>
    <n v="1.1917714285714285"/>
    <n v="0.57177142857142849"/>
    <n v="83"/>
  </r>
  <r>
    <s v="教培"/>
    <s v="亲子玩乐"/>
    <x v="5"/>
    <x v="2"/>
    <s v="B亲子玩乐"/>
    <x v="2"/>
    <x v="16"/>
    <x v="1"/>
    <n v="271"/>
    <n v="2"/>
    <n v="0.38"/>
    <n v="0.01"/>
    <n v="65"/>
    <n v="2"/>
    <n v="0.03"/>
    <n v="0.03"/>
    <n v="2"/>
    <n v="0.85000000000000009"/>
    <n v="1.4588235294117646"/>
    <n v="4380"/>
    <n v="6389.6470588235288"/>
    <n v="3.7714285714285714E-3"/>
    <n v="1.0220571428571428"/>
    <n v="0.76"/>
    <n v="63"/>
  </r>
  <r>
    <s v="教培"/>
    <s v="亲子玩乐"/>
    <x v="5"/>
    <x v="2"/>
    <s v="B亲子玩乐"/>
    <x v="12"/>
    <x v="17"/>
    <x v="0"/>
    <n v="364"/>
    <n v="1"/>
    <n v="0.38"/>
    <n v="0"/>
    <n v="76"/>
    <n v="1"/>
    <n v="0.01"/>
    <n v="0.03"/>
    <n v="2.2799999999999998"/>
    <n v="0.85000000000000009"/>
    <n v="2.2352941176470584"/>
    <n v="4380"/>
    <n v="9790.5882352941153"/>
    <n v="3.7714285714285714E-3"/>
    <n v="1.3728"/>
    <n v="0.75280000000000002"/>
    <n v="83"/>
  </r>
  <r>
    <s v="教培"/>
    <s v="亲子玩乐"/>
    <x v="5"/>
    <x v="2"/>
    <s v="B亲子玩乐"/>
    <x v="13"/>
    <x v="18"/>
    <x v="1"/>
    <n v="337"/>
    <n v="2"/>
    <n v="0.38"/>
    <n v="0.01"/>
    <n v="85"/>
    <n v="1"/>
    <n v="0.01"/>
    <n v="0.03"/>
    <n v="2.5499999999999998"/>
    <n v="0.85000000000000009"/>
    <n v="2.552941176470588"/>
    <n v="4380"/>
    <n v="11181.882352941175"/>
    <n v="3.7714285714285714E-3"/>
    <n v="1.2709714285714286"/>
    <n v="0.76"/>
    <n v="89"/>
  </r>
  <r>
    <s v="教培"/>
    <s v="亲子玩乐"/>
    <x v="5"/>
    <x v="2"/>
    <s v="B亲子玩乐"/>
    <x v="14"/>
    <x v="19"/>
    <x v="1"/>
    <n v="339"/>
    <n v="1"/>
    <n v="0.38"/>
    <n v="0"/>
    <n v="125"/>
    <n v="1"/>
    <n v="0.01"/>
    <n v="0.03"/>
    <n v="3.75"/>
    <n v="0.85000000000000009"/>
    <n v="3.9647058823529409"/>
    <n v="4380"/>
    <n v="17365.411764705881"/>
    <n v="3.7714285714285714E-3"/>
    <n v="1.2785142857142857"/>
    <n v="0.65851428571428572"/>
    <n v="71"/>
  </r>
  <r>
    <s v="教培"/>
    <s v="亲子玩乐"/>
    <x v="5"/>
    <x v="2"/>
    <s v="B亲子玩乐"/>
    <x v="5"/>
    <x v="20"/>
    <x v="0"/>
    <n v="405"/>
    <n v="1"/>
    <n v="0.38"/>
    <n v="0"/>
    <n v="78"/>
    <n v="1"/>
    <n v="0.01"/>
    <n v="0.03"/>
    <n v="2.34"/>
    <n v="0.85000000000000009"/>
    <n v="2.3058823529411763"/>
    <n v="4380"/>
    <n v="10099.764705882351"/>
    <n v="3.7714285714285714E-3"/>
    <n v="1.5274285714285714"/>
    <n v="0.90742857142857136"/>
    <n v="82"/>
  </r>
  <r>
    <s v="教培"/>
    <s v="亲子玩乐"/>
    <x v="5"/>
    <x v="2"/>
    <s v="B亲子玩乐"/>
    <x v="9"/>
    <x v="21"/>
    <x v="0"/>
    <n v="268"/>
    <n v="0"/>
    <n v="0.38"/>
    <n v="0"/>
    <n v="82"/>
    <n v="0"/>
    <n v="0"/>
    <n v="0.03"/>
    <n v="2.46"/>
    <n v="0.85000000000000009"/>
    <n v="2.894117647058823"/>
    <n v="4380"/>
    <n v="12676.235294117645"/>
    <n v="3.7714285714285714E-3"/>
    <n v="1.0107428571428572"/>
    <n v="1.0107428571428572"/>
    <n v="59"/>
  </r>
  <r>
    <s v="教培"/>
    <s v="亲子玩乐"/>
    <x v="5"/>
    <x v="2"/>
    <s v="B亲子玩乐"/>
    <x v="2"/>
    <x v="22"/>
    <x v="1"/>
    <n v="522"/>
    <n v="2"/>
    <n v="0.38"/>
    <n v="0"/>
    <n v="160"/>
    <n v="1"/>
    <n v="0.01"/>
    <n v="0.03"/>
    <n v="4.8"/>
    <n v="0.85000000000000009"/>
    <n v="5.1999999999999993"/>
    <n v="4380"/>
    <n v="22775.999999999996"/>
    <n v="3.7714285714285714E-3"/>
    <n v="1.9686857142857144"/>
    <n v="0.76"/>
    <n v="118"/>
  </r>
  <r>
    <s v="教培"/>
    <s v="亲子玩乐"/>
    <x v="5"/>
    <x v="2"/>
    <s v="B亲子玩乐"/>
    <x v="15"/>
    <x v="23"/>
    <x v="1"/>
    <n v="651"/>
    <n v="3"/>
    <n v="0.38"/>
    <n v="0"/>
    <n v="230"/>
    <n v="3"/>
    <n v="0.01"/>
    <n v="0.03"/>
    <n v="6.8999999999999995"/>
    <n v="0.85000000000000009"/>
    <n v="6.7764705882352931"/>
    <n v="4380"/>
    <n v="29680.941176470584"/>
    <n v="3.7714285714285714E-3"/>
    <n v="2.4552"/>
    <n v="1.1400000000000001"/>
    <n v="165"/>
  </r>
  <r>
    <s v="教培"/>
    <s v="亲子玩乐"/>
    <x v="5"/>
    <x v="2"/>
    <s v="B亲子玩乐"/>
    <x v="16"/>
    <x v="24"/>
    <x v="1"/>
    <n v="679"/>
    <n v="2"/>
    <n v="0.38"/>
    <n v="0"/>
    <n v="235"/>
    <n v="2"/>
    <n v="0.01"/>
    <n v="0.03"/>
    <n v="7.05"/>
    <n v="0.85000000000000009"/>
    <n v="7.3999999999999995"/>
    <n v="4380"/>
    <n v="32411.999999999996"/>
    <n v="3.7714285714285714E-3"/>
    <n v="2.5608"/>
    <n v="1.3208"/>
    <n v="146"/>
  </r>
  <r>
    <s v="教培"/>
    <s v="亲子玩乐"/>
    <x v="5"/>
    <x v="2"/>
    <s v="B亲子玩乐"/>
    <x v="17"/>
    <x v="25"/>
    <x v="1"/>
    <n v="961"/>
    <n v="6"/>
    <n v="0.38"/>
    <n v="0.01"/>
    <n v="150"/>
    <n v="6"/>
    <n v="0.04"/>
    <n v="0.03"/>
    <n v="6"/>
    <n v="0.85000000000000009"/>
    <n v="4.3764705882352937"/>
    <n v="4380"/>
    <n v="19168.941176470587"/>
    <n v="3.7714285714285714E-3"/>
    <n v="3.6243428571428571"/>
    <n v="2.2800000000000002"/>
    <n v="205"/>
  </r>
  <r>
    <s v="教培"/>
    <s v="亲子玩乐"/>
    <x v="5"/>
    <x v="2"/>
    <s v="B亲子玩乐"/>
    <x v="18"/>
    <x v="26"/>
    <x v="0"/>
    <n v="581"/>
    <n v="4"/>
    <n v="0.38"/>
    <n v="0.01"/>
    <n v="154"/>
    <n v="4"/>
    <n v="0.03"/>
    <n v="0.03"/>
    <n v="4.62"/>
    <n v="0.85000000000000009"/>
    <n v="3.6470588235294117"/>
    <n v="4380"/>
    <n v="15974.117647058823"/>
    <n v="3.7714285714285714E-3"/>
    <n v="2.1911999999999998"/>
    <n v="1.52"/>
    <n v="131"/>
  </r>
  <r>
    <s v="教培"/>
    <s v="亲子玩乐"/>
    <x v="5"/>
    <x v="2"/>
    <s v="B亲子玩乐"/>
    <x v="14"/>
    <x v="27"/>
    <x v="1"/>
    <n v="441"/>
    <n v="0"/>
    <n v="0.38"/>
    <n v="0"/>
    <n v="113"/>
    <n v="0"/>
    <n v="0"/>
    <n v="0.03"/>
    <n v="3.3899999999999997"/>
    <n v="0.85000000000000009"/>
    <n v="3.9882352941176462"/>
    <n v="4380"/>
    <n v="17468.47058823529"/>
    <n v="3.7714285714285714E-3"/>
    <n v="1.6632"/>
    <n v="1.6632"/>
    <n v="115"/>
  </r>
  <r>
    <s v="教培"/>
    <s v="亲子玩乐"/>
    <x v="5"/>
    <x v="3"/>
    <s v="C亲子玩乐"/>
    <x v="19"/>
    <x v="28"/>
    <x v="1"/>
    <n v="13"/>
    <n v="0"/>
    <n v="0.38"/>
    <n v="0"/>
    <n v="0"/>
    <n v="0"/>
    <n v="0"/>
    <n v="0"/>
    <n v="0"/>
    <n v="0.85000000000000009"/>
    <n v="0"/>
    <n v="3905.4999999999995"/>
    <n v="0"/>
    <n v="9.5449654645795028E-4"/>
    <n v="1.2408455103953353E-2"/>
    <n v="1.2408455103953353E-2"/>
    <n v="0"/>
  </r>
  <r>
    <s v="教培"/>
    <s v="亲子玩乐"/>
    <x v="5"/>
    <x v="3"/>
    <s v="C亲子玩乐"/>
    <x v="20"/>
    <x v="29"/>
    <x v="0"/>
    <n v="16"/>
    <n v="0"/>
    <n v="0.38"/>
    <n v="0"/>
    <n v="3"/>
    <n v="0"/>
    <n v="0"/>
    <n v="0"/>
    <n v="0"/>
    <n v="0.85000000000000009"/>
    <n v="0"/>
    <n v="3905.4999999999995"/>
    <n v="0"/>
    <n v="9.5449654645795028E-4"/>
    <n v="1.5271944743327204E-2"/>
    <n v="1.5271944743327204E-2"/>
    <n v="1"/>
  </r>
  <r>
    <s v="教培"/>
    <s v="亲子玩乐"/>
    <x v="5"/>
    <x v="3"/>
    <s v="C亲子玩乐"/>
    <x v="20"/>
    <x v="30"/>
    <x v="0"/>
    <n v="57"/>
    <n v="1"/>
    <n v="0.38"/>
    <n v="0.02"/>
    <n v="28"/>
    <n v="1"/>
    <n v="0.04"/>
    <n v="0"/>
    <n v="1"/>
    <n v="0.85000000000000009"/>
    <n v="0.72941176470588232"/>
    <n v="3905.4999999999995"/>
    <n v="2848.7176470588229"/>
    <n v="9.5449654645795028E-4"/>
    <n v="5.4406303148103165E-2"/>
    <n v="0.38"/>
    <n v="5"/>
  </r>
  <r>
    <s v="教培"/>
    <s v="亲子玩乐"/>
    <x v="5"/>
    <x v="3"/>
    <s v="C亲子玩乐"/>
    <x v="9"/>
    <x v="31"/>
    <x v="0"/>
    <n v="68"/>
    <n v="0"/>
    <n v="0.38"/>
    <n v="0"/>
    <n v="2"/>
    <n v="0"/>
    <n v="0"/>
    <n v="0"/>
    <n v="0"/>
    <n v="0.85000000000000009"/>
    <n v="0"/>
    <n v="3905.4999999999995"/>
    <n v="0"/>
    <n v="9.5449654645795028E-4"/>
    <n v="6.4905765159140622E-2"/>
    <n v="6.4905765159140622E-2"/>
    <n v="1"/>
  </r>
  <r>
    <s v="教培"/>
    <s v="亲子玩乐"/>
    <x v="5"/>
    <x v="3"/>
    <s v="C亲子玩乐"/>
    <x v="20"/>
    <x v="32"/>
    <x v="0"/>
    <n v="0"/>
    <n v="0"/>
    <n v="0.38"/>
    <n v="0"/>
    <n v="0"/>
    <n v="0"/>
    <n v="0"/>
    <n v="0"/>
    <n v="0"/>
    <n v="0.85000000000000009"/>
    <n v="0"/>
    <n v="3905.4999999999995"/>
    <n v="0"/>
    <n v="9.5449654645795028E-4"/>
    <n v="0"/>
    <n v="0"/>
    <n v="0"/>
  </r>
  <r>
    <s v="教培"/>
    <s v="亲子玩乐"/>
    <x v="5"/>
    <x v="3"/>
    <s v="C亲子玩乐"/>
    <x v="16"/>
    <x v="33"/>
    <x v="1"/>
    <n v="75"/>
    <n v="0"/>
    <n v="0.38"/>
    <n v="0"/>
    <n v="3"/>
    <n v="0"/>
    <n v="0"/>
    <n v="0"/>
    <n v="0"/>
    <n v="0.85000000000000009"/>
    <n v="0"/>
    <n v="3905.4999999999995"/>
    <n v="0"/>
    <n v="9.5449654645795028E-4"/>
    <n v="7.1587240984346268E-2"/>
    <n v="7.1587240984346268E-2"/>
    <n v="4"/>
  </r>
  <r>
    <s v="教培"/>
    <s v="亲子玩乐"/>
    <x v="5"/>
    <x v="3"/>
    <s v="C亲子玩乐"/>
    <x v="8"/>
    <x v="34"/>
    <x v="0"/>
    <n v="136"/>
    <n v="0"/>
    <n v="0.38"/>
    <n v="0"/>
    <n v="19"/>
    <n v="0"/>
    <n v="0"/>
    <n v="0"/>
    <n v="0"/>
    <n v="0.85000000000000009"/>
    <n v="0"/>
    <n v="3905.4999999999995"/>
    <n v="0"/>
    <n v="9.5449654645795028E-4"/>
    <n v="0.12981153031828124"/>
    <n v="0.12981153031828124"/>
    <n v="25"/>
  </r>
  <r>
    <s v="教培"/>
    <s v="亲子玩乐"/>
    <x v="5"/>
    <x v="3"/>
    <s v="C亲子玩乐"/>
    <x v="20"/>
    <x v="35"/>
    <x v="0"/>
    <n v="5"/>
    <n v="0"/>
    <n v="0.38"/>
    <n v="0"/>
    <n v="3"/>
    <n v="0"/>
    <n v="0"/>
    <n v="0"/>
    <n v="0"/>
    <n v="0.85000000000000009"/>
    <n v="0"/>
    <n v="3905.4999999999995"/>
    <n v="0"/>
    <n v="9.5449654645795028E-4"/>
    <n v="4.7724827322897512E-3"/>
    <n v="4.7724827322897512E-3"/>
    <n v="0"/>
  </r>
  <r>
    <s v="教培"/>
    <s v="亲子玩乐"/>
    <x v="5"/>
    <x v="3"/>
    <s v="C亲子玩乐"/>
    <x v="14"/>
    <x v="36"/>
    <x v="1"/>
    <n v="84"/>
    <n v="0"/>
    <n v="0.38"/>
    <n v="0"/>
    <n v="10"/>
    <n v="0"/>
    <n v="0"/>
    <n v="0"/>
    <n v="0"/>
    <n v="0.85000000000000009"/>
    <n v="0"/>
    <n v="3905.4999999999995"/>
    <n v="0"/>
    <n v="9.5449654645795028E-4"/>
    <n v="8.0177709902467822E-2"/>
    <n v="8.0177709902467822E-2"/>
    <n v="3"/>
  </r>
  <r>
    <s v="教培"/>
    <s v="亲子玩乐"/>
    <x v="5"/>
    <x v="3"/>
    <s v="C亲子玩乐"/>
    <x v="21"/>
    <x v="37"/>
    <x v="1"/>
    <n v="20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5E-2"/>
    <n v="1.9089930929159005E-2"/>
    <n v="2"/>
  </r>
  <r>
    <s v="教培"/>
    <s v="亲子玩乐"/>
    <x v="5"/>
    <x v="3"/>
    <s v="C亲子玩乐"/>
    <x v="3"/>
    <x v="38"/>
    <x v="0"/>
    <n v="207"/>
    <n v="1"/>
    <n v="0.38"/>
    <n v="0"/>
    <n v="59"/>
    <n v="1"/>
    <n v="0.02"/>
    <n v="0"/>
    <n v="1"/>
    <n v="0.85000000000000009"/>
    <n v="0.72941176470588232"/>
    <n v="3905.4999999999995"/>
    <n v="2848.7176470588229"/>
    <n v="9.5449654645795028E-4"/>
    <n v="0.19758078511679572"/>
    <n v="0.38"/>
    <n v="50"/>
  </r>
  <r>
    <s v="教培"/>
    <s v="亲子玩乐"/>
    <x v="5"/>
    <x v="3"/>
    <s v="C亲子玩乐"/>
    <x v="22"/>
    <x v="39"/>
    <x v="1"/>
    <n v="31"/>
    <n v="0"/>
    <n v="0.38"/>
    <n v="0"/>
    <n v="0"/>
    <n v="0"/>
    <n v="0"/>
    <n v="0"/>
    <n v="0"/>
    <n v="0.85000000000000009"/>
    <n v="0"/>
    <n v="3905.4999999999995"/>
    <n v="0"/>
    <n v="9.5449654645795028E-4"/>
    <n v="2.9589392940196458E-2"/>
    <n v="2.9589392940196458E-2"/>
    <n v="0"/>
  </r>
  <r>
    <s v="教培"/>
    <s v="亲子玩乐"/>
    <x v="5"/>
    <x v="3"/>
    <s v="C亲子玩乐"/>
    <x v="23"/>
    <x v="40"/>
    <x v="1"/>
    <n v="112"/>
    <n v="0"/>
    <n v="0.38"/>
    <n v="0"/>
    <n v="6"/>
    <n v="0"/>
    <n v="0"/>
    <n v="0"/>
    <n v="0"/>
    <n v="0.85000000000000009"/>
    <n v="0"/>
    <n v="3905.4999999999995"/>
    <n v="0"/>
    <n v="9.5449654645795028E-4"/>
    <n v="0.10690361320329043"/>
    <n v="0.10690361320329043"/>
    <n v="1"/>
  </r>
  <r>
    <s v="教培"/>
    <s v="亲子玩乐"/>
    <x v="5"/>
    <x v="3"/>
    <s v="C亲子玩乐"/>
    <x v="14"/>
    <x v="41"/>
    <x v="1"/>
    <n v="200"/>
    <n v="0"/>
    <n v="0.38"/>
    <n v="0"/>
    <n v="50"/>
    <n v="0"/>
    <n v="0"/>
    <n v="0"/>
    <n v="0"/>
    <n v="0.85000000000000009"/>
    <n v="0"/>
    <n v="3905.4999999999995"/>
    <n v="0"/>
    <n v="9.5449654645795028E-4"/>
    <n v="0.19089930929159005"/>
    <n v="0.19089930929159005"/>
    <n v="42"/>
  </r>
  <r>
    <s v="教培"/>
    <s v="亲子玩乐"/>
    <x v="5"/>
    <x v="3"/>
    <s v="C亲子玩乐"/>
    <x v="12"/>
    <x v="42"/>
    <x v="0"/>
    <n v="42"/>
    <n v="0"/>
    <n v="0.38"/>
    <n v="0"/>
    <n v="1"/>
    <n v="0"/>
    <n v="0"/>
    <n v="0"/>
    <n v="0"/>
    <n v="0.85000000000000009"/>
    <n v="0"/>
    <n v="3905.4999999999995"/>
    <n v="0"/>
    <n v="9.5449654645795028E-4"/>
    <n v="4.0088854951233911E-2"/>
    <n v="4.0088854951233911E-2"/>
    <n v="0"/>
  </r>
  <r>
    <s v="教培"/>
    <s v="亲子玩乐"/>
    <x v="5"/>
    <x v="3"/>
    <s v="C亲子玩乐"/>
    <x v="20"/>
    <x v="43"/>
    <x v="0"/>
    <n v="8"/>
    <n v="0"/>
    <n v="0.38"/>
    <n v="0"/>
    <n v="1"/>
    <n v="0"/>
    <n v="0"/>
    <n v="0"/>
    <n v="0"/>
    <n v="0.85000000000000009"/>
    <n v="0"/>
    <n v="3905.4999999999995"/>
    <n v="0"/>
    <n v="9.5449654645795028E-4"/>
    <n v="7.6359723716636022E-3"/>
    <n v="7.6359723716636022E-3"/>
    <n v="0"/>
  </r>
  <r>
    <s v="教培"/>
    <s v="亲子玩乐"/>
    <x v="5"/>
    <x v="3"/>
    <s v="C亲子玩乐"/>
    <x v="13"/>
    <x v="44"/>
    <x v="1"/>
    <n v="67"/>
    <n v="0"/>
    <n v="0.38"/>
    <n v="0"/>
    <n v="0"/>
    <n v="0"/>
    <n v="0"/>
    <n v="0"/>
    <n v="0"/>
    <n v="0.85000000000000009"/>
    <n v="0"/>
    <n v="3905.4999999999995"/>
    <n v="0"/>
    <n v="9.5449654645795028E-4"/>
    <n v="6.3951268612682674E-2"/>
    <n v="6.3951268612682674E-2"/>
    <n v="1"/>
  </r>
  <r>
    <s v="教培"/>
    <s v="亲子玩乐"/>
    <x v="5"/>
    <x v="3"/>
    <s v="C亲子玩乐"/>
    <x v="5"/>
    <x v="45"/>
    <x v="0"/>
    <n v="74"/>
    <n v="0"/>
    <n v="0.38"/>
    <n v="0"/>
    <n v="6"/>
    <n v="0"/>
    <n v="0"/>
    <n v="0"/>
    <n v="0"/>
    <n v="0.85000000000000009"/>
    <n v="0"/>
    <n v="3905.4999999999995"/>
    <n v="0"/>
    <n v="9.5449654645795028E-4"/>
    <n v="7.063274443788832E-2"/>
    <n v="7.063274443788832E-2"/>
    <n v="12"/>
  </r>
  <r>
    <s v="教培"/>
    <s v="亲子玩乐"/>
    <x v="5"/>
    <x v="3"/>
    <s v="C亲子玩乐"/>
    <x v="12"/>
    <x v="46"/>
    <x v="0"/>
    <n v="43"/>
    <n v="0"/>
    <n v="0.38"/>
    <n v="0"/>
    <n v="8"/>
    <n v="0"/>
    <n v="0"/>
    <n v="0"/>
    <n v="0"/>
    <n v="0.85000000000000009"/>
    <n v="0"/>
    <n v="3905.4999999999995"/>
    <n v="0"/>
    <n v="9.5449654645795028E-4"/>
    <n v="4.1043351497691859E-2"/>
    <n v="4.1043351497691859E-2"/>
    <n v="0"/>
  </r>
  <r>
    <s v="教培"/>
    <s v="亲子玩乐"/>
    <x v="5"/>
    <x v="3"/>
    <s v="C亲子玩乐"/>
    <x v="24"/>
    <x v="47"/>
    <x v="1"/>
    <n v="42"/>
    <n v="0"/>
    <n v="0.38"/>
    <n v="0"/>
    <n v="4"/>
    <n v="0"/>
    <n v="0"/>
    <n v="0"/>
    <n v="0"/>
    <n v="0.85000000000000009"/>
    <n v="0"/>
    <n v="3905.4999999999995"/>
    <n v="0"/>
    <n v="9.5449654645795028E-4"/>
    <n v="4.0088854951233911E-2"/>
    <n v="4.0088854951233911E-2"/>
    <n v="0"/>
  </r>
  <r>
    <s v="教培"/>
    <s v="亲子玩乐"/>
    <x v="5"/>
    <x v="3"/>
    <s v="C亲子玩乐"/>
    <x v="24"/>
    <x v="48"/>
    <x v="1"/>
    <n v="29"/>
    <n v="0"/>
    <n v="0.38"/>
    <n v="0"/>
    <n v="0"/>
    <n v="0"/>
    <n v="0"/>
    <n v="0"/>
    <n v="0"/>
    <n v="0.85000000000000009"/>
    <n v="0"/>
    <n v="3905.4999999999995"/>
    <n v="0"/>
    <n v="9.5449654645795028E-4"/>
    <n v="2.768039984728056E-2"/>
    <n v="2.768039984728056E-2"/>
    <n v="1"/>
  </r>
  <r>
    <s v="教培"/>
    <s v="亲子玩乐"/>
    <x v="5"/>
    <x v="3"/>
    <s v="C亲子玩乐"/>
    <x v="25"/>
    <x v="49"/>
    <x v="1"/>
    <n v="126"/>
    <n v="0"/>
    <n v="0.38"/>
    <n v="0"/>
    <n v="32"/>
    <n v="0"/>
    <n v="0"/>
    <n v="0"/>
    <n v="0"/>
    <n v="0.85000000000000009"/>
    <n v="0"/>
    <n v="3905.4999999999995"/>
    <n v="0"/>
    <n v="9.5449654645795028E-4"/>
    <n v="0.12026656485370174"/>
    <n v="0.12026656485370174"/>
    <n v="16"/>
  </r>
  <r>
    <s v="教培"/>
    <s v="亲子玩乐"/>
    <x v="5"/>
    <x v="3"/>
    <s v="C亲子玩乐"/>
    <x v="20"/>
    <x v="50"/>
    <x v="0"/>
    <n v="8"/>
    <n v="0"/>
    <n v="0.38"/>
    <n v="0"/>
    <n v="0"/>
    <n v="0"/>
    <n v="0"/>
    <n v="0"/>
    <n v="0"/>
    <n v="0.85000000000000009"/>
    <n v="0"/>
    <n v="3905.4999999999995"/>
    <n v="0"/>
    <n v="9.5449654645795028E-4"/>
    <n v="7.6359723716636022E-3"/>
    <n v="7.6359723716636022E-3"/>
    <n v="0"/>
  </r>
  <r>
    <s v="教培"/>
    <s v="亲子玩乐"/>
    <x v="5"/>
    <x v="3"/>
    <s v="C亲子玩乐"/>
    <x v="4"/>
    <x v="51"/>
    <x v="1"/>
    <n v="70"/>
    <n v="0"/>
    <n v="0.38"/>
    <n v="0"/>
    <n v="9"/>
    <n v="0"/>
    <n v="0"/>
    <n v="0"/>
    <n v="0"/>
    <n v="0.85000000000000009"/>
    <n v="0"/>
    <n v="3905.4999999999995"/>
    <n v="0"/>
    <n v="9.5449654645795028E-4"/>
    <n v="6.6814758252056516E-2"/>
    <n v="6.6814758252056516E-2"/>
    <n v="1"/>
  </r>
  <r>
    <s v="教培"/>
    <s v="亲子玩乐"/>
    <x v="5"/>
    <x v="3"/>
    <s v="C亲子玩乐"/>
    <x v="8"/>
    <x v="52"/>
    <x v="0"/>
    <n v="123"/>
    <n v="0"/>
    <n v="0.38"/>
    <n v="0"/>
    <n v="25"/>
    <n v="0"/>
    <n v="0"/>
    <n v="0"/>
    <n v="0"/>
    <n v="0.85000000000000009"/>
    <n v="0"/>
    <n v="3905.4999999999995"/>
    <n v="0"/>
    <n v="9.5449654645795028E-4"/>
    <n v="0.11740307521432788"/>
    <n v="0.11740307521432788"/>
    <n v="0"/>
  </r>
  <r>
    <s v="教培"/>
    <s v="亲子玩乐"/>
    <x v="5"/>
    <x v="3"/>
    <s v="C亲子玩乐"/>
    <x v="3"/>
    <x v="53"/>
    <x v="0"/>
    <n v="56"/>
    <n v="0"/>
    <n v="0.38"/>
    <n v="0"/>
    <n v="8"/>
    <n v="0"/>
    <n v="0"/>
    <n v="0"/>
    <n v="0"/>
    <n v="0.85000000000000009"/>
    <n v="0"/>
    <n v="3905.4999999999995"/>
    <n v="0"/>
    <n v="9.5449654645795028E-4"/>
    <n v="5.3451806601645217E-2"/>
    <n v="5.3451806601645217E-2"/>
    <n v="1"/>
  </r>
  <r>
    <s v="教培"/>
    <s v="亲子玩乐"/>
    <x v="5"/>
    <x v="3"/>
    <s v="C亲子玩乐"/>
    <x v="25"/>
    <x v="54"/>
    <x v="1"/>
    <n v="9"/>
    <n v="0"/>
    <n v="0.38"/>
    <n v="0"/>
    <n v="0"/>
    <n v="0"/>
    <n v="0"/>
    <n v="0"/>
    <n v="0"/>
    <n v="0.85000000000000009"/>
    <n v="0"/>
    <n v="3905.4999999999995"/>
    <n v="0"/>
    <n v="9.5449654645795028E-4"/>
    <n v="8.5904689181215532E-3"/>
    <n v="8.5904689181215532E-3"/>
    <n v="0"/>
  </r>
  <r>
    <s v="教培"/>
    <s v="亲子玩乐"/>
    <x v="5"/>
    <x v="3"/>
    <s v="C亲子玩乐"/>
    <x v="20"/>
    <x v="55"/>
    <x v="0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10"/>
    <x v="56"/>
    <x v="0"/>
    <n v="123"/>
    <n v="0"/>
    <n v="0.38"/>
    <n v="0"/>
    <n v="8"/>
    <n v="0"/>
    <n v="0"/>
    <n v="0"/>
    <n v="0"/>
    <n v="0.85000000000000009"/>
    <n v="0"/>
    <n v="3905.4999999999995"/>
    <n v="0"/>
    <n v="9.5449654645795028E-4"/>
    <n v="0.11740307521432788"/>
    <n v="0.11740307521432788"/>
    <n v="0"/>
  </r>
  <r>
    <s v="教培"/>
    <s v="亲子玩乐"/>
    <x v="5"/>
    <x v="3"/>
    <s v="C亲子玩乐"/>
    <x v="6"/>
    <x v="57"/>
    <x v="0"/>
    <n v="26"/>
    <n v="0"/>
    <n v="0.38"/>
    <n v="0"/>
    <n v="4"/>
    <n v="0"/>
    <n v="0"/>
    <n v="0"/>
    <n v="0"/>
    <n v="0.85000000000000009"/>
    <n v="0"/>
    <n v="3905.4999999999995"/>
    <n v="0"/>
    <n v="9.5449654645795028E-4"/>
    <n v="2.4816910207906707E-2"/>
    <n v="2.4816910207906707E-2"/>
    <n v="0"/>
  </r>
  <r>
    <s v="教培"/>
    <s v="亲子玩乐"/>
    <x v="5"/>
    <x v="3"/>
    <s v="C亲子玩乐"/>
    <x v="19"/>
    <x v="58"/>
    <x v="1"/>
    <n v="15"/>
    <n v="0"/>
    <n v="0.38"/>
    <n v="0"/>
    <n v="0"/>
    <n v="0"/>
    <n v="0"/>
    <n v="0"/>
    <n v="0"/>
    <n v="0.85000000000000009"/>
    <n v="0"/>
    <n v="3905.4999999999995"/>
    <n v="0"/>
    <n v="9.5449654645795028E-4"/>
    <n v="1.4317448196869254E-2"/>
    <n v="1.4317448196869254E-2"/>
    <n v="1"/>
  </r>
  <r>
    <s v="教培"/>
    <s v="亲子玩乐"/>
    <x v="5"/>
    <x v="3"/>
    <s v="C亲子玩乐"/>
    <x v="25"/>
    <x v="59"/>
    <x v="1"/>
    <n v="66"/>
    <n v="0"/>
    <n v="0.38"/>
    <n v="0"/>
    <n v="4"/>
    <n v="0"/>
    <n v="0"/>
    <n v="0"/>
    <n v="0"/>
    <n v="0.85000000000000009"/>
    <n v="0"/>
    <n v="3905.4999999999995"/>
    <n v="0"/>
    <n v="9.5449654645795028E-4"/>
    <n v="6.2996772066224713E-2"/>
    <n v="6.2996772066224713E-2"/>
    <n v="0"/>
  </r>
  <r>
    <s v="教培"/>
    <s v="亲子玩乐"/>
    <x v="5"/>
    <x v="3"/>
    <s v="C亲子玩乐"/>
    <x v="19"/>
    <x v="60"/>
    <x v="1"/>
    <n v="45"/>
    <n v="0"/>
    <n v="0.38"/>
    <n v="0"/>
    <n v="3"/>
    <n v="0"/>
    <n v="0"/>
    <n v="0"/>
    <n v="0"/>
    <n v="0.85000000000000009"/>
    <n v="0"/>
    <n v="3905.4999999999995"/>
    <n v="0"/>
    <n v="9.5449654645795028E-4"/>
    <n v="4.2952344590607761E-2"/>
    <n v="4.2952344590607761E-2"/>
    <n v="0"/>
  </r>
  <r>
    <s v="教培"/>
    <s v="亲子玩乐"/>
    <x v="5"/>
    <x v="3"/>
    <s v="C亲子玩乐"/>
    <x v="20"/>
    <x v="61"/>
    <x v="0"/>
    <n v="0"/>
    <n v="0"/>
    <n v="0.38"/>
    <n v="0"/>
    <n v="0"/>
    <n v="0"/>
    <n v="0"/>
    <n v="0"/>
    <n v="0"/>
    <n v="0.85000000000000009"/>
    <n v="0"/>
    <n v="3905.4999999999995"/>
    <n v="0"/>
    <n v="9.5449654645795028E-4"/>
    <n v="0"/>
    <n v="0"/>
    <n v="0"/>
  </r>
  <r>
    <s v="教培"/>
    <s v="亲子玩乐"/>
    <x v="5"/>
    <x v="3"/>
    <s v="C亲子玩乐"/>
    <x v="26"/>
    <x v="62"/>
    <x v="1"/>
    <n v="286"/>
    <n v="0"/>
    <n v="0.38"/>
    <n v="0"/>
    <n v="51"/>
    <n v="0"/>
    <n v="0"/>
    <n v="0"/>
    <n v="0"/>
    <n v="0.85000000000000009"/>
    <n v="0"/>
    <n v="3905.4999999999995"/>
    <n v="0"/>
    <n v="9.5449654645795028E-4"/>
    <n v="0.27298601228697378"/>
    <n v="0.27298601228697378"/>
    <n v="49"/>
  </r>
  <r>
    <s v="教培"/>
    <s v="亲子玩乐"/>
    <x v="5"/>
    <x v="3"/>
    <s v="C亲子玩乐"/>
    <x v="12"/>
    <x v="63"/>
    <x v="0"/>
    <n v="47"/>
    <n v="0"/>
    <n v="0.38"/>
    <n v="0"/>
    <n v="2"/>
    <n v="0"/>
    <n v="0"/>
    <n v="0"/>
    <n v="0"/>
    <n v="0.85000000000000009"/>
    <n v="0"/>
    <n v="3905.4999999999995"/>
    <n v="0"/>
    <n v="9.5449654645795028E-4"/>
    <n v="4.4861337683523662E-2"/>
    <n v="4.4861337683523662E-2"/>
    <n v="1"/>
  </r>
  <r>
    <s v="教培"/>
    <s v="亲子玩乐"/>
    <x v="5"/>
    <x v="3"/>
    <s v="C亲子玩乐"/>
    <x v="16"/>
    <x v="64"/>
    <x v="1"/>
    <n v="132"/>
    <n v="0"/>
    <n v="0.38"/>
    <n v="0"/>
    <n v="11"/>
    <n v="0"/>
    <n v="0"/>
    <n v="0"/>
    <n v="0"/>
    <n v="0.85000000000000009"/>
    <n v="0"/>
    <n v="3905.4999999999995"/>
    <n v="0"/>
    <n v="9.5449654645795028E-4"/>
    <n v="0.12599354413244943"/>
    <n v="0.12599354413244943"/>
    <n v="27"/>
  </r>
  <r>
    <s v="教培"/>
    <s v="亲子玩乐"/>
    <x v="5"/>
    <x v="3"/>
    <s v="C亲子玩乐"/>
    <x v="20"/>
    <x v="65"/>
    <x v="0"/>
    <n v="14"/>
    <n v="0"/>
    <n v="0.38"/>
    <n v="0"/>
    <n v="2"/>
    <n v="0"/>
    <n v="0"/>
    <n v="0"/>
    <n v="0"/>
    <n v="0.85000000000000009"/>
    <n v="0"/>
    <n v="3905.4999999999995"/>
    <n v="0"/>
    <n v="9.5449654645795028E-4"/>
    <n v="1.3362951650411304E-2"/>
    <n v="1.3362951650411304E-2"/>
    <n v="2"/>
  </r>
  <r>
    <s v="教培"/>
    <s v="亲子玩乐"/>
    <x v="5"/>
    <x v="3"/>
    <s v="C亲子玩乐"/>
    <x v="25"/>
    <x v="66"/>
    <x v="1"/>
    <n v="8"/>
    <n v="0"/>
    <n v="0.38"/>
    <n v="0"/>
    <n v="0"/>
    <n v="0"/>
    <n v="0"/>
    <n v="0"/>
    <n v="0"/>
    <n v="0.85000000000000009"/>
    <n v="0"/>
    <n v="3905.4999999999995"/>
    <n v="0"/>
    <n v="9.5449654645795028E-4"/>
    <n v="7.6359723716636022E-3"/>
    <n v="7.6359723716636022E-3"/>
    <n v="0"/>
  </r>
  <r>
    <s v="教培"/>
    <s v="亲子玩乐"/>
    <x v="5"/>
    <x v="3"/>
    <s v="C亲子玩乐"/>
    <x v="25"/>
    <x v="67"/>
    <x v="1"/>
    <n v="22"/>
    <n v="0"/>
    <n v="0.38"/>
    <n v="0"/>
    <n v="0"/>
    <n v="0"/>
    <n v="0"/>
    <n v="0"/>
    <n v="0"/>
    <n v="0.85000000000000009"/>
    <n v="0"/>
    <n v="3905.4999999999995"/>
    <n v="0"/>
    <n v="9.5449654645795028E-4"/>
    <n v="2.0998924022074907E-2"/>
    <n v="2.0998924022074907E-2"/>
    <n v="1"/>
  </r>
  <r>
    <s v="教培"/>
    <s v="亲子玩乐"/>
    <x v="5"/>
    <x v="3"/>
    <s v="C亲子玩乐"/>
    <x v="10"/>
    <x v="68"/>
    <x v="0"/>
    <n v="104"/>
    <n v="0"/>
    <n v="0.38"/>
    <n v="0"/>
    <n v="19"/>
    <n v="0"/>
    <n v="0"/>
    <n v="0"/>
    <n v="0"/>
    <n v="0.85000000000000009"/>
    <n v="0"/>
    <n v="3905.4999999999995"/>
    <n v="0"/>
    <n v="9.5449654645795028E-4"/>
    <n v="9.9267640831626827E-2"/>
    <n v="9.9267640831626827E-2"/>
    <n v="1"/>
  </r>
  <r>
    <s v="教培"/>
    <s v="亲子玩乐"/>
    <x v="5"/>
    <x v="3"/>
    <s v="C亲子玩乐"/>
    <x v="27"/>
    <x v="69"/>
    <x v="1"/>
    <n v="84"/>
    <n v="0"/>
    <n v="0.38"/>
    <n v="0"/>
    <n v="3"/>
    <n v="0"/>
    <n v="0"/>
    <n v="0"/>
    <n v="0"/>
    <n v="0.85000000000000009"/>
    <n v="0"/>
    <n v="3905.4999999999995"/>
    <n v="0"/>
    <n v="9.5449654645795028E-4"/>
    <n v="8.0177709902467822E-2"/>
    <n v="8.0177709902467822E-2"/>
    <n v="0"/>
  </r>
  <r>
    <s v="教培"/>
    <s v="亲子玩乐"/>
    <x v="5"/>
    <x v="3"/>
    <s v="C亲子玩乐"/>
    <x v="22"/>
    <x v="70"/>
    <x v="1"/>
    <n v="122"/>
    <n v="1"/>
    <n v="0.38"/>
    <n v="0.01"/>
    <n v="24"/>
    <n v="1"/>
    <n v="0.04"/>
    <n v="0"/>
    <n v="1"/>
    <n v="0.85000000000000009"/>
    <n v="0.72941176470588232"/>
    <n v="3905.4999999999995"/>
    <n v="2848.7176470588229"/>
    <n v="9.5449654645795028E-4"/>
    <n v="0.11644857866786994"/>
    <n v="0.38"/>
    <n v="10"/>
  </r>
  <r>
    <s v="教培"/>
    <s v="亲子玩乐"/>
    <x v="5"/>
    <x v="3"/>
    <s v="C亲子玩乐"/>
    <x v="24"/>
    <x v="71"/>
    <x v="1"/>
    <n v="39"/>
    <n v="0"/>
    <n v="0.38"/>
    <n v="0"/>
    <n v="3"/>
    <n v="0"/>
    <n v="0"/>
    <n v="0"/>
    <n v="0"/>
    <n v="0.85000000000000009"/>
    <n v="0"/>
    <n v="3905.4999999999995"/>
    <n v="0"/>
    <n v="9.5449654645795028E-4"/>
    <n v="3.7225365311860062E-2"/>
    <n v="3.7225365311860062E-2"/>
    <n v="0"/>
  </r>
  <r>
    <s v="教培"/>
    <s v="亲子玩乐"/>
    <x v="5"/>
    <x v="3"/>
    <s v="C亲子玩乐"/>
    <x v="4"/>
    <x v="72"/>
    <x v="1"/>
    <n v="59"/>
    <n v="0"/>
    <n v="0.38"/>
    <n v="0"/>
    <n v="3"/>
    <n v="0"/>
    <n v="0"/>
    <n v="0"/>
    <n v="0"/>
    <n v="0.85000000000000009"/>
    <n v="0"/>
    <n v="3905.4999999999995"/>
    <n v="0"/>
    <n v="9.5449654645795028E-4"/>
    <n v="5.6315296241019067E-2"/>
    <n v="5.6315296241019067E-2"/>
    <n v="0"/>
  </r>
  <r>
    <s v="教培"/>
    <s v="亲子玩乐"/>
    <x v="5"/>
    <x v="3"/>
    <s v="C亲子玩乐"/>
    <x v="4"/>
    <x v="73"/>
    <x v="1"/>
    <n v="92"/>
    <n v="0"/>
    <n v="0.38"/>
    <n v="0"/>
    <n v="5"/>
    <n v="0"/>
    <n v="0"/>
    <n v="0"/>
    <n v="0"/>
    <n v="0.85000000000000009"/>
    <n v="0"/>
    <n v="3905.4999999999995"/>
    <n v="0"/>
    <n v="9.5449654645795028E-4"/>
    <n v="8.781368227413143E-2"/>
    <n v="8.781368227413143E-2"/>
    <n v="4"/>
  </r>
  <r>
    <s v="教培"/>
    <s v="亲子玩乐"/>
    <x v="5"/>
    <x v="3"/>
    <s v="C亲子玩乐"/>
    <x v="24"/>
    <x v="74"/>
    <x v="1"/>
    <n v="95"/>
    <n v="0"/>
    <n v="0.38"/>
    <n v="0"/>
    <n v="11"/>
    <n v="0"/>
    <n v="0"/>
    <n v="0"/>
    <n v="0"/>
    <n v="0.85000000000000009"/>
    <n v="0"/>
    <n v="3905.4999999999995"/>
    <n v="0"/>
    <n v="9.5449654645795028E-4"/>
    <n v="9.0677171913505272E-2"/>
    <n v="9.0677171913505272E-2"/>
    <n v="3"/>
  </r>
  <r>
    <s v="教培"/>
    <s v="亲子玩乐"/>
    <x v="5"/>
    <x v="3"/>
    <s v="C亲子玩乐"/>
    <x v="25"/>
    <x v="75"/>
    <x v="1"/>
    <n v="9"/>
    <n v="0"/>
    <n v="0.38"/>
    <n v="0"/>
    <n v="0"/>
    <n v="0"/>
    <n v="0"/>
    <n v="0"/>
    <n v="0"/>
    <n v="0.85000000000000009"/>
    <n v="0"/>
    <n v="3905.4999999999995"/>
    <n v="0"/>
    <n v="9.5449654645795028E-4"/>
    <n v="8.5904689181215532E-3"/>
    <n v="8.5904689181215532E-3"/>
    <n v="0"/>
  </r>
  <r>
    <s v="教培"/>
    <s v="亲子玩乐"/>
    <x v="5"/>
    <x v="3"/>
    <s v="C亲子玩乐"/>
    <x v="7"/>
    <x v="76"/>
    <x v="0"/>
    <n v="55"/>
    <n v="0"/>
    <n v="0.38"/>
    <n v="0"/>
    <n v="14"/>
    <n v="0"/>
    <n v="0"/>
    <n v="0"/>
    <n v="0"/>
    <n v="0.85000000000000009"/>
    <n v="0"/>
    <n v="3905.4999999999995"/>
    <n v="0"/>
    <n v="9.5449654645795028E-4"/>
    <n v="5.2497310055187263E-2"/>
    <n v="5.2497310055187263E-2"/>
    <n v="1"/>
  </r>
  <r>
    <s v="教培"/>
    <s v="亲子玩乐"/>
    <x v="5"/>
    <x v="3"/>
    <s v="C亲子玩乐"/>
    <x v="6"/>
    <x v="77"/>
    <x v="0"/>
    <n v="76"/>
    <n v="0"/>
    <n v="0.38"/>
    <n v="0"/>
    <n v="4"/>
    <n v="0"/>
    <n v="0"/>
    <n v="0"/>
    <n v="0"/>
    <n v="0.85000000000000009"/>
    <n v="0"/>
    <n v="3905.4999999999995"/>
    <n v="0"/>
    <n v="9.5449654645795028E-4"/>
    <n v="7.2541737530804215E-2"/>
    <n v="7.2541737530804215E-2"/>
    <n v="1"/>
  </r>
  <r>
    <s v="教培"/>
    <s v="亲子玩乐"/>
    <x v="5"/>
    <x v="3"/>
    <s v="C亲子玩乐"/>
    <x v="4"/>
    <x v="78"/>
    <x v="1"/>
    <n v="130"/>
    <n v="0"/>
    <n v="0.38"/>
    <n v="0"/>
    <n v="10"/>
    <n v="0"/>
    <n v="0"/>
    <n v="0"/>
    <n v="0"/>
    <n v="0.85000000000000009"/>
    <n v="0"/>
    <n v="3905.4999999999995"/>
    <n v="0"/>
    <n v="9.5449654645795028E-4"/>
    <n v="0.12408455103953353"/>
    <n v="0.12408455103953353"/>
    <n v="2"/>
  </r>
  <r>
    <s v="教培"/>
    <s v="亲子玩乐"/>
    <x v="5"/>
    <x v="3"/>
    <s v="C亲子玩乐"/>
    <x v="9"/>
    <x v="79"/>
    <x v="0"/>
    <n v="70"/>
    <n v="0"/>
    <n v="0.38"/>
    <n v="0"/>
    <n v="4"/>
    <n v="0"/>
    <n v="0"/>
    <n v="0"/>
    <n v="0"/>
    <n v="0.85000000000000009"/>
    <n v="0"/>
    <n v="3905.4999999999995"/>
    <n v="0"/>
    <n v="9.5449654645795028E-4"/>
    <n v="6.6814758252056516E-2"/>
    <n v="6.6814758252056516E-2"/>
    <n v="1"/>
  </r>
  <r>
    <s v="教培"/>
    <s v="亲子玩乐"/>
    <x v="5"/>
    <x v="3"/>
    <s v="C亲子玩乐"/>
    <x v="2"/>
    <x v="80"/>
    <x v="1"/>
    <n v="204"/>
    <n v="0"/>
    <n v="0.38"/>
    <n v="0"/>
    <n v="32"/>
    <n v="0"/>
    <n v="0"/>
    <n v="0"/>
    <n v="0"/>
    <n v="0.85000000000000009"/>
    <n v="0"/>
    <n v="3905.4999999999995"/>
    <n v="0"/>
    <n v="9.5449654645795028E-4"/>
    <n v="0.19471729547742186"/>
    <n v="0.19471729547742186"/>
    <n v="26"/>
  </r>
  <r>
    <s v="教培"/>
    <s v="亲子玩乐"/>
    <x v="5"/>
    <x v="3"/>
    <s v="C亲子玩乐"/>
    <x v="16"/>
    <x v="81"/>
    <x v="1"/>
    <n v="224"/>
    <n v="0"/>
    <n v="0.38"/>
    <n v="0"/>
    <n v="34"/>
    <n v="0"/>
    <n v="0"/>
    <n v="0"/>
    <n v="0"/>
    <n v="0.85000000000000009"/>
    <n v="0"/>
    <n v="3905.4999999999995"/>
    <n v="0"/>
    <n v="9.5449654645795028E-4"/>
    <n v="0.21380722640658087"/>
    <n v="0.21380722640658087"/>
    <n v="44"/>
  </r>
  <r>
    <s v="教培"/>
    <s v="亲子玩乐"/>
    <x v="5"/>
    <x v="3"/>
    <s v="C亲子玩乐"/>
    <x v="25"/>
    <x v="82"/>
    <x v="1"/>
    <n v="14"/>
    <n v="0"/>
    <n v="0.38"/>
    <n v="0"/>
    <n v="0"/>
    <n v="0"/>
    <n v="0"/>
    <n v="0"/>
    <n v="0"/>
    <n v="0.85000000000000009"/>
    <n v="0"/>
    <n v="3905.4999999999995"/>
    <n v="0"/>
    <n v="9.5449654645795028E-4"/>
    <n v="1.3362951650411304E-2"/>
    <n v="1.3362951650411304E-2"/>
    <n v="1"/>
  </r>
  <r>
    <s v="教培"/>
    <s v="亲子玩乐"/>
    <x v="5"/>
    <x v="3"/>
    <s v="C亲子玩乐"/>
    <x v="25"/>
    <x v="83"/>
    <x v="1"/>
    <n v="1"/>
    <n v="0"/>
    <n v="0.38"/>
    <n v="0"/>
    <n v="0"/>
    <n v="0"/>
    <n v="0"/>
    <n v="0"/>
    <n v="0"/>
    <n v="0.85000000000000009"/>
    <n v="0"/>
    <n v="3905.4999999999995"/>
    <n v="0"/>
    <n v="9.5449654645795028E-4"/>
    <n v="9.5449654645795028E-4"/>
    <n v="9.5449654645795028E-4"/>
    <n v="0"/>
  </r>
  <r>
    <s v="教培"/>
    <s v="亲子玩乐"/>
    <x v="5"/>
    <x v="3"/>
    <s v="C亲子玩乐"/>
    <x v="19"/>
    <x v="84"/>
    <x v="1"/>
    <n v="24"/>
    <n v="0"/>
    <n v="0.38"/>
    <n v="0"/>
    <n v="1"/>
    <n v="0"/>
    <n v="0"/>
    <n v="0"/>
    <n v="0"/>
    <n v="0.85000000000000009"/>
    <n v="0"/>
    <n v="3905.4999999999995"/>
    <n v="0"/>
    <n v="9.5449654645795028E-4"/>
    <n v="2.2907917114990808E-2"/>
    <n v="2.2907917114990808E-2"/>
    <n v="0"/>
  </r>
  <r>
    <s v="教培"/>
    <s v="亲子玩乐"/>
    <x v="5"/>
    <x v="3"/>
    <s v="C亲子玩乐"/>
    <x v="25"/>
    <x v="85"/>
    <x v="1"/>
    <n v="4"/>
    <n v="0"/>
    <n v="0.38"/>
    <n v="0"/>
    <n v="0"/>
    <n v="0"/>
    <n v="0"/>
    <n v="0"/>
    <n v="0"/>
    <n v="0.85000000000000009"/>
    <n v="0"/>
    <n v="3905.4999999999995"/>
    <n v="0"/>
    <n v="9.5449654645795028E-4"/>
    <n v="3.8179861858318011E-3"/>
    <n v="3.8179861858318011E-3"/>
    <n v="0"/>
  </r>
  <r>
    <s v="教培"/>
    <s v="亲子玩乐"/>
    <x v="5"/>
    <x v="3"/>
    <s v="C亲子玩乐"/>
    <x v="5"/>
    <x v="86"/>
    <x v="0"/>
    <n v="188"/>
    <n v="0"/>
    <n v="0.38"/>
    <n v="0"/>
    <n v="36"/>
    <n v="0"/>
    <n v="0"/>
    <n v="0"/>
    <n v="0"/>
    <n v="0.85000000000000009"/>
    <n v="0"/>
    <n v="3905.4999999999995"/>
    <n v="0"/>
    <n v="9.5449654645795028E-4"/>
    <n v="0.17944535073409465"/>
    <n v="0.17944535073409465"/>
    <n v="35"/>
  </r>
  <r>
    <s v="教培"/>
    <s v="亲子玩乐"/>
    <x v="5"/>
    <x v="3"/>
    <s v="C亲子玩乐"/>
    <x v="28"/>
    <x v="87"/>
    <x v="2"/>
    <n v="707"/>
    <n v="0"/>
    <n v="0.38"/>
    <n v="0"/>
    <n v="1"/>
    <n v="0"/>
    <n v="0"/>
    <n v="0"/>
    <n v="0"/>
    <n v="0.85000000000000009"/>
    <n v="0"/>
    <n v="3905.4999999999995"/>
    <n v="0"/>
    <n v="9.5449654645795028E-4"/>
    <n v="0.67482905834577089"/>
    <n v="0.67482905834577089"/>
    <n v="0"/>
  </r>
  <r>
    <s v="教培"/>
    <s v="亲子玩乐"/>
    <x v="5"/>
    <x v="3"/>
    <s v="C亲子玩乐"/>
    <x v="8"/>
    <x v="88"/>
    <x v="0"/>
    <n v="117"/>
    <n v="0"/>
    <n v="0.38"/>
    <n v="0"/>
    <n v="10"/>
    <n v="0"/>
    <n v="0"/>
    <n v="0"/>
    <n v="0"/>
    <n v="0.85000000000000009"/>
    <n v="0"/>
    <n v="3905.4999999999995"/>
    <n v="0"/>
    <n v="9.5449654645795028E-4"/>
    <n v="0.11167609593558019"/>
    <n v="0.11167609593558019"/>
    <n v="0"/>
  </r>
  <r>
    <s v="教培"/>
    <s v="亲子玩乐"/>
    <x v="5"/>
    <x v="3"/>
    <s v="C亲子玩乐"/>
    <x v="29"/>
    <x v="89"/>
    <x v="1"/>
    <n v="78"/>
    <n v="0"/>
    <n v="0.38"/>
    <n v="0"/>
    <n v="3"/>
    <n v="0"/>
    <n v="0"/>
    <n v="0"/>
    <n v="0"/>
    <n v="0.85000000000000009"/>
    <n v="0"/>
    <n v="3905.4999999999995"/>
    <n v="0"/>
    <n v="9.5449654645795028E-4"/>
    <n v="7.4450730623720124E-2"/>
    <n v="7.4450730623720124E-2"/>
    <n v="0"/>
  </r>
  <r>
    <s v="教培"/>
    <s v="亲子玩乐"/>
    <x v="5"/>
    <x v="3"/>
    <s v="C亲子玩乐"/>
    <x v="25"/>
    <x v="90"/>
    <x v="1"/>
    <n v="18"/>
    <n v="0"/>
    <n v="0.38"/>
    <n v="0"/>
    <n v="1"/>
    <n v="0"/>
    <n v="0"/>
    <n v="0"/>
    <n v="0"/>
    <n v="0.85000000000000009"/>
    <n v="0"/>
    <n v="3905.4999999999995"/>
    <n v="0"/>
    <n v="9.5449654645795028E-4"/>
    <n v="1.7180937836243106E-2"/>
    <n v="1.7180937836243106E-2"/>
    <n v="0"/>
  </r>
  <r>
    <s v="教培"/>
    <s v="亲子玩乐"/>
    <x v="5"/>
    <x v="3"/>
    <s v="C亲子玩乐"/>
    <x v="23"/>
    <x v="91"/>
    <x v="1"/>
    <n v="102"/>
    <n v="0"/>
    <n v="0.38"/>
    <n v="0"/>
    <n v="3"/>
    <n v="0"/>
    <n v="0"/>
    <n v="0"/>
    <n v="0"/>
    <n v="0.85000000000000009"/>
    <n v="0"/>
    <n v="3905.4999999999995"/>
    <n v="0"/>
    <n v="9.5449654645795028E-4"/>
    <n v="9.7358647738710932E-2"/>
    <n v="9.7358647738710932E-2"/>
    <n v="1"/>
  </r>
  <r>
    <s v="教培"/>
    <s v="亲子玩乐"/>
    <x v="5"/>
    <x v="3"/>
    <s v="C亲子玩乐"/>
    <x v="21"/>
    <x v="92"/>
    <x v="1"/>
    <n v="35"/>
    <n v="0"/>
    <n v="0.38"/>
    <n v="0"/>
    <n v="1"/>
    <n v="0"/>
    <n v="0"/>
    <n v="0"/>
    <n v="0"/>
    <n v="0.85000000000000009"/>
    <n v="0"/>
    <n v="3905.4999999999995"/>
    <n v="0"/>
    <n v="9.5449654645795028E-4"/>
    <n v="3.3407379126028258E-2"/>
    <n v="3.3407379126028258E-2"/>
    <n v="0"/>
  </r>
  <r>
    <s v="教培"/>
    <s v="亲子玩乐"/>
    <x v="5"/>
    <x v="3"/>
    <s v="C亲子玩乐"/>
    <x v="16"/>
    <x v="93"/>
    <x v="1"/>
    <n v="256"/>
    <n v="0"/>
    <n v="0.38"/>
    <n v="0"/>
    <n v="21"/>
    <n v="0"/>
    <n v="0"/>
    <n v="0"/>
    <n v="0"/>
    <n v="0.85000000000000009"/>
    <n v="0"/>
    <n v="3905.4999999999995"/>
    <n v="0"/>
    <n v="9.5449654645795028E-4"/>
    <n v="0.24435111589323527"/>
    <n v="0.24435111589323527"/>
    <n v="31"/>
  </r>
  <r>
    <s v="教培"/>
    <s v="亲子玩乐"/>
    <x v="5"/>
    <x v="3"/>
    <s v="C亲子玩乐"/>
    <x v="24"/>
    <x v="94"/>
    <x v="1"/>
    <n v="59"/>
    <n v="0"/>
    <n v="0.38"/>
    <n v="0"/>
    <n v="0"/>
    <n v="0"/>
    <n v="0"/>
    <n v="0"/>
    <n v="0"/>
    <n v="0.85000000000000009"/>
    <n v="0"/>
    <n v="3905.4999999999995"/>
    <n v="0"/>
    <n v="9.5449654645795028E-4"/>
    <n v="5.6315296241019067E-2"/>
    <n v="5.6315296241019067E-2"/>
    <n v="2"/>
  </r>
  <r>
    <s v="教培"/>
    <s v="亲子玩乐"/>
    <x v="5"/>
    <x v="3"/>
    <s v="C亲子玩乐"/>
    <x v="24"/>
    <x v="95"/>
    <x v="1"/>
    <n v="102"/>
    <n v="0"/>
    <n v="0.38"/>
    <n v="0"/>
    <n v="30"/>
    <n v="0"/>
    <n v="0"/>
    <n v="0"/>
    <n v="0"/>
    <n v="0.85000000000000009"/>
    <n v="0"/>
    <n v="3905.4999999999995"/>
    <n v="0"/>
    <n v="9.5449654645795028E-4"/>
    <n v="9.7358647738710932E-2"/>
    <n v="9.7358647738710932E-2"/>
    <n v="27"/>
  </r>
  <r>
    <s v="教培"/>
    <s v="亲子玩乐"/>
    <x v="5"/>
    <x v="3"/>
    <s v="C亲子玩乐"/>
    <x v="25"/>
    <x v="96"/>
    <x v="1"/>
    <n v="16"/>
    <n v="0"/>
    <n v="0.38"/>
    <n v="0"/>
    <n v="0"/>
    <n v="0"/>
    <n v="0"/>
    <n v="0"/>
    <n v="0"/>
    <n v="0.85000000000000009"/>
    <n v="0"/>
    <n v="3905.4999999999995"/>
    <n v="0"/>
    <n v="9.5449654645795028E-4"/>
    <n v="1.5271944743327204E-2"/>
    <n v="1.5271944743327204E-2"/>
    <n v="0"/>
  </r>
  <r>
    <s v="教培"/>
    <s v="亲子玩乐"/>
    <x v="5"/>
    <x v="3"/>
    <s v="C亲子玩乐"/>
    <x v="6"/>
    <x v="97"/>
    <x v="0"/>
    <n v="69"/>
    <n v="0"/>
    <n v="0.38"/>
    <n v="0"/>
    <n v="6"/>
    <n v="0"/>
    <n v="0"/>
    <n v="0"/>
    <n v="0"/>
    <n v="0.85000000000000009"/>
    <n v="0"/>
    <n v="3905.4999999999995"/>
    <n v="0"/>
    <n v="9.5449654645795028E-4"/>
    <n v="6.5860261705598569E-2"/>
    <n v="6.5860261705598569E-2"/>
    <n v="2"/>
  </r>
  <r>
    <s v="教培"/>
    <s v="亲子玩乐"/>
    <x v="5"/>
    <x v="3"/>
    <s v="C亲子玩乐"/>
    <x v="15"/>
    <x v="98"/>
    <x v="1"/>
    <n v="160"/>
    <n v="1"/>
    <n v="0.38"/>
    <n v="0.01"/>
    <n v="24"/>
    <n v="0"/>
    <n v="0"/>
    <n v="0"/>
    <n v="0"/>
    <n v="0.85000000000000009"/>
    <n v="0"/>
    <n v="3905.4999999999995"/>
    <n v="0"/>
    <n v="9.5449654645795028E-4"/>
    <n v="0.15271944743327204"/>
    <n v="0.38"/>
    <n v="22"/>
  </r>
  <r>
    <s v="教培"/>
    <s v="亲子玩乐"/>
    <x v="5"/>
    <x v="3"/>
    <s v="C亲子玩乐"/>
    <x v="25"/>
    <x v="99"/>
    <x v="1"/>
    <n v="21"/>
    <n v="0"/>
    <n v="0.38"/>
    <n v="0"/>
    <n v="1"/>
    <n v="0"/>
    <n v="0"/>
    <n v="0"/>
    <n v="0"/>
    <n v="0.85000000000000009"/>
    <n v="0"/>
    <n v="3905.4999999999995"/>
    <n v="0"/>
    <n v="9.5449654645795028E-4"/>
    <n v="2.0044427475616956E-2"/>
    <n v="2.0044427475616956E-2"/>
    <n v="0"/>
  </r>
  <r>
    <s v="教培"/>
    <s v="亲子玩乐"/>
    <x v="5"/>
    <x v="3"/>
    <s v="C亲子玩乐"/>
    <x v="19"/>
    <x v="100"/>
    <x v="1"/>
    <n v="242"/>
    <n v="1"/>
    <n v="0.38"/>
    <n v="0"/>
    <n v="45"/>
    <n v="1"/>
    <n v="0.02"/>
    <n v="0"/>
    <n v="1"/>
    <n v="0.85000000000000009"/>
    <n v="0.72941176470588232"/>
    <n v="3905.4999999999995"/>
    <n v="2848.7176470588229"/>
    <n v="9.5449654645795028E-4"/>
    <n v="0.23098816424282398"/>
    <n v="0.38"/>
    <n v="46"/>
  </r>
  <r>
    <s v="教培"/>
    <s v="亲子玩乐"/>
    <x v="5"/>
    <x v="3"/>
    <s v="C亲子玩乐"/>
    <x v="26"/>
    <x v="101"/>
    <x v="1"/>
    <n v="205"/>
    <n v="0"/>
    <n v="0.38"/>
    <n v="0"/>
    <n v="32"/>
    <n v="0"/>
    <n v="0"/>
    <n v="0"/>
    <n v="0"/>
    <n v="0.85000000000000009"/>
    <n v="0"/>
    <n v="3905.4999999999995"/>
    <n v="0"/>
    <n v="9.5449654645795028E-4"/>
    <n v="0.1956717920238798"/>
    <n v="0.1956717920238798"/>
    <n v="50"/>
  </r>
  <r>
    <s v="教培"/>
    <s v="亲子玩乐"/>
    <x v="5"/>
    <x v="3"/>
    <s v="C亲子玩乐"/>
    <x v="16"/>
    <x v="102"/>
    <x v="1"/>
    <n v="213"/>
    <n v="0"/>
    <n v="0.38"/>
    <n v="0"/>
    <n v="22"/>
    <n v="0"/>
    <n v="0"/>
    <n v="0"/>
    <n v="0"/>
    <n v="0.85000000000000009"/>
    <n v="0"/>
    <n v="3905.4999999999995"/>
    <n v="0"/>
    <n v="9.5449654645795028E-4"/>
    <n v="0.20330776439554341"/>
    <n v="0.20330776439554341"/>
    <n v="43"/>
  </r>
  <r>
    <s v="教培"/>
    <s v="亲子玩乐"/>
    <x v="5"/>
    <x v="3"/>
    <s v="C亲子玩乐"/>
    <x v="15"/>
    <x v="103"/>
    <x v="1"/>
    <n v="50"/>
    <n v="0"/>
    <n v="0.38"/>
    <n v="0"/>
    <n v="3"/>
    <n v="0"/>
    <n v="0"/>
    <n v="0"/>
    <n v="0"/>
    <n v="0.85000000000000009"/>
    <n v="0"/>
    <n v="3905.4999999999995"/>
    <n v="0"/>
    <n v="9.5449654645795028E-4"/>
    <n v="4.7724827322897512E-2"/>
    <n v="4.7724827322897512E-2"/>
    <n v="0"/>
  </r>
  <r>
    <s v="教培"/>
    <s v="亲子玩乐"/>
    <x v="5"/>
    <x v="3"/>
    <s v="C亲子玩乐"/>
    <x v="25"/>
    <x v="104"/>
    <x v="1"/>
    <n v="49"/>
    <n v="0"/>
    <n v="0.38"/>
    <n v="0"/>
    <n v="8"/>
    <n v="0"/>
    <n v="0"/>
    <n v="0"/>
    <n v="0"/>
    <n v="0.85000000000000009"/>
    <n v="0"/>
    <n v="3905.4999999999995"/>
    <n v="0"/>
    <n v="9.5449654645795028E-4"/>
    <n v="4.6770330776439564E-2"/>
    <n v="4.6770330776439564E-2"/>
    <n v="0"/>
  </r>
  <r>
    <s v="教培"/>
    <s v="亲子玩乐"/>
    <x v="5"/>
    <x v="3"/>
    <s v="C亲子玩乐"/>
    <x v="5"/>
    <x v="105"/>
    <x v="0"/>
    <n v="187"/>
    <n v="0"/>
    <n v="0.38"/>
    <n v="0"/>
    <n v="66"/>
    <n v="0"/>
    <n v="0"/>
    <n v="0"/>
    <n v="0"/>
    <n v="0.85000000000000009"/>
    <n v="0"/>
    <n v="3905.4999999999995"/>
    <n v="0"/>
    <n v="9.5449654645795028E-4"/>
    <n v="0.17849085418763669"/>
    <n v="0.17849085418763669"/>
    <n v="32"/>
  </r>
  <r>
    <s v="教培"/>
    <s v="亲子玩乐"/>
    <x v="5"/>
    <x v="3"/>
    <s v="C亲子玩乐"/>
    <x v="22"/>
    <x v="106"/>
    <x v="1"/>
    <n v="19"/>
    <n v="0"/>
    <n v="0.38"/>
    <n v="0"/>
    <n v="3"/>
    <n v="0"/>
    <n v="0"/>
    <n v="0"/>
    <n v="0"/>
    <n v="0.85000000000000009"/>
    <n v="0"/>
    <n v="3905.4999999999995"/>
    <n v="0"/>
    <n v="9.5449654645795028E-4"/>
    <n v="1.8135434382701054E-2"/>
    <n v="1.8135434382701054E-2"/>
    <n v="0"/>
  </r>
  <r>
    <s v="教培"/>
    <s v="亲子玩乐"/>
    <x v="5"/>
    <x v="3"/>
    <s v="C亲子玩乐"/>
    <x v="29"/>
    <x v="107"/>
    <x v="1"/>
    <n v="28"/>
    <n v="0"/>
    <n v="0.38"/>
    <n v="0"/>
    <n v="0"/>
    <n v="0"/>
    <n v="0"/>
    <n v="0"/>
    <n v="0"/>
    <n v="0.85000000000000009"/>
    <n v="0"/>
    <n v="3905.4999999999995"/>
    <n v="0"/>
    <n v="9.5449654645795028E-4"/>
    <n v="2.6725903300822609E-2"/>
    <n v="2.6725903300822609E-2"/>
    <n v="1"/>
  </r>
  <r>
    <s v="教培"/>
    <s v="亲子玩乐"/>
    <x v="5"/>
    <x v="3"/>
    <s v="C亲子玩乐"/>
    <x v="21"/>
    <x v="108"/>
    <x v="1"/>
    <n v="19"/>
    <n v="0"/>
    <n v="0.38"/>
    <n v="0"/>
    <n v="0"/>
    <n v="0"/>
    <n v="0"/>
    <n v="0"/>
    <n v="0"/>
    <n v="0.85000000000000009"/>
    <n v="0"/>
    <n v="3905.4999999999995"/>
    <n v="0"/>
    <n v="9.5449654645795028E-4"/>
    <n v="1.8135434382701054E-2"/>
    <n v="1.8135434382701054E-2"/>
    <n v="0"/>
  </r>
  <r>
    <s v="教培"/>
    <s v="亲子玩乐"/>
    <x v="5"/>
    <x v="3"/>
    <s v="C亲子玩乐"/>
    <x v="25"/>
    <x v="109"/>
    <x v="1"/>
    <n v="5"/>
    <n v="0"/>
    <n v="0.38"/>
    <n v="0"/>
    <n v="0"/>
    <n v="0"/>
    <n v="0"/>
    <n v="0"/>
    <n v="0"/>
    <n v="0.85000000000000009"/>
    <n v="0"/>
    <n v="3905.4999999999995"/>
    <n v="0"/>
    <n v="9.5449654645795028E-4"/>
    <n v="4.7724827322897512E-3"/>
    <n v="4.7724827322897512E-3"/>
    <n v="0"/>
  </r>
  <r>
    <s v="教培"/>
    <s v="亲子玩乐"/>
    <x v="5"/>
    <x v="3"/>
    <s v="C亲子玩乐"/>
    <x v="25"/>
    <x v="110"/>
    <x v="1"/>
    <n v="31"/>
    <n v="0"/>
    <n v="0.38"/>
    <n v="0"/>
    <n v="0"/>
    <n v="0"/>
    <n v="0"/>
    <n v="0"/>
    <n v="0"/>
    <n v="0.85000000000000009"/>
    <n v="0"/>
    <n v="3905.4999999999995"/>
    <n v="0"/>
    <n v="9.5449654645795028E-4"/>
    <n v="2.9589392940196458E-2"/>
    <n v="2.9589392940196458E-2"/>
    <n v="0"/>
  </r>
  <r>
    <s v="教培"/>
    <s v="亲子玩乐"/>
    <x v="5"/>
    <x v="3"/>
    <s v="C亲子玩乐"/>
    <x v="19"/>
    <x v="111"/>
    <x v="1"/>
    <n v="10"/>
    <n v="0"/>
    <n v="0.38"/>
    <n v="0"/>
    <n v="1"/>
    <n v="0"/>
    <n v="0"/>
    <n v="0"/>
    <n v="0"/>
    <n v="0.85000000000000009"/>
    <n v="0"/>
    <n v="3905.4999999999995"/>
    <n v="0"/>
    <n v="9.5449654645795028E-4"/>
    <n v="9.5449654645795023E-3"/>
    <n v="9.5449654645795023E-3"/>
    <n v="0"/>
  </r>
  <r>
    <s v="教培"/>
    <s v="亲子玩乐"/>
    <x v="5"/>
    <x v="3"/>
    <s v="C亲子玩乐"/>
    <x v="23"/>
    <x v="112"/>
    <x v="1"/>
    <n v="74"/>
    <n v="0"/>
    <n v="0.38"/>
    <n v="0"/>
    <n v="15"/>
    <n v="0"/>
    <n v="0"/>
    <n v="0"/>
    <n v="0"/>
    <n v="0.85000000000000009"/>
    <n v="0"/>
    <n v="3905.4999999999995"/>
    <n v="0"/>
    <n v="9.5449654645795028E-4"/>
    <n v="7.063274443788832E-2"/>
    <n v="7.063274443788832E-2"/>
    <n v="3"/>
  </r>
  <r>
    <s v="教培"/>
    <s v="亲子玩乐"/>
    <x v="5"/>
    <x v="3"/>
    <s v="C亲子玩乐"/>
    <x v="19"/>
    <x v="113"/>
    <x v="1"/>
    <n v="57"/>
    <n v="0"/>
    <n v="0.38"/>
    <n v="0"/>
    <n v="1"/>
    <n v="0"/>
    <n v="0"/>
    <n v="0"/>
    <n v="0"/>
    <n v="0.85000000000000009"/>
    <n v="0"/>
    <n v="3905.4999999999995"/>
    <n v="0"/>
    <n v="9.5449654645795028E-4"/>
    <n v="5.4406303148103165E-2"/>
    <n v="5.4406303148103165E-2"/>
    <n v="0"/>
  </r>
  <r>
    <s v="教培"/>
    <s v="亲子玩乐"/>
    <x v="5"/>
    <x v="3"/>
    <s v="C亲子玩乐"/>
    <x v="12"/>
    <x v="114"/>
    <x v="0"/>
    <n v="89"/>
    <n v="0"/>
    <n v="0.38"/>
    <n v="0"/>
    <n v="12"/>
    <n v="0"/>
    <n v="0"/>
    <n v="0"/>
    <n v="0"/>
    <n v="0.85000000000000009"/>
    <n v="0"/>
    <n v="3905.4999999999995"/>
    <n v="0"/>
    <n v="9.5449654645795028E-4"/>
    <n v="8.4950192634757574E-2"/>
    <n v="8.4950192634757574E-2"/>
    <n v="0"/>
  </r>
  <r>
    <s v="教培"/>
    <s v="亲子玩乐"/>
    <x v="5"/>
    <x v="3"/>
    <s v="C亲子玩乐"/>
    <x v="13"/>
    <x v="115"/>
    <x v="1"/>
    <n v="245"/>
    <n v="0"/>
    <n v="0.38"/>
    <n v="0"/>
    <n v="38"/>
    <n v="0"/>
    <n v="0"/>
    <n v="0"/>
    <n v="0"/>
    <n v="0.85000000000000009"/>
    <n v="0"/>
    <n v="3905.4999999999995"/>
    <n v="0"/>
    <n v="9.5449654645795028E-4"/>
    <n v="0.23385165388219781"/>
    <n v="0.23385165388219781"/>
    <n v="61"/>
  </r>
  <r>
    <s v="教培"/>
    <s v="亲子玩乐"/>
    <x v="5"/>
    <x v="3"/>
    <s v="C亲子玩乐"/>
    <x v="22"/>
    <x v="116"/>
    <x v="1"/>
    <n v="52"/>
    <n v="1"/>
    <n v="0.38"/>
    <n v="0.02"/>
    <n v="2"/>
    <n v="1"/>
    <n v="0.5"/>
    <n v="0"/>
    <n v="1"/>
    <n v="0.85000000000000009"/>
    <n v="0.72941176470588232"/>
    <n v="3905.4999999999995"/>
    <n v="2848.7176470588229"/>
    <n v="9.5449654645795028E-4"/>
    <n v="4.9633820415813414E-2"/>
    <n v="0.38"/>
    <n v="0"/>
  </r>
  <r>
    <s v="教培"/>
    <s v="亲子玩乐"/>
    <x v="5"/>
    <x v="3"/>
    <s v="C亲子玩乐"/>
    <x v="6"/>
    <x v="117"/>
    <x v="0"/>
    <n v="17"/>
    <n v="0"/>
    <n v="0.38"/>
    <n v="0"/>
    <n v="1"/>
    <n v="0"/>
    <n v="0"/>
    <n v="0"/>
    <n v="0"/>
    <n v="0.85000000000000009"/>
    <n v="0"/>
    <n v="3905.4999999999995"/>
    <n v="0"/>
    <n v="9.5449654645795028E-4"/>
    <n v="1.6226441289785155E-2"/>
    <n v="1.6226441289785155E-2"/>
    <n v="1"/>
  </r>
  <r>
    <s v="教培"/>
    <s v="亲子玩乐"/>
    <x v="5"/>
    <x v="3"/>
    <s v="C亲子玩乐"/>
    <x v="23"/>
    <x v="118"/>
    <x v="1"/>
    <n v="239"/>
    <n v="0"/>
    <n v="0.38"/>
    <n v="0"/>
    <n v="89"/>
    <n v="0"/>
    <n v="0"/>
    <n v="0"/>
    <n v="0"/>
    <n v="0.85000000000000009"/>
    <n v="0"/>
    <n v="3905.4999999999995"/>
    <n v="0"/>
    <n v="9.5449654645795028E-4"/>
    <n v="0.22812467460345012"/>
    <n v="0.22812467460345012"/>
    <n v="64"/>
  </r>
  <r>
    <s v="教培"/>
    <s v="亲子玩乐"/>
    <x v="5"/>
    <x v="3"/>
    <s v="C亲子玩乐"/>
    <x v="14"/>
    <x v="119"/>
    <x v="1"/>
    <n v="131"/>
    <n v="0"/>
    <n v="0.38"/>
    <n v="0"/>
    <n v="10"/>
    <n v="0"/>
    <n v="0"/>
    <n v="0"/>
    <n v="0"/>
    <n v="0.85000000000000009"/>
    <n v="0"/>
    <n v="3905.4999999999995"/>
    <n v="0"/>
    <n v="9.5449654645795028E-4"/>
    <n v="0.12503904758599149"/>
    <n v="0.12503904758599149"/>
    <n v="7"/>
  </r>
  <r>
    <s v="教培"/>
    <s v="亲子玩乐"/>
    <x v="5"/>
    <x v="3"/>
    <s v="C亲子玩乐"/>
    <x v="18"/>
    <x v="120"/>
    <x v="0"/>
    <n v="77"/>
    <n v="0"/>
    <n v="0.38"/>
    <n v="0"/>
    <n v="9"/>
    <n v="0"/>
    <n v="0"/>
    <n v="0"/>
    <n v="0"/>
    <n v="0.85000000000000009"/>
    <n v="0"/>
    <n v="3905.4999999999995"/>
    <n v="0"/>
    <n v="9.5449654645795028E-4"/>
    <n v="7.3496234077262176E-2"/>
    <n v="7.3496234077262176E-2"/>
    <n v="2"/>
  </r>
  <r>
    <s v="教培"/>
    <s v="亲子玩乐"/>
    <x v="5"/>
    <x v="3"/>
    <s v="C亲子玩乐"/>
    <x v="6"/>
    <x v="121"/>
    <x v="0"/>
    <n v="105"/>
    <n v="0"/>
    <n v="0.38"/>
    <n v="0"/>
    <n v="11"/>
    <n v="0"/>
    <n v="0"/>
    <n v="0"/>
    <n v="0"/>
    <n v="0.85000000000000009"/>
    <n v="0"/>
    <n v="3905.4999999999995"/>
    <n v="0"/>
    <n v="9.5449654645795028E-4"/>
    <n v="0.10022213737808477"/>
    <n v="0.10022213737808477"/>
    <n v="2"/>
  </r>
  <r>
    <s v="教培"/>
    <s v="亲子玩乐"/>
    <x v="5"/>
    <x v="3"/>
    <s v="C亲子玩乐"/>
    <x v="9"/>
    <x v="122"/>
    <x v="0"/>
    <n v="85"/>
    <n v="0"/>
    <n v="0.38"/>
    <n v="0"/>
    <n v="5"/>
    <n v="0"/>
    <n v="0"/>
    <n v="0"/>
    <n v="0"/>
    <n v="0.85000000000000009"/>
    <n v="0"/>
    <n v="3905.4999999999995"/>
    <n v="0"/>
    <n v="9.5449654645795028E-4"/>
    <n v="8.113220644892577E-2"/>
    <n v="8.113220644892577E-2"/>
    <n v="0"/>
  </r>
  <r>
    <s v="教培"/>
    <s v="亲子玩乐"/>
    <x v="5"/>
    <x v="3"/>
    <s v="C亲子玩乐"/>
    <x v="10"/>
    <x v="123"/>
    <x v="0"/>
    <n v="108"/>
    <n v="0"/>
    <n v="0.38"/>
    <n v="0"/>
    <n v="7"/>
    <n v="0"/>
    <n v="0"/>
    <n v="0"/>
    <n v="0"/>
    <n v="0.85000000000000009"/>
    <n v="0"/>
    <n v="3905.4999999999995"/>
    <n v="0"/>
    <n v="9.5449654645795028E-4"/>
    <n v="0.10308562701745863"/>
    <n v="0.10308562701745863"/>
    <n v="3"/>
  </r>
  <r>
    <s v="教培"/>
    <s v="亲子玩乐"/>
    <x v="5"/>
    <x v="3"/>
    <s v="C亲子玩乐"/>
    <x v="15"/>
    <x v="124"/>
    <x v="1"/>
    <n v="57"/>
    <n v="0"/>
    <n v="0.38"/>
    <n v="0"/>
    <n v="2"/>
    <n v="0"/>
    <n v="0"/>
    <n v="0"/>
    <n v="0"/>
    <n v="0.85000000000000009"/>
    <n v="0"/>
    <n v="3905.4999999999995"/>
    <n v="0"/>
    <n v="9.5449654645795028E-4"/>
    <n v="5.4406303148103165E-2"/>
    <n v="5.4406303148103165E-2"/>
    <n v="0"/>
  </r>
  <r>
    <s v="教培"/>
    <s v="亲子玩乐"/>
    <x v="5"/>
    <x v="3"/>
    <s v="C亲子玩乐"/>
    <x v="16"/>
    <x v="125"/>
    <x v="1"/>
    <n v="138"/>
    <n v="0"/>
    <n v="0.38"/>
    <n v="0"/>
    <n v="12"/>
    <n v="0"/>
    <n v="0"/>
    <n v="0"/>
    <n v="0"/>
    <n v="0.85000000000000009"/>
    <n v="0"/>
    <n v="3905.4999999999995"/>
    <n v="0"/>
    <n v="9.5449654645795028E-4"/>
    <n v="0.13172052341119714"/>
    <n v="0.13172052341119714"/>
    <n v="27"/>
  </r>
  <r>
    <s v="教培"/>
    <s v="亲子玩乐"/>
    <x v="5"/>
    <x v="3"/>
    <s v="C亲子玩乐"/>
    <x v="27"/>
    <x v="126"/>
    <x v="1"/>
    <n v="84"/>
    <n v="0"/>
    <n v="0.38"/>
    <n v="0"/>
    <n v="6"/>
    <n v="0"/>
    <n v="0"/>
    <n v="0"/>
    <n v="0"/>
    <n v="0.85000000000000009"/>
    <n v="0"/>
    <n v="3905.4999999999995"/>
    <n v="0"/>
    <n v="9.5449654645795028E-4"/>
    <n v="8.0177709902467822E-2"/>
    <n v="8.0177709902467822E-2"/>
    <n v="1"/>
  </r>
  <r>
    <s v="教培"/>
    <s v="亲子玩乐"/>
    <x v="5"/>
    <x v="3"/>
    <s v="C亲子玩乐"/>
    <x v="20"/>
    <x v="127"/>
    <x v="0"/>
    <n v="7"/>
    <n v="0"/>
    <n v="0.38"/>
    <n v="0"/>
    <n v="0"/>
    <n v="0"/>
    <n v="0"/>
    <n v="0"/>
    <n v="0"/>
    <n v="0.85000000000000009"/>
    <n v="0"/>
    <n v="3905.4999999999995"/>
    <n v="0"/>
    <n v="9.5449654645795028E-4"/>
    <n v="6.6814758252056522E-3"/>
    <n v="6.6814758252056522E-3"/>
    <n v="0"/>
  </r>
  <r>
    <s v="教培"/>
    <s v="亲子玩乐"/>
    <x v="5"/>
    <x v="3"/>
    <s v="C亲子玩乐"/>
    <x v="22"/>
    <x v="128"/>
    <x v="1"/>
    <n v="46"/>
    <n v="0"/>
    <n v="0.38"/>
    <n v="0"/>
    <n v="0"/>
    <n v="0"/>
    <n v="0"/>
    <n v="0"/>
    <n v="0"/>
    <n v="0.85000000000000009"/>
    <n v="0"/>
    <n v="3905.4999999999995"/>
    <n v="0"/>
    <n v="9.5449654645795028E-4"/>
    <n v="4.3906841137065715E-2"/>
    <n v="4.3906841137065715E-2"/>
    <n v="0"/>
  </r>
  <r>
    <s v="教培"/>
    <s v="亲子玩乐"/>
    <x v="5"/>
    <x v="3"/>
    <s v="C亲子玩乐"/>
    <x v="4"/>
    <x v="129"/>
    <x v="1"/>
    <n v="116"/>
    <n v="0"/>
    <n v="0.38"/>
    <n v="0"/>
    <n v="8"/>
    <n v="0"/>
    <n v="0"/>
    <n v="0"/>
    <n v="0"/>
    <n v="0.85000000000000009"/>
    <n v="0"/>
    <n v="3905.4999999999995"/>
    <n v="0"/>
    <n v="9.5449654645795028E-4"/>
    <n v="0.11072159938912224"/>
    <n v="0.11072159938912224"/>
    <n v="1"/>
  </r>
  <r>
    <s v="教培"/>
    <s v="亲子玩乐"/>
    <x v="5"/>
    <x v="3"/>
    <s v="C亲子玩乐"/>
    <x v="6"/>
    <x v="130"/>
    <x v="0"/>
    <n v="104"/>
    <n v="0"/>
    <n v="0.38"/>
    <n v="0"/>
    <n v="9"/>
    <n v="0"/>
    <n v="0"/>
    <n v="0"/>
    <n v="0"/>
    <n v="0.85000000000000009"/>
    <n v="0"/>
    <n v="3905.4999999999995"/>
    <n v="0"/>
    <n v="9.5449654645795028E-4"/>
    <n v="9.9267640831626827E-2"/>
    <n v="9.9267640831626827E-2"/>
    <n v="1"/>
  </r>
  <r>
    <s v="教培"/>
    <s v="亲子玩乐"/>
    <x v="5"/>
    <x v="3"/>
    <s v="C亲子玩乐"/>
    <x v="8"/>
    <x v="131"/>
    <x v="0"/>
    <n v="106"/>
    <n v="0"/>
    <n v="0.38"/>
    <n v="0"/>
    <n v="7"/>
    <n v="0"/>
    <n v="0"/>
    <n v="0"/>
    <n v="0"/>
    <n v="0.85000000000000009"/>
    <n v="0"/>
    <n v="3905.4999999999995"/>
    <n v="0"/>
    <n v="9.5449654645795028E-4"/>
    <n v="0.10117663392454274"/>
    <n v="0.10117663392454274"/>
    <n v="3"/>
  </r>
  <r>
    <s v="教培"/>
    <s v="亲子玩乐"/>
    <x v="5"/>
    <x v="3"/>
    <s v="C亲子玩乐"/>
    <x v="15"/>
    <x v="132"/>
    <x v="1"/>
    <n v="113"/>
    <n v="0"/>
    <n v="0.38"/>
    <n v="0"/>
    <n v="8"/>
    <n v="0"/>
    <n v="0"/>
    <n v="0"/>
    <n v="0"/>
    <n v="0.85000000000000009"/>
    <n v="0"/>
    <n v="3905.4999999999995"/>
    <n v="0"/>
    <n v="9.5449654645795028E-4"/>
    <n v="0.10785810974974838"/>
    <n v="0.10785810974974838"/>
    <n v="2"/>
  </r>
  <r>
    <s v="教培"/>
    <s v="亲子玩乐"/>
    <x v="5"/>
    <x v="3"/>
    <s v="C亲子玩乐"/>
    <x v="10"/>
    <x v="133"/>
    <x v="0"/>
    <n v="78"/>
    <n v="0"/>
    <n v="0.38"/>
    <n v="0"/>
    <n v="9"/>
    <n v="0"/>
    <n v="0"/>
    <n v="0"/>
    <n v="0"/>
    <n v="0.85000000000000009"/>
    <n v="0"/>
    <n v="3905.4999999999995"/>
    <n v="0"/>
    <n v="9.5449654645795028E-4"/>
    <n v="7.4450730623720124E-2"/>
    <n v="7.4450730623720124E-2"/>
    <n v="1"/>
  </r>
  <r>
    <s v="教培"/>
    <s v="亲子玩乐"/>
    <x v="5"/>
    <x v="3"/>
    <s v="C亲子玩乐"/>
    <x v="10"/>
    <x v="134"/>
    <x v="0"/>
    <n v="117"/>
    <n v="0"/>
    <n v="0.38"/>
    <n v="0"/>
    <n v="12"/>
    <n v="0"/>
    <n v="0"/>
    <n v="0"/>
    <n v="0"/>
    <n v="0.85000000000000009"/>
    <n v="0"/>
    <n v="3905.4999999999995"/>
    <n v="0"/>
    <n v="9.5449654645795028E-4"/>
    <n v="0.11167609593558019"/>
    <n v="0.11167609593558019"/>
    <n v="0"/>
  </r>
  <r>
    <s v="教培"/>
    <s v="亲子玩乐"/>
    <x v="5"/>
    <x v="3"/>
    <s v="C亲子玩乐"/>
    <x v="2"/>
    <x v="135"/>
    <x v="1"/>
    <n v="145"/>
    <n v="0"/>
    <n v="0.38"/>
    <n v="0"/>
    <n v="11"/>
    <n v="0"/>
    <n v="0"/>
    <n v="0"/>
    <n v="0"/>
    <n v="0.85000000000000009"/>
    <n v="0"/>
    <n v="3905.4999999999995"/>
    <n v="0"/>
    <n v="9.5449654645795028E-4"/>
    <n v="0.13840199923640278"/>
    <n v="0.13840199923640278"/>
    <n v="19"/>
  </r>
  <r>
    <s v="教培"/>
    <s v="亲子玩乐"/>
    <x v="5"/>
    <x v="3"/>
    <s v="C亲子玩乐"/>
    <x v="20"/>
    <x v="136"/>
    <x v="0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30"/>
    <x v="137"/>
    <x v="2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18"/>
    <x v="138"/>
    <x v="0"/>
    <n v="144"/>
    <n v="0"/>
    <n v="0.38"/>
    <n v="0"/>
    <n v="9"/>
    <n v="0"/>
    <n v="0"/>
    <n v="0"/>
    <n v="0"/>
    <n v="0.85000000000000009"/>
    <n v="0"/>
    <n v="3905.4999999999995"/>
    <n v="0"/>
    <n v="9.5449654645795028E-4"/>
    <n v="0.13744750268994485"/>
    <n v="0.13744750268994485"/>
    <n v="23"/>
  </r>
  <r>
    <s v="教培"/>
    <s v="亲子玩乐"/>
    <x v="5"/>
    <x v="3"/>
    <s v="C亲子玩乐"/>
    <x v="7"/>
    <x v="139"/>
    <x v="0"/>
    <n v="43"/>
    <n v="0"/>
    <n v="0.38"/>
    <n v="0"/>
    <n v="2"/>
    <n v="0"/>
    <n v="0"/>
    <n v="0"/>
    <n v="0"/>
    <n v="0.85000000000000009"/>
    <n v="0"/>
    <n v="3905.4999999999995"/>
    <n v="0"/>
    <n v="9.5449654645795028E-4"/>
    <n v="4.1043351497691859E-2"/>
    <n v="4.1043351497691859E-2"/>
    <n v="2"/>
  </r>
  <r>
    <s v="教培"/>
    <s v="亲子玩乐"/>
    <x v="5"/>
    <x v="3"/>
    <s v="C亲子玩乐"/>
    <x v="4"/>
    <x v="140"/>
    <x v="1"/>
    <n v="66"/>
    <n v="0"/>
    <n v="0.38"/>
    <n v="0"/>
    <n v="3"/>
    <n v="0"/>
    <n v="0"/>
    <n v="0"/>
    <n v="0"/>
    <n v="0.85000000000000009"/>
    <n v="0"/>
    <n v="3905.4999999999995"/>
    <n v="0"/>
    <n v="9.5449654645795028E-4"/>
    <n v="6.2996772066224713E-2"/>
    <n v="6.2996772066224713E-2"/>
    <n v="1"/>
  </r>
  <r>
    <s v="教培"/>
    <s v="亲子玩乐"/>
    <x v="5"/>
    <x v="3"/>
    <s v="C亲子玩乐"/>
    <x v="24"/>
    <x v="141"/>
    <x v="1"/>
    <n v="58"/>
    <n v="0"/>
    <n v="0.38"/>
    <n v="0"/>
    <n v="2"/>
    <n v="0"/>
    <n v="0"/>
    <n v="0"/>
    <n v="0"/>
    <n v="0.85000000000000009"/>
    <n v="0"/>
    <n v="3905.4999999999995"/>
    <n v="0"/>
    <n v="9.5449654645795028E-4"/>
    <n v="5.5360799694561119E-2"/>
    <n v="5.5360799694561119E-2"/>
    <n v="0"/>
  </r>
  <r>
    <s v="教培"/>
    <s v="亲子玩乐"/>
    <x v="5"/>
    <x v="3"/>
    <s v="C亲子玩乐"/>
    <x v="25"/>
    <x v="142"/>
    <x v="1"/>
    <n v="45"/>
    <n v="0"/>
    <n v="0.38"/>
    <n v="0"/>
    <n v="1"/>
    <n v="0"/>
    <n v="0"/>
    <n v="0"/>
    <n v="0"/>
    <n v="0.85000000000000009"/>
    <n v="0"/>
    <n v="3905.4999999999995"/>
    <n v="0"/>
    <n v="9.5449654645795028E-4"/>
    <n v="4.2952344590607761E-2"/>
    <n v="4.2952344590607761E-2"/>
    <n v="0"/>
  </r>
  <r>
    <s v="教培"/>
    <s v="亲子玩乐"/>
    <x v="5"/>
    <x v="3"/>
    <s v="C亲子玩乐"/>
    <x v="2"/>
    <x v="143"/>
    <x v="1"/>
    <n v="214"/>
    <n v="0"/>
    <n v="0.38"/>
    <n v="0"/>
    <n v="31"/>
    <n v="0"/>
    <n v="0"/>
    <n v="0"/>
    <n v="0"/>
    <n v="0.85000000000000009"/>
    <n v="0"/>
    <n v="3905.4999999999995"/>
    <n v="0"/>
    <n v="9.5449654645795028E-4"/>
    <n v="0.20426226094200137"/>
    <n v="0.20426226094200137"/>
    <n v="18"/>
  </r>
  <r>
    <s v="教培"/>
    <s v="亲子玩乐"/>
    <x v="5"/>
    <x v="3"/>
    <s v="C亲子玩乐"/>
    <x v="18"/>
    <x v="144"/>
    <x v="0"/>
    <n v="108"/>
    <n v="0"/>
    <n v="0.38"/>
    <n v="0"/>
    <n v="4"/>
    <n v="0"/>
    <n v="0"/>
    <n v="0"/>
    <n v="0"/>
    <n v="0.85000000000000009"/>
    <n v="0"/>
    <n v="3905.4999999999995"/>
    <n v="0"/>
    <n v="9.5449654645795028E-4"/>
    <n v="0.10308562701745863"/>
    <n v="0.10308562701745863"/>
    <n v="3"/>
  </r>
  <r>
    <s v="教培"/>
    <s v="亲子玩乐"/>
    <x v="5"/>
    <x v="3"/>
    <s v="C亲子玩乐"/>
    <x v="22"/>
    <x v="145"/>
    <x v="1"/>
    <n v="43"/>
    <n v="0"/>
    <n v="0.38"/>
    <n v="0"/>
    <n v="1"/>
    <n v="0"/>
    <n v="0"/>
    <n v="0"/>
    <n v="0"/>
    <n v="0.85000000000000009"/>
    <n v="0"/>
    <n v="3905.4999999999995"/>
    <n v="0"/>
    <n v="9.5449654645795028E-4"/>
    <n v="4.1043351497691859E-2"/>
    <n v="4.1043351497691859E-2"/>
    <n v="0"/>
  </r>
  <r>
    <s v="教培"/>
    <s v="亲子玩乐"/>
    <x v="5"/>
    <x v="3"/>
    <s v="C亲子玩乐"/>
    <x v="16"/>
    <x v="146"/>
    <x v="1"/>
    <n v="117"/>
    <n v="1"/>
    <n v="0.38"/>
    <n v="0.01"/>
    <n v="15"/>
    <n v="1"/>
    <n v="7.0000000000000007E-2"/>
    <n v="0"/>
    <n v="1"/>
    <n v="0.85000000000000009"/>
    <n v="0.72941176470588232"/>
    <n v="3905.4999999999995"/>
    <n v="2848.7176470588229"/>
    <n v="9.5449654645795028E-4"/>
    <n v="0.11167609593558019"/>
    <n v="0.38"/>
    <n v="13"/>
  </r>
  <r>
    <s v="教培"/>
    <s v="亲子玩乐"/>
    <x v="5"/>
    <x v="3"/>
    <s v="C亲子玩乐"/>
    <x v="4"/>
    <x v="147"/>
    <x v="1"/>
    <n v="62"/>
    <n v="0"/>
    <n v="0.38"/>
    <n v="0"/>
    <n v="4"/>
    <n v="0"/>
    <n v="0"/>
    <n v="0"/>
    <n v="0"/>
    <n v="0.85000000000000009"/>
    <n v="0"/>
    <n v="3905.4999999999995"/>
    <n v="0"/>
    <n v="9.5449654645795028E-4"/>
    <n v="5.9178785880392916E-2"/>
    <n v="5.9178785880392916E-2"/>
    <n v="1"/>
  </r>
  <r>
    <s v="教培"/>
    <s v="亲子玩乐"/>
    <x v="5"/>
    <x v="3"/>
    <s v="C亲子玩乐"/>
    <x v="4"/>
    <x v="148"/>
    <x v="1"/>
    <n v="79"/>
    <n v="0"/>
    <n v="0.38"/>
    <n v="0"/>
    <n v="5"/>
    <n v="0"/>
    <n v="0"/>
    <n v="0"/>
    <n v="0"/>
    <n v="0.85000000000000009"/>
    <n v="0"/>
    <n v="3905.4999999999995"/>
    <n v="0"/>
    <n v="9.5449654645795028E-4"/>
    <n v="7.5405227170178071E-2"/>
    <n v="7.5405227170178071E-2"/>
    <n v="2"/>
  </r>
  <r>
    <s v="教培"/>
    <s v="亲子玩乐"/>
    <x v="5"/>
    <x v="3"/>
    <s v="C亲子玩乐"/>
    <x v="22"/>
    <x v="149"/>
    <x v="1"/>
    <n v="32"/>
    <n v="0"/>
    <n v="0.38"/>
    <n v="0"/>
    <n v="1"/>
    <n v="0"/>
    <n v="0"/>
    <n v="0"/>
    <n v="0"/>
    <n v="0.85000000000000009"/>
    <n v="0"/>
    <n v="3905.4999999999995"/>
    <n v="0"/>
    <n v="9.5449654645795028E-4"/>
    <n v="3.0543889486654409E-2"/>
    <n v="3.0543889486654409E-2"/>
    <n v="0"/>
  </r>
  <r>
    <s v="教培"/>
    <s v="亲子玩乐"/>
    <x v="5"/>
    <x v="3"/>
    <s v="C亲子玩乐"/>
    <x v="26"/>
    <x v="150"/>
    <x v="1"/>
    <n v="238"/>
    <n v="1"/>
    <n v="0.38"/>
    <n v="0"/>
    <n v="50"/>
    <n v="1"/>
    <n v="0.02"/>
    <n v="0"/>
    <n v="1"/>
    <n v="0.85000000000000009"/>
    <n v="0.72941176470588232"/>
    <n v="3905.4999999999995"/>
    <n v="2848.7176470588229"/>
    <n v="9.5449654645795028E-4"/>
    <n v="0.22717017805699216"/>
    <n v="0.38"/>
    <n v="2"/>
  </r>
  <r>
    <s v="教培"/>
    <s v="亲子玩乐"/>
    <x v="5"/>
    <x v="3"/>
    <s v="C亲子玩乐"/>
    <x v="15"/>
    <x v="151"/>
    <x v="1"/>
    <n v="53"/>
    <n v="0"/>
    <n v="0.38"/>
    <n v="0"/>
    <n v="2"/>
    <n v="0"/>
    <n v="0"/>
    <n v="0"/>
    <n v="0"/>
    <n v="0.85000000000000009"/>
    <n v="0"/>
    <n v="3905.4999999999995"/>
    <n v="0"/>
    <n v="9.5449654645795028E-4"/>
    <n v="5.0588316962271368E-2"/>
    <n v="5.0588316962271368E-2"/>
    <n v="0"/>
  </r>
  <r>
    <s v="教培"/>
    <s v="亲子玩乐"/>
    <x v="5"/>
    <x v="3"/>
    <s v="C亲子玩乐"/>
    <x v="29"/>
    <x v="152"/>
    <x v="1"/>
    <n v="57"/>
    <n v="1"/>
    <n v="0.38"/>
    <n v="0.02"/>
    <n v="2"/>
    <n v="0"/>
    <n v="0"/>
    <n v="0"/>
    <n v="0"/>
    <n v="0.85000000000000009"/>
    <n v="0"/>
    <n v="3905.4999999999995"/>
    <n v="0"/>
    <n v="9.5449654645795028E-4"/>
    <n v="5.4406303148103165E-2"/>
    <n v="0.38"/>
    <n v="0"/>
  </r>
  <r>
    <s v="教培"/>
    <s v="亲子玩乐"/>
    <x v="5"/>
    <x v="3"/>
    <s v="C亲子玩乐"/>
    <x v="16"/>
    <x v="153"/>
    <x v="1"/>
    <n v="139"/>
    <n v="0"/>
    <n v="0.38"/>
    <n v="0"/>
    <n v="20"/>
    <n v="0"/>
    <n v="0"/>
    <n v="0"/>
    <n v="0"/>
    <n v="0.85000000000000009"/>
    <n v="0"/>
    <n v="3905.4999999999995"/>
    <n v="0"/>
    <n v="9.5449654645795028E-4"/>
    <n v="0.1326750199576551"/>
    <n v="0.1326750199576551"/>
    <n v="26"/>
  </r>
  <r>
    <s v="教培"/>
    <s v="亲子玩乐"/>
    <x v="5"/>
    <x v="3"/>
    <s v="C亲子玩乐"/>
    <x v="26"/>
    <x v="154"/>
    <x v="1"/>
    <n v="111"/>
    <n v="0"/>
    <n v="0.38"/>
    <n v="0"/>
    <n v="22"/>
    <n v="0"/>
    <n v="0"/>
    <n v="0"/>
    <n v="0"/>
    <n v="0.85000000000000009"/>
    <n v="0"/>
    <n v="3905.4999999999995"/>
    <n v="0"/>
    <n v="9.5449654645795028E-4"/>
    <n v="0.10594911665683249"/>
    <n v="0.10594911665683249"/>
    <n v="30"/>
  </r>
  <r>
    <s v="教培"/>
    <s v="亲子玩乐"/>
    <x v="5"/>
    <x v="3"/>
    <s v="C亲子玩乐"/>
    <x v="18"/>
    <x v="155"/>
    <x v="0"/>
    <n v="32"/>
    <n v="0"/>
    <n v="0.38"/>
    <n v="0"/>
    <n v="1"/>
    <n v="0"/>
    <n v="0"/>
    <n v="0"/>
    <n v="0"/>
    <n v="0.85000000000000009"/>
    <n v="0"/>
    <n v="3905.4999999999995"/>
    <n v="0"/>
    <n v="9.5449654645795028E-4"/>
    <n v="3.0543889486654409E-2"/>
    <n v="3.0543889486654409E-2"/>
    <n v="0"/>
  </r>
  <r>
    <s v="教培"/>
    <s v="亲子玩乐"/>
    <x v="5"/>
    <x v="3"/>
    <s v="C亲子玩乐"/>
    <x v="22"/>
    <x v="156"/>
    <x v="1"/>
    <n v="40"/>
    <n v="0"/>
    <n v="0.38"/>
    <n v="0"/>
    <n v="0"/>
    <n v="0"/>
    <n v="0"/>
    <n v="0"/>
    <n v="0"/>
    <n v="0.85000000000000009"/>
    <n v="0"/>
    <n v="3905.4999999999995"/>
    <n v="0"/>
    <n v="9.5449654645795028E-4"/>
    <n v="3.8179861858318009E-2"/>
    <n v="3.8179861858318009E-2"/>
    <n v="0"/>
  </r>
  <r>
    <s v="教培"/>
    <s v="亲子玩乐"/>
    <x v="5"/>
    <x v="3"/>
    <s v="C亲子玩乐"/>
    <x v="2"/>
    <x v="157"/>
    <x v="1"/>
    <n v="236"/>
    <n v="0"/>
    <n v="0.38"/>
    <n v="0"/>
    <n v="34"/>
    <n v="0"/>
    <n v="0"/>
    <n v="0"/>
    <n v="0"/>
    <n v="0.85000000000000009"/>
    <n v="0"/>
    <n v="3905.4999999999995"/>
    <n v="0"/>
    <n v="9.5449654645795028E-4"/>
    <n v="0.22526118496407627"/>
    <n v="0.22526118496407627"/>
    <n v="45"/>
  </r>
  <r>
    <s v="教培"/>
    <s v="亲子玩乐"/>
    <x v="5"/>
    <x v="3"/>
    <s v="C亲子玩乐"/>
    <x v="12"/>
    <x v="158"/>
    <x v="0"/>
    <n v="42"/>
    <n v="0"/>
    <n v="0.38"/>
    <n v="0"/>
    <n v="0"/>
    <n v="0"/>
    <n v="0"/>
    <n v="0"/>
    <n v="0"/>
    <n v="0.85000000000000009"/>
    <n v="0"/>
    <n v="3905.4999999999995"/>
    <n v="0"/>
    <n v="9.5449654645795028E-4"/>
    <n v="4.0088854951233911E-2"/>
    <n v="4.0088854951233911E-2"/>
    <n v="1"/>
  </r>
  <r>
    <s v="教培"/>
    <s v="亲子玩乐"/>
    <x v="5"/>
    <x v="3"/>
    <s v="C亲子玩乐"/>
    <x v="14"/>
    <x v="159"/>
    <x v="1"/>
    <n v="115"/>
    <n v="0"/>
    <n v="0.38"/>
    <n v="0"/>
    <n v="19"/>
    <n v="0"/>
    <n v="0"/>
    <n v="0"/>
    <n v="0"/>
    <n v="0.85000000000000009"/>
    <n v="0"/>
    <n v="3905.4999999999995"/>
    <n v="0"/>
    <n v="9.5449654645795028E-4"/>
    <n v="0.10976710284266428"/>
    <n v="0.10976710284266428"/>
    <n v="3"/>
  </r>
  <r>
    <s v="教培"/>
    <s v="亲子玩乐"/>
    <x v="5"/>
    <x v="3"/>
    <s v="C亲子玩乐"/>
    <x v="4"/>
    <x v="160"/>
    <x v="1"/>
    <n v="103"/>
    <n v="0"/>
    <n v="0.38"/>
    <n v="0"/>
    <n v="11"/>
    <n v="0"/>
    <n v="0"/>
    <n v="0"/>
    <n v="0"/>
    <n v="0.85000000000000009"/>
    <n v="0"/>
    <n v="3905.4999999999995"/>
    <n v="0"/>
    <n v="9.5449654645795028E-4"/>
    <n v="9.831314428516888E-2"/>
    <n v="9.831314428516888E-2"/>
    <n v="3"/>
  </r>
  <r>
    <s v="教培"/>
    <s v="亲子玩乐"/>
    <x v="5"/>
    <x v="3"/>
    <s v="C亲子玩乐"/>
    <x v="23"/>
    <x v="161"/>
    <x v="1"/>
    <n v="67"/>
    <n v="0"/>
    <n v="0.38"/>
    <n v="0"/>
    <n v="4"/>
    <n v="0"/>
    <n v="0"/>
    <n v="0"/>
    <n v="0"/>
    <n v="0.85000000000000009"/>
    <n v="0"/>
    <n v="3905.4999999999995"/>
    <n v="0"/>
    <n v="9.5449654645795028E-4"/>
    <n v="6.3951268612682674E-2"/>
    <n v="6.3951268612682674E-2"/>
    <n v="1"/>
  </r>
  <r>
    <s v="教培"/>
    <s v="亲子玩乐"/>
    <x v="5"/>
    <x v="3"/>
    <s v="C亲子玩乐"/>
    <x v="18"/>
    <x v="162"/>
    <x v="0"/>
    <n v="80"/>
    <n v="0"/>
    <n v="0.38"/>
    <n v="0"/>
    <n v="5"/>
    <n v="0"/>
    <n v="0"/>
    <n v="0"/>
    <n v="0"/>
    <n v="0.85000000000000009"/>
    <n v="0"/>
    <n v="3905.4999999999995"/>
    <n v="0"/>
    <n v="9.5449654645795028E-4"/>
    <n v="7.6359723716636019E-2"/>
    <n v="7.6359723716636019E-2"/>
    <n v="0"/>
  </r>
  <r>
    <s v="教培"/>
    <s v="亲子玩乐"/>
    <x v="5"/>
    <x v="3"/>
    <s v="C亲子玩乐"/>
    <x v="12"/>
    <x v="163"/>
    <x v="0"/>
    <n v="9"/>
    <n v="0"/>
    <n v="0.38"/>
    <n v="0"/>
    <n v="0"/>
    <n v="0"/>
    <n v="0"/>
    <n v="0"/>
    <n v="0"/>
    <n v="0.85000000000000009"/>
    <n v="0"/>
    <n v="3905.4999999999995"/>
    <n v="0"/>
    <n v="9.5449654645795028E-4"/>
    <n v="8.5904689181215532E-3"/>
    <n v="8.5904689181215532E-3"/>
    <n v="0"/>
  </r>
  <r>
    <s v="教培"/>
    <s v="亲子玩乐"/>
    <x v="5"/>
    <x v="3"/>
    <s v="C亲子玩乐"/>
    <x v="6"/>
    <x v="164"/>
    <x v="0"/>
    <n v="94"/>
    <n v="0"/>
    <n v="0.38"/>
    <n v="0"/>
    <n v="7"/>
    <n v="0"/>
    <n v="0"/>
    <n v="0"/>
    <n v="0"/>
    <n v="0.85000000000000009"/>
    <n v="0"/>
    <n v="3905.4999999999995"/>
    <n v="0"/>
    <n v="9.5449654645795028E-4"/>
    <n v="8.9722675367047325E-2"/>
    <n v="8.9722675367047325E-2"/>
    <n v="5"/>
  </r>
  <r>
    <s v="教培"/>
    <s v="亲子玩乐"/>
    <x v="5"/>
    <x v="3"/>
    <s v="C亲子玩乐"/>
    <x v="3"/>
    <x v="165"/>
    <x v="0"/>
    <n v="294"/>
    <n v="0"/>
    <n v="0.38"/>
    <n v="0"/>
    <n v="84"/>
    <n v="0"/>
    <n v="0"/>
    <n v="0"/>
    <n v="0"/>
    <n v="0.85000000000000009"/>
    <n v="0"/>
    <n v="3905.4999999999995"/>
    <n v="0"/>
    <n v="9.5449654645795028E-4"/>
    <n v="0.28062198465863736"/>
    <n v="0.28062198465863736"/>
    <n v="59"/>
  </r>
  <r>
    <s v="教培"/>
    <s v="亲子玩乐"/>
    <x v="5"/>
    <x v="3"/>
    <s v="C亲子玩乐"/>
    <x v="2"/>
    <x v="166"/>
    <x v="1"/>
    <n v="126"/>
    <n v="0"/>
    <n v="0.38"/>
    <n v="0"/>
    <n v="15"/>
    <n v="0"/>
    <n v="0"/>
    <n v="0"/>
    <n v="0"/>
    <n v="0.85000000000000009"/>
    <n v="0"/>
    <n v="3905.4999999999995"/>
    <n v="0"/>
    <n v="9.5449654645795028E-4"/>
    <n v="0.12026656485370174"/>
    <n v="0.12026656485370174"/>
    <n v="21"/>
  </r>
  <r>
    <s v="教培"/>
    <s v="亲子玩乐"/>
    <x v="5"/>
    <x v="3"/>
    <s v="C亲子玩乐"/>
    <x v="26"/>
    <x v="167"/>
    <x v="1"/>
    <n v="68"/>
    <n v="0"/>
    <n v="0.38"/>
    <n v="0"/>
    <n v="4"/>
    <n v="0"/>
    <n v="0"/>
    <n v="0"/>
    <n v="0"/>
    <n v="0.85000000000000009"/>
    <n v="0"/>
    <n v="3905.4999999999995"/>
    <n v="0"/>
    <n v="9.5449654645795028E-4"/>
    <n v="6.4905765159140622E-2"/>
    <n v="6.4905765159140622E-2"/>
    <n v="0"/>
  </r>
  <r>
    <s v="教培"/>
    <s v="亲子玩乐"/>
    <x v="5"/>
    <x v="3"/>
    <s v="C亲子玩乐"/>
    <x v="8"/>
    <x v="168"/>
    <x v="0"/>
    <n v="71"/>
    <n v="0"/>
    <n v="0.38"/>
    <n v="0"/>
    <n v="4"/>
    <n v="0"/>
    <n v="0"/>
    <n v="0"/>
    <n v="0"/>
    <n v="0.85000000000000009"/>
    <n v="0"/>
    <n v="3905.4999999999995"/>
    <n v="0"/>
    <n v="9.5449654645795028E-4"/>
    <n v="6.7769254798514464E-2"/>
    <n v="6.7769254798514464E-2"/>
    <n v="1"/>
  </r>
  <r>
    <s v="教培"/>
    <s v="亲子玩乐"/>
    <x v="5"/>
    <x v="3"/>
    <s v="C亲子玩乐"/>
    <x v="13"/>
    <x v="169"/>
    <x v="1"/>
    <n v="53"/>
    <n v="0"/>
    <n v="0.38"/>
    <n v="0"/>
    <n v="2"/>
    <n v="0"/>
    <n v="0"/>
    <n v="0"/>
    <n v="0"/>
    <n v="0.85000000000000009"/>
    <n v="0"/>
    <n v="3905.4999999999995"/>
    <n v="0"/>
    <n v="9.5449654645795028E-4"/>
    <n v="5.0588316962271368E-2"/>
    <n v="5.0588316962271368E-2"/>
    <n v="0"/>
  </r>
  <r>
    <s v="教培"/>
    <s v="亲子玩乐"/>
    <x v="5"/>
    <x v="3"/>
    <s v="C亲子玩乐"/>
    <x v="30"/>
    <x v="170"/>
    <x v="2"/>
    <n v="32"/>
    <n v="0"/>
    <n v="0.38"/>
    <n v="0"/>
    <n v="1"/>
    <n v="0"/>
    <n v="0"/>
    <n v="0"/>
    <n v="0"/>
    <n v="0.85000000000000009"/>
    <n v="0"/>
    <n v="3905.4999999999995"/>
    <n v="0"/>
    <n v="9.5449654645795028E-4"/>
    <n v="3.0543889486654409E-2"/>
    <n v="3.0543889486654409E-2"/>
    <n v="0"/>
  </r>
  <r>
    <s v="教培"/>
    <s v="亲子玩乐"/>
    <x v="5"/>
    <x v="3"/>
    <s v="C亲子玩乐"/>
    <x v="3"/>
    <x v="171"/>
    <x v="0"/>
    <n v="139"/>
    <n v="0"/>
    <n v="0.38"/>
    <n v="0"/>
    <n v="26"/>
    <n v="0"/>
    <n v="0"/>
    <n v="0"/>
    <n v="0"/>
    <n v="0.85000000000000009"/>
    <n v="0"/>
    <n v="3905.4999999999995"/>
    <n v="0"/>
    <n v="9.5449654645795028E-4"/>
    <n v="0.1326750199576551"/>
    <n v="0.1326750199576551"/>
    <n v="24"/>
  </r>
  <r>
    <s v="教培"/>
    <s v="亲子玩乐"/>
    <x v="5"/>
    <x v="3"/>
    <s v="C亲子玩乐"/>
    <x v="4"/>
    <x v="172"/>
    <x v="1"/>
    <n v="20"/>
    <n v="0"/>
    <n v="0.38"/>
    <n v="0"/>
    <n v="2"/>
    <n v="0"/>
    <n v="0"/>
    <n v="0"/>
    <n v="0"/>
    <n v="0.85000000000000009"/>
    <n v="0"/>
    <n v="3905.4999999999995"/>
    <n v="0"/>
    <n v="9.5449654645795028E-4"/>
    <n v="1.9089930929159005E-2"/>
    <n v="1.9089930929159005E-2"/>
    <n v="1"/>
  </r>
  <r>
    <s v="教培"/>
    <s v="亲子玩乐"/>
    <x v="5"/>
    <x v="3"/>
    <s v="C亲子玩乐"/>
    <x v="12"/>
    <x v="173"/>
    <x v="0"/>
    <n v="79"/>
    <n v="0"/>
    <n v="0.38"/>
    <n v="0"/>
    <n v="3"/>
    <n v="0"/>
    <n v="0"/>
    <n v="0"/>
    <n v="0"/>
    <n v="0.85000000000000009"/>
    <n v="0"/>
    <n v="3905.4999999999995"/>
    <n v="0"/>
    <n v="9.5449654645795028E-4"/>
    <n v="7.5405227170178071E-2"/>
    <n v="7.5405227170178071E-2"/>
    <n v="1"/>
  </r>
  <r>
    <s v="教培"/>
    <s v="亲子玩乐"/>
    <x v="5"/>
    <x v="3"/>
    <s v="C亲子玩乐"/>
    <x v="20"/>
    <x v="174"/>
    <x v="0"/>
    <n v="16"/>
    <n v="0"/>
    <n v="0.38"/>
    <n v="0"/>
    <n v="2"/>
    <n v="0"/>
    <n v="0"/>
    <n v="0"/>
    <n v="0"/>
    <n v="0.85000000000000009"/>
    <n v="0"/>
    <n v="3905.4999999999995"/>
    <n v="0"/>
    <n v="9.5449654645795028E-4"/>
    <n v="1.5271944743327204E-2"/>
    <n v="1.5271944743327204E-2"/>
    <n v="0"/>
  </r>
  <r>
    <s v="教培"/>
    <s v="亲子玩乐"/>
    <x v="5"/>
    <x v="3"/>
    <s v="C亲子玩乐"/>
    <x v="16"/>
    <x v="175"/>
    <x v="1"/>
    <n v="165"/>
    <n v="0"/>
    <n v="0.38"/>
    <n v="0"/>
    <n v="12"/>
    <n v="0"/>
    <n v="0"/>
    <n v="0"/>
    <n v="0"/>
    <n v="0.85000000000000009"/>
    <n v="0"/>
    <n v="3905.4999999999995"/>
    <n v="0"/>
    <n v="9.5449654645795028E-4"/>
    <n v="0.15749193016556179"/>
    <n v="0.15749193016556179"/>
    <n v="27"/>
  </r>
  <r>
    <s v="教培"/>
    <s v="亲子玩乐"/>
    <x v="5"/>
    <x v="3"/>
    <s v="C亲子玩乐"/>
    <x v="8"/>
    <x v="176"/>
    <x v="0"/>
    <n v="34"/>
    <n v="0"/>
    <n v="0.38"/>
    <n v="0"/>
    <n v="1"/>
    <n v="0"/>
    <n v="0"/>
    <n v="0"/>
    <n v="0"/>
    <n v="0.85000000000000009"/>
    <n v="0"/>
    <n v="3905.4999999999995"/>
    <n v="0"/>
    <n v="9.5449654645795028E-4"/>
    <n v="3.2452882579570311E-2"/>
    <n v="3.2452882579570311E-2"/>
    <n v="1"/>
  </r>
  <r>
    <s v="教培"/>
    <s v="亲子玩乐"/>
    <x v="5"/>
    <x v="3"/>
    <s v="C亲子玩乐"/>
    <x v="25"/>
    <x v="177"/>
    <x v="1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30"/>
    <x v="178"/>
    <x v="2"/>
    <n v="11"/>
    <n v="0"/>
    <n v="0.38"/>
    <n v="0"/>
    <n v="0"/>
    <n v="0"/>
    <n v="0"/>
    <n v="0"/>
    <n v="0"/>
    <n v="0.85000000000000009"/>
    <n v="0"/>
    <n v="3905.4999999999995"/>
    <n v="0"/>
    <n v="9.5449654645795028E-4"/>
    <n v="1.0499462011037453E-2"/>
    <n v="1.0499462011037453E-2"/>
    <n v="0"/>
  </r>
  <r>
    <s v="教培"/>
    <s v="亲子玩乐"/>
    <x v="5"/>
    <x v="3"/>
    <s v="C亲子玩乐"/>
    <x v="14"/>
    <x v="179"/>
    <x v="1"/>
    <n v="62"/>
    <n v="0"/>
    <n v="0.38"/>
    <n v="0"/>
    <n v="13"/>
    <n v="0"/>
    <n v="0"/>
    <n v="0"/>
    <n v="0"/>
    <n v="0.85000000000000009"/>
    <n v="0"/>
    <n v="3905.4999999999995"/>
    <n v="0"/>
    <n v="9.5449654645795028E-4"/>
    <n v="5.9178785880392916E-2"/>
    <n v="5.9178785880392916E-2"/>
    <n v="1"/>
  </r>
  <r>
    <s v="教培"/>
    <s v="亲子玩乐"/>
    <x v="5"/>
    <x v="3"/>
    <s v="C亲子玩乐"/>
    <x v="25"/>
    <x v="180"/>
    <x v="1"/>
    <n v="0"/>
    <n v="0"/>
    <n v="0.38"/>
    <n v="0"/>
    <n v="0"/>
    <n v="0"/>
    <n v="0"/>
    <n v="0"/>
    <n v="0"/>
    <n v="0.85000000000000009"/>
    <n v="0"/>
    <n v="3905.4999999999995"/>
    <n v="0"/>
    <n v="9.5449654645795028E-4"/>
    <n v="0"/>
    <n v="0"/>
    <n v="0"/>
  </r>
  <r>
    <s v="教培"/>
    <s v="亲子玩乐"/>
    <x v="5"/>
    <x v="3"/>
    <s v="C亲子玩乐"/>
    <x v="25"/>
    <x v="181"/>
    <x v="1"/>
    <n v="52"/>
    <n v="0"/>
    <n v="0.38"/>
    <n v="0"/>
    <n v="3"/>
    <n v="0"/>
    <n v="0"/>
    <n v="0"/>
    <n v="0"/>
    <n v="0.85000000000000009"/>
    <n v="0"/>
    <n v="3905.4999999999995"/>
    <n v="0"/>
    <n v="9.5449654645795028E-4"/>
    <n v="4.9633820415813414E-2"/>
    <n v="4.9633820415813414E-2"/>
    <n v="0"/>
  </r>
  <r>
    <s v="教培"/>
    <s v="亲子玩乐"/>
    <x v="5"/>
    <x v="3"/>
    <s v="C亲子玩乐"/>
    <x v="20"/>
    <x v="182"/>
    <x v="0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30"/>
    <x v="183"/>
    <x v="2"/>
    <n v="5"/>
    <n v="0"/>
    <n v="0.38"/>
    <n v="0"/>
    <n v="0"/>
    <n v="0"/>
    <n v="0"/>
    <n v="0"/>
    <n v="0"/>
    <n v="0.85000000000000009"/>
    <n v="0"/>
    <n v="3905.4999999999995"/>
    <n v="0"/>
    <n v="9.5449654645795028E-4"/>
    <n v="4.7724827322897512E-3"/>
    <n v="4.7724827322897512E-3"/>
    <n v="0"/>
  </r>
  <r>
    <s v="教培"/>
    <s v="亲子玩乐"/>
    <x v="5"/>
    <x v="3"/>
    <s v="C亲子玩乐"/>
    <x v="12"/>
    <x v="184"/>
    <x v="0"/>
    <n v="112"/>
    <n v="0"/>
    <n v="0.38"/>
    <n v="0"/>
    <n v="8"/>
    <n v="0"/>
    <n v="0"/>
    <n v="0"/>
    <n v="0"/>
    <n v="0.85000000000000009"/>
    <n v="0"/>
    <n v="3905.4999999999995"/>
    <n v="0"/>
    <n v="9.5449654645795028E-4"/>
    <n v="0.10690361320329043"/>
    <n v="0.10690361320329043"/>
    <n v="0"/>
  </r>
  <r>
    <s v="教培"/>
    <s v="亲子玩乐"/>
    <x v="5"/>
    <x v="3"/>
    <s v="C亲子玩乐"/>
    <x v="23"/>
    <x v="185"/>
    <x v="1"/>
    <n v="102"/>
    <n v="1"/>
    <n v="0.38"/>
    <n v="0.01"/>
    <n v="16"/>
    <n v="0"/>
    <n v="0"/>
    <n v="0"/>
    <n v="0"/>
    <n v="0.85000000000000009"/>
    <n v="0"/>
    <n v="3905.4999999999995"/>
    <n v="0"/>
    <n v="9.5449654645795028E-4"/>
    <n v="9.7358647738710932E-2"/>
    <n v="0.38"/>
    <n v="1"/>
  </r>
  <r>
    <s v="教培"/>
    <s v="亲子玩乐"/>
    <x v="5"/>
    <x v="3"/>
    <s v="C亲子玩乐"/>
    <x v="23"/>
    <x v="186"/>
    <x v="1"/>
    <n v="69"/>
    <n v="0"/>
    <n v="0.38"/>
    <n v="0"/>
    <n v="10"/>
    <n v="0"/>
    <n v="0"/>
    <n v="0"/>
    <n v="0"/>
    <n v="0.85000000000000009"/>
    <n v="0"/>
    <n v="3905.4999999999995"/>
    <n v="0"/>
    <n v="9.5449654645795028E-4"/>
    <n v="6.5860261705598569E-2"/>
    <n v="6.5860261705598569E-2"/>
    <n v="0"/>
  </r>
  <r>
    <s v="教培"/>
    <s v="亲子玩乐"/>
    <x v="5"/>
    <x v="3"/>
    <s v="C亲子玩乐"/>
    <x v="12"/>
    <x v="187"/>
    <x v="0"/>
    <n v="48"/>
    <n v="0"/>
    <n v="0.38"/>
    <n v="0"/>
    <n v="5"/>
    <n v="0"/>
    <n v="0"/>
    <n v="0"/>
    <n v="0"/>
    <n v="0.85000000000000009"/>
    <n v="0"/>
    <n v="3905.4999999999995"/>
    <n v="0"/>
    <n v="9.5449654645795028E-4"/>
    <n v="4.5815834229981617E-2"/>
    <n v="4.5815834229981617E-2"/>
    <n v="1"/>
  </r>
  <r>
    <s v="教培"/>
    <s v="亲子玩乐"/>
    <x v="5"/>
    <x v="3"/>
    <s v="C亲子玩乐"/>
    <x v="8"/>
    <x v="188"/>
    <x v="0"/>
    <n v="47"/>
    <n v="0"/>
    <n v="0.38"/>
    <n v="0"/>
    <n v="9"/>
    <n v="0"/>
    <n v="0"/>
    <n v="0"/>
    <n v="0"/>
    <n v="0.85000000000000009"/>
    <n v="0"/>
    <n v="3905.4999999999995"/>
    <n v="0"/>
    <n v="9.5449654645795028E-4"/>
    <n v="4.4861337683523662E-2"/>
    <n v="4.4861337683523662E-2"/>
    <n v="0"/>
  </r>
  <r>
    <s v="教培"/>
    <s v="亲子玩乐"/>
    <x v="5"/>
    <x v="3"/>
    <s v="C亲子玩乐"/>
    <x v="12"/>
    <x v="189"/>
    <x v="0"/>
    <n v="159"/>
    <n v="0"/>
    <n v="0.38"/>
    <n v="0"/>
    <n v="14"/>
    <n v="0"/>
    <n v="0"/>
    <n v="0"/>
    <n v="0"/>
    <n v="0.85000000000000009"/>
    <n v="0"/>
    <n v="3905.4999999999995"/>
    <n v="0"/>
    <n v="9.5449654645795028E-4"/>
    <n v="0.1517649508868141"/>
    <n v="0.1517649508868141"/>
    <n v="3"/>
  </r>
  <r>
    <s v="教培"/>
    <s v="亲子玩乐"/>
    <x v="5"/>
    <x v="3"/>
    <s v="C亲子玩乐"/>
    <x v="23"/>
    <x v="190"/>
    <x v="1"/>
    <n v="40"/>
    <n v="0"/>
    <n v="0.38"/>
    <n v="0"/>
    <n v="4"/>
    <n v="0"/>
    <n v="0"/>
    <n v="0"/>
    <n v="0"/>
    <n v="0.85000000000000009"/>
    <n v="0"/>
    <n v="3905.4999999999995"/>
    <n v="0"/>
    <n v="9.5449654645795028E-4"/>
    <n v="3.8179861858318009E-2"/>
    <n v="3.8179861858318009E-2"/>
    <n v="1"/>
  </r>
  <r>
    <s v="教培"/>
    <s v="亲子玩乐"/>
    <x v="5"/>
    <x v="3"/>
    <s v="C亲子玩乐"/>
    <x v="13"/>
    <x v="191"/>
    <x v="1"/>
    <n v="55"/>
    <n v="0"/>
    <n v="0.38"/>
    <n v="0"/>
    <n v="2"/>
    <n v="0"/>
    <n v="0"/>
    <n v="0"/>
    <n v="0"/>
    <n v="0.85000000000000009"/>
    <n v="0"/>
    <n v="3905.4999999999995"/>
    <n v="0"/>
    <n v="9.5449654645795028E-4"/>
    <n v="5.2497310055187263E-2"/>
    <n v="5.2497310055187263E-2"/>
    <n v="0"/>
  </r>
  <r>
    <s v="教培"/>
    <s v="亲子玩乐"/>
    <x v="5"/>
    <x v="3"/>
    <s v="C亲子玩乐"/>
    <x v="13"/>
    <x v="192"/>
    <x v="1"/>
    <n v="25"/>
    <n v="0"/>
    <n v="0.38"/>
    <n v="0"/>
    <n v="5"/>
    <n v="0"/>
    <n v="0"/>
    <n v="0"/>
    <n v="0"/>
    <n v="0.85000000000000009"/>
    <n v="0"/>
    <n v="3905.4999999999995"/>
    <n v="0"/>
    <n v="9.5449654645795028E-4"/>
    <n v="2.3862413661448756E-2"/>
    <n v="2.3862413661448756E-2"/>
    <n v="0"/>
  </r>
  <r>
    <s v="教培"/>
    <s v="亲子玩乐"/>
    <x v="5"/>
    <x v="3"/>
    <s v="C亲子玩乐"/>
    <x v="7"/>
    <x v="193"/>
    <x v="0"/>
    <n v="38"/>
    <n v="0"/>
    <n v="0.38"/>
    <n v="0"/>
    <n v="3"/>
    <n v="0"/>
    <n v="0"/>
    <n v="0"/>
    <n v="0"/>
    <n v="0.85000000000000009"/>
    <n v="0"/>
    <n v="3905.4999999999995"/>
    <n v="0"/>
    <n v="9.5449654645795028E-4"/>
    <n v="3.6270868765402108E-2"/>
    <n v="3.6270868765402108E-2"/>
    <n v="0"/>
  </r>
  <r>
    <s v="教培"/>
    <s v="亲子玩乐"/>
    <x v="5"/>
    <x v="3"/>
    <s v="C亲子玩乐"/>
    <x v="29"/>
    <x v="194"/>
    <x v="1"/>
    <n v="43"/>
    <n v="0"/>
    <n v="0.38"/>
    <n v="0"/>
    <n v="1"/>
    <n v="0"/>
    <n v="0"/>
    <n v="0"/>
    <n v="0"/>
    <n v="0.85000000000000009"/>
    <n v="0"/>
    <n v="3905.4999999999995"/>
    <n v="0"/>
    <n v="9.5449654645795028E-4"/>
    <n v="4.1043351497691859E-2"/>
    <n v="4.1043351497691859E-2"/>
    <n v="0"/>
  </r>
  <r>
    <s v="教培"/>
    <s v="亲子玩乐"/>
    <x v="5"/>
    <x v="3"/>
    <s v="C亲子玩乐"/>
    <x v="30"/>
    <x v="195"/>
    <x v="2"/>
    <n v="10"/>
    <n v="0"/>
    <n v="0.38"/>
    <n v="0"/>
    <n v="0"/>
    <n v="0"/>
    <n v="0"/>
    <n v="0"/>
    <n v="0"/>
    <n v="0.85000000000000009"/>
    <n v="0"/>
    <n v="3905.4999999999995"/>
    <n v="0"/>
    <n v="9.5449654645795028E-4"/>
    <n v="9.5449654645795023E-3"/>
    <n v="9.5449654645795023E-3"/>
    <n v="0"/>
  </r>
  <r>
    <s v="教培"/>
    <s v="亲子玩乐"/>
    <x v="5"/>
    <x v="3"/>
    <s v="C亲子玩乐"/>
    <x v="31"/>
    <x v="196"/>
    <x v="1"/>
    <n v="0"/>
    <n v="0"/>
    <n v="0.38"/>
    <n v="0"/>
    <n v="0"/>
    <n v="0"/>
    <n v="0"/>
    <n v="0"/>
    <n v="0"/>
    <n v="0.85000000000000009"/>
    <n v="0"/>
    <n v="3905.4999999999995"/>
    <n v="0"/>
    <n v="9.5449654645795028E-4"/>
    <n v="0"/>
    <n v="0"/>
    <n v="0"/>
  </r>
  <r>
    <s v="教培"/>
    <s v="亲子玩乐"/>
    <x v="5"/>
    <x v="3"/>
    <s v="C亲子玩乐"/>
    <x v="14"/>
    <x v="197"/>
    <x v="1"/>
    <n v="92"/>
    <n v="0"/>
    <n v="0.38"/>
    <n v="0"/>
    <n v="8"/>
    <n v="0"/>
    <n v="0"/>
    <n v="0"/>
    <n v="0"/>
    <n v="0.85000000000000009"/>
    <n v="0"/>
    <n v="3905.4999999999995"/>
    <n v="0"/>
    <n v="9.5449654645795028E-4"/>
    <n v="8.781368227413143E-2"/>
    <n v="8.781368227413143E-2"/>
    <n v="2"/>
  </r>
  <r>
    <s v="教培"/>
    <s v="亲子玩乐"/>
    <x v="5"/>
    <x v="3"/>
    <s v="C亲子玩乐"/>
    <x v="7"/>
    <x v="198"/>
    <x v="0"/>
    <n v="113"/>
    <n v="0"/>
    <n v="0.38"/>
    <n v="0"/>
    <n v="20"/>
    <n v="0"/>
    <n v="0"/>
    <n v="0"/>
    <n v="0"/>
    <n v="0.85000000000000009"/>
    <n v="0"/>
    <n v="3905.4999999999995"/>
    <n v="0"/>
    <n v="9.5449654645795028E-4"/>
    <n v="0.10785810974974838"/>
    <n v="0.10785810974974838"/>
    <n v="18"/>
  </r>
  <r>
    <s v="教培"/>
    <s v="亲子玩乐"/>
    <x v="5"/>
    <x v="3"/>
    <s v="C亲子玩乐"/>
    <x v="18"/>
    <x v="199"/>
    <x v="0"/>
    <n v="101"/>
    <n v="0"/>
    <n v="0.38"/>
    <n v="0"/>
    <n v="10"/>
    <n v="0"/>
    <n v="0"/>
    <n v="0"/>
    <n v="0"/>
    <n v="0.85000000000000009"/>
    <n v="0"/>
    <n v="3905.4999999999995"/>
    <n v="0"/>
    <n v="9.5449654645795028E-4"/>
    <n v="9.6404151192252985E-2"/>
    <n v="9.6404151192252985E-2"/>
    <n v="2"/>
  </r>
  <r>
    <s v="教培"/>
    <s v="亲子玩乐"/>
    <x v="5"/>
    <x v="3"/>
    <s v="C亲子玩乐"/>
    <x v="7"/>
    <x v="200"/>
    <x v="0"/>
    <n v="151"/>
    <n v="1"/>
    <n v="0.38"/>
    <n v="0.01"/>
    <n v="14"/>
    <n v="1"/>
    <n v="7.0000000000000007E-2"/>
    <n v="0"/>
    <n v="1"/>
    <n v="0.85000000000000009"/>
    <n v="0.72941176470588232"/>
    <n v="3905.4999999999995"/>
    <n v="2848.7176470588229"/>
    <n v="9.5449654645795028E-4"/>
    <n v="0.1441289785151505"/>
    <n v="0.38"/>
    <n v="4"/>
  </r>
  <r>
    <s v="教培"/>
    <s v="亲子玩乐"/>
    <x v="5"/>
    <x v="3"/>
    <s v="C亲子玩乐"/>
    <x v="3"/>
    <x v="201"/>
    <x v="0"/>
    <n v="97"/>
    <n v="0"/>
    <n v="0.38"/>
    <n v="0"/>
    <n v="15"/>
    <n v="0"/>
    <n v="0"/>
    <n v="0"/>
    <n v="0"/>
    <n v="0.85000000000000009"/>
    <n v="0"/>
    <n v="3905.4999999999995"/>
    <n v="0"/>
    <n v="9.5449654645795028E-4"/>
    <n v="9.2586165006421181E-2"/>
    <n v="9.2586165006421181E-2"/>
    <n v="14"/>
  </r>
  <r>
    <s v="教培"/>
    <s v="亲子玩乐"/>
    <x v="5"/>
    <x v="3"/>
    <s v="C亲子玩乐"/>
    <x v="7"/>
    <x v="202"/>
    <x v="0"/>
    <n v="66"/>
    <n v="0"/>
    <n v="0.38"/>
    <n v="0"/>
    <n v="5"/>
    <n v="0"/>
    <n v="0"/>
    <n v="0"/>
    <n v="0"/>
    <n v="0.85000000000000009"/>
    <n v="0"/>
    <n v="3905.4999999999995"/>
    <n v="0"/>
    <n v="9.5449654645795028E-4"/>
    <n v="6.2996772066224713E-2"/>
    <n v="6.2996772066224713E-2"/>
    <n v="1"/>
  </r>
  <r>
    <s v="教培"/>
    <s v="亲子玩乐"/>
    <x v="5"/>
    <x v="3"/>
    <s v="C亲子玩乐"/>
    <x v="12"/>
    <x v="203"/>
    <x v="0"/>
    <n v="65"/>
    <n v="0"/>
    <n v="0.38"/>
    <n v="0"/>
    <n v="5"/>
    <n v="0"/>
    <n v="0"/>
    <n v="0"/>
    <n v="0"/>
    <n v="0.85000000000000009"/>
    <n v="0"/>
    <n v="3905.4999999999995"/>
    <n v="0"/>
    <n v="9.5449654645795028E-4"/>
    <n v="6.2042275519766765E-2"/>
    <n v="6.2042275519766765E-2"/>
    <n v="0"/>
  </r>
  <r>
    <s v="教培"/>
    <s v="亲子玩乐"/>
    <x v="5"/>
    <x v="3"/>
    <s v="C亲子玩乐"/>
    <x v="15"/>
    <x v="204"/>
    <x v="1"/>
    <n v="115"/>
    <n v="0"/>
    <n v="0.38"/>
    <n v="0"/>
    <n v="6"/>
    <n v="0"/>
    <n v="0"/>
    <n v="0"/>
    <n v="0"/>
    <n v="0.85000000000000009"/>
    <n v="0"/>
    <n v="3905.4999999999995"/>
    <n v="0"/>
    <n v="9.5449654645795028E-4"/>
    <n v="0.10976710284266428"/>
    <n v="0.10976710284266428"/>
    <n v="2"/>
  </r>
  <r>
    <s v="教培"/>
    <s v="亲子玩乐"/>
    <x v="5"/>
    <x v="3"/>
    <s v="C亲子玩乐"/>
    <x v="22"/>
    <x v="205"/>
    <x v="1"/>
    <n v="27"/>
    <n v="0"/>
    <n v="0.38"/>
    <n v="0"/>
    <n v="3"/>
    <n v="0"/>
    <n v="0"/>
    <n v="0"/>
    <n v="0"/>
    <n v="0.85000000000000009"/>
    <n v="0"/>
    <n v="3905.4999999999995"/>
    <n v="0"/>
    <n v="9.5449654645795028E-4"/>
    <n v="2.5771406754364658E-2"/>
    <n v="2.5771406754364658E-2"/>
    <n v="1"/>
  </r>
  <r>
    <s v="教培"/>
    <s v="亲子玩乐"/>
    <x v="5"/>
    <x v="3"/>
    <s v="C亲子玩乐"/>
    <x v="27"/>
    <x v="206"/>
    <x v="1"/>
    <n v="139"/>
    <n v="0"/>
    <n v="0.38"/>
    <n v="0"/>
    <n v="11"/>
    <n v="0"/>
    <n v="0"/>
    <n v="0"/>
    <n v="0"/>
    <n v="0.85000000000000009"/>
    <n v="0"/>
    <n v="3905.4999999999995"/>
    <n v="0"/>
    <n v="9.5449654645795028E-4"/>
    <n v="0.1326750199576551"/>
    <n v="0.1326750199576551"/>
    <n v="1"/>
  </r>
  <r>
    <s v="教培"/>
    <s v="亲子玩乐"/>
    <x v="5"/>
    <x v="3"/>
    <s v="C亲子玩乐"/>
    <x v="18"/>
    <x v="207"/>
    <x v="0"/>
    <n v="79"/>
    <n v="0"/>
    <n v="0.38"/>
    <n v="0"/>
    <n v="8"/>
    <n v="0"/>
    <n v="0"/>
    <n v="0"/>
    <n v="0"/>
    <n v="0.85000000000000009"/>
    <n v="0"/>
    <n v="3905.4999999999995"/>
    <n v="0"/>
    <n v="9.5449654645795028E-4"/>
    <n v="7.5405227170178071E-2"/>
    <n v="7.5405227170178071E-2"/>
    <n v="2"/>
  </r>
  <r>
    <s v="教培"/>
    <s v="亲子玩乐"/>
    <x v="5"/>
    <x v="3"/>
    <s v="C亲子玩乐"/>
    <x v="15"/>
    <x v="208"/>
    <x v="1"/>
    <n v="83"/>
    <n v="0"/>
    <n v="0.38"/>
    <n v="0"/>
    <n v="8"/>
    <n v="0"/>
    <n v="0"/>
    <n v="0"/>
    <n v="0"/>
    <n v="0.85000000000000009"/>
    <n v="0"/>
    <n v="3905.4999999999995"/>
    <n v="0"/>
    <n v="9.5449654645795028E-4"/>
    <n v="7.9223213356009875E-2"/>
    <n v="7.9223213356009875E-2"/>
    <n v="2"/>
  </r>
  <r>
    <s v="教培"/>
    <s v="亲子玩乐"/>
    <x v="5"/>
    <x v="3"/>
    <s v="C亲子玩乐"/>
    <x v="3"/>
    <x v="209"/>
    <x v="0"/>
    <n v="218"/>
    <n v="0"/>
    <n v="0.38"/>
    <n v="0"/>
    <n v="41"/>
    <n v="0"/>
    <n v="0"/>
    <n v="0"/>
    <n v="0"/>
    <n v="0.85000000000000009"/>
    <n v="0"/>
    <n v="3905.4999999999995"/>
    <n v="0"/>
    <n v="9.5449654645795028E-4"/>
    <n v="0.20808024712783316"/>
    <n v="0.20808024712783316"/>
    <n v="60"/>
  </r>
  <r>
    <s v="教培"/>
    <s v="亲子玩乐"/>
    <x v="5"/>
    <x v="3"/>
    <s v="C亲子玩乐"/>
    <x v="3"/>
    <x v="210"/>
    <x v="0"/>
    <n v="72"/>
    <n v="0"/>
    <n v="0.38"/>
    <n v="0"/>
    <n v="9"/>
    <n v="0"/>
    <n v="0"/>
    <n v="0"/>
    <n v="0"/>
    <n v="0.85000000000000009"/>
    <n v="0"/>
    <n v="3905.4999999999995"/>
    <n v="0"/>
    <n v="9.5449654645795028E-4"/>
    <n v="6.8723751344972425E-2"/>
    <n v="6.8723751344972425E-2"/>
    <n v="15"/>
  </r>
  <r>
    <s v="教培"/>
    <s v="亲子玩乐"/>
    <x v="5"/>
    <x v="3"/>
    <s v="C亲子玩乐"/>
    <x v="3"/>
    <x v="211"/>
    <x v="0"/>
    <n v="180"/>
    <n v="0"/>
    <n v="0.38"/>
    <n v="0"/>
    <n v="28"/>
    <n v="0"/>
    <n v="0"/>
    <n v="0"/>
    <n v="0"/>
    <n v="0.85000000000000009"/>
    <n v="0"/>
    <n v="3905.4999999999995"/>
    <n v="0"/>
    <n v="9.5449654645795028E-4"/>
    <n v="0.17180937836243104"/>
    <n v="0.17180937836243104"/>
    <n v="28"/>
  </r>
  <r>
    <s v="教培"/>
    <s v="亲子玩乐"/>
    <x v="5"/>
    <x v="3"/>
    <s v="C亲子玩乐"/>
    <x v="10"/>
    <x v="212"/>
    <x v="0"/>
    <n v="32"/>
    <n v="0"/>
    <n v="0.38"/>
    <n v="0"/>
    <n v="6"/>
    <n v="0"/>
    <n v="0"/>
    <n v="0"/>
    <n v="0"/>
    <n v="0.85000000000000009"/>
    <n v="0"/>
    <n v="3905.4999999999995"/>
    <n v="0"/>
    <n v="9.5449654645795028E-4"/>
    <n v="3.0543889486654409E-2"/>
    <n v="3.0543889486654409E-2"/>
    <n v="0"/>
  </r>
  <r>
    <s v="教培"/>
    <s v="亲子玩乐"/>
    <x v="5"/>
    <x v="3"/>
    <s v="C亲子玩乐"/>
    <x v="26"/>
    <x v="213"/>
    <x v="1"/>
    <n v="146"/>
    <n v="0"/>
    <n v="0.38"/>
    <n v="0"/>
    <n v="16"/>
    <n v="0"/>
    <n v="0"/>
    <n v="0"/>
    <n v="0"/>
    <n v="0.85000000000000009"/>
    <n v="0"/>
    <n v="3905.4999999999995"/>
    <n v="0"/>
    <n v="9.5449654645795028E-4"/>
    <n v="0.13935649578286075"/>
    <n v="0.13935649578286075"/>
    <n v="24"/>
  </r>
  <r>
    <s v="教培"/>
    <s v="亲子玩乐"/>
    <x v="5"/>
    <x v="3"/>
    <s v="C亲子玩乐"/>
    <x v="7"/>
    <x v="214"/>
    <x v="0"/>
    <n v="93"/>
    <n v="0"/>
    <n v="0.38"/>
    <n v="0"/>
    <n v="6"/>
    <n v="0"/>
    <n v="0"/>
    <n v="0"/>
    <n v="0"/>
    <n v="0.85000000000000009"/>
    <n v="0"/>
    <n v="3905.4999999999995"/>
    <n v="0"/>
    <n v="9.5449654645795028E-4"/>
    <n v="8.8768178820589377E-2"/>
    <n v="8.8768178820589377E-2"/>
    <n v="1"/>
  </r>
  <r>
    <s v="教培"/>
    <s v="亲子玩乐"/>
    <x v="5"/>
    <x v="3"/>
    <s v="C亲子玩乐"/>
    <x v="3"/>
    <x v="215"/>
    <x v="0"/>
    <n v="80"/>
    <n v="0"/>
    <n v="0.38"/>
    <n v="0"/>
    <n v="12"/>
    <n v="0"/>
    <n v="0"/>
    <n v="0"/>
    <n v="0"/>
    <n v="0.85000000000000009"/>
    <n v="0"/>
    <n v="3905.4999999999995"/>
    <n v="0"/>
    <n v="9.5449654645795028E-4"/>
    <n v="7.6359723716636019E-2"/>
    <n v="7.6359723716636019E-2"/>
    <n v="1"/>
  </r>
  <r>
    <s v="教培"/>
    <s v="亲子玩乐"/>
    <x v="5"/>
    <x v="3"/>
    <s v="C亲子玩乐"/>
    <x v="9"/>
    <x v="216"/>
    <x v="0"/>
    <n v="347"/>
    <n v="2"/>
    <n v="0.38"/>
    <n v="0.01"/>
    <n v="46"/>
    <n v="0"/>
    <n v="0"/>
    <n v="0"/>
    <n v="0"/>
    <n v="0.85000000000000009"/>
    <n v="0"/>
    <n v="3905.4999999999995"/>
    <n v="0"/>
    <n v="9.5449654645795028E-4"/>
    <n v="0.33121030162090875"/>
    <n v="0.76"/>
    <n v="57"/>
  </r>
  <r>
    <s v="教培"/>
    <s v="亲子玩乐"/>
    <x v="5"/>
    <x v="3"/>
    <s v="C亲子玩乐"/>
    <x v="14"/>
    <x v="217"/>
    <x v="1"/>
    <n v="97"/>
    <n v="0"/>
    <n v="0.38"/>
    <n v="0"/>
    <n v="16"/>
    <n v="0"/>
    <n v="0"/>
    <n v="0"/>
    <n v="0"/>
    <n v="0.85000000000000009"/>
    <n v="0"/>
    <n v="3905.4999999999995"/>
    <n v="0"/>
    <n v="9.5449654645795028E-4"/>
    <n v="9.2586165006421181E-2"/>
    <n v="9.2586165006421181E-2"/>
    <n v="12"/>
  </r>
  <r>
    <s v="教培"/>
    <s v="亲子玩乐"/>
    <x v="5"/>
    <x v="3"/>
    <s v="C亲子玩乐"/>
    <x v="2"/>
    <x v="218"/>
    <x v="1"/>
    <n v="122"/>
    <n v="0"/>
    <n v="0.38"/>
    <n v="0"/>
    <n v="18"/>
    <n v="0"/>
    <n v="0"/>
    <n v="0"/>
    <n v="0"/>
    <n v="0.85000000000000009"/>
    <n v="0"/>
    <n v="3905.4999999999995"/>
    <n v="0"/>
    <n v="9.5449654645795028E-4"/>
    <n v="0.11644857866786994"/>
    <n v="0.11644857866786994"/>
    <n v="9"/>
  </r>
  <r>
    <s v="教培"/>
    <s v="亲子玩乐"/>
    <x v="5"/>
    <x v="3"/>
    <s v="C亲子玩乐"/>
    <x v="4"/>
    <x v="219"/>
    <x v="1"/>
    <n v="93"/>
    <n v="0"/>
    <n v="0.38"/>
    <n v="0"/>
    <n v="9"/>
    <n v="0"/>
    <n v="0"/>
    <n v="0"/>
    <n v="0"/>
    <n v="0.85000000000000009"/>
    <n v="0"/>
    <n v="3905.4999999999995"/>
    <n v="0"/>
    <n v="9.5449654645795028E-4"/>
    <n v="8.8768178820589377E-2"/>
    <n v="8.8768178820589377E-2"/>
    <n v="0"/>
  </r>
  <r>
    <s v="教培"/>
    <s v="亲子玩乐"/>
    <x v="5"/>
    <x v="3"/>
    <s v="C亲子玩乐"/>
    <x v="16"/>
    <x v="220"/>
    <x v="1"/>
    <n v="252"/>
    <n v="0"/>
    <n v="0.38"/>
    <n v="0"/>
    <n v="32"/>
    <n v="0"/>
    <n v="0"/>
    <n v="0"/>
    <n v="0"/>
    <n v="0.85000000000000009"/>
    <n v="0"/>
    <n v="3905.4999999999995"/>
    <n v="0"/>
    <n v="9.5449654645795028E-4"/>
    <n v="0.24053312970740348"/>
    <n v="0.24053312970740348"/>
    <n v="45"/>
  </r>
  <r>
    <s v="教培"/>
    <s v="亲子玩乐"/>
    <x v="5"/>
    <x v="3"/>
    <s v="C亲子玩乐"/>
    <x v="14"/>
    <x v="221"/>
    <x v="1"/>
    <n v="166"/>
    <n v="0"/>
    <n v="0.38"/>
    <n v="0"/>
    <n v="32"/>
    <n v="0"/>
    <n v="0"/>
    <n v="0"/>
    <n v="0"/>
    <n v="0.85000000000000009"/>
    <n v="0"/>
    <n v="3905.4999999999995"/>
    <n v="0"/>
    <n v="9.5449654645795028E-4"/>
    <n v="0.15844642671201975"/>
    <n v="0.15844642671201975"/>
    <n v="35"/>
  </r>
  <r>
    <s v="教培"/>
    <s v="亲子玩乐"/>
    <x v="5"/>
    <x v="3"/>
    <s v="C亲子玩乐"/>
    <x v="16"/>
    <x v="222"/>
    <x v="1"/>
    <n v="27"/>
    <n v="0"/>
    <n v="0.38"/>
    <n v="0"/>
    <n v="1"/>
    <n v="0"/>
    <n v="0"/>
    <n v="0"/>
    <n v="0"/>
    <n v="0.85000000000000009"/>
    <n v="0"/>
    <n v="3905.4999999999995"/>
    <n v="0"/>
    <n v="9.5449654645795028E-4"/>
    <n v="2.5771406754364658E-2"/>
    <n v="2.5771406754364658E-2"/>
    <n v="0"/>
  </r>
  <r>
    <s v="教培"/>
    <s v="亲子玩乐"/>
    <x v="5"/>
    <x v="3"/>
    <s v="C亲子玩乐"/>
    <x v="31"/>
    <x v="223"/>
    <x v="1"/>
    <n v="9"/>
    <n v="0"/>
    <n v="0.38"/>
    <n v="0"/>
    <n v="0"/>
    <n v="0"/>
    <n v="0"/>
    <n v="0"/>
    <n v="0"/>
    <n v="0.85000000000000009"/>
    <n v="0"/>
    <n v="3905.4999999999995"/>
    <n v="0"/>
    <n v="9.5449654645795028E-4"/>
    <n v="8.5904689181215532E-3"/>
    <n v="8.5904689181215532E-3"/>
    <n v="0"/>
  </r>
  <r>
    <s v="教培"/>
    <s v="亲子玩乐"/>
    <x v="5"/>
    <x v="3"/>
    <s v="C亲子玩乐"/>
    <x v="31"/>
    <x v="224"/>
    <x v="1"/>
    <n v="5"/>
    <n v="0"/>
    <n v="0.38"/>
    <n v="0"/>
    <n v="0"/>
    <n v="0"/>
    <n v="0"/>
    <n v="0"/>
    <n v="0"/>
    <n v="0.85000000000000009"/>
    <n v="0"/>
    <n v="3905.4999999999995"/>
    <n v="0"/>
    <n v="9.5449654645795028E-4"/>
    <n v="4.7724827322897512E-3"/>
    <n v="4.7724827322897512E-3"/>
    <n v="0"/>
  </r>
  <r>
    <s v="教培"/>
    <s v="亲子玩乐"/>
    <x v="5"/>
    <x v="3"/>
    <s v="C亲子玩乐"/>
    <x v="31"/>
    <x v="225"/>
    <x v="1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20"/>
    <x v="226"/>
    <x v="0"/>
    <n v="116"/>
    <n v="0"/>
    <n v="0.38"/>
    <n v="0"/>
    <n v="17"/>
    <n v="0"/>
    <n v="0"/>
    <n v="0"/>
    <n v="0"/>
    <n v="0.85000000000000009"/>
    <n v="0"/>
    <n v="3905.4999999999995"/>
    <n v="0"/>
    <n v="9.5449654645795028E-4"/>
    <n v="0.11072159938912224"/>
    <n v="0.11072159938912224"/>
    <n v="26"/>
  </r>
  <r>
    <s v="教培"/>
    <s v="亲子玩乐"/>
    <x v="5"/>
    <x v="3"/>
    <s v="C亲子玩乐"/>
    <x v="31"/>
    <x v="227"/>
    <x v="1"/>
    <n v="6"/>
    <n v="0"/>
    <n v="0.38"/>
    <n v="0"/>
    <n v="0"/>
    <n v="0"/>
    <n v="0"/>
    <n v="0"/>
    <n v="0"/>
    <n v="0.85000000000000009"/>
    <n v="0"/>
    <n v="3905.4999999999995"/>
    <n v="0"/>
    <n v="9.5449654645795028E-4"/>
    <n v="5.7269792787477021E-3"/>
    <n v="5.7269792787477021E-3"/>
    <n v="0"/>
  </r>
  <r>
    <s v="教培"/>
    <s v="亲子玩乐"/>
    <x v="5"/>
    <x v="3"/>
    <s v="C亲子玩乐"/>
    <x v="14"/>
    <x v="228"/>
    <x v="1"/>
    <n v="127"/>
    <n v="0"/>
    <n v="0.38"/>
    <n v="0"/>
    <n v="35"/>
    <n v="0"/>
    <n v="0"/>
    <n v="0"/>
    <n v="0"/>
    <n v="0.85000000000000009"/>
    <n v="0"/>
    <n v="3905.4999999999995"/>
    <n v="0"/>
    <n v="9.5449654645795028E-4"/>
    <n v="0.12122106140015969"/>
    <n v="0.12122106140015969"/>
    <n v="23"/>
  </r>
  <r>
    <s v="教培"/>
    <s v="亲子玩乐"/>
    <x v="5"/>
    <x v="3"/>
    <s v="C亲子玩乐"/>
    <x v="10"/>
    <x v="229"/>
    <x v="0"/>
    <n v="50"/>
    <n v="0"/>
    <n v="0.38"/>
    <n v="0"/>
    <n v="5"/>
    <n v="0"/>
    <n v="0"/>
    <n v="0"/>
    <n v="0"/>
    <n v="0.85000000000000009"/>
    <n v="0"/>
    <n v="3905.4999999999995"/>
    <n v="0"/>
    <n v="9.5449654645795028E-4"/>
    <n v="4.7724827322897512E-2"/>
    <n v="4.7724827322897512E-2"/>
    <n v="0"/>
  </r>
  <r>
    <s v="教培"/>
    <s v="亲子玩乐"/>
    <x v="5"/>
    <x v="3"/>
    <s v="C亲子玩乐"/>
    <x v="10"/>
    <x v="230"/>
    <x v="0"/>
    <n v="74"/>
    <n v="0"/>
    <n v="0.38"/>
    <n v="0"/>
    <n v="7"/>
    <n v="0"/>
    <n v="0"/>
    <n v="0"/>
    <n v="0"/>
    <n v="0.85000000000000009"/>
    <n v="0"/>
    <n v="3905.4999999999995"/>
    <n v="0"/>
    <n v="9.5449654645795028E-4"/>
    <n v="7.063274443788832E-2"/>
    <n v="7.063274443788832E-2"/>
    <n v="0"/>
  </r>
  <r>
    <s v="教培"/>
    <s v="亲子玩乐"/>
    <x v="5"/>
    <x v="3"/>
    <s v="C亲子玩乐"/>
    <x v="2"/>
    <x v="231"/>
    <x v="1"/>
    <n v="123"/>
    <n v="0"/>
    <n v="0.38"/>
    <n v="0"/>
    <n v="15"/>
    <n v="0"/>
    <n v="0"/>
    <n v="0"/>
    <n v="0"/>
    <n v="0.85000000000000009"/>
    <n v="0"/>
    <n v="3905.4999999999995"/>
    <n v="0"/>
    <n v="9.5449654645795028E-4"/>
    <n v="0.11740307521432788"/>
    <n v="0.11740307521432788"/>
    <n v="2"/>
  </r>
  <r>
    <s v="教培"/>
    <s v="亲子玩乐"/>
    <x v="5"/>
    <x v="3"/>
    <s v="C亲子玩乐"/>
    <x v="3"/>
    <x v="232"/>
    <x v="0"/>
    <n v="107"/>
    <n v="0"/>
    <n v="0.38"/>
    <n v="0"/>
    <n v="20"/>
    <n v="0"/>
    <n v="0"/>
    <n v="0"/>
    <n v="0"/>
    <n v="0.85000000000000009"/>
    <n v="0"/>
    <n v="3905.4999999999995"/>
    <n v="0"/>
    <n v="9.5449654645795028E-4"/>
    <n v="0.10213113047100068"/>
    <n v="0.10213113047100068"/>
    <n v="13"/>
  </r>
  <r>
    <s v="教培"/>
    <s v="亲子玩乐"/>
    <x v="5"/>
    <x v="3"/>
    <s v="C亲子玩乐"/>
    <x v="15"/>
    <x v="233"/>
    <x v="1"/>
    <n v="114"/>
    <n v="1"/>
    <n v="0.38"/>
    <n v="0.01"/>
    <n v="5"/>
    <n v="0"/>
    <n v="0"/>
    <n v="0"/>
    <n v="0"/>
    <n v="0.85000000000000009"/>
    <n v="0"/>
    <n v="3905.4999999999995"/>
    <n v="0"/>
    <n v="9.5449654645795028E-4"/>
    <n v="0.10881260629620633"/>
    <n v="0.38"/>
    <n v="21"/>
  </r>
  <r>
    <s v="教培"/>
    <s v="亲子玩乐"/>
    <x v="5"/>
    <x v="3"/>
    <s v="C亲子玩乐"/>
    <x v="5"/>
    <x v="234"/>
    <x v="0"/>
    <n v="162"/>
    <n v="1"/>
    <n v="0.38"/>
    <n v="0.01"/>
    <n v="28"/>
    <n v="1"/>
    <n v="0.04"/>
    <n v="0"/>
    <n v="1"/>
    <n v="0.85000000000000009"/>
    <n v="0.72941176470588232"/>
    <n v="3905.4999999999995"/>
    <n v="2848.7176470588229"/>
    <n v="9.5449654645795028E-4"/>
    <n v="0.15462844052618793"/>
    <n v="0.38"/>
    <n v="25"/>
  </r>
  <r>
    <s v="教培"/>
    <s v="亲子玩乐"/>
    <x v="5"/>
    <x v="3"/>
    <s v="C亲子玩乐"/>
    <x v="18"/>
    <x v="235"/>
    <x v="0"/>
    <n v="62"/>
    <n v="0"/>
    <n v="0.38"/>
    <n v="0"/>
    <n v="10"/>
    <n v="0"/>
    <n v="0"/>
    <n v="0"/>
    <n v="0"/>
    <n v="0.85000000000000009"/>
    <n v="0"/>
    <n v="3905.4999999999995"/>
    <n v="0"/>
    <n v="9.5449654645795028E-4"/>
    <n v="5.9178785880392916E-2"/>
    <n v="5.9178785880392916E-2"/>
    <n v="1"/>
  </r>
  <r>
    <s v="教培"/>
    <s v="亲子玩乐"/>
    <x v="5"/>
    <x v="3"/>
    <s v="C亲子玩乐"/>
    <x v="18"/>
    <x v="236"/>
    <x v="0"/>
    <n v="66"/>
    <n v="0"/>
    <n v="0.38"/>
    <n v="0"/>
    <n v="0"/>
    <n v="0"/>
    <n v="0"/>
    <n v="0"/>
    <n v="0"/>
    <n v="0.85000000000000009"/>
    <n v="0"/>
    <n v="3905.4999999999995"/>
    <n v="0"/>
    <n v="9.5449654645795028E-4"/>
    <n v="6.2996772066224713E-2"/>
    <n v="6.2996772066224713E-2"/>
    <n v="0"/>
  </r>
  <r>
    <s v="教培"/>
    <s v="亲子玩乐"/>
    <x v="5"/>
    <x v="3"/>
    <s v="C亲子玩乐"/>
    <x v="3"/>
    <x v="237"/>
    <x v="0"/>
    <n v="182"/>
    <n v="0"/>
    <n v="0.38"/>
    <n v="0"/>
    <n v="17"/>
    <n v="0"/>
    <n v="0"/>
    <n v="0"/>
    <n v="0"/>
    <n v="0.85000000000000009"/>
    <n v="0"/>
    <n v="3905.4999999999995"/>
    <n v="0"/>
    <n v="9.5449654645795028E-4"/>
    <n v="0.17371837145534694"/>
    <n v="0.17371837145534694"/>
    <n v="34"/>
  </r>
  <r>
    <s v="教培"/>
    <s v="亲子玩乐"/>
    <x v="5"/>
    <x v="3"/>
    <s v="C亲子玩乐"/>
    <x v="10"/>
    <x v="238"/>
    <x v="0"/>
    <n v="114"/>
    <n v="0"/>
    <n v="0.38"/>
    <n v="0"/>
    <n v="9"/>
    <n v="0"/>
    <n v="0"/>
    <n v="0"/>
    <n v="0"/>
    <n v="0.85000000000000009"/>
    <n v="0"/>
    <n v="3905.4999999999995"/>
    <n v="0"/>
    <n v="9.5449654645795028E-4"/>
    <n v="0.10881260629620633"/>
    <n v="0.10881260629620633"/>
    <n v="4"/>
  </r>
  <r>
    <s v="教培"/>
    <s v="亲子玩乐"/>
    <x v="5"/>
    <x v="3"/>
    <s v="C亲子玩乐"/>
    <x v="14"/>
    <x v="239"/>
    <x v="1"/>
    <n v="103"/>
    <n v="0"/>
    <n v="0.38"/>
    <n v="0"/>
    <n v="9"/>
    <n v="0"/>
    <n v="0"/>
    <n v="0"/>
    <n v="0"/>
    <n v="0.85000000000000009"/>
    <n v="0"/>
    <n v="3905.4999999999995"/>
    <n v="0"/>
    <n v="9.5449654645795028E-4"/>
    <n v="9.831314428516888E-2"/>
    <n v="9.831314428516888E-2"/>
    <n v="16"/>
  </r>
  <r>
    <s v="教培"/>
    <s v="亲子玩乐"/>
    <x v="5"/>
    <x v="3"/>
    <s v="C亲子玩乐"/>
    <x v="16"/>
    <x v="240"/>
    <x v="1"/>
    <n v="49"/>
    <n v="0"/>
    <n v="0.38"/>
    <n v="0"/>
    <n v="7"/>
    <n v="0"/>
    <n v="0"/>
    <n v="0"/>
    <n v="0"/>
    <n v="0.85000000000000009"/>
    <n v="0"/>
    <n v="3905.4999999999995"/>
    <n v="0"/>
    <n v="9.5449654645795028E-4"/>
    <n v="4.6770330776439564E-2"/>
    <n v="4.6770330776439564E-2"/>
    <n v="9"/>
  </r>
  <r>
    <s v="教培"/>
    <s v="亲子玩乐"/>
    <x v="5"/>
    <x v="3"/>
    <s v="C亲子玩乐"/>
    <x v="9"/>
    <x v="241"/>
    <x v="0"/>
    <n v="170"/>
    <n v="0"/>
    <n v="0.38"/>
    <n v="0"/>
    <n v="17"/>
    <n v="0"/>
    <n v="0"/>
    <n v="0"/>
    <n v="0"/>
    <n v="0.85000000000000009"/>
    <n v="0"/>
    <n v="3905.4999999999995"/>
    <n v="0"/>
    <n v="9.5449654645795028E-4"/>
    <n v="0.16226441289785154"/>
    <n v="0.16226441289785154"/>
    <n v="34"/>
  </r>
  <r>
    <s v="教培"/>
    <s v="亲子玩乐"/>
    <x v="5"/>
    <x v="3"/>
    <s v="C亲子玩乐"/>
    <x v="14"/>
    <x v="242"/>
    <x v="1"/>
    <n v="267"/>
    <n v="0"/>
    <n v="0.38"/>
    <n v="0"/>
    <n v="28"/>
    <n v="0"/>
    <n v="0"/>
    <n v="0"/>
    <n v="0"/>
    <n v="0.85000000000000009"/>
    <n v="0"/>
    <n v="3905.4999999999995"/>
    <n v="0"/>
    <n v="9.5449654645795028E-4"/>
    <n v="0.25485057790427273"/>
    <n v="0.25485057790427273"/>
    <n v="63"/>
  </r>
  <r>
    <s v="教培"/>
    <s v="亲子玩乐"/>
    <x v="5"/>
    <x v="3"/>
    <s v="C亲子玩乐"/>
    <x v="6"/>
    <x v="243"/>
    <x v="0"/>
    <n v="21"/>
    <n v="0"/>
    <n v="0.38"/>
    <n v="0"/>
    <n v="1"/>
    <n v="0"/>
    <n v="0"/>
    <n v="0"/>
    <n v="0"/>
    <n v="0.85000000000000009"/>
    <n v="0"/>
    <n v="3905.4999999999995"/>
    <n v="0"/>
    <n v="9.5449654645795028E-4"/>
    <n v="2.0044427475616956E-2"/>
    <n v="2.0044427475616956E-2"/>
    <n v="1"/>
  </r>
  <r>
    <s v="教培"/>
    <s v="亲子玩乐"/>
    <x v="5"/>
    <x v="3"/>
    <s v="C亲子玩乐"/>
    <x v="3"/>
    <x v="244"/>
    <x v="0"/>
    <n v="95"/>
    <n v="0"/>
    <n v="0.38"/>
    <n v="0"/>
    <n v="11"/>
    <n v="0"/>
    <n v="0"/>
    <n v="0"/>
    <n v="0"/>
    <n v="0.85000000000000009"/>
    <n v="0"/>
    <n v="3905.4999999999995"/>
    <n v="0"/>
    <n v="9.5449654645795028E-4"/>
    <n v="9.0677171913505272E-2"/>
    <n v="9.0677171913505272E-2"/>
    <n v="17"/>
  </r>
  <r>
    <s v="教培"/>
    <s v="亲子玩乐"/>
    <x v="5"/>
    <x v="3"/>
    <s v="C亲子玩乐"/>
    <x v="20"/>
    <x v="245"/>
    <x v="0"/>
    <n v="11"/>
    <n v="0"/>
    <n v="0.38"/>
    <n v="0"/>
    <n v="1"/>
    <n v="0"/>
    <n v="0"/>
    <n v="0"/>
    <n v="0"/>
    <n v="0.85000000000000009"/>
    <n v="0"/>
    <n v="3905.4999999999995"/>
    <n v="0"/>
    <n v="9.5449654645795028E-4"/>
    <n v="1.0499462011037453E-2"/>
    <n v="1.0499462011037453E-2"/>
    <n v="0"/>
  </r>
  <r>
    <s v="教培"/>
    <s v="亲子玩乐"/>
    <x v="5"/>
    <x v="3"/>
    <s v="C亲子玩乐"/>
    <x v="32"/>
    <x v="246"/>
    <x v="2"/>
    <n v="21"/>
    <n v="0"/>
    <n v="0.38"/>
    <n v="0"/>
    <n v="7"/>
    <n v="0"/>
    <n v="0"/>
    <n v="0"/>
    <n v="0"/>
    <n v="0.85000000000000009"/>
    <n v="0"/>
    <n v="3905.4999999999995"/>
    <n v="0"/>
    <n v="9.5449654645795028E-4"/>
    <n v="2.0044427475616956E-2"/>
    <n v="2.0044427475616956E-2"/>
    <n v="0"/>
  </r>
  <r>
    <s v="教培"/>
    <s v="亲子玩乐"/>
    <x v="5"/>
    <x v="3"/>
    <s v="C亲子玩乐"/>
    <x v="16"/>
    <x v="247"/>
    <x v="1"/>
    <n v="110"/>
    <n v="0"/>
    <n v="0.38"/>
    <n v="0"/>
    <n v="11"/>
    <n v="0"/>
    <n v="0"/>
    <n v="0"/>
    <n v="0"/>
    <n v="0.85000000000000009"/>
    <n v="0"/>
    <n v="3905.4999999999995"/>
    <n v="0"/>
    <n v="9.5449654645795028E-4"/>
    <n v="0.10499462011037453"/>
    <n v="0.10499462011037453"/>
    <n v="21"/>
  </r>
  <r>
    <s v="教培"/>
    <s v="亲子玩乐"/>
    <x v="5"/>
    <x v="3"/>
    <s v="C亲子玩乐"/>
    <x v="14"/>
    <x v="248"/>
    <x v="1"/>
    <n v="250"/>
    <n v="1"/>
    <n v="0.38"/>
    <n v="0"/>
    <n v="31"/>
    <n v="1"/>
    <n v="0.03"/>
    <n v="0"/>
    <n v="1"/>
    <n v="0.85000000000000009"/>
    <n v="0.72941176470588232"/>
    <n v="3905.4999999999995"/>
    <n v="2848.7176470588229"/>
    <n v="9.5449654645795028E-4"/>
    <n v="0.23862413661448756"/>
    <n v="0.38"/>
    <n v="58"/>
  </r>
  <r>
    <s v="教培"/>
    <s v="亲子玩乐"/>
    <x v="5"/>
    <x v="3"/>
    <s v="C亲子玩乐"/>
    <x v="16"/>
    <x v="249"/>
    <x v="1"/>
    <n v="109"/>
    <n v="0"/>
    <n v="0.38"/>
    <n v="0"/>
    <n v="3"/>
    <n v="0"/>
    <n v="0"/>
    <n v="0"/>
    <n v="0"/>
    <n v="0.85000000000000009"/>
    <n v="0"/>
    <n v="3905.4999999999995"/>
    <n v="0"/>
    <n v="9.5449654645795028E-4"/>
    <n v="0.10404012356391658"/>
    <n v="0.10404012356391658"/>
    <n v="14"/>
  </r>
  <r>
    <s v="教培"/>
    <s v="亲子玩乐"/>
    <x v="5"/>
    <x v="3"/>
    <s v="C亲子玩乐"/>
    <x v="19"/>
    <x v="250"/>
    <x v="1"/>
    <n v="51"/>
    <n v="0"/>
    <n v="0.38"/>
    <n v="0"/>
    <n v="3"/>
    <n v="0"/>
    <n v="0"/>
    <n v="0"/>
    <n v="0"/>
    <n v="0.85000000000000009"/>
    <n v="0"/>
    <n v="3905.4999999999995"/>
    <n v="0"/>
    <n v="9.5449654645795028E-4"/>
    <n v="4.8679323869355466E-2"/>
    <n v="4.8679323869355466E-2"/>
    <n v="0"/>
  </r>
  <r>
    <s v="教培"/>
    <s v="亲子玩乐"/>
    <x v="5"/>
    <x v="3"/>
    <s v="C亲子玩乐"/>
    <x v="7"/>
    <x v="251"/>
    <x v="0"/>
    <n v="117"/>
    <n v="0"/>
    <n v="0.38"/>
    <n v="0"/>
    <n v="13"/>
    <n v="0"/>
    <n v="0"/>
    <n v="0"/>
    <n v="0"/>
    <n v="0.85000000000000009"/>
    <n v="0"/>
    <n v="3905.4999999999995"/>
    <n v="0"/>
    <n v="9.5449654645795028E-4"/>
    <n v="0.11167609593558019"/>
    <n v="0.11167609593558019"/>
    <n v="17"/>
  </r>
  <r>
    <s v="教培"/>
    <s v="亲子玩乐"/>
    <x v="5"/>
    <x v="3"/>
    <s v="C亲子玩乐"/>
    <x v="31"/>
    <x v="252"/>
    <x v="1"/>
    <n v="1"/>
    <n v="0"/>
    <n v="0.38"/>
    <n v="0"/>
    <n v="0"/>
    <n v="0"/>
    <n v="0"/>
    <n v="0"/>
    <n v="0"/>
    <n v="0.85000000000000009"/>
    <n v="0"/>
    <n v="3905.4999999999995"/>
    <n v="0"/>
    <n v="9.5449654645795028E-4"/>
    <n v="9.5449654645795028E-4"/>
    <n v="9.5449654645795028E-4"/>
    <n v="0"/>
  </r>
  <r>
    <s v="教培"/>
    <s v="亲子玩乐"/>
    <x v="5"/>
    <x v="3"/>
    <s v="C亲子玩乐"/>
    <x v="12"/>
    <x v="253"/>
    <x v="0"/>
    <n v="72"/>
    <n v="0"/>
    <n v="0.38"/>
    <n v="0"/>
    <n v="2"/>
    <n v="0"/>
    <n v="0"/>
    <n v="0"/>
    <n v="0"/>
    <n v="0.85000000000000009"/>
    <n v="0"/>
    <n v="3905.4999999999995"/>
    <n v="0"/>
    <n v="9.5449654645795028E-4"/>
    <n v="6.8723751344972425E-2"/>
    <n v="6.8723751344972425E-2"/>
    <n v="2"/>
  </r>
  <r>
    <s v="教培"/>
    <s v="亲子玩乐"/>
    <x v="5"/>
    <x v="3"/>
    <s v="C亲子玩乐"/>
    <x v="3"/>
    <x v="254"/>
    <x v="0"/>
    <n v="114"/>
    <n v="1"/>
    <n v="0.38"/>
    <n v="0.01"/>
    <n v="46"/>
    <n v="0"/>
    <n v="0"/>
    <n v="0"/>
    <n v="0"/>
    <n v="0.85000000000000009"/>
    <n v="0"/>
    <n v="3905.4999999999995"/>
    <n v="0"/>
    <n v="9.5449654645795028E-4"/>
    <n v="0.10881260629620633"/>
    <n v="0.38"/>
    <n v="5"/>
  </r>
  <r>
    <s v="教培"/>
    <s v="亲子玩乐"/>
    <x v="5"/>
    <x v="3"/>
    <s v="C亲子玩乐"/>
    <x v="20"/>
    <x v="255"/>
    <x v="0"/>
    <n v="3"/>
    <n v="0"/>
    <n v="0.38"/>
    <n v="0"/>
    <n v="0"/>
    <n v="0"/>
    <n v="0"/>
    <n v="0"/>
    <n v="0"/>
    <n v="0.85000000000000009"/>
    <n v="0"/>
    <n v="3905.4999999999995"/>
    <n v="0"/>
    <n v="9.5449654645795028E-4"/>
    <n v="2.8634896393738511E-3"/>
    <n v="2.8634896393738511E-3"/>
    <n v="0"/>
  </r>
  <r>
    <s v="教培"/>
    <s v="亲子玩乐"/>
    <x v="5"/>
    <x v="3"/>
    <s v="C亲子玩乐"/>
    <x v="20"/>
    <x v="256"/>
    <x v="0"/>
    <n v="13"/>
    <n v="0"/>
    <n v="0.38"/>
    <n v="0"/>
    <n v="2"/>
    <n v="0"/>
    <n v="0"/>
    <n v="0"/>
    <n v="0"/>
    <n v="0.85000000000000009"/>
    <n v="0"/>
    <n v="3905.4999999999995"/>
    <n v="0"/>
    <n v="9.5449654645795028E-4"/>
    <n v="1.2408455103953353E-2"/>
    <n v="1.2408455103953353E-2"/>
    <n v="0"/>
  </r>
  <r>
    <s v="教培"/>
    <s v="亲子玩乐"/>
    <x v="5"/>
    <x v="3"/>
    <s v="C亲子玩乐"/>
    <x v="22"/>
    <x v="257"/>
    <x v="1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4"/>
    <x v="258"/>
    <x v="1"/>
    <n v="12"/>
    <n v="0"/>
    <n v="0.38"/>
    <n v="0"/>
    <n v="0"/>
    <n v="0"/>
    <n v="0"/>
    <n v="0"/>
    <n v="0"/>
    <n v="0.85000000000000009"/>
    <n v="0"/>
    <n v="3905.4999999999995"/>
    <n v="0"/>
    <n v="9.5449654645795028E-4"/>
    <n v="1.1453958557495404E-2"/>
    <n v="1.1453958557495404E-2"/>
    <n v="0"/>
  </r>
  <r>
    <s v="教培"/>
    <s v="亲子玩乐"/>
    <x v="5"/>
    <x v="3"/>
    <s v="C亲子玩乐"/>
    <x v="29"/>
    <x v="259"/>
    <x v="1"/>
    <n v="33"/>
    <n v="0"/>
    <n v="0.38"/>
    <n v="0"/>
    <n v="1"/>
    <n v="0"/>
    <n v="0"/>
    <n v="0"/>
    <n v="0"/>
    <n v="0.85000000000000009"/>
    <n v="0"/>
    <n v="3905.4999999999995"/>
    <n v="0"/>
    <n v="9.5449654645795028E-4"/>
    <n v="3.1498386033112356E-2"/>
    <n v="3.1498386033112356E-2"/>
    <n v="2"/>
  </r>
  <r>
    <s v="教培"/>
    <s v="亲子玩乐"/>
    <x v="5"/>
    <x v="3"/>
    <s v="C亲子玩乐"/>
    <x v="29"/>
    <x v="260"/>
    <x v="1"/>
    <n v="26"/>
    <n v="0"/>
    <n v="0.38"/>
    <n v="0"/>
    <n v="1"/>
    <n v="0"/>
    <n v="0"/>
    <n v="0"/>
    <n v="0"/>
    <n v="0.85000000000000009"/>
    <n v="0"/>
    <n v="3905.4999999999995"/>
    <n v="0"/>
    <n v="9.5449654645795028E-4"/>
    <n v="2.4816910207906707E-2"/>
    <n v="2.4816910207906707E-2"/>
    <n v="0"/>
  </r>
  <r>
    <s v="教培"/>
    <s v="亲子玩乐"/>
    <x v="5"/>
    <x v="3"/>
    <s v="C亲子玩乐"/>
    <x v="20"/>
    <x v="262"/>
    <x v="0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22"/>
    <x v="263"/>
    <x v="1"/>
    <n v="31"/>
    <n v="0"/>
    <n v="0.38"/>
    <n v="0"/>
    <n v="1"/>
    <n v="0"/>
    <n v="0"/>
    <n v="0"/>
    <n v="0"/>
    <n v="0.85000000000000009"/>
    <n v="0"/>
    <n v="3905.4999999999995"/>
    <n v="0"/>
    <n v="9.5449654645795028E-4"/>
    <n v="2.9589392940196458E-2"/>
    <n v="2.9589392940196458E-2"/>
    <n v="0"/>
  </r>
  <r>
    <s v="教培"/>
    <s v="亲子玩乐"/>
    <x v="5"/>
    <x v="3"/>
    <s v="C亲子玩乐"/>
    <x v="7"/>
    <x v="264"/>
    <x v="0"/>
    <n v="88"/>
    <n v="0"/>
    <n v="0.38"/>
    <n v="0"/>
    <n v="3"/>
    <n v="0"/>
    <n v="0"/>
    <n v="0"/>
    <n v="0"/>
    <n v="0.85000000000000009"/>
    <n v="0"/>
    <n v="3905.4999999999995"/>
    <n v="0"/>
    <n v="9.5449654645795028E-4"/>
    <n v="8.3995696088299626E-2"/>
    <n v="8.3995696088299626E-2"/>
    <n v="0"/>
  </r>
  <r>
    <s v="教培"/>
    <s v="亲子玩乐"/>
    <x v="5"/>
    <x v="3"/>
    <s v="C亲子玩乐"/>
    <x v="18"/>
    <x v="265"/>
    <x v="0"/>
    <n v="87"/>
    <n v="0"/>
    <n v="0.38"/>
    <n v="0"/>
    <n v="4"/>
    <n v="0"/>
    <n v="0"/>
    <n v="0"/>
    <n v="0"/>
    <n v="0.85000000000000009"/>
    <n v="0"/>
    <n v="3905.4999999999995"/>
    <n v="0"/>
    <n v="9.5449654645795028E-4"/>
    <n v="8.3041199541841679E-2"/>
    <n v="8.3041199541841679E-2"/>
    <n v="0"/>
  </r>
  <r>
    <s v="教培"/>
    <s v="亲子玩乐"/>
    <x v="5"/>
    <x v="3"/>
    <s v="C亲子玩乐"/>
    <x v="2"/>
    <x v="266"/>
    <x v="1"/>
    <n v="166"/>
    <n v="0"/>
    <n v="0.38"/>
    <n v="0"/>
    <n v="25"/>
    <n v="0"/>
    <n v="0"/>
    <n v="0"/>
    <n v="0"/>
    <n v="0.85000000000000009"/>
    <n v="0"/>
    <n v="3905.4999999999995"/>
    <n v="0"/>
    <n v="9.5449654645795028E-4"/>
    <n v="0.15844642671201975"/>
    <n v="0.15844642671201975"/>
    <n v="33"/>
  </r>
  <r>
    <s v="教培"/>
    <s v="亲子玩乐"/>
    <x v="5"/>
    <x v="3"/>
    <s v="C亲子玩乐"/>
    <x v="13"/>
    <x v="267"/>
    <x v="1"/>
    <n v="56"/>
    <n v="0"/>
    <n v="0.38"/>
    <n v="0"/>
    <n v="3"/>
    <n v="0"/>
    <n v="0"/>
    <n v="0"/>
    <n v="0"/>
    <n v="0.85000000000000009"/>
    <n v="0"/>
    <n v="3905.4999999999995"/>
    <n v="0"/>
    <n v="9.5449654645795028E-4"/>
    <n v="5.3451806601645217E-2"/>
    <n v="5.3451806601645217E-2"/>
    <n v="1"/>
  </r>
  <r>
    <s v="教培"/>
    <s v="亲子玩乐"/>
    <x v="5"/>
    <x v="3"/>
    <s v="C亲子玩乐"/>
    <x v="4"/>
    <x v="268"/>
    <x v="1"/>
    <n v="71"/>
    <n v="0"/>
    <n v="0.38"/>
    <n v="0"/>
    <n v="8"/>
    <n v="0"/>
    <n v="0"/>
    <n v="0"/>
    <n v="0"/>
    <n v="0.85000000000000009"/>
    <n v="0"/>
    <n v="3905.4999999999995"/>
    <n v="0"/>
    <n v="9.5449654645795028E-4"/>
    <n v="6.7769254798514464E-2"/>
    <n v="6.7769254798514464E-2"/>
    <n v="2"/>
  </r>
  <r>
    <s v="教培"/>
    <s v="亲子玩乐"/>
    <x v="5"/>
    <x v="3"/>
    <s v="C亲子玩乐"/>
    <x v="21"/>
    <x v="269"/>
    <x v="1"/>
    <n v="15"/>
    <n v="0"/>
    <n v="0.38"/>
    <n v="0"/>
    <n v="0"/>
    <n v="0"/>
    <n v="0"/>
    <n v="0"/>
    <n v="0"/>
    <n v="0.85000000000000009"/>
    <n v="0"/>
    <n v="3905.4999999999995"/>
    <n v="0"/>
    <n v="9.5449654645795028E-4"/>
    <n v="1.4317448196869254E-2"/>
    <n v="1.4317448196869254E-2"/>
    <n v="2"/>
  </r>
  <r>
    <s v="教培"/>
    <s v="亲子玩乐"/>
    <x v="5"/>
    <x v="3"/>
    <s v="C亲子玩乐"/>
    <x v="26"/>
    <x v="270"/>
    <x v="1"/>
    <n v="362"/>
    <n v="0"/>
    <n v="0.38"/>
    <n v="0"/>
    <n v="115"/>
    <n v="0"/>
    <n v="0"/>
    <n v="0"/>
    <n v="0"/>
    <n v="0.85000000000000009"/>
    <n v="0"/>
    <n v="3905.4999999999995"/>
    <n v="0"/>
    <n v="9.5449654645795028E-4"/>
    <n v="0.34552774981777801"/>
    <n v="0.34552774981777801"/>
    <n v="95"/>
  </r>
  <r>
    <s v="教培"/>
    <s v="亲子玩乐"/>
    <x v="5"/>
    <x v="3"/>
    <s v="C亲子玩乐"/>
    <x v="25"/>
    <x v="271"/>
    <x v="1"/>
    <n v="14"/>
    <n v="0"/>
    <n v="0.38"/>
    <n v="0"/>
    <n v="0"/>
    <n v="0"/>
    <n v="0"/>
    <n v="0"/>
    <n v="0"/>
    <n v="0.85000000000000009"/>
    <n v="0"/>
    <n v="3905.4999999999995"/>
    <n v="0"/>
    <n v="9.5449654645795028E-4"/>
    <n v="1.3362951650411304E-2"/>
    <n v="1.3362951650411304E-2"/>
    <n v="0"/>
  </r>
  <r>
    <s v="教培"/>
    <s v="亲子玩乐"/>
    <x v="5"/>
    <x v="3"/>
    <s v="C亲子玩乐"/>
    <x v="6"/>
    <x v="272"/>
    <x v="0"/>
    <n v="3"/>
    <n v="0"/>
    <n v="0.38"/>
    <n v="0"/>
    <n v="0"/>
    <n v="0"/>
    <n v="0"/>
    <n v="0"/>
    <n v="0"/>
    <n v="0.85000000000000009"/>
    <n v="0"/>
    <n v="3905.4999999999995"/>
    <n v="0"/>
    <n v="9.5449654645795028E-4"/>
    <n v="2.8634896393738511E-3"/>
    <n v="2.8634896393738511E-3"/>
    <n v="0"/>
  </r>
  <r>
    <s v="教培"/>
    <s v="亲子玩乐"/>
    <x v="5"/>
    <x v="3"/>
    <s v="C亲子玩乐"/>
    <x v="26"/>
    <x v="273"/>
    <x v="1"/>
    <n v="90"/>
    <n v="0"/>
    <n v="0.38"/>
    <n v="0"/>
    <n v="13"/>
    <n v="0"/>
    <n v="0"/>
    <n v="0"/>
    <n v="0"/>
    <n v="0.85000000000000009"/>
    <n v="0"/>
    <n v="3905.4999999999995"/>
    <n v="0"/>
    <n v="9.5449654645795028E-4"/>
    <n v="8.5904689181215521E-2"/>
    <n v="8.5904689181215521E-2"/>
    <n v="21"/>
  </r>
  <r>
    <s v="教培"/>
    <s v="亲子玩乐"/>
    <x v="5"/>
    <x v="3"/>
    <s v="C亲子玩乐"/>
    <x v="12"/>
    <x v="274"/>
    <x v="0"/>
    <n v="96"/>
    <n v="0"/>
    <n v="0.38"/>
    <n v="0"/>
    <n v="5"/>
    <n v="0"/>
    <n v="0"/>
    <n v="0"/>
    <n v="0"/>
    <n v="0.85000000000000009"/>
    <n v="0"/>
    <n v="3905.4999999999995"/>
    <n v="0"/>
    <n v="9.5449654645795028E-4"/>
    <n v="9.1631668459963234E-2"/>
    <n v="9.1631668459963234E-2"/>
    <n v="2"/>
  </r>
  <r>
    <s v="教培"/>
    <s v="亲子玩乐"/>
    <x v="5"/>
    <x v="3"/>
    <s v="C亲子玩乐"/>
    <x v="5"/>
    <x v="275"/>
    <x v="0"/>
    <n v="188"/>
    <n v="1"/>
    <n v="0.38"/>
    <n v="0.01"/>
    <n v="57"/>
    <n v="1"/>
    <n v="0.02"/>
    <n v="0"/>
    <n v="1"/>
    <n v="0.85000000000000009"/>
    <n v="0.72941176470588232"/>
    <n v="3905.4999999999995"/>
    <n v="2848.7176470588229"/>
    <n v="9.5449654645795028E-4"/>
    <n v="0.17944535073409465"/>
    <n v="0.38"/>
    <n v="48"/>
  </r>
  <r>
    <s v="教培"/>
    <s v="亲子玩乐"/>
    <x v="5"/>
    <x v="3"/>
    <s v="C亲子玩乐"/>
    <x v="19"/>
    <x v="276"/>
    <x v="1"/>
    <n v="38"/>
    <n v="0"/>
    <n v="0.38"/>
    <n v="0"/>
    <n v="0"/>
    <n v="0"/>
    <n v="0"/>
    <n v="0"/>
    <n v="0"/>
    <n v="0.85000000000000009"/>
    <n v="0"/>
    <n v="3905.4999999999995"/>
    <n v="0"/>
    <n v="9.5449654645795028E-4"/>
    <n v="3.6270868765402108E-2"/>
    <n v="3.6270868765402108E-2"/>
    <n v="0"/>
  </r>
  <r>
    <s v="教培"/>
    <s v="亲子玩乐"/>
    <x v="5"/>
    <x v="3"/>
    <s v="C亲子玩乐"/>
    <x v="4"/>
    <x v="277"/>
    <x v="1"/>
    <n v="159"/>
    <n v="0"/>
    <n v="0.38"/>
    <n v="0"/>
    <n v="18"/>
    <n v="0"/>
    <n v="0"/>
    <n v="0"/>
    <n v="0"/>
    <n v="0.85000000000000009"/>
    <n v="0"/>
    <n v="3905.4999999999995"/>
    <n v="0"/>
    <n v="9.5449654645795028E-4"/>
    <n v="0.1517649508868141"/>
    <n v="0.1517649508868141"/>
    <n v="19"/>
  </r>
  <r>
    <s v="教培"/>
    <s v="亲子玩乐"/>
    <x v="5"/>
    <x v="3"/>
    <s v="C亲子玩乐"/>
    <x v="14"/>
    <x v="278"/>
    <x v="1"/>
    <n v="117"/>
    <n v="0"/>
    <n v="0.38"/>
    <n v="0"/>
    <n v="16"/>
    <n v="0"/>
    <n v="0"/>
    <n v="0"/>
    <n v="0"/>
    <n v="0.85000000000000009"/>
    <n v="0"/>
    <n v="3905.4999999999995"/>
    <n v="0"/>
    <n v="9.5449654645795028E-4"/>
    <n v="0.11167609593558019"/>
    <n v="0.11167609593558019"/>
    <n v="23"/>
  </r>
  <r>
    <s v="教培"/>
    <s v="亲子玩乐"/>
    <x v="5"/>
    <x v="3"/>
    <s v="C亲子玩乐"/>
    <x v="3"/>
    <x v="279"/>
    <x v="0"/>
    <n v="94"/>
    <n v="0"/>
    <n v="0.38"/>
    <n v="0"/>
    <n v="14"/>
    <n v="0"/>
    <n v="0"/>
    <n v="0"/>
    <n v="0"/>
    <n v="0.85000000000000009"/>
    <n v="0"/>
    <n v="3905.4999999999995"/>
    <n v="0"/>
    <n v="9.5449654645795028E-4"/>
    <n v="8.9722675367047325E-2"/>
    <n v="8.9722675367047325E-2"/>
    <n v="1"/>
  </r>
  <r>
    <s v="教培"/>
    <s v="亲子玩乐"/>
    <x v="5"/>
    <x v="3"/>
    <s v="C亲子玩乐"/>
    <x v="25"/>
    <x v="280"/>
    <x v="1"/>
    <n v="0"/>
    <n v="0"/>
    <n v="0.38"/>
    <n v="0"/>
    <n v="0"/>
    <n v="0"/>
    <n v="0"/>
    <n v="0"/>
    <n v="0"/>
    <n v="0.85000000000000009"/>
    <n v="0"/>
    <n v="3905.4999999999995"/>
    <n v="0"/>
    <n v="9.5449654645795028E-4"/>
    <n v="0"/>
    <n v="0"/>
    <n v="0"/>
  </r>
  <r>
    <s v="教培"/>
    <s v="亲子玩乐"/>
    <x v="5"/>
    <x v="3"/>
    <s v="C亲子玩乐"/>
    <x v="4"/>
    <x v="281"/>
    <x v="1"/>
    <n v="40"/>
    <n v="0"/>
    <n v="0.38"/>
    <n v="0"/>
    <n v="6"/>
    <n v="0"/>
    <n v="0"/>
    <n v="0"/>
    <n v="0"/>
    <n v="0.85000000000000009"/>
    <n v="0"/>
    <n v="3905.4999999999995"/>
    <n v="0"/>
    <n v="9.5449654645795028E-4"/>
    <n v="3.8179861858318009E-2"/>
    <n v="3.8179861858318009E-2"/>
    <n v="0"/>
  </r>
  <r>
    <s v="教培"/>
    <s v="亲子玩乐"/>
    <x v="5"/>
    <x v="3"/>
    <s v="C亲子玩乐"/>
    <x v="5"/>
    <x v="282"/>
    <x v="0"/>
    <n v="25"/>
    <n v="0"/>
    <n v="0.38"/>
    <n v="0"/>
    <n v="8"/>
    <n v="0"/>
    <n v="0"/>
    <n v="0"/>
    <n v="0"/>
    <n v="0.85000000000000009"/>
    <n v="0"/>
    <n v="3905.4999999999995"/>
    <n v="0"/>
    <n v="9.5449654645795028E-4"/>
    <n v="2.3862413661448756E-2"/>
    <n v="2.3862413661448756E-2"/>
    <n v="3"/>
  </r>
  <r>
    <s v="教培"/>
    <s v="亲子玩乐"/>
    <x v="5"/>
    <x v="3"/>
    <s v="C亲子玩乐"/>
    <x v="10"/>
    <x v="283"/>
    <x v="0"/>
    <n v="120"/>
    <n v="1"/>
    <n v="0.38"/>
    <n v="0.01"/>
    <n v="17"/>
    <n v="1"/>
    <n v="0.06"/>
    <n v="0"/>
    <n v="1"/>
    <n v="0.85000000000000009"/>
    <n v="0.72941176470588232"/>
    <n v="3905.4999999999995"/>
    <n v="2848.7176470588229"/>
    <n v="9.5449654645795028E-4"/>
    <n v="0.11453958557495403"/>
    <n v="0.38"/>
    <n v="8"/>
  </r>
  <r>
    <s v="教培"/>
    <s v="亲子玩乐"/>
    <x v="5"/>
    <x v="3"/>
    <s v="C亲子玩乐"/>
    <x v="3"/>
    <x v="284"/>
    <x v="0"/>
    <n v="146"/>
    <n v="0"/>
    <n v="0.38"/>
    <n v="0"/>
    <n v="20"/>
    <n v="0"/>
    <n v="0"/>
    <n v="0"/>
    <n v="0"/>
    <n v="0.85000000000000009"/>
    <n v="0"/>
    <n v="3905.4999999999995"/>
    <n v="0"/>
    <n v="9.5449654645795028E-4"/>
    <n v="0.13935649578286075"/>
    <n v="0.13935649578286075"/>
    <n v="17"/>
  </r>
  <r>
    <s v="教培"/>
    <s v="亲子玩乐"/>
    <x v="5"/>
    <x v="3"/>
    <s v="C亲子玩乐"/>
    <x v="6"/>
    <x v="285"/>
    <x v="0"/>
    <n v="112"/>
    <n v="0"/>
    <n v="0.38"/>
    <n v="0"/>
    <n v="11"/>
    <n v="0"/>
    <n v="0"/>
    <n v="0"/>
    <n v="0"/>
    <n v="0.85000000000000009"/>
    <n v="0"/>
    <n v="3905.4999999999995"/>
    <n v="0"/>
    <n v="9.5449654645795028E-4"/>
    <n v="0.10690361320329043"/>
    <n v="0.10690361320329043"/>
    <n v="2"/>
  </r>
  <r>
    <s v="教培"/>
    <s v="亲子玩乐"/>
    <x v="5"/>
    <x v="3"/>
    <s v="C亲子玩乐"/>
    <x v="6"/>
    <x v="286"/>
    <x v="0"/>
    <n v="45"/>
    <n v="0"/>
    <n v="0.38"/>
    <n v="0"/>
    <n v="3"/>
    <n v="0"/>
    <n v="0"/>
    <n v="0"/>
    <n v="0"/>
    <n v="0.85000000000000009"/>
    <n v="0"/>
    <n v="3905.4999999999995"/>
    <n v="0"/>
    <n v="9.5449654645795028E-4"/>
    <n v="4.2952344590607761E-2"/>
    <n v="4.2952344590607761E-2"/>
    <n v="5"/>
  </r>
  <r>
    <s v="教培"/>
    <s v="亲子玩乐"/>
    <x v="5"/>
    <x v="3"/>
    <s v="C亲子玩乐"/>
    <x v="9"/>
    <x v="287"/>
    <x v="0"/>
    <n v="88"/>
    <n v="0"/>
    <n v="0.38"/>
    <n v="0"/>
    <n v="12"/>
    <n v="0"/>
    <n v="0"/>
    <n v="0"/>
    <n v="0"/>
    <n v="0.85000000000000009"/>
    <n v="0"/>
    <n v="3905.4999999999995"/>
    <n v="0"/>
    <n v="9.5449654645795028E-4"/>
    <n v="8.3995696088299626E-2"/>
    <n v="8.3995696088299626E-2"/>
    <n v="0"/>
  </r>
  <r>
    <s v="教培"/>
    <s v="亲子玩乐"/>
    <x v="5"/>
    <x v="3"/>
    <s v="C亲子玩乐"/>
    <x v="14"/>
    <x v="288"/>
    <x v="1"/>
    <n v="168"/>
    <n v="0"/>
    <n v="0.38"/>
    <n v="0"/>
    <n v="24"/>
    <n v="0"/>
    <n v="0"/>
    <n v="0"/>
    <n v="0"/>
    <n v="0.85000000000000009"/>
    <n v="0"/>
    <n v="3905.4999999999995"/>
    <n v="0"/>
    <n v="9.5449654645795028E-4"/>
    <n v="0.16035541980493564"/>
    <n v="0.16035541980493564"/>
    <n v="24"/>
  </r>
  <r>
    <s v="教培"/>
    <s v="亲子玩乐"/>
    <x v="5"/>
    <x v="3"/>
    <s v="C亲子玩乐"/>
    <x v="8"/>
    <x v="289"/>
    <x v="0"/>
    <n v="44"/>
    <n v="1"/>
    <n v="0.38"/>
    <n v="0.02"/>
    <n v="1"/>
    <n v="0"/>
    <n v="0"/>
    <n v="0"/>
    <n v="0"/>
    <n v="0.85000000000000009"/>
    <n v="0"/>
    <n v="3905.4999999999995"/>
    <n v="0"/>
    <n v="9.5449654645795028E-4"/>
    <n v="4.1997848044149813E-2"/>
    <n v="0.38"/>
    <n v="1"/>
  </r>
  <r>
    <s v="教培"/>
    <s v="亲子玩乐"/>
    <x v="5"/>
    <x v="3"/>
    <s v="C亲子玩乐"/>
    <x v="13"/>
    <x v="290"/>
    <x v="1"/>
    <n v="61"/>
    <n v="0"/>
    <n v="0.38"/>
    <n v="0"/>
    <n v="1"/>
    <n v="0"/>
    <n v="0"/>
    <n v="0"/>
    <n v="0"/>
    <n v="0.85000000000000009"/>
    <n v="0"/>
    <n v="3905.4999999999995"/>
    <n v="0"/>
    <n v="9.5449654645795028E-4"/>
    <n v="5.8224289333934968E-2"/>
    <n v="5.8224289333934968E-2"/>
    <n v="15"/>
  </r>
  <r>
    <s v="教培"/>
    <s v="亲子玩乐"/>
    <x v="5"/>
    <x v="3"/>
    <s v="C亲子玩乐"/>
    <x v="13"/>
    <x v="291"/>
    <x v="1"/>
    <n v="50"/>
    <n v="0"/>
    <n v="0.38"/>
    <n v="0"/>
    <n v="3"/>
    <n v="0"/>
    <n v="0"/>
    <n v="0"/>
    <n v="0"/>
    <n v="0.85000000000000009"/>
    <n v="0"/>
    <n v="3905.4999999999995"/>
    <n v="0"/>
    <n v="9.5449654645795028E-4"/>
    <n v="4.7724827322897512E-2"/>
    <n v="4.7724827322897512E-2"/>
    <n v="6"/>
  </r>
  <r>
    <s v="教培"/>
    <s v="亲子玩乐"/>
    <x v="5"/>
    <x v="3"/>
    <s v="C亲子玩乐"/>
    <x v="10"/>
    <x v="292"/>
    <x v="0"/>
    <n v="103"/>
    <n v="0"/>
    <n v="0.38"/>
    <n v="0"/>
    <n v="9"/>
    <n v="0"/>
    <n v="0"/>
    <n v="0"/>
    <n v="0"/>
    <n v="0.85000000000000009"/>
    <n v="0"/>
    <n v="3905.4999999999995"/>
    <n v="0"/>
    <n v="9.5449654645795028E-4"/>
    <n v="9.831314428516888E-2"/>
    <n v="9.831314428516888E-2"/>
    <n v="1"/>
  </r>
  <r>
    <s v="教培"/>
    <s v="亲子玩乐"/>
    <x v="5"/>
    <x v="3"/>
    <s v="C亲子玩乐"/>
    <x v="26"/>
    <x v="293"/>
    <x v="1"/>
    <n v="89"/>
    <n v="0"/>
    <n v="0.38"/>
    <n v="0"/>
    <n v="7"/>
    <n v="0"/>
    <n v="0"/>
    <n v="0"/>
    <n v="0"/>
    <n v="0.85000000000000009"/>
    <n v="0"/>
    <n v="3905.4999999999995"/>
    <n v="0"/>
    <n v="9.5449654645795028E-4"/>
    <n v="8.4950192634757574E-2"/>
    <n v="8.4950192634757574E-2"/>
    <n v="15"/>
  </r>
  <r>
    <s v="教培"/>
    <s v="亲子玩乐"/>
    <x v="5"/>
    <x v="3"/>
    <s v="C亲子玩乐"/>
    <x v="18"/>
    <x v="294"/>
    <x v="0"/>
    <n v="114"/>
    <n v="0"/>
    <n v="0.38"/>
    <n v="0"/>
    <n v="22"/>
    <n v="0"/>
    <n v="0"/>
    <n v="0"/>
    <n v="0"/>
    <n v="0.85000000000000009"/>
    <n v="0"/>
    <n v="3905.4999999999995"/>
    <n v="0"/>
    <n v="9.5449654645795028E-4"/>
    <n v="0.10881260629620633"/>
    <n v="0.10881260629620633"/>
    <n v="31"/>
  </r>
  <r>
    <s v="教培"/>
    <s v="亲子玩乐"/>
    <x v="5"/>
    <x v="3"/>
    <s v="C亲子玩乐"/>
    <x v="5"/>
    <x v="295"/>
    <x v="0"/>
    <n v="83"/>
    <n v="0"/>
    <n v="0.38"/>
    <n v="0"/>
    <n v="13"/>
    <n v="0"/>
    <n v="0"/>
    <n v="0"/>
    <n v="0"/>
    <n v="0.85000000000000009"/>
    <n v="0"/>
    <n v="3905.4999999999995"/>
    <n v="0"/>
    <n v="9.5449654645795028E-4"/>
    <n v="7.9223213356009875E-2"/>
    <n v="7.9223213356009875E-2"/>
    <n v="20"/>
  </r>
  <r>
    <s v="教培"/>
    <s v="亲子玩乐"/>
    <x v="5"/>
    <x v="3"/>
    <s v="C亲子玩乐"/>
    <x v="6"/>
    <x v="296"/>
    <x v="0"/>
    <n v="136"/>
    <n v="0"/>
    <n v="0.38"/>
    <n v="0"/>
    <n v="9"/>
    <n v="0"/>
    <n v="0"/>
    <n v="0"/>
    <n v="0"/>
    <n v="0.85000000000000009"/>
    <n v="0"/>
    <n v="3905.4999999999995"/>
    <n v="0"/>
    <n v="9.5449654645795028E-4"/>
    <n v="0.12981153031828124"/>
    <n v="0.12981153031828124"/>
    <n v="28"/>
  </r>
  <r>
    <s v="教培"/>
    <s v="亲子玩乐"/>
    <x v="5"/>
    <x v="3"/>
    <s v="C亲子玩乐"/>
    <x v="12"/>
    <x v="297"/>
    <x v="0"/>
    <n v="51"/>
    <n v="0"/>
    <n v="0.38"/>
    <n v="0"/>
    <n v="5"/>
    <n v="0"/>
    <n v="0"/>
    <n v="0"/>
    <n v="0"/>
    <n v="0.85000000000000009"/>
    <n v="0"/>
    <n v="3905.4999999999995"/>
    <n v="0"/>
    <n v="9.5449654645795028E-4"/>
    <n v="4.8679323869355466E-2"/>
    <n v="4.8679323869355466E-2"/>
    <n v="1"/>
  </r>
  <r>
    <s v="教培"/>
    <s v="亲子玩乐"/>
    <x v="5"/>
    <x v="3"/>
    <s v="C亲子玩乐"/>
    <x v="31"/>
    <x v="298"/>
    <x v="1"/>
    <n v="60"/>
    <n v="0"/>
    <n v="0.38"/>
    <n v="0"/>
    <n v="7"/>
    <n v="0"/>
    <n v="0"/>
    <n v="0"/>
    <n v="0"/>
    <n v="0.85000000000000009"/>
    <n v="0"/>
    <n v="3905.4999999999995"/>
    <n v="0"/>
    <n v="9.5449654645795028E-4"/>
    <n v="5.7269792787477014E-2"/>
    <n v="5.7269792787477014E-2"/>
    <n v="0"/>
  </r>
  <r>
    <s v="教培"/>
    <s v="亲子玩乐"/>
    <x v="5"/>
    <x v="3"/>
    <s v="C亲子玩乐"/>
    <x v="16"/>
    <x v="299"/>
    <x v="1"/>
    <n v="102"/>
    <n v="0"/>
    <n v="0.38"/>
    <n v="0"/>
    <n v="16"/>
    <n v="0"/>
    <n v="0"/>
    <n v="0"/>
    <n v="0"/>
    <n v="0.85000000000000009"/>
    <n v="0"/>
    <n v="3905.4999999999995"/>
    <n v="0"/>
    <n v="9.5449654645795028E-4"/>
    <n v="9.7358647738710932E-2"/>
    <n v="9.7358647738710932E-2"/>
    <n v="10"/>
  </r>
  <r>
    <s v="教培"/>
    <s v="亲子玩乐"/>
    <x v="5"/>
    <x v="3"/>
    <s v="C亲子玩乐"/>
    <x v="7"/>
    <x v="300"/>
    <x v="0"/>
    <n v="66"/>
    <n v="0"/>
    <n v="0.38"/>
    <n v="0"/>
    <n v="7"/>
    <n v="0"/>
    <n v="0"/>
    <n v="0"/>
    <n v="0"/>
    <n v="0.85000000000000009"/>
    <n v="0"/>
    <n v="3905.4999999999995"/>
    <n v="0"/>
    <n v="9.5449654645795028E-4"/>
    <n v="6.2996772066224713E-2"/>
    <n v="6.2996772066224713E-2"/>
    <n v="1"/>
  </r>
  <r>
    <s v="教培"/>
    <s v="亲子玩乐"/>
    <x v="5"/>
    <x v="3"/>
    <s v="C亲子玩乐"/>
    <x v="27"/>
    <x v="301"/>
    <x v="1"/>
    <n v="296"/>
    <n v="0"/>
    <n v="0.38"/>
    <n v="0"/>
    <n v="39"/>
    <n v="0"/>
    <n v="0"/>
    <n v="0"/>
    <n v="0"/>
    <n v="0.85000000000000009"/>
    <n v="0"/>
    <n v="3905.4999999999995"/>
    <n v="0"/>
    <n v="9.5449654645795028E-4"/>
    <n v="0.28253097775155328"/>
    <n v="0.28253097775155328"/>
    <n v="57"/>
  </r>
  <r>
    <s v="教培"/>
    <s v="亲子玩乐"/>
    <x v="5"/>
    <x v="3"/>
    <s v="C亲子玩乐"/>
    <x v="7"/>
    <x v="302"/>
    <x v="0"/>
    <n v="39"/>
    <n v="0"/>
    <n v="0.38"/>
    <n v="0"/>
    <n v="2"/>
    <n v="0"/>
    <n v="0"/>
    <n v="0"/>
    <n v="0"/>
    <n v="0.85000000000000009"/>
    <n v="0"/>
    <n v="3905.4999999999995"/>
    <n v="0"/>
    <n v="9.5449654645795028E-4"/>
    <n v="3.7225365311860062E-2"/>
    <n v="3.7225365311860062E-2"/>
    <n v="0"/>
  </r>
  <r>
    <s v="教培"/>
    <s v="亲子玩乐"/>
    <x v="5"/>
    <x v="3"/>
    <s v="C亲子玩乐"/>
    <x v="4"/>
    <x v="303"/>
    <x v="1"/>
    <n v="22"/>
    <n v="0"/>
    <n v="0.38"/>
    <n v="0"/>
    <n v="2"/>
    <n v="0"/>
    <n v="0"/>
    <n v="0"/>
    <n v="0"/>
    <n v="0.85000000000000009"/>
    <n v="0"/>
    <n v="3905.4999999999995"/>
    <n v="0"/>
    <n v="9.5449654645795028E-4"/>
    <n v="2.0998924022074907E-2"/>
    <n v="2.0998924022074907E-2"/>
    <n v="0"/>
  </r>
  <r>
    <s v="教培"/>
    <s v="亲子玩乐"/>
    <x v="5"/>
    <x v="3"/>
    <s v="C亲子玩乐"/>
    <x v="8"/>
    <x v="304"/>
    <x v="0"/>
    <n v="237"/>
    <n v="0"/>
    <n v="0.38"/>
    <n v="0"/>
    <n v="33"/>
    <n v="0"/>
    <n v="0"/>
    <n v="0"/>
    <n v="0"/>
    <n v="0.85000000000000009"/>
    <n v="0"/>
    <n v="3905.4999999999995"/>
    <n v="0"/>
    <n v="9.5449654645795028E-4"/>
    <n v="0.22621568151053423"/>
    <n v="0.22621568151053423"/>
    <n v="44"/>
  </r>
  <r>
    <s v="教培"/>
    <s v="亲子玩乐"/>
    <x v="5"/>
    <x v="3"/>
    <s v="C亲子玩乐"/>
    <x v="24"/>
    <x v="305"/>
    <x v="1"/>
    <n v="101"/>
    <n v="0"/>
    <n v="0.38"/>
    <n v="0"/>
    <n v="16"/>
    <n v="0"/>
    <n v="0"/>
    <n v="0"/>
    <n v="0"/>
    <n v="0.85000000000000009"/>
    <n v="0"/>
    <n v="3905.4999999999995"/>
    <n v="0"/>
    <n v="9.5449654645795028E-4"/>
    <n v="9.6404151192252985E-2"/>
    <n v="9.6404151192252985E-2"/>
    <n v="0"/>
  </r>
  <r>
    <s v="教培"/>
    <s v="亲子玩乐"/>
    <x v="5"/>
    <x v="3"/>
    <s v="C亲子玩乐"/>
    <x v="29"/>
    <x v="306"/>
    <x v="1"/>
    <n v="14"/>
    <n v="0"/>
    <n v="0.38"/>
    <n v="0"/>
    <n v="0"/>
    <n v="0"/>
    <n v="0"/>
    <n v="0"/>
    <n v="0"/>
    <n v="0.85000000000000009"/>
    <n v="0"/>
    <n v="3905.4999999999995"/>
    <n v="0"/>
    <n v="9.5449654645795028E-4"/>
    <n v="1.3362951650411304E-2"/>
    <n v="1.3362951650411304E-2"/>
    <n v="0"/>
  </r>
  <r>
    <s v="教培"/>
    <s v="亲子玩乐"/>
    <x v="5"/>
    <x v="3"/>
    <s v="C亲子玩乐"/>
    <x v="13"/>
    <x v="307"/>
    <x v="1"/>
    <n v="33"/>
    <n v="0"/>
    <n v="0.38"/>
    <n v="0"/>
    <n v="0"/>
    <n v="0"/>
    <n v="0"/>
    <n v="0"/>
    <n v="0"/>
    <n v="0.85000000000000009"/>
    <n v="0"/>
    <n v="3905.4999999999995"/>
    <n v="0"/>
    <n v="9.5449654645795028E-4"/>
    <n v="3.1498386033112356E-2"/>
    <n v="3.1498386033112356E-2"/>
    <n v="1"/>
  </r>
  <r>
    <s v="教培"/>
    <s v="亲子玩乐"/>
    <x v="5"/>
    <x v="3"/>
    <s v="C亲子玩乐"/>
    <x v="4"/>
    <x v="308"/>
    <x v="1"/>
    <n v="78"/>
    <n v="0"/>
    <n v="0.38"/>
    <n v="0"/>
    <n v="6"/>
    <n v="0"/>
    <n v="0"/>
    <n v="0"/>
    <n v="0"/>
    <n v="0.85000000000000009"/>
    <n v="0"/>
    <n v="3905.4999999999995"/>
    <n v="0"/>
    <n v="9.5449654645795028E-4"/>
    <n v="7.4450730623720124E-2"/>
    <n v="7.4450730623720124E-2"/>
    <n v="3"/>
  </r>
  <r>
    <s v="教培"/>
    <s v="亲子玩乐"/>
    <x v="5"/>
    <x v="3"/>
    <s v="C亲子玩乐"/>
    <x v="23"/>
    <x v="309"/>
    <x v="1"/>
    <n v="155"/>
    <n v="0"/>
    <n v="0.38"/>
    <n v="0"/>
    <n v="5"/>
    <n v="0"/>
    <n v="0"/>
    <n v="0"/>
    <n v="0"/>
    <n v="0.85000000000000009"/>
    <n v="0"/>
    <n v="3905.4999999999995"/>
    <n v="0"/>
    <n v="9.5449654645795028E-4"/>
    <n v="0.14794696470098229"/>
    <n v="0.14794696470098229"/>
    <n v="28"/>
  </r>
  <r>
    <s v="教培"/>
    <s v="亲子玩乐"/>
    <x v="5"/>
    <x v="3"/>
    <s v="C亲子玩乐"/>
    <x v="2"/>
    <x v="310"/>
    <x v="1"/>
    <n v="137"/>
    <n v="0"/>
    <n v="0.38"/>
    <n v="0"/>
    <n v="14"/>
    <n v="0"/>
    <n v="0"/>
    <n v="0"/>
    <n v="0"/>
    <n v="0.85000000000000009"/>
    <n v="0"/>
    <n v="3905.4999999999995"/>
    <n v="0"/>
    <n v="9.5449654645795028E-4"/>
    <n v="0.13076602686473918"/>
    <n v="0.13076602686473918"/>
    <n v="15"/>
  </r>
  <r>
    <s v="教培"/>
    <s v="亲子玩乐"/>
    <x v="5"/>
    <x v="3"/>
    <s v="C亲子玩乐"/>
    <x v="12"/>
    <x v="311"/>
    <x v="0"/>
    <n v="10"/>
    <n v="0"/>
    <n v="0.38"/>
    <n v="0"/>
    <n v="0"/>
    <n v="0"/>
    <n v="0"/>
    <n v="0"/>
    <n v="0"/>
    <n v="0.85000000000000009"/>
    <n v="0"/>
    <n v="3905.4999999999995"/>
    <n v="0"/>
    <n v="9.5449654645795028E-4"/>
    <n v="9.5449654645795023E-3"/>
    <n v="9.5449654645795023E-3"/>
    <n v="0"/>
  </r>
  <r>
    <s v="教培"/>
    <s v="亲子玩乐"/>
    <x v="5"/>
    <x v="3"/>
    <s v="C亲子玩乐"/>
    <x v="29"/>
    <x v="312"/>
    <x v="1"/>
    <n v="44"/>
    <n v="0"/>
    <n v="0.38"/>
    <n v="0"/>
    <n v="1"/>
    <n v="0"/>
    <n v="0"/>
    <n v="0"/>
    <n v="0"/>
    <n v="0.85000000000000009"/>
    <n v="0"/>
    <n v="3905.4999999999995"/>
    <n v="0"/>
    <n v="9.5449654645795028E-4"/>
    <n v="4.1997848044149813E-2"/>
    <n v="4.1997848044149813E-2"/>
    <n v="1"/>
  </r>
  <r>
    <s v="教培"/>
    <s v="亲子玩乐"/>
    <x v="5"/>
    <x v="3"/>
    <s v="C亲子玩乐"/>
    <x v="24"/>
    <x v="313"/>
    <x v="1"/>
    <n v="60"/>
    <n v="0"/>
    <n v="0.38"/>
    <n v="0"/>
    <n v="5"/>
    <n v="0"/>
    <n v="0"/>
    <n v="0"/>
    <n v="0"/>
    <n v="0.85000000000000009"/>
    <n v="0"/>
    <n v="3905.4999999999995"/>
    <n v="0"/>
    <n v="9.5449654645795028E-4"/>
    <n v="5.7269792787477014E-2"/>
    <n v="5.7269792787477014E-2"/>
    <n v="2"/>
  </r>
  <r>
    <s v="教培"/>
    <s v="亲子玩乐"/>
    <x v="5"/>
    <x v="3"/>
    <s v="C亲子玩乐"/>
    <x v="4"/>
    <x v="314"/>
    <x v="1"/>
    <n v="88"/>
    <n v="0"/>
    <n v="0.38"/>
    <n v="0"/>
    <n v="5"/>
    <n v="0"/>
    <n v="0"/>
    <n v="0"/>
    <n v="0"/>
    <n v="0.85000000000000009"/>
    <n v="0"/>
    <n v="3905.4999999999995"/>
    <n v="0"/>
    <n v="9.5449654645795028E-4"/>
    <n v="8.3995696088299626E-2"/>
    <n v="8.3995696088299626E-2"/>
    <n v="1"/>
  </r>
  <r>
    <s v="教培"/>
    <s v="亲子玩乐"/>
    <x v="5"/>
    <x v="3"/>
    <s v="C亲子玩乐"/>
    <x v="27"/>
    <x v="315"/>
    <x v="1"/>
    <n v="251"/>
    <n v="0"/>
    <n v="0.38"/>
    <n v="0"/>
    <n v="10"/>
    <n v="0"/>
    <n v="0"/>
    <n v="0"/>
    <n v="0"/>
    <n v="0.85000000000000009"/>
    <n v="0"/>
    <n v="3905.4999999999995"/>
    <n v="0"/>
    <n v="9.5449654645795028E-4"/>
    <n v="0.23957863316094552"/>
    <n v="0.23957863316094552"/>
    <n v="36"/>
  </r>
  <r>
    <s v="教培"/>
    <s v="亲子玩乐"/>
    <x v="5"/>
    <x v="3"/>
    <s v="C亲子玩乐"/>
    <x v="26"/>
    <x v="316"/>
    <x v="1"/>
    <n v="195"/>
    <n v="0"/>
    <n v="0.38"/>
    <n v="0"/>
    <n v="22"/>
    <n v="0"/>
    <n v="0"/>
    <n v="0"/>
    <n v="0"/>
    <n v="0.85000000000000009"/>
    <n v="0"/>
    <n v="3905.4999999999995"/>
    <n v="0"/>
    <n v="9.5449654645795028E-4"/>
    <n v="0.1861268265593003"/>
    <n v="0.1861268265593003"/>
    <n v="32"/>
  </r>
  <r>
    <s v="教培"/>
    <s v="亲子玩乐"/>
    <x v="5"/>
    <x v="3"/>
    <s v="C亲子玩乐"/>
    <x v="30"/>
    <x v="317"/>
    <x v="2"/>
    <n v="6"/>
    <n v="0"/>
    <n v="0.38"/>
    <n v="0"/>
    <n v="0"/>
    <n v="0"/>
    <n v="0"/>
    <n v="0"/>
    <n v="0"/>
    <n v="0.85000000000000009"/>
    <n v="0"/>
    <n v="3905.4999999999995"/>
    <n v="0"/>
    <n v="9.5449654645795028E-4"/>
    <n v="5.7269792787477021E-3"/>
    <n v="5.7269792787477021E-3"/>
    <n v="0"/>
  </r>
  <r>
    <s v="教培"/>
    <s v="亲子玩乐"/>
    <x v="5"/>
    <x v="3"/>
    <s v="C亲子玩乐"/>
    <x v="26"/>
    <x v="318"/>
    <x v="1"/>
    <n v="242"/>
    <n v="0"/>
    <n v="0.38"/>
    <n v="0"/>
    <n v="29"/>
    <n v="0"/>
    <n v="0"/>
    <n v="0"/>
    <n v="0"/>
    <n v="0.85000000000000009"/>
    <n v="0"/>
    <n v="3905.4999999999995"/>
    <n v="0"/>
    <n v="9.5449654645795028E-4"/>
    <n v="0.23098816424282398"/>
    <n v="0.23098816424282398"/>
    <n v="39"/>
  </r>
  <r>
    <s v="教培"/>
    <s v="亲子玩乐"/>
    <x v="5"/>
    <x v="3"/>
    <s v="C亲子玩乐"/>
    <x v="18"/>
    <x v="319"/>
    <x v="0"/>
    <n v="105"/>
    <n v="0"/>
    <n v="0.38"/>
    <n v="0"/>
    <n v="12"/>
    <n v="0"/>
    <n v="0"/>
    <n v="0"/>
    <n v="0"/>
    <n v="0.85000000000000009"/>
    <n v="0"/>
    <n v="3905.4999999999995"/>
    <n v="0"/>
    <n v="9.5449654645795028E-4"/>
    <n v="0.10022213737808477"/>
    <n v="0.10022213737808477"/>
    <n v="2"/>
  </r>
  <r>
    <s v="教培"/>
    <s v="亲子玩乐"/>
    <x v="5"/>
    <x v="3"/>
    <s v="C亲子玩乐"/>
    <x v="18"/>
    <x v="320"/>
    <x v="0"/>
    <n v="97"/>
    <n v="0"/>
    <n v="0.38"/>
    <n v="0"/>
    <n v="10"/>
    <n v="0"/>
    <n v="0"/>
    <n v="0"/>
    <n v="0"/>
    <n v="0.85000000000000009"/>
    <n v="0"/>
    <n v="3905.4999999999995"/>
    <n v="0"/>
    <n v="9.5449654645795028E-4"/>
    <n v="9.2586165006421181E-2"/>
    <n v="9.2586165006421181E-2"/>
    <n v="2"/>
  </r>
  <r>
    <s v="教培"/>
    <s v="亲子玩乐"/>
    <x v="5"/>
    <x v="3"/>
    <s v="C亲子玩乐"/>
    <x v="24"/>
    <x v="321"/>
    <x v="1"/>
    <n v="75"/>
    <n v="0"/>
    <n v="0.38"/>
    <n v="0"/>
    <n v="10"/>
    <n v="0"/>
    <n v="0"/>
    <n v="0"/>
    <n v="0"/>
    <n v="0.85000000000000009"/>
    <n v="0"/>
    <n v="3905.4999999999995"/>
    <n v="0"/>
    <n v="9.5449654645795028E-4"/>
    <n v="7.1587240984346268E-2"/>
    <n v="7.1587240984346268E-2"/>
    <n v="3"/>
  </r>
  <r>
    <s v="教培"/>
    <s v="亲子玩乐"/>
    <x v="5"/>
    <x v="3"/>
    <s v="C亲子玩乐"/>
    <x v="6"/>
    <x v="322"/>
    <x v="0"/>
    <n v="32"/>
    <n v="0"/>
    <n v="0.38"/>
    <n v="0"/>
    <n v="5"/>
    <n v="0"/>
    <n v="0"/>
    <n v="0"/>
    <n v="0"/>
    <n v="0.85000000000000009"/>
    <n v="0"/>
    <n v="3905.4999999999995"/>
    <n v="0"/>
    <n v="9.5449654645795028E-4"/>
    <n v="3.0543889486654409E-2"/>
    <n v="3.0543889486654409E-2"/>
    <n v="4"/>
  </r>
  <r>
    <s v="教培"/>
    <s v="亲子玩乐"/>
    <x v="5"/>
    <x v="3"/>
    <s v="C亲子玩乐"/>
    <x v="22"/>
    <x v="323"/>
    <x v="1"/>
    <n v="37"/>
    <n v="0"/>
    <n v="0.38"/>
    <n v="0"/>
    <n v="0"/>
    <n v="0"/>
    <n v="0"/>
    <n v="0"/>
    <n v="0"/>
    <n v="0.85000000000000009"/>
    <n v="0"/>
    <n v="3905.4999999999995"/>
    <n v="0"/>
    <n v="9.5449654645795028E-4"/>
    <n v="3.531637221894416E-2"/>
    <n v="3.531637221894416E-2"/>
    <n v="0"/>
  </r>
  <r>
    <s v="教培"/>
    <s v="亲子玩乐"/>
    <x v="5"/>
    <x v="3"/>
    <s v="C亲子玩乐"/>
    <x v="5"/>
    <x v="324"/>
    <x v="0"/>
    <n v="285"/>
    <n v="1"/>
    <n v="0.38"/>
    <n v="0"/>
    <n v="91"/>
    <n v="1"/>
    <n v="0.01"/>
    <n v="0"/>
    <n v="1"/>
    <n v="0.85000000000000009"/>
    <n v="0.72941176470588232"/>
    <n v="3905.4999999999995"/>
    <n v="2848.7176470588229"/>
    <n v="9.5449654645795028E-4"/>
    <n v="0.27203151574051582"/>
    <n v="0.38"/>
    <n v="44"/>
  </r>
  <r>
    <s v="教培"/>
    <s v="亲子玩乐"/>
    <x v="5"/>
    <x v="3"/>
    <s v="C亲子玩乐"/>
    <x v="22"/>
    <x v="325"/>
    <x v="1"/>
    <n v="12"/>
    <n v="0"/>
    <n v="0.38"/>
    <n v="0"/>
    <n v="0"/>
    <n v="0"/>
    <n v="0"/>
    <n v="0"/>
    <n v="0"/>
    <n v="0.85000000000000009"/>
    <n v="0"/>
    <n v="3905.4999999999995"/>
    <n v="0"/>
    <n v="9.5449654645795028E-4"/>
    <n v="1.1453958557495404E-2"/>
    <n v="1.1453958557495404E-2"/>
    <n v="0"/>
  </r>
  <r>
    <s v="教培"/>
    <s v="亲子玩乐"/>
    <x v="5"/>
    <x v="3"/>
    <s v="C亲子玩乐"/>
    <x v="7"/>
    <x v="326"/>
    <x v="0"/>
    <n v="51"/>
    <n v="0"/>
    <n v="0.38"/>
    <n v="0"/>
    <n v="7"/>
    <n v="0"/>
    <n v="0"/>
    <n v="0"/>
    <n v="0"/>
    <n v="0.85000000000000009"/>
    <n v="0"/>
    <n v="3905.4999999999995"/>
    <n v="0"/>
    <n v="9.5449654645795028E-4"/>
    <n v="4.8679323869355466E-2"/>
    <n v="4.8679323869355466E-2"/>
    <n v="1"/>
  </r>
  <r>
    <s v="教培"/>
    <s v="亲子玩乐"/>
    <x v="5"/>
    <x v="3"/>
    <s v="C亲子玩乐"/>
    <x v="13"/>
    <x v="327"/>
    <x v="1"/>
    <n v="38"/>
    <n v="0"/>
    <n v="0.38"/>
    <n v="0"/>
    <n v="1"/>
    <n v="0"/>
    <n v="0"/>
    <n v="0"/>
    <n v="0"/>
    <n v="0.85000000000000009"/>
    <n v="0"/>
    <n v="3905.4999999999995"/>
    <n v="0"/>
    <n v="9.5449654645795028E-4"/>
    <n v="3.6270868765402108E-2"/>
    <n v="3.6270868765402108E-2"/>
    <n v="0"/>
  </r>
  <r>
    <s v="教培"/>
    <s v="亲子玩乐"/>
    <x v="5"/>
    <x v="3"/>
    <s v="C亲子玩乐"/>
    <x v="25"/>
    <x v="328"/>
    <x v="1"/>
    <n v="1"/>
    <n v="0"/>
    <n v="0.38"/>
    <n v="0"/>
    <n v="0"/>
    <n v="0"/>
    <n v="0"/>
    <n v="0"/>
    <n v="0"/>
    <n v="0.85000000000000009"/>
    <n v="0"/>
    <n v="3905.4999999999995"/>
    <n v="0"/>
    <n v="9.5449654645795028E-4"/>
    <n v="9.5449654645795028E-4"/>
    <n v="9.5449654645795028E-4"/>
    <n v="0"/>
  </r>
  <r>
    <s v="教培"/>
    <s v="亲子玩乐"/>
    <x v="5"/>
    <x v="3"/>
    <s v="C亲子玩乐"/>
    <x v="27"/>
    <x v="329"/>
    <x v="1"/>
    <n v="95"/>
    <n v="0"/>
    <n v="0.38"/>
    <n v="0"/>
    <n v="7"/>
    <n v="0"/>
    <n v="0"/>
    <n v="0"/>
    <n v="0"/>
    <n v="0.85000000000000009"/>
    <n v="0"/>
    <n v="3905.4999999999995"/>
    <n v="0"/>
    <n v="9.5449654645795028E-4"/>
    <n v="9.0677171913505272E-2"/>
    <n v="9.0677171913505272E-2"/>
    <n v="0"/>
  </r>
  <r>
    <s v="教培"/>
    <s v="亲子玩乐"/>
    <x v="5"/>
    <x v="3"/>
    <s v="C亲子玩乐"/>
    <x v="15"/>
    <x v="330"/>
    <x v="1"/>
    <n v="21"/>
    <n v="0"/>
    <n v="0.38"/>
    <n v="0"/>
    <n v="1"/>
    <n v="0"/>
    <n v="0"/>
    <n v="0"/>
    <n v="0"/>
    <n v="0.85000000000000009"/>
    <n v="0"/>
    <n v="3905.4999999999995"/>
    <n v="0"/>
    <n v="9.5449654645795028E-4"/>
    <n v="2.0044427475616956E-2"/>
    <n v="2.0044427475616956E-2"/>
    <n v="0"/>
  </r>
  <r>
    <s v="教培"/>
    <s v="亲子玩乐"/>
    <x v="5"/>
    <x v="3"/>
    <s v="C亲子玩乐"/>
    <x v="10"/>
    <x v="331"/>
    <x v="0"/>
    <n v="38"/>
    <n v="0"/>
    <n v="0.38"/>
    <n v="0"/>
    <n v="4"/>
    <n v="0"/>
    <n v="0"/>
    <n v="0"/>
    <n v="0"/>
    <n v="0.85000000000000009"/>
    <n v="0"/>
    <n v="3905.4999999999995"/>
    <n v="0"/>
    <n v="9.5449654645795028E-4"/>
    <n v="3.6270868765402108E-2"/>
    <n v="3.6270868765402108E-2"/>
    <n v="0"/>
  </r>
  <r>
    <s v="教培"/>
    <s v="亲子玩乐"/>
    <x v="5"/>
    <x v="3"/>
    <s v="C亲子玩乐"/>
    <x v="21"/>
    <x v="332"/>
    <x v="1"/>
    <n v="139"/>
    <n v="0"/>
    <n v="0.38"/>
    <n v="0"/>
    <n v="26"/>
    <n v="0"/>
    <n v="0"/>
    <n v="0"/>
    <n v="0"/>
    <n v="0.85000000000000009"/>
    <n v="0"/>
    <n v="3905.4999999999995"/>
    <n v="0"/>
    <n v="9.5449654645795028E-4"/>
    <n v="0.1326750199576551"/>
    <n v="0.1326750199576551"/>
    <n v="5"/>
  </r>
  <r>
    <s v="教培"/>
    <s v="亲子玩乐"/>
    <x v="5"/>
    <x v="3"/>
    <s v="C亲子玩乐"/>
    <x v="24"/>
    <x v="333"/>
    <x v="1"/>
    <n v="37"/>
    <n v="0"/>
    <n v="0.38"/>
    <n v="0"/>
    <n v="1"/>
    <n v="0"/>
    <n v="0"/>
    <n v="0"/>
    <n v="0"/>
    <n v="0.85000000000000009"/>
    <n v="0"/>
    <n v="3905.4999999999995"/>
    <n v="0"/>
    <n v="9.5449654645795028E-4"/>
    <n v="3.531637221894416E-2"/>
    <n v="3.531637221894416E-2"/>
    <n v="0"/>
  </r>
  <r>
    <s v="教培"/>
    <s v="亲子玩乐"/>
    <x v="5"/>
    <x v="3"/>
    <s v="C亲子玩乐"/>
    <x v="13"/>
    <x v="334"/>
    <x v="1"/>
    <n v="56"/>
    <n v="0"/>
    <n v="0.38"/>
    <n v="0"/>
    <n v="3"/>
    <n v="0"/>
    <n v="0"/>
    <n v="0"/>
    <n v="0"/>
    <n v="0.85000000000000009"/>
    <n v="0"/>
    <n v="3905.4999999999995"/>
    <n v="0"/>
    <n v="9.5449654645795028E-4"/>
    <n v="5.3451806601645217E-2"/>
    <n v="5.3451806601645217E-2"/>
    <n v="1"/>
  </r>
  <r>
    <s v="教培"/>
    <s v="亲子玩乐"/>
    <x v="5"/>
    <x v="3"/>
    <s v="C亲子玩乐"/>
    <x v="2"/>
    <x v="335"/>
    <x v="1"/>
    <n v="115"/>
    <n v="0"/>
    <n v="0.38"/>
    <n v="0"/>
    <n v="14"/>
    <n v="0"/>
    <n v="0"/>
    <n v="0"/>
    <n v="0"/>
    <n v="0.85000000000000009"/>
    <n v="0"/>
    <n v="3905.4999999999995"/>
    <n v="0"/>
    <n v="9.5449654645795028E-4"/>
    <n v="0.10976710284266428"/>
    <n v="0.10976710284266428"/>
    <n v="9"/>
  </r>
  <r>
    <s v="教培"/>
    <s v="亲子玩乐"/>
    <x v="5"/>
    <x v="3"/>
    <s v="C亲子玩乐"/>
    <x v="29"/>
    <x v="336"/>
    <x v="1"/>
    <n v="216"/>
    <n v="2"/>
    <n v="0.38"/>
    <n v="0.01"/>
    <n v="58"/>
    <n v="2"/>
    <n v="0.03"/>
    <n v="0"/>
    <n v="2"/>
    <n v="0.85000000000000009"/>
    <n v="1.4588235294117646"/>
    <n v="3905.4999999999995"/>
    <n v="5697.4352941176458"/>
    <n v="9.5449654645795028E-4"/>
    <n v="0.20617125403491726"/>
    <n v="0.76"/>
    <n v="35"/>
  </r>
  <r>
    <s v="教培"/>
    <s v="亲子玩乐"/>
    <x v="5"/>
    <x v="3"/>
    <s v="C亲子玩乐"/>
    <x v="23"/>
    <x v="337"/>
    <x v="1"/>
    <n v="85"/>
    <n v="0"/>
    <n v="0.38"/>
    <n v="0"/>
    <n v="6"/>
    <n v="0"/>
    <n v="0"/>
    <n v="0"/>
    <n v="0"/>
    <n v="0.85000000000000009"/>
    <n v="0"/>
    <n v="3905.4999999999995"/>
    <n v="0"/>
    <n v="9.5449654645795028E-4"/>
    <n v="8.113220644892577E-2"/>
    <n v="8.113220644892577E-2"/>
    <n v="2"/>
  </r>
  <r>
    <s v="教培"/>
    <s v="亲子玩乐"/>
    <x v="5"/>
    <x v="3"/>
    <s v="C亲子玩乐"/>
    <x v="13"/>
    <x v="338"/>
    <x v="1"/>
    <n v="40"/>
    <n v="0"/>
    <n v="0.38"/>
    <n v="0"/>
    <n v="1"/>
    <n v="0"/>
    <n v="0"/>
    <n v="0"/>
    <n v="0"/>
    <n v="0.85000000000000009"/>
    <n v="0"/>
    <n v="3905.4999999999995"/>
    <n v="0"/>
    <n v="9.5449654645795028E-4"/>
    <n v="3.8179861858318009E-2"/>
    <n v="3.8179861858318009E-2"/>
    <n v="0"/>
  </r>
  <r>
    <s v="教培"/>
    <s v="亲子玩乐"/>
    <x v="5"/>
    <x v="3"/>
    <s v="C亲子玩乐"/>
    <x v="10"/>
    <x v="339"/>
    <x v="0"/>
    <n v="187"/>
    <n v="0"/>
    <n v="0.38"/>
    <n v="0"/>
    <n v="12"/>
    <n v="0"/>
    <n v="0"/>
    <n v="0"/>
    <n v="0"/>
    <n v="0.85000000000000009"/>
    <n v="0"/>
    <n v="3905.4999999999995"/>
    <n v="0"/>
    <n v="9.5449654645795028E-4"/>
    <n v="0.17849085418763669"/>
    <n v="0.17849085418763669"/>
    <n v="16"/>
  </r>
  <r>
    <s v="教培"/>
    <s v="亲子玩乐"/>
    <x v="5"/>
    <x v="3"/>
    <s v="C亲子玩乐"/>
    <x v="7"/>
    <x v="340"/>
    <x v="0"/>
    <n v="22"/>
    <n v="0"/>
    <n v="0.38"/>
    <n v="0"/>
    <n v="3"/>
    <n v="0"/>
    <n v="0"/>
    <n v="0"/>
    <n v="0"/>
    <n v="0.85000000000000009"/>
    <n v="0"/>
    <n v="3905.4999999999995"/>
    <n v="0"/>
    <n v="9.5449654645795028E-4"/>
    <n v="2.0998924022074907E-2"/>
    <n v="2.0998924022074907E-2"/>
    <n v="0"/>
  </r>
  <r>
    <s v="教培"/>
    <s v="亲子玩乐"/>
    <x v="5"/>
    <x v="3"/>
    <s v="C亲子玩乐"/>
    <x v="3"/>
    <x v="341"/>
    <x v="0"/>
    <n v="79"/>
    <n v="0"/>
    <n v="0.38"/>
    <n v="0"/>
    <n v="4"/>
    <n v="0"/>
    <n v="0"/>
    <n v="0"/>
    <n v="0"/>
    <n v="0.85000000000000009"/>
    <n v="0"/>
    <n v="3905.4999999999995"/>
    <n v="0"/>
    <n v="9.5449654645795028E-4"/>
    <n v="7.5405227170178071E-2"/>
    <n v="7.5405227170178071E-2"/>
    <n v="1"/>
  </r>
  <r>
    <s v="教培"/>
    <s v="亲子玩乐"/>
    <x v="5"/>
    <x v="3"/>
    <s v="C亲子玩乐"/>
    <x v="23"/>
    <x v="342"/>
    <x v="1"/>
    <n v="34"/>
    <n v="0"/>
    <n v="0.38"/>
    <n v="0"/>
    <n v="2"/>
    <n v="0"/>
    <n v="0"/>
    <n v="0"/>
    <n v="0"/>
    <n v="0.85000000000000009"/>
    <n v="0"/>
    <n v="3905.4999999999995"/>
    <n v="0"/>
    <n v="9.5449654645795028E-4"/>
    <n v="3.2452882579570311E-2"/>
    <n v="3.2452882579570311E-2"/>
    <n v="0"/>
  </r>
  <r>
    <s v="教培"/>
    <s v="亲子玩乐"/>
    <x v="5"/>
    <x v="3"/>
    <s v="C亲子玩乐"/>
    <x v="25"/>
    <x v="343"/>
    <x v="1"/>
    <n v="31"/>
    <n v="0"/>
    <n v="0.38"/>
    <n v="0"/>
    <n v="3"/>
    <n v="0"/>
    <n v="0"/>
    <n v="0"/>
    <n v="0"/>
    <n v="0.85000000000000009"/>
    <n v="0"/>
    <n v="3905.4999999999995"/>
    <n v="0"/>
    <n v="9.5449654645795028E-4"/>
    <n v="2.9589392940196458E-2"/>
    <n v="2.9589392940196458E-2"/>
    <n v="0"/>
  </r>
  <r>
    <s v="教培"/>
    <s v="亲子玩乐"/>
    <x v="5"/>
    <x v="3"/>
    <s v="C亲子玩乐"/>
    <x v="25"/>
    <x v="344"/>
    <x v="1"/>
    <n v="21"/>
    <n v="0"/>
    <n v="0.38"/>
    <n v="0"/>
    <n v="0"/>
    <n v="0"/>
    <n v="0"/>
    <n v="0"/>
    <n v="0"/>
    <n v="0.85000000000000009"/>
    <n v="0"/>
    <n v="3905.4999999999995"/>
    <n v="0"/>
    <n v="9.5449654645795028E-4"/>
    <n v="2.0044427475616956E-2"/>
    <n v="2.0044427475616956E-2"/>
    <n v="0"/>
  </r>
  <r>
    <s v="教培"/>
    <s v="亲子玩乐"/>
    <x v="5"/>
    <x v="3"/>
    <s v="C亲子玩乐"/>
    <x v="4"/>
    <x v="345"/>
    <x v="1"/>
    <n v="7"/>
    <n v="0"/>
    <n v="0.38"/>
    <n v="0"/>
    <n v="0"/>
    <n v="0"/>
    <n v="0"/>
    <n v="0"/>
    <n v="0"/>
    <n v="0.85000000000000009"/>
    <n v="0"/>
    <n v="3905.4999999999995"/>
    <n v="0"/>
    <n v="9.5449654645795028E-4"/>
    <n v="6.6814758252056522E-3"/>
    <n v="6.6814758252056522E-3"/>
    <n v="0"/>
  </r>
  <r>
    <s v="教培"/>
    <s v="亲子玩乐"/>
    <x v="5"/>
    <x v="3"/>
    <s v="C亲子玩乐"/>
    <x v="24"/>
    <x v="346"/>
    <x v="1"/>
    <n v="12"/>
    <n v="0"/>
    <n v="0.38"/>
    <n v="0"/>
    <n v="0"/>
    <n v="0"/>
    <n v="0"/>
    <n v="0"/>
    <n v="0"/>
    <n v="0.85000000000000009"/>
    <n v="0"/>
    <n v="3905.4999999999995"/>
    <n v="0"/>
    <n v="9.5449654645795028E-4"/>
    <n v="1.1453958557495404E-2"/>
    <n v="1.1453958557495404E-2"/>
    <n v="0"/>
  </r>
  <r>
    <s v="教培"/>
    <s v="亲子玩乐"/>
    <x v="5"/>
    <x v="3"/>
    <s v="C亲子玩乐"/>
    <x v="25"/>
    <x v="347"/>
    <x v="1"/>
    <n v="10"/>
    <n v="0"/>
    <n v="0.38"/>
    <n v="0"/>
    <n v="1"/>
    <n v="0"/>
    <n v="0"/>
    <n v="0"/>
    <n v="0"/>
    <n v="0.85000000000000009"/>
    <n v="0"/>
    <n v="3905.4999999999995"/>
    <n v="0"/>
    <n v="9.5449654645795028E-4"/>
    <n v="9.5449654645795023E-3"/>
    <n v="9.5449654645795023E-3"/>
    <n v="0"/>
  </r>
  <r>
    <s v="教培"/>
    <s v="亲子玩乐"/>
    <x v="5"/>
    <x v="3"/>
    <s v="C亲子玩乐"/>
    <x v="30"/>
    <x v="348"/>
    <x v="2"/>
    <n v="0"/>
    <n v="0"/>
    <n v="0.38"/>
    <n v="0"/>
    <n v="0"/>
    <n v="0"/>
    <n v="0"/>
    <n v="0"/>
    <n v="0"/>
    <n v="0.85000000000000009"/>
    <n v="0"/>
    <n v="3905.4999999999995"/>
    <n v="0"/>
    <n v="9.5449654645795028E-4"/>
    <n v="0"/>
    <n v="0"/>
    <n v="0"/>
  </r>
  <r>
    <s v="教培"/>
    <s v="亲子玩乐"/>
    <x v="5"/>
    <x v="3"/>
    <s v="C亲子玩乐"/>
    <x v="22"/>
    <x v="349"/>
    <x v="1"/>
    <n v="35"/>
    <n v="0"/>
    <n v="0.38"/>
    <n v="0"/>
    <n v="2"/>
    <n v="0"/>
    <n v="0"/>
    <n v="0"/>
    <n v="0"/>
    <n v="0.85000000000000009"/>
    <n v="0"/>
    <n v="3905.4999999999995"/>
    <n v="0"/>
    <n v="9.5449654645795028E-4"/>
    <n v="3.3407379126028258E-2"/>
    <n v="3.3407379126028258E-2"/>
    <n v="1"/>
  </r>
  <r>
    <s v="教培"/>
    <s v="亲子玩乐"/>
    <x v="5"/>
    <x v="3"/>
    <s v="C亲子玩乐"/>
    <x v="20"/>
    <x v="350"/>
    <x v="0"/>
    <n v="42"/>
    <n v="0"/>
    <n v="0.38"/>
    <n v="0"/>
    <n v="4"/>
    <n v="0"/>
    <n v="0"/>
    <n v="0"/>
    <n v="0"/>
    <n v="0.85000000000000009"/>
    <n v="0"/>
    <n v="3905.4999999999995"/>
    <n v="0"/>
    <n v="9.5449654645795028E-4"/>
    <n v="4.0088854951233911E-2"/>
    <n v="4.0088854951233911E-2"/>
    <n v="1"/>
  </r>
  <r>
    <s v="教培"/>
    <s v="亲子玩乐"/>
    <x v="5"/>
    <x v="3"/>
    <s v="C亲子玩乐"/>
    <x v="6"/>
    <x v="351"/>
    <x v="0"/>
    <n v="53"/>
    <n v="0"/>
    <n v="0.38"/>
    <n v="0"/>
    <n v="4"/>
    <n v="0"/>
    <n v="0"/>
    <n v="0"/>
    <n v="0"/>
    <n v="0.85000000000000009"/>
    <n v="0"/>
    <n v="3905.4999999999995"/>
    <n v="0"/>
    <n v="9.5449654645795028E-4"/>
    <n v="5.0588316962271368E-2"/>
    <n v="5.0588316962271368E-2"/>
    <n v="3"/>
  </r>
  <r>
    <s v="教培"/>
    <s v="亲子玩乐"/>
    <x v="5"/>
    <x v="3"/>
    <s v="C亲子玩乐"/>
    <x v="4"/>
    <x v="352"/>
    <x v="1"/>
    <n v="36"/>
    <n v="0"/>
    <n v="0.38"/>
    <n v="0"/>
    <n v="3"/>
    <n v="0"/>
    <n v="0"/>
    <n v="0"/>
    <n v="0"/>
    <n v="0.85000000000000009"/>
    <n v="0"/>
    <n v="3905.4999999999995"/>
    <n v="0"/>
    <n v="9.5449654645795028E-4"/>
    <n v="3.4361875672486213E-2"/>
    <n v="3.4361875672486213E-2"/>
    <n v="0"/>
  </r>
  <r>
    <s v="教培"/>
    <s v="亲子玩乐"/>
    <x v="5"/>
    <x v="3"/>
    <s v="C亲子玩乐"/>
    <x v="13"/>
    <x v="353"/>
    <x v="1"/>
    <n v="77"/>
    <n v="1"/>
    <n v="0.38"/>
    <n v="0.01"/>
    <n v="3"/>
    <n v="0"/>
    <n v="0"/>
    <n v="0"/>
    <n v="0"/>
    <n v="0.85000000000000009"/>
    <n v="0"/>
    <n v="3905.4999999999995"/>
    <n v="0"/>
    <n v="9.5449654645795028E-4"/>
    <n v="7.3496234077262176E-2"/>
    <n v="0.38"/>
    <n v="12"/>
  </r>
  <r>
    <s v="教培"/>
    <s v="亲子玩乐"/>
    <x v="5"/>
    <x v="3"/>
    <s v="C亲子玩乐"/>
    <x v="3"/>
    <x v="354"/>
    <x v="0"/>
    <n v="88"/>
    <n v="0"/>
    <n v="0.38"/>
    <n v="0"/>
    <n v="8"/>
    <n v="0"/>
    <n v="0"/>
    <n v="0"/>
    <n v="0"/>
    <n v="0.85000000000000009"/>
    <n v="0"/>
    <n v="3905.4999999999995"/>
    <n v="0"/>
    <n v="9.5449654645795028E-4"/>
    <n v="8.3995696088299626E-2"/>
    <n v="8.3995696088299626E-2"/>
    <n v="3"/>
  </r>
  <r>
    <s v="教培"/>
    <s v="亲子玩乐"/>
    <x v="5"/>
    <x v="3"/>
    <s v="C亲子玩乐"/>
    <x v="33"/>
    <x v="355"/>
    <x v="2"/>
    <n v="346"/>
    <n v="0"/>
    <n v="0.38"/>
    <n v="0"/>
    <n v="38"/>
    <n v="0"/>
    <n v="0"/>
    <n v="0"/>
    <n v="0"/>
    <n v="0.85000000000000009"/>
    <n v="0"/>
    <n v="3905.4999999999995"/>
    <n v="0"/>
    <n v="9.5449654645795028E-4"/>
    <n v="0.33025580507445079"/>
    <n v="0.33025580507445079"/>
    <n v="0"/>
  </r>
  <r>
    <s v="教培"/>
    <s v="亲子玩乐"/>
    <x v="5"/>
    <x v="3"/>
    <s v="C亲子玩乐"/>
    <x v="10"/>
    <x v="356"/>
    <x v="0"/>
    <n v="70"/>
    <n v="0"/>
    <n v="0.38"/>
    <n v="0"/>
    <n v="6"/>
    <n v="0"/>
    <n v="0"/>
    <n v="0"/>
    <n v="0"/>
    <n v="0.85000000000000009"/>
    <n v="0"/>
    <n v="3905.4999999999995"/>
    <n v="0"/>
    <n v="9.5449654645795028E-4"/>
    <n v="6.6814758252056516E-2"/>
    <n v="6.6814758252056516E-2"/>
    <n v="2"/>
  </r>
  <r>
    <s v="教培"/>
    <s v="亲子玩乐"/>
    <x v="5"/>
    <x v="3"/>
    <s v="C亲子玩乐"/>
    <x v="16"/>
    <x v="357"/>
    <x v="1"/>
    <n v="150"/>
    <n v="0"/>
    <n v="0.38"/>
    <n v="0"/>
    <n v="25"/>
    <n v="0"/>
    <n v="0"/>
    <n v="0"/>
    <n v="0"/>
    <n v="0.85000000000000009"/>
    <n v="0"/>
    <n v="3905.4999999999995"/>
    <n v="0"/>
    <n v="9.5449654645795028E-4"/>
    <n v="0.14317448196869254"/>
    <n v="0.14317448196869254"/>
    <n v="19"/>
  </r>
  <r>
    <s v="教培"/>
    <s v="亲子玩乐"/>
    <x v="5"/>
    <x v="3"/>
    <s v="C亲子玩乐"/>
    <x v="19"/>
    <x v="358"/>
    <x v="1"/>
    <n v="31"/>
    <n v="0"/>
    <n v="0.38"/>
    <n v="0"/>
    <n v="0"/>
    <n v="0"/>
    <n v="0"/>
    <n v="0"/>
    <n v="0"/>
    <n v="0.85000000000000009"/>
    <n v="0"/>
    <n v="3905.4999999999995"/>
    <n v="0"/>
    <n v="9.5449654645795028E-4"/>
    <n v="2.9589392940196458E-2"/>
    <n v="2.9589392940196458E-2"/>
    <n v="0"/>
  </r>
  <r>
    <s v="教培"/>
    <s v="亲子玩乐"/>
    <x v="5"/>
    <x v="3"/>
    <s v="C亲子玩乐"/>
    <x v="16"/>
    <x v="359"/>
    <x v="1"/>
    <n v="42"/>
    <n v="0"/>
    <n v="0.38"/>
    <n v="0"/>
    <n v="3"/>
    <n v="0"/>
    <n v="0"/>
    <n v="0"/>
    <n v="0"/>
    <n v="0.85000000000000009"/>
    <n v="0"/>
    <n v="3905.4999999999995"/>
    <n v="0"/>
    <n v="9.5449654645795028E-4"/>
    <n v="4.0088854951233911E-2"/>
    <n v="4.0088854951233911E-2"/>
    <n v="1"/>
  </r>
  <r>
    <s v="教培"/>
    <s v="亲子玩乐"/>
    <x v="5"/>
    <x v="3"/>
    <s v="C亲子玩乐"/>
    <x v="19"/>
    <x v="360"/>
    <x v="1"/>
    <n v="19"/>
    <n v="0"/>
    <n v="0.38"/>
    <n v="0"/>
    <n v="0"/>
    <n v="0"/>
    <n v="0"/>
    <n v="0"/>
    <n v="0"/>
    <n v="0.85000000000000009"/>
    <n v="0"/>
    <n v="3905.4999999999995"/>
    <n v="0"/>
    <n v="9.5449654645795028E-4"/>
    <n v="1.8135434382701054E-2"/>
    <n v="1.8135434382701054E-2"/>
    <n v="0"/>
  </r>
  <r>
    <s v="教培"/>
    <s v="亲子玩乐"/>
    <x v="5"/>
    <x v="3"/>
    <s v="C亲子玩乐"/>
    <x v="8"/>
    <x v="361"/>
    <x v="0"/>
    <n v="29"/>
    <n v="0"/>
    <n v="0.38"/>
    <n v="0"/>
    <n v="2"/>
    <n v="0"/>
    <n v="0"/>
    <n v="0"/>
    <n v="0"/>
    <n v="0.85000000000000009"/>
    <n v="0"/>
    <n v="3905.4999999999995"/>
    <n v="0"/>
    <n v="9.5449654645795028E-4"/>
    <n v="2.768039984728056E-2"/>
    <n v="2.768039984728056E-2"/>
    <n v="1"/>
  </r>
  <r>
    <s v="教培"/>
    <s v="亲子玩乐"/>
    <x v="5"/>
    <x v="3"/>
    <s v="C亲子玩乐"/>
    <x v="6"/>
    <x v="362"/>
    <x v="0"/>
    <n v="134"/>
    <n v="0"/>
    <n v="0.38"/>
    <n v="0"/>
    <n v="9"/>
    <n v="0"/>
    <n v="0"/>
    <n v="0"/>
    <n v="0"/>
    <n v="0.85000000000000009"/>
    <n v="0"/>
    <n v="3905.4999999999995"/>
    <n v="0"/>
    <n v="9.5449654645795028E-4"/>
    <n v="0.12790253722536535"/>
    <n v="0.12790253722536535"/>
    <n v="12"/>
  </r>
  <r>
    <s v="教培"/>
    <s v="亲子玩乐"/>
    <x v="5"/>
    <x v="3"/>
    <s v="C亲子玩乐"/>
    <x v="31"/>
    <x v="363"/>
    <x v="1"/>
    <n v="2"/>
    <n v="0"/>
    <n v="0.38"/>
    <n v="0"/>
    <n v="0"/>
    <n v="0"/>
    <n v="0"/>
    <n v="0"/>
    <n v="0"/>
    <n v="0.85000000000000009"/>
    <n v="0"/>
    <n v="3905.4999999999995"/>
    <n v="0"/>
    <n v="9.5449654645795028E-4"/>
    <n v="1.9089930929159006E-3"/>
    <n v="1.9089930929159006E-3"/>
    <n v="0"/>
  </r>
  <r>
    <s v="教培"/>
    <s v="亲子玩乐"/>
    <x v="5"/>
    <x v="3"/>
    <s v="C亲子玩乐"/>
    <x v="10"/>
    <x v="364"/>
    <x v="0"/>
    <n v="35"/>
    <n v="0"/>
    <n v="0.38"/>
    <n v="0"/>
    <n v="3"/>
    <n v="0"/>
    <n v="0"/>
    <n v="0"/>
    <n v="0"/>
    <n v="0.85000000000000009"/>
    <n v="0"/>
    <n v="3905.4999999999995"/>
    <n v="0"/>
    <n v="9.5449654645795028E-4"/>
    <n v="3.3407379126028258E-2"/>
    <n v="3.3407379126028258E-2"/>
    <n v="2"/>
  </r>
  <r>
    <s v="教培"/>
    <s v="亲子玩乐"/>
    <x v="5"/>
    <x v="3"/>
    <s v="C亲子玩乐"/>
    <x v="6"/>
    <x v="365"/>
    <x v="0"/>
    <n v="65"/>
    <n v="0"/>
    <n v="0.38"/>
    <n v="0"/>
    <n v="7"/>
    <n v="0"/>
    <n v="0"/>
    <n v="0"/>
    <n v="0"/>
    <n v="0.85000000000000009"/>
    <n v="0"/>
    <n v="3905.4999999999995"/>
    <n v="0"/>
    <n v="9.5449654645795028E-4"/>
    <n v="6.2042275519766765E-2"/>
    <n v="6.2042275519766765E-2"/>
    <n v="7"/>
  </r>
  <r>
    <s v="教培"/>
    <s v="亲子玩乐"/>
    <x v="5"/>
    <x v="3"/>
    <s v="C亲子玩乐"/>
    <x v="19"/>
    <x v="366"/>
    <x v="1"/>
    <n v="26"/>
    <n v="0"/>
    <n v="0.38"/>
    <n v="0"/>
    <n v="0"/>
    <n v="0"/>
    <n v="0"/>
    <n v="0"/>
    <n v="0"/>
    <n v="0.85000000000000009"/>
    <n v="0"/>
    <n v="3905.4999999999995"/>
    <n v="0"/>
    <n v="9.5449654645795028E-4"/>
    <n v="2.4816910207906707E-2"/>
    <n v="2.4816910207906707E-2"/>
    <n v="0"/>
  </r>
  <r>
    <s v="教培"/>
    <s v="亲子玩乐"/>
    <x v="5"/>
    <x v="3"/>
    <s v="C亲子玩乐"/>
    <x v="27"/>
    <x v="367"/>
    <x v="1"/>
    <n v="96"/>
    <n v="0"/>
    <n v="0.38"/>
    <n v="0"/>
    <n v="5"/>
    <n v="0"/>
    <n v="0"/>
    <n v="0"/>
    <n v="0"/>
    <n v="0.85000000000000009"/>
    <n v="0"/>
    <n v="3905.4999999999995"/>
    <n v="0"/>
    <n v="9.5449654645795028E-4"/>
    <n v="9.1631668459963234E-2"/>
    <n v="9.1631668459963234E-2"/>
    <n v="1"/>
  </r>
  <r>
    <s v="教培"/>
    <s v="亲子玩乐"/>
    <x v="5"/>
    <x v="3"/>
    <s v="C亲子玩乐"/>
    <x v="27"/>
    <x v="368"/>
    <x v="1"/>
    <n v="107"/>
    <n v="0"/>
    <n v="0.38"/>
    <n v="0"/>
    <n v="6"/>
    <n v="0"/>
    <n v="0"/>
    <n v="0"/>
    <n v="0"/>
    <n v="0.85000000000000009"/>
    <n v="0"/>
    <n v="3905.4999999999995"/>
    <n v="0"/>
    <n v="9.5449654645795028E-4"/>
    <n v="0.10213113047100068"/>
    <n v="0.10213113047100068"/>
    <n v="0"/>
  </r>
  <r>
    <s v="教培"/>
    <s v="亲子玩乐"/>
    <x v="5"/>
    <x v="3"/>
    <s v="C亲子玩乐"/>
    <x v="27"/>
    <x v="369"/>
    <x v="1"/>
    <n v="92"/>
    <n v="1"/>
    <n v="0.38"/>
    <n v="0.01"/>
    <n v="4"/>
    <n v="1"/>
    <n v="0.25"/>
    <n v="0"/>
    <n v="1"/>
    <n v="0.85000000000000009"/>
    <n v="0.72941176470588232"/>
    <n v="3905.4999999999995"/>
    <n v="2848.7176470588229"/>
    <n v="9.5449654645795028E-4"/>
    <n v="8.781368227413143E-2"/>
    <n v="0.38"/>
    <n v="0"/>
  </r>
  <r>
    <s v="教培"/>
    <s v="亲子玩乐"/>
    <x v="5"/>
    <x v="3"/>
    <s v="C亲子玩乐"/>
    <x v="19"/>
    <x v="370"/>
    <x v="1"/>
    <n v="65"/>
    <n v="0"/>
    <n v="0.38"/>
    <n v="0"/>
    <n v="8"/>
    <n v="0"/>
    <n v="0"/>
    <n v="0"/>
    <n v="0"/>
    <n v="0.85000000000000009"/>
    <n v="0"/>
    <n v="3905.4999999999995"/>
    <n v="0"/>
    <n v="9.5449654645795028E-4"/>
    <n v="6.2042275519766765E-2"/>
    <n v="6.2042275519766765E-2"/>
    <n v="6"/>
  </r>
  <r>
    <s v="教培"/>
    <s v="亲子玩乐"/>
    <x v="5"/>
    <x v="3"/>
    <s v="C亲子玩乐"/>
    <x v="9"/>
    <x v="371"/>
    <x v="0"/>
    <n v="84"/>
    <n v="0"/>
    <n v="0.38"/>
    <n v="0"/>
    <n v="4"/>
    <n v="0"/>
    <n v="0"/>
    <n v="0"/>
    <n v="0"/>
    <n v="0.85000000000000009"/>
    <n v="0"/>
    <n v="3905.4999999999995"/>
    <n v="0"/>
    <n v="9.5449654645795028E-4"/>
    <n v="8.0177709902467822E-2"/>
    <n v="8.0177709902467822E-2"/>
    <n v="0"/>
  </r>
  <r>
    <s v="教培"/>
    <s v="素质教育"/>
    <x v="6"/>
    <x v="0"/>
    <s v="1S感统教育"/>
    <x v="0"/>
    <x v="0"/>
    <x v="0"/>
    <n v="67"/>
    <n v="12"/>
    <n v="0.68600000000000005"/>
    <n v="0.18"/>
    <n v="2"/>
    <n v="2"/>
    <n v="1"/>
    <n v="0.36719999999999997"/>
    <n v="2"/>
    <n v="0.85000000000000009"/>
    <n v="0.73882352941176455"/>
    <n v="6935"/>
    <n v="5123.7411764705876"/>
    <e v="#N/A"/>
    <e v="#N/A"/>
    <e v="#N/A"/>
    <n v="3"/>
  </r>
  <r>
    <s v="教培"/>
    <s v="素质教育"/>
    <x v="6"/>
    <x v="0"/>
    <s v="1S感统教育"/>
    <x v="1"/>
    <x v="1"/>
    <x v="1"/>
    <n v="70"/>
    <n v="12"/>
    <n v="0.68600000000000005"/>
    <n v="0.17"/>
    <n v="7"/>
    <n v="5"/>
    <n v="0.71"/>
    <n v="0.36719999999999997"/>
    <n v="5"/>
    <n v="0.85000000000000009"/>
    <n v="1.8470588235294114"/>
    <n v="6935"/>
    <n v="12809.352941176468"/>
    <e v="#N/A"/>
    <e v="#N/A"/>
    <e v="#N/A"/>
    <n v="8"/>
  </r>
  <r>
    <s v="教培"/>
    <s v="素质教育"/>
    <x v="6"/>
    <x v="1"/>
    <s v="A感统教育"/>
    <x v="2"/>
    <x v="2"/>
    <x v="1"/>
    <n v="34"/>
    <n v="3"/>
    <n v="0.68600000000000005"/>
    <n v="0.09"/>
    <n v="0"/>
    <n v="0"/>
    <n v="0"/>
    <n v="1"/>
    <n v="0"/>
    <n v="0.85000000000000009"/>
    <n v="0"/>
    <n v="6971.5000000000009"/>
    <n v="0"/>
    <e v="#N/A"/>
    <e v="#N/A"/>
    <e v="#N/A"/>
    <n v="4"/>
  </r>
  <r>
    <s v="教培"/>
    <s v="素质教育"/>
    <x v="6"/>
    <x v="1"/>
    <s v="A感统教育"/>
    <x v="3"/>
    <x v="3"/>
    <x v="0"/>
    <n v="45"/>
    <n v="8"/>
    <n v="0.68600000000000005"/>
    <n v="0.18"/>
    <n v="2"/>
    <n v="2"/>
    <n v="1"/>
    <n v="1"/>
    <n v="2"/>
    <n v="0.85000000000000009"/>
    <n v="0.73882352941176455"/>
    <n v="6971.5000000000009"/>
    <n v="5150.708235294117"/>
    <e v="#N/A"/>
    <e v="#N/A"/>
    <e v="#N/A"/>
    <n v="4"/>
  </r>
  <r>
    <s v="教培"/>
    <s v="素质教育"/>
    <x v="6"/>
    <x v="1"/>
    <s v="A感统教育"/>
    <x v="4"/>
    <x v="4"/>
    <x v="1"/>
    <n v="42"/>
    <n v="4"/>
    <n v="0.68600000000000005"/>
    <n v="0.1"/>
    <n v="0"/>
    <n v="0"/>
    <n v="0"/>
    <n v="1"/>
    <n v="0"/>
    <n v="0.85000000000000009"/>
    <n v="0"/>
    <n v="6971.5000000000009"/>
    <n v="0"/>
    <e v="#N/A"/>
    <e v="#N/A"/>
    <e v="#N/A"/>
    <n v="0"/>
  </r>
  <r>
    <s v="教培"/>
    <s v="素质教育"/>
    <x v="6"/>
    <x v="1"/>
    <s v="A感统教育"/>
    <x v="5"/>
    <x v="5"/>
    <x v="0"/>
    <n v="48"/>
    <n v="6"/>
    <n v="0.68600000000000005"/>
    <n v="0.13"/>
    <n v="2"/>
    <n v="2"/>
    <n v="1"/>
    <n v="1"/>
    <n v="2"/>
    <n v="0.85000000000000009"/>
    <n v="0.73882352941176455"/>
    <n v="6971.5000000000009"/>
    <n v="5150.708235294117"/>
    <e v="#N/A"/>
    <e v="#N/A"/>
    <e v="#N/A"/>
    <n v="8"/>
  </r>
  <r>
    <s v="教培"/>
    <s v="素质教育"/>
    <x v="6"/>
    <x v="1"/>
    <s v="A感统教育"/>
    <x v="6"/>
    <x v="6"/>
    <x v="0"/>
    <n v="26"/>
    <n v="10"/>
    <n v="0.68600000000000005"/>
    <n v="0.38"/>
    <n v="4"/>
    <n v="4"/>
    <n v="1"/>
    <n v="1"/>
    <n v="4"/>
    <n v="0.85000000000000009"/>
    <n v="1.4776470588235291"/>
    <n v="6971.5000000000009"/>
    <n v="10301.416470588234"/>
    <e v="#N/A"/>
    <e v="#N/A"/>
    <e v="#N/A"/>
    <n v="2"/>
  </r>
  <r>
    <s v="教培"/>
    <s v="素质教育"/>
    <x v="6"/>
    <x v="1"/>
    <s v="A感统教育"/>
    <x v="3"/>
    <x v="7"/>
    <x v="0"/>
    <n v="56"/>
    <n v="6"/>
    <n v="0.68600000000000005"/>
    <n v="0.11"/>
    <n v="1"/>
    <n v="1"/>
    <n v="1"/>
    <n v="1"/>
    <n v="1"/>
    <n v="0.85000000000000009"/>
    <n v="0.36941176470588227"/>
    <n v="6971.5000000000009"/>
    <n v="2575.3541176470585"/>
    <e v="#N/A"/>
    <e v="#N/A"/>
    <e v="#N/A"/>
    <n v="4"/>
  </r>
  <r>
    <s v="教培"/>
    <s v="素质教育"/>
    <x v="6"/>
    <x v="2"/>
    <s v="B感统教育"/>
    <x v="3"/>
    <x v="8"/>
    <x v="0"/>
    <n v="23"/>
    <n v="6"/>
    <n v="0.68600000000000005"/>
    <n v="0.26"/>
    <n v="3"/>
    <n v="3"/>
    <n v="1"/>
    <n v="0.91800000000000004"/>
    <n v="3"/>
    <n v="0.85000000000000009"/>
    <n v="1.1082352941176468"/>
    <n v="5767"/>
    <n v="6391.1929411764686"/>
    <e v="#N/A"/>
    <e v="#N/A"/>
    <e v="#N/A"/>
    <n v="1"/>
  </r>
  <r>
    <s v="教培"/>
    <s v="素质教育"/>
    <x v="6"/>
    <x v="2"/>
    <s v="B感统教育"/>
    <x v="3"/>
    <x v="9"/>
    <x v="0"/>
    <n v="28"/>
    <n v="3"/>
    <n v="0.68600000000000005"/>
    <n v="0.11"/>
    <n v="0"/>
    <n v="0"/>
    <n v="0"/>
    <n v="0.91800000000000004"/>
    <n v="0"/>
    <n v="0.85000000000000009"/>
    <n v="0"/>
    <n v="5767"/>
    <n v="0"/>
    <e v="#N/A"/>
    <e v="#N/A"/>
    <e v="#N/A"/>
    <n v="4"/>
  </r>
  <r>
    <s v="教培"/>
    <s v="素质教育"/>
    <x v="6"/>
    <x v="2"/>
    <s v="B感统教育"/>
    <x v="7"/>
    <x v="10"/>
    <x v="0"/>
    <n v="22"/>
    <n v="2"/>
    <n v="0.68600000000000005"/>
    <n v="0.09"/>
    <n v="1"/>
    <n v="1"/>
    <n v="1"/>
    <n v="0.91800000000000004"/>
    <n v="1"/>
    <n v="0.85000000000000009"/>
    <n v="0.36941176470588227"/>
    <n v="5767"/>
    <n v="2130.3976470588232"/>
    <e v="#N/A"/>
    <e v="#N/A"/>
    <e v="#N/A"/>
    <n v="0"/>
  </r>
  <r>
    <s v="教培"/>
    <s v="素质教育"/>
    <x v="6"/>
    <x v="2"/>
    <s v="B感统教育"/>
    <x v="8"/>
    <x v="11"/>
    <x v="0"/>
    <n v="20"/>
    <n v="2"/>
    <n v="0.68600000000000005"/>
    <n v="0.1"/>
    <n v="0"/>
    <n v="0"/>
    <n v="0"/>
    <n v="0.91800000000000004"/>
    <n v="0"/>
    <n v="0.85000000000000009"/>
    <n v="0"/>
    <n v="5767"/>
    <n v="0"/>
    <e v="#N/A"/>
    <e v="#N/A"/>
    <e v="#N/A"/>
    <n v="0"/>
  </r>
  <r>
    <s v="教培"/>
    <s v="素质教育"/>
    <x v="6"/>
    <x v="2"/>
    <s v="B感统教育"/>
    <x v="9"/>
    <x v="12"/>
    <x v="0"/>
    <n v="16"/>
    <n v="0"/>
    <n v="0.68600000000000005"/>
    <n v="0"/>
    <n v="0"/>
    <n v="0"/>
    <n v="0"/>
    <n v="0.91800000000000004"/>
    <n v="0"/>
    <n v="0.85000000000000009"/>
    <n v="0"/>
    <n v="5767"/>
    <n v="0"/>
    <e v="#N/A"/>
    <e v="#N/A"/>
    <e v="#N/A"/>
    <n v="0"/>
  </r>
  <r>
    <s v="教培"/>
    <s v="素质教育"/>
    <x v="6"/>
    <x v="2"/>
    <s v="B感统教育"/>
    <x v="10"/>
    <x v="13"/>
    <x v="0"/>
    <n v="24"/>
    <n v="8"/>
    <n v="0.68600000000000005"/>
    <n v="0.33"/>
    <n v="5"/>
    <n v="4"/>
    <n v="0.8"/>
    <n v="0.91800000000000004"/>
    <n v="4.59"/>
    <n v="0.85000000000000009"/>
    <n v="2.1717647058823522"/>
    <n v="5767"/>
    <n v="12524.567058823524"/>
    <e v="#N/A"/>
    <e v="#N/A"/>
    <e v="#N/A"/>
    <n v="2"/>
  </r>
  <r>
    <s v="教培"/>
    <s v="素质教育"/>
    <x v="6"/>
    <x v="2"/>
    <s v="B感统教育"/>
    <x v="11"/>
    <x v="14"/>
    <x v="1"/>
    <n v="38"/>
    <n v="2"/>
    <n v="0.68600000000000005"/>
    <n v="0.05"/>
    <n v="1"/>
    <n v="1"/>
    <n v="1"/>
    <n v="0.91800000000000004"/>
    <n v="1"/>
    <n v="0.85000000000000009"/>
    <n v="0.36941176470588227"/>
    <n v="5767"/>
    <n v="2130.3976470588232"/>
    <e v="#N/A"/>
    <e v="#N/A"/>
    <e v="#N/A"/>
    <n v="0"/>
  </r>
  <r>
    <s v="教培"/>
    <s v="素质教育"/>
    <x v="6"/>
    <x v="2"/>
    <s v="B感统教育"/>
    <x v="5"/>
    <x v="15"/>
    <x v="0"/>
    <n v="20"/>
    <n v="2"/>
    <n v="0.68600000000000005"/>
    <n v="0.1"/>
    <n v="0"/>
    <n v="0"/>
    <n v="0"/>
    <n v="0.91800000000000004"/>
    <n v="0"/>
    <n v="0.85000000000000009"/>
    <n v="0"/>
    <n v="5767"/>
    <n v="0"/>
    <e v="#N/A"/>
    <e v="#N/A"/>
    <e v="#N/A"/>
    <n v="1"/>
  </r>
  <r>
    <s v="教培"/>
    <s v="素质教育"/>
    <x v="6"/>
    <x v="2"/>
    <s v="B感统教育"/>
    <x v="2"/>
    <x v="16"/>
    <x v="1"/>
    <n v="18"/>
    <n v="2"/>
    <n v="0.68600000000000005"/>
    <n v="0.11"/>
    <n v="0"/>
    <n v="0"/>
    <n v="0"/>
    <n v="0.91800000000000004"/>
    <n v="0"/>
    <n v="0.85000000000000009"/>
    <n v="0"/>
    <n v="5767"/>
    <n v="0"/>
    <e v="#N/A"/>
    <e v="#N/A"/>
    <e v="#N/A"/>
    <n v="1"/>
  </r>
  <r>
    <s v="教培"/>
    <s v="素质教育"/>
    <x v="6"/>
    <x v="2"/>
    <s v="B感统教育"/>
    <x v="12"/>
    <x v="17"/>
    <x v="0"/>
    <n v="24"/>
    <n v="3"/>
    <n v="0.68600000000000005"/>
    <n v="0.13"/>
    <n v="3"/>
    <n v="3"/>
    <n v="1"/>
    <n v="0.91800000000000004"/>
    <n v="3"/>
    <n v="0.85000000000000009"/>
    <n v="1.1082352941176468"/>
    <n v="5767"/>
    <n v="6391.1929411764686"/>
    <e v="#N/A"/>
    <e v="#N/A"/>
    <e v="#N/A"/>
    <n v="0"/>
  </r>
  <r>
    <s v="教培"/>
    <s v="素质教育"/>
    <x v="6"/>
    <x v="2"/>
    <s v="B感统教育"/>
    <x v="13"/>
    <x v="18"/>
    <x v="1"/>
    <n v="21"/>
    <n v="3"/>
    <n v="0.68600000000000005"/>
    <n v="0.14000000000000001"/>
    <n v="1"/>
    <n v="0"/>
    <n v="0"/>
    <n v="0.91800000000000004"/>
    <n v="0.91800000000000004"/>
    <n v="0.85000000000000009"/>
    <n v="1.0799999999999998"/>
    <n v="5767"/>
    <n v="6228.3599999999988"/>
    <e v="#N/A"/>
    <e v="#N/A"/>
    <e v="#N/A"/>
    <n v="0"/>
  </r>
  <r>
    <s v="教培"/>
    <s v="素质教育"/>
    <x v="6"/>
    <x v="2"/>
    <s v="B感统教育"/>
    <x v="14"/>
    <x v="19"/>
    <x v="1"/>
    <n v="19"/>
    <n v="2"/>
    <n v="0.68600000000000005"/>
    <n v="0.11"/>
    <n v="2"/>
    <n v="1"/>
    <n v="0.5"/>
    <n v="0.91800000000000004"/>
    <n v="1.8360000000000001"/>
    <n v="0.85000000000000009"/>
    <n v="1.3529411764705881"/>
    <n v="5767"/>
    <n v="7802.411764705882"/>
    <e v="#N/A"/>
    <e v="#N/A"/>
    <e v="#N/A"/>
    <n v="1"/>
  </r>
  <r>
    <s v="教培"/>
    <s v="素质教育"/>
    <x v="6"/>
    <x v="2"/>
    <s v="B感统教育"/>
    <x v="5"/>
    <x v="20"/>
    <x v="0"/>
    <n v="22"/>
    <n v="0"/>
    <n v="0.68600000000000005"/>
    <n v="0"/>
    <n v="0"/>
    <n v="0"/>
    <n v="0"/>
    <n v="0.91800000000000004"/>
    <n v="0"/>
    <n v="0.85000000000000009"/>
    <n v="0"/>
    <n v="5767"/>
    <n v="0"/>
    <e v="#N/A"/>
    <e v="#N/A"/>
    <e v="#N/A"/>
    <n v="0"/>
  </r>
  <r>
    <s v="教培"/>
    <s v="素质教育"/>
    <x v="6"/>
    <x v="2"/>
    <s v="B感统教育"/>
    <x v="9"/>
    <x v="21"/>
    <x v="0"/>
    <n v="19"/>
    <n v="1"/>
    <n v="0.68600000000000005"/>
    <n v="0.05"/>
    <n v="0"/>
    <n v="0"/>
    <n v="0"/>
    <n v="0.91800000000000004"/>
    <n v="0"/>
    <n v="0.85000000000000009"/>
    <n v="0"/>
    <n v="5767"/>
    <n v="0"/>
    <e v="#N/A"/>
    <e v="#N/A"/>
    <e v="#N/A"/>
    <n v="0"/>
  </r>
  <r>
    <s v="教培"/>
    <s v="素质教育"/>
    <x v="6"/>
    <x v="2"/>
    <s v="B感统教育"/>
    <x v="2"/>
    <x v="22"/>
    <x v="1"/>
    <n v="25"/>
    <n v="5"/>
    <n v="0.68600000000000005"/>
    <n v="0.2"/>
    <n v="3"/>
    <n v="3"/>
    <n v="1"/>
    <n v="0.91800000000000004"/>
    <n v="3"/>
    <n v="0.85000000000000009"/>
    <n v="1.1082352941176468"/>
    <n v="5767"/>
    <n v="6391.1929411764686"/>
    <e v="#N/A"/>
    <e v="#N/A"/>
    <e v="#N/A"/>
    <n v="1"/>
  </r>
  <r>
    <s v="教培"/>
    <s v="素质教育"/>
    <x v="6"/>
    <x v="2"/>
    <s v="B感统教育"/>
    <x v="15"/>
    <x v="23"/>
    <x v="1"/>
    <n v="33"/>
    <n v="5"/>
    <n v="0.68600000000000005"/>
    <n v="0.15"/>
    <n v="3"/>
    <n v="3"/>
    <n v="1"/>
    <n v="0.91800000000000004"/>
    <n v="3"/>
    <n v="0.85000000000000009"/>
    <n v="1.1082352941176468"/>
    <n v="5767"/>
    <n v="6391.1929411764686"/>
    <e v="#N/A"/>
    <e v="#N/A"/>
    <e v="#N/A"/>
    <n v="1"/>
  </r>
  <r>
    <s v="教培"/>
    <s v="素质教育"/>
    <x v="6"/>
    <x v="2"/>
    <s v="B感统教育"/>
    <x v="16"/>
    <x v="24"/>
    <x v="1"/>
    <n v="44"/>
    <n v="5"/>
    <n v="0.68600000000000005"/>
    <n v="0.11"/>
    <n v="2"/>
    <n v="2"/>
    <n v="1"/>
    <n v="0.91800000000000004"/>
    <n v="2"/>
    <n v="0.85000000000000009"/>
    <n v="0.73882352941176455"/>
    <n v="5767"/>
    <n v="4260.7952941176463"/>
    <e v="#N/A"/>
    <e v="#N/A"/>
    <e v="#N/A"/>
    <n v="3"/>
  </r>
  <r>
    <s v="教培"/>
    <s v="素质教育"/>
    <x v="6"/>
    <x v="2"/>
    <s v="B感统教育"/>
    <x v="17"/>
    <x v="25"/>
    <x v="1"/>
    <n v="58"/>
    <n v="9"/>
    <n v="0.68600000000000005"/>
    <n v="0.16"/>
    <n v="2"/>
    <n v="2"/>
    <n v="1"/>
    <n v="0.91800000000000004"/>
    <n v="2"/>
    <n v="0.85000000000000009"/>
    <n v="0.73882352941176455"/>
    <n v="5767"/>
    <n v="4260.7952941176463"/>
    <e v="#N/A"/>
    <e v="#N/A"/>
    <e v="#N/A"/>
    <n v="0"/>
  </r>
  <r>
    <s v="教培"/>
    <s v="素质教育"/>
    <x v="6"/>
    <x v="2"/>
    <s v="B感统教育"/>
    <x v="18"/>
    <x v="26"/>
    <x v="0"/>
    <n v="12"/>
    <n v="2"/>
    <n v="0.68600000000000005"/>
    <n v="0.17"/>
    <n v="2"/>
    <n v="2"/>
    <n v="1"/>
    <n v="0.91800000000000004"/>
    <n v="2"/>
    <n v="0.85000000000000009"/>
    <n v="0.73882352941176455"/>
    <n v="5767"/>
    <n v="4260.7952941176463"/>
    <e v="#N/A"/>
    <e v="#N/A"/>
    <e v="#N/A"/>
    <n v="0"/>
  </r>
  <r>
    <s v="教培"/>
    <s v="素质教育"/>
    <x v="6"/>
    <x v="2"/>
    <s v="B感统教育"/>
    <x v="14"/>
    <x v="27"/>
    <x v="1"/>
    <n v="27"/>
    <n v="4"/>
    <n v="0.68600000000000005"/>
    <n v="0.15"/>
    <n v="2"/>
    <n v="2"/>
    <n v="1"/>
    <n v="0.91800000000000004"/>
    <n v="2"/>
    <n v="0.85000000000000009"/>
    <n v="0.73882352941176455"/>
    <n v="5767"/>
    <n v="4260.7952941176463"/>
    <e v="#N/A"/>
    <e v="#N/A"/>
    <e v="#N/A"/>
    <n v="1"/>
  </r>
  <r>
    <s v="教培"/>
    <s v="素质教育"/>
    <x v="6"/>
    <x v="3"/>
    <s v="C感统教育"/>
    <x v="19"/>
    <x v="28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29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30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9"/>
    <x v="31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32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33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34"/>
    <x v="0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35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36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1"/>
    <x v="37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38"/>
    <x v="0"/>
    <n v="9"/>
    <n v="1"/>
    <n v="0.68600000000000005"/>
    <n v="0.11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39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40"/>
    <x v="1"/>
    <n v="1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41"/>
    <x v="1"/>
    <n v="28"/>
    <n v="1"/>
    <n v="0.68600000000000005"/>
    <n v="0.04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1"/>
  </r>
  <r>
    <s v="教培"/>
    <s v="素质教育"/>
    <x v="6"/>
    <x v="3"/>
    <s v="C感统教育"/>
    <x v="12"/>
    <x v="42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44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5"/>
    <x v="45"/>
    <x v="0"/>
    <n v="4"/>
    <n v="1"/>
    <n v="0.68600000000000005"/>
    <n v="0.25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46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47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48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49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50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51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52"/>
    <x v="0"/>
    <n v="11"/>
    <n v="1"/>
    <n v="0.68600000000000005"/>
    <n v="0.09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53"/>
    <x v="0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55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56"/>
    <x v="0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57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58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59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60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61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62"/>
    <x v="1"/>
    <n v="24"/>
    <n v="0"/>
    <n v="0.68600000000000005"/>
    <n v="0"/>
    <n v="1"/>
    <n v="0"/>
    <n v="0"/>
    <n v="0.88090909090909097"/>
    <n v="0.88090909090909097"/>
    <n v="0.85000000000000009"/>
    <n v="1.0363636363636364"/>
    <n v="3759.5000000000005"/>
    <n v="3896.2090909090916"/>
    <e v="#N/A"/>
    <e v="#N/A"/>
    <e v="#N/A"/>
    <n v="1"/>
  </r>
  <r>
    <s v="教培"/>
    <s v="素质教育"/>
    <x v="6"/>
    <x v="3"/>
    <s v="C感统教育"/>
    <x v="12"/>
    <x v="63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64"/>
    <x v="1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65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67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68"/>
    <x v="0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69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70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71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72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73"/>
    <x v="1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74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75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76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77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78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9"/>
    <x v="79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80"/>
    <x v="1"/>
    <n v="10"/>
    <n v="1"/>
    <n v="0.68600000000000005"/>
    <n v="0.1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16"/>
    <x v="81"/>
    <x v="1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82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84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5"/>
    <x v="86"/>
    <x v="0"/>
    <n v="1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8"/>
    <x v="87"/>
    <x v="2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88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89"/>
    <x v="1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90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91"/>
    <x v="1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1"/>
    <x v="92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93"/>
    <x v="1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94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95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96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97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98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99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100"/>
    <x v="1"/>
    <n v="19"/>
    <n v="0"/>
    <n v="0.68600000000000005"/>
    <n v="0"/>
    <n v="1"/>
    <n v="0"/>
    <n v="0"/>
    <n v="0.88090909090909097"/>
    <n v="0.88090909090909097"/>
    <n v="0.85000000000000009"/>
    <n v="1.0363636363636364"/>
    <n v="3759.5000000000005"/>
    <n v="3896.2090909090916"/>
    <e v="#N/A"/>
    <e v="#N/A"/>
    <e v="#N/A"/>
    <n v="0"/>
  </r>
  <r>
    <s v="教培"/>
    <s v="素质教育"/>
    <x v="6"/>
    <x v="3"/>
    <s v="C感统教育"/>
    <x v="26"/>
    <x v="101"/>
    <x v="1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102"/>
    <x v="1"/>
    <n v="13"/>
    <n v="1"/>
    <n v="0.68600000000000005"/>
    <n v="0.08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103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104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5"/>
    <x v="105"/>
    <x v="0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22"/>
    <x v="106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107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1"/>
    <x v="108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109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110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111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112"/>
    <x v="1"/>
    <n v="11"/>
    <n v="1"/>
    <n v="0.68600000000000005"/>
    <n v="0.09"/>
    <n v="2"/>
    <n v="1"/>
    <n v="0.5"/>
    <n v="0.88090909090909097"/>
    <n v="1.7618181818181819"/>
    <n v="0.85000000000000009"/>
    <n v="1.2656684491978607"/>
    <n v="3759.5000000000005"/>
    <n v="4758.2805347593576"/>
    <e v="#N/A"/>
    <e v="#N/A"/>
    <e v="#N/A"/>
    <n v="0"/>
  </r>
  <r>
    <s v="教培"/>
    <s v="素质教育"/>
    <x v="6"/>
    <x v="3"/>
    <s v="C感统教育"/>
    <x v="19"/>
    <x v="113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114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13"/>
    <x v="115"/>
    <x v="1"/>
    <n v="22"/>
    <n v="1"/>
    <n v="0.68600000000000005"/>
    <n v="0.05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22"/>
    <x v="116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117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118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119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120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121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9"/>
    <x v="122"/>
    <x v="0"/>
    <n v="9"/>
    <n v="1"/>
    <n v="0.68600000000000005"/>
    <n v="0.11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123"/>
    <x v="0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15"/>
    <x v="124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125"/>
    <x v="1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126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127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128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129"/>
    <x v="1"/>
    <n v="11"/>
    <n v="1"/>
    <n v="0.68600000000000005"/>
    <n v="0.09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6"/>
    <x v="130"/>
    <x v="0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131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132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133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134"/>
    <x v="0"/>
    <n v="7"/>
    <n v="2"/>
    <n v="0.68600000000000005"/>
    <n v="0.28999999999999998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135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136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0"/>
    <x v="137"/>
    <x v="2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138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139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140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141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142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143"/>
    <x v="1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144"/>
    <x v="0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145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146"/>
    <x v="1"/>
    <n v="5"/>
    <n v="1"/>
    <n v="0.68600000000000005"/>
    <n v="0.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147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148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149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150"/>
    <x v="1"/>
    <n v="17"/>
    <n v="2"/>
    <n v="0.68600000000000005"/>
    <n v="0.1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151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152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153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154"/>
    <x v="1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155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156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157"/>
    <x v="1"/>
    <n v="20"/>
    <n v="3"/>
    <n v="0.68600000000000005"/>
    <n v="0.15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12"/>
    <x v="158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159"/>
    <x v="1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160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161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162"/>
    <x v="0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163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164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165"/>
    <x v="0"/>
    <n v="2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166"/>
    <x v="1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167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168"/>
    <x v="0"/>
    <n v="5"/>
    <n v="1"/>
    <n v="0.68600000000000005"/>
    <n v="0.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169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0"/>
    <x v="170"/>
    <x v="2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171"/>
    <x v="0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172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173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174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175"/>
    <x v="1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176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0"/>
    <x v="178"/>
    <x v="2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179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181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182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0"/>
    <x v="183"/>
    <x v="2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184"/>
    <x v="0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185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186"/>
    <x v="1"/>
    <n v="4"/>
    <n v="1"/>
    <n v="0.68600000000000005"/>
    <n v="0.25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12"/>
    <x v="187"/>
    <x v="0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188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189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190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191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192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193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194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197"/>
    <x v="1"/>
    <n v="5"/>
    <n v="1"/>
    <n v="0.68600000000000005"/>
    <n v="0.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198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199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200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01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202"/>
    <x v="0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203"/>
    <x v="0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204"/>
    <x v="1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205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206"/>
    <x v="1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207"/>
    <x v="0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208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09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3"/>
    <x v="210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11"/>
    <x v="0"/>
    <n v="11"/>
    <n v="1"/>
    <n v="0.68600000000000005"/>
    <n v="0.09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10"/>
    <x v="212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213"/>
    <x v="1"/>
    <n v="2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7"/>
    <x v="214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15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9"/>
    <x v="216"/>
    <x v="0"/>
    <n v="1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217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218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219"/>
    <x v="1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220"/>
    <x v="1"/>
    <n v="1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221"/>
    <x v="1"/>
    <n v="11"/>
    <n v="2"/>
    <n v="0.68600000000000005"/>
    <n v="0.18"/>
    <n v="2"/>
    <n v="2"/>
    <n v="1"/>
    <n v="0.88090909090909097"/>
    <n v="2"/>
    <n v="0.85000000000000009"/>
    <n v="0.73882352941176455"/>
    <n v="3759.5000000000005"/>
    <n v="2777.6070588235293"/>
    <e v="#N/A"/>
    <e v="#N/A"/>
    <e v="#N/A"/>
    <n v="0"/>
  </r>
  <r>
    <s v="教培"/>
    <s v="素质教育"/>
    <x v="6"/>
    <x v="3"/>
    <s v="C感统教育"/>
    <x v="16"/>
    <x v="222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1"/>
    <x v="223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226"/>
    <x v="0"/>
    <n v="7"/>
    <n v="1"/>
    <n v="0.68600000000000005"/>
    <n v="0.14000000000000001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31"/>
    <x v="227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228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229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230"/>
    <x v="0"/>
    <n v="8"/>
    <n v="2"/>
    <n v="0.68600000000000005"/>
    <n v="0.25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231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32"/>
    <x v="0"/>
    <n v="8"/>
    <n v="2"/>
    <n v="0.68600000000000005"/>
    <n v="0.25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233"/>
    <x v="1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5"/>
    <x v="234"/>
    <x v="0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235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236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37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238"/>
    <x v="0"/>
    <n v="2"/>
    <n v="1"/>
    <n v="0.68600000000000005"/>
    <n v="0.5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239"/>
    <x v="1"/>
    <n v="6"/>
    <n v="1"/>
    <n v="0.68600000000000005"/>
    <n v="0.17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240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9"/>
    <x v="241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242"/>
    <x v="1"/>
    <n v="16"/>
    <n v="1"/>
    <n v="0.68600000000000005"/>
    <n v="0.06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6"/>
    <x v="243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44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245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2"/>
    <x v="246"/>
    <x v="2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247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248"/>
    <x v="1"/>
    <n v="1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249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250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251"/>
    <x v="0"/>
    <n v="10"/>
    <n v="1"/>
    <n v="0.68600000000000005"/>
    <n v="0.1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1"/>
    <x v="252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253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54"/>
    <x v="0"/>
    <n v="7"/>
    <n v="1"/>
    <n v="0.68600000000000005"/>
    <n v="0.14000000000000001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20"/>
    <x v="255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256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257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258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259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260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262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263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264"/>
    <x v="0"/>
    <n v="1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265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266"/>
    <x v="1"/>
    <n v="1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267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268"/>
    <x v="1"/>
    <n v="4"/>
    <n v="1"/>
    <n v="0.68600000000000005"/>
    <n v="0.25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1"/>
    <x v="269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270"/>
    <x v="1"/>
    <n v="20"/>
    <n v="2"/>
    <n v="0.68600000000000005"/>
    <n v="0.1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271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273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274"/>
    <x v="0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5"/>
    <x v="275"/>
    <x v="0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2"/>
  </r>
  <r>
    <s v="教培"/>
    <s v="素质教育"/>
    <x v="6"/>
    <x v="3"/>
    <s v="C感统教育"/>
    <x v="19"/>
    <x v="276"/>
    <x v="1"/>
    <n v="1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277"/>
    <x v="1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4"/>
    <x v="278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79"/>
    <x v="0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281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5"/>
    <x v="282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283"/>
    <x v="0"/>
    <n v="10"/>
    <n v="2"/>
    <n v="0.68600000000000005"/>
    <n v="0.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284"/>
    <x v="0"/>
    <n v="11"/>
    <n v="1"/>
    <n v="0.68600000000000005"/>
    <n v="0.09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285"/>
    <x v="0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286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9"/>
    <x v="287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14"/>
    <x v="288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289"/>
    <x v="0"/>
    <n v="5"/>
    <n v="1"/>
    <n v="0.68600000000000005"/>
    <n v="0.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290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291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292"/>
    <x v="0"/>
    <n v="7"/>
    <n v="2"/>
    <n v="0.68600000000000005"/>
    <n v="0.28999999999999998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293"/>
    <x v="1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294"/>
    <x v="0"/>
    <n v="1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5"/>
    <x v="295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296"/>
    <x v="0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297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1"/>
    <x v="298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299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300"/>
    <x v="0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301"/>
    <x v="1"/>
    <n v="18"/>
    <n v="4"/>
    <n v="0.68600000000000005"/>
    <n v="0.22"/>
    <n v="2"/>
    <n v="2"/>
    <n v="1"/>
    <n v="0.88090909090909097"/>
    <n v="2"/>
    <n v="0.85000000000000009"/>
    <n v="0.73882352941176455"/>
    <n v="3759.5000000000005"/>
    <n v="2777.6070588235293"/>
    <e v="#N/A"/>
    <e v="#N/A"/>
    <e v="#N/A"/>
    <n v="1"/>
  </r>
  <r>
    <s v="教培"/>
    <s v="素质教育"/>
    <x v="6"/>
    <x v="3"/>
    <s v="C感统教育"/>
    <x v="7"/>
    <x v="302"/>
    <x v="0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303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304"/>
    <x v="0"/>
    <n v="1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305"/>
    <x v="1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306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307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308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309"/>
    <x v="1"/>
    <n v="10"/>
    <n v="1"/>
    <n v="0.68600000000000005"/>
    <n v="0.1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2"/>
    <x v="310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2"/>
    <x v="311"/>
    <x v="0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312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313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314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315"/>
    <x v="1"/>
    <n v="17"/>
    <n v="2"/>
    <n v="0.68600000000000005"/>
    <n v="0.12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26"/>
    <x v="316"/>
    <x v="1"/>
    <n v="15"/>
    <n v="1"/>
    <n v="0.68600000000000005"/>
    <n v="7.0000000000000007E-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0"/>
    <x v="317"/>
    <x v="2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6"/>
    <x v="318"/>
    <x v="1"/>
    <n v="1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319"/>
    <x v="0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8"/>
    <x v="320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321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322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323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5"/>
    <x v="324"/>
    <x v="0"/>
    <n v="1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1"/>
  </r>
  <r>
    <s v="教培"/>
    <s v="素质教育"/>
    <x v="6"/>
    <x v="3"/>
    <s v="C感统教育"/>
    <x v="22"/>
    <x v="325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7"/>
    <x v="326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327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328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329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5"/>
    <x v="330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331"/>
    <x v="0"/>
    <n v="2"/>
    <n v="1"/>
    <n v="0.68600000000000005"/>
    <n v="0.5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1"/>
    <x v="332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334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"/>
    <x v="335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9"/>
    <x v="336"/>
    <x v="1"/>
    <n v="23"/>
    <n v="1"/>
    <n v="0.68600000000000005"/>
    <n v="0.04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1"/>
  </r>
  <r>
    <s v="教培"/>
    <s v="素质教育"/>
    <x v="6"/>
    <x v="3"/>
    <s v="C感统教育"/>
    <x v="23"/>
    <x v="337"/>
    <x v="1"/>
    <n v="7"/>
    <n v="1"/>
    <n v="0.68600000000000005"/>
    <n v="0.14000000000000001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1"/>
  </r>
  <r>
    <s v="教培"/>
    <s v="素质教育"/>
    <x v="6"/>
    <x v="3"/>
    <s v="C感统教育"/>
    <x v="13"/>
    <x v="338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339"/>
    <x v="0"/>
    <n v="20"/>
    <n v="4"/>
    <n v="0.68600000000000005"/>
    <n v="0.2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1"/>
  </r>
  <r>
    <s v="教培"/>
    <s v="素质教育"/>
    <x v="6"/>
    <x v="3"/>
    <s v="C感统教育"/>
    <x v="7"/>
    <x v="340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341"/>
    <x v="0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3"/>
    <x v="342"/>
    <x v="1"/>
    <n v="5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343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344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345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4"/>
    <x v="346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5"/>
    <x v="347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2"/>
    <x v="349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0"/>
    <x v="350"/>
    <x v="0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351"/>
    <x v="0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4"/>
    <x v="352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3"/>
    <x v="353"/>
    <x v="1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"/>
    <x v="354"/>
    <x v="0"/>
    <n v="7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33"/>
    <x v="355"/>
    <x v="2"/>
    <n v="6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0"/>
    <x v="356"/>
    <x v="0"/>
    <n v="5"/>
    <n v="1"/>
    <n v="0.68600000000000005"/>
    <n v="0.2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357"/>
    <x v="1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358"/>
    <x v="1"/>
    <n v="2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6"/>
    <x v="359"/>
    <x v="1"/>
    <n v="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360"/>
    <x v="1"/>
    <n v="0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8"/>
    <x v="361"/>
    <x v="0"/>
    <n v="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362"/>
    <x v="0"/>
    <n v="8"/>
    <n v="1"/>
    <n v="0.68600000000000005"/>
    <n v="0.13"/>
    <n v="1"/>
    <n v="1"/>
    <n v="1"/>
    <n v="0.88090909090909097"/>
    <n v="1"/>
    <n v="0.85000000000000009"/>
    <n v="0.36941176470588227"/>
    <n v="3759.5000000000005"/>
    <n v="1388.8035294117647"/>
    <e v="#N/A"/>
    <e v="#N/A"/>
    <e v="#N/A"/>
    <n v="0"/>
  </r>
  <r>
    <s v="教培"/>
    <s v="素质教育"/>
    <x v="6"/>
    <x v="3"/>
    <s v="C感统教育"/>
    <x v="10"/>
    <x v="364"/>
    <x v="0"/>
    <n v="3"/>
    <n v="1"/>
    <n v="0.68600000000000005"/>
    <n v="0.33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6"/>
    <x v="365"/>
    <x v="0"/>
    <n v="7"/>
    <n v="1"/>
    <n v="0.68600000000000005"/>
    <n v="0.14000000000000001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366"/>
    <x v="1"/>
    <n v="4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367"/>
    <x v="1"/>
    <n v="6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368"/>
    <x v="1"/>
    <n v="9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27"/>
    <x v="369"/>
    <x v="1"/>
    <n v="11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19"/>
    <x v="370"/>
    <x v="1"/>
    <n v="13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6"/>
    <x v="3"/>
    <s v="C感统教育"/>
    <x v="9"/>
    <x v="371"/>
    <x v="0"/>
    <n v="8"/>
    <n v="0"/>
    <n v="0.68600000000000005"/>
    <n v="0"/>
    <n v="0"/>
    <n v="0"/>
    <n v="0"/>
    <n v="0.88090909090909097"/>
    <n v="0"/>
    <n v="0.85000000000000009"/>
    <n v="0"/>
    <n v="3759.5000000000005"/>
    <n v="0"/>
    <e v="#N/A"/>
    <e v="#N/A"/>
    <e v="#N/A"/>
    <n v="0"/>
  </r>
  <r>
    <s v="教培"/>
    <s v="素质教育"/>
    <x v="7"/>
    <x v="0"/>
    <s v="1S科学启蒙"/>
    <x v="0"/>
    <x v="0"/>
    <x v="0"/>
    <n v="487"/>
    <n v="27"/>
    <n v="0.35099999999999998"/>
    <n v="0.06"/>
    <n v="103"/>
    <n v="27"/>
    <n v="0.26"/>
    <n v="0.79333333333333333"/>
    <n v="81.713333333333338"/>
    <n v="0.85000000000000009"/>
    <n v="84.983921568627437"/>
    <n v="8760"/>
    <n v="744459.15294117632"/>
    <e v="#N/A"/>
    <e v="#N/A"/>
    <e v="#N/A"/>
    <n v="133"/>
  </r>
  <r>
    <s v="教培"/>
    <s v="素质教育"/>
    <x v="7"/>
    <x v="0"/>
    <s v="1S科学启蒙"/>
    <x v="1"/>
    <x v="1"/>
    <x v="1"/>
    <n v="543"/>
    <n v="60"/>
    <n v="0.35099999999999998"/>
    <n v="0.11"/>
    <n v="137"/>
    <n v="55"/>
    <n v="0.4"/>
    <n v="0.79333333333333333"/>
    <n v="108.68666666666667"/>
    <n v="0.85000000000000009"/>
    <n v="105.1549019607843"/>
    <n v="8760"/>
    <n v="921156.94117647049"/>
    <e v="#N/A"/>
    <e v="#N/A"/>
    <e v="#N/A"/>
    <n v="165"/>
  </r>
  <r>
    <s v="教培"/>
    <s v="素质教育"/>
    <x v="7"/>
    <x v="1"/>
    <s v="A科学启蒙"/>
    <x v="2"/>
    <x v="2"/>
    <x v="1"/>
    <n v="243"/>
    <n v="14"/>
    <n v="0.35099999999999998"/>
    <n v="0.06"/>
    <n v="62"/>
    <n v="12"/>
    <n v="0.19"/>
    <n v="0.31973076923076921"/>
    <n v="19.82330769230769"/>
    <n v="0.85000000000000009"/>
    <n v="18.366244343891399"/>
    <n v="9198"/>
    <n v="168932.71547511307"/>
    <e v="#N/A"/>
    <e v="#N/A"/>
    <e v="#N/A"/>
    <n v="60"/>
  </r>
  <r>
    <s v="教培"/>
    <s v="素质教育"/>
    <x v="7"/>
    <x v="1"/>
    <s v="A科学启蒙"/>
    <x v="3"/>
    <x v="3"/>
    <x v="0"/>
    <n v="478"/>
    <n v="34"/>
    <n v="0.35099999999999998"/>
    <n v="7.0000000000000007E-2"/>
    <n v="89"/>
    <n v="34"/>
    <n v="0.38"/>
    <n v="0.31973076923076921"/>
    <n v="34"/>
    <n v="0.85000000000000009"/>
    <n v="25.96"/>
    <n v="9198"/>
    <n v="238780.08000000002"/>
    <e v="#N/A"/>
    <e v="#N/A"/>
    <e v="#N/A"/>
    <n v="64"/>
  </r>
  <r>
    <s v="教培"/>
    <s v="素质教育"/>
    <x v="7"/>
    <x v="1"/>
    <s v="A科学启蒙"/>
    <x v="4"/>
    <x v="4"/>
    <x v="1"/>
    <n v="350"/>
    <n v="27"/>
    <n v="0.35099999999999998"/>
    <n v="0.08"/>
    <n v="90"/>
    <n v="26"/>
    <n v="0.28999999999999998"/>
    <n v="0.31973076923076921"/>
    <n v="28.775769230769228"/>
    <n v="0.85000000000000009"/>
    <n v="23.117375565610857"/>
    <n v="9198"/>
    <n v="212633.62045248866"/>
    <e v="#N/A"/>
    <e v="#N/A"/>
    <e v="#N/A"/>
    <n v="67"/>
  </r>
  <r>
    <s v="教培"/>
    <s v="素质教育"/>
    <x v="7"/>
    <x v="1"/>
    <s v="A科学启蒙"/>
    <x v="5"/>
    <x v="5"/>
    <x v="0"/>
    <n v="342"/>
    <n v="27"/>
    <n v="0.35099999999999998"/>
    <n v="0.08"/>
    <n v="83"/>
    <n v="26"/>
    <n v="0.31"/>
    <n v="0.31973076923076921"/>
    <n v="26.537653846153844"/>
    <n v="0.85000000000000009"/>
    <n v="20.484298642533936"/>
    <n v="9198"/>
    <n v="188414.57891402714"/>
    <e v="#N/A"/>
    <e v="#N/A"/>
    <e v="#N/A"/>
    <n v="70"/>
  </r>
  <r>
    <s v="教培"/>
    <s v="素质教育"/>
    <x v="7"/>
    <x v="1"/>
    <s v="A科学启蒙"/>
    <x v="6"/>
    <x v="6"/>
    <x v="0"/>
    <n v="263"/>
    <n v="27"/>
    <n v="0.35099999999999998"/>
    <n v="0.1"/>
    <n v="60"/>
    <n v="26"/>
    <n v="0.43"/>
    <n v="0.31973076923076921"/>
    <n v="26"/>
    <n v="0.85000000000000009"/>
    <n v="19.851764705882353"/>
    <n v="9198"/>
    <n v="182596.53176470587"/>
    <e v="#N/A"/>
    <e v="#N/A"/>
    <e v="#N/A"/>
    <n v="38"/>
  </r>
  <r>
    <s v="教培"/>
    <s v="素质教育"/>
    <x v="7"/>
    <x v="1"/>
    <s v="A科学启蒙"/>
    <x v="3"/>
    <x v="7"/>
    <x v="0"/>
    <n v="532"/>
    <n v="40"/>
    <n v="0.35099999999999998"/>
    <n v="0.08"/>
    <n v="136"/>
    <n v="39"/>
    <n v="0.28999999999999998"/>
    <n v="0.31973076923076921"/>
    <n v="43.483384615384615"/>
    <n v="0.85000000000000009"/>
    <n v="35.052217194570133"/>
    <n v="9198"/>
    <n v="322410.29375565611"/>
    <e v="#N/A"/>
    <e v="#N/A"/>
    <e v="#N/A"/>
    <n v="87"/>
  </r>
  <r>
    <s v="教培"/>
    <s v="素质教育"/>
    <x v="7"/>
    <x v="2"/>
    <s v="B科学启蒙"/>
    <x v="3"/>
    <x v="8"/>
    <x v="0"/>
    <n v="219"/>
    <n v="3"/>
    <n v="0.35099999999999998"/>
    <n v="0.01"/>
    <n v="27"/>
    <n v="2"/>
    <n v="7.0000000000000007E-2"/>
    <n v="0.25207643312101913"/>
    <n v="6.8060636942675163"/>
    <n v="0.85000000000000009"/>
    <n v="7.1812514050206069"/>
    <n v="7117.5"/>
    <n v="51112.556875234171"/>
    <e v="#N/A"/>
    <e v="#N/A"/>
    <e v="#N/A"/>
    <n v="20"/>
  </r>
  <r>
    <s v="教培"/>
    <s v="素质教育"/>
    <x v="7"/>
    <x v="2"/>
    <s v="B科学启蒙"/>
    <x v="3"/>
    <x v="9"/>
    <x v="0"/>
    <n v="274"/>
    <n v="7"/>
    <n v="0.35099999999999998"/>
    <n v="0.03"/>
    <n v="39"/>
    <n v="5"/>
    <n v="0.13"/>
    <n v="0.25207643312101913"/>
    <n v="9.8309808917197454"/>
    <n v="0.85000000000000009"/>
    <n v="9.5011539902585227"/>
    <n v="7117.5"/>
    <n v="67624.463525665036"/>
    <e v="#N/A"/>
    <e v="#N/A"/>
    <e v="#N/A"/>
    <n v="34"/>
  </r>
  <r>
    <s v="教培"/>
    <s v="素质教育"/>
    <x v="7"/>
    <x v="2"/>
    <s v="B科学启蒙"/>
    <x v="7"/>
    <x v="10"/>
    <x v="0"/>
    <n v="146"/>
    <n v="4"/>
    <n v="0.35099999999999998"/>
    <n v="0.03"/>
    <n v="24"/>
    <n v="4"/>
    <n v="0.17"/>
    <n v="0.25207643312101913"/>
    <n v="6.0498343949044591"/>
    <n v="0.85000000000000009"/>
    <n v="5.4656875234170101"/>
    <n v="7117.5"/>
    <n v="38902.030947920568"/>
    <e v="#N/A"/>
    <e v="#N/A"/>
    <e v="#N/A"/>
    <n v="17"/>
  </r>
  <r>
    <s v="教培"/>
    <s v="素质教育"/>
    <x v="7"/>
    <x v="2"/>
    <s v="B科学启蒙"/>
    <x v="8"/>
    <x v="11"/>
    <x v="0"/>
    <n v="109"/>
    <n v="7"/>
    <n v="0.35099999999999998"/>
    <n v="0.06"/>
    <n v="43"/>
    <n v="7"/>
    <n v="0.16"/>
    <n v="0.25207643312101913"/>
    <n v="10.839286624203822"/>
    <n v="0.85000000000000009"/>
    <n v="9.8615136755339066"/>
    <n v="7117.5"/>
    <n v="70189.323585612583"/>
    <e v="#N/A"/>
    <e v="#N/A"/>
    <e v="#N/A"/>
    <n v="29"/>
  </r>
  <r>
    <s v="教培"/>
    <s v="素质教育"/>
    <x v="7"/>
    <x v="2"/>
    <s v="B科学启蒙"/>
    <x v="9"/>
    <x v="12"/>
    <x v="0"/>
    <n v="195"/>
    <n v="6"/>
    <n v="0.35099999999999998"/>
    <n v="0.03"/>
    <n v="12"/>
    <n v="6"/>
    <n v="0.5"/>
    <n v="0.25207643312101913"/>
    <n v="6"/>
    <n v="0.85000000000000009"/>
    <n v="4.5811764705882352"/>
    <n v="7117.5"/>
    <n v="32606.523529411763"/>
    <e v="#N/A"/>
    <e v="#N/A"/>
    <e v="#N/A"/>
    <n v="15"/>
  </r>
  <r>
    <s v="教培"/>
    <s v="素质教育"/>
    <x v="7"/>
    <x v="2"/>
    <s v="B科学启蒙"/>
    <x v="10"/>
    <x v="13"/>
    <x v="0"/>
    <n v="271"/>
    <n v="9"/>
    <n v="0.35099999999999998"/>
    <n v="0.03"/>
    <n v="64"/>
    <n v="9"/>
    <n v="0.14000000000000001"/>
    <n v="0.25207643312101913"/>
    <n v="16.132891719745224"/>
    <n v="0.85000000000000009"/>
    <n v="15.263402023229675"/>
    <n v="7117.5"/>
    <n v="108637.26390033722"/>
    <e v="#N/A"/>
    <e v="#N/A"/>
    <e v="#N/A"/>
    <n v="60"/>
  </r>
  <r>
    <s v="教培"/>
    <s v="素质教育"/>
    <x v="7"/>
    <x v="2"/>
    <s v="B科学启蒙"/>
    <x v="11"/>
    <x v="14"/>
    <x v="1"/>
    <n v="249"/>
    <n v="18"/>
    <n v="0.35099999999999998"/>
    <n v="7.0000000000000007E-2"/>
    <n v="56"/>
    <n v="16"/>
    <n v="0.28999999999999998"/>
    <n v="0.25207643312101913"/>
    <n v="16"/>
    <n v="0.85000000000000009"/>
    <n v="12.216470588235293"/>
    <n v="7117.5"/>
    <n v="86950.729411764696"/>
    <e v="#N/A"/>
    <e v="#N/A"/>
    <e v="#N/A"/>
    <n v="58"/>
  </r>
  <r>
    <s v="教培"/>
    <s v="素质教育"/>
    <x v="7"/>
    <x v="2"/>
    <s v="B科学启蒙"/>
    <x v="5"/>
    <x v="15"/>
    <x v="0"/>
    <n v="231"/>
    <n v="10"/>
    <n v="0.35099999999999998"/>
    <n v="0.04"/>
    <n v="32"/>
    <n v="10"/>
    <n v="0.31"/>
    <n v="0.25207643312101913"/>
    <n v="10"/>
    <n v="0.85000000000000009"/>
    <n v="7.6352941176470583"/>
    <n v="7117.5"/>
    <n v="54344.205882352937"/>
    <e v="#N/A"/>
    <e v="#N/A"/>
    <e v="#N/A"/>
    <n v="36"/>
  </r>
  <r>
    <s v="教培"/>
    <s v="素质教育"/>
    <x v="7"/>
    <x v="2"/>
    <s v="B科学启蒙"/>
    <x v="2"/>
    <x v="16"/>
    <x v="1"/>
    <n v="126"/>
    <n v="7"/>
    <n v="0.35099999999999998"/>
    <n v="0.06"/>
    <n v="13"/>
    <n v="7"/>
    <n v="0.54"/>
    <n v="0.25207643312101913"/>
    <n v="7"/>
    <n v="0.85000000000000009"/>
    <n v="5.3447058823529412"/>
    <n v="7117.5"/>
    <n v="38040.944117647057"/>
    <e v="#N/A"/>
    <e v="#N/A"/>
    <e v="#N/A"/>
    <n v="24"/>
  </r>
  <r>
    <s v="教培"/>
    <s v="素质教育"/>
    <x v="7"/>
    <x v="2"/>
    <s v="B科学启蒙"/>
    <x v="12"/>
    <x v="17"/>
    <x v="0"/>
    <n v="95"/>
    <n v="4"/>
    <n v="0.35099999999999998"/>
    <n v="0.04"/>
    <n v="26"/>
    <n v="3"/>
    <n v="0.12"/>
    <n v="0.25207643312101913"/>
    <n v="6.5539872611464975"/>
    <n v="0.85000000000000009"/>
    <n v="6.4717497189958788"/>
    <n v="7117.5"/>
    <n v="46062.678624953165"/>
    <e v="#N/A"/>
    <e v="#N/A"/>
    <e v="#N/A"/>
    <n v="21"/>
  </r>
  <r>
    <s v="教培"/>
    <s v="素质教育"/>
    <x v="7"/>
    <x v="2"/>
    <s v="B科学启蒙"/>
    <x v="13"/>
    <x v="18"/>
    <x v="1"/>
    <n v="214"/>
    <n v="5"/>
    <n v="0.35099999999999998"/>
    <n v="0.02"/>
    <n v="42"/>
    <n v="5"/>
    <n v="0.12"/>
    <n v="0.25207643312101913"/>
    <n v="10.587210191082804"/>
    <n v="0.85000000000000009"/>
    <n v="10.390835518920946"/>
    <n v="7117.5"/>
    <n v="73956.771805919838"/>
    <e v="#N/A"/>
    <e v="#N/A"/>
    <e v="#N/A"/>
    <n v="28"/>
  </r>
  <r>
    <s v="教培"/>
    <s v="素质教育"/>
    <x v="7"/>
    <x v="2"/>
    <s v="B科学启蒙"/>
    <x v="14"/>
    <x v="19"/>
    <x v="1"/>
    <n v="252"/>
    <n v="16"/>
    <n v="0.35099999999999998"/>
    <n v="0.06"/>
    <n v="48"/>
    <n v="14"/>
    <n v="0.28999999999999998"/>
    <n v="0.25207643312101913"/>
    <n v="14"/>
    <n v="0.85000000000000009"/>
    <n v="10.689411764705882"/>
    <n v="7117.5"/>
    <n v="76081.888235294115"/>
    <e v="#N/A"/>
    <e v="#N/A"/>
    <e v="#N/A"/>
    <n v="36"/>
  </r>
  <r>
    <s v="教培"/>
    <s v="素质教育"/>
    <x v="7"/>
    <x v="2"/>
    <s v="B科学启蒙"/>
    <x v="5"/>
    <x v="20"/>
    <x v="0"/>
    <n v="239"/>
    <n v="5"/>
    <n v="0.35099999999999998"/>
    <n v="0.02"/>
    <n v="16"/>
    <n v="5"/>
    <n v="0.31"/>
    <n v="0.25207643312101913"/>
    <n v="5"/>
    <n v="0.85000000000000009"/>
    <n v="3.8176470588235292"/>
    <n v="7117.5"/>
    <n v="27172.102941176468"/>
    <e v="#N/A"/>
    <e v="#N/A"/>
    <e v="#N/A"/>
    <n v="17"/>
  </r>
  <r>
    <s v="教培"/>
    <s v="素质教育"/>
    <x v="7"/>
    <x v="2"/>
    <s v="B科学启蒙"/>
    <x v="9"/>
    <x v="21"/>
    <x v="0"/>
    <n v="170"/>
    <n v="8"/>
    <n v="0.35099999999999998"/>
    <n v="0.05"/>
    <n v="24"/>
    <n v="8"/>
    <n v="0.33"/>
    <n v="0.25207643312101913"/>
    <n v="8"/>
    <n v="0.85000000000000009"/>
    <n v="6.1082352941176463"/>
    <n v="7117.5"/>
    <n v="43475.364705882348"/>
    <e v="#N/A"/>
    <e v="#N/A"/>
    <e v="#N/A"/>
    <n v="29"/>
  </r>
  <r>
    <s v="教培"/>
    <s v="素质教育"/>
    <x v="7"/>
    <x v="2"/>
    <s v="B科学启蒙"/>
    <x v="2"/>
    <x v="22"/>
    <x v="1"/>
    <n v="257"/>
    <n v="8"/>
    <n v="0.35099999999999998"/>
    <n v="0.03"/>
    <n v="28"/>
    <n v="7"/>
    <n v="0.25"/>
    <n v="0.25207643312101913"/>
    <n v="7.0581401273885351"/>
    <n v="0.85000000000000009"/>
    <n v="5.4131060322218056"/>
    <n v="7117.5"/>
    <n v="38527.782184338699"/>
    <e v="#N/A"/>
    <e v="#N/A"/>
    <e v="#N/A"/>
    <n v="51"/>
  </r>
  <r>
    <s v="教培"/>
    <s v="素质教育"/>
    <x v="7"/>
    <x v="2"/>
    <s v="B科学启蒙"/>
    <x v="15"/>
    <x v="23"/>
    <x v="1"/>
    <n v="199"/>
    <n v="29"/>
    <n v="0.35099999999999998"/>
    <n v="0.15"/>
    <n v="55"/>
    <n v="26"/>
    <n v="0.47"/>
    <n v="0.25207643312101913"/>
    <n v="26"/>
    <n v="0.85000000000000009"/>
    <n v="19.851764705882353"/>
    <n v="7117.5"/>
    <n v="141294.93529411763"/>
    <e v="#N/A"/>
    <e v="#N/A"/>
    <e v="#N/A"/>
    <n v="51"/>
  </r>
  <r>
    <s v="教培"/>
    <s v="素质教育"/>
    <x v="7"/>
    <x v="2"/>
    <s v="B科学启蒙"/>
    <x v="16"/>
    <x v="24"/>
    <x v="1"/>
    <n v="274"/>
    <n v="27"/>
    <n v="0.35099999999999998"/>
    <n v="0.1"/>
    <n v="65"/>
    <n v="24"/>
    <n v="0.37"/>
    <n v="0.25207643312101913"/>
    <n v="24"/>
    <n v="0.85000000000000009"/>
    <n v="18.324705882352941"/>
    <n v="7117.5"/>
    <n v="130426.09411764705"/>
    <e v="#N/A"/>
    <e v="#N/A"/>
    <e v="#N/A"/>
    <n v="31"/>
  </r>
  <r>
    <s v="教培"/>
    <s v="素质教育"/>
    <x v="7"/>
    <x v="2"/>
    <s v="B科学启蒙"/>
    <x v="17"/>
    <x v="25"/>
    <x v="1"/>
    <n v="299"/>
    <n v="19"/>
    <n v="0.35099999999999998"/>
    <n v="0.06"/>
    <n v="63"/>
    <n v="18"/>
    <n v="0.28999999999999998"/>
    <n v="0.25207643312101913"/>
    <n v="18"/>
    <n v="0.85000000000000009"/>
    <n v="13.743529411764705"/>
    <n v="7117.5"/>
    <n v="97819.570588235292"/>
    <e v="#N/A"/>
    <e v="#N/A"/>
    <e v="#N/A"/>
    <n v="32"/>
  </r>
  <r>
    <s v="教培"/>
    <s v="素质教育"/>
    <x v="7"/>
    <x v="2"/>
    <s v="B科学启蒙"/>
    <x v="18"/>
    <x v="26"/>
    <x v="0"/>
    <n v="242"/>
    <n v="13"/>
    <n v="0.35099999999999998"/>
    <n v="0.05"/>
    <n v="49"/>
    <n v="11"/>
    <n v="0.22"/>
    <n v="0.25207643312101913"/>
    <n v="12.351745222929937"/>
    <n v="0.85000000000000009"/>
    <n v="9.9891120269763967"/>
    <n v="7117.5"/>
    <n v="71097.504852004509"/>
    <e v="#N/A"/>
    <e v="#N/A"/>
    <e v="#N/A"/>
    <n v="35"/>
  </r>
  <r>
    <s v="教培"/>
    <s v="素质教育"/>
    <x v="7"/>
    <x v="2"/>
    <s v="B科学启蒙"/>
    <x v="14"/>
    <x v="27"/>
    <x v="1"/>
    <n v="399"/>
    <n v="8"/>
    <n v="0.35099999999999998"/>
    <n v="0.02"/>
    <n v="59"/>
    <n v="7"/>
    <n v="0.12"/>
    <n v="0.25207643312101913"/>
    <n v="14.872509554140128"/>
    <n v="0.85000000000000009"/>
    <n v="14.606481828400151"/>
    <n v="7117.5"/>
    <n v="103961.63441363808"/>
    <e v="#N/A"/>
    <e v="#N/A"/>
    <e v="#N/A"/>
    <n v="38"/>
  </r>
  <r>
    <s v="教培"/>
    <s v="素质教育"/>
    <x v="7"/>
    <x v="3"/>
    <s v="C科学启蒙"/>
    <x v="19"/>
    <x v="28"/>
    <x v="1"/>
    <n v="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29"/>
    <x v="0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30"/>
    <x v="0"/>
    <n v="16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1"/>
  </r>
  <r>
    <s v="教培"/>
    <s v="素质教育"/>
    <x v="7"/>
    <x v="3"/>
    <s v="C科学启蒙"/>
    <x v="9"/>
    <x v="31"/>
    <x v="0"/>
    <n v="1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32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6"/>
    <x v="33"/>
    <x v="1"/>
    <n v="20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8"/>
    <x v="34"/>
    <x v="0"/>
    <n v="45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20"/>
    <x v="35"/>
    <x v="0"/>
    <n v="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4"/>
    <x v="36"/>
    <x v="1"/>
    <n v="50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2"/>
  </r>
  <r>
    <s v="教培"/>
    <s v="素质教育"/>
    <x v="7"/>
    <x v="3"/>
    <s v="C科学启蒙"/>
    <x v="21"/>
    <x v="37"/>
    <x v="1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38"/>
    <x v="0"/>
    <n v="77"/>
    <n v="3"/>
    <n v="0.35099999999999998"/>
    <n v="0.04"/>
    <n v="8"/>
    <n v="3"/>
    <n v="0.38"/>
    <n v="0.11627539503386004"/>
    <n v="3"/>
    <n v="0.85000000000000009"/>
    <n v="2.2905882352941176"/>
    <n v="3431"/>
    <n v="7859.0082352941172"/>
    <e v="#N/A"/>
    <e v="#N/A"/>
    <e v="#N/A"/>
    <n v="7"/>
  </r>
  <r>
    <s v="教培"/>
    <s v="素质教育"/>
    <x v="7"/>
    <x v="3"/>
    <s v="C科学启蒙"/>
    <x v="22"/>
    <x v="39"/>
    <x v="1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3"/>
    <x v="40"/>
    <x v="1"/>
    <n v="45"/>
    <n v="0"/>
    <n v="0.35099999999999998"/>
    <n v="0"/>
    <n v="10"/>
    <n v="0"/>
    <n v="0"/>
    <n v="0.11627539503386004"/>
    <n v="1.1627539503386004"/>
    <n v="0.85000000000000009"/>
    <n v="1.3679458239277651"/>
    <n v="3431"/>
    <n v="4693.422121896162"/>
    <e v="#N/A"/>
    <e v="#N/A"/>
    <e v="#N/A"/>
    <n v="1"/>
  </r>
  <r>
    <s v="教培"/>
    <s v="素质教育"/>
    <x v="7"/>
    <x v="3"/>
    <s v="C科学启蒙"/>
    <x v="14"/>
    <x v="41"/>
    <x v="1"/>
    <n v="166"/>
    <n v="0"/>
    <n v="0.35099999999999998"/>
    <n v="0"/>
    <n v="16"/>
    <n v="0"/>
    <n v="0"/>
    <n v="0.11627539503386004"/>
    <n v="1.8604063205417607"/>
    <n v="0.85000000000000009"/>
    <n v="2.1887133182844241"/>
    <n v="3431"/>
    <n v="7509.4753950338591"/>
    <e v="#N/A"/>
    <e v="#N/A"/>
    <e v="#N/A"/>
    <n v="4"/>
  </r>
  <r>
    <s v="教培"/>
    <s v="素质教育"/>
    <x v="7"/>
    <x v="3"/>
    <s v="C科学启蒙"/>
    <x v="12"/>
    <x v="42"/>
    <x v="0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43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3"/>
    <x v="44"/>
    <x v="1"/>
    <n v="1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5"/>
    <x v="45"/>
    <x v="0"/>
    <n v="32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12"/>
    <x v="46"/>
    <x v="0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4"/>
    <x v="47"/>
    <x v="1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4"/>
    <x v="48"/>
    <x v="1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49"/>
    <x v="1"/>
    <n v="27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20"/>
    <x v="50"/>
    <x v="0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51"/>
    <x v="1"/>
    <n v="1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8"/>
    <x v="52"/>
    <x v="0"/>
    <n v="2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53"/>
    <x v="0"/>
    <n v="2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54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55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56"/>
    <x v="0"/>
    <n v="2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57"/>
    <x v="0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9"/>
    <x v="58"/>
    <x v="1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59"/>
    <x v="1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9"/>
    <x v="60"/>
    <x v="1"/>
    <n v="19"/>
    <n v="0"/>
    <n v="0.35099999999999998"/>
    <n v="0"/>
    <n v="5"/>
    <n v="0"/>
    <n v="0"/>
    <n v="0.11627539503386004"/>
    <n v="0.5813769751693002"/>
    <n v="0.85000000000000009"/>
    <n v="0.68397291196388255"/>
    <n v="3431"/>
    <n v="2346.711060948081"/>
    <e v="#N/A"/>
    <e v="#N/A"/>
    <e v="#N/A"/>
    <n v="0"/>
  </r>
  <r>
    <s v="教培"/>
    <s v="素质教育"/>
    <x v="7"/>
    <x v="3"/>
    <s v="C科学启蒙"/>
    <x v="20"/>
    <x v="61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6"/>
    <x v="62"/>
    <x v="1"/>
    <n v="105"/>
    <n v="2"/>
    <n v="0.35099999999999998"/>
    <n v="0.02"/>
    <n v="27"/>
    <n v="2"/>
    <n v="7.0000000000000007E-2"/>
    <n v="0.11627539503386004"/>
    <n v="3.1394356659142213"/>
    <n v="0.85000000000000009"/>
    <n v="2.8675713716637894"/>
    <n v="3431"/>
    <n v="9838.6373761784616"/>
    <e v="#N/A"/>
    <e v="#N/A"/>
    <e v="#N/A"/>
    <n v="4"/>
  </r>
  <r>
    <s v="教培"/>
    <s v="素质教育"/>
    <x v="7"/>
    <x v="3"/>
    <s v="C科学启蒙"/>
    <x v="12"/>
    <x v="63"/>
    <x v="0"/>
    <n v="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6"/>
    <x v="64"/>
    <x v="1"/>
    <n v="37"/>
    <n v="0"/>
    <n v="0.35099999999999998"/>
    <n v="0"/>
    <n v="10"/>
    <n v="0"/>
    <n v="0"/>
    <n v="0.11627539503386004"/>
    <n v="1.1627539503386004"/>
    <n v="0.85000000000000009"/>
    <n v="1.3679458239277651"/>
    <n v="3431"/>
    <n v="4693.422121896162"/>
    <e v="#N/A"/>
    <e v="#N/A"/>
    <e v="#N/A"/>
    <n v="1"/>
  </r>
  <r>
    <s v="教培"/>
    <s v="素质教育"/>
    <x v="7"/>
    <x v="3"/>
    <s v="C科学启蒙"/>
    <x v="20"/>
    <x v="65"/>
    <x v="0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66"/>
    <x v="1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67"/>
    <x v="1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68"/>
    <x v="0"/>
    <n v="3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7"/>
    <x v="69"/>
    <x v="1"/>
    <n v="2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70"/>
    <x v="1"/>
    <n v="48"/>
    <n v="2"/>
    <n v="0.35099999999999998"/>
    <n v="0.04"/>
    <n v="8"/>
    <n v="2"/>
    <n v="0.25"/>
    <n v="0.11627539503386004"/>
    <n v="2"/>
    <n v="0.85000000000000009"/>
    <n v="1.5270588235294116"/>
    <n v="3431"/>
    <n v="5239.3388235294115"/>
    <e v="#N/A"/>
    <e v="#N/A"/>
    <e v="#N/A"/>
    <n v="6"/>
  </r>
  <r>
    <s v="教培"/>
    <s v="素质教育"/>
    <x v="7"/>
    <x v="3"/>
    <s v="C科学启蒙"/>
    <x v="24"/>
    <x v="71"/>
    <x v="1"/>
    <n v="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72"/>
    <x v="1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73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4"/>
    <x v="74"/>
    <x v="1"/>
    <n v="48"/>
    <n v="0"/>
    <n v="0.35099999999999998"/>
    <n v="0"/>
    <n v="9"/>
    <n v="0"/>
    <n v="0"/>
    <n v="0.11627539503386004"/>
    <n v="1.0464785553047404"/>
    <n v="0.85000000000000009"/>
    <n v="1.2311512415349886"/>
    <n v="3431"/>
    <n v="4224.0799097065455"/>
    <e v="#N/A"/>
    <e v="#N/A"/>
    <e v="#N/A"/>
    <n v="2"/>
  </r>
  <r>
    <s v="教培"/>
    <s v="素质教育"/>
    <x v="7"/>
    <x v="3"/>
    <s v="C科学启蒙"/>
    <x v="25"/>
    <x v="75"/>
    <x v="1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7"/>
    <x v="76"/>
    <x v="0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77"/>
    <x v="0"/>
    <n v="1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78"/>
    <x v="1"/>
    <n v="24"/>
    <n v="3"/>
    <n v="0.35099999999999998"/>
    <n v="0.13"/>
    <n v="2"/>
    <n v="1"/>
    <n v="0.5"/>
    <n v="0.11627539503386004"/>
    <n v="1"/>
    <n v="0.85000000000000009"/>
    <n v="0.76352941176470579"/>
    <n v="3431"/>
    <n v="2619.6694117647057"/>
    <e v="#N/A"/>
    <e v="#N/A"/>
    <e v="#N/A"/>
    <n v="0"/>
  </r>
  <r>
    <s v="教培"/>
    <s v="素质教育"/>
    <x v="7"/>
    <x v="3"/>
    <s v="C科学启蒙"/>
    <x v="9"/>
    <x v="79"/>
    <x v="0"/>
    <n v="1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"/>
    <x v="80"/>
    <x v="1"/>
    <n v="110"/>
    <n v="4"/>
    <n v="0.35099999999999998"/>
    <n v="0.04"/>
    <n v="7"/>
    <n v="3"/>
    <n v="0.43"/>
    <n v="0.11627539503386004"/>
    <n v="3"/>
    <n v="0.85000000000000009"/>
    <n v="2.2905882352941176"/>
    <n v="3431"/>
    <n v="7859.0082352941172"/>
    <e v="#N/A"/>
    <e v="#N/A"/>
    <e v="#N/A"/>
    <n v="0"/>
  </r>
  <r>
    <s v="教培"/>
    <s v="素质教育"/>
    <x v="7"/>
    <x v="3"/>
    <s v="C科学启蒙"/>
    <x v="16"/>
    <x v="81"/>
    <x v="1"/>
    <n v="64"/>
    <n v="0"/>
    <n v="0.35099999999999998"/>
    <n v="0"/>
    <n v="15"/>
    <n v="0"/>
    <n v="0"/>
    <n v="0.11627539503386004"/>
    <n v="1.7441309255079007"/>
    <n v="0.85000000000000009"/>
    <n v="2.0519187358916477"/>
    <n v="3431"/>
    <n v="7040.1331828442435"/>
    <e v="#N/A"/>
    <e v="#N/A"/>
    <e v="#N/A"/>
    <n v="5"/>
  </r>
  <r>
    <s v="教培"/>
    <s v="素质教育"/>
    <x v="7"/>
    <x v="3"/>
    <s v="C科学启蒙"/>
    <x v="25"/>
    <x v="82"/>
    <x v="1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9"/>
    <x v="84"/>
    <x v="1"/>
    <n v="1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5"/>
    <x v="86"/>
    <x v="0"/>
    <n v="106"/>
    <n v="4"/>
    <n v="0.35099999999999998"/>
    <n v="0.04"/>
    <n v="15"/>
    <n v="4"/>
    <n v="0.27"/>
    <n v="0.11627539503386004"/>
    <n v="4"/>
    <n v="0.85000000000000009"/>
    <n v="3.0541176470588232"/>
    <n v="3431"/>
    <n v="10478.677647058823"/>
    <e v="#N/A"/>
    <e v="#N/A"/>
    <e v="#N/A"/>
    <n v="15"/>
  </r>
  <r>
    <s v="教培"/>
    <s v="素质教育"/>
    <x v="7"/>
    <x v="3"/>
    <s v="C科学启蒙"/>
    <x v="28"/>
    <x v="87"/>
    <x v="2"/>
    <n v="3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8"/>
    <x v="88"/>
    <x v="0"/>
    <n v="1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1"/>
  </r>
  <r>
    <s v="教培"/>
    <s v="素质教育"/>
    <x v="7"/>
    <x v="3"/>
    <s v="C科学启蒙"/>
    <x v="29"/>
    <x v="89"/>
    <x v="1"/>
    <n v="35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5"/>
    <x v="90"/>
    <x v="1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3"/>
    <x v="91"/>
    <x v="1"/>
    <n v="37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21"/>
    <x v="92"/>
    <x v="1"/>
    <n v="12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6"/>
    <x v="93"/>
    <x v="1"/>
    <n v="49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24"/>
    <x v="94"/>
    <x v="1"/>
    <n v="11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24"/>
    <x v="95"/>
    <x v="1"/>
    <n v="62"/>
    <n v="2"/>
    <n v="0.35099999999999998"/>
    <n v="0.03"/>
    <n v="5"/>
    <n v="1"/>
    <n v="0.2"/>
    <n v="0.11627539503386004"/>
    <n v="1"/>
    <n v="0.85000000000000009"/>
    <n v="0.76352941176470579"/>
    <n v="3431"/>
    <n v="2619.6694117647057"/>
    <e v="#N/A"/>
    <e v="#N/A"/>
    <e v="#N/A"/>
    <n v="8"/>
  </r>
  <r>
    <s v="教培"/>
    <s v="素质教育"/>
    <x v="7"/>
    <x v="3"/>
    <s v="C科学启蒙"/>
    <x v="25"/>
    <x v="96"/>
    <x v="1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97"/>
    <x v="0"/>
    <n v="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5"/>
    <x v="98"/>
    <x v="1"/>
    <n v="39"/>
    <n v="1"/>
    <n v="0.35099999999999998"/>
    <n v="0.03"/>
    <n v="4"/>
    <n v="1"/>
    <n v="0.25"/>
    <n v="0.11627539503386004"/>
    <n v="1"/>
    <n v="0.85000000000000009"/>
    <n v="0.76352941176470579"/>
    <n v="3431"/>
    <n v="2619.6694117647057"/>
    <e v="#N/A"/>
    <e v="#N/A"/>
    <e v="#N/A"/>
    <n v="2"/>
  </r>
  <r>
    <s v="教培"/>
    <s v="素质教育"/>
    <x v="7"/>
    <x v="3"/>
    <s v="C科学启蒙"/>
    <x v="25"/>
    <x v="99"/>
    <x v="1"/>
    <n v="5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9"/>
    <x v="100"/>
    <x v="1"/>
    <n v="117"/>
    <n v="3"/>
    <n v="0.35099999999999998"/>
    <n v="0.03"/>
    <n v="39"/>
    <n v="3"/>
    <n v="0.08"/>
    <n v="0.11627539503386004"/>
    <n v="4.5347404063205419"/>
    <n v="0.85000000000000009"/>
    <n v="4.0961651839065194"/>
    <n v="3431"/>
    <n v="14053.942745983268"/>
    <e v="#N/A"/>
    <e v="#N/A"/>
    <e v="#N/A"/>
    <n v="26"/>
  </r>
  <r>
    <s v="教培"/>
    <s v="素质教育"/>
    <x v="7"/>
    <x v="3"/>
    <s v="C科学启蒙"/>
    <x v="26"/>
    <x v="101"/>
    <x v="1"/>
    <n v="111"/>
    <n v="3"/>
    <n v="0.35099999999999998"/>
    <n v="0.03"/>
    <n v="24"/>
    <n v="3"/>
    <n v="0.13"/>
    <n v="0.11627539503386004"/>
    <n v="3"/>
    <n v="0.85000000000000009"/>
    <n v="2.2905882352941176"/>
    <n v="3431"/>
    <n v="7859.0082352941172"/>
    <e v="#N/A"/>
    <e v="#N/A"/>
    <e v="#N/A"/>
    <n v="10"/>
  </r>
  <r>
    <s v="教培"/>
    <s v="素质教育"/>
    <x v="7"/>
    <x v="3"/>
    <s v="C科学启蒙"/>
    <x v="16"/>
    <x v="102"/>
    <x v="1"/>
    <n v="51"/>
    <n v="0"/>
    <n v="0.35099999999999998"/>
    <n v="0"/>
    <n v="5"/>
    <n v="0"/>
    <n v="0"/>
    <n v="0.11627539503386004"/>
    <n v="0.5813769751693002"/>
    <n v="0.85000000000000009"/>
    <n v="0.68397291196388255"/>
    <n v="3431"/>
    <n v="2346.711060948081"/>
    <e v="#N/A"/>
    <e v="#N/A"/>
    <e v="#N/A"/>
    <n v="2"/>
  </r>
  <r>
    <s v="教培"/>
    <s v="素质教育"/>
    <x v="7"/>
    <x v="3"/>
    <s v="C科学启蒙"/>
    <x v="15"/>
    <x v="103"/>
    <x v="1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104"/>
    <x v="1"/>
    <n v="5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5"/>
    <x v="105"/>
    <x v="0"/>
    <n v="70"/>
    <n v="0"/>
    <n v="0.35099999999999998"/>
    <n v="0"/>
    <n v="11"/>
    <n v="0"/>
    <n v="0"/>
    <n v="0.11627539503386004"/>
    <n v="1.2790293453724604"/>
    <n v="0.85000000000000009"/>
    <n v="1.5047404063205414"/>
    <n v="3431"/>
    <n v="5162.7643340857776"/>
    <e v="#N/A"/>
    <e v="#N/A"/>
    <e v="#N/A"/>
    <n v="7"/>
  </r>
  <r>
    <s v="教培"/>
    <s v="素质教育"/>
    <x v="7"/>
    <x v="3"/>
    <s v="C科学启蒙"/>
    <x v="22"/>
    <x v="106"/>
    <x v="1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9"/>
    <x v="107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1"/>
    <x v="108"/>
    <x v="1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110"/>
    <x v="1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9"/>
    <x v="111"/>
    <x v="1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3"/>
    <x v="112"/>
    <x v="1"/>
    <n v="37"/>
    <n v="1"/>
    <n v="0.35099999999999998"/>
    <n v="0.03"/>
    <n v="6"/>
    <n v="1"/>
    <n v="0.17"/>
    <n v="0.11627539503386004"/>
    <n v="1"/>
    <n v="0.85000000000000009"/>
    <n v="0.76352941176470579"/>
    <n v="3431"/>
    <n v="2619.6694117647057"/>
    <e v="#N/A"/>
    <e v="#N/A"/>
    <e v="#N/A"/>
    <n v="3"/>
  </r>
  <r>
    <s v="教培"/>
    <s v="素质教育"/>
    <x v="7"/>
    <x v="3"/>
    <s v="C科学启蒙"/>
    <x v="19"/>
    <x v="113"/>
    <x v="1"/>
    <n v="35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12"/>
    <x v="114"/>
    <x v="0"/>
    <n v="7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13"/>
    <x v="115"/>
    <x v="1"/>
    <n v="162"/>
    <n v="6"/>
    <n v="0.35099999999999998"/>
    <n v="0.04"/>
    <n v="16"/>
    <n v="5"/>
    <n v="0.31"/>
    <n v="0.11627539503386004"/>
    <n v="5"/>
    <n v="0.85000000000000009"/>
    <n v="3.8176470588235292"/>
    <n v="3431"/>
    <n v="13098.347058823529"/>
    <e v="#N/A"/>
    <e v="#N/A"/>
    <e v="#N/A"/>
    <n v="23"/>
  </r>
  <r>
    <s v="教培"/>
    <s v="素质教育"/>
    <x v="7"/>
    <x v="3"/>
    <s v="C科学启蒙"/>
    <x v="22"/>
    <x v="116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117"/>
    <x v="0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3"/>
    <x v="118"/>
    <x v="1"/>
    <n v="115"/>
    <n v="10"/>
    <n v="0.35099999999999998"/>
    <n v="0.09"/>
    <n v="47"/>
    <n v="10"/>
    <n v="0.21"/>
    <n v="0.11627539503386004"/>
    <n v="10"/>
    <n v="0.85000000000000009"/>
    <n v="7.6352941176470583"/>
    <n v="3431"/>
    <n v="26196.694117647057"/>
    <e v="#N/A"/>
    <e v="#N/A"/>
    <e v="#N/A"/>
    <n v="23"/>
  </r>
  <r>
    <s v="教培"/>
    <s v="素质教育"/>
    <x v="7"/>
    <x v="3"/>
    <s v="C科学启蒙"/>
    <x v="14"/>
    <x v="119"/>
    <x v="1"/>
    <n v="5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8"/>
    <x v="120"/>
    <x v="0"/>
    <n v="2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121"/>
    <x v="0"/>
    <n v="2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9"/>
    <x v="122"/>
    <x v="0"/>
    <n v="36"/>
    <n v="1"/>
    <n v="0.35099999999999998"/>
    <n v="0.03"/>
    <n v="1"/>
    <n v="1"/>
    <n v="1"/>
    <n v="0.11627539503386004"/>
    <n v="1"/>
    <n v="0.85000000000000009"/>
    <n v="0.76352941176470579"/>
    <n v="3431"/>
    <n v="2619.6694117647057"/>
    <e v="#N/A"/>
    <e v="#N/A"/>
    <e v="#N/A"/>
    <n v="0"/>
  </r>
  <r>
    <s v="教培"/>
    <s v="素质教育"/>
    <x v="7"/>
    <x v="3"/>
    <s v="C科学启蒙"/>
    <x v="10"/>
    <x v="123"/>
    <x v="0"/>
    <n v="3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15"/>
    <x v="124"/>
    <x v="1"/>
    <n v="1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16"/>
    <x v="125"/>
    <x v="1"/>
    <n v="61"/>
    <n v="0"/>
    <n v="0.35099999999999998"/>
    <n v="0"/>
    <n v="13"/>
    <n v="0"/>
    <n v="0"/>
    <n v="0.11627539503386004"/>
    <n v="1.5115801354401806"/>
    <n v="0.85000000000000009"/>
    <n v="1.7783295711060947"/>
    <n v="3431"/>
    <n v="6101.4487584650105"/>
    <e v="#N/A"/>
    <e v="#N/A"/>
    <e v="#N/A"/>
    <n v="2"/>
  </r>
  <r>
    <s v="教培"/>
    <s v="素质教育"/>
    <x v="7"/>
    <x v="3"/>
    <s v="C科学启蒙"/>
    <x v="27"/>
    <x v="126"/>
    <x v="1"/>
    <n v="1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0"/>
    <x v="127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128"/>
    <x v="1"/>
    <n v="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129"/>
    <x v="1"/>
    <n v="1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6"/>
    <x v="130"/>
    <x v="0"/>
    <n v="2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8"/>
    <x v="131"/>
    <x v="0"/>
    <n v="50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15"/>
    <x v="132"/>
    <x v="1"/>
    <n v="30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1"/>
  </r>
  <r>
    <s v="教培"/>
    <s v="素质教育"/>
    <x v="7"/>
    <x v="3"/>
    <s v="C科学启蒙"/>
    <x v="10"/>
    <x v="133"/>
    <x v="0"/>
    <n v="2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134"/>
    <x v="0"/>
    <n v="45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2"/>
    <x v="135"/>
    <x v="1"/>
    <n v="5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2"/>
  </r>
  <r>
    <s v="教培"/>
    <s v="素质教育"/>
    <x v="7"/>
    <x v="3"/>
    <s v="C科学启蒙"/>
    <x v="30"/>
    <x v="137"/>
    <x v="2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8"/>
    <x v="138"/>
    <x v="0"/>
    <n v="3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3"/>
  </r>
  <r>
    <s v="教培"/>
    <s v="素质教育"/>
    <x v="7"/>
    <x v="3"/>
    <s v="C科学启蒙"/>
    <x v="7"/>
    <x v="139"/>
    <x v="0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140"/>
    <x v="1"/>
    <n v="1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4"/>
    <x v="141"/>
    <x v="1"/>
    <n v="1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5"/>
    <x v="142"/>
    <x v="1"/>
    <n v="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"/>
    <x v="143"/>
    <x v="1"/>
    <n v="106"/>
    <n v="2"/>
    <n v="0.35099999999999998"/>
    <n v="0.02"/>
    <n v="13"/>
    <n v="2"/>
    <n v="0.15"/>
    <n v="0.11627539503386004"/>
    <n v="2"/>
    <n v="0.85000000000000009"/>
    <n v="1.5270588235294116"/>
    <n v="3431"/>
    <n v="5239.3388235294115"/>
    <e v="#N/A"/>
    <e v="#N/A"/>
    <e v="#N/A"/>
    <n v="8"/>
  </r>
  <r>
    <s v="教培"/>
    <s v="素质教育"/>
    <x v="7"/>
    <x v="3"/>
    <s v="C科学启蒙"/>
    <x v="18"/>
    <x v="144"/>
    <x v="0"/>
    <n v="31"/>
    <n v="1"/>
    <n v="0.35099999999999998"/>
    <n v="0.03"/>
    <n v="1"/>
    <n v="1"/>
    <n v="1"/>
    <n v="0.11627539503386004"/>
    <n v="1"/>
    <n v="0.85000000000000009"/>
    <n v="0.76352941176470579"/>
    <n v="3431"/>
    <n v="2619.6694117647057"/>
    <e v="#N/A"/>
    <e v="#N/A"/>
    <e v="#N/A"/>
    <n v="0"/>
  </r>
  <r>
    <s v="教培"/>
    <s v="素质教育"/>
    <x v="7"/>
    <x v="3"/>
    <s v="C科学启蒙"/>
    <x v="22"/>
    <x v="145"/>
    <x v="1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6"/>
    <x v="146"/>
    <x v="1"/>
    <n v="2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4"/>
    <x v="147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148"/>
    <x v="1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149"/>
    <x v="1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6"/>
    <x v="150"/>
    <x v="1"/>
    <n v="111"/>
    <n v="0"/>
    <n v="0.35099999999999998"/>
    <n v="0"/>
    <n v="10"/>
    <n v="0"/>
    <n v="0"/>
    <n v="0.11627539503386004"/>
    <n v="1.1627539503386004"/>
    <n v="0.85000000000000009"/>
    <n v="1.3679458239277651"/>
    <n v="3431"/>
    <n v="4693.422121896162"/>
    <e v="#N/A"/>
    <e v="#N/A"/>
    <e v="#N/A"/>
    <n v="0"/>
  </r>
  <r>
    <s v="教培"/>
    <s v="素质教育"/>
    <x v="7"/>
    <x v="3"/>
    <s v="C科学启蒙"/>
    <x v="15"/>
    <x v="151"/>
    <x v="1"/>
    <n v="12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9"/>
    <x v="152"/>
    <x v="1"/>
    <n v="2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6"/>
    <x v="153"/>
    <x v="1"/>
    <n v="38"/>
    <n v="0"/>
    <n v="0.35099999999999998"/>
    <n v="0"/>
    <n v="6"/>
    <n v="0"/>
    <n v="0"/>
    <n v="0.11627539503386004"/>
    <n v="0.69765237020316029"/>
    <n v="0.85000000000000009"/>
    <n v="0.82076749435665908"/>
    <n v="3431"/>
    <n v="2816.0532731376975"/>
    <e v="#N/A"/>
    <e v="#N/A"/>
    <e v="#N/A"/>
    <n v="1"/>
  </r>
  <r>
    <s v="教培"/>
    <s v="素质教育"/>
    <x v="7"/>
    <x v="3"/>
    <s v="C科学启蒙"/>
    <x v="26"/>
    <x v="154"/>
    <x v="1"/>
    <n v="33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2"/>
  </r>
  <r>
    <s v="教培"/>
    <s v="素质教育"/>
    <x v="7"/>
    <x v="3"/>
    <s v="C科学启蒙"/>
    <x v="18"/>
    <x v="155"/>
    <x v="0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156"/>
    <x v="1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"/>
    <x v="157"/>
    <x v="1"/>
    <n v="122"/>
    <n v="2"/>
    <n v="0.35099999999999998"/>
    <n v="0.02"/>
    <n v="12"/>
    <n v="2"/>
    <n v="0.17"/>
    <n v="0.11627539503386004"/>
    <n v="2"/>
    <n v="0.85000000000000009"/>
    <n v="1.5270588235294116"/>
    <n v="3431"/>
    <n v="5239.3388235294115"/>
    <e v="#N/A"/>
    <e v="#N/A"/>
    <e v="#N/A"/>
    <n v="13"/>
  </r>
  <r>
    <s v="教培"/>
    <s v="素质教育"/>
    <x v="7"/>
    <x v="3"/>
    <s v="C科学启蒙"/>
    <x v="12"/>
    <x v="158"/>
    <x v="0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4"/>
    <x v="159"/>
    <x v="1"/>
    <n v="5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4"/>
    <x v="160"/>
    <x v="1"/>
    <n v="22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1"/>
  </r>
  <r>
    <s v="教培"/>
    <s v="素质教育"/>
    <x v="7"/>
    <x v="3"/>
    <s v="C科学启蒙"/>
    <x v="23"/>
    <x v="161"/>
    <x v="1"/>
    <n v="24"/>
    <n v="0"/>
    <n v="0.35099999999999998"/>
    <n v="0"/>
    <n v="9"/>
    <n v="0"/>
    <n v="0"/>
    <n v="0.11627539503386004"/>
    <n v="1.0464785553047404"/>
    <n v="0.85000000000000009"/>
    <n v="1.2311512415349886"/>
    <n v="3431"/>
    <n v="4224.0799097065455"/>
    <e v="#N/A"/>
    <e v="#N/A"/>
    <e v="#N/A"/>
    <n v="0"/>
  </r>
  <r>
    <s v="教培"/>
    <s v="素质教育"/>
    <x v="7"/>
    <x v="3"/>
    <s v="C科学启蒙"/>
    <x v="18"/>
    <x v="162"/>
    <x v="0"/>
    <n v="1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164"/>
    <x v="0"/>
    <n v="2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3"/>
    <x v="165"/>
    <x v="0"/>
    <n v="114"/>
    <n v="3"/>
    <n v="0.35099999999999998"/>
    <n v="0.03"/>
    <n v="10"/>
    <n v="3"/>
    <n v="0.3"/>
    <n v="0.11627539503386004"/>
    <n v="3"/>
    <n v="0.85000000000000009"/>
    <n v="2.2905882352941176"/>
    <n v="3431"/>
    <n v="7859.0082352941172"/>
    <e v="#N/A"/>
    <e v="#N/A"/>
    <e v="#N/A"/>
    <n v="13"/>
  </r>
  <r>
    <s v="教培"/>
    <s v="素质教育"/>
    <x v="7"/>
    <x v="3"/>
    <s v="C科学启蒙"/>
    <x v="2"/>
    <x v="166"/>
    <x v="1"/>
    <n v="80"/>
    <n v="2"/>
    <n v="0.35099999999999998"/>
    <n v="0.03"/>
    <n v="3"/>
    <n v="1"/>
    <n v="0.33"/>
    <n v="0.11627539503386004"/>
    <n v="1"/>
    <n v="0.85000000000000009"/>
    <n v="0.76352941176470579"/>
    <n v="3431"/>
    <n v="2619.6694117647057"/>
    <e v="#N/A"/>
    <e v="#N/A"/>
    <e v="#N/A"/>
    <n v="10"/>
  </r>
  <r>
    <s v="教培"/>
    <s v="素质教育"/>
    <x v="7"/>
    <x v="3"/>
    <s v="C科学启蒙"/>
    <x v="26"/>
    <x v="167"/>
    <x v="1"/>
    <n v="21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8"/>
    <x v="168"/>
    <x v="0"/>
    <n v="2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3"/>
    <x v="169"/>
    <x v="1"/>
    <n v="1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0"/>
    <x v="170"/>
    <x v="2"/>
    <n v="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171"/>
    <x v="0"/>
    <n v="46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1"/>
  </r>
  <r>
    <s v="教培"/>
    <s v="素质教育"/>
    <x v="7"/>
    <x v="3"/>
    <s v="C科学启蒙"/>
    <x v="4"/>
    <x v="172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2"/>
    <x v="173"/>
    <x v="0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174"/>
    <x v="0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6"/>
    <x v="175"/>
    <x v="1"/>
    <n v="74"/>
    <n v="0"/>
    <n v="0.35099999999999998"/>
    <n v="0"/>
    <n v="17"/>
    <n v="0"/>
    <n v="0"/>
    <n v="0.11627539503386004"/>
    <n v="1.9766817155756207"/>
    <n v="0.85000000000000009"/>
    <n v="2.3255079006772004"/>
    <n v="3431"/>
    <n v="7978.8176072234746"/>
    <e v="#N/A"/>
    <e v="#N/A"/>
    <e v="#N/A"/>
    <n v="6"/>
  </r>
  <r>
    <s v="教培"/>
    <s v="素质教育"/>
    <x v="7"/>
    <x v="3"/>
    <s v="C科学启蒙"/>
    <x v="8"/>
    <x v="176"/>
    <x v="0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0"/>
    <x v="178"/>
    <x v="2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4"/>
    <x v="179"/>
    <x v="1"/>
    <n v="67"/>
    <n v="2"/>
    <n v="0.35099999999999998"/>
    <n v="0.03"/>
    <n v="8"/>
    <n v="1"/>
    <n v="0.13"/>
    <n v="0.11627539503386004"/>
    <n v="1"/>
    <n v="0.85000000000000009"/>
    <n v="0.76352941176470579"/>
    <n v="3431"/>
    <n v="2619.6694117647057"/>
    <e v="#N/A"/>
    <e v="#N/A"/>
    <e v="#N/A"/>
    <n v="1"/>
  </r>
  <r>
    <s v="教培"/>
    <s v="素质教育"/>
    <x v="7"/>
    <x v="3"/>
    <s v="C科学启蒙"/>
    <x v="25"/>
    <x v="181"/>
    <x v="1"/>
    <n v="11"/>
    <n v="1"/>
    <n v="0.35099999999999998"/>
    <n v="0.09"/>
    <n v="3"/>
    <n v="1"/>
    <n v="0.33"/>
    <n v="0.11627539503386004"/>
    <n v="1"/>
    <n v="0.85000000000000009"/>
    <n v="0.76352941176470579"/>
    <n v="3431"/>
    <n v="2619.6694117647057"/>
    <e v="#N/A"/>
    <e v="#N/A"/>
    <e v="#N/A"/>
    <n v="1"/>
  </r>
  <r>
    <s v="教培"/>
    <s v="素质教育"/>
    <x v="7"/>
    <x v="3"/>
    <s v="C科学启蒙"/>
    <x v="20"/>
    <x v="182"/>
    <x v="0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0"/>
    <x v="183"/>
    <x v="2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2"/>
    <x v="184"/>
    <x v="0"/>
    <n v="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3"/>
    <x v="185"/>
    <x v="1"/>
    <n v="27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1"/>
  </r>
  <r>
    <s v="教培"/>
    <s v="素质教育"/>
    <x v="7"/>
    <x v="3"/>
    <s v="C科学启蒙"/>
    <x v="23"/>
    <x v="186"/>
    <x v="1"/>
    <n v="1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2"/>
    <x v="187"/>
    <x v="0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8"/>
    <x v="188"/>
    <x v="0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2"/>
    <x v="189"/>
    <x v="0"/>
    <n v="19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1"/>
  </r>
  <r>
    <s v="教培"/>
    <s v="素质教育"/>
    <x v="7"/>
    <x v="3"/>
    <s v="C科学启蒙"/>
    <x v="23"/>
    <x v="190"/>
    <x v="1"/>
    <n v="1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3"/>
    <x v="191"/>
    <x v="1"/>
    <n v="25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3"/>
    <x v="192"/>
    <x v="1"/>
    <n v="2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7"/>
    <x v="193"/>
    <x v="0"/>
    <n v="1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9"/>
    <x v="194"/>
    <x v="1"/>
    <n v="2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0"/>
    <x v="195"/>
    <x v="2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1"/>
    <x v="196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4"/>
    <x v="197"/>
    <x v="1"/>
    <n v="77"/>
    <n v="1"/>
    <n v="0.35099999999999998"/>
    <n v="0.01"/>
    <n v="0"/>
    <n v="0"/>
    <n v="0"/>
    <n v="0.11627539503386004"/>
    <n v="0"/>
    <n v="0.85000000000000009"/>
    <n v="0"/>
    <n v="3431"/>
    <n v="0"/>
    <e v="#N/A"/>
    <e v="#N/A"/>
    <e v="#N/A"/>
    <n v="2"/>
  </r>
  <r>
    <s v="教培"/>
    <s v="素质教育"/>
    <x v="7"/>
    <x v="3"/>
    <s v="C科学启蒙"/>
    <x v="7"/>
    <x v="198"/>
    <x v="0"/>
    <n v="59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18"/>
    <x v="199"/>
    <x v="0"/>
    <n v="30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2"/>
  </r>
  <r>
    <s v="教培"/>
    <s v="素质教育"/>
    <x v="7"/>
    <x v="3"/>
    <s v="C科学启蒙"/>
    <x v="7"/>
    <x v="200"/>
    <x v="0"/>
    <n v="1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2"/>
  </r>
  <r>
    <s v="教培"/>
    <s v="素质教育"/>
    <x v="7"/>
    <x v="3"/>
    <s v="C科学启蒙"/>
    <x v="3"/>
    <x v="201"/>
    <x v="0"/>
    <n v="22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7"/>
    <x v="202"/>
    <x v="0"/>
    <n v="1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2"/>
    <x v="203"/>
    <x v="0"/>
    <n v="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5"/>
    <x v="204"/>
    <x v="1"/>
    <n v="52"/>
    <n v="0"/>
    <n v="0.35099999999999998"/>
    <n v="0"/>
    <n v="8"/>
    <n v="0"/>
    <n v="0"/>
    <n v="0.11627539503386004"/>
    <n v="0.93020316027088035"/>
    <n v="0.85000000000000009"/>
    <n v="1.094356659142212"/>
    <n v="3431"/>
    <n v="3754.7376975169295"/>
    <e v="#N/A"/>
    <e v="#N/A"/>
    <e v="#N/A"/>
    <n v="0"/>
  </r>
  <r>
    <s v="教培"/>
    <s v="素质教育"/>
    <x v="7"/>
    <x v="3"/>
    <s v="C科学启蒙"/>
    <x v="22"/>
    <x v="205"/>
    <x v="1"/>
    <n v="10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27"/>
    <x v="206"/>
    <x v="1"/>
    <n v="2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8"/>
    <x v="207"/>
    <x v="0"/>
    <n v="1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5"/>
    <x v="208"/>
    <x v="1"/>
    <n v="23"/>
    <n v="0"/>
    <n v="0.35099999999999998"/>
    <n v="0"/>
    <n v="6"/>
    <n v="0"/>
    <n v="0"/>
    <n v="0.11627539503386004"/>
    <n v="0.69765237020316029"/>
    <n v="0.85000000000000009"/>
    <n v="0.82076749435665908"/>
    <n v="3431"/>
    <n v="2816.0532731376975"/>
    <e v="#N/A"/>
    <e v="#N/A"/>
    <e v="#N/A"/>
    <n v="1"/>
  </r>
  <r>
    <s v="教培"/>
    <s v="素质教育"/>
    <x v="7"/>
    <x v="3"/>
    <s v="C科学启蒙"/>
    <x v="3"/>
    <x v="209"/>
    <x v="0"/>
    <n v="65"/>
    <n v="1"/>
    <n v="0.35099999999999998"/>
    <n v="0.02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8"/>
  </r>
  <r>
    <s v="教培"/>
    <s v="素质教育"/>
    <x v="7"/>
    <x v="3"/>
    <s v="C科学启蒙"/>
    <x v="3"/>
    <x v="210"/>
    <x v="0"/>
    <n v="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1"/>
  </r>
  <r>
    <s v="教培"/>
    <s v="素质教育"/>
    <x v="7"/>
    <x v="3"/>
    <s v="C科学启蒙"/>
    <x v="3"/>
    <x v="211"/>
    <x v="0"/>
    <n v="48"/>
    <n v="1"/>
    <n v="0.35099999999999998"/>
    <n v="0.02"/>
    <n v="4"/>
    <n v="1"/>
    <n v="0.25"/>
    <n v="0.11627539503386004"/>
    <n v="1"/>
    <n v="0.85000000000000009"/>
    <n v="0.76352941176470579"/>
    <n v="3431"/>
    <n v="2619.6694117647057"/>
    <e v="#N/A"/>
    <e v="#N/A"/>
    <e v="#N/A"/>
    <n v="5"/>
  </r>
  <r>
    <s v="教培"/>
    <s v="素质教育"/>
    <x v="7"/>
    <x v="3"/>
    <s v="C科学启蒙"/>
    <x v="10"/>
    <x v="212"/>
    <x v="0"/>
    <n v="1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6"/>
    <x v="213"/>
    <x v="1"/>
    <n v="50"/>
    <n v="0"/>
    <n v="0.35099999999999998"/>
    <n v="0"/>
    <n v="7"/>
    <n v="0"/>
    <n v="0"/>
    <n v="0.11627539503386004"/>
    <n v="0.81392776523702026"/>
    <n v="0.85000000000000009"/>
    <n v="0.9575620767494355"/>
    <n v="3431"/>
    <n v="3285.3954853273131"/>
    <e v="#N/A"/>
    <e v="#N/A"/>
    <e v="#N/A"/>
    <n v="1"/>
  </r>
  <r>
    <s v="教培"/>
    <s v="素质教育"/>
    <x v="7"/>
    <x v="3"/>
    <s v="C科学启蒙"/>
    <x v="7"/>
    <x v="214"/>
    <x v="0"/>
    <n v="1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215"/>
    <x v="0"/>
    <n v="31"/>
    <n v="1"/>
    <n v="0.35099999999999998"/>
    <n v="0.03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9"/>
    <x v="216"/>
    <x v="0"/>
    <n v="171"/>
    <n v="5"/>
    <n v="0.35099999999999998"/>
    <n v="0.03"/>
    <n v="8"/>
    <n v="5"/>
    <n v="0.63"/>
    <n v="0.11627539503386004"/>
    <n v="5"/>
    <n v="0.85000000000000009"/>
    <n v="3.8176470588235292"/>
    <n v="3431"/>
    <n v="13098.347058823529"/>
    <e v="#N/A"/>
    <e v="#N/A"/>
    <e v="#N/A"/>
    <n v="10"/>
  </r>
  <r>
    <s v="教培"/>
    <s v="素质教育"/>
    <x v="7"/>
    <x v="3"/>
    <s v="C科学启蒙"/>
    <x v="14"/>
    <x v="217"/>
    <x v="1"/>
    <n v="74"/>
    <n v="2"/>
    <n v="0.35099999999999998"/>
    <n v="0.03"/>
    <n v="6"/>
    <n v="1"/>
    <n v="0.17"/>
    <n v="0.11627539503386004"/>
    <n v="1"/>
    <n v="0.85000000000000009"/>
    <n v="0.76352941176470579"/>
    <n v="3431"/>
    <n v="2619.6694117647057"/>
    <e v="#N/A"/>
    <e v="#N/A"/>
    <e v="#N/A"/>
    <n v="1"/>
  </r>
  <r>
    <s v="教培"/>
    <s v="素质教育"/>
    <x v="7"/>
    <x v="3"/>
    <s v="C科学启蒙"/>
    <x v="2"/>
    <x v="218"/>
    <x v="1"/>
    <n v="77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4"/>
    <x v="219"/>
    <x v="1"/>
    <n v="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6"/>
    <x v="220"/>
    <x v="1"/>
    <n v="72"/>
    <n v="1"/>
    <n v="0.35099999999999998"/>
    <n v="0.01"/>
    <n v="7"/>
    <n v="1"/>
    <n v="0.14000000000000001"/>
    <n v="0.11627539503386004"/>
    <n v="1"/>
    <n v="0.85000000000000009"/>
    <n v="0.76352941176470579"/>
    <n v="3431"/>
    <n v="2619.6694117647057"/>
    <e v="#N/A"/>
    <e v="#N/A"/>
    <e v="#N/A"/>
    <n v="10"/>
  </r>
  <r>
    <s v="教培"/>
    <s v="素质教育"/>
    <x v="7"/>
    <x v="3"/>
    <s v="C科学启蒙"/>
    <x v="14"/>
    <x v="221"/>
    <x v="1"/>
    <n v="115"/>
    <n v="0"/>
    <n v="0.35099999999999998"/>
    <n v="0"/>
    <n v="12"/>
    <n v="0"/>
    <n v="0"/>
    <n v="0.11627539503386004"/>
    <n v="1.3953047404063206"/>
    <n v="0.85000000000000009"/>
    <n v="1.6415349887133182"/>
    <n v="3431"/>
    <n v="5632.106546275395"/>
    <e v="#N/A"/>
    <e v="#N/A"/>
    <e v="#N/A"/>
    <n v="8"/>
  </r>
  <r>
    <s v="教培"/>
    <s v="素质教育"/>
    <x v="7"/>
    <x v="3"/>
    <s v="C科学启蒙"/>
    <x v="16"/>
    <x v="222"/>
    <x v="1"/>
    <n v="1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1"/>
    <x v="223"/>
    <x v="1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1"/>
    <x v="224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1"/>
    <x v="225"/>
    <x v="1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226"/>
    <x v="0"/>
    <n v="54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18"/>
  </r>
  <r>
    <s v="教培"/>
    <s v="素质教育"/>
    <x v="7"/>
    <x v="3"/>
    <s v="C科学启蒙"/>
    <x v="31"/>
    <x v="227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4"/>
    <x v="228"/>
    <x v="1"/>
    <n v="105"/>
    <n v="4"/>
    <n v="0.35099999999999998"/>
    <n v="0.04"/>
    <n v="7"/>
    <n v="3"/>
    <n v="0.43"/>
    <n v="0.11627539503386004"/>
    <n v="3"/>
    <n v="0.85000000000000009"/>
    <n v="2.2905882352941176"/>
    <n v="3431"/>
    <n v="7859.0082352941172"/>
    <e v="#N/A"/>
    <e v="#N/A"/>
    <e v="#N/A"/>
    <n v="4"/>
  </r>
  <r>
    <s v="教培"/>
    <s v="素质教育"/>
    <x v="7"/>
    <x v="3"/>
    <s v="C科学启蒙"/>
    <x v="10"/>
    <x v="229"/>
    <x v="0"/>
    <n v="1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10"/>
    <x v="230"/>
    <x v="0"/>
    <n v="23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2"/>
    <x v="231"/>
    <x v="1"/>
    <n v="81"/>
    <n v="1"/>
    <n v="0.35099999999999998"/>
    <n v="0.01"/>
    <n v="9"/>
    <n v="1"/>
    <n v="0.11"/>
    <n v="0.11627539503386004"/>
    <n v="1.0464785553047404"/>
    <n v="0.85000000000000009"/>
    <n v="0.81821006506440042"/>
    <n v="3431"/>
    <n v="2807.278733235958"/>
    <e v="#N/A"/>
    <e v="#N/A"/>
    <e v="#N/A"/>
    <n v="0"/>
  </r>
  <r>
    <s v="教培"/>
    <s v="素质教育"/>
    <x v="7"/>
    <x v="3"/>
    <s v="C科学启蒙"/>
    <x v="3"/>
    <x v="232"/>
    <x v="0"/>
    <n v="1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5"/>
    <x v="233"/>
    <x v="1"/>
    <n v="3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5"/>
    <x v="234"/>
    <x v="0"/>
    <n v="50"/>
    <n v="1"/>
    <n v="0.35099999999999998"/>
    <n v="0.02"/>
    <n v="5"/>
    <n v="1"/>
    <n v="0.2"/>
    <n v="0.11627539503386004"/>
    <n v="1"/>
    <n v="0.85000000000000009"/>
    <n v="0.76352941176470579"/>
    <n v="3431"/>
    <n v="2619.6694117647057"/>
    <e v="#N/A"/>
    <e v="#N/A"/>
    <e v="#N/A"/>
    <n v="4"/>
  </r>
  <r>
    <s v="教培"/>
    <s v="素质教育"/>
    <x v="7"/>
    <x v="3"/>
    <s v="C科学启蒙"/>
    <x v="18"/>
    <x v="235"/>
    <x v="0"/>
    <n v="28"/>
    <n v="2"/>
    <n v="0.35099999999999998"/>
    <n v="7.0000000000000007E-2"/>
    <n v="4"/>
    <n v="2"/>
    <n v="0.5"/>
    <n v="0.11627539503386004"/>
    <n v="2"/>
    <n v="0.85000000000000009"/>
    <n v="1.5270588235294116"/>
    <n v="3431"/>
    <n v="5239.3388235294115"/>
    <e v="#N/A"/>
    <e v="#N/A"/>
    <e v="#N/A"/>
    <n v="0"/>
  </r>
  <r>
    <s v="教培"/>
    <s v="素质教育"/>
    <x v="7"/>
    <x v="3"/>
    <s v="C科学启蒙"/>
    <x v="18"/>
    <x v="236"/>
    <x v="0"/>
    <n v="1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237"/>
    <x v="0"/>
    <n v="57"/>
    <n v="2"/>
    <n v="0.35099999999999998"/>
    <n v="0.04"/>
    <n v="4"/>
    <n v="1"/>
    <n v="0.25"/>
    <n v="0.11627539503386004"/>
    <n v="1"/>
    <n v="0.85000000000000009"/>
    <n v="0.76352941176470579"/>
    <n v="3431"/>
    <n v="2619.6694117647057"/>
    <e v="#N/A"/>
    <e v="#N/A"/>
    <e v="#N/A"/>
    <n v="7"/>
  </r>
  <r>
    <s v="教培"/>
    <s v="素质教育"/>
    <x v="7"/>
    <x v="3"/>
    <s v="C科学启蒙"/>
    <x v="10"/>
    <x v="238"/>
    <x v="0"/>
    <n v="3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5"/>
  </r>
  <r>
    <s v="教培"/>
    <s v="素质教育"/>
    <x v="7"/>
    <x v="3"/>
    <s v="C科学启蒙"/>
    <x v="14"/>
    <x v="239"/>
    <x v="1"/>
    <n v="53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6"/>
    <x v="240"/>
    <x v="1"/>
    <n v="1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2"/>
  </r>
  <r>
    <s v="教培"/>
    <s v="素质教育"/>
    <x v="7"/>
    <x v="3"/>
    <s v="C科学启蒙"/>
    <x v="9"/>
    <x v="241"/>
    <x v="0"/>
    <n v="69"/>
    <n v="1"/>
    <n v="0.35099999999999998"/>
    <n v="0.01"/>
    <n v="4"/>
    <n v="1"/>
    <n v="0.25"/>
    <n v="0.11627539503386004"/>
    <n v="1"/>
    <n v="0.85000000000000009"/>
    <n v="0.76352941176470579"/>
    <n v="3431"/>
    <n v="2619.6694117647057"/>
    <e v="#N/A"/>
    <e v="#N/A"/>
    <e v="#N/A"/>
    <n v="0"/>
  </r>
  <r>
    <s v="教培"/>
    <s v="素质教育"/>
    <x v="7"/>
    <x v="3"/>
    <s v="C科学启蒙"/>
    <x v="14"/>
    <x v="242"/>
    <x v="1"/>
    <n v="181"/>
    <n v="1"/>
    <n v="0.35099999999999998"/>
    <n v="0.01"/>
    <n v="7"/>
    <n v="0"/>
    <n v="0"/>
    <n v="0.11627539503386004"/>
    <n v="0.81392776523702026"/>
    <n v="0.85000000000000009"/>
    <n v="0.9575620767494355"/>
    <n v="3431"/>
    <n v="3285.3954853273131"/>
    <e v="#N/A"/>
    <e v="#N/A"/>
    <e v="#N/A"/>
    <n v="7"/>
  </r>
  <r>
    <s v="教培"/>
    <s v="素质教育"/>
    <x v="7"/>
    <x v="3"/>
    <s v="C科学启蒙"/>
    <x v="6"/>
    <x v="243"/>
    <x v="0"/>
    <n v="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244"/>
    <x v="0"/>
    <n v="23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1"/>
  </r>
  <r>
    <s v="教培"/>
    <s v="素质教育"/>
    <x v="7"/>
    <x v="3"/>
    <s v="C科学启蒙"/>
    <x v="20"/>
    <x v="245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2"/>
    <x v="246"/>
    <x v="2"/>
    <n v="14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6"/>
    <x v="247"/>
    <x v="1"/>
    <n v="27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1"/>
  </r>
  <r>
    <s v="教培"/>
    <s v="素质教育"/>
    <x v="7"/>
    <x v="3"/>
    <s v="C科学启蒙"/>
    <x v="14"/>
    <x v="248"/>
    <x v="1"/>
    <n v="125"/>
    <n v="5"/>
    <n v="0.35099999999999998"/>
    <n v="0.04"/>
    <n v="18"/>
    <n v="4"/>
    <n v="0.22"/>
    <n v="0.11627539503386004"/>
    <n v="4"/>
    <n v="0.85000000000000009"/>
    <n v="3.0541176470588232"/>
    <n v="3431"/>
    <n v="10478.677647058823"/>
    <e v="#N/A"/>
    <e v="#N/A"/>
    <e v="#N/A"/>
    <n v="10"/>
  </r>
  <r>
    <s v="教培"/>
    <s v="素质教育"/>
    <x v="7"/>
    <x v="3"/>
    <s v="C科学启蒙"/>
    <x v="16"/>
    <x v="249"/>
    <x v="1"/>
    <n v="33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1"/>
  </r>
  <r>
    <s v="教培"/>
    <s v="素质教育"/>
    <x v="7"/>
    <x v="3"/>
    <s v="C科学启蒙"/>
    <x v="19"/>
    <x v="250"/>
    <x v="1"/>
    <n v="2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7"/>
    <x v="251"/>
    <x v="0"/>
    <n v="31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1"/>
  </r>
  <r>
    <s v="教培"/>
    <s v="素质教育"/>
    <x v="7"/>
    <x v="3"/>
    <s v="C科学启蒙"/>
    <x v="31"/>
    <x v="252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2"/>
    <x v="253"/>
    <x v="0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254"/>
    <x v="0"/>
    <n v="50"/>
    <n v="1"/>
    <n v="0.35099999999999998"/>
    <n v="0.02"/>
    <n v="7"/>
    <n v="1"/>
    <n v="0.14000000000000001"/>
    <n v="0.11627539503386004"/>
    <n v="1"/>
    <n v="0.85000000000000009"/>
    <n v="0.76352941176470579"/>
    <n v="3431"/>
    <n v="2619.6694117647057"/>
    <e v="#N/A"/>
    <e v="#N/A"/>
    <e v="#N/A"/>
    <n v="6"/>
  </r>
  <r>
    <s v="教培"/>
    <s v="素质教育"/>
    <x v="7"/>
    <x v="3"/>
    <s v="C科学启蒙"/>
    <x v="20"/>
    <x v="255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256"/>
    <x v="0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257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258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9"/>
    <x v="259"/>
    <x v="1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9"/>
    <x v="260"/>
    <x v="1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263"/>
    <x v="1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7"/>
    <x v="264"/>
    <x v="0"/>
    <n v="1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8"/>
    <x v="265"/>
    <x v="0"/>
    <n v="22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"/>
    <x v="266"/>
    <x v="1"/>
    <n v="7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5"/>
  </r>
  <r>
    <s v="教培"/>
    <s v="素质教育"/>
    <x v="7"/>
    <x v="3"/>
    <s v="C科学启蒙"/>
    <x v="13"/>
    <x v="267"/>
    <x v="1"/>
    <n v="1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268"/>
    <x v="1"/>
    <n v="1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1"/>
    <x v="269"/>
    <x v="1"/>
    <n v="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6"/>
    <x v="270"/>
    <x v="1"/>
    <n v="166"/>
    <n v="13"/>
    <n v="0.35099999999999998"/>
    <n v="0.08"/>
    <n v="37"/>
    <n v="9"/>
    <n v="0.24"/>
    <n v="0.11627539503386004"/>
    <n v="9"/>
    <n v="0.85000000000000009"/>
    <n v="6.8717647058823523"/>
    <n v="3431"/>
    <n v="23577.024705882352"/>
    <e v="#N/A"/>
    <e v="#N/A"/>
    <e v="#N/A"/>
    <n v="20"/>
  </r>
  <r>
    <s v="教培"/>
    <s v="素质教育"/>
    <x v="7"/>
    <x v="3"/>
    <s v="C科学启蒙"/>
    <x v="25"/>
    <x v="271"/>
    <x v="1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6"/>
    <x v="273"/>
    <x v="1"/>
    <n v="37"/>
    <n v="0"/>
    <n v="0.35099999999999998"/>
    <n v="0"/>
    <n v="4"/>
    <n v="0"/>
    <n v="0"/>
    <n v="0.11627539503386004"/>
    <n v="0.46510158013544017"/>
    <n v="0.85000000000000009"/>
    <n v="0.54717832957110601"/>
    <n v="3431"/>
    <n v="1877.3688487584648"/>
    <e v="#N/A"/>
    <e v="#N/A"/>
    <e v="#N/A"/>
    <n v="3"/>
  </r>
  <r>
    <s v="教培"/>
    <s v="素质教育"/>
    <x v="7"/>
    <x v="3"/>
    <s v="C科学启蒙"/>
    <x v="12"/>
    <x v="274"/>
    <x v="0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5"/>
    <x v="275"/>
    <x v="0"/>
    <n v="60"/>
    <n v="1"/>
    <n v="0.35099999999999998"/>
    <n v="0.02"/>
    <n v="6"/>
    <n v="1"/>
    <n v="0.17"/>
    <n v="0.11627539503386004"/>
    <n v="1"/>
    <n v="0.85000000000000009"/>
    <n v="0.76352941176470579"/>
    <n v="3431"/>
    <n v="2619.6694117647057"/>
    <e v="#N/A"/>
    <e v="#N/A"/>
    <e v="#N/A"/>
    <n v="6"/>
  </r>
  <r>
    <s v="教培"/>
    <s v="素质教育"/>
    <x v="7"/>
    <x v="3"/>
    <s v="C科学启蒙"/>
    <x v="19"/>
    <x v="276"/>
    <x v="1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277"/>
    <x v="1"/>
    <n v="50"/>
    <n v="2"/>
    <n v="0.35099999999999998"/>
    <n v="0.04"/>
    <n v="7"/>
    <n v="2"/>
    <n v="0.28999999999999998"/>
    <n v="0.11627539503386004"/>
    <n v="2"/>
    <n v="0.85000000000000009"/>
    <n v="1.5270588235294116"/>
    <n v="3431"/>
    <n v="5239.3388235294115"/>
    <e v="#N/A"/>
    <e v="#N/A"/>
    <e v="#N/A"/>
    <n v="1"/>
  </r>
  <r>
    <s v="教培"/>
    <s v="素质教育"/>
    <x v="7"/>
    <x v="3"/>
    <s v="C科学启蒙"/>
    <x v="14"/>
    <x v="278"/>
    <x v="1"/>
    <n v="98"/>
    <n v="0"/>
    <n v="0.35099999999999998"/>
    <n v="0"/>
    <n v="6"/>
    <n v="0"/>
    <n v="0"/>
    <n v="0.11627539503386004"/>
    <n v="0.69765237020316029"/>
    <n v="0.85000000000000009"/>
    <n v="0.82076749435665908"/>
    <n v="3431"/>
    <n v="2816.0532731376975"/>
    <e v="#N/A"/>
    <e v="#N/A"/>
    <e v="#N/A"/>
    <n v="6"/>
  </r>
  <r>
    <s v="教培"/>
    <s v="素质教育"/>
    <x v="7"/>
    <x v="3"/>
    <s v="C科学启蒙"/>
    <x v="3"/>
    <x v="279"/>
    <x v="0"/>
    <n v="28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1"/>
  </r>
  <r>
    <s v="教培"/>
    <s v="素质教育"/>
    <x v="7"/>
    <x v="3"/>
    <s v="C科学启蒙"/>
    <x v="4"/>
    <x v="281"/>
    <x v="1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5"/>
    <x v="282"/>
    <x v="0"/>
    <n v="1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283"/>
    <x v="0"/>
    <n v="67"/>
    <n v="0"/>
    <n v="0.35099999999999998"/>
    <n v="0"/>
    <n v="5"/>
    <n v="0"/>
    <n v="0"/>
    <n v="0.11627539503386004"/>
    <n v="0.5813769751693002"/>
    <n v="0.85000000000000009"/>
    <n v="0.68397291196388255"/>
    <n v="3431"/>
    <n v="2346.711060948081"/>
    <e v="#N/A"/>
    <e v="#N/A"/>
    <e v="#N/A"/>
    <n v="1"/>
  </r>
  <r>
    <s v="教培"/>
    <s v="素质教育"/>
    <x v="7"/>
    <x v="3"/>
    <s v="C科学启蒙"/>
    <x v="3"/>
    <x v="284"/>
    <x v="0"/>
    <n v="53"/>
    <n v="1"/>
    <n v="0.35099999999999998"/>
    <n v="0.02"/>
    <n v="1"/>
    <n v="1"/>
    <n v="1"/>
    <n v="0.11627539503386004"/>
    <n v="1"/>
    <n v="0.85000000000000009"/>
    <n v="0.76352941176470579"/>
    <n v="3431"/>
    <n v="2619.6694117647057"/>
    <e v="#N/A"/>
    <e v="#N/A"/>
    <e v="#N/A"/>
    <n v="3"/>
  </r>
  <r>
    <s v="教培"/>
    <s v="素质教育"/>
    <x v="7"/>
    <x v="3"/>
    <s v="C科学启蒙"/>
    <x v="6"/>
    <x v="285"/>
    <x v="0"/>
    <n v="37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6"/>
    <x v="286"/>
    <x v="0"/>
    <n v="1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9"/>
    <x v="287"/>
    <x v="0"/>
    <n v="4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3"/>
  </r>
  <r>
    <s v="教培"/>
    <s v="素质教育"/>
    <x v="7"/>
    <x v="3"/>
    <s v="C科学启蒙"/>
    <x v="14"/>
    <x v="288"/>
    <x v="1"/>
    <n v="85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1"/>
  </r>
  <r>
    <s v="教培"/>
    <s v="素质教育"/>
    <x v="7"/>
    <x v="3"/>
    <s v="C科学启蒙"/>
    <x v="8"/>
    <x v="289"/>
    <x v="0"/>
    <n v="21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3"/>
    <x v="290"/>
    <x v="1"/>
    <n v="3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13"/>
    <x v="291"/>
    <x v="1"/>
    <n v="2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292"/>
    <x v="0"/>
    <n v="3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4"/>
  </r>
  <r>
    <s v="教培"/>
    <s v="素质教育"/>
    <x v="7"/>
    <x v="3"/>
    <s v="C科学启蒙"/>
    <x v="26"/>
    <x v="293"/>
    <x v="1"/>
    <n v="42"/>
    <n v="0"/>
    <n v="0.35099999999999998"/>
    <n v="0"/>
    <n v="5"/>
    <n v="0"/>
    <n v="0"/>
    <n v="0.11627539503386004"/>
    <n v="0.5813769751693002"/>
    <n v="0.85000000000000009"/>
    <n v="0.68397291196388255"/>
    <n v="3431"/>
    <n v="2346.711060948081"/>
    <e v="#N/A"/>
    <e v="#N/A"/>
    <e v="#N/A"/>
    <n v="1"/>
  </r>
  <r>
    <s v="教培"/>
    <s v="素质教育"/>
    <x v="7"/>
    <x v="3"/>
    <s v="C科学启蒙"/>
    <x v="18"/>
    <x v="294"/>
    <x v="0"/>
    <n v="3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2"/>
  </r>
  <r>
    <s v="教培"/>
    <s v="素质教育"/>
    <x v="7"/>
    <x v="3"/>
    <s v="C科学启蒙"/>
    <x v="5"/>
    <x v="295"/>
    <x v="0"/>
    <n v="33"/>
    <n v="1"/>
    <n v="0.35099999999999998"/>
    <n v="0.03"/>
    <n v="4"/>
    <n v="0"/>
    <n v="0"/>
    <n v="0.11627539503386004"/>
    <n v="0.46510158013544017"/>
    <n v="0.85000000000000009"/>
    <n v="0.54717832957110601"/>
    <n v="3431"/>
    <n v="1877.3688487584648"/>
    <e v="#N/A"/>
    <e v="#N/A"/>
    <e v="#N/A"/>
    <n v="0"/>
  </r>
  <r>
    <s v="教培"/>
    <s v="素质教育"/>
    <x v="7"/>
    <x v="3"/>
    <s v="C科学启蒙"/>
    <x v="6"/>
    <x v="296"/>
    <x v="0"/>
    <n v="52"/>
    <n v="1"/>
    <n v="0.35099999999999998"/>
    <n v="0.02"/>
    <n v="2"/>
    <n v="1"/>
    <n v="0.5"/>
    <n v="0.11627539503386004"/>
    <n v="1"/>
    <n v="0.85000000000000009"/>
    <n v="0.76352941176470579"/>
    <n v="3431"/>
    <n v="2619.6694117647057"/>
    <e v="#N/A"/>
    <e v="#N/A"/>
    <e v="#N/A"/>
    <n v="6"/>
  </r>
  <r>
    <s v="教培"/>
    <s v="素质教育"/>
    <x v="7"/>
    <x v="3"/>
    <s v="C科学启蒙"/>
    <x v="12"/>
    <x v="297"/>
    <x v="0"/>
    <n v="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1"/>
    <x v="298"/>
    <x v="1"/>
    <n v="12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16"/>
    <x v="299"/>
    <x v="1"/>
    <n v="34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7"/>
    <x v="300"/>
    <x v="0"/>
    <n v="1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7"/>
    <x v="301"/>
    <x v="1"/>
    <n v="111"/>
    <n v="3"/>
    <n v="0.35099999999999998"/>
    <n v="0.03"/>
    <n v="21"/>
    <n v="3"/>
    <n v="0.14000000000000001"/>
    <n v="0.11627539503386004"/>
    <n v="3"/>
    <n v="0.85000000000000009"/>
    <n v="2.2905882352941176"/>
    <n v="3431"/>
    <n v="7859.0082352941172"/>
    <e v="#N/A"/>
    <e v="#N/A"/>
    <e v="#N/A"/>
    <n v="20"/>
  </r>
  <r>
    <s v="教培"/>
    <s v="素质教育"/>
    <x v="7"/>
    <x v="3"/>
    <s v="C科学启蒙"/>
    <x v="7"/>
    <x v="302"/>
    <x v="0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303"/>
    <x v="1"/>
    <n v="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8"/>
    <x v="304"/>
    <x v="0"/>
    <n v="61"/>
    <n v="0"/>
    <n v="0.35099999999999998"/>
    <n v="0"/>
    <n v="6"/>
    <n v="0"/>
    <n v="0"/>
    <n v="0.11627539503386004"/>
    <n v="0.69765237020316029"/>
    <n v="0.85000000000000009"/>
    <n v="0.82076749435665908"/>
    <n v="3431"/>
    <n v="2816.0532731376975"/>
    <e v="#N/A"/>
    <e v="#N/A"/>
    <e v="#N/A"/>
    <n v="4"/>
  </r>
  <r>
    <s v="教培"/>
    <s v="素质教育"/>
    <x v="7"/>
    <x v="3"/>
    <s v="C科学启蒙"/>
    <x v="24"/>
    <x v="305"/>
    <x v="1"/>
    <n v="35"/>
    <n v="0"/>
    <n v="0.35099999999999998"/>
    <n v="0"/>
    <n v="11"/>
    <n v="0"/>
    <n v="0"/>
    <n v="0.11627539503386004"/>
    <n v="1.2790293453724604"/>
    <n v="0.85000000000000009"/>
    <n v="1.5047404063205414"/>
    <n v="3431"/>
    <n v="5162.7643340857776"/>
    <e v="#N/A"/>
    <e v="#N/A"/>
    <e v="#N/A"/>
    <n v="2"/>
  </r>
  <r>
    <s v="教培"/>
    <s v="素质教育"/>
    <x v="7"/>
    <x v="3"/>
    <s v="C科学启蒙"/>
    <x v="29"/>
    <x v="306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3"/>
    <x v="307"/>
    <x v="1"/>
    <n v="1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308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3"/>
    <x v="309"/>
    <x v="1"/>
    <n v="68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4"/>
  </r>
  <r>
    <s v="教培"/>
    <s v="素质教育"/>
    <x v="7"/>
    <x v="3"/>
    <s v="C科学启蒙"/>
    <x v="2"/>
    <x v="310"/>
    <x v="1"/>
    <n v="81"/>
    <n v="0"/>
    <n v="0.35099999999999998"/>
    <n v="0"/>
    <n v="5"/>
    <n v="0"/>
    <n v="0"/>
    <n v="0.11627539503386004"/>
    <n v="0.5813769751693002"/>
    <n v="0.85000000000000009"/>
    <n v="0.68397291196388255"/>
    <n v="3431"/>
    <n v="2346.711060948081"/>
    <e v="#N/A"/>
    <e v="#N/A"/>
    <e v="#N/A"/>
    <n v="0"/>
  </r>
  <r>
    <s v="教培"/>
    <s v="素质教育"/>
    <x v="7"/>
    <x v="3"/>
    <s v="C科学启蒙"/>
    <x v="12"/>
    <x v="311"/>
    <x v="0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9"/>
    <x v="312"/>
    <x v="1"/>
    <n v="1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4"/>
    <x v="313"/>
    <x v="1"/>
    <n v="20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4"/>
    <x v="314"/>
    <x v="1"/>
    <n v="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7"/>
    <x v="315"/>
    <x v="1"/>
    <n v="29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26"/>
    <x v="316"/>
    <x v="1"/>
    <n v="66"/>
    <n v="0"/>
    <n v="0.35099999999999998"/>
    <n v="0"/>
    <n v="4"/>
    <n v="0"/>
    <n v="0"/>
    <n v="0.11627539503386004"/>
    <n v="0.46510158013544017"/>
    <n v="0.85000000000000009"/>
    <n v="0.54717832957110601"/>
    <n v="3431"/>
    <n v="1877.3688487584648"/>
    <e v="#N/A"/>
    <e v="#N/A"/>
    <e v="#N/A"/>
    <n v="1"/>
  </r>
  <r>
    <s v="教培"/>
    <s v="素质教育"/>
    <x v="7"/>
    <x v="3"/>
    <s v="C科学启蒙"/>
    <x v="30"/>
    <x v="317"/>
    <x v="2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6"/>
    <x v="318"/>
    <x v="1"/>
    <n v="63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2"/>
  </r>
  <r>
    <s v="教培"/>
    <s v="素质教育"/>
    <x v="7"/>
    <x v="3"/>
    <s v="C科学启蒙"/>
    <x v="18"/>
    <x v="319"/>
    <x v="0"/>
    <n v="23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8"/>
    <x v="320"/>
    <x v="0"/>
    <n v="2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4"/>
    <x v="321"/>
    <x v="1"/>
    <n v="3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322"/>
    <x v="0"/>
    <n v="1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323"/>
    <x v="1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5"/>
    <x v="324"/>
    <x v="0"/>
    <n v="139"/>
    <n v="1"/>
    <n v="0.35099999999999998"/>
    <n v="0.01"/>
    <n v="18"/>
    <n v="0"/>
    <n v="0"/>
    <n v="0.11627539503386004"/>
    <n v="2.0929571106094809"/>
    <n v="0.85000000000000009"/>
    <n v="2.4623024830699771"/>
    <n v="3431"/>
    <n v="8448.1598194130911"/>
    <e v="#N/A"/>
    <e v="#N/A"/>
    <e v="#N/A"/>
    <n v="16"/>
  </r>
  <r>
    <s v="教培"/>
    <s v="素质教育"/>
    <x v="7"/>
    <x v="3"/>
    <s v="C科学启蒙"/>
    <x v="22"/>
    <x v="325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7"/>
    <x v="326"/>
    <x v="0"/>
    <n v="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3"/>
    <x v="327"/>
    <x v="1"/>
    <n v="14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328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7"/>
    <x v="329"/>
    <x v="1"/>
    <n v="1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5"/>
    <x v="330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331"/>
    <x v="0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1"/>
    <x v="332"/>
    <x v="1"/>
    <n v="75"/>
    <n v="3"/>
    <n v="0.35099999999999998"/>
    <n v="0.04"/>
    <n v="10"/>
    <n v="1"/>
    <n v="0.1"/>
    <n v="0.11627539503386004"/>
    <n v="1.1627539503386004"/>
    <n v="0.85000000000000009"/>
    <n v="0.95500464745717684"/>
    <n v="3431"/>
    <n v="3276.6209454255736"/>
    <e v="#N/A"/>
    <e v="#N/A"/>
    <e v="#N/A"/>
    <n v="0"/>
  </r>
  <r>
    <s v="教培"/>
    <s v="素质教育"/>
    <x v="7"/>
    <x v="3"/>
    <s v="C科学启蒙"/>
    <x v="24"/>
    <x v="333"/>
    <x v="1"/>
    <n v="2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13"/>
    <x v="334"/>
    <x v="1"/>
    <n v="2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"/>
    <x v="335"/>
    <x v="1"/>
    <n v="47"/>
    <n v="3"/>
    <n v="0.35099999999999998"/>
    <n v="0.06"/>
    <n v="2"/>
    <n v="2"/>
    <n v="1"/>
    <n v="0.11627539503386004"/>
    <n v="2"/>
    <n v="0.85000000000000009"/>
    <n v="1.5270588235294116"/>
    <n v="3431"/>
    <n v="5239.3388235294115"/>
    <e v="#N/A"/>
    <e v="#N/A"/>
    <e v="#N/A"/>
    <n v="1"/>
  </r>
  <r>
    <s v="教培"/>
    <s v="素质教育"/>
    <x v="7"/>
    <x v="3"/>
    <s v="C科学启蒙"/>
    <x v="29"/>
    <x v="336"/>
    <x v="1"/>
    <n v="156"/>
    <n v="7"/>
    <n v="0.35099999999999998"/>
    <n v="0.04"/>
    <n v="64"/>
    <n v="6"/>
    <n v="0.09"/>
    <n v="0.11627539503386004"/>
    <n v="7.4416252821670428"/>
    <n v="0.85000000000000009"/>
    <n v="6.2772062143141678"/>
    <n v="3431"/>
    <n v="21537.094521311908"/>
    <e v="#N/A"/>
    <e v="#N/A"/>
    <e v="#N/A"/>
    <n v="13"/>
  </r>
  <r>
    <s v="教培"/>
    <s v="素质教育"/>
    <x v="7"/>
    <x v="3"/>
    <s v="C科学启蒙"/>
    <x v="23"/>
    <x v="337"/>
    <x v="1"/>
    <n v="20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1"/>
  </r>
  <r>
    <s v="教培"/>
    <s v="素质教育"/>
    <x v="7"/>
    <x v="3"/>
    <s v="C科学启蒙"/>
    <x v="13"/>
    <x v="338"/>
    <x v="1"/>
    <n v="2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339"/>
    <x v="0"/>
    <n v="55"/>
    <n v="1"/>
    <n v="0.35099999999999998"/>
    <n v="0.02"/>
    <n v="7"/>
    <n v="1"/>
    <n v="0.14000000000000001"/>
    <n v="0.11627539503386004"/>
    <n v="1"/>
    <n v="0.85000000000000009"/>
    <n v="0.76352941176470579"/>
    <n v="3431"/>
    <n v="2619.6694117647057"/>
    <e v="#N/A"/>
    <e v="#N/A"/>
    <e v="#N/A"/>
    <n v="1"/>
  </r>
  <r>
    <s v="教培"/>
    <s v="素质教育"/>
    <x v="7"/>
    <x v="3"/>
    <s v="C科学启蒙"/>
    <x v="7"/>
    <x v="340"/>
    <x v="0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"/>
    <x v="341"/>
    <x v="0"/>
    <n v="2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23"/>
    <x v="342"/>
    <x v="1"/>
    <n v="10"/>
    <n v="1"/>
    <n v="0.35099999999999998"/>
    <n v="0.1"/>
    <n v="1"/>
    <n v="1"/>
    <n v="1"/>
    <n v="0.11627539503386004"/>
    <n v="1"/>
    <n v="0.85000000000000009"/>
    <n v="0.76352941176470579"/>
    <n v="3431"/>
    <n v="2619.6694117647057"/>
    <e v="#N/A"/>
    <e v="#N/A"/>
    <e v="#N/A"/>
    <n v="0"/>
  </r>
  <r>
    <s v="教培"/>
    <s v="素质教育"/>
    <x v="7"/>
    <x v="3"/>
    <s v="C科学启蒙"/>
    <x v="25"/>
    <x v="343"/>
    <x v="1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344"/>
    <x v="1"/>
    <n v="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4"/>
    <x v="345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4"/>
    <x v="346"/>
    <x v="1"/>
    <n v="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5"/>
    <x v="347"/>
    <x v="1"/>
    <n v="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0"/>
    <x v="348"/>
    <x v="2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2"/>
    <x v="349"/>
    <x v="1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0"/>
    <x v="350"/>
    <x v="0"/>
    <n v="2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351"/>
    <x v="0"/>
    <n v="11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1"/>
  </r>
  <r>
    <s v="教培"/>
    <s v="素质教育"/>
    <x v="7"/>
    <x v="3"/>
    <s v="C科学启蒙"/>
    <x v="4"/>
    <x v="352"/>
    <x v="1"/>
    <n v="6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3"/>
    <x v="353"/>
    <x v="1"/>
    <n v="2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1"/>
  </r>
  <r>
    <s v="教培"/>
    <s v="素质教育"/>
    <x v="7"/>
    <x v="3"/>
    <s v="C科学启蒙"/>
    <x v="3"/>
    <x v="354"/>
    <x v="0"/>
    <n v="1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3"/>
    <x v="355"/>
    <x v="2"/>
    <n v="171"/>
    <n v="0"/>
    <n v="0.35099999999999998"/>
    <n v="0"/>
    <n v="4"/>
    <n v="0"/>
    <n v="0"/>
    <n v="0.11627539503386004"/>
    <n v="0.46510158013544017"/>
    <n v="0.85000000000000009"/>
    <n v="0.54717832957110601"/>
    <n v="3431"/>
    <n v="1877.3688487584648"/>
    <e v="#N/A"/>
    <e v="#N/A"/>
    <e v="#N/A"/>
    <n v="0"/>
  </r>
  <r>
    <s v="教培"/>
    <s v="素质教育"/>
    <x v="7"/>
    <x v="3"/>
    <s v="C科学启蒙"/>
    <x v="10"/>
    <x v="356"/>
    <x v="0"/>
    <n v="42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1"/>
  </r>
  <r>
    <s v="教培"/>
    <s v="素质教育"/>
    <x v="7"/>
    <x v="3"/>
    <s v="C科学启蒙"/>
    <x v="16"/>
    <x v="357"/>
    <x v="1"/>
    <n v="43"/>
    <n v="0"/>
    <n v="0.35099999999999998"/>
    <n v="0"/>
    <n v="2"/>
    <n v="0"/>
    <n v="0"/>
    <n v="0.11627539503386004"/>
    <n v="0.23255079006772009"/>
    <n v="0.85000000000000009"/>
    <n v="0.27358916478555301"/>
    <n v="3431"/>
    <n v="938.68442437923238"/>
    <e v="#N/A"/>
    <e v="#N/A"/>
    <e v="#N/A"/>
    <n v="0"/>
  </r>
  <r>
    <s v="教培"/>
    <s v="素质教育"/>
    <x v="7"/>
    <x v="3"/>
    <s v="C科学启蒙"/>
    <x v="19"/>
    <x v="358"/>
    <x v="1"/>
    <n v="8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6"/>
    <x v="359"/>
    <x v="1"/>
    <n v="21"/>
    <n v="0"/>
    <n v="0.35099999999999998"/>
    <n v="0"/>
    <n v="4"/>
    <n v="0"/>
    <n v="0"/>
    <n v="0.11627539503386004"/>
    <n v="0.46510158013544017"/>
    <n v="0.85000000000000009"/>
    <n v="0.54717832957110601"/>
    <n v="3431"/>
    <n v="1877.3688487584648"/>
    <e v="#N/A"/>
    <e v="#N/A"/>
    <e v="#N/A"/>
    <n v="0"/>
  </r>
  <r>
    <s v="教培"/>
    <s v="素质教育"/>
    <x v="7"/>
    <x v="3"/>
    <s v="C科学启蒙"/>
    <x v="19"/>
    <x v="360"/>
    <x v="1"/>
    <n v="3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8"/>
    <x v="361"/>
    <x v="0"/>
    <n v="9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6"/>
    <x v="362"/>
    <x v="0"/>
    <n v="2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31"/>
    <x v="363"/>
    <x v="1"/>
    <n v="0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10"/>
    <x v="364"/>
    <x v="0"/>
    <n v="22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6"/>
    <x v="365"/>
    <x v="0"/>
    <n v="28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0"/>
  </r>
  <r>
    <s v="教培"/>
    <s v="素质教育"/>
    <x v="7"/>
    <x v="3"/>
    <s v="C科学启蒙"/>
    <x v="19"/>
    <x v="366"/>
    <x v="1"/>
    <n v="7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7"/>
    <x v="367"/>
    <x v="1"/>
    <n v="6"/>
    <n v="0"/>
    <n v="0.35099999999999998"/>
    <n v="0"/>
    <n v="1"/>
    <n v="0"/>
    <n v="0"/>
    <n v="0.11627539503386004"/>
    <n v="0.11627539503386004"/>
    <n v="0.85000000000000009"/>
    <n v="0.1367945823927765"/>
    <n v="3431"/>
    <n v="469.34221218961619"/>
    <e v="#N/A"/>
    <e v="#N/A"/>
    <e v="#N/A"/>
    <n v="1"/>
  </r>
  <r>
    <s v="教培"/>
    <s v="素质教育"/>
    <x v="7"/>
    <x v="3"/>
    <s v="C科学启蒙"/>
    <x v="27"/>
    <x v="368"/>
    <x v="1"/>
    <n v="15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7"/>
    <x v="3"/>
    <s v="C科学启蒙"/>
    <x v="27"/>
    <x v="369"/>
    <x v="1"/>
    <n v="13"/>
    <n v="0"/>
    <n v="0.35099999999999998"/>
    <n v="0"/>
    <n v="3"/>
    <n v="0"/>
    <n v="0"/>
    <n v="0.11627539503386004"/>
    <n v="0.34882618510158014"/>
    <n v="0.85000000000000009"/>
    <n v="0.41038374717832954"/>
    <n v="3431"/>
    <n v="1408.0266365688487"/>
    <e v="#N/A"/>
    <e v="#N/A"/>
    <e v="#N/A"/>
    <n v="0"/>
  </r>
  <r>
    <s v="教培"/>
    <s v="素质教育"/>
    <x v="7"/>
    <x v="3"/>
    <s v="C科学启蒙"/>
    <x v="19"/>
    <x v="370"/>
    <x v="1"/>
    <n v="32"/>
    <n v="0"/>
    <n v="0.35099999999999998"/>
    <n v="0"/>
    <n v="7"/>
    <n v="0"/>
    <n v="0"/>
    <n v="0.11627539503386004"/>
    <n v="0.81392776523702026"/>
    <n v="0.85000000000000009"/>
    <n v="0.9575620767494355"/>
    <n v="3431"/>
    <n v="3285.3954853273131"/>
    <e v="#N/A"/>
    <e v="#N/A"/>
    <e v="#N/A"/>
    <n v="2"/>
  </r>
  <r>
    <s v="教培"/>
    <s v="素质教育"/>
    <x v="7"/>
    <x v="3"/>
    <s v="C科学启蒙"/>
    <x v="9"/>
    <x v="371"/>
    <x v="0"/>
    <n v="31"/>
    <n v="0"/>
    <n v="0.35099999999999998"/>
    <n v="0"/>
    <n v="0"/>
    <n v="0"/>
    <n v="0"/>
    <n v="0.11627539503386004"/>
    <n v="0"/>
    <n v="0.85000000000000009"/>
    <n v="0"/>
    <n v="3431"/>
    <n v="0"/>
    <e v="#N/A"/>
    <e v="#N/A"/>
    <e v="#N/A"/>
    <n v="0"/>
  </r>
  <r>
    <s v="教培"/>
    <s v="素质教育"/>
    <x v="8"/>
    <x v="0"/>
    <s v="1S课后辅导"/>
    <x v="0"/>
    <x v="0"/>
    <x v="0"/>
    <n v="1056"/>
    <n v="309"/>
    <n v="0.82299999999999995"/>
    <n v="0.28999999999999998"/>
    <n v="557"/>
    <n v="305"/>
    <n v="0.55000000000000004"/>
    <n v="0.75"/>
    <n v="417.75"/>
    <n v="0.85000000000000009"/>
    <n v="196.15882352941176"/>
    <n v="19600.5"/>
    <n v="3844811.0205882355"/>
    <n v="0.35608974358974366"/>
    <n v="376.03076923076929"/>
    <n v="321.33776923076925"/>
    <n v="179"/>
  </r>
  <r>
    <s v="教培"/>
    <s v="素质教育"/>
    <x v="8"/>
    <x v="0"/>
    <s v="1S课后辅导"/>
    <x v="1"/>
    <x v="1"/>
    <x v="1"/>
    <n v="816"/>
    <n v="297"/>
    <n v="0.82299999999999995"/>
    <n v="0.36"/>
    <n v="480"/>
    <n v="296"/>
    <n v="0.62"/>
    <n v="0.75"/>
    <n v="360"/>
    <n v="0.85000000000000009"/>
    <n v="136.93176470588236"/>
    <n v="19600.5"/>
    <n v="2683931.054117647"/>
    <n v="0.35608974358974366"/>
    <n v="290.56923076923084"/>
    <n v="244.43099999999998"/>
    <n v="69"/>
  </r>
  <r>
    <s v="教培"/>
    <s v="素质教育"/>
    <x v="8"/>
    <x v="1"/>
    <s v="A课后辅导"/>
    <x v="2"/>
    <x v="2"/>
    <x v="1"/>
    <n v="1108"/>
    <n v="103"/>
    <n v="0.82299999999999995"/>
    <n v="0.09"/>
    <n v="214"/>
    <n v="89"/>
    <n v="0.42"/>
    <n v="0.7"/>
    <n v="149.79999999999998"/>
    <n v="0.85000000000000009"/>
    <n v="90.062352941176442"/>
    <n v="15476"/>
    <n v="1393804.9741176467"/>
    <n v="0.12972627270401638"/>
    <n v="143.73671015605015"/>
    <n v="125.50571015605014"/>
    <n v="30"/>
  </r>
  <r>
    <s v="教培"/>
    <s v="素质教育"/>
    <x v="8"/>
    <x v="1"/>
    <s v="A课后辅导"/>
    <x v="3"/>
    <x v="3"/>
    <x v="0"/>
    <n v="2271"/>
    <n v="208"/>
    <n v="0.82299999999999995"/>
    <n v="0.09"/>
    <n v="437"/>
    <n v="206"/>
    <n v="0.47"/>
    <n v="0.7"/>
    <n v="305.89999999999998"/>
    <n v="0.85000000000000009"/>
    <n v="160.42588235294116"/>
    <n v="15476"/>
    <n v="2482750.9552941173"/>
    <n v="0.12972627270401638"/>
    <n v="294.60836531082117"/>
    <n v="257.7923653108212"/>
    <n v="73"/>
  </r>
  <r>
    <s v="教培"/>
    <s v="素质教育"/>
    <x v="8"/>
    <x v="1"/>
    <s v="A课后辅导"/>
    <x v="4"/>
    <x v="4"/>
    <x v="1"/>
    <n v="1486"/>
    <n v="252"/>
    <n v="0.82299999999999995"/>
    <n v="0.17"/>
    <n v="558"/>
    <n v="246"/>
    <n v="0.44"/>
    <n v="0.7"/>
    <n v="390.59999999999997"/>
    <n v="0.85000000000000009"/>
    <n v="221.34352941176465"/>
    <n v="15476"/>
    <n v="3425512.4611764699"/>
    <n v="0.12972627270401638"/>
    <n v="192.77324123816834"/>
    <n v="207.39599999999999"/>
    <n v="70"/>
  </r>
  <r>
    <s v="教培"/>
    <s v="素质教育"/>
    <x v="8"/>
    <x v="1"/>
    <s v="A课后辅导"/>
    <x v="5"/>
    <x v="5"/>
    <x v="0"/>
    <n v="834"/>
    <n v="86"/>
    <n v="0.82299999999999995"/>
    <n v="0.1"/>
    <n v="444"/>
    <n v="86"/>
    <n v="0.19"/>
    <n v="0.7"/>
    <n v="310.79999999999995"/>
    <n v="0.85000000000000009"/>
    <n v="282.3788235294117"/>
    <n v="15476"/>
    <n v="4370094.6729411753"/>
    <n v="0.12972627270401638"/>
    <n v="108.19171143514966"/>
    <n v="92.969711435149648"/>
    <n v="39"/>
  </r>
  <r>
    <s v="教培"/>
    <s v="素质教育"/>
    <x v="8"/>
    <x v="1"/>
    <s v="A课后辅导"/>
    <x v="6"/>
    <x v="6"/>
    <x v="0"/>
    <n v="781"/>
    <n v="108"/>
    <n v="0.82299999999999995"/>
    <n v="0.14000000000000001"/>
    <n v="302"/>
    <n v="81"/>
    <n v="0.27"/>
    <n v="0.7"/>
    <n v="211.39999999999998"/>
    <n v="0.85000000000000009"/>
    <n v="170.27882352941171"/>
    <n v="15476"/>
    <n v="2635235.0729411757"/>
    <n v="0.12972627270401638"/>
    <n v="101.31621898183678"/>
    <n v="88.884"/>
    <n v="27"/>
  </r>
  <r>
    <s v="教培"/>
    <s v="素质教育"/>
    <x v="8"/>
    <x v="1"/>
    <s v="A课后辅导"/>
    <x v="3"/>
    <x v="7"/>
    <x v="0"/>
    <n v="1338"/>
    <n v="165"/>
    <n v="0.82299999999999995"/>
    <n v="0.12"/>
    <n v="601"/>
    <n v="161"/>
    <n v="0.27"/>
    <n v="0.7"/>
    <n v="420.7"/>
    <n v="0.85000000000000009"/>
    <n v="339.05529411764701"/>
    <n v="15476"/>
    <n v="5247219.7317647049"/>
    <n v="0.12972627270401638"/>
    <n v="173.5737528779739"/>
    <n v="144.36875287797389"/>
    <n v="57"/>
  </r>
  <r>
    <s v="教培"/>
    <s v="素质教育"/>
    <x v="8"/>
    <x v="2"/>
    <s v="B课后辅导"/>
    <x v="3"/>
    <x v="8"/>
    <x v="0"/>
    <n v="812"/>
    <n v="70"/>
    <n v="0.82299999999999995"/>
    <n v="0.09"/>
    <n v="151"/>
    <n v="68"/>
    <n v="0.45"/>
    <n v="0.65"/>
    <n v="98.15"/>
    <n v="0.85000000000000009"/>
    <n v="49.63058823529412"/>
    <n v="13066.999999999998"/>
    <n v="648522.89647058817"/>
    <n v="5.961742826780022E-2"/>
    <n v="48.409351753453777"/>
    <n v="57.61"/>
    <n v="46"/>
  </r>
  <r>
    <s v="教培"/>
    <s v="素质教育"/>
    <x v="8"/>
    <x v="2"/>
    <s v="B课后辅导"/>
    <x v="3"/>
    <x v="9"/>
    <x v="0"/>
    <n v="1301"/>
    <n v="98"/>
    <n v="0.82299999999999995"/>
    <n v="0.08"/>
    <n v="192"/>
    <n v="95"/>
    <n v="0.49"/>
    <n v="0.65"/>
    <n v="124.80000000000001"/>
    <n v="0.85000000000000009"/>
    <n v="54.841176470588252"/>
    <n v="13066.999999999998"/>
    <n v="716609.65294117655"/>
    <n v="5.961742826780022E-2"/>
    <n v="77.562274176408081"/>
    <n v="80.653999999999996"/>
    <n v="43"/>
  </r>
  <r>
    <s v="教培"/>
    <s v="素质教育"/>
    <x v="8"/>
    <x v="2"/>
    <s v="B课后辅导"/>
    <x v="7"/>
    <x v="10"/>
    <x v="0"/>
    <n v="1952"/>
    <n v="15"/>
    <n v="0.82299999999999995"/>
    <n v="0.01"/>
    <n v="58"/>
    <n v="15"/>
    <n v="0.26"/>
    <n v="0.65"/>
    <n v="37.700000000000003"/>
    <n v="0.85000000000000009"/>
    <n v="29.829411764705885"/>
    <n v="13066.999999999998"/>
    <n v="389780.92352941172"/>
    <n v="5.961742826780022E-2"/>
    <n v="116.37321997874602"/>
    <n v="113.71821997874602"/>
    <n v="10"/>
  </r>
  <r>
    <s v="教培"/>
    <s v="素质教育"/>
    <x v="8"/>
    <x v="2"/>
    <s v="B课后辅导"/>
    <x v="8"/>
    <x v="11"/>
    <x v="0"/>
    <n v="603"/>
    <n v="23"/>
    <n v="0.82299999999999995"/>
    <n v="0.04"/>
    <n v="99"/>
    <n v="23"/>
    <n v="0.23"/>
    <n v="0.65"/>
    <n v="64.350000000000009"/>
    <n v="0.85000000000000009"/>
    <n v="53.436470588235295"/>
    <n v="13066.999999999998"/>
    <n v="698254.36117647053"/>
    <n v="5.961742826780022E-2"/>
    <n v="35.949309245483533"/>
    <n v="31.878309245483532"/>
    <n v="9"/>
  </r>
  <r>
    <s v="教培"/>
    <s v="素质教育"/>
    <x v="8"/>
    <x v="2"/>
    <s v="B课后辅导"/>
    <x v="9"/>
    <x v="12"/>
    <x v="0"/>
    <n v="1116"/>
    <n v="35"/>
    <n v="0.82299999999999995"/>
    <n v="0.03"/>
    <n v="90"/>
    <n v="35"/>
    <n v="0.39"/>
    <n v="0.65"/>
    <n v="58.5"/>
    <n v="0.85000000000000009"/>
    <n v="34.935294117647054"/>
    <n v="13066.999999999998"/>
    <n v="456499.488235294"/>
    <n v="5.961742826780022E-2"/>
    <n v="66.533049946865049"/>
    <n v="60.338049946865048"/>
    <n v="11"/>
  </r>
  <r>
    <s v="教培"/>
    <s v="素质教育"/>
    <x v="8"/>
    <x v="2"/>
    <s v="B课后辅导"/>
    <x v="10"/>
    <x v="13"/>
    <x v="0"/>
    <n v="1130"/>
    <n v="37"/>
    <n v="0.82299999999999995"/>
    <n v="0.03"/>
    <n v="230"/>
    <n v="37"/>
    <n v="0.16"/>
    <n v="0.65"/>
    <n v="149.5"/>
    <n v="0.85000000000000009"/>
    <n v="140.05764705882353"/>
    <n v="13066.999999999998"/>
    <n v="1830133.274117647"/>
    <n v="5.961742826780022E-2"/>
    <n v="67.367693942614252"/>
    <n v="60.818693942614246"/>
    <n v="15"/>
  </r>
  <r>
    <s v="教培"/>
    <s v="素质教育"/>
    <x v="8"/>
    <x v="2"/>
    <s v="B课后辅导"/>
    <x v="11"/>
    <x v="14"/>
    <x v="1"/>
    <n v="1574"/>
    <n v="173"/>
    <n v="0.82299999999999995"/>
    <n v="0.11"/>
    <n v="310"/>
    <n v="170"/>
    <n v="0.55000000000000004"/>
    <n v="0.65"/>
    <n v="201.5"/>
    <n v="0.85000000000000009"/>
    <n v="72.45882352941176"/>
    <n v="13066.999999999998"/>
    <n v="946819.44705882331"/>
    <n v="5.961742826780022E-2"/>
    <n v="93.837832093517548"/>
    <n v="142.37899999999999"/>
    <n v="71"/>
  </r>
  <r>
    <s v="教培"/>
    <s v="素质教育"/>
    <x v="8"/>
    <x v="2"/>
    <s v="B课后辅导"/>
    <x v="5"/>
    <x v="15"/>
    <x v="0"/>
    <n v="906"/>
    <n v="10"/>
    <n v="0.82299999999999995"/>
    <n v="0.01"/>
    <n v="154"/>
    <n v="10"/>
    <n v="0.06"/>
    <n v="0.65"/>
    <n v="100.10000000000001"/>
    <n v="0.85000000000000009"/>
    <n v="108.08235294117647"/>
    <n v="13066.999999999998"/>
    <n v="1412312.1058823527"/>
    <n v="5.961742826780022E-2"/>
    <n v="54.013390010626999"/>
    <n v="52.243390010626996"/>
    <n v="11"/>
  </r>
  <r>
    <s v="教培"/>
    <s v="素质教育"/>
    <x v="8"/>
    <x v="2"/>
    <s v="B课后辅导"/>
    <x v="2"/>
    <x v="16"/>
    <x v="1"/>
    <n v="1001"/>
    <n v="52"/>
    <n v="0.82299999999999995"/>
    <n v="0.05"/>
    <n v="132"/>
    <n v="50"/>
    <n v="0.38"/>
    <n v="0.65"/>
    <n v="85.8"/>
    <n v="0.85000000000000009"/>
    <n v="52.529411764705877"/>
    <n v="13066.999999999998"/>
    <n v="686401.82352941157"/>
    <n v="5.961742826780022E-2"/>
    <n v="59.677045696068021"/>
    <n v="50.47304569606802"/>
    <n v="11"/>
  </r>
  <r>
    <s v="教培"/>
    <s v="素质教育"/>
    <x v="8"/>
    <x v="2"/>
    <s v="B课后辅导"/>
    <x v="12"/>
    <x v="17"/>
    <x v="0"/>
    <n v="446"/>
    <n v="47"/>
    <n v="0.82299999999999995"/>
    <n v="0.11"/>
    <n v="96"/>
    <n v="45"/>
    <n v="0.47"/>
    <n v="0.65"/>
    <n v="62.400000000000006"/>
    <n v="0.85000000000000009"/>
    <n v="29.841176470588241"/>
    <n v="13066.999999999998"/>
    <n v="389934.65294117649"/>
    <n v="5.961742826780022E-2"/>
    <n v="26.589373007438898"/>
    <n v="38.680999999999997"/>
    <n v="14"/>
  </r>
  <r>
    <s v="教培"/>
    <s v="素质教育"/>
    <x v="8"/>
    <x v="2"/>
    <s v="B课后辅导"/>
    <x v="13"/>
    <x v="18"/>
    <x v="1"/>
    <n v="1300"/>
    <n v="99"/>
    <n v="0.82299999999999995"/>
    <n v="0.08"/>
    <n v="233"/>
    <n v="91"/>
    <n v="0.39"/>
    <n v="0.65"/>
    <n v="151.45000000000002"/>
    <n v="0.85000000000000009"/>
    <n v="90.067058823529422"/>
    <n v="13066.999999999998"/>
    <n v="1176906.2576470587"/>
    <n v="5.961742826780022E-2"/>
    <n v="77.502656748140282"/>
    <n v="81.47699999999999"/>
    <n v="16"/>
  </r>
  <r>
    <s v="教培"/>
    <s v="素质教育"/>
    <x v="8"/>
    <x v="2"/>
    <s v="B课后辅导"/>
    <x v="14"/>
    <x v="19"/>
    <x v="1"/>
    <n v="1540"/>
    <n v="78"/>
    <n v="0.82299999999999995"/>
    <n v="0.05"/>
    <n v="232"/>
    <n v="78"/>
    <n v="0.34"/>
    <n v="0.65"/>
    <n v="150.80000000000001"/>
    <n v="0.85000000000000009"/>
    <n v="101.8894117647059"/>
    <n v="13066.999999999998"/>
    <n v="1331388.9435294117"/>
    <n v="5.961742826780022E-2"/>
    <n v="91.810839532412345"/>
    <n v="78.004839532412348"/>
    <n v="20"/>
  </r>
  <r>
    <s v="教培"/>
    <s v="素质教育"/>
    <x v="8"/>
    <x v="2"/>
    <s v="B课后辅导"/>
    <x v="5"/>
    <x v="20"/>
    <x v="0"/>
    <n v="1426"/>
    <n v="10"/>
    <n v="0.82299999999999995"/>
    <n v="0.01"/>
    <n v="67"/>
    <n v="10"/>
    <n v="0.15"/>
    <n v="0.65"/>
    <n v="43.550000000000004"/>
    <n v="0.85000000000000009"/>
    <n v="41.55294117647059"/>
    <n v="13066.999999999998"/>
    <n v="542972.28235294111"/>
    <n v="5.961742826780022E-2"/>
    <n v="85.014452709883116"/>
    <n v="83.24445270988312"/>
    <n v="8"/>
  </r>
  <r>
    <s v="教培"/>
    <s v="素质教育"/>
    <x v="8"/>
    <x v="2"/>
    <s v="B课后辅导"/>
    <x v="9"/>
    <x v="21"/>
    <x v="0"/>
    <n v="1502"/>
    <n v="47"/>
    <n v="0.82299999999999995"/>
    <n v="0.03"/>
    <n v="126"/>
    <n v="47"/>
    <n v="0.37"/>
    <n v="0.65"/>
    <n v="81.900000000000006"/>
    <n v="0.85000000000000009"/>
    <n v="50.845882352941182"/>
    <n v="13066.999999999998"/>
    <n v="664403.1447058823"/>
    <n v="5.961742826780022E-2"/>
    <n v="89.545377258235931"/>
    <n v="81.226377258235928"/>
    <n v="14"/>
  </r>
  <r>
    <s v="教培"/>
    <s v="素质教育"/>
    <x v="8"/>
    <x v="2"/>
    <s v="B课后辅导"/>
    <x v="2"/>
    <x v="22"/>
    <x v="1"/>
    <n v="1103"/>
    <n v="87"/>
    <n v="0.82299999999999995"/>
    <n v="0.08"/>
    <n v="257"/>
    <n v="87"/>
    <n v="0.34"/>
    <n v="0.65"/>
    <n v="167.05"/>
    <n v="0.85000000000000009"/>
    <n v="112.29294117647059"/>
    <n v="13066.999999999998"/>
    <n v="1467331.862352941"/>
    <n v="5.961742826780022E-2"/>
    <n v="65.758023379383644"/>
    <n v="71.600999999999999"/>
    <n v="35"/>
  </r>
  <r>
    <s v="教培"/>
    <s v="素质教育"/>
    <x v="8"/>
    <x v="2"/>
    <s v="B课后辅导"/>
    <x v="15"/>
    <x v="23"/>
    <x v="1"/>
    <n v="1798"/>
    <n v="64"/>
    <n v="0.82299999999999995"/>
    <n v="0.04"/>
    <n v="450"/>
    <n v="62"/>
    <n v="0.14000000000000001"/>
    <n v="0.65"/>
    <n v="292.5"/>
    <n v="0.85000000000000009"/>
    <n v="284.08705882352939"/>
    <n v="13066.999999999998"/>
    <n v="3712165.5976470578"/>
    <n v="5.961742826780022E-2"/>
    <n v="107.19213602550479"/>
    <n v="95.864136025504791"/>
    <n v="17"/>
  </r>
  <r>
    <s v="教培"/>
    <s v="素质教育"/>
    <x v="8"/>
    <x v="2"/>
    <s v="B课后辅导"/>
    <x v="16"/>
    <x v="24"/>
    <x v="1"/>
    <n v="903"/>
    <n v="110"/>
    <n v="0.82299999999999995"/>
    <n v="0.12"/>
    <n v="349"/>
    <n v="109"/>
    <n v="0.31"/>
    <n v="0.65"/>
    <n v="226.85"/>
    <n v="0.85000000000000009"/>
    <n v="161.34470588235291"/>
    <n v="13066.999999999998"/>
    <n v="2108291.2717647054"/>
    <n v="5.961742826780022E-2"/>
    <n v="53.834537725823601"/>
    <n v="90.53"/>
    <n v="20"/>
  </r>
  <r>
    <s v="教培"/>
    <s v="素质教育"/>
    <x v="8"/>
    <x v="2"/>
    <s v="B课后辅导"/>
    <x v="17"/>
    <x v="25"/>
    <x v="1"/>
    <n v="1604"/>
    <n v="239"/>
    <n v="0.82299999999999995"/>
    <n v="0.15"/>
    <n v="365"/>
    <n v="237"/>
    <n v="0.65"/>
    <n v="0.65"/>
    <n v="237.25"/>
    <n v="0.85000000000000009"/>
    <n v="49.645882352941186"/>
    <n v="13066.999999999998"/>
    <n v="648722.74470588239"/>
    <n v="5.961742826780022E-2"/>
    <n v="95.626354941551554"/>
    <n v="196.697"/>
    <n v="49"/>
  </r>
  <r>
    <s v="教培"/>
    <s v="素质教育"/>
    <x v="8"/>
    <x v="2"/>
    <s v="B课后辅导"/>
    <x v="18"/>
    <x v="26"/>
    <x v="0"/>
    <n v="1607"/>
    <n v="61"/>
    <n v="0.82299999999999995"/>
    <n v="0.04"/>
    <n v="314"/>
    <n v="61"/>
    <n v="0.19"/>
    <n v="0.65"/>
    <n v="204.1"/>
    <n v="0.85000000000000009"/>
    <n v="181.05529411764704"/>
    <n v="13066.999999999998"/>
    <n v="2365849.5282352935"/>
    <n v="5.961742826780022E-2"/>
    <n v="95.805207226354952"/>
    <n v="85.008207226354955"/>
    <n v="17"/>
  </r>
  <r>
    <s v="教培"/>
    <s v="素质教育"/>
    <x v="8"/>
    <x v="2"/>
    <s v="B课后辅导"/>
    <x v="14"/>
    <x v="27"/>
    <x v="1"/>
    <n v="2724"/>
    <n v="73"/>
    <n v="0.82299999999999995"/>
    <n v="0.03"/>
    <n v="224"/>
    <n v="63"/>
    <n v="0.28000000000000003"/>
    <n v="0.65"/>
    <n v="145.6"/>
    <n v="0.85000000000000009"/>
    <n v="110.29529411764705"/>
    <n v="13066.999999999998"/>
    <n v="1441228.6082352938"/>
    <n v="5.961742826780022E-2"/>
    <n v="162.39787460148779"/>
    <n v="149.47687460148779"/>
    <n v="14"/>
  </r>
  <r>
    <s v="教培"/>
    <s v="素质教育"/>
    <x v="8"/>
    <x v="3"/>
    <s v="C课后辅导"/>
    <x v="19"/>
    <x v="28"/>
    <x v="1"/>
    <n v="30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2305685120048937"/>
    <n v="0.2305685120048937"/>
    <n v="0"/>
  </r>
  <r>
    <s v="教培"/>
    <s v="素质教育"/>
    <x v="8"/>
    <x v="3"/>
    <s v="C课后辅导"/>
    <x v="20"/>
    <x v="29"/>
    <x v="0"/>
    <n v="25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19214042667074477"/>
    <n v="0.19214042667074477"/>
    <n v="0"/>
  </r>
  <r>
    <s v="教培"/>
    <s v="素质教育"/>
    <x v="8"/>
    <x v="3"/>
    <s v="C课后辅导"/>
    <x v="20"/>
    <x v="30"/>
    <x v="0"/>
    <n v="136"/>
    <n v="2"/>
    <n v="0.82299999999999995"/>
    <n v="0.01"/>
    <n v="11"/>
    <n v="2"/>
    <n v="0.18"/>
    <n v="0.15"/>
    <n v="2"/>
    <n v="0.85000000000000009"/>
    <n v="0.4164705882352942"/>
    <n v="11023"/>
    <n v="4590.7552941176482"/>
    <n v="7.6856170668297905E-3"/>
    <n v="1.0452439210888516"/>
    <n v="1.6459999999999999"/>
    <n v="0"/>
  </r>
  <r>
    <s v="教培"/>
    <s v="素质教育"/>
    <x v="8"/>
    <x v="3"/>
    <s v="C课后辅导"/>
    <x v="9"/>
    <x v="31"/>
    <x v="0"/>
    <n v="265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2.0366885227098943"/>
    <n v="2.0366885227098943"/>
    <n v="0"/>
  </r>
  <r>
    <s v="教培"/>
    <s v="素质教育"/>
    <x v="8"/>
    <x v="3"/>
    <s v="C课后辅导"/>
    <x v="20"/>
    <x v="32"/>
    <x v="0"/>
    <n v="0"/>
    <n v="0"/>
    <n v="0.82299999999999995"/>
    <n v="0"/>
    <n v="0"/>
    <n v="0"/>
    <n v="0"/>
    <n v="0.15"/>
    <n v="0"/>
    <n v="0.85000000000000009"/>
    <n v="0"/>
    <n v="11023"/>
    <n v="0"/>
    <n v="7.6856170668297905E-3"/>
    <n v="0"/>
    <n v="0"/>
    <n v="0"/>
  </r>
  <r>
    <s v="教培"/>
    <s v="素质教育"/>
    <x v="8"/>
    <x v="3"/>
    <s v="C课后辅导"/>
    <x v="16"/>
    <x v="33"/>
    <x v="1"/>
    <n v="92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70707677014834069"/>
    <n v="0.70707677014834069"/>
    <n v="0"/>
  </r>
  <r>
    <s v="教培"/>
    <s v="素质教育"/>
    <x v="8"/>
    <x v="3"/>
    <s v="C课后辅导"/>
    <x v="8"/>
    <x v="34"/>
    <x v="0"/>
    <n v="310"/>
    <n v="0"/>
    <n v="0.82299999999999995"/>
    <n v="0"/>
    <n v="16"/>
    <n v="0"/>
    <n v="0"/>
    <n v="0.15"/>
    <n v="2.4"/>
    <n v="0.85000000000000009"/>
    <n v="2.8235294117647056"/>
    <n v="11023"/>
    <n v="31123.76470588235"/>
    <n v="7.6856170668297905E-3"/>
    <n v="2.382541290717235"/>
    <n v="2.382541290717235"/>
    <n v="1"/>
  </r>
  <r>
    <s v="教培"/>
    <s v="素质教育"/>
    <x v="8"/>
    <x v="3"/>
    <s v="C课后辅导"/>
    <x v="20"/>
    <x v="35"/>
    <x v="0"/>
    <n v="51"/>
    <n v="0"/>
    <n v="0.82299999999999995"/>
    <n v="0"/>
    <n v="0"/>
    <n v="0"/>
    <n v="0"/>
    <n v="0.15"/>
    <n v="0"/>
    <n v="0.85000000000000009"/>
    <n v="0"/>
    <n v="11023"/>
    <n v="0"/>
    <n v="7.6856170668297905E-3"/>
    <n v="0.39196647040831933"/>
    <n v="0.39196647040831933"/>
    <n v="0"/>
  </r>
  <r>
    <s v="教培"/>
    <s v="素质教育"/>
    <x v="8"/>
    <x v="3"/>
    <s v="C课后辅导"/>
    <x v="14"/>
    <x v="36"/>
    <x v="1"/>
    <n v="259"/>
    <n v="0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1.9905748203089157"/>
    <n v="1.9905748203089157"/>
    <n v="0"/>
  </r>
  <r>
    <s v="教培"/>
    <s v="素质教育"/>
    <x v="8"/>
    <x v="3"/>
    <s v="C课后辅导"/>
    <x v="21"/>
    <x v="37"/>
    <x v="1"/>
    <n v="63"/>
    <n v="0"/>
    <n v="0.82299999999999995"/>
    <n v="0"/>
    <n v="0"/>
    <n v="0"/>
    <n v="0"/>
    <n v="0.15"/>
    <n v="0"/>
    <n v="0.85000000000000009"/>
    <n v="0"/>
    <n v="11023"/>
    <n v="0"/>
    <n v="7.6856170668297905E-3"/>
    <n v="0.48419387521027679"/>
    <n v="0.48419387521027679"/>
    <n v="0"/>
  </r>
  <r>
    <s v="教培"/>
    <s v="素质教育"/>
    <x v="8"/>
    <x v="3"/>
    <s v="C课后辅导"/>
    <x v="3"/>
    <x v="38"/>
    <x v="0"/>
    <n v="581"/>
    <n v="28"/>
    <n v="0.82299999999999995"/>
    <n v="0.05"/>
    <n v="75"/>
    <n v="28"/>
    <n v="0.37"/>
    <n v="0.15"/>
    <n v="28"/>
    <n v="0.85000000000000009"/>
    <n v="5.830588235294119"/>
    <n v="11023"/>
    <n v="64270.574117647076"/>
    <n v="7.6856170668297905E-3"/>
    <n v="4.4653435158281081"/>
    <n v="23.043999999999997"/>
    <n v="25"/>
  </r>
  <r>
    <s v="教培"/>
    <s v="素质教育"/>
    <x v="8"/>
    <x v="3"/>
    <s v="C课后辅导"/>
    <x v="22"/>
    <x v="39"/>
    <x v="1"/>
    <n v="132"/>
    <n v="0"/>
    <n v="0.82299999999999995"/>
    <n v="0"/>
    <n v="0"/>
    <n v="0"/>
    <n v="0"/>
    <n v="0.15"/>
    <n v="0"/>
    <n v="0.85000000000000009"/>
    <n v="0"/>
    <n v="11023"/>
    <n v="0"/>
    <n v="7.6856170668297905E-3"/>
    <n v="1.0145014528215324"/>
    <n v="1.0145014528215324"/>
    <n v="0"/>
  </r>
  <r>
    <s v="教培"/>
    <s v="素质教育"/>
    <x v="8"/>
    <x v="3"/>
    <s v="C课后辅导"/>
    <x v="23"/>
    <x v="40"/>
    <x v="1"/>
    <n v="169"/>
    <n v="0"/>
    <n v="0.82299999999999995"/>
    <n v="0"/>
    <n v="17"/>
    <n v="0"/>
    <n v="0"/>
    <n v="0.15"/>
    <n v="2.5499999999999998"/>
    <n v="0.85000000000000009"/>
    <n v="2.9999999999999996"/>
    <n v="11023"/>
    <n v="33068.999999999993"/>
    <n v="7.6856170668297905E-3"/>
    <n v="1.2988692842942346"/>
    <n v="1.2988692842942346"/>
    <n v="0"/>
  </r>
  <r>
    <s v="教培"/>
    <s v="素质教育"/>
    <x v="8"/>
    <x v="3"/>
    <s v="C课后辅导"/>
    <x v="14"/>
    <x v="41"/>
    <x v="1"/>
    <n v="2160"/>
    <n v="4"/>
    <n v="0.82299999999999995"/>
    <n v="0"/>
    <n v="81"/>
    <n v="4"/>
    <n v="0.05"/>
    <n v="0.15"/>
    <n v="12.15"/>
    <n v="0.85000000000000009"/>
    <n v="10.421176470588234"/>
    <n v="11023"/>
    <n v="114872.62823529411"/>
    <n v="7.6856170668297905E-3"/>
    <n v="16.600932864352348"/>
    <n v="15.892932864352348"/>
    <n v="1"/>
  </r>
  <r>
    <s v="教培"/>
    <s v="素质教育"/>
    <x v="8"/>
    <x v="3"/>
    <s v="C课后辅导"/>
    <x v="12"/>
    <x v="42"/>
    <x v="0"/>
    <n v="43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33048153387368101"/>
    <n v="0.33048153387368101"/>
    <n v="0"/>
  </r>
  <r>
    <s v="教培"/>
    <s v="素质教育"/>
    <x v="8"/>
    <x v="3"/>
    <s v="C课后辅导"/>
    <x v="20"/>
    <x v="43"/>
    <x v="0"/>
    <n v="6"/>
    <n v="0"/>
    <n v="0.82299999999999995"/>
    <n v="0"/>
    <n v="0"/>
    <n v="0"/>
    <n v="0"/>
    <n v="0.15"/>
    <n v="0"/>
    <n v="0.85000000000000009"/>
    <n v="0"/>
    <n v="11023"/>
    <n v="0"/>
    <n v="7.6856170668297905E-3"/>
    <n v="4.6113702400978743E-2"/>
    <n v="4.6113702400978743E-2"/>
    <n v="0"/>
  </r>
  <r>
    <s v="教培"/>
    <s v="素质教育"/>
    <x v="8"/>
    <x v="3"/>
    <s v="C课后辅导"/>
    <x v="13"/>
    <x v="44"/>
    <x v="1"/>
    <n v="240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1.8445480960391496"/>
    <n v="1.8445480960391496"/>
    <n v="0"/>
  </r>
  <r>
    <s v="教培"/>
    <s v="素质教育"/>
    <x v="8"/>
    <x v="3"/>
    <s v="C课后辅导"/>
    <x v="5"/>
    <x v="45"/>
    <x v="0"/>
    <n v="122"/>
    <n v="0"/>
    <n v="0.82299999999999995"/>
    <n v="0"/>
    <n v="21"/>
    <n v="0"/>
    <n v="0"/>
    <n v="0.15"/>
    <n v="3.15"/>
    <n v="0.85000000000000009"/>
    <n v="3.7058823529411762"/>
    <n v="11023"/>
    <n v="40849.941176470587"/>
    <n v="7.6856170668297905E-3"/>
    <n v="0.93764528215323439"/>
    <n v="0.93764528215323439"/>
    <n v="1"/>
  </r>
  <r>
    <s v="教培"/>
    <s v="素质教育"/>
    <x v="8"/>
    <x v="3"/>
    <s v="C课后辅导"/>
    <x v="12"/>
    <x v="46"/>
    <x v="0"/>
    <n v="40"/>
    <n v="1"/>
    <n v="0.82299999999999995"/>
    <n v="0.03"/>
    <n v="2"/>
    <n v="1"/>
    <n v="0.5"/>
    <n v="0.15"/>
    <n v="1"/>
    <n v="0.85000000000000009"/>
    <n v="0.2082352941176471"/>
    <n v="11023"/>
    <n v="2295.3776470588241"/>
    <n v="7.6856170668297905E-3"/>
    <n v="0.30742468267319162"/>
    <n v="0.82299999999999995"/>
    <n v="0"/>
  </r>
  <r>
    <s v="教培"/>
    <s v="素质教育"/>
    <x v="8"/>
    <x v="3"/>
    <s v="C课后辅导"/>
    <x v="24"/>
    <x v="47"/>
    <x v="1"/>
    <n v="212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1.6293508181679155"/>
    <n v="1.6293508181679155"/>
    <n v="0"/>
  </r>
  <r>
    <s v="教培"/>
    <s v="素质教育"/>
    <x v="8"/>
    <x v="3"/>
    <s v="C课后辅导"/>
    <x v="24"/>
    <x v="48"/>
    <x v="1"/>
    <n v="102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78393294081663867"/>
    <n v="0.78393294081663867"/>
    <n v="0"/>
  </r>
  <r>
    <s v="教培"/>
    <s v="素质教育"/>
    <x v="8"/>
    <x v="3"/>
    <s v="C课后辅导"/>
    <x v="25"/>
    <x v="49"/>
    <x v="1"/>
    <n v="270"/>
    <n v="2"/>
    <n v="0.82299999999999995"/>
    <n v="0.01"/>
    <n v="87"/>
    <n v="2"/>
    <n v="0.02"/>
    <n v="0.15"/>
    <n v="13.049999999999999"/>
    <n v="0.85000000000000009"/>
    <n v="13.416470588235292"/>
    <n v="11023"/>
    <n v="147889.75529411761"/>
    <n v="7.6856170668297905E-3"/>
    <n v="2.0751166080440435"/>
    <n v="1.7211166080440434"/>
    <n v="0"/>
  </r>
  <r>
    <s v="教培"/>
    <s v="素质教育"/>
    <x v="8"/>
    <x v="3"/>
    <s v="C课后辅导"/>
    <x v="20"/>
    <x v="50"/>
    <x v="0"/>
    <n v="41"/>
    <n v="0"/>
    <n v="0.82299999999999995"/>
    <n v="0"/>
    <n v="0"/>
    <n v="0"/>
    <n v="0"/>
    <n v="0.15"/>
    <n v="0"/>
    <n v="0.85000000000000009"/>
    <n v="0"/>
    <n v="11023"/>
    <n v="0"/>
    <n v="7.6856170668297905E-3"/>
    <n v="0.31511029974002142"/>
    <n v="0.31511029974002142"/>
    <n v="0"/>
  </r>
  <r>
    <s v="教培"/>
    <s v="素质教育"/>
    <x v="8"/>
    <x v="3"/>
    <s v="C课后辅导"/>
    <x v="4"/>
    <x v="51"/>
    <x v="1"/>
    <n v="205"/>
    <n v="0"/>
    <n v="0.82299999999999995"/>
    <n v="0"/>
    <n v="14"/>
    <n v="0"/>
    <n v="0"/>
    <n v="0.15"/>
    <n v="2.1"/>
    <n v="0.85000000000000009"/>
    <n v="2.4705882352941173"/>
    <n v="11023"/>
    <n v="27233.294117647056"/>
    <n v="7.6856170668297905E-3"/>
    <n v="1.5755514987001071"/>
    <n v="1.5755514987001071"/>
    <n v="0"/>
  </r>
  <r>
    <s v="教培"/>
    <s v="素质教育"/>
    <x v="8"/>
    <x v="3"/>
    <s v="C课后辅导"/>
    <x v="8"/>
    <x v="52"/>
    <x v="0"/>
    <n v="313"/>
    <n v="2"/>
    <n v="0.82299999999999995"/>
    <n v="0.01"/>
    <n v="19"/>
    <n v="2"/>
    <n v="0.11"/>
    <n v="0.15"/>
    <n v="2.85"/>
    <n v="0.85000000000000009"/>
    <n v="1.4164705882352941"/>
    <n v="11023"/>
    <n v="15613.755294117647"/>
    <n v="7.6856170668297905E-3"/>
    <n v="2.4055981419177246"/>
    <n v="2.0515981419177245"/>
    <n v="0"/>
  </r>
  <r>
    <s v="教培"/>
    <s v="素质教育"/>
    <x v="8"/>
    <x v="3"/>
    <s v="C课后辅导"/>
    <x v="3"/>
    <x v="53"/>
    <x v="0"/>
    <n v="667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5.1263065835754702"/>
    <n v="5.1263065835754702"/>
    <n v="0"/>
  </r>
  <r>
    <s v="教培"/>
    <s v="素质教育"/>
    <x v="8"/>
    <x v="3"/>
    <s v="C课后辅导"/>
    <x v="25"/>
    <x v="54"/>
    <x v="1"/>
    <n v="11"/>
    <n v="0"/>
    <n v="0.82299999999999995"/>
    <n v="0"/>
    <n v="0"/>
    <n v="0"/>
    <n v="0"/>
    <n v="0.15"/>
    <n v="0"/>
    <n v="0.85000000000000009"/>
    <n v="0"/>
    <n v="11023"/>
    <n v="0"/>
    <n v="7.6856170668297905E-3"/>
    <n v="8.4541787735127688E-2"/>
    <n v="8.4541787735127688E-2"/>
    <n v="0"/>
  </r>
  <r>
    <s v="教培"/>
    <s v="素质教育"/>
    <x v="8"/>
    <x v="3"/>
    <s v="C课后辅导"/>
    <x v="20"/>
    <x v="55"/>
    <x v="0"/>
    <n v="3"/>
    <n v="0"/>
    <n v="0.82299999999999995"/>
    <n v="0"/>
    <n v="0"/>
    <n v="0"/>
    <n v="0"/>
    <n v="0.15"/>
    <n v="0"/>
    <n v="0.85000000000000009"/>
    <n v="0"/>
    <n v="11023"/>
    <n v="0"/>
    <n v="7.6856170668297905E-3"/>
    <n v="2.3056851200489371E-2"/>
    <n v="2.3056851200489371E-2"/>
    <n v="0"/>
  </r>
  <r>
    <s v="教培"/>
    <s v="素质教育"/>
    <x v="8"/>
    <x v="3"/>
    <s v="C课后辅导"/>
    <x v="10"/>
    <x v="56"/>
    <x v="0"/>
    <n v="380"/>
    <n v="0"/>
    <n v="0.82299999999999995"/>
    <n v="0"/>
    <n v="21"/>
    <n v="0"/>
    <n v="0"/>
    <n v="0.15"/>
    <n v="3.15"/>
    <n v="0.85000000000000009"/>
    <n v="3.7058823529411762"/>
    <n v="11023"/>
    <n v="40849.941176470587"/>
    <n v="7.6856170668297905E-3"/>
    <n v="2.9205344853953203"/>
    <n v="2.9205344853953203"/>
    <n v="0"/>
  </r>
  <r>
    <s v="教培"/>
    <s v="素质教育"/>
    <x v="8"/>
    <x v="3"/>
    <s v="C课后辅导"/>
    <x v="6"/>
    <x v="57"/>
    <x v="0"/>
    <n v="115"/>
    <n v="0"/>
    <n v="0.82299999999999995"/>
    <n v="0"/>
    <n v="0"/>
    <n v="0"/>
    <n v="0"/>
    <n v="0.15"/>
    <n v="0"/>
    <n v="0.85000000000000009"/>
    <n v="0"/>
    <n v="11023"/>
    <n v="0"/>
    <n v="7.6856170668297905E-3"/>
    <n v="0.88384596268542592"/>
    <n v="0.88384596268542592"/>
    <n v="0"/>
  </r>
  <r>
    <s v="教培"/>
    <s v="素质教育"/>
    <x v="8"/>
    <x v="3"/>
    <s v="C课后辅导"/>
    <x v="19"/>
    <x v="58"/>
    <x v="1"/>
    <n v="88"/>
    <n v="0"/>
    <n v="0.82299999999999995"/>
    <n v="0"/>
    <n v="0"/>
    <n v="0"/>
    <n v="0"/>
    <n v="0.15"/>
    <n v="0"/>
    <n v="0.85000000000000009"/>
    <n v="0"/>
    <n v="11023"/>
    <n v="0"/>
    <n v="7.6856170668297905E-3"/>
    <n v="0.6763343018810215"/>
    <n v="0.6763343018810215"/>
    <n v="0"/>
  </r>
  <r>
    <s v="教培"/>
    <s v="素质教育"/>
    <x v="8"/>
    <x v="3"/>
    <s v="C课后辅导"/>
    <x v="25"/>
    <x v="59"/>
    <x v="1"/>
    <n v="103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79161855788346847"/>
    <n v="0.79161855788346847"/>
    <n v="0"/>
  </r>
  <r>
    <s v="教培"/>
    <s v="素质教育"/>
    <x v="8"/>
    <x v="3"/>
    <s v="C课后辅导"/>
    <x v="19"/>
    <x v="60"/>
    <x v="1"/>
    <n v="155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1.1912706453586175"/>
    <n v="1.1912706453586175"/>
    <n v="0"/>
  </r>
  <r>
    <s v="教培"/>
    <s v="素质教育"/>
    <x v="8"/>
    <x v="3"/>
    <s v="C课后辅导"/>
    <x v="20"/>
    <x v="61"/>
    <x v="0"/>
    <n v="5"/>
    <n v="0"/>
    <n v="0.82299999999999995"/>
    <n v="0"/>
    <n v="0"/>
    <n v="0"/>
    <n v="0"/>
    <n v="0.15"/>
    <n v="0"/>
    <n v="0.85000000000000009"/>
    <n v="0"/>
    <n v="11023"/>
    <n v="0"/>
    <n v="7.6856170668297905E-3"/>
    <n v="3.8428085334148952E-2"/>
    <n v="3.8428085334148952E-2"/>
    <n v="0"/>
  </r>
  <r>
    <s v="教培"/>
    <s v="素质教育"/>
    <x v="8"/>
    <x v="3"/>
    <s v="C课后辅导"/>
    <x v="26"/>
    <x v="62"/>
    <x v="1"/>
    <n v="1015"/>
    <n v="13"/>
    <n v="0.82299999999999995"/>
    <n v="0.01"/>
    <n v="83"/>
    <n v="13"/>
    <n v="0.16"/>
    <n v="0.15"/>
    <n v="13"/>
    <n v="0.85000000000000009"/>
    <n v="2.7070588235294122"/>
    <n v="11023"/>
    <n v="29839.909411764711"/>
    <n v="7.6856170668297905E-3"/>
    <n v="7.800901322832237"/>
    <n v="10.699"/>
    <n v="4"/>
  </r>
  <r>
    <s v="教培"/>
    <s v="素质教育"/>
    <x v="8"/>
    <x v="3"/>
    <s v="C课后辅导"/>
    <x v="12"/>
    <x v="63"/>
    <x v="0"/>
    <n v="72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0.55336442881174497"/>
    <n v="0.55336442881174497"/>
    <n v="0"/>
  </r>
  <r>
    <s v="教培"/>
    <s v="素质教育"/>
    <x v="8"/>
    <x v="3"/>
    <s v="C课后辅导"/>
    <x v="16"/>
    <x v="64"/>
    <x v="1"/>
    <n v="352"/>
    <n v="0"/>
    <n v="0.82299999999999995"/>
    <n v="0"/>
    <n v="26"/>
    <n v="0"/>
    <n v="0"/>
    <n v="0.15"/>
    <n v="3.9"/>
    <n v="0.85000000000000009"/>
    <n v="4.5882352941176467"/>
    <n v="11023"/>
    <n v="50576.117647058818"/>
    <n v="7.6856170668297905E-3"/>
    <n v="2.705337207524086"/>
    <n v="2.705337207524086"/>
    <n v="0"/>
  </r>
  <r>
    <s v="教培"/>
    <s v="素质教育"/>
    <x v="8"/>
    <x v="3"/>
    <s v="C课后辅导"/>
    <x v="20"/>
    <x v="65"/>
    <x v="0"/>
    <n v="98"/>
    <n v="0"/>
    <n v="0.82299999999999995"/>
    <n v="0"/>
    <n v="0"/>
    <n v="0"/>
    <n v="0"/>
    <n v="0.15"/>
    <n v="0"/>
    <n v="0.85000000000000009"/>
    <n v="0"/>
    <n v="11023"/>
    <n v="0"/>
    <n v="7.6856170668297905E-3"/>
    <n v="0.75319047254931948"/>
    <n v="0.75319047254931948"/>
    <n v="0"/>
  </r>
  <r>
    <s v="教培"/>
    <s v="素质教育"/>
    <x v="8"/>
    <x v="3"/>
    <s v="C课后辅导"/>
    <x v="25"/>
    <x v="66"/>
    <x v="1"/>
    <n v="3"/>
    <n v="0"/>
    <n v="0.82299999999999995"/>
    <n v="0"/>
    <n v="0"/>
    <n v="0"/>
    <n v="0"/>
    <n v="0.15"/>
    <n v="0"/>
    <n v="0.85000000000000009"/>
    <n v="0"/>
    <n v="11023"/>
    <n v="0"/>
    <n v="7.6856170668297905E-3"/>
    <n v="2.3056851200489371E-2"/>
    <n v="2.3056851200489371E-2"/>
    <n v="0"/>
  </r>
  <r>
    <s v="教培"/>
    <s v="素质教育"/>
    <x v="8"/>
    <x v="3"/>
    <s v="C课后辅导"/>
    <x v="25"/>
    <x v="67"/>
    <x v="1"/>
    <n v="25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19214042667074477"/>
    <n v="0.19214042667074477"/>
    <n v="0"/>
  </r>
  <r>
    <s v="教培"/>
    <s v="素质教育"/>
    <x v="8"/>
    <x v="3"/>
    <s v="C课后辅导"/>
    <x v="10"/>
    <x v="68"/>
    <x v="0"/>
    <n v="599"/>
    <n v="0"/>
    <n v="0.82299999999999995"/>
    <n v="0"/>
    <n v="29"/>
    <n v="0"/>
    <n v="0"/>
    <n v="0.15"/>
    <n v="4.3499999999999996"/>
    <n v="0.85000000000000009"/>
    <n v="5.1176470588235281"/>
    <n v="11023"/>
    <n v="56411.823529411748"/>
    <n v="7.6856170668297905E-3"/>
    <n v="4.6036846230310449"/>
    <n v="4.6036846230310449"/>
    <n v="0"/>
  </r>
  <r>
    <s v="教培"/>
    <s v="素质教育"/>
    <x v="8"/>
    <x v="3"/>
    <s v="C课后辅导"/>
    <x v="27"/>
    <x v="69"/>
    <x v="1"/>
    <n v="275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2.1135446933781923"/>
    <n v="2.1135446933781923"/>
    <n v="0"/>
  </r>
  <r>
    <s v="教培"/>
    <s v="素质教育"/>
    <x v="8"/>
    <x v="3"/>
    <s v="C课后辅导"/>
    <x v="22"/>
    <x v="70"/>
    <x v="1"/>
    <n v="385"/>
    <n v="13"/>
    <n v="0.82299999999999995"/>
    <n v="0.03"/>
    <n v="45"/>
    <n v="11"/>
    <n v="0.24"/>
    <n v="0.15"/>
    <n v="11"/>
    <n v="0.85000000000000009"/>
    <n v="2.290588235294118"/>
    <n v="11023"/>
    <n v="25249.154117647064"/>
    <n v="7.6856170668297905E-3"/>
    <n v="2.9589625707294691"/>
    <n v="10.699"/>
    <n v="2"/>
  </r>
  <r>
    <s v="教培"/>
    <s v="素质教育"/>
    <x v="8"/>
    <x v="3"/>
    <s v="C课后辅导"/>
    <x v="24"/>
    <x v="71"/>
    <x v="1"/>
    <n v="311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2.390226907784065"/>
    <n v="2.390226907784065"/>
    <n v="0"/>
  </r>
  <r>
    <s v="教培"/>
    <s v="素质教育"/>
    <x v="8"/>
    <x v="3"/>
    <s v="C课后辅导"/>
    <x v="4"/>
    <x v="72"/>
    <x v="1"/>
    <n v="93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0.71476238721517049"/>
    <n v="0.71476238721517049"/>
    <n v="1"/>
  </r>
  <r>
    <s v="教培"/>
    <s v="素质教育"/>
    <x v="8"/>
    <x v="3"/>
    <s v="C课后辅导"/>
    <x v="4"/>
    <x v="73"/>
    <x v="1"/>
    <n v="126"/>
    <n v="1"/>
    <n v="0.82299999999999995"/>
    <n v="0.01"/>
    <n v="5"/>
    <n v="1"/>
    <n v="0.2"/>
    <n v="0.15"/>
    <n v="1"/>
    <n v="0.85000000000000009"/>
    <n v="0.2082352941176471"/>
    <n v="11023"/>
    <n v="2295.3776470588241"/>
    <n v="7.6856170668297905E-3"/>
    <n v="0.96838775042055358"/>
    <n v="0.82299999999999995"/>
    <n v="0"/>
  </r>
  <r>
    <s v="教培"/>
    <s v="素质教育"/>
    <x v="8"/>
    <x v="3"/>
    <s v="C课后辅导"/>
    <x v="24"/>
    <x v="74"/>
    <x v="1"/>
    <n v="706"/>
    <n v="1"/>
    <n v="0.82299999999999995"/>
    <n v="0"/>
    <n v="17"/>
    <n v="1"/>
    <n v="0.06"/>
    <n v="0.15"/>
    <n v="2.5499999999999998"/>
    <n v="0.85000000000000009"/>
    <n v="2.0317647058823525"/>
    <n v="11023"/>
    <n v="22396.14235294117"/>
    <n v="7.6856170668297905E-3"/>
    <n v="5.4260456491818321"/>
    <n v="5.2490456491818325"/>
    <n v="3"/>
  </r>
  <r>
    <s v="教培"/>
    <s v="素质教育"/>
    <x v="8"/>
    <x v="3"/>
    <s v="C课后辅导"/>
    <x v="25"/>
    <x v="75"/>
    <x v="1"/>
    <n v="9"/>
    <n v="0"/>
    <n v="0.82299999999999995"/>
    <n v="0"/>
    <n v="0"/>
    <n v="0"/>
    <n v="0"/>
    <n v="0.15"/>
    <n v="0"/>
    <n v="0.85000000000000009"/>
    <n v="0"/>
    <n v="11023"/>
    <n v="0"/>
    <n v="7.6856170668297905E-3"/>
    <n v="6.9170553601468121E-2"/>
    <n v="6.9170553601468121E-2"/>
    <n v="0"/>
  </r>
  <r>
    <s v="教培"/>
    <s v="素质教育"/>
    <x v="8"/>
    <x v="3"/>
    <s v="C课后辅导"/>
    <x v="7"/>
    <x v="76"/>
    <x v="0"/>
    <n v="333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2.5593104832543201"/>
    <n v="2.5593104832543201"/>
    <n v="0"/>
  </r>
  <r>
    <s v="教培"/>
    <s v="素质教育"/>
    <x v="8"/>
    <x v="3"/>
    <s v="C课后辅导"/>
    <x v="6"/>
    <x v="77"/>
    <x v="0"/>
    <n v="153"/>
    <n v="1"/>
    <n v="0.82299999999999995"/>
    <n v="0.01"/>
    <n v="14"/>
    <n v="1"/>
    <n v="7.0000000000000007E-2"/>
    <n v="0.15"/>
    <n v="2.1"/>
    <n v="0.85000000000000009"/>
    <n v="1.5023529411764707"/>
    <n v="11023"/>
    <n v="16560.436470588236"/>
    <n v="7.6856170668297905E-3"/>
    <n v="1.1758994112249579"/>
    <n v="0.99889941122495784"/>
    <n v="0"/>
  </r>
  <r>
    <s v="教培"/>
    <s v="素质教育"/>
    <x v="8"/>
    <x v="3"/>
    <s v="C课后辅导"/>
    <x v="4"/>
    <x v="78"/>
    <x v="1"/>
    <n v="252"/>
    <n v="2"/>
    <n v="0.82299999999999995"/>
    <n v="0.01"/>
    <n v="21"/>
    <n v="2"/>
    <n v="0.1"/>
    <n v="0.15"/>
    <n v="3.15"/>
    <n v="0.85000000000000009"/>
    <n v="1.7694117647058822"/>
    <n v="11023"/>
    <n v="19504.225882352941"/>
    <n v="7.6856170668297905E-3"/>
    <n v="1.9367755008411072"/>
    <n v="1.6459999999999999"/>
    <n v="0"/>
  </r>
  <r>
    <s v="教培"/>
    <s v="素质教育"/>
    <x v="8"/>
    <x v="3"/>
    <s v="C课后辅导"/>
    <x v="9"/>
    <x v="79"/>
    <x v="0"/>
    <n v="214"/>
    <n v="0"/>
    <n v="0.82299999999999995"/>
    <n v="0"/>
    <n v="0"/>
    <n v="0"/>
    <n v="0"/>
    <n v="0.15"/>
    <n v="0"/>
    <n v="0.85000000000000009"/>
    <n v="0"/>
    <n v="11023"/>
    <n v="0"/>
    <n v="7.6856170668297905E-3"/>
    <n v="1.6447220523015751"/>
    <n v="1.6447220523015751"/>
    <n v="0"/>
  </r>
  <r>
    <s v="教培"/>
    <s v="素质教育"/>
    <x v="8"/>
    <x v="3"/>
    <s v="C课后辅导"/>
    <x v="2"/>
    <x v="80"/>
    <x v="1"/>
    <n v="642"/>
    <n v="6"/>
    <n v="0.82299999999999995"/>
    <n v="0.01"/>
    <n v="53"/>
    <n v="6"/>
    <n v="0.11"/>
    <n v="0.15"/>
    <n v="7.9499999999999993"/>
    <n v="0.85000000000000009"/>
    <n v="3.5435294117647049"/>
    <n v="11023"/>
    <n v="39060.32470588234"/>
    <n v="7.6856170668297905E-3"/>
    <n v="4.934166156904725"/>
    <n v="4.9379999999999997"/>
    <n v="0"/>
  </r>
  <r>
    <s v="教培"/>
    <s v="素质教育"/>
    <x v="8"/>
    <x v="3"/>
    <s v="C课后辅导"/>
    <x v="16"/>
    <x v="81"/>
    <x v="1"/>
    <n v="399"/>
    <n v="3"/>
    <n v="0.82299999999999995"/>
    <n v="0.01"/>
    <n v="45"/>
    <n v="3"/>
    <n v="7.0000000000000007E-2"/>
    <n v="0.15"/>
    <n v="6.75"/>
    <n v="0.85000000000000009"/>
    <n v="5.0364705882352947"/>
    <n v="11023"/>
    <n v="55517.015294117657"/>
    <n v="7.6856170668297905E-3"/>
    <n v="3.0665612096650863"/>
    <n v="2.5355612096650861"/>
    <n v="3"/>
  </r>
  <r>
    <s v="教培"/>
    <s v="素质教育"/>
    <x v="8"/>
    <x v="3"/>
    <s v="C课后辅导"/>
    <x v="25"/>
    <x v="82"/>
    <x v="1"/>
    <n v="27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20751166080440434"/>
    <n v="0.20751166080440434"/>
    <n v="0"/>
  </r>
  <r>
    <s v="教培"/>
    <s v="素质教育"/>
    <x v="8"/>
    <x v="3"/>
    <s v="C课后辅导"/>
    <x v="25"/>
    <x v="83"/>
    <x v="1"/>
    <n v="3"/>
    <n v="0"/>
    <n v="0.82299999999999995"/>
    <n v="0"/>
    <n v="0"/>
    <n v="0"/>
    <n v="0"/>
    <n v="0.15"/>
    <n v="0"/>
    <n v="0.85000000000000009"/>
    <n v="0"/>
    <n v="11023"/>
    <n v="0"/>
    <n v="7.6856170668297905E-3"/>
    <n v="2.3056851200489371E-2"/>
    <n v="2.3056851200489371E-2"/>
    <n v="0"/>
  </r>
  <r>
    <s v="教培"/>
    <s v="素质教育"/>
    <x v="8"/>
    <x v="3"/>
    <s v="C课后辅导"/>
    <x v="19"/>
    <x v="84"/>
    <x v="1"/>
    <n v="48"/>
    <n v="0"/>
    <n v="0.82299999999999995"/>
    <n v="0"/>
    <n v="0"/>
    <n v="0"/>
    <n v="0"/>
    <n v="0.15"/>
    <n v="0"/>
    <n v="0.85000000000000009"/>
    <n v="0"/>
    <n v="11023"/>
    <n v="0"/>
    <n v="7.6856170668297905E-3"/>
    <n v="0.36890961920782994"/>
    <n v="0.36890961920782994"/>
    <n v="0"/>
  </r>
  <r>
    <s v="教培"/>
    <s v="素质教育"/>
    <x v="8"/>
    <x v="3"/>
    <s v="C课后辅导"/>
    <x v="25"/>
    <x v="85"/>
    <x v="1"/>
    <n v="10"/>
    <n v="0"/>
    <n v="0.82299999999999995"/>
    <n v="0"/>
    <n v="0"/>
    <n v="0"/>
    <n v="0"/>
    <n v="0.15"/>
    <n v="0"/>
    <n v="0.85000000000000009"/>
    <n v="0"/>
    <n v="11023"/>
    <n v="0"/>
    <n v="7.6856170668297905E-3"/>
    <n v="7.6856170668297905E-2"/>
    <n v="7.6856170668297905E-2"/>
    <n v="0"/>
  </r>
  <r>
    <s v="教培"/>
    <s v="素质教育"/>
    <x v="8"/>
    <x v="3"/>
    <s v="C课后辅导"/>
    <x v="5"/>
    <x v="86"/>
    <x v="0"/>
    <n v="1058"/>
    <n v="9"/>
    <n v="0.82299999999999995"/>
    <n v="0.01"/>
    <n v="47"/>
    <n v="9"/>
    <n v="0.19"/>
    <n v="0.15"/>
    <n v="9"/>
    <n v="0.85000000000000009"/>
    <n v="1.8741176470588239"/>
    <n v="11023"/>
    <n v="20658.398823529416"/>
    <n v="7.6856170668297905E-3"/>
    <n v="8.131382856705919"/>
    <n v="7.407"/>
    <n v="5"/>
  </r>
  <r>
    <s v="教培"/>
    <s v="素质教育"/>
    <x v="8"/>
    <x v="3"/>
    <s v="C课后辅导"/>
    <x v="28"/>
    <x v="87"/>
    <x v="2"/>
    <n v="6903"/>
    <n v="0"/>
    <n v="0.82299999999999995"/>
    <n v="0"/>
    <n v="0"/>
    <n v="0"/>
    <n v="0"/>
    <n v="0.15"/>
    <n v="0"/>
    <n v="0.85000000000000009"/>
    <n v="0"/>
    <n v="11023"/>
    <n v="0"/>
    <n v="7.6856170668297905E-3"/>
    <n v="53.053814612326043"/>
    <n v="53.053814612326043"/>
    <n v="0"/>
  </r>
  <r>
    <s v="教培"/>
    <s v="素质教育"/>
    <x v="8"/>
    <x v="3"/>
    <s v="C课后辅导"/>
    <x v="8"/>
    <x v="88"/>
    <x v="0"/>
    <n v="90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0.6917055360146811"/>
    <n v="0.6917055360146811"/>
    <n v="1"/>
  </r>
  <r>
    <s v="教培"/>
    <s v="素质教育"/>
    <x v="8"/>
    <x v="3"/>
    <s v="C课后辅导"/>
    <x v="29"/>
    <x v="89"/>
    <x v="1"/>
    <n v="387"/>
    <n v="0"/>
    <n v="0.82299999999999995"/>
    <n v="0"/>
    <n v="14"/>
    <n v="0"/>
    <n v="0"/>
    <n v="0.15"/>
    <n v="2.1"/>
    <n v="0.85000000000000009"/>
    <n v="2.4705882352941173"/>
    <n v="11023"/>
    <n v="27233.294117647056"/>
    <n v="7.6856170668297905E-3"/>
    <n v="2.9743338048631287"/>
    <n v="2.9743338048631287"/>
    <n v="0"/>
  </r>
  <r>
    <s v="教培"/>
    <s v="素质教育"/>
    <x v="8"/>
    <x v="3"/>
    <s v="C课后辅导"/>
    <x v="25"/>
    <x v="90"/>
    <x v="1"/>
    <n v="39"/>
    <n v="0"/>
    <n v="0.82299999999999995"/>
    <n v="0"/>
    <n v="0"/>
    <n v="0"/>
    <n v="0"/>
    <n v="0.15"/>
    <n v="0"/>
    <n v="0.85000000000000009"/>
    <n v="0"/>
    <n v="11023"/>
    <n v="0"/>
    <n v="7.6856170668297905E-3"/>
    <n v="0.29973906560636182"/>
    <n v="0.29973906560636182"/>
    <n v="0"/>
  </r>
  <r>
    <s v="教培"/>
    <s v="素质教育"/>
    <x v="8"/>
    <x v="3"/>
    <s v="C课后辅导"/>
    <x v="23"/>
    <x v="91"/>
    <x v="1"/>
    <n v="72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0.55336442881174497"/>
    <n v="0.55336442881174497"/>
    <n v="0"/>
  </r>
  <r>
    <s v="教培"/>
    <s v="素质教育"/>
    <x v="8"/>
    <x v="3"/>
    <s v="C课后辅导"/>
    <x v="21"/>
    <x v="92"/>
    <x v="1"/>
    <n v="146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1.1221000917571493"/>
    <n v="1.1221000917571493"/>
    <n v="0"/>
  </r>
  <r>
    <s v="教培"/>
    <s v="素质教育"/>
    <x v="8"/>
    <x v="3"/>
    <s v="C课后辅导"/>
    <x v="16"/>
    <x v="93"/>
    <x v="1"/>
    <n v="203"/>
    <n v="1"/>
    <n v="0.82299999999999995"/>
    <n v="0"/>
    <n v="24"/>
    <n v="1"/>
    <n v="0.04"/>
    <n v="0.15"/>
    <n v="3.5999999999999996"/>
    <n v="0.85000000000000009"/>
    <n v="3.2670588235294109"/>
    <n v="11023"/>
    <n v="36012.789411764694"/>
    <n v="7.6856170668297905E-3"/>
    <n v="1.5601802645664475"/>
    <n v="1.3831802645664475"/>
    <n v="1"/>
  </r>
  <r>
    <s v="教培"/>
    <s v="素质教育"/>
    <x v="8"/>
    <x v="3"/>
    <s v="C课后辅导"/>
    <x v="24"/>
    <x v="94"/>
    <x v="1"/>
    <n v="261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2.0059460544425751"/>
    <n v="2.0059460544425751"/>
    <n v="0"/>
  </r>
  <r>
    <s v="教培"/>
    <s v="素质教育"/>
    <x v="8"/>
    <x v="3"/>
    <s v="C课后辅导"/>
    <x v="24"/>
    <x v="95"/>
    <x v="1"/>
    <n v="416"/>
    <n v="6"/>
    <n v="0.82299999999999995"/>
    <n v="0.01"/>
    <n v="43"/>
    <n v="5"/>
    <n v="0.12"/>
    <n v="0.15"/>
    <n v="6.45"/>
    <n v="0.85000000000000009"/>
    <n v="2.7470588235294118"/>
    <n v="11023"/>
    <n v="30280.829411764706"/>
    <n v="7.6856170668297905E-3"/>
    <n v="3.1972166998011931"/>
    <n v="4.9379999999999997"/>
    <n v="1"/>
  </r>
  <r>
    <s v="教培"/>
    <s v="素质教育"/>
    <x v="8"/>
    <x v="3"/>
    <s v="C课后辅导"/>
    <x v="25"/>
    <x v="96"/>
    <x v="1"/>
    <n v="23"/>
    <n v="0"/>
    <n v="0.82299999999999995"/>
    <n v="0"/>
    <n v="0"/>
    <n v="0"/>
    <n v="0"/>
    <n v="0.15"/>
    <n v="0"/>
    <n v="0.85000000000000009"/>
    <n v="0"/>
    <n v="11023"/>
    <n v="0"/>
    <n v="7.6856170668297905E-3"/>
    <n v="0.17676919253708517"/>
    <n v="0.17676919253708517"/>
    <n v="0"/>
  </r>
  <r>
    <s v="教培"/>
    <s v="素质教育"/>
    <x v="8"/>
    <x v="3"/>
    <s v="C课后辅导"/>
    <x v="6"/>
    <x v="97"/>
    <x v="0"/>
    <n v="206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1.5832371157669369"/>
    <n v="1.5832371157669369"/>
    <n v="0"/>
  </r>
  <r>
    <s v="教培"/>
    <s v="素质教育"/>
    <x v="8"/>
    <x v="3"/>
    <s v="C课后辅导"/>
    <x v="15"/>
    <x v="98"/>
    <x v="1"/>
    <n v="589"/>
    <n v="5"/>
    <n v="0.82299999999999995"/>
    <n v="0.01"/>
    <n v="33"/>
    <n v="5"/>
    <n v="0.15"/>
    <n v="0.15"/>
    <n v="5"/>
    <n v="0.85000000000000009"/>
    <n v="1.0411764705882354"/>
    <n v="11023"/>
    <n v="11476.888235294118"/>
    <n v="7.6856170668297905E-3"/>
    <n v="4.5268284523627464"/>
    <n v="4.1150000000000002"/>
    <n v="0"/>
  </r>
  <r>
    <s v="教培"/>
    <s v="素质教育"/>
    <x v="8"/>
    <x v="3"/>
    <s v="C课后辅导"/>
    <x v="25"/>
    <x v="99"/>
    <x v="1"/>
    <n v="43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33048153387368101"/>
    <n v="0.33048153387368101"/>
    <n v="0"/>
  </r>
  <r>
    <s v="教培"/>
    <s v="素质教育"/>
    <x v="8"/>
    <x v="3"/>
    <s v="C课后辅导"/>
    <x v="19"/>
    <x v="100"/>
    <x v="1"/>
    <n v="570"/>
    <n v="13"/>
    <n v="0.82299999999999995"/>
    <n v="0.02"/>
    <n v="78"/>
    <n v="13"/>
    <n v="0.17"/>
    <n v="0.15"/>
    <n v="13"/>
    <n v="0.85000000000000009"/>
    <n v="2.7070588235294122"/>
    <n v="11023"/>
    <n v="29839.909411764711"/>
    <n v="7.6856170668297905E-3"/>
    <n v="4.3808017280929805"/>
    <n v="10.699"/>
    <n v="10"/>
  </r>
  <r>
    <s v="教培"/>
    <s v="素质教育"/>
    <x v="8"/>
    <x v="3"/>
    <s v="C课后辅导"/>
    <x v="26"/>
    <x v="101"/>
    <x v="1"/>
    <n v="954"/>
    <n v="24"/>
    <n v="0.82299999999999995"/>
    <n v="0.03"/>
    <n v="44"/>
    <n v="23"/>
    <n v="0.52"/>
    <n v="0.15"/>
    <n v="23"/>
    <n v="0.85000000000000009"/>
    <n v="4.7894117647058838"/>
    <n v="11023"/>
    <n v="52793.685882352955"/>
    <n v="7.6856170668297905E-3"/>
    <n v="7.3320786817556201"/>
    <n v="19.751999999999999"/>
    <n v="4"/>
  </r>
  <r>
    <s v="教培"/>
    <s v="素质教育"/>
    <x v="8"/>
    <x v="3"/>
    <s v="C课后辅导"/>
    <x v="16"/>
    <x v="102"/>
    <x v="1"/>
    <n v="270"/>
    <n v="3"/>
    <n v="0.82299999999999995"/>
    <n v="0.01"/>
    <n v="17"/>
    <n v="3"/>
    <n v="0.18"/>
    <n v="0.15"/>
    <n v="3"/>
    <n v="0.85000000000000009"/>
    <n v="0.62470588235294122"/>
    <n v="11023"/>
    <n v="6886.1329411764709"/>
    <n v="7.6856170668297905E-3"/>
    <n v="2.0751166080440435"/>
    <n v="2.4689999999999999"/>
    <n v="1"/>
  </r>
  <r>
    <s v="教培"/>
    <s v="素质教育"/>
    <x v="8"/>
    <x v="3"/>
    <s v="C课后辅导"/>
    <x v="15"/>
    <x v="103"/>
    <x v="1"/>
    <n v="126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96838775042055358"/>
    <n v="0.96838775042055358"/>
    <n v="0"/>
  </r>
  <r>
    <s v="教培"/>
    <s v="素质教育"/>
    <x v="8"/>
    <x v="3"/>
    <s v="C课后辅导"/>
    <x v="25"/>
    <x v="104"/>
    <x v="1"/>
    <n v="67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0.51493634347759598"/>
    <n v="0.51493634347759598"/>
    <n v="0"/>
  </r>
  <r>
    <s v="教培"/>
    <s v="素质教育"/>
    <x v="8"/>
    <x v="3"/>
    <s v="C课后辅导"/>
    <x v="5"/>
    <x v="105"/>
    <x v="0"/>
    <n v="359"/>
    <n v="3"/>
    <n v="0.82299999999999995"/>
    <n v="0.01"/>
    <n v="105"/>
    <n v="3"/>
    <n v="0.03"/>
    <n v="0.15"/>
    <n v="15.75"/>
    <n v="0.85000000000000009"/>
    <n v="15.62470588235294"/>
    <n v="11023"/>
    <n v="172231.13294117645"/>
    <n v="7.6856170668297905E-3"/>
    <n v="2.7591365269918948"/>
    <n v="2.4689999999999999"/>
    <n v="2"/>
  </r>
  <r>
    <s v="教培"/>
    <s v="素质教育"/>
    <x v="8"/>
    <x v="3"/>
    <s v="C课后辅导"/>
    <x v="22"/>
    <x v="106"/>
    <x v="1"/>
    <n v="39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29973906560636182"/>
    <n v="0.29973906560636182"/>
    <n v="0"/>
  </r>
  <r>
    <s v="教培"/>
    <s v="素质教育"/>
    <x v="8"/>
    <x v="3"/>
    <s v="C课后辅导"/>
    <x v="29"/>
    <x v="107"/>
    <x v="1"/>
    <n v="221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1.6985213717693837"/>
    <n v="1.6985213717693837"/>
    <n v="0"/>
  </r>
  <r>
    <s v="教培"/>
    <s v="素质教育"/>
    <x v="8"/>
    <x v="3"/>
    <s v="C课后辅导"/>
    <x v="21"/>
    <x v="108"/>
    <x v="1"/>
    <n v="94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72244800428200029"/>
    <n v="0.72244800428200029"/>
    <n v="0"/>
  </r>
  <r>
    <s v="教培"/>
    <s v="素质教育"/>
    <x v="8"/>
    <x v="3"/>
    <s v="C课后辅导"/>
    <x v="25"/>
    <x v="109"/>
    <x v="1"/>
    <n v="15"/>
    <n v="0"/>
    <n v="0.82299999999999995"/>
    <n v="0"/>
    <n v="0"/>
    <n v="0"/>
    <n v="0"/>
    <n v="0.15"/>
    <n v="0"/>
    <n v="0.85000000000000009"/>
    <n v="0"/>
    <n v="11023"/>
    <n v="0"/>
    <n v="7.6856170668297905E-3"/>
    <n v="0.11528425600244685"/>
    <n v="0.11528425600244685"/>
    <n v="0"/>
  </r>
  <r>
    <s v="教培"/>
    <s v="素质教育"/>
    <x v="8"/>
    <x v="3"/>
    <s v="C课后辅导"/>
    <x v="25"/>
    <x v="110"/>
    <x v="1"/>
    <n v="48"/>
    <n v="0"/>
    <n v="0.82299999999999995"/>
    <n v="0"/>
    <n v="0"/>
    <n v="0"/>
    <n v="0"/>
    <n v="0.15"/>
    <n v="0"/>
    <n v="0.85000000000000009"/>
    <n v="0"/>
    <n v="11023"/>
    <n v="0"/>
    <n v="7.6856170668297905E-3"/>
    <n v="0.36890961920782994"/>
    <n v="0.36890961920782994"/>
    <n v="0"/>
  </r>
  <r>
    <s v="教培"/>
    <s v="素质教育"/>
    <x v="8"/>
    <x v="3"/>
    <s v="C课后辅导"/>
    <x v="19"/>
    <x v="111"/>
    <x v="1"/>
    <n v="19"/>
    <n v="0"/>
    <n v="0.82299999999999995"/>
    <n v="0"/>
    <n v="0"/>
    <n v="0"/>
    <n v="0"/>
    <n v="0.15"/>
    <n v="0"/>
    <n v="0.85000000000000009"/>
    <n v="0"/>
    <n v="11023"/>
    <n v="0"/>
    <n v="7.6856170668297905E-3"/>
    <n v="0.14602672426976601"/>
    <n v="0.14602672426976601"/>
    <n v="0"/>
  </r>
  <r>
    <s v="教培"/>
    <s v="素质教育"/>
    <x v="8"/>
    <x v="3"/>
    <s v="C课后辅导"/>
    <x v="23"/>
    <x v="112"/>
    <x v="1"/>
    <n v="207"/>
    <n v="0"/>
    <n v="0.82299999999999995"/>
    <n v="0"/>
    <n v="26"/>
    <n v="0"/>
    <n v="0"/>
    <n v="0.15"/>
    <n v="3.9"/>
    <n v="0.85000000000000009"/>
    <n v="4.5882352941176467"/>
    <n v="11023"/>
    <n v="50576.117647058818"/>
    <n v="7.6856170668297905E-3"/>
    <n v="1.5909227328337667"/>
    <n v="1.5909227328337667"/>
    <n v="2"/>
  </r>
  <r>
    <s v="教培"/>
    <s v="素质教育"/>
    <x v="8"/>
    <x v="3"/>
    <s v="C课后辅导"/>
    <x v="19"/>
    <x v="113"/>
    <x v="1"/>
    <n v="302"/>
    <n v="2"/>
    <n v="0.82299999999999995"/>
    <n v="0.01"/>
    <n v="15"/>
    <n v="2"/>
    <n v="0.13"/>
    <n v="0.15"/>
    <n v="2.25"/>
    <n v="0.85000000000000009"/>
    <n v="0.71058823529411763"/>
    <n v="11023"/>
    <n v="7832.814117647059"/>
    <n v="7.6856170668297905E-3"/>
    <n v="2.3210563541825966"/>
    <n v="1.9670563541825965"/>
    <n v="0"/>
  </r>
  <r>
    <s v="教培"/>
    <s v="素质教育"/>
    <x v="8"/>
    <x v="3"/>
    <s v="C课后辅导"/>
    <x v="12"/>
    <x v="114"/>
    <x v="0"/>
    <n v="106"/>
    <n v="1"/>
    <n v="0.82299999999999995"/>
    <n v="0.01"/>
    <n v="8"/>
    <n v="1"/>
    <n v="0.13"/>
    <n v="0.15"/>
    <n v="1.2"/>
    <n v="0.85000000000000009"/>
    <n v="0.44352941176470584"/>
    <n v="11023"/>
    <n v="4889.0247058823525"/>
    <n v="7.6856170668297905E-3"/>
    <n v="0.81467540908395775"/>
    <n v="0.82299999999999995"/>
    <n v="2"/>
  </r>
  <r>
    <s v="教培"/>
    <s v="素质教育"/>
    <x v="8"/>
    <x v="3"/>
    <s v="C课后辅导"/>
    <x v="13"/>
    <x v="115"/>
    <x v="1"/>
    <n v="706"/>
    <n v="37"/>
    <n v="0.82299999999999995"/>
    <n v="0.05"/>
    <n v="75"/>
    <n v="35"/>
    <n v="0.47"/>
    <n v="0.15"/>
    <n v="35"/>
    <n v="0.85000000000000009"/>
    <n v="7.2882352941176487"/>
    <n v="11023"/>
    <n v="80338.217647058846"/>
    <n v="7.6856170668297905E-3"/>
    <n v="5.4260456491818321"/>
    <n v="30.450999999999997"/>
    <n v="32"/>
  </r>
  <r>
    <s v="教培"/>
    <s v="素质教育"/>
    <x v="8"/>
    <x v="3"/>
    <s v="C课后辅导"/>
    <x v="22"/>
    <x v="116"/>
    <x v="1"/>
    <n v="92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70707677014834069"/>
    <n v="0.70707677014834069"/>
    <n v="0"/>
  </r>
  <r>
    <s v="教培"/>
    <s v="素质教育"/>
    <x v="8"/>
    <x v="3"/>
    <s v="C课后辅导"/>
    <x v="6"/>
    <x v="117"/>
    <x v="0"/>
    <n v="90"/>
    <n v="0"/>
    <n v="0.82299999999999995"/>
    <n v="0"/>
    <n v="0"/>
    <n v="0"/>
    <n v="0"/>
    <n v="0.15"/>
    <n v="0"/>
    <n v="0.85000000000000009"/>
    <n v="0"/>
    <n v="11023"/>
    <n v="0"/>
    <n v="7.6856170668297905E-3"/>
    <n v="0.6917055360146811"/>
    <n v="0.6917055360146811"/>
    <n v="0"/>
  </r>
  <r>
    <s v="教培"/>
    <s v="素质教育"/>
    <x v="8"/>
    <x v="3"/>
    <s v="C课后辅导"/>
    <x v="23"/>
    <x v="118"/>
    <x v="1"/>
    <n v="542"/>
    <n v="89"/>
    <n v="0.82299999999999995"/>
    <n v="0.16"/>
    <n v="166"/>
    <n v="89"/>
    <n v="0.54"/>
    <n v="0.15"/>
    <n v="89"/>
    <n v="0.85000000000000009"/>
    <n v="18.53294117647059"/>
    <n v="11023"/>
    <n v="204288.61058823531"/>
    <n v="7.6856170668297905E-3"/>
    <n v="4.1656044502217462"/>
    <n v="73.247"/>
    <n v="28"/>
  </r>
  <r>
    <s v="教培"/>
    <s v="素质教育"/>
    <x v="8"/>
    <x v="3"/>
    <s v="C课后辅导"/>
    <x v="14"/>
    <x v="119"/>
    <x v="1"/>
    <n v="536"/>
    <n v="1"/>
    <n v="0.82299999999999995"/>
    <n v="0"/>
    <n v="14"/>
    <n v="1"/>
    <n v="7.0000000000000007E-2"/>
    <n v="0.15"/>
    <n v="2.1"/>
    <n v="0.85000000000000009"/>
    <n v="1.5023529411764707"/>
    <n v="11023"/>
    <n v="16560.436470588236"/>
    <n v="7.6856170668297905E-3"/>
    <n v="4.1194907478207679"/>
    <n v="3.9424907478207678"/>
    <n v="0"/>
  </r>
  <r>
    <s v="教培"/>
    <s v="素质教育"/>
    <x v="8"/>
    <x v="3"/>
    <s v="C课后辅导"/>
    <x v="18"/>
    <x v="120"/>
    <x v="0"/>
    <n v="145"/>
    <n v="0"/>
    <n v="0.82299999999999995"/>
    <n v="0"/>
    <n v="15"/>
    <n v="0"/>
    <n v="0"/>
    <n v="0.15"/>
    <n v="2.25"/>
    <n v="0.85000000000000009"/>
    <n v="2.6470588235294117"/>
    <n v="11023"/>
    <n v="29178.529411764706"/>
    <n v="7.6856170668297905E-3"/>
    <n v="1.1144144746903195"/>
    <n v="1.1144144746903195"/>
    <n v="0"/>
  </r>
  <r>
    <s v="教培"/>
    <s v="素质教育"/>
    <x v="8"/>
    <x v="3"/>
    <s v="C课后辅导"/>
    <x v="6"/>
    <x v="121"/>
    <x v="0"/>
    <n v="221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1.6985213717693837"/>
    <n v="1.6985213717693837"/>
    <n v="0"/>
  </r>
  <r>
    <s v="教培"/>
    <s v="素质教育"/>
    <x v="8"/>
    <x v="3"/>
    <s v="C课后辅导"/>
    <x v="9"/>
    <x v="122"/>
    <x v="0"/>
    <n v="332"/>
    <n v="0"/>
    <n v="0.82299999999999995"/>
    <n v="0"/>
    <n v="7"/>
    <n v="0"/>
    <n v="0"/>
    <n v="0.15"/>
    <n v="1.05"/>
    <n v="0.85000000000000009"/>
    <n v="1.2352941176470587"/>
    <n v="11023"/>
    <n v="13616.647058823528"/>
    <n v="7.6856170668297905E-3"/>
    <n v="2.5516248661874905"/>
    <n v="2.5516248661874905"/>
    <n v="0"/>
  </r>
  <r>
    <s v="教培"/>
    <s v="素质教育"/>
    <x v="8"/>
    <x v="3"/>
    <s v="C课后辅导"/>
    <x v="10"/>
    <x v="123"/>
    <x v="0"/>
    <n v="392"/>
    <n v="3"/>
    <n v="0.82299999999999995"/>
    <n v="0.01"/>
    <n v="13"/>
    <n v="3"/>
    <n v="0.23"/>
    <n v="0.15"/>
    <n v="3"/>
    <n v="0.85000000000000009"/>
    <n v="0.62470588235294122"/>
    <n v="11023"/>
    <n v="6886.1329411764709"/>
    <n v="7.6856170668297905E-3"/>
    <n v="3.0127618901972779"/>
    <n v="2.4817618901972778"/>
    <n v="2"/>
  </r>
  <r>
    <s v="教培"/>
    <s v="素质教育"/>
    <x v="8"/>
    <x v="3"/>
    <s v="C课后辅导"/>
    <x v="15"/>
    <x v="124"/>
    <x v="1"/>
    <n v="239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1.83686247897232"/>
    <n v="1.83686247897232"/>
    <n v="0"/>
  </r>
  <r>
    <s v="教培"/>
    <s v="素质教育"/>
    <x v="8"/>
    <x v="3"/>
    <s v="C课后辅导"/>
    <x v="16"/>
    <x v="125"/>
    <x v="1"/>
    <n v="262"/>
    <n v="12"/>
    <n v="0.82299999999999995"/>
    <n v="0.05"/>
    <n v="47"/>
    <n v="11"/>
    <n v="0.23"/>
    <n v="0.15"/>
    <n v="11"/>
    <n v="0.85000000000000009"/>
    <n v="2.290588235294118"/>
    <n v="11023"/>
    <n v="25249.154117647064"/>
    <n v="7.6856170668297905E-3"/>
    <n v="2.0136316715094051"/>
    <n v="9.8759999999999994"/>
    <n v="1"/>
  </r>
  <r>
    <s v="教培"/>
    <s v="素质教育"/>
    <x v="8"/>
    <x v="3"/>
    <s v="C课后辅导"/>
    <x v="27"/>
    <x v="126"/>
    <x v="1"/>
    <n v="443"/>
    <n v="1"/>
    <n v="0.82299999999999995"/>
    <n v="0"/>
    <n v="7"/>
    <n v="1"/>
    <n v="0.14000000000000001"/>
    <n v="0.15"/>
    <n v="1.05"/>
    <n v="0.85000000000000009"/>
    <n v="0.26705882352941185"/>
    <n v="11023"/>
    <n v="2943.789411764707"/>
    <n v="7.6856170668297905E-3"/>
    <n v="3.4047283606055974"/>
    <n v="3.2277283606055973"/>
    <n v="0"/>
  </r>
  <r>
    <s v="教培"/>
    <s v="素质教育"/>
    <x v="8"/>
    <x v="3"/>
    <s v="C课后辅导"/>
    <x v="20"/>
    <x v="127"/>
    <x v="0"/>
    <n v="11"/>
    <n v="0"/>
    <n v="0.82299999999999995"/>
    <n v="0"/>
    <n v="0"/>
    <n v="0"/>
    <n v="0"/>
    <n v="0.15"/>
    <n v="0"/>
    <n v="0.85000000000000009"/>
    <n v="0"/>
    <n v="11023"/>
    <n v="0"/>
    <n v="7.6856170668297905E-3"/>
    <n v="8.4541787735127688E-2"/>
    <n v="8.4541787735127688E-2"/>
    <n v="0"/>
  </r>
  <r>
    <s v="教培"/>
    <s v="素质教育"/>
    <x v="8"/>
    <x v="3"/>
    <s v="C课后辅导"/>
    <x v="22"/>
    <x v="128"/>
    <x v="1"/>
    <n v="81"/>
    <n v="0"/>
    <n v="0.82299999999999995"/>
    <n v="0"/>
    <n v="0"/>
    <n v="0"/>
    <n v="0"/>
    <n v="0.15"/>
    <n v="0"/>
    <n v="0.85000000000000009"/>
    <n v="0"/>
    <n v="11023"/>
    <n v="0"/>
    <n v="7.6856170668297905E-3"/>
    <n v="0.62253498241321303"/>
    <n v="0.62253498241321303"/>
    <n v="0"/>
  </r>
  <r>
    <s v="教培"/>
    <s v="素质教育"/>
    <x v="8"/>
    <x v="3"/>
    <s v="C课后辅导"/>
    <x v="4"/>
    <x v="129"/>
    <x v="1"/>
    <n v="128"/>
    <n v="3"/>
    <n v="0.82299999999999995"/>
    <n v="0.02"/>
    <n v="28"/>
    <n v="3"/>
    <n v="0.11"/>
    <n v="0.15"/>
    <n v="4.2"/>
    <n v="0.85000000000000009"/>
    <n v="2.0364705882352943"/>
    <n v="11023"/>
    <n v="22448.015294117649"/>
    <n v="7.6856170668297905E-3"/>
    <n v="0.98375898455421318"/>
    <n v="2.4689999999999999"/>
    <n v="2"/>
  </r>
  <r>
    <s v="教培"/>
    <s v="素质教育"/>
    <x v="8"/>
    <x v="3"/>
    <s v="C课后辅导"/>
    <x v="6"/>
    <x v="130"/>
    <x v="0"/>
    <n v="190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1.4602672426976602"/>
    <n v="1.4602672426976602"/>
    <n v="2"/>
  </r>
  <r>
    <s v="教培"/>
    <s v="素质教育"/>
    <x v="8"/>
    <x v="3"/>
    <s v="C课后辅导"/>
    <x v="8"/>
    <x v="131"/>
    <x v="0"/>
    <n v="120"/>
    <n v="3"/>
    <n v="0.82299999999999995"/>
    <n v="0.03"/>
    <n v="18"/>
    <n v="3"/>
    <n v="0.17"/>
    <n v="0.15"/>
    <n v="3"/>
    <n v="0.85000000000000009"/>
    <n v="0.62470588235294122"/>
    <n v="11023"/>
    <n v="6886.1329411764709"/>
    <n v="7.6856170668297905E-3"/>
    <n v="0.9222740480195748"/>
    <n v="2.4689999999999999"/>
    <n v="1"/>
  </r>
  <r>
    <s v="教培"/>
    <s v="素质教育"/>
    <x v="8"/>
    <x v="3"/>
    <s v="C课后辅导"/>
    <x v="15"/>
    <x v="132"/>
    <x v="1"/>
    <n v="398"/>
    <n v="2"/>
    <n v="0.82299999999999995"/>
    <n v="0.01"/>
    <n v="23"/>
    <n v="2"/>
    <n v="0.09"/>
    <n v="0.15"/>
    <n v="3.4499999999999997"/>
    <n v="0.85000000000000009"/>
    <n v="2.1223529411764703"/>
    <n v="11023"/>
    <n v="23394.696470588231"/>
    <n v="7.6856170668297905E-3"/>
    <n v="3.0588755925982567"/>
    <n v="2.7048755925982566"/>
    <n v="2"/>
  </r>
  <r>
    <s v="教培"/>
    <s v="素质教育"/>
    <x v="8"/>
    <x v="3"/>
    <s v="C课后辅导"/>
    <x v="10"/>
    <x v="133"/>
    <x v="0"/>
    <n v="315"/>
    <n v="1"/>
    <n v="0.82299999999999995"/>
    <n v="0"/>
    <n v="9"/>
    <n v="1"/>
    <n v="0.11"/>
    <n v="0.15"/>
    <n v="1.3499999999999999"/>
    <n v="0.85000000000000009"/>
    <n v="0.61999999999999988"/>
    <n v="11023"/>
    <n v="6834.2599999999984"/>
    <n v="7.6856170668297905E-3"/>
    <n v="2.4209693760513842"/>
    <n v="2.2439693760513841"/>
    <n v="0"/>
  </r>
  <r>
    <s v="教培"/>
    <s v="素质教育"/>
    <x v="8"/>
    <x v="3"/>
    <s v="C课后辅导"/>
    <x v="10"/>
    <x v="134"/>
    <x v="0"/>
    <n v="474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3.6429824896773209"/>
    <n v="3.6429824896773209"/>
    <n v="2"/>
  </r>
  <r>
    <s v="教培"/>
    <s v="素质教育"/>
    <x v="8"/>
    <x v="3"/>
    <s v="C课后辅导"/>
    <x v="2"/>
    <x v="135"/>
    <x v="1"/>
    <n v="660"/>
    <n v="3"/>
    <n v="0.82299999999999995"/>
    <n v="0"/>
    <n v="22"/>
    <n v="2"/>
    <n v="0.09"/>
    <n v="0.15"/>
    <n v="3.3"/>
    <n v="0.85000000000000009"/>
    <n v="1.9458823529411762"/>
    <n v="11023"/>
    <n v="21449.461176470584"/>
    <n v="7.6856170668297905E-3"/>
    <n v="5.0725072641076618"/>
    <n v="4.5415072641076613"/>
    <n v="0"/>
  </r>
  <r>
    <s v="教培"/>
    <s v="素质教育"/>
    <x v="8"/>
    <x v="3"/>
    <s v="C课后辅导"/>
    <x v="20"/>
    <x v="136"/>
    <x v="0"/>
    <n v="9"/>
    <n v="0"/>
    <n v="0.82299999999999995"/>
    <n v="0"/>
    <n v="0"/>
    <n v="0"/>
    <n v="0"/>
    <n v="0.15"/>
    <n v="0"/>
    <n v="0.85000000000000009"/>
    <n v="0"/>
    <n v="11023"/>
    <n v="0"/>
    <n v="7.6856170668297905E-3"/>
    <n v="6.9170553601468121E-2"/>
    <n v="6.9170553601468121E-2"/>
    <n v="0"/>
  </r>
  <r>
    <s v="教培"/>
    <s v="素质教育"/>
    <x v="8"/>
    <x v="3"/>
    <s v="C课后辅导"/>
    <x v="30"/>
    <x v="137"/>
    <x v="2"/>
    <n v="7"/>
    <n v="0"/>
    <n v="0.82299999999999995"/>
    <n v="0"/>
    <n v="0"/>
    <n v="0"/>
    <n v="0"/>
    <n v="0.15"/>
    <n v="0"/>
    <n v="0.85000000000000009"/>
    <n v="0"/>
    <n v="11023"/>
    <n v="0"/>
    <n v="7.6856170668297905E-3"/>
    <n v="5.3799319467808533E-2"/>
    <n v="5.3799319467808533E-2"/>
    <n v="0"/>
  </r>
  <r>
    <s v="教培"/>
    <s v="素质教育"/>
    <x v="8"/>
    <x v="3"/>
    <s v="C课后辅导"/>
    <x v="18"/>
    <x v="138"/>
    <x v="0"/>
    <n v="451"/>
    <n v="0"/>
    <n v="0.82299999999999995"/>
    <n v="0"/>
    <n v="12"/>
    <n v="0"/>
    <n v="0"/>
    <n v="0.15"/>
    <n v="1.7999999999999998"/>
    <n v="0.85000000000000009"/>
    <n v="2.117647058823529"/>
    <n v="11023"/>
    <n v="23342.823529411758"/>
    <n v="7.6856170668297905E-3"/>
    <n v="3.4662132971402353"/>
    <n v="3.4662132971402353"/>
    <n v="1"/>
  </r>
  <r>
    <s v="教培"/>
    <s v="素质教育"/>
    <x v="8"/>
    <x v="3"/>
    <s v="C课后辅导"/>
    <x v="7"/>
    <x v="139"/>
    <x v="0"/>
    <n v="339"/>
    <n v="0"/>
    <n v="0.82299999999999995"/>
    <n v="0"/>
    <n v="0"/>
    <n v="0"/>
    <n v="0"/>
    <n v="0.15"/>
    <n v="0"/>
    <n v="0.85000000000000009"/>
    <n v="0"/>
    <n v="11023"/>
    <n v="0"/>
    <n v="7.6856170668297905E-3"/>
    <n v="2.6054241856552989"/>
    <n v="2.6054241856552989"/>
    <n v="0"/>
  </r>
  <r>
    <s v="教培"/>
    <s v="素质教育"/>
    <x v="8"/>
    <x v="3"/>
    <s v="C课后辅导"/>
    <x v="4"/>
    <x v="140"/>
    <x v="1"/>
    <n v="62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47650825814344699"/>
    <n v="0.47650825814344699"/>
    <n v="0"/>
  </r>
  <r>
    <s v="教培"/>
    <s v="素质教育"/>
    <x v="8"/>
    <x v="3"/>
    <s v="C课后辅导"/>
    <x v="24"/>
    <x v="141"/>
    <x v="1"/>
    <n v="286"/>
    <n v="1"/>
    <n v="0.82299999999999995"/>
    <n v="0"/>
    <n v="1"/>
    <n v="1"/>
    <n v="1"/>
    <n v="0.15"/>
    <n v="1"/>
    <n v="0.85000000000000009"/>
    <n v="0.2082352941176471"/>
    <n v="11023"/>
    <n v="2295.3776470588241"/>
    <n v="7.6856170668297905E-3"/>
    <n v="2.1980864811133203"/>
    <n v="2.0210864811133202"/>
    <n v="0"/>
  </r>
  <r>
    <s v="教培"/>
    <s v="素质教育"/>
    <x v="8"/>
    <x v="3"/>
    <s v="C课后辅导"/>
    <x v="25"/>
    <x v="142"/>
    <x v="1"/>
    <n v="61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4688226410766172"/>
    <n v="0.4688226410766172"/>
    <n v="0"/>
  </r>
  <r>
    <s v="教培"/>
    <s v="素质教育"/>
    <x v="8"/>
    <x v="3"/>
    <s v="C课后辅导"/>
    <x v="2"/>
    <x v="143"/>
    <x v="1"/>
    <n v="726"/>
    <n v="28"/>
    <n v="0.82299999999999995"/>
    <n v="0.04"/>
    <n v="90"/>
    <n v="28"/>
    <n v="0.31"/>
    <n v="0.15"/>
    <n v="28"/>
    <n v="0.85000000000000009"/>
    <n v="5.830588235294119"/>
    <n v="11023"/>
    <n v="64270.574117647076"/>
    <n v="7.6856170668297905E-3"/>
    <n v="5.579757990518428"/>
    <n v="23.043999999999997"/>
    <n v="8"/>
  </r>
  <r>
    <s v="教培"/>
    <s v="素质教育"/>
    <x v="8"/>
    <x v="3"/>
    <s v="C课后辅导"/>
    <x v="18"/>
    <x v="144"/>
    <x v="0"/>
    <n v="357"/>
    <n v="0"/>
    <n v="0.82299999999999995"/>
    <n v="0"/>
    <n v="14"/>
    <n v="0"/>
    <n v="0"/>
    <n v="0.15"/>
    <n v="2.1"/>
    <n v="0.85000000000000009"/>
    <n v="2.4705882352941173"/>
    <n v="11023"/>
    <n v="27233.294117647056"/>
    <n v="7.6856170668297905E-3"/>
    <n v="2.7437652928582352"/>
    <n v="2.7437652928582352"/>
    <n v="1"/>
  </r>
  <r>
    <s v="教培"/>
    <s v="素质教育"/>
    <x v="8"/>
    <x v="3"/>
    <s v="C课后辅导"/>
    <x v="22"/>
    <x v="145"/>
    <x v="1"/>
    <n v="78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59947813121272364"/>
    <n v="0.59947813121272364"/>
    <n v="0"/>
  </r>
  <r>
    <s v="教培"/>
    <s v="素质教育"/>
    <x v="8"/>
    <x v="3"/>
    <s v="C课后辅导"/>
    <x v="16"/>
    <x v="146"/>
    <x v="1"/>
    <n v="242"/>
    <n v="2"/>
    <n v="0.82299999999999995"/>
    <n v="0.01"/>
    <n v="14"/>
    <n v="2"/>
    <n v="0.14000000000000001"/>
    <n v="0.15"/>
    <n v="2.1"/>
    <n v="0.85000000000000009"/>
    <n v="0.5341176470588237"/>
    <n v="11023"/>
    <n v="5887.578823529414"/>
    <n v="7.6856170668297905E-3"/>
    <n v="1.8599193301728092"/>
    <n v="1.6459999999999999"/>
    <n v="0"/>
  </r>
  <r>
    <s v="教培"/>
    <s v="素质教育"/>
    <x v="8"/>
    <x v="3"/>
    <s v="C课后辅导"/>
    <x v="4"/>
    <x v="147"/>
    <x v="1"/>
    <n v="102"/>
    <n v="0"/>
    <n v="0.82299999999999995"/>
    <n v="0"/>
    <n v="7"/>
    <n v="0"/>
    <n v="0"/>
    <n v="0.15"/>
    <n v="1.05"/>
    <n v="0.85000000000000009"/>
    <n v="1.2352941176470587"/>
    <n v="11023"/>
    <n v="13616.647058823528"/>
    <n v="7.6856170668297905E-3"/>
    <n v="0.78393294081663867"/>
    <n v="0.78393294081663867"/>
    <n v="0"/>
  </r>
  <r>
    <s v="教培"/>
    <s v="素质教育"/>
    <x v="8"/>
    <x v="3"/>
    <s v="C课后辅导"/>
    <x v="4"/>
    <x v="148"/>
    <x v="1"/>
    <n v="165"/>
    <n v="2"/>
    <n v="0.82299999999999995"/>
    <n v="0.01"/>
    <n v="15"/>
    <n v="2"/>
    <n v="0.13"/>
    <n v="0.15"/>
    <n v="2.25"/>
    <n v="0.85000000000000009"/>
    <n v="0.71058823529411763"/>
    <n v="11023"/>
    <n v="7832.814117647059"/>
    <n v="7.6856170668297905E-3"/>
    <n v="1.2681268160269155"/>
    <n v="1.6459999999999999"/>
    <n v="0"/>
  </r>
  <r>
    <s v="教培"/>
    <s v="素质教育"/>
    <x v="8"/>
    <x v="3"/>
    <s v="C课后辅导"/>
    <x v="22"/>
    <x v="149"/>
    <x v="1"/>
    <n v="203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1.5601802645664475"/>
    <n v="1.5601802645664475"/>
    <n v="0"/>
  </r>
  <r>
    <s v="教培"/>
    <s v="素质教育"/>
    <x v="8"/>
    <x v="3"/>
    <s v="C课后辅导"/>
    <x v="26"/>
    <x v="150"/>
    <x v="1"/>
    <n v="1388"/>
    <n v="14"/>
    <n v="0.82299999999999995"/>
    <n v="0.01"/>
    <n v="72"/>
    <n v="14"/>
    <n v="0.19"/>
    <n v="0.15"/>
    <n v="14"/>
    <n v="0.85000000000000009"/>
    <n v="2.9152941176470595"/>
    <n v="11023"/>
    <n v="32135.287058823538"/>
    <n v="7.6856170668297905E-3"/>
    <n v="10.667636488759749"/>
    <n v="11.521999999999998"/>
    <n v="1"/>
  </r>
  <r>
    <s v="教培"/>
    <s v="素质教育"/>
    <x v="8"/>
    <x v="3"/>
    <s v="C课后辅导"/>
    <x v="15"/>
    <x v="151"/>
    <x v="1"/>
    <n v="121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9299596650864046"/>
    <n v="0.9299596650864046"/>
    <n v="0"/>
  </r>
  <r>
    <s v="教培"/>
    <s v="素质教育"/>
    <x v="8"/>
    <x v="3"/>
    <s v="C课后辅导"/>
    <x v="29"/>
    <x v="152"/>
    <x v="1"/>
    <n v="114"/>
    <n v="0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0.87616034561859613"/>
    <n v="0.87616034561859613"/>
    <n v="0"/>
  </r>
  <r>
    <s v="教培"/>
    <s v="素质教育"/>
    <x v="8"/>
    <x v="3"/>
    <s v="C课后辅导"/>
    <x v="16"/>
    <x v="153"/>
    <x v="1"/>
    <n v="158"/>
    <n v="3"/>
    <n v="0.82299999999999995"/>
    <n v="0.02"/>
    <n v="23"/>
    <n v="3"/>
    <n v="0.13"/>
    <n v="0.15"/>
    <n v="3.4499999999999997"/>
    <n v="0.85000000000000009"/>
    <n v="1.1541176470588232"/>
    <n v="11023"/>
    <n v="12721.838823529408"/>
    <n v="7.6856170668297905E-3"/>
    <n v="1.2143274965591069"/>
    <n v="2.4689999999999999"/>
    <n v="2"/>
  </r>
  <r>
    <s v="教培"/>
    <s v="素质教育"/>
    <x v="8"/>
    <x v="3"/>
    <s v="C课后辅导"/>
    <x v="26"/>
    <x v="154"/>
    <x v="1"/>
    <n v="341"/>
    <n v="6"/>
    <n v="0.82299999999999995"/>
    <n v="0.02"/>
    <n v="12"/>
    <n v="6"/>
    <n v="0.5"/>
    <n v="0.15"/>
    <n v="6"/>
    <n v="0.85000000000000009"/>
    <n v="1.2494117647058824"/>
    <n v="11023"/>
    <n v="13772.265882352942"/>
    <n v="7.6856170668297905E-3"/>
    <n v="2.6207954197889585"/>
    <n v="4.9379999999999997"/>
    <n v="0"/>
  </r>
  <r>
    <s v="教培"/>
    <s v="素质教育"/>
    <x v="8"/>
    <x v="3"/>
    <s v="C课后辅导"/>
    <x v="18"/>
    <x v="155"/>
    <x v="0"/>
    <n v="50"/>
    <n v="0"/>
    <n v="0.82299999999999995"/>
    <n v="0"/>
    <n v="0"/>
    <n v="0"/>
    <n v="0"/>
    <n v="0.15"/>
    <n v="0"/>
    <n v="0.85000000000000009"/>
    <n v="0"/>
    <n v="11023"/>
    <n v="0"/>
    <n v="7.6856170668297905E-3"/>
    <n v="0.38428085334148954"/>
    <n v="0.38428085334148954"/>
    <n v="0"/>
  </r>
  <r>
    <s v="教培"/>
    <s v="素质教育"/>
    <x v="8"/>
    <x v="3"/>
    <s v="C课后辅导"/>
    <x v="22"/>
    <x v="156"/>
    <x v="1"/>
    <n v="110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0.84541787735127694"/>
    <n v="0.84541787735127694"/>
    <n v="0"/>
  </r>
  <r>
    <s v="教培"/>
    <s v="素质教育"/>
    <x v="8"/>
    <x v="3"/>
    <s v="C课后辅导"/>
    <x v="2"/>
    <x v="157"/>
    <x v="1"/>
    <n v="579"/>
    <n v="17"/>
    <n v="0.82299999999999995"/>
    <n v="0.03"/>
    <n v="37"/>
    <n v="17"/>
    <n v="0.46"/>
    <n v="0.15"/>
    <n v="17"/>
    <n v="0.85000000000000009"/>
    <n v="3.5400000000000005"/>
    <n v="11023"/>
    <n v="39021.420000000006"/>
    <n v="7.6856170668297905E-3"/>
    <n v="4.4499722816944489"/>
    <n v="13.991"/>
    <n v="3"/>
  </r>
  <r>
    <s v="教培"/>
    <s v="素质教育"/>
    <x v="8"/>
    <x v="3"/>
    <s v="C课后辅导"/>
    <x v="12"/>
    <x v="158"/>
    <x v="0"/>
    <n v="91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6993911530815109"/>
    <n v="0.6993911530815109"/>
    <n v="0"/>
  </r>
  <r>
    <s v="教培"/>
    <s v="素质教育"/>
    <x v="8"/>
    <x v="3"/>
    <s v="C课后辅导"/>
    <x v="14"/>
    <x v="159"/>
    <x v="1"/>
    <n v="773"/>
    <n v="1"/>
    <n v="0.82299999999999995"/>
    <n v="0"/>
    <n v="34"/>
    <n v="0"/>
    <n v="0"/>
    <n v="0.15"/>
    <n v="5.0999999999999996"/>
    <n v="0.85000000000000009"/>
    <n v="5.9999999999999991"/>
    <n v="11023"/>
    <n v="66137.999999999985"/>
    <n v="7.6856170668297905E-3"/>
    <n v="5.9409819926594283"/>
    <n v="5.7639819926594278"/>
    <n v="0"/>
  </r>
  <r>
    <s v="教培"/>
    <s v="素质教育"/>
    <x v="8"/>
    <x v="3"/>
    <s v="C课后辅导"/>
    <x v="4"/>
    <x v="160"/>
    <x v="1"/>
    <n v="125"/>
    <n v="1"/>
    <n v="0.82299999999999995"/>
    <n v="0.01"/>
    <n v="10"/>
    <n v="1"/>
    <n v="0.1"/>
    <n v="0.15"/>
    <n v="1.5"/>
    <n v="0.85000000000000009"/>
    <n v="0.79647058823529404"/>
    <n v="11023"/>
    <n v="8779.4952941176471"/>
    <n v="7.6856170668297905E-3"/>
    <n v="0.96070213335372379"/>
    <n v="0.82299999999999995"/>
    <n v="2"/>
  </r>
  <r>
    <s v="教培"/>
    <s v="素质教育"/>
    <x v="8"/>
    <x v="3"/>
    <s v="C课后辅导"/>
    <x v="23"/>
    <x v="161"/>
    <x v="1"/>
    <n v="120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0.9222740480195748"/>
    <n v="0.9222740480195748"/>
    <n v="0"/>
  </r>
  <r>
    <s v="教培"/>
    <s v="素质教育"/>
    <x v="8"/>
    <x v="3"/>
    <s v="C课后辅导"/>
    <x v="18"/>
    <x v="162"/>
    <x v="0"/>
    <n v="136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1.0452439210888516"/>
    <n v="1.0452439210888516"/>
    <n v="0"/>
  </r>
  <r>
    <s v="教培"/>
    <s v="素质教育"/>
    <x v="8"/>
    <x v="3"/>
    <s v="C课后辅导"/>
    <x v="12"/>
    <x v="163"/>
    <x v="0"/>
    <n v="4"/>
    <n v="0"/>
    <n v="0.82299999999999995"/>
    <n v="0"/>
    <n v="0"/>
    <n v="0"/>
    <n v="0"/>
    <n v="0.15"/>
    <n v="0"/>
    <n v="0.85000000000000009"/>
    <n v="0"/>
    <n v="11023"/>
    <n v="0"/>
    <n v="7.6856170668297905E-3"/>
    <n v="3.0742468267319162E-2"/>
    <n v="3.0742468267319162E-2"/>
    <n v="0"/>
  </r>
  <r>
    <s v="教培"/>
    <s v="素质教育"/>
    <x v="8"/>
    <x v="3"/>
    <s v="C课后辅导"/>
    <x v="6"/>
    <x v="164"/>
    <x v="0"/>
    <n v="166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1.2758124330937453"/>
    <n v="1.2758124330937453"/>
    <n v="0"/>
  </r>
  <r>
    <s v="教培"/>
    <s v="素质教育"/>
    <x v="8"/>
    <x v="3"/>
    <s v="C课后辅导"/>
    <x v="3"/>
    <x v="165"/>
    <x v="0"/>
    <n v="1859"/>
    <n v="44"/>
    <n v="0.82299999999999995"/>
    <n v="0.02"/>
    <n v="104"/>
    <n v="44"/>
    <n v="0.42"/>
    <n v="0.15"/>
    <n v="44"/>
    <n v="0.85000000000000009"/>
    <n v="9.1623529411764721"/>
    <n v="11023"/>
    <n v="100996.61647058825"/>
    <n v="7.6856170668297905E-3"/>
    <n v="14.28756212723658"/>
    <n v="36.211999999999996"/>
    <n v="13"/>
  </r>
  <r>
    <s v="教培"/>
    <s v="素质教育"/>
    <x v="8"/>
    <x v="3"/>
    <s v="C课后辅导"/>
    <x v="2"/>
    <x v="166"/>
    <x v="1"/>
    <n v="540"/>
    <n v="13"/>
    <n v="0.82299999999999995"/>
    <n v="0.02"/>
    <n v="37"/>
    <n v="10"/>
    <n v="0.27"/>
    <n v="0.15"/>
    <n v="10"/>
    <n v="0.85000000000000009"/>
    <n v="2.0823529411764707"/>
    <n v="11023"/>
    <n v="22953.776470588236"/>
    <n v="7.6856170668297905E-3"/>
    <n v="4.150233216088087"/>
    <n v="10.699"/>
    <n v="0"/>
  </r>
  <r>
    <s v="教培"/>
    <s v="素质教育"/>
    <x v="8"/>
    <x v="3"/>
    <s v="C课后辅导"/>
    <x v="26"/>
    <x v="167"/>
    <x v="1"/>
    <n v="371"/>
    <n v="1"/>
    <n v="0.82299999999999995"/>
    <n v="0"/>
    <n v="7"/>
    <n v="1"/>
    <n v="0.14000000000000001"/>
    <n v="0.15"/>
    <n v="1.05"/>
    <n v="0.85000000000000009"/>
    <n v="0.26705882352941185"/>
    <n v="11023"/>
    <n v="2943.789411764707"/>
    <n v="7.6856170668297905E-3"/>
    <n v="2.8513639317938524"/>
    <n v="2.6743639317938523"/>
    <n v="1"/>
  </r>
  <r>
    <s v="教培"/>
    <s v="素质教育"/>
    <x v="8"/>
    <x v="3"/>
    <s v="C课后辅导"/>
    <x v="8"/>
    <x v="168"/>
    <x v="0"/>
    <n v="123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0.94533089922006419"/>
    <n v="0.94533089922006419"/>
    <n v="1"/>
  </r>
  <r>
    <s v="教培"/>
    <s v="素质教育"/>
    <x v="8"/>
    <x v="3"/>
    <s v="C课后辅导"/>
    <x v="13"/>
    <x v="169"/>
    <x v="1"/>
    <n v="192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1.4756384768313198"/>
    <n v="1.4756384768313198"/>
    <n v="0"/>
  </r>
  <r>
    <s v="教培"/>
    <s v="素质教育"/>
    <x v="8"/>
    <x v="3"/>
    <s v="C课后辅导"/>
    <x v="30"/>
    <x v="170"/>
    <x v="2"/>
    <n v="62"/>
    <n v="0"/>
    <n v="0.82299999999999995"/>
    <n v="0"/>
    <n v="11"/>
    <n v="0"/>
    <n v="0"/>
    <n v="0.15"/>
    <n v="1.65"/>
    <n v="0.85000000000000009"/>
    <n v="1.9411764705882351"/>
    <n v="11023"/>
    <n v="21397.588235294115"/>
    <n v="7.6856170668297905E-3"/>
    <n v="0.47650825814344699"/>
    <n v="0.47650825814344699"/>
    <n v="0"/>
  </r>
  <r>
    <s v="教培"/>
    <s v="素质教育"/>
    <x v="8"/>
    <x v="3"/>
    <s v="C课后辅导"/>
    <x v="3"/>
    <x v="171"/>
    <x v="0"/>
    <n v="334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2.5669961003211501"/>
    <n v="2.5669961003211501"/>
    <n v="0"/>
  </r>
  <r>
    <s v="教培"/>
    <s v="素质教育"/>
    <x v="8"/>
    <x v="3"/>
    <s v="C课后辅导"/>
    <x v="4"/>
    <x v="172"/>
    <x v="1"/>
    <n v="65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49956510934393639"/>
    <n v="0.49956510934393639"/>
    <n v="0"/>
  </r>
  <r>
    <s v="教培"/>
    <s v="素质教育"/>
    <x v="8"/>
    <x v="3"/>
    <s v="C课后辅导"/>
    <x v="12"/>
    <x v="173"/>
    <x v="0"/>
    <n v="113"/>
    <n v="0"/>
    <n v="0.82299999999999995"/>
    <n v="0"/>
    <n v="0"/>
    <n v="0"/>
    <n v="0"/>
    <n v="0.15"/>
    <n v="0"/>
    <n v="0.85000000000000009"/>
    <n v="0"/>
    <n v="11023"/>
    <n v="0"/>
    <n v="7.6856170668297905E-3"/>
    <n v="0.86847472855176633"/>
    <n v="0.86847472855176633"/>
    <n v="0"/>
  </r>
  <r>
    <s v="教培"/>
    <s v="素质教育"/>
    <x v="8"/>
    <x v="3"/>
    <s v="C课后辅导"/>
    <x v="20"/>
    <x v="174"/>
    <x v="0"/>
    <n v="12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9.2227404801957485E-2"/>
    <n v="9.2227404801957485E-2"/>
    <n v="0"/>
  </r>
  <r>
    <s v="教培"/>
    <s v="素质教育"/>
    <x v="8"/>
    <x v="3"/>
    <s v="C课后辅导"/>
    <x v="16"/>
    <x v="175"/>
    <x v="1"/>
    <n v="391"/>
    <n v="8"/>
    <n v="0.82299999999999995"/>
    <n v="0.02"/>
    <n v="27"/>
    <n v="8"/>
    <n v="0.3"/>
    <n v="0.15"/>
    <n v="8"/>
    <n v="0.85000000000000009"/>
    <n v="1.6658823529411768"/>
    <n v="11023"/>
    <n v="18363.021176470593"/>
    <n v="7.6856170668297905E-3"/>
    <n v="3.0050762731304479"/>
    <n v="6.5839999999999996"/>
    <n v="2"/>
  </r>
  <r>
    <s v="教培"/>
    <s v="素质教育"/>
    <x v="8"/>
    <x v="3"/>
    <s v="C课后辅导"/>
    <x v="8"/>
    <x v="176"/>
    <x v="0"/>
    <n v="38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0.29205344853953202"/>
    <n v="0.29205344853953202"/>
    <n v="0"/>
  </r>
  <r>
    <s v="教培"/>
    <s v="素质教育"/>
    <x v="8"/>
    <x v="3"/>
    <s v="C课后辅导"/>
    <x v="25"/>
    <x v="177"/>
    <x v="1"/>
    <n v="1"/>
    <n v="0"/>
    <n v="0.82299999999999995"/>
    <n v="0"/>
    <n v="0"/>
    <n v="0"/>
    <n v="0"/>
    <n v="0.15"/>
    <n v="0"/>
    <n v="0.85000000000000009"/>
    <n v="0"/>
    <n v="11023"/>
    <n v="0"/>
    <n v="7.6856170668297905E-3"/>
    <n v="7.6856170668297905E-3"/>
    <n v="7.6856170668297905E-3"/>
    <n v="0"/>
  </r>
  <r>
    <s v="教培"/>
    <s v="素质教育"/>
    <x v="8"/>
    <x v="3"/>
    <s v="C课后辅导"/>
    <x v="30"/>
    <x v="178"/>
    <x v="2"/>
    <n v="7"/>
    <n v="0"/>
    <n v="0.82299999999999995"/>
    <n v="0"/>
    <n v="0"/>
    <n v="0"/>
    <n v="0"/>
    <n v="0.15"/>
    <n v="0"/>
    <n v="0.85000000000000009"/>
    <n v="0"/>
    <n v="11023"/>
    <n v="0"/>
    <n v="7.6856170668297905E-3"/>
    <n v="5.3799319467808533E-2"/>
    <n v="5.3799319467808533E-2"/>
    <n v="0"/>
  </r>
  <r>
    <s v="教培"/>
    <s v="素质教育"/>
    <x v="8"/>
    <x v="3"/>
    <s v="C课后辅导"/>
    <x v="14"/>
    <x v="179"/>
    <x v="1"/>
    <n v="707"/>
    <n v="3"/>
    <n v="0.82299999999999995"/>
    <n v="0"/>
    <n v="26"/>
    <n v="3"/>
    <n v="0.12"/>
    <n v="0.15"/>
    <n v="3.9"/>
    <n v="0.85000000000000009"/>
    <n v="1.6835294117647057"/>
    <n v="11023"/>
    <n v="18557.544705882352"/>
    <n v="7.6856170668297905E-3"/>
    <n v="5.4337312662486621"/>
    <n v="4.9027312662486615"/>
    <n v="1"/>
  </r>
  <r>
    <s v="教培"/>
    <s v="素质教育"/>
    <x v="8"/>
    <x v="3"/>
    <s v="C课后辅导"/>
    <x v="25"/>
    <x v="180"/>
    <x v="1"/>
    <n v="2"/>
    <n v="0"/>
    <n v="0.82299999999999995"/>
    <n v="0"/>
    <n v="0"/>
    <n v="0"/>
    <n v="0"/>
    <n v="0.15"/>
    <n v="0"/>
    <n v="0.85000000000000009"/>
    <n v="0"/>
    <n v="11023"/>
    <n v="0"/>
    <n v="7.6856170668297905E-3"/>
    <n v="1.5371234133659581E-2"/>
    <n v="1.5371234133659581E-2"/>
    <n v="0"/>
  </r>
  <r>
    <s v="教培"/>
    <s v="素质教育"/>
    <x v="8"/>
    <x v="3"/>
    <s v="C课后辅导"/>
    <x v="25"/>
    <x v="181"/>
    <x v="1"/>
    <n v="145"/>
    <n v="0"/>
    <n v="0.82299999999999995"/>
    <n v="0"/>
    <n v="7"/>
    <n v="0"/>
    <n v="0"/>
    <n v="0.15"/>
    <n v="1.05"/>
    <n v="0.85000000000000009"/>
    <n v="1.2352941176470587"/>
    <n v="11023"/>
    <n v="13616.647058823528"/>
    <n v="7.6856170668297905E-3"/>
    <n v="1.1144144746903195"/>
    <n v="1.1144144746903195"/>
    <n v="0"/>
  </r>
  <r>
    <s v="教培"/>
    <s v="素质教育"/>
    <x v="8"/>
    <x v="3"/>
    <s v="C课后辅导"/>
    <x v="20"/>
    <x v="182"/>
    <x v="0"/>
    <n v="23"/>
    <n v="0"/>
    <n v="0.82299999999999995"/>
    <n v="0"/>
    <n v="0"/>
    <n v="0"/>
    <n v="0"/>
    <n v="0.15"/>
    <n v="0"/>
    <n v="0.85000000000000009"/>
    <n v="0"/>
    <n v="11023"/>
    <n v="0"/>
    <n v="7.6856170668297905E-3"/>
    <n v="0.17676919253708517"/>
    <n v="0.17676919253708517"/>
    <n v="0"/>
  </r>
  <r>
    <s v="教培"/>
    <s v="素质教育"/>
    <x v="8"/>
    <x v="3"/>
    <s v="C课后辅导"/>
    <x v="30"/>
    <x v="183"/>
    <x v="2"/>
    <n v="1"/>
    <n v="0"/>
    <n v="0.82299999999999995"/>
    <n v="0"/>
    <n v="0"/>
    <n v="0"/>
    <n v="0"/>
    <n v="0.15"/>
    <n v="0"/>
    <n v="0.85000000000000009"/>
    <n v="0"/>
    <n v="11023"/>
    <n v="0"/>
    <n v="7.6856170668297905E-3"/>
    <n v="7.6856170668297905E-3"/>
    <n v="7.6856170668297905E-3"/>
    <n v="0"/>
  </r>
  <r>
    <s v="教培"/>
    <s v="素质教育"/>
    <x v="8"/>
    <x v="3"/>
    <s v="C课后辅导"/>
    <x v="12"/>
    <x v="184"/>
    <x v="0"/>
    <n v="131"/>
    <n v="0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1.0068158357547026"/>
    <n v="1.0068158357547026"/>
    <n v="0"/>
  </r>
  <r>
    <s v="教培"/>
    <s v="素质教育"/>
    <x v="8"/>
    <x v="3"/>
    <s v="C课后辅导"/>
    <x v="23"/>
    <x v="185"/>
    <x v="1"/>
    <n v="202"/>
    <n v="1"/>
    <n v="0.82299999999999995"/>
    <n v="0"/>
    <n v="12"/>
    <n v="1"/>
    <n v="0.08"/>
    <n v="0.15"/>
    <n v="1.7999999999999998"/>
    <n v="0.85000000000000009"/>
    <n v="1.1494117647058821"/>
    <n v="11023"/>
    <n v="12669.965882352939"/>
    <n v="7.6856170668297905E-3"/>
    <n v="1.5524946474996177"/>
    <n v="1.3754946474996177"/>
    <n v="0"/>
  </r>
  <r>
    <s v="教培"/>
    <s v="素质教育"/>
    <x v="8"/>
    <x v="3"/>
    <s v="C课后辅导"/>
    <x v="23"/>
    <x v="186"/>
    <x v="1"/>
    <n v="68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0.52262196054442578"/>
    <n v="0.52262196054442578"/>
    <n v="0"/>
  </r>
  <r>
    <s v="教培"/>
    <s v="素质教育"/>
    <x v="8"/>
    <x v="3"/>
    <s v="C课后辅导"/>
    <x v="12"/>
    <x v="187"/>
    <x v="0"/>
    <n v="68"/>
    <n v="0"/>
    <n v="0.82299999999999995"/>
    <n v="0"/>
    <n v="0"/>
    <n v="0"/>
    <n v="0"/>
    <n v="0.15"/>
    <n v="0"/>
    <n v="0.85000000000000009"/>
    <n v="0"/>
    <n v="11023"/>
    <n v="0"/>
    <n v="7.6856170668297905E-3"/>
    <n v="0.52262196054442578"/>
    <n v="0.52262196054442578"/>
    <n v="0"/>
  </r>
  <r>
    <s v="教培"/>
    <s v="素质教育"/>
    <x v="8"/>
    <x v="3"/>
    <s v="C课后辅导"/>
    <x v="8"/>
    <x v="188"/>
    <x v="0"/>
    <n v="73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56105004587857465"/>
    <n v="0.56105004587857465"/>
    <n v="0"/>
  </r>
  <r>
    <s v="教培"/>
    <s v="素质教育"/>
    <x v="8"/>
    <x v="3"/>
    <s v="C课后辅导"/>
    <x v="12"/>
    <x v="189"/>
    <x v="0"/>
    <n v="191"/>
    <n v="1"/>
    <n v="0.82299999999999995"/>
    <n v="0.01"/>
    <n v="12"/>
    <n v="1"/>
    <n v="0.08"/>
    <n v="0.15"/>
    <n v="1.7999999999999998"/>
    <n v="0.85000000000000009"/>
    <n v="1.1494117647058821"/>
    <n v="11023"/>
    <n v="12669.965882352939"/>
    <n v="7.6856170668297905E-3"/>
    <n v="1.46795285976449"/>
    <n v="1.2909528597644899"/>
    <n v="1"/>
  </r>
  <r>
    <s v="教培"/>
    <s v="素质教育"/>
    <x v="8"/>
    <x v="3"/>
    <s v="C课后辅导"/>
    <x v="23"/>
    <x v="190"/>
    <x v="1"/>
    <n v="70"/>
    <n v="0"/>
    <n v="0.82299999999999995"/>
    <n v="0"/>
    <n v="8"/>
    <n v="0"/>
    <n v="0"/>
    <n v="0.15"/>
    <n v="1.2"/>
    <n v="0.85000000000000009"/>
    <n v="1.4117647058823528"/>
    <n v="11023"/>
    <n v="15561.882352941175"/>
    <n v="7.6856170668297905E-3"/>
    <n v="0.53799319467808537"/>
    <n v="0.53799319467808537"/>
    <n v="0"/>
  </r>
  <r>
    <s v="教培"/>
    <s v="素质教育"/>
    <x v="8"/>
    <x v="3"/>
    <s v="C课后辅导"/>
    <x v="13"/>
    <x v="191"/>
    <x v="1"/>
    <n v="350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2.6899659733904269"/>
    <n v="2.6899659733904269"/>
    <n v="0"/>
  </r>
  <r>
    <s v="教培"/>
    <s v="素质教育"/>
    <x v="8"/>
    <x v="3"/>
    <s v="C课后辅导"/>
    <x v="13"/>
    <x v="192"/>
    <x v="1"/>
    <n v="82"/>
    <n v="0"/>
    <n v="0.82299999999999995"/>
    <n v="0"/>
    <n v="0"/>
    <n v="0"/>
    <n v="0"/>
    <n v="0.15"/>
    <n v="0"/>
    <n v="0.85000000000000009"/>
    <n v="0"/>
    <n v="11023"/>
    <n v="0"/>
    <n v="7.6856170668297905E-3"/>
    <n v="0.63022059948004283"/>
    <n v="0.63022059948004283"/>
    <n v="0"/>
  </r>
  <r>
    <s v="教培"/>
    <s v="素质教育"/>
    <x v="8"/>
    <x v="3"/>
    <s v="C课后辅导"/>
    <x v="7"/>
    <x v="193"/>
    <x v="0"/>
    <n v="290"/>
    <n v="0"/>
    <n v="0.82299999999999995"/>
    <n v="0"/>
    <n v="0"/>
    <n v="0"/>
    <n v="0"/>
    <n v="0.15"/>
    <n v="0"/>
    <n v="0.85000000000000009"/>
    <n v="0"/>
    <n v="11023"/>
    <n v="0"/>
    <n v="7.6856170668297905E-3"/>
    <n v="2.228828949380639"/>
    <n v="2.228828949380639"/>
    <n v="0"/>
  </r>
  <r>
    <s v="教培"/>
    <s v="素质教育"/>
    <x v="8"/>
    <x v="3"/>
    <s v="C课后辅导"/>
    <x v="29"/>
    <x v="194"/>
    <x v="1"/>
    <n v="150"/>
    <n v="0"/>
    <n v="0.82299999999999995"/>
    <n v="0"/>
    <n v="8"/>
    <n v="0"/>
    <n v="0"/>
    <n v="0.15"/>
    <n v="1.2"/>
    <n v="0.85000000000000009"/>
    <n v="1.4117647058823528"/>
    <n v="11023"/>
    <n v="15561.882352941175"/>
    <n v="7.6856170668297905E-3"/>
    <n v="1.1528425600244685"/>
    <n v="1.1528425600244685"/>
    <n v="0"/>
  </r>
  <r>
    <s v="教培"/>
    <s v="素质教育"/>
    <x v="8"/>
    <x v="3"/>
    <s v="C课后辅导"/>
    <x v="30"/>
    <x v="195"/>
    <x v="2"/>
    <n v="10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7.6856170668297905E-2"/>
    <n v="7.6856170668297905E-2"/>
    <n v="0"/>
  </r>
  <r>
    <s v="教培"/>
    <s v="素质教育"/>
    <x v="8"/>
    <x v="3"/>
    <s v="C课后辅导"/>
    <x v="31"/>
    <x v="196"/>
    <x v="1"/>
    <n v="2"/>
    <n v="0"/>
    <n v="0.82299999999999995"/>
    <n v="0"/>
    <n v="0"/>
    <n v="0"/>
    <n v="0"/>
    <n v="0.15"/>
    <n v="0"/>
    <n v="0.85000000000000009"/>
    <n v="0"/>
    <n v="11023"/>
    <n v="0"/>
    <n v="7.6856170668297905E-3"/>
    <n v="1.5371234133659581E-2"/>
    <n v="1.5371234133659581E-2"/>
    <n v="0"/>
  </r>
  <r>
    <s v="教培"/>
    <s v="素质教育"/>
    <x v="8"/>
    <x v="3"/>
    <s v="C课后辅导"/>
    <x v="14"/>
    <x v="197"/>
    <x v="1"/>
    <n v="569"/>
    <n v="2"/>
    <n v="0.82299999999999995"/>
    <n v="0"/>
    <n v="30"/>
    <n v="2"/>
    <n v="7.0000000000000007E-2"/>
    <n v="0.15"/>
    <n v="4.5"/>
    <n v="0.85000000000000009"/>
    <n v="3.3576470588235292"/>
    <n v="11023"/>
    <n v="37011.343529411759"/>
    <n v="7.6856170668297905E-3"/>
    <n v="4.3731161110261505"/>
    <n v="4.0191161110261504"/>
    <n v="1"/>
  </r>
  <r>
    <s v="教培"/>
    <s v="素质教育"/>
    <x v="8"/>
    <x v="3"/>
    <s v="C课后辅导"/>
    <x v="7"/>
    <x v="198"/>
    <x v="0"/>
    <n v="784"/>
    <n v="0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6.0255237803945558"/>
    <n v="6.0255237803945558"/>
    <n v="0"/>
  </r>
  <r>
    <s v="教培"/>
    <s v="素质教育"/>
    <x v="8"/>
    <x v="3"/>
    <s v="C课后辅导"/>
    <x v="18"/>
    <x v="199"/>
    <x v="0"/>
    <n v="190"/>
    <n v="1"/>
    <n v="0.82299999999999995"/>
    <n v="0.01"/>
    <n v="16"/>
    <n v="1"/>
    <n v="0.06"/>
    <n v="0.15"/>
    <n v="2.4"/>
    <n v="0.85000000000000009"/>
    <n v="1.8552941176470585"/>
    <n v="11023"/>
    <n v="20450.907058823526"/>
    <n v="7.6856170668297905E-3"/>
    <n v="1.4602672426976602"/>
    <n v="1.2832672426976601"/>
    <n v="1"/>
  </r>
  <r>
    <s v="教培"/>
    <s v="素质教育"/>
    <x v="8"/>
    <x v="3"/>
    <s v="C课后辅导"/>
    <x v="7"/>
    <x v="200"/>
    <x v="0"/>
    <n v="408"/>
    <n v="0"/>
    <n v="0.82299999999999995"/>
    <n v="0"/>
    <n v="8"/>
    <n v="0"/>
    <n v="0"/>
    <n v="0.15"/>
    <n v="1.2"/>
    <n v="0.85000000000000009"/>
    <n v="1.4117647058823528"/>
    <n v="11023"/>
    <n v="15561.882352941175"/>
    <n v="7.6856170668297905E-3"/>
    <n v="3.1357317632665547"/>
    <n v="3.1357317632665547"/>
    <n v="0"/>
  </r>
  <r>
    <s v="教培"/>
    <s v="素质教育"/>
    <x v="8"/>
    <x v="3"/>
    <s v="C课后辅导"/>
    <x v="3"/>
    <x v="201"/>
    <x v="0"/>
    <n v="541"/>
    <n v="0"/>
    <n v="0.82299999999999995"/>
    <n v="0"/>
    <n v="16"/>
    <n v="0"/>
    <n v="0"/>
    <n v="0.15"/>
    <n v="2.4"/>
    <n v="0.85000000000000009"/>
    <n v="2.8235294117647056"/>
    <n v="11023"/>
    <n v="31123.76470588235"/>
    <n v="7.6856170668297905E-3"/>
    <n v="4.1579188331549171"/>
    <n v="4.1579188331549171"/>
    <n v="1"/>
  </r>
  <r>
    <s v="教培"/>
    <s v="素质教育"/>
    <x v="8"/>
    <x v="3"/>
    <s v="C课后辅导"/>
    <x v="7"/>
    <x v="202"/>
    <x v="0"/>
    <n v="310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2.382541290717235"/>
    <n v="2.382541290717235"/>
    <n v="0"/>
  </r>
  <r>
    <s v="教培"/>
    <s v="素质教育"/>
    <x v="8"/>
    <x v="3"/>
    <s v="C课后辅导"/>
    <x v="12"/>
    <x v="203"/>
    <x v="0"/>
    <n v="59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45345140694295766"/>
    <n v="0.45345140694295766"/>
    <n v="0"/>
  </r>
  <r>
    <s v="教培"/>
    <s v="素质教育"/>
    <x v="8"/>
    <x v="3"/>
    <s v="C课后辅导"/>
    <x v="15"/>
    <x v="204"/>
    <x v="1"/>
    <n v="447"/>
    <n v="2"/>
    <n v="0.82299999999999995"/>
    <n v="0"/>
    <n v="15"/>
    <n v="2"/>
    <n v="0.13"/>
    <n v="0.15"/>
    <n v="2.25"/>
    <n v="0.85000000000000009"/>
    <n v="0.71058823529411763"/>
    <n v="11023"/>
    <n v="7832.814117647059"/>
    <n v="7.6856170668297905E-3"/>
    <n v="3.4354708288729165"/>
    <n v="3.0814708288729165"/>
    <n v="0"/>
  </r>
  <r>
    <s v="教培"/>
    <s v="素质教育"/>
    <x v="8"/>
    <x v="3"/>
    <s v="C课后辅导"/>
    <x v="22"/>
    <x v="205"/>
    <x v="1"/>
    <n v="109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0.83773226028444714"/>
    <n v="0.83773226028444714"/>
    <n v="0"/>
  </r>
  <r>
    <s v="教培"/>
    <s v="素质教育"/>
    <x v="8"/>
    <x v="3"/>
    <s v="C课后辅导"/>
    <x v="27"/>
    <x v="206"/>
    <x v="1"/>
    <n v="294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2.2595714176479582"/>
    <n v="2.2595714176479582"/>
    <n v="0"/>
  </r>
  <r>
    <s v="教培"/>
    <s v="素质教育"/>
    <x v="8"/>
    <x v="3"/>
    <s v="C课后辅导"/>
    <x v="18"/>
    <x v="207"/>
    <x v="0"/>
    <n v="153"/>
    <n v="1"/>
    <n v="0.82299999999999995"/>
    <n v="0.01"/>
    <n v="8"/>
    <n v="0"/>
    <n v="0"/>
    <n v="0.15"/>
    <n v="1.2"/>
    <n v="0.85000000000000009"/>
    <n v="1.4117647058823528"/>
    <n v="11023"/>
    <n v="15561.882352941175"/>
    <n v="7.6856170668297905E-3"/>
    <n v="1.1758994112249579"/>
    <n v="0.99889941122495784"/>
    <n v="0"/>
  </r>
  <r>
    <s v="教培"/>
    <s v="素质教育"/>
    <x v="8"/>
    <x v="3"/>
    <s v="C课后辅导"/>
    <x v="15"/>
    <x v="208"/>
    <x v="1"/>
    <n v="232"/>
    <n v="1"/>
    <n v="0.82299999999999995"/>
    <n v="0"/>
    <n v="18"/>
    <n v="1"/>
    <n v="0.06"/>
    <n v="0.15"/>
    <n v="2.6999999999999997"/>
    <n v="0.85000000000000009"/>
    <n v="2.2082352941176464"/>
    <n v="11023"/>
    <n v="24341.377647058816"/>
    <n v="7.6856170668297905E-3"/>
    <n v="1.7830631595045114"/>
    <n v="1.6060631595045114"/>
    <n v="1"/>
  </r>
  <r>
    <s v="教培"/>
    <s v="素质教育"/>
    <x v="8"/>
    <x v="3"/>
    <s v="C课后辅导"/>
    <x v="3"/>
    <x v="209"/>
    <x v="0"/>
    <n v="416"/>
    <n v="1"/>
    <n v="0.82299999999999995"/>
    <n v="0"/>
    <n v="17"/>
    <n v="1"/>
    <n v="0.06"/>
    <n v="0.15"/>
    <n v="2.5499999999999998"/>
    <n v="0.85000000000000009"/>
    <n v="2.0317647058823525"/>
    <n v="11023"/>
    <n v="22396.14235294117"/>
    <n v="7.6856170668297905E-3"/>
    <n v="3.1972166998011931"/>
    <n v="3.020216699801193"/>
    <n v="0"/>
  </r>
  <r>
    <s v="教培"/>
    <s v="素质教育"/>
    <x v="8"/>
    <x v="3"/>
    <s v="C课后辅导"/>
    <x v="3"/>
    <x v="210"/>
    <x v="0"/>
    <n v="207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1.5909227328337667"/>
    <n v="1.5909227328337667"/>
    <n v="0"/>
  </r>
  <r>
    <s v="教培"/>
    <s v="素质教育"/>
    <x v="8"/>
    <x v="3"/>
    <s v="C课后辅导"/>
    <x v="3"/>
    <x v="211"/>
    <x v="0"/>
    <n v="877"/>
    <n v="9"/>
    <n v="0.82299999999999995"/>
    <n v="0.01"/>
    <n v="46"/>
    <n v="9"/>
    <n v="0.2"/>
    <n v="0.15"/>
    <n v="9"/>
    <n v="0.85000000000000009"/>
    <n v="1.8741176470588239"/>
    <n v="11023"/>
    <n v="20658.398823529416"/>
    <n v="7.6856170668297905E-3"/>
    <n v="6.7402861676097263"/>
    <n v="7.407"/>
    <n v="3"/>
  </r>
  <r>
    <s v="教培"/>
    <s v="素质教育"/>
    <x v="8"/>
    <x v="3"/>
    <s v="C课后辅导"/>
    <x v="10"/>
    <x v="212"/>
    <x v="0"/>
    <n v="81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0.62253498241321303"/>
    <n v="0.62253498241321303"/>
    <n v="0"/>
  </r>
  <r>
    <s v="教培"/>
    <s v="素质教育"/>
    <x v="8"/>
    <x v="3"/>
    <s v="C课后辅导"/>
    <x v="26"/>
    <x v="213"/>
    <x v="1"/>
    <n v="986"/>
    <n v="4"/>
    <n v="0.82299999999999995"/>
    <n v="0"/>
    <n v="58"/>
    <n v="3"/>
    <n v="0.05"/>
    <n v="0.15"/>
    <n v="8.6999999999999993"/>
    <n v="0.85000000000000009"/>
    <n v="7.3305882352941163"/>
    <n v="11023"/>
    <n v="80805.074117647047"/>
    <n v="7.6856170668297905E-3"/>
    <n v="7.5780184278941736"/>
    <n v="6.8700184278941734"/>
    <n v="0"/>
  </r>
  <r>
    <s v="教培"/>
    <s v="素质教育"/>
    <x v="8"/>
    <x v="3"/>
    <s v="C课后辅导"/>
    <x v="7"/>
    <x v="214"/>
    <x v="0"/>
    <n v="375"/>
    <n v="0"/>
    <n v="0.82299999999999995"/>
    <n v="0"/>
    <n v="0"/>
    <n v="0"/>
    <n v="0"/>
    <n v="0.15"/>
    <n v="0"/>
    <n v="0.85000000000000009"/>
    <n v="0"/>
    <n v="11023"/>
    <n v="0"/>
    <n v="7.6856170668297905E-3"/>
    <n v="2.8821064000611716"/>
    <n v="2.8821064000611716"/>
    <n v="0"/>
  </r>
  <r>
    <s v="教培"/>
    <s v="素质教育"/>
    <x v="8"/>
    <x v="3"/>
    <s v="C课后辅导"/>
    <x v="3"/>
    <x v="215"/>
    <x v="0"/>
    <n v="352"/>
    <n v="0"/>
    <n v="0.82299999999999995"/>
    <n v="0"/>
    <n v="8"/>
    <n v="0"/>
    <n v="0"/>
    <n v="0.15"/>
    <n v="1.2"/>
    <n v="0.85000000000000009"/>
    <n v="1.4117647058823528"/>
    <n v="11023"/>
    <n v="15561.882352941175"/>
    <n v="7.6856170668297905E-3"/>
    <n v="2.705337207524086"/>
    <n v="2.705337207524086"/>
    <n v="0"/>
  </r>
  <r>
    <s v="教培"/>
    <s v="素质教育"/>
    <x v="8"/>
    <x v="3"/>
    <s v="C课后辅导"/>
    <x v="9"/>
    <x v="216"/>
    <x v="0"/>
    <n v="974"/>
    <n v="6"/>
    <n v="0.82299999999999995"/>
    <n v="0.01"/>
    <n v="59"/>
    <n v="5"/>
    <n v="0.08"/>
    <n v="0.15"/>
    <n v="8.85"/>
    <n v="0.85000000000000009"/>
    <n v="5.5705882352941165"/>
    <n v="11023"/>
    <n v="61404.594117647044"/>
    <n v="7.6856170668297905E-3"/>
    <n v="7.485791023092216"/>
    <n v="6.4237910230922157"/>
    <n v="4"/>
  </r>
  <r>
    <s v="教培"/>
    <s v="素质教育"/>
    <x v="8"/>
    <x v="3"/>
    <s v="C课后辅导"/>
    <x v="14"/>
    <x v="217"/>
    <x v="1"/>
    <n v="583"/>
    <n v="0"/>
    <n v="0.82299999999999995"/>
    <n v="0"/>
    <n v="40"/>
    <n v="0"/>
    <n v="0"/>
    <n v="0.15"/>
    <n v="6"/>
    <n v="0.85000000000000009"/>
    <n v="7.0588235294117636"/>
    <n v="11023"/>
    <n v="77809.411764705874"/>
    <n v="7.6856170668297905E-3"/>
    <n v="4.4807147499617681"/>
    <n v="4.4807147499617681"/>
    <n v="0"/>
  </r>
  <r>
    <s v="教培"/>
    <s v="素质教育"/>
    <x v="8"/>
    <x v="3"/>
    <s v="C课后辅导"/>
    <x v="2"/>
    <x v="218"/>
    <x v="1"/>
    <n v="506"/>
    <n v="5"/>
    <n v="0.82299999999999995"/>
    <n v="0.01"/>
    <n v="20"/>
    <n v="5"/>
    <n v="0.25"/>
    <n v="0.15"/>
    <n v="5"/>
    <n v="0.85000000000000009"/>
    <n v="1.0411764705882354"/>
    <n v="11023"/>
    <n v="11476.888235294118"/>
    <n v="7.6856170668297905E-3"/>
    <n v="3.8889222358158739"/>
    <n v="4.1150000000000002"/>
    <n v="0"/>
  </r>
  <r>
    <s v="教培"/>
    <s v="素质教育"/>
    <x v="8"/>
    <x v="3"/>
    <s v="C课后辅导"/>
    <x v="4"/>
    <x v="219"/>
    <x v="1"/>
    <n v="233"/>
    <n v="1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1.7907487765713412"/>
    <n v="1.6137487765713412"/>
    <n v="0"/>
  </r>
  <r>
    <s v="教培"/>
    <s v="素质教育"/>
    <x v="8"/>
    <x v="3"/>
    <s v="C课后辅导"/>
    <x v="16"/>
    <x v="220"/>
    <x v="1"/>
    <n v="456"/>
    <n v="5"/>
    <n v="0.82299999999999995"/>
    <n v="0.01"/>
    <n v="46"/>
    <n v="5"/>
    <n v="0.11"/>
    <n v="0.15"/>
    <n v="6.8999999999999995"/>
    <n v="0.85000000000000009"/>
    <n v="3.2764705882352936"/>
    <n v="11023"/>
    <n v="36116.535294117639"/>
    <n v="7.6856170668297905E-3"/>
    <n v="3.5046413824743845"/>
    <n v="4.1150000000000002"/>
    <n v="0"/>
  </r>
  <r>
    <s v="教培"/>
    <s v="素质教育"/>
    <x v="8"/>
    <x v="3"/>
    <s v="C课后辅导"/>
    <x v="14"/>
    <x v="221"/>
    <x v="1"/>
    <n v="1236"/>
    <n v="0"/>
    <n v="0.82299999999999995"/>
    <n v="0"/>
    <n v="76"/>
    <n v="0"/>
    <n v="0"/>
    <n v="0.15"/>
    <n v="11.4"/>
    <n v="0.85000000000000009"/>
    <n v="13.411764705882351"/>
    <n v="11023"/>
    <n v="147837.88235294117"/>
    <n v="7.6856170668297905E-3"/>
    <n v="9.4994226946016216"/>
    <n v="9.4994226946016216"/>
    <n v="0"/>
  </r>
  <r>
    <s v="教培"/>
    <s v="素质教育"/>
    <x v="8"/>
    <x v="3"/>
    <s v="C课后辅导"/>
    <x v="16"/>
    <x v="222"/>
    <x v="1"/>
    <n v="38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29205344853953202"/>
    <n v="0.29205344853953202"/>
    <n v="0"/>
  </r>
  <r>
    <s v="教培"/>
    <s v="素质教育"/>
    <x v="8"/>
    <x v="3"/>
    <s v="C课后辅导"/>
    <x v="31"/>
    <x v="223"/>
    <x v="1"/>
    <n v="35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26899659733904269"/>
    <n v="0.26899659733904269"/>
    <n v="0"/>
  </r>
  <r>
    <s v="教培"/>
    <s v="素质教育"/>
    <x v="8"/>
    <x v="3"/>
    <s v="C课后辅导"/>
    <x v="31"/>
    <x v="224"/>
    <x v="1"/>
    <n v="5"/>
    <n v="0"/>
    <n v="0.82299999999999995"/>
    <n v="0"/>
    <n v="0"/>
    <n v="0"/>
    <n v="0"/>
    <n v="0.15"/>
    <n v="0"/>
    <n v="0.85000000000000009"/>
    <n v="0"/>
    <n v="11023"/>
    <n v="0"/>
    <n v="7.6856170668297905E-3"/>
    <n v="3.8428085334148952E-2"/>
    <n v="3.8428085334148952E-2"/>
    <n v="0"/>
  </r>
  <r>
    <s v="教培"/>
    <s v="素质教育"/>
    <x v="8"/>
    <x v="3"/>
    <s v="C课后辅导"/>
    <x v="31"/>
    <x v="225"/>
    <x v="1"/>
    <n v="7"/>
    <n v="0"/>
    <n v="0.82299999999999995"/>
    <n v="0"/>
    <n v="0"/>
    <n v="0"/>
    <n v="0"/>
    <n v="0.15"/>
    <n v="0"/>
    <n v="0.85000000000000009"/>
    <n v="0"/>
    <n v="11023"/>
    <n v="0"/>
    <n v="7.6856170668297905E-3"/>
    <n v="5.3799319467808533E-2"/>
    <n v="5.3799319467808533E-2"/>
    <n v="0"/>
  </r>
  <r>
    <s v="教培"/>
    <s v="素质教育"/>
    <x v="8"/>
    <x v="3"/>
    <s v="C课后辅导"/>
    <x v="20"/>
    <x v="226"/>
    <x v="0"/>
    <n v="305"/>
    <n v="4"/>
    <n v="0.82299999999999995"/>
    <n v="0.01"/>
    <n v="22"/>
    <n v="4"/>
    <n v="0.18"/>
    <n v="0.15"/>
    <n v="4"/>
    <n v="0.85000000000000009"/>
    <n v="0.83294117647058841"/>
    <n v="11023"/>
    <n v="9181.5105882352964"/>
    <n v="7.6856170668297905E-3"/>
    <n v="2.3441132053830862"/>
    <n v="3.2919999999999998"/>
    <n v="8"/>
  </r>
  <r>
    <s v="教培"/>
    <s v="素质教育"/>
    <x v="8"/>
    <x v="3"/>
    <s v="C课后辅导"/>
    <x v="31"/>
    <x v="227"/>
    <x v="1"/>
    <n v="25"/>
    <n v="0"/>
    <n v="0.82299999999999995"/>
    <n v="0"/>
    <n v="0"/>
    <n v="0"/>
    <n v="0"/>
    <n v="0.15"/>
    <n v="0"/>
    <n v="0.85000000000000009"/>
    <n v="0"/>
    <n v="11023"/>
    <n v="0"/>
    <n v="7.6856170668297905E-3"/>
    <n v="0.19214042667074477"/>
    <n v="0.19214042667074477"/>
    <n v="0"/>
  </r>
  <r>
    <s v="教培"/>
    <s v="素质教育"/>
    <x v="8"/>
    <x v="3"/>
    <s v="C课后辅导"/>
    <x v="14"/>
    <x v="228"/>
    <x v="1"/>
    <n v="600"/>
    <n v="1"/>
    <n v="0.82299999999999995"/>
    <n v="0"/>
    <n v="60"/>
    <n v="1"/>
    <n v="0.02"/>
    <n v="0.15"/>
    <n v="9"/>
    <n v="0.85000000000000009"/>
    <n v="9.6199999999999992"/>
    <n v="11023"/>
    <n v="106041.26"/>
    <n v="7.6856170668297905E-3"/>
    <n v="4.611370240097874"/>
    <n v="4.4343702400978735"/>
    <n v="2"/>
  </r>
  <r>
    <s v="教培"/>
    <s v="素质教育"/>
    <x v="8"/>
    <x v="3"/>
    <s v="C课后辅导"/>
    <x v="10"/>
    <x v="229"/>
    <x v="0"/>
    <n v="188"/>
    <n v="0"/>
    <n v="0.82299999999999995"/>
    <n v="0"/>
    <n v="7"/>
    <n v="0"/>
    <n v="0"/>
    <n v="0.15"/>
    <n v="1.05"/>
    <n v="0.85000000000000009"/>
    <n v="1.2352941176470587"/>
    <n v="11023"/>
    <n v="13616.647058823528"/>
    <n v="7.6856170668297905E-3"/>
    <n v="1.4448960085640006"/>
    <n v="1.4448960085640006"/>
    <n v="0"/>
  </r>
  <r>
    <s v="教培"/>
    <s v="素质教育"/>
    <x v="8"/>
    <x v="3"/>
    <s v="C课后辅导"/>
    <x v="10"/>
    <x v="230"/>
    <x v="0"/>
    <n v="287"/>
    <n v="1"/>
    <n v="0.82299999999999995"/>
    <n v="0"/>
    <n v="8"/>
    <n v="1"/>
    <n v="0.13"/>
    <n v="0.15"/>
    <n v="1.2"/>
    <n v="0.85000000000000009"/>
    <n v="0.44352941176470584"/>
    <n v="11023"/>
    <n v="4889.0247058823525"/>
    <n v="7.6856170668297905E-3"/>
    <n v="2.2057720981801499"/>
    <n v="2.0287720981801498"/>
    <n v="0"/>
  </r>
  <r>
    <s v="教培"/>
    <s v="素质教育"/>
    <x v="8"/>
    <x v="3"/>
    <s v="C课后辅导"/>
    <x v="2"/>
    <x v="231"/>
    <x v="1"/>
    <n v="871"/>
    <n v="0"/>
    <n v="0.82299999999999995"/>
    <n v="0"/>
    <n v="28"/>
    <n v="0"/>
    <n v="0"/>
    <n v="0.15"/>
    <n v="4.2"/>
    <n v="0.85000000000000009"/>
    <n v="4.9411764705882346"/>
    <n v="11023"/>
    <n v="54466.588235294112"/>
    <n v="7.6856170668297905E-3"/>
    <n v="6.6941724652087471"/>
    <n v="6.6941724652087471"/>
    <n v="0"/>
  </r>
  <r>
    <s v="教培"/>
    <s v="素质教育"/>
    <x v="8"/>
    <x v="3"/>
    <s v="C课后辅导"/>
    <x v="3"/>
    <x v="232"/>
    <x v="0"/>
    <n v="757"/>
    <n v="2"/>
    <n v="0.82299999999999995"/>
    <n v="0"/>
    <n v="16"/>
    <n v="2"/>
    <n v="0.13"/>
    <n v="0.15"/>
    <n v="2.4"/>
    <n v="0.85000000000000009"/>
    <n v="0.88705882352941168"/>
    <n v="11023"/>
    <n v="9778.0494117647049"/>
    <n v="7.6856170668297905E-3"/>
    <n v="5.8180121195901515"/>
    <n v="5.4640121195901514"/>
    <n v="0"/>
  </r>
  <r>
    <s v="教培"/>
    <s v="素质教育"/>
    <x v="8"/>
    <x v="3"/>
    <s v="C课后辅导"/>
    <x v="15"/>
    <x v="233"/>
    <x v="1"/>
    <n v="634"/>
    <n v="3"/>
    <n v="0.82299999999999995"/>
    <n v="0"/>
    <n v="23"/>
    <n v="2"/>
    <n v="0.09"/>
    <n v="0.15"/>
    <n v="3.4499999999999997"/>
    <n v="0.85000000000000009"/>
    <n v="2.1223529411764703"/>
    <n v="11023"/>
    <n v="23394.696470588231"/>
    <n v="7.6856170668297905E-3"/>
    <n v="4.8726812203700876"/>
    <n v="4.3416812203700879"/>
    <n v="0"/>
  </r>
  <r>
    <s v="教培"/>
    <s v="素质教育"/>
    <x v="8"/>
    <x v="3"/>
    <s v="C课后辅导"/>
    <x v="5"/>
    <x v="234"/>
    <x v="0"/>
    <n v="286"/>
    <n v="1"/>
    <n v="0.82299999999999995"/>
    <n v="0"/>
    <n v="45"/>
    <n v="1"/>
    <n v="0.02"/>
    <n v="0.15"/>
    <n v="6.75"/>
    <n v="0.85000000000000009"/>
    <n v="6.9729411764705871"/>
    <n v="11023"/>
    <n v="76862.730588235281"/>
    <n v="7.6856170668297905E-3"/>
    <n v="2.1980864811133203"/>
    <n v="2.0210864811133202"/>
    <n v="2"/>
  </r>
  <r>
    <s v="教培"/>
    <s v="素质教育"/>
    <x v="8"/>
    <x v="3"/>
    <s v="C课后辅导"/>
    <x v="18"/>
    <x v="235"/>
    <x v="0"/>
    <n v="239"/>
    <n v="0"/>
    <n v="0.82299999999999995"/>
    <n v="0"/>
    <n v="13"/>
    <n v="0"/>
    <n v="0"/>
    <n v="0.15"/>
    <n v="1.95"/>
    <n v="0.85000000000000009"/>
    <n v="2.2941176470588234"/>
    <n v="11023"/>
    <n v="25288.058823529409"/>
    <n v="7.6856170668297905E-3"/>
    <n v="1.83686247897232"/>
    <n v="1.83686247897232"/>
    <n v="0"/>
  </r>
  <r>
    <s v="教培"/>
    <s v="素质教育"/>
    <x v="8"/>
    <x v="3"/>
    <s v="C课后辅导"/>
    <x v="18"/>
    <x v="236"/>
    <x v="0"/>
    <n v="98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75319047254931948"/>
    <n v="0.75319047254931948"/>
    <n v="0"/>
  </r>
  <r>
    <s v="教培"/>
    <s v="素质教育"/>
    <x v="8"/>
    <x v="3"/>
    <s v="C课后辅导"/>
    <x v="3"/>
    <x v="237"/>
    <x v="0"/>
    <n v="951"/>
    <n v="1"/>
    <n v="0.82299999999999995"/>
    <n v="0"/>
    <n v="26"/>
    <n v="1"/>
    <n v="0.04"/>
    <n v="0.15"/>
    <n v="3.9"/>
    <n v="0.85000000000000009"/>
    <n v="3.6199999999999997"/>
    <n v="11023"/>
    <n v="39903.259999999995"/>
    <n v="7.6856170668297905E-3"/>
    <n v="7.3090218305551309"/>
    <n v="7.1320218305551304"/>
    <n v="7"/>
  </r>
  <r>
    <s v="教培"/>
    <s v="素质教育"/>
    <x v="8"/>
    <x v="3"/>
    <s v="C课后辅导"/>
    <x v="10"/>
    <x v="238"/>
    <x v="0"/>
    <n v="329"/>
    <n v="0"/>
    <n v="0.82299999999999995"/>
    <n v="0"/>
    <n v="13"/>
    <n v="0"/>
    <n v="0"/>
    <n v="0.15"/>
    <n v="1.95"/>
    <n v="0.85000000000000009"/>
    <n v="2.2941176470588234"/>
    <n v="11023"/>
    <n v="25288.058823529409"/>
    <n v="7.6856170668297905E-3"/>
    <n v="2.5285680149870009"/>
    <n v="2.5285680149870009"/>
    <n v="1"/>
  </r>
  <r>
    <s v="教培"/>
    <s v="素质教育"/>
    <x v="8"/>
    <x v="3"/>
    <s v="C课后辅导"/>
    <x v="14"/>
    <x v="239"/>
    <x v="1"/>
    <n v="615"/>
    <n v="3"/>
    <n v="0.82299999999999995"/>
    <n v="0"/>
    <n v="16"/>
    <n v="3"/>
    <n v="0.19"/>
    <n v="0.15"/>
    <n v="3"/>
    <n v="0.85000000000000009"/>
    <n v="0.62470588235294122"/>
    <n v="11023"/>
    <n v="6886.1329411764709"/>
    <n v="7.6856170668297905E-3"/>
    <n v="4.7266544961003207"/>
    <n v="4.195654496100321"/>
    <n v="0"/>
  </r>
  <r>
    <s v="教培"/>
    <s v="素质教育"/>
    <x v="8"/>
    <x v="3"/>
    <s v="C课后辅导"/>
    <x v="16"/>
    <x v="240"/>
    <x v="1"/>
    <n v="84"/>
    <n v="4"/>
    <n v="0.82299999999999995"/>
    <n v="0.05"/>
    <n v="14"/>
    <n v="4"/>
    <n v="0.28999999999999998"/>
    <n v="0.15"/>
    <n v="4"/>
    <n v="0.85000000000000009"/>
    <n v="0.83294117647058841"/>
    <n v="11023"/>
    <n v="9181.5105882352964"/>
    <n v="7.6856170668297905E-3"/>
    <n v="0.64559183361370243"/>
    <n v="3.2919999999999998"/>
    <n v="1"/>
  </r>
  <r>
    <s v="教培"/>
    <s v="素质教育"/>
    <x v="8"/>
    <x v="3"/>
    <s v="C课后辅导"/>
    <x v="9"/>
    <x v="241"/>
    <x v="0"/>
    <n v="810"/>
    <n v="2"/>
    <n v="0.82299999999999995"/>
    <n v="0"/>
    <n v="9"/>
    <n v="2"/>
    <n v="0.22"/>
    <n v="0.15"/>
    <n v="2"/>
    <n v="0.85000000000000009"/>
    <n v="0.4164705882352942"/>
    <n v="11023"/>
    <n v="4590.7552941176482"/>
    <n v="7.6856170668297905E-3"/>
    <n v="6.2253498241321301"/>
    <n v="5.87134982413213"/>
    <n v="2"/>
  </r>
  <r>
    <s v="教培"/>
    <s v="素质教育"/>
    <x v="8"/>
    <x v="3"/>
    <s v="C课后辅导"/>
    <x v="14"/>
    <x v="242"/>
    <x v="1"/>
    <n v="2282"/>
    <n v="2"/>
    <n v="0.82299999999999995"/>
    <n v="0"/>
    <n v="54"/>
    <n v="2"/>
    <n v="0.04"/>
    <n v="0.15"/>
    <n v="8.1"/>
    <n v="0.85000000000000009"/>
    <n v="7.5929411764705872"/>
    <n v="11023"/>
    <n v="83696.990588235276"/>
    <n v="7.6856170668297905E-3"/>
    <n v="17.538578146505582"/>
    <n v="17.184578146505583"/>
    <n v="2"/>
  </r>
  <r>
    <s v="教培"/>
    <s v="素质教育"/>
    <x v="8"/>
    <x v="3"/>
    <s v="C课后辅导"/>
    <x v="6"/>
    <x v="243"/>
    <x v="0"/>
    <n v="23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17676919253708517"/>
    <n v="0.17676919253708517"/>
    <n v="0"/>
  </r>
  <r>
    <s v="教培"/>
    <s v="素质教育"/>
    <x v="8"/>
    <x v="3"/>
    <s v="C课后辅导"/>
    <x v="3"/>
    <x v="244"/>
    <x v="0"/>
    <n v="211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1.6216652011010857"/>
    <n v="1.6216652011010857"/>
    <n v="0"/>
  </r>
  <r>
    <s v="教培"/>
    <s v="素质教育"/>
    <x v="8"/>
    <x v="3"/>
    <s v="C课后辅导"/>
    <x v="20"/>
    <x v="245"/>
    <x v="0"/>
    <n v="17"/>
    <n v="0"/>
    <n v="0.82299999999999995"/>
    <n v="0"/>
    <n v="0"/>
    <n v="0"/>
    <n v="0"/>
    <n v="0.15"/>
    <n v="0"/>
    <n v="0.85000000000000009"/>
    <n v="0"/>
    <n v="11023"/>
    <n v="0"/>
    <n v="7.6856170668297905E-3"/>
    <n v="0.13065549013610644"/>
    <n v="0.13065549013610644"/>
    <n v="0"/>
  </r>
  <r>
    <s v="教培"/>
    <s v="素质教育"/>
    <x v="8"/>
    <x v="3"/>
    <s v="C课后辅导"/>
    <x v="32"/>
    <x v="246"/>
    <x v="2"/>
    <n v="97"/>
    <n v="0"/>
    <n v="0.82299999999999995"/>
    <n v="0"/>
    <n v="0"/>
    <n v="0"/>
    <n v="0"/>
    <n v="0.15"/>
    <n v="0"/>
    <n v="0.85000000000000009"/>
    <n v="0"/>
    <n v="11023"/>
    <n v="0"/>
    <n v="7.6856170668297905E-3"/>
    <n v="0.74550485548248968"/>
    <n v="0.74550485548248968"/>
    <n v="0"/>
  </r>
  <r>
    <s v="教培"/>
    <s v="素质教育"/>
    <x v="8"/>
    <x v="3"/>
    <s v="C课后辅导"/>
    <x v="16"/>
    <x v="247"/>
    <x v="1"/>
    <n v="112"/>
    <n v="2"/>
    <n v="0.82299999999999995"/>
    <n v="0.02"/>
    <n v="19"/>
    <n v="2"/>
    <n v="0.11"/>
    <n v="0.15"/>
    <n v="2.85"/>
    <n v="0.85000000000000009"/>
    <n v="1.4164705882352941"/>
    <n v="11023"/>
    <n v="15613.755294117647"/>
    <n v="7.6856170668297905E-3"/>
    <n v="0.86078911148493653"/>
    <n v="1.6459999999999999"/>
    <n v="2"/>
  </r>
  <r>
    <s v="教培"/>
    <s v="素质教育"/>
    <x v="8"/>
    <x v="3"/>
    <s v="C课后辅导"/>
    <x v="14"/>
    <x v="248"/>
    <x v="1"/>
    <n v="1268"/>
    <n v="7"/>
    <n v="0.82299999999999995"/>
    <n v="0.01"/>
    <n v="25"/>
    <n v="7"/>
    <n v="0.28000000000000003"/>
    <n v="0.15"/>
    <n v="7"/>
    <n v="0.85000000000000009"/>
    <n v="1.4576470588235297"/>
    <n v="11023"/>
    <n v="16067.643529411769"/>
    <n v="7.6856170668297905E-3"/>
    <n v="9.7453624407401751"/>
    <n v="8.5063624407401743"/>
    <n v="6"/>
  </r>
  <r>
    <s v="教培"/>
    <s v="素质教育"/>
    <x v="8"/>
    <x v="3"/>
    <s v="C课后辅导"/>
    <x v="16"/>
    <x v="249"/>
    <x v="1"/>
    <n v="200"/>
    <n v="1"/>
    <n v="0.82299999999999995"/>
    <n v="0.01"/>
    <n v="15"/>
    <n v="1"/>
    <n v="7.0000000000000007E-2"/>
    <n v="0.15"/>
    <n v="2.25"/>
    <n v="0.85000000000000009"/>
    <n v="1.6788235294117646"/>
    <n v="11023"/>
    <n v="18505.671764705879"/>
    <n v="7.6856170668297905E-3"/>
    <n v="1.5371234133659581"/>
    <n v="1.3601234133659581"/>
    <n v="3"/>
  </r>
  <r>
    <s v="教培"/>
    <s v="素质教育"/>
    <x v="8"/>
    <x v="3"/>
    <s v="C课后辅导"/>
    <x v="19"/>
    <x v="250"/>
    <x v="1"/>
    <n v="167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1.2834980501605751"/>
    <n v="1.2834980501605751"/>
    <n v="0"/>
  </r>
  <r>
    <s v="教培"/>
    <s v="素质教育"/>
    <x v="8"/>
    <x v="3"/>
    <s v="C课后辅导"/>
    <x v="7"/>
    <x v="251"/>
    <x v="0"/>
    <n v="723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5.5567011393179389"/>
    <n v="5.5567011393179389"/>
    <n v="1"/>
  </r>
  <r>
    <s v="教培"/>
    <s v="素质教育"/>
    <x v="8"/>
    <x v="3"/>
    <s v="C课后辅导"/>
    <x v="31"/>
    <x v="252"/>
    <x v="1"/>
    <n v="6"/>
    <n v="0"/>
    <n v="0.82299999999999995"/>
    <n v="0"/>
    <n v="0"/>
    <n v="0"/>
    <n v="0"/>
    <n v="0.15"/>
    <n v="0"/>
    <n v="0.85000000000000009"/>
    <n v="0"/>
    <n v="11023"/>
    <n v="0"/>
    <n v="7.6856170668297905E-3"/>
    <n v="4.6113702400978743E-2"/>
    <n v="4.6113702400978743E-2"/>
    <n v="0"/>
  </r>
  <r>
    <s v="教培"/>
    <s v="素质教育"/>
    <x v="8"/>
    <x v="3"/>
    <s v="C课后辅导"/>
    <x v="12"/>
    <x v="253"/>
    <x v="0"/>
    <n v="101"/>
    <n v="1"/>
    <n v="0.82299999999999995"/>
    <n v="0.01"/>
    <n v="7"/>
    <n v="1"/>
    <n v="0.14000000000000001"/>
    <n v="0.15"/>
    <n v="1.05"/>
    <n v="0.85000000000000009"/>
    <n v="0.26705882352941185"/>
    <n v="11023"/>
    <n v="2943.789411764707"/>
    <n v="7.6856170668297905E-3"/>
    <n v="0.77624732374980887"/>
    <n v="0.82299999999999995"/>
    <n v="0"/>
  </r>
  <r>
    <s v="教培"/>
    <s v="素质教育"/>
    <x v="8"/>
    <x v="3"/>
    <s v="C课后辅导"/>
    <x v="3"/>
    <x v="254"/>
    <x v="0"/>
    <n v="534"/>
    <n v="22"/>
    <n v="0.82299999999999995"/>
    <n v="0.04"/>
    <n v="44"/>
    <n v="22"/>
    <n v="0.5"/>
    <n v="0.15"/>
    <n v="22"/>
    <n v="0.85000000000000009"/>
    <n v="4.5811764705882361"/>
    <n v="11023"/>
    <n v="50498.308235294127"/>
    <n v="7.6856170668297905E-3"/>
    <n v="4.1041195136871078"/>
    <n v="18.105999999999998"/>
    <n v="10"/>
  </r>
  <r>
    <s v="教培"/>
    <s v="素质教育"/>
    <x v="8"/>
    <x v="3"/>
    <s v="C课后辅导"/>
    <x v="20"/>
    <x v="255"/>
    <x v="0"/>
    <n v="9"/>
    <n v="0"/>
    <n v="0.82299999999999995"/>
    <n v="0"/>
    <n v="0"/>
    <n v="0"/>
    <n v="0"/>
    <n v="0.15"/>
    <n v="0"/>
    <n v="0.85000000000000009"/>
    <n v="0"/>
    <n v="11023"/>
    <n v="0"/>
    <n v="7.6856170668297905E-3"/>
    <n v="6.9170553601468121E-2"/>
    <n v="6.9170553601468121E-2"/>
    <n v="0"/>
  </r>
  <r>
    <s v="教培"/>
    <s v="素质教育"/>
    <x v="8"/>
    <x v="3"/>
    <s v="C课后辅导"/>
    <x v="20"/>
    <x v="256"/>
    <x v="0"/>
    <n v="56"/>
    <n v="0"/>
    <n v="0.82299999999999995"/>
    <n v="0"/>
    <n v="0"/>
    <n v="0"/>
    <n v="0"/>
    <n v="0.15"/>
    <n v="0"/>
    <n v="0.85000000000000009"/>
    <n v="0"/>
    <n v="11023"/>
    <n v="0"/>
    <n v="7.6856170668297905E-3"/>
    <n v="0.43039455574246827"/>
    <n v="0.43039455574246827"/>
    <n v="0"/>
  </r>
  <r>
    <s v="教培"/>
    <s v="素质教育"/>
    <x v="8"/>
    <x v="3"/>
    <s v="C课后辅导"/>
    <x v="22"/>
    <x v="257"/>
    <x v="1"/>
    <n v="17"/>
    <n v="0"/>
    <n v="0.82299999999999995"/>
    <n v="0"/>
    <n v="0"/>
    <n v="0"/>
    <n v="0"/>
    <n v="0.15"/>
    <n v="0"/>
    <n v="0.85000000000000009"/>
    <n v="0"/>
    <n v="11023"/>
    <n v="0"/>
    <n v="7.6856170668297905E-3"/>
    <n v="0.13065549013610644"/>
    <n v="0.13065549013610644"/>
    <n v="0"/>
  </r>
  <r>
    <s v="教培"/>
    <s v="素质教育"/>
    <x v="8"/>
    <x v="3"/>
    <s v="C课后辅导"/>
    <x v="4"/>
    <x v="258"/>
    <x v="1"/>
    <n v="2"/>
    <n v="0"/>
    <n v="0.82299999999999995"/>
    <n v="0"/>
    <n v="0"/>
    <n v="0"/>
    <n v="0"/>
    <n v="0.15"/>
    <n v="0"/>
    <n v="0.85000000000000009"/>
    <n v="0"/>
    <n v="11023"/>
    <n v="0"/>
    <n v="7.6856170668297905E-3"/>
    <n v="1.5371234133659581E-2"/>
    <n v="1.5371234133659581E-2"/>
    <n v="0"/>
  </r>
  <r>
    <s v="教培"/>
    <s v="素质教育"/>
    <x v="8"/>
    <x v="3"/>
    <s v="C课后辅导"/>
    <x v="29"/>
    <x v="259"/>
    <x v="1"/>
    <n v="324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2.4901399296528521"/>
    <n v="2.4901399296528521"/>
    <n v="0"/>
  </r>
  <r>
    <s v="教培"/>
    <s v="素质教育"/>
    <x v="8"/>
    <x v="3"/>
    <s v="C课后辅导"/>
    <x v="29"/>
    <x v="260"/>
    <x v="1"/>
    <n v="109"/>
    <n v="0"/>
    <n v="0.82299999999999995"/>
    <n v="0"/>
    <n v="0"/>
    <n v="0"/>
    <n v="0"/>
    <n v="0.15"/>
    <n v="0"/>
    <n v="0.85000000000000009"/>
    <n v="0"/>
    <n v="11023"/>
    <n v="0"/>
    <n v="7.6856170668297905E-3"/>
    <n v="0.83773226028444714"/>
    <n v="0.83773226028444714"/>
    <n v="0"/>
  </r>
  <r>
    <s v="教培"/>
    <s v="素质教育"/>
    <x v="8"/>
    <x v="3"/>
    <s v="C课后辅导"/>
    <x v="25"/>
    <x v="261"/>
    <x v="1"/>
    <n v="0"/>
    <n v="0"/>
    <n v="0.82299999999999995"/>
    <n v="0"/>
    <n v="0"/>
    <n v="0"/>
    <n v="0"/>
    <n v="0.15"/>
    <n v="0"/>
    <n v="0.85000000000000009"/>
    <n v="0"/>
    <n v="11023"/>
    <n v="0"/>
    <n v="7.6856170668297905E-3"/>
    <n v="0"/>
    <n v="0"/>
    <n v="0"/>
  </r>
  <r>
    <s v="教培"/>
    <s v="素质教育"/>
    <x v="8"/>
    <x v="3"/>
    <s v="C课后辅导"/>
    <x v="20"/>
    <x v="262"/>
    <x v="0"/>
    <n v="5"/>
    <n v="0"/>
    <n v="0.82299999999999995"/>
    <n v="0"/>
    <n v="0"/>
    <n v="0"/>
    <n v="0"/>
    <n v="0.15"/>
    <n v="0"/>
    <n v="0.85000000000000009"/>
    <n v="0"/>
    <n v="11023"/>
    <n v="0"/>
    <n v="7.6856170668297905E-3"/>
    <n v="3.8428085334148952E-2"/>
    <n v="3.8428085334148952E-2"/>
    <n v="0"/>
  </r>
  <r>
    <s v="教培"/>
    <s v="素质教育"/>
    <x v="8"/>
    <x v="3"/>
    <s v="C课后辅导"/>
    <x v="22"/>
    <x v="263"/>
    <x v="1"/>
    <n v="81"/>
    <n v="0"/>
    <n v="0.82299999999999995"/>
    <n v="0"/>
    <n v="0"/>
    <n v="0"/>
    <n v="0"/>
    <n v="0.15"/>
    <n v="0"/>
    <n v="0.85000000000000009"/>
    <n v="0"/>
    <n v="11023"/>
    <n v="0"/>
    <n v="7.6856170668297905E-3"/>
    <n v="0.62253498241321303"/>
    <n v="0.62253498241321303"/>
    <n v="0"/>
  </r>
  <r>
    <s v="教培"/>
    <s v="素质教育"/>
    <x v="8"/>
    <x v="3"/>
    <s v="C课后辅导"/>
    <x v="7"/>
    <x v="264"/>
    <x v="0"/>
    <n v="537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4.1271763648875979"/>
    <n v="4.1271763648875979"/>
    <n v="0"/>
  </r>
  <r>
    <s v="教培"/>
    <s v="素质教育"/>
    <x v="8"/>
    <x v="3"/>
    <s v="C课后辅导"/>
    <x v="18"/>
    <x v="265"/>
    <x v="0"/>
    <n v="160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1.2296987306927665"/>
    <n v="1.2296987306927665"/>
    <n v="0"/>
  </r>
  <r>
    <s v="教培"/>
    <s v="素质教育"/>
    <x v="8"/>
    <x v="3"/>
    <s v="C课后辅导"/>
    <x v="2"/>
    <x v="266"/>
    <x v="1"/>
    <n v="621"/>
    <n v="5"/>
    <n v="0.82299999999999995"/>
    <n v="0.01"/>
    <n v="19"/>
    <n v="4"/>
    <n v="0.21"/>
    <n v="0.15"/>
    <n v="4"/>
    <n v="0.85000000000000009"/>
    <n v="0.83294117647058841"/>
    <n v="11023"/>
    <n v="9181.5105882352964"/>
    <n v="7.6856170668297905E-3"/>
    <n v="4.7727681985013"/>
    <n v="4.1150000000000002"/>
    <n v="3"/>
  </r>
  <r>
    <s v="教培"/>
    <s v="素质教育"/>
    <x v="8"/>
    <x v="3"/>
    <s v="C课后辅导"/>
    <x v="13"/>
    <x v="267"/>
    <x v="1"/>
    <n v="284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2.1827152469796607"/>
    <n v="2.1827152469796607"/>
    <n v="0"/>
  </r>
  <r>
    <s v="教培"/>
    <s v="素质教育"/>
    <x v="8"/>
    <x v="3"/>
    <s v="C课后辅导"/>
    <x v="4"/>
    <x v="268"/>
    <x v="1"/>
    <n v="212"/>
    <n v="3"/>
    <n v="0.82299999999999995"/>
    <n v="0.01"/>
    <n v="17"/>
    <n v="3"/>
    <n v="0.18"/>
    <n v="0.15"/>
    <n v="3"/>
    <n v="0.85000000000000009"/>
    <n v="0.62470588235294122"/>
    <n v="11023"/>
    <n v="6886.1329411764709"/>
    <n v="7.6856170668297905E-3"/>
    <n v="1.6293508181679155"/>
    <n v="2.4689999999999999"/>
    <n v="0"/>
  </r>
  <r>
    <s v="教培"/>
    <s v="素质教育"/>
    <x v="8"/>
    <x v="3"/>
    <s v="C课后辅导"/>
    <x v="21"/>
    <x v="269"/>
    <x v="1"/>
    <n v="104"/>
    <n v="0"/>
    <n v="0.82299999999999995"/>
    <n v="0"/>
    <n v="0"/>
    <n v="0"/>
    <n v="0"/>
    <n v="0.15"/>
    <n v="0"/>
    <n v="0.85000000000000009"/>
    <n v="0"/>
    <n v="11023"/>
    <n v="0"/>
    <n v="7.6856170668297905E-3"/>
    <n v="0.79930417495029826"/>
    <n v="0.79930417495029826"/>
    <n v="0"/>
  </r>
  <r>
    <s v="教培"/>
    <s v="素质教育"/>
    <x v="8"/>
    <x v="3"/>
    <s v="C课后辅导"/>
    <x v="26"/>
    <x v="270"/>
    <x v="1"/>
    <n v="1379"/>
    <n v="64"/>
    <n v="0.82299999999999995"/>
    <n v="0.05"/>
    <n v="261"/>
    <n v="63"/>
    <n v="0.24"/>
    <n v="0.15"/>
    <n v="63"/>
    <n v="0.85000000000000009"/>
    <n v="13.118823529411767"/>
    <n v="11023"/>
    <n v="144608.79176470591"/>
    <n v="7.6856170668297905E-3"/>
    <n v="10.598465935158281"/>
    <n v="52.671999999999997"/>
    <n v="17"/>
  </r>
  <r>
    <s v="教培"/>
    <s v="素质教育"/>
    <x v="8"/>
    <x v="3"/>
    <s v="C课后辅导"/>
    <x v="25"/>
    <x v="271"/>
    <x v="1"/>
    <n v="21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16139795840342561"/>
    <n v="0.16139795840342561"/>
    <n v="0"/>
  </r>
  <r>
    <s v="教培"/>
    <s v="素质教育"/>
    <x v="8"/>
    <x v="3"/>
    <s v="C课后辅导"/>
    <x v="6"/>
    <x v="272"/>
    <x v="0"/>
    <n v="0"/>
    <n v="0"/>
    <n v="0.82299999999999995"/>
    <n v="0"/>
    <n v="0"/>
    <n v="0"/>
    <n v="0"/>
    <n v="0.15"/>
    <n v="0"/>
    <n v="0.85000000000000009"/>
    <n v="0"/>
    <n v="11023"/>
    <n v="0"/>
    <n v="7.6856170668297905E-3"/>
    <n v="0"/>
    <n v="0"/>
    <n v="0"/>
  </r>
  <r>
    <s v="教培"/>
    <s v="素质教育"/>
    <x v="8"/>
    <x v="3"/>
    <s v="C课后辅导"/>
    <x v="26"/>
    <x v="273"/>
    <x v="1"/>
    <n v="358"/>
    <n v="6"/>
    <n v="0.82299999999999995"/>
    <n v="0.02"/>
    <n v="21"/>
    <n v="6"/>
    <n v="0.28999999999999998"/>
    <n v="0.15"/>
    <n v="6"/>
    <n v="0.85000000000000009"/>
    <n v="1.2494117647058824"/>
    <n v="11023"/>
    <n v="13772.265882352942"/>
    <n v="7.6856170668297905E-3"/>
    <n v="2.7514509099250648"/>
    <n v="4.9379999999999997"/>
    <n v="0"/>
  </r>
  <r>
    <s v="教培"/>
    <s v="素质教育"/>
    <x v="8"/>
    <x v="3"/>
    <s v="C课后辅导"/>
    <x v="12"/>
    <x v="274"/>
    <x v="0"/>
    <n v="168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1.2911836672274049"/>
    <n v="1.2911836672274049"/>
    <n v="0"/>
  </r>
  <r>
    <s v="教培"/>
    <s v="素质教育"/>
    <x v="8"/>
    <x v="3"/>
    <s v="C课后辅导"/>
    <x v="5"/>
    <x v="275"/>
    <x v="0"/>
    <n v="280"/>
    <n v="2"/>
    <n v="0.82299999999999995"/>
    <n v="0.01"/>
    <n v="55"/>
    <n v="2"/>
    <n v="0.04"/>
    <n v="0.15"/>
    <n v="8.25"/>
    <n v="0.85000000000000009"/>
    <n v="7.7694117647058816"/>
    <n v="11023"/>
    <n v="85642.225882352926"/>
    <n v="7.6856170668297905E-3"/>
    <n v="2.1519727787123415"/>
    <n v="1.7979727787123414"/>
    <n v="1"/>
  </r>
  <r>
    <s v="教培"/>
    <s v="素质教育"/>
    <x v="8"/>
    <x v="3"/>
    <s v="C课后辅导"/>
    <x v="19"/>
    <x v="276"/>
    <x v="1"/>
    <n v="289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2.2211433323138094"/>
    <n v="2.2211433323138094"/>
    <n v="0"/>
  </r>
  <r>
    <s v="教培"/>
    <s v="素质教育"/>
    <x v="8"/>
    <x v="3"/>
    <s v="C课后辅导"/>
    <x v="4"/>
    <x v="277"/>
    <x v="1"/>
    <n v="373"/>
    <n v="2"/>
    <n v="0.82299999999999995"/>
    <n v="0.01"/>
    <n v="37"/>
    <n v="1"/>
    <n v="0.03"/>
    <n v="0.15"/>
    <n v="5.55"/>
    <n v="0.85000000000000009"/>
    <n v="5.5611764705882347"/>
    <n v="11023"/>
    <n v="61300.848235294114"/>
    <n v="7.6856170668297905E-3"/>
    <n v="2.866735165927512"/>
    <n v="2.5127351659275119"/>
    <n v="0"/>
  </r>
  <r>
    <s v="教培"/>
    <s v="素质教育"/>
    <x v="8"/>
    <x v="3"/>
    <s v="C课后辅导"/>
    <x v="14"/>
    <x v="278"/>
    <x v="1"/>
    <n v="793"/>
    <n v="0"/>
    <n v="0.82299999999999995"/>
    <n v="0"/>
    <n v="34"/>
    <n v="0"/>
    <n v="0"/>
    <n v="0.15"/>
    <n v="5.0999999999999996"/>
    <n v="0.85000000000000009"/>
    <n v="5.9999999999999991"/>
    <n v="11023"/>
    <n v="66137.999999999985"/>
    <n v="7.6856170668297905E-3"/>
    <n v="6.0946943339960242"/>
    <n v="6.0946943339960242"/>
    <n v="0"/>
  </r>
  <r>
    <s v="教培"/>
    <s v="素质教育"/>
    <x v="8"/>
    <x v="3"/>
    <s v="C课后辅导"/>
    <x v="3"/>
    <x v="279"/>
    <x v="0"/>
    <n v="448"/>
    <n v="0"/>
    <n v="0.82299999999999995"/>
    <n v="0"/>
    <n v="31"/>
    <n v="0"/>
    <n v="0"/>
    <n v="0.15"/>
    <n v="4.6499999999999995"/>
    <n v="0.85000000000000009"/>
    <n v="5.4705882352941169"/>
    <n v="11023"/>
    <n v="60302.294117647049"/>
    <n v="7.6856170668297905E-3"/>
    <n v="3.4431564459397461"/>
    <n v="3.4431564459397461"/>
    <n v="0"/>
  </r>
  <r>
    <s v="教培"/>
    <s v="素质教育"/>
    <x v="8"/>
    <x v="3"/>
    <s v="C课后辅导"/>
    <x v="4"/>
    <x v="281"/>
    <x v="1"/>
    <n v="75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0.57642128001223425"/>
    <n v="0.57642128001223425"/>
    <n v="0"/>
  </r>
  <r>
    <s v="教培"/>
    <s v="素质教育"/>
    <x v="8"/>
    <x v="3"/>
    <s v="C课后辅导"/>
    <x v="5"/>
    <x v="282"/>
    <x v="0"/>
    <n v="91"/>
    <n v="0"/>
    <n v="0.82299999999999995"/>
    <n v="0"/>
    <n v="12"/>
    <n v="0"/>
    <n v="0"/>
    <n v="0.15"/>
    <n v="1.7999999999999998"/>
    <n v="0.85000000000000009"/>
    <n v="2.117647058823529"/>
    <n v="11023"/>
    <n v="23342.823529411758"/>
    <n v="7.6856170668297905E-3"/>
    <n v="0.6993911530815109"/>
    <n v="0.6993911530815109"/>
    <n v="1"/>
  </r>
  <r>
    <s v="教培"/>
    <s v="素质教育"/>
    <x v="8"/>
    <x v="3"/>
    <s v="C课后辅导"/>
    <x v="10"/>
    <x v="283"/>
    <x v="0"/>
    <n v="510"/>
    <n v="3"/>
    <n v="0.82299999999999995"/>
    <n v="0.01"/>
    <n v="21"/>
    <n v="3"/>
    <n v="0.14000000000000001"/>
    <n v="0.15"/>
    <n v="3.15"/>
    <n v="0.85000000000000009"/>
    <n v="0.80117647058823527"/>
    <n v="11023"/>
    <n v="8831.3682352941178"/>
    <n v="7.6856170668297905E-3"/>
    <n v="3.9196647040831931"/>
    <n v="3.388664704083193"/>
    <n v="0"/>
  </r>
  <r>
    <s v="教培"/>
    <s v="素质教育"/>
    <x v="8"/>
    <x v="3"/>
    <s v="C课后辅导"/>
    <x v="3"/>
    <x v="284"/>
    <x v="0"/>
    <n v="1000"/>
    <n v="0"/>
    <n v="0.82299999999999995"/>
    <n v="0"/>
    <n v="8"/>
    <n v="0"/>
    <n v="0"/>
    <n v="0.15"/>
    <n v="1.2"/>
    <n v="0.85000000000000009"/>
    <n v="1.4117647058823528"/>
    <n v="11023"/>
    <n v="15561.882352941175"/>
    <n v="7.6856170668297905E-3"/>
    <n v="7.6856170668297903"/>
    <n v="7.6856170668297903"/>
    <n v="0"/>
  </r>
  <r>
    <s v="教培"/>
    <s v="素质教育"/>
    <x v="8"/>
    <x v="3"/>
    <s v="C课后辅导"/>
    <x v="6"/>
    <x v="285"/>
    <x v="0"/>
    <n v="214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1.6447220523015751"/>
    <n v="1.6447220523015751"/>
    <n v="0"/>
  </r>
  <r>
    <s v="教培"/>
    <s v="素质教育"/>
    <x v="8"/>
    <x v="3"/>
    <s v="C课后辅导"/>
    <x v="6"/>
    <x v="286"/>
    <x v="0"/>
    <n v="111"/>
    <n v="2"/>
    <n v="0.82299999999999995"/>
    <n v="0.02"/>
    <n v="6"/>
    <n v="2"/>
    <n v="0.33"/>
    <n v="0.15"/>
    <n v="2"/>
    <n v="0.85000000000000009"/>
    <n v="0.4164705882352942"/>
    <n v="11023"/>
    <n v="4590.7552941176482"/>
    <n v="7.6856170668297905E-3"/>
    <n v="0.85310349441810673"/>
    <n v="1.6459999999999999"/>
    <n v="0"/>
  </r>
  <r>
    <s v="教培"/>
    <s v="素质教育"/>
    <x v="8"/>
    <x v="3"/>
    <s v="C课后辅导"/>
    <x v="9"/>
    <x v="287"/>
    <x v="0"/>
    <n v="481"/>
    <n v="0"/>
    <n v="0.82299999999999995"/>
    <n v="0"/>
    <n v="16"/>
    <n v="0"/>
    <n v="0"/>
    <n v="0.15"/>
    <n v="2.4"/>
    <n v="0.85000000000000009"/>
    <n v="2.8235294117647056"/>
    <n v="11023"/>
    <n v="31123.76470588235"/>
    <n v="7.6856170668297905E-3"/>
    <n v="3.6967818091451292"/>
    <n v="3.6967818091451292"/>
    <n v="0"/>
  </r>
  <r>
    <s v="教培"/>
    <s v="素质教育"/>
    <x v="8"/>
    <x v="3"/>
    <s v="C课后辅导"/>
    <x v="14"/>
    <x v="288"/>
    <x v="1"/>
    <n v="386"/>
    <n v="0"/>
    <n v="0.82299999999999995"/>
    <n v="0"/>
    <n v="29"/>
    <n v="0"/>
    <n v="0"/>
    <n v="0.15"/>
    <n v="4.3499999999999996"/>
    <n v="0.85000000000000009"/>
    <n v="5.1176470588235281"/>
    <n v="11023"/>
    <n v="56411.823529411748"/>
    <n v="7.6856170668297905E-3"/>
    <n v="2.9666481877962991"/>
    <n v="2.9666481877962991"/>
    <n v="2"/>
  </r>
  <r>
    <s v="教培"/>
    <s v="素质教育"/>
    <x v="8"/>
    <x v="3"/>
    <s v="C课后辅导"/>
    <x v="8"/>
    <x v="289"/>
    <x v="0"/>
    <n v="86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0.66096306774736202"/>
    <n v="0.66096306774736202"/>
    <n v="0"/>
  </r>
  <r>
    <s v="教培"/>
    <s v="素质教育"/>
    <x v="8"/>
    <x v="3"/>
    <s v="C课后辅导"/>
    <x v="13"/>
    <x v="290"/>
    <x v="1"/>
    <n v="400"/>
    <n v="1"/>
    <n v="0.82299999999999995"/>
    <n v="0"/>
    <n v="14"/>
    <n v="1"/>
    <n v="7.0000000000000007E-2"/>
    <n v="0.15"/>
    <n v="2.1"/>
    <n v="0.85000000000000009"/>
    <n v="1.5023529411764707"/>
    <n v="11023"/>
    <n v="16560.436470588236"/>
    <n v="7.6856170668297905E-3"/>
    <n v="3.0742468267319163"/>
    <n v="2.8972468267319162"/>
    <n v="1"/>
  </r>
  <r>
    <s v="教培"/>
    <s v="素质教育"/>
    <x v="8"/>
    <x v="3"/>
    <s v="C课后辅导"/>
    <x v="13"/>
    <x v="291"/>
    <x v="1"/>
    <n v="407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3.1280461461997247"/>
    <n v="3.1280461461997247"/>
    <n v="0"/>
  </r>
  <r>
    <s v="教培"/>
    <s v="素质教育"/>
    <x v="8"/>
    <x v="3"/>
    <s v="C课后辅导"/>
    <x v="10"/>
    <x v="292"/>
    <x v="0"/>
    <n v="279"/>
    <n v="0"/>
    <n v="0.82299999999999995"/>
    <n v="0"/>
    <n v="8"/>
    <n v="0"/>
    <n v="0"/>
    <n v="0.15"/>
    <n v="1.2"/>
    <n v="0.85000000000000009"/>
    <n v="1.4117647058823528"/>
    <n v="11023"/>
    <n v="15561.882352941175"/>
    <n v="7.6856170668297905E-3"/>
    <n v="2.1442871616455115"/>
    <n v="2.1442871616455115"/>
    <n v="0"/>
  </r>
  <r>
    <s v="教培"/>
    <s v="素质教育"/>
    <x v="8"/>
    <x v="3"/>
    <s v="C课后辅导"/>
    <x v="26"/>
    <x v="293"/>
    <x v="1"/>
    <n v="412"/>
    <n v="0"/>
    <n v="0.82299999999999995"/>
    <n v="0"/>
    <n v="30"/>
    <n v="0"/>
    <n v="0"/>
    <n v="0.15"/>
    <n v="4.5"/>
    <n v="0.85000000000000009"/>
    <n v="5.2941176470588234"/>
    <n v="11023"/>
    <n v="58357.058823529413"/>
    <n v="7.6856170668297905E-3"/>
    <n v="3.1664742315338739"/>
    <n v="3.1664742315338739"/>
    <n v="0"/>
  </r>
  <r>
    <s v="教培"/>
    <s v="素质教育"/>
    <x v="8"/>
    <x v="3"/>
    <s v="C课后辅导"/>
    <x v="18"/>
    <x v="294"/>
    <x v="0"/>
    <n v="453"/>
    <n v="1"/>
    <n v="0.82299999999999995"/>
    <n v="0"/>
    <n v="58"/>
    <n v="1"/>
    <n v="0.02"/>
    <n v="0.15"/>
    <n v="8.6999999999999993"/>
    <n v="0.85000000000000009"/>
    <n v="9.2670588235294087"/>
    <n v="11023"/>
    <n v="102150.78941176466"/>
    <n v="7.6856170668297905E-3"/>
    <n v="3.4815845312738949"/>
    <n v="3.3045845312738948"/>
    <n v="0"/>
  </r>
  <r>
    <s v="教培"/>
    <s v="素质教育"/>
    <x v="8"/>
    <x v="3"/>
    <s v="C课后辅导"/>
    <x v="5"/>
    <x v="295"/>
    <x v="0"/>
    <n v="156"/>
    <n v="2"/>
    <n v="0.82299999999999995"/>
    <n v="0.01"/>
    <n v="4"/>
    <n v="2"/>
    <n v="0.5"/>
    <n v="0.15"/>
    <n v="2"/>
    <n v="0.85000000000000009"/>
    <n v="0.4164705882352942"/>
    <n v="11023"/>
    <n v="4590.7552941176482"/>
    <n v="7.6856170668297905E-3"/>
    <n v="1.1989562624254473"/>
    <n v="1.6459999999999999"/>
    <n v="0"/>
  </r>
  <r>
    <s v="教培"/>
    <s v="素质教育"/>
    <x v="8"/>
    <x v="3"/>
    <s v="C课后辅导"/>
    <x v="6"/>
    <x v="296"/>
    <x v="0"/>
    <n v="287"/>
    <n v="4"/>
    <n v="0.82299999999999995"/>
    <n v="0.01"/>
    <n v="14"/>
    <n v="4"/>
    <n v="0.28999999999999998"/>
    <n v="0.15"/>
    <n v="4"/>
    <n v="0.85000000000000009"/>
    <n v="0.83294117647058841"/>
    <n v="11023"/>
    <n v="9181.5105882352964"/>
    <n v="7.6856170668297905E-3"/>
    <n v="2.2057720981801499"/>
    <n v="3.2919999999999998"/>
    <n v="0"/>
  </r>
  <r>
    <s v="教培"/>
    <s v="素质教育"/>
    <x v="8"/>
    <x v="3"/>
    <s v="C课后辅导"/>
    <x v="12"/>
    <x v="297"/>
    <x v="0"/>
    <n v="76"/>
    <n v="0"/>
    <n v="0.82299999999999995"/>
    <n v="0"/>
    <n v="0"/>
    <n v="0"/>
    <n v="0"/>
    <n v="0.15"/>
    <n v="0"/>
    <n v="0.85000000000000009"/>
    <n v="0"/>
    <n v="11023"/>
    <n v="0"/>
    <n v="7.6856170668297905E-3"/>
    <n v="0.58410689707906405"/>
    <n v="0.58410689707906405"/>
    <n v="0"/>
  </r>
  <r>
    <s v="教培"/>
    <s v="素质教育"/>
    <x v="8"/>
    <x v="3"/>
    <s v="C课后辅导"/>
    <x v="31"/>
    <x v="298"/>
    <x v="1"/>
    <n v="308"/>
    <n v="0"/>
    <n v="0.82299999999999995"/>
    <n v="0"/>
    <n v="20"/>
    <n v="0"/>
    <n v="0"/>
    <n v="0.15"/>
    <n v="3"/>
    <n v="0.85000000000000009"/>
    <n v="3.5294117647058818"/>
    <n v="11023"/>
    <n v="38904.705882352937"/>
    <n v="7.6856170668297905E-3"/>
    <n v="2.3671700565835754"/>
    <n v="2.3671700565835754"/>
    <n v="0"/>
  </r>
  <r>
    <s v="教培"/>
    <s v="素质教育"/>
    <x v="8"/>
    <x v="3"/>
    <s v="C课后辅导"/>
    <x v="16"/>
    <x v="299"/>
    <x v="1"/>
    <n v="229"/>
    <n v="13"/>
    <n v="0.82299999999999995"/>
    <n v="0.06"/>
    <n v="27"/>
    <n v="12"/>
    <n v="0.44"/>
    <n v="0.15"/>
    <n v="12"/>
    <n v="0.85000000000000009"/>
    <n v="2.4988235294117649"/>
    <n v="11023"/>
    <n v="27544.531764705884"/>
    <n v="7.6856170668297905E-3"/>
    <n v="1.760006308304022"/>
    <n v="10.699"/>
    <n v="0"/>
  </r>
  <r>
    <s v="教培"/>
    <s v="素质教育"/>
    <x v="8"/>
    <x v="3"/>
    <s v="C课后辅导"/>
    <x v="7"/>
    <x v="300"/>
    <x v="0"/>
    <n v="482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3.7044674262119588"/>
    <n v="3.7044674262119588"/>
    <n v="0"/>
  </r>
  <r>
    <s v="教培"/>
    <s v="素质教育"/>
    <x v="8"/>
    <x v="3"/>
    <s v="C课后辅导"/>
    <x v="27"/>
    <x v="301"/>
    <x v="1"/>
    <n v="812"/>
    <n v="12"/>
    <n v="0.82299999999999995"/>
    <n v="0.01"/>
    <n v="76"/>
    <n v="12"/>
    <n v="0.16"/>
    <n v="0.15"/>
    <n v="12"/>
    <n v="0.85000000000000009"/>
    <n v="2.4988235294117649"/>
    <n v="11023"/>
    <n v="27544.531764705884"/>
    <n v="7.6856170668297905E-3"/>
    <n v="6.2407210582657902"/>
    <n v="9.8759999999999994"/>
    <n v="7"/>
  </r>
  <r>
    <s v="教培"/>
    <s v="素质教育"/>
    <x v="8"/>
    <x v="3"/>
    <s v="C课后辅导"/>
    <x v="7"/>
    <x v="302"/>
    <x v="0"/>
    <n v="174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1.3372973696283836"/>
    <n v="1.3372973696283836"/>
    <n v="0"/>
  </r>
  <r>
    <s v="教培"/>
    <s v="素质教育"/>
    <x v="8"/>
    <x v="3"/>
    <s v="C课后辅导"/>
    <x v="4"/>
    <x v="303"/>
    <x v="1"/>
    <n v="70"/>
    <n v="3"/>
    <n v="0.82299999999999995"/>
    <n v="0.04"/>
    <n v="10"/>
    <n v="3"/>
    <n v="0.3"/>
    <n v="0.15"/>
    <n v="3"/>
    <n v="0.85000000000000009"/>
    <n v="0.62470588235294122"/>
    <n v="11023"/>
    <n v="6886.1329411764709"/>
    <n v="7.6856170668297905E-3"/>
    <n v="0.53799319467808537"/>
    <n v="2.4689999999999999"/>
    <n v="0"/>
  </r>
  <r>
    <s v="教培"/>
    <s v="素质教育"/>
    <x v="8"/>
    <x v="3"/>
    <s v="C课后辅导"/>
    <x v="8"/>
    <x v="304"/>
    <x v="0"/>
    <n v="497"/>
    <n v="2"/>
    <n v="0.82299999999999995"/>
    <n v="0"/>
    <n v="22"/>
    <n v="2"/>
    <n v="0.09"/>
    <n v="0.15"/>
    <n v="3.3"/>
    <n v="0.85000000000000009"/>
    <n v="1.9458823529411762"/>
    <n v="11023"/>
    <n v="21449.461176470584"/>
    <n v="7.6856170668297905E-3"/>
    <n v="3.819751682214406"/>
    <n v="3.4657516822144059"/>
    <n v="3"/>
  </r>
  <r>
    <s v="教培"/>
    <s v="素质教育"/>
    <x v="8"/>
    <x v="3"/>
    <s v="C课后辅导"/>
    <x v="24"/>
    <x v="305"/>
    <x v="1"/>
    <n v="613"/>
    <n v="0"/>
    <n v="0.82299999999999995"/>
    <n v="0"/>
    <n v="22"/>
    <n v="0"/>
    <n v="0"/>
    <n v="0.15"/>
    <n v="3.3"/>
    <n v="0.85000000000000009"/>
    <n v="3.8823529411764701"/>
    <n v="11023"/>
    <n v="42795.176470588231"/>
    <n v="7.6856170668297905E-3"/>
    <n v="4.7112832619666616"/>
    <n v="4.7112832619666616"/>
    <n v="0"/>
  </r>
  <r>
    <s v="教培"/>
    <s v="素质教育"/>
    <x v="8"/>
    <x v="3"/>
    <s v="C课后辅导"/>
    <x v="29"/>
    <x v="306"/>
    <x v="1"/>
    <n v="64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49187949227710659"/>
    <n v="0.49187949227710659"/>
    <n v="0"/>
  </r>
  <r>
    <s v="教培"/>
    <s v="素质教育"/>
    <x v="8"/>
    <x v="3"/>
    <s v="C课后辅导"/>
    <x v="13"/>
    <x v="307"/>
    <x v="1"/>
    <n v="230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1.7676919253708518"/>
    <n v="1.7676919253708518"/>
    <n v="0"/>
  </r>
  <r>
    <s v="教培"/>
    <s v="素质教育"/>
    <x v="8"/>
    <x v="3"/>
    <s v="C课后辅导"/>
    <x v="4"/>
    <x v="308"/>
    <x v="1"/>
    <n v="89"/>
    <n v="3"/>
    <n v="0.82299999999999995"/>
    <n v="0.03"/>
    <n v="9"/>
    <n v="3"/>
    <n v="0.33"/>
    <n v="0.15"/>
    <n v="3"/>
    <n v="0.85000000000000009"/>
    <n v="0.62470588235294122"/>
    <n v="11023"/>
    <n v="6886.1329411764709"/>
    <n v="7.6856170668297905E-3"/>
    <n v="0.6840199189478513"/>
    <n v="2.4689999999999999"/>
    <n v="3"/>
  </r>
  <r>
    <s v="教培"/>
    <s v="素质教育"/>
    <x v="8"/>
    <x v="3"/>
    <s v="C课后辅导"/>
    <x v="23"/>
    <x v="309"/>
    <x v="1"/>
    <n v="473"/>
    <n v="0"/>
    <n v="0.82299999999999995"/>
    <n v="0"/>
    <n v="12"/>
    <n v="0"/>
    <n v="0"/>
    <n v="0.15"/>
    <n v="1.7999999999999998"/>
    <n v="0.85000000000000009"/>
    <n v="2.117647058823529"/>
    <n v="11023"/>
    <n v="23342.823529411758"/>
    <n v="7.6856170668297905E-3"/>
    <n v="3.6352968726104908"/>
    <n v="3.6352968726104908"/>
    <n v="0"/>
  </r>
  <r>
    <s v="教培"/>
    <s v="素质教育"/>
    <x v="8"/>
    <x v="3"/>
    <s v="C课后辅导"/>
    <x v="2"/>
    <x v="310"/>
    <x v="1"/>
    <n v="793"/>
    <n v="2"/>
    <n v="0.82299999999999995"/>
    <n v="0"/>
    <n v="11"/>
    <n v="2"/>
    <n v="0.18"/>
    <n v="0.15"/>
    <n v="2"/>
    <n v="0.85000000000000009"/>
    <n v="0.4164705882352942"/>
    <n v="11023"/>
    <n v="4590.7552941176482"/>
    <n v="7.6856170668297905E-3"/>
    <n v="6.0946943339960242"/>
    <n v="5.7406943339960241"/>
    <n v="0"/>
  </r>
  <r>
    <s v="教培"/>
    <s v="素质教育"/>
    <x v="8"/>
    <x v="3"/>
    <s v="C课后辅导"/>
    <x v="12"/>
    <x v="311"/>
    <x v="0"/>
    <n v="5"/>
    <n v="0"/>
    <n v="0.82299999999999995"/>
    <n v="0"/>
    <n v="0"/>
    <n v="0"/>
    <n v="0"/>
    <n v="0.15"/>
    <n v="0"/>
    <n v="0.85000000000000009"/>
    <n v="0"/>
    <n v="11023"/>
    <n v="0"/>
    <n v="7.6856170668297905E-3"/>
    <n v="3.8428085334148952E-2"/>
    <n v="3.8428085334148952E-2"/>
    <n v="0"/>
  </r>
  <r>
    <s v="教培"/>
    <s v="素质教育"/>
    <x v="8"/>
    <x v="3"/>
    <s v="C课后辅导"/>
    <x v="29"/>
    <x v="312"/>
    <x v="1"/>
    <n v="172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1.321926135494724"/>
    <n v="1.321926135494724"/>
    <n v="0"/>
  </r>
  <r>
    <s v="教培"/>
    <s v="素质教育"/>
    <x v="8"/>
    <x v="3"/>
    <s v="C课后辅导"/>
    <x v="24"/>
    <x v="313"/>
    <x v="1"/>
    <n v="512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3.9350359382168527"/>
    <n v="3.9350359382168527"/>
    <n v="0"/>
  </r>
  <r>
    <s v="教培"/>
    <s v="素质教育"/>
    <x v="8"/>
    <x v="3"/>
    <s v="C课后辅导"/>
    <x v="4"/>
    <x v="314"/>
    <x v="1"/>
    <n v="128"/>
    <n v="0"/>
    <n v="0.82299999999999995"/>
    <n v="0"/>
    <n v="9"/>
    <n v="0"/>
    <n v="0"/>
    <n v="0.15"/>
    <n v="1.3499999999999999"/>
    <n v="0.85000000000000009"/>
    <n v="1.5882352941176467"/>
    <n v="11023"/>
    <n v="17507.117647058822"/>
    <n v="7.6856170668297905E-3"/>
    <n v="0.98375898455421318"/>
    <n v="0.98375898455421318"/>
    <n v="0"/>
  </r>
  <r>
    <s v="教培"/>
    <s v="素质教育"/>
    <x v="8"/>
    <x v="3"/>
    <s v="C课后辅导"/>
    <x v="27"/>
    <x v="315"/>
    <x v="1"/>
    <n v="689"/>
    <n v="1"/>
    <n v="0.82299999999999995"/>
    <n v="0"/>
    <n v="14"/>
    <n v="1"/>
    <n v="7.0000000000000007E-2"/>
    <n v="0.15"/>
    <n v="2.1"/>
    <n v="0.85000000000000009"/>
    <n v="1.5023529411764707"/>
    <n v="11023"/>
    <n v="16560.436470588236"/>
    <n v="7.6856170668297905E-3"/>
    <n v="5.2953901590457253"/>
    <n v="5.1183901590457257"/>
    <n v="0"/>
  </r>
  <r>
    <s v="教培"/>
    <s v="素质教育"/>
    <x v="8"/>
    <x v="3"/>
    <s v="C课后辅导"/>
    <x v="26"/>
    <x v="316"/>
    <x v="1"/>
    <n v="671"/>
    <n v="3"/>
    <n v="0.82299999999999995"/>
    <n v="0"/>
    <n v="61"/>
    <n v="2"/>
    <n v="0.03"/>
    <n v="0.15"/>
    <n v="9.15"/>
    <n v="0.85000000000000009"/>
    <n v="8.828235294117647"/>
    <n v="11023"/>
    <n v="97313.637647058829"/>
    <n v="7.6856170668297905E-3"/>
    <n v="5.1570490518427894"/>
    <n v="4.6260490518427897"/>
    <n v="1"/>
  </r>
  <r>
    <s v="教培"/>
    <s v="素质教育"/>
    <x v="8"/>
    <x v="3"/>
    <s v="C课后辅导"/>
    <x v="30"/>
    <x v="317"/>
    <x v="2"/>
    <n v="1"/>
    <n v="0"/>
    <n v="0.82299999999999995"/>
    <n v="0"/>
    <n v="0"/>
    <n v="0"/>
    <n v="0"/>
    <n v="0.15"/>
    <n v="0"/>
    <n v="0.85000000000000009"/>
    <n v="0"/>
    <n v="11023"/>
    <n v="0"/>
    <n v="7.6856170668297905E-3"/>
    <n v="7.6856170668297905E-3"/>
    <n v="7.6856170668297905E-3"/>
    <n v="0"/>
  </r>
  <r>
    <s v="教培"/>
    <s v="素质教育"/>
    <x v="8"/>
    <x v="3"/>
    <s v="C课后辅导"/>
    <x v="26"/>
    <x v="318"/>
    <x v="1"/>
    <n v="448"/>
    <n v="7"/>
    <n v="0.82299999999999995"/>
    <n v="0.02"/>
    <n v="52"/>
    <n v="7"/>
    <n v="0.13"/>
    <n v="0.15"/>
    <n v="7.8"/>
    <n v="0.85000000000000009"/>
    <n v="2.3988235294117648"/>
    <n v="11023"/>
    <n v="26442.231764705884"/>
    <n v="7.6856170668297905E-3"/>
    <n v="3.4431564459397461"/>
    <n v="5.7609999999999992"/>
    <n v="5"/>
  </r>
  <r>
    <s v="教培"/>
    <s v="素质教育"/>
    <x v="8"/>
    <x v="3"/>
    <s v="C课后辅导"/>
    <x v="18"/>
    <x v="319"/>
    <x v="0"/>
    <n v="209"/>
    <n v="0"/>
    <n v="0.82299999999999995"/>
    <n v="0"/>
    <n v="14"/>
    <n v="0"/>
    <n v="0"/>
    <n v="0.15"/>
    <n v="2.1"/>
    <n v="0.85000000000000009"/>
    <n v="2.4705882352941173"/>
    <n v="11023"/>
    <n v="27233.294117647056"/>
    <n v="7.6856170668297905E-3"/>
    <n v="1.6062939669674261"/>
    <n v="1.6062939669674261"/>
    <n v="0"/>
  </r>
  <r>
    <s v="教培"/>
    <s v="素质教育"/>
    <x v="8"/>
    <x v="3"/>
    <s v="C课后辅导"/>
    <x v="18"/>
    <x v="320"/>
    <x v="0"/>
    <n v="227"/>
    <n v="0"/>
    <n v="0.82299999999999995"/>
    <n v="0"/>
    <n v="14"/>
    <n v="0"/>
    <n v="0"/>
    <n v="0.15"/>
    <n v="2.1"/>
    <n v="0.85000000000000009"/>
    <n v="2.4705882352941173"/>
    <n v="11023"/>
    <n v="27233.294117647056"/>
    <n v="7.6856170668297905E-3"/>
    <n v="1.7446350741703625"/>
    <n v="1.7446350741703625"/>
    <n v="0"/>
  </r>
  <r>
    <s v="教培"/>
    <s v="素质教育"/>
    <x v="8"/>
    <x v="3"/>
    <s v="C课后辅导"/>
    <x v="24"/>
    <x v="321"/>
    <x v="1"/>
    <n v="221"/>
    <n v="0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1.6985213717693837"/>
    <n v="1.6985213717693837"/>
    <n v="0"/>
  </r>
  <r>
    <s v="教培"/>
    <s v="素质教育"/>
    <x v="8"/>
    <x v="3"/>
    <s v="C课后辅导"/>
    <x v="6"/>
    <x v="322"/>
    <x v="0"/>
    <n v="60"/>
    <n v="1"/>
    <n v="0.82299999999999995"/>
    <n v="0.02"/>
    <n v="5"/>
    <n v="0"/>
    <n v="0"/>
    <n v="0.15"/>
    <n v="0.75"/>
    <n v="0.85000000000000009"/>
    <n v="0.88235294117647045"/>
    <n v="11023"/>
    <n v="9726.1764705882342"/>
    <n v="7.6856170668297905E-3"/>
    <n v="0.4611370240097874"/>
    <n v="0.82299999999999995"/>
    <n v="0"/>
  </r>
  <r>
    <s v="教培"/>
    <s v="素质教育"/>
    <x v="8"/>
    <x v="3"/>
    <s v="C课后辅导"/>
    <x v="22"/>
    <x v="323"/>
    <x v="1"/>
    <n v="72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55336442881174497"/>
    <n v="0.55336442881174497"/>
    <n v="0"/>
  </r>
  <r>
    <s v="教培"/>
    <s v="素质教育"/>
    <x v="8"/>
    <x v="3"/>
    <s v="C课后辅导"/>
    <x v="5"/>
    <x v="324"/>
    <x v="0"/>
    <n v="267"/>
    <n v="15"/>
    <n v="0.82299999999999995"/>
    <n v="0.06"/>
    <n v="103"/>
    <n v="15"/>
    <n v="0.15"/>
    <n v="0.15"/>
    <n v="15.45"/>
    <n v="0.85000000000000009"/>
    <n v="3.6529411764705877"/>
    <n v="11023"/>
    <n v="40266.370588235288"/>
    <n v="7.6856170668297905E-3"/>
    <n v="2.0520597568435539"/>
    <n v="12.344999999999999"/>
    <n v="7"/>
  </r>
  <r>
    <s v="教培"/>
    <s v="素质教育"/>
    <x v="8"/>
    <x v="3"/>
    <s v="C课后辅导"/>
    <x v="22"/>
    <x v="325"/>
    <x v="1"/>
    <n v="33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25362536320538309"/>
    <n v="0.25362536320538309"/>
    <n v="0"/>
  </r>
  <r>
    <s v="教培"/>
    <s v="素质教育"/>
    <x v="8"/>
    <x v="3"/>
    <s v="C课后辅导"/>
    <x v="7"/>
    <x v="326"/>
    <x v="0"/>
    <n v="390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2.9973906560636183"/>
    <n v="2.9973906560636183"/>
    <n v="0"/>
  </r>
  <r>
    <s v="教培"/>
    <s v="素质教育"/>
    <x v="8"/>
    <x v="3"/>
    <s v="C课后辅导"/>
    <x v="13"/>
    <x v="327"/>
    <x v="1"/>
    <n v="191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1.46795285976449"/>
    <n v="1.46795285976449"/>
    <n v="0"/>
  </r>
  <r>
    <s v="教培"/>
    <s v="素质教育"/>
    <x v="8"/>
    <x v="3"/>
    <s v="C课后辅导"/>
    <x v="25"/>
    <x v="328"/>
    <x v="1"/>
    <n v="4"/>
    <n v="0"/>
    <n v="0.82299999999999995"/>
    <n v="0"/>
    <n v="0"/>
    <n v="0"/>
    <n v="0"/>
    <n v="0.15"/>
    <n v="0"/>
    <n v="0.85000000000000009"/>
    <n v="0"/>
    <n v="11023"/>
    <n v="0"/>
    <n v="7.6856170668297905E-3"/>
    <n v="3.0742468267319162E-2"/>
    <n v="3.0742468267319162E-2"/>
    <n v="0"/>
  </r>
  <r>
    <s v="教培"/>
    <s v="素质教育"/>
    <x v="8"/>
    <x v="3"/>
    <s v="C课后辅导"/>
    <x v="27"/>
    <x v="329"/>
    <x v="1"/>
    <n v="229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1.760006308304022"/>
    <n v="1.760006308304022"/>
    <n v="0"/>
  </r>
  <r>
    <s v="教培"/>
    <s v="素质教育"/>
    <x v="8"/>
    <x v="3"/>
    <s v="C课后辅导"/>
    <x v="15"/>
    <x v="330"/>
    <x v="1"/>
    <n v="134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1.029872686955192"/>
    <n v="1.029872686955192"/>
    <n v="0"/>
  </r>
  <r>
    <s v="教培"/>
    <s v="素质教育"/>
    <x v="8"/>
    <x v="3"/>
    <s v="C课后辅导"/>
    <x v="10"/>
    <x v="331"/>
    <x v="0"/>
    <n v="97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0.74550485548248968"/>
    <n v="0.74550485548248968"/>
    <n v="0"/>
  </r>
  <r>
    <s v="教培"/>
    <s v="素质教育"/>
    <x v="8"/>
    <x v="3"/>
    <s v="C课后辅导"/>
    <x v="21"/>
    <x v="332"/>
    <x v="1"/>
    <n v="991"/>
    <n v="3"/>
    <n v="0.82299999999999995"/>
    <n v="0"/>
    <n v="52"/>
    <n v="3"/>
    <n v="0.06"/>
    <n v="0.15"/>
    <n v="7.8"/>
    <n v="0.85000000000000009"/>
    <n v="6.2717647058823518"/>
    <n v="11023"/>
    <n v="69133.662352941159"/>
    <n v="7.6856170668297905E-3"/>
    <n v="7.6164465132283228"/>
    <n v="7.0854465132283231"/>
    <n v="0"/>
  </r>
  <r>
    <s v="教培"/>
    <s v="素质教育"/>
    <x v="8"/>
    <x v="3"/>
    <s v="C课后辅导"/>
    <x v="24"/>
    <x v="333"/>
    <x v="1"/>
    <n v="222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1.7062069888362135"/>
    <n v="1.7062069888362135"/>
    <n v="0"/>
  </r>
  <r>
    <s v="教培"/>
    <s v="素质教育"/>
    <x v="8"/>
    <x v="3"/>
    <s v="C课后辅导"/>
    <x v="13"/>
    <x v="334"/>
    <x v="1"/>
    <n v="334"/>
    <n v="0"/>
    <n v="0.82299999999999995"/>
    <n v="0"/>
    <n v="14"/>
    <n v="0"/>
    <n v="0"/>
    <n v="0.15"/>
    <n v="2.1"/>
    <n v="0.85000000000000009"/>
    <n v="2.4705882352941173"/>
    <n v="11023"/>
    <n v="27233.294117647056"/>
    <n v="7.6856170668297905E-3"/>
    <n v="2.5669961003211501"/>
    <n v="2.5669961003211501"/>
    <n v="0"/>
  </r>
  <r>
    <s v="教培"/>
    <s v="素质教育"/>
    <x v="8"/>
    <x v="3"/>
    <s v="C课后辅导"/>
    <x v="2"/>
    <x v="335"/>
    <x v="1"/>
    <n v="429"/>
    <n v="1"/>
    <n v="0.82299999999999995"/>
    <n v="0"/>
    <n v="15"/>
    <n v="1"/>
    <n v="7.0000000000000007E-2"/>
    <n v="0.15"/>
    <n v="2.25"/>
    <n v="0.85000000000000009"/>
    <n v="1.6788235294117646"/>
    <n v="11023"/>
    <n v="18505.671764705879"/>
    <n v="7.6856170668297905E-3"/>
    <n v="3.2971297216699802"/>
    <n v="3.1201297216699801"/>
    <n v="0"/>
  </r>
  <r>
    <s v="教培"/>
    <s v="素质教育"/>
    <x v="8"/>
    <x v="3"/>
    <s v="C课后辅导"/>
    <x v="29"/>
    <x v="336"/>
    <x v="1"/>
    <n v="1225"/>
    <n v="19"/>
    <n v="0.82299999999999995"/>
    <n v="0.02"/>
    <n v="140"/>
    <n v="19"/>
    <n v="0.14000000000000001"/>
    <n v="0.15"/>
    <n v="21"/>
    <n v="0.85000000000000009"/>
    <n v="6.3094117647058834"/>
    <n v="11023"/>
    <n v="69548.645882352954"/>
    <n v="7.6856170668297905E-3"/>
    <n v="9.4148809068664931"/>
    <n v="15.636999999999999"/>
    <n v="5"/>
  </r>
  <r>
    <s v="教培"/>
    <s v="素质教育"/>
    <x v="8"/>
    <x v="3"/>
    <s v="C课后辅导"/>
    <x v="23"/>
    <x v="337"/>
    <x v="1"/>
    <n v="119"/>
    <n v="0"/>
    <n v="0.82299999999999995"/>
    <n v="0"/>
    <n v="12"/>
    <n v="0"/>
    <n v="0"/>
    <n v="0.15"/>
    <n v="1.7999999999999998"/>
    <n v="0.85000000000000009"/>
    <n v="2.117647058823529"/>
    <n v="11023"/>
    <n v="23342.823529411758"/>
    <n v="7.6856170668297905E-3"/>
    <n v="0.91458843095274511"/>
    <n v="0.91458843095274511"/>
    <n v="0"/>
  </r>
  <r>
    <s v="教培"/>
    <s v="素质教育"/>
    <x v="8"/>
    <x v="3"/>
    <s v="C课后辅导"/>
    <x v="13"/>
    <x v="338"/>
    <x v="1"/>
    <n v="200"/>
    <n v="0"/>
    <n v="0.82299999999999995"/>
    <n v="0"/>
    <n v="0"/>
    <n v="0"/>
    <n v="0"/>
    <n v="0.15"/>
    <n v="0"/>
    <n v="0.85000000000000009"/>
    <n v="0"/>
    <n v="11023"/>
    <n v="0"/>
    <n v="7.6856170668297905E-3"/>
    <n v="1.5371234133659581"/>
    <n v="1.5371234133659581"/>
    <n v="0"/>
  </r>
  <r>
    <s v="教培"/>
    <s v="素质教育"/>
    <x v="8"/>
    <x v="3"/>
    <s v="C课后辅导"/>
    <x v="10"/>
    <x v="339"/>
    <x v="0"/>
    <n v="1422"/>
    <n v="0"/>
    <n v="0.82299999999999995"/>
    <n v="0"/>
    <n v="45"/>
    <n v="0"/>
    <n v="0"/>
    <n v="0.15"/>
    <n v="6.75"/>
    <n v="0.85000000000000009"/>
    <n v="7.9411764705882346"/>
    <n v="11023"/>
    <n v="87535.588235294112"/>
    <n v="7.6856170668297905E-3"/>
    <n v="10.928947469031963"/>
    <n v="10.928947469031963"/>
    <n v="0"/>
  </r>
  <r>
    <s v="教培"/>
    <s v="素质教育"/>
    <x v="8"/>
    <x v="3"/>
    <s v="C课后辅导"/>
    <x v="7"/>
    <x v="340"/>
    <x v="0"/>
    <n v="188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1.4448960085640006"/>
    <n v="1.4448960085640006"/>
    <n v="0"/>
  </r>
  <r>
    <s v="教培"/>
    <s v="素质教育"/>
    <x v="8"/>
    <x v="3"/>
    <s v="C课后辅导"/>
    <x v="3"/>
    <x v="341"/>
    <x v="0"/>
    <n v="360"/>
    <n v="0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2.7668221440587244"/>
    <n v="2.7668221440587244"/>
    <n v="0"/>
  </r>
  <r>
    <s v="教培"/>
    <s v="素质教育"/>
    <x v="8"/>
    <x v="3"/>
    <s v="C课后辅导"/>
    <x v="23"/>
    <x v="342"/>
    <x v="1"/>
    <n v="36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27668221440587248"/>
    <n v="0.27668221440587248"/>
    <n v="0"/>
  </r>
  <r>
    <s v="教培"/>
    <s v="素质教育"/>
    <x v="8"/>
    <x v="3"/>
    <s v="C课后辅导"/>
    <x v="25"/>
    <x v="343"/>
    <x v="1"/>
    <n v="102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78393294081663867"/>
    <n v="0.78393294081663867"/>
    <n v="0"/>
  </r>
  <r>
    <s v="教培"/>
    <s v="素质教育"/>
    <x v="8"/>
    <x v="3"/>
    <s v="C课后辅导"/>
    <x v="25"/>
    <x v="344"/>
    <x v="1"/>
    <n v="8"/>
    <n v="0"/>
    <n v="0.82299999999999995"/>
    <n v="0"/>
    <n v="0"/>
    <n v="0"/>
    <n v="0"/>
    <n v="0.15"/>
    <n v="0"/>
    <n v="0.85000000000000009"/>
    <n v="0"/>
    <n v="11023"/>
    <n v="0"/>
    <n v="7.6856170668297905E-3"/>
    <n v="6.1484936534638324E-2"/>
    <n v="6.1484936534638324E-2"/>
    <n v="0"/>
  </r>
  <r>
    <s v="教培"/>
    <s v="素质教育"/>
    <x v="8"/>
    <x v="3"/>
    <s v="C课后辅导"/>
    <x v="4"/>
    <x v="345"/>
    <x v="1"/>
    <n v="8"/>
    <n v="0"/>
    <n v="0.82299999999999995"/>
    <n v="0"/>
    <n v="0"/>
    <n v="0"/>
    <n v="0"/>
    <n v="0.15"/>
    <n v="0"/>
    <n v="0.85000000000000009"/>
    <n v="0"/>
    <n v="11023"/>
    <n v="0"/>
    <n v="7.6856170668297905E-3"/>
    <n v="6.1484936534638324E-2"/>
    <n v="6.1484936534638324E-2"/>
    <n v="0"/>
  </r>
  <r>
    <s v="教培"/>
    <s v="素质教育"/>
    <x v="8"/>
    <x v="3"/>
    <s v="C课后辅导"/>
    <x v="24"/>
    <x v="346"/>
    <x v="1"/>
    <n v="23"/>
    <n v="0"/>
    <n v="0.82299999999999995"/>
    <n v="0"/>
    <n v="0"/>
    <n v="0"/>
    <n v="0"/>
    <n v="0.15"/>
    <n v="0"/>
    <n v="0.85000000000000009"/>
    <n v="0"/>
    <n v="11023"/>
    <n v="0"/>
    <n v="7.6856170668297905E-3"/>
    <n v="0.17676919253708517"/>
    <n v="0.17676919253708517"/>
    <n v="0"/>
  </r>
  <r>
    <s v="教培"/>
    <s v="素质教育"/>
    <x v="8"/>
    <x v="3"/>
    <s v="C课后辅导"/>
    <x v="25"/>
    <x v="347"/>
    <x v="1"/>
    <n v="14"/>
    <n v="0"/>
    <n v="0.82299999999999995"/>
    <n v="0"/>
    <n v="0"/>
    <n v="0"/>
    <n v="0"/>
    <n v="0.15"/>
    <n v="0"/>
    <n v="0.85000000000000009"/>
    <n v="0"/>
    <n v="11023"/>
    <n v="0"/>
    <n v="7.6856170668297905E-3"/>
    <n v="0.10759863893561707"/>
    <n v="0.10759863893561707"/>
    <n v="0"/>
  </r>
  <r>
    <s v="教培"/>
    <s v="素质教育"/>
    <x v="8"/>
    <x v="3"/>
    <s v="C课后辅导"/>
    <x v="30"/>
    <x v="348"/>
    <x v="2"/>
    <n v="0"/>
    <n v="0"/>
    <n v="0.82299999999999995"/>
    <n v="0"/>
    <n v="0"/>
    <n v="0"/>
    <n v="0"/>
    <n v="0.15"/>
    <n v="0"/>
    <n v="0.85000000000000009"/>
    <n v="0"/>
    <n v="11023"/>
    <n v="0"/>
    <n v="7.6856170668297905E-3"/>
    <n v="0"/>
    <n v="0"/>
    <n v="0"/>
  </r>
  <r>
    <s v="教培"/>
    <s v="素质教育"/>
    <x v="8"/>
    <x v="3"/>
    <s v="C课后辅导"/>
    <x v="22"/>
    <x v="349"/>
    <x v="1"/>
    <n v="125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0.96070213335372379"/>
    <n v="0.96070213335372379"/>
    <n v="0"/>
  </r>
  <r>
    <s v="教培"/>
    <s v="素质教育"/>
    <x v="8"/>
    <x v="3"/>
    <s v="C课后辅导"/>
    <x v="20"/>
    <x v="350"/>
    <x v="0"/>
    <n v="44"/>
    <n v="0"/>
    <n v="0.82299999999999995"/>
    <n v="0"/>
    <n v="0"/>
    <n v="0"/>
    <n v="0"/>
    <n v="0.15"/>
    <n v="0"/>
    <n v="0.85000000000000009"/>
    <n v="0"/>
    <n v="11023"/>
    <n v="0"/>
    <n v="7.6856170668297905E-3"/>
    <n v="0.33816715094051075"/>
    <n v="0.33816715094051075"/>
    <n v="0"/>
  </r>
  <r>
    <s v="教培"/>
    <s v="素质教育"/>
    <x v="8"/>
    <x v="3"/>
    <s v="C课后辅导"/>
    <x v="6"/>
    <x v="351"/>
    <x v="0"/>
    <n v="36"/>
    <n v="0"/>
    <n v="0.82299999999999995"/>
    <n v="0"/>
    <n v="4"/>
    <n v="0"/>
    <n v="0"/>
    <n v="0.15"/>
    <n v="0.6"/>
    <n v="0.85000000000000009"/>
    <n v="0.70588235294117641"/>
    <n v="11023"/>
    <n v="7780.9411764705874"/>
    <n v="7.6856170668297905E-3"/>
    <n v="0.27668221440587248"/>
    <n v="0.27668221440587248"/>
    <n v="0"/>
  </r>
  <r>
    <s v="教培"/>
    <s v="素质教育"/>
    <x v="8"/>
    <x v="3"/>
    <s v="C课后辅导"/>
    <x v="4"/>
    <x v="352"/>
    <x v="1"/>
    <n v="61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4688226410766172"/>
    <n v="0.4688226410766172"/>
    <n v="0"/>
  </r>
  <r>
    <s v="教培"/>
    <s v="素质教育"/>
    <x v="8"/>
    <x v="3"/>
    <s v="C课后辅导"/>
    <x v="13"/>
    <x v="353"/>
    <x v="1"/>
    <n v="382"/>
    <n v="0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2.9359057195289799"/>
    <n v="2.9359057195289799"/>
    <n v="0"/>
  </r>
  <r>
    <s v="教培"/>
    <s v="素质教育"/>
    <x v="8"/>
    <x v="3"/>
    <s v="C课后辅导"/>
    <x v="3"/>
    <x v="354"/>
    <x v="0"/>
    <n v="505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3.8812366187490444"/>
    <n v="3.8812366187490444"/>
    <n v="0"/>
  </r>
  <r>
    <s v="教培"/>
    <s v="素质教育"/>
    <x v="8"/>
    <x v="3"/>
    <s v="C课后辅导"/>
    <x v="33"/>
    <x v="355"/>
    <x v="2"/>
    <n v="685"/>
    <n v="0"/>
    <n v="0.82299999999999995"/>
    <n v="0"/>
    <n v="23"/>
    <n v="0"/>
    <n v="0"/>
    <n v="0.15"/>
    <n v="3.4499999999999997"/>
    <n v="0.85000000000000009"/>
    <n v="4.0588235294117636"/>
    <n v="11023"/>
    <n v="44740.411764705874"/>
    <n v="7.6856170668297905E-3"/>
    <n v="5.2646476907784061"/>
    <n v="5.2646476907784061"/>
    <n v="0"/>
  </r>
  <r>
    <s v="教培"/>
    <s v="素质教育"/>
    <x v="8"/>
    <x v="3"/>
    <s v="C课后辅导"/>
    <x v="10"/>
    <x v="356"/>
    <x v="0"/>
    <n v="463"/>
    <n v="0"/>
    <n v="0.82299999999999995"/>
    <n v="0"/>
    <n v="7"/>
    <n v="0"/>
    <n v="0"/>
    <n v="0.15"/>
    <n v="1.05"/>
    <n v="0.85000000000000009"/>
    <n v="1.2352941176470587"/>
    <n v="11023"/>
    <n v="13616.647058823528"/>
    <n v="7.6856170668297905E-3"/>
    <n v="3.5584407019421929"/>
    <n v="3.5584407019421929"/>
    <n v="1"/>
  </r>
  <r>
    <s v="教培"/>
    <s v="素质教育"/>
    <x v="8"/>
    <x v="3"/>
    <s v="C课后辅导"/>
    <x v="16"/>
    <x v="357"/>
    <x v="1"/>
    <n v="257"/>
    <n v="3"/>
    <n v="0.82299999999999995"/>
    <n v="0.01"/>
    <n v="24"/>
    <n v="3"/>
    <n v="0.13"/>
    <n v="0.15"/>
    <n v="3.5999999999999996"/>
    <n v="0.85000000000000009"/>
    <n v="1.3305882352941172"/>
    <n v="11023"/>
    <n v="14667.074117647053"/>
    <n v="7.6856170668297905E-3"/>
    <n v="1.9752035861752562"/>
    <n v="2.4689999999999999"/>
    <n v="0"/>
  </r>
  <r>
    <s v="教培"/>
    <s v="素质教育"/>
    <x v="8"/>
    <x v="3"/>
    <s v="C课后辅导"/>
    <x v="19"/>
    <x v="358"/>
    <x v="1"/>
    <n v="63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0.48419387521027679"/>
    <n v="0.48419387521027679"/>
    <n v="0"/>
  </r>
  <r>
    <s v="教培"/>
    <s v="素质教育"/>
    <x v="8"/>
    <x v="3"/>
    <s v="C课后辅导"/>
    <x v="16"/>
    <x v="359"/>
    <x v="1"/>
    <n v="85"/>
    <n v="2"/>
    <n v="0.82299999999999995"/>
    <n v="0.02"/>
    <n v="17"/>
    <n v="2"/>
    <n v="0.12"/>
    <n v="0.15"/>
    <n v="2.5499999999999998"/>
    <n v="0.85000000000000009"/>
    <n v="1.0635294117647056"/>
    <n v="11023"/>
    <n v="11723.28470588235"/>
    <n v="7.6856170668297905E-3"/>
    <n v="0.65327745068053222"/>
    <n v="1.6459999999999999"/>
    <n v="0"/>
  </r>
  <r>
    <s v="教培"/>
    <s v="素质教育"/>
    <x v="8"/>
    <x v="3"/>
    <s v="C课后辅导"/>
    <x v="19"/>
    <x v="360"/>
    <x v="1"/>
    <n v="66"/>
    <n v="0"/>
    <n v="0.82299999999999995"/>
    <n v="0"/>
    <n v="0"/>
    <n v="0"/>
    <n v="0"/>
    <n v="0.15"/>
    <n v="0"/>
    <n v="0.85000000000000009"/>
    <n v="0"/>
    <n v="11023"/>
    <n v="0"/>
    <n v="7.6856170668297905E-3"/>
    <n v="0.50725072641076618"/>
    <n v="0.50725072641076618"/>
    <n v="0"/>
  </r>
  <r>
    <s v="教培"/>
    <s v="素质教育"/>
    <x v="8"/>
    <x v="3"/>
    <s v="C课后辅导"/>
    <x v="8"/>
    <x v="361"/>
    <x v="0"/>
    <n v="92"/>
    <n v="0"/>
    <n v="0.82299999999999995"/>
    <n v="0"/>
    <n v="3"/>
    <n v="0"/>
    <n v="0"/>
    <n v="0.15"/>
    <n v="0.44999999999999996"/>
    <n v="0.85000000000000009"/>
    <n v="0.52941176470588225"/>
    <n v="11023"/>
    <n v="5835.7058823529396"/>
    <n v="7.6856170668297905E-3"/>
    <n v="0.70707677014834069"/>
    <n v="0.70707677014834069"/>
    <n v="0"/>
  </r>
  <r>
    <s v="教培"/>
    <s v="素质教育"/>
    <x v="8"/>
    <x v="3"/>
    <s v="C课后辅导"/>
    <x v="6"/>
    <x v="362"/>
    <x v="0"/>
    <n v="253"/>
    <n v="1"/>
    <n v="0.82299999999999995"/>
    <n v="0"/>
    <n v="10"/>
    <n v="0"/>
    <n v="0"/>
    <n v="0.15"/>
    <n v="1.5"/>
    <n v="0.85000000000000009"/>
    <n v="1.7647058823529409"/>
    <n v="11023"/>
    <n v="19452.352941176468"/>
    <n v="7.6856170668297905E-3"/>
    <n v="1.944461117907937"/>
    <n v="1.7674611179079369"/>
    <n v="0"/>
  </r>
  <r>
    <s v="教培"/>
    <s v="素质教育"/>
    <x v="8"/>
    <x v="3"/>
    <s v="C课后辅导"/>
    <x v="31"/>
    <x v="363"/>
    <x v="1"/>
    <n v="1"/>
    <n v="0"/>
    <n v="0.82299999999999995"/>
    <n v="0"/>
    <n v="0"/>
    <n v="0"/>
    <n v="0"/>
    <n v="0.15"/>
    <n v="0"/>
    <n v="0.85000000000000009"/>
    <n v="0"/>
    <n v="11023"/>
    <n v="0"/>
    <n v="7.6856170668297905E-3"/>
    <n v="7.6856170668297905E-3"/>
    <n v="7.6856170668297905E-3"/>
    <n v="0"/>
  </r>
  <r>
    <s v="教培"/>
    <s v="素质教育"/>
    <x v="8"/>
    <x v="3"/>
    <s v="C课后辅导"/>
    <x v="10"/>
    <x v="364"/>
    <x v="0"/>
    <n v="109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83773226028444714"/>
    <n v="0.83773226028444714"/>
    <n v="0"/>
  </r>
  <r>
    <s v="教培"/>
    <s v="素质教育"/>
    <x v="8"/>
    <x v="3"/>
    <s v="C课后辅导"/>
    <x v="6"/>
    <x v="365"/>
    <x v="0"/>
    <n v="116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0.89153157975225572"/>
    <n v="0.89153157975225572"/>
    <n v="0"/>
  </r>
  <r>
    <s v="教培"/>
    <s v="素质教育"/>
    <x v="8"/>
    <x v="3"/>
    <s v="C课后辅导"/>
    <x v="19"/>
    <x v="366"/>
    <x v="1"/>
    <n v="89"/>
    <n v="0"/>
    <n v="0.82299999999999995"/>
    <n v="0"/>
    <n v="1"/>
    <n v="0"/>
    <n v="0"/>
    <n v="0.15"/>
    <n v="0.15"/>
    <n v="0.85000000000000009"/>
    <n v="0.1764705882352941"/>
    <n v="11023"/>
    <n v="1945.2352941176468"/>
    <n v="7.6856170668297905E-3"/>
    <n v="0.6840199189478513"/>
    <n v="0.6840199189478513"/>
    <n v="0"/>
  </r>
  <r>
    <s v="教培"/>
    <s v="素质教育"/>
    <x v="8"/>
    <x v="3"/>
    <s v="C课后辅导"/>
    <x v="27"/>
    <x v="367"/>
    <x v="1"/>
    <n v="272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2.0904878421777031"/>
    <n v="2.0904878421777031"/>
    <n v="0"/>
  </r>
  <r>
    <s v="教培"/>
    <s v="素质教育"/>
    <x v="8"/>
    <x v="3"/>
    <s v="C课后辅导"/>
    <x v="27"/>
    <x v="368"/>
    <x v="1"/>
    <n v="544"/>
    <n v="0"/>
    <n v="0.82299999999999995"/>
    <n v="0"/>
    <n v="2"/>
    <n v="0"/>
    <n v="0"/>
    <n v="0.15"/>
    <n v="0.3"/>
    <n v="0.85000000000000009"/>
    <n v="0.3529411764705882"/>
    <n v="11023"/>
    <n v="3890.4705882352937"/>
    <n v="7.6856170668297905E-3"/>
    <n v="4.1809756843554062"/>
    <n v="4.1809756843554062"/>
    <n v="0"/>
  </r>
  <r>
    <s v="教培"/>
    <s v="素质教育"/>
    <x v="8"/>
    <x v="3"/>
    <s v="C课后辅导"/>
    <x v="27"/>
    <x v="369"/>
    <x v="1"/>
    <n v="547"/>
    <n v="0"/>
    <n v="0.82299999999999995"/>
    <n v="0"/>
    <n v="5"/>
    <n v="0"/>
    <n v="0"/>
    <n v="0.15"/>
    <n v="0.75"/>
    <n v="0.85000000000000009"/>
    <n v="0.88235294117647045"/>
    <n v="11023"/>
    <n v="9726.1764705882342"/>
    <n v="7.6856170668297905E-3"/>
    <n v="4.2040325355558954"/>
    <n v="4.2040325355558954"/>
    <n v="0"/>
  </r>
  <r>
    <s v="教培"/>
    <s v="素质教育"/>
    <x v="8"/>
    <x v="3"/>
    <s v="C课后辅导"/>
    <x v="19"/>
    <x v="370"/>
    <x v="1"/>
    <n v="241"/>
    <n v="0"/>
    <n v="0.82299999999999995"/>
    <n v="0"/>
    <n v="6"/>
    <n v="0"/>
    <n v="0"/>
    <n v="0.15"/>
    <n v="0.89999999999999991"/>
    <n v="0.85000000000000009"/>
    <n v="1.0588235294117645"/>
    <n v="11023"/>
    <n v="11671.411764705879"/>
    <n v="7.6856170668297905E-3"/>
    <n v="1.8522337131059794"/>
    <n v="1.8522337131059794"/>
    <n v="0"/>
  </r>
  <r>
    <s v="教培"/>
    <s v="素质教育"/>
    <x v="8"/>
    <x v="3"/>
    <s v="C课后辅导"/>
    <x v="9"/>
    <x v="371"/>
    <x v="0"/>
    <n v="185"/>
    <n v="3"/>
    <n v="0.82299999999999995"/>
    <n v="0.02"/>
    <n v="2"/>
    <n v="2"/>
    <n v="1"/>
    <n v="0.15"/>
    <n v="2"/>
    <n v="0.85000000000000009"/>
    <n v="0.4164705882352942"/>
    <n v="11023"/>
    <n v="4590.7552941176482"/>
    <n v="7.6856170668297905E-3"/>
    <n v="1.4218391573635112"/>
    <n v="2.4689999999999999"/>
    <n v="0"/>
  </r>
  <r>
    <s v="教培"/>
    <s v="素质教育"/>
    <x v="9"/>
    <x v="0"/>
    <s v="1S留学机构"/>
    <x v="0"/>
    <x v="0"/>
    <x v="0"/>
    <n v="329"/>
    <n v="100"/>
    <n v="0.80900000000000005"/>
    <n v="0.3"/>
    <n v="29"/>
    <n v="27"/>
    <n v="0.93"/>
    <n v="1"/>
    <n v="29"/>
    <n v="0.85000000000000009"/>
    <n v="8.4199999999999964"/>
    <n v="22192"/>
    <n v="186856.63999999993"/>
    <n v="0.3408450704225352"/>
    <n v="112.13802816901408"/>
    <n v="93.038028169014083"/>
    <n v="11"/>
  </r>
  <r>
    <s v="教培"/>
    <s v="素质教育"/>
    <x v="9"/>
    <x v="0"/>
    <s v="1S留学机构"/>
    <x v="1"/>
    <x v="1"/>
    <x v="1"/>
    <n v="239"/>
    <n v="76"/>
    <n v="0.80900000000000005"/>
    <n v="0.32"/>
    <n v="30"/>
    <n v="29"/>
    <n v="0.97"/>
    <n v="1"/>
    <n v="30"/>
    <n v="0.85000000000000009"/>
    <n v="7.692941176470586"/>
    <n v="22192"/>
    <n v="170721.75058823524"/>
    <n v="0.3408450704225352"/>
    <n v="81.461971830985917"/>
    <n v="66.945971830985911"/>
    <n v="33"/>
  </r>
  <r>
    <s v="教培"/>
    <s v="素质教育"/>
    <x v="9"/>
    <x v="1"/>
    <s v="A留学机构"/>
    <x v="2"/>
    <x v="2"/>
    <x v="1"/>
    <n v="140"/>
    <n v="49"/>
    <n v="0.80900000000000005"/>
    <n v="0.35"/>
    <n v="17"/>
    <n v="17"/>
    <n v="1"/>
    <n v="1"/>
    <n v="17"/>
    <n v="0.85000000000000009"/>
    <n v="3.8199999999999985"/>
    <n v="21243"/>
    <n v="81148.259999999966"/>
    <n v="0.33450905624404198"/>
    <n v="46.831267874165874"/>
    <n v="39.641000000000005"/>
    <n v="31"/>
  </r>
  <r>
    <s v="教培"/>
    <s v="素质教育"/>
    <x v="9"/>
    <x v="1"/>
    <s v="A留学机构"/>
    <x v="3"/>
    <x v="3"/>
    <x v="0"/>
    <n v="210"/>
    <n v="62"/>
    <n v="0.80900000000000005"/>
    <n v="0.3"/>
    <n v="22"/>
    <n v="22"/>
    <n v="1"/>
    <n v="1"/>
    <n v="22"/>
    <n v="0.85000000000000009"/>
    <n v="4.943529411764704"/>
    <n v="21243"/>
    <n v="105015.39529411761"/>
    <n v="0.33450905624404198"/>
    <n v="70.246901811248819"/>
    <n v="58.40490181124882"/>
    <n v="25"/>
  </r>
  <r>
    <s v="教培"/>
    <s v="素质教育"/>
    <x v="9"/>
    <x v="1"/>
    <s v="A留学机构"/>
    <x v="4"/>
    <x v="4"/>
    <x v="1"/>
    <n v="151"/>
    <n v="44"/>
    <n v="0.80900000000000005"/>
    <n v="0.28999999999999998"/>
    <n v="20"/>
    <n v="19"/>
    <n v="0.95"/>
    <n v="1"/>
    <n v="20"/>
    <n v="0.85000000000000009"/>
    <n v="5.4458823529411751"/>
    <n v="21243"/>
    <n v="115686.87882352938"/>
    <n v="0.33450905624404198"/>
    <n v="50.510867492850338"/>
    <n v="42.106867492850341"/>
    <n v="29"/>
  </r>
  <r>
    <s v="教培"/>
    <s v="素质教育"/>
    <x v="9"/>
    <x v="1"/>
    <s v="A留学机构"/>
    <x v="5"/>
    <x v="5"/>
    <x v="0"/>
    <n v="188"/>
    <n v="56"/>
    <n v="0.80900000000000005"/>
    <n v="0.3"/>
    <n v="39"/>
    <n v="38"/>
    <n v="0.97"/>
    <n v="1"/>
    <n v="39"/>
    <n v="0.85000000000000009"/>
    <n v="9.7152941176470566"/>
    <n v="21243"/>
    <n v="206381.99294117643"/>
    <n v="0.33450905624404198"/>
    <n v="62.887702573879892"/>
    <n v="52.191702573879894"/>
    <n v="21"/>
  </r>
  <r>
    <s v="教培"/>
    <s v="素质教育"/>
    <x v="9"/>
    <x v="1"/>
    <s v="A留学机构"/>
    <x v="6"/>
    <x v="6"/>
    <x v="0"/>
    <n v="109"/>
    <n v="31"/>
    <n v="0.80900000000000005"/>
    <n v="0.28000000000000003"/>
    <n v="22"/>
    <n v="22"/>
    <n v="1"/>
    <n v="1"/>
    <n v="22"/>
    <n v="0.85000000000000009"/>
    <n v="4.943529411764704"/>
    <n v="21243"/>
    <n v="105015.39529411761"/>
    <n v="0.33450905624404198"/>
    <n v="36.461487130600574"/>
    <n v="30.540487130600575"/>
    <n v="17"/>
  </r>
  <r>
    <s v="教培"/>
    <s v="素质教育"/>
    <x v="9"/>
    <x v="1"/>
    <s v="A留学机构"/>
    <x v="3"/>
    <x v="7"/>
    <x v="0"/>
    <n v="251"/>
    <n v="77"/>
    <n v="0.80900000000000005"/>
    <n v="0.31"/>
    <n v="36"/>
    <n v="35"/>
    <n v="0.97"/>
    <n v="1"/>
    <n v="36"/>
    <n v="0.85000000000000009"/>
    <n v="9.0411764705882316"/>
    <n v="21243"/>
    <n v="192061.7117647058"/>
    <n v="0.33450905624404198"/>
    <n v="83.961773117254538"/>
    <n v="69.254773117254544"/>
    <n v="8"/>
  </r>
  <r>
    <s v="教培"/>
    <s v="素质教育"/>
    <x v="9"/>
    <x v="2"/>
    <s v="B留学机构"/>
    <x v="3"/>
    <x v="8"/>
    <x v="0"/>
    <n v="57"/>
    <n v="11"/>
    <n v="0.80900000000000005"/>
    <n v="0.19"/>
    <n v="4"/>
    <n v="4"/>
    <n v="1"/>
    <n v="1"/>
    <n v="4"/>
    <n v="0.85000000000000009"/>
    <n v="0.89882352941176435"/>
    <n v="22119"/>
    <n v="19881.077647058817"/>
    <n v="0.27966101694915257"/>
    <n v="15.940677966101697"/>
    <n v="13.839677966101698"/>
    <n v="7"/>
  </r>
  <r>
    <s v="教培"/>
    <s v="素质教育"/>
    <x v="9"/>
    <x v="2"/>
    <s v="B留学机构"/>
    <x v="3"/>
    <x v="9"/>
    <x v="0"/>
    <n v="51"/>
    <n v="11"/>
    <n v="0.80900000000000005"/>
    <n v="0.22"/>
    <n v="7"/>
    <n v="7"/>
    <n v="1"/>
    <n v="1"/>
    <n v="7"/>
    <n v="0.85000000000000009"/>
    <n v="1.5729411764705878"/>
    <n v="22119"/>
    <n v="34791.88588235293"/>
    <n v="0.27966101694915257"/>
    <n v="14.262711864406782"/>
    <n v="12.161711864406783"/>
    <n v="10"/>
  </r>
  <r>
    <s v="教培"/>
    <s v="素质教育"/>
    <x v="9"/>
    <x v="2"/>
    <s v="B留学机构"/>
    <x v="7"/>
    <x v="10"/>
    <x v="0"/>
    <n v="19"/>
    <n v="5"/>
    <n v="0.80900000000000005"/>
    <n v="0.26"/>
    <n v="3"/>
    <n v="3"/>
    <n v="1"/>
    <n v="1"/>
    <n v="3"/>
    <n v="0.85000000000000009"/>
    <n v="0.67411764705882327"/>
    <n v="22119"/>
    <n v="14910.808235294111"/>
    <n v="0.27966101694915257"/>
    <n v="5.3135593220338988"/>
    <n v="4.3585593220338987"/>
    <n v="1"/>
  </r>
  <r>
    <s v="教培"/>
    <s v="素质教育"/>
    <x v="9"/>
    <x v="2"/>
    <s v="B留学机构"/>
    <x v="8"/>
    <x v="11"/>
    <x v="0"/>
    <n v="42"/>
    <n v="12"/>
    <n v="0.80900000000000005"/>
    <n v="0.28999999999999998"/>
    <n v="10"/>
    <n v="10"/>
    <n v="1"/>
    <n v="1"/>
    <n v="10"/>
    <n v="0.85000000000000009"/>
    <n v="2.2470588235294109"/>
    <n v="22119"/>
    <n v="49702.694117647043"/>
    <n v="0.27966101694915257"/>
    <n v="11.745762711864408"/>
    <n v="9.7080000000000002"/>
    <n v="1"/>
  </r>
  <r>
    <s v="教培"/>
    <s v="素质教育"/>
    <x v="9"/>
    <x v="2"/>
    <s v="B留学机构"/>
    <x v="9"/>
    <x v="12"/>
    <x v="0"/>
    <n v="63"/>
    <n v="14"/>
    <n v="0.80900000000000005"/>
    <n v="0.22"/>
    <n v="9"/>
    <n v="9"/>
    <n v="1"/>
    <n v="1"/>
    <n v="9"/>
    <n v="0.85000000000000009"/>
    <n v="2.0223529411764698"/>
    <n v="22119"/>
    <n v="44732.424705882338"/>
    <n v="0.27966101694915257"/>
    <n v="17.618644067796613"/>
    <n v="14.944644067796613"/>
    <n v="2"/>
  </r>
  <r>
    <s v="教培"/>
    <s v="素质教育"/>
    <x v="9"/>
    <x v="2"/>
    <s v="B留学机构"/>
    <x v="10"/>
    <x v="13"/>
    <x v="0"/>
    <n v="62"/>
    <n v="22"/>
    <n v="0.80900000000000005"/>
    <n v="0.35"/>
    <n v="23"/>
    <n v="21"/>
    <n v="0.91"/>
    <n v="1"/>
    <n v="23"/>
    <n v="0.85000000000000009"/>
    <n v="7.0717647058823516"/>
    <n v="22119"/>
    <n v="156420.36352941173"/>
    <n v="0.27966101694915257"/>
    <n v="17.33898305084746"/>
    <n v="17.798000000000002"/>
    <n v="15"/>
  </r>
  <r>
    <s v="教培"/>
    <s v="素质教育"/>
    <x v="9"/>
    <x v="2"/>
    <s v="B留学机构"/>
    <x v="11"/>
    <x v="14"/>
    <x v="1"/>
    <n v="68"/>
    <n v="17"/>
    <n v="0.80900000000000005"/>
    <n v="0.25"/>
    <n v="5"/>
    <n v="5"/>
    <n v="1"/>
    <n v="1"/>
    <n v="5"/>
    <n v="0.85000000000000009"/>
    <n v="1.1235294117647054"/>
    <n v="22119"/>
    <n v="24851.347058823521"/>
    <n v="0.27966101694915257"/>
    <n v="19.016949152542374"/>
    <n v="15.769949152542374"/>
    <n v="4"/>
  </r>
  <r>
    <s v="教培"/>
    <s v="素质教育"/>
    <x v="9"/>
    <x v="2"/>
    <s v="B留学机构"/>
    <x v="5"/>
    <x v="15"/>
    <x v="0"/>
    <n v="62"/>
    <n v="21"/>
    <n v="0.80900000000000005"/>
    <n v="0.34"/>
    <n v="12"/>
    <n v="12"/>
    <n v="1"/>
    <n v="1"/>
    <n v="12"/>
    <n v="0.85000000000000009"/>
    <n v="2.6964705882352931"/>
    <n v="22119"/>
    <n v="59643.232941176444"/>
    <n v="0.27966101694915257"/>
    <n v="17.33898305084746"/>
    <n v="16.989000000000001"/>
    <n v="11"/>
  </r>
  <r>
    <s v="教培"/>
    <s v="素质教育"/>
    <x v="9"/>
    <x v="2"/>
    <s v="B留学机构"/>
    <x v="2"/>
    <x v="16"/>
    <x v="1"/>
    <n v="35"/>
    <n v="11"/>
    <n v="0.80900000000000005"/>
    <n v="0.31"/>
    <n v="2"/>
    <n v="2"/>
    <n v="1"/>
    <n v="1"/>
    <n v="2"/>
    <n v="0.85000000000000009"/>
    <n v="0.44941176470588218"/>
    <n v="22119"/>
    <n v="9940.5388235294085"/>
    <n v="0.27966101694915257"/>
    <n v="9.7881355932203409"/>
    <n v="8.8990000000000009"/>
    <n v="4"/>
  </r>
  <r>
    <s v="教培"/>
    <s v="素质教育"/>
    <x v="9"/>
    <x v="2"/>
    <s v="B留学机构"/>
    <x v="12"/>
    <x v="17"/>
    <x v="0"/>
    <n v="37"/>
    <n v="11"/>
    <n v="0.80900000000000005"/>
    <n v="0.3"/>
    <n v="8"/>
    <n v="8"/>
    <n v="1"/>
    <n v="1"/>
    <n v="8"/>
    <n v="0.85000000000000009"/>
    <n v="1.7976470588235287"/>
    <n v="22119"/>
    <n v="39762.155294117634"/>
    <n v="0.27966101694915257"/>
    <n v="10.347457627118645"/>
    <n v="8.8990000000000009"/>
    <n v="8"/>
  </r>
  <r>
    <s v="教培"/>
    <s v="素质教育"/>
    <x v="9"/>
    <x v="2"/>
    <s v="B留学机构"/>
    <x v="13"/>
    <x v="18"/>
    <x v="1"/>
    <n v="77"/>
    <n v="25"/>
    <n v="0.80900000000000005"/>
    <n v="0.32"/>
    <n v="13"/>
    <n v="13"/>
    <n v="1"/>
    <n v="1"/>
    <n v="13"/>
    <n v="0.85000000000000009"/>
    <n v="2.9211764705882342"/>
    <n v="22119"/>
    <n v="64613.502352941148"/>
    <n v="0.27966101694915257"/>
    <n v="21.533898305084747"/>
    <n v="20.225000000000001"/>
    <n v="1"/>
  </r>
  <r>
    <s v="教培"/>
    <s v="素质教育"/>
    <x v="9"/>
    <x v="2"/>
    <s v="B留学机构"/>
    <x v="14"/>
    <x v="19"/>
    <x v="1"/>
    <n v="119"/>
    <n v="25"/>
    <n v="0.80900000000000005"/>
    <n v="0.21"/>
    <n v="20"/>
    <n v="20"/>
    <n v="1"/>
    <n v="1"/>
    <n v="20"/>
    <n v="0.85000000000000009"/>
    <n v="4.4941176470588218"/>
    <n v="22119"/>
    <n v="99405.388235294085"/>
    <n v="0.27966101694915257"/>
    <n v="33.279661016949156"/>
    <n v="28.504661016949157"/>
    <n v="12"/>
  </r>
  <r>
    <s v="教培"/>
    <s v="素质教育"/>
    <x v="9"/>
    <x v="2"/>
    <s v="B留学机构"/>
    <x v="5"/>
    <x v="20"/>
    <x v="0"/>
    <n v="34"/>
    <n v="5"/>
    <n v="0.80900000000000005"/>
    <n v="0.15"/>
    <n v="4"/>
    <n v="4"/>
    <n v="1"/>
    <n v="1"/>
    <n v="4"/>
    <n v="0.85000000000000009"/>
    <n v="0.89882352941176435"/>
    <n v="22119"/>
    <n v="19881.077647058817"/>
    <n v="0.27966101694915257"/>
    <n v="9.5084745762711869"/>
    <n v="8.5534745762711868"/>
    <n v="0"/>
  </r>
  <r>
    <s v="教培"/>
    <s v="素质教育"/>
    <x v="9"/>
    <x v="2"/>
    <s v="B留学机构"/>
    <x v="9"/>
    <x v="21"/>
    <x v="0"/>
    <n v="56"/>
    <n v="10"/>
    <n v="0.80900000000000005"/>
    <n v="0.18"/>
    <n v="4"/>
    <n v="4"/>
    <n v="1"/>
    <n v="1"/>
    <n v="4"/>
    <n v="0.85000000000000009"/>
    <n v="0.89882352941176435"/>
    <n v="22119"/>
    <n v="19881.077647058817"/>
    <n v="0.27966101694915257"/>
    <n v="15.661016949152543"/>
    <n v="13.751016949152543"/>
    <n v="6"/>
  </r>
  <r>
    <s v="教培"/>
    <s v="素质教育"/>
    <x v="9"/>
    <x v="2"/>
    <s v="B留学机构"/>
    <x v="2"/>
    <x v="22"/>
    <x v="1"/>
    <n v="106"/>
    <n v="21"/>
    <n v="0.80900000000000005"/>
    <n v="0.2"/>
    <n v="13"/>
    <n v="12"/>
    <n v="0.92"/>
    <n v="1"/>
    <n v="13"/>
    <n v="0.85000000000000009"/>
    <n v="3.872941176470587"/>
    <n v="22119"/>
    <n v="85665.585882352912"/>
    <n v="0.27966101694915257"/>
    <n v="29.644067796610173"/>
    <n v="25.633067796610174"/>
    <n v="10"/>
  </r>
  <r>
    <s v="教培"/>
    <s v="素质教育"/>
    <x v="9"/>
    <x v="2"/>
    <s v="B留学机构"/>
    <x v="15"/>
    <x v="23"/>
    <x v="1"/>
    <n v="113"/>
    <n v="34"/>
    <n v="0.80900000000000005"/>
    <n v="0.3"/>
    <n v="26"/>
    <n v="25"/>
    <n v="0.96"/>
    <n v="1"/>
    <n v="26"/>
    <n v="0.85000000000000009"/>
    <n v="6.7941176470588207"/>
    <n v="22119"/>
    <n v="150279.08823529407"/>
    <n v="0.27966101694915257"/>
    <n v="31.601694915254242"/>
    <n v="27.506"/>
    <n v="2"/>
  </r>
  <r>
    <s v="教培"/>
    <s v="素质教育"/>
    <x v="9"/>
    <x v="2"/>
    <s v="B留学机构"/>
    <x v="16"/>
    <x v="24"/>
    <x v="1"/>
    <n v="137"/>
    <n v="34"/>
    <n v="0.80900000000000005"/>
    <n v="0.25"/>
    <n v="25"/>
    <n v="25"/>
    <n v="1"/>
    <n v="1"/>
    <n v="25"/>
    <n v="0.85000000000000009"/>
    <n v="5.6176470588235272"/>
    <n v="22119"/>
    <n v="124256.73529411759"/>
    <n v="0.27966101694915257"/>
    <n v="38.313559322033903"/>
    <n v="31.819559322033903"/>
    <n v="3"/>
  </r>
  <r>
    <s v="教培"/>
    <s v="素质教育"/>
    <x v="9"/>
    <x v="2"/>
    <s v="B留学机构"/>
    <x v="17"/>
    <x v="25"/>
    <x v="1"/>
    <n v="101"/>
    <n v="31"/>
    <n v="0.80900000000000005"/>
    <n v="0.31"/>
    <n v="14"/>
    <n v="14"/>
    <n v="1"/>
    <n v="1"/>
    <n v="14"/>
    <n v="0.85000000000000009"/>
    <n v="3.1458823529411757"/>
    <n v="22119"/>
    <n v="69583.77176470586"/>
    <n v="0.27966101694915257"/>
    <n v="28.245762711864408"/>
    <n v="25.079000000000001"/>
    <n v="5"/>
  </r>
  <r>
    <s v="教培"/>
    <s v="素质教育"/>
    <x v="9"/>
    <x v="2"/>
    <s v="B留学机构"/>
    <x v="18"/>
    <x v="26"/>
    <x v="0"/>
    <n v="87"/>
    <n v="19"/>
    <n v="0.80900000000000005"/>
    <n v="0.22"/>
    <n v="11"/>
    <n v="9"/>
    <n v="0.82"/>
    <n v="1"/>
    <n v="11"/>
    <n v="0.85000000000000009"/>
    <n v="4.3752941176470577"/>
    <n v="22119"/>
    <n v="96777.130588235275"/>
    <n v="0.27966101694915257"/>
    <n v="24.330508474576273"/>
    <n v="20.701508474576272"/>
    <n v="6"/>
  </r>
  <r>
    <s v="教培"/>
    <s v="素质教育"/>
    <x v="9"/>
    <x v="2"/>
    <s v="B留学机构"/>
    <x v="14"/>
    <x v="27"/>
    <x v="1"/>
    <n v="90"/>
    <n v="21"/>
    <n v="0.80900000000000005"/>
    <n v="0.23"/>
    <n v="13"/>
    <n v="12"/>
    <n v="0.92"/>
    <n v="1"/>
    <n v="13"/>
    <n v="0.85000000000000009"/>
    <n v="3.872941176470587"/>
    <n v="22119"/>
    <n v="85665.585882352912"/>
    <n v="0.27966101694915257"/>
    <n v="25.16949152542373"/>
    <n v="21.158491525423731"/>
    <n v="0"/>
  </r>
  <r>
    <s v="教培"/>
    <s v="素质教育"/>
    <x v="9"/>
    <x v="3"/>
    <s v="C留学机构"/>
    <x v="19"/>
    <x v="28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0"/>
    <x v="29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30"/>
    <x v="0"/>
    <n v="2"/>
    <n v="1"/>
    <n v="0.80900000000000005"/>
    <n v="0.5"/>
    <n v="0"/>
    <n v="0"/>
    <n v="0"/>
    <n v="1"/>
    <n v="0"/>
    <n v="0.85000000000000009"/>
    <n v="0"/>
    <n v="15914"/>
    <n v="0"/>
    <n v="0.11865712713263622"/>
    <n v="0.23731425426527245"/>
    <n v="0.80900000000000005"/>
    <n v="0"/>
  </r>
  <r>
    <s v="教培"/>
    <s v="素质教育"/>
    <x v="9"/>
    <x v="3"/>
    <s v="C留学机构"/>
    <x v="9"/>
    <x v="31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3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6"/>
    <x v="33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8"/>
    <x v="34"/>
    <x v="0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1"/>
  </r>
  <r>
    <s v="教培"/>
    <s v="素质教育"/>
    <x v="9"/>
    <x v="3"/>
    <s v="C留学机构"/>
    <x v="20"/>
    <x v="35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4"/>
    <x v="36"/>
    <x v="1"/>
    <n v="14"/>
    <n v="1"/>
    <n v="0.80900000000000005"/>
    <n v="7.0000000000000007E-2"/>
    <n v="1"/>
    <n v="1"/>
    <n v="1"/>
    <n v="1"/>
    <n v="1"/>
    <n v="0.85000000000000009"/>
    <n v="0.22470588235294109"/>
    <n v="15914"/>
    <n v="3575.9694117647045"/>
    <n v="0.11865712713263622"/>
    <n v="1.6611997798569071"/>
    <n v="1.4701997798569071"/>
    <n v="0"/>
  </r>
  <r>
    <s v="教培"/>
    <s v="素质教育"/>
    <x v="9"/>
    <x v="3"/>
    <s v="C留学机构"/>
    <x v="21"/>
    <x v="3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"/>
    <x v="38"/>
    <x v="0"/>
    <n v="24"/>
    <n v="3"/>
    <n v="0.80900000000000005"/>
    <n v="0.13"/>
    <n v="3"/>
    <n v="3"/>
    <n v="1"/>
    <n v="1"/>
    <n v="3"/>
    <n v="0.85000000000000009"/>
    <n v="0.67411764705882327"/>
    <n v="15914"/>
    <n v="10727.908235294113"/>
    <n v="0.11865712713263622"/>
    <n v="2.8477710511832695"/>
    <n v="2.427"/>
    <n v="0"/>
  </r>
  <r>
    <s v="教培"/>
    <s v="素质教育"/>
    <x v="9"/>
    <x v="3"/>
    <s v="C留学机构"/>
    <x v="22"/>
    <x v="3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3"/>
    <x v="40"/>
    <x v="1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14"/>
    <x v="41"/>
    <x v="1"/>
    <n v="47"/>
    <n v="1"/>
    <n v="0.80900000000000005"/>
    <n v="0.02"/>
    <n v="0"/>
    <n v="0"/>
    <n v="0"/>
    <n v="1"/>
    <n v="0"/>
    <n v="0.85000000000000009"/>
    <n v="0"/>
    <n v="15914"/>
    <n v="0"/>
    <n v="0.11865712713263622"/>
    <n v="5.5768849752339023"/>
    <n v="5.3858849752339024"/>
    <n v="2"/>
  </r>
  <r>
    <s v="教培"/>
    <s v="素质教育"/>
    <x v="9"/>
    <x v="3"/>
    <s v="C留学机构"/>
    <x v="12"/>
    <x v="4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43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3"/>
    <x v="44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5"/>
    <x v="45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2"/>
    <x v="46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4"/>
    <x v="4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4"/>
    <x v="4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49"/>
    <x v="1"/>
    <n v="13"/>
    <n v="4"/>
    <n v="0.80900000000000005"/>
    <n v="0.31"/>
    <n v="3"/>
    <n v="3"/>
    <n v="1"/>
    <n v="1"/>
    <n v="3"/>
    <n v="0.85000000000000009"/>
    <n v="0.67411764705882327"/>
    <n v="15914"/>
    <n v="10727.908235294113"/>
    <n v="0.11865712713263622"/>
    <n v="1.5425426527242709"/>
    <n v="3.2360000000000002"/>
    <n v="0"/>
  </r>
  <r>
    <s v="教培"/>
    <s v="素质教育"/>
    <x v="9"/>
    <x v="3"/>
    <s v="C留学机构"/>
    <x v="20"/>
    <x v="50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4"/>
    <x v="51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8"/>
    <x v="52"/>
    <x v="0"/>
    <n v="9"/>
    <n v="1"/>
    <n v="0.80900000000000005"/>
    <n v="0.11"/>
    <n v="1"/>
    <n v="1"/>
    <n v="1"/>
    <n v="1"/>
    <n v="1"/>
    <n v="0.85000000000000009"/>
    <n v="0.22470588235294109"/>
    <n v="15914"/>
    <n v="3575.9694117647045"/>
    <n v="0.11865712713263622"/>
    <n v="1.0679141441937261"/>
    <n v="0.87691414419372615"/>
    <n v="0"/>
  </r>
  <r>
    <s v="教培"/>
    <s v="素质教育"/>
    <x v="9"/>
    <x v="3"/>
    <s v="C留学机构"/>
    <x v="3"/>
    <x v="53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5"/>
    <x v="54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55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0"/>
    <x v="56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6"/>
    <x v="57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9"/>
    <x v="5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5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9"/>
    <x v="60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0"/>
    <x v="61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6"/>
    <x v="62"/>
    <x v="1"/>
    <n v="9"/>
    <n v="0"/>
    <n v="0.80900000000000005"/>
    <n v="0"/>
    <n v="0"/>
    <n v="0"/>
    <n v="0"/>
    <n v="1"/>
    <n v="0"/>
    <n v="0.85000000000000009"/>
    <n v="0"/>
    <n v="15914"/>
    <n v="0"/>
    <n v="0.11865712713263622"/>
    <n v="1.0679141441937261"/>
    <n v="1.0679141441937261"/>
    <n v="1"/>
  </r>
  <r>
    <s v="教培"/>
    <s v="素质教育"/>
    <x v="9"/>
    <x v="3"/>
    <s v="C留学机构"/>
    <x v="12"/>
    <x v="63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6"/>
    <x v="64"/>
    <x v="1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20"/>
    <x v="65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66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6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0"/>
    <x v="68"/>
    <x v="0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27"/>
    <x v="69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2"/>
    <x v="70"/>
    <x v="1"/>
    <n v="8"/>
    <n v="5"/>
    <n v="0.80900000000000005"/>
    <n v="0.63"/>
    <n v="5"/>
    <n v="5"/>
    <n v="1"/>
    <n v="1"/>
    <n v="5"/>
    <n v="0.85000000000000009"/>
    <n v="1.1235294117647054"/>
    <n v="15914"/>
    <n v="17879.847058823521"/>
    <n v="0.11865712713263622"/>
    <n v="0.94925701706108978"/>
    <n v="4.0449999999999999"/>
    <n v="0"/>
  </r>
  <r>
    <s v="教培"/>
    <s v="素质教育"/>
    <x v="9"/>
    <x v="3"/>
    <s v="C留学机构"/>
    <x v="24"/>
    <x v="71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4"/>
    <x v="72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4"/>
    <x v="7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4"/>
    <x v="74"/>
    <x v="1"/>
    <n v="11"/>
    <n v="0"/>
    <n v="0.80900000000000005"/>
    <n v="0"/>
    <n v="0"/>
    <n v="0"/>
    <n v="0"/>
    <n v="1"/>
    <n v="0"/>
    <n v="0.85000000000000009"/>
    <n v="0"/>
    <n v="15914"/>
    <n v="0"/>
    <n v="0.11865712713263622"/>
    <n v="1.3052283984589985"/>
    <n v="1.3052283984589985"/>
    <n v="0"/>
  </r>
  <r>
    <s v="教培"/>
    <s v="素质教育"/>
    <x v="9"/>
    <x v="3"/>
    <s v="C留学机构"/>
    <x v="7"/>
    <x v="76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77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4"/>
    <x v="78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9"/>
    <x v="79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"/>
    <x v="80"/>
    <x v="1"/>
    <n v="26"/>
    <n v="4"/>
    <n v="0.80900000000000005"/>
    <n v="0.15"/>
    <n v="4"/>
    <n v="4"/>
    <n v="1"/>
    <n v="1"/>
    <n v="4"/>
    <n v="0.85000000000000009"/>
    <n v="0.89882352941176435"/>
    <n v="15914"/>
    <n v="14303.877647058818"/>
    <n v="0.11865712713263622"/>
    <n v="3.0850853054485419"/>
    <n v="3.2360000000000002"/>
    <n v="0"/>
  </r>
  <r>
    <s v="教培"/>
    <s v="素质教育"/>
    <x v="9"/>
    <x v="3"/>
    <s v="C留学机构"/>
    <x v="16"/>
    <x v="81"/>
    <x v="1"/>
    <n v="10"/>
    <n v="0"/>
    <n v="0.80900000000000005"/>
    <n v="0"/>
    <n v="0"/>
    <n v="0"/>
    <n v="0"/>
    <n v="1"/>
    <n v="0"/>
    <n v="0.85000000000000009"/>
    <n v="0"/>
    <n v="15914"/>
    <n v="0"/>
    <n v="0.11865712713263622"/>
    <n v="1.1865712713263623"/>
    <n v="1.1865712713263623"/>
    <n v="0"/>
  </r>
  <r>
    <s v="教培"/>
    <s v="素质教育"/>
    <x v="9"/>
    <x v="3"/>
    <s v="C留学机构"/>
    <x v="25"/>
    <x v="82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8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9"/>
    <x v="84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5"/>
    <x v="86"/>
    <x v="0"/>
    <n v="14"/>
    <n v="1"/>
    <n v="0.80900000000000005"/>
    <n v="7.0000000000000007E-2"/>
    <n v="1"/>
    <n v="1"/>
    <n v="1"/>
    <n v="1"/>
    <n v="1"/>
    <n v="0.85000000000000009"/>
    <n v="0.22470588235294109"/>
    <n v="15914"/>
    <n v="3575.9694117647045"/>
    <n v="0.11865712713263622"/>
    <n v="1.6611997798569071"/>
    <n v="1.4701997798569071"/>
    <n v="1"/>
  </r>
  <r>
    <s v="教培"/>
    <s v="素质教育"/>
    <x v="9"/>
    <x v="3"/>
    <s v="C留学机构"/>
    <x v="28"/>
    <x v="87"/>
    <x v="2"/>
    <n v="84"/>
    <n v="0"/>
    <n v="0.80900000000000005"/>
    <n v="0"/>
    <n v="0"/>
    <n v="0"/>
    <n v="0"/>
    <n v="1"/>
    <n v="0"/>
    <n v="0.85000000000000009"/>
    <n v="0"/>
    <n v="15914"/>
    <n v="0"/>
    <n v="0.11865712713263622"/>
    <n v="9.9671986791414433"/>
    <n v="9.9671986791414433"/>
    <n v="0"/>
  </r>
  <r>
    <s v="教培"/>
    <s v="素质教育"/>
    <x v="9"/>
    <x v="3"/>
    <s v="C留学机构"/>
    <x v="8"/>
    <x v="88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9"/>
    <x v="89"/>
    <x v="1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25"/>
    <x v="90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3"/>
    <x v="9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1"/>
    <x v="92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6"/>
    <x v="93"/>
    <x v="1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24"/>
    <x v="94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4"/>
    <x v="95"/>
    <x v="1"/>
    <n v="25"/>
    <n v="8"/>
    <n v="0.80900000000000005"/>
    <n v="0.32"/>
    <n v="5"/>
    <n v="5"/>
    <n v="1"/>
    <n v="1"/>
    <n v="5"/>
    <n v="0.85000000000000009"/>
    <n v="1.1235294117647054"/>
    <n v="15914"/>
    <n v="17879.847058823521"/>
    <n v="0.11865712713263622"/>
    <n v="2.9664281783159057"/>
    <n v="6.4720000000000004"/>
    <n v="6"/>
  </r>
  <r>
    <s v="教培"/>
    <s v="素质教育"/>
    <x v="9"/>
    <x v="3"/>
    <s v="C留学机构"/>
    <x v="25"/>
    <x v="96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97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5"/>
    <x v="98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5"/>
    <x v="9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9"/>
    <x v="100"/>
    <x v="1"/>
    <n v="44"/>
    <n v="12"/>
    <n v="0.80900000000000005"/>
    <n v="0.27"/>
    <n v="8"/>
    <n v="7"/>
    <n v="0.88"/>
    <n v="1"/>
    <n v="8"/>
    <n v="0.85000000000000009"/>
    <n v="2.7494117647058816"/>
    <n v="15914"/>
    <n v="43754.1388235294"/>
    <n v="0.11865712713263622"/>
    <n v="5.2209135938359941"/>
    <n v="9.7080000000000002"/>
    <n v="3"/>
  </r>
  <r>
    <s v="教培"/>
    <s v="素质教育"/>
    <x v="9"/>
    <x v="3"/>
    <s v="C留学机构"/>
    <x v="26"/>
    <x v="101"/>
    <x v="1"/>
    <n v="25"/>
    <n v="3"/>
    <n v="0.80900000000000005"/>
    <n v="0.12"/>
    <n v="2"/>
    <n v="2"/>
    <n v="1"/>
    <n v="1"/>
    <n v="2"/>
    <n v="0.85000000000000009"/>
    <n v="0.44941176470588218"/>
    <n v="15914"/>
    <n v="7151.9388235294091"/>
    <n v="0.11865712713263622"/>
    <n v="2.9664281783159057"/>
    <n v="2.427"/>
    <n v="0"/>
  </r>
  <r>
    <s v="教培"/>
    <s v="素质教育"/>
    <x v="9"/>
    <x v="3"/>
    <s v="C留学机构"/>
    <x v="16"/>
    <x v="102"/>
    <x v="1"/>
    <n v="8"/>
    <n v="0"/>
    <n v="0.80900000000000005"/>
    <n v="0"/>
    <n v="0"/>
    <n v="0"/>
    <n v="0"/>
    <n v="1"/>
    <n v="0"/>
    <n v="0.85000000000000009"/>
    <n v="0"/>
    <n v="15914"/>
    <n v="0"/>
    <n v="0.11865712713263622"/>
    <n v="0.94925701706108978"/>
    <n v="0.94925701706108978"/>
    <n v="0"/>
  </r>
  <r>
    <s v="教培"/>
    <s v="素质教育"/>
    <x v="9"/>
    <x v="3"/>
    <s v="C留学机构"/>
    <x v="15"/>
    <x v="10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104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5"/>
    <x v="105"/>
    <x v="0"/>
    <n v="17"/>
    <n v="0"/>
    <n v="0.80900000000000005"/>
    <n v="0"/>
    <n v="0"/>
    <n v="0"/>
    <n v="0"/>
    <n v="1"/>
    <n v="0"/>
    <n v="0.85000000000000009"/>
    <n v="0"/>
    <n v="15914"/>
    <n v="0"/>
    <n v="0.11865712713263622"/>
    <n v="2.017171161254816"/>
    <n v="2.017171161254816"/>
    <n v="0"/>
  </r>
  <r>
    <s v="教培"/>
    <s v="素质教育"/>
    <x v="9"/>
    <x v="3"/>
    <s v="C留学机构"/>
    <x v="22"/>
    <x v="106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9"/>
    <x v="107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1"/>
    <x v="10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10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110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9"/>
    <x v="11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3"/>
    <x v="112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19"/>
    <x v="113"/>
    <x v="1"/>
    <n v="8"/>
    <n v="0"/>
    <n v="0.80900000000000005"/>
    <n v="0"/>
    <n v="0"/>
    <n v="0"/>
    <n v="0"/>
    <n v="1"/>
    <n v="0"/>
    <n v="0.85000000000000009"/>
    <n v="0"/>
    <n v="15914"/>
    <n v="0"/>
    <n v="0.11865712713263622"/>
    <n v="0.94925701706108978"/>
    <n v="0.94925701706108978"/>
    <n v="0"/>
  </r>
  <r>
    <s v="教培"/>
    <s v="素质教育"/>
    <x v="9"/>
    <x v="3"/>
    <s v="C留学机构"/>
    <x v="12"/>
    <x v="114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3"/>
    <x v="115"/>
    <x v="1"/>
    <n v="65"/>
    <n v="9"/>
    <n v="0.80900000000000005"/>
    <n v="0.14000000000000001"/>
    <n v="4"/>
    <n v="4"/>
    <n v="1"/>
    <n v="1"/>
    <n v="4"/>
    <n v="0.85000000000000009"/>
    <n v="0.89882352941176435"/>
    <n v="15914"/>
    <n v="14303.877647058818"/>
    <n v="0.11865712713263622"/>
    <n v="7.7127132636213549"/>
    <n v="7.2810000000000006"/>
    <n v="8"/>
  </r>
  <r>
    <s v="教培"/>
    <s v="素质教育"/>
    <x v="9"/>
    <x v="3"/>
    <s v="C留学机构"/>
    <x v="22"/>
    <x v="116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117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3"/>
    <x v="118"/>
    <x v="1"/>
    <n v="67"/>
    <n v="21"/>
    <n v="0.80900000000000005"/>
    <n v="0.31"/>
    <n v="11"/>
    <n v="11"/>
    <n v="1"/>
    <n v="1"/>
    <n v="11"/>
    <n v="0.85000000000000009"/>
    <n v="2.471764705882352"/>
    <n v="15914"/>
    <n v="39335.663529411751"/>
    <n v="0.11865712713263622"/>
    <n v="7.9500275178866273"/>
    <n v="16.989000000000001"/>
    <n v="11"/>
  </r>
  <r>
    <s v="教培"/>
    <s v="素质教育"/>
    <x v="9"/>
    <x v="3"/>
    <s v="C留学机构"/>
    <x v="14"/>
    <x v="119"/>
    <x v="1"/>
    <n v="24"/>
    <n v="3"/>
    <n v="0.80900000000000005"/>
    <n v="0.13"/>
    <n v="0"/>
    <n v="0"/>
    <n v="0"/>
    <n v="1"/>
    <n v="0"/>
    <n v="0.85000000000000009"/>
    <n v="0"/>
    <n v="15914"/>
    <n v="0"/>
    <n v="0.11865712713263622"/>
    <n v="2.8477710511832695"/>
    <n v="2.427"/>
    <n v="0"/>
  </r>
  <r>
    <s v="教培"/>
    <s v="素质教育"/>
    <x v="9"/>
    <x v="3"/>
    <s v="C留学机构"/>
    <x v="18"/>
    <x v="120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121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9"/>
    <x v="12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0"/>
    <x v="123"/>
    <x v="0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15"/>
    <x v="124"/>
    <x v="1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16"/>
    <x v="125"/>
    <x v="1"/>
    <n v="12"/>
    <n v="0"/>
    <n v="0.80900000000000005"/>
    <n v="0"/>
    <n v="0"/>
    <n v="0"/>
    <n v="0"/>
    <n v="1"/>
    <n v="0"/>
    <n v="0.85000000000000009"/>
    <n v="0"/>
    <n v="15914"/>
    <n v="0"/>
    <n v="0.11865712713263622"/>
    <n v="1.4238855255916347"/>
    <n v="1.4238855255916347"/>
    <n v="0"/>
  </r>
  <r>
    <s v="教培"/>
    <s v="素质教育"/>
    <x v="9"/>
    <x v="3"/>
    <s v="C留学机构"/>
    <x v="27"/>
    <x v="126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127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12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4"/>
    <x v="12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130"/>
    <x v="0"/>
    <n v="4"/>
    <n v="2"/>
    <n v="0.80900000000000005"/>
    <n v="0.5"/>
    <n v="2"/>
    <n v="2"/>
    <n v="1"/>
    <n v="1"/>
    <n v="2"/>
    <n v="0.85000000000000009"/>
    <n v="0.44941176470588218"/>
    <n v="15914"/>
    <n v="7151.9388235294091"/>
    <n v="0.11865712713263622"/>
    <n v="0.47462850853054489"/>
    <n v="1.6180000000000001"/>
    <n v="1"/>
  </r>
  <r>
    <s v="教培"/>
    <s v="素质教育"/>
    <x v="9"/>
    <x v="3"/>
    <s v="C留学机构"/>
    <x v="8"/>
    <x v="131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5"/>
    <x v="132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0"/>
    <x v="133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10"/>
    <x v="134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"/>
    <x v="135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20"/>
    <x v="136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0"/>
    <x v="137"/>
    <x v="2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8"/>
    <x v="138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7"/>
    <x v="139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4"/>
    <x v="140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4"/>
    <x v="14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142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"/>
    <x v="143"/>
    <x v="1"/>
    <n v="31"/>
    <n v="7"/>
    <n v="0.80900000000000005"/>
    <n v="0.23"/>
    <n v="4"/>
    <n v="4"/>
    <n v="1"/>
    <n v="1"/>
    <n v="4"/>
    <n v="0.85000000000000009"/>
    <n v="0.89882352941176435"/>
    <n v="15914"/>
    <n v="14303.877647058818"/>
    <n v="0.11865712713263622"/>
    <n v="3.6783709411117229"/>
    <n v="5.6630000000000003"/>
    <n v="5"/>
  </r>
  <r>
    <s v="教培"/>
    <s v="素质教育"/>
    <x v="9"/>
    <x v="3"/>
    <s v="C留学机构"/>
    <x v="18"/>
    <x v="144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2"/>
    <x v="145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6"/>
    <x v="146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4"/>
    <x v="147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4"/>
    <x v="14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149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6"/>
    <x v="150"/>
    <x v="1"/>
    <n v="16"/>
    <n v="0"/>
    <n v="0.80900000000000005"/>
    <n v="0"/>
    <n v="0"/>
    <n v="0"/>
    <n v="0"/>
    <n v="1"/>
    <n v="0"/>
    <n v="0.85000000000000009"/>
    <n v="0"/>
    <n v="15914"/>
    <n v="0"/>
    <n v="0.11865712713263622"/>
    <n v="1.8985140341221796"/>
    <n v="1.8985140341221796"/>
    <n v="0"/>
  </r>
  <r>
    <s v="教培"/>
    <s v="素质教育"/>
    <x v="9"/>
    <x v="3"/>
    <s v="C留学机构"/>
    <x v="15"/>
    <x v="15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9"/>
    <x v="152"/>
    <x v="1"/>
    <n v="8"/>
    <n v="0"/>
    <n v="0.80900000000000005"/>
    <n v="0"/>
    <n v="0"/>
    <n v="0"/>
    <n v="0"/>
    <n v="1"/>
    <n v="0"/>
    <n v="0.85000000000000009"/>
    <n v="0"/>
    <n v="15914"/>
    <n v="0"/>
    <n v="0.11865712713263622"/>
    <n v="0.94925701706108978"/>
    <n v="0.94925701706108978"/>
    <n v="0"/>
  </r>
  <r>
    <s v="教培"/>
    <s v="素质教育"/>
    <x v="9"/>
    <x v="3"/>
    <s v="C留学机构"/>
    <x v="16"/>
    <x v="153"/>
    <x v="1"/>
    <n v="10"/>
    <n v="1"/>
    <n v="0.80900000000000005"/>
    <n v="0.1"/>
    <n v="1"/>
    <n v="1"/>
    <n v="1"/>
    <n v="1"/>
    <n v="1"/>
    <n v="0.85000000000000009"/>
    <n v="0.22470588235294109"/>
    <n v="15914"/>
    <n v="3575.9694117647045"/>
    <n v="0.11865712713263622"/>
    <n v="1.1865712713263623"/>
    <n v="0.99557127132636236"/>
    <n v="0"/>
  </r>
  <r>
    <s v="教培"/>
    <s v="素质教育"/>
    <x v="9"/>
    <x v="3"/>
    <s v="C留学机构"/>
    <x v="26"/>
    <x v="154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8"/>
    <x v="155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156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"/>
    <x v="157"/>
    <x v="1"/>
    <n v="27"/>
    <n v="5"/>
    <n v="0.80900000000000005"/>
    <n v="0.19"/>
    <n v="2"/>
    <n v="2"/>
    <n v="1"/>
    <n v="1"/>
    <n v="2"/>
    <n v="0.85000000000000009"/>
    <n v="0.44941176470588218"/>
    <n v="15914"/>
    <n v="7151.9388235294091"/>
    <n v="0.11865712713263622"/>
    <n v="3.2037424325811781"/>
    <n v="4.0449999999999999"/>
    <n v="2"/>
  </r>
  <r>
    <s v="教培"/>
    <s v="素质教育"/>
    <x v="9"/>
    <x v="3"/>
    <s v="C留学机构"/>
    <x v="12"/>
    <x v="158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4"/>
    <x v="159"/>
    <x v="1"/>
    <n v="10"/>
    <n v="1"/>
    <n v="0.80900000000000005"/>
    <n v="0.1"/>
    <n v="0"/>
    <n v="0"/>
    <n v="0"/>
    <n v="1"/>
    <n v="0"/>
    <n v="0.85000000000000009"/>
    <n v="0"/>
    <n v="15914"/>
    <n v="0"/>
    <n v="0.11865712713263622"/>
    <n v="1.1865712713263623"/>
    <n v="0.99557127132636236"/>
    <n v="0"/>
  </r>
  <r>
    <s v="教培"/>
    <s v="素质教育"/>
    <x v="9"/>
    <x v="3"/>
    <s v="C留学机构"/>
    <x v="4"/>
    <x v="160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1"/>
  </r>
  <r>
    <s v="教培"/>
    <s v="素质教育"/>
    <x v="9"/>
    <x v="3"/>
    <s v="C留学机构"/>
    <x v="23"/>
    <x v="16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8"/>
    <x v="162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2"/>
    <x v="163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164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3"/>
    <x v="165"/>
    <x v="0"/>
    <n v="11"/>
    <n v="2"/>
    <n v="0.80900000000000005"/>
    <n v="0.18"/>
    <n v="0"/>
    <n v="0"/>
    <n v="0"/>
    <n v="1"/>
    <n v="0"/>
    <n v="0.85000000000000009"/>
    <n v="0"/>
    <n v="15914"/>
    <n v="0"/>
    <n v="0.11865712713263622"/>
    <n v="1.3052283984589985"/>
    <n v="1.6180000000000001"/>
    <n v="0"/>
  </r>
  <r>
    <s v="教培"/>
    <s v="素质教育"/>
    <x v="9"/>
    <x v="3"/>
    <s v="C留学机构"/>
    <x v="2"/>
    <x v="166"/>
    <x v="1"/>
    <n v="24"/>
    <n v="3"/>
    <n v="0.80900000000000005"/>
    <n v="0.13"/>
    <n v="3"/>
    <n v="3"/>
    <n v="1"/>
    <n v="1"/>
    <n v="3"/>
    <n v="0.85000000000000009"/>
    <n v="0.67411764705882327"/>
    <n v="15914"/>
    <n v="10727.908235294113"/>
    <n v="0.11865712713263622"/>
    <n v="2.8477710511832695"/>
    <n v="2.427"/>
    <n v="0"/>
  </r>
  <r>
    <s v="教培"/>
    <s v="素质教育"/>
    <x v="9"/>
    <x v="3"/>
    <s v="C留学机构"/>
    <x v="26"/>
    <x v="167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8"/>
    <x v="168"/>
    <x v="0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13"/>
    <x v="169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30"/>
    <x v="170"/>
    <x v="2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3"/>
    <x v="171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4"/>
    <x v="172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2"/>
    <x v="173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174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6"/>
    <x v="175"/>
    <x v="1"/>
    <n v="7"/>
    <n v="0"/>
    <n v="0.80900000000000005"/>
    <n v="0"/>
    <n v="0"/>
    <n v="0"/>
    <n v="0"/>
    <n v="1"/>
    <n v="0"/>
    <n v="0.85000000000000009"/>
    <n v="0"/>
    <n v="15914"/>
    <n v="0"/>
    <n v="0.11865712713263622"/>
    <n v="0.83059988992845357"/>
    <n v="0.83059988992845357"/>
    <n v="0"/>
  </r>
  <r>
    <s v="教培"/>
    <s v="素质教育"/>
    <x v="9"/>
    <x v="3"/>
    <s v="C留学机构"/>
    <x v="8"/>
    <x v="176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5"/>
    <x v="17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0"/>
    <x v="178"/>
    <x v="2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4"/>
    <x v="179"/>
    <x v="1"/>
    <n v="22"/>
    <n v="0"/>
    <n v="0.80900000000000005"/>
    <n v="0"/>
    <n v="0"/>
    <n v="0"/>
    <n v="0"/>
    <n v="1"/>
    <n v="0"/>
    <n v="0.85000000000000009"/>
    <n v="0"/>
    <n v="15914"/>
    <n v="0"/>
    <n v="0.11865712713263622"/>
    <n v="2.610456796917997"/>
    <n v="2.610456796917997"/>
    <n v="0"/>
  </r>
  <r>
    <s v="教培"/>
    <s v="素质教育"/>
    <x v="9"/>
    <x v="3"/>
    <s v="C留学机构"/>
    <x v="25"/>
    <x v="180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18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18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0"/>
    <x v="183"/>
    <x v="2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2"/>
    <x v="184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3"/>
    <x v="185"/>
    <x v="1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23"/>
    <x v="186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2"/>
    <x v="187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8"/>
    <x v="188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2"/>
    <x v="189"/>
    <x v="0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23"/>
    <x v="190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3"/>
    <x v="19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3"/>
    <x v="192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7"/>
    <x v="193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9"/>
    <x v="194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30"/>
    <x v="195"/>
    <x v="2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1"/>
    <x v="196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4"/>
    <x v="197"/>
    <x v="1"/>
    <n v="10"/>
    <n v="0"/>
    <n v="0.80900000000000005"/>
    <n v="0"/>
    <n v="0"/>
    <n v="0"/>
    <n v="0"/>
    <n v="1"/>
    <n v="0"/>
    <n v="0.85000000000000009"/>
    <n v="0"/>
    <n v="15914"/>
    <n v="0"/>
    <n v="0.11865712713263622"/>
    <n v="1.1865712713263623"/>
    <n v="1.1865712713263623"/>
    <n v="0"/>
  </r>
  <r>
    <s v="教培"/>
    <s v="素质教育"/>
    <x v="9"/>
    <x v="3"/>
    <s v="C留学机构"/>
    <x v="7"/>
    <x v="198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8"/>
    <x v="199"/>
    <x v="0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1"/>
  </r>
  <r>
    <s v="教培"/>
    <s v="素质教育"/>
    <x v="9"/>
    <x v="3"/>
    <s v="C留学机构"/>
    <x v="7"/>
    <x v="200"/>
    <x v="0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3"/>
    <x v="201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7"/>
    <x v="202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2"/>
    <x v="203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5"/>
    <x v="204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205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7"/>
    <x v="206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8"/>
    <x v="207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5"/>
    <x v="20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"/>
    <x v="209"/>
    <x v="0"/>
    <n v="10"/>
    <n v="1"/>
    <n v="0.80900000000000005"/>
    <n v="0.1"/>
    <n v="0"/>
    <n v="0"/>
    <n v="0"/>
    <n v="1"/>
    <n v="0"/>
    <n v="0.85000000000000009"/>
    <n v="0"/>
    <n v="15914"/>
    <n v="0"/>
    <n v="0.11865712713263622"/>
    <n v="1.1865712713263623"/>
    <n v="0.99557127132636236"/>
    <n v="1"/>
  </r>
  <r>
    <s v="教培"/>
    <s v="素质教育"/>
    <x v="9"/>
    <x v="3"/>
    <s v="C留学机构"/>
    <x v="3"/>
    <x v="210"/>
    <x v="0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3"/>
    <x v="211"/>
    <x v="0"/>
    <n v="6"/>
    <n v="0"/>
    <n v="0.80900000000000005"/>
    <n v="0"/>
    <n v="0"/>
    <n v="0"/>
    <n v="0"/>
    <n v="1"/>
    <n v="0"/>
    <n v="0.85000000000000009"/>
    <n v="0"/>
    <n v="15914"/>
    <n v="0"/>
    <n v="0.11865712713263622"/>
    <n v="0.71194276279581736"/>
    <n v="0.71194276279581736"/>
    <n v="1"/>
  </r>
  <r>
    <s v="教培"/>
    <s v="素质教育"/>
    <x v="9"/>
    <x v="3"/>
    <s v="C留学机构"/>
    <x v="10"/>
    <x v="21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6"/>
    <x v="213"/>
    <x v="1"/>
    <n v="10"/>
    <n v="0"/>
    <n v="0.80900000000000005"/>
    <n v="0"/>
    <n v="0"/>
    <n v="0"/>
    <n v="0"/>
    <n v="1"/>
    <n v="0"/>
    <n v="0.85000000000000009"/>
    <n v="0"/>
    <n v="15914"/>
    <n v="0"/>
    <n v="0.11865712713263622"/>
    <n v="1.1865712713263623"/>
    <n v="1.1865712713263623"/>
    <n v="1"/>
  </r>
  <r>
    <s v="教培"/>
    <s v="素质教育"/>
    <x v="9"/>
    <x v="3"/>
    <s v="C留学机构"/>
    <x v="7"/>
    <x v="214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3"/>
    <x v="215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9"/>
    <x v="216"/>
    <x v="0"/>
    <n v="9"/>
    <n v="2"/>
    <n v="0.80900000000000005"/>
    <n v="0.22"/>
    <n v="1"/>
    <n v="1"/>
    <n v="1"/>
    <n v="1"/>
    <n v="1"/>
    <n v="0.85000000000000009"/>
    <n v="0.22470588235294109"/>
    <n v="15914"/>
    <n v="3575.9694117647045"/>
    <n v="0.11865712713263622"/>
    <n v="1.0679141441937261"/>
    <n v="1.6180000000000001"/>
    <n v="0"/>
  </r>
  <r>
    <s v="教培"/>
    <s v="素质教育"/>
    <x v="9"/>
    <x v="3"/>
    <s v="C留学机构"/>
    <x v="14"/>
    <x v="217"/>
    <x v="1"/>
    <n v="17"/>
    <n v="0"/>
    <n v="0.80900000000000005"/>
    <n v="0"/>
    <n v="0"/>
    <n v="0"/>
    <n v="0"/>
    <n v="1"/>
    <n v="0"/>
    <n v="0.85000000000000009"/>
    <n v="0"/>
    <n v="15914"/>
    <n v="0"/>
    <n v="0.11865712713263622"/>
    <n v="2.017171161254816"/>
    <n v="2.017171161254816"/>
    <n v="0"/>
  </r>
  <r>
    <s v="教培"/>
    <s v="素质教育"/>
    <x v="9"/>
    <x v="3"/>
    <s v="C留学机构"/>
    <x v="2"/>
    <x v="218"/>
    <x v="1"/>
    <n v="9"/>
    <n v="0"/>
    <n v="0.80900000000000005"/>
    <n v="0"/>
    <n v="0"/>
    <n v="0"/>
    <n v="0"/>
    <n v="1"/>
    <n v="0"/>
    <n v="0.85000000000000009"/>
    <n v="0"/>
    <n v="15914"/>
    <n v="0"/>
    <n v="0.11865712713263622"/>
    <n v="1.0679141441937261"/>
    <n v="1.0679141441937261"/>
    <n v="0"/>
  </r>
  <r>
    <s v="教培"/>
    <s v="素质教育"/>
    <x v="9"/>
    <x v="3"/>
    <s v="C留学机构"/>
    <x v="4"/>
    <x v="219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6"/>
    <x v="220"/>
    <x v="1"/>
    <n v="26"/>
    <n v="6"/>
    <n v="0.80900000000000005"/>
    <n v="0.23"/>
    <n v="4"/>
    <n v="4"/>
    <n v="1"/>
    <n v="1"/>
    <n v="4"/>
    <n v="0.85000000000000009"/>
    <n v="0.89882352941176435"/>
    <n v="15914"/>
    <n v="14303.877647058818"/>
    <n v="0.11865712713263622"/>
    <n v="3.0850853054485419"/>
    <n v="4.8540000000000001"/>
    <n v="0"/>
  </r>
  <r>
    <s v="教培"/>
    <s v="素质教育"/>
    <x v="9"/>
    <x v="3"/>
    <s v="C留学机构"/>
    <x v="14"/>
    <x v="221"/>
    <x v="1"/>
    <n v="26"/>
    <n v="1"/>
    <n v="0.80900000000000005"/>
    <n v="0.04"/>
    <n v="0"/>
    <n v="0"/>
    <n v="0"/>
    <n v="1"/>
    <n v="0"/>
    <n v="0.85000000000000009"/>
    <n v="0"/>
    <n v="15914"/>
    <n v="0"/>
    <n v="0.11865712713263622"/>
    <n v="3.0850853054485419"/>
    <n v="2.894085305448542"/>
    <n v="0"/>
  </r>
  <r>
    <s v="教培"/>
    <s v="素质教育"/>
    <x v="9"/>
    <x v="3"/>
    <s v="C留学机构"/>
    <x v="16"/>
    <x v="222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1"/>
    <x v="22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1"/>
    <x v="224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1"/>
    <x v="225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226"/>
    <x v="0"/>
    <n v="27"/>
    <n v="9"/>
    <n v="0.80900000000000005"/>
    <n v="0.33"/>
    <n v="3"/>
    <n v="3"/>
    <n v="1"/>
    <n v="1"/>
    <n v="3"/>
    <n v="0.85000000000000009"/>
    <n v="0.67411764705882327"/>
    <n v="15914"/>
    <n v="10727.908235294113"/>
    <n v="0.11865712713263622"/>
    <n v="3.2037424325811781"/>
    <n v="7.2810000000000006"/>
    <n v="4"/>
  </r>
  <r>
    <s v="教培"/>
    <s v="素质教育"/>
    <x v="9"/>
    <x v="3"/>
    <s v="C留学机构"/>
    <x v="31"/>
    <x v="22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4"/>
    <x v="228"/>
    <x v="1"/>
    <n v="19"/>
    <n v="0"/>
    <n v="0.80900000000000005"/>
    <n v="0"/>
    <n v="0"/>
    <n v="0"/>
    <n v="0"/>
    <n v="1"/>
    <n v="0"/>
    <n v="0.85000000000000009"/>
    <n v="0"/>
    <n v="15914"/>
    <n v="0"/>
    <n v="0.11865712713263622"/>
    <n v="2.2544854155200884"/>
    <n v="2.2544854155200884"/>
    <n v="0"/>
  </r>
  <r>
    <s v="教培"/>
    <s v="素质教育"/>
    <x v="9"/>
    <x v="3"/>
    <s v="C留学机构"/>
    <x v="10"/>
    <x v="229"/>
    <x v="0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10"/>
    <x v="230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"/>
    <x v="231"/>
    <x v="1"/>
    <n v="8"/>
    <n v="1"/>
    <n v="0.80900000000000005"/>
    <n v="0.13"/>
    <n v="0"/>
    <n v="0"/>
    <n v="0"/>
    <n v="1"/>
    <n v="0"/>
    <n v="0.85000000000000009"/>
    <n v="0"/>
    <n v="15914"/>
    <n v="0"/>
    <n v="0.11865712713263622"/>
    <n v="0.94925701706108978"/>
    <n v="0.80900000000000005"/>
    <n v="0"/>
  </r>
  <r>
    <s v="教培"/>
    <s v="素质教育"/>
    <x v="9"/>
    <x v="3"/>
    <s v="C留学机构"/>
    <x v="3"/>
    <x v="232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5"/>
    <x v="233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5"/>
    <x v="234"/>
    <x v="0"/>
    <n v="15"/>
    <n v="2"/>
    <n v="0.80900000000000005"/>
    <n v="0.13"/>
    <n v="1"/>
    <n v="1"/>
    <n v="1"/>
    <n v="1"/>
    <n v="1"/>
    <n v="0.85000000000000009"/>
    <n v="0.22470588235294109"/>
    <n v="15914"/>
    <n v="3575.9694117647045"/>
    <n v="0.11865712713263622"/>
    <n v="1.7798569069895434"/>
    <n v="1.6180000000000001"/>
    <n v="0"/>
  </r>
  <r>
    <s v="教培"/>
    <s v="素质教育"/>
    <x v="9"/>
    <x v="3"/>
    <s v="C留学机构"/>
    <x v="18"/>
    <x v="235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8"/>
    <x v="236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3"/>
    <x v="237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1"/>
  </r>
  <r>
    <s v="教培"/>
    <s v="素质教育"/>
    <x v="9"/>
    <x v="3"/>
    <s v="C留学机构"/>
    <x v="10"/>
    <x v="238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4"/>
    <x v="239"/>
    <x v="1"/>
    <n v="9"/>
    <n v="0"/>
    <n v="0.80900000000000005"/>
    <n v="0"/>
    <n v="0"/>
    <n v="0"/>
    <n v="0"/>
    <n v="1"/>
    <n v="0"/>
    <n v="0.85000000000000009"/>
    <n v="0"/>
    <n v="15914"/>
    <n v="0"/>
    <n v="0.11865712713263622"/>
    <n v="1.0679141441937261"/>
    <n v="1.0679141441937261"/>
    <n v="0"/>
  </r>
  <r>
    <s v="教培"/>
    <s v="素质教育"/>
    <x v="9"/>
    <x v="3"/>
    <s v="C留学机构"/>
    <x v="16"/>
    <x v="240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9"/>
    <x v="241"/>
    <x v="0"/>
    <n v="4"/>
    <n v="1"/>
    <n v="0.80900000000000005"/>
    <n v="0.25"/>
    <n v="0"/>
    <n v="0"/>
    <n v="0"/>
    <n v="1"/>
    <n v="0"/>
    <n v="0.85000000000000009"/>
    <n v="0"/>
    <n v="15914"/>
    <n v="0"/>
    <n v="0.11865712713263622"/>
    <n v="0.47462850853054489"/>
    <n v="0.80900000000000005"/>
    <n v="0"/>
  </r>
  <r>
    <s v="教培"/>
    <s v="素质教育"/>
    <x v="9"/>
    <x v="3"/>
    <s v="C留学机构"/>
    <x v="14"/>
    <x v="242"/>
    <x v="1"/>
    <n v="41"/>
    <n v="1"/>
    <n v="0.80900000000000005"/>
    <n v="0.02"/>
    <n v="0"/>
    <n v="0"/>
    <n v="0"/>
    <n v="1"/>
    <n v="0"/>
    <n v="0.85000000000000009"/>
    <n v="0"/>
    <n v="15914"/>
    <n v="0"/>
    <n v="0.11865712713263622"/>
    <n v="4.864942212438085"/>
    <n v="4.6739422124380852"/>
    <n v="0"/>
  </r>
  <r>
    <s v="教培"/>
    <s v="素质教育"/>
    <x v="9"/>
    <x v="3"/>
    <s v="C留学机构"/>
    <x v="6"/>
    <x v="243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3"/>
    <x v="244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20"/>
    <x v="245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2"/>
    <x v="246"/>
    <x v="2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16"/>
    <x v="247"/>
    <x v="1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14"/>
    <x v="248"/>
    <x v="1"/>
    <n v="29"/>
    <n v="5"/>
    <n v="0.80900000000000005"/>
    <n v="0.17"/>
    <n v="3"/>
    <n v="3"/>
    <n v="1"/>
    <n v="1"/>
    <n v="3"/>
    <n v="0.85000000000000009"/>
    <n v="0.67411764705882327"/>
    <n v="15914"/>
    <n v="10727.908235294113"/>
    <n v="0.11865712713263622"/>
    <n v="3.4410566868464505"/>
    <n v="4.0449999999999999"/>
    <n v="0"/>
  </r>
  <r>
    <s v="教培"/>
    <s v="素质教育"/>
    <x v="9"/>
    <x v="3"/>
    <s v="C留学机构"/>
    <x v="16"/>
    <x v="249"/>
    <x v="1"/>
    <n v="6"/>
    <n v="0"/>
    <n v="0.80900000000000005"/>
    <n v="0"/>
    <n v="0"/>
    <n v="0"/>
    <n v="0"/>
    <n v="1"/>
    <n v="0"/>
    <n v="0.85000000000000009"/>
    <n v="0"/>
    <n v="15914"/>
    <n v="0"/>
    <n v="0.11865712713263622"/>
    <n v="0.71194276279581736"/>
    <n v="0.71194276279581736"/>
    <n v="0"/>
  </r>
  <r>
    <s v="教培"/>
    <s v="素质教育"/>
    <x v="9"/>
    <x v="3"/>
    <s v="C留学机构"/>
    <x v="19"/>
    <x v="250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7"/>
    <x v="251"/>
    <x v="0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31"/>
    <x v="252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2"/>
    <x v="253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"/>
    <x v="254"/>
    <x v="0"/>
    <n v="71"/>
    <n v="16"/>
    <n v="0.80900000000000005"/>
    <n v="0.23"/>
    <n v="1"/>
    <n v="1"/>
    <n v="1"/>
    <n v="1"/>
    <n v="1"/>
    <n v="0.85000000000000009"/>
    <n v="0.22470588235294109"/>
    <n v="15914"/>
    <n v="3575.9694117647045"/>
    <n v="0.11865712713263622"/>
    <n v="8.4246560264171713"/>
    <n v="12.944000000000001"/>
    <n v="13"/>
  </r>
  <r>
    <s v="教培"/>
    <s v="素质教育"/>
    <x v="9"/>
    <x v="3"/>
    <s v="C留学机构"/>
    <x v="20"/>
    <x v="255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256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25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4"/>
    <x v="25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9"/>
    <x v="259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9"/>
    <x v="260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0"/>
    <x v="26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26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7"/>
    <x v="264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8"/>
    <x v="265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"/>
    <x v="266"/>
    <x v="1"/>
    <n v="6"/>
    <n v="1"/>
    <n v="0.80900000000000005"/>
    <n v="0.17"/>
    <n v="1"/>
    <n v="1"/>
    <n v="1"/>
    <n v="1"/>
    <n v="1"/>
    <n v="0.85000000000000009"/>
    <n v="0.22470588235294109"/>
    <n v="15914"/>
    <n v="3575.9694117647045"/>
    <n v="0.11865712713263622"/>
    <n v="0.71194276279581736"/>
    <n v="0.80900000000000005"/>
    <n v="0"/>
  </r>
  <r>
    <s v="教培"/>
    <s v="素质教育"/>
    <x v="9"/>
    <x v="3"/>
    <s v="C留学机构"/>
    <x v="13"/>
    <x v="267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4"/>
    <x v="268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1"/>
    <x v="26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6"/>
    <x v="270"/>
    <x v="1"/>
    <n v="51"/>
    <n v="13"/>
    <n v="0.80900000000000005"/>
    <n v="0.25"/>
    <n v="9"/>
    <n v="9"/>
    <n v="1"/>
    <n v="1"/>
    <n v="9"/>
    <n v="0.85000000000000009"/>
    <n v="2.0223529411764698"/>
    <n v="15914"/>
    <n v="32183.724705882341"/>
    <n v="0.11865712713263622"/>
    <n v="6.0515134837644471"/>
    <n v="10.517000000000001"/>
    <n v="0"/>
  </r>
  <r>
    <s v="教培"/>
    <s v="素质教育"/>
    <x v="9"/>
    <x v="3"/>
    <s v="C留学机构"/>
    <x v="25"/>
    <x v="27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27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6"/>
    <x v="273"/>
    <x v="1"/>
    <n v="9"/>
    <n v="0"/>
    <n v="0.80900000000000005"/>
    <n v="0"/>
    <n v="0"/>
    <n v="0"/>
    <n v="0"/>
    <n v="1"/>
    <n v="0"/>
    <n v="0.85000000000000009"/>
    <n v="0"/>
    <n v="15914"/>
    <n v="0"/>
    <n v="0.11865712713263622"/>
    <n v="1.0679141441937261"/>
    <n v="1.0679141441937261"/>
    <n v="0"/>
  </r>
  <r>
    <s v="教培"/>
    <s v="素质教育"/>
    <x v="9"/>
    <x v="3"/>
    <s v="C留学机构"/>
    <x v="12"/>
    <x v="274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5"/>
    <x v="275"/>
    <x v="0"/>
    <n v="11"/>
    <n v="3"/>
    <n v="0.80900000000000005"/>
    <n v="0.27"/>
    <n v="1"/>
    <n v="1"/>
    <n v="1"/>
    <n v="1"/>
    <n v="1"/>
    <n v="0.85000000000000009"/>
    <n v="0.22470588235294109"/>
    <n v="15914"/>
    <n v="3575.9694117647045"/>
    <n v="0.11865712713263622"/>
    <n v="1.3052283984589985"/>
    <n v="2.427"/>
    <n v="0"/>
  </r>
  <r>
    <s v="教培"/>
    <s v="素质教育"/>
    <x v="9"/>
    <x v="3"/>
    <s v="C留学机构"/>
    <x v="19"/>
    <x v="276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4"/>
    <x v="277"/>
    <x v="1"/>
    <n v="8"/>
    <n v="2"/>
    <n v="0.80900000000000005"/>
    <n v="0.25"/>
    <n v="2"/>
    <n v="2"/>
    <n v="1"/>
    <n v="1"/>
    <n v="2"/>
    <n v="0.85000000000000009"/>
    <n v="0.44941176470588218"/>
    <n v="15914"/>
    <n v="7151.9388235294091"/>
    <n v="0.11865712713263622"/>
    <n v="0.94925701706108978"/>
    <n v="1.6180000000000001"/>
    <n v="0"/>
  </r>
  <r>
    <s v="教培"/>
    <s v="素质教育"/>
    <x v="9"/>
    <x v="3"/>
    <s v="C留学机构"/>
    <x v="14"/>
    <x v="278"/>
    <x v="1"/>
    <n v="14"/>
    <n v="0"/>
    <n v="0.80900000000000005"/>
    <n v="0"/>
    <n v="0"/>
    <n v="0"/>
    <n v="0"/>
    <n v="1"/>
    <n v="0"/>
    <n v="0.85000000000000009"/>
    <n v="0"/>
    <n v="15914"/>
    <n v="0"/>
    <n v="0.11865712713263622"/>
    <n v="1.6611997798569071"/>
    <n v="1.6611997798569071"/>
    <n v="0"/>
  </r>
  <r>
    <s v="教培"/>
    <s v="素质教育"/>
    <x v="9"/>
    <x v="3"/>
    <s v="C留学机构"/>
    <x v="3"/>
    <x v="279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4"/>
    <x v="281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5"/>
    <x v="282"/>
    <x v="0"/>
    <n v="1"/>
    <n v="1"/>
    <n v="0.80900000000000005"/>
    <n v="1"/>
    <n v="0"/>
    <n v="0"/>
    <n v="0"/>
    <n v="1"/>
    <n v="0"/>
    <n v="0.85000000000000009"/>
    <n v="0"/>
    <n v="15914"/>
    <n v="0"/>
    <n v="0.11865712713263622"/>
    <n v="0.11865712713263622"/>
    <n v="0.80900000000000005"/>
    <n v="1"/>
  </r>
  <r>
    <s v="教培"/>
    <s v="素质教育"/>
    <x v="9"/>
    <x v="3"/>
    <s v="C留学机构"/>
    <x v="10"/>
    <x v="283"/>
    <x v="0"/>
    <n v="5"/>
    <n v="3"/>
    <n v="0.80900000000000005"/>
    <n v="0.6"/>
    <n v="2"/>
    <n v="2"/>
    <n v="1"/>
    <n v="1"/>
    <n v="2"/>
    <n v="0.85000000000000009"/>
    <n v="0.44941176470588218"/>
    <n v="15914"/>
    <n v="7151.9388235294091"/>
    <n v="0.11865712713263622"/>
    <n v="0.59328563566318115"/>
    <n v="2.427"/>
    <n v="0"/>
  </r>
  <r>
    <s v="教培"/>
    <s v="素质教育"/>
    <x v="9"/>
    <x v="3"/>
    <s v="C留学机构"/>
    <x v="3"/>
    <x v="284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6"/>
    <x v="285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6"/>
    <x v="286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9"/>
    <x v="287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4"/>
    <x v="288"/>
    <x v="1"/>
    <n v="15"/>
    <n v="0"/>
    <n v="0.80900000000000005"/>
    <n v="0"/>
    <n v="0"/>
    <n v="0"/>
    <n v="0"/>
    <n v="1"/>
    <n v="0"/>
    <n v="0.85000000000000009"/>
    <n v="0"/>
    <n v="15914"/>
    <n v="0"/>
    <n v="0.11865712713263622"/>
    <n v="1.7798569069895434"/>
    <n v="1.7798569069895434"/>
    <n v="0"/>
  </r>
  <r>
    <s v="教培"/>
    <s v="素质教育"/>
    <x v="9"/>
    <x v="3"/>
    <s v="C留学机构"/>
    <x v="8"/>
    <x v="289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3"/>
    <x v="290"/>
    <x v="1"/>
    <n v="6"/>
    <n v="0"/>
    <n v="0.80900000000000005"/>
    <n v="0"/>
    <n v="0"/>
    <n v="0"/>
    <n v="0"/>
    <n v="1"/>
    <n v="0"/>
    <n v="0.85000000000000009"/>
    <n v="0"/>
    <n v="15914"/>
    <n v="0"/>
    <n v="0.11865712713263622"/>
    <n v="0.71194276279581736"/>
    <n v="0.71194276279581736"/>
    <n v="0"/>
  </r>
  <r>
    <s v="教培"/>
    <s v="素质教育"/>
    <x v="9"/>
    <x v="3"/>
    <s v="C留学机构"/>
    <x v="13"/>
    <x v="291"/>
    <x v="1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10"/>
    <x v="292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6"/>
    <x v="293"/>
    <x v="1"/>
    <n v="9"/>
    <n v="0"/>
    <n v="0.80900000000000005"/>
    <n v="0"/>
    <n v="0"/>
    <n v="0"/>
    <n v="0"/>
    <n v="1"/>
    <n v="0"/>
    <n v="0.85000000000000009"/>
    <n v="0"/>
    <n v="15914"/>
    <n v="0"/>
    <n v="0.11865712713263622"/>
    <n v="1.0679141441937261"/>
    <n v="1.0679141441937261"/>
    <n v="0"/>
  </r>
  <r>
    <s v="教培"/>
    <s v="素质教育"/>
    <x v="9"/>
    <x v="3"/>
    <s v="C留学机构"/>
    <x v="18"/>
    <x v="294"/>
    <x v="0"/>
    <n v="7"/>
    <n v="0"/>
    <n v="0.80900000000000005"/>
    <n v="0"/>
    <n v="0"/>
    <n v="0"/>
    <n v="0"/>
    <n v="1"/>
    <n v="0"/>
    <n v="0.85000000000000009"/>
    <n v="0"/>
    <n v="15914"/>
    <n v="0"/>
    <n v="0.11865712713263622"/>
    <n v="0.83059988992845357"/>
    <n v="0.83059988992845357"/>
    <n v="0"/>
  </r>
  <r>
    <s v="教培"/>
    <s v="素质教育"/>
    <x v="9"/>
    <x v="3"/>
    <s v="C留学机构"/>
    <x v="5"/>
    <x v="295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6"/>
    <x v="296"/>
    <x v="0"/>
    <n v="10"/>
    <n v="3"/>
    <n v="0.80900000000000005"/>
    <n v="0.3"/>
    <n v="1"/>
    <n v="1"/>
    <n v="1"/>
    <n v="1"/>
    <n v="1"/>
    <n v="0.85000000000000009"/>
    <n v="0.22470588235294109"/>
    <n v="15914"/>
    <n v="3575.9694117647045"/>
    <n v="0.11865712713263622"/>
    <n v="1.1865712713263623"/>
    <n v="2.427"/>
    <n v="0"/>
  </r>
  <r>
    <s v="教培"/>
    <s v="素质教育"/>
    <x v="9"/>
    <x v="3"/>
    <s v="C留学机构"/>
    <x v="12"/>
    <x v="297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31"/>
    <x v="298"/>
    <x v="1"/>
    <n v="2"/>
    <n v="1"/>
    <n v="0.80900000000000005"/>
    <n v="0.5"/>
    <n v="1"/>
    <n v="1"/>
    <n v="1"/>
    <n v="1"/>
    <n v="1"/>
    <n v="0.85000000000000009"/>
    <n v="0.22470588235294109"/>
    <n v="15914"/>
    <n v="3575.9694117647045"/>
    <n v="0.11865712713263622"/>
    <n v="0.23731425426527245"/>
    <n v="0.80900000000000005"/>
    <n v="0"/>
  </r>
  <r>
    <s v="教培"/>
    <s v="素质教育"/>
    <x v="9"/>
    <x v="3"/>
    <s v="C留学机构"/>
    <x v="16"/>
    <x v="299"/>
    <x v="1"/>
    <n v="9"/>
    <n v="0"/>
    <n v="0.80900000000000005"/>
    <n v="0"/>
    <n v="0"/>
    <n v="0"/>
    <n v="0"/>
    <n v="1"/>
    <n v="0"/>
    <n v="0.85000000000000009"/>
    <n v="0"/>
    <n v="15914"/>
    <n v="0"/>
    <n v="0.11865712713263622"/>
    <n v="1.0679141441937261"/>
    <n v="1.0679141441937261"/>
    <n v="1"/>
  </r>
  <r>
    <s v="教培"/>
    <s v="素质教育"/>
    <x v="9"/>
    <x v="3"/>
    <s v="C留学机构"/>
    <x v="7"/>
    <x v="300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7"/>
    <x v="301"/>
    <x v="1"/>
    <n v="17"/>
    <n v="6"/>
    <n v="0.80900000000000005"/>
    <n v="0.35"/>
    <n v="5"/>
    <n v="5"/>
    <n v="1"/>
    <n v="1"/>
    <n v="5"/>
    <n v="0.85000000000000009"/>
    <n v="1.1235294117647054"/>
    <n v="15914"/>
    <n v="17879.847058823521"/>
    <n v="0.11865712713263622"/>
    <n v="2.017171161254816"/>
    <n v="4.8540000000000001"/>
    <n v="3"/>
  </r>
  <r>
    <s v="教培"/>
    <s v="素质教育"/>
    <x v="9"/>
    <x v="3"/>
    <s v="C留学机构"/>
    <x v="7"/>
    <x v="30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4"/>
    <x v="30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8"/>
    <x v="304"/>
    <x v="0"/>
    <n v="5"/>
    <n v="1"/>
    <n v="0.80900000000000005"/>
    <n v="0.2"/>
    <n v="1"/>
    <n v="1"/>
    <n v="1"/>
    <n v="1"/>
    <n v="1"/>
    <n v="0.85000000000000009"/>
    <n v="0.22470588235294109"/>
    <n v="15914"/>
    <n v="3575.9694117647045"/>
    <n v="0.11865712713263622"/>
    <n v="0.59328563566318115"/>
    <n v="0.80900000000000005"/>
    <n v="0"/>
  </r>
  <r>
    <s v="教培"/>
    <s v="素质教育"/>
    <x v="9"/>
    <x v="3"/>
    <s v="C留学机构"/>
    <x v="24"/>
    <x v="305"/>
    <x v="1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29"/>
    <x v="306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3"/>
    <x v="307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4"/>
    <x v="308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3"/>
    <x v="309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2"/>
    <x v="310"/>
    <x v="1"/>
    <n v="18"/>
    <n v="0"/>
    <n v="0.80900000000000005"/>
    <n v="0"/>
    <n v="0"/>
    <n v="0"/>
    <n v="0"/>
    <n v="1"/>
    <n v="0"/>
    <n v="0.85000000000000009"/>
    <n v="0"/>
    <n v="15914"/>
    <n v="0"/>
    <n v="0.11865712713263622"/>
    <n v="2.1358282883874522"/>
    <n v="2.1358282883874522"/>
    <n v="0"/>
  </r>
  <r>
    <s v="教培"/>
    <s v="素质教育"/>
    <x v="9"/>
    <x v="3"/>
    <s v="C留学机构"/>
    <x v="12"/>
    <x v="311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9"/>
    <x v="312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4"/>
    <x v="313"/>
    <x v="1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4"/>
    <x v="314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7"/>
    <x v="315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6"/>
    <x v="316"/>
    <x v="1"/>
    <n v="7"/>
    <n v="0"/>
    <n v="0.80900000000000005"/>
    <n v="0"/>
    <n v="0"/>
    <n v="0"/>
    <n v="0"/>
    <n v="1"/>
    <n v="0"/>
    <n v="0.85000000000000009"/>
    <n v="0"/>
    <n v="15914"/>
    <n v="0"/>
    <n v="0.11865712713263622"/>
    <n v="0.83059988992845357"/>
    <n v="0.83059988992845357"/>
    <n v="1"/>
  </r>
  <r>
    <s v="教培"/>
    <s v="素质教育"/>
    <x v="9"/>
    <x v="3"/>
    <s v="C留学机构"/>
    <x v="30"/>
    <x v="317"/>
    <x v="2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6"/>
    <x v="318"/>
    <x v="1"/>
    <n v="19"/>
    <n v="2"/>
    <n v="0.80900000000000005"/>
    <n v="0.11"/>
    <n v="1"/>
    <n v="1"/>
    <n v="1"/>
    <n v="1"/>
    <n v="1"/>
    <n v="0.85000000000000009"/>
    <n v="0.22470588235294109"/>
    <n v="15914"/>
    <n v="3575.9694117647045"/>
    <n v="0.11865712713263622"/>
    <n v="2.2544854155200884"/>
    <n v="1.8724854155200885"/>
    <n v="4"/>
  </r>
  <r>
    <s v="教培"/>
    <s v="素质教育"/>
    <x v="9"/>
    <x v="3"/>
    <s v="C留学机构"/>
    <x v="18"/>
    <x v="319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18"/>
    <x v="320"/>
    <x v="0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24"/>
    <x v="321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6"/>
    <x v="322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32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5"/>
    <x v="324"/>
    <x v="0"/>
    <n v="23"/>
    <n v="6"/>
    <n v="0.80900000000000005"/>
    <n v="0.26"/>
    <n v="4"/>
    <n v="4"/>
    <n v="1"/>
    <n v="1"/>
    <n v="4"/>
    <n v="0.85000000000000009"/>
    <n v="0.89882352941176435"/>
    <n v="15914"/>
    <n v="14303.877647058818"/>
    <n v="0.11865712713263622"/>
    <n v="2.7291139240506332"/>
    <n v="4.8540000000000001"/>
    <n v="1"/>
  </r>
  <r>
    <s v="教培"/>
    <s v="素质教育"/>
    <x v="9"/>
    <x v="3"/>
    <s v="C留学机构"/>
    <x v="22"/>
    <x v="325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7"/>
    <x v="326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3"/>
    <x v="327"/>
    <x v="1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25"/>
    <x v="32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7"/>
    <x v="32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5"/>
    <x v="330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0"/>
    <x v="331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1"/>
    <x v="332"/>
    <x v="1"/>
    <n v="17"/>
    <n v="1"/>
    <n v="0.80900000000000005"/>
    <n v="0.06"/>
    <n v="1"/>
    <n v="1"/>
    <n v="1"/>
    <n v="1"/>
    <n v="1"/>
    <n v="0.85000000000000009"/>
    <n v="0.22470588235294109"/>
    <n v="15914"/>
    <n v="3575.9694117647045"/>
    <n v="0.11865712713263622"/>
    <n v="2.017171161254816"/>
    <n v="1.8261711612548162"/>
    <n v="0"/>
  </r>
  <r>
    <s v="教培"/>
    <s v="素质教育"/>
    <x v="9"/>
    <x v="3"/>
    <s v="C留学机构"/>
    <x v="24"/>
    <x v="333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3"/>
    <x v="334"/>
    <x v="1"/>
    <n v="4"/>
    <n v="0"/>
    <n v="0.80900000000000005"/>
    <n v="0"/>
    <n v="0"/>
    <n v="0"/>
    <n v="0"/>
    <n v="1"/>
    <n v="0"/>
    <n v="0.85000000000000009"/>
    <n v="0"/>
    <n v="15914"/>
    <n v="0"/>
    <n v="0.11865712713263622"/>
    <n v="0.47462850853054489"/>
    <n v="0.47462850853054489"/>
    <n v="0"/>
  </r>
  <r>
    <s v="教培"/>
    <s v="素质教育"/>
    <x v="9"/>
    <x v="3"/>
    <s v="C留学机构"/>
    <x v="2"/>
    <x v="335"/>
    <x v="1"/>
    <n v="10"/>
    <n v="2"/>
    <n v="0.80900000000000005"/>
    <n v="0.2"/>
    <n v="1"/>
    <n v="1"/>
    <n v="1"/>
    <n v="1"/>
    <n v="1"/>
    <n v="0.85000000000000009"/>
    <n v="0.22470588235294109"/>
    <n v="15914"/>
    <n v="3575.9694117647045"/>
    <n v="0.11865712713263622"/>
    <n v="1.1865712713263623"/>
    <n v="1.6180000000000001"/>
    <n v="0"/>
  </r>
  <r>
    <s v="教培"/>
    <s v="素质教育"/>
    <x v="9"/>
    <x v="3"/>
    <s v="C留学机构"/>
    <x v="29"/>
    <x v="336"/>
    <x v="1"/>
    <n v="38"/>
    <n v="7"/>
    <n v="0.80900000000000005"/>
    <n v="0.18"/>
    <n v="6"/>
    <n v="6"/>
    <n v="1"/>
    <n v="1"/>
    <n v="6"/>
    <n v="0.85000000000000009"/>
    <n v="1.3482352941176465"/>
    <n v="15914"/>
    <n v="21455.816470588226"/>
    <n v="0.11865712713263622"/>
    <n v="4.5089708310401768"/>
    <n v="5.6630000000000003"/>
    <n v="0"/>
  </r>
  <r>
    <s v="教培"/>
    <s v="素质教育"/>
    <x v="9"/>
    <x v="3"/>
    <s v="C留学机构"/>
    <x v="23"/>
    <x v="33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3"/>
    <x v="338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10"/>
    <x v="339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7"/>
    <x v="340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"/>
    <x v="341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23"/>
    <x v="342"/>
    <x v="1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25"/>
    <x v="34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344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4"/>
    <x v="345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4"/>
    <x v="346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5"/>
    <x v="34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30"/>
    <x v="348"/>
    <x v="2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2"/>
    <x v="349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0"/>
    <x v="350"/>
    <x v="0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6"/>
    <x v="351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4"/>
    <x v="352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3"/>
    <x v="353"/>
    <x v="1"/>
    <n v="8"/>
    <n v="0"/>
    <n v="0.80900000000000005"/>
    <n v="0"/>
    <n v="0"/>
    <n v="0"/>
    <n v="0"/>
    <n v="1"/>
    <n v="0"/>
    <n v="0.85000000000000009"/>
    <n v="0"/>
    <n v="15914"/>
    <n v="0"/>
    <n v="0.11865712713263622"/>
    <n v="0.94925701706108978"/>
    <n v="0.94925701706108978"/>
    <n v="0"/>
  </r>
  <r>
    <s v="教培"/>
    <s v="素质教育"/>
    <x v="9"/>
    <x v="3"/>
    <s v="C留学机构"/>
    <x v="3"/>
    <x v="354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33"/>
    <x v="355"/>
    <x v="2"/>
    <n v="101"/>
    <n v="0"/>
    <n v="0.80900000000000005"/>
    <n v="0"/>
    <n v="0"/>
    <n v="0"/>
    <n v="0"/>
    <n v="1"/>
    <n v="0"/>
    <n v="0.85000000000000009"/>
    <n v="0"/>
    <n v="15914"/>
    <n v="0"/>
    <n v="0.11865712713263622"/>
    <n v="11.984369840396258"/>
    <n v="11.984369840396258"/>
    <n v="0"/>
  </r>
  <r>
    <s v="教培"/>
    <s v="素质教育"/>
    <x v="9"/>
    <x v="3"/>
    <s v="C留学机构"/>
    <x v="10"/>
    <x v="356"/>
    <x v="0"/>
    <n v="3"/>
    <n v="1"/>
    <n v="0.80900000000000005"/>
    <n v="0.33"/>
    <n v="0"/>
    <n v="0"/>
    <n v="0"/>
    <n v="1"/>
    <n v="0"/>
    <n v="0.85000000000000009"/>
    <n v="0"/>
    <n v="15914"/>
    <n v="0"/>
    <n v="0.11865712713263622"/>
    <n v="0.35597138139790868"/>
    <n v="0.80900000000000005"/>
    <n v="0"/>
  </r>
  <r>
    <s v="教培"/>
    <s v="素质教育"/>
    <x v="9"/>
    <x v="3"/>
    <s v="C留学机构"/>
    <x v="16"/>
    <x v="357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19"/>
    <x v="358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6"/>
    <x v="359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9"/>
    <x v="360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8"/>
    <x v="361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6"/>
    <x v="362"/>
    <x v="0"/>
    <n v="2"/>
    <n v="0"/>
    <n v="0.80900000000000005"/>
    <n v="0"/>
    <n v="0"/>
    <n v="0"/>
    <n v="0"/>
    <n v="1"/>
    <n v="0"/>
    <n v="0.85000000000000009"/>
    <n v="0"/>
    <n v="15914"/>
    <n v="0"/>
    <n v="0.11865712713263622"/>
    <n v="0.23731425426527245"/>
    <n v="0.23731425426527245"/>
    <n v="0"/>
  </r>
  <r>
    <s v="教培"/>
    <s v="素质教育"/>
    <x v="9"/>
    <x v="3"/>
    <s v="C留学机构"/>
    <x v="31"/>
    <x v="363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10"/>
    <x v="364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6"/>
    <x v="365"/>
    <x v="0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19"/>
    <x v="366"/>
    <x v="1"/>
    <n v="5"/>
    <n v="0"/>
    <n v="0.80900000000000005"/>
    <n v="0"/>
    <n v="0"/>
    <n v="0"/>
    <n v="0"/>
    <n v="1"/>
    <n v="0"/>
    <n v="0.85000000000000009"/>
    <n v="0"/>
    <n v="15914"/>
    <n v="0"/>
    <n v="0.11865712713263622"/>
    <n v="0.59328563566318115"/>
    <n v="0.59328563566318115"/>
    <n v="0"/>
  </r>
  <r>
    <s v="教培"/>
    <s v="素质教育"/>
    <x v="9"/>
    <x v="3"/>
    <s v="C留学机构"/>
    <x v="27"/>
    <x v="367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7"/>
    <x v="368"/>
    <x v="1"/>
    <n v="0"/>
    <n v="0"/>
    <n v="0.80900000000000005"/>
    <n v="0"/>
    <n v="0"/>
    <n v="0"/>
    <n v="0"/>
    <n v="1"/>
    <n v="0"/>
    <n v="0.85000000000000009"/>
    <n v="0"/>
    <n v="15914"/>
    <n v="0"/>
    <n v="0.11865712713263622"/>
    <n v="0"/>
    <n v="0"/>
    <n v="0"/>
  </r>
  <r>
    <s v="教培"/>
    <s v="素质教育"/>
    <x v="9"/>
    <x v="3"/>
    <s v="C留学机构"/>
    <x v="27"/>
    <x v="369"/>
    <x v="1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9"/>
    <x v="3"/>
    <s v="C留学机构"/>
    <x v="19"/>
    <x v="370"/>
    <x v="1"/>
    <n v="3"/>
    <n v="0"/>
    <n v="0.80900000000000005"/>
    <n v="0"/>
    <n v="0"/>
    <n v="0"/>
    <n v="0"/>
    <n v="1"/>
    <n v="0"/>
    <n v="0.85000000000000009"/>
    <n v="0"/>
    <n v="15914"/>
    <n v="0"/>
    <n v="0.11865712713263622"/>
    <n v="0.35597138139790868"/>
    <n v="0.35597138139790868"/>
    <n v="0"/>
  </r>
  <r>
    <s v="教培"/>
    <s v="素质教育"/>
    <x v="9"/>
    <x v="3"/>
    <s v="C留学机构"/>
    <x v="9"/>
    <x v="371"/>
    <x v="0"/>
    <n v="1"/>
    <n v="0"/>
    <n v="0.80900000000000005"/>
    <n v="0"/>
    <n v="0"/>
    <n v="0"/>
    <n v="0"/>
    <n v="1"/>
    <n v="0"/>
    <n v="0.85000000000000009"/>
    <n v="0"/>
    <n v="15914"/>
    <n v="0"/>
    <n v="0.11865712713263622"/>
    <n v="0.11865712713263622"/>
    <n v="0.11865712713263622"/>
    <n v="0"/>
  </r>
  <r>
    <s v="教培"/>
    <s v="素质教育"/>
    <x v="10"/>
    <x v="0"/>
    <s v="1S美术培训"/>
    <x v="0"/>
    <x v="0"/>
    <x v="0"/>
    <n v="2136"/>
    <n v="5"/>
    <n v="0.36699999999999999"/>
    <n v="0"/>
    <n v="684"/>
    <n v="5"/>
    <n v="0.01"/>
    <n v="0.35"/>
    <n v="239.39999999999998"/>
    <n v="0.85000000000000009"/>
    <n v="279.4882352941176"/>
    <n v="7701.5000000000009"/>
    <n v="2152478.6441176469"/>
    <n v="7.1253071253071258E-3"/>
    <n v="15.219656019656021"/>
    <n v="12.054656019656022"/>
    <n v="620"/>
  </r>
  <r>
    <s v="教培"/>
    <s v="素质教育"/>
    <x v="10"/>
    <x v="0"/>
    <s v="1S美术培训"/>
    <x v="1"/>
    <x v="1"/>
    <x v="1"/>
    <n v="2341"/>
    <n v="24"/>
    <n v="0.36699999999999999"/>
    <n v="0.01"/>
    <n v="873"/>
    <n v="24"/>
    <n v="0.03"/>
    <n v="0.35"/>
    <n v="305.54999999999995"/>
    <n v="0.85000000000000009"/>
    <n v="349.10823529411755"/>
    <n v="7701.5000000000009"/>
    <n v="2688657.0741176466"/>
    <n v="7.1253071253071258E-3"/>
    <n v="16.680343980343981"/>
    <n v="8.8079999999999998"/>
    <n v="504"/>
  </r>
  <r>
    <s v="教培"/>
    <s v="素质教育"/>
    <x v="10"/>
    <x v="1"/>
    <s v="A美术培训"/>
    <x v="2"/>
    <x v="2"/>
    <x v="1"/>
    <n v="1197"/>
    <n v="35"/>
    <n v="0.36699999999999999"/>
    <n v="0.03"/>
    <n v="419"/>
    <n v="12"/>
    <n v="0.03"/>
    <n v="0.3"/>
    <n v="125.69999999999999"/>
    <n v="0.85000000000000009"/>
    <n v="142.70117647058822"/>
    <n v="5183"/>
    <n v="739620.19764705875"/>
    <n v="8.6818470470833714E-3"/>
    <n v="10.392170915358795"/>
    <n v="12.844999999999999"/>
    <n v="188"/>
  </r>
  <r>
    <s v="教培"/>
    <s v="素质教育"/>
    <x v="10"/>
    <x v="1"/>
    <s v="A美术培训"/>
    <x v="3"/>
    <x v="3"/>
    <x v="0"/>
    <n v="2099"/>
    <n v="22"/>
    <n v="0.36699999999999999"/>
    <n v="0.01"/>
    <n v="657"/>
    <n v="22"/>
    <n v="0.03"/>
    <n v="0.3"/>
    <n v="197.1"/>
    <n v="0.85000000000000009"/>
    <n v="222.38352941176467"/>
    <n v="5183"/>
    <n v="1152613.8329411764"/>
    <n v="8.6818470470833714E-3"/>
    <n v="18.223196951827997"/>
    <n v="8.0739999999999998"/>
    <n v="160"/>
  </r>
  <r>
    <s v="教培"/>
    <s v="素质教育"/>
    <x v="10"/>
    <x v="1"/>
    <s v="A美术培训"/>
    <x v="4"/>
    <x v="4"/>
    <x v="1"/>
    <n v="2080"/>
    <n v="16"/>
    <n v="0.36699999999999999"/>
    <n v="0.01"/>
    <n v="885"/>
    <n v="15"/>
    <n v="0.02"/>
    <n v="0.3"/>
    <n v="265.5"/>
    <n v="0.85000000000000009"/>
    <n v="305.87647058823529"/>
    <n v="5183"/>
    <n v="1585357.7470588235"/>
    <n v="8.6818470470833714E-3"/>
    <n v="18.058241857933414"/>
    <n v="7.9302418579334137"/>
    <n v="337"/>
  </r>
  <r>
    <s v="教培"/>
    <s v="素质教育"/>
    <x v="10"/>
    <x v="1"/>
    <s v="A美术培训"/>
    <x v="5"/>
    <x v="5"/>
    <x v="0"/>
    <n v="1807"/>
    <n v="6"/>
    <n v="0.36699999999999999"/>
    <n v="0"/>
    <n v="866"/>
    <n v="6"/>
    <n v="0.01"/>
    <n v="0.3"/>
    <n v="259.8"/>
    <n v="0.85000000000000009"/>
    <n v="303.0564705882353"/>
    <n v="5183"/>
    <n v="1570741.6870588236"/>
    <n v="8.6818470470833714E-3"/>
    <n v="15.688097614079652"/>
    <n v="11.890097614079652"/>
    <n v="192"/>
  </r>
  <r>
    <s v="教培"/>
    <s v="素质教育"/>
    <x v="10"/>
    <x v="1"/>
    <s v="A美术培训"/>
    <x v="6"/>
    <x v="6"/>
    <x v="0"/>
    <n v="1375"/>
    <n v="4"/>
    <n v="0.36699999999999999"/>
    <n v="0"/>
    <n v="821"/>
    <n v="4"/>
    <n v="0"/>
    <n v="0.3"/>
    <n v="246.29999999999998"/>
    <n v="0.85000000000000009"/>
    <n v="288.0376470588235"/>
    <n v="5183"/>
    <n v="1492899.1247058823"/>
    <n v="8.6818470470833714E-3"/>
    <n v="11.937539689739635"/>
    <n v="9.4055396897396353"/>
    <n v="109"/>
  </r>
  <r>
    <s v="教培"/>
    <s v="素质教育"/>
    <x v="10"/>
    <x v="1"/>
    <s v="A美术培训"/>
    <x v="3"/>
    <x v="7"/>
    <x v="0"/>
    <n v="2465"/>
    <n v="4"/>
    <n v="0.36699999999999999"/>
    <n v="0"/>
    <n v="907"/>
    <n v="4"/>
    <n v="0"/>
    <n v="0.3"/>
    <n v="272.09999999999997"/>
    <n v="0.85000000000000009"/>
    <n v="318.39058823529405"/>
    <n v="5183"/>
    <n v="1650218.418823529"/>
    <n v="8.6818470470833714E-3"/>
    <n v="21.400752971060509"/>
    <n v="18.868752971060509"/>
    <n v="162"/>
  </r>
  <r>
    <s v="教培"/>
    <s v="素质教育"/>
    <x v="10"/>
    <x v="2"/>
    <s v="B美术培训"/>
    <x v="3"/>
    <x v="8"/>
    <x v="0"/>
    <n v="1006"/>
    <n v="0"/>
    <n v="0.36699999999999999"/>
    <n v="0"/>
    <n v="300"/>
    <n v="0"/>
    <n v="0"/>
    <n v="0.15"/>
    <n v="45"/>
    <n v="0.85000000000000009"/>
    <n v="52.941176470588232"/>
    <n v="6898.4999999999991"/>
    <n v="365214.70588235289"/>
    <n v="8.3918993896800447E-3"/>
    <n v="8.4422507860181248"/>
    <n v="8.4422507860181248"/>
    <n v="45"/>
  </r>
  <r>
    <s v="教培"/>
    <s v="素质教育"/>
    <x v="10"/>
    <x v="2"/>
    <s v="B美术培训"/>
    <x v="3"/>
    <x v="9"/>
    <x v="0"/>
    <n v="1110"/>
    <n v="0"/>
    <n v="0.36699999999999999"/>
    <n v="0"/>
    <n v="375"/>
    <n v="0"/>
    <n v="0"/>
    <n v="0.15"/>
    <n v="56.25"/>
    <n v="0.85000000000000009"/>
    <n v="66.17647058823529"/>
    <n v="6898.4999999999991"/>
    <n v="456518.38235294109"/>
    <n v="8.3918993896800447E-3"/>
    <n v="9.3150083225448501"/>
    <n v="9.3150083225448501"/>
    <n v="56"/>
  </r>
  <r>
    <s v="教培"/>
    <s v="素质教育"/>
    <x v="10"/>
    <x v="2"/>
    <s v="B美术培训"/>
    <x v="7"/>
    <x v="10"/>
    <x v="0"/>
    <n v="897"/>
    <n v="0"/>
    <n v="0.36699999999999999"/>
    <n v="0"/>
    <n v="454"/>
    <n v="0"/>
    <n v="0"/>
    <n v="0.15"/>
    <n v="68.099999999999994"/>
    <n v="0.85000000000000009"/>
    <n v="80.117647058823508"/>
    <n v="6898.4999999999991"/>
    <n v="552691.58823529386"/>
    <n v="8.3918993896800447E-3"/>
    <n v="7.5275337525430004"/>
    <n v="7.5275337525430004"/>
    <n v="14"/>
  </r>
  <r>
    <s v="教培"/>
    <s v="素质教育"/>
    <x v="10"/>
    <x v="2"/>
    <s v="B美术培训"/>
    <x v="8"/>
    <x v="11"/>
    <x v="0"/>
    <n v="468"/>
    <n v="3"/>
    <n v="0.36699999999999999"/>
    <n v="0.01"/>
    <n v="307"/>
    <n v="3"/>
    <n v="0.01"/>
    <n v="0.15"/>
    <n v="46.05"/>
    <n v="0.85000000000000009"/>
    <n v="52.88117647058823"/>
    <n v="6898.4999999999991"/>
    <n v="364800.79588235286"/>
    <n v="8.3918993896800447E-3"/>
    <n v="3.9274089143702611"/>
    <n v="2.0284089143702611"/>
    <n v="25"/>
  </r>
  <r>
    <s v="教培"/>
    <s v="素质教育"/>
    <x v="10"/>
    <x v="2"/>
    <s v="B美术培训"/>
    <x v="9"/>
    <x v="12"/>
    <x v="0"/>
    <n v="868"/>
    <n v="2"/>
    <n v="0.36699999999999999"/>
    <n v="0"/>
    <n v="167"/>
    <n v="2"/>
    <n v="0.01"/>
    <n v="0.15"/>
    <n v="25.05"/>
    <n v="0.85000000000000009"/>
    <n v="28.60705882352941"/>
    <n v="6898.4999999999991"/>
    <n v="197345.79529411762"/>
    <n v="8.3918993896800447E-3"/>
    <n v="7.2841686702422788"/>
    <n v="6.0181686702422788"/>
    <n v="47"/>
  </r>
  <r>
    <s v="教培"/>
    <s v="素质教育"/>
    <x v="10"/>
    <x v="2"/>
    <s v="B美术培训"/>
    <x v="10"/>
    <x v="13"/>
    <x v="0"/>
    <n v="1192"/>
    <n v="0"/>
    <n v="0.36699999999999999"/>
    <n v="0"/>
    <n v="563"/>
    <n v="0"/>
    <n v="0"/>
    <n v="0.15"/>
    <n v="84.45"/>
    <n v="0.85000000000000009"/>
    <n v="99.35294117647058"/>
    <n v="6898.4999999999991"/>
    <n v="685386.26470588217"/>
    <n v="8.3918993896800447E-3"/>
    <n v="10.003144072498614"/>
    <n v="10.003144072498614"/>
    <n v="87"/>
  </r>
  <r>
    <s v="教培"/>
    <s v="素质教育"/>
    <x v="10"/>
    <x v="2"/>
    <s v="B美术培训"/>
    <x v="11"/>
    <x v="14"/>
    <x v="1"/>
    <n v="925"/>
    <n v="10"/>
    <n v="0.36699999999999999"/>
    <n v="0.01"/>
    <n v="433"/>
    <n v="9"/>
    <n v="0.02"/>
    <n v="0.15"/>
    <n v="64.95"/>
    <n v="0.85000000000000009"/>
    <n v="72.525882352941181"/>
    <n v="6898.4999999999991"/>
    <n v="500319.79941176466"/>
    <n v="8.3918993896800447E-3"/>
    <n v="7.7625069354540415"/>
    <n v="3.67"/>
    <n v="176"/>
  </r>
  <r>
    <s v="教培"/>
    <s v="素质教育"/>
    <x v="10"/>
    <x v="2"/>
    <s v="B美术培训"/>
    <x v="5"/>
    <x v="15"/>
    <x v="0"/>
    <n v="991"/>
    <n v="2"/>
    <n v="0.36699999999999999"/>
    <n v="0"/>
    <n v="374"/>
    <n v="2"/>
    <n v="0.01"/>
    <n v="0.15"/>
    <n v="56.1"/>
    <n v="0.85000000000000009"/>
    <n v="65.136470588235284"/>
    <n v="6898.4999999999991"/>
    <n v="449343.94235294103"/>
    <n v="8.3918993896800447E-3"/>
    <n v="8.3163722951729238"/>
    <n v="7.0503722951729237"/>
    <n v="72"/>
  </r>
  <r>
    <s v="教培"/>
    <s v="素质教育"/>
    <x v="10"/>
    <x v="2"/>
    <s v="B美术培训"/>
    <x v="2"/>
    <x v="16"/>
    <x v="1"/>
    <n v="839"/>
    <n v="0"/>
    <n v="0.36699999999999999"/>
    <n v="0"/>
    <n v="220"/>
    <n v="0"/>
    <n v="0"/>
    <n v="0.15"/>
    <n v="33"/>
    <n v="0.85000000000000009"/>
    <n v="38.823529411764703"/>
    <n v="6898.4999999999991"/>
    <n v="267824.1176470588"/>
    <n v="8.3918993896800447E-3"/>
    <n v="7.0408035879415571"/>
    <n v="7.0408035879415571"/>
    <n v="108"/>
  </r>
  <r>
    <s v="教培"/>
    <s v="素质教育"/>
    <x v="10"/>
    <x v="2"/>
    <s v="B美术培训"/>
    <x v="12"/>
    <x v="17"/>
    <x v="0"/>
    <n v="588"/>
    <n v="1"/>
    <n v="0.36699999999999999"/>
    <n v="0"/>
    <n v="255"/>
    <n v="1"/>
    <n v="0"/>
    <n v="0.15"/>
    <n v="38.25"/>
    <n v="0.85000000000000009"/>
    <n v="44.568235294117649"/>
    <n v="6898.4999999999991"/>
    <n v="307453.97117647057"/>
    <n v="8.3918993896800447E-3"/>
    <n v="4.9344368411318662"/>
    <n v="4.3014368411318662"/>
    <n v="67"/>
  </r>
  <r>
    <s v="教培"/>
    <s v="素质教育"/>
    <x v="10"/>
    <x v="2"/>
    <s v="B美术培训"/>
    <x v="13"/>
    <x v="18"/>
    <x v="1"/>
    <n v="1221"/>
    <n v="11"/>
    <n v="0.36699999999999999"/>
    <n v="0.01"/>
    <n v="373"/>
    <n v="7"/>
    <n v="0.02"/>
    <n v="0.15"/>
    <n v="55.949999999999996"/>
    <n v="0.85000000000000009"/>
    <n v="62.801176470588217"/>
    <n v="6898.4999999999991"/>
    <n v="433233.91588235274"/>
    <n v="8.3918993896800447E-3"/>
    <n v="10.246509154799334"/>
    <n v="4.0369999999999999"/>
    <n v="60"/>
  </r>
  <r>
    <s v="教培"/>
    <s v="素质教育"/>
    <x v="10"/>
    <x v="2"/>
    <s v="B美术培训"/>
    <x v="14"/>
    <x v="19"/>
    <x v="1"/>
    <n v="1024"/>
    <n v="10"/>
    <n v="0.36699999999999999"/>
    <n v="0.01"/>
    <n v="425"/>
    <n v="10"/>
    <n v="0.02"/>
    <n v="0.15"/>
    <n v="63.75"/>
    <n v="0.85000000000000009"/>
    <n v="70.682352941176461"/>
    <n v="6898.4999999999991"/>
    <n v="487602.21176470577"/>
    <n v="8.3918993896800447E-3"/>
    <n v="8.5933049750323658"/>
    <n v="3.67"/>
    <n v="54"/>
  </r>
  <r>
    <s v="教培"/>
    <s v="素质教育"/>
    <x v="10"/>
    <x v="2"/>
    <s v="B美术培训"/>
    <x v="5"/>
    <x v="20"/>
    <x v="0"/>
    <n v="1234"/>
    <n v="0"/>
    <n v="0.36699999999999999"/>
    <n v="0"/>
    <n v="389"/>
    <n v="0"/>
    <n v="0"/>
    <n v="0.15"/>
    <n v="58.349999999999994"/>
    <n v="0.85000000000000009"/>
    <n v="68.647058823529392"/>
    <n v="6898.4999999999991"/>
    <n v="473561.73529411742"/>
    <n v="8.3918993896800447E-3"/>
    <n v="10.355603846865176"/>
    <n v="10.355603846865176"/>
    <n v="42"/>
  </r>
  <r>
    <s v="教培"/>
    <s v="素质教育"/>
    <x v="10"/>
    <x v="2"/>
    <s v="B美术培训"/>
    <x v="9"/>
    <x v="21"/>
    <x v="0"/>
    <n v="589"/>
    <n v="38"/>
    <n v="0.36699999999999999"/>
    <n v="0.06"/>
    <n v="186"/>
    <n v="12"/>
    <n v="0.06"/>
    <n v="0.15"/>
    <n v="27.9"/>
    <n v="0.85000000000000009"/>
    <n v="27.642352941176465"/>
    <n v="6898.4999999999991"/>
    <n v="190690.77176470583"/>
    <n v="8.3918993896800447E-3"/>
    <n v="4.9428287405215467"/>
    <n v="13.946"/>
    <n v="49"/>
  </r>
  <r>
    <s v="教培"/>
    <s v="素质教育"/>
    <x v="10"/>
    <x v="2"/>
    <s v="B美术培训"/>
    <x v="2"/>
    <x v="22"/>
    <x v="1"/>
    <n v="1464"/>
    <n v="1"/>
    <n v="0.36699999999999999"/>
    <n v="0"/>
    <n v="377"/>
    <n v="1"/>
    <n v="0"/>
    <n v="0.15"/>
    <n v="56.55"/>
    <n v="0.85000000000000009"/>
    <n v="66.097647058823526"/>
    <n v="6898.4999999999991"/>
    <n v="455974.61823529401"/>
    <n v="8.3918993896800447E-3"/>
    <n v="12.285740706491586"/>
    <n v="11.652740706491585"/>
    <n v="207"/>
  </r>
  <r>
    <s v="教培"/>
    <s v="素质教育"/>
    <x v="10"/>
    <x v="2"/>
    <s v="B美术培训"/>
    <x v="15"/>
    <x v="23"/>
    <x v="1"/>
    <n v="1073"/>
    <n v="34"/>
    <n v="0.36699999999999999"/>
    <n v="0.03"/>
    <n v="581"/>
    <n v="34"/>
    <n v="0.06"/>
    <n v="0.15"/>
    <n v="87.149999999999991"/>
    <n v="0.85000000000000009"/>
    <n v="87.849411764705863"/>
    <n v="6898.4999999999991"/>
    <n v="606029.16705882328"/>
    <n v="8.3918993896800447E-3"/>
    <n v="9.0045080451266877"/>
    <n v="12.478"/>
    <n v="108"/>
  </r>
  <r>
    <s v="教培"/>
    <s v="素质教育"/>
    <x v="10"/>
    <x v="2"/>
    <s v="B美术培训"/>
    <x v="16"/>
    <x v="24"/>
    <x v="1"/>
    <n v="1488"/>
    <n v="18"/>
    <n v="0.36699999999999999"/>
    <n v="0.01"/>
    <n v="609"/>
    <n v="18"/>
    <n v="0.03"/>
    <n v="0.15"/>
    <n v="91.35"/>
    <n v="0.85000000000000009"/>
    <n v="99.698823529411754"/>
    <n v="6898.4999999999991"/>
    <n v="687772.33411764691"/>
    <n v="8.3918993896800447E-3"/>
    <n v="12.487146291843906"/>
    <n v="6.6059999999999999"/>
    <n v="85"/>
  </r>
  <r>
    <s v="教培"/>
    <s v="素质教育"/>
    <x v="10"/>
    <x v="2"/>
    <s v="B美术培训"/>
    <x v="17"/>
    <x v="25"/>
    <x v="1"/>
    <n v="1674"/>
    <n v="11"/>
    <n v="0.36699999999999999"/>
    <n v="0.01"/>
    <n v="540"/>
    <n v="11"/>
    <n v="0.02"/>
    <n v="0.15"/>
    <n v="81"/>
    <n v="0.85000000000000009"/>
    <n v="90.544705882352929"/>
    <n v="6898.4999999999991"/>
    <n v="624622.65352941165"/>
    <n v="8.3918993896800447E-3"/>
    <n v="14.048039578324396"/>
    <n v="7.0850395783243956"/>
    <n v="122"/>
  </r>
  <r>
    <s v="教培"/>
    <s v="素质教育"/>
    <x v="10"/>
    <x v="2"/>
    <s v="B美术培训"/>
    <x v="18"/>
    <x v="26"/>
    <x v="0"/>
    <n v="1217"/>
    <n v="21"/>
    <n v="0.36699999999999999"/>
    <n v="0.02"/>
    <n v="632"/>
    <n v="10"/>
    <n v="0.02"/>
    <n v="0.15"/>
    <n v="94.8"/>
    <n v="0.85000000000000009"/>
    <n v="107.21176470588233"/>
    <n v="6898.4999999999991"/>
    <n v="739600.35882352921"/>
    <n v="8.3918993896800447E-3"/>
    <n v="10.212941557240615"/>
    <n v="7.7069999999999999"/>
    <n v="73"/>
  </r>
  <r>
    <s v="教培"/>
    <s v="素质教育"/>
    <x v="10"/>
    <x v="2"/>
    <s v="B美术培训"/>
    <x v="14"/>
    <x v="27"/>
    <x v="1"/>
    <n v="1760"/>
    <n v="3"/>
    <n v="0.36699999999999999"/>
    <n v="0"/>
    <n v="566"/>
    <n v="3"/>
    <n v="0.01"/>
    <n v="0.15"/>
    <n v="84.899999999999991"/>
    <n v="0.85000000000000009"/>
    <n v="98.587058823529389"/>
    <n v="6898.4999999999991"/>
    <n v="680102.82529411744"/>
    <n v="8.3918993896800447E-3"/>
    <n v="14.769742925836878"/>
    <n v="12.870742925836879"/>
    <n v="79"/>
  </r>
  <r>
    <s v="教培"/>
    <s v="素质教育"/>
    <x v="10"/>
    <x v="3"/>
    <s v="C美术培训"/>
    <x v="19"/>
    <x v="28"/>
    <x v="1"/>
    <n v="53"/>
    <n v="0"/>
    <n v="0.36699999999999999"/>
    <n v="0"/>
    <n v="4"/>
    <n v="0"/>
    <n v="0"/>
    <n v="0.01"/>
    <n v="0.04"/>
    <n v="0.85000000000000009"/>
    <n v="4.7058823529411764E-2"/>
    <n v="3285"/>
    <n v="154.58823529411765"/>
    <n v="3.3591487218234484E-3"/>
    <n v="0.17803488225664277"/>
    <n v="0.17803488225664277"/>
    <n v="0"/>
  </r>
  <r>
    <s v="教培"/>
    <s v="素质教育"/>
    <x v="10"/>
    <x v="3"/>
    <s v="C美术培训"/>
    <x v="20"/>
    <x v="29"/>
    <x v="0"/>
    <n v="6"/>
    <n v="0"/>
    <n v="0.36699999999999999"/>
    <n v="0"/>
    <n v="3"/>
    <n v="0"/>
    <n v="0"/>
    <n v="0.01"/>
    <n v="0.03"/>
    <n v="0.85000000000000009"/>
    <n v="3.5294117647058816E-2"/>
    <n v="3285"/>
    <n v="115.94117647058822"/>
    <n v="3.3591487218234484E-3"/>
    <n v="2.0154892330940692E-2"/>
    <n v="2.0154892330940692E-2"/>
    <n v="0"/>
  </r>
  <r>
    <s v="教培"/>
    <s v="素质教育"/>
    <x v="10"/>
    <x v="3"/>
    <s v="C美术培训"/>
    <x v="20"/>
    <x v="30"/>
    <x v="0"/>
    <n v="49"/>
    <n v="0"/>
    <n v="0.36699999999999999"/>
    <n v="0"/>
    <n v="25"/>
    <n v="0"/>
    <n v="0"/>
    <n v="0.01"/>
    <n v="0.25"/>
    <n v="0.85000000000000009"/>
    <n v="0.29411764705882348"/>
    <n v="3285"/>
    <n v="966.17647058823513"/>
    <n v="3.3591487218234484E-3"/>
    <n v="0.16459828736934898"/>
    <n v="0.16459828736934898"/>
    <n v="2"/>
  </r>
  <r>
    <s v="教培"/>
    <s v="素质教育"/>
    <x v="10"/>
    <x v="3"/>
    <s v="C美术培训"/>
    <x v="9"/>
    <x v="31"/>
    <x v="0"/>
    <n v="129"/>
    <n v="0"/>
    <n v="0.36699999999999999"/>
    <n v="0"/>
    <n v="4"/>
    <n v="0"/>
    <n v="0"/>
    <n v="0.01"/>
    <n v="0.04"/>
    <n v="0.85000000000000009"/>
    <n v="4.7058823529411764E-2"/>
    <n v="3285"/>
    <n v="154.58823529411765"/>
    <n v="3.3591487218234484E-3"/>
    <n v="0.43333018511522486"/>
    <n v="0.43333018511522486"/>
    <n v="0"/>
  </r>
  <r>
    <s v="教培"/>
    <s v="素质教育"/>
    <x v="10"/>
    <x v="3"/>
    <s v="C美术培训"/>
    <x v="20"/>
    <x v="32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16"/>
    <x v="33"/>
    <x v="1"/>
    <n v="111"/>
    <n v="0"/>
    <n v="0.36699999999999999"/>
    <n v="0"/>
    <n v="17"/>
    <n v="0"/>
    <n v="0"/>
    <n v="0.01"/>
    <n v="0.17"/>
    <n v="0.85000000000000009"/>
    <n v="0.19999999999999998"/>
    <n v="3285"/>
    <n v="657"/>
    <n v="3.3591487218234484E-3"/>
    <n v="0.37286550812240277"/>
    <n v="0.37286550812240277"/>
    <n v="2"/>
  </r>
  <r>
    <s v="教培"/>
    <s v="素质教育"/>
    <x v="10"/>
    <x v="3"/>
    <s v="C美术培训"/>
    <x v="8"/>
    <x v="34"/>
    <x v="0"/>
    <n v="290"/>
    <n v="0"/>
    <n v="0.36699999999999999"/>
    <n v="0"/>
    <n v="129"/>
    <n v="0"/>
    <n v="0"/>
    <n v="0.01"/>
    <n v="1.29"/>
    <n v="0.85000000000000009"/>
    <n v="1.5176470588235293"/>
    <n v="3285"/>
    <n v="4985.4705882352937"/>
    <n v="3.3591487218234484E-3"/>
    <n v="0.97415312932880005"/>
    <n v="0.97415312932880005"/>
    <n v="3"/>
  </r>
  <r>
    <s v="教培"/>
    <s v="素质教育"/>
    <x v="10"/>
    <x v="3"/>
    <s v="C美术培训"/>
    <x v="20"/>
    <x v="35"/>
    <x v="0"/>
    <n v="7"/>
    <n v="0"/>
    <n v="0.36699999999999999"/>
    <n v="0"/>
    <n v="4"/>
    <n v="0"/>
    <n v="0"/>
    <n v="0.01"/>
    <n v="0.04"/>
    <n v="0.85000000000000009"/>
    <n v="4.7058823529411764E-2"/>
    <n v="3285"/>
    <n v="154.58823529411765"/>
    <n v="3.3591487218234484E-3"/>
    <n v="2.351404105276414E-2"/>
    <n v="2.351404105276414E-2"/>
    <n v="0"/>
  </r>
  <r>
    <s v="教培"/>
    <s v="素质教育"/>
    <x v="10"/>
    <x v="3"/>
    <s v="C美术培训"/>
    <x v="14"/>
    <x v="36"/>
    <x v="1"/>
    <n v="271"/>
    <n v="0"/>
    <n v="0.36699999999999999"/>
    <n v="0"/>
    <n v="105"/>
    <n v="0"/>
    <n v="0"/>
    <n v="0.01"/>
    <n v="1.05"/>
    <n v="0.85000000000000009"/>
    <n v="1.2352941176470587"/>
    <n v="3285"/>
    <n v="4057.9411764705878"/>
    <n v="3.3591487218234484E-3"/>
    <n v="0.91032930361415454"/>
    <n v="0.91032930361415454"/>
    <n v="7"/>
  </r>
  <r>
    <s v="教培"/>
    <s v="素质教育"/>
    <x v="10"/>
    <x v="3"/>
    <s v="C美术培训"/>
    <x v="21"/>
    <x v="37"/>
    <x v="1"/>
    <n v="31"/>
    <n v="0"/>
    <n v="0.36699999999999999"/>
    <n v="0"/>
    <n v="0"/>
    <n v="0"/>
    <n v="0"/>
    <n v="0.01"/>
    <n v="0"/>
    <n v="0.85000000000000009"/>
    <n v="0"/>
    <n v="3285"/>
    <n v="0"/>
    <n v="3.3591487218234484E-3"/>
    <n v="0.10413361037652689"/>
    <n v="0.10413361037652689"/>
    <n v="0"/>
  </r>
  <r>
    <s v="教培"/>
    <s v="素质教育"/>
    <x v="10"/>
    <x v="3"/>
    <s v="C美术培训"/>
    <x v="3"/>
    <x v="38"/>
    <x v="0"/>
    <n v="487"/>
    <n v="0"/>
    <n v="0.36699999999999999"/>
    <n v="0"/>
    <n v="135"/>
    <n v="0"/>
    <n v="0"/>
    <n v="0.01"/>
    <n v="1.35"/>
    <n v="0.85000000000000009"/>
    <n v="1.588235294117647"/>
    <n v="3285"/>
    <n v="5217.3529411764703"/>
    <n v="3.3591487218234484E-3"/>
    <n v="1.6359054275280194"/>
    <n v="1.6359054275280194"/>
    <n v="28"/>
  </r>
  <r>
    <s v="教培"/>
    <s v="素质教育"/>
    <x v="10"/>
    <x v="3"/>
    <s v="C美术培训"/>
    <x v="22"/>
    <x v="39"/>
    <x v="1"/>
    <n v="26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8.7337866767409664E-2"/>
    <n v="8.7337866767409664E-2"/>
    <n v="1"/>
  </r>
  <r>
    <s v="教培"/>
    <s v="素质教育"/>
    <x v="10"/>
    <x v="3"/>
    <s v="C美术培训"/>
    <x v="23"/>
    <x v="40"/>
    <x v="1"/>
    <n v="252"/>
    <n v="0"/>
    <n v="0.36699999999999999"/>
    <n v="0"/>
    <n v="68"/>
    <n v="0"/>
    <n v="0"/>
    <n v="0.01"/>
    <n v="0.68"/>
    <n v="0.85000000000000009"/>
    <n v="0.79999999999999993"/>
    <n v="3285"/>
    <n v="2628"/>
    <n v="3.3591487218234484E-3"/>
    <n v="0.84650547789950903"/>
    <n v="0.84650547789950903"/>
    <n v="3"/>
  </r>
  <r>
    <s v="教培"/>
    <s v="素质教育"/>
    <x v="10"/>
    <x v="3"/>
    <s v="C美术培训"/>
    <x v="14"/>
    <x v="41"/>
    <x v="1"/>
    <n v="1184"/>
    <n v="1"/>
    <n v="0.36699999999999999"/>
    <n v="0"/>
    <n v="345"/>
    <n v="1"/>
    <n v="0"/>
    <n v="0.01"/>
    <n v="3.45"/>
    <n v="0.85000000000000009"/>
    <n v="3.6270588235294117"/>
    <n v="3285"/>
    <n v="11914.888235294118"/>
    <n v="3.3591487218234484E-3"/>
    <n v="3.977232086638963"/>
    <n v="3.344232086638963"/>
    <n v="4"/>
  </r>
  <r>
    <s v="教培"/>
    <s v="素质教育"/>
    <x v="10"/>
    <x v="3"/>
    <s v="C美术培训"/>
    <x v="12"/>
    <x v="42"/>
    <x v="0"/>
    <n v="19"/>
    <n v="0"/>
    <n v="0.36699999999999999"/>
    <n v="0"/>
    <n v="0"/>
    <n v="0"/>
    <n v="0"/>
    <n v="0.01"/>
    <n v="0"/>
    <n v="0.85000000000000009"/>
    <n v="0"/>
    <n v="3285"/>
    <n v="0"/>
    <n v="3.3591487218234484E-3"/>
    <n v="6.3823825714645524E-2"/>
    <n v="6.3823825714645524E-2"/>
    <n v="0"/>
  </r>
  <r>
    <s v="教培"/>
    <s v="素质教育"/>
    <x v="10"/>
    <x v="3"/>
    <s v="C美术培训"/>
    <x v="20"/>
    <x v="43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13"/>
    <x v="44"/>
    <x v="1"/>
    <n v="117"/>
    <n v="0"/>
    <n v="0.36699999999999999"/>
    <n v="0"/>
    <n v="12"/>
    <n v="0"/>
    <n v="0"/>
    <n v="0.01"/>
    <n v="0.12"/>
    <n v="0.85000000000000009"/>
    <n v="0.14117647058823526"/>
    <n v="3285"/>
    <n v="463.76470588235287"/>
    <n v="3.3591487218234484E-3"/>
    <n v="0.39302040045334347"/>
    <n v="0.39302040045334347"/>
    <n v="1"/>
  </r>
  <r>
    <s v="教培"/>
    <s v="素质教育"/>
    <x v="10"/>
    <x v="3"/>
    <s v="C美术培训"/>
    <x v="5"/>
    <x v="45"/>
    <x v="0"/>
    <n v="196"/>
    <n v="0"/>
    <n v="0.36699999999999999"/>
    <n v="0"/>
    <n v="24"/>
    <n v="0"/>
    <n v="0"/>
    <n v="0.01"/>
    <n v="0.24"/>
    <n v="0.85000000000000009"/>
    <n v="0.28235294117647053"/>
    <n v="3285"/>
    <n v="927.52941176470574"/>
    <n v="3.3591487218234484E-3"/>
    <n v="0.65839314947739591"/>
    <n v="0.65839314947739591"/>
    <n v="1"/>
  </r>
  <r>
    <s v="教培"/>
    <s v="素质教育"/>
    <x v="10"/>
    <x v="3"/>
    <s v="C美术培训"/>
    <x v="12"/>
    <x v="46"/>
    <x v="0"/>
    <n v="49"/>
    <n v="0"/>
    <n v="0.36699999999999999"/>
    <n v="0"/>
    <n v="3"/>
    <n v="0"/>
    <n v="0"/>
    <n v="0.01"/>
    <n v="0.03"/>
    <n v="0.85000000000000009"/>
    <n v="3.5294117647058816E-2"/>
    <n v="3285"/>
    <n v="115.94117647058822"/>
    <n v="3.3591487218234484E-3"/>
    <n v="0.16459828736934898"/>
    <n v="0.16459828736934898"/>
    <n v="0"/>
  </r>
  <r>
    <s v="教培"/>
    <s v="素质教育"/>
    <x v="10"/>
    <x v="3"/>
    <s v="C美术培训"/>
    <x v="24"/>
    <x v="47"/>
    <x v="1"/>
    <n v="89"/>
    <n v="0"/>
    <n v="0.36699999999999999"/>
    <n v="0"/>
    <n v="29"/>
    <n v="0"/>
    <n v="0"/>
    <n v="0.01"/>
    <n v="0.28999999999999998"/>
    <n v="0.85000000000000009"/>
    <n v="0.34117647058823525"/>
    <n v="3285"/>
    <n v="1120.7647058823527"/>
    <n v="3.3591487218234484E-3"/>
    <n v="0.29896423624228691"/>
    <n v="0.29896423624228691"/>
    <n v="0"/>
  </r>
  <r>
    <s v="教培"/>
    <s v="素质教育"/>
    <x v="10"/>
    <x v="3"/>
    <s v="C美术培训"/>
    <x v="24"/>
    <x v="48"/>
    <x v="1"/>
    <n v="49"/>
    <n v="0"/>
    <n v="0.36699999999999999"/>
    <n v="0"/>
    <n v="8"/>
    <n v="0"/>
    <n v="0"/>
    <n v="0.01"/>
    <n v="0.08"/>
    <n v="0.85000000000000009"/>
    <n v="9.4117647058823528E-2"/>
    <n v="3285"/>
    <n v="309.1764705882353"/>
    <n v="3.3591487218234484E-3"/>
    <n v="0.16459828736934898"/>
    <n v="0.16459828736934898"/>
    <n v="0"/>
  </r>
  <r>
    <s v="教培"/>
    <s v="素质教育"/>
    <x v="10"/>
    <x v="3"/>
    <s v="C美术培训"/>
    <x v="25"/>
    <x v="49"/>
    <x v="1"/>
    <n v="175"/>
    <n v="0"/>
    <n v="0.36699999999999999"/>
    <n v="0"/>
    <n v="114"/>
    <n v="0"/>
    <n v="0"/>
    <n v="0.01"/>
    <n v="1.1400000000000001"/>
    <n v="0.85000000000000009"/>
    <n v="1.3411764705882352"/>
    <n v="3285"/>
    <n v="4405.7647058823522"/>
    <n v="3.3591487218234484E-3"/>
    <n v="0.58785102631910346"/>
    <n v="0.58785102631910346"/>
    <n v="10"/>
  </r>
  <r>
    <s v="教培"/>
    <s v="素质教育"/>
    <x v="10"/>
    <x v="3"/>
    <s v="C美术培训"/>
    <x v="20"/>
    <x v="50"/>
    <x v="0"/>
    <n v="2"/>
    <n v="0"/>
    <n v="0.36699999999999999"/>
    <n v="0"/>
    <n v="0"/>
    <n v="0"/>
    <n v="0"/>
    <n v="0.01"/>
    <n v="0"/>
    <n v="0.85000000000000009"/>
    <n v="0"/>
    <n v="3285"/>
    <n v="0"/>
    <n v="3.3591487218234484E-3"/>
    <n v="6.7182974436468968E-3"/>
    <n v="6.7182974436468968E-3"/>
    <n v="0"/>
  </r>
  <r>
    <s v="教培"/>
    <s v="素质教育"/>
    <x v="10"/>
    <x v="3"/>
    <s v="C美术培训"/>
    <x v="4"/>
    <x v="51"/>
    <x v="1"/>
    <n v="212"/>
    <n v="0"/>
    <n v="0.36699999999999999"/>
    <n v="0"/>
    <n v="46"/>
    <n v="0"/>
    <n v="0"/>
    <n v="0.01"/>
    <n v="0.46"/>
    <n v="0.85000000000000009"/>
    <n v="0.54117647058823526"/>
    <n v="3285"/>
    <n v="1777.7647058823529"/>
    <n v="3.3591487218234484E-3"/>
    <n v="0.71213952902657107"/>
    <n v="0.71213952902657107"/>
    <n v="2"/>
  </r>
  <r>
    <s v="教培"/>
    <s v="素质教育"/>
    <x v="10"/>
    <x v="3"/>
    <s v="C美术培训"/>
    <x v="8"/>
    <x v="52"/>
    <x v="0"/>
    <n v="282"/>
    <n v="0"/>
    <n v="0.36699999999999999"/>
    <n v="0"/>
    <n v="105"/>
    <n v="0"/>
    <n v="0"/>
    <n v="0.01"/>
    <n v="1.05"/>
    <n v="0.85000000000000009"/>
    <n v="1.2352941176470587"/>
    <n v="3285"/>
    <n v="4057.9411764705878"/>
    <n v="3.3591487218234484E-3"/>
    <n v="0.94727993955421241"/>
    <n v="0.94727993955421241"/>
    <n v="1"/>
  </r>
  <r>
    <s v="教培"/>
    <s v="素质教育"/>
    <x v="10"/>
    <x v="3"/>
    <s v="C美术培训"/>
    <x v="3"/>
    <x v="53"/>
    <x v="0"/>
    <n v="98"/>
    <n v="0"/>
    <n v="0.36699999999999999"/>
    <n v="0"/>
    <n v="10"/>
    <n v="0"/>
    <n v="0"/>
    <n v="0.01"/>
    <n v="0.1"/>
    <n v="0.85000000000000009"/>
    <n v="0.11764705882352941"/>
    <n v="3285"/>
    <n v="386.47058823529409"/>
    <n v="3.3591487218234484E-3"/>
    <n v="0.32919657473869796"/>
    <n v="0.32919657473869796"/>
    <n v="1"/>
  </r>
  <r>
    <s v="教培"/>
    <s v="素质教育"/>
    <x v="10"/>
    <x v="3"/>
    <s v="C美术培训"/>
    <x v="25"/>
    <x v="54"/>
    <x v="1"/>
    <n v="9"/>
    <n v="0"/>
    <n v="0.36699999999999999"/>
    <n v="0"/>
    <n v="4"/>
    <n v="0"/>
    <n v="0"/>
    <n v="0.01"/>
    <n v="0.04"/>
    <n v="0.85000000000000009"/>
    <n v="4.7058823529411764E-2"/>
    <n v="3285"/>
    <n v="154.58823529411765"/>
    <n v="3.3591487218234484E-3"/>
    <n v="3.0232338496411035E-2"/>
    <n v="3.0232338496411035E-2"/>
    <n v="0"/>
  </r>
  <r>
    <s v="教培"/>
    <s v="素质教育"/>
    <x v="10"/>
    <x v="3"/>
    <s v="C美术培训"/>
    <x v="20"/>
    <x v="55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10"/>
    <x v="56"/>
    <x v="0"/>
    <n v="245"/>
    <n v="0"/>
    <n v="0.36699999999999999"/>
    <n v="0"/>
    <n v="29"/>
    <n v="0"/>
    <n v="0"/>
    <n v="0.01"/>
    <n v="0.28999999999999998"/>
    <n v="0.85000000000000009"/>
    <n v="0.34117647058823525"/>
    <n v="3285"/>
    <n v="1120.7647058823527"/>
    <n v="3.3591487218234484E-3"/>
    <n v="0.82299143684674481"/>
    <n v="0.82299143684674481"/>
    <n v="1"/>
  </r>
  <r>
    <s v="教培"/>
    <s v="素质教育"/>
    <x v="10"/>
    <x v="3"/>
    <s v="C美术培训"/>
    <x v="6"/>
    <x v="57"/>
    <x v="0"/>
    <n v="54"/>
    <n v="0"/>
    <n v="0.36699999999999999"/>
    <n v="0"/>
    <n v="4"/>
    <n v="0"/>
    <n v="0"/>
    <n v="0.01"/>
    <n v="0.04"/>
    <n v="0.85000000000000009"/>
    <n v="4.7058823529411764E-2"/>
    <n v="3285"/>
    <n v="154.58823529411765"/>
    <n v="3.3591487218234484E-3"/>
    <n v="0.18139403097846621"/>
    <n v="0.18139403097846621"/>
    <n v="3"/>
  </r>
  <r>
    <s v="教培"/>
    <s v="素质教育"/>
    <x v="10"/>
    <x v="3"/>
    <s v="C美术培训"/>
    <x v="19"/>
    <x v="58"/>
    <x v="1"/>
    <n v="32"/>
    <n v="0"/>
    <n v="0.36699999999999999"/>
    <n v="0"/>
    <n v="0"/>
    <n v="0"/>
    <n v="0"/>
    <n v="0.01"/>
    <n v="0"/>
    <n v="0.85000000000000009"/>
    <n v="0"/>
    <n v="3285"/>
    <n v="0"/>
    <n v="3.3591487218234484E-3"/>
    <n v="0.10749275909835035"/>
    <n v="0.10749275909835035"/>
    <n v="0"/>
  </r>
  <r>
    <s v="教培"/>
    <s v="素质教育"/>
    <x v="10"/>
    <x v="3"/>
    <s v="C美术培训"/>
    <x v="25"/>
    <x v="59"/>
    <x v="1"/>
    <n v="52"/>
    <n v="0"/>
    <n v="0.36699999999999999"/>
    <n v="0"/>
    <n v="16"/>
    <n v="0"/>
    <n v="0"/>
    <n v="0.01"/>
    <n v="0.16"/>
    <n v="0.85000000000000009"/>
    <n v="0.18823529411764706"/>
    <n v="3285"/>
    <n v="618.35294117647061"/>
    <n v="3.3591487218234484E-3"/>
    <n v="0.17467573353481933"/>
    <n v="0.17467573353481933"/>
    <n v="0"/>
  </r>
  <r>
    <s v="教培"/>
    <s v="素质教育"/>
    <x v="10"/>
    <x v="3"/>
    <s v="C美术培训"/>
    <x v="19"/>
    <x v="60"/>
    <x v="1"/>
    <n v="165"/>
    <n v="0"/>
    <n v="0.36699999999999999"/>
    <n v="0"/>
    <n v="35"/>
    <n v="0"/>
    <n v="0"/>
    <n v="0.01"/>
    <n v="0.35000000000000003"/>
    <n v="0.85000000000000009"/>
    <n v="0.41176470588235292"/>
    <n v="3285"/>
    <n v="1352.6470588235293"/>
    <n v="3.3591487218234484E-3"/>
    <n v="0.554259539100869"/>
    <n v="0.554259539100869"/>
    <n v="1"/>
  </r>
  <r>
    <s v="教培"/>
    <s v="素质教育"/>
    <x v="10"/>
    <x v="3"/>
    <s v="C美术培训"/>
    <x v="20"/>
    <x v="61"/>
    <x v="0"/>
    <n v="2"/>
    <n v="0"/>
    <n v="0.36699999999999999"/>
    <n v="0"/>
    <n v="0"/>
    <n v="0"/>
    <n v="0"/>
    <n v="0.01"/>
    <n v="0"/>
    <n v="0.85000000000000009"/>
    <n v="0"/>
    <n v="3285"/>
    <n v="0"/>
    <n v="3.3591487218234484E-3"/>
    <n v="6.7182974436468968E-3"/>
    <n v="6.7182974436468968E-3"/>
    <n v="0"/>
  </r>
  <r>
    <s v="教培"/>
    <s v="素质教育"/>
    <x v="10"/>
    <x v="3"/>
    <s v="C美术培训"/>
    <x v="26"/>
    <x v="62"/>
    <x v="1"/>
    <n v="615"/>
    <n v="0"/>
    <n v="0.36699999999999999"/>
    <n v="0"/>
    <n v="186"/>
    <n v="0"/>
    <n v="0"/>
    <n v="0.01"/>
    <n v="1.86"/>
    <n v="0.85000000000000009"/>
    <n v="2.1882352941176468"/>
    <n v="3285"/>
    <n v="7188.3529411764703"/>
    <n v="3.3591487218234484E-3"/>
    <n v="2.0658764639214207"/>
    <n v="2.0658764639214207"/>
    <n v="13"/>
  </r>
  <r>
    <s v="教培"/>
    <s v="素质教育"/>
    <x v="10"/>
    <x v="3"/>
    <s v="C美术培训"/>
    <x v="12"/>
    <x v="63"/>
    <x v="0"/>
    <n v="58"/>
    <n v="0"/>
    <n v="0.36699999999999999"/>
    <n v="0"/>
    <n v="27"/>
    <n v="0"/>
    <n v="0"/>
    <n v="0.01"/>
    <n v="0.27"/>
    <n v="0.85000000000000009"/>
    <n v="0.31764705882352939"/>
    <n v="3285"/>
    <n v="1043.4705882352941"/>
    <n v="3.3591487218234484E-3"/>
    <n v="0.19483062586576"/>
    <n v="0.19483062586576"/>
    <n v="1"/>
  </r>
  <r>
    <s v="教培"/>
    <s v="素质教育"/>
    <x v="10"/>
    <x v="3"/>
    <s v="C美术培训"/>
    <x v="16"/>
    <x v="64"/>
    <x v="1"/>
    <n v="402"/>
    <n v="1"/>
    <n v="0.36699999999999999"/>
    <n v="0"/>
    <n v="109"/>
    <n v="1"/>
    <n v="0.01"/>
    <n v="0.01"/>
    <n v="1.0900000000000001"/>
    <n v="0.85000000000000009"/>
    <n v="0.85058823529411764"/>
    <n v="3285"/>
    <n v="2794.1823529411763"/>
    <n v="3.3591487218234484E-3"/>
    <n v="1.3503777861730262"/>
    <n v="0.71737778617302617"/>
    <n v="2"/>
  </r>
  <r>
    <s v="教培"/>
    <s v="素质教育"/>
    <x v="10"/>
    <x v="3"/>
    <s v="C美术培训"/>
    <x v="20"/>
    <x v="65"/>
    <x v="0"/>
    <n v="21"/>
    <n v="0"/>
    <n v="0.36699999999999999"/>
    <n v="0"/>
    <n v="5"/>
    <n v="0"/>
    <n v="0"/>
    <n v="0.01"/>
    <n v="0.05"/>
    <n v="0.85000000000000009"/>
    <n v="5.8823529411764705E-2"/>
    <n v="3285"/>
    <n v="193.23529411764704"/>
    <n v="3.3591487218234484E-3"/>
    <n v="7.0542123158292419E-2"/>
    <n v="7.0542123158292419E-2"/>
    <n v="2"/>
  </r>
  <r>
    <s v="教培"/>
    <s v="素质教育"/>
    <x v="10"/>
    <x v="3"/>
    <s v="C美术培训"/>
    <x v="25"/>
    <x v="66"/>
    <x v="1"/>
    <n v="1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3.3591487218234484E-3"/>
    <n v="3.3591487218234484E-3"/>
    <n v="0"/>
  </r>
  <r>
    <s v="教培"/>
    <s v="素质教育"/>
    <x v="10"/>
    <x v="3"/>
    <s v="C美术培训"/>
    <x v="25"/>
    <x v="67"/>
    <x v="1"/>
    <n v="20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6.7182974436468965E-2"/>
    <n v="6.7182974436468965E-2"/>
    <n v="0"/>
  </r>
  <r>
    <s v="教培"/>
    <s v="素质教育"/>
    <x v="10"/>
    <x v="3"/>
    <s v="C美术培训"/>
    <x v="10"/>
    <x v="68"/>
    <x v="0"/>
    <n v="261"/>
    <n v="0"/>
    <n v="0.36699999999999999"/>
    <n v="0"/>
    <n v="99"/>
    <n v="0"/>
    <n v="0"/>
    <n v="0.01"/>
    <n v="0.99"/>
    <n v="0.85000000000000009"/>
    <n v="1.164705882352941"/>
    <n v="3285"/>
    <n v="3826.0588235294113"/>
    <n v="3.3591487218234484E-3"/>
    <n v="0.87673781639592008"/>
    <n v="0.87673781639592008"/>
    <n v="1"/>
  </r>
  <r>
    <s v="教培"/>
    <s v="素质教育"/>
    <x v="10"/>
    <x v="3"/>
    <s v="C美术培训"/>
    <x v="27"/>
    <x v="69"/>
    <x v="1"/>
    <n v="67"/>
    <n v="0"/>
    <n v="0.36699999999999999"/>
    <n v="0"/>
    <n v="29"/>
    <n v="0"/>
    <n v="0"/>
    <n v="0.01"/>
    <n v="0.28999999999999998"/>
    <n v="0.85000000000000009"/>
    <n v="0.34117647058823525"/>
    <n v="3285"/>
    <n v="1120.7647058823527"/>
    <n v="3.3591487218234484E-3"/>
    <n v="0.22506296436217105"/>
    <n v="0.22506296436217105"/>
    <n v="0"/>
  </r>
  <r>
    <s v="教培"/>
    <s v="素质教育"/>
    <x v="10"/>
    <x v="3"/>
    <s v="C美术培训"/>
    <x v="22"/>
    <x v="70"/>
    <x v="1"/>
    <n v="222"/>
    <n v="4"/>
    <n v="0.36699999999999999"/>
    <n v="0.02"/>
    <n v="107"/>
    <n v="4"/>
    <n v="0.04"/>
    <n v="0.01"/>
    <n v="4"/>
    <n v="0.85000000000000009"/>
    <n v="2.9788235294117644"/>
    <n v="3285"/>
    <n v="9785.4352941176458"/>
    <n v="3.3591487218234484E-3"/>
    <n v="0.74573101624480553"/>
    <n v="1.468"/>
    <n v="15"/>
  </r>
  <r>
    <s v="教培"/>
    <s v="素质教育"/>
    <x v="10"/>
    <x v="3"/>
    <s v="C美术培训"/>
    <x v="24"/>
    <x v="71"/>
    <x v="1"/>
    <n v="78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0.26201360030222898"/>
    <n v="0.26201360030222898"/>
    <n v="0"/>
  </r>
  <r>
    <s v="教培"/>
    <s v="素质教育"/>
    <x v="10"/>
    <x v="3"/>
    <s v="C美术培训"/>
    <x v="4"/>
    <x v="72"/>
    <x v="1"/>
    <n v="71"/>
    <n v="0"/>
    <n v="0.36699999999999999"/>
    <n v="0"/>
    <n v="23"/>
    <n v="0"/>
    <n v="0"/>
    <n v="0.01"/>
    <n v="0.23"/>
    <n v="0.85000000000000009"/>
    <n v="0.27058823529411763"/>
    <n v="3285"/>
    <n v="888.88235294117646"/>
    <n v="3.3591487218234484E-3"/>
    <n v="0.23849955924946484"/>
    <n v="0.23849955924946484"/>
    <n v="1"/>
  </r>
  <r>
    <s v="教培"/>
    <s v="素质教育"/>
    <x v="10"/>
    <x v="3"/>
    <s v="C美术培训"/>
    <x v="4"/>
    <x v="73"/>
    <x v="1"/>
    <n v="78"/>
    <n v="0"/>
    <n v="0.36699999999999999"/>
    <n v="0"/>
    <n v="15"/>
    <n v="0"/>
    <n v="0"/>
    <n v="0.01"/>
    <n v="0.15"/>
    <n v="0.85000000000000009"/>
    <n v="0.1764705882352941"/>
    <n v="3285"/>
    <n v="579.7058823529411"/>
    <n v="3.3591487218234484E-3"/>
    <n v="0.26201360030222898"/>
    <n v="0.26201360030222898"/>
    <n v="0"/>
  </r>
  <r>
    <s v="教培"/>
    <s v="素质教育"/>
    <x v="10"/>
    <x v="3"/>
    <s v="C美术培训"/>
    <x v="24"/>
    <x v="74"/>
    <x v="1"/>
    <n v="337"/>
    <n v="0"/>
    <n v="0.36699999999999999"/>
    <n v="0"/>
    <n v="144"/>
    <n v="0"/>
    <n v="0"/>
    <n v="0.01"/>
    <n v="1.44"/>
    <n v="0.85000000000000009"/>
    <n v="1.6941176470588233"/>
    <n v="3285"/>
    <n v="5565.1764705882342"/>
    <n v="3.3591487218234484E-3"/>
    <n v="1.1320331192545021"/>
    <n v="1.1320331192545021"/>
    <n v="4"/>
  </r>
  <r>
    <s v="教培"/>
    <s v="素质教育"/>
    <x v="10"/>
    <x v="3"/>
    <s v="C美术培训"/>
    <x v="25"/>
    <x v="75"/>
    <x v="1"/>
    <n v="3"/>
    <n v="0"/>
    <n v="0.36699999999999999"/>
    <n v="0"/>
    <n v="0"/>
    <n v="0"/>
    <n v="0"/>
    <n v="0.01"/>
    <n v="0"/>
    <n v="0.85000000000000009"/>
    <n v="0"/>
    <n v="3285"/>
    <n v="0"/>
    <n v="3.3591487218234484E-3"/>
    <n v="1.0077446165470346E-2"/>
    <n v="1.0077446165470346E-2"/>
    <n v="0"/>
  </r>
  <r>
    <s v="教培"/>
    <s v="素质教育"/>
    <x v="10"/>
    <x v="3"/>
    <s v="C美术培训"/>
    <x v="7"/>
    <x v="76"/>
    <x v="0"/>
    <n v="138"/>
    <n v="0"/>
    <n v="0.36699999999999999"/>
    <n v="0"/>
    <n v="39"/>
    <n v="0"/>
    <n v="0"/>
    <n v="0.01"/>
    <n v="0.39"/>
    <n v="0.85000000000000009"/>
    <n v="0.45882352941176469"/>
    <n v="3285"/>
    <n v="1507.2352941176471"/>
    <n v="3.3591487218234484E-3"/>
    <n v="0.46356252361163586"/>
    <n v="0.46356252361163586"/>
    <n v="2"/>
  </r>
  <r>
    <s v="教培"/>
    <s v="素质教育"/>
    <x v="10"/>
    <x v="3"/>
    <s v="C美术培训"/>
    <x v="6"/>
    <x v="77"/>
    <x v="0"/>
    <n v="147"/>
    <n v="1"/>
    <n v="0.36699999999999999"/>
    <n v="0.01"/>
    <n v="42"/>
    <n v="1"/>
    <n v="0.02"/>
    <n v="0.01"/>
    <n v="1"/>
    <n v="0.85000000000000009"/>
    <n v="0.74470588235294111"/>
    <n v="3285"/>
    <n v="2446.3588235294114"/>
    <n v="3.3591487218234484E-3"/>
    <n v="0.49379486210804691"/>
    <n v="0.36699999999999999"/>
    <n v="0"/>
  </r>
  <r>
    <s v="教培"/>
    <s v="素质教育"/>
    <x v="10"/>
    <x v="3"/>
    <s v="C美术培训"/>
    <x v="4"/>
    <x v="78"/>
    <x v="1"/>
    <n v="131"/>
    <n v="0"/>
    <n v="0.36699999999999999"/>
    <n v="0"/>
    <n v="56"/>
    <n v="0"/>
    <n v="0"/>
    <n v="0.01"/>
    <n v="0.56000000000000005"/>
    <n v="0.85000000000000009"/>
    <n v="0.6588235294117647"/>
    <n v="3285"/>
    <n v="2164.2352941176468"/>
    <n v="3.3591487218234484E-3"/>
    <n v="0.44004848255887175"/>
    <n v="0.44004848255887175"/>
    <n v="2"/>
  </r>
  <r>
    <s v="教培"/>
    <s v="素质教育"/>
    <x v="10"/>
    <x v="3"/>
    <s v="C美术培训"/>
    <x v="9"/>
    <x v="79"/>
    <x v="0"/>
    <n v="130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0.43668933383704828"/>
    <n v="0.43668933383704828"/>
    <n v="0"/>
  </r>
  <r>
    <s v="教培"/>
    <s v="素质教育"/>
    <x v="10"/>
    <x v="3"/>
    <s v="C美术培训"/>
    <x v="2"/>
    <x v="80"/>
    <x v="1"/>
    <n v="576"/>
    <n v="0"/>
    <n v="0.36699999999999999"/>
    <n v="0"/>
    <n v="136"/>
    <n v="0"/>
    <n v="0"/>
    <n v="0.01"/>
    <n v="1.36"/>
    <n v="0.85000000000000009"/>
    <n v="1.5999999999999999"/>
    <n v="3285"/>
    <n v="5256"/>
    <n v="3.3591487218234484E-3"/>
    <n v="1.9348696637703062"/>
    <n v="1.9348696637703062"/>
    <n v="28"/>
  </r>
  <r>
    <s v="教培"/>
    <s v="素质教育"/>
    <x v="10"/>
    <x v="3"/>
    <s v="C美术培训"/>
    <x v="16"/>
    <x v="81"/>
    <x v="1"/>
    <n v="648"/>
    <n v="0"/>
    <n v="0.36699999999999999"/>
    <n v="0"/>
    <n v="107"/>
    <n v="0"/>
    <n v="0"/>
    <n v="0.01"/>
    <n v="1.07"/>
    <n v="0.85000000000000009"/>
    <n v="1.2588235294117647"/>
    <n v="3285"/>
    <n v="4135.2352941176468"/>
    <n v="3.3591487218234484E-3"/>
    <n v="2.1767283717415946"/>
    <n v="2.1767283717415946"/>
    <n v="4"/>
  </r>
  <r>
    <s v="教培"/>
    <s v="素质教育"/>
    <x v="10"/>
    <x v="3"/>
    <s v="C美术培训"/>
    <x v="25"/>
    <x v="82"/>
    <x v="1"/>
    <n v="4"/>
    <n v="0"/>
    <n v="0.36699999999999999"/>
    <n v="0"/>
    <n v="0"/>
    <n v="0"/>
    <n v="0"/>
    <n v="0.01"/>
    <n v="0"/>
    <n v="0.85000000000000009"/>
    <n v="0"/>
    <n v="3285"/>
    <n v="0"/>
    <n v="3.3591487218234484E-3"/>
    <n v="1.3436594887293794E-2"/>
    <n v="1.3436594887293794E-2"/>
    <n v="0"/>
  </r>
  <r>
    <s v="教培"/>
    <s v="素质教育"/>
    <x v="10"/>
    <x v="3"/>
    <s v="C美术培训"/>
    <x v="25"/>
    <x v="83"/>
    <x v="1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19"/>
    <x v="84"/>
    <x v="1"/>
    <n v="55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0.18475317970028965"/>
    <n v="0.18475317970028965"/>
    <n v="0"/>
  </r>
  <r>
    <s v="教培"/>
    <s v="素质教育"/>
    <x v="10"/>
    <x v="3"/>
    <s v="C美术培训"/>
    <x v="25"/>
    <x v="85"/>
    <x v="1"/>
    <n v="2"/>
    <n v="0"/>
    <n v="0.36699999999999999"/>
    <n v="0"/>
    <n v="0"/>
    <n v="0"/>
    <n v="0"/>
    <n v="0.01"/>
    <n v="0"/>
    <n v="0.85000000000000009"/>
    <n v="0"/>
    <n v="3285"/>
    <n v="0"/>
    <n v="3.3591487218234484E-3"/>
    <n v="6.7182974436468968E-3"/>
    <n v="6.7182974436468968E-3"/>
    <n v="0"/>
  </r>
  <r>
    <s v="教培"/>
    <s v="素质教育"/>
    <x v="10"/>
    <x v="3"/>
    <s v="C美术培训"/>
    <x v="5"/>
    <x v="86"/>
    <x v="0"/>
    <n v="670"/>
    <n v="0"/>
    <n v="0.36699999999999999"/>
    <n v="0"/>
    <n v="133"/>
    <n v="0"/>
    <n v="0"/>
    <n v="0.01"/>
    <n v="1.33"/>
    <n v="0.85000000000000009"/>
    <n v="1.5647058823529412"/>
    <n v="3285"/>
    <n v="5140.0588235294117"/>
    <n v="3.3591487218234484E-3"/>
    <n v="2.2506296436217106"/>
    <n v="2.2506296436217106"/>
    <n v="18"/>
  </r>
  <r>
    <s v="教培"/>
    <s v="素质教育"/>
    <x v="10"/>
    <x v="3"/>
    <s v="C美术培训"/>
    <x v="28"/>
    <x v="87"/>
    <x v="2"/>
    <n v="1073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3.6043665785165602"/>
    <n v="3.6043665785165602"/>
    <n v="0"/>
  </r>
  <r>
    <s v="教培"/>
    <s v="素质教育"/>
    <x v="10"/>
    <x v="3"/>
    <s v="C美术培训"/>
    <x v="8"/>
    <x v="88"/>
    <x v="0"/>
    <n v="132"/>
    <n v="0"/>
    <n v="0.36699999999999999"/>
    <n v="0"/>
    <n v="57"/>
    <n v="0"/>
    <n v="0"/>
    <n v="0.01"/>
    <n v="0.57000000000000006"/>
    <n v="0.85000000000000009"/>
    <n v="0.6705882352941176"/>
    <n v="3285"/>
    <n v="2202.8823529411761"/>
    <n v="3.3591487218234484E-3"/>
    <n v="0.44340763128069521"/>
    <n v="0.44340763128069521"/>
    <n v="2"/>
  </r>
  <r>
    <s v="教培"/>
    <s v="素质教育"/>
    <x v="10"/>
    <x v="3"/>
    <s v="C美术培训"/>
    <x v="29"/>
    <x v="89"/>
    <x v="1"/>
    <n v="248"/>
    <n v="0"/>
    <n v="0.36699999999999999"/>
    <n v="0"/>
    <n v="62"/>
    <n v="0"/>
    <n v="0"/>
    <n v="0.01"/>
    <n v="0.62"/>
    <n v="0.85000000000000009"/>
    <n v="0.72941176470588232"/>
    <n v="3285"/>
    <n v="2396.1176470588234"/>
    <n v="3.3591487218234484E-3"/>
    <n v="0.83306888301221516"/>
    <n v="0.83306888301221516"/>
    <n v="3"/>
  </r>
  <r>
    <s v="教培"/>
    <s v="素质教育"/>
    <x v="10"/>
    <x v="3"/>
    <s v="C美术培训"/>
    <x v="25"/>
    <x v="90"/>
    <x v="1"/>
    <n v="2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6.7182974436468968E-3"/>
    <n v="6.7182974436468968E-3"/>
    <n v="0"/>
  </r>
  <r>
    <s v="教培"/>
    <s v="素质教育"/>
    <x v="10"/>
    <x v="3"/>
    <s v="C美术培训"/>
    <x v="23"/>
    <x v="91"/>
    <x v="1"/>
    <n v="141"/>
    <n v="0"/>
    <n v="0.36699999999999999"/>
    <n v="0"/>
    <n v="57"/>
    <n v="0"/>
    <n v="0"/>
    <n v="0.01"/>
    <n v="0.57000000000000006"/>
    <n v="0.85000000000000009"/>
    <n v="0.6705882352941176"/>
    <n v="3285"/>
    <n v="2202.8823529411761"/>
    <n v="3.3591487218234484E-3"/>
    <n v="0.47363996977710621"/>
    <n v="0.47363996977710621"/>
    <n v="1"/>
  </r>
  <r>
    <s v="教培"/>
    <s v="素质教育"/>
    <x v="10"/>
    <x v="3"/>
    <s v="C美术培训"/>
    <x v="21"/>
    <x v="92"/>
    <x v="1"/>
    <n v="67"/>
    <n v="0"/>
    <n v="0.36699999999999999"/>
    <n v="0"/>
    <n v="13"/>
    <n v="0"/>
    <n v="0"/>
    <n v="0.01"/>
    <n v="0.13"/>
    <n v="0.85000000000000009"/>
    <n v="0.15294117647058822"/>
    <n v="3285"/>
    <n v="502.41176470588232"/>
    <n v="3.3591487218234484E-3"/>
    <n v="0.22506296436217105"/>
    <n v="0.22506296436217105"/>
    <n v="2"/>
  </r>
  <r>
    <s v="教培"/>
    <s v="素质教育"/>
    <x v="10"/>
    <x v="3"/>
    <s v="C美术培训"/>
    <x v="16"/>
    <x v="93"/>
    <x v="1"/>
    <n v="408"/>
    <n v="0"/>
    <n v="0.36699999999999999"/>
    <n v="0"/>
    <n v="60"/>
    <n v="0"/>
    <n v="0"/>
    <n v="0.01"/>
    <n v="0.6"/>
    <n v="0.85000000000000009"/>
    <n v="0.70588235294117641"/>
    <n v="3285"/>
    <n v="2318.8235294117644"/>
    <n v="3.3591487218234484E-3"/>
    <n v="1.3705326785039669"/>
    <n v="1.3705326785039669"/>
    <n v="2"/>
  </r>
  <r>
    <s v="教培"/>
    <s v="素质教育"/>
    <x v="10"/>
    <x v="3"/>
    <s v="C美术培训"/>
    <x v="24"/>
    <x v="94"/>
    <x v="1"/>
    <n v="146"/>
    <n v="0"/>
    <n v="0.36699999999999999"/>
    <n v="0"/>
    <n v="22"/>
    <n v="0"/>
    <n v="0"/>
    <n v="0.01"/>
    <n v="0.22"/>
    <n v="0.85000000000000009"/>
    <n v="0.25882352941176467"/>
    <n v="3285"/>
    <n v="850.23529411764696"/>
    <n v="3.3591487218234484E-3"/>
    <n v="0.49043571338622349"/>
    <n v="0.49043571338622349"/>
    <n v="1"/>
  </r>
  <r>
    <s v="教培"/>
    <s v="素质教育"/>
    <x v="10"/>
    <x v="3"/>
    <s v="C美术培训"/>
    <x v="24"/>
    <x v="95"/>
    <x v="1"/>
    <n v="373"/>
    <n v="0"/>
    <n v="0.36699999999999999"/>
    <n v="0"/>
    <n v="174"/>
    <n v="0"/>
    <n v="0"/>
    <n v="0.01"/>
    <n v="1.74"/>
    <n v="0.85000000000000009"/>
    <n v="2.0470588235294116"/>
    <n v="3285"/>
    <n v="6724.5882352941171"/>
    <n v="3.3591487218234484E-3"/>
    <n v="1.2529624732401463"/>
    <n v="1.2529624732401463"/>
    <n v="32"/>
  </r>
  <r>
    <s v="教培"/>
    <s v="素质教育"/>
    <x v="10"/>
    <x v="3"/>
    <s v="C美术培训"/>
    <x v="25"/>
    <x v="96"/>
    <x v="1"/>
    <n v="5"/>
    <n v="0"/>
    <n v="0.36699999999999999"/>
    <n v="0"/>
    <n v="4"/>
    <n v="0"/>
    <n v="0"/>
    <n v="0.01"/>
    <n v="0.04"/>
    <n v="0.85000000000000009"/>
    <n v="4.7058823529411764E-2"/>
    <n v="3285"/>
    <n v="154.58823529411765"/>
    <n v="3.3591487218234484E-3"/>
    <n v="1.6795743609117241E-2"/>
    <n v="1.6795743609117241E-2"/>
    <n v="0"/>
  </r>
  <r>
    <s v="教培"/>
    <s v="素质教育"/>
    <x v="10"/>
    <x v="3"/>
    <s v="C美术培训"/>
    <x v="6"/>
    <x v="97"/>
    <x v="0"/>
    <n v="135"/>
    <n v="0"/>
    <n v="0.36699999999999999"/>
    <n v="0"/>
    <n v="12"/>
    <n v="0"/>
    <n v="0"/>
    <n v="0.01"/>
    <n v="0.12"/>
    <n v="0.85000000000000009"/>
    <n v="0.14117647058823526"/>
    <n v="3285"/>
    <n v="463.76470588235287"/>
    <n v="3.3591487218234484E-3"/>
    <n v="0.45348507744616551"/>
    <n v="0.45348507744616551"/>
    <n v="0"/>
  </r>
  <r>
    <s v="教培"/>
    <s v="素质教育"/>
    <x v="10"/>
    <x v="3"/>
    <s v="C美术培训"/>
    <x v="15"/>
    <x v="98"/>
    <x v="1"/>
    <n v="211"/>
    <n v="1"/>
    <n v="0.36699999999999999"/>
    <n v="0"/>
    <n v="68"/>
    <n v="1"/>
    <n v="0.01"/>
    <n v="0.01"/>
    <n v="1"/>
    <n v="0.85000000000000009"/>
    <n v="0.74470588235294111"/>
    <n v="3285"/>
    <n v="2446.3588235294114"/>
    <n v="3.3591487218234484E-3"/>
    <n v="0.70878038030474766"/>
    <n v="0.36699999999999999"/>
    <n v="12"/>
  </r>
  <r>
    <s v="教培"/>
    <s v="素质教育"/>
    <x v="10"/>
    <x v="3"/>
    <s v="C美术培训"/>
    <x v="25"/>
    <x v="99"/>
    <x v="1"/>
    <n v="7"/>
    <n v="0"/>
    <n v="0.36699999999999999"/>
    <n v="0"/>
    <n v="3"/>
    <n v="0"/>
    <n v="0"/>
    <n v="0.01"/>
    <n v="0.03"/>
    <n v="0.85000000000000009"/>
    <n v="3.5294117647058816E-2"/>
    <n v="3285"/>
    <n v="115.94117647058822"/>
    <n v="3.3591487218234484E-3"/>
    <n v="2.351404105276414E-2"/>
    <n v="2.351404105276414E-2"/>
    <n v="0"/>
  </r>
  <r>
    <s v="教培"/>
    <s v="素质教育"/>
    <x v="10"/>
    <x v="3"/>
    <s v="C美术培训"/>
    <x v="19"/>
    <x v="100"/>
    <x v="1"/>
    <n v="756"/>
    <n v="1"/>
    <n v="0.36699999999999999"/>
    <n v="0"/>
    <n v="313"/>
    <n v="1"/>
    <n v="0"/>
    <n v="0.01"/>
    <n v="3.13"/>
    <n v="0.85000000000000009"/>
    <n v="3.2505882352941171"/>
    <n v="3285"/>
    <n v="10678.182352941174"/>
    <n v="3.3591487218234484E-3"/>
    <n v="2.5395164336985272"/>
    <n v="1.9065164336985272"/>
    <n v="39"/>
  </r>
  <r>
    <s v="教培"/>
    <s v="素质教育"/>
    <x v="10"/>
    <x v="3"/>
    <s v="C美术培训"/>
    <x v="26"/>
    <x v="101"/>
    <x v="1"/>
    <n v="436"/>
    <n v="0"/>
    <n v="0.36699999999999999"/>
    <n v="0"/>
    <n v="96"/>
    <n v="0"/>
    <n v="0"/>
    <n v="0.01"/>
    <n v="0.96"/>
    <n v="0.85000000000000009"/>
    <n v="1.1294117647058821"/>
    <n v="3285"/>
    <n v="3710.117647058823"/>
    <n v="3.3591487218234484E-3"/>
    <n v="1.4645888427150235"/>
    <n v="1.4645888427150235"/>
    <n v="20"/>
  </r>
  <r>
    <s v="教培"/>
    <s v="素质教育"/>
    <x v="10"/>
    <x v="3"/>
    <s v="C美术培训"/>
    <x v="16"/>
    <x v="102"/>
    <x v="1"/>
    <n v="479"/>
    <n v="0"/>
    <n v="0.36699999999999999"/>
    <n v="0"/>
    <n v="103"/>
    <n v="0"/>
    <n v="0"/>
    <n v="0.01"/>
    <n v="1.03"/>
    <n v="0.85000000000000009"/>
    <n v="1.2117647058823529"/>
    <n v="3285"/>
    <n v="3980.6470588235293"/>
    <n v="3.3591487218234484E-3"/>
    <n v="1.6090322377534318"/>
    <n v="1.6090322377534318"/>
    <n v="12"/>
  </r>
  <r>
    <s v="教培"/>
    <s v="素质教育"/>
    <x v="10"/>
    <x v="3"/>
    <s v="C美术培训"/>
    <x v="15"/>
    <x v="103"/>
    <x v="1"/>
    <n v="35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0.1175702052638207"/>
    <n v="0.1175702052638207"/>
    <n v="0"/>
  </r>
  <r>
    <s v="教培"/>
    <s v="素质教育"/>
    <x v="10"/>
    <x v="3"/>
    <s v="C美术培训"/>
    <x v="25"/>
    <x v="104"/>
    <x v="1"/>
    <n v="25"/>
    <n v="0"/>
    <n v="0.36699999999999999"/>
    <n v="0"/>
    <n v="5"/>
    <n v="0"/>
    <n v="0"/>
    <n v="0.01"/>
    <n v="0.05"/>
    <n v="0.85000000000000009"/>
    <n v="5.8823529411764705E-2"/>
    <n v="3285"/>
    <n v="193.23529411764704"/>
    <n v="3.3591487218234484E-3"/>
    <n v="8.3978718045586209E-2"/>
    <n v="8.3978718045586209E-2"/>
    <n v="0"/>
  </r>
  <r>
    <s v="教培"/>
    <s v="素质教育"/>
    <x v="10"/>
    <x v="3"/>
    <s v="C美术培训"/>
    <x v="5"/>
    <x v="105"/>
    <x v="0"/>
    <n v="503"/>
    <n v="2"/>
    <n v="0.36699999999999999"/>
    <n v="0"/>
    <n v="195"/>
    <n v="2"/>
    <n v="0.01"/>
    <n v="0.01"/>
    <n v="2"/>
    <n v="0.85000000000000009"/>
    <n v="1.4894117647058822"/>
    <n v="3285"/>
    <n v="4892.7176470588229"/>
    <n v="3.3591487218234484E-3"/>
    <n v="1.6896518070771946"/>
    <n v="0.73399999999999999"/>
    <n v="42"/>
  </r>
  <r>
    <s v="教培"/>
    <s v="素质教育"/>
    <x v="10"/>
    <x v="3"/>
    <s v="C美术培训"/>
    <x v="22"/>
    <x v="106"/>
    <x v="1"/>
    <n v="24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8.0619569323762769E-2"/>
    <n v="8.0619569323762769E-2"/>
    <n v="0"/>
  </r>
  <r>
    <s v="教培"/>
    <s v="素质教育"/>
    <x v="10"/>
    <x v="3"/>
    <s v="C美术培训"/>
    <x v="29"/>
    <x v="107"/>
    <x v="1"/>
    <n v="86"/>
    <n v="0"/>
    <n v="0.36699999999999999"/>
    <n v="0"/>
    <n v="8"/>
    <n v="0"/>
    <n v="0"/>
    <n v="0.01"/>
    <n v="0.08"/>
    <n v="0.85000000000000009"/>
    <n v="9.4117647058823528E-2"/>
    <n v="3285"/>
    <n v="309.1764705882353"/>
    <n v="3.3591487218234484E-3"/>
    <n v="0.28888679007681656"/>
    <n v="0.28888679007681656"/>
    <n v="1"/>
  </r>
  <r>
    <s v="教培"/>
    <s v="素质教育"/>
    <x v="10"/>
    <x v="3"/>
    <s v="C美术培训"/>
    <x v="21"/>
    <x v="108"/>
    <x v="1"/>
    <n v="37"/>
    <n v="0"/>
    <n v="0.36699999999999999"/>
    <n v="0"/>
    <n v="6"/>
    <n v="0"/>
    <n v="0"/>
    <n v="0.01"/>
    <n v="0.06"/>
    <n v="0.85000000000000009"/>
    <n v="7.0588235294117632E-2"/>
    <n v="3285"/>
    <n v="231.88235294117644"/>
    <n v="3.3591487218234484E-3"/>
    <n v="0.12428850270746759"/>
    <n v="0.12428850270746759"/>
    <n v="0"/>
  </r>
  <r>
    <s v="教培"/>
    <s v="素质教育"/>
    <x v="10"/>
    <x v="3"/>
    <s v="C美术培训"/>
    <x v="25"/>
    <x v="109"/>
    <x v="1"/>
    <n v="3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1.0077446165470346E-2"/>
    <n v="1.0077446165470346E-2"/>
    <n v="0"/>
  </r>
  <r>
    <s v="教培"/>
    <s v="素质教育"/>
    <x v="10"/>
    <x v="3"/>
    <s v="C美术培训"/>
    <x v="25"/>
    <x v="110"/>
    <x v="1"/>
    <n v="13"/>
    <n v="0"/>
    <n v="0.36699999999999999"/>
    <n v="0"/>
    <n v="0"/>
    <n v="0"/>
    <n v="0"/>
    <n v="0.01"/>
    <n v="0"/>
    <n v="0.85000000000000009"/>
    <n v="0"/>
    <n v="3285"/>
    <n v="0"/>
    <n v="3.3591487218234484E-3"/>
    <n v="4.3668933383704832E-2"/>
    <n v="4.3668933383704832E-2"/>
    <n v="0"/>
  </r>
  <r>
    <s v="教培"/>
    <s v="素质教育"/>
    <x v="10"/>
    <x v="3"/>
    <s v="C美术培训"/>
    <x v="19"/>
    <x v="111"/>
    <x v="1"/>
    <n v="12"/>
    <n v="0"/>
    <n v="0.36699999999999999"/>
    <n v="0"/>
    <n v="0"/>
    <n v="0"/>
    <n v="0"/>
    <n v="0.01"/>
    <n v="0"/>
    <n v="0.85000000000000009"/>
    <n v="0"/>
    <n v="3285"/>
    <n v="0"/>
    <n v="3.3591487218234484E-3"/>
    <n v="4.0309784661881384E-2"/>
    <n v="4.0309784661881384E-2"/>
    <n v="0"/>
  </r>
  <r>
    <s v="教培"/>
    <s v="素质教育"/>
    <x v="10"/>
    <x v="3"/>
    <s v="C美术培训"/>
    <x v="23"/>
    <x v="112"/>
    <x v="1"/>
    <n v="234"/>
    <n v="0"/>
    <n v="0.36699999999999999"/>
    <n v="0"/>
    <n v="74"/>
    <n v="0"/>
    <n v="0"/>
    <n v="0.01"/>
    <n v="0.74"/>
    <n v="0.85000000000000009"/>
    <n v="0.87058823529411755"/>
    <n v="3285"/>
    <n v="2859.8823529411761"/>
    <n v="3.3591487218234484E-3"/>
    <n v="0.78604080090668693"/>
    <n v="0.78604080090668693"/>
    <n v="9"/>
  </r>
  <r>
    <s v="教培"/>
    <s v="素质教育"/>
    <x v="10"/>
    <x v="3"/>
    <s v="C美术培训"/>
    <x v="19"/>
    <x v="113"/>
    <x v="1"/>
    <n v="210"/>
    <n v="0"/>
    <n v="0.36699999999999999"/>
    <n v="0"/>
    <n v="94"/>
    <n v="0"/>
    <n v="0"/>
    <n v="0.01"/>
    <n v="0.94000000000000006"/>
    <n v="0.85000000000000009"/>
    <n v="1.1058823529411763"/>
    <n v="3285"/>
    <n v="3632.8235294117644"/>
    <n v="3.3591487218234484E-3"/>
    <n v="0.70542123158292414"/>
    <n v="0.70542123158292414"/>
    <n v="1"/>
  </r>
  <r>
    <s v="教培"/>
    <s v="素质教育"/>
    <x v="10"/>
    <x v="3"/>
    <s v="C美术培训"/>
    <x v="12"/>
    <x v="114"/>
    <x v="0"/>
    <n v="99"/>
    <n v="0"/>
    <n v="0.36699999999999999"/>
    <n v="0"/>
    <n v="18"/>
    <n v="0"/>
    <n v="0"/>
    <n v="0.01"/>
    <n v="0.18"/>
    <n v="0.85000000000000009"/>
    <n v="0.21176470588235291"/>
    <n v="3285"/>
    <n v="695.64705882352928"/>
    <n v="3.3591487218234484E-3"/>
    <n v="0.33255572346052137"/>
    <n v="0.33255572346052137"/>
    <n v="4"/>
  </r>
  <r>
    <s v="教培"/>
    <s v="素质教育"/>
    <x v="10"/>
    <x v="3"/>
    <s v="C美术培训"/>
    <x v="13"/>
    <x v="115"/>
    <x v="1"/>
    <n v="751"/>
    <n v="145"/>
    <n v="0.36699999999999999"/>
    <n v="0.19"/>
    <n v="122"/>
    <n v="23"/>
    <n v="0.19"/>
    <n v="0.01"/>
    <n v="23"/>
    <n v="0.85000000000000009"/>
    <n v="17.128235294117648"/>
    <n v="3285"/>
    <n v="56266.25294117647"/>
    <n v="3.3591487218234484E-3"/>
    <n v="2.5227206900894097"/>
    <n v="53.214999999999996"/>
    <n v="54"/>
  </r>
  <r>
    <s v="教培"/>
    <s v="素质教育"/>
    <x v="10"/>
    <x v="3"/>
    <s v="C美术培训"/>
    <x v="22"/>
    <x v="116"/>
    <x v="1"/>
    <n v="73"/>
    <n v="0"/>
    <n v="0.36699999999999999"/>
    <n v="0"/>
    <n v="17"/>
    <n v="0"/>
    <n v="0"/>
    <n v="0.01"/>
    <n v="0.17"/>
    <n v="0.85000000000000009"/>
    <n v="0.19999999999999998"/>
    <n v="3285"/>
    <n v="657"/>
    <n v="3.3591487218234484E-3"/>
    <n v="0.24521785669311175"/>
    <n v="0.24521785669311175"/>
    <n v="1"/>
  </r>
  <r>
    <s v="教培"/>
    <s v="素质教育"/>
    <x v="10"/>
    <x v="3"/>
    <s v="C美术培训"/>
    <x v="6"/>
    <x v="117"/>
    <x v="0"/>
    <n v="36"/>
    <n v="0"/>
    <n v="0.36699999999999999"/>
    <n v="0"/>
    <n v="2"/>
    <n v="0"/>
    <n v="0"/>
    <n v="0.01"/>
    <n v="0.02"/>
    <n v="0.85000000000000009"/>
    <n v="2.3529411764705882E-2"/>
    <n v="3285"/>
    <n v="77.294117647058826"/>
    <n v="3.3591487218234484E-3"/>
    <n v="0.12092935398564414"/>
    <n v="0.12092935398564414"/>
    <n v="0"/>
  </r>
  <r>
    <s v="教培"/>
    <s v="素质教育"/>
    <x v="10"/>
    <x v="3"/>
    <s v="C美术培训"/>
    <x v="23"/>
    <x v="118"/>
    <x v="1"/>
    <n v="514"/>
    <n v="8"/>
    <n v="0.36699999999999999"/>
    <n v="0.02"/>
    <n v="306"/>
    <n v="8"/>
    <n v="0.03"/>
    <n v="0.01"/>
    <n v="8"/>
    <n v="0.85000000000000009"/>
    <n v="5.9576470588235289"/>
    <n v="3285"/>
    <n v="19570.870588235292"/>
    <n v="3.3591487218234484E-3"/>
    <n v="1.7266024430172524"/>
    <n v="2.9359999999999999"/>
    <n v="43"/>
  </r>
  <r>
    <s v="教培"/>
    <s v="素质教育"/>
    <x v="10"/>
    <x v="3"/>
    <s v="C美术培训"/>
    <x v="14"/>
    <x v="119"/>
    <x v="1"/>
    <n v="302"/>
    <n v="0"/>
    <n v="0.36699999999999999"/>
    <n v="0"/>
    <n v="39"/>
    <n v="0"/>
    <n v="0"/>
    <n v="0.01"/>
    <n v="0.39"/>
    <n v="0.85000000000000009"/>
    <n v="0.45882352941176469"/>
    <n v="3285"/>
    <n v="1507.2352941176471"/>
    <n v="3.3591487218234484E-3"/>
    <n v="1.0144629139906813"/>
    <n v="1.0144629139906813"/>
    <n v="1"/>
  </r>
  <r>
    <s v="教培"/>
    <s v="素质教育"/>
    <x v="10"/>
    <x v="3"/>
    <s v="C美术培训"/>
    <x v="18"/>
    <x v="120"/>
    <x v="0"/>
    <n v="187"/>
    <n v="1"/>
    <n v="0.36699999999999999"/>
    <n v="0.01"/>
    <n v="52"/>
    <n v="1"/>
    <n v="0.02"/>
    <n v="0.01"/>
    <n v="1"/>
    <n v="0.85000000000000009"/>
    <n v="0.74470588235294111"/>
    <n v="3285"/>
    <n v="2446.3588235294114"/>
    <n v="3.3591487218234484E-3"/>
    <n v="0.62816081098098486"/>
    <n v="0.36699999999999999"/>
    <n v="2"/>
  </r>
  <r>
    <s v="教培"/>
    <s v="素质教育"/>
    <x v="10"/>
    <x v="3"/>
    <s v="C美术培训"/>
    <x v="6"/>
    <x v="121"/>
    <x v="0"/>
    <n v="212"/>
    <n v="0"/>
    <n v="0.36699999999999999"/>
    <n v="0"/>
    <n v="38"/>
    <n v="0"/>
    <n v="0"/>
    <n v="0.01"/>
    <n v="0.38"/>
    <n v="0.85000000000000009"/>
    <n v="0.44705882352941173"/>
    <n v="3285"/>
    <n v="1468.5882352941176"/>
    <n v="3.3591487218234484E-3"/>
    <n v="0.71213952902657107"/>
    <n v="0.71213952902657107"/>
    <n v="3"/>
  </r>
  <r>
    <s v="教培"/>
    <s v="素质教育"/>
    <x v="10"/>
    <x v="3"/>
    <s v="C美术培训"/>
    <x v="9"/>
    <x v="122"/>
    <x v="0"/>
    <n v="167"/>
    <n v="0"/>
    <n v="0.36699999999999999"/>
    <n v="0"/>
    <n v="11"/>
    <n v="0"/>
    <n v="0"/>
    <n v="0.01"/>
    <n v="0.11"/>
    <n v="0.85000000000000009"/>
    <n v="0.12941176470588234"/>
    <n v="3285"/>
    <n v="425.11764705882348"/>
    <n v="3.3591487218234484E-3"/>
    <n v="0.56097783654451583"/>
    <n v="0.56097783654451583"/>
    <n v="0"/>
  </r>
  <r>
    <s v="教培"/>
    <s v="素质教育"/>
    <x v="10"/>
    <x v="3"/>
    <s v="C美术培训"/>
    <x v="10"/>
    <x v="123"/>
    <x v="0"/>
    <n v="287"/>
    <n v="0"/>
    <n v="0.36699999999999999"/>
    <n v="0"/>
    <n v="54"/>
    <n v="0"/>
    <n v="0"/>
    <n v="0.01"/>
    <n v="0.54"/>
    <n v="0.85000000000000009"/>
    <n v="0.63529411764705879"/>
    <n v="3285"/>
    <n v="2086.9411764705883"/>
    <n v="3.3591487218234484E-3"/>
    <n v="0.9640756831633297"/>
    <n v="0.9640756831633297"/>
    <n v="2"/>
  </r>
  <r>
    <s v="教培"/>
    <s v="素质教育"/>
    <x v="10"/>
    <x v="3"/>
    <s v="C美术培训"/>
    <x v="15"/>
    <x v="124"/>
    <x v="1"/>
    <n v="87"/>
    <n v="0"/>
    <n v="0.36699999999999999"/>
    <n v="0"/>
    <n v="31"/>
    <n v="0"/>
    <n v="0"/>
    <n v="0.01"/>
    <n v="0.31"/>
    <n v="0.85000000000000009"/>
    <n v="0.36470588235294116"/>
    <n v="3285"/>
    <n v="1198.0588235294117"/>
    <n v="3.3591487218234484E-3"/>
    <n v="0.29224593879864003"/>
    <n v="0.29224593879864003"/>
    <n v="2"/>
  </r>
  <r>
    <s v="教培"/>
    <s v="素质教育"/>
    <x v="10"/>
    <x v="3"/>
    <s v="C美术培训"/>
    <x v="16"/>
    <x v="125"/>
    <x v="1"/>
    <n v="504"/>
    <n v="0"/>
    <n v="0.36699999999999999"/>
    <n v="0"/>
    <n v="147"/>
    <n v="0"/>
    <n v="0"/>
    <n v="0.01"/>
    <n v="1.47"/>
    <n v="0.85000000000000009"/>
    <n v="1.7294117647058822"/>
    <n v="3285"/>
    <n v="5681.1176470588234"/>
    <n v="3.3591487218234484E-3"/>
    <n v="1.6930109557990181"/>
    <n v="1.6930109557990181"/>
    <n v="2"/>
  </r>
  <r>
    <s v="教培"/>
    <s v="素质教育"/>
    <x v="10"/>
    <x v="3"/>
    <s v="C美术培训"/>
    <x v="27"/>
    <x v="126"/>
    <x v="1"/>
    <n v="70"/>
    <n v="0"/>
    <n v="0.36699999999999999"/>
    <n v="0"/>
    <n v="26"/>
    <n v="0"/>
    <n v="0"/>
    <n v="0.01"/>
    <n v="0.26"/>
    <n v="0.85000000000000009"/>
    <n v="0.30588235294117644"/>
    <n v="3285"/>
    <n v="1004.8235294117646"/>
    <n v="3.3591487218234484E-3"/>
    <n v="0.2351404105276414"/>
    <n v="0.2351404105276414"/>
    <n v="1"/>
  </r>
  <r>
    <s v="教培"/>
    <s v="素质教育"/>
    <x v="10"/>
    <x v="3"/>
    <s v="C美术培训"/>
    <x v="20"/>
    <x v="127"/>
    <x v="0"/>
    <n v="2"/>
    <n v="0"/>
    <n v="0.36699999999999999"/>
    <n v="0"/>
    <n v="0"/>
    <n v="0"/>
    <n v="0"/>
    <n v="0.01"/>
    <n v="0"/>
    <n v="0.85000000000000009"/>
    <n v="0"/>
    <n v="3285"/>
    <n v="0"/>
    <n v="3.3591487218234484E-3"/>
    <n v="6.7182974436468968E-3"/>
    <n v="6.7182974436468968E-3"/>
    <n v="0"/>
  </r>
  <r>
    <s v="教培"/>
    <s v="素质教育"/>
    <x v="10"/>
    <x v="3"/>
    <s v="C美术培训"/>
    <x v="22"/>
    <x v="128"/>
    <x v="1"/>
    <n v="85"/>
    <n v="0"/>
    <n v="0.36699999999999999"/>
    <n v="0"/>
    <n v="6"/>
    <n v="0"/>
    <n v="0"/>
    <n v="0.01"/>
    <n v="0.06"/>
    <n v="0.85000000000000009"/>
    <n v="7.0588235294117632E-2"/>
    <n v="3285"/>
    <n v="231.88235294117644"/>
    <n v="3.3591487218234484E-3"/>
    <n v="0.28552764135499309"/>
    <n v="0.28552764135499309"/>
    <n v="1"/>
  </r>
  <r>
    <s v="教培"/>
    <s v="素质教育"/>
    <x v="10"/>
    <x v="3"/>
    <s v="C美术培训"/>
    <x v="4"/>
    <x v="129"/>
    <x v="1"/>
    <n v="101"/>
    <n v="0"/>
    <n v="0.36699999999999999"/>
    <n v="0"/>
    <n v="47"/>
    <n v="0"/>
    <n v="0"/>
    <n v="0.01"/>
    <n v="0.47000000000000003"/>
    <n v="0.85000000000000009"/>
    <n v="0.55294117647058816"/>
    <n v="3285"/>
    <n v="1816.4117647058822"/>
    <n v="3.3591487218234484E-3"/>
    <n v="0.33927402090416831"/>
    <n v="0.33927402090416831"/>
    <n v="4"/>
  </r>
  <r>
    <s v="教培"/>
    <s v="素质教育"/>
    <x v="10"/>
    <x v="3"/>
    <s v="C美术培训"/>
    <x v="6"/>
    <x v="130"/>
    <x v="0"/>
    <n v="190"/>
    <n v="0"/>
    <n v="0.36699999999999999"/>
    <n v="0"/>
    <n v="77"/>
    <n v="0"/>
    <n v="0"/>
    <n v="0.01"/>
    <n v="0.77"/>
    <n v="0.85000000000000009"/>
    <n v="0.90588235294117636"/>
    <n v="3285"/>
    <n v="2975.8235294117644"/>
    <n v="3.3591487218234484E-3"/>
    <n v="0.63823825714645521"/>
    <n v="0.63823825714645521"/>
    <n v="3"/>
  </r>
  <r>
    <s v="教培"/>
    <s v="素质教育"/>
    <x v="10"/>
    <x v="3"/>
    <s v="C美术培训"/>
    <x v="8"/>
    <x v="131"/>
    <x v="0"/>
    <n v="197"/>
    <n v="1"/>
    <n v="0.36699999999999999"/>
    <n v="0.01"/>
    <n v="50"/>
    <n v="1"/>
    <n v="0.02"/>
    <n v="0.01"/>
    <n v="1"/>
    <n v="0.85000000000000009"/>
    <n v="0.74470588235294111"/>
    <n v="3285"/>
    <n v="2446.3588235294114"/>
    <n v="3.3591487218234484E-3"/>
    <n v="0.66175229819921932"/>
    <n v="0.36699999999999999"/>
    <n v="1"/>
  </r>
  <r>
    <s v="教培"/>
    <s v="素质教育"/>
    <x v="10"/>
    <x v="3"/>
    <s v="C美术培训"/>
    <x v="15"/>
    <x v="132"/>
    <x v="1"/>
    <n v="140"/>
    <n v="0"/>
    <n v="0.36699999999999999"/>
    <n v="0"/>
    <n v="42"/>
    <n v="0"/>
    <n v="0"/>
    <n v="0.01"/>
    <n v="0.42"/>
    <n v="0.85000000000000009"/>
    <n v="0.49411764705882344"/>
    <n v="3285"/>
    <n v="1623.1764705882349"/>
    <n v="3.3591487218234484E-3"/>
    <n v="0.47028082105528279"/>
    <n v="0.47028082105528279"/>
    <n v="0"/>
  </r>
  <r>
    <s v="教培"/>
    <s v="素质教育"/>
    <x v="10"/>
    <x v="3"/>
    <s v="C美术培训"/>
    <x v="10"/>
    <x v="133"/>
    <x v="0"/>
    <n v="153"/>
    <n v="0"/>
    <n v="0.36699999999999999"/>
    <n v="0"/>
    <n v="23"/>
    <n v="0"/>
    <n v="0"/>
    <n v="0.01"/>
    <n v="0.23"/>
    <n v="0.85000000000000009"/>
    <n v="0.27058823529411763"/>
    <n v="3285"/>
    <n v="888.88235294117646"/>
    <n v="3.3591487218234484E-3"/>
    <n v="0.5139497544389876"/>
    <n v="0.5139497544389876"/>
    <n v="1"/>
  </r>
  <r>
    <s v="教培"/>
    <s v="素质教育"/>
    <x v="10"/>
    <x v="3"/>
    <s v="C美术培训"/>
    <x v="10"/>
    <x v="134"/>
    <x v="0"/>
    <n v="268"/>
    <n v="0"/>
    <n v="0.36699999999999999"/>
    <n v="0"/>
    <n v="15"/>
    <n v="0"/>
    <n v="0"/>
    <n v="0.01"/>
    <n v="0.15"/>
    <n v="0.85000000000000009"/>
    <n v="0.1764705882352941"/>
    <n v="3285"/>
    <n v="579.7058823529411"/>
    <n v="3.3591487218234484E-3"/>
    <n v="0.90025185744868419"/>
    <n v="0.90025185744868419"/>
    <n v="1"/>
  </r>
  <r>
    <s v="教培"/>
    <s v="素质教育"/>
    <x v="10"/>
    <x v="3"/>
    <s v="C美术培训"/>
    <x v="2"/>
    <x v="135"/>
    <x v="1"/>
    <n v="381"/>
    <n v="0"/>
    <n v="0.36699999999999999"/>
    <n v="0"/>
    <n v="51"/>
    <n v="0"/>
    <n v="0"/>
    <n v="0.01"/>
    <n v="0.51"/>
    <n v="0.85000000000000009"/>
    <n v="0.6"/>
    <n v="3285"/>
    <n v="1971"/>
    <n v="3.3591487218234484E-3"/>
    <n v="1.2798356630147338"/>
    <n v="1.2798356630147338"/>
    <n v="8"/>
  </r>
  <r>
    <s v="教培"/>
    <s v="素质教育"/>
    <x v="10"/>
    <x v="3"/>
    <s v="C美术培训"/>
    <x v="20"/>
    <x v="136"/>
    <x v="0"/>
    <n v="3"/>
    <n v="0"/>
    <n v="0.36699999999999999"/>
    <n v="0"/>
    <n v="0"/>
    <n v="0"/>
    <n v="0"/>
    <n v="0.01"/>
    <n v="0"/>
    <n v="0.85000000000000009"/>
    <n v="0"/>
    <n v="3285"/>
    <n v="0"/>
    <n v="3.3591487218234484E-3"/>
    <n v="1.0077446165470346E-2"/>
    <n v="1.0077446165470346E-2"/>
    <n v="0"/>
  </r>
  <r>
    <s v="教培"/>
    <s v="素质教育"/>
    <x v="10"/>
    <x v="3"/>
    <s v="C美术培训"/>
    <x v="30"/>
    <x v="137"/>
    <x v="2"/>
    <n v="3"/>
    <n v="0"/>
    <n v="0.36699999999999999"/>
    <n v="0"/>
    <n v="0"/>
    <n v="0"/>
    <n v="0"/>
    <n v="0.01"/>
    <n v="0"/>
    <n v="0.85000000000000009"/>
    <n v="0"/>
    <n v="3285"/>
    <n v="0"/>
    <n v="3.3591487218234484E-3"/>
    <n v="1.0077446165470346E-2"/>
    <n v="1.0077446165470346E-2"/>
    <n v="0"/>
  </r>
  <r>
    <s v="教培"/>
    <s v="素质教育"/>
    <x v="10"/>
    <x v="3"/>
    <s v="C美术培训"/>
    <x v="18"/>
    <x v="138"/>
    <x v="0"/>
    <n v="242"/>
    <n v="0"/>
    <n v="0.36699999999999999"/>
    <n v="0"/>
    <n v="104"/>
    <n v="0"/>
    <n v="0"/>
    <n v="0.01"/>
    <n v="1.04"/>
    <n v="0.85000000000000009"/>
    <n v="1.2235294117647058"/>
    <n v="3285"/>
    <n v="4019.2941176470586"/>
    <n v="3.3591487218234484E-3"/>
    <n v="0.81291399068127457"/>
    <n v="0.81291399068127457"/>
    <n v="3"/>
  </r>
  <r>
    <s v="教培"/>
    <s v="素质教育"/>
    <x v="10"/>
    <x v="3"/>
    <s v="C美术培训"/>
    <x v="7"/>
    <x v="139"/>
    <x v="0"/>
    <n v="51"/>
    <n v="0"/>
    <n v="0.36699999999999999"/>
    <n v="0"/>
    <n v="12"/>
    <n v="0"/>
    <n v="0"/>
    <n v="0.01"/>
    <n v="0.12"/>
    <n v="0.85000000000000009"/>
    <n v="0.14117647058823526"/>
    <n v="3285"/>
    <n v="463.76470588235287"/>
    <n v="3.3591487218234484E-3"/>
    <n v="0.17131658481299586"/>
    <n v="0.17131658481299586"/>
    <n v="0"/>
  </r>
  <r>
    <s v="教培"/>
    <s v="素质教育"/>
    <x v="10"/>
    <x v="3"/>
    <s v="C美术培训"/>
    <x v="4"/>
    <x v="140"/>
    <x v="1"/>
    <n v="48"/>
    <n v="0"/>
    <n v="0.36699999999999999"/>
    <n v="0"/>
    <n v="9"/>
    <n v="0"/>
    <n v="0"/>
    <n v="0.01"/>
    <n v="0.09"/>
    <n v="0.85000000000000009"/>
    <n v="0.10588235294117646"/>
    <n v="3285"/>
    <n v="347.82352941176464"/>
    <n v="3.3591487218234484E-3"/>
    <n v="0.16123913864752554"/>
    <n v="0.16123913864752554"/>
    <n v="4"/>
  </r>
  <r>
    <s v="教培"/>
    <s v="素质教育"/>
    <x v="10"/>
    <x v="3"/>
    <s v="C美术培训"/>
    <x v="24"/>
    <x v="141"/>
    <x v="1"/>
    <n v="137"/>
    <n v="0"/>
    <n v="0.36699999999999999"/>
    <n v="0"/>
    <n v="14"/>
    <n v="0"/>
    <n v="0"/>
    <n v="0.01"/>
    <n v="0.14000000000000001"/>
    <n v="0.85000000000000009"/>
    <n v="0.16470588235294117"/>
    <n v="3285"/>
    <n v="541.05882352941171"/>
    <n v="3.3591487218234484E-3"/>
    <n v="0.46020337488981244"/>
    <n v="0.46020337488981244"/>
    <n v="1"/>
  </r>
  <r>
    <s v="教培"/>
    <s v="素质教育"/>
    <x v="10"/>
    <x v="3"/>
    <s v="C美术培训"/>
    <x v="25"/>
    <x v="142"/>
    <x v="1"/>
    <n v="31"/>
    <n v="0"/>
    <n v="0.36699999999999999"/>
    <n v="0"/>
    <n v="15"/>
    <n v="0"/>
    <n v="0"/>
    <n v="0.01"/>
    <n v="0.15"/>
    <n v="0.85000000000000009"/>
    <n v="0.1764705882352941"/>
    <n v="3285"/>
    <n v="579.7058823529411"/>
    <n v="3.3591487218234484E-3"/>
    <n v="0.10413361037652689"/>
    <n v="0.10413361037652689"/>
    <n v="1"/>
  </r>
  <r>
    <s v="教培"/>
    <s v="素质教育"/>
    <x v="10"/>
    <x v="3"/>
    <s v="C美术培训"/>
    <x v="2"/>
    <x v="143"/>
    <x v="1"/>
    <n v="574"/>
    <n v="0"/>
    <n v="0.36699999999999999"/>
    <n v="0"/>
    <n v="108"/>
    <n v="0"/>
    <n v="0"/>
    <n v="0.01"/>
    <n v="1.08"/>
    <n v="0.85000000000000009"/>
    <n v="1.2705882352941176"/>
    <n v="3285"/>
    <n v="4173.8823529411766"/>
    <n v="3.3591487218234484E-3"/>
    <n v="1.9281513663266594"/>
    <n v="1.9281513663266594"/>
    <n v="52"/>
  </r>
  <r>
    <s v="教培"/>
    <s v="素质教育"/>
    <x v="10"/>
    <x v="3"/>
    <s v="C美术培训"/>
    <x v="18"/>
    <x v="144"/>
    <x v="0"/>
    <n v="233"/>
    <n v="0"/>
    <n v="0.36699999999999999"/>
    <n v="0"/>
    <n v="54"/>
    <n v="0"/>
    <n v="0"/>
    <n v="0.01"/>
    <n v="0.54"/>
    <n v="0.85000000000000009"/>
    <n v="0.63529411764705879"/>
    <n v="3285"/>
    <n v="2086.9411764705883"/>
    <n v="3.3591487218234484E-3"/>
    <n v="0.78268165218486352"/>
    <n v="0.78268165218486352"/>
    <n v="3"/>
  </r>
  <r>
    <s v="教培"/>
    <s v="素质教育"/>
    <x v="10"/>
    <x v="3"/>
    <s v="C美术培训"/>
    <x v="22"/>
    <x v="145"/>
    <x v="1"/>
    <n v="64"/>
    <n v="0"/>
    <n v="0.36699999999999999"/>
    <n v="0"/>
    <n v="15"/>
    <n v="0"/>
    <n v="0"/>
    <n v="0.01"/>
    <n v="0.15"/>
    <n v="0.85000000000000009"/>
    <n v="0.1764705882352941"/>
    <n v="3285"/>
    <n v="579.7058823529411"/>
    <n v="3.3591487218234484E-3"/>
    <n v="0.2149855181967007"/>
    <n v="0.2149855181967007"/>
    <n v="0"/>
  </r>
  <r>
    <s v="教培"/>
    <s v="素质教育"/>
    <x v="10"/>
    <x v="3"/>
    <s v="C美术培训"/>
    <x v="16"/>
    <x v="146"/>
    <x v="1"/>
    <n v="324"/>
    <n v="0"/>
    <n v="0.36699999999999999"/>
    <n v="0"/>
    <n v="64"/>
    <n v="0"/>
    <n v="0"/>
    <n v="0.01"/>
    <n v="0.64"/>
    <n v="0.85000000000000009"/>
    <n v="0.75294117647058822"/>
    <n v="3285"/>
    <n v="2473.4117647058824"/>
    <n v="3.3591487218234484E-3"/>
    <n v="1.0883641858707973"/>
    <n v="1.0883641858707973"/>
    <n v="3"/>
  </r>
  <r>
    <s v="教培"/>
    <s v="素质教育"/>
    <x v="10"/>
    <x v="3"/>
    <s v="C美术培训"/>
    <x v="4"/>
    <x v="147"/>
    <x v="1"/>
    <n v="59"/>
    <n v="0"/>
    <n v="0.36699999999999999"/>
    <n v="0"/>
    <n v="15"/>
    <n v="0"/>
    <n v="0"/>
    <n v="0.01"/>
    <n v="0.15"/>
    <n v="0.85000000000000009"/>
    <n v="0.1764705882352941"/>
    <n v="3285"/>
    <n v="579.7058823529411"/>
    <n v="3.3591487218234484E-3"/>
    <n v="0.19818977458758347"/>
    <n v="0.19818977458758347"/>
    <n v="1"/>
  </r>
  <r>
    <s v="教培"/>
    <s v="素质教育"/>
    <x v="10"/>
    <x v="3"/>
    <s v="C美术培训"/>
    <x v="4"/>
    <x v="148"/>
    <x v="1"/>
    <n v="91"/>
    <n v="0"/>
    <n v="0.36699999999999999"/>
    <n v="0"/>
    <n v="60"/>
    <n v="0"/>
    <n v="0"/>
    <n v="0.01"/>
    <n v="0.6"/>
    <n v="0.85000000000000009"/>
    <n v="0.70588235294117641"/>
    <n v="3285"/>
    <n v="2318.8235294117644"/>
    <n v="3.3591487218234484E-3"/>
    <n v="0.30568253368593379"/>
    <n v="0.30568253368593379"/>
    <n v="0"/>
  </r>
  <r>
    <s v="教培"/>
    <s v="素质教育"/>
    <x v="10"/>
    <x v="3"/>
    <s v="C美术培训"/>
    <x v="22"/>
    <x v="149"/>
    <x v="1"/>
    <n v="83"/>
    <n v="0"/>
    <n v="0.36699999999999999"/>
    <n v="0"/>
    <n v="14"/>
    <n v="0"/>
    <n v="0"/>
    <n v="0.01"/>
    <n v="0.14000000000000001"/>
    <n v="0.85000000000000009"/>
    <n v="0.16470588235294117"/>
    <n v="3285"/>
    <n v="541.05882352941171"/>
    <n v="3.3591487218234484E-3"/>
    <n v="0.27880934391134621"/>
    <n v="0.27880934391134621"/>
    <n v="0"/>
  </r>
  <r>
    <s v="教培"/>
    <s v="素质教育"/>
    <x v="10"/>
    <x v="3"/>
    <s v="C美术培训"/>
    <x v="26"/>
    <x v="150"/>
    <x v="1"/>
    <n v="553"/>
    <n v="0"/>
    <n v="0.36699999999999999"/>
    <n v="0"/>
    <n v="185"/>
    <n v="0"/>
    <n v="0"/>
    <n v="0.01"/>
    <n v="1.85"/>
    <n v="0.85000000000000009"/>
    <n v="2.1764705882352939"/>
    <n v="3285"/>
    <n v="7149.7058823529405"/>
    <n v="3.3591487218234484E-3"/>
    <n v="1.8576092431683671"/>
    <n v="1.8576092431683671"/>
    <n v="3"/>
  </r>
  <r>
    <s v="教培"/>
    <s v="素质教育"/>
    <x v="10"/>
    <x v="3"/>
    <s v="C美术培训"/>
    <x v="15"/>
    <x v="151"/>
    <x v="1"/>
    <n v="84"/>
    <n v="0"/>
    <n v="0.36699999999999999"/>
    <n v="0"/>
    <n v="25"/>
    <n v="0"/>
    <n v="0"/>
    <n v="0.01"/>
    <n v="0.25"/>
    <n v="0.85000000000000009"/>
    <n v="0.29411764705882348"/>
    <n v="3285"/>
    <n v="966.17647058823513"/>
    <n v="3.3591487218234484E-3"/>
    <n v="0.28216849263316968"/>
    <n v="0.28216849263316968"/>
    <n v="4"/>
  </r>
  <r>
    <s v="教培"/>
    <s v="素质教育"/>
    <x v="10"/>
    <x v="3"/>
    <s v="C美术培训"/>
    <x v="29"/>
    <x v="152"/>
    <x v="1"/>
    <n v="136"/>
    <n v="0"/>
    <n v="0.36699999999999999"/>
    <n v="0"/>
    <n v="33"/>
    <n v="0"/>
    <n v="0"/>
    <n v="0.01"/>
    <n v="0.33"/>
    <n v="0.85000000000000009"/>
    <n v="0.38823529411764701"/>
    <n v="3285"/>
    <n v="1275.3529411764705"/>
    <n v="3.3591487218234484E-3"/>
    <n v="0.45684422616798898"/>
    <n v="0.45684422616798898"/>
    <n v="0"/>
  </r>
  <r>
    <s v="教培"/>
    <s v="素质教育"/>
    <x v="10"/>
    <x v="3"/>
    <s v="C美术培训"/>
    <x v="16"/>
    <x v="153"/>
    <x v="1"/>
    <n v="332"/>
    <n v="0"/>
    <n v="0.36699999999999999"/>
    <n v="0"/>
    <n v="80"/>
    <n v="0"/>
    <n v="0"/>
    <n v="0.01"/>
    <n v="0.8"/>
    <n v="0.85000000000000009"/>
    <n v="0.94117647058823528"/>
    <n v="3285"/>
    <n v="3091.7647058823527"/>
    <n v="3.3591487218234484E-3"/>
    <n v="1.1152373756453848"/>
    <n v="1.1152373756453848"/>
    <n v="2"/>
  </r>
  <r>
    <s v="教培"/>
    <s v="素质教育"/>
    <x v="10"/>
    <x v="3"/>
    <s v="C美术培训"/>
    <x v="26"/>
    <x v="154"/>
    <x v="1"/>
    <n v="216"/>
    <n v="0"/>
    <n v="0.36699999999999999"/>
    <n v="0"/>
    <n v="41"/>
    <n v="0"/>
    <n v="0"/>
    <n v="0.01"/>
    <n v="0.41000000000000003"/>
    <n v="0.85000000000000009"/>
    <n v="0.4823529411764706"/>
    <n v="3285"/>
    <n v="1584.5294117647059"/>
    <n v="3.3591487218234484E-3"/>
    <n v="0.72557612391386483"/>
    <n v="0.72557612391386483"/>
    <n v="4"/>
  </r>
  <r>
    <s v="教培"/>
    <s v="素质教育"/>
    <x v="10"/>
    <x v="3"/>
    <s v="C美术培训"/>
    <x v="18"/>
    <x v="155"/>
    <x v="0"/>
    <n v="76"/>
    <n v="0"/>
    <n v="0.36699999999999999"/>
    <n v="0"/>
    <n v="14"/>
    <n v="0"/>
    <n v="0"/>
    <n v="0.01"/>
    <n v="0.14000000000000001"/>
    <n v="0.85000000000000009"/>
    <n v="0.16470588235294117"/>
    <n v="3285"/>
    <n v="541.05882352941171"/>
    <n v="3.3591487218234484E-3"/>
    <n v="0.2552953028585821"/>
    <n v="0.2552953028585821"/>
    <n v="0"/>
  </r>
  <r>
    <s v="教培"/>
    <s v="素质教育"/>
    <x v="10"/>
    <x v="3"/>
    <s v="C美术培训"/>
    <x v="22"/>
    <x v="156"/>
    <x v="1"/>
    <n v="44"/>
    <n v="0"/>
    <n v="0.36699999999999999"/>
    <n v="0"/>
    <n v="13"/>
    <n v="0"/>
    <n v="0"/>
    <n v="0.01"/>
    <n v="0.13"/>
    <n v="0.85000000000000009"/>
    <n v="0.15294117647058822"/>
    <n v="3285"/>
    <n v="502.41176470588232"/>
    <n v="3.3591487218234484E-3"/>
    <n v="0.14780254376023172"/>
    <n v="0.14780254376023172"/>
    <n v="0"/>
  </r>
  <r>
    <s v="教培"/>
    <s v="素质教育"/>
    <x v="10"/>
    <x v="3"/>
    <s v="C美术培训"/>
    <x v="2"/>
    <x v="157"/>
    <x v="1"/>
    <n v="966"/>
    <n v="4"/>
    <n v="0.36699999999999999"/>
    <n v="0"/>
    <n v="143"/>
    <n v="4"/>
    <n v="0.03"/>
    <n v="0.01"/>
    <n v="4"/>
    <n v="0.85000000000000009"/>
    <n v="2.9788235294117644"/>
    <n v="3285"/>
    <n v="9785.4352941176458"/>
    <n v="3.3591487218234484E-3"/>
    <n v="3.244937665281451"/>
    <n v="1.468"/>
    <n v="24"/>
  </r>
  <r>
    <s v="教培"/>
    <s v="素质教育"/>
    <x v="10"/>
    <x v="3"/>
    <s v="C美术培训"/>
    <x v="12"/>
    <x v="158"/>
    <x v="0"/>
    <n v="48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0.16123913864752554"/>
    <n v="0.16123913864752554"/>
    <n v="1"/>
  </r>
  <r>
    <s v="教培"/>
    <s v="素质教育"/>
    <x v="10"/>
    <x v="3"/>
    <s v="C美术培训"/>
    <x v="14"/>
    <x v="159"/>
    <x v="1"/>
    <n v="342"/>
    <n v="0"/>
    <n v="0.36699999999999999"/>
    <n v="0"/>
    <n v="104"/>
    <n v="0"/>
    <n v="0"/>
    <n v="0.01"/>
    <n v="1.04"/>
    <n v="0.85000000000000009"/>
    <n v="1.2235294117647058"/>
    <n v="3285"/>
    <n v="4019.2941176470586"/>
    <n v="3.3591487218234484E-3"/>
    <n v="1.1488288628636194"/>
    <n v="1.1488288628636194"/>
    <n v="3"/>
  </r>
  <r>
    <s v="教培"/>
    <s v="素质教育"/>
    <x v="10"/>
    <x v="3"/>
    <s v="C美术培训"/>
    <x v="4"/>
    <x v="160"/>
    <x v="1"/>
    <n v="138"/>
    <n v="0"/>
    <n v="0.36699999999999999"/>
    <n v="0"/>
    <n v="40"/>
    <n v="0"/>
    <n v="0"/>
    <n v="0.01"/>
    <n v="0.4"/>
    <n v="0.85000000000000009"/>
    <n v="0.47058823529411764"/>
    <n v="3285"/>
    <n v="1545.8823529411764"/>
    <n v="3.3591487218234484E-3"/>
    <n v="0.46356252361163586"/>
    <n v="0.46356252361163586"/>
    <n v="11"/>
  </r>
  <r>
    <s v="教培"/>
    <s v="素质教育"/>
    <x v="10"/>
    <x v="3"/>
    <s v="C美术培训"/>
    <x v="23"/>
    <x v="161"/>
    <x v="1"/>
    <n v="110"/>
    <n v="0"/>
    <n v="0.36699999999999999"/>
    <n v="0"/>
    <n v="43"/>
    <n v="0"/>
    <n v="0"/>
    <n v="0.01"/>
    <n v="0.43"/>
    <n v="0.85000000000000009"/>
    <n v="0.50588235294117645"/>
    <n v="3285"/>
    <n v="1661.8235294117646"/>
    <n v="3.3591487218234484E-3"/>
    <n v="0.3695063594005793"/>
    <n v="0.3695063594005793"/>
    <n v="0"/>
  </r>
  <r>
    <s v="教培"/>
    <s v="素质教育"/>
    <x v="10"/>
    <x v="3"/>
    <s v="C美术培训"/>
    <x v="18"/>
    <x v="162"/>
    <x v="0"/>
    <n v="140"/>
    <n v="0"/>
    <n v="0.36699999999999999"/>
    <n v="0"/>
    <n v="32"/>
    <n v="0"/>
    <n v="0"/>
    <n v="0.01"/>
    <n v="0.32"/>
    <n v="0.85000000000000009"/>
    <n v="0.37647058823529411"/>
    <n v="3285"/>
    <n v="1236.7058823529412"/>
    <n v="3.3591487218234484E-3"/>
    <n v="0.47028082105528279"/>
    <n v="0.47028082105528279"/>
    <n v="1"/>
  </r>
  <r>
    <s v="教培"/>
    <s v="素质教育"/>
    <x v="10"/>
    <x v="3"/>
    <s v="C美术培训"/>
    <x v="12"/>
    <x v="163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6"/>
    <x v="164"/>
    <x v="0"/>
    <n v="133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0.44676678000251863"/>
    <n v="0.44676678000251863"/>
    <n v="1"/>
  </r>
  <r>
    <s v="教培"/>
    <s v="素质教育"/>
    <x v="10"/>
    <x v="3"/>
    <s v="C美术培训"/>
    <x v="3"/>
    <x v="165"/>
    <x v="0"/>
    <n v="744"/>
    <n v="0"/>
    <n v="0.36699999999999999"/>
    <n v="0"/>
    <n v="251"/>
    <n v="0"/>
    <n v="0"/>
    <n v="0.01"/>
    <n v="2.5100000000000002"/>
    <n v="0.85000000000000009"/>
    <n v="2.9529411764705884"/>
    <n v="3285"/>
    <n v="9700.4117647058829"/>
    <n v="3.3591487218234484E-3"/>
    <n v="2.4992066490366458"/>
    <n v="2.4992066490366458"/>
    <n v="24"/>
  </r>
  <r>
    <s v="教培"/>
    <s v="素质教育"/>
    <x v="10"/>
    <x v="3"/>
    <s v="C美术培训"/>
    <x v="2"/>
    <x v="166"/>
    <x v="1"/>
    <n v="478"/>
    <n v="0"/>
    <n v="0.36699999999999999"/>
    <n v="0"/>
    <n v="79"/>
    <n v="0"/>
    <n v="0"/>
    <n v="0.01"/>
    <n v="0.79"/>
    <n v="0.85000000000000009"/>
    <n v="0.92941176470588227"/>
    <n v="3285"/>
    <n v="3053.1176470588234"/>
    <n v="3.3591487218234484E-3"/>
    <n v="1.6056730890316084"/>
    <n v="1.6056730890316084"/>
    <n v="35"/>
  </r>
  <r>
    <s v="教培"/>
    <s v="素质教育"/>
    <x v="10"/>
    <x v="3"/>
    <s v="C美术培训"/>
    <x v="26"/>
    <x v="167"/>
    <x v="1"/>
    <n v="121"/>
    <n v="0"/>
    <n v="0.36699999999999999"/>
    <n v="0"/>
    <n v="48"/>
    <n v="0"/>
    <n v="0"/>
    <n v="0.01"/>
    <n v="0.48"/>
    <n v="0.85000000000000009"/>
    <n v="0.56470588235294106"/>
    <n v="3285"/>
    <n v="1855.0588235294115"/>
    <n v="3.3591487218234484E-3"/>
    <n v="0.40645699534063728"/>
    <n v="0.40645699534063728"/>
    <n v="5"/>
  </r>
  <r>
    <s v="教培"/>
    <s v="素质教育"/>
    <x v="10"/>
    <x v="3"/>
    <s v="C美术培训"/>
    <x v="8"/>
    <x v="168"/>
    <x v="0"/>
    <n v="127"/>
    <n v="0"/>
    <n v="0.36699999999999999"/>
    <n v="0"/>
    <n v="23"/>
    <n v="0"/>
    <n v="0"/>
    <n v="0.01"/>
    <n v="0.23"/>
    <n v="0.85000000000000009"/>
    <n v="0.27058823529411763"/>
    <n v="3285"/>
    <n v="888.88235294117646"/>
    <n v="3.3591487218234484E-3"/>
    <n v="0.42661188767157793"/>
    <n v="0.42661188767157793"/>
    <n v="1"/>
  </r>
  <r>
    <s v="教培"/>
    <s v="素质教育"/>
    <x v="10"/>
    <x v="3"/>
    <s v="C美术培训"/>
    <x v="13"/>
    <x v="169"/>
    <x v="1"/>
    <n v="111"/>
    <n v="1"/>
    <n v="0.36699999999999999"/>
    <n v="0.01"/>
    <n v="21"/>
    <n v="1"/>
    <n v="0.05"/>
    <n v="0.01"/>
    <n v="1"/>
    <n v="0.85000000000000009"/>
    <n v="0.74470588235294111"/>
    <n v="3285"/>
    <n v="2446.3588235294114"/>
    <n v="3.3591487218234484E-3"/>
    <n v="0.37286550812240277"/>
    <n v="0.36699999999999999"/>
    <n v="1"/>
  </r>
  <r>
    <s v="教培"/>
    <s v="素质教育"/>
    <x v="10"/>
    <x v="3"/>
    <s v="C美术培训"/>
    <x v="30"/>
    <x v="170"/>
    <x v="2"/>
    <n v="14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4.7028082105528279E-2"/>
    <n v="4.7028082105528279E-2"/>
    <n v="0"/>
  </r>
  <r>
    <s v="教培"/>
    <s v="素质教育"/>
    <x v="10"/>
    <x v="3"/>
    <s v="C美术培训"/>
    <x v="3"/>
    <x v="171"/>
    <x v="0"/>
    <n v="434"/>
    <n v="0"/>
    <n v="0.36699999999999999"/>
    <n v="0"/>
    <n v="37"/>
    <n v="0"/>
    <n v="0"/>
    <n v="0.01"/>
    <n v="0.37"/>
    <n v="0.85000000000000009"/>
    <n v="0.43529411764705878"/>
    <n v="3285"/>
    <n v="1429.9411764705881"/>
    <n v="3.3591487218234484E-3"/>
    <n v="1.4578705452713767"/>
    <n v="1.4578705452713767"/>
    <n v="4"/>
  </r>
  <r>
    <s v="教培"/>
    <s v="素质教育"/>
    <x v="10"/>
    <x v="3"/>
    <s v="C美术培训"/>
    <x v="4"/>
    <x v="172"/>
    <x v="1"/>
    <n v="32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0.10749275909835035"/>
    <n v="0.10749275909835035"/>
    <n v="1"/>
  </r>
  <r>
    <s v="教培"/>
    <s v="素质教育"/>
    <x v="10"/>
    <x v="3"/>
    <s v="C美术培训"/>
    <x v="12"/>
    <x v="173"/>
    <x v="0"/>
    <n v="38"/>
    <n v="0"/>
    <n v="0.36699999999999999"/>
    <n v="0"/>
    <n v="6"/>
    <n v="0"/>
    <n v="0"/>
    <n v="0.01"/>
    <n v="0.06"/>
    <n v="0.85000000000000009"/>
    <n v="7.0588235294117632E-2"/>
    <n v="3285"/>
    <n v="231.88235294117644"/>
    <n v="3.3591487218234484E-3"/>
    <n v="0.12764765142929105"/>
    <n v="0.12764765142929105"/>
    <n v="0"/>
  </r>
  <r>
    <s v="教培"/>
    <s v="素质教育"/>
    <x v="10"/>
    <x v="3"/>
    <s v="C美术培训"/>
    <x v="20"/>
    <x v="174"/>
    <x v="0"/>
    <n v="10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3.3591487218234482E-2"/>
    <n v="3.3591487218234482E-2"/>
    <n v="0"/>
  </r>
  <r>
    <s v="教培"/>
    <s v="素质教育"/>
    <x v="10"/>
    <x v="3"/>
    <s v="C美术培训"/>
    <x v="16"/>
    <x v="175"/>
    <x v="1"/>
    <n v="652"/>
    <n v="0"/>
    <n v="0.36699999999999999"/>
    <n v="0"/>
    <n v="153"/>
    <n v="0"/>
    <n v="0"/>
    <n v="0.01"/>
    <n v="1.53"/>
    <n v="0.85000000000000009"/>
    <n v="1.7999999999999998"/>
    <n v="3285"/>
    <n v="5912.9999999999991"/>
    <n v="3.3591487218234484E-3"/>
    <n v="2.1901649666288883"/>
    <n v="2.1901649666288883"/>
    <n v="9"/>
  </r>
  <r>
    <s v="教培"/>
    <s v="素质教育"/>
    <x v="10"/>
    <x v="3"/>
    <s v="C美术培训"/>
    <x v="8"/>
    <x v="176"/>
    <x v="0"/>
    <n v="78"/>
    <n v="0"/>
    <n v="0.36699999999999999"/>
    <n v="0"/>
    <n v="10"/>
    <n v="0"/>
    <n v="0"/>
    <n v="0.01"/>
    <n v="0.1"/>
    <n v="0.85000000000000009"/>
    <n v="0.11764705882352941"/>
    <n v="3285"/>
    <n v="386.47058823529409"/>
    <n v="3.3591487218234484E-3"/>
    <n v="0.26201360030222898"/>
    <n v="0.26201360030222898"/>
    <n v="0"/>
  </r>
  <r>
    <s v="教培"/>
    <s v="素质教育"/>
    <x v="10"/>
    <x v="3"/>
    <s v="C美术培训"/>
    <x v="25"/>
    <x v="177"/>
    <x v="1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30"/>
    <x v="178"/>
    <x v="2"/>
    <n v="5"/>
    <n v="0"/>
    <n v="0.36699999999999999"/>
    <n v="0"/>
    <n v="0"/>
    <n v="0"/>
    <n v="0"/>
    <n v="0.01"/>
    <n v="0"/>
    <n v="0.85000000000000009"/>
    <n v="0"/>
    <n v="3285"/>
    <n v="0"/>
    <n v="3.3591487218234484E-3"/>
    <n v="1.6795743609117241E-2"/>
    <n v="1.6795743609117241E-2"/>
    <n v="0"/>
  </r>
  <r>
    <s v="教培"/>
    <s v="素质教育"/>
    <x v="10"/>
    <x v="3"/>
    <s v="C美术培训"/>
    <x v="14"/>
    <x v="179"/>
    <x v="1"/>
    <n v="365"/>
    <n v="0"/>
    <n v="0.36699999999999999"/>
    <n v="0"/>
    <n v="79"/>
    <n v="0"/>
    <n v="0"/>
    <n v="0.01"/>
    <n v="0.79"/>
    <n v="0.85000000000000009"/>
    <n v="0.92941176470588227"/>
    <n v="3285"/>
    <n v="3053.1176470588234"/>
    <n v="3.3591487218234484E-3"/>
    <n v="1.2260892834655586"/>
    <n v="1.2260892834655586"/>
    <n v="1"/>
  </r>
  <r>
    <s v="教培"/>
    <s v="素质教育"/>
    <x v="10"/>
    <x v="3"/>
    <s v="C美术培训"/>
    <x v="25"/>
    <x v="181"/>
    <x v="1"/>
    <n v="57"/>
    <n v="1"/>
    <n v="0.36699999999999999"/>
    <n v="0.02"/>
    <n v="28"/>
    <n v="1"/>
    <n v="0.04"/>
    <n v="0.01"/>
    <n v="1"/>
    <n v="0.85000000000000009"/>
    <n v="0.74470588235294111"/>
    <n v="3285"/>
    <n v="2446.3588235294114"/>
    <n v="3.3591487218234484E-3"/>
    <n v="0.19147147714393656"/>
    <n v="0.36699999999999999"/>
    <n v="1"/>
  </r>
  <r>
    <s v="教培"/>
    <s v="素质教育"/>
    <x v="10"/>
    <x v="3"/>
    <s v="C美术培训"/>
    <x v="20"/>
    <x v="182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30"/>
    <x v="183"/>
    <x v="2"/>
    <n v="2"/>
    <n v="0"/>
    <n v="0.36699999999999999"/>
    <n v="0"/>
    <n v="0"/>
    <n v="0"/>
    <n v="0"/>
    <n v="0.01"/>
    <n v="0"/>
    <n v="0.85000000000000009"/>
    <n v="0"/>
    <n v="3285"/>
    <n v="0"/>
    <n v="3.3591487218234484E-3"/>
    <n v="6.7182974436468968E-3"/>
    <n v="6.7182974436468968E-3"/>
    <n v="0"/>
  </r>
  <r>
    <s v="教培"/>
    <s v="素质教育"/>
    <x v="10"/>
    <x v="3"/>
    <s v="C美术培训"/>
    <x v="12"/>
    <x v="184"/>
    <x v="0"/>
    <n v="81"/>
    <n v="0"/>
    <n v="0.36699999999999999"/>
    <n v="0"/>
    <n v="13"/>
    <n v="0"/>
    <n v="0"/>
    <n v="0.01"/>
    <n v="0.13"/>
    <n v="0.85000000000000009"/>
    <n v="0.15294117647058822"/>
    <n v="3285"/>
    <n v="502.41176470588232"/>
    <n v="3.3591487218234484E-3"/>
    <n v="0.27209104646769933"/>
    <n v="0.27209104646769933"/>
    <n v="0"/>
  </r>
  <r>
    <s v="教培"/>
    <s v="素质教育"/>
    <x v="10"/>
    <x v="3"/>
    <s v="C美术培训"/>
    <x v="23"/>
    <x v="185"/>
    <x v="1"/>
    <n v="169"/>
    <n v="0"/>
    <n v="0.36699999999999999"/>
    <n v="0"/>
    <n v="49"/>
    <n v="0"/>
    <n v="0"/>
    <n v="0.01"/>
    <n v="0.49"/>
    <n v="0.85000000000000009"/>
    <n v="0.57647058823529407"/>
    <n v="3285"/>
    <n v="1893.705882352941"/>
    <n v="3.3591487218234484E-3"/>
    <n v="0.56769613398816277"/>
    <n v="0.56769613398816277"/>
    <n v="2"/>
  </r>
  <r>
    <s v="教培"/>
    <s v="素质教育"/>
    <x v="10"/>
    <x v="3"/>
    <s v="C美术培训"/>
    <x v="23"/>
    <x v="186"/>
    <x v="1"/>
    <n v="144"/>
    <n v="0"/>
    <n v="0.36699999999999999"/>
    <n v="0"/>
    <n v="41"/>
    <n v="0"/>
    <n v="0"/>
    <n v="0.01"/>
    <n v="0.41000000000000003"/>
    <n v="0.85000000000000009"/>
    <n v="0.4823529411764706"/>
    <n v="3285"/>
    <n v="1584.5294117647059"/>
    <n v="3.3591487218234484E-3"/>
    <n v="0.48371741594257656"/>
    <n v="0.48371741594257656"/>
    <n v="2"/>
  </r>
  <r>
    <s v="教培"/>
    <s v="素质教育"/>
    <x v="10"/>
    <x v="3"/>
    <s v="C美术培训"/>
    <x v="12"/>
    <x v="187"/>
    <x v="0"/>
    <n v="33"/>
    <n v="0"/>
    <n v="0.36699999999999999"/>
    <n v="0"/>
    <n v="6"/>
    <n v="0"/>
    <n v="0"/>
    <n v="0.01"/>
    <n v="0.06"/>
    <n v="0.85000000000000009"/>
    <n v="7.0588235294117632E-2"/>
    <n v="3285"/>
    <n v="231.88235294117644"/>
    <n v="3.3591487218234484E-3"/>
    <n v="0.1108519078201738"/>
    <n v="0.1108519078201738"/>
    <n v="0"/>
  </r>
  <r>
    <s v="教培"/>
    <s v="素质教育"/>
    <x v="10"/>
    <x v="3"/>
    <s v="C美术培训"/>
    <x v="8"/>
    <x v="188"/>
    <x v="0"/>
    <n v="136"/>
    <n v="0"/>
    <n v="0.36699999999999999"/>
    <n v="0"/>
    <n v="89"/>
    <n v="0"/>
    <n v="0"/>
    <n v="0.01"/>
    <n v="0.89"/>
    <n v="0.85000000000000009"/>
    <n v="1.0470588235294116"/>
    <n v="3285"/>
    <n v="3439.5882352941171"/>
    <n v="3.3591487218234484E-3"/>
    <n v="0.45684422616798898"/>
    <n v="0.45684422616798898"/>
    <n v="2"/>
  </r>
  <r>
    <s v="教培"/>
    <s v="素质教育"/>
    <x v="10"/>
    <x v="3"/>
    <s v="C美术培训"/>
    <x v="12"/>
    <x v="189"/>
    <x v="0"/>
    <n v="199"/>
    <n v="0"/>
    <n v="0.36699999999999999"/>
    <n v="0"/>
    <n v="46"/>
    <n v="0"/>
    <n v="0"/>
    <n v="0.01"/>
    <n v="0.46"/>
    <n v="0.85000000000000009"/>
    <n v="0.54117647058823526"/>
    <n v="3285"/>
    <n v="1777.7647058823529"/>
    <n v="3.3591487218234484E-3"/>
    <n v="0.66847059564286626"/>
    <n v="0.66847059564286626"/>
    <n v="3"/>
  </r>
  <r>
    <s v="教培"/>
    <s v="素质教育"/>
    <x v="10"/>
    <x v="3"/>
    <s v="C美术培训"/>
    <x v="23"/>
    <x v="190"/>
    <x v="1"/>
    <n v="120"/>
    <n v="0"/>
    <n v="0.36699999999999999"/>
    <n v="0"/>
    <n v="28"/>
    <n v="0"/>
    <n v="0"/>
    <n v="0.01"/>
    <n v="0.28000000000000003"/>
    <n v="0.85000000000000009"/>
    <n v="0.32941176470588235"/>
    <n v="3285"/>
    <n v="1082.1176470588234"/>
    <n v="3.3591487218234484E-3"/>
    <n v="0.40309784661881382"/>
    <n v="0.40309784661881382"/>
    <n v="0"/>
  </r>
  <r>
    <s v="教培"/>
    <s v="素质教育"/>
    <x v="10"/>
    <x v="3"/>
    <s v="C美术培训"/>
    <x v="13"/>
    <x v="191"/>
    <x v="1"/>
    <n v="144"/>
    <n v="0"/>
    <n v="0.36699999999999999"/>
    <n v="0"/>
    <n v="30"/>
    <n v="0"/>
    <n v="0"/>
    <n v="0.01"/>
    <n v="0.3"/>
    <n v="0.85000000000000009"/>
    <n v="0.3529411764705882"/>
    <n v="3285"/>
    <n v="1159.4117647058822"/>
    <n v="3.3591487218234484E-3"/>
    <n v="0.48371741594257656"/>
    <n v="0.48371741594257656"/>
    <n v="1"/>
  </r>
  <r>
    <s v="教培"/>
    <s v="素质教育"/>
    <x v="10"/>
    <x v="3"/>
    <s v="C美术培训"/>
    <x v="13"/>
    <x v="192"/>
    <x v="1"/>
    <n v="56"/>
    <n v="0"/>
    <n v="0.36699999999999999"/>
    <n v="0"/>
    <n v="15"/>
    <n v="0"/>
    <n v="0"/>
    <n v="0.01"/>
    <n v="0.15"/>
    <n v="0.85000000000000009"/>
    <n v="0.1764705882352941"/>
    <n v="3285"/>
    <n v="579.7058823529411"/>
    <n v="3.3591487218234484E-3"/>
    <n v="0.18811232842211312"/>
    <n v="0.18811232842211312"/>
    <n v="0"/>
  </r>
  <r>
    <s v="教培"/>
    <s v="素质教育"/>
    <x v="10"/>
    <x v="3"/>
    <s v="C美术培训"/>
    <x v="7"/>
    <x v="193"/>
    <x v="0"/>
    <n v="97"/>
    <n v="0"/>
    <n v="0.36699999999999999"/>
    <n v="0"/>
    <n v="35"/>
    <n v="0"/>
    <n v="0"/>
    <n v="0.01"/>
    <n v="0.35000000000000003"/>
    <n v="0.85000000000000009"/>
    <n v="0.41176470588235292"/>
    <n v="3285"/>
    <n v="1352.6470588235293"/>
    <n v="3.3591487218234484E-3"/>
    <n v="0.32583742601687449"/>
    <n v="0.32583742601687449"/>
    <n v="1"/>
  </r>
  <r>
    <s v="教培"/>
    <s v="素质教育"/>
    <x v="10"/>
    <x v="3"/>
    <s v="C美术培训"/>
    <x v="29"/>
    <x v="194"/>
    <x v="1"/>
    <n v="121"/>
    <n v="0"/>
    <n v="0.36699999999999999"/>
    <n v="0"/>
    <n v="71"/>
    <n v="0"/>
    <n v="0"/>
    <n v="0.01"/>
    <n v="0.71"/>
    <n v="0.85000000000000009"/>
    <n v="0.83529411764705874"/>
    <n v="3285"/>
    <n v="2743.9411764705878"/>
    <n v="3.3591487218234484E-3"/>
    <n v="0.40645699534063728"/>
    <n v="0.40645699534063728"/>
    <n v="0"/>
  </r>
  <r>
    <s v="教培"/>
    <s v="素质教育"/>
    <x v="10"/>
    <x v="3"/>
    <s v="C美术培训"/>
    <x v="30"/>
    <x v="195"/>
    <x v="2"/>
    <n v="4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1.3436594887293794E-2"/>
    <n v="1.3436594887293794E-2"/>
    <n v="0"/>
  </r>
  <r>
    <s v="教培"/>
    <s v="素质教育"/>
    <x v="10"/>
    <x v="3"/>
    <s v="C美术培训"/>
    <x v="31"/>
    <x v="196"/>
    <x v="1"/>
    <n v="1"/>
    <n v="0"/>
    <n v="0.36699999999999999"/>
    <n v="0"/>
    <n v="0"/>
    <n v="0"/>
    <n v="0"/>
    <n v="0.01"/>
    <n v="0"/>
    <n v="0.85000000000000009"/>
    <n v="0"/>
    <n v="3285"/>
    <n v="0"/>
    <n v="3.3591487218234484E-3"/>
    <n v="3.3591487218234484E-3"/>
    <n v="3.3591487218234484E-3"/>
    <n v="0"/>
  </r>
  <r>
    <s v="教培"/>
    <s v="素质教育"/>
    <x v="10"/>
    <x v="3"/>
    <s v="C美术培训"/>
    <x v="14"/>
    <x v="197"/>
    <x v="1"/>
    <n v="409"/>
    <n v="0"/>
    <n v="0.36699999999999999"/>
    <n v="0"/>
    <n v="75"/>
    <n v="0"/>
    <n v="0"/>
    <n v="0.01"/>
    <n v="0.75"/>
    <n v="0.85000000000000009"/>
    <n v="0.88235294117647045"/>
    <n v="3285"/>
    <n v="2898.5294117647054"/>
    <n v="3.3591487218234484E-3"/>
    <n v="1.3738918272257905"/>
    <n v="1.3738918272257905"/>
    <n v="2"/>
  </r>
  <r>
    <s v="教培"/>
    <s v="素质教育"/>
    <x v="10"/>
    <x v="3"/>
    <s v="C美术培训"/>
    <x v="7"/>
    <x v="198"/>
    <x v="0"/>
    <n v="267"/>
    <n v="1"/>
    <n v="0.36699999999999999"/>
    <n v="0"/>
    <n v="97"/>
    <n v="1"/>
    <n v="0.01"/>
    <n v="0.01"/>
    <n v="1"/>
    <n v="0.85000000000000009"/>
    <n v="0.74470588235294111"/>
    <n v="3285"/>
    <n v="2446.3588235294114"/>
    <n v="3.3591487218234484E-3"/>
    <n v="0.89689270872686078"/>
    <n v="0.36699999999999999"/>
    <n v="6"/>
  </r>
  <r>
    <s v="教培"/>
    <s v="素质教育"/>
    <x v="10"/>
    <x v="3"/>
    <s v="C美术培训"/>
    <x v="18"/>
    <x v="199"/>
    <x v="0"/>
    <n v="207"/>
    <n v="0"/>
    <n v="0.36699999999999999"/>
    <n v="0"/>
    <n v="43"/>
    <n v="0"/>
    <n v="0"/>
    <n v="0.01"/>
    <n v="0.43"/>
    <n v="0.85000000000000009"/>
    <n v="0.50588235294117645"/>
    <n v="3285"/>
    <n v="1661.8235294117646"/>
    <n v="3.3591487218234484E-3"/>
    <n v="0.69534378541745379"/>
    <n v="0.69534378541745379"/>
    <n v="9"/>
  </r>
  <r>
    <s v="教培"/>
    <s v="素质教育"/>
    <x v="10"/>
    <x v="3"/>
    <s v="C美术培训"/>
    <x v="7"/>
    <x v="200"/>
    <x v="0"/>
    <n v="280"/>
    <n v="0"/>
    <n v="0.36699999999999999"/>
    <n v="0"/>
    <n v="98"/>
    <n v="0"/>
    <n v="0"/>
    <n v="0.01"/>
    <n v="0.98"/>
    <n v="0.85000000000000009"/>
    <n v="1.1529411764705881"/>
    <n v="3285"/>
    <n v="3787.411764705882"/>
    <n v="3.3591487218234484E-3"/>
    <n v="0.94056164211056559"/>
    <n v="0.94056164211056559"/>
    <n v="11"/>
  </r>
  <r>
    <s v="教培"/>
    <s v="素质教育"/>
    <x v="10"/>
    <x v="3"/>
    <s v="C美术培训"/>
    <x v="3"/>
    <x v="201"/>
    <x v="0"/>
    <n v="253"/>
    <n v="0"/>
    <n v="0.36699999999999999"/>
    <n v="0"/>
    <n v="16"/>
    <n v="0"/>
    <n v="0"/>
    <n v="0.01"/>
    <n v="0.16"/>
    <n v="0.85000000000000009"/>
    <n v="0.18823529411764706"/>
    <n v="3285"/>
    <n v="618.35294117647061"/>
    <n v="3.3591487218234484E-3"/>
    <n v="0.84986462662133244"/>
    <n v="0.84986462662133244"/>
    <n v="2"/>
  </r>
  <r>
    <s v="教培"/>
    <s v="素质教育"/>
    <x v="10"/>
    <x v="3"/>
    <s v="C美术培训"/>
    <x v="7"/>
    <x v="202"/>
    <x v="0"/>
    <n v="115"/>
    <n v="0"/>
    <n v="0.36699999999999999"/>
    <n v="0"/>
    <n v="18"/>
    <n v="0"/>
    <n v="0"/>
    <n v="0.01"/>
    <n v="0.18"/>
    <n v="0.85000000000000009"/>
    <n v="0.21176470588235291"/>
    <n v="3285"/>
    <n v="695.64705882352928"/>
    <n v="3.3591487218234484E-3"/>
    <n v="0.38630210300969658"/>
    <n v="0.38630210300969658"/>
    <n v="1"/>
  </r>
  <r>
    <s v="教培"/>
    <s v="素质教育"/>
    <x v="10"/>
    <x v="3"/>
    <s v="C美术培训"/>
    <x v="12"/>
    <x v="203"/>
    <x v="0"/>
    <n v="43"/>
    <n v="0"/>
    <n v="0.36699999999999999"/>
    <n v="0"/>
    <n v="12"/>
    <n v="0"/>
    <n v="0"/>
    <n v="0.01"/>
    <n v="0.12"/>
    <n v="0.85000000000000009"/>
    <n v="0.14117647058823526"/>
    <n v="3285"/>
    <n v="463.76470588235287"/>
    <n v="3.3591487218234484E-3"/>
    <n v="0.14444339503840828"/>
    <n v="0.14444339503840828"/>
    <n v="0"/>
  </r>
  <r>
    <s v="教培"/>
    <s v="素质教育"/>
    <x v="10"/>
    <x v="3"/>
    <s v="C美术培训"/>
    <x v="15"/>
    <x v="204"/>
    <x v="1"/>
    <n v="248"/>
    <n v="0"/>
    <n v="0.36699999999999999"/>
    <n v="0"/>
    <n v="106"/>
    <n v="0"/>
    <n v="0"/>
    <n v="0.01"/>
    <n v="1.06"/>
    <n v="0.85000000000000009"/>
    <n v="1.2470588235294118"/>
    <n v="3285"/>
    <n v="4096.588235294118"/>
    <n v="3.3591487218234484E-3"/>
    <n v="0.83306888301221516"/>
    <n v="0.83306888301221516"/>
    <n v="0"/>
  </r>
  <r>
    <s v="教培"/>
    <s v="素质教育"/>
    <x v="10"/>
    <x v="3"/>
    <s v="C美术培训"/>
    <x v="22"/>
    <x v="205"/>
    <x v="1"/>
    <n v="50"/>
    <n v="0"/>
    <n v="0.36699999999999999"/>
    <n v="0"/>
    <n v="13"/>
    <n v="0"/>
    <n v="0"/>
    <n v="0.01"/>
    <n v="0.13"/>
    <n v="0.85000000000000009"/>
    <n v="0.15294117647058822"/>
    <n v="3285"/>
    <n v="502.41176470588232"/>
    <n v="3.3591487218234484E-3"/>
    <n v="0.16795743609117242"/>
    <n v="0.16795743609117242"/>
    <n v="0"/>
  </r>
  <r>
    <s v="教培"/>
    <s v="素质教育"/>
    <x v="10"/>
    <x v="3"/>
    <s v="C美术培训"/>
    <x v="27"/>
    <x v="206"/>
    <x v="1"/>
    <n v="132"/>
    <n v="0"/>
    <n v="0.36699999999999999"/>
    <n v="0"/>
    <n v="24"/>
    <n v="0"/>
    <n v="0"/>
    <n v="0.01"/>
    <n v="0.24"/>
    <n v="0.85000000000000009"/>
    <n v="0.28235294117647053"/>
    <n v="3285"/>
    <n v="927.52941176470574"/>
    <n v="3.3591487218234484E-3"/>
    <n v="0.44340763128069521"/>
    <n v="0.44340763128069521"/>
    <n v="0"/>
  </r>
  <r>
    <s v="教培"/>
    <s v="素质教育"/>
    <x v="10"/>
    <x v="3"/>
    <s v="C美术培训"/>
    <x v="18"/>
    <x v="207"/>
    <x v="0"/>
    <n v="163"/>
    <n v="0"/>
    <n v="0.36699999999999999"/>
    <n v="0"/>
    <n v="70"/>
    <n v="0"/>
    <n v="0"/>
    <n v="0.01"/>
    <n v="0.70000000000000007"/>
    <n v="0.85000000000000009"/>
    <n v="0.82352941176470584"/>
    <n v="3285"/>
    <n v="2705.2941176470586"/>
    <n v="3.3591487218234484E-3"/>
    <n v="0.54754124165722207"/>
    <n v="0.54754124165722207"/>
    <n v="0"/>
  </r>
  <r>
    <s v="教培"/>
    <s v="素质教育"/>
    <x v="10"/>
    <x v="3"/>
    <s v="C美术培训"/>
    <x v="15"/>
    <x v="208"/>
    <x v="1"/>
    <n v="100"/>
    <n v="0"/>
    <n v="0.36699999999999999"/>
    <n v="0"/>
    <n v="19"/>
    <n v="0"/>
    <n v="0"/>
    <n v="0.01"/>
    <n v="0.19"/>
    <n v="0.85000000000000009"/>
    <n v="0.22352941176470587"/>
    <n v="3285"/>
    <n v="734.29411764705878"/>
    <n v="3.3591487218234484E-3"/>
    <n v="0.33591487218234484"/>
    <n v="0.33591487218234484"/>
    <n v="1"/>
  </r>
  <r>
    <s v="教培"/>
    <s v="素质教育"/>
    <x v="10"/>
    <x v="3"/>
    <s v="C美术培训"/>
    <x v="3"/>
    <x v="209"/>
    <x v="0"/>
    <n v="422"/>
    <n v="0"/>
    <n v="0.36699999999999999"/>
    <n v="0"/>
    <n v="109"/>
    <n v="0"/>
    <n v="0"/>
    <n v="0.01"/>
    <n v="1.0900000000000001"/>
    <n v="0.85000000000000009"/>
    <n v="1.2823529411764705"/>
    <n v="3285"/>
    <n v="4212.5294117647054"/>
    <n v="3.3591487218234484E-3"/>
    <n v="1.4175607606094953"/>
    <n v="1.4175607606094953"/>
    <n v="12"/>
  </r>
  <r>
    <s v="教培"/>
    <s v="素质教育"/>
    <x v="10"/>
    <x v="3"/>
    <s v="C美术培训"/>
    <x v="3"/>
    <x v="210"/>
    <x v="0"/>
    <n v="91"/>
    <n v="0"/>
    <n v="0.36699999999999999"/>
    <n v="0"/>
    <n v="13"/>
    <n v="0"/>
    <n v="0"/>
    <n v="0.01"/>
    <n v="0.13"/>
    <n v="0.85000000000000009"/>
    <n v="0.15294117647058822"/>
    <n v="3285"/>
    <n v="502.41176470588232"/>
    <n v="3.3591487218234484E-3"/>
    <n v="0.30568253368593379"/>
    <n v="0.30568253368593379"/>
    <n v="1"/>
  </r>
  <r>
    <s v="教培"/>
    <s v="素质教育"/>
    <x v="10"/>
    <x v="3"/>
    <s v="C美术培训"/>
    <x v="3"/>
    <x v="211"/>
    <x v="0"/>
    <n v="314"/>
    <n v="0"/>
    <n v="0.36699999999999999"/>
    <n v="0"/>
    <n v="89"/>
    <n v="0"/>
    <n v="0"/>
    <n v="0.01"/>
    <n v="0.89"/>
    <n v="0.85000000000000009"/>
    <n v="1.0470588235294116"/>
    <n v="3285"/>
    <n v="3439.5882352941171"/>
    <n v="3.3591487218234484E-3"/>
    <n v="1.0547726986525627"/>
    <n v="1.0547726986525627"/>
    <n v="7"/>
  </r>
  <r>
    <s v="教培"/>
    <s v="素质教育"/>
    <x v="10"/>
    <x v="3"/>
    <s v="C美术培训"/>
    <x v="10"/>
    <x v="212"/>
    <x v="0"/>
    <n v="83"/>
    <n v="0"/>
    <n v="0.36699999999999999"/>
    <n v="0"/>
    <n v="13"/>
    <n v="0"/>
    <n v="0"/>
    <n v="0.01"/>
    <n v="0.13"/>
    <n v="0.85000000000000009"/>
    <n v="0.15294117647058822"/>
    <n v="3285"/>
    <n v="502.41176470588232"/>
    <n v="3.3591487218234484E-3"/>
    <n v="0.27880934391134621"/>
    <n v="0.27880934391134621"/>
    <n v="2"/>
  </r>
  <r>
    <s v="教培"/>
    <s v="素质教育"/>
    <x v="10"/>
    <x v="3"/>
    <s v="C美术培训"/>
    <x v="26"/>
    <x v="213"/>
    <x v="1"/>
    <n v="292"/>
    <n v="0"/>
    <n v="0.36699999999999999"/>
    <n v="0"/>
    <n v="84"/>
    <n v="0"/>
    <n v="0"/>
    <n v="0.01"/>
    <n v="0.84"/>
    <n v="0.85000000000000009"/>
    <n v="0.98823529411764688"/>
    <n v="3285"/>
    <n v="3246.3529411764698"/>
    <n v="3.3591487218234484E-3"/>
    <n v="0.98087142677244699"/>
    <n v="0.98087142677244699"/>
    <n v="3"/>
  </r>
  <r>
    <s v="教培"/>
    <s v="素质教育"/>
    <x v="10"/>
    <x v="3"/>
    <s v="C美术培训"/>
    <x v="7"/>
    <x v="214"/>
    <x v="0"/>
    <n v="90"/>
    <n v="0"/>
    <n v="0.36699999999999999"/>
    <n v="0"/>
    <n v="4"/>
    <n v="0"/>
    <n v="0"/>
    <n v="0.01"/>
    <n v="0.04"/>
    <n v="0.85000000000000009"/>
    <n v="4.7058823529411764E-2"/>
    <n v="3285"/>
    <n v="154.58823529411765"/>
    <n v="3.3591487218234484E-3"/>
    <n v="0.30232338496411038"/>
    <n v="0.30232338496411038"/>
    <n v="0"/>
  </r>
  <r>
    <s v="教培"/>
    <s v="素质教育"/>
    <x v="10"/>
    <x v="3"/>
    <s v="C美术培训"/>
    <x v="3"/>
    <x v="215"/>
    <x v="0"/>
    <n v="161"/>
    <n v="0"/>
    <n v="0.36699999999999999"/>
    <n v="0"/>
    <n v="41"/>
    <n v="0"/>
    <n v="0"/>
    <n v="0.01"/>
    <n v="0.41000000000000003"/>
    <n v="0.85000000000000009"/>
    <n v="0.4823529411764706"/>
    <n v="3285"/>
    <n v="1584.5294117647059"/>
    <n v="3.3591487218234484E-3"/>
    <n v="0.54082294421357524"/>
    <n v="0.54082294421357524"/>
    <n v="4"/>
  </r>
  <r>
    <s v="教培"/>
    <s v="素质教育"/>
    <x v="10"/>
    <x v="3"/>
    <s v="C美术培训"/>
    <x v="9"/>
    <x v="216"/>
    <x v="0"/>
    <n v="747"/>
    <n v="0"/>
    <n v="0.36699999999999999"/>
    <n v="0"/>
    <n v="257"/>
    <n v="0"/>
    <n v="0"/>
    <n v="0.01"/>
    <n v="2.57"/>
    <n v="0.85000000000000009"/>
    <n v="3.0235294117647054"/>
    <n v="3285"/>
    <n v="9932.2941176470576"/>
    <n v="3.3591487218234484E-3"/>
    <n v="2.509284095202116"/>
    <n v="2.509284095202116"/>
    <n v="25"/>
  </r>
  <r>
    <s v="教培"/>
    <s v="素质教育"/>
    <x v="10"/>
    <x v="3"/>
    <s v="C美术培训"/>
    <x v="14"/>
    <x v="217"/>
    <x v="1"/>
    <n v="406"/>
    <n v="0"/>
    <n v="0.36699999999999999"/>
    <n v="0"/>
    <n v="74"/>
    <n v="0"/>
    <n v="0"/>
    <n v="0.01"/>
    <n v="0.74"/>
    <n v="0.85000000000000009"/>
    <n v="0.87058823529411755"/>
    <n v="3285"/>
    <n v="2859.8823529411761"/>
    <n v="3.3591487218234484E-3"/>
    <n v="1.36381438106032"/>
    <n v="1.36381438106032"/>
    <n v="2"/>
  </r>
  <r>
    <s v="教培"/>
    <s v="素质教育"/>
    <x v="10"/>
    <x v="3"/>
    <s v="C美术培训"/>
    <x v="2"/>
    <x v="218"/>
    <x v="1"/>
    <n v="326"/>
    <n v="1"/>
    <n v="0.36699999999999999"/>
    <n v="0"/>
    <n v="47"/>
    <n v="1"/>
    <n v="0.02"/>
    <n v="0.01"/>
    <n v="1"/>
    <n v="0.85000000000000009"/>
    <n v="0.74470588235294111"/>
    <n v="3285"/>
    <n v="2446.3588235294114"/>
    <n v="3.3591487218234484E-3"/>
    <n v="1.0950824833144441"/>
    <n v="0.46208248331444413"/>
    <n v="6"/>
  </r>
  <r>
    <s v="教培"/>
    <s v="素质教育"/>
    <x v="10"/>
    <x v="3"/>
    <s v="C美术培训"/>
    <x v="4"/>
    <x v="219"/>
    <x v="1"/>
    <n v="93"/>
    <n v="0"/>
    <n v="0.36699999999999999"/>
    <n v="0"/>
    <n v="18"/>
    <n v="0"/>
    <n v="0"/>
    <n v="0.01"/>
    <n v="0.18"/>
    <n v="0.85000000000000009"/>
    <n v="0.21176470588235291"/>
    <n v="3285"/>
    <n v="695.64705882352928"/>
    <n v="3.3591487218234484E-3"/>
    <n v="0.31240083112958072"/>
    <n v="0.31240083112958072"/>
    <n v="0"/>
  </r>
  <r>
    <s v="教培"/>
    <s v="素质教育"/>
    <x v="10"/>
    <x v="3"/>
    <s v="C美术培训"/>
    <x v="16"/>
    <x v="220"/>
    <x v="1"/>
    <n v="544"/>
    <n v="1"/>
    <n v="0.36699999999999999"/>
    <n v="0"/>
    <n v="143"/>
    <n v="1"/>
    <n v="0.01"/>
    <n v="0.01"/>
    <n v="1.43"/>
    <n v="0.85000000000000009"/>
    <n v="1.2505882352941176"/>
    <n v="3285"/>
    <n v="4108.1823529411758"/>
    <n v="3.3591487218234484E-3"/>
    <n v="1.8273769046719559"/>
    <n v="1.1943769046719559"/>
    <n v="20"/>
  </r>
  <r>
    <s v="教培"/>
    <s v="素质教育"/>
    <x v="10"/>
    <x v="3"/>
    <s v="C美术培训"/>
    <x v="14"/>
    <x v="221"/>
    <x v="1"/>
    <n v="656"/>
    <n v="0"/>
    <n v="0.36699999999999999"/>
    <n v="0"/>
    <n v="135"/>
    <n v="0"/>
    <n v="0"/>
    <n v="0.01"/>
    <n v="1.35"/>
    <n v="0.85000000000000009"/>
    <n v="1.588235294117647"/>
    <n v="3285"/>
    <n v="5217.3529411764703"/>
    <n v="3.3591487218234484E-3"/>
    <n v="2.2036015615161824"/>
    <n v="2.2036015615161824"/>
    <n v="10"/>
  </r>
  <r>
    <s v="教培"/>
    <s v="素质教育"/>
    <x v="10"/>
    <x v="3"/>
    <s v="C美术培训"/>
    <x v="16"/>
    <x v="222"/>
    <x v="1"/>
    <n v="85"/>
    <n v="0"/>
    <n v="0.36699999999999999"/>
    <n v="0"/>
    <n v="5"/>
    <n v="0"/>
    <n v="0"/>
    <n v="0.01"/>
    <n v="0.05"/>
    <n v="0.85000000000000009"/>
    <n v="5.8823529411764705E-2"/>
    <n v="3285"/>
    <n v="193.23529411764704"/>
    <n v="3.3591487218234484E-3"/>
    <n v="0.28552764135499309"/>
    <n v="0.28552764135499309"/>
    <n v="0"/>
  </r>
  <r>
    <s v="教培"/>
    <s v="素质教育"/>
    <x v="10"/>
    <x v="3"/>
    <s v="C美术培训"/>
    <x v="31"/>
    <x v="223"/>
    <x v="1"/>
    <n v="11"/>
    <n v="0"/>
    <n v="0.36699999999999999"/>
    <n v="0"/>
    <n v="2"/>
    <n v="0"/>
    <n v="0"/>
    <n v="0.01"/>
    <n v="0.02"/>
    <n v="0.85000000000000009"/>
    <n v="2.3529411764705882E-2"/>
    <n v="3285"/>
    <n v="77.294117647058826"/>
    <n v="3.3591487218234484E-3"/>
    <n v="3.695063594005793E-2"/>
    <n v="3.695063594005793E-2"/>
    <n v="0"/>
  </r>
  <r>
    <s v="教培"/>
    <s v="素质教育"/>
    <x v="10"/>
    <x v="3"/>
    <s v="C美术培训"/>
    <x v="31"/>
    <x v="224"/>
    <x v="1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31"/>
    <x v="225"/>
    <x v="1"/>
    <n v="3"/>
    <n v="0"/>
    <n v="0.36699999999999999"/>
    <n v="0"/>
    <n v="0"/>
    <n v="0"/>
    <n v="0"/>
    <n v="0.01"/>
    <n v="0"/>
    <n v="0.85000000000000009"/>
    <n v="0"/>
    <n v="3285"/>
    <n v="0"/>
    <n v="3.3591487218234484E-3"/>
    <n v="1.0077446165470346E-2"/>
    <n v="1.0077446165470346E-2"/>
    <n v="0"/>
  </r>
  <r>
    <s v="教培"/>
    <s v="素质教育"/>
    <x v="10"/>
    <x v="3"/>
    <s v="C美术培训"/>
    <x v="20"/>
    <x v="226"/>
    <x v="0"/>
    <n v="204"/>
    <n v="1"/>
    <n v="0.36699999999999999"/>
    <n v="0"/>
    <n v="126"/>
    <n v="1"/>
    <n v="0.01"/>
    <n v="0.01"/>
    <n v="1.26"/>
    <n v="0.85000000000000009"/>
    <n v="1.0505882352941176"/>
    <n v="3285"/>
    <n v="3451.1823529411763"/>
    <n v="3.3591487218234484E-3"/>
    <n v="0.68526633925198344"/>
    <n v="0.36699999999999999"/>
    <n v="45"/>
  </r>
  <r>
    <s v="教培"/>
    <s v="素质教育"/>
    <x v="10"/>
    <x v="3"/>
    <s v="C美术培训"/>
    <x v="31"/>
    <x v="227"/>
    <x v="1"/>
    <n v="1"/>
    <n v="0"/>
    <n v="0.36699999999999999"/>
    <n v="0"/>
    <n v="0"/>
    <n v="0"/>
    <n v="0"/>
    <n v="0.01"/>
    <n v="0"/>
    <n v="0.85000000000000009"/>
    <n v="0"/>
    <n v="3285"/>
    <n v="0"/>
    <n v="3.3591487218234484E-3"/>
    <n v="3.3591487218234484E-3"/>
    <n v="3.3591487218234484E-3"/>
    <n v="0"/>
  </r>
  <r>
    <s v="教培"/>
    <s v="素质教育"/>
    <x v="10"/>
    <x v="3"/>
    <s v="C美术培训"/>
    <x v="14"/>
    <x v="228"/>
    <x v="1"/>
    <n v="461"/>
    <n v="0"/>
    <n v="0.36699999999999999"/>
    <n v="0"/>
    <n v="132"/>
    <n v="0"/>
    <n v="0"/>
    <n v="0.01"/>
    <n v="1.32"/>
    <n v="0.85000000000000009"/>
    <n v="1.552941176470588"/>
    <n v="3285"/>
    <n v="5101.411764705882"/>
    <n v="3.3591487218234484E-3"/>
    <n v="1.5485675607606098"/>
    <n v="1.5485675607606098"/>
    <n v="6"/>
  </r>
  <r>
    <s v="教培"/>
    <s v="素质教育"/>
    <x v="10"/>
    <x v="3"/>
    <s v="C美术培训"/>
    <x v="10"/>
    <x v="229"/>
    <x v="0"/>
    <n v="108"/>
    <n v="0"/>
    <n v="0.36699999999999999"/>
    <n v="0"/>
    <n v="6"/>
    <n v="0"/>
    <n v="0"/>
    <n v="0.01"/>
    <n v="0.06"/>
    <n v="0.85000000000000009"/>
    <n v="7.0588235294117632E-2"/>
    <n v="3285"/>
    <n v="231.88235294117644"/>
    <n v="3.3591487218234484E-3"/>
    <n v="0.36278806195693242"/>
    <n v="0.36278806195693242"/>
    <n v="0"/>
  </r>
  <r>
    <s v="教培"/>
    <s v="素质教育"/>
    <x v="10"/>
    <x v="3"/>
    <s v="C美术培训"/>
    <x v="10"/>
    <x v="230"/>
    <x v="0"/>
    <n v="203"/>
    <n v="0"/>
    <n v="0.36699999999999999"/>
    <n v="0"/>
    <n v="31"/>
    <n v="0"/>
    <n v="0"/>
    <n v="0.01"/>
    <n v="0.31"/>
    <n v="0.85000000000000009"/>
    <n v="0.36470588235294116"/>
    <n v="3285"/>
    <n v="1198.0588235294117"/>
    <n v="3.3591487218234484E-3"/>
    <n v="0.68190719053016002"/>
    <n v="0.68190719053016002"/>
    <n v="0"/>
  </r>
  <r>
    <s v="教培"/>
    <s v="素质教育"/>
    <x v="10"/>
    <x v="3"/>
    <s v="C美术培训"/>
    <x v="2"/>
    <x v="231"/>
    <x v="1"/>
    <n v="388"/>
    <n v="0"/>
    <n v="0.36699999999999999"/>
    <n v="0"/>
    <n v="50"/>
    <n v="0"/>
    <n v="0"/>
    <n v="0.01"/>
    <n v="0.5"/>
    <n v="0.85000000000000009"/>
    <n v="0.58823529411764697"/>
    <n v="3285"/>
    <n v="1932.3529411764703"/>
    <n v="3.3591487218234484E-3"/>
    <n v="1.3033497040674979"/>
    <n v="1.3033497040674979"/>
    <n v="2"/>
  </r>
  <r>
    <s v="教培"/>
    <s v="素质教育"/>
    <x v="10"/>
    <x v="3"/>
    <s v="C美术培训"/>
    <x v="3"/>
    <x v="232"/>
    <x v="0"/>
    <n v="191"/>
    <n v="0"/>
    <n v="0.36699999999999999"/>
    <n v="0"/>
    <n v="63"/>
    <n v="0"/>
    <n v="0"/>
    <n v="0.01"/>
    <n v="0.63"/>
    <n v="0.85000000000000009"/>
    <n v="0.74117647058823521"/>
    <n v="3285"/>
    <n v="2434.7647058823527"/>
    <n v="3.3591487218234484E-3"/>
    <n v="0.64159740586827863"/>
    <n v="0.64159740586827863"/>
    <n v="2"/>
  </r>
  <r>
    <s v="教培"/>
    <s v="素质教育"/>
    <x v="10"/>
    <x v="3"/>
    <s v="C美术培训"/>
    <x v="15"/>
    <x v="233"/>
    <x v="1"/>
    <n v="211"/>
    <n v="0"/>
    <n v="0.36699999999999999"/>
    <n v="0"/>
    <n v="24"/>
    <n v="0"/>
    <n v="0"/>
    <n v="0.01"/>
    <n v="0.24"/>
    <n v="0.85000000000000009"/>
    <n v="0.28235294117647053"/>
    <n v="3285"/>
    <n v="927.52941176470574"/>
    <n v="3.3591487218234484E-3"/>
    <n v="0.70878038030474766"/>
    <n v="0.70878038030474766"/>
    <n v="1"/>
  </r>
  <r>
    <s v="教培"/>
    <s v="素质教育"/>
    <x v="10"/>
    <x v="3"/>
    <s v="C美术培训"/>
    <x v="5"/>
    <x v="234"/>
    <x v="0"/>
    <n v="289"/>
    <n v="0"/>
    <n v="0.36699999999999999"/>
    <n v="0"/>
    <n v="93"/>
    <n v="0"/>
    <n v="0"/>
    <n v="0.01"/>
    <n v="0.93"/>
    <n v="0.85000000000000009"/>
    <n v="1.0941176470588234"/>
    <n v="3285"/>
    <n v="3594.1764705882351"/>
    <n v="3.3591487218234484E-3"/>
    <n v="0.97079398060697664"/>
    <n v="0.97079398060697664"/>
    <n v="10"/>
  </r>
  <r>
    <s v="教培"/>
    <s v="素质教育"/>
    <x v="10"/>
    <x v="3"/>
    <s v="C美术培训"/>
    <x v="18"/>
    <x v="235"/>
    <x v="0"/>
    <n v="156"/>
    <n v="0"/>
    <n v="0.36699999999999999"/>
    <n v="0"/>
    <n v="47"/>
    <n v="0"/>
    <n v="0"/>
    <n v="0.01"/>
    <n v="0.47000000000000003"/>
    <n v="0.85000000000000009"/>
    <n v="0.55294117647058816"/>
    <n v="3285"/>
    <n v="1816.4117647058822"/>
    <n v="3.3591487218234484E-3"/>
    <n v="0.52402720060445795"/>
    <n v="0.52402720060445795"/>
    <n v="0"/>
  </r>
  <r>
    <s v="教培"/>
    <s v="素质教育"/>
    <x v="10"/>
    <x v="3"/>
    <s v="C美术培训"/>
    <x v="18"/>
    <x v="236"/>
    <x v="0"/>
    <n v="72"/>
    <n v="0"/>
    <n v="0.36699999999999999"/>
    <n v="0"/>
    <n v="14"/>
    <n v="0"/>
    <n v="0"/>
    <n v="0.01"/>
    <n v="0.14000000000000001"/>
    <n v="0.85000000000000009"/>
    <n v="0.16470588235294117"/>
    <n v="3285"/>
    <n v="541.05882352941171"/>
    <n v="3.3591487218234484E-3"/>
    <n v="0.24185870797128828"/>
    <n v="0.24185870797128828"/>
    <n v="0"/>
  </r>
  <r>
    <s v="教培"/>
    <s v="素质教育"/>
    <x v="10"/>
    <x v="3"/>
    <s v="C美术培训"/>
    <x v="3"/>
    <x v="237"/>
    <x v="0"/>
    <n v="408"/>
    <n v="1"/>
    <n v="0.36699999999999999"/>
    <n v="0"/>
    <n v="61"/>
    <n v="1"/>
    <n v="0.02"/>
    <n v="0.01"/>
    <n v="1"/>
    <n v="0.85000000000000009"/>
    <n v="0.74470588235294111"/>
    <n v="3285"/>
    <n v="2446.3588235294114"/>
    <n v="3.3591487218234484E-3"/>
    <n v="1.3705326785039669"/>
    <n v="0.73753267850396687"/>
    <n v="10"/>
  </r>
  <r>
    <s v="教培"/>
    <s v="素质教育"/>
    <x v="10"/>
    <x v="3"/>
    <s v="C美术培训"/>
    <x v="10"/>
    <x v="238"/>
    <x v="0"/>
    <n v="277"/>
    <n v="0"/>
    <n v="0.36699999999999999"/>
    <n v="0"/>
    <n v="58"/>
    <n v="0"/>
    <n v="0"/>
    <n v="0.01"/>
    <n v="0.57999999999999996"/>
    <n v="0.85000000000000009"/>
    <n v="0.6823529411764705"/>
    <n v="3285"/>
    <n v="2241.5294117647054"/>
    <n v="3.3591487218234484E-3"/>
    <n v="0.93048419594509524"/>
    <n v="0.93048419594509524"/>
    <n v="2"/>
  </r>
  <r>
    <s v="教培"/>
    <s v="素质教育"/>
    <x v="10"/>
    <x v="3"/>
    <s v="C美术培训"/>
    <x v="14"/>
    <x v="239"/>
    <x v="1"/>
    <n v="303"/>
    <n v="0"/>
    <n v="0.36699999999999999"/>
    <n v="0"/>
    <n v="46"/>
    <n v="0"/>
    <n v="0"/>
    <n v="0.01"/>
    <n v="0.46"/>
    <n v="0.85000000000000009"/>
    <n v="0.54117647058823526"/>
    <n v="3285"/>
    <n v="1777.7647058823529"/>
    <n v="3.3591487218234484E-3"/>
    <n v="1.017822062712505"/>
    <n v="1.017822062712505"/>
    <n v="6"/>
  </r>
  <r>
    <s v="教培"/>
    <s v="素质教育"/>
    <x v="10"/>
    <x v="3"/>
    <s v="C美术培训"/>
    <x v="16"/>
    <x v="240"/>
    <x v="1"/>
    <n v="205"/>
    <n v="0"/>
    <n v="0.36699999999999999"/>
    <n v="0"/>
    <n v="40"/>
    <n v="0"/>
    <n v="0"/>
    <n v="0.01"/>
    <n v="0.4"/>
    <n v="0.85000000000000009"/>
    <n v="0.47058823529411764"/>
    <n v="3285"/>
    <n v="1545.8823529411764"/>
    <n v="3.3591487218234484E-3"/>
    <n v="0.68862548797380696"/>
    <n v="0.68862548797380696"/>
    <n v="7"/>
  </r>
  <r>
    <s v="教培"/>
    <s v="素质教育"/>
    <x v="10"/>
    <x v="3"/>
    <s v="C美术培训"/>
    <x v="9"/>
    <x v="241"/>
    <x v="0"/>
    <n v="443"/>
    <n v="1"/>
    <n v="0.36699999999999999"/>
    <n v="0"/>
    <n v="23"/>
    <n v="1"/>
    <n v="0.04"/>
    <n v="0.01"/>
    <n v="1"/>
    <n v="0.85000000000000009"/>
    <n v="0.74470588235294111"/>
    <n v="3285"/>
    <n v="2446.3588235294114"/>
    <n v="3.3591487218234484E-3"/>
    <n v="1.4881028837677877"/>
    <n v="0.85510288376778765"/>
    <n v="3"/>
  </r>
  <r>
    <s v="教培"/>
    <s v="素质教育"/>
    <x v="10"/>
    <x v="3"/>
    <s v="C美术培训"/>
    <x v="14"/>
    <x v="242"/>
    <x v="1"/>
    <n v="951"/>
    <n v="0"/>
    <n v="0.36699999999999999"/>
    <n v="0"/>
    <n v="207"/>
    <n v="0"/>
    <n v="0"/>
    <n v="0.01"/>
    <n v="2.0699999999999998"/>
    <n v="0.85000000000000009"/>
    <n v="2.4352941176470582"/>
    <n v="3285"/>
    <n v="7999.9411764705865"/>
    <n v="3.3591487218234484E-3"/>
    <n v="3.1945504344540994"/>
    <n v="3.1945504344540994"/>
    <n v="7"/>
  </r>
  <r>
    <s v="教培"/>
    <s v="素质教育"/>
    <x v="10"/>
    <x v="3"/>
    <s v="C美术培训"/>
    <x v="6"/>
    <x v="243"/>
    <x v="0"/>
    <n v="28"/>
    <n v="0"/>
    <n v="0.36699999999999999"/>
    <n v="0"/>
    <n v="2"/>
    <n v="0"/>
    <n v="0"/>
    <n v="0.01"/>
    <n v="0.02"/>
    <n v="0.85000000000000009"/>
    <n v="2.3529411764705882E-2"/>
    <n v="3285"/>
    <n v="77.294117647058826"/>
    <n v="3.3591487218234484E-3"/>
    <n v="9.4056164211056559E-2"/>
    <n v="9.4056164211056559E-2"/>
    <n v="0"/>
  </r>
  <r>
    <s v="教培"/>
    <s v="素质教育"/>
    <x v="10"/>
    <x v="3"/>
    <s v="C美术培训"/>
    <x v="3"/>
    <x v="244"/>
    <x v="0"/>
    <n v="188"/>
    <n v="0"/>
    <n v="0.36699999999999999"/>
    <n v="0"/>
    <n v="17"/>
    <n v="0"/>
    <n v="0"/>
    <n v="0.01"/>
    <n v="0.17"/>
    <n v="0.85000000000000009"/>
    <n v="0.19999999999999998"/>
    <n v="3285"/>
    <n v="657"/>
    <n v="3.3591487218234484E-3"/>
    <n v="0.63151995970280828"/>
    <n v="0.63151995970280828"/>
    <n v="3"/>
  </r>
  <r>
    <s v="教培"/>
    <s v="素质教育"/>
    <x v="10"/>
    <x v="3"/>
    <s v="C美术培训"/>
    <x v="20"/>
    <x v="245"/>
    <x v="0"/>
    <n v="9"/>
    <n v="0"/>
    <n v="0.36699999999999999"/>
    <n v="0"/>
    <n v="2"/>
    <n v="0"/>
    <n v="0"/>
    <n v="0.01"/>
    <n v="0.02"/>
    <n v="0.85000000000000009"/>
    <n v="2.3529411764705882E-2"/>
    <n v="3285"/>
    <n v="77.294117647058826"/>
    <n v="3.3591487218234484E-3"/>
    <n v="3.0232338496411035E-2"/>
    <n v="3.0232338496411035E-2"/>
    <n v="0"/>
  </r>
  <r>
    <s v="教培"/>
    <s v="素质教育"/>
    <x v="10"/>
    <x v="3"/>
    <s v="C美术培训"/>
    <x v="32"/>
    <x v="246"/>
    <x v="2"/>
    <n v="8"/>
    <n v="0"/>
    <n v="0.36699999999999999"/>
    <n v="0"/>
    <n v="2"/>
    <n v="0"/>
    <n v="0"/>
    <n v="0.01"/>
    <n v="0.02"/>
    <n v="0.85000000000000009"/>
    <n v="2.3529411764705882E-2"/>
    <n v="3285"/>
    <n v="77.294117647058826"/>
    <n v="3.3591487218234484E-3"/>
    <n v="2.6873189774587587E-2"/>
    <n v="2.6873189774587587E-2"/>
    <n v="0"/>
  </r>
  <r>
    <s v="教培"/>
    <s v="素质教育"/>
    <x v="10"/>
    <x v="3"/>
    <s v="C美术培训"/>
    <x v="16"/>
    <x v="247"/>
    <x v="1"/>
    <n v="215"/>
    <n v="0"/>
    <n v="0.36699999999999999"/>
    <n v="0"/>
    <n v="72"/>
    <n v="0"/>
    <n v="0"/>
    <n v="0.01"/>
    <n v="0.72"/>
    <n v="0.85000000000000009"/>
    <n v="0.84705882352941164"/>
    <n v="3285"/>
    <n v="2782.5882352941171"/>
    <n v="3.3591487218234484E-3"/>
    <n v="0.72221697519204142"/>
    <n v="0.72221697519204142"/>
    <n v="4"/>
  </r>
  <r>
    <s v="教培"/>
    <s v="素质教育"/>
    <x v="10"/>
    <x v="3"/>
    <s v="C美术培训"/>
    <x v="14"/>
    <x v="248"/>
    <x v="1"/>
    <n v="515"/>
    <n v="0"/>
    <n v="0.36699999999999999"/>
    <n v="0"/>
    <n v="147"/>
    <n v="0"/>
    <n v="0"/>
    <n v="0.01"/>
    <n v="1.47"/>
    <n v="0.85000000000000009"/>
    <n v="1.7294117647058822"/>
    <n v="3285"/>
    <n v="5681.1176470588234"/>
    <n v="3.3591487218234484E-3"/>
    <n v="1.7299615917390758"/>
    <n v="1.7299615917390758"/>
    <n v="6"/>
  </r>
  <r>
    <s v="教培"/>
    <s v="素质教育"/>
    <x v="10"/>
    <x v="3"/>
    <s v="C美术培训"/>
    <x v="16"/>
    <x v="249"/>
    <x v="1"/>
    <n v="344"/>
    <n v="0"/>
    <n v="0.36699999999999999"/>
    <n v="0"/>
    <n v="48"/>
    <n v="0"/>
    <n v="0"/>
    <n v="0.01"/>
    <n v="0.48"/>
    <n v="0.85000000000000009"/>
    <n v="0.56470588235294106"/>
    <n v="3285"/>
    <n v="1855.0588235294115"/>
    <n v="3.3591487218234484E-3"/>
    <n v="1.1555471603072662"/>
    <n v="1.1555471603072662"/>
    <n v="4"/>
  </r>
  <r>
    <s v="教培"/>
    <s v="素质教育"/>
    <x v="10"/>
    <x v="3"/>
    <s v="C美术培训"/>
    <x v="19"/>
    <x v="250"/>
    <x v="1"/>
    <n v="151"/>
    <n v="0"/>
    <n v="0.36699999999999999"/>
    <n v="0"/>
    <n v="38"/>
    <n v="0"/>
    <n v="0"/>
    <n v="0.01"/>
    <n v="0.38"/>
    <n v="0.85000000000000009"/>
    <n v="0.44705882352941173"/>
    <n v="3285"/>
    <n v="1468.5882352941176"/>
    <n v="3.3591487218234484E-3"/>
    <n v="0.50723145699534067"/>
    <n v="0.50723145699534067"/>
    <n v="0"/>
  </r>
  <r>
    <s v="教培"/>
    <s v="素质教育"/>
    <x v="10"/>
    <x v="3"/>
    <s v="C美术培训"/>
    <x v="7"/>
    <x v="251"/>
    <x v="0"/>
    <n v="375"/>
    <n v="0"/>
    <n v="0.36699999999999999"/>
    <n v="0"/>
    <n v="61"/>
    <n v="0"/>
    <n v="0"/>
    <n v="0.01"/>
    <n v="0.61"/>
    <n v="0.85000000000000009"/>
    <n v="0.7176470588235293"/>
    <n v="3285"/>
    <n v="2357.4705882352937"/>
    <n v="3.3591487218234484E-3"/>
    <n v="1.2596807706837931"/>
    <n v="1.2596807706837931"/>
    <n v="0"/>
  </r>
  <r>
    <s v="教培"/>
    <s v="素质教育"/>
    <x v="10"/>
    <x v="3"/>
    <s v="C美术培训"/>
    <x v="31"/>
    <x v="252"/>
    <x v="1"/>
    <n v="2"/>
    <n v="0"/>
    <n v="0.36699999999999999"/>
    <n v="0"/>
    <n v="0"/>
    <n v="0"/>
    <n v="0"/>
    <n v="0.01"/>
    <n v="0"/>
    <n v="0.85000000000000009"/>
    <n v="0"/>
    <n v="3285"/>
    <n v="0"/>
    <n v="3.3591487218234484E-3"/>
    <n v="6.7182974436468968E-3"/>
    <n v="6.7182974436468968E-3"/>
    <n v="0"/>
  </r>
  <r>
    <s v="教培"/>
    <s v="素质教育"/>
    <x v="10"/>
    <x v="3"/>
    <s v="C美术培训"/>
    <x v="12"/>
    <x v="253"/>
    <x v="0"/>
    <n v="66"/>
    <n v="0"/>
    <n v="0.36699999999999999"/>
    <n v="0"/>
    <n v="24"/>
    <n v="0"/>
    <n v="0"/>
    <n v="0.01"/>
    <n v="0.24"/>
    <n v="0.85000000000000009"/>
    <n v="0.28235294117647053"/>
    <n v="3285"/>
    <n v="927.52941176470574"/>
    <n v="3.3591487218234484E-3"/>
    <n v="0.22170381564034761"/>
    <n v="0.22170381564034761"/>
    <n v="0"/>
  </r>
  <r>
    <s v="教培"/>
    <s v="素质教育"/>
    <x v="10"/>
    <x v="3"/>
    <s v="C美术培训"/>
    <x v="3"/>
    <x v="254"/>
    <x v="0"/>
    <n v="323"/>
    <n v="1"/>
    <n v="0.36699999999999999"/>
    <n v="0"/>
    <n v="108"/>
    <n v="1"/>
    <n v="0.01"/>
    <n v="0.01"/>
    <n v="1.08"/>
    <n v="0.85000000000000009"/>
    <n v="0.83882352941176475"/>
    <n v="3285"/>
    <n v="2755.535294117647"/>
    <n v="3.3591487218234484E-3"/>
    <n v="1.0850050371489739"/>
    <n v="0.45200503714897389"/>
    <n v="12"/>
  </r>
  <r>
    <s v="教培"/>
    <s v="素质教育"/>
    <x v="10"/>
    <x v="3"/>
    <s v="C美术培训"/>
    <x v="20"/>
    <x v="255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20"/>
    <x v="256"/>
    <x v="0"/>
    <n v="12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4.0309784661881384E-2"/>
    <n v="4.0309784661881384E-2"/>
    <n v="1"/>
  </r>
  <r>
    <s v="教培"/>
    <s v="素质教育"/>
    <x v="10"/>
    <x v="3"/>
    <s v="C美术培训"/>
    <x v="22"/>
    <x v="257"/>
    <x v="1"/>
    <n v="8"/>
    <n v="0"/>
    <n v="0.36699999999999999"/>
    <n v="0"/>
    <n v="0"/>
    <n v="0"/>
    <n v="0"/>
    <n v="0.01"/>
    <n v="0"/>
    <n v="0.85000000000000009"/>
    <n v="0"/>
    <n v="3285"/>
    <n v="0"/>
    <n v="3.3591487218234484E-3"/>
    <n v="2.6873189774587587E-2"/>
    <n v="2.6873189774587587E-2"/>
    <n v="0"/>
  </r>
  <r>
    <s v="教培"/>
    <s v="素质教育"/>
    <x v="10"/>
    <x v="3"/>
    <s v="C美术培训"/>
    <x v="4"/>
    <x v="258"/>
    <x v="1"/>
    <n v="9"/>
    <n v="0"/>
    <n v="0.36699999999999999"/>
    <n v="0"/>
    <n v="0"/>
    <n v="0"/>
    <n v="0"/>
    <n v="0.01"/>
    <n v="0"/>
    <n v="0.85000000000000009"/>
    <n v="0"/>
    <n v="3285"/>
    <n v="0"/>
    <n v="3.3591487218234484E-3"/>
    <n v="3.0232338496411035E-2"/>
    <n v="3.0232338496411035E-2"/>
    <n v="0"/>
  </r>
  <r>
    <s v="教培"/>
    <s v="素质教育"/>
    <x v="10"/>
    <x v="3"/>
    <s v="C美术培训"/>
    <x v="29"/>
    <x v="259"/>
    <x v="1"/>
    <n v="89"/>
    <n v="0"/>
    <n v="0.36699999999999999"/>
    <n v="0"/>
    <n v="19"/>
    <n v="0"/>
    <n v="0"/>
    <n v="0.01"/>
    <n v="0.19"/>
    <n v="0.85000000000000009"/>
    <n v="0.22352941176470587"/>
    <n v="3285"/>
    <n v="734.29411764705878"/>
    <n v="3.3591487218234484E-3"/>
    <n v="0.29896423624228691"/>
    <n v="0.29896423624228691"/>
    <n v="0"/>
  </r>
  <r>
    <s v="教培"/>
    <s v="素质教育"/>
    <x v="10"/>
    <x v="3"/>
    <s v="C美术培训"/>
    <x v="29"/>
    <x v="260"/>
    <x v="1"/>
    <n v="48"/>
    <n v="0"/>
    <n v="0.36699999999999999"/>
    <n v="0"/>
    <n v="3"/>
    <n v="0"/>
    <n v="0"/>
    <n v="0.01"/>
    <n v="0.03"/>
    <n v="0.85000000000000009"/>
    <n v="3.5294117647058816E-2"/>
    <n v="3285"/>
    <n v="115.94117647058822"/>
    <n v="3.3591487218234484E-3"/>
    <n v="0.16123913864752554"/>
    <n v="0.16123913864752554"/>
    <n v="0"/>
  </r>
  <r>
    <s v="教培"/>
    <s v="素质教育"/>
    <x v="10"/>
    <x v="3"/>
    <s v="C美术培训"/>
    <x v="25"/>
    <x v="261"/>
    <x v="1"/>
    <n v="1"/>
    <n v="0"/>
    <n v="0.36699999999999999"/>
    <n v="0"/>
    <n v="0"/>
    <n v="0"/>
    <n v="0"/>
    <n v="0.01"/>
    <n v="0"/>
    <n v="0.85000000000000009"/>
    <n v="0"/>
    <n v="3285"/>
    <n v="0"/>
    <n v="3.3591487218234484E-3"/>
    <n v="3.3591487218234484E-3"/>
    <n v="3.3591487218234484E-3"/>
    <n v="0"/>
  </r>
  <r>
    <s v="教培"/>
    <s v="素质教育"/>
    <x v="10"/>
    <x v="3"/>
    <s v="C美术培训"/>
    <x v="20"/>
    <x v="262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22"/>
    <x v="263"/>
    <x v="1"/>
    <n v="62"/>
    <n v="0"/>
    <n v="0.36699999999999999"/>
    <n v="0"/>
    <n v="10"/>
    <n v="0"/>
    <n v="0"/>
    <n v="0.01"/>
    <n v="0.1"/>
    <n v="0.85000000000000009"/>
    <n v="0.11764705882352941"/>
    <n v="3285"/>
    <n v="386.47058823529409"/>
    <n v="3.3591487218234484E-3"/>
    <n v="0.20826722075305379"/>
    <n v="0.20826722075305379"/>
    <n v="0"/>
  </r>
  <r>
    <s v="教培"/>
    <s v="素质教育"/>
    <x v="10"/>
    <x v="3"/>
    <s v="C美术培训"/>
    <x v="7"/>
    <x v="264"/>
    <x v="0"/>
    <n v="83"/>
    <n v="0"/>
    <n v="0.36699999999999999"/>
    <n v="0"/>
    <n v="12"/>
    <n v="0"/>
    <n v="0"/>
    <n v="0.01"/>
    <n v="0.12"/>
    <n v="0.85000000000000009"/>
    <n v="0.14117647058823526"/>
    <n v="3285"/>
    <n v="463.76470588235287"/>
    <n v="3.3591487218234484E-3"/>
    <n v="0.27880934391134621"/>
    <n v="0.27880934391134621"/>
    <n v="0"/>
  </r>
  <r>
    <s v="教培"/>
    <s v="素质教育"/>
    <x v="10"/>
    <x v="3"/>
    <s v="C美术培训"/>
    <x v="18"/>
    <x v="265"/>
    <x v="0"/>
    <n v="177"/>
    <n v="0"/>
    <n v="0.36699999999999999"/>
    <n v="0"/>
    <n v="26"/>
    <n v="0"/>
    <n v="0"/>
    <n v="0.01"/>
    <n v="0.26"/>
    <n v="0.85000000000000009"/>
    <n v="0.30588235294117644"/>
    <n v="3285"/>
    <n v="1004.8235294117646"/>
    <n v="3.3591487218234484E-3"/>
    <n v="0.5945693237627504"/>
    <n v="0.5945693237627504"/>
    <n v="0"/>
  </r>
  <r>
    <s v="教培"/>
    <s v="素质教育"/>
    <x v="10"/>
    <x v="3"/>
    <s v="C美术培训"/>
    <x v="2"/>
    <x v="266"/>
    <x v="1"/>
    <n v="481"/>
    <n v="2"/>
    <n v="0.36699999999999999"/>
    <n v="0"/>
    <n v="48"/>
    <n v="2"/>
    <n v="0.04"/>
    <n v="0.01"/>
    <n v="2"/>
    <n v="0.85000000000000009"/>
    <n v="1.4894117647058822"/>
    <n v="3285"/>
    <n v="4892.7176470588229"/>
    <n v="3.3591487218234484E-3"/>
    <n v="1.6157505351970787"/>
    <n v="0.73399999999999999"/>
    <n v="18"/>
  </r>
  <r>
    <s v="教培"/>
    <s v="素质教育"/>
    <x v="10"/>
    <x v="3"/>
    <s v="C美术培训"/>
    <x v="13"/>
    <x v="267"/>
    <x v="1"/>
    <n v="161"/>
    <n v="0"/>
    <n v="0.36699999999999999"/>
    <n v="0"/>
    <n v="38"/>
    <n v="0"/>
    <n v="0"/>
    <n v="0.01"/>
    <n v="0.38"/>
    <n v="0.85000000000000009"/>
    <n v="0.44705882352941173"/>
    <n v="3285"/>
    <n v="1468.5882352941176"/>
    <n v="3.3591487218234484E-3"/>
    <n v="0.54082294421357524"/>
    <n v="0.54082294421357524"/>
    <n v="4"/>
  </r>
  <r>
    <s v="教培"/>
    <s v="素质教育"/>
    <x v="10"/>
    <x v="3"/>
    <s v="C美术培训"/>
    <x v="4"/>
    <x v="268"/>
    <x v="1"/>
    <n v="142"/>
    <n v="0"/>
    <n v="0.36699999999999999"/>
    <n v="0"/>
    <n v="51"/>
    <n v="0"/>
    <n v="0"/>
    <n v="0.01"/>
    <n v="0.51"/>
    <n v="0.85000000000000009"/>
    <n v="0.6"/>
    <n v="3285"/>
    <n v="1971"/>
    <n v="3.3591487218234484E-3"/>
    <n v="0.47699911849892968"/>
    <n v="0.47699911849892968"/>
    <n v="1"/>
  </r>
  <r>
    <s v="教培"/>
    <s v="素质教育"/>
    <x v="10"/>
    <x v="3"/>
    <s v="C美术培训"/>
    <x v="21"/>
    <x v="269"/>
    <x v="1"/>
    <n v="42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0.14108424631658484"/>
    <n v="0.14108424631658484"/>
    <n v="0"/>
  </r>
  <r>
    <s v="教培"/>
    <s v="素质教育"/>
    <x v="10"/>
    <x v="3"/>
    <s v="C美术培训"/>
    <x v="26"/>
    <x v="270"/>
    <x v="1"/>
    <n v="824"/>
    <n v="2"/>
    <n v="0.36699999999999999"/>
    <n v="0"/>
    <n v="429"/>
    <n v="2"/>
    <n v="0"/>
    <n v="0.01"/>
    <n v="4.29"/>
    <n v="0.85000000000000009"/>
    <n v="4.1835294117647059"/>
    <n v="3285"/>
    <n v="13742.89411764706"/>
    <n v="3.3591487218234484E-3"/>
    <n v="2.7679385467825215"/>
    <n v="1.5019385467825215"/>
    <n v="19"/>
  </r>
  <r>
    <s v="教培"/>
    <s v="素质教育"/>
    <x v="10"/>
    <x v="3"/>
    <s v="C美术培训"/>
    <x v="25"/>
    <x v="271"/>
    <x v="1"/>
    <n v="22"/>
    <n v="0"/>
    <n v="0.36699999999999999"/>
    <n v="0"/>
    <n v="2"/>
    <n v="0"/>
    <n v="0"/>
    <n v="0.01"/>
    <n v="0.02"/>
    <n v="0.85000000000000009"/>
    <n v="2.3529411764705882E-2"/>
    <n v="3285"/>
    <n v="77.294117647058826"/>
    <n v="3.3591487218234484E-3"/>
    <n v="7.390127188011586E-2"/>
    <n v="7.390127188011586E-2"/>
    <n v="0"/>
  </r>
  <r>
    <s v="教培"/>
    <s v="素质教育"/>
    <x v="10"/>
    <x v="3"/>
    <s v="C美术培训"/>
    <x v="6"/>
    <x v="272"/>
    <x v="0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26"/>
    <x v="273"/>
    <x v="1"/>
    <n v="192"/>
    <n v="0"/>
    <n v="0.36699999999999999"/>
    <n v="0"/>
    <n v="72"/>
    <n v="0"/>
    <n v="0"/>
    <n v="0.01"/>
    <n v="0.72"/>
    <n v="0.85000000000000009"/>
    <n v="0.84705882352941164"/>
    <n v="3285"/>
    <n v="2782.5882352941171"/>
    <n v="3.3591487218234484E-3"/>
    <n v="0.64495655459010215"/>
    <n v="0.64495655459010215"/>
    <n v="9"/>
  </r>
  <r>
    <s v="教培"/>
    <s v="素质教育"/>
    <x v="10"/>
    <x v="3"/>
    <s v="C美术培训"/>
    <x v="12"/>
    <x v="274"/>
    <x v="0"/>
    <n v="101"/>
    <n v="0"/>
    <n v="0.36699999999999999"/>
    <n v="0"/>
    <n v="5"/>
    <n v="0"/>
    <n v="0"/>
    <n v="0.01"/>
    <n v="0.05"/>
    <n v="0.85000000000000009"/>
    <n v="5.8823529411764705E-2"/>
    <n v="3285"/>
    <n v="193.23529411764704"/>
    <n v="3.3591487218234484E-3"/>
    <n v="0.33927402090416831"/>
    <n v="0.33927402090416831"/>
    <n v="2"/>
  </r>
  <r>
    <s v="教培"/>
    <s v="素质教育"/>
    <x v="10"/>
    <x v="3"/>
    <s v="C美术培训"/>
    <x v="5"/>
    <x v="275"/>
    <x v="0"/>
    <n v="445"/>
    <n v="0"/>
    <n v="0.36699999999999999"/>
    <n v="0"/>
    <n v="209"/>
    <n v="0"/>
    <n v="0"/>
    <n v="0.01"/>
    <n v="2.09"/>
    <n v="0.85000000000000009"/>
    <n v="2.4588235294117644"/>
    <n v="3285"/>
    <n v="8077.2352941176459"/>
    <n v="3.3591487218234484E-3"/>
    <n v="1.4948211812114345"/>
    <n v="1.4948211812114345"/>
    <n v="27"/>
  </r>
  <r>
    <s v="教培"/>
    <s v="素质教育"/>
    <x v="10"/>
    <x v="3"/>
    <s v="C美术培训"/>
    <x v="19"/>
    <x v="276"/>
    <x v="1"/>
    <n v="181"/>
    <n v="0"/>
    <n v="0.36699999999999999"/>
    <n v="0"/>
    <n v="22"/>
    <n v="0"/>
    <n v="0"/>
    <n v="0.01"/>
    <n v="0.22"/>
    <n v="0.85000000000000009"/>
    <n v="0.25882352941176467"/>
    <n v="3285"/>
    <n v="850.23529411764696"/>
    <n v="3.3591487218234484E-3"/>
    <n v="0.60800591865004416"/>
    <n v="0.60800591865004416"/>
    <n v="0"/>
  </r>
  <r>
    <s v="教培"/>
    <s v="素质教育"/>
    <x v="10"/>
    <x v="3"/>
    <s v="C美术培训"/>
    <x v="4"/>
    <x v="277"/>
    <x v="1"/>
    <n v="225"/>
    <n v="0"/>
    <n v="0.36699999999999999"/>
    <n v="0"/>
    <n v="71"/>
    <n v="0"/>
    <n v="0"/>
    <n v="0.01"/>
    <n v="0.71"/>
    <n v="0.85000000000000009"/>
    <n v="0.83529411764705874"/>
    <n v="3285"/>
    <n v="2743.9411764705878"/>
    <n v="3.3591487218234484E-3"/>
    <n v="0.75580846241027588"/>
    <n v="0.75580846241027588"/>
    <n v="8"/>
  </r>
  <r>
    <s v="教培"/>
    <s v="素质教育"/>
    <x v="10"/>
    <x v="3"/>
    <s v="C美术培训"/>
    <x v="14"/>
    <x v="278"/>
    <x v="1"/>
    <n v="366"/>
    <n v="0"/>
    <n v="0.36699999999999999"/>
    <n v="0"/>
    <n v="88"/>
    <n v="0"/>
    <n v="0"/>
    <n v="0.01"/>
    <n v="0.88"/>
    <n v="0.85000000000000009"/>
    <n v="1.0352941176470587"/>
    <n v="3285"/>
    <n v="3400.9411764705878"/>
    <n v="3.3591487218234484E-3"/>
    <n v="1.2294484321873822"/>
    <n v="1.2294484321873822"/>
    <n v="4"/>
  </r>
  <r>
    <s v="教培"/>
    <s v="素质教育"/>
    <x v="10"/>
    <x v="3"/>
    <s v="C美术培训"/>
    <x v="3"/>
    <x v="279"/>
    <x v="0"/>
    <n v="222"/>
    <n v="0"/>
    <n v="0.36699999999999999"/>
    <n v="0"/>
    <n v="99"/>
    <n v="0"/>
    <n v="0"/>
    <n v="0.01"/>
    <n v="0.99"/>
    <n v="0.85000000000000009"/>
    <n v="1.164705882352941"/>
    <n v="3285"/>
    <n v="3826.0588235294113"/>
    <n v="3.3591487218234484E-3"/>
    <n v="0.74573101624480553"/>
    <n v="0.74573101624480553"/>
    <n v="1"/>
  </r>
  <r>
    <s v="教培"/>
    <s v="素质教育"/>
    <x v="10"/>
    <x v="3"/>
    <s v="C美术培训"/>
    <x v="25"/>
    <x v="280"/>
    <x v="1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4"/>
    <x v="281"/>
    <x v="1"/>
    <n v="74"/>
    <n v="0"/>
    <n v="0.36699999999999999"/>
    <n v="0"/>
    <n v="25"/>
    <n v="0"/>
    <n v="0"/>
    <n v="0.01"/>
    <n v="0.25"/>
    <n v="0.85000000000000009"/>
    <n v="0.29411764705882348"/>
    <n v="3285"/>
    <n v="966.17647058823513"/>
    <n v="3.3591487218234484E-3"/>
    <n v="0.24857700541493519"/>
    <n v="0.24857700541493519"/>
    <n v="1"/>
  </r>
  <r>
    <s v="教培"/>
    <s v="素质教育"/>
    <x v="10"/>
    <x v="3"/>
    <s v="C美术培训"/>
    <x v="5"/>
    <x v="282"/>
    <x v="0"/>
    <n v="71"/>
    <n v="0"/>
    <n v="0.36699999999999999"/>
    <n v="0"/>
    <n v="21"/>
    <n v="0"/>
    <n v="0"/>
    <n v="0.01"/>
    <n v="0.21"/>
    <n v="0.85000000000000009"/>
    <n v="0.24705882352941172"/>
    <n v="3285"/>
    <n v="811.58823529411745"/>
    <n v="3.3591487218234484E-3"/>
    <n v="0.23849955924946484"/>
    <n v="0.23849955924946484"/>
    <n v="3"/>
  </r>
  <r>
    <s v="教培"/>
    <s v="素质教育"/>
    <x v="10"/>
    <x v="3"/>
    <s v="C美术培训"/>
    <x v="10"/>
    <x v="283"/>
    <x v="0"/>
    <n v="316"/>
    <n v="0"/>
    <n v="0.36699999999999999"/>
    <n v="0"/>
    <n v="83"/>
    <n v="0"/>
    <n v="0"/>
    <n v="0.01"/>
    <n v="0.83000000000000007"/>
    <n v="0.85000000000000009"/>
    <n v="0.97647058823529409"/>
    <n v="3285"/>
    <n v="3207.705882352941"/>
    <n v="3.3591487218234484E-3"/>
    <n v="1.0614909960962098"/>
    <n v="1.0614909960962098"/>
    <n v="17"/>
  </r>
  <r>
    <s v="教培"/>
    <s v="素质教育"/>
    <x v="10"/>
    <x v="3"/>
    <s v="C美术培训"/>
    <x v="3"/>
    <x v="284"/>
    <x v="0"/>
    <n v="287"/>
    <n v="0"/>
    <n v="0.36699999999999999"/>
    <n v="0"/>
    <n v="49"/>
    <n v="0"/>
    <n v="0"/>
    <n v="0.01"/>
    <n v="0.49"/>
    <n v="0.85000000000000009"/>
    <n v="0.57647058823529407"/>
    <n v="3285"/>
    <n v="1893.705882352941"/>
    <n v="3.3591487218234484E-3"/>
    <n v="0.9640756831633297"/>
    <n v="0.9640756831633297"/>
    <n v="5"/>
  </r>
  <r>
    <s v="教培"/>
    <s v="素质教育"/>
    <x v="10"/>
    <x v="3"/>
    <s v="C美术培训"/>
    <x v="6"/>
    <x v="285"/>
    <x v="0"/>
    <n v="193"/>
    <n v="0"/>
    <n v="0.36699999999999999"/>
    <n v="0"/>
    <n v="39"/>
    <n v="0"/>
    <n v="0"/>
    <n v="0.01"/>
    <n v="0.39"/>
    <n v="0.85000000000000009"/>
    <n v="0.45882352941176469"/>
    <n v="3285"/>
    <n v="1507.2352941176471"/>
    <n v="3.3591487218234484E-3"/>
    <n v="0.64831570331192556"/>
    <n v="0.64831570331192556"/>
    <n v="3"/>
  </r>
  <r>
    <s v="教培"/>
    <s v="素质教育"/>
    <x v="10"/>
    <x v="3"/>
    <s v="C美术培训"/>
    <x v="6"/>
    <x v="286"/>
    <x v="0"/>
    <n v="150"/>
    <n v="0"/>
    <n v="0.36699999999999999"/>
    <n v="0"/>
    <n v="27"/>
    <n v="0"/>
    <n v="0"/>
    <n v="0.01"/>
    <n v="0.27"/>
    <n v="0.85000000000000009"/>
    <n v="0.31764705882352939"/>
    <n v="3285"/>
    <n v="1043.4705882352941"/>
    <n v="3.3591487218234484E-3"/>
    <n v="0.50387230827351726"/>
    <n v="0.50387230827351726"/>
    <n v="0"/>
  </r>
  <r>
    <s v="教培"/>
    <s v="素质教育"/>
    <x v="10"/>
    <x v="3"/>
    <s v="C美术培训"/>
    <x v="9"/>
    <x v="287"/>
    <x v="0"/>
    <n v="241"/>
    <n v="0"/>
    <n v="0.36699999999999999"/>
    <n v="0"/>
    <n v="30"/>
    <n v="0"/>
    <n v="0"/>
    <n v="0.01"/>
    <n v="0.3"/>
    <n v="0.85000000000000009"/>
    <n v="0.3529411764705882"/>
    <n v="3285"/>
    <n v="1159.4117647058822"/>
    <n v="3.3591487218234484E-3"/>
    <n v="0.80955484195945104"/>
    <n v="0.80955484195945104"/>
    <n v="5"/>
  </r>
  <r>
    <s v="教培"/>
    <s v="素质教育"/>
    <x v="10"/>
    <x v="3"/>
    <s v="C美术培训"/>
    <x v="14"/>
    <x v="288"/>
    <x v="1"/>
    <n v="568"/>
    <n v="0"/>
    <n v="0.36699999999999999"/>
    <n v="0"/>
    <n v="152"/>
    <n v="0"/>
    <n v="0"/>
    <n v="0.01"/>
    <n v="1.52"/>
    <n v="0.85000000000000009"/>
    <n v="1.7882352941176469"/>
    <n v="3285"/>
    <n v="5874.3529411764703"/>
    <n v="3.3591487218234484E-3"/>
    <n v="1.9079964739957187"/>
    <n v="1.9079964739957187"/>
    <n v="2"/>
  </r>
  <r>
    <s v="教培"/>
    <s v="素质教育"/>
    <x v="10"/>
    <x v="3"/>
    <s v="C美术培训"/>
    <x v="8"/>
    <x v="289"/>
    <x v="0"/>
    <n v="102"/>
    <n v="0"/>
    <n v="0.36699999999999999"/>
    <n v="0"/>
    <n v="10"/>
    <n v="0"/>
    <n v="0"/>
    <n v="0.01"/>
    <n v="0.1"/>
    <n v="0.85000000000000009"/>
    <n v="0.11764705882352941"/>
    <n v="3285"/>
    <n v="386.47058823529409"/>
    <n v="3.3591487218234484E-3"/>
    <n v="0.34263316962599172"/>
    <n v="0.34263316962599172"/>
    <n v="1"/>
  </r>
  <r>
    <s v="教培"/>
    <s v="素质教育"/>
    <x v="10"/>
    <x v="3"/>
    <s v="C美术培训"/>
    <x v="13"/>
    <x v="290"/>
    <x v="1"/>
    <n v="271"/>
    <n v="0"/>
    <n v="0.36699999999999999"/>
    <n v="0"/>
    <n v="43"/>
    <n v="0"/>
    <n v="0"/>
    <n v="0.01"/>
    <n v="0.43"/>
    <n v="0.85000000000000009"/>
    <n v="0.50588235294117645"/>
    <n v="3285"/>
    <n v="1661.8235294117646"/>
    <n v="3.3591487218234484E-3"/>
    <n v="0.91032930361415454"/>
    <n v="0.91032930361415454"/>
    <n v="2"/>
  </r>
  <r>
    <s v="教培"/>
    <s v="素质教育"/>
    <x v="10"/>
    <x v="3"/>
    <s v="C美术培训"/>
    <x v="13"/>
    <x v="291"/>
    <x v="1"/>
    <n v="119"/>
    <n v="0"/>
    <n v="0.36699999999999999"/>
    <n v="0"/>
    <n v="29"/>
    <n v="0"/>
    <n v="0"/>
    <n v="0.01"/>
    <n v="0.28999999999999998"/>
    <n v="0.85000000000000009"/>
    <n v="0.34117647058823525"/>
    <n v="3285"/>
    <n v="1120.7647058823527"/>
    <n v="3.3591487218234484E-3"/>
    <n v="0.39973869789699035"/>
    <n v="0.39973869789699035"/>
    <n v="1"/>
  </r>
  <r>
    <s v="教培"/>
    <s v="素质教育"/>
    <x v="10"/>
    <x v="3"/>
    <s v="C美术培训"/>
    <x v="10"/>
    <x v="292"/>
    <x v="0"/>
    <n v="226"/>
    <n v="0"/>
    <n v="0.36699999999999999"/>
    <n v="0"/>
    <n v="55"/>
    <n v="0"/>
    <n v="0"/>
    <n v="0.01"/>
    <n v="0.55000000000000004"/>
    <n v="0.85000000000000009"/>
    <n v="0.6470588235294118"/>
    <n v="3285"/>
    <n v="2125.5882352941176"/>
    <n v="3.3591487218234484E-3"/>
    <n v="0.7591676111320993"/>
    <n v="0.7591676111320993"/>
    <n v="2"/>
  </r>
  <r>
    <s v="教培"/>
    <s v="素质教育"/>
    <x v="10"/>
    <x v="3"/>
    <s v="C美术培训"/>
    <x v="26"/>
    <x v="293"/>
    <x v="1"/>
    <n v="172"/>
    <n v="0"/>
    <n v="0.36699999999999999"/>
    <n v="0"/>
    <n v="64"/>
    <n v="0"/>
    <n v="0"/>
    <n v="0.01"/>
    <n v="0.64"/>
    <n v="0.85000000000000009"/>
    <n v="0.75294117647058822"/>
    <n v="3285"/>
    <n v="2473.4117647058824"/>
    <n v="3.3591487218234484E-3"/>
    <n v="0.57777358015363312"/>
    <n v="0.57777358015363312"/>
    <n v="2"/>
  </r>
  <r>
    <s v="教培"/>
    <s v="素质教育"/>
    <x v="10"/>
    <x v="3"/>
    <s v="C美术培训"/>
    <x v="18"/>
    <x v="294"/>
    <x v="0"/>
    <n v="268"/>
    <n v="0"/>
    <n v="0.36699999999999999"/>
    <n v="0"/>
    <n v="85"/>
    <n v="0"/>
    <n v="0"/>
    <n v="0.01"/>
    <n v="0.85"/>
    <n v="0.85000000000000009"/>
    <n v="0.99999999999999989"/>
    <n v="3285"/>
    <n v="3284.9999999999995"/>
    <n v="3.3591487218234484E-3"/>
    <n v="0.90025185744868419"/>
    <n v="0.90025185744868419"/>
    <n v="2"/>
  </r>
  <r>
    <s v="教培"/>
    <s v="素质教育"/>
    <x v="10"/>
    <x v="3"/>
    <s v="C美术培训"/>
    <x v="5"/>
    <x v="295"/>
    <x v="0"/>
    <n v="186"/>
    <n v="0"/>
    <n v="0.36699999999999999"/>
    <n v="0"/>
    <n v="29"/>
    <n v="0"/>
    <n v="0"/>
    <n v="0.01"/>
    <n v="0.28999999999999998"/>
    <n v="0.85000000000000009"/>
    <n v="0.34117647058823525"/>
    <n v="3285"/>
    <n v="1120.7647058823527"/>
    <n v="3.3591487218234484E-3"/>
    <n v="0.62480166225916145"/>
    <n v="0.62480166225916145"/>
    <n v="5"/>
  </r>
  <r>
    <s v="教培"/>
    <s v="素质教育"/>
    <x v="10"/>
    <x v="3"/>
    <s v="C美术培训"/>
    <x v="6"/>
    <x v="296"/>
    <x v="0"/>
    <n v="323"/>
    <n v="0"/>
    <n v="0.36699999999999999"/>
    <n v="0"/>
    <n v="54"/>
    <n v="0"/>
    <n v="0"/>
    <n v="0.01"/>
    <n v="0.54"/>
    <n v="0.85000000000000009"/>
    <n v="0.63529411764705879"/>
    <n v="3285"/>
    <n v="2086.9411764705883"/>
    <n v="3.3591487218234484E-3"/>
    <n v="1.0850050371489739"/>
    <n v="1.0850050371489739"/>
    <n v="5"/>
  </r>
  <r>
    <s v="教培"/>
    <s v="素质教育"/>
    <x v="10"/>
    <x v="3"/>
    <s v="C美术培训"/>
    <x v="12"/>
    <x v="297"/>
    <x v="0"/>
    <n v="30"/>
    <n v="0"/>
    <n v="0.36699999999999999"/>
    <n v="0"/>
    <n v="7"/>
    <n v="0"/>
    <n v="0"/>
    <n v="0.01"/>
    <n v="7.0000000000000007E-2"/>
    <n v="0.85000000000000009"/>
    <n v="8.2352941176470587E-2"/>
    <n v="3285"/>
    <n v="270.52941176470586"/>
    <n v="3.3591487218234484E-3"/>
    <n v="0.10077446165470345"/>
    <n v="0.10077446165470345"/>
    <n v="1"/>
  </r>
  <r>
    <s v="教培"/>
    <s v="素质教育"/>
    <x v="10"/>
    <x v="3"/>
    <s v="C美术培训"/>
    <x v="31"/>
    <x v="298"/>
    <x v="1"/>
    <n v="62"/>
    <n v="0"/>
    <n v="0.36699999999999999"/>
    <n v="0"/>
    <n v="29"/>
    <n v="0"/>
    <n v="0"/>
    <n v="0.01"/>
    <n v="0.28999999999999998"/>
    <n v="0.85000000000000009"/>
    <n v="0.34117647058823525"/>
    <n v="3285"/>
    <n v="1120.7647058823527"/>
    <n v="3.3591487218234484E-3"/>
    <n v="0.20826722075305379"/>
    <n v="0.20826722075305379"/>
    <n v="0"/>
  </r>
  <r>
    <s v="教培"/>
    <s v="素质教育"/>
    <x v="10"/>
    <x v="3"/>
    <s v="C美术培训"/>
    <x v="16"/>
    <x v="299"/>
    <x v="1"/>
    <n v="349"/>
    <n v="1"/>
    <n v="0.36699999999999999"/>
    <n v="0"/>
    <n v="59"/>
    <n v="1"/>
    <n v="0.02"/>
    <n v="0.01"/>
    <n v="1"/>
    <n v="0.85000000000000009"/>
    <n v="0.74470588235294111"/>
    <n v="3285"/>
    <n v="2446.3588235294114"/>
    <n v="3.3591487218234484E-3"/>
    <n v="1.1723429039163835"/>
    <n v="0.53934290391638351"/>
    <n v="1"/>
  </r>
  <r>
    <s v="教培"/>
    <s v="素质教育"/>
    <x v="10"/>
    <x v="3"/>
    <s v="C美术培训"/>
    <x v="7"/>
    <x v="300"/>
    <x v="0"/>
    <n v="276"/>
    <n v="0"/>
    <n v="0.36699999999999999"/>
    <n v="0"/>
    <n v="13"/>
    <n v="0"/>
    <n v="0"/>
    <n v="0.01"/>
    <n v="0.13"/>
    <n v="0.85000000000000009"/>
    <n v="0.15294117647058822"/>
    <n v="3285"/>
    <n v="502.41176470588232"/>
    <n v="3.3591487218234484E-3"/>
    <n v="0.92712504722327171"/>
    <n v="0.92712504722327171"/>
    <n v="3"/>
  </r>
  <r>
    <s v="教培"/>
    <s v="素质教育"/>
    <x v="10"/>
    <x v="3"/>
    <s v="C美术培训"/>
    <x v="27"/>
    <x v="301"/>
    <x v="1"/>
    <n v="438"/>
    <n v="1"/>
    <n v="0.36699999999999999"/>
    <n v="0"/>
    <n v="209"/>
    <n v="1"/>
    <n v="0"/>
    <n v="0.01"/>
    <n v="2.09"/>
    <n v="0.85000000000000009"/>
    <n v="2.0270588235294116"/>
    <n v="3285"/>
    <n v="6658.8882352941173"/>
    <n v="3.3591487218234484E-3"/>
    <n v="1.4713071401586704"/>
    <n v="0.83830714015867036"/>
    <n v="44"/>
  </r>
  <r>
    <s v="教培"/>
    <s v="素质教育"/>
    <x v="10"/>
    <x v="3"/>
    <s v="C美术培训"/>
    <x v="7"/>
    <x v="302"/>
    <x v="0"/>
    <n v="122"/>
    <n v="0"/>
    <n v="0.36699999999999999"/>
    <n v="0"/>
    <n v="6"/>
    <n v="0"/>
    <n v="0"/>
    <n v="0.01"/>
    <n v="0.06"/>
    <n v="0.85000000000000009"/>
    <n v="7.0588235294117632E-2"/>
    <n v="3285"/>
    <n v="231.88235294117644"/>
    <n v="3.3591487218234484E-3"/>
    <n v="0.4098161440624607"/>
    <n v="0.4098161440624607"/>
    <n v="0"/>
  </r>
  <r>
    <s v="教培"/>
    <s v="素质教育"/>
    <x v="10"/>
    <x v="3"/>
    <s v="C美术培训"/>
    <x v="4"/>
    <x v="303"/>
    <x v="1"/>
    <n v="59"/>
    <n v="0"/>
    <n v="0.36699999999999999"/>
    <n v="0"/>
    <n v="23"/>
    <n v="0"/>
    <n v="0"/>
    <n v="0.01"/>
    <n v="0.23"/>
    <n v="0.85000000000000009"/>
    <n v="0.27058823529411763"/>
    <n v="3285"/>
    <n v="888.88235294117646"/>
    <n v="3.3591487218234484E-3"/>
    <n v="0.19818977458758347"/>
    <n v="0.19818977458758347"/>
    <n v="1"/>
  </r>
  <r>
    <s v="教培"/>
    <s v="素质教育"/>
    <x v="10"/>
    <x v="3"/>
    <s v="C美术培训"/>
    <x v="8"/>
    <x v="304"/>
    <x v="0"/>
    <n v="436"/>
    <n v="0"/>
    <n v="0.36699999999999999"/>
    <n v="0"/>
    <n v="124"/>
    <n v="0"/>
    <n v="0"/>
    <n v="0.01"/>
    <n v="1.24"/>
    <n v="0.85000000000000009"/>
    <n v="1.4588235294117646"/>
    <n v="3285"/>
    <n v="4792.2352941176468"/>
    <n v="3.3591487218234484E-3"/>
    <n v="1.4645888427150235"/>
    <n v="1.4645888427150235"/>
    <n v="8"/>
  </r>
  <r>
    <s v="教培"/>
    <s v="素质教育"/>
    <x v="10"/>
    <x v="3"/>
    <s v="C美术培训"/>
    <x v="24"/>
    <x v="305"/>
    <x v="1"/>
    <n v="269"/>
    <n v="1"/>
    <n v="0.36699999999999999"/>
    <n v="0"/>
    <n v="87"/>
    <n v="1"/>
    <n v="0.01"/>
    <n v="0.01"/>
    <n v="1"/>
    <n v="0.85000000000000009"/>
    <n v="0.74470588235294111"/>
    <n v="3285"/>
    <n v="2446.3588235294114"/>
    <n v="3.3591487218234484E-3"/>
    <n v="0.9036110061705076"/>
    <n v="0.36699999999999999"/>
    <n v="6"/>
  </r>
  <r>
    <s v="教培"/>
    <s v="素质教育"/>
    <x v="10"/>
    <x v="3"/>
    <s v="C美术培训"/>
    <x v="29"/>
    <x v="306"/>
    <x v="1"/>
    <n v="29"/>
    <n v="0"/>
    <n v="0.36699999999999999"/>
    <n v="0"/>
    <n v="0"/>
    <n v="0"/>
    <n v="0"/>
    <n v="0.01"/>
    <n v="0"/>
    <n v="0.85000000000000009"/>
    <n v="0"/>
    <n v="3285"/>
    <n v="0"/>
    <n v="3.3591487218234484E-3"/>
    <n v="9.7415312932879999E-2"/>
    <n v="9.7415312932879999E-2"/>
    <n v="0"/>
  </r>
  <r>
    <s v="教培"/>
    <s v="素质教育"/>
    <x v="10"/>
    <x v="3"/>
    <s v="C美术培训"/>
    <x v="13"/>
    <x v="307"/>
    <x v="1"/>
    <n v="122"/>
    <n v="0"/>
    <n v="0.36699999999999999"/>
    <n v="0"/>
    <n v="39"/>
    <n v="0"/>
    <n v="0"/>
    <n v="0.01"/>
    <n v="0.39"/>
    <n v="0.85000000000000009"/>
    <n v="0.45882352941176469"/>
    <n v="3285"/>
    <n v="1507.2352941176471"/>
    <n v="3.3591487218234484E-3"/>
    <n v="0.4098161440624607"/>
    <n v="0.4098161440624607"/>
    <n v="1"/>
  </r>
  <r>
    <s v="教培"/>
    <s v="素质教育"/>
    <x v="10"/>
    <x v="3"/>
    <s v="C美术培训"/>
    <x v="4"/>
    <x v="308"/>
    <x v="1"/>
    <n v="64"/>
    <n v="3"/>
    <n v="0.36699999999999999"/>
    <n v="0.05"/>
    <n v="23"/>
    <n v="3"/>
    <n v="0.13"/>
    <n v="0.01"/>
    <n v="3"/>
    <n v="0.85000000000000009"/>
    <n v="2.2341176470588233"/>
    <n v="3285"/>
    <n v="7339.0764705882348"/>
    <n v="3.3591487218234484E-3"/>
    <n v="0.2149855181967007"/>
    <n v="1.101"/>
    <n v="2"/>
  </r>
  <r>
    <s v="教培"/>
    <s v="素质教育"/>
    <x v="10"/>
    <x v="3"/>
    <s v="C美术培训"/>
    <x v="23"/>
    <x v="309"/>
    <x v="1"/>
    <n v="352"/>
    <n v="0"/>
    <n v="0.36699999999999999"/>
    <n v="0"/>
    <n v="47"/>
    <n v="0"/>
    <n v="0"/>
    <n v="0.01"/>
    <n v="0.47000000000000003"/>
    <n v="0.85000000000000009"/>
    <n v="0.55294117647058816"/>
    <n v="3285"/>
    <n v="1816.4117647058822"/>
    <n v="3.3591487218234484E-3"/>
    <n v="1.1824203500818538"/>
    <n v="1.1824203500818538"/>
    <n v="8"/>
  </r>
  <r>
    <s v="教培"/>
    <s v="素质教育"/>
    <x v="10"/>
    <x v="3"/>
    <s v="C美术培训"/>
    <x v="2"/>
    <x v="310"/>
    <x v="1"/>
    <n v="378"/>
    <n v="0"/>
    <n v="0.36699999999999999"/>
    <n v="0"/>
    <n v="83"/>
    <n v="0"/>
    <n v="0"/>
    <n v="0.01"/>
    <n v="0.83000000000000007"/>
    <n v="0.85000000000000009"/>
    <n v="0.97647058823529409"/>
    <n v="3285"/>
    <n v="3207.705882352941"/>
    <n v="3.3591487218234484E-3"/>
    <n v="1.2697582168492636"/>
    <n v="1.2697582168492636"/>
    <n v="4"/>
  </r>
  <r>
    <s v="教培"/>
    <s v="素质教育"/>
    <x v="10"/>
    <x v="3"/>
    <s v="C美术培训"/>
    <x v="12"/>
    <x v="311"/>
    <x v="0"/>
    <n v="3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1.0077446165470346E-2"/>
    <n v="1.0077446165470346E-2"/>
    <n v="0"/>
  </r>
  <r>
    <s v="教培"/>
    <s v="素质教育"/>
    <x v="10"/>
    <x v="3"/>
    <s v="C美术培训"/>
    <x v="29"/>
    <x v="312"/>
    <x v="1"/>
    <n v="136"/>
    <n v="0"/>
    <n v="0.36699999999999999"/>
    <n v="0"/>
    <n v="9"/>
    <n v="0"/>
    <n v="0"/>
    <n v="0.01"/>
    <n v="0.09"/>
    <n v="0.85000000000000009"/>
    <n v="0.10588235294117646"/>
    <n v="3285"/>
    <n v="347.82352941176464"/>
    <n v="3.3591487218234484E-3"/>
    <n v="0.45684422616798898"/>
    <n v="0.45684422616798898"/>
    <n v="0"/>
  </r>
  <r>
    <s v="教培"/>
    <s v="素质教育"/>
    <x v="10"/>
    <x v="3"/>
    <s v="C美术培训"/>
    <x v="24"/>
    <x v="313"/>
    <x v="1"/>
    <n v="162"/>
    <n v="0"/>
    <n v="0.36699999999999999"/>
    <n v="0"/>
    <n v="49"/>
    <n v="0"/>
    <n v="0"/>
    <n v="0.01"/>
    <n v="0.49"/>
    <n v="0.85000000000000009"/>
    <n v="0.57647058823529407"/>
    <n v="3285"/>
    <n v="1893.705882352941"/>
    <n v="3.3591487218234484E-3"/>
    <n v="0.54418209293539865"/>
    <n v="0.54418209293539865"/>
    <n v="0"/>
  </r>
  <r>
    <s v="教培"/>
    <s v="素质教育"/>
    <x v="10"/>
    <x v="3"/>
    <s v="C美术培训"/>
    <x v="4"/>
    <x v="314"/>
    <x v="1"/>
    <n v="70"/>
    <n v="0"/>
    <n v="0.36699999999999999"/>
    <n v="0"/>
    <n v="23"/>
    <n v="0"/>
    <n v="0"/>
    <n v="0.01"/>
    <n v="0.23"/>
    <n v="0.85000000000000009"/>
    <n v="0.27058823529411763"/>
    <n v="3285"/>
    <n v="888.88235294117646"/>
    <n v="3.3591487218234484E-3"/>
    <n v="0.2351404105276414"/>
    <n v="0.2351404105276414"/>
    <n v="2"/>
  </r>
  <r>
    <s v="教培"/>
    <s v="素质教育"/>
    <x v="10"/>
    <x v="3"/>
    <s v="C美术培训"/>
    <x v="27"/>
    <x v="315"/>
    <x v="1"/>
    <n v="253"/>
    <n v="0"/>
    <n v="0.36699999999999999"/>
    <n v="0"/>
    <n v="87"/>
    <n v="0"/>
    <n v="0"/>
    <n v="0.01"/>
    <n v="0.87"/>
    <n v="0.85000000000000009"/>
    <n v="1.0235294117647058"/>
    <n v="3285"/>
    <n v="3362.2941176470586"/>
    <n v="3.3591487218234484E-3"/>
    <n v="0.84986462662133244"/>
    <n v="0.84986462662133244"/>
    <n v="0"/>
  </r>
  <r>
    <s v="教培"/>
    <s v="素质教育"/>
    <x v="10"/>
    <x v="3"/>
    <s v="C美术培训"/>
    <x v="26"/>
    <x v="316"/>
    <x v="1"/>
    <n v="364"/>
    <n v="0"/>
    <n v="0.36699999999999999"/>
    <n v="0"/>
    <n v="64"/>
    <n v="0"/>
    <n v="0"/>
    <n v="0.01"/>
    <n v="0.64"/>
    <n v="0.85000000000000009"/>
    <n v="0.75294117647058822"/>
    <n v="3285"/>
    <n v="2473.4117647058824"/>
    <n v="3.3591487218234484E-3"/>
    <n v="1.2227301347437352"/>
    <n v="1.2227301347437352"/>
    <n v="8"/>
  </r>
  <r>
    <s v="教培"/>
    <s v="素质教育"/>
    <x v="10"/>
    <x v="3"/>
    <s v="C美术培训"/>
    <x v="30"/>
    <x v="317"/>
    <x v="2"/>
    <n v="2"/>
    <n v="0"/>
    <n v="0.36699999999999999"/>
    <n v="0"/>
    <n v="0"/>
    <n v="0"/>
    <n v="0"/>
    <n v="0.01"/>
    <n v="0"/>
    <n v="0.85000000000000009"/>
    <n v="0"/>
    <n v="3285"/>
    <n v="0"/>
    <n v="3.3591487218234484E-3"/>
    <n v="6.7182974436468968E-3"/>
    <n v="6.7182974436468968E-3"/>
    <n v="0"/>
  </r>
  <r>
    <s v="教培"/>
    <s v="素质教育"/>
    <x v="10"/>
    <x v="3"/>
    <s v="C美术培训"/>
    <x v="26"/>
    <x v="318"/>
    <x v="1"/>
    <n v="390"/>
    <n v="0"/>
    <n v="0.36699999999999999"/>
    <n v="0"/>
    <n v="162"/>
    <n v="0"/>
    <n v="0"/>
    <n v="0.01"/>
    <n v="1.62"/>
    <n v="0.85000000000000009"/>
    <n v="1.9058823529411764"/>
    <n v="3285"/>
    <n v="6260.823529411764"/>
    <n v="3.3591487218234484E-3"/>
    <n v="1.3100680015111448"/>
    <n v="1.3100680015111448"/>
    <n v="12"/>
  </r>
  <r>
    <s v="教培"/>
    <s v="素质教育"/>
    <x v="10"/>
    <x v="3"/>
    <s v="C美术培训"/>
    <x v="18"/>
    <x v="319"/>
    <x v="0"/>
    <n v="197"/>
    <n v="0"/>
    <n v="0.36699999999999999"/>
    <n v="0"/>
    <n v="104"/>
    <n v="0"/>
    <n v="0"/>
    <n v="0.01"/>
    <n v="1.04"/>
    <n v="0.85000000000000009"/>
    <n v="1.2235294117647058"/>
    <n v="3285"/>
    <n v="4019.2941176470586"/>
    <n v="3.3591487218234484E-3"/>
    <n v="0.66175229819921932"/>
    <n v="0.66175229819921932"/>
    <n v="2"/>
  </r>
  <r>
    <s v="教培"/>
    <s v="素质教育"/>
    <x v="10"/>
    <x v="3"/>
    <s v="C美术培训"/>
    <x v="18"/>
    <x v="320"/>
    <x v="0"/>
    <n v="146"/>
    <n v="0"/>
    <n v="0.36699999999999999"/>
    <n v="0"/>
    <n v="68"/>
    <n v="0"/>
    <n v="0"/>
    <n v="0.01"/>
    <n v="0.68"/>
    <n v="0.85000000000000009"/>
    <n v="0.79999999999999993"/>
    <n v="3285"/>
    <n v="2628"/>
    <n v="3.3591487218234484E-3"/>
    <n v="0.49043571338622349"/>
    <n v="0.49043571338622349"/>
    <n v="0"/>
  </r>
  <r>
    <s v="教培"/>
    <s v="素质教育"/>
    <x v="10"/>
    <x v="3"/>
    <s v="C美术培训"/>
    <x v="24"/>
    <x v="321"/>
    <x v="1"/>
    <n v="211"/>
    <n v="0"/>
    <n v="0.36699999999999999"/>
    <n v="0"/>
    <n v="50"/>
    <n v="0"/>
    <n v="0"/>
    <n v="0.01"/>
    <n v="0.5"/>
    <n v="0.85000000000000009"/>
    <n v="0.58823529411764697"/>
    <n v="3285"/>
    <n v="1932.3529411764703"/>
    <n v="3.3591487218234484E-3"/>
    <n v="0.70878038030474766"/>
    <n v="0.70878038030474766"/>
    <n v="1"/>
  </r>
  <r>
    <s v="教培"/>
    <s v="素质教育"/>
    <x v="10"/>
    <x v="3"/>
    <s v="C美术培训"/>
    <x v="6"/>
    <x v="322"/>
    <x v="0"/>
    <n v="79"/>
    <n v="0"/>
    <n v="0.36699999999999999"/>
    <n v="0"/>
    <n v="32"/>
    <n v="0"/>
    <n v="0"/>
    <n v="0.01"/>
    <n v="0.32"/>
    <n v="0.85000000000000009"/>
    <n v="0.37647058823529411"/>
    <n v="3285"/>
    <n v="1236.7058823529412"/>
    <n v="3.3591487218234484E-3"/>
    <n v="0.26537274902405245"/>
    <n v="0.26537274902405245"/>
    <n v="0"/>
  </r>
  <r>
    <s v="教培"/>
    <s v="素质教育"/>
    <x v="10"/>
    <x v="3"/>
    <s v="C美术培训"/>
    <x v="22"/>
    <x v="323"/>
    <x v="1"/>
    <n v="91"/>
    <n v="0"/>
    <n v="0.36699999999999999"/>
    <n v="0"/>
    <n v="8"/>
    <n v="0"/>
    <n v="0"/>
    <n v="0.01"/>
    <n v="0.08"/>
    <n v="0.85000000000000009"/>
    <n v="9.4117647058823528E-2"/>
    <n v="3285"/>
    <n v="309.1764705882353"/>
    <n v="3.3591487218234484E-3"/>
    <n v="0.30568253368593379"/>
    <n v="0.30568253368593379"/>
    <n v="1"/>
  </r>
  <r>
    <s v="教培"/>
    <s v="素质教育"/>
    <x v="10"/>
    <x v="3"/>
    <s v="C美术培训"/>
    <x v="5"/>
    <x v="324"/>
    <x v="0"/>
    <n v="1226"/>
    <n v="1"/>
    <n v="0.36699999999999999"/>
    <n v="0"/>
    <n v="523"/>
    <n v="1"/>
    <n v="0"/>
    <n v="0.01"/>
    <n v="5.23"/>
    <n v="0.85000000000000009"/>
    <n v="5.7211764705882349"/>
    <n v="3285"/>
    <n v="18794.064705882352"/>
    <n v="3.3591487218234484E-3"/>
    <n v="4.1183163329555477"/>
    <n v="3.4853163329555477"/>
    <n v="36"/>
  </r>
  <r>
    <s v="教培"/>
    <s v="素质教育"/>
    <x v="10"/>
    <x v="3"/>
    <s v="C美术培训"/>
    <x v="22"/>
    <x v="325"/>
    <x v="1"/>
    <n v="25"/>
    <n v="0"/>
    <n v="0.36699999999999999"/>
    <n v="0"/>
    <n v="3"/>
    <n v="0"/>
    <n v="0"/>
    <n v="0.01"/>
    <n v="0.03"/>
    <n v="0.85000000000000009"/>
    <n v="3.5294117647058816E-2"/>
    <n v="3285"/>
    <n v="115.94117647058822"/>
    <n v="3.3591487218234484E-3"/>
    <n v="8.3978718045586209E-2"/>
    <n v="8.3978718045586209E-2"/>
    <n v="0"/>
  </r>
  <r>
    <s v="教培"/>
    <s v="素质教育"/>
    <x v="10"/>
    <x v="3"/>
    <s v="C美术培训"/>
    <x v="7"/>
    <x v="326"/>
    <x v="0"/>
    <n v="144"/>
    <n v="0"/>
    <n v="0.36699999999999999"/>
    <n v="0"/>
    <n v="29"/>
    <n v="0"/>
    <n v="0"/>
    <n v="0.01"/>
    <n v="0.28999999999999998"/>
    <n v="0.85000000000000009"/>
    <n v="0.34117647058823525"/>
    <n v="3285"/>
    <n v="1120.7647058823527"/>
    <n v="3.3591487218234484E-3"/>
    <n v="0.48371741594257656"/>
    <n v="0.48371741594257656"/>
    <n v="1"/>
  </r>
  <r>
    <s v="教培"/>
    <s v="素质教育"/>
    <x v="10"/>
    <x v="3"/>
    <s v="C美术培训"/>
    <x v="13"/>
    <x v="327"/>
    <x v="1"/>
    <n v="124"/>
    <n v="0"/>
    <n v="0.36699999999999999"/>
    <n v="0"/>
    <n v="12"/>
    <n v="0"/>
    <n v="0"/>
    <n v="0.01"/>
    <n v="0.12"/>
    <n v="0.85000000000000009"/>
    <n v="0.14117647058823526"/>
    <n v="3285"/>
    <n v="463.76470588235287"/>
    <n v="3.3591487218234484E-3"/>
    <n v="0.41653444150610758"/>
    <n v="0.41653444150610758"/>
    <n v="0"/>
  </r>
  <r>
    <s v="教培"/>
    <s v="素质教育"/>
    <x v="10"/>
    <x v="3"/>
    <s v="C美术培训"/>
    <x v="25"/>
    <x v="328"/>
    <x v="1"/>
    <n v="1"/>
    <n v="0"/>
    <n v="0.36699999999999999"/>
    <n v="0"/>
    <n v="0"/>
    <n v="0"/>
    <n v="0"/>
    <n v="0.01"/>
    <n v="0"/>
    <n v="0.85000000000000009"/>
    <n v="0"/>
    <n v="3285"/>
    <n v="0"/>
    <n v="3.3591487218234484E-3"/>
    <n v="3.3591487218234484E-3"/>
    <n v="3.3591487218234484E-3"/>
    <n v="0"/>
  </r>
  <r>
    <s v="教培"/>
    <s v="素质教育"/>
    <x v="10"/>
    <x v="3"/>
    <s v="C美术培训"/>
    <x v="27"/>
    <x v="329"/>
    <x v="1"/>
    <n v="93"/>
    <n v="0"/>
    <n v="0.36699999999999999"/>
    <n v="0"/>
    <n v="11"/>
    <n v="0"/>
    <n v="0"/>
    <n v="0.01"/>
    <n v="0.11"/>
    <n v="0.85000000000000009"/>
    <n v="0.12941176470588234"/>
    <n v="3285"/>
    <n v="425.11764705882348"/>
    <n v="3.3591487218234484E-3"/>
    <n v="0.31240083112958072"/>
    <n v="0.31240083112958072"/>
    <n v="0"/>
  </r>
  <r>
    <s v="教培"/>
    <s v="素质教育"/>
    <x v="10"/>
    <x v="3"/>
    <s v="C美术培训"/>
    <x v="15"/>
    <x v="330"/>
    <x v="1"/>
    <n v="32"/>
    <n v="0"/>
    <n v="0.36699999999999999"/>
    <n v="0"/>
    <n v="14"/>
    <n v="0"/>
    <n v="0"/>
    <n v="0.01"/>
    <n v="0.14000000000000001"/>
    <n v="0.85000000000000009"/>
    <n v="0.16470588235294117"/>
    <n v="3285"/>
    <n v="541.05882352941171"/>
    <n v="3.3591487218234484E-3"/>
    <n v="0.10749275909835035"/>
    <n v="0.10749275909835035"/>
    <n v="0"/>
  </r>
  <r>
    <s v="教培"/>
    <s v="素质教育"/>
    <x v="10"/>
    <x v="3"/>
    <s v="C美术培训"/>
    <x v="10"/>
    <x v="331"/>
    <x v="0"/>
    <n v="88"/>
    <n v="0"/>
    <n v="0.36699999999999999"/>
    <n v="0"/>
    <n v="9"/>
    <n v="0"/>
    <n v="0"/>
    <n v="0.01"/>
    <n v="0.09"/>
    <n v="0.85000000000000009"/>
    <n v="0.10588235294117646"/>
    <n v="3285"/>
    <n v="347.82352941176464"/>
    <n v="3.3591487218234484E-3"/>
    <n v="0.29560508752046344"/>
    <n v="0.29560508752046344"/>
    <n v="0"/>
  </r>
  <r>
    <s v="教培"/>
    <s v="素质教育"/>
    <x v="10"/>
    <x v="3"/>
    <s v="C美术培训"/>
    <x v="21"/>
    <x v="332"/>
    <x v="1"/>
    <n v="314"/>
    <n v="0"/>
    <n v="0.36699999999999999"/>
    <n v="0"/>
    <n v="190"/>
    <n v="0"/>
    <n v="0"/>
    <n v="0.01"/>
    <n v="1.9000000000000001"/>
    <n v="0.85000000000000009"/>
    <n v="2.2352941176470589"/>
    <n v="3285"/>
    <n v="7342.9411764705883"/>
    <n v="3.3591487218234484E-3"/>
    <n v="1.0547726986525627"/>
    <n v="1.0547726986525627"/>
    <n v="2"/>
  </r>
  <r>
    <s v="教培"/>
    <s v="素质教育"/>
    <x v="10"/>
    <x v="3"/>
    <s v="C美术培训"/>
    <x v="24"/>
    <x v="333"/>
    <x v="1"/>
    <n v="92"/>
    <n v="0"/>
    <n v="0.36699999999999999"/>
    <n v="0"/>
    <n v="10"/>
    <n v="0"/>
    <n v="0"/>
    <n v="0.01"/>
    <n v="0.1"/>
    <n v="0.85000000000000009"/>
    <n v="0.11764705882352941"/>
    <n v="3285"/>
    <n v="386.47058823529409"/>
    <n v="3.3591487218234484E-3"/>
    <n v="0.30904168240775726"/>
    <n v="0.30904168240775726"/>
    <n v="1"/>
  </r>
  <r>
    <s v="教培"/>
    <s v="素质教育"/>
    <x v="10"/>
    <x v="3"/>
    <s v="C美术培训"/>
    <x v="13"/>
    <x v="334"/>
    <x v="1"/>
    <n v="148"/>
    <n v="0"/>
    <n v="0.36699999999999999"/>
    <n v="0"/>
    <n v="61"/>
    <n v="0"/>
    <n v="0"/>
    <n v="0.01"/>
    <n v="0.61"/>
    <n v="0.85000000000000009"/>
    <n v="0.7176470588235293"/>
    <n v="3285"/>
    <n v="2357.4705882352937"/>
    <n v="3.3591487218234484E-3"/>
    <n v="0.49715401082987037"/>
    <n v="0.49715401082987037"/>
    <n v="6"/>
  </r>
  <r>
    <s v="教培"/>
    <s v="素质教育"/>
    <x v="10"/>
    <x v="3"/>
    <s v="C美术培训"/>
    <x v="2"/>
    <x v="335"/>
    <x v="1"/>
    <n v="280"/>
    <n v="0"/>
    <n v="0.36699999999999999"/>
    <n v="0"/>
    <n v="59"/>
    <n v="0"/>
    <n v="0"/>
    <n v="0.01"/>
    <n v="0.59"/>
    <n v="0.85000000000000009"/>
    <n v="0.69411764705882339"/>
    <n v="3285"/>
    <n v="2280.1764705882347"/>
    <n v="3.3591487218234484E-3"/>
    <n v="0.94056164211056559"/>
    <n v="0.94056164211056559"/>
    <n v="13"/>
  </r>
  <r>
    <s v="教培"/>
    <s v="素质教育"/>
    <x v="10"/>
    <x v="3"/>
    <s v="C美术培训"/>
    <x v="29"/>
    <x v="336"/>
    <x v="1"/>
    <n v="1036"/>
    <n v="4"/>
    <n v="0.36699999999999999"/>
    <n v="0"/>
    <n v="500"/>
    <n v="4"/>
    <n v="0.01"/>
    <n v="0.01"/>
    <n v="5"/>
    <n v="0.85000000000000009"/>
    <n v="4.1552941176470588"/>
    <n v="3285"/>
    <n v="13650.141176470588"/>
    <n v="3.3591487218234484E-3"/>
    <n v="3.4800780758090926"/>
    <n v="1.468"/>
    <n v="27"/>
  </r>
  <r>
    <s v="教培"/>
    <s v="素质教育"/>
    <x v="10"/>
    <x v="3"/>
    <s v="C美术培训"/>
    <x v="23"/>
    <x v="337"/>
    <x v="1"/>
    <n v="128"/>
    <n v="0"/>
    <n v="0.36699999999999999"/>
    <n v="0"/>
    <n v="54"/>
    <n v="0"/>
    <n v="0"/>
    <n v="0.01"/>
    <n v="0.54"/>
    <n v="0.85000000000000009"/>
    <n v="0.63529411764705879"/>
    <n v="3285"/>
    <n v="2086.9411764705883"/>
    <n v="3.3591487218234484E-3"/>
    <n v="0.4299710363934014"/>
    <n v="0.4299710363934014"/>
    <n v="4"/>
  </r>
  <r>
    <s v="教培"/>
    <s v="素质教育"/>
    <x v="10"/>
    <x v="3"/>
    <s v="C美术培训"/>
    <x v="13"/>
    <x v="338"/>
    <x v="1"/>
    <n v="78"/>
    <n v="0"/>
    <n v="0.36699999999999999"/>
    <n v="0"/>
    <n v="21"/>
    <n v="0"/>
    <n v="0"/>
    <n v="0.01"/>
    <n v="0.21"/>
    <n v="0.85000000000000009"/>
    <n v="0.24705882352941172"/>
    <n v="3285"/>
    <n v="811.58823529411745"/>
    <n v="3.3591487218234484E-3"/>
    <n v="0.26201360030222898"/>
    <n v="0.26201360030222898"/>
    <n v="1"/>
  </r>
  <r>
    <s v="教培"/>
    <s v="素质教育"/>
    <x v="10"/>
    <x v="3"/>
    <s v="C美术培训"/>
    <x v="10"/>
    <x v="339"/>
    <x v="0"/>
    <n v="417"/>
    <n v="0"/>
    <n v="0.36699999999999999"/>
    <n v="0"/>
    <n v="101"/>
    <n v="0"/>
    <n v="0"/>
    <n v="0.01"/>
    <n v="1.01"/>
    <n v="0.85000000000000009"/>
    <n v="1.1882352941176468"/>
    <n v="3285"/>
    <n v="3903.3529411764698"/>
    <n v="3.3591487218234484E-3"/>
    <n v="1.400765017000378"/>
    <n v="1.400765017000378"/>
    <n v="9"/>
  </r>
  <r>
    <s v="教培"/>
    <s v="素质教育"/>
    <x v="10"/>
    <x v="3"/>
    <s v="C美术培训"/>
    <x v="7"/>
    <x v="340"/>
    <x v="0"/>
    <n v="48"/>
    <n v="0"/>
    <n v="0.36699999999999999"/>
    <n v="0"/>
    <n v="14"/>
    <n v="0"/>
    <n v="0"/>
    <n v="0.01"/>
    <n v="0.14000000000000001"/>
    <n v="0.85000000000000009"/>
    <n v="0.16470588235294117"/>
    <n v="3285"/>
    <n v="541.05882352941171"/>
    <n v="3.3591487218234484E-3"/>
    <n v="0.16123913864752554"/>
    <n v="0.16123913864752554"/>
    <n v="0"/>
  </r>
  <r>
    <s v="教培"/>
    <s v="素质教育"/>
    <x v="10"/>
    <x v="3"/>
    <s v="C美术培训"/>
    <x v="3"/>
    <x v="341"/>
    <x v="0"/>
    <n v="182"/>
    <n v="0"/>
    <n v="0.36699999999999999"/>
    <n v="0"/>
    <n v="17"/>
    <n v="0"/>
    <n v="0"/>
    <n v="0.01"/>
    <n v="0.17"/>
    <n v="0.85000000000000009"/>
    <n v="0.19999999999999998"/>
    <n v="3285"/>
    <n v="657"/>
    <n v="3.3591487218234484E-3"/>
    <n v="0.61136506737186758"/>
    <n v="0.61136506737186758"/>
    <n v="4"/>
  </r>
  <r>
    <s v="教培"/>
    <s v="素质教育"/>
    <x v="10"/>
    <x v="3"/>
    <s v="C美术培训"/>
    <x v="23"/>
    <x v="342"/>
    <x v="1"/>
    <n v="49"/>
    <n v="0"/>
    <n v="0.36699999999999999"/>
    <n v="0"/>
    <n v="37"/>
    <n v="0"/>
    <n v="0"/>
    <n v="0.01"/>
    <n v="0.37"/>
    <n v="0.85000000000000009"/>
    <n v="0.43529411764705878"/>
    <n v="3285"/>
    <n v="1429.9411764705881"/>
    <n v="3.3591487218234484E-3"/>
    <n v="0.16459828736934898"/>
    <n v="0.16459828736934898"/>
    <n v="1"/>
  </r>
  <r>
    <s v="教培"/>
    <s v="素质教育"/>
    <x v="10"/>
    <x v="3"/>
    <s v="C美术培训"/>
    <x v="25"/>
    <x v="343"/>
    <x v="1"/>
    <n v="40"/>
    <n v="0"/>
    <n v="0.36699999999999999"/>
    <n v="0"/>
    <n v="10"/>
    <n v="0"/>
    <n v="0"/>
    <n v="0.01"/>
    <n v="0.1"/>
    <n v="0.85000000000000009"/>
    <n v="0.11764705882352941"/>
    <n v="3285"/>
    <n v="386.47058823529409"/>
    <n v="3.3591487218234484E-3"/>
    <n v="0.13436594887293793"/>
    <n v="0.13436594887293793"/>
    <n v="0"/>
  </r>
  <r>
    <s v="教培"/>
    <s v="素质教育"/>
    <x v="10"/>
    <x v="3"/>
    <s v="C美术培训"/>
    <x v="25"/>
    <x v="344"/>
    <x v="1"/>
    <n v="3"/>
    <n v="0"/>
    <n v="0.36699999999999999"/>
    <n v="0"/>
    <n v="0"/>
    <n v="0"/>
    <n v="0"/>
    <n v="0.01"/>
    <n v="0"/>
    <n v="0.85000000000000009"/>
    <n v="0"/>
    <n v="3285"/>
    <n v="0"/>
    <n v="3.3591487218234484E-3"/>
    <n v="1.0077446165470346E-2"/>
    <n v="1.0077446165470346E-2"/>
    <n v="0"/>
  </r>
  <r>
    <s v="教培"/>
    <s v="素质教育"/>
    <x v="10"/>
    <x v="3"/>
    <s v="C美术培训"/>
    <x v="4"/>
    <x v="345"/>
    <x v="1"/>
    <n v="8"/>
    <n v="0"/>
    <n v="0.36699999999999999"/>
    <n v="0"/>
    <n v="0"/>
    <n v="0"/>
    <n v="0"/>
    <n v="0.01"/>
    <n v="0"/>
    <n v="0.85000000000000009"/>
    <n v="0"/>
    <n v="3285"/>
    <n v="0"/>
    <n v="3.3591487218234484E-3"/>
    <n v="2.6873189774587587E-2"/>
    <n v="2.6873189774587587E-2"/>
    <n v="0"/>
  </r>
  <r>
    <s v="教培"/>
    <s v="素质教育"/>
    <x v="10"/>
    <x v="3"/>
    <s v="C美术培训"/>
    <x v="24"/>
    <x v="346"/>
    <x v="1"/>
    <n v="17"/>
    <n v="0"/>
    <n v="0.36699999999999999"/>
    <n v="0"/>
    <n v="3"/>
    <n v="0"/>
    <n v="0"/>
    <n v="0.01"/>
    <n v="0.03"/>
    <n v="0.85000000000000009"/>
    <n v="3.5294117647058816E-2"/>
    <n v="3285"/>
    <n v="115.94117647058822"/>
    <n v="3.3591487218234484E-3"/>
    <n v="5.7105528270998622E-2"/>
    <n v="5.7105528270998622E-2"/>
    <n v="0"/>
  </r>
  <r>
    <s v="教培"/>
    <s v="素质教育"/>
    <x v="10"/>
    <x v="3"/>
    <s v="C美术培训"/>
    <x v="25"/>
    <x v="347"/>
    <x v="1"/>
    <n v="10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3.3591487218234482E-2"/>
    <n v="3.3591487218234482E-2"/>
    <n v="0"/>
  </r>
  <r>
    <s v="教培"/>
    <s v="素质教育"/>
    <x v="10"/>
    <x v="3"/>
    <s v="C美术培训"/>
    <x v="30"/>
    <x v="348"/>
    <x v="2"/>
    <n v="0"/>
    <n v="0"/>
    <n v="0.36699999999999999"/>
    <n v="0"/>
    <n v="0"/>
    <n v="0"/>
    <n v="0"/>
    <n v="0.01"/>
    <n v="0"/>
    <n v="0.85000000000000009"/>
    <n v="0"/>
    <n v="3285"/>
    <n v="0"/>
    <n v="3.3591487218234484E-3"/>
    <n v="0"/>
    <n v="0"/>
    <n v="0"/>
  </r>
  <r>
    <s v="教培"/>
    <s v="素质教育"/>
    <x v="10"/>
    <x v="3"/>
    <s v="C美术培训"/>
    <x v="22"/>
    <x v="349"/>
    <x v="1"/>
    <n v="56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0.18811232842211312"/>
    <n v="0.18811232842211312"/>
    <n v="0"/>
  </r>
  <r>
    <s v="教培"/>
    <s v="素质教育"/>
    <x v="10"/>
    <x v="3"/>
    <s v="C美术培训"/>
    <x v="20"/>
    <x v="350"/>
    <x v="0"/>
    <n v="7"/>
    <n v="0"/>
    <n v="0.36699999999999999"/>
    <n v="0"/>
    <n v="0"/>
    <n v="0"/>
    <n v="0"/>
    <n v="0.01"/>
    <n v="0"/>
    <n v="0.85000000000000009"/>
    <n v="0"/>
    <n v="3285"/>
    <n v="0"/>
    <n v="3.3591487218234484E-3"/>
    <n v="2.351404105276414E-2"/>
    <n v="2.351404105276414E-2"/>
    <n v="0"/>
  </r>
  <r>
    <s v="教培"/>
    <s v="素质教育"/>
    <x v="10"/>
    <x v="3"/>
    <s v="C美术培训"/>
    <x v="6"/>
    <x v="351"/>
    <x v="0"/>
    <n v="67"/>
    <n v="0"/>
    <n v="0.36699999999999999"/>
    <n v="0"/>
    <n v="27"/>
    <n v="0"/>
    <n v="0"/>
    <n v="0.01"/>
    <n v="0.27"/>
    <n v="0.85000000000000009"/>
    <n v="0.31764705882352939"/>
    <n v="3285"/>
    <n v="1043.4705882352941"/>
    <n v="3.3591487218234484E-3"/>
    <n v="0.22506296436217105"/>
    <n v="0.22506296436217105"/>
    <n v="1"/>
  </r>
  <r>
    <s v="教培"/>
    <s v="素质教育"/>
    <x v="10"/>
    <x v="3"/>
    <s v="C美术培训"/>
    <x v="4"/>
    <x v="352"/>
    <x v="1"/>
    <n v="59"/>
    <n v="0"/>
    <n v="0.36699999999999999"/>
    <n v="0"/>
    <n v="6"/>
    <n v="0"/>
    <n v="0"/>
    <n v="0.01"/>
    <n v="0.06"/>
    <n v="0.85000000000000009"/>
    <n v="7.0588235294117632E-2"/>
    <n v="3285"/>
    <n v="231.88235294117644"/>
    <n v="3.3591487218234484E-3"/>
    <n v="0.19818977458758347"/>
    <n v="0.19818977458758347"/>
    <n v="0"/>
  </r>
  <r>
    <s v="教培"/>
    <s v="素质教育"/>
    <x v="10"/>
    <x v="3"/>
    <s v="C美术培训"/>
    <x v="13"/>
    <x v="353"/>
    <x v="1"/>
    <n v="235"/>
    <n v="0"/>
    <n v="0.36699999999999999"/>
    <n v="0"/>
    <n v="38"/>
    <n v="0"/>
    <n v="0"/>
    <n v="0.01"/>
    <n v="0.38"/>
    <n v="0.85000000000000009"/>
    <n v="0.44705882352941173"/>
    <n v="3285"/>
    <n v="1468.5882352941176"/>
    <n v="3.3591487218234484E-3"/>
    <n v="0.78939994962851034"/>
    <n v="0.78939994962851034"/>
    <n v="2"/>
  </r>
  <r>
    <s v="教培"/>
    <s v="素质教育"/>
    <x v="10"/>
    <x v="3"/>
    <s v="C美术培训"/>
    <x v="3"/>
    <x v="354"/>
    <x v="0"/>
    <n v="150"/>
    <n v="0"/>
    <n v="0.36699999999999999"/>
    <n v="0"/>
    <n v="12"/>
    <n v="0"/>
    <n v="0"/>
    <n v="0.01"/>
    <n v="0.12"/>
    <n v="0.85000000000000009"/>
    <n v="0.14117647058823526"/>
    <n v="3285"/>
    <n v="463.76470588235287"/>
    <n v="3.3591487218234484E-3"/>
    <n v="0.50387230827351726"/>
    <n v="0.50387230827351726"/>
    <n v="2"/>
  </r>
  <r>
    <s v="教培"/>
    <s v="素质教育"/>
    <x v="10"/>
    <x v="3"/>
    <s v="C美术培训"/>
    <x v="33"/>
    <x v="355"/>
    <x v="2"/>
    <n v="280"/>
    <n v="0"/>
    <n v="0.36699999999999999"/>
    <n v="0"/>
    <n v="30"/>
    <n v="0"/>
    <n v="0"/>
    <n v="0.01"/>
    <n v="0.3"/>
    <n v="0.85000000000000009"/>
    <n v="0.3529411764705882"/>
    <n v="3285"/>
    <n v="1159.4117647058822"/>
    <n v="3.3591487218234484E-3"/>
    <n v="0.94056164211056559"/>
    <n v="0.94056164211056559"/>
    <n v="0"/>
  </r>
  <r>
    <s v="教培"/>
    <s v="素质教育"/>
    <x v="10"/>
    <x v="3"/>
    <s v="C美术培训"/>
    <x v="10"/>
    <x v="356"/>
    <x v="0"/>
    <n v="179"/>
    <n v="0"/>
    <n v="0.36699999999999999"/>
    <n v="0"/>
    <n v="61"/>
    <n v="0"/>
    <n v="0"/>
    <n v="0.01"/>
    <n v="0.61"/>
    <n v="0.85000000000000009"/>
    <n v="0.7176470588235293"/>
    <n v="3285"/>
    <n v="2357.4705882352937"/>
    <n v="3.3591487218234484E-3"/>
    <n v="0.60128762120639723"/>
    <n v="0.60128762120639723"/>
    <n v="7"/>
  </r>
  <r>
    <s v="教培"/>
    <s v="素质教育"/>
    <x v="10"/>
    <x v="3"/>
    <s v="C美术培训"/>
    <x v="16"/>
    <x v="357"/>
    <x v="1"/>
    <n v="355"/>
    <n v="0"/>
    <n v="0.36699999999999999"/>
    <n v="0"/>
    <n v="84"/>
    <n v="0"/>
    <n v="0"/>
    <n v="0.01"/>
    <n v="0.84"/>
    <n v="0.85000000000000009"/>
    <n v="0.98823529411764688"/>
    <n v="3285"/>
    <n v="3246.3529411764698"/>
    <n v="3.3591487218234484E-3"/>
    <n v="1.1924977962473242"/>
    <n v="1.1924977962473242"/>
    <n v="8"/>
  </r>
  <r>
    <s v="教培"/>
    <s v="素质教育"/>
    <x v="10"/>
    <x v="3"/>
    <s v="C美术培训"/>
    <x v="19"/>
    <x v="358"/>
    <x v="1"/>
    <n v="47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0.15787998992570207"/>
    <n v="0.15787998992570207"/>
    <n v="0"/>
  </r>
  <r>
    <s v="教培"/>
    <s v="素质教育"/>
    <x v="10"/>
    <x v="3"/>
    <s v="C美术培训"/>
    <x v="16"/>
    <x v="359"/>
    <x v="1"/>
    <n v="109"/>
    <n v="0"/>
    <n v="0.36699999999999999"/>
    <n v="0"/>
    <n v="20"/>
    <n v="0"/>
    <n v="0"/>
    <n v="0.01"/>
    <n v="0.2"/>
    <n v="0.85000000000000009"/>
    <n v="0.23529411764705882"/>
    <n v="3285"/>
    <n v="772.94117647058818"/>
    <n v="3.3591487218234484E-3"/>
    <n v="0.36614721067875589"/>
    <n v="0.36614721067875589"/>
    <n v="1"/>
  </r>
  <r>
    <s v="教培"/>
    <s v="素质教育"/>
    <x v="10"/>
    <x v="3"/>
    <s v="C美术培训"/>
    <x v="19"/>
    <x v="360"/>
    <x v="1"/>
    <n v="52"/>
    <n v="0"/>
    <n v="0.36699999999999999"/>
    <n v="0"/>
    <n v="22"/>
    <n v="0"/>
    <n v="0"/>
    <n v="0.01"/>
    <n v="0.22"/>
    <n v="0.85000000000000009"/>
    <n v="0.25882352941176467"/>
    <n v="3285"/>
    <n v="850.23529411764696"/>
    <n v="3.3591487218234484E-3"/>
    <n v="0.17467573353481933"/>
    <n v="0.17467573353481933"/>
    <n v="0"/>
  </r>
  <r>
    <s v="教培"/>
    <s v="素质教育"/>
    <x v="10"/>
    <x v="3"/>
    <s v="C美术培训"/>
    <x v="8"/>
    <x v="361"/>
    <x v="0"/>
    <n v="56"/>
    <n v="0"/>
    <n v="0.36699999999999999"/>
    <n v="0"/>
    <n v="20"/>
    <n v="0"/>
    <n v="0"/>
    <n v="0.01"/>
    <n v="0.2"/>
    <n v="0.85000000000000009"/>
    <n v="0.23529411764705882"/>
    <n v="3285"/>
    <n v="772.94117647058818"/>
    <n v="3.3591487218234484E-3"/>
    <n v="0.18811232842211312"/>
    <n v="0.18811232842211312"/>
    <n v="0"/>
  </r>
  <r>
    <s v="教培"/>
    <s v="素质教育"/>
    <x v="10"/>
    <x v="3"/>
    <s v="C美术培训"/>
    <x v="6"/>
    <x v="362"/>
    <x v="0"/>
    <n v="210"/>
    <n v="0"/>
    <n v="0.36699999999999999"/>
    <n v="0"/>
    <n v="30"/>
    <n v="0"/>
    <n v="0"/>
    <n v="0.01"/>
    <n v="0.3"/>
    <n v="0.85000000000000009"/>
    <n v="0.3529411764705882"/>
    <n v="3285"/>
    <n v="1159.4117647058822"/>
    <n v="3.3591487218234484E-3"/>
    <n v="0.70542123158292414"/>
    <n v="0.70542123158292414"/>
    <n v="0"/>
  </r>
  <r>
    <s v="教培"/>
    <s v="素质教育"/>
    <x v="10"/>
    <x v="3"/>
    <s v="C美术培训"/>
    <x v="31"/>
    <x v="363"/>
    <x v="1"/>
    <n v="8"/>
    <n v="0"/>
    <n v="0.36699999999999999"/>
    <n v="0"/>
    <n v="0"/>
    <n v="0"/>
    <n v="0"/>
    <n v="0.01"/>
    <n v="0"/>
    <n v="0.85000000000000009"/>
    <n v="0"/>
    <n v="3285"/>
    <n v="0"/>
    <n v="3.3591487218234484E-3"/>
    <n v="2.6873189774587587E-2"/>
    <n v="2.6873189774587587E-2"/>
    <n v="0"/>
  </r>
  <r>
    <s v="教培"/>
    <s v="素质教育"/>
    <x v="10"/>
    <x v="3"/>
    <s v="C美术培训"/>
    <x v="10"/>
    <x v="364"/>
    <x v="0"/>
    <n v="102"/>
    <n v="0"/>
    <n v="0.36699999999999999"/>
    <n v="0"/>
    <n v="27"/>
    <n v="0"/>
    <n v="0"/>
    <n v="0.01"/>
    <n v="0.27"/>
    <n v="0.85000000000000009"/>
    <n v="0.31764705882352939"/>
    <n v="3285"/>
    <n v="1043.4705882352941"/>
    <n v="3.3591487218234484E-3"/>
    <n v="0.34263316962599172"/>
    <n v="0.34263316962599172"/>
    <n v="0"/>
  </r>
  <r>
    <s v="教培"/>
    <s v="素质教育"/>
    <x v="10"/>
    <x v="3"/>
    <s v="C美术培训"/>
    <x v="6"/>
    <x v="365"/>
    <x v="0"/>
    <n v="125"/>
    <n v="0"/>
    <n v="0.36699999999999999"/>
    <n v="0"/>
    <n v="44"/>
    <n v="0"/>
    <n v="0"/>
    <n v="0.01"/>
    <n v="0.44"/>
    <n v="0.85000000000000009"/>
    <n v="0.51764705882352935"/>
    <n v="3285"/>
    <n v="1700.4705882352939"/>
    <n v="3.3591487218234484E-3"/>
    <n v="0.41989359022793105"/>
    <n v="0.41989359022793105"/>
    <n v="0"/>
  </r>
  <r>
    <s v="教培"/>
    <s v="素质教育"/>
    <x v="10"/>
    <x v="3"/>
    <s v="C美术培训"/>
    <x v="19"/>
    <x v="366"/>
    <x v="1"/>
    <n v="61"/>
    <n v="0"/>
    <n v="0.36699999999999999"/>
    <n v="0"/>
    <n v="1"/>
    <n v="0"/>
    <n v="0"/>
    <n v="0.01"/>
    <n v="0.01"/>
    <n v="0.85000000000000009"/>
    <n v="1.1764705882352941E-2"/>
    <n v="3285"/>
    <n v="38.647058823529413"/>
    <n v="3.3591487218234484E-3"/>
    <n v="0.20490807203123035"/>
    <n v="0.20490807203123035"/>
    <n v="0"/>
  </r>
  <r>
    <s v="教培"/>
    <s v="素质教育"/>
    <x v="10"/>
    <x v="3"/>
    <s v="C美术培训"/>
    <x v="27"/>
    <x v="367"/>
    <x v="1"/>
    <n v="105"/>
    <n v="0"/>
    <n v="0.36699999999999999"/>
    <n v="0"/>
    <n v="10"/>
    <n v="0"/>
    <n v="0"/>
    <n v="0.01"/>
    <n v="0.1"/>
    <n v="0.85000000000000009"/>
    <n v="0.11764705882352941"/>
    <n v="3285"/>
    <n v="386.47058823529409"/>
    <n v="3.3591487218234484E-3"/>
    <n v="0.35271061579146207"/>
    <n v="0.35271061579146207"/>
    <n v="1"/>
  </r>
  <r>
    <s v="教培"/>
    <s v="素质教育"/>
    <x v="10"/>
    <x v="3"/>
    <s v="C美术培训"/>
    <x v="27"/>
    <x v="368"/>
    <x v="1"/>
    <n v="105"/>
    <n v="0"/>
    <n v="0.36699999999999999"/>
    <n v="0"/>
    <n v="16"/>
    <n v="0"/>
    <n v="0"/>
    <n v="0.01"/>
    <n v="0.16"/>
    <n v="0.85000000000000009"/>
    <n v="0.18823529411764706"/>
    <n v="3285"/>
    <n v="618.35294117647061"/>
    <n v="3.3591487218234484E-3"/>
    <n v="0.35271061579146207"/>
    <n v="0.35271061579146207"/>
    <n v="0"/>
  </r>
  <r>
    <s v="教培"/>
    <s v="素质教育"/>
    <x v="10"/>
    <x v="3"/>
    <s v="C美术培训"/>
    <x v="27"/>
    <x v="369"/>
    <x v="1"/>
    <n v="128"/>
    <n v="0"/>
    <n v="0.36699999999999999"/>
    <n v="0"/>
    <n v="14"/>
    <n v="0"/>
    <n v="0"/>
    <n v="0.01"/>
    <n v="0.14000000000000001"/>
    <n v="0.85000000000000009"/>
    <n v="0.16470588235294117"/>
    <n v="3285"/>
    <n v="541.05882352941171"/>
    <n v="3.3591487218234484E-3"/>
    <n v="0.4299710363934014"/>
    <n v="0.4299710363934014"/>
    <n v="2"/>
  </r>
  <r>
    <s v="教培"/>
    <s v="素质教育"/>
    <x v="10"/>
    <x v="3"/>
    <s v="C美术培训"/>
    <x v="19"/>
    <x v="370"/>
    <x v="1"/>
    <n v="165"/>
    <n v="0"/>
    <n v="0.36699999999999999"/>
    <n v="0"/>
    <n v="24"/>
    <n v="0"/>
    <n v="0"/>
    <n v="0.01"/>
    <n v="0.24"/>
    <n v="0.85000000000000009"/>
    <n v="0.28235294117647053"/>
    <n v="3285"/>
    <n v="927.52941176470574"/>
    <n v="3.3591487218234484E-3"/>
    <n v="0.554259539100869"/>
    <n v="0.554259539100869"/>
    <n v="5"/>
  </r>
  <r>
    <s v="教培"/>
    <s v="素质教育"/>
    <x v="10"/>
    <x v="3"/>
    <s v="C美术培训"/>
    <x v="9"/>
    <x v="371"/>
    <x v="0"/>
    <n v="129"/>
    <n v="0"/>
    <n v="0.36699999999999999"/>
    <n v="0"/>
    <n v="19"/>
    <n v="0"/>
    <n v="0"/>
    <n v="0.01"/>
    <n v="0.19"/>
    <n v="0.85000000000000009"/>
    <n v="0.22352941176470587"/>
    <n v="3285"/>
    <n v="734.29411764705878"/>
    <n v="3.3591487218234484E-3"/>
    <n v="0.43333018511522486"/>
    <n v="0.43333018511522486"/>
    <n v="0"/>
  </r>
  <r>
    <s v="教培"/>
    <s v="素质教育"/>
    <x v="11"/>
    <x v="0"/>
    <s v="1S少儿才艺"/>
    <x v="0"/>
    <x v="0"/>
    <x v="0"/>
    <n v="1450"/>
    <n v="23"/>
    <n v="0.52400000000000002"/>
    <n v="0.02"/>
    <n v="311"/>
    <n v="21"/>
    <n v="7.0000000000000007E-2"/>
    <n v="0.25"/>
    <n v="77.75"/>
    <n v="0.85000000000000009"/>
    <n v="78.524705882352933"/>
    <n v="6715.9999999999991"/>
    <n v="527371.92470588221"/>
    <n v="4.5483460559796442E-2"/>
    <n v="65.951017811704844"/>
    <n v="55.003017811704844"/>
    <n v="441"/>
  </r>
  <r>
    <s v="教培"/>
    <s v="素质教育"/>
    <x v="11"/>
    <x v="0"/>
    <s v="1S少儿才艺"/>
    <x v="1"/>
    <x v="1"/>
    <x v="1"/>
    <n v="1694"/>
    <n v="107"/>
    <n v="0.52400000000000002"/>
    <n v="0.06"/>
    <n v="503"/>
    <n v="92"/>
    <n v="0.18"/>
    <n v="0.25"/>
    <n v="125.75"/>
    <n v="0.85000000000000009"/>
    <n v="91.22588235294117"/>
    <n v="6715.9999999999991"/>
    <n v="612673.02588235284"/>
    <n v="4.5483460559796442E-2"/>
    <n v="77.04898218829517"/>
    <n v="56.068000000000005"/>
    <n v="506"/>
  </r>
  <r>
    <s v="教培"/>
    <s v="素质教育"/>
    <x v="11"/>
    <x v="1"/>
    <s v="A少儿才艺"/>
    <x v="2"/>
    <x v="2"/>
    <x v="1"/>
    <n v="915"/>
    <n v="24"/>
    <n v="0.52400000000000002"/>
    <n v="0.03"/>
    <n v="214"/>
    <n v="23"/>
    <n v="0.11"/>
    <n v="0.2"/>
    <n v="42.800000000000004"/>
    <n v="0.85000000000000009"/>
    <n v="36.174117647058829"/>
    <n v="9636"/>
    <n v="348573.79764705885"/>
    <n v="2.8881429085241581E-2"/>
    <n v="26.426507612996048"/>
    <n v="15.002507612996048"/>
    <n v="180"/>
  </r>
  <r>
    <s v="教培"/>
    <s v="素质教育"/>
    <x v="11"/>
    <x v="1"/>
    <s v="A少儿才艺"/>
    <x v="3"/>
    <x v="3"/>
    <x v="0"/>
    <n v="1752"/>
    <n v="51"/>
    <n v="0.52400000000000002"/>
    <n v="0.03"/>
    <n v="404"/>
    <n v="51"/>
    <n v="0.13"/>
    <n v="0.2"/>
    <n v="80.800000000000011"/>
    <n v="0.85000000000000009"/>
    <n v="63.61882352941177"/>
    <n v="9636"/>
    <n v="613030.98352941184"/>
    <n v="2.8881429085241581E-2"/>
    <n v="50.600263757343249"/>
    <n v="26.724"/>
    <n v="202"/>
  </r>
  <r>
    <s v="教培"/>
    <s v="素质教育"/>
    <x v="11"/>
    <x v="1"/>
    <s v="A少儿才艺"/>
    <x v="4"/>
    <x v="4"/>
    <x v="1"/>
    <n v="1580"/>
    <n v="40"/>
    <n v="0.52400000000000002"/>
    <n v="0.03"/>
    <n v="468"/>
    <n v="40"/>
    <n v="0.09"/>
    <n v="0.2"/>
    <n v="93.600000000000009"/>
    <n v="0.85000000000000009"/>
    <n v="85.458823529411774"/>
    <n v="9636"/>
    <n v="823481.22352941183"/>
    <n v="2.8881429085241581E-2"/>
    <n v="45.632657954681697"/>
    <n v="26.592657954681698"/>
    <n v="269"/>
  </r>
  <r>
    <s v="教培"/>
    <s v="素质教育"/>
    <x v="11"/>
    <x v="1"/>
    <s v="A少儿才艺"/>
    <x v="5"/>
    <x v="5"/>
    <x v="0"/>
    <n v="1231"/>
    <n v="45"/>
    <n v="0.52400000000000002"/>
    <n v="0.04"/>
    <n v="456"/>
    <n v="45"/>
    <n v="0.1"/>
    <n v="0.2"/>
    <n v="91.2"/>
    <n v="0.85000000000000009"/>
    <n v="79.552941176470583"/>
    <n v="9636"/>
    <n v="766572.14117647056"/>
    <n v="2.8881429085241581E-2"/>
    <n v="35.553039203932386"/>
    <n v="23.580000000000002"/>
    <n v="252"/>
  </r>
  <r>
    <s v="教培"/>
    <s v="素质教育"/>
    <x v="11"/>
    <x v="1"/>
    <s v="A少儿才艺"/>
    <x v="6"/>
    <x v="6"/>
    <x v="0"/>
    <n v="981"/>
    <n v="33"/>
    <n v="0.52400000000000002"/>
    <n v="0.03"/>
    <n v="315"/>
    <n v="31"/>
    <n v="0.1"/>
    <n v="0.2"/>
    <n v="63"/>
    <n v="0.85000000000000009"/>
    <n v="55.007058823529405"/>
    <n v="9636"/>
    <n v="530048.01882352936"/>
    <n v="2.8881429085241581E-2"/>
    <n v="28.332681932621991"/>
    <n v="17.292000000000002"/>
    <n v="129"/>
  </r>
  <r>
    <s v="教培"/>
    <s v="素质教育"/>
    <x v="11"/>
    <x v="1"/>
    <s v="A少儿才艺"/>
    <x v="3"/>
    <x v="7"/>
    <x v="0"/>
    <n v="1882"/>
    <n v="26"/>
    <n v="0.52400000000000002"/>
    <n v="0.01"/>
    <n v="487"/>
    <n v="24"/>
    <n v="0.05"/>
    <n v="0.2"/>
    <n v="97.4"/>
    <n v="0.85000000000000009"/>
    <n v="99.792941176470592"/>
    <n v="9636"/>
    <n v="961604.78117647057"/>
    <n v="2.8881429085241581E-2"/>
    <n v="54.354849538424659"/>
    <n v="41.978849538424662"/>
    <n v="205"/>
  </r>
  <r>
    <s v="教培"/>
    <s v="素质教育"/>
    <x v="11"/>
    <x v="2"/>
    <s v="B少儿才艺"/>
    <x v="3"/>
    <x v="8"/>
    <x v="0"/>
    <n v="687"/>
    <n v="5"/>
    <n v="0.52400000000000002"/>
    <n v="0.01"/>
    <n v="181"/>
    <n v="5"/>
    <n v="0.03"/>
    <n v="0.2"/>
    <n v="36.200000000000003"/>
    <n v="0.85000000000000009"/>
    <n v="39.505882352941178"/>
    <n v="8614"/>
    <n v="340303.67058823531"/>
    <n v="2.9012039220553558E-2"/>
    <n v="19.931270944520293"/>
    <n v="17.551270944520294"/>
    <n v="61"/>
  </r>
  <r>
    <s v="教培"/>
    <s v="素质教育"/>
    <x v="11"/>
    <x v="2"/>
    <s v="B少儿才艺"/>
    <x v="3"/>
    <x v="9"/>
    <x v="0"/>
    <n v="902"/>
    <n v="14"/>
    <n v="0.52400000000000002"/>
    <n v="0.02"/>
    <n v="167"/>
    <n v="13"/>
    <n v="0.08"/>
    <n v="0.2"/>
    <n v="33.4"/>
    <n v="0.85000000000000009"/>
    <n v="31.279999999999994"/>
    <n v="8614"/>
    <n v="269445.91999999993"/>
    <n v="2.9012039220553558E-2"/>
    <n v="26.168859376939309"/>
    <n v="19.504859376939308"/>
    <n v="89"/>
  </r>
  <r>
    <s v="教培"/>
    <s v="素质教育"/>
    <x v="11"/>
    <x v="2"/>
    <s v="B少儿才艺"/>
    <x v="7"/>
    <x v="10"/>
    <x v="0"/>
    <n v="608"/>
    <n v="9"/>
    <n v="0.52400000000000002"/>
    <n v="0.01"/>
    <n v="155"/>
    <n v="9"/>
    <n v="0.06"/>
    <n v="0.2"/>
    <n v="31"/>
    <n v="0.85000000000000009"/>
    <n v="30.922352941176467"/>
    <n v="8614"/>
    <n v="266365.14823529409"/>
    <n v="2.9012039220553558E-2"/>
    <n v="17.639319846096562"/>
    <n v="13.355319846096563"/>
    <n v="29"/>
  </r>
  <r>
    <s v="教培"/>
    <s v="素质教育"/>
    <x v="11"/>
    <x v="2"/>
    <s v="B少儿才艺"/>
    <x v="8"/>
    <x v="11"/>
    <x v="0"/>
    <n v="351"/>
    <n v="6"/>
    <n v="0.52400000000000002"/>
    <n v="0.02"/>
    <n v="144"/>
    <n v="6"/>
    <n v="0.04"/>
    <n v="0.2"/>
    <n v="28.8"/>
    <n v="0.85000000000000009"/>
    <n v="30.183529411764702"/>
    <n v="8614"/>
    <n v="260000.92235294115"/>
    <n v="2.9012039220553558E-2"/>
    <n v="10.183225766414299"/>
    <n v="7.3272257664142995"/>
    <n v="35"/>
  </r>
  <r>
    <s v="教培"/>
    <s v="素质教育"/>
    <x v="11"/>
    <x v="2"/>
    <s v="B少儿才艺"/>
    <x v="9"/>
    <x v="12"/>
    <x v="0"/>
    <n v="657"/>
    <n v="20"/>
    <n v="0.52400000000000002"/>
    <n v="0.03"/>
    <n v="109"/>
    <n v="20"/>
    <n v="0.18"/>
    <n v="0.2"/>
    <n v="21.8"/>
    <n v="0.85000000000000009"/>
    <n v="13.317647058823528"/>
    <n v="8614"/>
    <n v="114718.21176470588"/>
    <n v="2.9012039220553558E-2"/>
    <n v="19.060909767903688"/>
    <n v="10.48"/>
    <n v="54"/>
  </r>
  <r>
    <s v="教培"/>
    <s v="素质教育"/>
    <x v="11"/>
    <x v="2"/>
    <s v="B少儿才艺"/>
    <x v="10"/>
    <x v="13"/>
    <x v="0"/>
    <n v="901"/>
    <n v="22"/>
    <n v="0.52400000000000002"/>
    <n v="0.02"/>
    <n v="250"/>
    <n v="22"/>
    <n v="0.09"/>
    <n v="0.2"/>
    <n v="50"/>
    <n v="0.85000000000000009"/>
    <n v="45.261176470588232"/>
    <n v="8614"/>
    <n v="389879.77411764703"/>
    <n v="2.9012039220553558E-2"/>
    <n v="26.139847337718756"/>
    <n v="15.667847337718756"/>
    <n v="113"/>
  </r>
  <r>
    <s v="教培"/>
    <s v="素质教育"/>
    <x v="11"/>
    <x v="2"/>
    <s v="B少儿才艺"/>
    <x v="11"/>
    <x v="14"/>
    <x v="1"/>
    <n v="726"/>
    <n v="20"/>
    <n v="0.52400000000000002"/>
    <n v="0.03"/>
    <n v="227"/>
    <n v="19"/>
    <n v="0.08"/>
    <n v="0.2"/>
    <n v="45.400000000000006"/>
    <n v="0.85000000000000009"/>
    <n v="41.698823529411762"/>
    <n v="8614"/>
    <n v="359193.66588235291"/>
    <n v="2.9012039220553558E-2"/>
    <n v="21.062740474121885"/>
    <n v="11.542740474121885"/>
    <n v="170"/>
  </r>
  <r>
    <s v="教培"/>
    <s v="素质教育"/>
    <x v="11"/>
    <x v="2"/>
    <s v="B少儿才艺"/>
    <x v="5"/>
    <x v="15"/>
    <x v="0"/>
    <n v="664"/>
    <n v="12"/>
    <n v="0.52400000000000002"/>
    <n v="0.02"/>
    <n v="127"/>
    <n v="11"/>
    <n v="0.09"/>
    <n v="0.2"/>
    <n v="25.400000000000002"/>
    <n v="0.85000000000000009"/>
    <n v="23.101176470588236"/>
    <n v="8614"/>
    <n v="198993.53411764707"/>
    <n v="2.9012039220553558E-2"/>
    <n v="19.263994042447564"/>
    <n v="13.551994042447564"/>
    <n v="66"/>
  </r>
  <r>
    <s v="教培"/>
    <s v="素质教育"/>
    <x v="11"/>
    <x v="2"/>
    <s v="B少儿才艺"/>
    <x v="2"/>
    <x v="16"/>
    <x v="1"/>
    <n v="558"/>
    <n v="18"/>
    <n v="0.52400000000000002"/>
    <n v="0.03"/>
    <n v="114"/>
    <n v="18"/>
    <n v="0.16"/>
    <n v="0.2"/>
    <n v="22.8"/>
    <n v="0.85000000000000009"/>
    <n v="15.727058823529411"/>
    <n v="8614"/>
    <n v="135472.88470588234"/>
    <n v="2.9012039220553558E-2"/>
    <n v="16.188717885068886"/>
    <n v="9.4320000000000004"/>
    <n v="81"/>
  </r>
  <r>
    <s v="教培"/>
    <s v="素质教育"/>
    <x v="11"/>
    <x v="2"/>
    <s v="B少儿才艺"/>
    <x v="12"/>
    <x v="17"/>
    <x v="0"/>
    <n v="389"/>
    <n v="9"/>
    <n v="0.52400000000000002"/>
    <n v="0.02"/>
    <n v="96"/>
    <n v="9"/>
    <n v="0.09"/>
    <n v="0.2"/>
    <n v="19.200000000000003"/>
    <n v="0.85000000000000009"/>
    <n v="17.04"/>
    <n v="8614"/>
    <n v="146782.56"/>
    <n v="2.9012039220553558E-2"/>
    <n v="11.285683256795334"/>
    <n v="7.0016832567953342"/>
    <n v="54"/>
  </r>
  <r>
    <s v="教培"/>
    <s v="素质教育"/>
    <x v="11"/>
    <x v="2"/>
    <s v="B少儿才艺"/>
    <x v="13"/>
    <x v="18"/>
    <x v="1"/>
    <n v="827"/>
    <n v="8"/>
    <n v="0.52400000000000002"/>
    <n v="0.01"/>
    <n v="152"/>
    <n v="8"/>
    <n v="0.05"/>
    <n v="0.2"/>
    <n v="30.400000000000002"/>
    <n v="0.85000000000000009"/>
    <n v="30.832941176470587"/>
    <n v="8614"/>
    <n v="265594.95529411762"/>
    <n v="2.9012039220553558E-2"/>
    <n v="23.992956435397794"/>
    <n v="20.184956435397794"/>
    <n v="59"/>
  </r>
  <r>
    <s v="教培"/>
    <s v="素质教育"/>
    <x v="11"/>
    <x v="2"/>
    <s v="B少儿才艺"/>
    <x v="14"/>
    <x v="19"/>
    <x v="1"/>
    <n v="900"/>
    <n v="24"/>
    <n v="0.52400000000000002"/>
    <n v="0.03"/>
    <n v="226"/>
    <n v="24"/>
    <n v="0.11"/>
    <n v="0.2"/>
    <n v="45.2"/>
    <n v="0.85000000000000009"/>
    <n v="38.381176470588237"/>
    <n v="8614"/>
    <n v="330615.45411764708"/>
    <n v="2.9012039220553558E-2"/>
    <n v="26.110835298498202"/>
    <n v="14.686835298498202"/>
    <n v="84"/>
  </r>
  <r>
    <s v="教培"/>
    <s v="素质教育"/>
    <x v="11"/>
    <x v="2"/>
    <s v="B少儿才艺"/>
    <x v="5"/>
    <x v="20"/>
    <x v="0"/>
    <n v="707"/>
    <n v="4"/>
    <n v="0.52400000000000002"/>
    <n v="0.01"/>
    <n v="113"/>
    <n v="4"/>
    <n v="0.04"/>
    <n v="0.2"/>
    <n v="22.6"/>
    <n v="0.85000000000000009"/>
    <n v="24.122352941176469"/>
    <n v="8614"/>
    <n v="207789.94823529411"/>
    <n v="2.9012039220553558E-2"/>
    <n v="20.511511728931364"/>
    <n v="18.607511728931364"/>
    <n v="47"/>
  </r>
  <r>
    <s v="教培"/>
    <s v="素质教育"/>
    <x v="11"/>
    <x v="2"/>
    <s v="B少儿才艺"/>
    <x v="9"/>
    <x v="21"/>
    <x v="0"/>
    <n v="521"/>
    <n v="10"/>
    <n v="0.52400000000000002"/>
    <n v="0.02"/>
    <n v="106"/>
    <n v="10"/>
    <n v="0.09"/>
    <n v="0.2"/>
    <n v="21.200000000000003"/>
    <n v="0.85000000000000009"/>
    <n v="18.776470588235295"/>
    <n v="8614"/>
    <n v="161740.51764705882"/>
    <n v="2.9012039220553558E-2"/>
    <n v="15.115272433908403"/>
    <n v="10.355272433908404"/>
    <n v="55"/>
  </r>
  <r>
    <s v="教培"/>
    <s v="素质教育"/>
    <x v="11"/>
    <x v="2"/>
    <s v="B少儿才艺"/>
    <x v="2"/>
    <x v="22"/>
    <x v="1"/>
    <n v="1066"/>
    <n v="32"/>
    <n v="0.52400000000000002"/>
    <n v="0.03"/>
    <n v="208"/>
    <n v="32"/>
    <n v="0.15"/>
    <n v="0.2"/>
    <n v="41.6"/>
    <n v="0.85000000000000009"/>
    <n v="29.214117647058821"/>
    <n v="8614"/>
    <n v="251650.40941176467"/>
    <n v="2.9012039220553558E-2"/>
    <n v="30.926833809110093"/>
    <n v="16.768000000000001"/>
    <n v="175"/>
  </r>
  <r>
    <s v="教培"/>
    <s v="素质教育"/>
    <x v="11"/>
    <x v="2"/>
    <s v="B少儿才艺"/>
    <x v="15"/>
    <x v="23"/>
    <x v="1"/>
    <n v="1052"/>
    <n v="107"/>
    <n v="0.52400000000000002"/>
    <n v="0.1"/>
    <n v="444"/>
    <n v="105"/>
    <n v="0.24"/>
    <n v="0.2"/>
    <n v="105"/>
    <n v="0.85000000000000009"/>
    <n v="58.79999999999999"/>
    <n v="8614"/>
    <n v="506503.1999999999"/>
    <n v="2.9012039220553558E-2"/>
    <n v="30.520665260022344"/>
    <n v="56.068000000000005"/>
    <n v="179"/>
  </r>
  <r>
    <s v="教培"/>
    <s v="素质教育"/>
    <x v="11"/>
    <x v="2"/>
    <s v="B少儿才艺"/>
    <x v="16"/>
    <x v="24"/>
    <x v="1"/>
    <n v="1019"/>
    <n v="22"/>
    <n v="0.52400000000000002"/>
    <n v="0.02"/>
    <n v="312"/>
    <n v="22"/>
    <n v="7.0000000000000007E-2"/>
    <n v="0.2"/>
    <n v="62.400000000000006"/>
    <n v="0.85000000000000009"/>
    <n v="59.849411764705884"/>
    <n v="8614"/>
    <n v="515542.83294117649"/>
    <n v="2.9012039220553558E-2"/>
    <n v="29.563267965744075"/>
    <n v="19.091267965744073"/>
    <n v="67"/>
  </r>
  <r>
    <s v="教培"/>
    <s v="素质教育"/>
    <x v="11"/>
    <x v="2"/>
    <s v="B少儿才艺"/>
    <x v="17"/>
    <x v="25"/>
    <x v="1"/>
    <n v="1394"/>
    <n v="34"/>
    <n v="0.52400000000000002"/>
    <n v="0.02"/>
    <n v="267"/>
    <n v="31"/>
    <n v="0.12"/>
    <n v="0.2"/>
    <n v="53.400000000000006"/>
    <n v="0.85000000000000009"/>
    <n v="43.712941176470594"/>
    <n v="8614"/>
    <n v="376543.27529411769"/>
    <n v="2.9012039220553558E-2"/>
    <n v="40.44278267345166"/>
    <n v="24.258782673451663"/>
    <n v="143"/>
  </r>
  <r>
    <s v="教培"/>
    <s v="素质教育"/>
    <x v="11"/>
    <x v="2"/>
    <s v="B少儿才艺"/>
    <x v="18"/>
    <x v="26"/>
    <x v="0"/>
    <n v="925"/>
    <n v="27"/>
    <n v="0.52400000000000002"/>
    <n v="0.03"/>
    <n v="271"/>
    <n v="27"/>
    <n v="0.1"/>
    <n v="0.2"/>
    <n v="54.2"/>
    <n v="0.85000000000000009"/>
    <n v="47.120000000000005"/>
    <n v="8614"/>
    <n v="405891.68000000005"/>
    <n v="2.9012039220553558E-2"/>
    <n v="26.836136279012042"/>
    <n v="14.148"/>
    <n v="96"/>
  </r>
  <r>
    <s v="教培"/>
    <s v="素质教育"/>
    <x v="11"/>
    <x v="2"/>
    <s v="B少儿才艺"/>
    <x v="14"/>
    <x v="27"/>
    <x v="1"/>
    <n v="1260"/>
    <n v="22"/>
    <n v="0.52400000000000002"/>
    <n v="0.02"/>
    <n v="202"/>
    <n v="22"/>
    <n v="0.11"/>
    <n v="0.2"/>
    <n v="40.400000000000006"/>
    <n v="0.85000000000000009"/>
    <n v="33.967058823529413"/>
    <n v="8614"/>
    <n v="292592.24470588239"/>
    <n v="2.9012039220553558E-2"/>
    <n v="36.555169417897481"/>
    <n v="26.08316941789748"/>
    <n v="104"/>
  </r>
  <r>
    <s v="教培"/>
    <s v="素质教育"/>
    <x v="11"/>
    <x v="3"/>
    <s v="C少儿才艺"/>
    <x v="19"/>
    <x v="28"/>
    <x v="1"/>
    <n v="26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17413524462449362"/>
    <n v="0.17413524462449362"/>
    <n v="0"/>
  </r>
  <r>
    <s v="教培"/>
    <s v="素质教育"/>
    <x v="11"/>
    <x v="3"/>
    <s v="C少儿才艺"/>
    <x v="20"/>
    <x v="29"/>
    <x v="0"/>
    <n v="7"/>
    <n v="0"/>
    <n v="0.52400000000000002"/>
    <n v="0"/>
    <n v="0"/>
    <n v="0"/>
    <n v="0"/>
    <n v="0.05"/>
    <n v="0"/>
    <n v="0.85000000000000009"/>
    <n v="0"/>
    <n v="4781.5"/>
    <n v="0"/>
    <n v="6.6975094086343702E-3"/>
    <n v="4.6882565860440595E-2"/>
    <n v="4.6882565860440595E-2"/>
    <n v="0"/>
  </r>
  <r>
    <s v="教培"/>
    <s v="素质教育"/>
    <x v="11"/>
    <x v="3"/>
    <s v="C少儿才艺"/>
    <x v="20"/>
    <x v="30"/>
    <x v="0"/>
    <n v="81"/>
    <n v="1"/>
    <n v="0.52400000000000002"/>
    <n v="0.01"/>
    <n v="11"/>
    <n v="1"/>
    <n v="0.09"/>
    <n v="0.05"/>
    <n v="1"/>
    <n v="0.85000000000000009"/>
    <n v="0.55999999999999994"/>
    <n v="4781.5"/>
    <n v="2677.64"/>
    <n v="6.6975094086343702E-3"/>
    <n v="0.54249826209938401"/>
    <n v="0.52400000000000002"/>
    <n v="0"/>
  </r>
  <r>
    <s v="教培"/>
    <s v="素质教育"/>
    <x v="11"/>
    <x v="3"/>
    <s v="C少儿才艺"/>
    <x v="9"/>
    <x v="31"/>
    <x v="0"/>
    <n v="69"/>
    <n v="0"/>
    <n v="0.52400000000000002"/>
    <n v="0"/>
    <n v="0"/>
    <n v="0"/>
    <n v="0"/>
    <n v="0.05"/>
    <n v="0"/>
    <n v="0.85000000000000009"/>
    <n v="0"/>
    <n v="4781.5"/>
    <n v="0"/>
    <n v="6.6975094086343702E-3"/>
    <n v="0.46212814919577155"/>
    <n v="0.46212814919577155"/>
    <n v="1"/>
  </r>
  <r>
    <s v="教培"/>
    <s v="素质教育"/>
    <x v="11"/>
    <x v="3"/>
    <s v="C少儿才艺"/>
    <x v="20"/>
    <x v="32"/>
    <x v="0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16"/>
    <x v="33"/>
    <x v="1"/>
    <n v="77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0.51570822446484654"/>
    <n v="0.51570822446484654"/>
    <n v="1"/>
  </r>
  <r>
    <s v="教培"/>
    <s v="素质教育"/>
    <x v="11"/>
    <x v="3"/>
    <s v="C少儿才艺"/>
    <x v="8"/>
    <x v="34"/>
    <x v="0"/>
    <n v="182"/>
    <n v="0"/>
    <n v="0.52400000000000002"/>
    <n v="0"/>
    <n v="21"/>
    <n v="0"/>
    <n v="0"/>
    <n v="0.05"/>
    <n v="1.05"/>
    <n v="0.85000000000000009"/>
    <n v="1.2352941176470587"/>
    <n v="4781.5"/>
    <n v="5906.5588235294108"/>
    <n v="6.6975094086343702E-3"/>
    <n v="1.2189467123714555"/>
    <n v="1.2189467123714555"/>
    <n v="7"/>
  </r>
  <r>
    <s v="教培"/>
    <s v="素质教育"/>
    <x v="11"/>
    <x v="3"/>
    <s v="C少儿才艺"/>
    <x v="20"/>
    <x v="35"/>
    <x v="0"/>
    <n v="12"/>
    <n v="0"/>
    <n v="0.52400000000000002"/>
    <n v="0"/>
    <n v="0"/>
    <n v="0"/>
    <n v="0"/>
    <n v="0.05"/>
    <n v="0"/>
    <n v="0.85000000000000009"/>
    <n v="0"/>
    <n v="4781.5"/>
    <n v="0"/>
    <n v="6.6975094086343702E-3"/>
    <n v="8.0370112903612442E-2"/>
    <n v="8.0370112903612442E-2"/>
    <n v="0"/>
  </r>
  <r>
    <s v="教培"/>
    <s v="素质教育"/>
    <x v="11"/>
    <x v="3"/>
    <s v="C少儿才艺"/>
    <x v="14"/>
    <x v="36"/>
    <x v="1"/>
    <n v="203"/>
    <n v="0"/>
    <n v="0.52400000000000002"/>
    <n v="0"/>
    <n v="18"/>
    <n v="0"/>
    <n v="0"/>
    <n v="0.05"/>
    <n v="0.9"/>
    <n v="0.85000000000000009"/>
    <n v="1.0588235294117647"/>
    <n v="4781.5"/>
    <n v="5062.7647058823532"/>
    <n v="6.6975094086343702E-3"/>
    <n v="1.3595944099527772"/>
    <n v="1.3595944099527772"/>
    <n v="2"/>
  </r>
  <r>
    <s v="教培"/>
    <s v="素质教育"/>
    <x v="11"/>
    <x v="3"/>
    <s v="C少儿才艺"/>
    <x v="21"/>
    <x v="37"/>
    <x v="1"/>
    <n v="24"/>
    <n v="0"/>
    <n v="0.52400000000000002"/>
    <n v="0"/>
    <n v="0"/>
    <n v="0"/>
    <n v="0"/>
    <n v="0.05"/>
    <n v="0"/>
    <n v="0.85000000000000009"/>
    <n v="0"/>
    <n v="4781.5"/>
    <n v="0"/>
    <n v="6.6975094086343702E-3"/>
    <n v="0.16074022580722488"/>
    <n v="0.16074022580722488"/>
    <n v="0"/>
  </r>
  <r>
    <s v="教培"/>
    <s v="素质教育"/>
    <x v="11"/>
    <x v="3"/>
    <s v="C少儿才艺"/>
    <x v="3"/>
    <x v="38"/>
    <x v="0"/>
    <n v="380"/>
    <n v="1"/>
    <n v="0.52400000000000002"/>
    <n v="0"/>
    <n v="63"/>
    <n v="1"/>
    <n v="0.02"/>
    <n v="0.05"/>
    <n v="3.1500000000000004"/>
    <n v="0.85000000000000009"/>
    <n v="3.0894117647058823"/>
    <n v="4781.5"/>
    <n v="14772.022352941176"/>
    <n v="6.6975094086343702E-3"/>
    <n v="2.5450535752810608"/>
    <n v="2.0690535752810608"/>
    <n v="47"/>
  </r>
  <r>
    <s v="教培"/>
    <s v="素质教育"/>
    <x v="11"/>
    <x v="3"/>
    <s v="C少儿才艺"/>
    <x v="22"/>
    <x v="39"/>
    <x v="1"/>
    <n v="22"/>
    <n v="0"/>
    <n v="0.52400000000000002"/>
    <n v="0"/>
    <n v="0"/>
    <n v="0"/>
    <n v="0"/>
    <n v="0.05"/>
    <n v="0"/>
    <n v="0.85000000000000009"/>
    <n v="0"/>
    <n v="4781.5"/>
    <n v="0"/>
    <n v="6.6975094086343702E-3"/>
    <n v="0.14734520698995615"/>
    <n v="0.14734520698995615"/>
    <n v="0"/>
  </r>
  <r>
    <s v="教培"/>
    <s v="素质教育"/>
    <x v="11"/>
    <x v="3"/>
    <s v="C少儿才艺"/>
    <x v="23"/>
    <x v="40"/>
    <x v="1"/>
    <n v="153"/>
    <n v="0"/>
    <n v="0.52400000000000002"/>
    <n v="0"/>
    <n v="29"/>
    <n v="0"/>
    <n v="0"/>
    <n v="0.05"/>
    <n v="1.4500000000000002"/>
    <n v="0.85000000000000009"/>
    <n v="1.7058823529411764"/>
    <n v="4781.5"/>
    <n v="8156.6764705882351"/>
    <n v="6.6975094086343702E-3"/>
    <n v="1.0247189395210587"/>
    <n v="1.0247189395210587"/>
    <n v="4"/>
  </r>
  <r>
    <s v="教培"/>
    <s v="素质教育"/>
    <x v="11"/>
    <x v="3"/>
    <s v="C少儿才艺"/>
    <x v="14"/>
    <x v="41"/>
    <x v="1"/>
    <n v="809"/>
    <n v="1"/>
    <n v="0.52400000000000002"/>
    <n v="0"/>
    <n v="109"/>
    <n v="1"/>
    <n v="0.01"/>
    <n v="0.05"/>
    <n v="5.45"/>
    <n v="0.85000000000000009"/>
    <n v="5.7952941176470585"/>
    <n v="4781.5"/>
    <n v="27710.198823529408"/>
    <n v="6.6975094086343702E-3"/>
    <n v="5.4182851115852051"/>
    <n v="4.9422851115852051"/>
    <n v="15"/>
  </r>
  <r>
    <s v="教培"/>
    <s v="素质教育"/>
    <x v="11"/>
    <x v="3"/>
    <s v="C少儿才艺"/>
    <x v="12"/>
    <x v="42"/>
    <x v="0"/>
    <n v="13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8.7067622312246809E-2"/>
    <n v="8.7067622312246809E-2"/>
    <n v="0"/>
  </r>
  <r>
    <s v="教培"/>
    <s v="素质教育"/>
    <x v="11"/>
    <x v="3"/>
    <s v="C少儿才艺"/>
    <x v="20"/>
    <x v="43"/>
    <x v="0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13"/>
    <x v="44"/>
    <x v="1"/>
    <n v="68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45543063978713716"/>
    <n v="0.45543063978713716"/>
    <n v="2"/>
  </r>
  <r>
    <s v="教培"/>
    <s v="素质教育"/>
    <x v="11"/>
    <x v="3"/>
    <s v="C少儿才艺"/>
    <x v="5"/>
    <x v="45"/>
    <x v="0"/>
    <n v="95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6362633938202652"/>
    <n v="0.6362633938202652"/>
    <n v="0"/>
  </r>
  <r>
    <s v="教培"/>
    <s v="素质教育"/>
    <x v="11"/>
    <x v="3"/>
    <s v="C少儿才艺"/>
    <x v="12"/>
    <x v="46"/>
    <x v="0"/>
    <n v="34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22771531989356858"/>
    <n v="0.22771531989356858"/>
    <n v="0"/>
  </r>
  <r>
    <s v="教培"/>
    <s v="素质教育"/>
    <x v="11"/>
    <x v="3"/>
    <s v="C少儿才艺"/>
    <x v="24"/>
    <x v="47"/>
    <x v="1"/>
    <n v="56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37506052688352476"/>
    <n v="0.37506052688352476"/>
    <n v="0"/>
  </r>
  <r>
    <s v="教培"/>
    <s v="素质教育"/>
    <x v="11"/>
    <x v="3"/>
    <s v="C少儿才艺"/>
    <x v="24"/>
    <x v="48"/>
    <x v="1"/>
    <n v="29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19422777285039675"/>
    <n v="0.19422777285039675"/>
    <n v="0"/>
  </r>
  <r>
    <s v="教培"/>
    <s v="素质教育"/>
    <x v="11"/>
    <x v="3"/>
    <s v="C少儿才艺"/>
    <x v="25"/>
    <x v="49"/>
    <x v="1"/>
    <n v="164"/>
    <n v="3"/>
    <n v="0.52400000000000002"/>
    <n v="0.02"/>
    <n v="74"/>
    <n v="3"/>
    <n v="0.04"/>
    <n v="0.05"/>
    <n v="3.7"/>
    <n v="0.85000000000000009"/>
    <n v="2.5035294117647058"/>
    <n v="4781.5"/>
    <n v="11970.625882352941"/>
    <n v="6.6975094086343702E-3"/>
    <n v="1.0983915430160367"/>
    <n v="1.5720000000000001"/>
    <n v="14"/>
  </r>
  <r>
    <s v="教培"/>
    <s v="素质教育"/>
    <x v="11"/>
    <x v="3"/>
    <s v="C少儿才艺"/>
    <x v="20"/>
    <x v="50"/>
    <x v="0"/>
    <n v="4"/>
    <n v="0"/>
    <n v="0.52400000000000002"/>
    <n v="0"/>
    <n v="0"/>
    <n v="0"/>
    <n v="0"/>
    <n v="0.05"/>
    <n v="0"/>
    <n v="0.85000000000000009"/>
    <n v="0"/>
    <n v="4781.5"/>
    <n v="0"/>
    <n v="6.6975094086343702E-3"/>
    <n v="2.6790037634537481E-2"/>
    <n v="2.6790037634537481E-2"/>
    <n v="0"/>
  </r>
  <r>
    <s v="教培"/>
    <s v="素质教育"/>
    <x v="11"/>
    <x v="3"/>
    <s v="C少儿才艺"/>
    <x v="4"/>
    <x v="51"/>
    <x v="1"/>
    <n v="96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64296090322889954"/>
    <n v="0.64296090322889954"/>
    <n v="3"/>
  </r>
  <r>
    <s v="教培"/>
    <s v="素质教育"/>
    <x v="11"/>
    <x v="3"/>
    <s v="C少儿才艺"/>
    <x v="8"/>
    <x v="52"/>
    <x v="0"/>
    <n v="181"/>
    <n v="1"/>
    <n v="0.52400000000000002"/>
    <n v="0.01"/>
    <n v="28"/>
    <n v="1"/>
    <n v="0.04"/>
    <n v="0.05"/>
    <n v="1.4000000000000001"/>
    <n v="0.85000000000000009"/>
    <n v="1.0305882352941176"/>
    <n v="4781.5"/>
    <n v="4927.7576470588228"/>
    <n v="6.6975094086343702E-3"/>
    <n v="1.2122492029628209"/>
    <n v="0.73624920296282093"/>
    <n v="1"/>
  </r>
  <r>
    <s v="教培"/>
    <s v="素质教育"/>
    <x v="11"/>
    <x v="3"/>
    <s v="C少儿才艺"/>
    <x v="3"/>
    <x v="53"/>
    <x v="0"/>
    <n v="80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53580075269074956"/>
    <n v="0.53580075269074956"/>
    <n v="0"/>
  </r>
  <r>
    <s v="教培"/>
    <s v="素质教育"/>
    <x v="11"/>
    <x v="3"/>
    <s v="C少儿才艺"/>
    <x v="25"/>
    <x v="54"/>
    <x v="1"/>
    <n v="2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1.339501881726874E-2"/>
    <n v="1.339501881726874E-2"/>
    <n v="0"/>
  </r>
  <r>
    <s v="教培"/>
    <s v="素质教育"/>
    <x v="11"/>
    <x v="3"/>
    <s v="C少儿才艺"/>
    <x v="20"/>
    <x v="55"/>
    <x v="0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10"/>
    <x v="56"/>
    <x v="0"/>
    <n v="205"/>
    <n v="0"/>
    <n v="0.52400000000000002"/>
    <n v="0"/>
    <n v="18"/>
    <n v="0"/>
    <n v="0"/>
    <n v="0.05"/>
    <n v="0.9"/>
    <n v="0.85000000000000009"/>
    <n v="1.0588235294117647"/>
    <n v="4781.5"/>
    <n v="5062.7647058823532"/>
    <n v="6.6975094086343702E-3"/>
    <n v="1.3729894287700459"/>
    <n v="1.3729894287700459"/>
    <n v="0"/>
  </r>
  <r>
    <s v="教培"/>
    <s v="素质教育"/>
    <x v="11"/>
    <x v="3"/>
    <s v="C少儿才艺"/>
    <x v="6"/>
    <x v="57"/>
    <x v="0"/>
    <n v="52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34827048924898724"/>
    <n v="0.34827048924898724"/>
    <n v="1"/>
  </r>
  <r>
    <s v="教培"/>
    <s v="素质教育"/>
    <x v="11"/>
    <x v="3"/>
    <s v="C少儿才艺"/>
    <x v="19"/>
    <x v="58"/>
    <x v="1"/>
    <n v="17"/>
    <n v="0"/>
    <n v="0.52400000000000002"/>
    <n v="0"/>
    <n v="0"/>
    <n v="0"/>
    <n v="0"/>
    <n v="0.05"/>
    <n v="0"/>
    <n v="0.85000000000000009"/>
    <n v="0"/>
    <n v="4781.5"/>
    <n v="0"/>
    <n v="6.6975094086343702E-3"/>
    <n v="0.11385765994678429"/>
    <n v="0.11385765994678429"/>
    <n v="0"/>
  </r>
  <r>
    <s v="教培"/>
    <s v="素质教育"/>
    <x v="11"/>
    <x v="3"/>
    <s v="C少儿才艺"/>
    <x v="25"/>
    <x v="59"/>
    <x v="1"/>
    <n v="49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32817796102308416"/>
    <n v="0.32817796102308416"/>
    <n v="1"/>
  </r>
  <r>
    <s v="教培"/>
    <s v="素质教育"/>
    <x v="11"/>
    <x v="3"/>
    <s v="C少儿才艺"/>
    <x v="19"/>
    <x v="60"/>
    <x v="1"/>
    <n v="71"/>
    <n v="0"/>
    <n v="0.52400000000000002"/>
    <n v="0"/>
    <n v="17"/>
    <n v="0"/>
    <n v="0"/>
    <n v="0.05"/>
    <n v="0.85000000000000009"/>
    <n v="0.85000000000000009"/>
    <n v="1"/>
    <n v="4781.5"/>
    <n v="4781.5"/>
    <n v="6.6975094086343702E-3"/>
    <n v="0.47552316801304029"/>
    <n v="0.47552316801304029"/>
    <n v="1"/>
  </r>
  <r>
    <s v="教培"/>
    <s v="素质教育"/>
    <x v="11"/>
    <x v="3"/>
    <s v="C少儿才艺"/>
    <x v="20"/>
    <x v="61"/>
    <x v="0"/>
    <n v="3"/>
    <n v="0"/>
    <n v="0.52400000000000002"/>
    <n v="0"/>
    <n v="0"/>
    <n v="0"/>
    <n v="0"/>
    <n v="0.05"/>
    <n v="0"/>
    <n v="0.85000000000000009"/>
    <n v="0"/>
    <n v="4781.5"/>
    <n v="0"/>
    <n v="6.6975094086343702E-3"/>
    <n v="2.0092528225903111E-2"/>
    <n v="2.0092528225903111E-2"/>
    <n v="0"/>
  </r>
  <r>
    <s v="教培"/>
    <s v="素质教育"/>
    <x v="11"/>
    <x v="3"/>
    <s v="C少儿才艺"/>
    <x v="26"/>
    <x v="62"/>
    <x v="1"/>
    <n v="387"/>
    <n v="1"/>
    <n v="0.52400000000000002"/>
    <n v="0"/>
    <n v="80"/>
    <n v="1"/>
    <n v="0.01"/>
    <n v="0.05"/>
    <n v="4"/>
    <n v="0.85000000000000009"/>
    <n v="4.0894117647058819"/>
    <n v="4781.5"/>
    <n v="19553.522352941174"/>
    <n v="6.6975094086343702E-3"/>
    <n v="2.5919361411415012"/>
    <n v="2.1159361411415012"/>
    <n v="19"/>
  </r>
  <r>
    <s v="教培"/>
    <s v="素质教育"/>
    <x v="11"/>
    <x v="3"/>
    <s v="C少儿才艺"/>
    <x v="12"/>
    <x v="63"/>
    <x v="0"/>
    <n v="43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28799290457127791"/>
    <n v="0.28799290457127791"/>
    <n v="0"/>
  </r>
  <r>
    <s v="教培"/>
    <s v="素质教育"/>
    <x v="11"/>
    <x v="3"/>
    <s v="C少儿才艺"/>
    <x v="16"/>
    <x v="64"/>
    <x v="1"/>
    <n v="213"/>
    <n v="0"/>
    <n v="0.52400000000000002"/>
    <n v="0"/>
    <n v="36"/>
    <n v="0"/>
    <n v="0"/>
    <n v="0.05"/>
    <n v="1.8"/>
    <n v="0.85000000000000009"/>
    <n v="2.1176470588235294"/>
    <n v="4781.5"/>
    <n v="10125.529411764706"/>
    <n v="6.6975094086343702E-3"/>
    <n v="1.4265695040391209"/>
    <n v="1.4265695040391209"/>
    <n v="4"/>
  </r>
  <r>
    <s v="教培"/>
    <s v="素质教育"/>
    <x v="11"/>
    <x v="3"/>
    <s v="C少儿才艺"/>
    <x v="20"/>
    <x v="65"/>
    <x v="0"/>
    <n v="18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12055516935541866"/>
    <n v="0.12055516935541866"/>
    <n v="1"/>
  </r>
  <r>
    <s v="教培"/>
    <s v="素质教育"/>
    <x v="11"/>
    <x v="3"/>
    <s v="C少儿才艺"/>
    <x v="25"/>
    <x v="66"/>
    <x v="1"/>
    <n v="3"/>
    <n v="0"/>
    <n v="0.52400000000000002"/>
    <n v="0"/>
    <n v="0"/>
    <n v="0"/>
    <n v="0"/>
    <n v="0.05"/>
    <n v="0"/>
    <n v="0.85000000000000009"/>
    <n v="0"/>
    <n v="4781.5"/>
    <n v="0"/>
    <n v="6.6975094086343702E-3"/>
    <n v="2.0092528225903111E-2"/>
    <n v="2.0092528225903111E-2"/>
    <n v="0"/>
  </r>
  <r>
    <s v="教培"/>
    <s v="素质教育"/>
    <x v="11"/>
    <x v="3"/>
    <s v="C少儿才艺"/>
    <x v="25"/>
    <x v="67"/>
    <x v="1"/>
    <n v="28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18753026344176238"/>
    <n v="0.18753026344176238"/>
    <n v="2"/>
  </r>
  <r>
    <s v="教培"/>
    <s v="素质教育"/>
    <x v="11"/>
    <x v="3"/>
    <s v="C少儿才艺"/>
    <x v="10"/>
    <x v="68"/>
    <x v="0"/>
    <n v="227"/>
    <n v="0"/>
    <n v="0.52400000000000002"/>
    <n v="0"/>
    <n v="22"/>
    <n v="0"/>
    <n v="0"/>
    <n v="0.05"/>
    <n v="1.1000000000000001"/>
    <n v="0.85000000000000009"/>
    <n v="1.2941176470588236"/>
    <n v="4781.5"/>
    <n v="6187.8235294117649"/>
    <n v="6.6975094086343702E-3"/>
    <n v="1.5203346357600021"/>
    <n v="1.5203346357600021"/>
    <n v="1"/>
  </r>
  <r>
    <s v="教培"/>
    <s v="素质教育"/>
    <x v="11"/>
    <x v="3"/>
    <s v="C少儿才艺"/>
    <x v="27"/>
    <x v="69"/>
    <x v="1"/>
    <n v="55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0.36836301747489036"/>
    <n v="0.36836301747489036"/>
    <n v="0"/>
  </r>
  <r>
    <s v="教培"/>
    <s v="素质教育"/>
    <x v="11"/>
    <x v="3"/>
    <s v="C少儿才艺"/>
    <x v="22"/>
    <x v="70"/>
    <x v="1"/>
    <n v="157"/>
    <n v="9"/>
    <n v="0.52400000000000002"/>
    <n v="0.06"/>
    <n v="43"/>
    <n v="9"/>
    <n v="0.21"/>
    <n v="0.05"/>
    <n v="9"/>
    <n v="0.85000000000000009"/>
    <n v="5.0399999999999991"/>
    <n v="4781.5"/>
    <n v="24098.759999999995"/>
    <n v="6.6975094086343702E-3"/>
    <n v="1.0515089771555961"/>
    <n v="4.7160000000000002"/>
    <n v="9"/>
  </r>
  <r>
    <s v="教培"/>
    <s v="素质教育"/>
    <x v="11"/>
    <x v="3"/>
    <s v="C少儿才艺"/>
    <x v="24"/>
    <x v="71"/>
    <x v="1"/>
    <n v="68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0.45543063978713716"/>
    <n v="0.45543063978713716"/>
    <n v="1"/>
  </r>
  <r>
    <s v="教培"/>
    <s v="素质教育"/>
    <x v="11"/>
    <x v="3"/>
    <s v="C少儿才艺"/>
    <x v="4"/>
    <x v="72"/>
    <x v="1"/>
    <n v="41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27459788575400917"/>
    <n v="0.27459788575400917"/>
    <n v="2"/>
  </r>
  <r>
    <s v="教培"/>
    <s v="素质教育"/>
    <x v="11"/>
    <x v="3"/>
    <s v="C少儿才艺"/>
    <x v="4"/>
    <x v="73"/>
    <x v="1"/>
    <n v="49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32817796102308416"/>
    <n v="0.32817796102308416"/>
    <n v="0"/>
  </r>
  <r>
    <s v="教培"/>
    <s v="素质教育"/>
    <x v="11"/>
    <x v="3"/>
    <s v="C少儿才艺"/>
    <x v="24"/>
    <x v="74"/>
    <x v="1"/>
    <n v="188"/>
    <n v="1"/>
    <n v="0.52400000000000002"/>
    <n v="0.01"/>
    <n v="35"/>
    <n v="1"/>
    <n v="0.03"/>
    <n v="0.05"/>
    <n v="1.75"/>
    <n v="0.85000000000000009"/>
    <n v="1.4423529411764704"/>
    <n v="4781.5"/>
    <n v="6896.6105882352931"/>
    <n v="6.6975094086343702E-3"/>
    <n v="1.2591317688232615"/>
    <n v="0.78313176882326152"/>
    <n v="5"/>
  </r>
  <r>
    <s v="教培"/>
    <s v="素质教育"/>
    <x v="11"/>
    <x v="3"/>
    <s v="C少儿才艺"/>
    <x v="25"/>
    <x v="75"/>
    <x v="1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7"/>
    <x v="76"/>
    <x v="0"/>
    <n v="69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46212814919577155"/>
    <n v="0.46212814919577155"/>
    <n v="3"/>
  </r>
  <r>
    <s v="教培"/>
    <s v="素质教育"/>
    <x v="11"/>
    <x v="3"/>
    <s v="C少儿才艺"/>
    <x v="6"/>
    <x v="77"/>
    <x v="0"/>
    <n v="93"/>
    <n v="0"/>
    <n v="0.52400000000000002"/>
    <n v="0"/>
    <n v="13"/>
    <n v="0"/>
    <n v="0"/>
    <n v="0.05"/>
    <n v="0.65"/>
    <n v="0.85000000000000009"/>
    <n v="0.76470588235294112"/>
    <n v="4781.5"/>
    <n v="3656.4411764705878"/>
    <n v="6.6975094086343702E-3"/>
    <n v="0.62286837500299641"/>
    <n v="0.62286837500299641"/>
    <n v="2"/>
  </r>
  <r>
    <s v="教培"/>
    <s v="素质教育"/>
    <x v="11"/>
    <x v="3"/>
    <s v="C少儿才艺"/>
    <x v="4"/>
    <x v="78"/>
    <x v="1"/>
    <n v="109"/>
    <n v="0"/>
    <n v="0.52400000000000002"/>
    <n v="0"/>
    <n v="16"/>
    <n v="0"/>
    <n v="0"/>
    <n v="0.05"/>
    <n v="0.8"/>
    <n v="0.85000000000000009"/>
    <n v="0.94117647058823528"/>
    <n v="4781.5"/>
    <n v="4500.2352941176468"/>
    <n v="6.6975094086343702E-3"/>
    <n v="0.73002852554114639"/>
    <n v="0.73002852554114639"/>
    <n v="1"/>
  </r>
  <r>
    <s v="教培"/>
    <s v="素质教育"/>
    <x v="11"/>
    <x v="3"/>
    <s v="C少儿才艺"/>
    <x v="9"/>
    <x v="79"/>
    <x v="0"/>
    <n v="90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60277584677709328"/>
    <n v="0.60277584677709328"/>
    <n v="2"/>
  </r>
  <r>
    <s v="教培"/>
    <s v="素质教育"/>
    <x v="11"/>
    <x v="3"/>
    <s v="C少儿才艺"/>
    <x v="2"/>
    <x v="80"/>
    <x v="1"/>
    <n v="451"/>
    <n v="6"/>
    <n v="0.52400000000000002"/>
    <n v="0.01"/>
    <n v="66"/>
    <n v="6"/>
    <n v="0.09"/>
    <n v="0.05"/>
    <n v="6"/>
    <n v="0.85000000000000009"/>
    <n v="3.3599999999999994"/>
    <n v="4781.5"/>
    <n v="16065.839999999997"/>
    <n v="6.6975094086343702E-3"/>
    <n v="3.0205767432941011"/>
    <n v="3.1440000000000001"/>
    <n v="12"/>
  </r>
  <r>
    <s v="教培"/>
    <s v="素质教育"/>
    <x v="11"/>
    <x v="3"/>
    <s v="C少儿才艺"/>
    <x v="16"/>
    <x v="81"/>
    <x v="1"/>
    <n v="282"/>
    <n v="0"/>
    <n v="0.52400000000000002"/>
    <n v="0"/>
    <n v="36"/>
    <n v="0"/>
    <n v="0"/>
    <n v="0.05"/>
    <n v="1.8"/>
    <n v="0.85000000000000009"/>
    <n v="2.1176470588235294"/>
    <n v="4781.5"/>
    <n v="10125.529411764706"/>
    <n v="6.6975094086343702E-3"/>
    <n v="1.8886976532348925"/>
    <n v="1.8886976532348925"/>
    <n v="9"/>
  </r>
  <r>
    <s v="教培"/>
    <s v="素质教育"/>
    <x v="11"/>
    <x v="3"/>
    <s v="C少儿才艺"/>
    <x v="25"/>
    <x v="82"/>
    <x v="1"/>
    <n v="7"/>
    <n v="0"/>
    <n v="0.52400000000000002"/>
    <n v="0"/>
    <n v="0"/>
    <n v="0"/>
    <n v="0"/>
    <n v="0.05"/>
    <n v="0"/>
    <n v="0.85000000000000009"/>
    <n v="0"/>
    <n v="4781.5"/>
    <n v="0"/>
    <n v="6.6975094086343702E-3"/>
    <n v="4.6882565860440595E-2"/>
    <n v="4.6882565860440595E-2"/>
    <n v="1"/>
  </r>
  <r>
    <s v="教培"/>
    <s v="素质教育"/>
    <x v="11"/>
    <x v="3"/>
    <s v="C少儿才艺"/>
    <x v="19"/>
    <x v="84"/>
    <x v="1"/>
    <n v="19"/>
    <n v="0"/>
    <n v="0.52400000000000002"/>
    <n v="0"/>
    <n v="0"/>
    <n v="0"/>
    <n v="0"/>
    <n v="0.05"/>
    <n v="0"/>
    <n v="0.85000000000000009"/>
    <n v="0"/>
    <n v="4781.5"/>
    <n v="0"/>
    <n v="6.6975094086343702E-3"/>
    <n v="0.12725267876405302"/>
    <n v="0.12725267876405302"/>
    <n v="0"/>
  </r>
  <r>
    <s v="教培"/>
    <s v="素质教育"/>
    <x v="11"/>
    <x v="3"/>
    <s v="C少儿才艺"/>
    <x v="25"/>
    <x v="85"/>
    <x v="1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5"/>
    <x v="86"/>
    <x v="0"/>
    <n v="365"/>
    <n v="1"/>
    <n v="0.52400000000000002"/>
    <n v="0"/>
    <n v="36"/>
    <n v="1"/>
    <n v="0.03"/>
    <n v="0.05"/>
    <n v="1.8"/>
    <n v="0.85000000000000009"/>
    <n v="1.5011764705882351"/>
    <n v="4781.5"/>
    <n v="7177.8752941176463"/>
    <n v="6.6975094086343702E-3"/>
    <n v="2.4445909341515453"/>
    <n v="1.9685909341515453"/>
    <n v="26"/>
  </r>
  <r>
    <s v="教培"/>
    <s v="素质教育"/>
    <x v="11"/>
    <x v="3"/>
    <s v="C少儿才艺"/>
    <x v="28"/>
    <x v="87"/>
    <x v="2"/>
    <n v="843"/>
    <n v="0"/>
    <n v="0.52400000000000002"/>
    <n v="0"/>
    <n v="0"/>
    <n v="0"/>
    <n v="0"/>
    <n v="0.05"/>
    <n v="0"/>
    <n v="0.85000000000000009"/>
    <n v="0"/>
    <n v="4781.5"/>
    <n v="0"/>
    <n v="6.6975094086343702E-3"/>
    <n v="5.6460004314787744"/>
    <n v="5.6460004314787744"/>
    <n v="0"/>
  </r>
  <r>
    <s v="教培"/>
    <s v="素质教育"/>
    <x v="11"/>
    <x v="3"/>
    <s v="C少儿才艺"/>
    <x v="8"/>
    <x v="88"/>
    <x v="0"/>
    <n v="121"/>
    <n v="0"/>
    <n v="0.52400000000000002"/>
    <n v="0"/>
    <n v="18"/>
    <n v="0"/>
    <n v="0"/>
    <n v="0.05"/>
    <n v="0.9"/>
    <n v="0.85000000000000009"/>
    <n v="1.0588235294117647"/>
    <n v="4781.5"/>
    <n v="5062.7647058823532"/>
    <n v="6.6975094086343702E-3"/>
    <n v="0.81039863844475879"/>
    <n v="0.81039863844475879"/>
    <n v="2"/>
  </r>
  <r>
    <s v="教培"/>
    <s v="素质教育"/>
    <x v="11"/>
    <x v="3"/>
    <s v="C少儿才艺"/>
    <x v="29"/>
    <x v="89"/>
    <x v="1"/>
    <n v="103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68984346908934013"/>
    <n v="0.68984346908934013"/>
    <n v="4"/>
  </r>
  <r>
    <s v="教培"/>
    <s v="素质教育"/>
    <x v="11"/>
    <x v="3"/>
    <s v="C少儿才艺"/>
    <x v="25"/>
    <x v="90"/>
    <x v="1"/>
    <n v="4"/>
    <n v="0"/>
    <n v="0.52400000000000002"/>
    <n v="0"/>
    <n v="0"/>
    <n v="0"/>
    <n v="0"/>
    <n v="0.05"/>
    <n v="0"/>
    <n v="0.85000000000000009"/>
    <n v="0"/>
    <n v="4781.5"/>
    <n v="0"/>
    <n v="6.6975094086343702E-3"/>
    <n v="2.6790037634537481E-2"/>
    <n v="2.6790037634537481E-2"/>
    <n v="0"/>
  </r>
  <r>
    <s v="教培"/>
    <s v="素质教育"/>
    <x v="11"/>
    <x v="3"/>
    <s v="C少儿才艺"/>
    <x v="23"/>
    <x v="91"/>
    <x v="1"/>
    <n v="108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0.72333101613251194"/>
    <n v="0.72333101613251194"/>
    <n v="0"/>
  </r>
  <r>
    <s v="教培"/>
    <s v="素质教育"/>
    <x v="11"/>
    <x v="3"/>
    <s v="C少儿才艺"/>
    <x v="21"/>
    <x v="92"/>
    <x v="1"/>
    <n v="41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27459788575400917"/>
    <n v="0.27459788575400917"/>
    <n v="0"/>
  </r>
  <r>
    <s v="教培"/>
    <s v="素质教育"/>
    <x v="11"/>
    <x v="3"/>
    <s v="C少儿才艺"/>
    <x v="16"/>
    <x v="93"/>
    <x v="1"/>
    <n v="266"/>
    <n v="0"/>
    <n v="0.52400000000000002"/>
    <n v="0"/>
    <n v="24"/>
    <n v="0"/>
    <n v="0"/>
    <n v="0.05"/>
    <n v="1.2000000000000002"/>
    <n v="0.85000000000000009"/>
    <n v="1.411764705882353"/>
    <n v="4781.5"/>
    <n v="6750.3529411764712"/>
    <n v="6.6975094086343702E-3"/>
    <n v="1.7815375026967424"/>
    <n v="1.7815375026967424"/>
    <n v="1"/>
  </r>
  <r>
    <s v="教培"/>
    <s v="素质教育"/>
    <x v="11"/>
    <x v="3"/>
    <s v="C少儿才艺"/>
    <x v="24"/>
    <x v="94"/>
    <x v="1"/>
    <n v="89"/>
    <n v="0"/>
    <n v="0.52400000000000002"/>
    <n v="0"/>
    <n v="26"/>
    <n v="0"/>
    <n v="0"/>
    <n v="0.05"/>
    <n v="1.3"/>
    <n v="0.85000000000000009"/>
    <n v="1.5294117647058822"/>
    <n v="4781.5"/>
    <n v="7312.8823529411757"/>
    <n v="6.6975094086343702E-3"/>
    <n v="0.59607833736845894"/>
    <n v="0.59607833736845894"/>
    <n v="0"/>
  </r>
  <r>
    <s v="教培"/>
    <s v="素质教育"/>
    <x v="11"/>
    <x v="3"/>
    <s v="C少儿才艺"/>
    <x v="24"/>
    <x v="95"/>
    <x v="1"/>
    <n v="256"/>
    <n v="4"/>
    <n v="0.52400000000000002"/>
    <n v="0.02"/>
    <n v="81"/>
    <n v="4"/>
    <n v="0.05"/>
    <n v="0.05"/>
    <n v="4.05"/>
    <n v="0.85000000000000009"/>
    <n v="2.2988235294117643"/>
    <n v="4781.5"/>
    <n v="10991.824705882351"/>
    <n v="6.6975094086343702E-3"/>
    <n v="1.7145624086103988"/>
    <n v="2.0960000000000001"/>
    <n v="41"/>
  </r>
  <r>
    <s v="教培"/>
    <s v="素质教育"/>
    <x v="11"/>
    <x v="3"/>
    <s v="C少儿才艺"/>
    <x v="25"/>
    <x v="96"/>
    <x v="1"/>
    <n v="7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4.6882565860440595E-2"/>
    <n v="4.6882565860440595E-2"/>
    <n v="0"/>
  </r>
  <r>
    <s v="教培"/>
    <s v="素质教育"/>
    <x v="11"/>
    <x v="3"/>
    <s v="C少儿才艺"/>
    <x v="6"/>
    <x v="97"/>
    <x v="0"/>
    <n v="101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0.67644845027207134"/>
    <n v="0.67644845027207134"/>
    <n v="3"/>
  </r>
  <r>
    <s v="教培"/>
    <s v="素质教育"/>
    <x v="11"/>
    <x v="3"/>
    <s v="C少儿才艺"/>
    <x v="15"/>
    <x v="98"/>
    <x v="1"/>
    <n v="155"/>
    <n v="0"/>
    <n v="0.52400000000000002"/>
    <n v="0"/>
    <n v="27"/>
    <n v="0"/>
    <n v="0"/>
    <n v="0.05"/>
    <n v="1.35"/>
    <n v="0.85000000000000009"/>
    <n v="1.588235294117647"/>
    <n v="4781.5"/>
    <n v="7594.1470588235288"/>
    <n v="6.6975094086343702E-3"/>
    <n v="1.0381139583383274"/>
    <n v="1.0381139583383274"/>
    <n v="12"/>
  </r>
  <r>
    <s v="教培"/>
    <s v="素质教育"/>
    <x v="11"/>
    <x v="3"/>
    <s v="C少儿才艺"/>
    <x v="25"/>
    <x v="99"/>
    <x v="1"/>
    <n v="14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9.376513172088119E-2"/>
    <n v="9.376513172088119E-2"/>
    <n v="0"/>
  </r>
  <r>
    <s v="教培"/>
    <s v="素质教育"/>
    <x v="11"/>
    <x v="3"/>
    <s v="C少儿才艺"/>
    <x v="19"/>
    <x v="100"/>
    <x v="1"/>
    <n v="409"/>
    <n v="9"/>
    <n v="0.52400000000000002"/>
    <n v="0.02"/>
    <n v="126"/>
    <n v="9"/>
    <n v="7.0000000000000007E-2"/>
    <n v="0.05"/>
    <n v="9"/>
    <n v="0.85000000000000009"/>
    <n v="5.0399999999999991"/>
    <n v="4781.5"/>
    <n v="24098.759999999995"/>
    <n v="6.6975094086343702E-3"/>
    <n v="2.7392813481314575"/>
    <n v="4.7160000000000002"/>
    <n v="31"/>
  </r>
  <r>
    <s v="教培"/>
    <s v="素质教育"/>
    <x v="11"/>
    <x v="3"/>
    <s v="C少儿才艺"/>
    <x v="26"/>
    <x v="101"/>
    <x v="1"/>
    <n v="351"/>
    <n v="2"/>
    <n v="0.52400000000000002"/>
    <n v="0.01"/>
    <n v="46"/>
    <n v="2"/>
    <n v="0.04"/>
    <n v="0.05"/>
    <n v="2.3000000000000003"/>
    <n v="0.85000000000000009"/>
    <n v="1.4729411764705884"/>
    <n v="4781.5"/>
    <n v="7042.8682352941187"/>
    <n v="6.6975094086343702E-3"/>
    <n v="2.3508258024306641"/>
    <n v="1.3988258024306641"/>
    <n v="19"/>
  </r>
  <r>
    <s v="教培"/>
    <s v="素质教育"/>
    <x v="11"/>
    <x v="3"/>
    <s v="C少儿才艺"/>
    <x v="16"/>
    <x v="102"/>
    <x v="1"/>
    <n v="175"/>
    <n v="1"/>
    <n v="0.52400000000000002"/>
    <n v="0.01"/>
    <n v="17"/>
    <n v="1"/>
    <n v="0.06"/>
    <n v="0.05"/>
    <n v="1"/>
    <n v="0.85000000000000009"/>
    <n v="0.55999999999999994"/>
    <n v="4781.5"/>
    <n v="2677.64"/>
    <n v="6.6975094086343702E-3"/>
    <n v="1.1720641465110149"/>
    <n v="0.69606414651101489"/>
    <n v="3"/>
  </r>
  <r>
    <s v="教培"/>
    <s v="素质教育"/>
    <x v="11"/>
    <x v="3"/>
    <s v="C少儿才艺"/>
    <x v="15"/>
    <x v="103"/>
    <x v="1"/>
    <n v="39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26120286693674044"/>
    <n v="0.26120286693674044"/>
    <n v="0"/>
  </r>
  <r>
    <s v="教培"/>
    <s v="素质教育"/>
    <x v="11"/>
    <x v="3"/>
    <s v="C少儿才艺"/>
    <x v="25"/>
    <x v="104"/>
    <x v="1"/>
    <n v="26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17413524462449362"/>
    <n v="0.17413524462449362"/>
    <n v="0"/>
  </r>
  <r>
    <s v="教培"/>
    <s v="素质教育"/>
    <x v="11"/>
    <x v="3"/>
    <s v="C少儿才艺"/>
    <x v="5"/>
    <x v="105"/>
    <x v="0"/>
    <n v="298"/>
    <n v="1"/>
    <n v="0.52400000000000002"/>
    <n v="0"/>
    <n v="82"/>
    <n v="1"/>
    <n v="0.01"/>
    <n v="0.05"/>
    <n v="4.1000000000000005"/>
    <n v="0.85000000000000009"/>
    <n v="4.2070588235294117"/>
    <n v="4781.5"/>
    <n v="20116.05176470588"/>
    <n v="6.6975094086343702E-3"/>
    <n v="1.9958578037730423"/>
    <n v="1.5198578037730424"/>
    <n v="24"/>
  </r>
  <r>
    <s v="教培"/>
    <s v="素质教育"/>
    <x v="11"/>
    <x v="3"/>
    <s v="C少儿才艺"/>
    <x v="22"/>
    <x v="106"/>
    <x v="1"/>
    <n v="21"/>
    <n v="0"/>
    <n v="0.52400000000000002"/>
    <n v="0"/>
    <n v="0"/>
    <n v="0"/>
    <n v="0"/>
    <n v="0.05"/>
    <n v="0"/>
    <n v="0.85000000000000009"/>
    <n v="0"/>
    <n v="4781.5"/>
    <n v="0"/>
    <n v="6.6975094086343702E-3"/>
    <n v="0.14064769758132178"/>
    <n v="0.14064769758132178"/>
    <n v="0"/>
  </r>
  <r>
    <s v="教培"/>
    <s v="素质教育"/>
    <x v="11"/>
    <x v="3"/>
    <s v="C少儿才艺"/>
    <x v="29"/>
    <x v="107"/>
    <x v="1"/>
    <n v="58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38845554570079349"/>
    <n v="0.38845554570079349"/>
    <n v="1"/>
  </r>
  <r>
    <s v="教培"/>
    <s v="素质教育"/>
    <x v="11"/>
    <x v="3"/>
    <s v="C少儿才艺"/>
    <x v="21"/>
    <x v="108"/>
    <x v="1"/>
    <n v="18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12055516935541866"/>
    <n v="0.12055516935541866"/>
    <n v="0"/>
  </r>
  <r>
    <s v="教培"/>
    <s v="素质教育"/>
    <x v="11"/>
    <x v="3"/>
    <s v="C少儿才艺"/>
    <x v="25"/>
    <x v="109"/>
    <x v="1"/>
    <n v="8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5.3580075269074962E-2"/>
    <n v="5.3580075269074962E-2"/>
    <n v="0"/>
  </r>
  <r>
    <s v="教培"/>
    <s v="素质教育"/>
    <x v="11"/>
    <x v="3"/>
    <s v="C少儿才艺"/>
    <x v="25"/>
    <x v="110"/>
    <x v="1"/>
    <n v="22"/>
    <n v="0"/>
    <n v="0.52400000000000002"/>
    <n v="0"/>
    <n v="0"/>
    <n v="0"/>
    <n v="0"/>
    <n v="0.05"/>
    <n v="0"/>
    <n v="0.85000000000000009"/>
    <n v="0"/>
    <n v="4781.5"/>
    <n v="0"/>
    <n v="6.6975094086343702E-3"/>
    <n v="0.14734520698995615"/>
    <n v="0.14734520698995615"/>
    <n v="0"/>
  </r>
  <r>
    <s v="教培"/>
    <s v="素质教育"/>
    <x v="11"/>
    <x v="3"/>
    <s v="C少儿才艺"/>
    <x v="19"/>
    <x v="111"/>
    <x v="1"/>
    <n v="8"/>
    <n v="0"/>
    <n v="0.52400000000000002"/>
    <n v="0"/>
    <n v="0"/>
    <n v="0"/>
    <n v="0"/>
    <n v="0.05"/>
    <n v="0"/>
    <n v="0.85000000000000009"/>
    <n v="0"/>
    <n v="4781.5"/>
    <n v="0"/>
    <n v="6.6975094086343702E-3"/>
    <n v="5.3580075269074962E-2"/>
    <n v="5.3580075269074962E-2"/>
    <n v="0"/>
  </r>
  <r>
    <s v="教培"/>
    <s v="素质教育"/>
    <x v="11"/>
    <x v="3"/>
    <s v="C少儿才艺"/>
    <x v="23"/>
    <x v="112"/>
    <x v="1"/>
    <n v="131"/>
    <n v="0"/>
    <n v="0.52400000000000002"/>
    <n v="0"/>
    <n v="31"/>
    <n v="0"/>
    <n v="0"/>
    <n v="0.05"/>
    <n v="1.55"/>
    <n v="0.85000000000000009"/>
    <n v="1.8235294117647058"/>
    <n v="4781.5"/>
    <n v="8719.2058823529405"/>
    <n v="6.6975094086343702E-3"/>
    <n v="0.87737373253110251"/>
    <n v="0.87737373253110251"/>
    <n v="2"/>
  </r>
  <r>
    <s v="教培"/>
    <s v="素质教育"/>
    <x v="11"/>
    <x v="3"/>
    <s v="C少儿才艺"/>
    <x v="19"/>
    <x v="113"/>
    <x v="1"/>
    <n v="87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0.58268331855119015"/>
    <n v="0.58268331855119015"/>
    <n v="5"/>
  </r>
  <r>
    <s v="教培"/>
    <s v="素质教育"/>
    <x v="11"/>
    <x v="3"/>
    <s v="C少儿才艺"/>
    <x v="12"/>
    <x v="114"/>
    <x v="0"/>
    <n v="65"/>
    <n v="0"/>
    <n v="0.52400000000000002"/>
    <n v="0"/>
    <n v="13"/>
    <n v="0"/>
    <n v="0"/>
    <n v="0.05"/>
    <n v="0.65"/>
    <n v="0.85000000000000009"/>
    <n v="0.76470588235294112"/>
    <n v="4781.5"/>
    <n v="3656.4411764705878"/>
    <n v="6.6975094086343702E-3"/>
    <n v="0.43533811156123409"/>
    <n v="0.43533811156123409"/>
    <n v="0"/>
  </r>
  <r>
    <s v="教培"/>
    <s v="素质教育"/>
    <x v="11"/>
    <x v="3"/>
    <s v="C少儿才艺"/>
    <x v="13"/>
    <x v="115"/>
    <x v="1"/>
    <n v="593"/>
    <n v="19"/>
    <n v="0.52400000000000002"/>
    <n v="0.03"/>
    <n v="83"/>
    <n v="14"/>
    <n v="0.17"/>
    <n v="0.05"/>
    <n v="14"/>
    <n v="0.85000000000000009"/>
    <n v="7.839999999999999"/>
    <n v="4781.5"/>
    <n v="37486.959999999992"/>
    <n v="6.6975094086343702E-3"/>
    <n v="3.9716230793201817"/>
    <n v="9.9559999999999995"/>
    <n v="87"/>
  </r>
  <r>
    <s v="教培"/>
    <s v="素质教育"/>
    <x v="11"/>
    <x v="3"/>
    <s v="C少儿才艺"/>
    <x v="22"/>
    <x v="116"/>
    <x v="1"/>
    <n v="32"/>
    <n v="0"/>
    <n v="0.52400000000000002"/>
    <n v="0"/>
    <n v="0"/>
    <n v="0"/>
    <n v="0"/>
    <n v="0.05"/>
    <n v="0"/>
    <n v="0.85000000000000009"/>
    <n v="0"/>
    <n v="4781.5"/>
    <n v="0"/>
    <n v="6.6975094086343702E-3"/>
    <n v="0.21432030107629985"/>
    <n v="0.21432030107629985"/>
    <n v="1"/>
  </r>
  <r>
    <s v="教培"/>
    <s v="素质教育"/>
    <x v="11"/>
    <x v="3"/>
    <s v="C少儿才艺"/>
    <x v="6"/>
    <x v="117"/>
    <x v="0"/>
    <n v="32"/>
    <n v="0"/>
    <n v="0.52400000000000002"/>
    <n v="0"/>
    <n v="0"/>
    <n v="0"/>
    <n v="0"/>
    <n v="0.05"/>
    <n v="0"/>
    <n v="0.85000000000000009"/>
    <n v="0"/>
    <n v="4781.5"/>
    <n v="0"/>
    <n v="6.6975094086343702E-3"/>
    <n v="0.21432030107629985"/>
    <n v="0.21432030107629985"/>
    <n v="0"/>
  </r>
  <r>
    <s v="教培"/>
    <s v="素质教育"/>
    <x v="11"/>
    <x v="3"/>
    <s v="C少儿才艺"/>
    <x v="23"/>
    <x v="118"/>
    <x v="1"/>
    <n v="405"/>
    <n v="24"/>
    <n v="0.52400000000000002"/>
    <n v="0.06"/>
    <n v="170"/>
    <n v="24"/>
    <n v="0.14000000000000001"/>
    <n v="0.05"/>
    <n v="24"/>
    <n v="0.85000000000000009"/>
    <n v="13.439999999999998"/>
    <n v="4781.5"/>
    <n v="64263.359999999986"/>
    <n v="6.6975094086343702E-3"/>
    <n v="2.7124913104969197"/>
    <n v="12.576000000000001"/>
    <n v="53"/>
  </r>
  <r>
    <s v="教培"/>
    <s v="素质教育"/>
    <x v="11"/>
    <x v="3"/>
    <s v="C少儿才艺"/>
    <x v="14"/>
    <x v="119"/>
    <x v="1"/>
    <n v="179"/>
    <n v="1"/>
    <n v="0.52400000000000002"/>
    <n v="0.01"/>
    <n v="13"/>
    <n v="1"/>
    <n v="0.08"/>
    <n v="0.05"/>
    <n v="1"/>
    <n v="0.85000000000000009"/>
    <n v="0.55999999999999994"/>
    <n v="4781.5"/>
    <n v="2677.64"/>
    <n v="6.6975094086343702E-3"/>
    <n v="1.1988541841455522"/>
    <n v="0.72285418414555225"/>
    <n v="6"/>
  </r>
  <r>
    <s v="教培"/>
    <s v="素质教育"/>
    <x v="11"/>
    <x v="3"/>
    <s v="C少儿才艺"/>
    <x v="18"/>
    <x v="120"/>
    <x v="0"/>
    <n v="96"/>
    <n v="1"/>
    <n v="0.52400000000000002"/>
    <n v="0.01"/>
    <n v="6"/>
    <n v="1"/>
    <n v="0.17"/>
    <n v="0.05"/>
    <n v="1"/>
    <n v="0.85000000000000009"/>
    <n v="0.55999999999999994"/>
    <n v="4781.5"/>
    <n v="2677.64"/>
    <n v="6.6975094086343702E-3"/>
    <n v="0.64296090322889954"/>
    <n v="0.52400000000000002"/>
    <n v="1"/>
  </r>
  <r>
    <s v="教培"/>
    <s v="素质教育"/>
    <x v="11"/>
    <x v="3"/>
    <s v="C少儿才艺"/>
    <x v="6"/>
    <x v="121"/>
    <x v="0"/>
    <n v="125"/>
    <n v="0"/>
    <n v="0.52400000000000002"/>
    <n v="0"/>
    <n v="14"/>
    <n v="0"/>
    <n v="0"/>
    <n v="0.05"/>
    <n v="0.70000000000000007"/>
    <n v="0.85000000000000009"/>
    <n v="0.82352941176470584"/>
    <n v="4781.5"/>
    <n v="3937.705882352941"/>
    <n v="6.6975094086343702E-3"/>
    <n v="0.83718867607929626"/>
    <n v="0.83718867607929626"/>
    <n v="1"/>
  </r>
  <r>
    <s v="教培"/>
    <s v="素质教育"/>
    <x v="11"/>
    <x v="3"/>
    <s v="C少儿才艺"/>
    <x v="9"/>
    <x v="122"/>
    <x v="0"/>
    <n v="139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0.93095380780017745"/>
    <n v="0.93095380780017745"/>
    <n v="1"/>
  </r>
  <r>
    <s v="教培"/>
    <s v="素质教育"/>
    <x v="11"/>
    <x v="3"/>
    <s v="C少儿才艺"/>
    <x v="10"/>
    <x v="123"/>
    <x v="0"/>
    <n v="176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1.1787616559196492"/>
    <n v="1.1787616559196492"/>
    <n v="4"/>
  </r>
  <r>
    <s v="教培"/>
    <s v="素质教育"/>
    <x v="11"/>
    <x v="3"/>
    <s v="C少儿才艺"/>
    <x v="15"/>
    <x v="124"/>
    <x v="1"/>
    <n v="74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49561569623894342"/>
    <n v="0.49561569623894342"/>
    <n v="1"/>
  </r>
  <r>
    <s v="教培"/>
    <s v="素质教育"/>
    <x v="11"/>
    <x v="3"/>
    <s v="C少儿才艺"/>
    <x v="16"/>
    <x v="125"/>
    <x v="1"/>
    <n v="213"/>
    <n v="0"/>
    <n v="0.52400000000000002"/>
    <n v="0"/>
    <n v="37"/>
    <n v="0"/>
    <n v="0"/>
    <n v="0.05"/>
    <n v="1.85"/>
    <n v="0.85000000000000009"/>
    <n v="2.1764705882352939"/>
    <n v="4781.5"/>
    <n v="10406.794117647058"/>
    <n v="6.6975094086343702E-3"/>
    <n v="1.4265695040391209"/>
    <n v="1.4265695040391209"/>
    <n v="5"/>
  </r>
  <r>
    <s v="教培"/>
    <s v="素质教育"/>
    <x v="11"/>
    <x v="3"/>
    <s v="C少儿才艺"/>
    <x v="27"/>
    <x v="126"/>
    <x v="1"/>
    <n v="70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46882565860440589"/>
    <n v="0.46882565860440589"/>
    <n v="1"/>
  </r>
  <r>
    <s v="教培"/>
    <s v="素质教育"/>
    <x v="11"/>
    <x v="3"/>
    <s v="C少儿才艺"/>
    <x v="20"/>
    <x v="127"/>
    <x v="0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22"/>
    <x v="128"/>
    <x v="1"/>
    <n v="28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18753026344176238"/>
    <n v="0.18753026344176238"/>
    <n v="0"/>
  </r>
  <r>
    <s v="教培"/>
    <s v="素质教育"/>
    <x v="11"/>
    <x v="3"/>
    <s v="C少儿才艺"/>
    <x v="4"/>
    <x v="129"/>
    <x v="1"/>
    <n v="96"/>
    <n v="0"/>
    <n v="0.52400000000000002"/>
    <n v="0"/>
    <n v="20"/>
    <n v="0"/>
    <n v="0"/>
    <n v="0.05"/>
    <n v="1"/>
    <n v="0.85000000000000009"/>
    <n v="1.1764705882352939"/>
    <n v="4781.5"/>
    <n v="5625.2941176470576"/>
    <n v="6.6975094086343702E-3"/>
    <n v="0.64296090322889954"/>
    <n v="0.64296090322889954"/>
    <n v="2"/>
  </r>
  <r>
    <s v="教培"/>
    <s v="素质教育"/>
    <x v="11"/>
    <x v="3"/>
    <s v="C少儿才艺"/>
    <x v="6"/>
    <x v="130"/>
    <x v="0"/>
    <n v="152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1.0180214301124242"/>
    <n v="1.0180214301124242"/>
    <n v="4"/>
  </r>
  <r>
    <s v="教培"/>
    <s v="素质教育"/>
    <x v="11"/>
    <x v="3"/>
    <s v="C少儿才艺"/>
    <x v="8"/>
    <x v="131"/>
    <x v="0"/>
    <n v="136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91086127957427432"/>
    <n v="0.91086127957427432"/>
    <n v="4"/>
  </r>
  <r>
    <s v="教培"/>
    <s v="素质教育"/>
    <x v="11"/>
    <x v="3"/>
    <s v="C少儿才艺"/>
    <x v="15"/>
    <x v="132"/>
    <x v="1"/>
    <n v="97"/>
    <n v="0"/>
    <n v="0.52400000000000002"/>
    <n v="0"/>
    <n v="36"/>
    <n v="0"/>
    <n v="0"/>
    <n v="0.05"/>
    <n v="1.8"/>
    <n v="0.85000000000000009"/>
    <n v="2.1176470588235294"/>
    <n v="4781.5"/>
    <n v="10125.529411764706"/>
    <n v="6.6975094086343702E-3"/>
    <n v="0.64965841263753388"/>
    <n v="0.64965841263753388"/>
    <n v="2"/>
  </r>
  <r>
    <s v="教培"/>
    <s v="素质教育"/>
    <x v="11"/>
    <x v="3"/>
    <s v="C少儿才艺"/>
    <x v="10"/>
    <x v="133"/>
    <x v="0"/>
    <n v="115"/>
    <n v="1"/>
    <n v="0.52400000000000002"/>
    <n v="0.01"/>
    <n v="7"/>
    <n v="1"/>
    <n v="0.14000000000000001"/>
    <n v="0.05"/>
    <n v="1"/>
    <n v="0.85000000000000009"/>
    <n v="0.55999999999999994"/>
    <n v="4781.5"/>
    <n v="2677.64"/>
    <n v="6.6975094086343702E-3"/>
    <n v="0.77021358199295253"/>
    <n v="0.52400000000000002"/>
    <n v="0"/>
  </r>
  <r>
    <s v="教培"/>
    <s v="素质教育"/>
    <x v="11"/>
    <x v="3"/>
    <s v="C少儿才艺"/>
    <x v="10"/>
    <x v="134"/>
    <x v="0"/>
    <n v="181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1.2122492029628209"/>
    <n v="1.2122492029628209"/>
    <n v="1"/>
  </r>
  <r>
    <s v="教培"/>
    <s v="素质教育"/>
    <x v="11"/>
    <x v="3"/>
    <s v="C少儿才艺"/>
    <x v="2"/>
    <x v="135"/>
    <x v="1"/>
    <n v="263"/>
    <n v="2"/>
    <n v="0.52400000000000002"/>
    <n v="0.01"/>
    <n v="15"/>
    <n v="2"/>
    <n v="0.13"/>
    <n v="0.05"/>
    <n v="2"/>
    <n v="0.85000000000000009"/>
    <n v="1.1199999999999999"/>
    <n v="4781.5"/>
    <n v="5355.28"/>
    <n v="6.6975094086343702E-3"/>
    <n v="1.7614449744708394"/>
    <n v="1.048"/>
    <n v="5"/>
  </r>
  <r>
    <s v="教培"/>
    <s v="素质教育"/>
    <x v="11"/>
    <x v="3"/>
    <s v="C少儿才艺"/>
    <x v="20"/>
    <x v="136"/>
    <x v="0"/>
    <n v="5"/>
    <n v="0"/>
    <n v="0.52400000000000002"/>
    <n v="0"/>
    <n v="0"/>
    <n v="0"/>
    <n v="0"/>
    <n v="0.05"/>
    <n v="0"/>
    <n v="0.85000000000000009"/>
    <n v="0"/>
    <n v="4781.5"/>
    <n v="0"/>
    <n v="6.6975094086343702E-3"/>
    <n v="3.3487547043171847E-2"/>
    <n v="3.3487547043171847E-2"/>
    <n v="0"/>
  </r>
  <r>
    <s v="教培"/>
    <s v="素质教育"/>
    <x v="11"/>
    <x v="3"/>
    <s v="C少儿才艺"/>
    <x v="30"/>
    <x v="137"/>
    <x v="2"/>
    <n v="2"/>
    <n v="0"/>
    <n v="0.52400000000000002"/>
    <n v="0"/>
    <n v="0"/>
    <n v="0"/>
    <n v="0"/>
    <n v="0.05"/>
    <n v="0"/>
    <n v="0.85000000000000009"/>
    <n v="0"/>
    <n v="4781.5"/>
    <n v="0"/>
    <n v="6.6975094086343702E-3"/>
    <n v="1.339501881726874E-2"/>
    <n v="1.339501881726874E-2"/>
    <n v="0"/>
  </r>
  <r>
    <s v="教培"/>
    <s v="素质教育"/>
    <x v="11"/>
    <x v="3"/>
    <s v="C少儿才艺"/>
    <x v="18"/>
    <x v="138"/>
    <x v="0"/>
    <n v="166"/>
    <n v="0"/>
    <n v="0.52400000000000002"/>
    <n v="0"/>
    <n v="14"/>
    <n v="0"/>
    <n v="0"/>
    <n v="0.05"/>
    <n v="0.70000000000000007"/>
    <n v="0.85000000000000009"/>
    <n v="0.82352941176470584"/>
    <n v="4781.5"/>
    <n v="3937.705882352941"/>
    <n v="6.6975094086343702E-3"/>
    <n v="1.1117865618333054"/>
    <n v="1.1117865618333054"/>
    <n v="4"/>
  </r>
  <r>
    <s v="教培"/>
    <s v="素质教育"/>
    <x v="11"/>
    <x v="3"/>
    <s v="C少儿才艺"/>
    <x v="7"/>
    <x v="139"/>
    <x v="0"/>
    <n v="43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28799290457127791"/>
    <n v="0.28799290457127791"/>
    <n v="2"/>
  </r>
  <r>
    <s v="教培"/>
    <s v="素质教育"/>
    <x v="11"/>
    <x v="3"/>
    <s v="C少儿才艺"/>
    <x v="4"/>
    <x v="140"/>
    <x v="1"/>
    <n v="44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2946904139799123"/>
    <n v="0.2946904139799123"/>
    <n v="0"/>
  </r>
  <r>
    <s v="教培"/>
    <s v="素质教育"/>
    <x v="11"/>
    <x v="3"/>
    <s v="C少儿才艺"/>
    <x v="24"/>
    <x v="141"/>
    <x v="1"/>
    <n v="66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44203562096986843"/>
    <n v="0.44203562096986843"/>
    <n v="0"/>
  </r>
  <r>
    <s v="教培"/>
    <s v="素质教育"/>
    <x v="11"/>
    <x v="3"/>
    <s v="C少儿才艺"/>
    <x v="25"/>
    <x v="142"/>
    <x v="1"/>
    <n v="26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17413524462449362"/>
    <n v="0.17413524462449362"/>
    <n v="0"/>
  </r>
  <r>
    <s v="教培"/>
    <s v="素质教育"/>
    <x v="11"/>
    <x v="3"/>
    <s v="C少儿才艺"/>
    <x v="2"/>
    <x v="143"/>
    <x v="1"/>
    <n v="481"/>
    <n v="3"/>
    <n v="0.52400000000000002"/>
    <n v="0.01"/>
    <n v="52"/>
    <n v="3"/>
    <n v="0.06"/>
    <n v="0.05"/>
    <n v="3"/>
    <n v="0.85000000000000009"/>
    <n v="1.6799999999999997"/>
    <n v="4781.5"/>
    <n v="8032.9199999999983"/>
    <n v="6.6975094086343702E-3"/>
    <n v="3.2215020255531321"/>
    <n v="1.7935020255531322"/>
    <n v="55"/>
  </r>
  <r>
    <s v="教培"/>
    <s v="素质教育"/>
    <x v="11"/>
    <x v="3"/>
    <s v="C少儿才艺"/>
    <x v="18"/>
    <x v="144"/>
    <x v="0"/>
    <n v="177"/>
    <n v="0"/>
    <n v="0.52400000000000002"/>
    <n v="0"/>
    <n v="17"/>
    <n v="0"/>
    <n v="0"/>
    <n v="0.05"/>
    <n v="0.85000000000000009"/>
    <n v="0.85000000000000009"/>
    <n v="1"/>
    <n v="4781.5"/>
    <n v="4781.5"/>
    <n v="6.6975094086343702E-3"/>
    <n v="1.1854591653282835"/>
    <n v="1.1854591653282835"/>
    <n v="8"/>
  </r>
  <r>
    <s v="教培"/>
    <s v="素质教育"/>
    <x v="11"/>
    <x v="3"/>
    <s v="C少儿才艺"/>
    <x v="22"/>
    <x v="145"/>
    <x v="1"/>
    <n v="32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21432030107629985"/>
    <n v="0.21432030107629985"/>
    <n v="0"/>
  </r>
  <r>
    <s v="教培"/>
    <s v="素质教育"/>
    <x v="11"/>
    <x v="3"/>
    <s v="C少儿才艺"/>
    <x v="16"/>
    <x v="146"/>
    <x v="1"/>
    <n v="200"/>
    <n v="0"/>
    <n v="0.52400000000000002"/>
    <n v="0"/>
    <n v="18"/>
    <n v="0"/>
    <n v="0"/>
    <n v="0.05"/>
    <n v="0.9"/>
    <n v="0.85000000000000009"/>
    <n v="1.0588235294117647"/>
    <n v="4781.5"/>
    <n v="5062.7647058823532"/>
    <n v="6.6975094086343702E-3"/>
    <n v="1.339501881726874"/>
    <n v="1.339501881726874"/>
    <n v="3"/>
  </r>
  <r>
    <s v="教培"/>
    <s v="素质教育"/>
    <x v="11"/>
    <x v="3"/>
    <s v="C少儿才艺"/>
    <x v="4"/>
    <x v="147"/>
    <x v="1"/>
    <n v="42"/>
    <n v="0"/>
    <n v="0.52400000000000002"/>
    <n v="0"/>
    <n v="0"/>
    <n v="0"/>
    <n v="0"/>
    <n v="0.05"/>
    <n v="0"/>
    <n v="0.85000000000000009"/>
    <n v="0"/>
    <n v="4781.5"/>
    <n v="0"/>
    <n v="6.6975094086343702E-3"/>
    <n v="0.28129539516264357"/>
    <n v="0.28129539516264357"/>
    <n v="0"/>
  </r>
  <r>
    <s v="教培"/>
    <s v="素质教育"/>
    <x v="11"/>
    <x v="3"/>
    <s v="C少儿才艺"/>
    <x v="4"/>
    <x v="148"/>
    <x v="1"/>
    <n v="63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4219430927439653"/>
    <n v="0.4219430927439653"/>
    <n v="1"/>
  </r>
  <r>
    <s v="教培"/>
    <s v="素质教育"/>
    <x v="11"/>
    <x v="3"/>
    <s v="C少儿才艺"/>
    <x v="22"/>
    <x v="149"/>
    <x v="1"/>
    <n v="49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32817796102308416"/>
    <n v="0.32817796102308416"/>
    <n v="0"/>
  </r>
  <r>
    <s v="教培"/>
    <s v="素质教育"/>
    <x v="11"/>
    <x v="3"/>
    <s v="C少儿才艺"/>
    <x v="26"/>
    <x v="150"/>
    <x v="1"/>
    <n v="450"/>
    <n v="2"/>
    <n v="0.52400000000000002"/>
    <n v="0"/>
    <n v="74"/>
    <n v="2"/>
    <n v="0.03"/>
    <n v="0.05"/>
    <n v="3.7"/>
    <n v="0.85000000000000009"/>
    <n v="3.1199999999999997"/>
    <n v="4781.5"/>
    <n v="14918.279999999999"/>
    <n v="6.6975094086343702E-3"/>
    <n v="3.0138792338854667"/>
    <n v="2.0618792338854668"/>
    <n v="9"/>
  </r>
  <r>
    <s v="教培"/>
    <s v="素质教育"/>
    <x v="11"/>
    <x v="3"/>
    <s v="C少儿才艺"/>
    <x v="15"/>
    <x v="151"/>
    <x v="1"/>
    <n v="59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39515305510942783"/>
    <n v="0.39515305510942783"/>
    <n v="0"/>
  </r>
  <r>
    <s v="教培"/>
    <s v="素质教育"/>
    <x v="11"/>
    <x v="3"/>
    <s v="C少儿才艺"/>
    <x v="29"/>
    <x v="152"/>
    <x v="1"/>
    <n v="77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51570822446484654"/>
    <n v="0.51570822446484654"/>
    <n v="0"/>
  </r>
  <r>
    <s v="教培"/>
    <s v="素质教育"/>
    <x v="11"/>
    <x v="3"/>
    <s v="C少儿才艺"/>
    <x v="16"/>
    <x v="153"/>
    <x v="1"/>
    <n v="166"/>
    <n v="0"/>
    <n v="0.52400000000000002"/>
    <n v="0"/>
    <n v="23"/>
    <n v="0"/>
    <n v="0"/>
    <n v="0.05"/>
    <n v="1.1500000000000001"/>
    <n v="0.85000000000000009"/>
    <n v="1.3529411764705883"/>
    <n v="4781.5"/>
    <n v="6469.088235294118"/>
    <n v="6.6975094086343702E-3"/>
    <n v="1.1117865618333054"/>
    <n v="1.1117865618333054"/>
    <n v="6"/>
  </r>
  <r>
    <s v="教培"/>
    <s v="素质教育"/>
    <x v="11"/>
    <x v="3"/>
    <s v="C少儿才艺"/>
    <x v="26"/>
    <x v="154"/>
    <x v="1"/>
    <n v="132"/>
    <n v="0"/>
    <n v="0.52400000000000002"/>
    <n v="0"/>
    <n v="19"/>
    <n v="0"/>
    <n v="0"/>
    <n v="0.05"/>
    <n v="0.95000000000000007"/>
    <n v="0.85000000000000009"/>
    <n v="1.1176470588235294"/>
    <n v="4781.5"/>
    <n v="5344.0294117647063"/>
    <n v="6.6975094086343702E-3"/>
    <n v="0.88407124193973685"/>
    <n v="0.88407124193973685"/>
    <n v="5"/>
  </r>
  <r>
    <s v="教培"/>
    <s v="素质教育"/>
    <x v="11"/>
    <x v="3"/>
    <s v="C少儿才艺"/>
    <x v="18"/>
    <x v="155"/>
    <x v="0"/>
    <n v="44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2946904139799123"/>
    <n v="0.2946904139799123"/>
    <n v="0"/>
  </r>
  <r>
    <s v="教培"/>
    <s v="素质教育"/>
    <x v="11"/>
    <x v="3"/>
    <s v="C少儿才艺"/>
    <x v="22"/>
    <x v="156"/>
    <x v="1"/>
    <n v="44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2946904139799123"/>
    <n v="0.2946904139799123"/>
    <n v="1"/>
  </r>
  <r>
    <s v="教培"/>
    <s v="素质教育"/>
    <x v="11"/>
    <x v="3"/>
    <s v="C少儿才艺"/>
    <x v="2"/>
    <x v="157"/>
    <x v="1"/>
    <n v="447"/>
    <n v="10"/>
    <n v="0.52400000000000002"/>
    <n v="0.02"/>
    <n v="44"/>
    <n v="10"/>
    <n v="0.23"/>
    <n v="0.05"/>
    <n v="10"/>
    <n v="0.85000000000000009"/>
    <n v="5.5999999999999988"/>
    <n v="4781.5"/>
    <n v="26776.399999999994"/>
    <n v="6.6975094086343702E-3"/>
    <n v="2.9937867056595633"/>
    <n v="5.24"/>
    <n v="35"/>
  </r>
  <r>
    <s v="教培"/>
    <s v="素质教育"/>
    <x v="11"/>
    <x v="3"/>
    <s v="C少儿才艺"/>
    <x v="12"/>
    <x v="158"/>
    <x v="0"/>
    <n v="42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28129539516264357"/>
    <n v="0.28129539516264357"/>
    <n v="0"/>
  </r>
  <r>
    <s v="教培"/>
    <s v="素质教育"/>
    <x v="11"/>
    <x v="3"/>
    <s v="C少儿才艺"/>
    <x v="14"/>
    <x v="159"/>
    <x v="1"/>
    <n v="205"/>
    <n v="0"/>
    <n v="0.52400000000000002"/>
    <n v="0"/>
    <n v="24"/>
    <n v="0"/>
    <n v="0"/>
    <n v="0.05"/>
    <n v="1.2000000000000002"/>
    <n v="0.85000000000000009"/>
    <n v="1.411764705882353"/>
    <n v="4781.5"/>
    <n v="6750.3529411764712"/>
    <n v="6.6975094086343702E-3"/>
    <n v="1.3729894287700459"/>
    <n v="1.3729894287700459"/>
    <n v="3"/>
  </r>
  <r>
    <s v="教培"/>
    <s v="素质教育"/>
    <x v="11"/>
    <x v="3"/>
    <s v="C少儿才艺"/>
    <x v="4"/>
    <x v="160"/>
    <x v="1"/>
    <n v="83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55589328091665269"/>
    <n v="0.55589328091665269"/>
    <n v="6"/>
  </r>
  <r>
    <s v="教培"/>
    <s v="素质教育"/>
    <x v="11"/>
    <x v="3"/>
    <s v="C少儿才艺"/>
    <x v="23"/>
    <x v="161"/>
    <x v="1"/>
    <n v="64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0.42864060215259969"/>
    <n v="0.42864060215259969"/>
    <n v="1"/>
  </r>
  <r>
    <s v="教培"/>
    <s v="素质教育"/>
    <x v="11"/>
    <x v="3"/>
    <s v="C少儿才艺"/>
    <x v="18"/>
    <x v="162"/>
    <x v="0"/>
    <n v="93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62286837500299641"/>
    <n v="0.62286837500299641"/>
    <n v="1"/>
  </r>
  <r>
    <s v="教培"/>
    <s v="素质教育"/>
    <x v="11"/>
    <x v="3"/>
    <s v="C少儿才艺"/>
    <x v="12"/>
    <x v="163"/>
    <x v="0"/>
    <n v="3"/>
    <n v="0"/>
    <n v="0.52400000000000002"/>
    <n v="0"/>
    <n v="0"/>
    <n v="0"/>
    <n v="0"/>
    <n v="0.05"/>
    <n v="0"/>
    <n v="0.85000000000000009"/>
    <n v="0"/>
    <n v="4781.5"/>
    <n v="0"/>
    <n v="6.6975094086343702E-3"/>
    <n v="2.0092528225903111E-2"/>
    <n v="2.0092528225903111E-2"/>
    <n v="0"/>
  </r>
  <r>
    <s v="教培"/>
    <s v="素质教育"/>
    <x v="11"/>
    <x v="3"/>
    <s v="C少儿才艺"/>
    <x v="6"/>
    <x v="164"/>
    <x v="0"/>
    <n v="115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77021358199295253"/>
    <n v="0.77021358199295253"/>
    <n v="6"/>
  </r>
  <r>
    <s v="教培"/>
    <s v="素质教育"/>
    <x v="11"/>
    <x v="3"/>
    <s v="C少儿才艺"/>
    <x v="3"/>
    <x v="165"/>
    <x v="0"/>
    <n v="616"/>
    <n v="2"/>
    <n v="0.52400000000000002"/>
    <n v="0"/>
    <n v="83"/>
    <n v="2"/>
    <n v="0.02"/>
    <n v="0.05"/>
    <n v="4.1500000000000004"/>
    <n v="0.85000000000000009"/>
    <n v="3.6494117647058824"/>
    <n v="4781.5"/>
    <n v="17449.662352941177"/>
    <n v="6.6975094086343702E-3"/>
    <n v="4.1256657957187723"/>
    <n v="3.1736657957187724"/>
    <n v="42"/>
  </r>
  <r>
    <s v="教培"/>
    <s v="素质教育"/>
    <x v="11"/>
    <x v="3"/>
    <s v="C少儿才艺"/>
    <x v="2"/>
    <x v="166"/>
    <x v="1"/>
    <n v="262"/>
    <n v="3"/>
    <n v="0.52400000000000002"/>
    <n v="0.01"/>
    <n v="18"/>
    <n v="3"/>
    <n v="0.17"/>
    <n v="0.05"/>
    <n v="3"/>
    <n v="0.85000000000000009"/>
    <n v="1.6799999999999997"/>
    <n v="4781.5"/>
    <n v="8032.9199999999983"/>
    <n v="6.6975094086343702E-3"/>
    <n v="1.754747465062205"/>
    <n v="1.5720000000000001"/>
    <n v="8"/>
  </r>
  <r>
    <s v="教培"/>
    <s v="素质教育"/>
    <x v="11"/>
    <x v="3"/>
    <s v="C少儿才艺"/>
    <x v="26"/>
    <x v="167"/>
    <x v="1"/>
    <n v="66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0.44203562096986843"/>
    <n v="0.44203562096986843"/>
    <n v="3"/>
  </r>
  <r>
    <s v="教培"/>
    <s v="素质教育"/>
    <x v="11"/>
    <x v="3"/>
    <s v="C少儿才艺"/>
    <x v="8"/>
    <x v="168"/>
    <x v="0"/>
    <n v="118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0.79030611021885566"/>
    <n v="0.79030611021885566"/>
    <n v="1"/>
  </r>
  <r>
    <s v="教培"/>
    <s v="素质教育"/>
    <x v="11"/>
    <x v="3"/>
    <s v="C少儿才艺"/>
    <x v="13"/>
    <x v="169"/>
    <x v="1"/>
    <n v="45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30138792338854664"/>
    <n v="0.30138792338854664"/>
    <n v="0"/>
  </r>
  <r>
    <s v="教培"/>
    <s v="素质教育"/>
    <x v="11"/>
    <x v="3"/>
    <s v="C少儿才艺"/>
    <x v="30"/>
    <x v="170"/>
    <x v="2"/>
    <n v="18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12055516935541866"/>
    <n v="0.12055516935541866"/>
    <n v="1"/>
  </r>
  <r>
    <s v="教培"/>
    <s v="素质教育"/>
    <x v="11"/>
    <x v="3"/>
    <s v="C少儿才艺"/>
    <x v="3"/>
    <x v="171"/>
    <x v="0"/>
    <n v="165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1.105089052424671"/>
    <n v="1.105089052424671"/>
    <n v="8"/>
  </r>
  <r>
    <s v="教培"/>
    <s v="素质教育"/>
    <x v="11"/>
    <x v="3"/>
    <s v="C少儿才艺"/>
    <x v="4"/>
    <x v="172"/>
    <x v="1"/>
    <n v="24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16074022580722488"/>
    <n v="0.16074022580722488"/>
    <n v="0"/>
  </r>
  <r>
    <s v="教培"/>
    <s v="素质教育"/>
    <x v="11"/>
    <x v="3"/>
    <s v="C少儿才艺"/>
    <x v="12"/>
    <x v="173"/>
    <x v="0"/>
    <n v="38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25450535752810605"/>
    <n v="0.25450535752810605"/>
    <n v="0"/>
  </r>
  <r>
    <s v="教培"/>
    <s v="素质教育"/>
    <x v="11"/>
    <x v="3"/>
    <s v="C少儿才艺"/>
    <x v="20"/>
    <x v="174"/>
    <x v="0"/>
    <n v="12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8.0370112903612442E-2"/>
    <n v="8.0370112903612442E-2"/>
    <n v="0"/>
  </r>
  <r>
    <s v="教培"/>
    <s v="素质教育"/>
    <x v="11"/>
    <x v="3"/>
    <s v="C少儿才艺"/>
    <x v="16"/>
    <x v="175"/>
    <x v="1"/>
    <n v="296"/>
    <n v="0"/>
    <n v="0.52400000000000002"/>
    <n v="0"/>
    <n v="64"/>
    <n v="0"/>
    <n v="0"/>
    <n v="0.05"/>
    <n v="3.2"/>
    <n v="0.85000000000000009"/>
    <n v="3.7647058823529411"/>
    <n v="4781.5"/>
    <n v="18000.941176470587"/>
    <n v="6.6975094086343702E-3"/>
    <n v="1.9824627849557737"/>
    <n v="1.9824627849557737"/>
    <n v="13"/>
  </r>
  <r>
    <s v="教培"/>
    <s v="素质教育"/>
    <x v="11"/>
    <x v="3"/>
    <s v="C少儿才艺"/>
    <x v="8"/>
    <x v="176"/>
    <x v="0"/>
    <n v="44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2946904139799123"/>
    <n v="0.2946904139799123"/>
    <n v="0"/>
  </r>
  <r>
    <s v="教培"/>
    <s v="素质教育"/>
    <x v="11"/>
    <x v="3"/>
    <s v="C少儿才艺"/>
    <x v="25"/>
    <x v="177"/>
    <x v="1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30"/>
    <x v="178"/>
    <x v="2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14"/>
    <x v="179"/>
    <x v="1"/>
    <n v="206"/>
    <n v="2"/>
    <n v="0.52400000000000002"/>
    <n v="0.01"/>
    <n v="28"/>
    <n v="2"/>
    <n v="7.0000000000000007E-2"/>
    <n v="0.05"/>
    <n v="2"/>
    <n v="0.85000000000000009"/>
    <n v="1.1199999999999999"/>
    <n v="4781.5"/>
    <n v="5355.28"/>
    <n v="6.6975094086343702E-3"/>
    <n v="1.3796869381786803"/>
    <n v="1.048"/>
    <n v="3"/>
  </r>
  <r>
    <s v="教培"/>
    <s v="素质教育"/>
    <x v="11"/>
    <x v="3"/>
    <s v="C少儿才艺"/>
    <x v="25"/>
    <x v="180"/>
    <x v="1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25"/>
    <x v="181"/>
    <x v="1"/>
    <n v="34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22771531989356858"/>
    <n v="0.22771531989356858"/>
    <n v="0"/>
  </r>
  <r>
    <s v="教培"/>
    <s v="素质教育"/>
    <x v="11"/>
    <x v="3"/>
    <s v="C少儿才艺"/>
    <x v="20"/>
    <x v="182"/>
    <x v="0"/>
    <n v="2"/>
    <n v="0"/>
    <n v="0.52400000000000002"/>
    <n v="0"/>
    <n v="0"/>
    <n v="0"/>
    <n v="0"/>
    <n v="0.05"/>
    <n v="0"/>
    <n v="0.85000000000000009"/>
    <n v="0"/>
    <n v="4781.5"/>
    <n v="0"/>
    <n v="6.6975094086343702E-3"/>
    <n v="1.339501881726874E-2"/>
    <n v="1.339501881726874E-2"/>
    <n v="0"/>
  </r>
  <r>
    <s v="教培"/>
    <s v="素质教育"/>
    <x v="11"/>
    <x v="3"/>
    <s v="C少儿才艺"/>
    <x v="30"/>
    <x v="183"/>
    <x v="2"/>
    <n v="2"/>
    <n v="0"/>
    <n v="0.52400000000000002"/>
    <n v="0"/>
    <n v="0"/>
    <n v="0"/>
    <n v="0"/>
    <n v="0.05"/>
    <n v="0"/>
    <n v="0.85000000000000009"/>
    <n v="0"/>
    <n v="4781.5"/>
    <n v="0"/>
    <n v="6.6975094086343702E-3"/>
    <n v="1.339501881726874E-2"/>
    <n v="1.339501881726874E-2"/>
    <n v="0"/>
  </r>
  <r>
    <s v="教培"/>
    <s v="素质教育"/>
    <x v="11"/>
    <x v="3"/>
    <s v="C少儿才艺"/>
    <x v="12"/>
    <x v="184"/>
    <x v="0"/>
    <n v="54"/>
    <n v="0"/>
    <n v="0.52400000000000002"/>
    <n v="0"/>
    <n v="9"/>
    <n v="0"/>
    <n v="0"/>
    <n v="0.05"/>
    <n v="0.45"/>
    <n v="0.85000000000000009"/>
    <n v="0.52941176470588236"/>
    <n v="4781.5"/>
    <n v="2531.3823529411766"/>
    <n v="6.6975094086343702E-3"/>
    <n v="0.36166550806625597"/>
    <n v="0.36166550806625597"/>
    <n v="1"/>
  </r>
  <r>
    <s v="教培"/>
    <s v="素质教育"/>
    <x v="11"/>
    <x v="3"/>
    <s v="C少儿才艺"/>
    <x v="23"/>
    <x v="185"/>
    <x v="1"/>
    <n v="128"/>
    <n v="0"/>
    <n v="0.52400000000000002"/>
    <n v="0"/>
    <n v="17"/>
    <n v="0"/>
    <n v="0"/>
    <n v="0.05"/>
    <n v="0.85000000000000009"/>
    <n v="0.85000000000000009"/>
    <n v="1"/>
    <n v="4781.5"/>
    <n v="4781.5"/>
    <n v="6.6975094086343702E-3"/>
    <n v="0.85728120430519938"/>
    <n v="0.85728120430519938"/>
    <n v="1"/>
  </r>
  <r>
    <s v="教培"/>
    <s v="素质教育"/>
    <x v="11"/>
    <x v="3"/>
    <s v="C少儿才艺"/>
    <x v="23"/>
    <x v="186"/>
    <x v="1"/>
    <n v="88"/>
    <n v="0"/>
    <n v="0.52400000000000002"/>
    <n v="0"/>
    <n v="14"/>
    <n v="0"/>
    <n v="0"/>
    <n v="0.05"/>
    <n v="0.70000000000000007"/>
    <n v="0.85000000000000009"/>
    <n v="0.82352941176470584"/>
    <n v="4781.5"/>
    <n v="3937.705882352941"/>
    <n v="6.6975094086343702E-3"/>
    <n v="0.5893808279598246"/>
    <n v="0.5893808279598246"/>
    <n v="1"/>
  </r>
  <r>
    <s v="教培"/>
    <s v="素质教育"/>
    <x v="11"/>
    <x v="3"/>
    <s v="C少儿才艺"/>
    <x v="12"/>
    <x v="187"/>
    <x v="0"/>
    <n v="26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17413524462449362"/>
    <n v="0.17413524462449362"/>
    <n v="0"/>
  </r>
  <r>
    <s v="教培"/>
    <s v="素质教育"/>
    <x v="11"/>
    <x v="3"/>
    <s v="C少儿才艺"/>
    <x v="8"/>
    <x v="188"/>
    <x v="0"/>
    <n v="64"/>
    <n v="1"/>
    <n v="0.52400000000000002"/>
    <n v="0.02"/>
    <n v="10"/>
    <n v="1"/>
    <n v="0.1"/>
    <n v="0.05"/>
    <n v="1"/>
    <n v="0.85000000000000009"/>
    <n v="0.55999999999999994"/>
    <n v="4781.5"/>
    <n v="2677.64"/>
    <n v="6.6975094086343702E-3"/>
    <n v="0.42864060215259969"/>
    <n v="0.52400000000000002"/>
    <n v="3"/>
  </r>
  <r>
    <s v="教培"/>
    <s v="素质教育"/>
    <x v="11"/>
    <x v="3"/>
    <s v="C少儿才艺"/>
    <x v="12"/>
    <x v="189"/>
    <x v="0"/>
    <n v="138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92425629839154311"/>
    <n v="0.92425629839154311"/>
    <n v="5"/>
  </r>
  <r>
    <s v="教培"/>
    <s v="素质教育"/>
    <x v="11"/>
    <x v="3"/>
    <s v="C少儿才艺"/>
    <x v="23"/>
    <x v="190"/>
    <x v="1"/>
    <n v="59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39515305510942783"/>
    <n v="0.39515305510942783"/>
    <n v="0"/>
  </r>
  <r>
    <s v="教培"/>
    <s v="素质教育"/>
    <x v="11"/>
    <x v="3"/>
    <s v="C少儿才艺"/>
    <x v="13"/>
    <x v="191"/>
    <x v="1"/>
    <n v="80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53580075269074956"/>
    <n v="0.53580075269074956"/>
    <n v="1"/>
  </r>
  <r>
    <s v="教培"/>
    <s v="素质教育"/>
    <x v="11"/>
    <x v="3"/>
    <s v="C少儿才艺"/>
    <x v="13"/>
    <x v="192"/>
    <x v="1"/>
    <n v="36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24111033871083731"/>
    <n v="0.24111033871083731"/>
    <n v="2"/>
  </r>
  <r>
    <s v="教培"/>
    <s v="素质教育"/>
    <x v="11"/>
    <x v="3"/>
    <s v="C少儿才艺"/>
    <x v="7"/>
    <x v="193"/>
    <x v="0"/>
    <n v="54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36166550806625597"/>
    <n v="0.36166550806625597"/>
    <n v="2"/>
  </r>
  <r>
    <s v="教培"/>
    <s v="素质教育"/>
    <x v="11"/>
    <x v="3"/>
    <s v="C少儿才艺"/>
    <x v="29"/>
    <x v="194"/>
    <x v="1"/>
    <n v="66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44203562096986843"/>
    <n v="0.44203562096986843"/>
    <n v="0"/>
  </r>
  <r>
    <s v="教培"/>
    <s v="素质教育"/>
    <x v="11"/>
    <x v="3"/>
    <s v="C少儿才艺"/>
    <x v="30"/>
    <x v="195"/>
    <x v="2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31"/>
    <x v="196"/>
    <x v="1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14"/>
    <x v="197"/>
    <x v="1"/>
    <n v="273"/>
    <n v="0"/>
    <n v="0.52400000000000002"/>
    <n v="0"/>
    <n v="23"/>
    <n v="0"/>
    <n v="0"/>
    <n v="0.05"/>
    <n v="1.1500000000000001"/>
    <n v="0.85000000000000009"/>
    <n v="1.3529411764705883"/>
    <n v="4781.5"/>
    <n v="6469.088235294118"/>
    <n v="6.6975094086343702E-3"/>
    <n v="1.828420068557183"/>
    <n v="1.828420068557183"/>
    <n v="4"/>
  </r>
  <r>
    <s v="教培"/>
    <s v="素质教育"/>
    <x v="11"/>
    <x v="3"/>
    <s v="C少儿才艺"/>
    <x v="7"/>
    <x v="198"/>
    <x v="0"/>
    <n v="221"/>
    <n v="0"/>
    <n v="0.52400000000000002"/>
    <n v="0"/>
    <n v="23"/>
    <n v="0"/>
    <n v="0"/>
    <n v="0.05"/>
    <n v="1.1500000000000001"/>
    <n v="0.85000000000000009"/>
    <n v="1.3529411764705883"/>
    <n v="4781.5"/>
    <n v="6469.088235294118"/>
    <n v="6.6975094086343702E-3"/>
    <n v="1.4801495793081958"/>
    <n v="1.4801495793081958"/>
    <n v="3"/>
  </r>
  <r>
    <s v="教培"/>
    <s v="素质教育"/>
    <x v="11"/>
    <x v="3"/>
    <s v="C少儿才艺"/>
    <x v="18"/>
    <x v="199"/>
    <x v="0"/>
    <n v="147"/>
    <n v="0"/>
    <n v="0.52400000000000002"/>
    <n v="0"/>
    <n v="25"/>
    <n v="0"/>
    <n v="0"/>
    <n v="0.05"/>
    <n v="1.25"/>
    <n v="0.85000000000000009"/>
    <n v="1.4705882352941175"/>
    <n v="4781.5"/>
    <n v="7031.6176470588225"/>
    <n v="6.6975094086343702E-3"/>
    <n v="0.98453388306925238"/>
    <n v="0.98453388306925238"/>
    <n v="7"/>
  </r>
  <r>
    <s v="教培"/>
    <s v="素质教育"/>
    <x v="11"/>
    <x v="3"/>
    <s v="C少儿才艺"/>
    <x v="7"/>
    <x v="200"/>
    <x v="0"/>
    <n v="155"/>
    <n v="1"/>
    <n v="0.52400000000000002"/>
    <n v="0.01"/>
    <n v="23"/>
    <n v="1"/>
    <n v="0.04"/>
    <n v="0.05"/>
    <n v="1.1500000000000001"/>
    <n v="0.85000000000000009"/>
    <n v="0.73647058823529421"/>
    <n v="4781.5"/>
    <n v="3521.4341176470593"/>
    <n v="6.6975094086343702E-3"/>
    <n v="1.0381139583383274"/>
    <n v="0.56211395833832745"/>
    <n v="9"/>
  </r>
  <r>
    <s v="教培"/>
    <s v="素质教育"/>
    <x v="11"/>
    <x v="3"/>
    <s v="C少儿才艺"/>
    <x v="3"/>
    <x v="201"/>
    <x v="0"/>
    <n v="147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98453388306925238"/>
    <n v="0.98453388306925238"/>
    <n v="0"/>
  </r>
  <r>
    <s v="教培"/>
    <s v="素质教育"/>
    <x v="11"/>
    <x v="3"/>
    <s v="C少儿才艺"/>
    <x v="7"/>
    <x v="202"/>
    <x v="0"/>
    <n v="82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54919577150801835"/>
    <n v="0.54919577150801835"/>
    <n v="1"/>
  </r>
  <r>
    <s v="教培"/>
    <s v="素质教育"/>
    <x v="11"/>
    <x v="3"/>
    <s v="C少儿才艺"/>
    <x v="12"/>
    <x v="203"/>
    <x v="0"/>
    <n v="41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27459788575400917"/>
    <n v="0.27459788575400917"/>
    <n v="1"/>
  </r>
  <r>
    <s v="教培"/>
    <s v="素质教育"/>
    <x v="11"/>
    <x v="3"/>
    <s v="C少儿才艺"/>
    <x v="15"/>
    <x v="204"/>
    <x v="1"/>
    <n v="189"/>
    <n v="1"/>
    <n v="0.52400000000000002"/>
    <n v="0.01"/>
    <n v="41"/>
    <n v="1"/>
    <n v="0.02"/>
    <n v="0.05"/>
    <n v="2.0500000000000003"/>
    <n v="0.85000000000000009"/>
    <n v="1.7952941176470589"/>
    <n v="4781.5"/>
    <n v="8584.198823529412"/>
    <n v="6.6975094086343702E-3"/>
    <n v="1.2658292782318961"/>
    <n v="0.78982927823189608"/>
    <n v="0"/>
  </r>
  <r>
    <s v="教培"/>
    <s v="素质教育"/>
    <x v="11"/>
    <x v="3"/>
    <s v="C少儿才艺"/>
    <x v="22"/>
    <x v="205"/>
    <x v="1"/>
    <n v="26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17413524462449362"/>
    <n v="0.17413524462449362"/>
    <n v="0"/>
  </r>
  <r>
    <s v="教培"/>
    <s v="素质教育"/>
    <x v="11"/>
    <x v="3"/>
    <s v="C少儿才艺"/>
    <x v="27"/>
    <x v="206"/>
    <x v="1"/>
    <n v="105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70323848790660892"/>
    <n v="0.70323848790660892"/>
    <n v="1"/>
  </r>
  <r>
    <s v="教培"/>
    <s v="素质教育"/>
    <x v="11"/>
    <x v="3"/>
    <s v="C少儿才艺"/>
    <x v="18"/>
    <x v="207"/>
    <x v="0"/>
    <n v="104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69654097849797447"/>
    <n v="0.69654097849797447"/>
    <n v="2"/>
  </r>
  <r>
    <s v="教培"/>
    <s v="素质教育"/>
    <x v="11"/>
    <x v="3"/>
    <s v="C少儿才艺"/>
    <x v="15"/>
    <x v="208"/>
    <x v="1"/>
    <n v="98"/>
    <n v="0"/>
    <n v="0.52400000000000002"/>
    <n v="0"/>
    <n v="17"/>
    <n v="0"/>
    <n v="0"/>
    <n v="0.05"/>
    <n v="0.85000000000000009"/>
    <n v="0.85000000000000009"/>
    <n v="1"/>
    <n v="4781.5"/>
    <n v="4781.5"/>
    <n v="6.6975094086343702E-3"/>
    <n v="0.65635592204616833"/>
    <n v="0.65635592204616833"/>
    <n v="2"/>
  </r>
  <r>
    <s v="教培"/>
    <s v="素质教育"/>
    <x v="11"/>
    <x v="3"/>
    <s v="C少儿才艺"/>
    <x v="3"/>
    <x v="209"/>
    <x v="0"/>
    <n v="225"/>
    <n v="0"/>
    <n v="0.52400000000000002"/>
    <n v="0"/>
    <n v="29"/>
    <n v="0"/>
    <n v="0"/>
    <n v="0.05"/>
    <n v="1.4500000000000002"/>
    <n v="0.85000000000000009"/>
    <n v="1.7058823529411764"/>
    <n v="4781.5"/>
    <n v="8156.6764705882351"/>
    <n v="6.6975094086343702E-3"/>
    <n v="1.5069396169427334"/>
    <n v="1.5069396169427334"/>
    <n v="14"/>
  </r>
  <r>
    <s v="教培"/>
    <s v="素质教育"/>
    <x v="11"/>
    <x v="3"/>
    <s v="C少儿才艺"/>
    <x v="3"/>
    <x v="210"/>
    <x v="0"/>
    <n v="73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48891818683030902"/>
    <n v="0.48891818683030902"/>
    <n v="3"/>
  </r>
  <r>
    <s v="教培"/>
    <s v="素质教育"/>
    <x v="11"/>
    <x v="3"/>
    <s v="C少儿才艺"/>
    <x v="3"/>
    <x v="211"/>
    <x v="0"/>
    <n v="206"/>
    <n v="0"/>
    <n v="0.52400000000000002"/>
    <n v="0"/>
    <n v="24"/>
    <n v="0"/>
    <n v="0"/>
    <n v="0.05"/>
    <n v="1.2000000000000002"/>
    <n v="0.85000000000000009"/>
    <n v="1.411764705882353"/>
    <n v="4781.5"/>
    <n v="6750.3529411764712"/>
    <n v="6.6975094086343702E-3"/>
    <n v="1.3796869381786803"/>
    <n v="1.3796869381786803"/>
    <n v="12"/>
  </r>
  <r>
    <s v="教培"/>
    <s v="素质教育"/>
    <x v="11"/>
    <x v="3"/>
    <s v="C少儿才艺"/>
    <x v="10"/>
    <x v="212"/>
    <x v="0"/>
    <n v="58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38845554570079349"/>
    <n v="0.38845554570079349"/>
    <n v="1"/>
  </r>
  <r>
    <s v="教培"/>
    <s v="素质教育"/>
    <x v="11"/>
    <x v="3"/>
    <s v="C少儿才艺"/>
    <x v="26"/>
    <x v="213"/>
    <x v="1"/>
    <n v="234"/>
    <n v="0"/>
    <n v="0.52400000000000002"/>
    <n v="0"/>
    <n v="45"/>
    <n v="0"/>
    <n v="0"/>
    <n v="0.05"/>
    <n v="2.25"/>
    <n v="0.85000000000000009"/>
    <n v="2.6470588235294117"/>
    <n v="4781.5"/>
    <n v="12656.911764705881"/>
    <n v="6.6975094086343702E-3"/>
    <n v="1.5672172016204426"/>
    <n v="1.5672172016204426"/>
    <n v="3"/>
  </r>
  <r>
    <s v="教培"/>
    <s v="素质教育"/>
    <x v="11"/>
    <x v="3"/>
    <s v="C少儿才艺"/>
    <x v="7"/>
    <x v="214"/>
    <x v="0"/>
    <n v="73"/>
    <n v="0"/>
    <n v="0.52400000000000002"/>
    <n v="0"/>
    <n v="0"/>
    <n v="0"/>
    <n v="0"/>
    <n v="0.05"/>
    <n v="0"/>
    <n v="0.85000000000000009"/>
    <n v="0"/>
    <n v="4781.5"/>
    <n v="0"/>
    <n v="6.6975094086343702E-3"/>
    <n v="0.48891818683030902"/>
    <n v="0.48891818683030902"/>
    <n v="1"/>
  </r>
  <r>
    <s v="教培"/>
    <s v="素质教育"/>
    <x v="11"/>
    <x v="3"/>
    <s v="C少儿才艺"/>
    <x v="3"/>
    <x v="215"/>
    <x v="0"/>
    <n v="92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61617086559436207"/>
    <n v="0.61617086559436207"/>
    <n v="1"/>
  </r>
  <r>
    <s v="教培"/>
    <s v="素质教育"/>
    <x v="11"/>
    <x v="3"/>
    <s v="C少儿才艺"/>
    <x v="9"/>
    <x v="216"/>
    <x v="0"/>
    <n v="482"/>
    <n v="2"/>
    <n v="0.52400000000000002"/>
    <n v="0"/>
    <n v="58"/>
    <n v="2"/>
    <n v="0.03"/>
    <n v="0.05"/>
    <n v="2.9000000000000004"/>
    <n v="0.85000000000000009"/>
    <n v="2.178823529411765"/>
    <n v="4781.5"/>
    <n v="10418.044705882354"/>
    <n v="6.6975094086343702E-3"/>
    <n v="3.2281995349617665"/>
    <n v="2.2761995349617665"/>
    <n v="31"/>
  </r>
  <r>
    <s v="教培"/>
    <s v="素质教育"/>
    <x v="11"/>
    <x v="3"/>
    <s v="C少儿才艺"/>
    <x v="14"/>
    <x v="217"/>
    <x v="1"/>
    <n v="258"/>
    <n v="0"/>
    <n v="0.52400000000000002"/>
    <n v="0"/>
    <n v="22"/>
    <n v="0"/>
    <n v="0"/>
    <n v="0.05"/>
    <n v="1.1000000000000001"/>
    <n v="0.85000000000000009"/>
    <n v="1.2941176470588236"/>
    <n v="4781.5"/>
    <n v="6187.8235294117649"/>
    <n v="6.6975094086343702E-3"/>
    <n v="1.7279574274276674"/>
    <n v="1.7279574274276674"/>
    <n v="4"/>
  </r>
  <r>
    <s v="教培"/>
    <s v="素质教育"/>
    <x v="11"/>
    <x v="3"/>
    <s v="C少儿才艺"/>
    <x v="2"/>
    <x v="218"/>
    <x v="1"/>
    <n v="207"/>
    <n v="5"/>
    <n v="0.52400000000000002"/>
    <n v="0.02"/>
    <n v="18"/>
    <n v="5"/>
    <n v="0.28000000000000003"/>
    <n v="0.05"/>
    <n v="5"/>
    <n v="0.85000000000000009"/>
    <n v="2.7999999999999994"/>
    <n v="4781.5"/>
    <n v="13388.199999999997"/>
    <n v="6.6975094086343702E-3"/>
    <n v="1.3863844475873146"/>
    <n v="2.62"/>
    <n v="4"/>
  </r>
  <r>
    <s v="教培"/>
    <s v="素质教育"/>
    <x v="11"/>
    <x v="3"/>
    <s v="C少儿才艺"/>
    <x v="4"/>
    <x v="219"/>
    <x v="1"/>
    <n v="80"/>
    <n v="0"/>
    <n v="0.52400000000000002"/>
    <n v="0"/>
    <n v="19"/>
    <n v="0"/>
    <n v="0"/>
    <n v="0.05"/>
    <n v="0.95000000000000007"/>
    <n v="0.85000000000000009"/>
    <n v="1.1176470588235294"/>
    <n v="4781.5"/>
    <n v="5344.0294117647063"/>
    <n v="6.6975094086343702E-3"/>
    <n v="0.53580075269074956"/>
    <n v="0.53580075269074956"/>
    <n v="2"/>
  </r>
  <r>
    <s v="教培"/>
    <s v="素质教育"/>
    <x v="11"/>
    <x v="3"/>
    <s v="C少儿才艺"/>
    <x v="16"/>
    <x v="220"/>
    <x v="1"/>
    <n v="293"/>
    <n v="6"/>
    <n v="0.52400000000000002"/>
    <n v="0.02"/>
    <n v="43"/>
    <n v="6"/>
    <n v="0.14000000000000001"/>
    <n v="0.05"/>
    <n v="6"/>
    <n v="0.85000000000000009"/>
    <n v="3.3599999999999994"/>
    <n v="4781.5"/>
    <n v="16065.839999999997"/>
    <n v="6.6975094086343702E-3"/>
    <n v="1.9623702567298704"/>
    <n v="3.1440000000000001"/>
    <n v="21"/>
  </r>
  <r>
    <s v="教培"/>
    <s v="素质教育"/>
    <x v="11"/>
    <x v="3"/>
    <s v="C少儿才艺"/>
    <x v="14"/>
    <x v="221"/>
    <x v="1"/>
    <n v="515"/>
    <n v="0"/>
    <n v="0.52400000000000002"/>
    <n v="0"/>
    <n v="36"/>
    <n v="0"/>
    <n v="0"/>
    <n v="0.05"/>
    <n v="1.8"/>
    <n v="0.85000000000000009"/>
    <n v="2.1176470588235294"/>
    <n v="4781.5"/>
    <n v="10125.529411764706"/>
    <n v="6.6975094086343702E-3"/>
    <n v="3.4492173454467006"/>
    <n v="3.4492173454467006"/>
    <n v="15"/>
  </r>
  <r>
    <s v="教培"/>
    <s v="素质教育"/>
    <x v="11"/>
    <x v="3"/>
    <s v="C少儿才艺"/>
    <x v="16"/>
    <x v="222"/>
    <x v="1"/>
    <n v="56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37506052688352476"/>
    <n v="0.37506052688352476"/>
    <n v="1"/>
  </r>
  <r>
    <s v="教培"/>
    <s v="素质教育"/>
    <x v="11"/>
    <x v="3"/>
    <s v="C少儿才艺"/>
    <x v="31"/>
    <x v="223"/>
    <x v="1"/>
    <n v="8"/>
    <n v="0"/>
    <n v="0.52400000000000002"/>
    <n v="0"/>
    <n v="0"/>
    <n v="0"/>
    <n v="0"/>
    <n v="0.05"/>
    <n v="0"/>
    <n v="0.85000000000000009"/>
    <n v="0"/>
    <n v="4781.5"/>
    <n v="0"/>
    <n v="6.6975094086343702E-3"/>
    <n v="5.3580075269074962E-2"/>
    <n v="5.3580075269074962E-2"/>
    <n v="0"/>
  </r>
  <r>
    <s v="教培"/>
    <s v="素质教育"/>
    <x v="11"/>
    <x v="3"/>
    <s v="C少儿才艺"/>
    <x v="31"/>
    <x v="224"/>
    <x v="1"/>
    <n v="4"/>
    <n v="0"/>
    <n v="0.52400000000000002"/>
    <n v="0"/>
    <n v="0"/>
    <n v="0"/>
    <n v="0"/>
    <n v="0.05"/>
    <n v="0"/>
    <n v="0.85000000000000009"/>
    <n v="0"/>
    <n v="4781.5"/>
    <n v="0"/>
    <n v="6.6975094086343702E-3"/>
    <n v="2.6790037634537481E-2"/>
    <n v="2.6790037634537481E-2"/>
    <n v="0"/>
  </r>
  <r>
    <s v="教培"/>
    <s v="素质教育"/>
    <x v="11"/>
    <x v="3"/>
    <s v="C少儿才艺"/>
    <x v="31"/>
    <x v="225"/>
    <x v="1"/>
    <n v="4"/>
    <n v="0"/>
    <n v="0.52400000000000002"/>
    <n v="0"/>
    <n v="0"/>
    <n v="0"/>
    <n v="0"/>
    <n v="0.05"/>
    <n v="0"/>
    <n v="0.85000000000000009"/>
    <n v="0"/>
    <n v="4781.5"/>
    <n v="0"/>
    <n v="6.6975094086343702E-3"/>
    <n v="2.6790037634537481E-2"/>
    <n v="2.6790037634537481E-2"/>
    <n v="0"/>
  </r>
  <r>
    <s v="教培"/>
    <s v="素质教育"/>
    <x v="11"/>
    <x v="3"/>
    <s v="C少儿才艺"/>
    <x v="20"/>
    <x v="226"/>
    <x v="0"/>
    <n v="167"/>
    <n v="13"/>
    <n v="0.52400000000000002"/>
    <n v="0.08"/>
    <n v="52"/>
    <n v="13"/>
    <n v="0.25"/>
    <n v="0.05"/>
    <n v="13"/>
    <n v="0.85000000000000009"/>
    <n v="7.2799999999999985"/>
    <n v="4781.5"/>
    <n v="34809.319999999992"/>
    <n v="6.6975094086343702E-3"/>
    <n v="1.1184840712419397"/>
    <n v="6.8120000000000003"/>
    <n v="19"/>
  </r>
  <r>
    <s v="教培"/>
    <s v="素质教育"/>
    <x v="11"/>
    <x v="3"/>
    <s v="C少儿才艺"/>
    <x v="31"/>
    <x v="227"/>
    <x v="1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14"/>
    <x v="228"/>
    <x v="1"/>
    <n v="339"/>
    <n v="3"/>
    <n v="0.52400000000000002"/>
    <n v="0.01"/>
    <n v="40"/>
    <n v="3"/>
    <n v="0.08"/>
    <n v="0.05"/>
    <n v="3"/>
    <n v="0.85000000000000009"/>
    <n v="1.6799999999999997"/>
    <n v="4781.5"/>
    <n v="8032.9199999999983"/>
    <n v="6.6975094086343702E-3"/>
    <n v="2.2704556895270516"/>
    <n v="1.5720000000000001"/>
    <n v="17"/>
  </r>
  <r>
    <s v="教培"/>
    <s v="素质教育"/>
    <x v="11"/>
    <x v="3"/>
    <s v="C少儿才艺"/>
    <x v="10"/>
    <x v="229"/>
    <x v="0"/>
    <n v="63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4219430927439653"/>
    <n v="0.4219430927439653"/>
    <n v="1"/>
  </r>
  <r>
    <s v="教培"/>
    <s v="素质教育"/>
    <x v="11"/>
    <x v="3"/>
    <s v="C少儿才艺"/>
    <x v="10"/>
    <x v="230"/>
    <x v="0"/>
    <n v="145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9711388642519837"/>
    <n v="0.9711388642519837"/>
    <n v="0"/>
  </r>
  <r>
    <s v="教培"/>
    <s v="素质教育"/>
    <x v="11"/>
    <x v="3"/>
    <s v="C少儿才艺"/>
    <x v="2"/>
    <x v="231"/>
    <x v="1"/>
    <n v="285"/>
    <n v="4"/>
    <n v="0.52400000000000002"/>
    <n v="0.01"/>
    <n v="22"/>
    <n v="4"/>
    <n v="0.18"/>
    <n v="0.05"/>
    <n v="4"/>
    <n v="0.85000000000000009"/>
    <n v="2.2399999999999998"/>
    <n v="4781.5"/>
    <n v="10710.56"/>
    <n v="6.6975094086343702E-3"/>
    <n v="1.9087901814607955"/>
    <n v="2.0960000000000001"/>
    <n v="6"/>
  </r>
  <r>
    <s v="教培"/>
    <s v="素质教育"/>
    <x v="11"/>
    <x v="3"/>
    <s v="C少儿才艺"/>
    <x v="3"/>
    <x v="232"/>
    <x v="0"/>
    <n v="154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1.0314164489296931"/>
    <n v="1.0314164489296931"/>
    <n v="5"/>
  </r>
  <r>
    <s v="教培"/>
    <s v="素质教育"/>
    <x v="11"/>
    <x v="3"/>
    <s v="C少儿才艺"/>
    <x v="15"/>
    <x v="233"/>
    <x v="1"/>
    <n v="177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1.1854591653282835"/>
    <n v="1.1854591653282835"/>
    <n v="3"/>
  </r>
  <r>
    <s v="教培"/>
    <s v="素质教育"/>
    <x v="11"/>
    <x v="3"/>
    <s v="C少儿才艺"/>
    <x v="5"/>
    <x v="234"/>
    <x v="0"/>
    <n v="224"/>
    <n v="0"/>
    <n v="0.52400000000000002"/>
    <n v="0"/>
    <n v="38"/>
    <n v="0"/>
    <n v="0"/>
    <n v="0.05"/>
    <n v="1.9000000000000001"/>
    <n v="0.85000000000000009"/>
    <n v="2.2352941176470589"/>
    <n v="4781.5"/>
    <n v="10688.058823529413"/>
    <n v="6.6975094086343702E-3"/>
    <n v="1.500242107534099"/>
    <n v="1.500242107534099"/>
    <n v="13"/>
  </r>
  <r>
    <s v="教培"/>
    <s v="素质教育"/>
    <x v="11"/>
    <x v="3"/>
    <s v="C少儿才艺"/>
    <x v="18"/>
    <x v="235"/>
    <x v="0"/>
    <n v="118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0.79030611021885566"/>
    <n v="0.79030611021885566"/>
    <n v="3"/>
  </r>
  <r>
    <s v="教培"/>
    <s v="素质教育"/>
    <x v="11"/>
    <x v="3"/>
    <s v="C少儿才艺"/>
    <x v="18"/>
    <x v="236"/>
    <x v="0"/>
    <n v="54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36166550806625597"/>
    <n v="0.36166550806625597"/>
    <n v="1"/>
  </r>
  <r>
    <s v="教培"/>
    <s v="素质教育"/>
    <x v="11"/>
    <x v="3"/>
    <s v="C少儿才艺"/>
    <x v="3"/>
    <x v="237"/>
    <x v="0"/>
    <n v="204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1.3662919193614116"/>
    <n v="1.3662919193614116"/>
    <n v="11"/>
  </r>
  <r>
    <s v="教培"/>
    <s v="素质教育"/>
    <x v="11"/>
    <x v="3"/>
    <s v="C少儿才艺"/>
    <x v="10"/>
    <x v="238"/>
    <x v="0"/>
    <n v="148"/>
    <n v="0"/>
    <n v="0.52400000000000002"/>
    <n v="0"/>
    <n v="20"/>
    <n v="0"/>
    <n v="0"/>
    <n v="0.05"/>
    <n v="1"/>
    <n v="0.85000000000000009"/>
    <n v="1.1764705882352939"/>
    <n v="4781.5"/>
    <n v="5625.2941176470576"/>
    <n v="6.6975094086343702E-3"/>
    <n v="0.99123139247788683"/>
    <n v="0.99123139247788683"/>
    <n v="2"/>
  </r>
  <r>
    <s v="教培"/>
    <s v="素质教育"/>
    <x v="11"/>
    <x v="3"/>
    <s v="C少儿才艺"/>
    <x v="14"/>
    <x v="239"/>
    <x v="1"/>
    <n v="229"/>
    <n v="0"/>
    <n v="0.52400000000000002"/>
    <n v="0"/>
    <n v="18"/>
    <n v="0"/>
    <n v="0"/>
    <n v="0.05"/>
    <n v="0.9"/>
    <n v="0.85000000000000009"/>
    <n v="1.0588235294117647"/>
    <n v="4781.5"/>
    <n v="5062.7647058823532"/>
    <n v="6.6975094086343702E-3"/>
    <n v="1.5337296545772707"/>
    <n v="1.5337296545772707"/>
    <n v="5"/>
  </r>
  <r>
    <s v="教培"/>
    <s v="素质教育"/>
    <x v="11"/>
    <x v="3"/>
    <s v="C少儿才艺"/>
    <x v="16"/>
    <x v="240"/>
    <x v="1"/>
    <n v="118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79030611021885566"/>
    <n v="0.79030611021885566"/>
    <n v="5"/>
  </r>
  <r>
    <s v="教培"/>
    <s v="素质教育"/>
    <x v="11"/>
    <x v="3"/>
    <s v="C少儿才艺"/>
    <x v="9"/>
    <x v="241"/>
    <x v="0"/>
    <n v="262"/>
    <n v="1"/>
    <n v="0.52400000000000002"/>
    <n v="0"/>
    <n v="10"/>
    <n v="1"/>
    <n v="0.1"/>
    <n v="0.05"/>
    <n v="1"/>
    <n v="0.85000000000000009"/>
    <n v="0.55999999999999994"/>
    <n v="4781.5"/>
    <n v="2677.64"/>
    <n v="6.6975094086343702E-3"/>
    <n v="1.754747465062205"/>
    <n v="1.278747465062205"/>
    <n v="8"/>
  </r>
  <r>
    <s v="教培"/>
    <s v="素质教育"/>
    <x v="11"/>
    <x v="3"/>
    <s v="C少儿才艺"/>
    <x v="14"/>
    <x v="242"/>
    <x v="1"/>
    <n v="698"/>
    <n v="3"/>
    <n v="0.52400000000000002"/>
    <n v="0"/>
    <n v="69"/>
    <n v="3"/>
    <n v="0.04"/>
    <n v="0.05"/>
    <n v="3.45"/>
    <n v="0.85000000000000009"/>
    <n v="2.2094117647058824"/>
    <n v="4781.5"/>
    <n v="10564.302352941177"/>
    <n v="6.6975094086343702E-3"/>
    <n v="4.6748615672267908"/>
    <n v="3.2468615672267909"/>
    <n v="12"/>
  </r>
  <r>
    <s v="教培"/>
    <s v="素质教育"/>
    <x v="11"/>
    <x v="3"/>
    <s v="C少儿才艺"/>
    <x v="6"/>
    <x v="243"/>
    <x v="0"/>
    <n v="21"/>
    <n v="0"/>
    <n v="0.52400000000000002"/>
    <n v="0"/>
    <n v="0"/>
    <n v="0"/>
    <n v="0"/>
    <n v="0.05"/>
    <n v="0"/>
    <n v="0.85000000000000009"/>
    <n v="0"/>
    <n v="4781.5"/>
    <n v="0"/>
    <n v="6.6975094086343702E-3"/>
    <n v="0.14064769758132178"/>
    <n v="0.14064769758132178"/>
    <n v="1"/>
  </r>
  <r>
    <s v="教培"/>
    <s v="素质教育"/>
    <x v="11"/>
    <x v="3"/>
    <s v="C少儿才艺"/>
    <x v="3"/>
    <x v="244"/>
    <x v="0"/>
    <n v="80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53580075269074956"/>
    <n v="0.53580075269074956"/>
    <n v="4"/>
  </r>
  <r>
    <s v="教培"/>
    <s v="素质教育"/>
    <x v="11"/>
    <x v="3"/>
    <s v="C少儿才艺"/>
    <x v="20"/>
    <x v="245"/>
    <x v="0"/>
    <n v="8"/>
    <n v="0"/>
    <n v="0.52400000000000002"/>
    <n v="0"/>
    <n v="0"/>
    <n v="0"/>
    <n v="0"/>
    <n v="0.05"/>
    <n v="0"/>
    <n v="0.85000000000000009"/>
    <n v="0"/>
    <n v="4781.5"/>
    <n v="0"/>
    <n v="6.6975094086343702E-3"/>
    <n v="5.3580075269074962E-2"/>
    <n v="5.3580075269074962E-2"/>
    <n v="0"/>
  </r>
  <r>
    <s v="教培"/>
    <s v="素质教育"/>
    <x v="11"/>
    <x v="3"/>
    <s v="C少儿才艺"/>
    <x v="32"/>
    <x v="246"/>
    <x v="2"/>
    <n v="13"/>
    <n v="0"/>
    <n v="0.52400000000000002"/>
    <n v="0"/>
    <n v="0"/>
    <n v="0"/>
    <n v="0"/>
    <n v="0.05"/>
    <n v="0"/>
    <n v="0.85000000000000009"/>
    <n v="0"/>
    <n v="4781.5"/>
    <n v="0"/>
    <n v="6.6975094086343702E-3"/>
    <n v="8.7067622312246809E-2"/>
    <n v="8.7067622312246809E-2"/>
    <n v="0"/>
  </r>
  <r>
    <s v="教培"/>
    <s v="素质教育"/>
    <x v="11"/>
    <x v="3"/>
    <s v="C少儿才艺"/>
    <x v="16"/>
    <x v="247"/>
    <x v="1"/>
    <n v="141"/>
    <n v="0"/>
    <n v="0.52400000000000002"/>
    <n v="0"/>
    <n v="29"/>
    <n v="0"/>
    <n v="0"/>
    <n v="0.05"/>
    <n v="1.4500000000000002"/>
    <n v="0.85000000000000009"/>
    <n v="1.7058823529411764"/>
    <n v="4781.5"/>
    <n v="8156.6764705882351"/>
    <n v="6.6975094086343702E-3"/>
    <n v="0.94434882661744624"/>
    <n v="0.94434882661744624"/>
    <n v="3"/>
  </r>
  <r>
    <s v="教培"/>
    <s v="素质教育"/>
    <x v="11"/>
    <x v="3"/>
    <s v="C少儿才艺"/>
    <x v="14"/>
    <x v="248"/>
    <x v="1"/>
    <n v="391"/>
    <n v="5"/>
    <n v="0.52400000000000002"/>
    <n v="0.01"/>
    <n v="52"/>
    <n v="5"/>
    <n v="0.1"/>
    <n v="0.05"/>
    <n v="5"/>
    <n v="0.85000000000000009"/>
    <n v="2.7999999999999994"/>
    <n v="4781.5"/>
    <n v="13388.199999999997"/>
    <n v="6.6975094086343702E-3"/>
    <n v="2.6187261787760385"/>
    <n v="2.62"/>
    <n v="19"/>
  </r>
  <r>
    <s v="教培"/>
    <s v="素质教育"/>
    <x v="11"/>
    <x v="3"/>
    <s v="C少儿才艺"/>
    <x v="16"/>
    <x v="249"/>
    <x v="1"/>
    <n v="177"/>
    <n v="0"/>
    <n v="0.52400000000000002"/>
    <n v="0"/>
    <n v="14"/>
    <n v="0"/>
    <n v="0"/>
    <n v="0.05"/>
    <n v="0.70000000000000007"/>
    <n v="0.85000000000000009"/>
    <n v="0.82352941176470584"/>
    <n v="4781.5"/>
    <n v="3937.705882352941"/>
    <n v="6.6975094086343702E-3"/>
    <n v="1.1854591653282835"/>
    <n v="1.1854591653282835"/>
    <n v="3"/>
  </r>
  <r>
    <s v="教培"/>
    <s v="素质教育"/>
    <x v="11"/>
    <x v="3"/>
    <s v="C少儿才艺"/>
    <x v="19"/>
    <x v="250"/>
    <x v="1"/>
    <n v="51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3415729798403529"/>
    <n v="0.3415729798403529"/>
    <n v="0"/>
  </r>
  <r>
    <s v="教培"/>
    <s v="素质教育"/>
    <x v="11"/>
    <x v="3"/>
    <s v="C少儿才艺"/>
    <x v="7"/>
    <x v="251"/>
    <x v="0"/>
    <n v="161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1.0782990147901337"/>
    <n v="1.0782990147901337"/>
    <n v="5"/>
  </r>
  <r>
    <s v="教培"/>
    <s v="素质教育"/>
    <x v="11"/>
    <x v="3"/>
    <s v="C少儿才艺"/>
    <x v="31"/>
    <x v="252"/>
    <x v="1"/>
    <n v="5"/>
    <n v="0"/>
    <n v="0.52400000000000002"/>
    <n v="0"/>
    <n v="0"/>
    <n v="0"/>
    <n v="0"/>
    <n v="0.05"/>
    <n v="0"/>
    <n v="0.85000000000000009"/>
    <n v="0"/>
    <n v="4781.5"/>
    <n v="0"/>
    <n v="6.6975094086343702E-3"/>
    <n v="3.3487547043171847E-2"/>
    <n v="3.3487547043171847E-2"/>
    <n v="0"/>
  </r>
  <r>
    <s v="教培"/>
    <s v="素质教育"/>
    <x v="11"/>
    <x v="3"/>
    <s v="C少儿才艺"/>
    <x v="12"/>
    <x v="253"/>
    <x v="0"/>
    <n v="70"/>
    <n v="1"/>
    <n v="0.52400000000000002"/>
    <n v="0.01"/>
    <n v="15"/>
    <n v="1"/>
    <n v="7.0000000000000007E-2"/>
    <n v="0.05"/>
    <n v="1"/>
    <n v="0.85000000000000009"/>
    <n v="0.55999999999999994"/>
    <n v="4781.5"/>
    <n v="2677.64"/>
    <n v="6.6975094086343702E-3"/>
    <n v="0.46882565860440589"/>
    <n v="0.52400000000000002"/>
    <n v="1"/>
  </r>
  <r>
    <s v="教培"/>
    <s v="素质教育"/>
    <x v="11"/>
    <x v="3"/>
    <s v="C少儿才艺"/>
    <x v="3"/>
    <x v="254"/>
    <x v="0"/>
    <n v="293"/>
    <n v="15"/>
    <n v="0.52400000000000002"/>
    <n v="0.05"/>
    <n v="78"/>
    <n v="12"/>
    <n v="0.15"/>
    <n v="0.05"/>
    <n v="12"/>
    <n v="0.85000000000000009"/>
    <n v="6.7199999999999989"/>
    <n v="4781.5"/>
    <n v="32131.679999999993"/>
    <n v="6.6975094086343702E-3"/>
    <n v="1.9623702567298704"/>
    <n v="7.86"/>
    <n v="23"/>
  </r>
  <r>
    <s v="教培"/>
    <s v="素质教育"/>
    <x v="11"/>
    <x v="3"/>
    <s v="C少儿才艺"/>
    <x v="20"/>
    <x v="255"/>
    <x v="0"/>
    <n v="2"/>
    <n v="0"/>
    <n v="0.52400000000000002"/>
    <n v="0"/>
    <n v="0"/>
    <n v="0"/>
    <n v="0"/>
    <n v="0.05"/>
    <n v="0"/>
    <n v="0.85000000000000009"/>
    <n v="0"/>
    <n v="4781.5"/>
    <n v="0"/>
    <n v="6.6975094086343702E-3"/>
    <n v="1.339501881726874E-2"/>
    <n v="1.339501881726874E-2"/>
    <n v="0"/>
  </r>
  <r>
    <s v="教培"/>
    <s v="素质教育"/>
    <x v="11"/>
    <x v="3"/>
    <s v="C少儿才艺"/>
    <x v="20"/>
    <x v="256"/>
    <x v="0"/>
    <n v="15"/>
    <n v="0"/>
    <n v="0.52400000000000002"/>
    <n v="0"/>
    <n v="0"/>
    <n v="0"/>
    <n v="0"/>
    <n v="0.05"/>
    <n v="0"/>
    <n v="0.85000000000000009"/>
    <n v="0"/>
    <n v="4781.5"/>
    <n v="0"/>
    <n v="6.6975094086343702E-3"/>
    <n v="0.10046264112951556"/>
    <n v="0.10046264112951556"/>
    <n v="0"/>
  </r>
  <r>
    <s v="教培"/>
    <s v="素质教育"/>
    <x v="11"/>
    <x v="3"/>
    <s v="C少儿才艺"/>
    <x v="22"/>
    <x v="257"/>
    <x v="1"/>
    <n v="8"/>
    <n v="0"/>
    <n v="0.52400000000000002"/>
    <n v="0"/>
    <n v="0"/>
    <n v="0"/>
    <n v="0"/>
    <n v="0.05"/>
    <n v="0"/>
    <n v="0.85000000000000009"/>
    <n v="0"/>
    <n v="4781.5"/>
    <n v="0"/>
    <n v="6.6975094086343702E-3"/>
    <n v="5.3580075269074962E-2"/>
    <n v="5.3580075269074962E-2"/>
    <n v="0"/>
  </r>
  <r>
    <s v="教培"/>
    <s v="素质教育"/>
    <x v="11"/>
    <x v="3"/>
    <s v="C少儿才艺"/>
    <x v="4"/>
    <x v="258"/>
    <x v="1"/>
    <n v="7"/>
    <n v="0"/>
    <n v="0.52400000000000002"/>
    <n v="0"/>
    <n v="0"/>
    <n v="0"/>
    <n v="0"/>
    <n v="0.05"/>
    <n v="0"/>
    <n v="0.85000000000000009"/>
    <n v="0"/>
    <n v="4781.5"/>
    <n v="0"/>
    <n v="6.6975094086343702E-3"/>
    <n v="4.6882565860440595E-2"/>
    <n v="4.6882565860440595E-2"/>
    <n v="0"/>
  </r>
  <r>
    <s v="教培"/>
    <s v="素质教育"/>
    <x v="11"/>
    <x v="3"/>
    <s v="C少儿才艺"/>
    <x v="29"/>
    <x v="259"/>
    <x v="1"/>
    <n v="55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36836301747489036"/>
    <n v="0.36836301747489036"/>
    <n v="0"/>
  </r>
  <r>
    <s v="教培"/>
    <s v="素质教育"/>
    <x v="11"/>
    <x v="3"/>
    <s v="C少儿才艺"/>
    <x v="29"/>
    <x v="260"/>
    <x v="1"/>
    <n v="20"/>
    <n v="0"/>
    <n v="0.52400000000000002"/>
    <n v="0"/>
    <n v="0"/>
    <n v="0"/>
    <n v="0"/>
    <n v="0.05"/>
    <n v="0"/>
    <n v="0.85000000000000009"/>
    <n v="0"/>
    <n v="4781.5"/>
    <n v="0"/>
    <n v="6.6975094086343702E-3"/>
    <n v="0.13395018817268739"/>
    <n v="0.13395018817268739"/>
    <n v="0"/>
  </r>
  <r>
    <s v="教培"/>
    <s v="素质教育"/>
    <x v="11"/>
    <x v="3"/>
    <s v="C少儿才艺"/>
    <x v="20"/>
    <x v="262"/>
    <x v="0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22"/>
    <x v="263"/>
    <x v="1"/>
    <n v="33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22101781048493421"/>
    <n v="0.22101781048493421"/>
    <n v="0"/>
  </r>
  <r>
    <s v="教培"/>
    <s v="素质教育"/>
    <x v="11"/>
    <x v="3"/>
    <s v="C少儿才艺"/>
    <x v="7"/>
    <x v="264"/>
    <x v="0"/>
    <n v="69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46212814919577155"/>
    <n v="0.46212814919577155"/>
    <n v="0"/>
  </r>
  <r>
    <s v="教培"/>
    <s v="素质教育"/>
    <x v="11"/>
    <x v="3"/>
    <s v="C少儿才艺"/>
    <x v="18"/>
    <x v="265"/>
    <x v="0"/>
    <n v="95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6362633938202652"/>
    <n v="0.6362633938202652"/>
    <n v="1"/>
  </r>
  <r>
    <s v="教培"/>
    <s v="素质教育"/>
    <x v="11"/>
    <x v="3"/>
    <s v="C少儿才艺"/>
    <x v="2"/>
    <x v="266"/>
    <x v="1"/>
    <n v="271"/>
    <n v="7"/>
    <n v="0.52400000000000002"/>
    <n v="0.03"/>
    <n v="21"/>
    <n v="7"/>
    <n v="0.33"/>
    <n v="0.05"/>
    <n v="7"/>
    <n v="0.85000000000000009"/>
    <n v="3.9199999999999995"/>
    <n v="4781.5"/>
    <n v="18743.479999999996"/>
    <n v="6.6975094086343702E-3"/>
    <n v="1.8150250497399143"/>
    <n v="3.6680000000000001"/>
    <n v="15"/>
  </r>
  <r>
    <s v="教培"/>
    <s v="素质教育"/>
    <x v="11"/>
    <x v="3"/>
    <s v="C少儿才艺"/>
    <x v="13"/>
    <x v="267"/>
    <x v="1"/>
    <n v="87"/>
    <n v="0"/>
    <n v="0.52400000000000002"/>
    <n v="0"/>
    <n v="9"/>
    <n v="0"/>
    <n v="0"/>
    <n v="0.05"/>
    <n v="0.45"/>
    <n v="0.85000000000000009"/>
    <n v="0.52941176470588236"/>
    <n v="4781.5"/>
    <n v="2531.3823529411766"/>
    <n v="6.6975094086343702E-3"/>
    <n v="0.58268331855119015"/>
    <n v="0.58268331855119015"/>
    <n v="2"/>
  </r>
  <r>
    <s v="教培"/>
    <s v="素质教育"/>
    <x v="11"/>
    <x v="3"/>
    <s v="C少儿才艺"/>
    <x v="4"/>
    <x v="268"/>
    <x v="1"/>
    <n v="94"/>
    <n v="0"/>
    <n v="0.52400000000000002"/>
    <n v="0"/>
    <n v="16"/>
    <n v="0"/>
    <n v="0"/>
    <n v="0.05"/>
    <n v="0.8"/>
    <n v="0.85000000000000009"/>
    <n v="0.94117647058823528"/>
    <n v="4781.5"/>
    <n v="4500.2352941176468"/>
    <n v="6.6975094086343702E-3"/>
    <n v="0.62956588441163075"/>
    <n v="0.62956588441163075"/>
    <n v="3"/>
  </r>
  <r>
    <s v="教培"/>
    <s v="素质教育"/>
    <x v="11"/>
    <x v="3"/>
    <s v="C少儿才艺"/>
    <x v="21"/>
    <x v="269"/>
    <x v="1"/>
    <n v="20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13395018817268739"/>
    <n v="0.13395018817268739"/>
    <n v="0"/>
  </r>
  <r>
    <s v="教培"/>
    <s v="素质教育"/>
    <x v="11"/>
    <x v="3"/>
    <s v="C少儿才艺"/>
    <x v="26"/>
    <x v="270"/>
    <x v="1"/>
    <n v="640"/>
    <n v="26"/>
    <n v="0.52400000000000002"/>
    <n v="0.04"/>
    <n v="186"/>
    <n v="25"/>
    <n v="0.13"/>
    <n v="0.05"/>
    <n v="25"/>
    <n v="0.85000000000000009"/>
    <n v="13.999999999999996"/>
    <n v="4781.5"/>
    <n v="66940.999999999985"/>
    <n v="6.6975094086343702E-3"/>
    <n v="4.2864060215259965"/>
    <n v="13.624000000000001"/>
    <n v="48"/>
  </r>
  <r>
    <s v="教培"/>
    <s v="素质教育"/>
    <x v="11"/>
    <x v="3"/>
    <s v="C少儿才艺"/>
    <x v="25"/>
    <x v="271"/>
    <x v="1"/>
    <n v="14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9.376513172088119E-2"/>
    <n v="9.376513172088119E-2"/>
    <n v="0"/>
  </r>
  <r>
    <s v="教培"/>
    <s v="素质教育"/>
    <x v="11"/>
    <x v="3"/>
    <s v="C少儿才艺"/>
    <x v="6"/>
    <x v="272"/>
    <x v="0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26"/>
    <x v="273"/>
    <x v="1"/>
    <n v="134"/>
    <n v="0"/>
    <n v="0.52400000000000002"/>
    <n v="0"/>
    <n v="26"/>
    <n v="0"/>
    <n v="0"/>
    <n v="0.05"/>
    <n v="1.3"/>
    <n v="0.85000000000000009"/>
    <n v="1.5294117647058822"/>
    <n v="4781.5"/>
    <n v="7312.8823529411757"/>
    <n v="6.6975094086343702E-3"/>
    <n v="0.89746626075700564"/>
    <n v="0.89746626075700564"/>
    <n v="4"/>
  </r>
  <r>
    <s v="教培"/>
    <s v="素质教育"/>
    <x v="11"/>
    <x v="3"/>
    <s v="C少儿才艺"/>
    <x v="12"/>
    <x v="274"/>
    <x v="0"/>
    <n v="69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46212814919577155"/>
    <n v="0.46212814919577155"/>
    <n v="2"/>
  </r>
  <r>
    <s v="教培"/>
    <s v="素质教育"/>
    <x v="11"/>
    <x v="3"/>
    <s v="C少儿才艺"/>
    <x v="5"/>
    <x v="275"/>
    <x v="0"/>
    <n v="266"/>
    <n v="3"/>
    <n v="0.52400000000000002"/>
    <n v="0.01"/>
    <n v="71"/>
    <n v="3"/>
    <n v="0.04"/>
    <n v="0.05"/>
    <n v="3.5500000000000003"/>
    <n v="0.85000000000000009"/>
    <n v="2.3270588235294118"/>
    <n v="4781.5"/>
    <n v="11126.831764705883"/>
    <n v="6.6975094086343702E-3"/>
    <n v="1.7815375026967424"/>
    <n v="1.5720000000000001"/>
    <n v="26"/>
  </r>
  <r>
    <s v="教培"/>
    <s v="素质教育"/>
    <x v="11"/>
    <x v="3"/>
    <s v="C少儿才艺"/>
    <x v="19"/>
    <x v="276"/>
    <x v="1"/>
    <n v="92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61617086559436207"/>
    <n v="0.61617086559436207"/>
    <n v="0"/>
  </r>
  <r>
    <s v="教培"/>
    <s v="素质教育"/>
    <x v="11"/>
    <x v="3"/>
    <s v="C少儿才艺"/>
    <x v="4"/>
    <x v="277"/>
    <x v="1"/>
    <n v="182"/>
    <n v="1"/>
    <n v="0.52400000000000002"/>
    <n v="0.01"/>
    <n v="23"/>
    <n v="1"/>
    <n v="0.04"/>
    <n v="0.05"/>
    <n v="1.1500000000000001"/>
    <n v="0.85000000000000009"/>
    <n v="0.73647058823529421"/>
    <n v="4781.5"/>
    <n v="3521.4341176470593"/>
    <n v="6.6975094086343702E-3"/>
    <n v="1.2189467123714555"/>
    <n v="0.74294671237145549"/>
    <n v="3"/>
  </r>
  <r>
    <s v="教培"/>
    <s v="素质教育"/>
    <x v="11"/>
    <x v="3"/>
    <s v="C少儿才艺"/>
    <x v="14"/>
    <x v="278"/>
    <x v="1"/>
    <n v="315"/>
    <n v="0"/>
    <n v="0.52400000000000002"/>
    <n v="0"/>
    <n v="32"/>
    <n v="0"/>
    <n v="0"/>
    <n v="0.05"/>
    <n v="1.6"/>
    <n v="0.85000000000000009"/>
    <n v="1.8823529411764706"/>
    <n v="4781.5"/>
    <n v="9000.4705882352937"/>
    <n v="6.6975094086343702E-3"/>
    <n v="2.1097154637198265"/>
    <n v="2.1097154637198265"/>
    <n v="7"/>
  </r>
  <r>
    <s v="教培"/>
    <s v="素质教育"/>
    <x v="11"/>
    <x v="3"/>
    <s v="C少儿才艺"/>
    <x v="3"/>
    <x v="279"/>
    <x v="0"/>
    <n v="149"/>
    <n v="0"/>
    <n v="0.52400000000000002"/>
    <n v="0"/>
    <n v="28"/>
    <n v="0"/>
    <n v="0"/>
    <n v="0.05"/>
    <n v="1.4000000000000001"/>
    <n v="0.85000000000000009"/>
    <n v="1.6470588235294117"/>
    <n v="4781.5"/>
    <n v="7875.411764705882"/>
    <n v="6.6975094086343702E-3"/>
    <n v="0.99792890188652117"/>
    <n v="0.99792890188652117"/>
    <n v="4"/>
  </r>
  <r>
    <s v="教培"/>
    <s v="素质教育"/>
    <x v="11"/>
    <x v="3"/>
    <s v="C少儿才艺"/>
    <x v="25"/>
    <x v="280"/>
    <x v="1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4"/>
    <x v="281"/>
    <x v="1"/>
    <n v="46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30808543279718104"/>
    <n v="0.30808543279718104"/>
    <n v="1"/>
  </r>
  <r>
    <s v="教培"/>
    <s v="素质教育"/>
    <x v="11"/>
    <x v="3"/>
    <s v="C少儿才艺"/>
    <x v="5"/>
    <x v="282"/>
    <x v="0"/>
    <n v="56"/>
    <n v="0"/>
    <n v="0.52400000000000002"/>
    <n v="0"/>
    <n v="10"/>
    <n v="0"/>
    <n v="0"/>
    <n v="0.05"/>
    <n v="0.5"/>
    <n v="0.85000000000000009"/>
    <n v="0.58823529411764697"/>
    <n v="4781.5"/>
    <n v="2812.6470588235288"/>
    <n v="6.6975094086343702E-3"/>
    <n v="0.37506052688352476"/>
    <n v="0.37506052688352476"/>
    <n v="2"/>
  </r>
  <r>
    <s v="教培"/>
    <s v="素质教育"/>
    <x v="11"/>
    <x v="3"/>
    <s v="C少儿才艺"/>
    <x v="10"/>
    <x v="283"/>
    <x v="0"/>
    <n v="244"/>
    <n v="0"/>
    <n v="0.52400000000000002"/>
    <n v="0"/>
    <n v="29"/>
    <n v="0"/>
    <n v="0"/>
    <n v="0.05"/>
    <n v="1.4500000000000002"/>
    <n v="0.85000000000000009"/>
    <n v="1.7058823529411764"/>
    <n v="4781.5"/>
    <n v="8156.6764705882351"/>
    <n v="6.6975094086343702E-3"/>
    <n v="1.6341922957067863"/>
    <n v="1.6341922957067863"/>
    <n v="16"/>
  </r>
  <r>
    <s v="教培"/>
    <s v="素质教育"/>
    <x v="11"/>
    <x v="3"/>
    <s v="C少儿才艺"/>
    <x v="3"/>
    <x v="284"/>
    <x v="0"/>
    <n v="219"/>
    <n v="0"/>
    <n v="0.52400000000000002"/>
    <n v="0"/>
    <n v="17"/>
    <n v="0"/>
    <n v="0"/>
    <n v="0.05"/>
    <n v="0.85000000000000009"/>
    <n v="0.85000000000000009"/>
    <n v="1"/>
    <n v="4781.5"/>
    <n v="4781.5"/>
    <n v="6.6975094086343702E-3"/>
    <n v="1.4667545604909271"/>
    <n v="1.4667545604909271"/>
    <n v="2"/>
  </r>
  <r>
    <s v="教培"/>
    <s v="素质教育"/>
    <x v="11"/>
    <x v="3"/>
    <s v="C少儿才艺"/>
    <x v="6"/>
    <x v="285"/>
    <x v="0"/>
    <n v="132"/>
    <n v="0"/>
    <n v="0.52400000000000002"/>
    <n v="0"/>
    <n v="9"/>
    <n v="0"/>
    <n v="0"/>
    <n v="0.05"/>
    <n v="0.45"/>
    <n v="0.85000000000000009"/>
    <n v="0.52941176470588236"/>
    <n v="4781.5"/>
    <n v="2531.3823529411766"/>
    <n v="6.6975094086343702E-3"/>
    <n v="0.88407124193973685"/>
    <n v="0.88407124193973685"/>
    <n v="1"/>
  </r>
  <r>
    <s v="教培"/>
    <s v="素质教育"/>
    <x v="11"/>
    <x v="3"/>
    <s v="C少儿才艺"/>
    <x v="6"/>
    <x v="286"/>
    <x v="0"/>
    <n v="89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59607833736845894"/>
    <n v="0.59607833736845894"/>
    <n v="0"/>
  </r>
  <r>
    <s v="教培"/>
    <s v="素质教育"/>
    <x v="11"/>
    <x v="3"/>
    <s v="C少儿才艺"/>
    <x v="9"/>
    <x v="287"/>
    <x v="0"/>
    <n v="139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93095380780017745"/>
    <n v="0.93095380780017745"/>
    <n v="8"/>
  </r>
  <r>
    <s v="教培"/>
    <s v="素质教育"/>
    <x v="11"/>
    <x v="3"/>
    <s v="C少儿才艺"/>
    <x v="14"/>
    <x v="288"/>
    <x v="1"/>
    <n v="314"/>
    <n v="3"/>
    <n v="0.52400000000000002"/>
    <n v="0.01"/>
    <n v="40"/>
    <n v="3"/>
    <n v="0.08"/>
    <n v="0.05"/>
    <n v="3"/>
    <n v="0.85000000000000009"/>
    <n v="1.6799999999999997"/>
    <n v="4781.5"/>
    <n v="8032.9199999999983"/>
    <n v="6.6975094086343702E-3"/>
    <n v="2.1030179543111922"/>
    <n v="1.5720000000000001"/>
    <n v="6"/>
  </r>
  <r>
    <s v="教培"/>
    <s v="素质教育"/>
    <x v="11"/>
    <x v="3"/>
    <s v="C少儿才艺"/>
    <x v="8"/>
    <x v="289"/>
    <x v="0"/>
    <n v="72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48222067742167463"/>
    <n v="0.48222067742167463"/>
    <n v="1"/>
  </r>
  <r>
    <s v="教培"/>
    <s v="素质教育"/>
    <x v="11"/>
    <x v="3"/>
    <s v="C少儿才艺"/>
    <x v="13"/>
    <x v="290"/>
    <x v="1"/>
    <n v="117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78360860081022132"/>
    <n v="0.78360860081022132"/>
    <n v="1"/>
  </r>
  <r>
    <s v="教培"/>
    <s v="素质教育"/>
    <x v="11"/>
    <x v="3"/>
    <s v="C少儿才艺"/>
    <x v="13"/>
    <x v="291"/>
    <x v="1"/>
    <n v="87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58268331855119015"/>
    <n v="0.58268331855119015"/>
    <n v="5"/>
  </r>
  <r>
    <s v="教培"/>
    <s v="素质教育"/>
    <x v="11"/>
    <x v="3"/>
    <s v="C少儿才艺"/>
    <x v="10"/>
    <x v="292"/>
    <x v="0"/>
    <n v="127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85058369489656505"/>
    <n v="0.85058369489656505"/>
    <n v="6"/>
  </r>
  <r>
    <s v="教培"/>
    <s v="素质教育"/>
    <x v="11"/>
    <x v="3"/>
    <s v="C少儿才艺"/>
    <x v="26"/>
    <x v="293"/>
    <x v="1"/>
    <n v="147"/>
    <n v="0"/>
    <n v="0.52400000000000002"/>
    <n v="0"/>
    <n v="27"/>
    <n v="0"/>
    <n v="0"/>
    <n v="0.05"/>
    <n v="1.35"/>
    <n v="0.85000000000000009"/>
    <n v="1.588235294117647"/>
    <n v="4781.5"/>
    <n v="7594.1470588235288"/>
    <n v="6.6975094086343702E-3"/>
    <n v="0.98453388306925238"/>
    <n v="0.98453388306925238"/>
    <n v="3"/>
  </r>
  <r>
    <s v="教培"/>
    <s v="素质教育"/>
    <x v="11"/>
    <x v="3"/>
    <s v="C少儿才艺"/>
    <x v="18"/>
    <x v="294"/>
    <x v="0"/>
    <n v="178"/>
    <n v="0"/>
    <n v="0.52400000000000002"/>
    <n v="0"/>
    <n v="28"/>
    <n v="0"/>
    <n v="0"/>
    <n v="0.05"/>
    <n v="1.4000000000000001"/>
    <n v="0.85000000000000009"/>
    <n v="1.6470588235294117"/>
    <n v="4781.5"/>
    <n v="7875.411764705882"/>
    <n v="6.6975094086343702E-3"/>
    <n v="1.1921566747369179"/>
    <n v="1.1921566747369179"/>
    <n v="7"/>
  </r>
  <r>
    <s v="教培"/>
    <s v="素质教育"/>
    <x v="11"/>
    <x v="3"/>
    <s v="C少儿才艺"/>
    <x v="5"/>
    <x v="295"/>
    <x v="0"/>
    <n v="138"/>
    <n v="1"/>
    <n v="0.52400000000000002"/>
    <n v="0.01"/>
    <n v="17"/>
    <n v="0"/>
    <n v="0"/>
    <n v="0.05"/>
    <n v="0.85000000000000009"/>
    <n v="0.85000000000000009"/>
    <n v="1"/>
    <n v="4781.5"/>
    <n v="4781.5"/>
    <n v="6.6975094086343702E-3"/>
    <n v="0.92425629839154311"/>
    <n v="0.52400000000000002"/>
    <n v="1"/>
  </r>
  <r>
    <s v="教培"/>
    <s v="素质教育"/>
    <x v="11"/>
    <x v="3"/>
    <s v="C少儿才艺"/>
    <x v="6"/>
    <x v="296"/>
    <x v="0"/>
    <n v="216"/>
    <n v="8"/>
    <n v="0.52400000000000002"/>
    <n v="0.04"/>
    <n v="26"/>
    <n v="8"/>
    <n v="0.31"/>
    <n v="0.05"/>
    <n v="8"/>
    <n v="0.85000000000000009"/>
    <n v="4.4799999999999995"/>
    <n v="4781.5"/>
    <n v="21421.119999999999"/>
    <n v="6.6975094086343702E-3"/>
    <n v="1.4466620322650239"/>
    <n v="4.1920000000000002"/>
    <n v="24"/>
  </r>
  <r>
    <s v="教培"/>
    <s v="素质教育"/>
    <x v="11"/>
    <x v="3"/>
    <s v="C少儿才艺"/>
    <x v="12"/>
    <x v="297"/>
    <x v="0"/>
    <n v="19"/>
    <n v="1"/>
    <n v="0.52400000000000002"/>
    <n v="0.05"/>
    <n v="3"/>
    <n v="1"/>
    <n v="0.33"/>
    <n v="0.05"/>
    <n v="1"/>
    <n v="0.85000000000000009"/>
    <n v="0.55999999999999994"/>
    <n v="4781.5"/>
    <n v="2677.64"/>
    <n v="6.6975094086343702E-3"/>
    <n v="0.12725267876405302"/>
    <n v="0.52400000000000002"/>
    <n v="1"/>
  </r>
  <r>
    <s v="教培"/>
    <s v="素质教育"/>
    <x v="11"/>
    <x v="3"/>
    <s v="C少儿才艺"/>
    <x v="31"/>
    <x v="298"/>
    <x v="1"/>
    <n v="74"/>
    <n v="0"/>
    <n v="0.52400000000000002"/>
    <n v="0"/>
    <n v="35"/>
    <n v="0"/>
    <n v="0"/>
    <n v="0.05"/>
    <n v="1.75"/>
    <n v="0.85000000000000009"/>
    <n v="2.0588235294117645"/>
    <n v="4781.5"/>
    <n v="9844.2647058823513"/>
    <n v="6.6975094086343702E-3"/>
    <n v="0.49561569623894342"/>
    <n v="0.49561569623894342"/>
    <n v="2"/>
  </r>
  <r>
    <s v="教培"/>
    <s v="素质教育"/>
    <x v="11"/>
    <x v="3"/>
    <s v="C少儿才艺"/>
    <x v="16"/>
    <x v="299"/>
    <x v="1"/>
    <n v="162"/>
    <n v="0"/>
    <n v="0.52400000000000002"/>
    <n v="0"/>
    <n v="18"/>
    <n v="0"/>
    <n v="0"/>
    <n v="0.05"/>
    <n v="0.9"/>
    <n v="0.85000000000000009"/>
    <n v="1.0588235294117647"/>
    <n v="4781.5"/>
    <n v="5062.7647058823532"/>
    <n v="6.6975094086343702E-3"/>
    <n v="1.084996524198768"/>
    <n v="1.084996524198768"/>
    <n v="4"/>
  </r>
  <r>
    <s v="教培"/>
    <s v="素质教育"/>
    <x v="11"/>
    <x v="3"/>
    <s v="C少儿才艺"/>
    <x v="7"/>
    <x v="300"/>
    <x v="0"/>
    <n v="140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93765131720881179"/>
    <n v="0.93765131720881179"/>
    <n v="1"/>
  </r>
  <r>
    <s v="教培"/>
    <s v="素质教育"/>
    <x v="11"/>
    <x v="3"/>
    <s v="C少儿才艺"/>
    <x v="27"/>
    <x v="301"/>
    <x v="1"/>
    <n v="384"/>
    <n v="6"/>
    <n v="0.52400000000000002"/>
    <n v="0.02"/>
    <n v="109"/>
    <n v="6"/>
    <n v="0.06"/>
    <n v="0.05"/>
    <n v="6"/>
    <n v="0.85000000000000009"/>
    <n v="3.3599999999999994"/>
    <n v="4781.5"/>
    <n v="16065.839999999997"/>
    <n v="6.6975094086343702E-3"/>
    <n v="2.5718436129155982"/>
    <n v="3.1440000000000001"/>
    <n v="50"/>
  </r>
  <r>
    <s v="教培"/>
    <s v="素质教育"/>
    <x v="11"/>
    <x v="3"/>
    <s v="C少儿才艺"/>
    <x v="7"/>
    <x v="302"/>
    <x v="0"/>
    <n v="63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4219430927439653"/>
    <n v="0.4219430927439653"/>
    <n v="1"/>
  </r>
  <r>
    <s v="教培"/>
    <s v="素质教育"/>
    <x v="11"/>
    <x v="3"/>
    <s v="C少儿才艺"/>
    <x v="4"/>
    <x v="303"/>
    <x v="1"/>
    <n v="41"/>
    <n v="0"/>
    <n v="0.52400000000000002"/>
    <n v="0"/>
    <n v="2"/>
    <n v="0"/>
    <n v="0"/>
    <n v="0.05"/>
    <n v="0.1"/>
    <n v="0.85000000000000009"/>
    <n v="0.11764705882352941"/>
    <n v="4781.5"/>
    <n v="562.52941176470586"/>
    <n v="6.6975094086343702E-3"/>
    <n v="0.27459788575400917"/>
    <n v="0.27459788575400917"/>
    <n v="1"/>
  </r>
  <r>
    <s v="教培"/>
    <s v="素质教育"/>
    <x v="11"/>
    <x v="3"/>
    <s v="C少儿才艺"/>
    <x v="8"/>
    <x v="304"/>
    <x v="0"/>
    <n v="261"/>
    <n v="0"/>
    <n v="0.52400000000000002"/>
    <n v="0"/>
    <n v="27"/>
    <n v="0"/>
    <n v="0"/>
    <n v="0.05"/>
    <n v="1.35"/>
    <n v="0.85000000000000009"/>
    <n v="1.588235294117647"/>
    <n v="4781.5"/>
    <n v="7594.1470588235288"/>
    <n v="6.6975094086343702E-3"/>
    <n v="1.7480499556535707"/>
    <n v="1.7480499556535707"/>
    <n v="9"/>
  </r>
  <r>
    <s v="教培"/>
    <s v="素质教育"/>
    <x v="11"/>
    <x v="3"/>
    <s v="C少儿才艺"/>
    <x v="24"/>
    <x v="305"/>
    <x v="1"/>
    <n v="163"/>
    <n v="0"/>
    <n v="0.52400000000000002"/>
    <n v="0"/>
    <n v="47"/>
    <n v="0"/>
    <n v="0"/>
    <n v="0.05"/>
    <n v="2.35"/>
    <n v="0.85000000000000009"/>
    <n v="2.7647058823529411"/>
    <n v="4781.5"/>
    <n v="13219.441176470587"/>
    <n v="6.6975094086343702E-3"/>
    <n v="1.0916940336074024"/>
    <n v="1.0916940336074024"/>
    <n v="5"/>
  </r>
  <r>
    <s v="教培"/>
    <s v="素质教育"/>
    <x v="11"/>
    <x v="3"/>
    <s v="C少儿才艺"/>
    <x v="29"/>
    <x v="306"/>
    <x v="1"/>
    <n v="18"/>
    <n v="0"/>
    <n v="0.52400000000000002"/>
    <n v="0"/>
    <n v="0"/>
    <n v="0"/>
    <n v="0"/>
    <n v="0.05"/>
    <n v="0"/>
    <n v="0.85000000000000009"/>
    <n v="0"/>
    <n v="4781.5"/>
    <n v="0"/>
    <n v="6.6975094086343702E-3"/>
    <n v="0.12055516935541866"/>
    <n v="0.12055516935541866"/>
    <n v="0"/>
  </r>
  <r>
    <s v="教培"/>
    <s v="素质教育"/>
    <x v="11"/>
    <x v="3"/>
    <s v="C少儿才艺"/>
    <x v="13"/>
    <x v="307"/>
    <x v="1"/>
    <n v="55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36836301747489036"/>
    <n v="0.36836301747489036"/>
    <n v="0"/>
  </r>
  <r>
    <s v="教培"/>
    <s v="素质教育"/>
    <x v="11"/>
    <x v="3"/>
    <s v="C少儿才艺"/>
    <x v="4"/>
    <x v="308"/>
    <x v="1"/>
    <n v="95"/>
    <n v="0"/>
    <n v="0.52400000000000002"/>
    <n v="0"/>
    <n v="11"/>
    <n v="0"/>
    <n v="0"/>
    <n v="0.05"/>
    <n v="0.55000000000000004"/>
    <n v="0.85000000000000009"/>
    <n v="0.6470588235294118"/>
    <n v="4781.5"/>
    <n v="3093.9117647058824"/>
    <n v="6.6975094086343702E-3"/>
    <n v="0.6362633938202652"/>
    <n v="0.6362633938202652"/>
    <n v="4"/>
  </r>
  <r>
    <s v="教培"/>
    <s v="素质教育"/>
    <x v="11"/>
    <x v="3"/>
    <s v="C少儿才艺"/>
    <x v="23"/>
    <x v="309"/>
    <x v="1"/>
    <n v="248"/>
    <n v="0"/>
    <n v="0.52400000000000002"/>
    <n v="0"/>
    <n v="24"/>
    <n v="0"/>
    <n v="0"/>
    <n v="0.05"/>
    <n v="1.2000000000000002"/>
    <n v="0.85000000000000009"/>
    <n v="1.411764705882353"/>
    <n v="4781.5"/>
    <n v="6750.3529411764712"/>
    <n v="6.6975094086343702E-3"/>
    <n v="1.6609823333413238"/>
    <n v="1.6609823333413238"/>
    <n v="9"/>
  </r>
  <r>
    <s v="教培"/>
    <s v="素质教育"/>
    <x v="11"/>
    <x v="3"/>
    <s v="C少儿才艺"/>
    <x v="2"/>
    <x v="310"/>
    <x v="1"/>
    <n v="298"/>
    <n v="0"/>
    <n v="0.52400000000000002"/>
    <n v="0"/>
    <n v="24"/>
    <n v="0"/>
    <n v="0"/>
    <n v="0.05"/>
    <n v="1.2000000000000002"/>
    <n v="0.85000000000000009"/>
    <n v="1.411764705882353"/>
    <n v="4781.5"/>
    <n v="6750.3529411764712"/>
    <n v="6.6975094086343702E-3"/>
    <n v="1.9958578037730423"/>
    <n v="1.9958578037730423"/>
    <n v="4"/>
  </r>
  <r>
    <s v="教培"/>
    <s v="素质教育"/>
    <x v="11"/>
    <x v="3"/>
    <s v="C少儿才艺"/>
    <x v="12"/>
    <x v="311"/>
    <x v="0"/>
    <n v="13"/>
    <n v="0"/>
    <n v="0.52400000000000002"/>
    <n v="0"/>
    <n v="0"/>
    <n v="0"/>
    <n v="0"/>
    <n v="0.05"/>
    <n v="0"/>
    <n v="0.85000000000000009"/>
    <n v="0"/>
    <n v="4781.5"/>
    <n v="0"/>
    <n v="6.6975094086343702E-3"/>
    <n v="8.7067622312246809E-2"/>
    <n v="8.7067622312246809E-2"/>
    <n v="0"/>
  </r>
  <r>
    <s v="教培"/>
    <s v="素质教育"/>
    <x v="11"/>
    <x v="3"/>
    <s v="C少儿才艺"/>
    <x v="29"/>
    <x v="312"/>
    <x v="1"/>
    <n v="43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28799290457127791"/>
    <n v="0.28799290457127791"/>
    <n v="0"/>
  </r>
  <r>
    <s v="教培"/>
    <s v="素质教育"/>
    <x v="11"/>
    <x v="3"/>
    <s v="C少儿才艺"/>
    <x v="24"/>
    <x v="313"/>
    <x v="1"/>
    <n v="93"/>
    <n v="0"/>
    <n v="0.52400000000000002"/>
    <n v="0"/>
    <n v="22"/>
    <n v="0"/>
    <n v="0"/>
    <n v="0.05"/>
    <n v="1.1000000000000001"/>
    <n v="0.85000000000000009"/>
    <n v="1.2941176470588236"/>
    <n v="4781.5"/>
    <n v="6187.8235294117649"/>
    <n v="6.6975094086343702E-3"/>
    <n v="0.62286837500299641"/>
    <n v="0.62286837500299641"/>
    <n v="1"/>
  </r>
  <r>
    <s v="教培"/>
    <s v="素质教育"/>
    <x v="11"/>
    <x v="3"/>
    <s v="C少儿才艺"/>
    <x v="4"/>
    <x v="314"/>
    <x v="1"/>
    <n v="56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37506052688352476"/>
    <n v="0.37506052688352476"/>
    <n v="1"/>
  </r>
  <r>
    <s v="教培"/>
    <s v="素质教育"/>
    <x v="11"/>
    <x v="3"/>
    <s v="C少儿才艺"/>
    <x v="27"/>
    <x v="315"/>
    <x v="1"/>
    <n v="228"/>
    <n v="1"/>
    <n v="0.52400000000000002"/>
    <n v="0"/>
    <n v="45"/>
    <n v="1"/>
    <n v="0.02"/>
    <n v="0.05"/>
    <n v="2.25"/>
    <n v="0.85000000000000009"/>
    <n v="2.0305882352941174"/>
    <n v="4781.5"/>
    <n v="9709.2576470588228"/>
    <n v="6.6975094086343702E-3"/>
    <n v="1.5270321451686364"/>
    <n v="1.0510321451686364"/>
    <n v="6"/>
  </r>
  <r>
    <s v="教培"/>
    <s v="素质教育"/>
    <x v="11"/>
    <x v="3"/>
    <s v="C少儿才艺"/>
    <x v="26"/>
    <x v="316"/>
    <x v="1"/>
    <n v="270"/>
    <n v="0"/>
    <n v="0.52400000000000002"/>
    <n v="0"/>
    <n v="31"/>
    <n v="0"/>
    <n v="0"/>
    <n v="0.05"/>
    <n v="1.55"/>
    <n v="0.85000000000000009"/>
    <n v="1.8235294117647058"/>
    <n v="4781.5"/>
    <n v="8719.2058823529405"/>
    <n v="6.6975094086343702E-3"/>
    <n v="1.80832754033128"/>
    <n v="1.80832754033128"/>
    <n v="7"/>
  </r>
  <r>
    <s v="教培"/>
    <s v="素质教育"/>
    <x v="11"/>
    <x v="3"/>
    <s v="C少儿才艺"/>
    <x v="30"/>
    <x v="317"/>
    <x v="2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26"/>
    <x v="318"/>
    <x v="1"/>
    <n v="276"/>
    <n v="1"/>
    <n v="0.52400000000000002"/>
    <n v="0"/>
    <n v="47"/>
    <n v="0"/>
    <n v="0"/>
    <n v="0.05"/>
    <n v="2.35"/>
    <n v="0.85000000000000009"/>
    <n v="2.7647058823529411"/>
    <n v="4781.5"/>
    <n v="13219.441176470587"/>
    <n v="6.6975094086343702E-3"/>
    <n v="1.8485125967830862"/>
    <n v="1.3725125967830862"/>
    <n v="14"/>
  </r>
  <r>
    <s v="教培"/>
    <s v="素质教育"/>
    <x v="11"/>
    <x v="3"/>
    <s v="C少儿才艺"/>
    <x v="18"/>
    <x v="319"/>
    <x v="0"/>
    <n v="181"/>
    <n v="0"/>
    <n v="0.52400000000000002"/>
    <n v="0"/>
    <n v="16"/>
    <n v="0"/>
    <n v="0"/>
    <n v="0.05"/>
    <n v="0.8"/>
    <n v="0.85000000000000009"/>
    <n v="0.94117647058823528"/>
    <n v="4781.5"/>
    <n v="4500.2352941176468"/>
    <n v="6.6975094086343702E-3"/>
    <n v="1.2122492029628209"/>
    <n v="1.2122492029628209"/>
    <n v="4"/>
  </r>
  <r>
    <s v="教培"/>
    <s v="素质教育"/>
    <x v="11"/>
    <x v="3"/>
    <s v="C少儿才艺"/>
    <x v="18"/>
    <x v="320"/>
    <x v="0"/>
    <n v="111"/>
    <n v="0"/>
    <n v="0.52400000000000002"/>
    <n v="0"/>
    <n v="14"/>
    <n v="0"/>
    <n v="0"/>
    <n v="0.05"/>
    <n v="0.70000000000000007"/>
    <n v="0.85000000000000009"/>
    <n v="0.82352941176470584"/>
    <n v="4781.5"/>
    <n v="3937.705882352941"/>
    <n v="6.6975094086343702E-3"/>
    <n v="0.74342354435841507"/>
    <n v="0.74342354435841507"/>
    <n v="2"/>
  </r>
  <r>
    <s v="教培"/>
    <s v="素质教育"/>
    <x v="11"/>
    <x v="3"/>
    <s v="C少儿才艺"/>
    <x v="24"/>
    <x v="321"/>
    <x v="1"/>
    <n v="141"/>
    <n v="0"/>
    <n v="0.52400000000000002"/>
    <n v="0"/>
    <n v="23"/>
    <n v="0"/>
    <n v="0"/>
    <n v="0.05"/>
    <n v="1.1500000000000001"/>
    <n v="0.85000000000000009"/>
    <n v="1.3529411764705883"/>
    <n v="4781.5"/>
    <n v="6469.088235294118"/>
    <n v="6.6975094086343702E-3"/>
    <n v="0.94434882661744624"/>
    <n v="0.94434882661744624"/>
    <n v="1"/>
  </r>
  <r>
    <s v="教培"/>
    <s v="素质教育"/>
    <x v="11"/>
    <x v="3"/>
    <s v="C少儿才艺"/>
    <x v="6"/>
    <x v="322"/>
    <x v="0"/>
    <n v="45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30138792338854664"/>
    <n v="0.30138792338854664"/>
    <n v="0"/>
  </r>
  <r>
    <s v="教培"/>
    <s v="素质教育"/>
    <x v="11"/>
    <x v="3"/>
    <s v="C少儿才艺"/>
    <x v="22"/>
    <x v="323"/>
    <x v="1"/>
    <n v="48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32148045161444977"/>
    <n v="0.32148045161444977"/>
    <n v="0"/>
  </r>
  <r>
    <s v="教培"/>
    <s v="素质教育"/>
    <x v="11"/>
    <x v="3"/>
    <s v="C少儿才艺"/>
    <x v="5"/>
    <x v="324"/>
    <x v="0"/>
    <n v="429"/>
    <n v="2"/>
    <n v="0.52400000000000002"/>
    <n v="0"/>
    <n v="127"/>
    <n v="1"/>
    <n v="0.01"/>
    <n v="0.05"/>
    <n v="6.3500000000000005"/>
    <n v="0.85000000000000009"/>
    <n v="6.854117647058823"/>
    <n v="4781.5"/>
    <n v="32772.963529411762"/>
    <n v="6.6975094086343702E-3"/>
    <n v="2.8732315363041447"/>
    <n v="1.9212315363041448"/>
    <n v="26"/>
  </r>
  <r>
    <s v="教培"/>
    <s v="素质教育"/>
    <x v="11"/>
    <x v="3"/>
    <s v="C少儿才艺"/>
    <x v="22"/>
    <x v="325"/>
    <x v="1"/>
    <n v="20"/>
    <n v="0"/>
    <n v="0.52400000000000002"/>
    <n v="0"/>
    <n v="0"/>
    <n v="0"/>
    <n v="0"/>
    <n v="0.05"/>
    <n v="0"/>
    <n v="0.85000000000000009"/>
    <n v="0"/>
    <n v="4781.5"/>
    <n v="0"/>
    <n v="6.6975094086343702E-3"/>
    <n v="0.13395018817268739"/>
    <n v="0.13395018817268739"/>
    <n v="0"/>
  </r>
  <r>
    <s v="教培"/>
    <s v="素质教育"/>
    <x v="11"/>
    <x v="3"/>
    <s v="C少儿才艺"/>
    <x v="7"/>
    <x v="326"/>
    <x v="0"/>
    <n v="71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47552316801304029"/>
    <n v="0.47552316801304029"/>
    <n v="2"/>
  </r>
  <r>
    <s v="教培"/>
    <s v="素质教育"/>
    <x v="11"/>
    <x v="3"/>
    <s v="C少儿才艺"/>
    <x v="13"/>
    <x v="327"/>
    <x v="1"/>
    <n v="61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40854807392669656"/>
    <n v="0.40854807392669656"/>
    <n v="0"/>
  </r>
  <r>
    <s v="教培"/>
    <s v="素质教育"/>
    <x v="11"/>
    <x v="3"/>
    <s v="C少儿才艺"/>
    <x v="25"/>
    <x v="328"/>
    <x v="1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27"/>
    <x v="329"/>
    <x v="1"/>
    <n v="76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50901071505621209"/>
    <n v="0.50901071505621209"/>
    <n v="0"/>
  </r>
  <r>
    <s v="教培"/>
    <s v="素质教育"/>
    <x v="11"/>
    <x v="3"/>
    <s v="C少儿才艺"/>
    <x v="15"/>
    <x v="330"/>
    <x v="1"/>
    <n v="35"/>
    <n v="0"/>
    <n v="0.52400000000000002"/>
    <n v="0"/>
    <n v="0"/>
    <n v="0"/>
    <n v="0"/>
    <n v="0.05"/>
    <n v="0"/>
    <n v="0.85000000000000009"/>
    <n v="0"/>
    <n v="4781.5"/>
    <n v="0"/>
    <n v="6.6975094086343702E-3"/>
    <n v="0.23441282930220295"/>
    <n v="0.23441282930220295"/>
    <n v="1"/>
  </r>
  <r>
    <s v="教培"/>
    <s v="素质教育"/>
    <x v="11"/>
    <x v="3"/>
    <s v="C少儿才艺"/>
    <x v="10"/>
    <x v="331"/>
    <x v="0"/>
    <n v="54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36166550806625597"/>
    <n v="0.36166550806625597"/>
    <n v="0"/>
  </r>
  <r>
    <s v="教培"/>
    <s v="素质教育"/>
    <x v="11"/>
    <x v="3"/>
    <s v="C少儿才艺"/>
    <x v="21"/>
    <x v="332"/>
    <x v="1"/>
    <n v="234"/>
    <n v="0"/>
    <n v="0.52400000000000002"/>
    <n v="0"/>
    <n v="70"/>
    <n v="0"/>
    <n v="0"/>
    <n v="0.05"/>
    <n v="3.5"/>
    <n v="0.85000000000000009"/>
    <n v="4.117647058823529"/>
    <n v="4781.5"/>
    <n v="19688.529411764703"/>
    <n v="6.6975094086343702E-3"/>
    <n v="1.5672172016204426"/>
    <n v="1.5672172016204426"/>
    <n v="3"/>
  </r>
  <r>
    <s v="教培"/>
    <s v="素质教育"/>
    <x v="11"/>
    <x v="3"/>
    <s v="C少儿才艺"/>
    <x v="24"/>
    <x v="333"/>
    <x v="1"/>
    <n v="52"/>
    <n v="0"/>
    <n v="0.52400000000000002"/>
    <n v="0"/>
    <n v="0"/>
    <n v="0"/>
    <n v="0"/>
    <n v="0.05"/>
    <n v="0"/>
    <n v="0.85000000000000009"/>
    <n v="0"/>
    <n v="4781.5"/>
    <n v="0"/>
    <n v="6.6975094086343702E-3"/>
    <n v="0.34827048924898724"/>
    <n v="0.34827048924898724"/>
    <n v="0"/>
  </r>
  <r>
    <s v="教培"/>
    <s v="素质教育"/>
    <x v="11"/>
    <x v="3"/>
    <s v="C少儿才艺"/>
    <x v="13"/>
    <x v="334"/>
    <x v="1"/>
    <n v="104"/>
    <n v="0"/>
    <n v="0.52400000000000002"/>
    <n v="0"/>
    <n v="6"/>
    <n v="0"/>
    <n v="0"/>
    <n v="0.05"/>
    <n v="0.30000000000000004"/>
    <n v="0.85000000000000009"/>
    <n v="0.35294117647058826"/>
    <n v="4781.5"/>
    <n v="1687.5882352941178"/>
    <n v="6.6975094086343702E-3"/>
    <n v="0.69654097849797447"/>
    <n v="0.69654097849797447"/>
    <n v="1"/>
  </r>
  <r>
    <s v="教培"/>
    <s v="素质教育"/>
    <x v="11"/>
    <x v="3"/>
    <s v="C少儿才艺"/>
    <x v="2"/>
    <x v="335"/>
    <x v="1"/>
    <n v="197"/>
    <n v="6"/>
    <n v="0.52400000000000002"/>
    <n v="0.03"/>
    <n v="22"/>
    <n v="6"/>
    <n v="0.27"/>
    <n v="0.05"/>
    <n v="6"/>
    <n v="0.85000000000000009"/>
    <n v="3.3599999999999994"/>
    <n v="4781.5"/>
    <n v="16065.839999999997"/>
    <n v="6.6975094086343702E-3"/>
    <n v="1.319409353500971"/>
    <n v="3.1440000000000001"/>
    <n v="11"/>
  </r>
  <r>
    <s v="教培"/>
    <s v="素质教育"/>
    <x v="11"/>
    <x v="3"/>
    <s v="C少儿才艺"/>
    <x v="29"/>
    <x v="336"/>
    <x v="1"/>
    <n v="582"/>
    <n v="12"/>
    <n v="0.52400000000000002"/>
    <n v="0.02"/>
    <n v="175"/>
    <n v="12"/>
    <n v="7.0000000000000007E-2"/>
    <n v="0.05"/>
    <n v="12"/>
    <n v="0.85000000000000009"/>
    <n v="6.7199999999999989"/>
    <n v="4781.5"/>
    <n v="32131.679999999993"/>
    <n v="6.6975094086343702E-3"/>
    <n v="3.8979504758252035"/>
    <n v="6.2880000000000003"/>
    <n v="36"/>
  </r>
  <r>
    <s v="教培"/>
    <s v="素质教育"/>
    <x v="11"/>
    <x v="3"/>
    <s v="C少儿才艺"/>
    <x v="23"/>
    <x v="337"/>
    <x v="1"/>
    <n v="102"/>
    <n v="0"/>
    <n v="0.52400000000000002"/>
    <n v="0"/>
    <n v="19"/>
    <n v="0"/>
    <n v="0"/>
    <n v="0.05"/>
    <n v="0.95000000000000007"/>
    <n v="0.85000000000000009"/>
    <n v="1.1176470588235294"/>
    <n v="4781.5"/>
    <n v="5344.0294117647063"/>
    <n v="6.6975094086343702E-3"/>
    <n v="0.68314595968070579"/>
    <n v="0.68314595968070579"/>
    <n v="1"/>
  </r>
  <r>
    <s v="教培"/>
    <s v="素质教育"/>
    <x v="11"/>
    <x v="3"/>
    <s v="C少儿才艺"/>
    <x v="13"/>
    <x v="338"/>
    <x v="1"/>
    <n v="49"/>
    <n v="0"/>
    <n v="0.52400000000000002"/>
    <n v="0"/>
    <n v="0"/>
    <n v="0"/>
    <n v="0"/>
    <n v="0.05"/>
    <n v="0"/>
    <n v="0.85000000000000009"/>
    <n v="0"/>
    <n v="4781.5"/>
    <n v="0"/>
    <n v="6.6975094086343702E-3"/>
    <n v="0.32817796102308416"/>
    <n v="0.32817796102308416"/>
    <n v="0"/>
  </r>
  <r>
    <s v="教培"/>
    <s v="素质教育"/>
    <x v="11"/>
    <x v="3"/>
    <s v="C少儿才艺"/>
    <x v="10"/>
    <x v="339"/>
    <x v="0"/>
    <n v="284"/>
    <n v="3"/>
    <n v="0.52400000000000002"/>
    <n v="0.01"/>
    <n v="22"/>
    <n v="3"/>
    <n v="0.14000000000000001"/>
    <n v="0.05"/>
    <n v="3"/>
    <n v="0.85000000000000009"/>
    <n v="1.6799999999999997"/>
    <n v="4781.5"/>
    <n v="8032.9199999999983"/>
    <n v="6.6975094086343702E-3"/>
    <n v="1.9020926720521611"/>
    <n v="1.5720000000000001"/>
    <n v="8"/>
  </r>
  <r>
    <s v="教培"/>
    <s v="素质教育"/>
    <x v="11"/>
    <x v="3"/>
    <s v="C少儿才艺"/>
    <x v="7"/>
    <x v="340"/>
    <x v="0"/>
    <n v="30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20092528225903111"/>
    <n v="0.20092528225903111"/>
    <n v="0"/>
  </r>
  <r>
    <s v="教培"/>
    <s v="素质教育"/>
    <x v="11"/>
    <x v="3"/>
    <s v="C少儿才艺"/>
    <x v="3"/>
    <x v="341"/>
    <x v="0"/>
    <n v="96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64296090322889954"/>
    <n v="0.64296090322889954"/>
    <n v="2"/>
  </r>
  <r>
    <s v="教培"/>
    <s v="素质教育"/>
    <x v="11"/>
    <x v="3"/>
    <s v="C少儿才艺"/>
    <x v="23"/>
    <x v="342"/>
    <x v="1"/>
    <n v="47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31478294220581537"/>
    <n v="0.31478294220581537"/>
    <n v="2"/>
  </r>
  <r>
    <s v="教培"/>
    <s v="素质教育"/>
    <x v="11"/>
    <x v="3"/>
    <s v="C少儿才艺"/>
    <x v="25"/>
    <x v="343"/>
    <x v="1"/>
    <n v="35"/>
    <n v="0"/>
    <n v="0.52400000000000002"/>
    <n v="0"/>
    <n v="9"/>
    <n v="0"/>
    <n v="0"/>
    <n v="0.05"/>
    <n v="0.45"/>
    <n v="0.85000000000000009"/>
    <n v="0.52941176470588236"/>
    <n v="4781.5"/>
    <n v="2531.3823529411766"/>
    <n v="6.6975094086343702E-3"/>
    <n v="0.23441282930220295"/>
    <n v="0.23441282930220295"/>
    <n v="0"/>
  </r>
  <r>
    <s v="教培"/>
    <s v="素质教育"/>
    <x v="11"/>
    <x v="3"/>
    <s v="C少儿才艺"/>
    <x v="25"/>
    <x v="344"/>
    <x v="1"/>
    <n v="6"/>
    <n v="0"/>
    <n v="0.52400000000000002"/>
    <n v="0"/>
    <n v="0"/>
    <n v="0"/>
    <n v="0"/>
    <n v="0.05"/>
    <n v="0"/>
    <n v="0.85000000000000009"/>
    <n v="0"/>
    <n v="4781.5"/>
    <n v="0"/>
    <n v="6.6975094086343702E-3"/>
    <n v="4.0185056451806221E-2"/>
    <n v="4.0185056451806221E-2"/>
    <n v="0"/>
  </r>
  <r>
    <s v="教培"/>
    <s v="素质教育"/>
    <x v="11"/>
    <x v="3"/>
    <s v="C少儿才艺"/>
    <x v="4"/>
    <x v="345"/>
    <x v="1"/>
    <n v="9"/>
    <n v="0"/>
    <n v="0.52400000000000002"/>
    <n v="0"/>
    <n v="0"/>
    <n v="0"/>
    <n v="0"/>
    <n v="0.05"/>
    <n v="0"/>
    <n v="0.85000000000000009"/>
    <n v="0"/>
    <n v="4781.5"/>
    <n v="0"/>
    <n v="6.6975094086343702E-3"/>
    <n v="6.0277584677709328E-2"/>
    <n v="6.0277584677709328E-2"/>
    <n v="0"/>
  </r>
  <r>
    <s v="教培"/>
    <s v="素质教育"/>
    <x v="11"/>
    <x v="3"/>
    <s v="C少儿才艺"/>
    <x v="24"/>
    <x v="346"/>
    <x v="1"/>
    <n v="14"/>
    <n v="0"/>
    <n v="0.52400000000000002"/>
    <n v="0"/>
    <n v="0"/>
    <n v="0"/>
    <n v="0"/>
    <n v="0.05"/>
    <n v="0"/>
    <n v="0.85000000000000009"/>
    <n v="0"/>
    <n v="4781.5"/>
    <n v="0"/>
    <n v="6.6975094086343702E-3"/>
    <n v="9.376513172088119E-2"/>
    <n v="9.376513172088119E-2"/>
    <n v="0"/>
  </r>
  <r>
    <s v="教培"/>
    <s v="素质教育"/>
    <x v="11"/>
    <x v="3"/>
    <s v="C少儿才艺"/>
    <x v="25"/>
    <x v="347"/>
    <x v="1"/>
    <n v="11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7.3672603494978076E-2"/>
    <n v="7.3672603494978076E-2"/>
    <n v="1"/>
  </r>
  <r>
    <s v="教培"/>
    <s v="素质教育"/>
    <x v="11"/>
    <x v="3"/>
    <s v="C少儿才艺"/>
    <x v="30"/>
    <x v="348"/>
    <x v="2"/>
    <n v="1"/>
    <n v="0"/>
    <n v="0.52400000000000002"/>
    <n v="0"/>
    <n v="0"/>
    <n v="0"/>
    <n v="0"/>
    <n v="0.05"/>
    <n v="0"/>
    <n v="0.85000000000000009"/>
    <n v="0"/>
    <n v="4781.5"/>
    <n v="0"/>
    <n v="6.6975094086343702E-3"/>
    <n v="6.6975094086343702E-3"/>
    <n v="6.6975094086343702E-3"/>
    <n v="0"/>
  </r>
  <r>
    <s v="教培"/>
    <s v="素质教育"/>
    <x v="11"/>
    <x v="3"/>
    <s v="C少儿才艺"/>
    <x v="22"/>
    <x v="349"/>
    <x v="1"/>
    <n v="31"/>
    <n v="0"/>
    <n v="0.52400000000000002"/>
    <n v="0"/>
    <n v="0"/>
    <n v="0"/>
    <n v="0"/>
    <n v="0.05"/>
    <n v="0"/>
    <n v="0.85000000000000009"/>
    <n v="0"/>
    <n v="4781.5"/>
    <n v="0"/>
    <n v="6.6975094086343702E-3"/>
    <n v="0.20762279166766548"/>
    <n v="0.20762279166766548"/>
    <n v="0"/>
  </r>
  <r>
    <s v="教培"/>
    <s v="素质教育"/>
    <x v="11"/>
    <x v="3"/>
    <s v="C少儿才艺"/>
    <x v="20"/>
    <x v="350"/>
    <x v="0"/>
    <n v="14"/>
    <n v="0"/>
    <n v="0.52400000000000002"/>
    <n v="0"/>
    <n v="0"/>
    <n v="0"/>
    <n v="0"/>
    <n v="0.05"/>
    <n v="0"/>
    <n v="0.85000000000000009"/>
    <n v="0"/>
    <n v="4781.5"/>
    <n v="0"/>
    <n v="6.6975094086343702E-3"/>
    <n v="9.376513172088119E-2"/>
    <n v="9.376513172088119E-2"/>
    <n v="0"/>
  </r>
  <r>
    <s v="教培"/>
    <s v="素质教育"/>
    <x v="11"/>
    <x v="3"/>
    <s v="C少儿才艺"/>
    <x v="6"/>
    <x v="351"/>
    <x v="0"/>
    <n v="65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0.43533811156123409"/>
    <n v="0.43533811156123409"/>
    <n v="1"/>
  </r>
  <r>
    <s v="教培"/>
    <s v="素质教育"/>
    <x v="11"/>
    <x v="3"/>
    <s v="C少儿才艺"/>
    <x v="4"/>
    <x v="352"/>
    <x v="1"/>
    <n v="40"/>
    <n v="0"/>
    <n v="0.52400000000000002"/>
    <n v="0"/>
    <n v="3"/>
    <n v="0"/>
    <n v="0"/>
    <n v="0.05"/>
    <n v="0.15000000000000002"/>
    <n v="0.85000000000000009"/>
    <n v="0.17647058823529413"/>
    <n v="4781.5"/>
    <n v="843.7941176470589"/>
    <n v="6.6975094086343702E-3"/>
    <n v="0.26790037634537478"/>
    <n v="0.26790037634537478"/>
    <n v="2"/>
  </r>
  <r>
    <s v="教培"/>
    <s v="素质教育"/>
    <x v="11"/>
    <x v="3"/>
    <s v="C少儿才艺"/>
    <x v="13"/>
    <x v="353"/>
    <x v="1"/>
    <n v="112"/>
    <n v="0"/>
    <n v="0.52400000000000002"/>
    <n v="0"/>
    <n v="14"/>
    <n v="0"/>
    <n v="0"/>
    <n v="0.05"/>
    <n v="0.70000000000000007"/>
    <n v="0.85000000000000009"/>
    <n v="0.82352941176470584"/>
    <n v="4781.5"/>
    <n v="3937.705882352941"/>
    <n v="6.6975094086343702E-3"/>
    <n v="0.75012105376704952"/>
    <n v="0.75012105376704952"/>
    <n v="6"/>
  </r>
  <r>
    <s v="教培"/>
    <s v="素质教育"/>
    <x v="11"/>
    <x v="3"/>
    <s v="C少儿才艺"/>
    <x v="3"/>
    <x v="354"/>
    <x v="0"/>
    <n v="115"/>
    <n v="0"/>
    <n v="0.52400000000000002"/>
    <n v="0"/>
    <n v="9"/>
    <n v="0"/>
    <n v="0"/>
    <n v="0.05"/>
    <n v="0.45"/>
    <n v="0.85000000000000009"/>
    <n v="0.52941176470588236"/>
    <n v="4781.5"/>
    <n v="2531.3823529411766"/>
    <n v="6.6975094086343702E-3"/>
    <n v="0.77021358199295253"/>
    <n v="0.77021358199295253"/>
    <n v="4"/>
  </r>
  <r>
    <s v="教培"/>
    <s v="素质教育"/>
    <x v="11"/>
    <x v="3"/>
    <s v="C少儿才艺"/>
    <x v="33"/>
    <x v="355"/>
    <x v="2"/>
    <n v="341"/>
    <n v="0"/>
    <n v="0.52400000000000002"/>
    <n v="0"/>
    <n v="5"/>
    <n v="0"/>
    <n v="0"/>
    <n v="0.05"/>
    <n v="0.25"/>
    <n v="0.85000000000000009"/>
    <n v="0.29411764705882348"/>
    <n v="4781.5"/>
    <n v="1406.3235294117644"/>
    <n v="6.6975094086343702E-3"/>
    <n v="2.2838507083443202"/>
    <n v="2.2838507083443202"/>
    <n v="0"/>
  </r>
  <r>
    <s v="教培"/>
    <s v="素质教育"/>
    <x v="11"/>
    <x v="3"/>
    <s v="C少儿才艺"/>
    <x v="10"/>
    <x v="356"/>
    <x v="0"/>
    <n v="124"/>
    <n v="0"/>
    <n v="0.52400000000000002"/>
    <n v="0"/>
    <n v="18"/>
    <n v="0"/>
    <n v="0"/>
    <n v="0.05"/>
    <n v="0.9"/>
    <n v="0.85000000000000009"/>
    <n v="1.0588235294117647"/>
    <n v="4781.5"/>
    <n v="5062.7647058823532"/>
    <n v="6.6975094086343702E-3"/>
    <n v="0.83049116667066192"/>
    <n v="0.83049116667066192"/>
    <n v="5"/>
  </r>
  <r>
    <s v="教培"/>
    <s v="素质教育"/>
    <x v="11"/>
    <x v="3"/>
    <s v="C少儿才艺"/>
    <x v="16"/>
    <x v="357"/>
    <x v="1"/>
    <n v="197"/>
    <n v="0"/>
    <n v="0.52400000000000002"/>
    <n v="0"/>
    <n v="21"/>
    <n v="0"/>
    <n v="0"/>
    <n v="0.05"/>
    <n v="1.05"/>
    <n v="0.85000000000000009"/>
    <n v="1.2352941176470587"/>
    <n v="4781.5"/>
    <n v="5906.5588235294108"/>
    <n v="6.6975094086343702E-3"/>
    <n v="1.319409353500971"/>
    <n v="1.319409353500971"/>
    <n v="3"/>
  </r>
  <r>
    <s v="教培"/>
    <s v="素质教育"/>
    <x v="11"/>
    <x v="3"/>
    <s v="C少儿才艺"/>
    <x v="19"/>
    <x v="358"/>
    <x v="1"/>
    <n v="34"/>
    <n v="0"/>
    <n v="0.52400000000000002"/>
    <n v="0"/>
    <n v="0"/>
    <n v="0"/>
    <n v="0"/>
    <n v="0.05"/>
    <n v="0"/>
    <n v="0.85000000000000009"/>
    <n v="0"/>
    <n v="4781.5"/>
    <n v="0"/>
    <n v="6.6975094086343702E-3"/>
    <n v="0.22771531989356858"/>
    <n v="0.22771531989356858"/>
    <n v="0"/>
  </r>
  <r>
    <s v="教培"/>
    <s v="素质教育"/>
    <x v="11"/>
    <x v="3"/>
    <s v="C少儿才艺"/>
    <x v="16"/>
    <x v="359"/>
    <x v="1"/>
    <n v="69"/>
    <n v="0"/>
    <n v="0.52400000000000002"/>
    <n v="0"/>
    <n v="15"/>
    <n v="0"/>
    <n v="0"/>
    <n v="0.05"/>
    <n v="0.75"/>
    <n v="0.85000000000000009"/>
    <n v="0.88235294117647045"/>
    <n v="4781.5"/>
    <n v="4218.9705882352937"/>
    <n v="6.6975094086343702E-3"/>
    <n v="0.46212814919577155"/>
    <n v="0.46212814919577155"/>
    <n v="0"/>
  </r>
  <r>
    <s v="教培"/>
    <s v="素质教育"/>
    <x v="11"/>
    <x v="3"/>
    <s v="C少儿才艺"/>
    <x v="19"/>
    <x v="360"/>
    <x v="1"/>
    <n v="18"/>
    <n v="0"/>
    <n v="0.52400000000000002"/>
    <n v="0"/>
    <n v="1"/>
    <n v="0"/>
    <n v="0"/>
    <n v="0.05"/>
    <n v="0.05"/>
    <n v="0.85000000000000009"/>
    <n v="5.8823529411764705E-2"/>
    <n v="4781.5"/>
    <n v="281.26470588235293"/>
    <n v="6.6975094086343702E-3"/>
    <n v="0.12055516935541866"/>
    <n v="0.12055516935541866"/>
    <n v="0"/>
  </r>
  <r>
    <s v="教培"/>
    <s v="素质教育"/>
    <x v="11"/>
    <x v="3"/>
    <s v="C少儿才艺"/>
    <x v="8"/>
    <x v="361"/>
    <x v="0"/>
    <n v="47"/>
    <n v="0"/>
    <n v="0.52400000000000002"/>
    <n v="0"/>
    <n v="4"/>
    <n v="0"/>
    <n v="0"/>
    <n v="0.05"/>
    <n v="0.2"/>
    <n v="0.85000000000000009"/>
    <n v="0.23529411764705882"/>
    <n v="4781.5"/>
    <n v="1125.0588235294117"/>
    <n v="6.6975094086343702E-3"/>
    <n v="0.31478294220581537"/>
    <n v="0.31478294220581537"/>
    <n v="0"/>
  </r>
  <r>
    <s v="教培"/>
    <s v="素质教育"/>
    <x v="11"/>
    <x v="3"/>
    <s v="C少儿才艺"/>
    <x v="6"/>
    <x v="362"/>
    <x v="0"/>
    <n v="137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91755878898290877"/>
    <n v="0.91755878898290877"/>
    <n v="1"/>
  </r>
  <r>
    <s v="教培"/>
    <s v="素质教育"/>
    <x v="11"/>
    <x v="3"/>
    <s v="C少儿才艺"/>
    <x v="31"/>
    <x v="363"/>
    <x v="1"/>
    <n v="0"/>
    <n v="0"/>
    <n v="0.52400000000000002"/>
    <n v="0"/>
    <n v="0"/>
    <n v="0"/>
    <n v="0"/>
    <n v="0.05"/>
    <n v="0"/>
    <n v="0.85000000000000009"/>
    <n v="0"/>
    <n v="4781.5"/>
    <n v="0"/>
    <n v="6.6975094086343702E-3"/>
    <n v="0"/>
    <n v="0"/>
    <n v="0"/>
  </r>
  <r>
    <s v="教培"/>
    <s v="素质教育"/>
    <x v="11"/>
    <x v="3"/>
    <s v="C少儿才艺"/>
    <x v="10"/>
    <x v="364"/>
    <x v="0"/>
    <n v="60"/>
    <n v="0"/>
    <n v="0.52400000000000002"/>
    <n v="0"/>
    <n v="7"/>
    <n v="0"/>
    <n v="0"/>
    <n v="0.05"/>
    <n v="0.35000000000000003"/>
    <n v="0.85000000000000009"/>
    <n v="0.41176470588235292"/>
    <n v="4781.5"/>
    <n v="1968.8529411764705"/>
    <n v="6.6975094086343702E-3"/>
    <n v="0.40185056451806223"/>
    <n v="0.40185056451806223"/>
    <n v="1"/>
  </r>
  <r>
    <s v="教培"/>
    <s v="素质教育"/>
    <x v="11"/>
    <x v="3"/>
    <s v="C少儿才艺"/>
    <x v="6"/>
    <x v="365"/>
    <x v="0"/>
    <n v="104"/>
    <n v="0"/>
    <n v="0.52400000000000002"/>
    <n v="0"/>
    <n v="12"/>
    <n v="0"/>
    <n v="0"/>
    <n v="0.05"/>
    <n v="0.60000000000000009"/>
    <n v="0.85000000000000009"/>
    <n v="0.70588235294117652"/>
    <n v="4781.5"/>
    <n v="3375.1764705882356"/>
    <n v="6.6975094086343702E-3"/>
    <n v="0.69654097849797447"/>
    <n v="0.69654097849797447"/>
    <n v="5"/>
  </r>
  <r>
    <s v="教培"/>
    <s v="素质教育"/>
    <x v="11"/>
    <x v="3"/>
    <s v="C少儿才艺"/>
    <x v="19"/>
    <x v="366"/>
    <x v="1"/>
    <n v="39"/>
    <n v="0"/>
    <n v="0.52400000000000002"/>
    <n v="0"/>
    <n v="0"/>
    <n v="0"/>
    <n v="0"/>
    <n v="0.05"/>
    <n v="0"/>
    <n v="0.85000000000000009"/>
    <n v="0"/>
    <n v="4781.5"/>
    <n v="0"/>
    <n v="6.6975094086343702E-3"/>
    <n v="0.26120286693674044"/>
    <n v="0.26120286693674044"/>
    <n v="1"/>
  </r>
  <r>
    <s v="教培"/>
    <s v="素质教育"/>
    <x v="11"/>
    <x v="3"/>
    <s v="C少儿才艺"/>
    <x v="27"/>
    <x v="367"/>
    <x v="1"/>
    <n v="71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47552316801304029"/>
    <n v="0.47552316801304029"/>
    <n v="0"/>
  </r>
  <r>
    <s v="教培"/>
    <s v="素质教育"/>
    <x v="11"/>
    <x v="3"/>
    <s v="C少儿才艺"/>
    <x v="27"/>
    <x v="368"/>
    <x v="1"/>
    <n v="92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61617086559436207"/>
    <n v="0.61617086559436207"/>
    <n v="1"/>
  </r>
  <r>
    <s v="教培"/>
    <s v="素质教育"/>
    <x v="11"/>
    <x v="3"/>
    <s v="C少儿才艺"/>
    <x v="27"/>
    <x v="369"/>
    <x v="1"/>
    <n v="101"/>
    <n v="0"/>
    <n v="0.52400000000000002"/>
    <n v="0"/>
    <n v="14"/>
    <n v="0"/>
    <n v="0"/>
    <n v="0.05"/>
    <n v="0.70000000000000007"/>
    <n v="0.85000000000000009"/>
    <n v="0.82352941176470584"/>
    <n v="4781.5"/>
    <n v="3937.705882352941"/>
    <n v="6.6975094086343702E-3"/>
    <n v="0.67644845027207134"/>
    <n v="0.67644845027207134"/>
    <n v="0"/>
  </r>
  <r>
    <s v="教培"/>
    <s v="素质教育"/>
    <x v="11"/>
    <x v="3"/>
    <s v="C少儿才艺"/>
    <x v="19"/>
    <x v="370"/>
    <x v="1"/>
    <n v="93"/>
    <n v="0"/>
    <n v="0.52400000000000002"/>
    <n v="0"/>
    <n v="22"/>
    <n v="0"/>
    <n v="0"/>
    <n v="0.05"/>
    <n v="1.1000000000000001"/>
    <n v="0.85000000000000009"/>
    <n v="1.2941176470588236"/>
    <n v="4781.5"/>
    <n v="6187.8235294117649"/>
    <n v="6.6975094086343702E-3"/>
    <n v="0.62286837500299641"/>
    <n v="0.62286837500299641"/>
    <n v="3"/>
  </r>
  <r>
    <s v="教培"/>
    <s v="素质教育"/>
    <x v="11"/>
    <x v="3"/>
    <s v="C少儿才艺"/>
    <x v="9"/>
    <x v="371"/>
    <x v="0"/>
    <n v="57"/>
    <n v="0"/>
    <n v="0.52400000000000002"/>
    <n v="0"/>
    <n v="8"/>
    <n v="0"/>
    <n v="0"/>
    <n v="0.05"/>
    <n v="0.4"/>
    <n v="0.85000000000000009"/>
    <n v="0.47058823529411764"/>
    <n v="4781.5"/>
    <n v="2250.1176470588234"/>
    <n v="6.6975094086343702E-3"/>
    <n v="0.3817580362921591"/>
    <n v="0.3817580362921591"/>
    <n v="0"/>
  </r>
  <r>
    <s v="教培"/>
    <s v="素质教育"/>
    <x v="12"/>
    <x v="0"/>
    <s v="1S舞蹈培训"/>
    <x v="0"/>
    <x v="0"/>
    <x v="0"/>
    <n v="1345"/>
    <n v="4"/>
    <n v="9.6000000000000002E-2"/>
    <n v="0"/>
    <n v="591"/>
    <n v="4"/>
    <n v="0.01"/>
    <n v="0.35"/>
    <n v="206.85"/>
    <n v="0.85000000000000009"/>
    <n v="242.90117647058821"/>
    <n v="11716.5"/>
    <n v="2845951.6341176466"/>
    <n v="2.5769745649263723E-3"/>
    <n v="3.4660307898259708"/>
    <n v="0.38400000000000001"/>
    <n v="536"/>
  </r>
  <r>
    <s v="教培"/>
    <s v="素质教育"/>
    <x v="12"/>
    <x v="0"/>
    <s v="1S舞蹈培训"/>
    <x v="1"/>
    <x v="1"/>
    <x v="1"/>
    <n v="1643"/>
    <n v="3"/>
    <n v="9.6000000000000002E-2"/>
    <n v="0"/>
    <n v="830"/>
    <n v="3"/>
    <n v="0"/>
    <n v="0.35"/>
    <n v="290.5"/>
    <n v="0.85000000000000009"/>
    <n v="341.42588235294113"/>
    <n v="11716.5"/>
    <n v="4000316.3505882346"/>
    <n v="2.5769745649263723E-3"/>
    <n v="4.2339692101740294"/>
    <n v="1.5219692101740294"/>
    <n v="653"/>
  </r>
  <r>
    <s v="教培"/>
    <s v="素质教育"/>
    <x v="12"/>
    <x v="1"/>
    <s v="A舞蹈培训"/>
    <x v="2"/>
    <x v="2"/>
    <x v="1"/>
    <n v="542"/>
    <n v="2"/>
    <n v="9.6000000000000002E-2"/>
    <n v="0"/>
    <n v="345"/>
    <n v="2"/>
    <n v="0.01"/>
    <n v="0.3"/>
    <n v="103.5"/>
    <n v="0.85000000000000009"/>
    <n v="121.53882352941176"/>
    <n v="25878.500000000004"/>
    <n v="3145242.4447058826"/>
    <n v="1.0088657902782023E-3"/>
    <n v="0.54680525833078564"/>
    <n v="0.192"/>
    <n v="179"/>
  </r>
  <r>
    <s v="教培"/>
    <s v="素质教育"/>
    <x v="12"/>
    <x v="1"/>
    <s v="A舞蹈培训"/>
    <x v="3"/>
    <x v="3"/>
    <x v="0"/>
    <n v="1261"/>
    <n v="0"/>
    <n v="9.6000000000000002E-2"/>
    <n v="0"/>
    <n v="635"/>
    <n v="0"/>
    <n v="0"/>
    <n v="0.3"/>
    <n v="190.5"/>
    <n v="0.85000000000000009"/>
    <n v="224.11764705882351"/>
    <n v="25878.500000000004"/>
    <n v="5799828.5294117648"/>
    <n v="1.0088657902782023E-3"/>
    <n v="1.272179761540813"/>
    <n v="1.272179761540813"/>
    <n v="312"/>
  </r>
  <r>
    <s v="教培"/>
    <s v="素质教育"/>
    <x v="12"/>
    <x v="1"/>
    <s v="A舞蹈培训"/>
    <x v="4"/>
    <x v="4"/>
    <x v="1"/>
    <n v="1557"/>
    <n v="3"/>
    <n v="9.6000000000000002E-2"/>
    <n v="0"/>
    <n v="828"/>
    <n v="3"/>
    <n v="0"/>
    <n v="0.3"/>
    <n v="248.39999999999998"/>
    <n v="0.85000000000000009"/>
    <n v="291.89647058823522"/>
    <n v="25878.500000000004"/>
    <n v="7553842.8141176458"/>
    <n v="1.0088657902782023E-3"/>
    <n v="1.5708040354631609"/>
    <n v="0.28800000000000003"/>
    <n v="451"/>
  </r>
  <r>
    <s v="教培"/>
    <s v="素质教育"/>
    <x v="12"/>
    <x v="1"/>
    <s v="A舞蹈培训"/>
    <x v="5"/>
    <x v="5"/>
    <x v="0"/>
    <n v="943"/>
    <n v="1"/>
    <n v="9.6000000000000002E-2"/>
    <n v="0"/>
    <n v="535"/>
    <n v="1"/>
    <n v="0"/>
    <n v="0.3"/>
    <n v="160.5"/>
    <n v="0.85000000000000009"/>
    <n v="188.7105882352941"/>
    <n v="25878.500000000004"/>
    <n v="4883546.9576470591"/>
    <n v="1.0088657902782023E-3"/>
    <n v="0.95136044023234478"/>
    <n v="9.6000000000000002E-2"/>
    <n v="279"/>
  </r>
  <r>
    <s v="教培"/>
    <s v="素质教育"/>
    <x v="12"/>
    <x v="1"/>
    <s v="A舞蹈培训"/>
    <x v="6"/>
    <x v="6"/>
    <x v="0"/>
    <n v="858"/>
    <n v="0"/>
    <n v="9.6000000000000002E-2"/>
    <n v="0"/>
    <n v="432"/>
    <n v="0"/>
    <n v="0"/>
    <n v="0.3"/>
    <n v="129.6"/>
    <n v="0.85000000000000009"/>
    <n v="152.47058823529409"/>
    <n v="25878.500000000004"/>
    <n v="3945710.1176470588"/>
    <n v="1.0088657902782023E-3"/>
    <n v="0.86560684805869759"/>
    <n v="0.86560684805869759"/>
    <n v="169"/>
  </r>
  <r>
    <s v="教培"/>
    <s v="素质教育"/>
    <x v="12"/>
    <x v="1"/>
    <s v="A舞蹈培训"/>
    <x v="3"/>
    <x v="7"/>
    <x v="0"/>
    <n v="1381"/>
    <n v="0"/>
    <n v="9.6000000000000002E-2"/>
    <n v="0"/>
    <n v="803"/>
    <n v="0"/>
    <n v="0"/>
    <n v="0.3"/>
    <n v="240.89999999999998"/>
    <n v="0.85000000000000009"/>
    <n v="283.41176470588232"/>
    <n v="25878.500000000004"/>
    <n v="7334271.3529411769"/>
    <n v="1.0088657902782023E-3"/>
    <n v="1.3932436563741974"/>
    <n v="1.3932436563741974"/>
    <n v="357"/>
  </r>
  <r>
    <s v="教培"/>
    <s v="素质教育"/>
    <x v="12"/>
    <x v="2"/>
    <s v="B舞蹈培训"/>
    <x v="3"/>
    <x v="8"/>
    <x v="0"/>
    <n v="724"/>
    <n v="5"/>
    <n v="9.6000000000000002E-2"/>
    <n v="0.01"/>
    <n v="336"/>
    <n v="5"/>
    <n v="0.01"/>
    <n v="0.25"/>
    <n v="84"/>
    <n v="0.85000000000000009"/>
    <n v="98.258823529411757"/>
    <n v="5365.5"/>
    <n v="527207.71764705877"/>
    <n v="3.2097862310005693E-2"/>
    <n v="23.23885231244412"/>
    <n v="18.71885231244412"/>
    <n v="117"/>
  </r>
  <r>
    <s v="教培"/>
    <s v="素质教育"/>
    <x v="12"/>
    <x v="2"/>
    <s v="B舞蹈培训"/>
    <x v="3"/>
    <x v="9"/>
    <x v="0"/>
    <n v="613"/>
    <n v="0"/>
    <n v="9.6000000000000002E-2"/>
    <n v="0"/>
    <n v="307"/>
    <n v="0"/>
    <n v="0"/>
    <n v="0.25"/>
    <n v="76.75"/>
    <n v="0.85000000000000009"/>
    <n v="90.294117647058812"/>
    <n v="5365.5"/>
    <n v="484473.08823529404"/>
    <n v="3.2097862310005693E-2"/>
    <n v="19.675989596033489"/>
    <n v="19.675989596033489"/>
    <n v="108"/>
  </r>
  <r>
    <s v="教培"/>
    <s v="素质教育"/>
    <x v="12"/>
    <x v="2"/>
    <s v="B舞蹈培训"/>
    <x v="7"/>
    <x v="10"/>
    <x v="0"/>
    <n v="536"/>
    <n v="15"/>
    <n v="9.6000000000000002E-2"/>
    <n v="0.03"/>
    <n v="195"/>
    <n v="6"/>
    <n v="0.03"/>
    <n v="0.25"/>
    <n v="48.75"/>
    <n v="0.85000000000000009"/>
    <n v="56.675294117647056"/>
    <n v="5365.5"/>
    <n v="304091.29058823525"/>
    <n v="3.2097862310005693E-2"/>
    <n v="17.204454198163052"/>
    <n v="3.6444541981630523"/>
    <n v="80"/>
  </r>
  <r>
    <s v="教培"/>
    <s v="素质教育"/>
    <x v="12"/>
    <x v="2"/>
    <s v="B舞蹈培训"/>
    <x v="8"/>
    <x v="11"/>
    <x v="0"/>
    <n v="377"/>
    <n v="0"/>
    <n v="9.6000000000000002E-2"/>
    <n v="0"/>
    <n v="200"/>
    <n v="0"/>
    <n v="0"/>
    <n v="0.25"/>
    <n v="50"/>
    <n v="0.85000000000000009"/>
    <n v="58.823529411764703"/>
    <n v="5365.5"/>
    <n v="315617.6470588235"/>
    <n v="3.2097862310005693E-2"/>
    <n v="12.100894090872146"/>
    <n v="12.100894090872146"/>
    <n v="78"/>
  </r>
  <r>
    <s v="教培"/>
    <s v="素质教育"/>
    <x v="12"/>
    <x v="2"/>
    <s v="B舞蹈培训"/>
    <x v="9"/>
    <x v="12"/>
    <x v="0"/>
    <n v="478"/>
    <n v="11"/>
    <n v="9.6000000000000002E-2"/>
    <n v="0.02"/>
    <n v="173"/>
    <n v="8"/>
    <n v="0.05"/>
    <n v="0.25"/>
    <n v="43.25"/>
    <n v="0.85000000000000009"/>
    <n v="49.978823529411756"/>
    <n v="5365.5"/>
    <n v="268161.37764705875"/>
    <n v="3.2097862310005693E-2"/>
    <n v="15.342778184182722"/>
    <n v="5.3987781841827216"/>
    <n v="69"/>
  </r>
  <r>
    <s v="教培"/>
    <s v="素质教育"/>
    <x v="12"/>
    <x v="2"/>
    <s v="B舞蹈培训"/>
    <x v="10"/>
    <x v="13"/>
    <x v="0"/>
    <n v="613"/>
    <n v="0"/>
    <n v="9.6000000000000002E-2"/>
    <n v="0"/>
    <n v="360"/>
    <n v="0"/>
    <n v="0"/>
    <n v="0.25"/>
    <n v="90"/>
    <n v="0.85000000000000009"/>
    <n v="105.88235294117646"/>
    <n v="5365.5"/>
    <n v="568111.76470588229"/>
    <n v="3.2097862310005693E-2"/>
    <n v="19.675989596033489"/>
    <n v="19.675989596033489"/>
    <n v="113"/>
  </r>
  <r>
    <s v="教培"/>
    <s v="素质教育"/>
    <x v="12"/>
    <x v="2"/>
    <s v="B舞蹈培训"/>
    <x v="11"/>
    <x v="14"/>
    <x v="1"/>
    <n v="513"/>
    <n v="23"/>
    <n v="9.6000000000000002E-2"/>
    <n v="0.04"/>
    <n v="261"/>
    <n v="15"/>
    <n v="0.06"/>
    <n v="0.25"/>
    <n v="65.25"/>
    <n v="0.85000000000000009"/>
    <n v="75.07058823529411"/>
    <n v="5365.5"/>
    <n v="402791.24117647053"/>
    <n v="3.2097862310005693E-2"/>
    <n v="16.466203365032921"/>
    <n v="2.2080000000000002"/>
    <n v="136"/>
  </r>
  <r>
    <s v="教培"/>
    <s v="素质教育"/>
    <x v="12"/>
    <x v="2"/>
    <s v="B舞蹈培训"/>
    <x v="5"/>
    <x v="15"/>
    <x v="0"/>
    <n v="504"/>
    <n v="36"/>
    <n v="9.6000000000000002E-2"/>
    <n v="7.0000000000000007E-2"/>
    <n v="211"/>
    <n v="20"/>
    <n v="0.09"/>
    <n v="0.25"/>
    <n v="52.75"/>
    <n v="0.85000000000000009"/>
    <n v="59.79999999999999"/>
    <n v="5365.5"/>
    <n v="320856.89999999997"/>
    <n v="3.2097862310005693E-2"/>
    <n v="16.177322604242867"/>
    <n v="3.456"/>
    <n v="128"/>
  </r>
  <r>
    <s v="教培"/>
    <s v="素质教育"/>
    <x v="12"/>
    <x v="2"/>
    <s v="B舞蹈培训"/>
    <x v="2"/>
    <x v="16"/>
    <x v="1"/>
    <n v="374"/>
    <n v="0"/>
    <n v="9.6000000000000002E-2"/>
    <n v="0"/>
    <n v="103"/>
    <n v="0"/>
    <n v="0"/>
    <n v="0.25"/>
    <n v="25.75"/>
    <n v="0.85000000000000009"/>
    <n v="30.294117647058819"/>
    <n v="5365.5"/>
    <n v="162543.0882352941"/>
    <n v="3.2097862310005693E-2"/>
    <n v="12.004600503942129"/>
    <n v="12.004600503942129"/>
    <n v="85"/>
  </r>
  <r>
    <s v="教培"/>
    <s v="素质教育"/>
    <x v="12"/>
    <x v="2"/>
    <s v="B舞蹈培训"/>
    <x v="12"/>
    <x v="17"/>
    <x v="0"/>
    <n v="408"/>
    <n v="0"/>
    <n v="9.6000000000000002E-2"/>
    <n v="0"/>
    <n v="140"/>
    <n v="0"/>
    <n v="0"/>
    <n v="0.25"/>
    <n v="35"/>
    <n v="0.85000000000000009"/>
    <n v="41.17647058823529"/>
    <n v="5365.5"/>
    <n v="220932.35294117645"/>
    <n v="3.2097862310005693E-2"/>
    <n v="13.095927822482322"/>
    <n v="13.095927822482322"/>
    <n v="77"/>
  </r>
  <r>
    <s v="教培"/>
    <s v="素质教育"/>
    <x v="12"/>
    <x v="2"/>
    <s v="B舞蹈培训"/>
    <x v="13"/>
    <x v="18"/>
    <x v="1"/>
    <n v="740"/>
    <n v="72"/>
    <n v="9.6000000000000002E-2"/>
    <n v="0.1"/>
    <n v="295"/>
    <n v="26"/>
    <n v="0.09"/>
    <n v="0.25"/>
    <n v="73.75"/>
    <n v="0.85000000000000009"/>
    <n v="83.828235294117647"/>
    <n v="5365.5"/>
    <n v="449780.39647058822"/>
    <n v="3.2097862310005693E-2"/>
    <n v="23.752418109404214"/>
    <n v="6.9119999999999999"/>
    <n v="125"/>
  </r>
  <r>
    <s v="教培"/>
    <s v="素质教育"/>
    <x v="12"/>
    <x v="2"/>
    <s v="B舞蹈培训"/>
    <x v="14"/>
    <x v="19"/>
    <x v="1"/>
    <n v="540"/>
    <n v="27"/>
    <n v="9.6000000000000002E-2"/>
    <n v="0.05"/>
    <n v="286"/>
    <n v="18"/>
    <n v="0.06"/>
    <n v="0.25"/>
    <n v="71.5"/>
    <n v="0.85000000000000009"/>
    <n v="82.084705882352935"/>
    <n v="5365.5"/>
    <n v="440425.48941176466"/>
    <n v="3.2097862310005693E-2"/>
    <n v="17.332845647403072"/>
    <n v="2.5920000000000001"/>
    <n v="100"/>
  </r>
  <r>
    <s v="教培"/>
    <s v="素质教育"/>
    <x v="12"/>
    <x v="2"/>
    <s v="B舞蹈培训"/>
    <x v="5"/>
    <x v="20"/>
    <x v="0"/>
    <n v="493"/>
    <n v="7"/>
    <n v="9.6000000000000002E-2"/>
    <n v="0.01"/>
    <n v="131"/>
    <n v="4"/>
    <n v="0.03"/>
    <n v="0.25"/>
    <n v="32.75"/>
    <n v="0.85000000000000009"/>
    <n v="38.077647058823523"/>
    <n v="5365.5"/>
    <n v="204305.6152941176"/>
    <n v="3.2097862310005693E-2"/>
    <n v="15.824246118832807"/>
    <n v="9.4962461188328078"/>
    <n v="93"/>
  </r>
  <r>
    <s v="教培"/>
    <s v="素质教育"/>
    <x v="12"/>
    <x v="2"/>
    <s v="B舞蹈培训"/>
    <x v="9"/>
    <x v="21"/>
    <x v="0"/>
    <n v="408"/>
    <n v="54"/>
    <n v="9.6000000000000002E-2"/>
    <n v="0.13"/>
    <n v="145"/>
    <n v="25"/>
    <n v="0.17"/>
    <n v="0.25"/>
    <n v="36.25"/>
    <n v="0.85000000000000009"/>
    <n v="39.823529411764703"/>
    <n v="5365.5"/>
    <n v="213673.14705882352"/>
    <n v="3.2097862310005693E-2"/>
    <n v="13.095927822482322"/>
    <n v="5.1840000000000002"/>
    <n v="91"/>
  </r>
  <r>
    <s v="教培"/>
    <s v="素质教育"/>
    <x v="12"/>
    <x v="2"/>
    <s v="B舞蹈培训"/>
    <x v="2"/>
    <x v="22"/>
    <x v="1"/>
    <n v="754"/>
    <n v="0"/>
    <n v="9.6000000000000002E-2"/>
    <n v="0"/>
    <n v="302"/>
    <n v="0"/>
    <n v="0"/>
    <n v="0.25"/>
    <n v="75.5"/>
    <n v="0.85000000000000009"/>
    <n v="88.823529411764696"/>
    <n v="5365.5"/>
    <n v="476582.6470588235"/>
    <n v="3.2097862310005693E-2"/>
    <n v="24.201788181744291"/>
    <n v="24.201788181744291"/>
    <n v="210"/>
  </r>
  <r>
    <s v="教培"/>
    <s v="素质教育"/>
    <x v="12"/>
    <x v="2"/>
    <s v="B舞蹈培训"/>
    <x v="15"/>
    <x v="23"/>
    <x v="1"/>
    <n v="661"/>
    <n v="3"/>
    <n v="9.6000000000000002E-2"/>
    <n v="0"/>
    <n v="394"/>
    <n v="3"/>
    <n v="0.01"/>
    <n v="0.25"/>
    <n v="98.5"/>
    <n v="0.85000000000000009"/>
    <n v="115.54352941176469"/>
    <n v="5365.5"/>
    <n v="619948.80705882341"/>
    <n v="3.2097862310005693E-2"/>
    <n v="21.216686986913764"/>
    <n v="18.504686986913764"/>
    <n v="141"/>
  </r>
  <r>
    <s v="教培"/>
    <s v="素质教育"/>
    <x v="12"/>
    <x v="2"/>
    <s v="B舞蹈培训"/>
    <x v="16"/>
    <x v="24"/>
    <x v="1"/>
    <n v="921"/>
    <n v="7"/>
    <n v="9.6000000000000002E-2"/>
    <n v="0.01"/>
    <n v="475"/>
    <n v="7"/>
    <n v="0.01"/>
    <n v="0.25"/>
    <n v="118.75"/>
    <n v="0.85000000000000009"/>
    <n v="138.91529411764705"/>
    <n v="5365.5"/>
    <n v="745350.01058823522"/>
    <n v="3.2097862310005693E-2"/>
    <n v="29.562131187515241"/>
    <n v="23.234131187515242"/>
    <n v="125"/>
  </r>
  <r>
    <s v="教培"/>
    <s v="素质教育"/>
    <x v="12"/>
    <x v="2"/>
    <s v="B舞蹈培训"/>
    <x v="17"/>
    <x v="25"/>
    <x v="1"/>
    <n v="1091"/>
    <n v="6"/>
    <n v="9.6000000000000002E-2"/>
    <n v="0.01"/>
    <n v="440"/>
    <n v="6"/>
    <n v="0.01"/>
    <n v="0.25"/>
    <n v="110"/>
    <n v="0.85000000000000009"/>
    <n v="128.73411764705881"/>
    <n v="5365.5"/>
    <n v="690722.90823529405"/>
    <n v="3.2097862310005693E-2"/>
    <n v="35.018767780216209"/>
    <n v="29.594767780216209"/>
    <n v="239"/>
  </r>
  <r>
    <s v="教培"/>
    <s v="素质教育"/>
    <x v="12"/>
    <x v="2"/>
    <s v="B舞蹈培训"/>
    <x v="18"/>
    <x v="26"/>
    <x v="0"/>
    <n v="839"/>
    <n v="33"/>
    <n v="9.6000000000000002E-2"/>
    <n v="0.04"/>
    <n v="492"/>
    <n v="24"/>
    <n v="0.05"/>
    <n v="0.25"/>
    <n v="123"/>
    <n v="0.85000000000000009"/>
    <n v="141.99529411764703"/>
    <n v="5365.5"/>
    <n v="761875.75058823521"/>
    <n v="3.2097862310005693E-2"/>
    <n v="26.930106478094775"/>
    <n v="3.1680000000000001"/>
    <n v="226"/>
  </r>
  <r>
    <s v="教培"/>
    <s v="素质教育"/>
    <x v="12"/>
    <x v="2"/>
    <s v="B舞蹈培训"/>
    <x v="14"/>
    <x v="27"/>
    <x v="1"/>
    <n v="716"/>
    <n v="60"/>
    <n v="9.6000000000000002E-2"/>
    <n v="0.08"/>
    <n v="274"/>
    <n v="25"/>
    <n v="0.09"/>
    <n v="0.25"/>
    <n v="68.5"/>
    <n v="0.85000000000000009"/>
    <n v="77.764705882352928"/>
    <n v="5365.5"/>
    <n v="417246.52941176464"/>
    <n v="3.2097862310005693E-2"/>
    <n v="22.982069413964076"/>
    <n v="5.76"/>
    <n v="121"/>
  </r>
  <r>
    <s v="教培"/>
    <s v="素质教育"/>
    <x v="12"/>
    <x v="3"/>
    <s v="C舞蹈培训"/>
    <x v="19"/>
    <x v="28"/>
    <x v="1"/>
    <n v="25"/>
    <n v="0"/>
    <n v="9.6000000000000002E-2"/>
    <n v="0"/>
    <n v="0"/>
    <n v="0"/>
    <n v="0"/>
    <n v="0.04"/>
    <n v="0"/>
    <n v="0.85000000000000009"/>
    <n v="0"/>
    <n v="2847"/>
    <n v="0"/>
    <n v="1.2252984126193028E-2"/>
    <n v="0.30632460315482568"/>
    <n v="0.30632460315482568"/>
    <n v="0"/>
  </r>
  <r>
    <s v="教培"/>
    <s v="素质教育"/>
    <x v="12"/>
    <x v="3"/>
    <s v="C舞蹈培训"/>
    <x v="20"/>
    <x v="29"/>
    <x v="0"/>
    <n v="9"/>
    <n v="0"/>
    <n v="9.6000000000000002E-2"/>
    <n v="0"/>
    <n v="0"/>
    <n v="0"/>
    <n v="0"/>
    <n v="0.04"/>
    <n v="0"/>
    <n v="0.85000000000000009"/>
    <n v="0"/>
    <n v="2847"/>
    <n v="0"/>
    <n v="1.2252984126193028E-2"/>
    <n v="0.11027685713573725"/>
    <n v="0.11027685713573725"/>
    <n v="2"/>
  </r>
  <r>
    <s v="教培"/>
    <s v="素质教育"/>
    <x v="12"/>
    <x v="3"/>
    <s v="C舞蹈培训"/>
    <x v="20"/>
    <x v="30"/>
    <x v="0"/>
    <n v="68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0.83320292058112588"/>
    <n v="0.83320292058112588"/>
    <n v="4"/>
  </r>
  <r>
    <s v="教培"/>
    <s v="素质教育"/>
    <x v="12"/>
    <x v="3"/>
    <s v="C舞蹈培训"/>
    <x v="9"/>
    <x v="31"/>
    <x v="0"/>
    <n v="86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1.0537566348526004"/>
    <n v="1.0537566348526004"/>
    <n v="5"/>
  </r>
  <r>
    <s v="教培"/>
    <s v="素质教育"/>
    <x v="12"/>
    <x v="3"/>
    <s v="C舞蹈培训"/>
    <x v="20"/>
    <x v="32"/>
    <x v="0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16"/>
    <x v="33"/>
    <x v="1"/>
    <n v="116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1.4213461586383913"/>
    <n v="1.4213461586383913"/>
    <n v="3"/>
  </r>
  <r>
    <s v="教培"/>
    <s v="素质教育"/>
    <x v="12"/>
    <x v="3"/>
    <s v="C舞蹈培训"/>
    <x v="8"/>
    <x v="34"/>
    <x v="0"/>
    <n v="207"/>
    <n v="0"/>
    <n v="9.6000000000000002E-2"/>
    <n v="0"/>
    <n v="38"/>
    <n v="0"/>
    <n v="0"/>
    <n v="0.04"/>
    <n v="1.52"/>
    <n v="0.85000000000000009"/>
    <n v="1.7882352941176469"/>
    <n v="2847"/>
    <n v="5091.1058823529411"/>
    <n v="1.2252984126193028E-2"/>
    <n v="2.5363677141219569"/>
    <n v="2.5363677141219569"/>
    <n v="21"/>
  </r>
  <r>
    <s v="教培"/>
    <s v="素质教育"/>
    <x v="12"/>
    <x v="3"/>
    <s v="C舞蹈培训"/>
    <x v="20"/>
    <x v="35"/>
    <x v="0"/>
    <n v="6"/>
    <n v="0"/>
    <n v="9.6000000000000002E-2"/>
    <n v="0"/>
    <n v="0"/>
    <n v="0"/>
    <n v="0"/>
    <n v="0.04"/>
    <n v="0"/>
    <n v="0.85000000000000009"/>
    <n v="0"/>
    <n v="2847"/>
    <n v="0"/>
    <n v="1.2252984126193028E-2"/>
    <n v="7.3517904757158165E-2"/>
    <n v="7.3517904757158165E-2"/>
    <n v="0"/>
  </r>
  <r>
    <s v="教培"/>
    <s v="素质教育"/>
    <x v="12"/>
    <x v="3"/>
    <s v="C舞蹈培训"/>
    <x v="14"/>
    <x v="36"/>
    <x v="1"/>
    <n v="131"/>
    <n v="3"/>
    <n v="9.6000000000000002E-2"/>
    <n v="0.02"/>
    <n v="26"/>
    <n v="1"/>
    <n v="0.04"/>
    <n v="0.04"/>
    <n v="1.04"/>
    <n v="0.85000000000000009"/>
    <n v="1.1105882352941177"/>
    <n v="2847"/>
    <n v="3161.8447058823531"/>
    <n v="1.2252984126193028E-2"/>
    <n v="1.6051409205312868"/>
    <n v="0.28800000000000003"/>
    <n v="12"/>
  </r>
  <r>
    <s v="教培"/>
    <s v="素质教育"/>
    <x v="12"/>
    <x v="3"/>
    <s v="C舞蹈培训"/>
    <x v="21"/>
    <x v="37"/>
    <x v="1"/>
    <n v="17"/>
    <n v="0"/>
    <n v="9.6000000000000002E-2"/>
    <n v="0"/>
    <n v="0"/>
    <n v="0"/>
    <n v="0"/>
    <n v="0.04"/>
    <n v="0"/>
    <n v="0.85000000000000009"/>
    <n v="0"/>
    <n v="2847"/>
    <n v="0"/>
    <n v="1.2252984126193028E-2"/>
    <n v="0.20830073014528147"/>
    <n v="0.20830073014528147"/>
    <n v="1"/>
  </r>
  <r>
    <s v="教培"/>
    <s v="素质教育"/>
    <x v="12"/>
    <x v="3"/>
    <s v="C舞蹈培训"/>
    <x v="3"/>
    <x v="38"/>
    <x v="0"/>
    <n v="316"/>
    <n v="0"/>
    <n v="9.6000000000000002E-2"/>
    <n v="0"/>
    <n v="97"/>
    <n v="0"/>
    <n v="0"/>
    <n v="0.04"/>
    <n v="3.88"/>
    <n v="0.85000000000000009"/>
    <n v="4.5647058823529409"/>
    <n v="2847"/>
    <n v="12995.717647058822"/>
    <n v="1.2252984126193028E-2"/>
    <n v="3.871942983876997"/>
    <n v="3.871942983876997"/>
    <n v="83"/>
  </r>
  <r>
    <s v="教培"/>
    <s v="素质教育"/>
    <x v="12"/>
    <x v="3"/>
    <s v="C舞蹈培训"/>
    <x v="22"/>
    <x v="39"/>
    <x v="1"/>
    <n v="20"/>
    <n v="0"/>
    <n v="9.6000000000000002E-2"/>
    <n v="0"/>
    <n v="0"/>
    <n v="0"/>
    <n v="0"/>
    <n v="0.04"/>
    <n v="0"/>
    <n v="0.85000000000000009"/>
    <n v="0"/>
    <n v="2847"/>
    <n v="0"/>
    <n v="1.2252984126193028E-2"/>
    <n v="0.24505968252386057"/>
    <n v="0.24505968252386057"/>
    <n v="0"/>
  </r>
  <r>
    <s v="教培"/>
    <s v="素质教育"/>
    <x v="12"/>
    <x v="3"/>
    <s v="C舞蹈培训"/>
    <x v="23"/>
    <x v="40"/>
    <x v="1"/>
    <n v="182"/>
    <n v="0"/>
    <n v="9.6000000000000002E-2"/>
    <n v="0"/>
    <n v="30"/>
    <n v="0"/>
    <n v="0"/>
    <n v="0.04"/>
    <n v="1.2"/>
    <n v="0.85000000000000009"/>
    <n v="1.4117647058823528"/>
    <n v="2847"/>
    <n v="4019.2941176470586"/>
    <n v="1.2252984126193028E-2"/>
    <n v="2.2300431109671313"/>
    <n v="2.2300431109671313"/>
    <n v="12"/>
  </r>
  <r>
    <s v="教培"/>
    <s v="素质教育"/>
    <x v="12"/>
    <x v="3"/>
    <s v="C舞蹈培训"/>
    <x v="14"/>
    <x v="41"/>
    <x v="1"/>
    <n v="623"/>
    <n v="15"/>
    <n v="9.6000000000000002E-2"/>
    <n v="0.02"/>
    <n v="165"/>
    <n v="6"/>
    <n v="0.04"/>
    <n v="0.04"/>
    <n v="6.6000000000000005"/>
    <n v="0.85000000000000009"/>
    <n v="7.0870588235294125"/>
    <n v="2847"/>
    <n v="20176.856470588238"/>
    <n v="1.2252984126193028E-2"/>
    <n v="7.6336091106182566"/>
    <n v="1.44"/>
    <n v="50"/>
  </r>
  <r>
    <s v="教培"/>
    <s v="素质教育"/>
    <x v="12"/>
    <x v="3"/>
    <s v="C舞蹈培训"/>
    <x v="12"/>
    <x v="42"/>
    <x v="0"/>
    <n v="32"/>
    <n v="0"/>
    <n v="9.6000000000000002E-2"/>
    <n v="0"/>
    <n v="0"/>
    <n v="0"/>
    <n v="0"/>
    <n v="0.04"/>
    <n v="0"/>
    <n v="0.85000000000000009"/>
    <n v="0"/>
    <n v="2847"/>
    <n v="0"/>
    <n v="1.2252984126193028E-2"/>
    <n v="0.3920954920381769"/>
    <n v="0.3920954920381769"/>
    <n v="0"/>
  </r>
  <r>
    <s v="教培"/>
    <s v="素质教育"/>
    <x v="12"/>
    <x v="3"/>
    <s v="C舞蹈培训"/>
    <x v="20"/>
    <x v="43"/>
    <x v="0"/>
    <n v="6"/>
    <n v="0"/>
    <n v="9.6000000000000002E-2"/>
    <n v="0"/>
    <n v="0"/>
    <n v="0"/>
    <n v="0"/>
    <n v="0.04"/>
    <n v="0"/>
    <n v="0.85000000000000009"/>
    <n v="0"/>
    <n v="2847"/>
    <n v="0"/>
    <n v="1.2252984126193028E-2"/>
    <n v="7.3517904757158165E-2"/>
    <n v="7.3517904757158165E-2"/>
    <n v="0"/>
  </r>
  <r>
    <s v="教培"/>
    <s v="素质教育"/>
    <x v="12"/>
    <x v="3"/>
    <s v="C舞蹈培训"/>
    <x v="13"/>
    <x v="44"/>
    <x v="1"/>
    <n v="98"/>
    <n v="0"/>
    <n v="9.6000000000000002E-2"/>
    <n v="0"/>
    <n v="19"/>
    <n v="0"/>
    <n v="0"/>
    <n v="0.04"/>
    <n v="0.76"/>
    <n v="0.85000000000000009"/>
    <n v="0.89411764705882346"/>
    <n v="2847"/>
    <n v="2545.5529411764705"/>
    <n v="1.2252984126193028E-2"/>
    <n v="1.2007924443669167"/>
    <n v="1.2007924443669167"/>
    <n v="6"/>
  </r>
  <r>
    <s v="教培"/>
    <s v="素质教育"/>
    <x v="12"/>
    <x v="3"/>
    <s v="C舞蹈培训"/>
    <x v="5"/>
    <x v="45"/>
    <x v="0"/>
    <n v="88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1.0782626031049865"/>
    <n v="1.0782626031049865"/>
    <n v="11"/>
  </r>
  <r>
    <s v="教培"/>
    <s v="素质教育"/>
    <x v="12"/>
    <x v="3"/>
    <s v="C舞蹈培训"/>
    <x v="12"/>
    <x v="46"/>
    <x v="0"/>
    <n v="33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0.40434847616436992"/>
    <n v="0.40434847616436992"/>
    <n v="2"/>
  </r>
  <r>
    <s v="教培"/>
    <s v="素质教育"/>
    <x v="12"/>
    <x v="3"/>
    <s v="C舞蹈培训"/>
    <x v="24"/>
    <x v="47"/>
    <x v="1"/>
    <n v="26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0.3185775872810187"/>
    <n v="0.3185775872810187"/>
    <n v="0"/>
  </r>
  <r>
    <s v="教培"/>
    <s v="素质教育"/>
    <x v="12"/>
    <x v="3"/>
    <s v="C舞蹈培训"/>
    <x v="24"/>
    <x v="48"/>
    <x v="1"/>
    <n v="25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30632460315482568"/>
    <n v="0.30632460315482568"/>
    <n v="1"/>
  </r>
  <r>
    <s v="教培"/>
    <s v="素质教育"/>
    <x v="12"/>
    <x v="3"/>
    <s v="C舞蹈培训"/>
    <x v="25"/>
    <x v="49"/>
    <x v="1"/>
    <n v="150"/>
    <n v="1"/>
    <n v="9.6000000000000002E-2"/>
    <n v="0.01"/>
    <n v="97"/>
    <n v="0"/>
    <n v="0"/>
    <n v="0.04"/>
    <n v="3.88"/>
    <n v="0.85000000000000009"/>
    <n v="4.5647058823529409"/>
    <n v="2847"/>
    <n v="12995.717647058822"/>
    <n v="1.2252984126193028E-2"/>
    <n v="1.8379476189289543"/>
    <n v="0.93394761892895428"/>
    <n v="33"/>
  </r>
  <r>
    <s v="教培"/>
    <s v="素质教育"/>
    <x v="12"/>
    <x v="3"/>
    <s v="C舞蹈培训"/>
    <x v="20"/>
    <x v="50"/>
    <x v="0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4"/>
    <x v="51"/>
    <x v="1"/>
    <n v="95"/>
    <n v="0"/>
    <n v="9.6000000000000002E-2"/>
    <n v="0"/>
    <n v="21"/>
    <n v="0"/>
    <n v="0"/>
    <n v="0.04"/>
    <n v="0.84"/>
    <n v="0.85000000000000009"/>
    <n v="0.98823529411764688"/>
    <n v="2847"/>
    <n v="2813.5058823529407"/>
    <n v="1.2252984126193028E-2"/>
    <n v="1.1640334919883377"/>
    <n v="1.1640334919883377"/>
    <n v="10"/>
  </r>
  <r>
    <s v="教培"/>
    <s v="素质教育"/>
    <x v="12"/>
    <x v="3"/>
    <s v="C舞蹈培训"/>
    <x v="8"/>
    <x v="52"/>
    <x v="0"/>
    <n v="216"/>
    <n v="0"/>
    <n v="9.6000000000000002E-2"/>
    <n v="0"/>
    <n v="28"/>
    <n v="0"/>
    <n v="0"/>
    <n v="0.04"/>
    <n v="1.1200000000000001"/>
    <n v="0.85000000000000009"/>
    <n v="1.3176470588235294"/>
    <n v="2847"/>
    <n v="3751.3411764705884"/>
    <n v="1.2252984126193028E-2"/>
    <n v="2.6466445712576943"/>
    <n v="2.6466445712576943"/>
    <n v="10"/>
  </r>
  <r>
    <s v="教培"/>
    <s v="素质教育"/>
    <x v="12"/>
    <x v="3"/>
    <s v="C舞蹈培训"/>
    <x v="3"/>
    <x v="53"/>
    <x v="0"/>
    <n v="60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7351790475715817"/>
    <n v="0.7351790475715817"/>
    <n v="6"/>
  </r>
  <r>
    <s v="教培"/>
    <s v="素质教育"/>
    <x v="12"/>
    <x v="3"/>
    <s v="C舞蹈培训"/>
    <x v="25"/>
    <x v="54"/>
    <x v="1"/>
    <n v="6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7.3517904757158165E-2"/>
    <n v="7.3517904757158165E-2"/>
    <n v="0"/>
  </r>
  <r>
    <s v="教培"/>
    <s v="素质教育"/>
    <x v="12"/>
    <x v="3"/>
    <s v="C舞蹈培训"/>
    <x v="20"/>
    <x v="55"/>
    <x v="0"/>
    <n v="4"/>
    <n v="0"/>
    <n v="9.6000000000000002E-2"/>
    <n v="0"/>
    <n v="0"/>
    <n v="0"/>
    <n v="0"/>
    <n v="0.04"/>
    <n v="0"/>
    <n v="0.85000000000000009"/>
    <n v="0"/>
    <n v="2847"/>
    <n v="0"/>
    <n v="1.2252984126193028E-2"/>
    <n v="4.9011936504772112E-2"/>
    <n v="4.9011936504772112E-2"/>
    <n v="0"/>
  </r>
  <r>
    <s v="教培"/>
    <s v="素质教育"/>
    <x v="12"/>
    <x v="3"/>
    <s v="C舞蹈培训"/>
    <x v="10"/>
    <x v="56"/>
    <x v="0"/>
    <n v="203"/>
    <n v="0"/>
    <n v="9.6000000000000002E-2"/>
    <n v="0"/>
    <n v="38"/>
    <n v="0"/>
    <n v="0"/>
    <n v="0.04"/>
    <n v="1.52"/>
    <n v="0.85000000000000009"/>
    <n v="1.7882352941176469"/>
    <n v="2847"/>
    <n v="5091.1058823529411"/>
    <n v="1.2252984126193028E-2"/>
    <n v="2.4873557776171848"/>
    <n v="2.4873557776171848"/>
    <n v="2"/>
  </r>
  <r>
    <s v="教培"/>
    <s v="素质教育"/>
    <x v="12"/>
    <x v="3"/>
    <s v="C舞蹈培训"/>
    <x v="6"/>
    <x v="57"/>
    <x v="0"/>
    <n v="56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68616711106680961"/>
    <n v="0.68616711106680961"/>
    <n v="3"/>
  </r>
  <r>
    <s v="教培"/>
    <s v="素质教育"/>
    <x v="12"/>
    <x v="3"/>
    <s v="C舞蹈培训"/>
    <x v="19"/>
    <x v="58"/>
    <x v="1"/>
    <n v="15"/>
    <n v="0"/>
    <n v="9.6000000000000002E-2"/>
    <n v="0"/>
    <n v="0"/>
    <n v="0"/>
    <n v="0"/>
    <n v="0.04"/>
    <n v="0"/>
    <n v="0.85000000000000009"/>
    <n v="0"/>
    <n v="2847"/>
    <n v="0"/>
    <n v="1.2252984126193028E-2"/>
    <n v="0.18379476189289543"/>
    <n v="0.18379476189289543"/>
    <n v="0"/>
  </r>
  <r>
    <s v="教培"/>
    <s v="素质教育"/>
    <x v="12"/>
    <x v="3"/>
    <s v="C舞蹈培训"/>
    <x v="25"/>
    <x v="59"/>
    <x v="1"/>
    <n v="30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0.36758952378579085"/>
    <n v="0.36758952378579085"/>
    <n v="0"/>
  </r>
  <r>
    <s v="教培"/>
    <s v="素质教育"/>
    <x v="12"/>
    <x v="3"/>
    <s v="C舞蹈培训"/>
    <x v="19"/>
    <x v="60"/>
    <x v="1"/>
    <n v="71"/>
    <n v="0"/>
    <n v="9.6000000000000002E-2"/>
    <n v="0"/>
    <n v="13"/>
    <n v="0"/>
    <n v="0"/>
    <n v="0.04"/>
    <n v="0.52"/>
    <n v="0.85000000000000009"/>
    <n v="0.61176470588235288"/>
    <n v="2847"/>
    <n v="1741.6941176470586"/>
    <n v="1.2252984126193028E-2"/>
    <n v="0.86996187295970495"/>
    <n v="0.86996187295970495"/>
    <n v="1"/>
  </r>
  <r>
    <s v="教培"/>
    <s v="素质教育"/>
    <x v="12"/>
    <x v="3"/>
    <s v="C舞蹈培训"/>
    <x v="20"/>
    <x v="61"/>
    <x v="0"/>
    <n v="2"/>
    <n v="0"/>
    <n v="9.6000000000000002E-2"/>
    <n v="0"/>
    <n v="0"/>
    <n v="0"/>
    <n v="0"/>
    <n v="0.04"/>
    <n v="0"/>
    <n v="0.85000000000000009"/>
    <n v="0"/>
    <n v="2847"/>
    <n v="0"/>
    <n v="1.2252984126193028E-2"/>
    <n v="2.4505968252386056E-2"/>
    <n v="2.4505968252386056E-2"/>
    <n v="0"/>
  </r>
  <r>
    <s v="教培"/>
    <s v="素质教育"/>
    <x v="12"/>
    <x v="3"/>
    <s v="C舞蹈培训"/>
    <x v="26"/>
    <x v="62"/>
    <x v="1"/>
    <n v="436"/>
    <n v="0"/>
    <n v="9.6000000000000002E-2"/>
    <n v="0"/>
    <n v="97"/>
    <n v="0"/>
    <n v="0"/>
    <n v="0.04"/>
    <n v="3.88"/>
    <n v="0.85000000000000009"/>
    <n v="4.5647058823529409"/>
    <n v="2847"/>
    <n v="12995.717647058822"/>
    <n v="1.2252984126193028E-2"/>
    <n v="5.3423010790201602"/>
    <n v="5.3423010790201602"/>
    <n v="52"/>
  </r>
  <r>
    <s v="教培"/>
    <s v="素质教育"/>
    <x v="12"/>
    <x v="3"/>
    <s v="C舞蹈培训"/>
    <x v="12"/>
    <x v="63"/>
    <x v="0"/>
    <n v="29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35533653965959783"/>
    <n v="0.35533653965959783"/>
    <n v="2"/>
  </r>
  <r>
    <s v="教培"/>
    <s v="素质教育"/>
    <x v="12"/>
    <x v="3"/>
    <s v="C舞蹈培训"/>
    <x v="16"/>
    <x v="64"/>
    <x v="1"/>
    <n v="202"/>
    <n v="0"/>
    <n v="9.6000000000000002E-2"/>
    <n v="0"/>
    <n v="24"/>
    <n v="0"/>
    <n v="0"/>
    <n v="0.04"/>
    <n v="0.96"/>
    <n v="0.85000000000000009"/>
    <n v="1.1294117647058821"/>
    <n v="2847"/>
    <n v="3215.4352941176462"/>
    <n v="1.2252984126193028E-2"/>
    <n v="2.4751027934909917"/>
    <n v="2.4751027934909917"/>
    <n v="36"/>
  </r>
  <r>
    <s v="教培"/>
    <s v="素质教育"/>
    <x v="12"/>
    <x v="3"/>
    <s v="C舞蹈培训"/>
    <x v="20"/>
    <x v="65"/>
    <x v="0"/>
    <n v="13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15928879364050935"/>
    <n v="0.15928879364050935"/>
    <n v="1"/>
  </r>
  <r>
    <s v="教培"/>
    <s v="素质教育"/>
    <x v="12"/>
    <x v="3"/>
    <s v="C舞蹈培训"/>
    <x v="25"/>
    <x v="66"/>
    <x v="1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25"/>
    <x v="67"/>
    <x v="1"/>
    <n v="15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18379476189289543"/>
    <n v="0.18379476189289543"/>
    <n v="0"/>
  </r>
  <r>
    <s v="教培"/>
    <s v="素质教育"/>
    <x v="12"/>
    <x v="3"/>
    <s v="C舞蹈培训"/>
    <x v="10"/>
    <x v="68"/>
    <x v="0"/>
    <n v="141"/>
    <n v="0"/>
    <n v="9.6000000000000002E-2"/>
    <n v="0"/>
    <n v="28"/>
    <n v="0"/>
    <n v="0"/>
    <n v="0.04"/>
    <n v="1.1200000000000001"/>
    <n v="0.85000000000000009"/>
    <n v="1.3176470588235294"/>
    <n v="2847"/>
    <n v="3751.3411764705884"/>
    <n v="1.2252984126193028E-2"/>
    <n v="1.727670761793217"/>
    <n v="1.727670761793217"/>
    <n v="5"/>
  </r>
  <r>
    <s v="教培"/>
    <s v="素质教育"/>
    <x v="12"/>
    <x v="3"/>
    <s v="C舞蹈培训"/>
    <x v="27"/>
    <x v="69"/>
    <x v="1"/>
    <n v="94"/>
    <n v="0"/>
    <n v="9.6000000000000002E-2"/>
    <n v="0"/>
    <n v="17"/>
    <n v="0"/>
    <n v="0"/>
    <n v="0.04"/>
    <n v="0.68"/>
    <n v="0.85000000000000009"/>
    <n v="0.79999999999999993"/>
    <n v="2847"/>
    <n v="2277.6"/>
    <n v="1.2252984126193028E-2"/>
    <n v="1.1517805078621446"/>
    <n v="1.1517805078621446"/>
    <n v="6"/>
  </r>
  <r>
    <s v="教培"/>
    <s v="素质教育"/>
    <x v="12"/>
    <x v="3"/>
    <s v="C舞蹈培训"/>
    <x v="22"/>
    <x v="70"/>
    <x v="1"/>
    <n v="197"/>
    <n v="0"/>
    <n v="9.6000000000000002E-2"/>
    <n v="0"/>
    <n v="80"/>
    <n v="0"/>
    <n v="0"/>
    <n v="0.04"/>
    <n v="3.2"/>
    <n v="0.85000000000000009"/>
    <n v="3.7647058823529411"/>
    <n v="2847"/>
    <n v="10718.117647058823"/>
    <n v="1.2252984126193028E-2"/>
    <n v="2.4138378728600265"/>
    <n v="2.4138378728600265"/>
    <n v="24"/>
  </r>
  <r>
    <s v="教培"/>
    <s v="素质教育"/>
    <x v="12"/>
    <x v="3"/>
    <s v="C舞蹈培训"/>
    <x v="24"/>
    <x v="71"/>
    <x v="1"/>
    <n v="55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67391412694061659"/>
    <n v="0.67391412694061659"/>
    <n v="0"/>
  </r>
  <r>
    <s v="教培"/>
    <s v="素质教育"/>
    <x v="12"/>
    <x v="3"/>
    <s v="C舞蹈培训"/>
    <x v="4"/>
    <x v="72"/>
    <x v="1"/>
    <n v="75"/>
    <n v="0"/>
    <n v="9.6000000000000002E-2"/>
    <n v="0"/>
    <n v="14"/>
    <n v="0"/>
    <n v="0"/>
    <n v="0.04"/>
    <n v="0.56000000000000005"/>
    <n v="0.85000000000000009"/>
    <n v="0.6588235294117647"/>
    <n v="2847"/>
    <n v="1875.6705882352942"/>
    <n v="1.2252984126193028E-2"/>
    <n v="0.91897380946447715"/>
    <n v="0.91897380946447715"/>
    <n v="5"/>
  </r>
  <r>
    <s v="教培"/>
    <s v="素质教育"/>
    <x v="12"/>
    <x v="3"/>
    <s v="C舞蹈培训"/>
    <x v="4"/>
    <x v="73"/>
    <x v="1"/>
    <n v="79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96798574596924924"/>
    <n v="0.96798574596924924"/>
    <n v="0"/>
  </r>
  <r>
    <s v="教培"/>
    <s v="素质教育"/>
    <x v="12"/>
    <x v="3"/>
    <s v="C舞蹈培训"/>
    <x v="24"/>
    <x v="74"/>
    <x v="1"/>
    <n v="121"/>
    <n v="0"/>
    <n v="9.6000000000000002E-2"/>
    <n v="0"/>
    <n v="57"/>
    <n v="0"/>
    <n v="0"/>
    <n v="0.04"/>
    <n v="2.2800000000000002"/>
    <n v="0.85000000000000009"/>
    <n v="2.6823529411764704"/>
    <n v="2847"/>
    <n v="7636.6588235294112"/>
    <n v="1.2252984126193028E-2"/>
    <n v="1.4826110792693563"/>
    <n v="1.4826110792693563"/>
    <n v="12"/>
  </r>
  <r>
    <s v="教培"/>
    <s v="素质教育"/>
    <x v="12"/>
    <x v="3"/>
    <s v="C舞蹈培训"/>
    <x v="25"/>
    <x v="75"/>
    <x v="1"/>
    <n v="2"/>
    <n v="0"/>
    <n v="9.6000000000000002E-2"/>
    <n v="0"/>
    <n v="0"/>
    <n v="0"/>
    <n v="0"/>
    <n v="0.04"/>
    <n v="0"/>
    <n v="0.85000000000000009"/>
    <n v="0"/>
    <n v="2847"/>
    <n v="0"/>
    <n v="1.2252984126193028E-2"/>
    <n v="2.4505968252386056E-2"/>
    <n v="2.4505968252386056E-2"/>
    <n v="0"/>
  </r>
  <r>
    <s v="教培"/>
    <s v="素质教育"/>
    <x v="12"/>
    <x v="3"/>
    <s v="C舞蹈培训"/>
    <x v="7"/>
    <x v="76"/>
    <x v="0"/>
    <n v="76"/>
    <n v="5"/>
    <n v="9.6000000000000002E-2"/>
    <n v="7.0000000000000007E-2"/>
    <n v="20"/>
    <n v="0"/>
    <n v="0"/>
    <n v="0.04"/>
    <n v="0.8"/>
    <n v="0.85000000000000009"/>
    <n v="0.94117647058823528"/>
    <n v="2847"/>
    <n v="2679.5294117647059"/>
    <n v="1.2252984126193028E-2"/>
    <n v="0.93122679359067018"/>
    <n v="0.48"/>
    <n v="5"/>
  </r>
  <r>
    <s v="教培"/>
    <s v="素质教育"/>
    <x v="12"/>
    <x v="3"/>
    <s v="C舞蹈培训"/>
    <x v="6"/>
    <x v="77"/>
    <x v="0"/>
    <n v="102"/>
    <n v="0"/>
    <n v="9.6000000000000002E-2"/>
    <n v="0"/>
    <n v="20"/>
    <n v="0"/>
    <n v="0"/>
    <n v="0.04"/>
    <n v="0.8"/>
    <n v="0.85000000000000009"/>
    <n v="0.94117647058823528"/>
    <n v="2847"/>
    <n v="2679.5294117647059"/>
    <n v="1.2252984126193028E-2"/>
    <n v="1.2498043808716888"/>
    <n v="1.2498043808716888"/>
    <n v="8"/>
  </r>
  <r>
    <s v="教培"/>
    <s v="素质教育"/>
    <x v="12"/>
    <x v="3"/>
    <s v="C舞蹈培训"/>
    <x v="4"/>
    <x v="78"/>
    <x v="1"/>
    <n v="144"/>
    <n v="0"/>
    <n v="9.6000000000000002E-2"/>
    <n v="0"/>
    <n v="42"/>
    <n v="0"/>
    <n v="0"/>
    <n v="0.04"/>
    <n v="1.68"/>
    <n v="0.85000000000000009"/>
    <n v="1.9764705882352938"/>
    <n v="2847"/>
    <n v="5627.0117647058814"/>
    <n v="1.2252984126193028E-2"/>
    <n v="1.7644297141717959"/>
    <n v="1.7644297141717959"/>
    <n v="14"/>
  </r>
  <r>
    <s v="教培"/>
    <s v="素质教育"/>
    <x v="12"/>
    <x v="3"/>
    <s v="C舞蹈培训"/>
    <x v="9"/>
    <x v="79"/>
    <x v="0"/>
    <n v="108"/>
    <n v="0"/>
    <n v="9.6000000000000002E-2"/>
    <n v="0"/>
    <n v="0"/>
    <n v="0"/>
    <n v="0"/>
    <n v="0.04"/>
    <n v="0"/>
    <n v="0.85000000000000009"/>
    <n v="0"/>
    <n v="2847"/>
    <n v="0"/>
    <n v="1.2252984126193028E-2"/>
    <n v="1.3233222856288471"/>
    <n v="1.3233222856288471"/>
    <n v="2"/>
  </r>
  <r>
    <s v="教培"/>
    <s v="素质教育"/>
    <x v="12"/>
    <x v="3"/>
    <s v="C舞蹈培训"/>
    <x v="2"/>
    <x v="80"/>
    <x v="1"/>
    <n v="259"/>
    <n v="1"/>
    <n v="9.6000000000000002E-2"/>
    <n v="0"/>
    <n v="47"/>
    <n v="1"/>
    <n v="0.02"/>
    <n v="0.04"/>
    <n v="1.8800000000000001"/>
    <n v="0.85000000000000009"/>
    <n v="2.098823529411765"/>
    <n v="2847"/>
    <n v="5975.3505882352947"/>
    <n v="1.2252984126193028E-2"/>
    <n v="3.1735228886839941"/>
    <n v="2.2695228886839942"/>
    <n v="20"/>
  </r>
  <r>
    <s v="教培"/>
    <s v="素质教育"/>
    <x v="12"/>
    <x v="3"/>
    <s v="C舞蹈培训"/>
    <x v="16"/>
    <x v="81"/>
    <x v="1"/>
    <n v="523"/>
    <n v="5"/>
    <n v="9.6000000000000002E-2"/>
    <n v="0.01"/>
    <n v="47"/>
    <n v="1"/>
    <n v="0.02"/>
    <n v="0.04"/>
    <n v="1.8800000000000001"/>
    <n v="0.85000000000000009"/>
    <n v="2.098823529411765"/>
    <n v="2847"/>
    <n v="5975.3505882352947"/>
    <n v="1.2252984126193028E-2"/>
    <n v="6.4083106979989539"/>
    <n v="1.8883106979989539"/>
    <n v="35"/>
  </r>
  <r>
    <s v="教培"/>
    <s v="素质教育"/>
    <x v="12"/>
    <x v="3"/>
    <s v="C舞蹈培训"/>
    <x v="25"/>
    <x v="82"/>
    <x v="1"/>
    <n v="8"/>
    <n v="0"/>
    <n v="9.6000000000000002E-2"/>
    <n v="0"/>
    <n v="0"/>
    <n v="0"/>
    <n v="0"/>
    <n v="0.04"/>
    <n v="0"/>
    <n v="0.85000000000000009"/>
    <n v="0"/>
    <n v="2847"/>
    <n v="0"/>
    <n v="1.2252984126193028E-2"/>
    <n v="9.8023873009544224E-2"/>
    <n v="9.8023873009544224E-2"/>
    <n v="0"/>
  </r>
  <r>
    <s v="教培"/>
    <s v="素质教育"/>
    <x v="12"/>
    <x v="3"/>
    <s v="C舞蹈培训"/>
    <x v="25"/>
    <x v="83"/>
    <x v="1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19"/>
    <x v="84"/>
    <x v="1"/>
    <n v="29"/>
    <n v="0"/>
    <n v="9.6000000000000002E-2"/>
    <n v="0"/>
    <n v="0"/>
    <n v="0"/>
    <n v="0"/>
    <n v="0.04"/>
    <n v="0"/>
    <n v="0.85000000000000009"/>
    <n v="0"/>
    <n v="2847"/>
    <n v="0"/>
    <n v="1.2252984126193028E-2"/>
    <n v="0.35533653965959783"/>
    <n v="0.35533653965959783"/>
    <n v="0"/>
  </r>
  <r>
    <s v="教培"/>
    <s v="素质教育"/>
    <x v="12"/>
    <x v="3"/>
    <s v="C舞蹈培训"/>
    <x v="25"/>
    <x v="85"/>
    <x v="1"/>
    <n v="5"/>
    <n v="0"/>
    <n v="9.6000000000000002E-2"/>
    <n v="0"/>
    <n v="0"/>
    <n v="0"/>
    <n v="0"/>
    <n v="0.04"/>
    <n v="0"/>
    <n v="0.85000000000000009"/>
    <n v="0"/>
    <n v="2847"/>
    <n v="0"/>
    <n v="1.2252984126193028E-2"/>
    <n v="6.1264920630965142E-2"/>
    <n v="6.1264920630965142E-2"/>
    <n v="0"/>
  </r>
  <r>
    <s v="教培"/>
    <s v="素质教育"/>
    <x v="12"/>
    <x v="3"/>
    <s v="C舞蹈培训"/>
    <x v="5"/>
    <x v="86"/>
    <x v="0"/>
    <n v="314"/>
    <n v="0"/>
    <n v="9.6000000000000002E-2"/>
    <n v="0"/>
    <n v="56"/>
    <n v="0"/>
    <n v="0"/>
    <n v="0.04"/>
    <n v="2.2400000000000002"/>
    <n v="0.85000000000000009"/>
    <n v="2.6352941176470588"/>
    <n v="2847"/>
    <n v="7502.6823529411768"/>
    <n v="1.2252984126193028E-2"/>
    <n v="3.8474370156246107"/>
    <n v="3.8474370156246107"/>
    <n v="63"/>
  </r>
  <r>
    <s v="教培"/>
    <s v="素质教育"/>
    <x v="12"/>
    <x v="3"/>
    <s v="C舞蹈培训"/>
    <x v="28"/>
    <x v="87"/>
    <x v="2"/>
    <n v="798"/>
    <n v="0"/>
    <n v="9.6000000000000002E-2"/>
    <n v="0"/>
    <n v="0"/>
    <n v="0"/>
    <n v="0"/>
    <n v="0.04"/>
    <n v="0"/>
    <n v="0.85000000000000009"/>
    <n v="0"/>
    <n v="2847"/>
    <n v="0"/>
    <n v="1.2252984126193028E-2"/>
    <n v="9.7778813327020355"/>
    <n v="9.7778813327020355"/>
    <n v="0"/>
  </r>
  <r>
    <s v="教培"/>
    <s v="素质教育"/>
    <x v="12"/>
    <x v="3"/>
    <s v="C舞蹈培训"/>
    <x v="8"/>
    <x v="88"/>
    <x v="0"/>
    <n v="101"/>
    <n v="0"/>
    <n v="9.6000000000000002E-2"/>
    <n v="0"/>
    <n v="17"/>
    <n v="0"/>
    <n v="0"/>
    <n v="0.04"/>
    <n v="0.68"/>
    <n v="0.85000000000000009"/>
    <n v="0.79999999999999993"/>
    <n v="2847"/>
    <n v="2277.6"/>
    <n v="1.2252984126193028E-2"/>
    <n v="1.2375513967454959"/>
    <n v="1.2375513967454959"/>
    <n v="6"/>
  </r>
  <r>
    <s v="教培"/>
    <s v="素质教育"/>
    <x v="12"/>
    <x v="3"/>
    <s v="C舞蹈培训"/>
    <x v="29"/>
    <x v="89"/>
    <x v="1"/>
    <n v="159"/>
    <n v="40"/>
    <n v="9.6000000000000002E-2"/>
    <n v="0.25"/>
    <n v="24"/>
    <n v="5"/>
    <n v="0.21"/>
    <n v="0.04"/>
    <n v="5"/>
    <n v="0.85000000000000009"/>
    <n v="5.3176470588235292"/>
    <n v="2847"/>
    <n v="15139.341176470587"/>
    <n v="1.2252984126193028E-2"/>
    <n v="1.9482244760646914"/>
    <n v="3.84"/>
    <n v="11"/>
  </r>
  <r>
    <s v="教培"/>
    <s v="素质教育"/>
    <x v="12"/>
    <x v="3"/>
    <s v="C舞蹈培训"/>
    <x v="25"/>
    <x v="90"/>
    <x v="1"/>
    <n v="2"/>
    <n v="0"/>
    <n v="9.6000000000000002E-2"/>
    <n v="0"/>
    <n v="0"/>
    <n v="0"/>
    <n v="0"/>
    <n v="0.04"/>
    <n v="0"/>
    <n v="0.85000000000000009"/>
    <n v="0"/>
    <n v="2847"/>
    <n v="0"/>
    <n v="1.2252984126193028E-2"/>
    <n v="2.4505968252386056E-2"/>
    <n v="2.4505968252386056E-2"/>
    <n v="0"/>
  </r>
  <r>
    <s v="教培"/>
    <s v="素质教育"/>
    <x v="12"/>
    <x v="3"/>
    <s v="C舞蹈培训"/>
    <x v="23"/>
    <x v="91"/>
    <x v="1"/>
    <n v="86"/>
    <n v="2"/>
    <n v="9.6000000000000002E-2"/>
    <n v="0.02"/>
    <n v="12"/>
    <n v="0"/>
    <n v="0"/>
    <n v="0.04"/>
    <n v="0.48"/>
    <n v="0.85000000000000009"/>
    <n v="0.56470588235294106"/>
    <n v="2847"/>
    <n v="1607.7176470588231"/>
    <n v="1.2252984126193028E-2"/>
    <n v="1.0537566348526004"/>
    <n v="0.192"/>
    <n v="1"/>
  </r>
  <r>
    <s v="教培"/>
    <s v="素质教育"/>
    <x v="12"/>
    <x v="3"/>
    <s v="C舞蹈培训"/>
    <x v="21"/>
    <x v="92"/>
    <x v="1"/>
    <n v="22"/>
    <n v="0"/>
    <n v="9.6000000000000002E-2"/>
    <n v="0"/>
    <n v="4"/>
    <n v="0"/>
    <n v="0"/>
    <n v="0.04"/>
    <n v="0.16"/>
    <n v="0.85000000000000009"/>
    <n v="0.18823529411764706"/>
    <n v="2847"/>
    <n v="535.90588235294115"/>
    <n v="1.2252984126193028E-2"/>
    <n v="0.26956565077624661"/>
    <n v="0.26956565077624661"/>
    <n v="0"/>
  </r>
  <r>
    <s v="教培"/>
    <s v="素质教育"/>
    <x v="12"/>
    <x v="3"/>
    <s v="C舞蹈培训"/>
    <x v="16"/>
    <x v="93"/>
    <x v="1"/>
    <n v="403"/>
    <n v="0"/>
    <n v="9.6000000000000002E-2"/>
    <n v="0"/>
    <n v="32"/>
    <n v="0"/>
    <n v="0"/>
    <n v="0.04"/>
    <n v="1.28"/>
    <n v="0.85000000000000009"/>
    <n v="1.5058823529411764"/>
    <n v="2847"/>
    <n v="4287.2470588235292"/>
    <n v="1.2252984126193028E-2"/>
    <n v="4.9379526028557903"/>
    <n v="4.9379526028557903"/>
    <n v="20"/>
  </r>
  <r>
    <s v="教培"/>
    <s v="素质教育"/>
    <x v="12"/>
    <x v="3"/>
    <s v="C舞蹈培训"/>
    <x v="24"/>
    <x v="94"/>
    <x v="1"/>
    <n v="63"/>
    <n v="0"/>
    <n v="9.6000000000000002E-2"/>
    <n v="0"/>
    <n v="13"/>
    <n v="0"/>
    <n v="0"/>
    <n v="0.04"/>
    <n v="0.52"/>
    <n v="0.85000000000000009"/>
    <n v="0.61176470588235288"/>
    <n v="2847"/>
    <n v="1741.6941176470586"/>
    <n v="1.2252984126193028E-2"/>
    <n v="0.77193799995016077"/>
    <n v="0.77193799995016077"/>
    <n v="1"/>
  </r>
  <r>
    <s v="教培"/>
    <s v="素质教育"/>
    <x v="12"/>
    <x v="3"/>
    <s v="C舞蹈培训"/>
    <x v="24"/>
    <x v="95"/>
    <x v="1"/>
    <n v="161"/>
    <n v="0"/>
    <n v="9.6000000000000002E-2"/>
    <n v="0"/>
    <n v="99"/>
    <n v="0"/>
    <n v="0"/>
    <n v="0.04"/>
    <n v="3.96"/>
    <n v="0.85000000000000009"/>
    <n v="4.6588235294117641"/>
    <n v="2847"/>
    <n v="13263.670588235293"/>
    <n v="1.2252984126193028E-2"/>
    <n v="1.9727304443170774"/>
    <n v="1.9727304443170774"/>
    <n v="20"/>
  </r>
  <r>
    <s v="教培"/>
    <s v="素质教育"/>
    <x v="12"/>
    <x v="3"/>
    <s v="C舞蹈培训"/>
    <x v="25"/>
    <x v="96"/>
    <x v="1"/>
    <n v="4"/>
    <n v="0"/>
    <n v="9.6000000000000002E-2"/>
    <n v="0"/>
    <n v="0"/>
    <n v="0"/>
    <n v="0"/>
    <n v="0.04"/>
    <n v="0"/>
    <n v="0.85000000000000009"/>
    <n v="0"/>
    <n v="2847"/>
    <n v="0"/>
    <n v="1.2252984126193028E-2"/>
    <n v="4.9011936504772112E-2"/>
    <n v="4.9011936504772112E-2"/>
    <n v="0"/>
  </r>
  <r>
    <s v="教培"/>
    <s v="素质教育"/>
    <x v="12"/>
    <x v="3"/>
    <s v="C舞蹈培训"/>
    <x v="6"/>
    <x v="97"/>
    <x v="0"/>
    <n v="94"/>
    <n v="1"/>
    <n v="9.6000000000000002E-2"/>
    <n v="0.01"/>
    <n v="14"/>
    <n v="0"/>
    <n v="0"/>
    <n v="0.04"/>
    <n v="0.56000000000000005"/>
    <n v="0.85000000000000009"/>
    <n v="0.6588235294117647"/>
    <n v="2847"/>
    <n v="1875.6705882352942"/>
    <n v="1.2252984126193028E-2"/>
    <n v="1.1517805078621446"/>
    <n v="0.24778050786214459"/>
    <n v="3"/>
  </r>
  <r>
    <s v="教培"/>
    <s v="素质教育"/>
    <x v="12"/>
    <x v="3"/>
    <s v="C舞蹈培训"/>
    <x v="15"/>
    <x v="98"/>
    <x v="1"/>
    <n v="150"/>
    <n v="0"/>
    <n v="9.6000000000000002E-2"/>
    <n v="0"/>
    <n v="53"/>
    <n v="0"/>
    <n v="0"/>
    <n v="0.04"/>
    <n v="2.12"/>
    <n v="0.85000000000000009"/>
    <n v="2.4941176470588236"/>
    <n v="2847"/>
    <n v="7100.7529411764708"/>
    <n v="1.2252984126193028E-2"/>
    <n v="1.8379476189289543"/>
    <n v="1.8379476189289543"/>
    <n v="16"/>
  </r>
  <r>
    <s v="教培"/>
    <s v="素质教育"/>
    <x v="12"/>
    <x v="3"/>
    <s v="C舞蹈培训"/>
    <x v="25"/>
    <x v="99"/>
    <x v="1"/>
    <n v="21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25731266665005359"/>
    <n v="0.25731266665005359"/>
    <n v="0"/>
  </r>
  <r>
    <s v="教培"/>
    <s v="素质教育"/>
    <x v="12"/>
    <x v="3"/>
    <s v="C舞蹈培训"/>
    <x v="19"/>
    <x v="100"/>
    <x v="1"/>
    <n v="439"/>
    <n v="4"/>
    <n v="9.6000000000000002E-2"/>
    <n v="0.01"/>
    <n v="213"/>
    <n v="4"/>
    <n v="0.02"/>
    <n v="0.04"/>
    <n v="8.52"/>
    <n v="0.85000000000000009"/>
    <n v="9.5717647058823516"/>
    <n v="2847"/>
    <n v="27250.814117647056"/>
    <n v="1.2252984126193028E-2"/>
    <n v="5.3790600313987396"/>
    <n v="1.7630600313987395"/>
    <n v="83"/>
  </r>
  <r>
    <s v="教培"/>
    <s v="素质教育"/>
    <x v="12"/>
    <x v="3"/>
    <s v="C舞蹈培训"/>
    <x v="26"/>
    <x v="101"/>
    <x v="1"/>
    <n v="302"/>
    <n v="0"/>
    <n v="9.6000000000000002E-2"/>
    <n v="0"/>
    <n v="33"/>
    <n v="0"/>
    <n v="0"/>
    <n v="0.04"/>
    <n v="1.32"/>
    <n v="0.85000000000000009"/>
    <n v="1.552941176470588"/>
    <n v="2847"/>
    <n v="4421.2235294117645"/>
    <n v="1.2252984126193028E-2"/>
    <n v="3.7004012061102944"/>
    <n v="3.7004012061102944"/>
    <n v="54"/>
  </r>
  <r>
    <s v="教培"/>
    <s v="素质教育"/>
    <x v="12"/>
    <x v="3"/>
    <s v="C舞蹈培训"/>
    <x v="16"/>
    <x v="102"/>
    <x v="1"/>
    <n v="382"/>
    <n v="4"/>
    <n v="9.6000000000000002E-2"/>
    <n v="0.01"/>
    <n v="58"/>
    <n v="1"/>
    <n v="0.02"/>
    <n v="0.04"/>
    <n v="2.3199999999999998"/>
    <n v="0.85000000000000009"/>
    <n v="2.6164705882352934"/>
    <n v="2847"/>
    <n v="7449.0917647058805"/>
    <n v="1.2252984126193028E-2"/>
    <n v="4.6806399362057363"/>
    <n v="1.0646399362057362"/>
    <n v="20"/>
  </r>
  <r>
    <s v="教培"/>
    <s v="素质教育"/>
    <x v="12"/>
    <x v="3"/>
    <s v="C舞蹈培训"/>
    <x v="15"/>
    <x v="103"/>
    <x v="1"/>
    <n v="22"/>
    <n v="0"/>
    <n v="9.6000000000000002E-2"/>
    <n v="0"/>
    <n v="0"/>
    <n v="0"/>
    <n v="0"/>
    <n v="0.04"/>
    <n v="0"/>
    <n v="0.85000000000000009"/>
    <n v="0"/>
    <n v="2847"/>
    <n v="0"/>
    <n v="1.2252984126193028E-2"/>
    <n v="0.26956565077624661"/>
    <n v="0.26956565077624661"/>
    <n v="0"/>
  </r>
  <r>
    <s v="教培"/>
    <s v="素质教育"/>
    <x v="12"/>
    <x v="3"/>
    <s v="C舞蹈培训"/>
    <x v="25"/>
    <x v="104"/>
    <x v="1"/>
    <n v="19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23280669839766754"/>
    <n v="0.23280669839766754"/>
    <n v="0"/>
  </r>
  <r>
    <s v="教培"/>
    <s v="素质教育"/>
    <x v="12"/>
    <x v="3"/>
    <s v="C舞蹈培训"/>
    <x v="5"/>
    <x v="105"/>
    <x v="0"/>
    <n v="255"/>
    <n v="1"/>
    <n v="9.6000000000000002E-2"/>
    <n v="0"/>
    <n v="94"/>
    <n v="1"/>
    <n v="0.01"/>
    <n v="0.04"/>
    <n v="3.7600000000000002"/>
    <n v="0.85000000000000009"/>
    <n v="4.3105882352941176"/>
    <n v="2847"/>
    <n v="12272.244705882353"/>
    <n v="1.2252984126193028E-2"/>
    <n v="3.124510952179222"/>
    <n v="2.2205109521792221"/>
    <n v="70"/>
  </r>
  <r>
    <s v="教培"/>
    <s v="素质教育"/>
    <x v="12"/>
    <x v="3"/>
    <s v="C舞蹈培训"/>
    <x v="22"/>
    <x v="106"/>
    <x v="1"/>
    <n v="16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19604774601908845"/>
    <n v="0.19604774601908845"/>
    <n v="1"/>
  </r>
  <r>
    <s v="教培"/>
    <s v="素质教育"/>
    <x v="12"/>
    <x v="3"/>
    <s v="C舞蹈培训"/>
    <x v="29"/>
    <x v="107"/>
    <x v="1"/>
    <n v="48"/>
    <n v="0"/>
    <n v="9.6000000000000002E-2"/>
    <n v="0"/>
    <n v="12"/>
    <n v="0"/>
    <n v="0"/>
    <n v="0.04"/>
    <n v="0.48"/>
    <n v="0.85000000000000009"/>
    <n v="0.56470588235294106"/>
    <n v="2847"/>
    <n v="1607.7176470588231"/>
    <n v="1.2252984126193028E-2"/>
    <n v="0.58814323805726532"/>
    <n v="0.58814323805726532"/>
    <n v="3"/>
  </r>
  <r>
    <s v="教培"/>
    <s v="素质教育"/>
    <x v="12"/>
    <x v="3"/>
    <s v="C舞蹈培训"/>
    <x v="21"/>
    <x v="108"/>
    <x v="1"/>
    <n v="19"/>
    <n v="0"/>
    <n v="9.6000000000000002E-2"/>
    <n v="0"/>
    <n v="0"/>
    <n v="0"/>
    <n v="0"/>
    <n v="0.04"/>
    <n v="0"/>
    <n v="0.85000000000000009"/>
    <n v="0"/>
    <n v="2847"/>
    <n v="0"/>
    <n v="1.2252984126193028E-2"/>
    <n v="0.23280669839766754"/>
    <n v="0.23280669839766754"/>
    <n v="0"/>
  </r>
  <r>
    <s v="教培"/>
    <s v="素质教育"/>
    <x v="12"/>
    <x v="3"/>
    <s v="C舞蹈培训"/>
    <x v="25"/>
    <x v="109"/>
    <x v="1"/>
    <n v="2"/>
    <n v="0"/>
    <n v="9.6000000000000002E-2"/>
    <n v="0"/>
    <n v="0"/>
    <n v="0"/>
    <n v="0"/>
    <n v="0.04"/>
    <n v="0"/>
    <n v="0.85000000000000009"/>
    <n v="0"/>
    <n v="2847"/>
    <n v="0"/>
    <n v="1.2252984126193028E-2"/>
    <n v="2.4505968252386056E-2"/>
    <n v="2.4505968252386056E-2"/>
    <n v="0"/>
  </r>
  <r>
    <s v="教培"/>
    <s v="素质教育"/>
    <x v="12"/>
    <x v="3"/>
    <s v="C舞蹈培训"/>
    <x v="25"/>
    <x v="110"/>
    <x v="1"/>
    <n v="13"/>
    <n v="0"/>
    <n v="9.6000000000000002E-2"/>
    <n v="0"/>
    <n v="0"/>
    <n v="0"/>
    <n v="0"/>
    <n v="0.04"/>
    <n v="0"/>
    <n v="0.85000000000000009"/>
    <n v="0"/>
    <n v="2847"/>
    <n v="0"/>
    <n v="1.2252984126193028E-2"/>
    <n v="0.15928879364050935"/>
    <n v="0.15928879364050935"/>
    <n v="0"/>
  </r>
  <r>
    <s v="教培"/>
    <s v="素质教育"/>
    <x v="12"/>
    <x v="3"/>
    <s v="C舞蹈培训"/>
    <x v="19"/>
    <x v="111"/>
    <x v="1"/>
    <n v="6"/>
    <n v="0"/>
    <n v="9.6000000000000002E-2"/>
    <n v="0"/>
    <n v="0"/>
    <n v="0"/>
    <n v="0"/>
    <n v="0.04"/>
    <n v="0"/>
    <n v="0.85000000000000009"/>
    <n v="0"/>
    <n v="2847"/>
    <n v="0"/>
    <n v="1.2252984126193028E-2"/>
    <n v="7.3517904757158165E-2"/>
    <n v="7.3517904757158165E-2"/>
    <n v="0"/>
  </r>
  <r>
    <s v="教培"/>
    <s v="素质教育"/>
    <x v="12"/>
    <x v="3"/>
    <s v="C舞蹈培训"/>
    <x v="23"/>
    <x v="112"/>
    <x v="1"/>
    <n v="167"/>
    <n v="0"/>
    <n v="9.6000000000000002E-2"/>
    <n v="0"/>
    <n v="64"/>
    <n v="0"/>
    <n v="0"/>
    <n v="0.04"/>
    <n v="2.56"/>
    <n v="0.85000000000000009"/>
    <n v="3.0117647058823529"/>
    <n v="2847"/>
    <n v="8574.4941176470584"/>
    <n v="1.2252984126193028E-2"/>
    <n v="2.0462483490742356"/>
    <n v="2.0462483490742356"/>
    <n v="8"/>
  </r>
  <r>
    <s v="教培"/>
    <s v="素质教育"/>
    <x v="12"/>
    <x v="3"/>
    <s v="C舞蹈培训"/>
    <x v="19"/>
    <x v="113"/>
    <x v="1"/>
    <n v="90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1.1027685713573725"/>
    <n v="1.1027685713573725"/>
    <n v="15"/>
  </r>
  <r>
    <s v="教培"/>
    <s v="素质教育"/>
    <x v="12"/>
    <x v="3"/>
    <s v="C舞蹈培训"/>
    <x v="12"/>
    <x v="114"/>
    <x v="0"/>
    <n v="63"/>
    <n v="0"/>
    <n v="9.6000000000000002E-2"/>
    <n v="0"/>
    <n v="12"/>
    <n v="0"/>
    <n v="0"/>
    <n v="0.04"/>
    <n v="0.48"/>
    <n v="0.85000000000000009"/>
    <n v="0.56470588235294106"/>
    <n v="2847"/>
    <n v="1607.7176470588231"/>
    <n v="1.2252984126193028E-2"/>
    <n v="0.77193799995016077"/>
    <n v="0.77193799995016077"/>
    <n v="3"/>
  </r>
  <r>
    <s v="教培"/>
    <s v="素质教育"/>
    <x v="12"/>
    <x v="3"/>
    <s v="C舞蹈培训"/>
    <x v="13"/>
    <x v="115"/>
    <x v="1"/>
    <n v="436"/>
    <n v="127"/>
    <n v="9.6000000000000002E-2"/>
    <n v="0.28999999999999998"/>
    <n v="137"/>
    <n v="35"/>
    <n v="0.26"/>
    <n v="0.04"/>
    <n v="35"/>
    <n v="0.85000000000000009"/>
    <n v="37.223529411764702"/>
    <n v="2847"/>
    <n v="105975.3882352941"/>
    <n v="1.2252984126193028E-2"/>
    <n v="5.3423010790201602"/>
    <n v="12.192"/>
    <n v="98"/>
  </r>
  <r>
    <s v="教培"/>
    <s v="素质教育"/>
    <x v="12"/>
    <x v="3"/>
    <s v="C舞蹈培训"/>
    <x v="22"/>
    <x v="116"/>
    <x v="1"/>
    <n v="69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84545590470731891"/>
    <n v="0.84545590470731891"/>
    <n v="1"/>
  </r>
  <r>
    <s v="教培"/>
    <s v="素质教育"/>
    <x v="12"/>
    <x v="3"/>
    <s v="C舞蹈培训"/>
    <x v="6"/>
    <x v="117"/>
    <x v="0"/>
    <n v="32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3920954920381769"/>
    <n v="0.3920954920381769"/>
    <n v="6"/>
  </r>
  <r>
    <s v="教培"/>
    <s v="素质教育"/>
    <x v="12"/>
    <x v="3"/>
    <s v="C舞蹈培训"/>
    <x v="23"/>
    <x v="118"/>
    <x v="1"/>
    <n v="329"/>
    <n v="36"/>
    <n v="9.6000000000000002E-2"/>
    <n v="0.11"/>
    <n v="204"/>
    <n v="25"/>
    <n v="0.12"/>
    <n v="0.04"/>
    <n v="25"/>
    <n v="0.85000000000000009"/>
    <n v="26.588235294117645"/>
    <n v="2847"/>
    <n v="75696.705882352937"/>
    <n v="1.2252984126193028E-2"/>
    <n v="4.0312317775175064"/>
    <n v="3.456"/>
    <n v="65"/>
  </r>
  <r>
    <s v="教培"/>
    <s v="素质教育"/>
    <x v="12"/>
    <x v="3"/>
    <s v="C舞蹈培训"/>
    <x v="14"/>
    <x v="119"/>
    <x v="1"/>
    <n v="109"/>
    <n v="6"/>
    <n v="9.6000000000000002E-2"/>
    <n v="0.06"/>
    <n v="23"/>
    <n v="1"/>
    <n v="0.04"/>
    <n v="0.04"/>
    <n v="1"/>
    <n v="0.85000000000000009"/>
    <n v="1.0635294117647058"/>
    <n v="2847"/>
    <n v="3027.8682352941173"/>
    <n v="1.2252984126193028E-2"/>
    <n v="1.33557526975504"/>
    <n v="0.57600000000000007"/>
    <n v="11"/>
  </r>
  <r>
    <s v="教培"/>
    <s v="素质教育"/>
    <x v="12"/>
    <x v="3"/>
    <s v="C舞蹈培训"/>
    <x v="18"/>
    <x v="120"/>
    <x v="0"/>
    <n v="131"/>
    <n v="0"/>
    <n v="9.6000000000000002E-2"/>
    <n v="0"/>
    <n v="30"/>
    <n v="0"/>
    <n v="0"/>
    <n v="0.04"/>
    <n v="1.2"/>
    <n v="0.85000000000000009"/>
    <n v="1.4117647058823528"/>
    <n v="2847"/>
    <n v="4019.2941176470586"/>
    <n v="1.2252984126193028E-2"/>
    <n v="1.6051409205312868"/>
    <n v="1.6051409205312868"/>
    <n v="0"/>
  </r>
  <r>
    <s v="教培"/>
    <s v="素质教育"/>
    <x v="12"/>
    <x v="3"/>
    <s v="C舞蹈培训"/>
    <x v="6"/>
    <x v="121"/>
    <x v="0"/>
    <n v="131"/>
    <n v="0"/>
    <n v="9.6000000000000002E-2"/>
    <n v="0"/>
    <n v="16"/>
    <n v="0"/>
    <n v="0"/>
    <n v="0.04"/>
    <n v="0.64"/>
    <n v="0.85000000000000009"/>
    <n v="0.75294117647058822"/>
    <n v="2847"/>
    <n v="2143.6235294117646"/>
    <n v="1.2252984126193028E-2"/>
    <n v="1.6051409205312868"/>
    <n v="1.6051409205312868"/>
    <n v="11"/>
  </r>
  <r>
    <s v="教培"/>
    <s v="素质教育"/>
    <x v="12"/>
    <x v="3"/>
    <s v="C舞蹈培训"/>
    <x v="9"/>
    <x v="122"/>
    <x v="0"/>
    <n v="103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1.2620573649978819"/>
    <n v="1.2620573649978819"/>
    <n v="6"/>
  </r>
  <r>
    <s v="教培"/>
    <s v="素质教育"/>
    <x v="12"/>
    <x v="3"/>
    <s v="C舞蹈培训"/>
    <x v="10"/>
    <x v="123"/>
    <x v="0"/>
    <n v="125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1.5316230157741284"/>
    <n v="1.5316230157741284"/>
    <n v="8"/>
  </r>
  <r>
    <s v="教培"/>
    <s v="素质教育"/>
    <x v="12"/>
    <x v="3"/>
    <s v="C舞蹈培训"/>
    <x v="15"/>
    <x v="124"/>
    <x v="1"/>
    <n v="59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0.72292606344538868"/>
    <n v="0.72292606344538868"/>
    <n v="4"/>
  </r>
  <r>
    <s v="教培"/>
    <s v="素质教育"/>
    <x v="12"/>
    <x v="3"/>
    <s v="C舞蹈培训"/>
    <x v="16"/>
    <x v="125"/>
    <x v="1"/>
    <n v="320"/>
    <n v="2"/>
    <n v="9.6000000000000002E-2"/>
    <n v="0.01"/>
    <n v="82"/>
    <n v="1"/>
    <n v="0.01"/>
    <n v="0.04"/>
    <n v="3.2800000000000002"/>
    <n v="0.85000000000000009"/>
    <n v="3.7458823529411762"/>
    <n v="2847"/>
    <n v="10664.527058823529"/>
    <n v="1.2252984126193028E-2"/>
    <n v="3.9209549203817691"/>
    <n v="2.1129549203817692"/>
    <n v="27"/>
  </r>
  <r>
    <s v="教培"/>
    <s v="素质教育"/>
    <x v="12"/>
    <x v="3"/>
    <s v="C舞蹈培训"/>
    <x v="27"/>
    <x v="126"/>
    <x v="1"/>
    <n v="98"/>
    <n v="0"/>
    <n v="9.6000000000000002E-2"/>
    <n v="0"/>
    <n v="10"/>
    <n v="0"/>
    <n v="0"/>
    <n v="0.04"/>
    <n v="0.4"/>
    <n v="0.85000000000000009"/>
    <n v="0.47058823529411764"/>
    <n v="2847"/>
    <n v="1339.7647058823529"/>
    <n v="1.2252984126193028E-2"/>
    <n v="1.2007924443669167"/>
    <n v="1.2007924443669167"/>
    <n v="6"/>
  </r>
  <r>
    <s v="教培"/>
    <s v="素质教育"/>
    <x v="12"/>
    <x v="3"/>
    <s v="C舞蹈培训"/>
    <x v="20"/>
    <x v="127"/>
    <x v="0"/>
    <n v="4"/>
    <n v="0"/>
    <n v="9.6000000000000002E-2"/>
    <n v="0"/>
    <n v="0"/>
    <n v="0"/>
    <n v="0"/>
    <n v="0.04"/>
    <n v="0"/>
    <n v="0.85000000000000009"/>
    <n v="0"/>
    <n v="2847"/>
    <n v="0"/>
    <n v="1.2252984126193028E-2"/>
    <n v="4.9011936504772112E-2"/>
    <n v="4.9011936504772112E-2"/>
    <n v="0"/>
  </r>
  <r>
    <s v="教培"/>
    <s v="素质教育"/>
    <x v="12"/>
    <x v="3"/>
    <s v="C舞蹈培训"/>
    <x v="22"/>
    <x v="128"/>
    <x v="1"/>
    <n v="63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77193799995016077"/>
    <n v="0.77193799995016077"/>
    <n v="0"/>
  </r>
  <r>
    <s v="教培"/>
    <s v="素质教育"/>
    <x v="12"/>
    <x v="3"/>
    <s v="C舞蹈培训"/>
    <x v="4"/>
    <x v="129"/>
    <x v="1"/>
    <n v="111"/>
    <n v="0"/>
    <n v="9.6000000000000002E-2"/>
    <n v="0"/>
    <n v="36"/>
    <n v="0"/>
    <n v="0"/>
    <n v="0.04"/>
    <n v="1.44"/>
    <n v="0.85000000000000009"/>
    <n v="1.6941176470588233"/>
    <n v="2847"/>
    <n v="4823.1529411764695"/>
    <n v="1.2252984126193028E-2"/>
    <n v="1.3600812380074261"/>
    <n v="1.3600812380074261"/>
    <n v="12"/>
  </r>
  <r>
    <s v="教培"/>
    <s v="素质教育"/>
    <x v="12"/>
    <x v="3"/>
    <s v="C舞蹈培训"/>
    <x v="6"/>
    <x v="130"/>
    <x v="0"/>
    <n v="148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1.813441650676568"/>
    <n v="1.813441650676568"/>
    <n v="23"/>
  </r>
  <r>
    <s v="教培"/>
    <s v="素质教育"/>
    <x v="12"/>
    <x v="3"/>
    <s v="C舞蹈培训"/>
    <x v="8"/>
    <x v="131"/>
    <x v="0"/>
    <n v="164"/>
    <n v="0"/>
    <n v="9.6000000000000002E-2"/>
    <n v="0"/>
    <n v="20"/>
    <n v="0"/>
    <n v="0"/>
    <n v="0.04"/>
    <n v="0.8"/>
    <n v="0.85000000000000009"/>
    <n v="0.94117647058823528"/>
    <n v="2847"/>
    <n v="2679.5294117647059"/>
    <n v="1.2252984126193028E-2"/>
    <n v="2.0094893966956566"/>
    <n v="2.0094893966956566"/>
    <n v="8"/>
  </r>
  <r>
    <s v="教培"/>
    <s v="素质教育"/>
    <x v="12"/>
    <x v="3"/>
    <s v="C舞蹈培训"/>
    <x v="15"/>
    <x v="132"/>
    <x v="1"/>
    <n v="101"/>
    <n v="0"/>
    <n v="9.6000000000000002E-2"/>
    <n v="0"/>
    <n v="33"/>
    <n v="0"/>
    <n v="0"/>
    <n v="0.04"/>
    <n v="1.32"/>
    <n v="0.85000000000000009"/>
    <n v="1.552941176470588"/>
    <n v="2847"/>
    <n v="4421.2235294117645"/>
    <n v="1.2252984126193028E-2"/>
    <n v="1.2375513967454959"/>
    <n v="1.2375513967454959"/>
    <n v="6"/>
  </r>
  <r>
    <s v="教培"/>
    <s v="素质教育"/>
    <x v="12"/>
    <x v="3"/>
    <s v="C舞蹈培训"/>
    <x v="10"/>
    <x v="133"/>
    <x v="0"/>
    <n v="86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1.0537566348526004"/>
    <n v="1.0537566348526004"/>
    <n v="1"/>
  </r>
  <r>
    <s v="教培"/>
    <s v="素质教育"/>
    <x v="12"/>
    <x v="3"/>
    <s v="C舞蹈培训"/>
    <x v="10"/>
    <x v="134"/>
    <x v="0"/>
    <n v="161"/>
    <n v="0"/>
    <n v="9.6000000000000002E-2"/>
    <n v="0"/>
    <n v="10"/>
    <n v="0"/>
    <n v="0"/>
    <n v="0.04"/>
    <n v="0.4"/>
    <n v="0.85000000000000009"/>
    <n v="0.47058823529411764"/>
    <n v="2847"/>
    <n v="1339.7647058823529"/>
    <n v="1.2252984126193028E-2"/>
    <n v="1.9727304443170774"/>
    <n v="1.9727304443170774"/>
    <n v="4"/>
  </r>
  <r>
    <s v="教培"/>
    <s v="素质教育"/>
    <x v="12"/>
    <x v="3"/>
    <s v="C舞蹈培训"/>
    <x v="2"/>
    <x v="135"/>
    <x v="1"/>
    <n v="210"/>
    <n v="0"/>
    <n v="9.6000000000000002E-2"/>
    <n v="0"/>
    <n v="11"/>
    <n v="0"/>
    <n v="0"/>
    <n v="0.04"/>
    <n v="0.44"/>
    <n v="0.85000000000000009"/>
    <n v="0.51764705882352935"/>
    <n v="2847"/>
    <n v="1473.741176470588"/>
    <n v="1.2252984126193028E-2"/>
    <n v="2.5731266665005359"/>
    <n v="2.5731266665005359"/>
    <n v="31"/>
  </r>
  <r>
    <s v="教培"/>
    <s v="素质教育"/>
    <x v="12"/>
    <x v="3"/>
    <s v="C舞蹈培训"/>
    <x v="20"/>
    <x v="136"/>
    <x v="0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30"/>
    <x v="137"/>
    <x v="2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18"/>
    <x v="138"/>
    <x v="0"/>
    <n v="174"/>
    <n v="0"/>
    <n v="9.6000000000000002E-2"/>
    <n v="0"/>
    <n v="25"/>
    <n v="0"/>
    <n v="0"/>
    <n v="0.04"/>
    <n v="1"/>
    <n v="0.85000000000000009"/>
    <n v="1.1764705882352939"/>
    <n v="2847"/>
    <n v="3349.411764705882"/>
    <n v="1.2252984126193028E-2"/>
    <n v="2.1320192379575871"/>
    <n v="2.1320192379575871"/>
    <n v="24"/>
  </r>
  <r>
    <s v="教培"/>
    <s v="素质教育"/>
    <x v="12"/>
    <x v="3"/>
    <s v="C舞蹈培训"/>
    <x v="7"/>
    <x v="139"/>
    <x v="0"/>
    <n v="43"/>
    <n v="2"/>
    <n v="9.6000000000000002E-2"/>
    <n v="0.05"/>
    <n v="3"/>
    <n v="0"/>
    <n v="0"/>
    <n v="0.04"/>
    <n v="0.12"/>
    <n v="0.85000000000000009"/>
    <n v="0.14117647058823526"/>
    <n v="2847"/>
    <n v="401.92941176470578"/>
    <n v="1.2252984126193028E-2"/>
    <n v="0.5268783174263002"/>
    <n v="0.192"/>
    <n v="1"/>
  </r>
  <r>
    <s v="教培"/>
    <s v="素质教育"/>
    <x v="12"/>
    <x v="3"/>
    <s v="C舞蹈培训"/>
    <x v="4"/>
    <x v="140"/>
    <x v="1"/>
    <n v="37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45336041266914201"/>
    <n v="0.45336041266914201"/>
    <n v="1"/>
  </r>
  <r>
    <s v="教培"/>
    <s v="素质教育"/>
    <x v="12"/>
    <x v="3"/>
    <s v="C舞蹈培训"/>
    <x v="24"/>
    <x v="141"/>
    <x v="1"/>
    <n v="52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0.63715517456203741"/>
    <n v="0.63715517456203741"/>
    <n v="1"/>
  </r>
  <r>
    <s v="教培"/>
    <s v="素质教育"/>
    <x v="12"/>
    <x v="3"/>
    <s v="C舞蹈培训"/>
    <x v="25"/>
    <x v="142"/>
    <x v="1"/>
    <n v="29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0.35533653965959783"/>
    <n v="0.35533653965959783"/>
    <n v="2"/>
  </r>
  <r>
    <s v="教培"/>
    <s v="素质教育"/>
    <x v="12"/>
    <x v="3"/>
    <s v="C舞蹈培训"/>
    <x v="2"/>
    <x v="143"/>
    <x v="1"/>
    <n v="287"/>
    <n v="0"/>
    <n v="9.6000000000000002E-2"/>
    <n v="0"/>
    <n v="84"/>
    <n v="0"/>
    <n v="0"/>
    <n v="0.04"/>
    <n v="3.36"/>
    <n v="0.85000000000000009"/>
    <n v="3.9529411764705875"/>
    <n v="2847"/>
    <n v="11254.023529411763"/>
    <n v="1.2252984126193028E-2"/>
    <n v="3.5166064442173992"/>
    <n v="3.5166064442173992"/>
    <n v="49"/>
  </r>
  <r>
    <s v="教培"/>
    <s v="素质教育"/>
    <x v="12"/>
    <x v="3"/>
    <s v="C舞蹈培训"/>
    <x v="18"/>
    <x v="144"/>
    <x v="0"/>
    <n v="177"/>
    <n v="0"/>
    <n v="9.6000000000000002E-2"/>
    <n v="0"/>
    <n v="37"/>
    <n v="0"/>
    <n v="0"/>
    <n v="0.04"/>
    <n v="1.48"/>
    <n v="0.85000000000000009"/>
    <n v="1.7411764705882351"/>
    <n v="2847"/>
    <n v="4957.1294117647058"/>
    <n v="1.2252984126193028E-2"/>
    <n v="2.168778190336166"/>
    <n v="2.168778190336166"/>
    <n v="8"/>
  </r>
  <r>
    <s v="教培"/>
    <s v="素质教育"/>
    <x v="12"/>
    <x v="3"/>
    <s v="C舞蹈培训"/>
    <x v="22"/>
    <x v="145"/>
    <x v="1"/>
    <n v="38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46561339679533509"/>
    <n v="0.46561339679533509"/>
    <n v="3"/>
  </r>
  <r>
    <s v="教培"/>
    <s v="素质教育"/>
    <x v="12"/>
    <x v="3"/>
    <s v="C舞蹈培训"/>
    <x v="16"/>
    <x v="146"/>
    <x v="1"/>
    <n v="269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3.2960527299459246"/>
    <n v="3.2960527299459246"/>
    <n v="7"/>
  </r>
  <r>
    <s v="教培"/>
    <s v="素质教育"/>
    <x v="12"/>
    <x v="3"/>
    <s v="C舞蹈培训"/>
    <x v="4"/>
    <x v="147"/>
    <x v="1"/>
    <n v="48"/>
    <n v="0"/>
    <n v="9.6000000000000002E-2"/>
    <n v="0"/>
    <n v="14"/>
    <n v="0"/>
    <n v="0"/>
    <n v="0.04"/>
    <n v="0.56000000000000005"/>
    <n v="0.85000000000000009"/>
    <n v="0.6588235294117647"/>
    <n v="2847"/>
    <n v="1875.6705882352942"/>
    <n v="1.2252984126193028E-2"/>
    <n v="0.58814323805726532"/>
    <n v="0.58814323805726532"/>
    <n v="4"/>
  </r>
  <r>
    <s v="教培"/>
    <s v="素质教育"/>
    <x v="12"/>
    <x v="3"/>
    <s v="C舞蹈培训"/>
    <x v="4"/>
    <x v="148"/>
    <x v="1"/>
    <n v="57"/>
    <n v="0"/>
    <n v="9.6000000000000002E-2"/>
    <n v="0"/>
    <n v="14"/>
    <n v="0"/>
    <n v="0"/>
    <n v="0.04"/>
    <n v="0.56000000000000005"/>
    <n v="0.85000000000000009"/>
    <n v="0.6588235294117647"/>
    <n v="2847"/>
    <n v="1875.6705882352942"/>
    <n v="1.2252984126193028E-2"/>
    <n v="0.69842009519300263"/>
    <n v="0.69842009519300263"/>
    <n v="0"/>
  </r>
  <r>
    <s v="教培"/>
    <s v="素质教育"/>
    <x v="12"/>
    <x v="3"/>
    <s v="C舞蹈培训"/>
    <x v="22"/>
    <x v="149"/>
    <x v="1"/>
    <n v="63"/>
    <n v="0"/>
    <n v="9.6000000000000002E-2"/>
    <n v="0"/>
    <n v="0"/>
    <n v="0"/>
    <n v="0"/>
    <n v="0.04"/>
    <n v="0"/>
    <n v="0.85000000000000009"/>
    <n v="0"/>
    <n v="2847"/>
    <n v="0"/>
    <n v="1.2252984126193028E-2"/>
    <n v="0.77193799995016077"/>
    <n v="0.77193799995016077"/>
    <n v="1"/>
  </r>
  <r>
    <s v="教培"/>
    <s v="素质教育"/>
    <x v="12"/>
    <x v="3"/>
    <s v="C舞蹈培训"/>
    <x v="26"/>
    <x v="150"/>
    <x v="1"/>
    <n v="282"/>
    <n v="0"/>
    <n v="9.6000000000000002E-2"/>
    <n v="0"/>
    <n v="103"/>
    <n v="0"/>
    <n v="0"/>
    <n v="0.04"/>
    <n v="4.12"/>
    <n v="0.85000000000000009"/>
    <n v="4.8470588235294114"/>
    <n v="2847"/>
    <n v="13799.576470588234"/>
    <n v="1.2252984126193028E-2"/>
    <n v="3.455341523586434"/>
    <n v="3.455341523586434"/>
    <n v="19"/>
  </r>
  <r>
    <s v="教培"/>
    <s v="素质教育"/>
    <x v="12"/>
    <x v="3"/>
    <s v="C舞蹈培训"/>
    <x v="15"/>
    <x v="151"/>
    <x v="1"/>
    <n v="69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0.84545590470731891"/>
    <n v="0.84545590470731891"/>
    <n v="3"/>
  </r>
  <r>
    <s v="教培"/>
    <s v="素质教育"/>
    <x v="12"/>
    <x v="3"/>
    <s v="C舞蹈培训"/>
    <x v="29"/>
    <x v="152"/>
    <x v="1"/>
    <n v="88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1.0782626031049865"/>
    <n v="1.0782626031049865"/>
    <n v="1"/>
  </r>
  <r>
    <s v="教培"/>
    <s v="素质教育"/>
    <x v="12"/>
    <x v="3"/>
    <s v="C舞蹈培训"/>
    <x v="16"/>
    <x v="153"/>
    <x v="1"/>
    <n v="242"/>
    <n v="1"/>
    <n v="9.6000000000000002E-2"/>
    <n v="0"/>
    <n v="44"/>
    <n v="0"/>
    <n v="0"/>
    <n v="0.04"/>
    <n v="1.76"/>
    <n v="0.85000000000000009"/>
    <n v="2.0705882352941174"/>
    <n v="2847"/>
    <n v="5894.9647058823521"/>
    <n v="1.2252984126193028E-2"/>
    <n v="2.9652221585387126"/>
    <n v="2.0612221585387127"/>
    <n v="13"/>
  </r>
  <r>
    <s v="教培"/>
    <s v="素质教育"/>
    <x v="12"/>
    <x v="3"/>
    <s v="C舞蹈培训"/>
    <x v="26"/>
    <x v="154"/>
    <x v="1"/>
    <n v="149"/>
    <n v="0"/>
    <n v="9.6000000000000002E-2"/>
    <n v="0"/>
    <n v="39"/>
    <n v="0"/>
    <n v="0"/>
    <n v="0.04"/>
    <n v="1.56"/>
    <n v="0.85000000000000009"/>
    <n v="1.8352941176470587"/>
    <n v="2847"/>
    <n v="5225.0823529411764"/>
    <n v="1.2252984126193028E-2"/>
    <n v="1.8256946348027612"/>
    <n v="1.8256946348027612"/>
    <n v="22"/>
  </r>
  <r>
    <s v="教培"/>
    <s v="素质教育"/>
    <x v="12"/>
    <x v="3"/>
    <s v="C舞蹈培训"/>
    <x v="18"/>
    <x v="155"/>
    <x v="0"/>
    <n v="45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55138428567868625"/>
    <n v="0.55138428567868625"/>
    <n v="3"/>
  </r>
  <r>
    <s v="教培"/>
    <s v="素质教育"/>
    <x v="12"/>
    <x v="3"/>
    <s v="C舞蹈培训"/>
    <x v="22"/>
    <x v="156"/>
    <x v="1"/>
    <n v="17"/>
    <n v="0"/>
    <n v="9.6000000000000002E-2"/>
    <n v="0"/>
    <n v="0"/>
    <n v="0"/>
    <n v="0"/>
    <n v="0.04"/>
    <n v="0"/>
    <n v="0.85000000000000009"/>
    <n v="0"/>
    <n v="2847"/>
    <n v="0"/>
    <n v="1.2252984126193028E-2"/>
    <n v="0.20830073014528147"/>
    <n v="0.20830073014528147"/>
    <n v="0"/>
  </r>
  <r>
    <s v="教培"/>
    <s v="素质教育"/>
    <x v="12"/>
    <x v="3"/>
    <s v="C舞蹈培训"/>
    <x v="2"/>
    <x v="157"/>
    <x v="1"/>
    <n v="473"/>
    <n v="1"/>
    <n v="9.6000000000000002E-2"/>
    <n v="0"/>
    <n v="56"/>
    <n v="1"/>
    <n v="0.02"/>
    <n v="0.04"/>
    <n v="2.2400000000000002"/>
    <n v="0.85000000000000009"/>
    <n v="2.5223529411764707"/>
    <n v="2847"/>
    <n v="7181.1388235294116"/>
    <n v="1.2252984126193028E-2"/>
    <n v="5.7956614916893026"/>
    <n v="4.8916614916893026"/>
    <n v="46"/>
  </r>
  <r>
    <s v="教培"/>
    <s v="素质教育"/>
    <x v="12"/>
    <x v="3"/>
    <s v="C舞蹈培训"/>
    <x v="12"/>
    <x v="158"/>
    <x v="0"/>
    <n v="42"/>
    <n v="0"/>
    <n v="9.6000000000000002E-2"/>
    <n v="0"/>
    <n v="0"/>
    <n v="0"/>
    <n v="0"/>
    <n v="0.04"/>
    <n v="0"/>
    <n v="0.85000000000000009"/>
    <n v="0"/>
    <n v="2847"/>
    <n v="0"/>
    <n v="1.2252984126193028E-2"/>
    <n v="0.51462533330010718"/>
    <n v="0.51462533330010718"/>
    <n v="1"/>
  </r>
  <r>
    <s v="教培"/>
    <s v="素质教育"/>
    <x v="12"/>
    <x v="3"/>
    <s v="C舞蹈培训"/>
    <x v="14"/>
    <x v="159"/>
    <x v="1"/>
    <n v="171"/>
    <n v="1"/>
    <n v="9.6000000000000002E-2"/>
    <n v="0.01"/>
    <n v="32"/>
    <n v="0"/>
    <n v="0"/>
    <n v="0.04"/>
    <n v="1.28"/>
    <n v="0.85000000000000009"/>
    <n v="1.5058823529411764"/>
    <n v="2847"/>
    <n v="4287.2470588235292"/>
    <n v="1.2252984126193028E-2"/>
    <n v="2.0952602855790077"/>
    <n v="1.1912602855790078"/>
    <n v="6"/>
  </r>
  <r>
    <s v="教培"/>
    <s v="素质教育"/>
    <x v="12"/>
    <x v="3"/>
    <s v="C舞蹈培训"/>
    <x v="4"/>
    <x v="160"/>
    <x v="1"/>
    <n v="115"/>
    <n v="0"/>
    <n v="9.6000000000000002E-2"/>
    <n v="0"/>
    <n v="35"/>
    <n v="0"/>
    <n v="0"/>
    <n v="0.04"/>
    <n v="1.4000000000000001"/>
    <n v="0.85000000000000009"/>
    <n v="1.6470588235294117"/>
    <n v="2847"/>
    <n v="4689.1764705882351"/>
    <n v="1.2252984126193028E-2"/>
    <n v="1.4090931745121982"/>
    <n v="1.4090931745121982"/>
    <n v="20"/>
  </r>
  <r>
    <s v="教培"/>
    <s v="素质教育"/>
    <x v="12"/>
    <x v="3"/>
    <s v="C舞蹈培训"/>
    <x v="23"/>
    <x v="161"/>
    <x v="1"/>
    <n v="74"/>
    <n v="0"/>
    <n v="9.6000000000000002E-2"/>
    <n v="0"/>
    <n v="22"/>
    <n v="0"/>
    <n v="0"/>
    <n v="0.04"/>
    <n v="0.88"/>
    <n v="0.85000000000000009"/>
    <n v="1.0352941176470587"/>
    <n v="2847"/>
    <n v="2947.482352941176"/>
    <n v="1.2252984126193028E-2"/>
    <n v="0.90672082533828402"/>
    <n v="0.90672082533828402"/>
    <n v="4"/>
  </r>
  <r>
    <s v="教培"/>
    <s v="素质教育"/>
    <x v="12"/>
    <x v="3"/>
    <s v="C舞蹈培训"/>
    <x v="18"/>
    <x v="162"/>
    <x v="0"/>
    <n v="161"/>
    <n v="0"/>
    <n v="9.6000000000000002E-2"/>
    <n v="0"/>
    <n v="19"/>
    <n v="0"/>
    <n v="0"/>
    <n v="0.04"/>
    <n v="0.76"/>
    <n v="0.85000000000000009"/>
    <n v="0.89411764705882346"/>
    <n v="2847"/>
    <n v="2545.5529411764705"/>
    <n v="1.2252984126193028E-2"/>
    <n v="1.9727304443170774"/>
    <n v="1.9727304443170774"/>
    <n v="4"/>
  </r>
  <r>
    <s v="教培"/>
    <s v="素质教育"/>
    <x v="12"/>
    <x v="3"/>
    <s v="C舞蹈培训"/>
    <x v="12"/>
    <x v="163"/>
    <x v="0"/>
    <n v="10"/>
    <n v="0"/>
    <n v="9.6000000000000002E-2"/>
    <n v="0"/>
    <n v="0"/>
    <n v="0"/>
    <n v="0"/>
    <n v="0.04"/>
    <n v="0"/>
    <n v="0.85000000000000009"/>
    <n v="0"/>
    <n v="2847"/>
    <n v="0"/>
    <n v="1.2252984126193028E-2"/>
    <n v="0.12252984126193028"/>
    <n v="0.12252984126193028"/>
    <n v="0"/>
  </r>
  <r>
    <s v="教培"/>
    <s v="素质教育"/>
    <x v="12"/>
    <x v="3"/>
    <s v="C舞蹈培训"/>
    <x v="6"/>
    <x v="164"/>
    <x v="0"/>
    <n v="119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1.4581051110169703"/>
    <n v="1.4581051110169703"/>
    <n v="3"/>
  </r>
  <r>
    <s v="教培"/>
    <s v="素质教育"/>
    <x v="12"/>
    <x v="3"/>
    <s v="C舞蹈培训"/>
    <x v="3"/>
    <x v="165"/>
    <x v="0"/>
    <n v="405"/>
    <n v="0"/>
    <n v="9.6000000000000002E-2"/>
    <n v="0"/>
    <n v="162"/>
    <n v="0"/>
    <n v="0"/>
    <n v="0.04"/>
    <n v="6.48"/>
    <n v="0.85000000000000009"/>
    <n v="7.6235294117647054"/>
    <n v="2847"/>
    <n v="21704.188235294117"/>
    <n v="1.2252984126193028E-2"/>
    <n v="4.9624585711081766"/>
    <n v="4.9624585711081766"/>
    <n v="72"/>
  </r>
  <r>
    <s v="教培"/>
    <s v="素质教育"/>
    <x v="12"/>
    <x v="3"/>
    <s v="C舞蹈培训"/>
    <x v="2"/>
    <x v="166"/>
    <x v="1"/>
    <n v="186"/>
    <n v="0"/>
    <n v="9.6000000000000002E-2"/>
    <n v="0"/>
    <n v="25"/>
    <n v="0"/>
    <n v="0"/>
    <n v="0.04"/>
    <n v="1"/>
    <n v="0.85000000000000009"/>
    <n v="1.1764705882352939"/>
    <n v="2847"/>
    <n v="3349.411764705882"/>
    <n v="1.2252984126193028E-2"/>
    <n v="2.2790550474719034"/>
    <n v="2.2790550474719034"/>
    <n v="41"/>
  </r>
  <r>
    <s v="教培"/>
    <s v="素质教育"/>
    <x v="12"/>
    <x v="3"/>
    <s v="C舞蹈培训"/>
    <x v="26"/>
    <x v="167"/>
    <x v="1"/>
    <n v="76"/>
    <n v="0"/>
    <n v="9.6000000000000002E-2"/>
    <n v="0"/>
    <n v="6"/>
    <n v="0"/>
    <n v="0"/>
    <n v="0.04"/>
    <n v="0.24"/>
    <n v="0.85000000000000009"/>
    <n v="0.28235294117647053"/>
    <n v="2847"/>
    <n v="803.85882352941155"/>
    <n v="1.2252984126193028E-2"/>
    <n v="0.93122679359067018"/>
    <n v="0.93122679359067018"/>
    <n v="8"/>
  </r>
  <r>
    <s v="教培"/>
    <s v="素质教育"/>
    <x v="12"/>
    <x v="3"/>
    <s v="C舞蹈培训"/>
    <x v="8"/>
    <x v="168"/>
    <x v="0"/>
    <n v="106"/>
    <n v="1"/>
    <n v="9.6000000000000002E-2"/>
    <n v="0.01"/>
    <n v="14"/>
    <n v="1"/>
    <n v="7.0000000000000007E-2"/>
    <n v="0.04"/>
    <n v="1"/>
    <n v="0.85000000000000009"/>
    <n v="1.0635294117647058"/>
    <n v="2847"/>
    <n v="3027.8682352941173"/>
    <n v="1.2252984126193028E-2"/>
    <n v="1.2988163173764609"/>
    <n v="0.39481631737646083"/>
    <n v="8"/>
  </r>
  <r>
    <s v="教培"/>
    <s v="素质教育"/>
    <x v="12"/>
    <x v="3"/>
    <s v="C舞蹈培训"/>
    <x v="13"/>
    <x v="169"/>
    <x v="1"/>
    <n v="76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93122679359067018"/>
    <n v="0.93122679359067018"/>
    <n v="3"/>
  </r>
  <r>
    <s v="教培"/>
    <s v="素质教育"/>
    <x v="12"/>
    <x v="3"/>
    <s v="C舞蹈培训"/>
    <x v="30"/>
    <x v="170"/>
    <x v="2"/>
    <n v="9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11027685713573725"/>
    <n v="0.11027685713573725"/>
    <n v="2"/>
  </r>
  <r>
    <s v="教培"/>
    <s v="素质教育"/>
    <x v="12"/>
    <x v="3"/>
    <s v="C舞蹈培训"/>
    <x v="3"/>
    <x v="171"/>
    <x v="0"/>
    <n v="304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3.7249071743626807"/>
    <n v="3.7249071743626807"/>
    <n v="29"/>
  </r>
  <r>
    <s v="教培"/>
    <s v="素质教育"/>
    <x v="12"/>
    <x v="3"/>
    <s v="C舞蹈培训"/>
    <x v="4"/>
    <x v="172"/>
    <x v="1"/>
    <n v="20"/>
    <n v="0"/>
    <n v="9.6000000000000002E-2"/>
    <n v="0"/>
    <n v="0"/>
    <n v="0"/>
    <n v="0"/>
    <n v="0.04"/>
    <n v="0"/>
    <n v="0.85000000000000009"/>
    <n v="0"/>
    <n v="2847"/>
    <n v="0"/>
    <n v="1.2252984126193028E-2"/>
    <n v="0.24505968252386057"/>
    <n v="0.24505968252386057"/>
    <n v="1"/>
  </r>
  <r>
    <s v="教培"/>
    <s v="素质教育"/>
    <x v="12"/>
    <x v="3"/>
    <s v="C舞蹈培训"/>
    <x v="12"/>
    <x v="173"/>
    <x v="0"/>
    <n v="48"/>
    <n v="0"/>
    <n v="9.6000000000000002E-2"/>
    <n v="0"/>
    <n v="0"/>
    <n v="0"/>
    <n v="0"/>
    <n v="0.04"/>
    <n v="0"/>
    <n v="0.85000000000000009"/>
    <n v="0"/>
    <n v="2847"/>
    <n v="0"/>
    <n v="1.2252984126193028E-2"/>
    <n v="0.58814323805726532"/>
    <n v="0.58814323805726532"/>
    <n v="1"/>
  </r>
  <r>
    <s v="教培"/>
    <s v="素质教育"/>
    <x v="12"/>
    <x v="3"/>
    <s v="C舞蹈培训"/>
    <x v="20"/>
    <x v="174"/>
    <x v="0"/>
    <n v="8"/>
    <n v="0"/>
    <n v="9.6000000000000002E-2"/>
    <n v="0"/>
    <n v="0"/>
    <n v="0"/>
    <n v="0"/>
    <n v="0.04"/>
    <n v="0"/>
    <n v="0.85000000000000009"/>
    <n v="0"/>
    <n v="2847"/>
    <n v="0"/>
    <n v="1.2252984126193028E-2"/>
    <n v="9.8023873009544224E-2"/>
    <n v="9.8023873009544224E-2"/>
    <n v="0"/>
  </r>
  <r>
    <s v="教培"/>
    <s v="素质教育"/>
    <x v="12"/>
    <x v="3"/>
    <s v="C舞蹈培训"/>
    <x v="16"/>
    <x v="175"/>
    <x v="1"/>
    <n v="396"/>
    <n v="6"/>
    <n v="9.6000000000000002E-2"/>
    <n v="0.02"/>
    <n v="95"/>
    <n v="2"/>
    <n v="0.02"/>
    <n v="0.04"/>
    <n v="3.8000000000000003"/>
    <n v="0.85000000000000009"/>
    <n v="4.2447058823529416"/>
    <n v="2847"/>
    <n v="12084.677647058825"/>
    <n v="1.2252984126193028E-2"/>
    <n v="4.8521817139724392"/>
    <n v="0.57600000000000007"/>
    <n v="50"/>
  </r>
  <r>
    <s v="教培"/>
    <s v="素质教育"/>
    <x v="12"/>
    <x v="3"/>
    <s v="C舞蹈培训"/>
    <x v="8"/>
    <x v="176"/>
    <x v="0"/>
    <n v="61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74743203169777472"/>
    <n v="0.74743203169777472"/>
    <n v="3"/>
  </r>
  <r>
    <s v="教培"/>
    <s v="素质教育"/>
    <x v="12"/>
    <x v="3"/>
    <s v="C舞蹈培训"/>
    <x v="25"/>
    <x v="177"/>
    <x v="1"/>
    <n v="2"/>
    <n v="0"/>
    <n v="9.6000000000000002E-2"/>
    <n v="0"/>
    <n v="0"/>
    <n v="0"/>
    <n v="0"/>
    <n v="0.04"/>
    <n v="0"/>
    <n v="0.85000000000000009"/>
    <n v="0"/>
    <n v="2847"/>
    <n v="0"/>
    <n v="1.2252984126193028E-2"/>
    <n v="2.4505968252386056E-2"/>
    <n v="2.4505968252386056E-2"/>
    <n v="0"/>
  </r>
  <r>
    <s v="教培"/>
    <s v="素质教育"/>
    <x v="12"/>
    <x v="3"/>
    <s v="C舞蹈培训"/>
    <x v="30"/>
    <x v="178"/>
    <x v="2"/>
    <n v="3"/>
    <n v="0"/>
    <n v="9.6000000000000002E-2"/>
    <n v="0"/>
    <n v="0"/>
    <n v="0"/>
    <n v="0"/>
    <n v="0.04"/>
    <n v="0"/>
    <n v="0.85000000000000009"/>
    <n v="0"/>
    <n v="2847"/>
    <n v="0"/>
    <n v="1.2252984126193028E-2"/>
    <n v="3.6758952378579082E-2"/>
    <n v="3.6758952378579082E-2"/>
    <n v="0"/>
  </r>
  <r>
    <s v="教培"/>
    <s v="素质教育"/>
    <x v="12"/>
    <x v="3"/>
    <s v="C舞蹈培训"/>
    <x v="14"/>
    <x v="179"/>
    <x v="1"/>
    <n v="169"/>
    <n v="6"/>
    <n v="9.6000000000000002E-2"/>
    <n v="0.04"/>
    <n v="51"/>
    <n v="4"/>
    <n v="0.08"/>
    <n v="0.04"/>
    <n v="4"/>
    <n v="0.85000000000000009"/>
    <n v="4.2541176470588233"/>
    <n v="2847"/>
    <n v="12111.472941176469"/>
    <n v="1.2252984126193028E-2"/>
    <n v="2.0707543173266219"/>
    <n v="0.57600000000000007"/>
    <n v="15"/>
  </r>
  <r>
    <s v="教培"/>
    <s v="素质教育"/>
    <x v="12"/>
    <x v="3"/>
    <s v="C舞蹈培训"/>
    <x v="25"/>
    <x v="180"/>
    <x v="1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25"/>
    <x v="181"/>
    <x v="1"/>
    <n v="39"/>
    <n v="0"/>
    <n v="9.6000000000000002E-2"/>
    <n v="0"/>
    <n v="16"/>
    <n v="0"/>
    <n v="0"/>
    <n v="0.04"/>
    <n v="0.64"/>
    <n v="0.85000000000000009"/>
    <n v="0.75294117647058822"/>
    <n v="2847"/>
    <n v="2143.6235294117646"/>
    <n v="1.2252984126193028E-2"/>
    <n v="0.47786638092152811"/>
    <n v="0.47786638092152811"/>
    <n v="1"/>
  </r>
  <r>
    <s v="教培"/>
    <s v="素质教育"/>
    <x v="12"/>
    <x v="3"/>
    <s v="C舞蹈培训"/>
    <x v="20"/>
    <x v="182"/>
    <x v="0"/>
    <n v="3"/>
    <n v="0"/>
    <n v="9.6000000000000002E-2"/>
    <n v="0"/>
    <n v="0"/>
    <n v="0"/>
    <n v="0"/>
    <n v="0.04"/>
    <n v="0"/>
    <n v="0.85000000000000009"/>
    <n v="0"/>
    <n v="2847"/>
    <n v="0"/>
    <n v="1.2252984126193028E-2"/>
    <n v="3.6758952378579082E-2"/>
    <n v="3.6758952378579082E-2"/>
    <n v="0"/>
  </r>
  <r>
    <s v="教培"/>
    <s v="素质教育"/>
    <x v="12"/>
    <x v="3"/>
    <s v="C舞蹈培训"/>
    <x v="30"/>
    <x v="183"/>
    <x v="2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12"/>
    <x v="184"/>
    <x v="0"/>
    <n v="73"/>
    <n v="0"/>
    <n v="9.6000000000000002E-2"/>
    <n v="0"/>
    <n v="6"/>
    <n v="0"/>
    <n v="0"/>
    <n v="0.04"/>
    <n v="0.24"/>
    <n v="0.85000000000000009"/>
    <n v="0.28235294117647053"/>
    <n v="2847"/>
    <n v="803.85882352941155"/>
    <n v="1.2252984126193028E-2"/>
    <n v="0.894467841212091"/>
    <n v="0.894467841212091"/>
    <n v="1"/>
  </r>
  <r>
    <s v="教培"/>
    <s v="素质教育"/>
    <x v="12"/>
    <x v="3"/>
    <s v="C舞蹈培训"/>
    <x v="23"/>
    <x v="185"/>
    <x v="1"/>
    <n v="79"/>
    <n v="0"/>
    <n v="9.6000000000000002E-2"/>
    <n v="0"/>
    <n v="15"/>
    <n v="0"/>
    <n v="0"/>
    <n v="0.04"/>
    <n v="0.6"/>
    <n v="0.85000000000000009"/>
    <n v="0.70588235294117641"/>
    <n v="2847"/>
    <n v="2009.6470588235293"/>
    <n v="1.2252984126193028E-2"/>
    <n v="0.96798574596924924"/>
    <n v="0.96798574596924924"/>
    <n v="4"/>
  </r>
  <r>
    <s v="教培"/>
    <s v="素质教育"/>
    <x v="12"/>
    <x v="3"/>
    <s v="C舞蹈培训"/>
    <x v="23"/>
    <x v="186"/>
    <x v="1"/>
    <n v="75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0.91897380946447715"/>
    <n v="0.91897380946447715"/>
    <n v="5"/>
  </r>
  <r>
    <s v="教培"/>
    <s v="素质教育"/>
    <x v="12"/>
    <x v="3"/>
    <s v="C舞蹈培训"/>
    <x v="12"/>
    <x v="187"/>
    <x v="0"/>
    <n v="29"/>
    <n v="0"/>
    <n v="9.6000000000000002E-2"/>
    <n v="0"/>
    <n v="0"/>
    <n v="0"/>
    <n v="0"/>
    <n v="0.04"/>
    <n v="0"/>
    <n v="0.85000000000000009"/>
    <n v="0"/>
    <n v="2847"/>
    <n v="0"/>
    <n v="1.2252984126193028E-2"/>
    <n v="0.35533653965959783"/>
    <n v="0.35533653965959783"/>
    <n v="0"/>
  </r>
  <r>
    <s v="教培"/>
    <s v="素质教育"/>
    <x v="12"/>
    <x v="3"/>
    <s v="C舞蹈培训"/>
    <x v="8"/>
    <x v="188"/>
    <x v="0"/>
    <n v="83"/>
    <n v="0"/>
    <n v="9.6000000000000002E-2"/>
    <n v="0"/>
    <n v="17"/>
    <n v="0"/>
    <n v="0"/>
    <n v="0.04"/>
    <n v="0.68"/>
    <n v="0.85000000000000009"/>
    <n v="0.79999999999999993"/>
    <n v="2847"/>
    <n v="2277.6"/>
    <n v="1.2252984126193028E-2"/>
    <n v="1.0169976824740212"/>
    <n v="1.0169976824740212"/>
    <n v="6"/>
  </r>
  <r>
    <s v="教培"/>
    <s v="素质教育"/>
    <x v="12"/>
    <x v="3"/>
    <s v="C舞蹈培训"/>
    <x v="12"/>
    <x v="189"/>
    <x v="0"/>
    <n v="135"/>
    <n v="0"/>
    <n v="9.6000000000000002E-2"/>
    <n v="0"/>
    <n v="6"/>
    <n v="0"/>
    <n v="0"/>
    <n v="0.04"/>
    <n v="0.24"/>
    <n v="0.85000000000000009"/>
    <n v="0.28235294117647053"/>
    <n v="2847"/>
    <n v="803.85882352941155"/>
    <n v="1.2252984126193028E-2"/>
    <n v="1.6541528570360589"/>
    <n v="1.6541528570360589"/>
    <n v="8"/>
  </r>
  <r>
    <s v="教培"/>
    <s v="素质教育"/>
    <x v="12"/>
    <x v="3"/>
    <s v="C舞蹈培训"/>
    <x v="23"/>
    <x v="190"/>
    <x v="1"/>
    <n v="54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0.66166114281442356"/>
    <n v="0.66166114281442356"/>
    <n v="1"/>
  </r>
  <r>
    <s v="教培"/>
    <s v="素质教育"/>
    <x v="12"/>
    <x v="3"/>
    <s v="C舞蹈培训"/>
    <x v="13"/>
    <x v="191"/>
    <x v="1"/>
    <n v="90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1.1027685713573725"/>
    <n v="1.1027685713573725"/>
    <n v="0"/>
  </r>
  <r>
    <s v="教培"/>
    <s v="素质教育"/>
    <x v="12"/>
    <x v="3"/>
    <s v="C舞蹈培训"/>
    <x v="13"/>
    <x v="192"/>
    <x v="1"/>
    <n v="38"/>
    <n v="0"/>
    <n v="9.6000000000000002E-2"/>
    <n v="0"/>
    <n v="0"/>
    <n v="0"/>
    <n v="0"/>
    <n v="0.04"/>
    <n v="0"/>
    <n v="0.85000000000000009"/>
    <n v="0"/>
    <n v="2847"/>
    <n v="0"/>
    <n v="1.2252984126193028E-2"/>
    <n v="0.46561339679533509"/>
    <n v="0.46561339679533509"/>
    <n v="3"/>
  </r>
  <r>
    <s v="教培"/>
    <s v="素质教育"/>
    <x v="12"/>
    <x v="3"/>
    <s v="C舞蹈培训"/>
    <x v="7"/>
    <x v="193"/>
    <x v="0"/>
    <n v="62"/>
    <n v="0"/>
    <n v="9.6000000000000002E-2"/>
    <n v="0"/>
    <n v="0"/>
    <n v="0"/>
    <n v="0"/>
    <n v="0.04"/>
    <n v="0"/>
    <n v="0.85000000000000009"/>
    <n v="0"/>
    <n v="2847"/>
    <n v="0"/>
    <n v="1.2252984126193028E-2"/>
    <n v="0.75968501582396775"/>
    <n v="0.75968501582396775"/>
    <n v="4"/>
  </r>
  <r>
    <s v="教培"/>
    <s v="素质教育"/>
    <x v="12"/>
    <x v="3"/>
    <s v="C舞蹈培训"/>
    <x v="29"/>
    <x v="194"/>
    <x v="1"/>
    <n v="73"/>
    <n v="0"/>
    <n v="9.6000000000000002E-2"/>
    <n v="0"/>
    <n v="10"/>
    <n v="0"/>
    <n v="0"/>
    <n v="0.04"/>
    <n v="0.4"/>
    <n v="0.85000000000000009"/>
    <n v="0.47058823529411764"/>
    <n v="2847"/>
    <n v="1339.7647058823529"/>
    <n v="1.2252984126193028E-2"/>
    <n v="0.894467841212091"/>
    <n v="0.894467841212091"/>
    <n v="2"/>
  </r>
  <r>
    <s v="教培"/>
    <s v="素质教育"/>
    <x v="12"/>
    <x v="3"/>
    <s v="C舞蹈培训"/>
    <x v="30"/>
    <x v="195"/>
    <x v="2"/>
    <n v="3"/>
    <n v="0"/>
    <n v="9.6000000000000002E-2"/>
    <n v="0"/>
    <n v="0"/>
    <n v="0"/>
    <n v="0"/>
    <n v="0.04"/>
    <n v="0"/>
    <n v="0.85000000000000009"/>
    <n v="0"/>
    <n v="2847"/>
    <n v="0"/>
    <n v="1.2252984126193028E-2"/>
    <n v="3.6758952378579082E-2"/>
    <n v="3.6758952378579082E-2"/>
    <n v="0"/>
  </r>
  <r>
    <s v="教培"/>
    <s v="素质教育"/>
    <x v="12"/>
    <x v="3"/>
    <s v="C舞蹈培训"/>
    <x v="31"/>
    <x v="196"/>
    <x v="1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14"/>
    <x v="197"/>
    <x v="1"/>
    <n v="204"/>
    <n v="4"/>
    <n v="9.6000000000000002E-2"/>
    <n v="0.02"/>
    <n v="15"/>
    <n v="1"/>
    <n v="7.0000000000000007E-2"/>
    <n v="0.04"/>
    <n v="1"/>
    <n v="0.85000000000000009"/>
    <n v="1.0635294117647058"/>
    <n v="2847"/>
    <n v="3027.8682352941173"/>
    <n v="1.2252984126193028E-2"/>
    <n v="2.4996087617433775"/>
    <n v="0.38400000000000001"/>
    <n v="6"/>
  </r>
  <r>
    <s v="教培"/>
    <s v="素质教育"/>
    <x v="12"/>
    <x v="3"/>
    <s v="C舞蹈培训"/>
    <x v="7"/>
    <x v="198"/>
    <x v="0"/>
    <n v="203"/>
    <n v="4"/>
    <n v="9.6000000000000002E-2"/>
    <n v="0.02"/>
    <n v="44"/>
    <n v="0"/>
    <n v="0"/>
    <n v="0.04"/>
    <n v="1.76"/>
    <n v="0.85000000000000009"/>
    <n v="2.0705882352941174"/>
    <n v="2847"/>
    <n v="5894.9647058823521"/>
    <n v="1.2252984126193028E-2"/>
    <n v="2.4873557776171848"/>
    <n v="0.38400000000000001"/>
    <n v="22"/>
  </r>
  <r>
    <s v="教培"/>
    <s v="素质教育"/>
    <x v="12"/>
    <x v="3"/>
    <s v="C舞蹈培训"/>
    <x v="18"/>
    <x v="199"/>
    <x v="0"/>
    <n v="138"/>
    <n v="0"/>
    <n v="9.6000000000000002E-2"/>
    <n v="0"/>
    <n v="67"/>
    <n v="0"/>
    <n v="0"/>
    <n v="0.04"/>
    <n v="2.68"/>
    <n v="0.85000000000000009"/>
    <n v="3.1529411764705881"/>
    <n v="2847"/>
    <n v="8976.4235294117643"/>
    <n v="1.2252984126193028E-2"/>
    <n v="1.6909118094146378"/>
    <n v="1.6909118094146378"/>
    <n v="13"/>
  </r>
  <r>
    <s v="教培"/>
    <s v="素质教育"/>
    <x v="12"/>
    <x v="3"/>
    <s v="C舞蹈培训"/>
    <x v="7"/>
    <x v="200"/>
    <x v="0"/>
    <n v="172"/>
    <n v="13"/>
    <n v="9.6000000000000002E-2"/>
    <n v="0.08"/>
    <n v="56"/>
    <n v="5"/>
    <n v="0.09"/>
    <n v="0.04"/>
    <n v="5"/>
    <n v="0.85000000000000009"/>
    <n v="5.3176470588235292"/>
    <n v="2847"/>
    <n v="15139.341176470587"/>
    <n v="1.2252984126193028E-2"/>
    <n v="2.1075132697052008"/>
    <n v="1.248"/>
    <n v="12"/>
  </r>
  <r>
    <s v="教培"/>
    <s v="素质教育"/>
    <x v="12"/>
    <x v="3"/>
    <s v="C舞蹈培训"/>
    <x v="3"/>
    <x v="201"/>
    <x v="0"/>
    <n v="107"/>
    <n v="0"/>
    <n v="9.6000000000000002E-2"/>
    <n v="0"/>
    <n v="12"/>
    <n v="0"/>
    <n v="0"/>
    <n v="0.04"/>
    <n v="0.48"/>
    <n v="0.85000000000000009"/>
    <n v="0.56470588235294106"/>
    <n v="2847"/>
    <n v="1607.7176470588231"/>
    <n v="1.2252984126193028E-2"/>
    <n v="1.311069301502654"/>
    <n v="1.311069301502654"/>
    <n v="4"/>
  </r>
  <r>
    <s v="教培"/>
    <s v="素质教育"/>
    <x v="12"/>
    <x v="3"/>
    <s v="C舞蹈培训"/>
    <x v="7"/>
    <x v="202"/>
    <x v="0"/>
    <n v="97"/>
    <n v="0"/>
    <n v="9.6000000000000002E-2"/>
    <n v="0"/>
    <n v="13"/>
    <n v="0"/>
    <n v="0"/>
    <n v="0.04"/>
    <n v="0.52"/>
    <n v="0.85000000000000009"/>
    <n v="0.61176470588235288"/>
    <n v="2847"/>
    <n v="1741.6941176470586"/>
    <n v="1.2252984126193028E-2"/>
    <n v="1.1885394602407238"/>
    <n v="1.1885394602407238"/>
    <n v="5"/>
  </r>
  <r>
    <s v="教培"/>
    <s v="素质教育"/>
    <x v="12"/>
    <x v="3"/>
    <s v="C舞蹈培训"/>
    <x v="12"/>
    <x v="203"/>
    <x v="0"/>
    <n v="34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41660146029056294"/>
    <n v="0.41660146029056294"/>
    <n v="1"/>
  </r>
  <r>
    <s v="教培"/>
    <s v="素质教育"/>
    <x v="12"/>
    <x v="3"/>
    <s v="C舞蹈培训"/>
    <x v="15"/>
    <x v="204"/>
    <x v="1"/>
    <n v="133"/>
    <n v="0"/>
    <n v="9.6000000000000002E-2"/>
    <n v="0"/>
    <n v="40"/>
    <n v="0"/>
    <n v="0"/>
    <n v="0.04"/>
    <n v="1.6"/>
    <n v="0.85000000000000009"/>
    <n v="1.8823529411764706"/>
    <n v="2847"/>
    <n v="5359.0588235294117"/>
    <n v="1.2252984126193028E-2"/>
    <n v="1.6296468887836728"/>
    <n v="1.6296468887836728"/>
    <n v="1"/>
  </r>
  <r>
    <s v="教培"/>
    <s v="素质教育"/>
    <x v="12"/>
    <x v="3"/>
    <s v="C舞蹈培训"/>
    <x v="22"/>
    <x v="205"/>
    <x v="1"/>
    <n v="40"/>
    <n v="0"/>
    <n v="9.6000000000000002E-2"/>
    <n v="0"/>
    <n v="15"/>
    <n v="0"/>
    <n v="0"/>
    <n v="0.04"/>
    <n v="0.6"/>
    <n v="0.85000000000000009"/>
    <n v="0.70588235294117641"/>
    <n v="2847"/>
    <n v="2009.6470588235293"/>
    <n v="1.2252984126193028E-2"/>
    <n v="0.49011936504772113"/>
    <n v="0.49011936504772113"/>
    <n v="0"/>
  </r>
  <r>
    <s v="教培"/>
    <s v="素质教育"/>
    <x v="12"/>
    <x v="3"/>
    <s v="C舞蹈培训"/>
    <x v="27"/>
    <x v="206"/>
    <x v="1"/>
    <n v="146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1.788935682424182"/>
    <n v="1.788935682424182"/>
    <n v="7"/>
  </r>
  <r>
    <s v="教培"/>
    <s v="素质教育"/>
    <x v="12"/>
    <x v="3"/>
    <s v="C舞蹈培训"/>
    <x v="18"/>
    <x v="207"/>
    <x v="0"/>
    <n v="158"/>
    <n v="0"/>
    <n v="9.6000000000000002E-2"/>
    <n v="0"/>
    <n v="11"/>
    <n v="0"/>
    <n v="0"/>
    <n v="0.04"/>
    <n v="0.44"/>
    <n v="0.85000000000000009"/>
    <n v="0.51764705882352935"/>
    <n v="2847"/>
    <n v="1473.741176470588"/>
    <n v="1.2252984126193028E-2"/>
    <n v="1.9359714919384985"/>
    <n v="1.9359714919384985"/>
    <n v="2"/>
  </r>
  <r>
    <s v="教培"/>
    <s v="素质教育"/>
    <x v="12"/>
    <x v="3"/>
    <s v="C舞蹈培训"/>
    <x v="15"/>
    <x v="208"/>
    <x v="1"/>
    <n v="73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0.894467841212091"/>
    <n v="0.894467841212091"/>
    <n v="3"/>
  </r>
  <r>
    <s v="教培"/>
    <s v="素质教育"/>
    <x v="12"/>
    <x v="3"/>
    <s v="C舞蹈培训"/>
    <x v="3"/>
    <x v="209"/>
    <x v="0"/>
    <n v="220"/>
    <n v="0"/>
    <n v="9.6000000000000002E-2"/>
    <n v="0"/>
    <n v="43"/>
    <n v="0"/>
    <n v="0"/>
    <n v="0.04"/>
    <n v="1.72"/>
    <n v="0.85000000000000009"/>
    <n v="2.0235294117647058"/>
    <n v="2847"/>
    <n v="5760.9882352941177"/>
    <n v="1.2252984126193028E-2"/>
    <n v="2.6956565077624663"/>
    <n v="2.6956565077624663"/>
    <n v="40"/>
  </r>
  <r>
    <s v="教培"/>
    <s v="素质教育"/>
    <x v="12"/>
    <x v="3"/>
    <s v="C舞蹈培训"/>
    <x v="3"/>
    <x v="210"/>
    <x v="0"/>
    <n v="72"/>
    <n v="0"/>
    <n v="9.6000000000000002E-2"/>
    <n v="0"/>
    <n v="12"/>
    <n v="0"/>
    <n v="0"/>
    <n v="0.04"/>
    <n v="0.48"/>
    <n v="0.85000000000000009"/>
    <n v="0.56470588235294106"/>
    <n v="2847"/>
    <n v="1607.7176470588231"/>
    <n v="1.2252984126193028E-2"/>
    <n v="0.88221485708589797"/>
    <n v="0.88221485708589797"/>
    <n v="8"/>
  </r>
  <r>
    <s v="教培"/>
    <s v="素质教育"/>
    <x v="12"/>
    <x v="3"/>
    <s v="C舞蹈培训"/>
    <x v="3"/>
    <x v="211"/>
    <x v="0"/>
    <n v="154"/>
    <n v="1"/>
    <n v="9.6000000000000002E-2"/>
    <n v="0.01"/>
    <n v="35"/>
    <n v="1"/>
    <n v="0.03"/>
    <n v="0.04"/>
    <n v="1.4000000000000001"/>
    <n v="0.85000000000000009"/>
    <n v="1.5341176470588236"/>
    <n v="2847"/>
    <n v="4367.6329411764709"/>
    <n v="1.2252984126193028E-2"/>
    <n v="1.8869595554337264"/>
    <n v="0.98295955543372637"/>
    <n v="33"/>
  </r>
  <r>
    <s v="教培"/>
    <s v="素质教育"/>
    <x v="12"/>
    <x v="3"/>
    <s v="C舞蹈培训"/>
    <x v="10"/>
    <x v="212"/>
    <x v="0"/>
    <n v="39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47786638092152811"/>
    <n v="0.47786638092152811"/>
    <n v="3"/>
  </r>
  <r>
    <s v="教培"/>
    <s v="素质教育"/>
    <x v="12"/>
    <x v="3"/>
    <s v="C舞蹈培训"/>
    <x v="26"/>
    <x v="213"/>
    <x v="1"/>
    <n v="158"/>
    <n v="0"/>
    <n v="9.6000000000000002E-2"/>
    <n v="0"/>
    <n v="41"/>
    <n v="0"/>
    <n v="0"/>
    <n v="0.04"/>
    <n v="1.6400000000000001"/>
    <n v="0.85000000000000009"/>
    <n v="1.9294117647058824"/>
    <n v="2847"/>
    <n v="5493.035294117647"/>
    <n v="1.2252984126193028E-2"/>
    <n v="1.9359714919384985"/>
    <n v="1.9359714919384985"/>
    <n v="3"/>
  </r>
  <r>
    <s v="教培"/>
    <s v="素质教育"/>
    <x v="12"/>
    <x v="3"/>
    <s v="C舞蹈培训"/>
    <x v="7"/>
    <x v="214"/>
    <x v="0"/>
    <n v="83"/>
    <n v="0"/>
    <n v="9.6000000000000002E-2"/>
    <n v="0"/>
    <n v="0"/>
    <n v="0"/>
    <n v="0"/>
    <n v="0.04"/>
    <n v="0"/>
    <n v="0.85000000000000009"/>
    <n v="0"/>
    <n v="2847"/>
    <n v="0"/>
    <n v="1.2252984126193028E-2"/>
    <n v="1.0169976824740212"/>
    <n v="1.0169976824740212"/>
    <n v="1"/>
  </r>
  <r>
    <s v="教培"/>
    <s v="素质教育"/>
    <x v="12"/>
    <x v="3"/>
    <s v="C舞蹈培训"/>
    <x v="3"/>
    <x v="215"/>
    <x v="0"/>
    <n v="101"/>
    <n v="0"/>
    <n v="9.6000000000000002E-2"/>
    <n v="0"/>
    <n v="15"/>
    <n v="0"/>
    <n v="0"/>
    <n v="0.04"/>
    <n v="0.6"/>
    <n v="0.85000000000000009"/>
    <n v="0.70588235294117641"/>
    <n v="2847"/>
    <n v="2009.6470588235293"/>
    <n v="1.2252984126193028E-2"/>
    <n v="1.2375513967454959"/>
    <n v="1.2375513967454959"/>
    <n v="2"/>
  </r>
  <r>
    <s v="教培"/>
    <s v="素质教育"/>
    <x v="12"/>
    <x v="3"/>
    <s v="C舞蹈培训"/>
    <x v="9"/>
    <x v="216"/>
    <x v="0"/>
    <n v="485"/>
    <n v="0"/>
    <n v="9.6000000000000002E-2"/>
    <n v="0"/>
    <n v="69"/>
    <n v="0"/>
    <n v="0"/>
    <n v="0.04"/>
    <n v="2.7600000000000002"/>
    <n v="0.85000000000000009"/>
    <n v="3.2470588235294118"/>
    <n v="2847"/>
    <n v="9244.376470588235"/>
    <n v="1.2252984126193028E-2"/>
    <n v="5.9426973012036184"/>
    <n v="5.9426973012036184"/>
    <n v="67"/>
  </r>
  <r>
    <s v="教培"/>
    <s v="素质教育"/>
    <x v="12"/>
    <x v="3"/>
    <s v="C舞蹈培训"/>
    <x v="14"/>
    <x v="217"/>
    <x v="1"/>
    <n v="187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2.291308031598096"/>
    <n v="2.291308031598096"/>
    <n v="9"/>
  </r>
  <r>
    <s v="教培"/>
    <s v="素质教育"/>
    <x v="12"/>
    <x v="3"/>
    <s v="C舞蹈培训"/>
    <x v="2"/>
    <x v="218"/>
    <x v="1"/>
    <n v="132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1.6173939046574797"/>
    <n v="1.6173939046574797"/>
    <n v="18"/>
  </r>
  <r>
    <s v="教培"/>
    <s v="素质教育"/>
    <x v="12"/>
    <x v="3"/>
    <s v="C舞蹈培训"/>
    <x v="4"/>
    <x v="219"/>
    <x v="1"/>
    <n v="70"/>
    <n v="0"/>
    <n v="9.6000000000000002E-2"/>
    <n v="0"/>
    <n v="16"/>
    <n v="0"/>
    <n v="0"/>
    <n v="0.04"/>
    <n v="0.64"/>
    <n v="0.85000000000000009"/>
    <n v="0.75294117647058822"/>
    <n v="2847"/>
    <n v="2143.6235294117646"/>
    <n v="1.2252984126193028E-2"/>
    <n v="0.85770888883351193"/>
    <n v="0.85770888883351193"/>
    <n v="10"/>
  </r>
  <r>
    <s v="教培"/>
    <s v="素质教育"/>
    <x v="12"/>
    <x v="3"/>
    <s v="C舞蹈培训"/>
    <x v="16"/>
    <x v="220"/>
    <x v="1"/>
    <n v="494"/>
    <n v="15"/>
    <n v="9.6000000000000002E-2"/>
    <n v="0.03"/>
    <n v="115"/>
    <n v="10"/>
    <n v="0.09"/>
    <n v="0.04"/>
    <n v="10"/>
    <n v="0.85000000000000009"/>
    <n v="10.635294117647058"/>
    <n v="2847"/>
    <n v="30278.682352941174"/>
    <n v="1.2252984126193028E-2"/>
    <n v="6.0529741583393557"/>
    <n v="1.44"/>
    <n v="49"/>
  </r>
  <r>
    <s v="教培"/>
    <s v="素质教育"/>
    <x v="12"/>
    <x v="3"/>
    <s v="C舞蹈培训"/>
    <x v="14"/>
    <x v="221"/>
    <x v="1"/>
    <n v="316"/>
    <n v="13"/>
    <n v="9.6000000000000002E-2"/>
    <n v="0.04"/>
    <n v="50"/>
    <n v="4"/>
    <n v="0.08"/>
    <n v="0.04"/>
    <n v="4"/>
    <n v="0.85000000000000009"/>
    <n v="4.2541176470588233"/>
    <n v="2847"/>
    <n v="12111.472941176469"/>
    <n v="1.2252984126193028E-2"/>
    <n v="3.871942983876997"/>
    <n v="1.248"/>
    <n v="50"/>
  </r>
  <r>
    <s v="教培"/>
    <s v="素质教育"/>
    <x v="12"/>
    <x v="3"/>
    <s v="C舞蹈培训"/>
    <x v="16"/>
    <x v="222"/>
    <x v="1"/>
    <n v="48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0.58814323805726532"/>
    <n v="0.58814323805726532"/>
    <n v="1"/>
  </r>
  <r>
    <s v="教培"/>
    <s v="素质教育"/>
    <x v="12"/>
    <x v="3"/>
    <s v="C舞蹈培训"/>
    <x v="31"/>
    <x v="223"/>
    <x v="1"/>
    <n v="10"/>
    <n v="0"/>
    <n v="9.6000000000000002E-2"/>
    <n v="0"/>
    <n v="0"/>
    <n v="0"/>
    <n v="0"/>
    <n v="0.04"/>
    <n v="0"/>
    <n v="0.85000000000000009"/>
    <n v="0"/>
    <n v="2847"/>
    <n v="0"/>
    <n v="1.2252984126193028E-2"/>
    <n v="0.12252984126193028"/>
    <n v="0.12252984126193028"/>
    <n v="0"/>
  </r>
  <r>
    <s v="教培"/>
    <s v="素质教育"/>
    <x v="12"/>
    <x v="3"/>
    <s v="C舞蹈培训"/>
    <x v="31"/>
    <x v="224"/>
    <x v="1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31"/>
    <x v="225"/>
    <x v="1"/>
    <n v="3"/>
    <n v="0"/>
    <n v="9.6000000000000002E-2"/>
    <n v="0"/>
    <n v="0"/>
    <n v="0"/>
    <n v="0"/>
    <n v="0.04"/>
    <n v="0"/>
    <n v="0.85000000000000009"/>
    <n v="0"/>
    <n v="2847"/>
    <n v="0"/>
    <n v="1.2252984126193028E-2"/>
    <n v="3.6758952378579082E-2"/>
    <n v="3.6758952378579082E-2"/>
    <n v="0"/>
  </r>
  <r>
    <s v="教培"/>
    <s v="素质教育"/>
    <x v="12"/>
    <x v="3"/>
    <s v="C舞蹈培训"/>
    <x v="20"/>
    <x v="226"/>
    <x v="0"/>
    <n v="169"/>
    <n v="0"/>
    <n v="9.6000000000000002E-2"/>
    <n v="0"/>
    <n v="88"/>
    <n v="0"/>
    <n v="0"/>
    <n v="0.04"/>
    <n v="3.52"/>
    <n v="0.85000000000000009"/>
    <n v="4.1411764705882348"/>
    <n v="2847"/>
    <n v="11789.929411764704"/>
    <n v="1.2252984126193028E-2"/>
    <n v="2.0707543173266219"/>
    <n v="2.0707543173266219"/>
    <n v="39"/>
  </r>
  <r>
    <s v="教培"/>
    <s v="素质教育"/>
    <x v="12"/>
    <x v="3"/>
    <s v="C舞蹈培训"/>
    <x v="31"/>
    <x v="227"/>
    <x v="1"/>
    <n v="9"/>
    <n v="0"/>
    <n v="9.6000000000000002E-2"/>
    <n v="0"/>
    <n v="0"/>
    <n v="0"/>
    <n v="0"/>
    <n v="0.04"/>
    <n v="0"/>
    <n v="0.85000000000000009"/>
    <n v="0"/>
    <n v="2847"/>
    <n v="0"/>
    <n v="1.2252984126193028E-2"/>
    <n v="0.11027685713573725"/>
    <n v="0.11027685713573725"/>
    <n v="0"/>
  </r>
  <r>
    <s v="教培"/>
    <s v="素质教育"/>
    <x v="12"/>
    <x v="3"/>
    <s v="C舞蹈培训"/>
    <x v="14"/>
    <x v="228"/>
    <x v="1"/>
    <n v="257"/>
    <n v="20"/>
    <n v="9.6000000000000002E-2"/>
    <n v="0.08"/>
    <n v="53"/>
    <n v="7"/>
    <n v="0.13"/>
    <n v="0.04"/>
    <n v="7"/>
    <n v="0.85000000000000009"/>
    <n v="7.4447058823529408"/>
    <n v="2847"/>
    <n v="21195.077647058824"/>
    <n v="1.2252984126193028E-2"/>
    <n v="3.1490169204316083"/>
    <n v="1.92"/>
    <n v="39"/>
  </r>
  <r>
    <s v="教培"/>
    <s v="素质教育"/>
    <x v="12"/>
    <x v="3"/>
    <s v="C舞蹈培训"/>
    <x v="10"/>
    <x v="229"/>
    <x v="0"/>
    <n v="91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1.1150215554835656"/>
    <n v="1.1150215554835656"/>
    <n v="4"/>
  </r>
  <r>
    <s v="教培"/>
    <s v="素质教育"/>
    <x v="12"/>
    <x v="3"/>
    <s v="C舞蹈培训"/>
    <x v="10"/>
    <x v="230"/>
    <x v="0"/>
    <n v="112"/>
    <n v="0"/>
    <n v="9.6000000000000002E-2"/>
    <n v="0"/>
    <n v="6"/>
    <n v="0"/>
    <n v="0"/>
    <n v="0.04"/>
    <n v="0.24"/>
    <n v="0.85000000000000009"/>
    <n v="0.28235294117647053"/>
    <n v="2847"/>
    <n v="803.85882352941155"/>
    <n v="1.2252984126193028E-2"/>
    <n v="1.3723342221336192"/>
    <n v="1.3723342221336192"/>
    <n v="4"/>
  </r>
  <r>
    <s v="教培"/>
    <s v="素质教育"/>
    <x v="12"/>
    <x v="3"/>
    <s v="C舞蹈培训"/>
    <x v="2"/>
    <x v="231"/>
    <x v="1"/>
    <n v="225"/>
    <n v="0"/>
    <n v="9.6000000000000002E-2"/>
    <n v="0"/>
    <n v="40"/>
    <n v="0"/>
    <n v="0"/>
    <n v="0.04"/>
    <n v="1.6"/>
    <n v="0.85000000000000009"/>
    <n v="1.8823529411764706"/>
    <n v="2847"/>
    <n v="5359.0588235294117"/>
    <n v="1.2252984126193028E-2"/>
    <n v="2.7569214283934311"/>
    <n v="2.7569214283934311"/>
    <n v="24"/>
  </r>
  <r>
    <s v="教培"/>
    <s v="素质教育"/>
    <x v="12"/>
    <x v="3"/>
    <s v="C舞蹈培训"/>
    <x v="3"/>
    <x v="232"/>
    <x v="0"/>
    <n v="128"/>
    <n v="0"/>
    <n v="9.6000000000000002E-2"/>
    <n v="0"/>
    <n v="32"/>
    <n v="0"/>
    <n v="0"/>
    <n v="0.04"/>
    <n v="1.28"/>
    <n v="0.85000000000000009"/>
    <n v="1.5058823529411764"/>
    <n v="2847"/>
    <n v="4287.2470588235292"/>
    <n v="1.2252984126193028E-2"/>
    <n v="1.5683819681527076"/>
    <n v="1.5683819681527076"/>
    <n v="12"/>
  </r>
  <r>
    <s v="教培"/>
    <s v="素质教育"/>
    <x v="12"/>
    <x v="3"/>
    <s v="C舞蹈培训"/>
    <x v="15"/>
    <x v="233"/>
    <x v="1"/>
    <n v="150"/>
    <n v="0"/>
    <n v="9.6000000000000002E-2"/>
    <n v="0"/>
    <n v="10"/>
    <n v="0"/>
    <n v="0"/>
    <n v="0.04"/>
    <n v="0.4"/>
    <n v="0.85000000000000009"/>
    <n v="0.47058823529411764"/>
    <n v="2847"/>
    <n v="1339.7647058823529"/>
    <n v="1.2252984126193028E-2"/>
    <n v="1.8379476189289543"/>
    <n v="1.8379476189289543"/>
    <n v="8"/>
  </r>
  <r>
    <s v="教培"/>
    <s v="素质教育"/>
    <x v="12"/>
    <x v="3"/>
    <s v="C舞蹈培训"/>
    <x v="5"/>
    <x v="234"/>
    <x v="0"/>
    <n v="143"/>
    <n v="0"/>
    <n v="9.6000000000000002E-2"/>
    <n v="0"/>
    <n v="62"/>
    <n v="0"/>
    <n v="0"/>
    <n v="0.04"/>
    <n v="2.48"/>
    <n v="0.85000000000000009"/>
    <n v="2.9176470588235293"/>
    <n v="2847"/>
    <n v="8306.5411764705877"/>
    <n v="1.2252984126193028E-2"/>
    <n v="1.752176730045603"/>
    <n v="1.752176730045603"/>
    <n v="23"/>
  </r>
  <r>
    <s v="教培"/>
    <s v="素质教育"/>
    <x v="12"/>
    <x v="3"/>
    <s v="C舞蹈培训"/>
    <x v="18"/>
    <x v="235"/>
    <x v="0"/>
    <n v="118"/>
    <n v="0"/>
    <n v="9.6000000000000002E-2"/>
    <n v="0"/>
    <n v="32"/>
    <n v="0"/>
    <n v="0"/>
    <n v="0.04"/>
    <n v="1.28"/>
    <n v="0.85000000000000009"/>
    <n v="1.5058823529411764"/>
    <n v="2847"/>
    <n v="4287.2470588235292"/>
    <n v="1.2252984126193028E-2"/>
    <n v="1.4458521268907774"/>
    <n v="1.4458521268907774"/>
    <n v="10"/>
  </r>
  <r>
    <s v="教培"/>
    <s v="素质教育"/>
    <x v="12"/>
    <x v="3"/>
    <s v="C舞蹈培训"/>
    <x v="18"/>
    <x v="236"/>
    <x v="0"/>
    <n v="90"/>
    <n v="0"/>
    <n v="9.6000000000000002E-2"/>
    <n v="0"/>
    <n v="4"/>
    <n v="0"/>
    <n v="0"/>
    <n v="0.04"/>
    <n v="0.16"/>
    <n v="0.85000000000000009"/>
    <n v="0.18823529411764706"/>
    <n v="2847"/>
    <n v="535.90588235294115"/>
    <n v="1.2252984126193028E-2"/>
    <n v="1.1027685713573725"/>
    <n v="1.1027685713573725"/>
    <n v="3"/>
  </r>
  <r>
    <s v="教培"/>
    <s v="素质教育"/>
    <x v="12"/>
    <x v="3"/>
    <s v="C舞蹈培训"/>
    <x v="3"/>
    <x v="237"/>
    <x v="0"/>
    <n v="198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2.4260908569862196"/>
    <n v="2.4260908569862196"/>
    <n v="25"/>
  </r>
  <r>
    <s v="教培"/>
    <s v="素质教育"/>
    <x v="12"/>
    <x v="3"/>
    <s v="C舞蹈培训"/>
    <x v="10"/>
    <x v="238"/>
    <x v="0"/>
    <n v="114"/>
    <n v="0"/>
    <n v="9.6000000000000002E-2"/>
    <n v="0"/>
    <n v="17"/>
    <n v="0"/>
    <n v="0"/>
    <n v="0.04"/>
    <n v="0.68"/>
    <n v="0.85000000000000009"/>
    <n v="0.79999999999999993"/>
    <n v="2847"/>
    <n v="2277.6"/>
    <n v="1.2252984126193028E-2"/>
    <n v="1.3968401903860053"/>
    <n v="1.3968401903860053"/>
    <n v="15"/>
  </r>
  <r>
    <s v="教培"/>
    <s v="素质教育"/>
    <x v="12"/>
    <x v="3"/>
    <s v="C舞蹈培训"/>
    <x v="14"/>
    <x v="239"/>
    <x v="1"/>
    <n v="173"/>
    <n v="6"/>
    <n v="9.6000000000000002E-2"/>
    <n v="0.03"/>
    <n v="21"/>
    <n v="2"/>
    <n v="0.1"/>
    <n v="0.04"/>
    <n v="2"/>
    <n v="0.85000000000000009"/>
    <n v="2.1270588235294117"/>
    <n v="2847"/>
    <n v="6055.7364705882346"/>
    <n v="1.2252984126193028E-2"/>
    <n v="2.1197662538313939"/>
    <n v="0.57600000000000007"/>
    <n v="6"/>
  </r>
  <r>
    <s v="教培"/>
    <s v="素质教育"/>
    <x v="12"/>
    <x v="3"/>
    <s v="C舞蹈培训"/>
    <x v="16"/>
    <x v="240"/>
    <x v="1"/>
    <n v="109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1.33557526975504"/>
    <n v="1.33557526975504"/>
    <n v="11"/>
  </r>
  <r>
    <s v="教培"/>
    <s v="素质教育"/>
    <x v="12"/>
    <x v="3"/>
    <s v="C舞蹈培训"/>
    <x v="9"/>
    <x v="241"/>
    <x v="0"/>
    <n v="325"/>
    <n v="0"/>
    <n v="9.6000000000000002E-2"/>
    <n v="0"/>
    <n v="14"/>
    <n v="0"/>
    <n v="0"/>
    <n v="0.04"/>
    <n v="0.56000000000000005"/>
    <n v="0.85000000000000009"/>
    <n v="0.6588235294117647"/>
    <n v="2847"/>
    <n v="1875.6705882352942"/>
    <n v="1.2252984126193028E-2"/>
    <n v="3.9822198410127343"/>
    <n v="3.9822198410127343"/>
    <n v="41"/>
  </r>
  <r>
    <s v="教培"/>
    <s v="素质教育"/>
    <x v="12"/>
    <x v="3"/>
    <s v="C舞蹈培训"/>
    <x v="14"/>
    <x v="242"/>
    <x v="1"/>
    <n v="456"/>
    <n v="11"/>
    <n v="9.6000000000000002E-2"/>
    <n v="0.02"/>
    <n v="89"/>
    <n v="1"/>
    <n v="0.01"/>
    <n v="0.04"/>
    <n v="3.56"/>
    <n v="0.85000000000000009"/>
    <n v="4.0752941176470587"/>
    <n v="2847"/>
    <n v="11602.362352941176"/>
    <n v="1.2252984126193028E-2"/>
    <n v="5.5873607615440211"/>
    <n v="1.056"/>
    <n v="38"/>
  </r>
  <r>
    <s v="教培"/>
    <s v="素质教育"/>
    <x v="12"/>
    <x v="3"/>
    <s v="C舞蹈培训"/>
    <x v="6"/>
    <x v="243"/>
    <x v="0"/>
    <n v="46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56363726980487927"/>
    <n v="0.56363726980487927"/>
    <n v="0"/>
  </r>
  <r>
    <s v="教培"/>
    <s v="素质教育"/>
    <x v="12"/>
    <x v="3"/>
    <s v="C舞蹈培训"/>
    <x v="3"/>
    <x v="244"/>
    <x v="0"/>
    <n v="94"/>
    <n v="1"/>
    <n v="9.6000000000000002E-2"/>
    <n v="0.01"/>
    <n v="7"/>
    <n v="0"/>
    <n v="0"/>
    <n v="0.04"/>
    <n v="0.28000000000000003"/>
    <n v="0.85000000000000009"/>
    <n v="0.32941176470588235"/>
    <n v="2847"/>
    <n v="937.83529411764709"/>
    <n v="1.2252984126193028E-2"/>
    <n v="1.1517805078621446"/>
    <n v="0.24778050786214459"/>
    <n v="6"/>
  </r>
  <r>
    <s v="教培"/>
    <s v="素质教育"/>
    <x v="12"/>
    <x v="3"/>
    <s v="C舞蹈培训"/>
    <x v="20"/>
    <x v="245"/>
    <x v="0"/>
    <n v="10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12252984126193028"/>
    <n v="0.12252984126193028"/>
    <n v="0"/>
  </r>
  <r>
    <s v="教培"/>
    <s v="素质教育"/>
    <x v="12"/>
    <x v="3"/>
    <s v="C舞蹈培训"/>
    <x v="32"/>
    <x v="246"/>
    <x v="2"/>
    <n v="11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13478282538812331"/>
    <n v="0.13478282538812331"/>
    <n v="0"/>
  </r>
  <r>
    <s v="教培"/>
    <s v="素质教育"/>
    <x v="12"/>
    <x v="3"/>
    <s v="C舞蹈培训"/>
    <x v="16"/>
    <x v="247"/>
    <x v="1"/>
    <n v="104"/>
    <n v="1"/>
    <n v="9.6000000000000002E-2"/>
    <n v="0.01"/>
    <n v="29"/>
    <n v="1"/>
    <n v="0.03"/>
    <n v="0.04"/>
    <n v="1.1599999999999999"/>
    <n v="0.85000000000000009"/>
    <n v="1.2517647058823529"/>
    <n v="2847"/>
    <n v="3563.7741176470586"/>
    <n v="1.2252984126193028E-2"/>
    <n v="1.2743103491240748"/>
    <n v="0.37031034912407479"/>
    <n v="13"/>
  </r>
  <r>
    <s v="教培"/>
    <s v="素质教育"/>
    <x v="12"/>
    <x v="3"/>
    <s v="C舞蹈培训"/>
    <x v="14"/>
    <x v="248"/>
    <x v="1"/>
    <n v="274"/>
    <n v="0"/>
    <n v="9.6000000000000002E-2"/>
    <n v="0"/>
    <n v="56"/>
    <n v="0"/>
    <n v="0"/>
    <n v="0.04"/>
    <n v="2.2400000000000002"/>
    <n v="0.85000000000000009"/>
    <n v="2.6352941176470588"/>
    <n v="2847"/>
    <n v="7502.6823529411768"/>
    <n v="1.2252984126193028E-2"/>
    <n v="3.3573176505768898"/>
    <n v="3.3573176505768898"/>
    <n v="34"/>
  </r>
  <r>
    <s v="教培"/>
    <s v="素质教育"/>
    <x v="12"/>
    <x v="3"/>
    <s v="C舞蹈培训"/>
    <x v="16"/>
    <x v="249"/>
    <x v="1"/>
    <n v="246"/>
    <n v="3"/>
    <n v="9.6000000000000002E-2"/>
    <n v="0.01"/>
    <n v="20"/>
    <n v="0"/>
    <n v="0"/>
    <n v="0.04"/>
    <n v="0.8"/>
    <n v="0.85000000000000009"/>
    <n v="0.94117647058823528"/>
    <n v="2847"/>
    <n v="2679.5294117647059"/>
    <n v="1.2252984126193028E-2"/>
    <n v="3.0142340950434847"/>
    <n v="0.30223409504348475"/>
    <n v="17"/>
  </r>
  <r>
    <s v="教培"/>
    <s v="素质教育"/>
    <x v="12"/>
    <x v="3"/>
    <s v="C舞蹈培训"/>
    <x v="19"/>
    <x v="250"/>
    <x v="1"/>
    <n v="82"/>
    <n v="0"/>
    <n v="9.6000000000000002E-2"/>
    <n v="0"/>
    <n v="20"/>
    <n v="0"/>
    <n v="0"/>
    <n v="0.04"/>
    <n v="0.8"/>
    <n v="0.85000000000000009"/>
    <n v="0.94117647058823528"/>
    <n v="2847"/>
    <n v="2679.5294117647059"/>
    <n v="1.2252984126193028E-2"/>
    <n v="1.0047446983478283"/>
    <n v="1.0047446983478283"/>
    <n v="1"/>
  </r>
  <r>
    <s v="教培"/>
    <s v="素质教育"/>
    <x v="12"/>
    <x v="3"/>
    <s v="C舞蹈培训"/>
    <x v="7"/>
    <x v="251"/>
    <x v="0"/>
    <n v="175"/>
    <n v="2"/>
    <n v="9.6000000000000002E-2"/>
    <n v="0.01"/>
    <n v="12"/>
    <n v="0"/>
    <n v="0"/>
    <n v="0.04"/>
    <n v="0.48"/>
    <n v="0.85000000000000009"/>
    <n v="0.56470588235294106"/>
    <n v="2847"/>
    <n v="1607.7176470588231"/>
    <n v="1.2252984126193028E-2"/>
    <n v="2.1442722220837798"/>
    <n v="0.33627222208377977"/>
    <n v="8"/>
  </r>
  <r>
    <s v="教培"/>
    <s v="素质教育"/>
    <x v="12"/>
    <x v="3"/>
    <s v="C舞蹈培训"/>
    <x v="31"/>
    <x v="252"/>
    <x v="1"/>
    <n v="2"/>
    <n v="0"/>
    <n v="9.6000000000000002E-2"/>
    <n v="0"/>
    <n v="0"/>
    <n v="0"/>
    <n v="0"/>
    <n v="0.04"/>
    <n v="0"/>
    <n v="0.85000000000000009"/>
    <n v="0"/>
    <n v="2847"/>
    <n v="0"/>
    <n v="1.2252984126193028E-2"/>
    <n v="2.4505968252386056E-2"/>
    <n v="2.4505968252386056E-2"/>
    <n v="0"/>
  </r>
  <r>
    <s v="教培"/>
    <s v="素质教育"/>
    <x v="12"/>
    <x v="3"/>
    <s v="C舞蹈培训"/>
    <x v="12"/>
    <x v="253"/>
    <x v="0"/>
    <n v="54"/>
    <n v="0"/>
    <n v="9.6000000000000002E-2"/>
    <n v="0"/>
    <n v="4"/>
    <n v="0"/>
    <n v="0"/>
    <n v="0.04"/>
    <n v="0.16"/>
    <n v="0.85000000000000009"/>
    <n v="0.18823529411764706"/>
    <n v="2847"/>
    <n v="535.90588235294115"/>
    <n v="1.2252984126193028E-2"/>
    <n v="0.66166114281442356"/>
    <n v="0.66166114281442356"/>
    <n v="1"/>
  </r>
  <r>
    <s v="教培"/>
    <s v="素质教育"/>
    <x v="12"/>
    <x v="3"/>
    <s v="C舞蹈培训"/>
    <x v="3"/>
    <x v="254"/>
    <x v="0"/>
    <n v="187"/>
    <n v="1"/>
    <n v="9.6000000000000002E-2"/>
    <n v="0.01"/>
    <n v="92"/>
    <n v="1"/>
    <n v="0.01"/>
    <n v="0.04"/>
    <n v="3.68"/>
    <n v="0.85000000000000009"/>
    <n v="4.2164705882352935"/>
    <n v="2847"/>
    <n v="12004.29176470588"/>
    <n v="1.2252984126193028E-2"/>
    <n v="2.291308031598096"/>
    <n v="1.3873080315980961"/>
    <n v="24"/>
  </r>
  <r>
    <s v="教培"/>
    <s v="素质教育"/>
    <x v="12"/>
    <x v="3"/>
    <s v="C舞蹈培训"/>
    <x v="20"/>
    <x v="255"/>
    <x v="0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20"/>
    <x v="256"/>
    <x v="0"/>
    <n v="10"/>
    <n v="0"/>
    <n v="9.6000000000000002E-2"/>
    <n v="0"/>
    <n v="0"/>
    <n v="0"/>
    <n v="0"/>
    <n v="0.04"/>
    <n v="0"/>
    <n v="0.85000000000000009"/>
    <n v="0"/>
    <n v="2847"/>
    <n v="0"/>
    <n v="1.2252984126193028E-2"/>
    <n v="0.12252984126193028"/>
    <n v="0.12252984126193028"/>
    <n v="0"/>
  </r>
  <r>
    <s v="教培"/>
    <s v="素质教育"/>
    <x v="12"/>
    <x v="3"/>
    <s v="C舞蹈培训"/>
    <x v="22"/>
    <x v="257"/>
    <x v="1"/>
    <n v="3"/>
    <n v="0"/>
    <n v="9.6000000000000002E-2"/>
    <n v="0"/>
    <n v="0"/>
    <n v="0"/>
    <n v="0"/>
    <n v="0.04"/>
    <n v="0"/>
    <n v="0.85000000000000009"/>
    <n v="0"/>
    <n v="2847"/>
    <n v="0"/>
    <n v="1.2252984126193028E-2"/>
    <n v="3.6758952378579082E-2"/>
    <n v="3.6758952378579082E-2"/>
    <n v="0"/>
  </r>
  <r>
    <s v="教培"/>
    <s v="素质教育"/>
    <x v="12"/>
    <x v="3"/>
    <s v="C舞蹈培训"/>
    <x v="4"/>
    <x v="258"/>
    <x v="1"/>
    <n v="3"/>
    <n v="0"/>
    <n v="9.6000000000000002E-2"/>
    <n v="0"/>
    <n v="0"/>
    <n v="0"/>
    <n v="0"/>
    <n v="0.04"/>
    <n v="0"/>
    <n v="0.85000000000000009"/>
    <n v="0"/>
    <n v="2847"/>
    <n v="0"/>
    <n v="1.2252984126193028E-2"/>
    <n v="3.6758952378579082E-2"/>
    <n v="3.6758952378579082E-2"/>
    <n v="0"/>
  </r>
  <r>
    <s v="教培"/>
    <s v="素质教育"/>
    <x v="12"/>
    <x v="3"/>
    <s v="C舞蹈培训"/>
    <x v="29"/>
    <x v="259"/>
    <x v="1"/>
    <n v="43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5268783174263002"/>
    <n v="0.5268783174263002"/>
    <n v="0"/>
  </r>
  <r>
    <s v="教培"/>
    <s v="素质教育"/>
    <x v="12"/>
    <x v="3"/>
    <s v="C舞蹈培训"/>
    <x v="29"/>
    <x v="260"/>
    <x v="1"/>
    <n v="26"/>
    <n v="0"/>
    <n v="9.6000000000000002E-2"/>
    <n v="0"/>
    <n v="0"/>
    <n v="0"/>
    <n v="0"/>
    <n v="0.04"/>
    <n v="0"/>
    <n v="0.85000000000000009"/>
    <n v="0"/>
    <n v="2847"/>
    <n v="0"/>
    <n v="1.2252984126193028E-2"/>
    <n v="0.3185775872810187"/>
    <n v="0.3185775872810187"/>
    <n v="0"/>
  </r>
  <r>
    <s v="教培"/>
    <s v="素质教育"/>
    <x v="12"/>
    <x v="3"/>
    <s v="C舞蹈培训"/>
    <x v="20"/>
    <x v="262"/>
    <x v="0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22"/>
    <x v="263"/>
    <x v="1"/>
    <n v="44"/>
    <n v="0"/>
    <n v="9.6000000000000002E-2"/>
    <n v="0"/>
    <n v="0"/>
    <n v="0"/>
    <n v="0"/>
    <n v="0.04"/>
    <n v="0"/>
    <n v="0.85000000000000009"/>
    <n v="0"/>
    <n v="2847"/>
    <n v="0"/>
    <n v="1.2252984126193028E-2"/>
    <n v="0.53913130155249323"/>
    <n v="0.53913130155249323"/>
    <n v="0"/>
  </r>
  <r>
    <s v="教培"/>
    <s v="素质教育"/>
    <x v="12"/>
    <x v="3"/>
    <s v="C舞蹈培训"/>
    <x v="7"/>
    <x v="264"/>
    <x v="0"/>
    <n v="72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0.88221485708589797"/>
    <n v="0.88221485708589797"/>
    <n v="8"/>
  </r>
  <r>
    <s v="教培"/>
    <s v="素质教育"/>
    <x v="12"/>
    <x v="3"/>
    <s v="C舞蹈培训"/>
    <x v="18"/>
    <x v="265"/>
    <x v="0"/>
    <n v="101"/>
    <n v="0"/>
    <n v="9.6000000000000002E-2"/>
    <n v="0"/>
    <n v="13"/>
    <n v="0"/>
    <n v="0"/>
    <n v="0.04"/>
    <n v="0.52"/>
    <n v="0.85000000000000009"/>
    <n v="0.61176470588235288"/>
    <n v="2847"/>
    <n v="1741.6941176470586"/>
    <n v="1.2252984126193028E-2"/>
    <n v="1.2375513967454959"/>
    <n v="1.2375513967454959"/>
    <n v="8"/>
  </r>
  <r>
    <s v="教培"/>
    <s v="素质教育"/>
    <x v="12"/>
    <x v="3"/>
    <s v="C舞蹈培训"/>
    <x v="2"/>
    <x v="266"/>
    <x v="1"/>
    <n v="204"/>
    <n v="0"/>
    <n v="9.6000000000000002E-2"/>
    <n v="0"/>
    <n v="16"/>
    <n v="0"/>
    <n v="0"/>
    <n v="0.04"/>
    <n v="0.64"/>
    <n v="0.85000000000000009"/>
    <n v="0.75294117647058822"/>
    <n v="2847"/>
    <n v="2143.6235294117646"/>
    <n v="1.2252984126193028E-2"/>
    <n v="2.4996087617433775"/>
    <n v="2.4996087617433775"/>
    <n v="41"/>
  </r>
  <r>
    <s v="教培"/>
    <s v="素质教育"/>
    <x v="12"/>
    <x v="3"/>
    <s v="C舞蹈培训"/>
    <x v="13"/>
    <x v="267"/>
    <x v="1"/>
    <n v="87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1.0660096189787935"/>
    <n v="1.0660096189787935"/>
    <n v="3"/>
  </r>
  <r>
    <s v="教培"/>
    <s v="素质教育"/>
    <x v="12"/>
    <x v="3"/>
    <s v="C舞蹈培训"/>
    <x v="4"/>
    <x v="268"/>
    <x v="1"/>
    <n v="82"/>
    <n v="0"/>
    <n v="9.6000000000000002E-2"/>
    <n v="0"/>
    <n v="33"/>
    <n v="0"/>
    <n v="0"/>
    <n v="0.04"/>
    <n v="1.32"/>
    <n v="0.85000000000000009"/>
    <n v="1.552941176470588"/>
    <n v="2847"/>
    <n v="4421.2235294117645"/>
    <n v="1.2252984126193028E-2"/>
    <n v="1.0047446983478283"/>
    <n v="1.0047446983478283"/>
    <n v="5"/>
  </r>
  <r>
    <s v="教培"/>
    <s v="素质教育"/>
    <x v="12"/>
    <x v="3"/>
    <s v="C舞蹈培训"/>
    <x v="21"/>
    <x v="269"/>
    <x v="1"/>
    <n v="12"/>
    <n v="0"/>
    <n v="9.6000000000000002E-2"/>
    <n v="0"/>
    <n v="0"/>
    <n v="0"/>
    <n v="0"/>
    <n v="0.04"/>
    <n v="0"/>
    <n v="0.85000000000000009"/>
    <n v="0"/>
    <n v="2847"/>
    <n v="0"/>
    <n v="1.2252984126193028E-2"/>
    <n v="0.14703580951431633"/>
    <n v="0.14703580951431633"/>
    <n v="0"/>
  </r>
  <r>
    <s v="教培"/>
    <s v="素质教育"/>
    <x v="12"/>
    <x v="3"/>
    <s v="C舞蹈培训"/>
    <x v="26"/>
    <x v="270"/>
    <x v="1"/>
    <n v="492"/>
    <n v="24"/>
    <n v="9.6000000000000002E-2"/>
    <n v="0.05"/>
    <n v="230"/>
    <n v="9"/>
    <n v="0.04"/>
    <n v="0.04"/>
    <n v="9.2000000000000011"/>
    <n v="0.85000000000000009"/>
    <n v="9.8070588235294132"/>
    <n v="2847"/>
    <n v="27920.696470588238"/>
    <n v="1.2252984126193028E-2"/>
    <n v="6.0284681900869694"/>
    <n v="2.3040000000000003"/>
    <n v="64"/>
  </r>
  <r>
    <s v="教培"/>
    <s v="素质教育"/>
    <x v="12"/>
    <x v="3"/>
    <s v="C舞蹈培训"/>
    <x v="25"/>
    <x v="271"/>
    <x v="1"/>
    <n v="24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29407161902863266"/>
    <n v="0.29407161902863266"/>
    <n v="0"/>
  </r>
  <r>
    <s v="教培"/>
    <s v="素质教育"/>
    <x v="12"/>
    <x v="3"/>
    <s v="C舞蹈培训"/>
    <x v="6"/>
    <x v="272"/>
    <x v="0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26"/>
    <x v="273"/>
    <x v="1"/>
    <n v="120"/>
    <n v="0"/>
    <n v="9.6000000000000002E-2"/>
    <n v="0"/>
    <n v="56"/>
    <n v="0"/>
    <n v="0"/>
    <n v="0.04"/>
    <n v="2.2400000000000002"/>
    <n v="0.85000000000000009"/>
    <n v="2.6352941176470588"/>
    <n v="2847"/>
    <n v="7502.6823529411768"/>
    <n v="1.2252984126193028E-2"/>
    <n v="1.4703580951431634"/>
    <n v="1.4703580951431634"/>
    <n v="22"/>
  </r>
  <r>
    <s v="教培"/>
    <s v="素质教育"/>
    <x v="12"/>
    <x v="3"/>
    <s v="C舞蹈培训"/>
    <x v="12"/>
    <x v="274"/>
    <x v="0"/>
    <n v="100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1.2252984126193027"/>
    <n v="1.2252984126193027"/>
    <n v="4"/>
  </r>
  <r>
    <s v="教培"/>
    <s v="素质教育"/>
    <x v="12"/>
    <x v="3"/>
    <s v="C舞蹈培训"/>
    <x v="5"/>
    <x v="275"/>
    <x v="0"/>
    <n v="189"/>
    <n v="0"/>
    <n v="9.6000000000000002E-2"/>
    <n v="0"/>
    <n v="79"/>
    <n v="0"/>
    <n v="0"/>
    <n v="0.04"/>
    <n v="3.16"/>
    <n v="0.85000000000000009"/>
    <n v="3.7176470588235291"/>
    <n v="2847"/>
    <n v="10584.141176470588"/>
    <n v="1.2252984126193028E-2"/>
    <n v="2.3158139998504823"/>
    <n v="2.3158139998504823"/>
    <n v="39"/>
  </r>
  <r>
    <s v="教培"/>
    <s v="素质教育"/>
    <x v="12"/>
    <x v="3"/>
    <s v="C舞蹈培训"/>
    <x v="19"/>
    <x v="276"/>
    <x v="1"/>
    <n v="78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95573276184305622"/>
    <n v="0.95573276184305622"/>
    <n v="1"/>
  </r>
  <r>
    <s v="教培"/>
    <s v="素质教育"/>
    <x v="12"/>
    <x v="3"/>
    <s v="C舞蹈培训"/>
    <x v="4"/>
    <x v="277"/>
    <x v="1"/>
    <n v="189"/>
    <n v="0"/>
    <n v="9.6000000000000002E-2"/>
    <n v="0"/>
    <n v="59"/>
    <n v="0"/>
    <n v="0"/>
    <n v="0.04"/>
    <n v="2.36"/>
    <n v="0.85000000000000009"/>
    <n v="2.7764705882352936"/>
    <n v="2847"/>
    <n v="7904.6117647058809"/>
    <n v="1.2252984126193028E-2"/>
    <n v="2.3158139998504823"/>
    <n v="2.3158139998504823"/>
    <n v="40"/>
  </r>
  <r>
    <s v="教培"/>
    <s v="素质教育"/>
    <x v="12"/>
    <x v="3"/>
    <s v="C舞蹈培训"/>
    <x v="14"/>
    <x v="278"/>
    <x v="1"/>
    <n v="225"/>
    <n v="2"/>
    <n v="9.6000000000000002E-2"/>
    <n v="0.01"/>
    <n v="36"/>
    <n v="1"/>
    <n v="0.03"/>
    <n v="0.04"/>
    <n v="1.44"/>
    <n v="0.85000000000000009"/>
    <n v="1.581176470588235"/>
    <n v="2847"/>
    <n v="4501.6094117647053"/>
    <n v="1.2252984126193028E-2"/>
    <n v="2.7569214283934311"/>
    <n v="0.94892142839343108"/>
    <n v="15"/>
  </r>
  <r>
    <s v="教培"/>
    <s v="素质教育"/>
    <x v="12"/>
    <x v="3"/>
    <s v="C舞蹈培训"/>
    <x v="3"/>
    <x v="279"/>
    <x v="0"/>
    <n v="97"/>
    <n v="0"/>
    <n v="9.6000000000000002E-2"/>
    <n v="0"/>
    <n v="26"/>
    <n v="0"/>
    <n v="0"/>
    <n v="0.04"/>
    <n v="1.04"/>
    <n v="0.85000000000000009"/>
    <n v="1.2235294117647058"/>
    <n v="2847"/>
    <n v="3483.3882352941173"/>
    <n v="1.2252984126193028E-2"/>
    <n v="1.1885394602407238"/>
    <n v="1.1885394602407238"/>
    <n v="6"/>
  </r>
  <r>
    <s v="教培"/>
    <s v="素质教育"/>
    <x v="12"/>
    <x v="3"/>
    <s v="C舞蹈培训"/>
    <x v="25"/>
    <x v="280"/>
    <x v="1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4"/>
    <x v="281"/>
    <x v="1"/>
    <n v="44"/>
    <n v="0"/>
    <n v="9.6000000000000002E-2"/>
    <n v="0"/>
    <n v="10"/>
    <n v="0"/>
    <n v="0"/>
    <n v="0.04"/>
    <n v="0.4"/>
    <n v="0.85000000000000009"/>
    <n v="0.47058823529411764"/>
    <n v="2847"/>
    <n v="1339.7647058823529"/>
    <n v="1.2252984126193028E-2"/>
    <n v="0.53913130155249323"/>
    <n v="0.53913130155249323"/>
    <n v="5"/>
  </r>
  <r>
    <s v="教培"/>
    <s v="素质教育"/>
    <x v="12"/>
    <x v="3"/>
    <s v="C舞蹈培训"/>
    <x v="5"/>
    <x v="282"/>
    <x v="0"/>
    <n v="35"/>
    <n v="0"/>
    <n v="9.6000000000000002E-2"/>
    <n v="0"/>
    <n v="4"/>
    <n v="0"/>
    <n v="0"/>
    <n v="0.04"/>
    <n v="0.16"/>
    <n v="0.85000000000000009"/>
    <n v="0.18823529411764706"/>
    <n v="2847"/>
    <n v="535.90588235294115"/>
    <n v="1.2252984126193028E-2"/>
    <n v="0.42885444441675596"/>
    <n v="0.42885444441675596"/>
    <n v="6"/>
  </r>
  <r>
    <s v="教培"/>
    <s v="素质教育"/>
    <x v="12"/>
    <x v="3"/>
    <s v="C舞蹈培训"/>
    <x v="10"/>
    <x v="283"/>
    <x v="0"/>
    <n v="184"/>
    <n v="0"/>
    <n v="9.6000000000000002E-2"/>
    <n v="0"/>
    <n v="50"/>
    <n v="0"/>
    <n v="0"/>
    <n v="0.04"/>
    <n v="2"/>
    <n v="0.85000000000000009"/>
    <n v="2.3529411764705879"/>
    <n v="2847"/>
    <n v="6698.823529411764"/>
    <n v="1.2252984126193028E-2"/>
    <n v="2.2545490792195171"/>
    <n v="2.2545490792195171"/>
    <n v="28"/>
  </r>
  <r>
    <s v="教培"/>
    <s v="素质教育"/>
    <x v="12"/>
    <x v="3"/>
    <s v="C舞蹈培训"/>
    <x v="3"/>
    <x v="284"/>
    <x v="0"/>
    <n v="166"/>
    <n v="0"/>
    <n v="9.6000000000000002E-2"/>
    <n v="0"/>
    <n v="46"/>
    <n v="0"/>
    <n v="0"/>
    <n v="0.04"/>
    <n v="1.84"/>
    <n v="0.85000000000000009"/>
    <n v="2.164705882352941"/>
    <n v="2847"/>
    <n v="6162.9176470588227"/>
    <n v="1.2252984126193028E-2"/>
    <n v="2.0339953649480425"/>
    <n v="2.0339953649480425"/>
    <n v="16"/>
  </r>
  <r>
    <s v="教培"/>
    <s v="素质教育"/>
    <x v="12"/>
    <x v="3"/>
    <s v="C舞蹈培训"/>
    <x v="6"/>
    <x v="285"/>
    <x v="0"/>
    <n v="170"/>
    <n v="0"/>
    <n v="9.6000000000000002E-2"/>
    <n v="0"/>
    <n v="28"/>
    <n v="0"/>
    <n v="0"/>
    <n v="0.04"/>
    <n v="1.1200000000000001"/>
    <n v="0.85000000000000009"/>
    <n v="1.3176470588235294"/>
    <n v="2847"/>
    <n v="3751.3411764705884"/>
    <n v="1.2252984126193028E-2"/>
    <n v="2.0830073014528145"/>
    <n v="2.0830073014528145"/>
    <n v="13"/>
  </r>
  <r>
    <s v="教培"/>
    <s v="素质教育"/>
    <x v="12"/>
    <x v="3"/>
    <s v="C舞蹈培训"/>
    <x v="6"/>
    <x v="286"/>
    <x v="0"/>
    <n v="95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1.1640334919883377"/>
    <n v="1.1640334919883377"/>
    <n v="7"/>
  </r>
  <r>
    <s v="教培"/>
    <s v="素质教育"/>
    <x v="12"/>
    <x v="3"/>
    <s v="C舞蹈培训"/>
    <x v="9"/>
    <x v="287"/>
    <x v="0"/>
    <n v="150"/>
    <n v="0"/>
    <n v="9.6000000000000002E-2"/>
    <n v="0"/>
    <n v="12"/>
    <n v="0"/>
    <n v="0"/>
    <n v="0.04"/>
    <n v="0.48"/>
    <n v="0.85000000000000009"/>
    <n v="0.56470588235294106"/>
    <n v="2847"/>
    <n v="1607.7176470588231"/>
    <n v="1.2252984126193028E-2"/>
    <n v="1.8379476189289543"/>
    <n v="1.8379476189289543"/>
    <n v="14"/>
  </r>
  <r>
    <s v="教培"/>
    <s v="素质教育"/>
    <x v="12"/>
    <x v="3"/>
    <s v="C舞蹈培训"/>
    <x v="14"/>
    <x v="288"/>
    <x v="1"/>
    <n v="377"/>
    <n v="7"/>
    <n v="9.6000000000000002E-2"/>
    <n v="0.02"/>
    <n v="44"/>
    <n v="4"/>
    <n v="0.09"/>
    <n v="0.04"/>
    <n v="4"/>
    <n v="0.85000000000000009"/>
    <n v="4.2541176470588233"/>
    <n v="2847"/>
    <n v="12111.472941176469"/>
    <n v="1.2252984126193028E-2"/>
    <n v="4.6193750155747715"/>
    <n v="0.67200000000000004"/>
    <n v="27"/>
  </r>
  <r>
    <s v="教培"/>
    <s v="素质教育"/>
    <x v="12"/>
    <x v="3"/>
    <s v="C舞蹈培训"/>
    <x v="8"/>
    <x v="289"/>
    <x v="0"/>
    <n v="67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0.82094993645493286"/>
    <n v="0.82094993645493286"/>
    <n v="7"/>
  </r>
  <r>
    <s v="教培"/>
    <s v="素质教育"/>
    <x v="12"/>
    <x v="3"/>
    <s v="C舞蹈培训"/>
    <x v="13"/>
    <x v="290"/>
    <x v="1"/>
    <n v="108"/>
    <n v="0"/>
    <n v="9.6000000000000002E-2"/>
    <n v="0"/>
    <n v="35"/>
    <n v="0"/>
    <n v="0"/>
    <n v="0.04"/>
    <n v="1.4000000000000001"/>
    <n v="0.85000000000000009"/>
    <n v="1.6470588235294117"/>
    <n v="2847"/>
    <n v="4689.1764705882351"/>
    <n v="1.2252984126193028E-2"/>
    <n v="1.3233222856288471"/>
    <n v="1.3233222856288471"/>
    <n v="25"/>
  </r>
  <r>
    <s v="教培"/>
    <s v="素质教育"/>
    <x v="12"/>
    <x v="3"/>
    <s v="C舞蹈培训"/>
    <x v="13"/>
    <x v="291"/>
    <x v="1"/>
    <n v="81"/>
    <n v="0"/>
    <n v="9.6000000000000002E-2"/>
    <n v="0"/>
    <n v="12"/>
    <n v="0"/>
    <n v="0"/>
    <n v="0.04"/>
    <n v="0.48"/>
    <n v="0.85000000000000009"/>
    <n v="0.56470588235294106"/>
    <n v="2847"/>
    <n v="1607.7176470588231"/>
    <n v="1.2252984126193028E-2"/>
    <n v="0.99249171422163529"/>
    <n v="0.99249171422163529"/>
    <n v="9"/>
  </r>
  <r>
    <s v="教培"/>
    <s v="素质教育"/>
    <x v="12"/>
    <x v="3"/>
    <s v="C舞蹈培训"/>
    <x v="10"/>
    <x v="292"/>
    <x v="0"/>
    <n v="158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1.9359714919384985"/>
    <n v="1.9359714919384985"/>
    <n v="12"/>
  </r>
  <r>
    <s v="教培"/>
    <s v="素质教育"/>
    <x v="12"/>
    <x v="3"/>
    <s v="C舞蹈培训"/>
    <x v="26"/>
    <x v="293"/>
    <x v="1"/>
    <n v="83"/>
    <n v="0"/>
    <n v="9.6000000000000002E-2"/>
    <n v="0"/>
    <n v="28"/>
    <n v="0"/>
    <n v="0"/>
    <n v="0.04"/>
    <n v="1.1200000000000001"/>
    <n v="0.85000000000000009"/>
    <n v="1.3176470588235294"/>
    <n v="2847"/>
    <n v="3751.3411764705884"/>
    <n v="1.2252984126193028E-2"/>
    <n v="1.0169976824740212"/>
    <n v="1.0169976824740212"/>
    <n v="8"/>
  </r>
  <r>
    <s v="教培"/>
    <s v="素质教育"/>
    <x v="12"/>
    <x v="3"/>
    <s v="C舞蹈培训"/>
    <x v="18"/>
    <x v="294"/>
    <x v="0"/>
    <n v="198"/>
    <n v="0"/>
    <n v="9.6000000000000002E-2"/>
    <n v="0"/>
    <n v="61"/>
    <n v="0"/>
    <n v="0"/>
    <n v="0.04"/>
    <n v="2.44"/>
    <n v="0.85000000000000009"/>
    <n v="2.8705882352941172"/>
    <n v="2847"/>
    <n v="8172.5647058823515"/>
    <n v="1.2252984126193028E-2"/>
    <n v="2.4260908569862196"/>
    <n v="2.4260908569862196"/>
    <n v="51"/>
  </r>
  <r>
    <s v="教培"/>
    <s v="素质教育"/>
    <x v="12"/>
    <x v="3"/>
    <s v="C舞蹈培训"/>
    <x v="5"/>
    <x v="295"/>
    <x v="0"/>
    <n v="143"/>
    <n v="0"/>
    <n v="9.6000000000000002E-2"/>
    <n v="0"/>
    <n v="17"/>
    <n v="0"/>
    <n v="0"/>
    <n v="0.04"/>
    <n v="0.68"/>
    <n v="0.85000000000000009"/>
    <n v="0.79999999999999993"/>
    <n v="2847"/>
    <n v="2277.6"/>
    <n v="1.2252984126193028E-2"/>
    <n v="1.752176730045603"/>
    <n v="1.752176730045603"/>
    <n v="12"/>
  </r>
  <r>
    <s v="教培"/>
    <s v="素质教育"/>
    <x v="12"/>
    <x v="3"/>
    <s v="C舞蹈培训"/>
    <x v="6"/>
    <x v="296"/>
    <x v="0"/>
    <n v="274"/>
    <n v="0"/>
    <n v="9.6000000000000002E-2"/>
    <n v="0"/>
    <n v="35"/>
    <n v="0"/>
    <n v="0"/>
    <n v="0.04"/>
    <n v="1.4000000000000001"/>
    <n v="0.85000000000000009"/>
    <n v="1.6470588235294117"/>
    <n v="2847"/>
    <n v="4689.1764705882351"/>
    <n v="1.2252984126193028E-2"/>
    <n v="3.3573176505768898"/>
    <n v="3.3573176505768898"/>
    <n v="39"/>
  </r>
  <r>
    <s v="教培"/>
    <s v="素质教育"/>
    <x v="12"/>
    <x v="3"/>
    <s v="C舞蹈培训"/>
    <x v="12"/>
    <x v="297"/>
    <x v="0"/>
    <n v="28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3430835555334048"/>
    <n v="0.3430835555334048"/>
    <n v="0"/>
  </r>
  <r>
    <s v="教培"/>
    <s v="素质教育"/>
    <x v="12"/>
    <x v="3"/>
    <s v="C舞蹈培训"/>
    <x v="31"/>
    <x v="298"/>
    <x v="1"/>
    <n v="51"/>
    <n v="1"/>
    <n v="9.6000000000000002E-2"/>
    <n v="0.02"/>
    <n v="26"/>
    <n v="1"/>
    <n v="0.04"/>
    <n v="0.04"/>
    <n v="1.04"/>
    <n v="0.85000000000000009"/>
    <n v="1.1105882352941177"/>
    <n v="2847"/>
    <n v="3161.8447058823531"/>
    <n v="1.2252984126193028E-2"/>
    <n v="0.62490219043584438"/>
    <n v="9.6000000000000002E-2"/>
    <n v="3"/>
  </r>
  <r>
    <s v="教培"/>
    <s v="素质教育"/>
    <x v="12"/>
    <x v="3"/>
    <s v="C舞蹈培训"/>
    <x v="16"/>
    <x v="299"/>
    <x v="1"/>
    <n v="225"/>
    <n v="0"/>
    <n v="9.6000000000000002E-2"/>
    <n v="0"/>
    <n v="32"/>
    <n v="0"/>
    <n v="0"/>
    <n v="0.04"/>
    <n v="1.28"/>
    <n v="0.85000000000000009"/>
    <n v="1.5058823529411764"/>
    <n v="2847"/>
    <n v="4287.2470588235292"/>
    <n v="1.2252984126193028E-2"/>
    <n v="2.7569214283934311"/>
    <n v="2.7569214283934311"/>
    <n v="16"/>
  </r>
  <r>
    <s v="教培"/>
    <s v="素质教育"/>
    <x v="12"/>
    <x v="3"/>
    <s v="C舞蹈培训"/>
    <x v="7"/>
    <x v="300"/>
    <x v="0"/>
    <n v="142"/>
    <n v="8"/>
    <n v="9.6000000000000002E-2"/>
    <n v="0.06"/>
    <n v="7"/>
    <n v="1"/>
    <n v="0.14000000000000001"/>
    <n v="0.04"/>
    <n v="1"/>
    <n v="0.85000000000000009"/>
    <n v="1.0635294117647058"/>
    <n v="2847"/>
    <n v="3027.8682352941173"/>
    <n v="1.2252984126193028E-2"/>
    <n v="1.7399237459194099"/>
    <n v="0.76800000000000002"/>
    <n v="4"/>
  </r>
  <r>
    <s v="教培"/>
    <s v="素质教育"/>
    <x v="12"/>
    <x v="3"/>
    <s v="C舞蹈培训"/>
    <x v="27"/>
    <x v="301"/>
    <x v="1"/>
    <n v="362"/>
    <n v="0"/>
    <n v="9.6000000000000002E-2"/>
    <n v="0"/>
    <n v="110"/>
    <n v="0"/>
    <n v="0"/>
    <n v="0.04"/>
    <n v="4.4000000000000004"/>
    <n v="0.85000000000000009"/>
    <n v="5.1764705882352944"/>
    <n v="2847"/>
    <n v="14737.411764705883"/>
    <n v="1.2252984126193028E-2"/>
    <n v="4.4355802536818763"/>
    <n v="4.4355802536818763"/>
    <n v="67"/>
  </r>
  <r>
    <s v="教培"/>
    <s v="素质教育"/>
    <x v="12"/>
    <x v="3"/>
    <s v="C舞蹈培训"/>
    <x v="7"/>
    <x v="302"/>
    <x v="0"/>
    <n v="69"/>
    <n v="0"/>
    <n v="9.6000000000000002E-2"/>
    <n v="0"/>
    <n v="1"/>
    <n v="0"/>
    <n v="0"/>
    <n v="0.04"/>
    <n v="0.04"/>
    <n v="0.85000000000000009"/>
    <n v="4.7058823529411764E-2"/>
    <n v="2847"/>
    <n v="133.97647058823529"/>
    <n v="1.2252984126193028E-2"/>
    <n v="0.84545590470731891"/>
    <n v="0.84545590470731891"/>
    <n v="1"/>
  </r>
  <r>
    <s v="教培"/>
    <s v="素质教育"/>
    <x v="12"/>
    <x v="3"/>
    <s v="C舞蹈培训"/>
    <x v="4"/>
    <x v="303"/>
    <x v="1"/>
    <n v="48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58814323805726532"/>
    <n v="0.58814323805726532"/>
    <n v="5"/>
  </r>
  <r>
    <s v="教培"/>
    <s v="素质教育"/>
    <x v="12"/>
    <x v="3"/>
    <s v="C舞蹈培训"/>
    <x v="8"/>
    <x v="304"/>
    <x v="0"/>
    <n v="295"/>
    <n v="0"/>
    <n v="9.6000000000000002E-2"/>
    <n v="0"/>
    <n v="76"/>
    <n v="0"/>
    <n v="0"/>
    <n v="0.04"/>
    <n v="3.04"/>
    <n v="0.85000000000000009"/>
    <n v="3.5764705882352938"/>
    <n v="2847"/>
    <n v="10182.211764705882"/>
    <n v="1.2252984126193028E-2"/>
    <n v="3.6146303172269434"/>
    <n v="3.6146303172269434"/>
    <n v="43"/>
  </r>
  <r>
    <s v="教培"/>
    <s v="素质教育"/>
    <x v="12"/>
    <x v="3"/>
    <s v="C舞蹈培训"/>
    <x v="24"/>
    <x v="305"/>
    <x v="1"/>
    <n v="119"/>
    <n v="0"/>
    <n v="9.6000000000000002E-2"/>
    <n v="0"/>
    <n v="28"/>
    <n v="0"/>
    <n v="0"/>
    <n v="0.04"/>
    <n v="1.1200000000000001"/>
    <n v="0.85000000000000009"/>
    <n v="1.3176470588235294"/>
    <n v="2847"/>
    <n v="3751.3411764705884"/>
    <n v="1.2252984126193028E-2"/>
    <n v="1.4581051110169703"/>
    <n v="1.4581051110169703"/>
    <n v="3"/>
  </r>
  <r>
    <s v="教培"/>
    <s v="素质教育"/>
    <x v="12"/>
    <x v="3"/>
    <s v="C舞蹈培训"/>
    <x v="29"/>
    <x v="306"/>
    <x v="1"/>
    <n v="23"/>
    <n v="0"/>
    <n v="9.6000000000000002E-2"/>
    <n v="0"/>
    <n v="0"/>
    <n v="0"/>
    <n v="0"/>
    <n v="0.04"/>
    <n v="0"/>
    <n v="0.85000000000000009"/>
    <n v="0"/>
    <n v="2847"/>
    <n v="0"/>
    <n v="1.2252984126193028E-2"/>
    <n v="0.28181863490243964"/>
    <n v="0.28181863490243964"/>
    <n v="0"/>
  </r>
  <r>
    <s v="教培"/>
    <s v="素质教育"/>
    <x v="12"/>
    <x v="3"/>
    <s v="C舞蹈培训"/>
    <x v="13"/>
    <x v="307"/>
    <x v="1"/>
    <n v="69"/>
    <n v="0"/>
    <n v="9.6000000000000002E-2"/>
    <n v="0"/>
    <n v="10"/>
    <n v="0"/>
    <n v="0"/>
    <n v="0.04"/>
    <n v="0.4"/>
    <n v="0.85000000000000009"/>
    <n v="0.47058823529411764"/>
    <n v="2847"/>
    <n v="1339.7647058823529"/>
    <n v="1.2252984126193028E-2"/>
    <n v="0.84545590470731891"/>
    <n v="0.84545590470731891"/>
    <n v="6"/>
  </r>
  <r>
    <s v="教培"/>
    <s v="素质教育"/>
    <x v="12"/>
    <x v="3"/>
    <s v="C舞蹈培训"/>
    <x v="4"/>
    <x v="308"/>
    <x v="1"/>
    <n v="86"/>
    <n v="0"/>
    <n v="9.6000000000000002E-2"/>
    <n v="0"/>
    <n v="17"/>
    <n v="0"/>
    <n v="0"/>
    <n v="0.04"/>
    <n v="0.68"/>
    <n v="0.85000000000000009"/>
    <n v="0.79999999999999993"/>
    <n v="2847"/>
    <n v="2277.6"/>
    <n v="1.2252984126193028E-2"/>
    <n v="1.0537566348526004"/>
    <n v="1.0537566348526004"/>
    <n v="15"/>
  </r>
  <r>
    <s v="教培"/>
    <s v="素质教育"/>
    <x v="12"/>
    <x v="3"/>
    <s v="C舞蹈培训"/>
    <x v="23"/>
    <x v="309"/>
    <x v="1"/>
    <n v="238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2.9162102220339405"/>
    <n v="2.9162102220339405"/>
    <n v="19"/>
  </r>
  <r>
    <s v="教培"/>
    <s v="素质教育"/>
    <x v="12"/>
    <x v="3"/>
    <s v="C舞蹈培训"/>
    <x v="2"/>
    <x v="310"/>
    <x v="1"/>
    <n v="206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2.5241147299957638"/>
    <n v="2.5241147299957638"/>
    <n v="21"/>
  </r>
  <r>
    <s v="教培"/>
    <s v="素质教育"/>
    <x v="12"/>
    <x v="3"/>
    <s v="C舞蹈培训"/>
    <x v="12"/>
    <x v="311"/>
    <x v="0"/>
    <n v="6"/>
    <n v="0"/>
    <n v="9.6000000000000002E-2"/>
    <n v="0"/>
    <n v="0"/>
    <n v="0"/>
    <n v="0"/>
    <n v="0.04"/>
    <n v="0"/>
    <n v="0.85000000000000009"/>
    <n v="0"/>
    <n v="2847"/>
    <n v="0"/>
    <n v="1.2252984126193028E-2"/>
    <n v="7.3517904757158165E-2"/>
    <n v="7.3517904757158165E-2"/>
    <n v="0"/>
  </r>
  <r>
    <s v="教培"/>
    <s v="素质教育"/>
    <x v="12"/>
    <x v="3"/>
    <s v="C舞蹈培训"/>
    <x v="29"/>
    <x v="312"/>
    <x v="1"/>
    <n v="64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0.78419098407635379"/>
    <n v="0.78419098407635379"/>
    <n v="1"/>
  </r>
  <r>
    <s v="教培"/>
    <s v="素质教育"/>
    <x v="12"/>
    <x v="3"/>
    <s v="C舞蹈培训"/>
    <x v="24"/>
    <x v="313"/>
    <x v="1"/>
    <n v="107"/>
    <n v="0"/>
    <n v="9.6000000000000002E-2"/>
    <n v="0"/>
    <n v="36"/>
    <n v="0"/>
    <n v="0"/>
    <n v="0.04"/>
    <n v="1.44"/>
    <n v="0.85000000000000009"/>
    <n v="1.6941176470588233"/>
    <n v="2847"/>
    <n v="4823.1529411764695"/>
    <n v="1.2252984126193028E-2"/>
    <n v="1.311069301502654"/>
    <n v="1.311069301502654"/>
    <n v="1"/>
  </r>
  <r>
    <s v="教培"/>
    <s v="素质教育"/>
    <x v="12"/>
    <x v="3"/>
    <s v="C舞蹈培训"/>
    <x v="4"/>
    <x v="314"/>
    <x v="1"/>
    <n v="49"/>
    <n v="0"/>
    <n v="9.6000000000000002E-2"/>
    <n v="0"/>
    <n v="16"/>
    <n v="0"/>
    <n v="0"/>
    <n v="0.04"/>
    <n v="0.64"/>
    <n v="0.85000000000000009"/>
    <n v="0.75294117647058822"/>
    <n v="2847"/>
    <n v="2143.6235294117646"/>
    <n v="1.2252984126193028E-2"/>
    <n v="0.60039622218345834"/>
    <n v="0.60039622218345834"/>
    <n v="5"/>
  </r>
  <r>
    <s v="教培"/>
    <s v="素质教育"/>
    <x v="12"/>
    <x v="3"/>
    <s v="C舞蹈培训"/>
    <x v="27"/>
    <x v="315"/>
    <x v="1"/>
    <n v="285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3.4921004759650129"/>
    <n v="3.4921004759650129"/>
    <n v="24"/>
  </r>
  <r>
    <s v="教培"/>
    <s v="素质教育"/>
    <x v="12"/>
    <x v="3"/>
    <s v="C舞蹈培训"/>
    <x v="26"/>
    <x v="316"/>
    <x v="1"/>
    <n v="248"/>
    <n v="0"/>
    <n v="9.6000000000000002E-2"/>
    <n v="0"/>
    <n v="32"/>
    <n v="0"/>
    <n v="0"/>
    <n v="0.04"/>
    <n v="1.28"/>
    <n v="0.85000000000000009"/>
    <n v="1.5058823529411764"/>
    <n v="2847"/>
    <n v="4287.2470588235292"/>
    <n v="1.2252984126193028E-2"/>
    <n v="3.038740063295871"/>
    <n v="3.038740063295871"/>
    <n v="25"/>
  </r>
  <r>
    <s v="教培"/>
    <s v="素质教育"/>
    <x v="12"/>
    <x v="3"/>
    <s v="C舞蹈培训"/>
    <x v="30"/>
    <x v="317"/>
    <x v="2"/>
    <n v="1"/>
    <n v="0"/>
    <n v="9.6000000000000002E-2"/>
    <n v="0"/>
    <n v="0"/>
    <n v="0"/>
    <n v="0"/>
    <n v="0.04"/>
    <n v="0"/>
    <n v="0.85000000000000009"/>
    <n v="0"/>
    <n v="2847"/>
    <n v="0"/>
    <n v="1.2252984126193028E-2"/>
    <n v="1.2252984126193028E-2"/>
    <n v="1.2252984126193028E-2"/>
    <n v="0"/>
  </r>
  <r>
    <s v="教培"/>
    <s v="素质教育"/>
    <x v="12"/>
    <x v="3"/>
    <s v="C舞蹈培训"/>
    <x v="26"/>
    <x v="318"/>
    <x v="1"/>
    <n v="380"/>
    <n v="0"/>
    <n v="9.6000000000000002E-2"/>
    <n v="0"/>
    <n v="95"/>
    <n v="0"/>
    <n v="0"/>
    <n v="0.04"/>
    <n v="3.8000000000000003"/>
    <n v="0.85000000000000009"/>
    <n v="4.4705882352941178"/>
    <n v="2847"/>
    <n v="12727.764705882353"/>
    <n v="1.2252984126193028E-2"/>
    <n v="4.6561339679533509"/>
    <n v="4.6561339679533509"/>
    <n v="37"/>
  </r>
  <r>
    <s v="教培"/>
    <s v="素质教育"/>
    <x v="12"/>
    <x v="3"/>
    <s v="C舞蹈培训"/>
    <x v="18"/>
    <x v="319"/>
    <x v="0"/>
    <n v="193"/>
    <n v="0"/>
    <n v="9.6000000000000002E-2"/>
    <n v="0"/>
    <n v="40"/>
    <n v="0"/>
    <n v="0"/>
    <n v="0.04"/>
    <n v="1.6"/>
    <n v="0.85000000000000009"/>
    <n v="1.8823529411764706"/>
    <n v="2847"/>
    <n v="5359.0588235294117"/>
    <n v="1.2252984126193028E-2"/>
    <n v="2.3648259363552544"/>
    <n v="2.3648259363552544"/>
    <n v="13"/>
  </r>
  <r>
    <s v="教培"/>
    <s v="素质教育"/>
    <x v="12"/>
    <x v="3"/>
    <s v="C舞蹈培训"/>
    <x v="18"/>
    <x v="320"/>
    <x v="0"/>
    <n v="156"/>
    <n v="0"/>
    <n v="9.6000000000000002E-2"/>
    <n v="0"/>
    <n v="33"/>
    <n v="0"/>
    <n v="0"/>
    <n v="0.04"/>
    <n v="1.32"/>
    <n v="0.85000000000000009"/>
    <n v="1.552941176470588"/>
    <n v="2847"/>
    <n v="4421.2235294117645"/>
    <n v="1.2252984126193028E-2"/>
    <n v="1.9114655236861124"/>
    <n v="1.9114655236861124"/>
    <n v="13"/>
  </r>
  <r>
    <s v="教培"/>
    <s v="素质教育"/>
    <x v="12"/>
    <x v="3"/>
    <s v="C舞蹈培训"/>
    <x v="24"/>
    <x v="321"/>
    <x v="1"/>
    <n v="77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0.9434797777168632"/>
    <n v="0.9434797777168632"/>
    <n v="3"/>
  </r>
  <r>
    <s v="教培"/>
    <s v="素质教育"/>
    <x v="12"/>
    <x v="3"/>
    <s v="C舞蹈培训"/>
    <x v="6"/>
    <x v="322"/>
    <x v="0"/>
    <n v="49"/>
    <n v="0"/>
    <n v="9.6000000000000002E-2"/>
    <n v="0"/>
    <n v="13"/>
    <n v="0"/>
    <n v="0"/>
    <n v="0.04"/>
    <n v="0.52"/>
    <n v="0.85000000000000009"/>
    <n v="0.61176470588235288"/>
    <n v="2847"/>
    <n v="1741.6941176470586"/>
    <n v="1.2252984126193028E-2"/>
    <n v="0.60039622218345834"/>
    <n v="0.60039622218345834"/>
    <n v="5"/>
  </r>
  <r>
    <s v="教培"/>
    <s v="素质教育"/>
    <x v="12"/>
    <x v="3"/>
    <s v="C舞蹈培训"/>
    <x v="22"/>
    <x v="323"/>
    <x v="1"/>
    <n v="46"/>
    <n v="0"/>
    <n v="9.6000000000000002E-2"/>
    <n v="0"/>
    <n v="0"/>
    <n v="0"/>
    <n v="0"/>
    <n v="0.04"/>
    <n v="0"/>
    <n v="0.85000000000000009"/>
    <n v="0"/>
    <n v="2847"/>
    <n v="0"/>
    <n v="1.2252984126193028E-2"/>
    <n v="0.56363726980487927"/>
    <n v="0.56363726980487927"/>
    <n v="0"/>
  </r>
  <r>
    <s v="教培"/>
    <s v="素质教育"/>
    <x v="12"/>
    <x v="3"/>
    <s v="C舞蹈培训"/>
    <x v="5"/>
    <x v="324"/>
    <x v="0"/>
    <n v="555"/>
    <n v="0"/>
    <n v="9.6000000000000002E-2"/>
    <n v="0"/>
    <n v="233"/>
    <n v="0"/>
    <n v="0"/>
    <n v="0.04"/>
    <n v="9.32"/>
    <n v="0.85000000000000009"/>
    <n v="10.96470588235294"/>
    <n v="2847"/>
    <n v="31216.517647058819"/>
    <n v="1.2252984126193028E-2"/>
    <n v="6.8004061900371306"/>
    <n v="6.8004061900371306"/>
    <n v="101"/>
  </r>
  <r>
    <s v="教培"/>
    <s v="素质教育"/>
    <x v="12"/>
    <x v="3"/>
    <s v="C舞蹈培训"/>
    <x v="22"/>
    <x v="325"/>
    <x v="1"/>
    <n v="10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12252984126193028"/>
    <n v="0.12252984126193028"/>
    <n v="0"/>
  </r>
  <r>
    <s v="教培"/>
    <s v="素质教育"/>
    <x v="12"/>
    <x v="3"/>
    <s v="C舞蹈培训"/>
    <x v="7"/>
    <x v="326"/>
    <x v="0"/>
    <n v="76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0.93122679359067018"/>
    <n v="0.93122679359067018"/>
    <n v="6"/>
  </r>
  <r>
    <s v="教培"/>
    <s v="素质教育"/>
    <x v="12"/>
    <x v="3"/>
    <s v="C舞蹈培训"/>
    <x v="13"/>
    <x v="327"/>
    <x v="1"/>
    <n v="79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0.96798574596924924"/>
    <n v="0.96798574596924924"/>
    <n v="3"/>
  </r>
  <r>
    <s v="教培"/>
    <s v="素质教育"/>
    <x v="12"/>
    <x v="3"/>
    <s v="C舞蹈培训"/>
    <x v="25"/>
    <x v="328"/>
    <x v="1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27"/>
    <x v="329"/>
    <x v="1"/>
    <n v="113"/>
    <n v="0"/>
    <n v="9.6000000000000002E-2"/>
    <n v="0"/>
    <n v="9"/>
    <n v="0"/>
    <n v="0"/>
    <n v="0.04"/>
    <n v="0.36"/>
    <n v="0.85000000000000009"/>
    <n v="0.42352941176470582"/>
    <n v="2847"/>
    <n v="1205.7882352941174"/>
    <n v="1.2252984126193028E-2"/>
    <n v="1.3845872062598121"/>
    <n v="1.3845872062598121"/>
    <n v="4"/>
  </r>
  <r>
    <s v="教培"/>
    <s v="素质教育"/>
    <x v="12"/>
    <x v="3"/>
    <s v="C舞蹈培训"/>
    <x v="15"/>
    <x v="330"/>
    <x v="1"/>
    <n v="24"/>
    <n v="0"/>
    <n v="9.6000000000000002E-2"/>
    <n v="0"/>
    <n v="0"/>
    <n v="0"/>
    <n v="0"/>
    <n v="0.04"/>
    <n v="0"/>
    <n v="0.85000000000000009"/>
    <n v="0"/>
    <n v="2847"/>
    <n v="0"/>
    <n v="1.2252984126193028E-2"/>
    <n v="0.29407161902863266"/>
    <n v="0.29407161902863266"/>
    <n v="0"/>
  </r>
  <r>
    <s v="教培"/>
    <s v="素质教育"/>
    <x v="12"/>
    <x v="3"/>
    <s v="C舞蹈培训"/>
    <x v="10"/>
    <x v="331"/>
    <x v="0"/>
    <n v="37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45336041266914201"/>
    <n v="0.45336041266914201"/>
    <n v="3"/>
  </r>
  <r>
    <s v="教培"/>
    <s v="素质教育"/>
    <x v="12"/>
    <x v="3"/>
    <s v="C舞蹈培训"/>
    <x v="21"/>
    <x v="332"/>
    <x v="1"/>
    <n v="151"/>
    <n v="0"/>
    <n v="9.6000000000000002E-2"/>
    <n v="0"/>
    <n v="100"/>
    <n v="0"/>
    <n v="0"/>
    <n v="0.04"/>
    <n v="4"/>
    <n v="0.85000000000000009"/>
    <n v="4.7058823529411757"/>
    <n v="2847"/>
    <n v="13397.647058823528"/>
    <n v="1.2252984126193028E-2"/>
    <n v="1.8502006030551472"/>
    <n v="1.8502006030551472"/>
    <n v="11"/>
  </r>
  <r>
    <s v="教培"/>
    <s v="素质教育"/>
    <x v="12"/>
    <x v="3"/>
    <s v="C舞蹈培训"/>
    <x v="24"/>
    <x v="333"/>
    <x v="1"/>
    <n v="47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0.57589025393107229"/>
    <n v="0.57589025393107229"/>
    <n v="1"/>
  </r>
  <r>
    <s v="教培"/>
    <s v="素质教育"/>
    <x v="12"/>
    <x v="3"/>
    <s v="C舞蹈培训"/>
    <x v="13"/>
    <x v="334"/>
    <x v="1"/>
    <n v="109"/>
    <n v="0"/>
    <n v="9.6000000000000002E-2"/>
    <n v="0"/>
    <n v="26"/>
    <n v="0"/>
    <n v="0"/>
    <n v="0.04"/>
    <n v="1.04"/>
    <n v="0.85000000000000009"/>
    <n v="1.2235294117647058"/>
    <n v="2847"/>
    <n v="3483.3882352941173"/>
    <n v="1.2252984126193028E-2"/>
    <n v="1.33557526975504"/>
    <n v="1.33557526975504"/>
    <n v="4"/>
  </r>
  <r>
    <s v="教培"/>
    <s v="素质教育"/>
    <x v="12"/>
    <x v="3"/>
    <s v="C舞蹈培训"/>
    <x v="2"/>
    <x v="335"/>
    <x v="1"/>
    <n v="135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1.6541528570360589"/>
    <n v="1.6541528570360589"/>
    <n v="31"/>
  </r>
  <r>
    <s v="教培"/>
    <s v="素质教育"/>
    <x v="12"/>
    <x v="3"/>
    <s v="C舞蹈培训"/>
    <x v="29"/>
    <x v="336"/>
    <x v="1"/>
    <n v="543"/>
    <n v="4"/>
    <n v="9.6000000000000002E-2"/>
    <n v="0.01"/>
    <n v="288"/>
    <n v="4"/>
    <n v="0.01"/>
    <n v="0.04"/>
    <n v="11.52"/>
    <n v="0.85000000000000009"/>
    <n v="13.101176470588234"/>
    <n v="2847"/>
    <n v="37299.049411764703"/>
    <n v="1.2252984126193028E-2"/>
    <n v="6.6533703805228139"/>
    <n v="3.0373703805228138"/>
    <n v="62"/>
  </r>
  <r>
    <s v="教培"/>
    <s v="素质教育"/>
    <x v="12"/>
    <x v="3"/>
    <s v="C舞蹈培训"/>
    <x v="23"/>
    <x v="337"/>
    <x v="1"/>
    <n v="93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1.1395275237359517"/>
    <n v="1.1395275237359517"/>
    <n v="4"/>
  </r>
  <r>
    <s v="教培"/>
    <s v="素质教育"/>
    <x v="12"/>
    <x v="3"/>
    <s v="C舞蹈培训"/>
    <x v="13"/>
    <x v="338"/>
    <x v="1"/>
    <n v="48"/>
    <n v="0"/>
    <n v="9.6000000000000002E-2"/>
    <n v="0"/>
    <n v="4"/>
    <n v="0"/>
    <n v="0"/>
    <n v="0.04"/>
    <n v="0.16"/>
    <n v="0.85000000000000009"/>
    <n v="0.18823529411764706"/>
    <n v="2847"/>
    <n v="535.90588235294115"/>
    <n v="1.2252984126193028E-2"/>
    <n v="0.58814323805726532"/>
    <n v="0.58814323805726532"/>
    <n v="4"/>
  </r>
  <r>
    <s v="教培"/>
    <s v="素质教育"/>
    <x v="12"/>
    <x v="3"/>
    <s v="C舞蹈培训"/>
    <x v="10"/>
    <x v="339"/>
    <x v="0"/>
    <n v="323"/>
    <n v="0"/>
    <n v="9.6000000000000002E-2"/>
    <n v="0"/>
    <n v="14"/>
    <n v="0"/>
    <n v="0"/>
    <n v="0.04"/>
    <n v="0.56000000000000005"/>
    <n v="0.85000000000000009"/>
    <n v="0.6588235294117647"/>
    <n v="2847"/>
    <n v="1875.6705882352942"/>
    <n v="1.2252984126193028E-2"/>
    <n v="3.957713872760348"/>
    <n v="3.957713872760348"/>
    <n v="27"/>
  </r>
  <r>
    <s v="教培"/>
    <s v="素质教育"/>
    <x v="12"/>
    <x v="3"/>
    <s v="C舞蹈培训"/>
    <x v="7"/>
    <x v="340"/>
    <x v="0"/>
    <n v="31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0.37984250791198387"/>
    <n v="0.37984250791198387"/>
    <n v="2"/>
  </r>
  <r>
    <s v="教培"/>
    <s v="素质教育"/>
    <x v="12"/>
    <x v="3"/>
    <s v="C舞蹈培训"/>
    <x v="3"/>
    <x v="341"/>
    <x v="0"/>
    <n v="96"/>
    <n v="0"/>
    <n v="9.6000000000000002E-2"/>
    <n v="0"/>
    <n v="24"/>
    <n v="0"/>
    <n v="0"/>
    <n v="0.04"/>
    <n v="0.96"/>
    <n v="0.85000000000000009"/>
    <n v="1.1294117647058821"/>
    <n v="2847"/>
    <n v="3215.4352941176462"/>
    <n v="1.2252984126193028E-2"/>
    <n v="1.1762864761145306"/>
    <n v="1.1762864761145306"/>
    <n v="8"/>
  </r>
  <r>
    <s v="教培"/>
    <s v="素质教育"/>
    <x v="12"/>
    <x v="3"/>
    <s v="C舞蹈培训"/>
    <x v="23"/>
    <x v="342"/>
    <x v="1"/>
    <n v="23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28181863490243964"/>
    <n v="0.28181863490243964"/>
    <n v="2"/>
  </r>
  <r>
    <s v="教培"/>
    <s v="素质教育"/>
    <x v="12"/>
    <x v="3"/>
    <s v="C舞蹈培训"/>
    <x v="25"/>
    <x v="343"/>
    <x v="1"/>
    <n v="38"/>
    <n v="0"/>
    <n v="9.6000000000000002E-2"/>
    <n v="0"/>
    <n v="7"/>
    <n v="0"/>
    <n v="0"/>
    <n v="0.04"/>
    <n v="0.28000000000000003"/>
    <n v="0.85000000000000009"/>
    <n v="0.32941176470588235"/>
    <n v="2847"/>
    <n v="937.83529411764709"/>
    <n v="1.2252984126193028E-2"/>
    <n v="0.46561339679533509"/>
    <n v="0.46561339679533509"/>
    <n v="0"/>
  </r>
  <r>
    <s v="教培"/>
    <s v="素质教育"/>
    <x v="12"/>
    <x v="3"/>
    <s v="C舞蹈培训"/>
    <x v="25"/>
    <x v="344"/>
    <x v="1"/>
    <n v="2"/>
    <n v="0"/>
    <n v="9.6000000000000002E-2"/>
    <n v="0"/>
    <n v="0"/>
    <n v="0"/>
    <n v="0"/>
    <n v="0.04"/>
    <n v="0"/>
    <n v="0.85000000000000009"/>
    <n v="0"/>
    <n v="2847"/>
    <n v="0"/>
    <n v="1.2252984126193028E-2"/>
    <n v="2.4505968252386056E-2"/>
    <n v="2.4505968252386056E-2"/>
    <n v="0"/>
  </r>
  <r>
    <s v="教培"/>
    <s v="素质教育"/>
    <x v="12"/>
    <x v="3"/>
    <s v="C舞蹈培训"/>
    <x v="4"/>
    <x v="345"/>
    <x v="1"/>
    <n v="10"/>
    <n v="0"/>
    <n v="9.6000000000000002E-2"/>
    <n v="0"/>
    <n v="0"/>
    <n v="0"/>
    <n v="0"/>
    <n v="0.04"/>
    <n v="0"/>
    <n v="0.85000000000000009"/>
    <n v="0"/>
    <n v="2847"/>
    <n v="0"/>
    <n v="1.2252984126193028E-2"/>
    <n v="0.12252984126193028"/>
    <n v="0.12252984126193028"/>
    <n v="0"/>
  </r>
  <r>
    <s v="教培"/>
    <s v="素质教育"/>
    <x v="12"/>
    <x v="3"/>
    <s v="C舞蹈培训"/>
    <x v="24"/>
    <x v="346"/>
    <x v="1"/>
    <n v="5"/>
    <n v="0"/>
    <n v="9.6000000000000002E-2"/>
    <n v="0"/>
    <n v="0"/>
    <n v="0"/>
    <n v="0"/>
    <n v="0.04"/>
    <n v="0"/>
    <n v="0.85000000000000009"/>
    <n v="0"/>
    <n v="2847"/>
    <n v="0"/>
    <n v="1.2252984126193028E-2"/>
    <n v="6.1264920630965142E-2"/>
    <n v="6.1264920630965142E-2"/>
    <n v="0"/>
  </r>
  <r>
    <s v="教培"/>
    <s v="素质教育"/>
    <x v="12"/>
    <x v="3"/>
    <s v="C舞蹈培训"/>
    <x v="25"/>
    <x v="347"/>
    <x v="1"/>
    <n v="8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9.8023873009544224E-2"/>
    <n v="9.8023873009544224E-2"/>
    <n v="0"/>
  </r>
  <r>
    <s v="教培"/>
    <s v="素质教育"/>
    <x v="12"/>
    <x v="3"/>
    <s v="C舞蹈培训"/>
    <x v="30"/>
    <x v="348"/>
    <x v="2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22"/>
    <x v="349"/>
    <x v="1"/>
    <n v="75"/>
    <n v="0"/>
    <n v="9.6000000000000002E-2"/>
    <n v="0"/>
    <n v="0"/>
    <n v="0"/>
    <n v="0"/>
    <n v="0.04"/>
    <n v="0"/>
    <n v="0.85000000000000009"/>
    <n v="0"/>
    <n v="2847"/>
    <n v="0"/>
    <n v="1.2252984126193028E-2"/>
    <n v="0.91897380946447715"/>
    <n v="0.91897380946447715"/>
    <n v="0"/>
  </r>
  <r>
    <s v="教培"/>
    <s v="素质教育"/>
    <x v="12"/>
    <x v="3"/>
    <s v="C舞蹈培训"/>
    <x v="20"/>
    <x v="350"/>
    <x v="0"/>
    <n v="18"/>
    <n v="0"/>
    <n v="9.6000000000000002E-2"/>
    <n v="0"/>
    <n v="0"/>
    <n v="0"/>
    <n v="0"/>
    <n v="0.04"/>
    <n v="0"/>
    <n v="0.85000000000000009"/>
    <n v="0"/>
    <n v="2847"/>
    <n v="0"/>
    <n v="1.2252984126193028E-2"/>
    <n v="0.22055371427147449"/>
    <n v="0.22055371427147449"/>
    <n v="0"/>
  </r>
  <r>
    <s v="教培"/>
    <s v="素质教育"/>
    <x v="12"/>
    <x v="3"/>
    <s v="C舞蹈培训"/>
    <x v="6"/>
    <x v="351"/>
    <x v="0"/>
    <n v="46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56363726980487927"/>
    <n v="0.56363726980487927"/>
    <n v="6"/>
  </r>
  <r>
    <s v="教培"/>
    <s v="素质教育"/>
    <x v="12"/>
    <x v="3"/>
    <s v="C舞蹈培训"/>
    <x v="4"/>
    <x v="352"/>
    <x v="1"/>
    <n v="39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0.47786638092152811"/>
    <n v="0.47786638092152811"/>
    <n v="0"/>
  </r>
  <r>
    <s v="教培"/>
    <s v="素质教育"/>
    <x v="12"/>
    <x v="3"/>
    <s v="C舞蹈培训"/>
    <x v="13"/>
    <x v="353"/>
    <x v="1"/>
    <n v="163"/>
    <n v="31"/>
    <n v="9.6000000000000002E-2"/>
    <n v="0.19"/>
    <n v="24"/>
    <n v="4"/>
    <n v="0.17"/>
    <n v="0.04"/>
    <n v="4"/>
    <n v="0.85000000000000009"/>
    <n v="4.2541176470588233"/>
    <n v="2847"/>
    <n v="12111.472941176469"/>
    <n v="1.2252984126193028E-2"/>
    <n v="1.9972364125694635"/>
    <n v="2.976"/>
    <n v="28"/>
  </r>
  <r>
    <s v="教培"/>
    <s v="素质教育"/>
    <x v="12"/>
    <x v="3"/>
    <s v="C舞蹈培训"/>
    <x v="3"/>
    <x v="354"/>
    <x v="0"/>
    <n v="77"/>
    <n v="0"/>
    <n v="9.6000000000000002E-2"/>
    <n v="0"/>
    <n v="6"/>
    <n v="0"/>
    <n v="0"/>
    <n v="0.04"/>
    <n v="0.24"/>
    <n v="0.85000000000000009"/>
    <n v="0.28235294117647053"/>
    <n v="2847"/>
    <n v="803.85882352941155"/>
    <n v="1.2252984126193028E-2"/>
    <n v="0.9434797777168632"/>
    <n v="0.9434797777168632"/>
    <n v="4"/>
  </r>
  <r>
    <s v="教培"/>
    <s v="素质教育"/>
    <x v="12"/>
    <x v="3"/>
    <s v="C舞蹈培训"/>
    <x v="33"/>
    <x v="355"/>
    <x v="2"/>
    <n v="306"/>
    <n v="0"/>
    <n v="9.6000000000000002E-2"/>
    <n v="0"/>
    <n v="25"/>
    <n v="0"/>
    <n v="0"/>
    <n v="0.04"/>
    <n v="1"/>
    <n v="0.85000000000000009"/>
    <n v="1.1764705882352939"/>
    <n v="2847"/>
    <n v="3349.411764705882"/>
    <n v="1.2252984126193028E-2"/>
    <n v="3.7494131426150665"/>
    <n v="3.7494131426150665"/>
    <n v="0"/>
  </r>
  <r>
    <s v="教培"/>
    <s v="素质教育"/>
    <x v="12"/>
    <x v="3"/>
    <s v="C舞蹈培训"/>
    <x v="10"/>
    <x v="356"/>
    <x v="0"/>
    <n v="87"/>
    <n v="0"/>
    <n v="9.6000000000000002E-2"/>
    <n v="0"/>
    <n v="30"/>
    <n v="0"/>
    <n v="0"/>
    <n v="0.04"/>
    <n v="1.2"/>
    <n v="0.85000000000000009"/>
    <n v="1.4117647058823528"/>
    <n v="2847"/>
    <n v="4019.2941176470586"/>
    <n v="1.2252984126193028E-2"/>
    <n v="1.0660096189787935"/>
    <n v="1.0660096189787935"/>
    <n v="12"/>
  </r>
  <r>
    <s v="教培"/>
    <s v="素质教育"/>
    <x v="12"/>
    <x v="3"/>
    <s v="C舞蹈培训"/>
    <x v="16"/>
    <x v="357"/>
    <x v="1"/>
    <n v="275"/>
    <n v="2"/>
    <n v="9.6000000000000002E-2"/>
    <n v="0.01"/>
    <n v="21"/>
    <n v="0"/>
    <n v="0"/>
    <n v="0.04"/>
    <n v="0.84"/>
    <n v="0.85000000000000009"/>
    <n v="0.98823529411764688"/>
    <n v="2847"/>
    <n v="2813.5058823529407"/>
    <n v="1.2252984126193028E-2"/>
    <n v="3.3695706347030825"/>
    <n v="1.5615706347030824"/>
    <n v="16"/>
  </r>
  <r>
    <s v="教培"/>
    <s v="素质教育"/>
    <x v="12"/>
    <x v="3"/>
    <s v="C舞蹈培训"/>
    <x v="19"/>
    <x v="358"/>
    <x v="1"/>
    <n v="42"/>
    <n v="0"/>
    <n v="9.6000000000000002E-2"/>
    <n v="0"/>
    <n v="6"/>
    <n v="0"/>
    <n v="0"/>
    <n v="0.04"/>
    <n v="0.24"/>
    <n v="0.85000000000000009"/>
    <n v="0.28235294117647053"/>
    <n v="2847"/>
    <n v="803.85882352941155"/>
    <n v="1.2252984126193028E-2"/>
    <n v="0.51462533330010718"/>
    <n v="0.51462533330010718"/>
    <n v="2"/>
  </r>
  <r>
    <s v="教培"/>
    <s v="素质教育"/>
    <x v="12"/>
    <x v="3"/>
    <s v="C舞蹈培训"/>
    <x v="16"/>
    <x v="359"/>
    <x v="1"/>
    <n v="82"/>
    <n v="2"/>
    <n v="9.6000000000000002E-2"/>
    <n v="0.02"/>
    <n v="7"/>
    <n v="1"/>
    <n v="0.14000000000000001"/>
    <n v="0.04"/>
    <n v="1"/>
    <n v="0.85000000000000009"/>
    <n v="1.0635294117647058"/>
    <n v="2847"/>
    <n v="3027.8682352941173"/>
    <n v="1.2252984126193028E-2"/>
    <n v="1.0047446983478283"/>
    <n v="0.192"/>
    <n v="2"/>
  </r>
  <r>
    <s v="教培"/>
    <s v="素质教育"/>
    <x v="12"/>
    <x v="3"/>
    <s v="C舞蹈培训"/>
    <x v="19"/>
    <x v="360"/>
    <x v="1"/>
    <n v="26"/>
    <n v="0"/>
    <n v="9.6000000000000002E-2"/>
    <n v="0"/>
    <n v="2"/>
    <n v="0"/>
    <n v="0"/>
    <n v="0.04"/>
    <n v="0.08"/>
    <n v="0.85000000000000009"/>
    <n v="9.4117647058823528E-2"/>
    <n v="2847"/>
    <n v="267.95294117647057"/>
    <n v="1.2252984126193028E-2"/>
    <n v="0.3185775872810187"/>
    <n v="0.3185775872810187"/>
    <n v="0"/>
  </r>
  <r>
    <s v="教培"/>
    <s v="素质教育"/>
    <x v="12"/>
    <x v="3"/>
    <s v="C舞蹈培训"/>
    <x v="8"/>
    <x v="361"/>
    <x v="0"/>
    <n v="59"/>
    <n v="0"/>
    <n v="9.6000000000000002E-2"/>
    <n v="0"/>
    <n v="18"/>
    <n v="0"/>
    <n v="0"/>
    <n v="0.04"/>
    <n v="0.72"/>
    <n v="0.85000000000000009"/>
    <n v="0.84705882352941164"/>
    <n v="2847"/>
    <n v="2411.5764705882348"/>
    <n v="1.2252984126193028E-2"/>
    <n v="0.72292606344538868"/>
    <n v="0.72292606344538868"/>
    <n v="5"/>
  </r>
  <r>
    <s v="教培"/>
    <s v="素质教育"/>
    <x v="12"/>
    <x v="3"/>
    <s v="C舞蹈培训"/>
    <x v="6"/>
    <x v="362"/>
    <x v="0"/>
    <n v="176"/>
    <n v="0"/>
    <n v="9.6000000000000002E-2"/>
    <n v="0"/>
    <n v="22"/>
    <n v="0"/>
    <n v="0"/>
    <n v="0.04"/>
    <n v="0.88"/>
    <n v="0.85000000000000009"/>
    <n v="1.0352941176470587"/>
    <n v="2847"/>
    <n v="2947.482352941176"/>
    <n v="1.2252984126193028E-2"/>
    <n v="2.1565252062099729"/>
    <n v="2.1565252062099729"/>
    <n v="5"/>
  </r>
  <r>
    <s v="教培"/>
    <s v="素质教育"/>
    <x v="12"/>
    <x v="3"/>
    <s v="C舞蹈培训"/>
    <x v="31"/>
    <x v="363"/>
    <x v="1"/>
    <n v="0"/>
    <n v="0"/>
    <n v="9.6000000000000002E-2"/>
    <n v="0"/>
    <n v="0"/>
    <n v="0"/>
    <n v="0"/>
    <n v="0.04"/>
    <n v="0"/>
    <n v="0.85000000000000009"/>
    <n v="0"/>
    <n v="2847"/>
    <n v="0"/>
    <n v="1.2252984126193028E-2"/>
    <n v="0"/>
    <n v="0"/>
    <n v="0"/>
  </r>
  <r>
    <s v="教培"/>
    <s v="素质教育"/>
    <x v="12"/>
    <x v="3"/>
    <s v="C舞蹈培训"/>
    <x v="10"/>
    <x v="364"/>
    <x v="0"/>
    <n v="45"/>
    <n v="0"/>
    <n v="9.6000000000000002E-2"/>
    <n v="0"/>
    <n v="6"/>
    <n v="0"/>
    <n v="0"/>
    <n v="0.04"/>
    <n v="0.24"/>
    <n v="0.85000000000000009"/>
    <n v="0.28235294117647053"/>
    <n v="2847"/>
    <n v="803.85882352941155"/>
    <n v="1.2252984126193028E-2"/>
    <n v="0.55138428567868625"/>
    <n v="0.55138428567868625"/>
    <n v="2"/>
  </r>
  <r>
    <s v="教培"/>
    <s v="素质教育"/>
    <x v="12"/>
    <x v="3"/>
    <s v="C舞蹈培训"/>
    <x v="6"/>
    <x v="365"/>
    <x v="0"/>
    <n v="92"/>
    <n v="0"/>
    <n v="9.6000000000000002E-2"/>
    <n v="0"/>
    <n v="27"/>
    <n v="0"/>
    <n v="0"/>
    <n v="0.04"/>
    <n v="1.08"/>
    <n v="0.85000000000000009"/>
    <n v="1.2705882352941176"/>
    <n v="2847"/>
    <n v="3617.3647058823526"/>
    <n v="1.2252984126193028E-2"/>
    <n v="1.1272745396097585"/>
    <n v="1.1272745396097585"/>
    <n v="10"/>
  </r>
  <r>
    <s v="教培"/>
    <s v="素质教育"/>
    <x v="12"/>
    <x v="3"/>
    <s v="C舞蹈培训"/>
    <x v="19"/>
    <x v="366"/>
    <x v="1"/>
    <n v="31"/>
    <n v="0"/>
    <n v="9.6000000000000002E-2"/>
    <n v="0"/>
    <n v="0"/>
    <n v="0"/>
    <n v="0"/>
    <n v="0.04"/>
    <n v="0"/>
    <n v="0.85000000000000009"/>
    <n v="0"/>
    <n v="2847"/>
    <n v="0"/>
    <n v="1.2252984126193028E-2"/>
    <n v="0.37984250791198387"/>
    <n v="0.37984250791198387"/>
    <n v="1"/>
  </r>
  <r>
    <s v="教培"/>
    <s v="素质教育"/>
    <x v="12"/>
    <x v="3"/>
    <s v="C舞蹈培训"/>
    <x v="27"/>
    <x v="367"/>
    <x v="1"/>
    <n v="106"/>
    <n v="0"/>
    <n v="9.6000000000000002E-2"/>
    <n v="0"/>
    <n v="8"/>
    <n v="0"/>
    <n v="0"/>
    <n v="0.04"/>
    <n v="0.32"/>
    <n v="0.85000000000000009"/>
    <n v="0.37647058823529411"/>
    <n v="2847"/>
    <n v="1071.8117647058823"/>
    <n v="1.2252984126193028E-2"/>
    <n v="1.2988163173764609"/>
    <n v="1.2988163173764609"/>
    <n v="3"/>
  </r>
  <r>
    <s v="教培"/>
    <s v="素质教育"/>
    <x v="12"/>
    <x v="3"/>
    <s v="C舞蹈培训"/>
    <x v="27"/>
    <x v="368"/>
    <x v="1"/>
    <n v="141"/>
    <n v="0"/>
    <n v="9.6000000000000002E-2"/>
    <n v="0"/>
    <n v="3"/>
    <n v="0"/>
    <n v="0"/>
    <n v="0.04"/>
    <n v="0.12"/>
    <n v="0.85000000000000009"/>
    <n v="0.14117647058823526"/>
    <n v="2847"/>
    <n v="401.92941176470578"/>
    <n v="1.2252984126193028E-2"/>
    <n v="1.727670761793217"/>
    <n v="1.727670761793217"/>
    <n v="5"/>
  </r>
  <r>
    <s v="教培"/>
    <s v="素质教育"/>
    <x v="12"/>
    <x v="3"/>
    <s v="C舞蹈培训"/>
    <x v="27"/>
    <x v="369"/>
    <x v="1"/>
    <n v="124"/>
    <n v="0"/>
    <n v="9.6000000000000002E-2"/>
    <n v="0"/>
    <n v="0"/>
    <n v="0"/>
    <n v="0"/>
    <n v="0.04"/>
    <n v="0"/>
    <n v="0.85000000000000009"/>
    <n v="0"/>
    <n v="2847"/>
    <n v="0"/>
    <n v="1.2252984126193028E-2"/>
    <n v="1.5193700316479355"/>
    <n v="1.5193700316479355"/>
    <n v="3"/>
  </r>
  <r>
    <s v="教培"/>
    <s v="素质教育"/>
    <x v="12"/>
    <x v="3"/>
    <s v="C舞蹈培训"/>
    <x v="19"/>
    <x v="370"/>
    <x v="1"/>
    <n v="101"/>
    <n v="0"/>
    <n v="9.6000000000000002E-2"/>
    <n v="0"/>
    <n v="13"/>
    <n v="0"/>
    <n v="0"/>
    <n v="0.04"/>
    <n v="0.52"/>
    <n v="0.85000000000000009"/>
    <n v="0.61176470588235288"/>
    <n v="2847"/>
    <n v="1741.6941176470586"/>
    <n v="1.2252984126193028E-2"/>
    <n v="1.2375513967454959"/>
    <n v="1.2375513967454959"/>
    <n v="7"/>
  </r>
  <r>
    <s v="教培"/>
    <s v="素质教育"/>
    <x v="12"/>
    <x v="3"/>
    <s v="C舞蹈培训"/>
    <x v="9"/>
    <x v="371"/>
    <x v="0"/>
    <n v="87"/>
    <n v="0"/>
    <n v="9.6000000000000002E-2"/>
    <n v="0"/>
    <n v="5"/>
    <n v="0"/>
    <n v="0"/>
    <n v="0.04"/>
    <n v="0.2"/>
    <n v="0.85000000000000009"/>
    <n v="0.23529411764705882"/>
    <n v="2847"/>
    <n v="669.88235294117646"/>
    <n v="1.2252984126193028E-2"/>
    <n v="1.0660096189787935"/>
    <n v="1.0660096189787935"/>
    <n v="4"/>
  </r>
  <r>
    <s v="教培"/>
    <s v="素质教育"/>
    <x v="13"/>
    <x v="0"/>
    <s v="1S兴趣生活"/>
    <x v="0"/>
    <x v="0"/>
    <x v="0"/>
    <n v="569"/>
    <n v="9"/>
    <n v="0.52100000000000002"/>
    <n v="0.02"/>
    <n v="185"/>
    <n v="8"/>
    <n v="0.04"/>
    <n v="8.5772727272727278E-2"/>
    <n v="15.867954545454547"/>
    <n v="0.85000000000000009"/>
    <n v="13.764652406417111"/>
    <n v="6898.4999999999991"/>
    <n v="94955.454625668426"/>
    <e v="#N/A"/>
    <e v="#N/A"/>
    <e v="#N/A"/>
    <n v="122"/>
  </r>
  <r>
    <s v="教培"/>
    <s v="素质教育"/>
    <x v="13"/>
    <x v="0"/>
    <s v="1S兴趣生活"/>
    <x v="1"/>
    <x v="1"/>
    <x v="1"/>
    <n v="705"/>
    <n v="29"/>
    <n v="0.52100000000000002"/>
    <n v="0.04"/>
    <n v="255"/>
    <n v="29"/>
    <n v="0.11"/>
    <n v="8.5772727272727278E-2"/>
    <n v="29"/>
    <n v="0.85000000000000009"/>
    <n v="16.342352941176468"/>
    <n v="6898.4999999999991"/>
    <n v="112737.72176470586"/>
    <e v="#N/A"/>
    <e v="#N/A"/>
    <e v="#N/A"/>
    <n v="170"/>
  </r>
  <r>
    <s v="教培"/>
    <s v="素质教育"/>
    <x v="13"/>
    <x v="1"/>
    <s v="A兴趣生活"/>
    <x v="2"/>
    <x v="2"/>
    <x v="1"/>
    <n v="285"/>
    <n v="16"/>
    <n v="0.52100000000000002"/>
    <n v="0.06"/>
    <n v="80"/>
    <n v="8"/>
    <n v="0.1"/>
    <n v="4.8786536758193097E-2"/>
    <n v="8"/>
    <n v="0.85000000000000009"/>
    <n v="4.5082352941176467"/>
    <n v="9271"/>
    <n v="41795.849411764699"/>
    <e v="#N/A"/>
    <e v="#N/A"/>
    <e v="#N/A"/>
    <n v="42"/>
  </r>
  <r>
    <s v="教培"/>
    <s v="素质教育"/>
    <x v="13"/>
    <x v="1"/>
    <s v="A兴趣生活"/>
    <x v="3"/>
    <x v="3"/>
    <x v="0"/>
    <n v="571"/>
    <n v="13"/>
    <n v="0.52100000000000002"/>
    <n v="0.02"/>
    <n v="183"/>
    <n v="13"/>
    <n v="7.0000000000000007E-2"/>
    <n v="4.8786536758193097E-2"/>
    <n v="13"/>
    <n v="0.85000000000000009"/>
    <n v="7.325882352941175"/>
    <n v="9271"/>
    <n v="67918.25529411764"/>
    <e v="#N/A"/>
    <e v="#N/A"/>
    <e v="#N/A"/>
    <n v="53"/>
  </r>
  <r>
    <s v="教培"/>
    <s v="素质教育"/>
    <x v="13"/>
    <x v="1"/>
    <s v="A兴趣生活"/>
    <x v="4"/>
    <x v="4"/>
    <x v="1"/>
    <n v="567"/>
    <n v="10"/>
    <n v="0.52100000000000002"/>
    <n v="0.02"/>
    <n v="249"/>
    <n v="10"/>
    <n v="0.04"/>
    <n v="4.8786536758193097E-2"/>
    <n v="12.14784765279008"/>
    <n v="0.85000000000000009"/>
    <n v="8.162173709164799"/>
    <n v="9271"/>
    <n v="75671.512457666846"/>
    <e v="#N/A"/>
    <e v="#N/A"/>
    <e v="#N/A"/>
    <n v="73"/>
  </r>
  <r>
    <s v="教培"/>
    <s v="素质教育"/>
    <x v="13"/>
    <x v="1"/>
    <s v="A兴趣生活"/>
    <x v="5"/>
    <x v="5"/>
    <x v="0"/>
    <n v="397"/>
    <n v="7"/>
    <n v="0.52100000000000002"/>
    <n v="0.02"/>
    <n v="185"/>
    <n v="7"/>
    <n v="0.04"/>
    <n v="4.8786536758193097E-2"/>
    <n v="9.025509300265723"/>
    <n v="0.85000000000000009"/>
    <n v="6.3276580003126144"/>
    <n v="9271"/>
    <n v="58663.717320898249"/>
    <e v="#N/A"/>
    <e v="#N/A"/>
    <e v="#N/A"/>
    <n v="62"/>
  </r>
  <r>
    <s v="教培"/>
    <s v="素质教育"/>
    <x v="13"/>
    <x v="1"/>
    <s v="A兴趣生活"/>
    <x v="6"/>
    <x v="6"/>
    <x v="0"/>
    <n v="338"/>
    <n v="7"/>
    <n v="0.52100000000000002"/>
    <n v="0.02"/>
    <n v="164"/>
    <n v="7"/>
    <n v="0.04"/>
    <n v="4.8786536758193097E-2"/>
    <n v="8.0009920283436671"/>
    <n v="0.85000000000000009"/>
    <n v="5.1223435627572549"/>
    <n v="9271"/>
    <n v="47489.247170322509"/>
    <e v="#N/A"/>
    <e v="#N/A"/>
    <e v="#N/A"/>
    <n v="43"/>
  </r>
  <r>
    <s v="教培"/>
    <s v="素质教育"/>
    <x v="13"/>
    <x v="1"/>
    <s v="A兴趣生活"/>
    <x v="3"/>
    <x v="7"/>
    <x v="0"/>
    <n v="670"/>
    <n v="9"/>
    <n v="0.52100000000000002"/>
    <n v="0.01"/>
    <n v="268"/>
    <n v="9"/>
    <n v="0.03"/>
    <n v="4.8786536758193097E-2"/>
    <n v="13.07479185119575"/>
    <n v="0.85000000000000009"/>
    <n v="9.8656374719949991"/>
    <n v="9271"/>
    <n v="91464.325002865633"/>
    <e v="#N/A"/>
    <e v="#N/A"/>
    <e v="#N/A"/>
    <n v="69"/>
  </r>
  <r>
    <s v="教培"/>
    <s v="素质教育"/>
    <x v="13"/>
    <x v="2"/>
    <s v="B兴趣生活"/>
    <x v="3"/>
    <x v="8"/>
    <x v="0"/>
    <n v="275"/>
    <n v="3"/>
    <n v="0.52100000000000002"/>
    <n v="0.01"/>
    <n v="81"/>
    <n v="3"/>
    <n v="0.04"/>
    <n v="3.3424947145877383E-2"/>
    <n v="3"/>
    <n v="0.85000000000000009"/>
    <n v="1.6905882352941173"/>
    <n v="11205.5"/>
    <n v="18943.88647058823"/>
    <e v="#N/A"/>
    <e v="#N/A"/>
    <e v="#N/A"/>
    <n v="18"/>
  </r>
  <r>
    <s v="教培"/>
    <s v="素质教育"/>
    <x v="13"/>
    <x v="2"/>
    <s v="B兴趣生活"/>
    <x v="3"/>
    <x v="9"/>
    <x v="0"/>
    <n v="317"/>
    <n v="3"/>
    <n v="0.52100000000000002"/>
    <n v="0.01"/>
    <n v="61"/>
    <n v="3"/>
    <n v="0.05"/>
    <n v="3.3424947145877383E-2"/>
    <n v="3"/>
    <n v="0.85000000000000009"/>
    <n v="1.6905882352941173"/>
    <n v="11205.5"/>
    <n v="18943.88647058823"/>
    <e v="#N/A"/>
    <e v="#N/A"/>
    <e v="#N/A"/>
    <n v="16"/>
  </r>
  <r>
    <s v="教培"/>
    <s v="素质教育"/>
    <x v="13"/>
    <x v="2"/>
    <s v="B兴趣生活"/>
    <x v="7"/>
    <x v="10"/>
    <x v="0"/>
    <n v="238"/>
    <n v="0"/>
    <n v="0.52100000000000002"/>
    <n v="0"/>
    <n v="44"/>
    <n v="0"/>
    <n v="0"/>
    <n v="3.3424947145877383E-2"/>
    <n v="1.4706976744186049"/>
    <n v="0.85000000000000009"/>
    <n v="1.730232558139535"/>
    <n v="11205.5"/>
    <n v="19388.120930232559"/>
    <e v="#N/A"/>
    <e v="#N/A"/>
    <e v="#N/A"/>
    <n v="6"/>
  </r>
  <r>
    <s v="教培"/>
    <s v="素质教育"/>
    <x v="13"/>
    <x v="2"/>
    <s v="B兴趣生活"/>
    <x v="8"/>
    <x v="11"/>
    <x v="0"/>
    <n v="125"/>
    <n v="1"/>
    <n v="0.52100000000000002"/>
    <n v="0.01"/>
    <n v="71"/>
    <n v="1"/>
    <n v="0.01"/>
    <n v="3.3424947145877383E-2"/>
    <n v="2.3731712473572943"/>
    <n v="0.85000000000000009"/>
    <n v="2.1790249968909343"/>
    <n v="11205.5"/>
    <n v="24417.064602661365"/>
    <e v="#N/A"/>
    <e v="#N/A"/>
    <e v="#N/A"/>
    <n v="7"/>
  </r>
  <r>
    <s v="教培"/>
    <s v="素质教育"/>
    <x v="13"/>
    <x v="2"/>
    <s v="B兴趣生活"/>
    <x v="9"/>
    <x v="12"/>
    <x v="0"/>
    <n v="200"/>
    <n v="0"/>
    <n v="0.52100000000000002"/>
    <n v="0"/>
    <n v="49"/>
    <n v="0"/>
    <n v="0"/>
    <n v="3.3424947145877383E-2"/>
    <n v="1.6378224101479917"/>
    <n v="0.85000000000000009"/>
    <n v="1.9268498942917547"/>
    <n v="11205.5"/>
    <n v="21591.316490486257"/>
    <e v="#N/A"/>
    <e v="#N/A"/>
    <e v="#N/A"/>
    <n v="9"/>
  </r>
  <r>
    <s v="教培"/>
    <s v="素质教育"/>
    <x v="13"/>
    <x v="2"/>
    <s v="B兴趣生活"/>
    <x v="10"/>
    <x v="13"/>
    <x v="0"/>
    <n v="275"/>
    <n v="3"/>
    <n v="0.52100000000000002"/>
    <n v="0.01"/>
    <n v="116"/>
    <n v="3"/>
    <n v="0.03"/>
    <n v="3.3424947145877383E-2"/>
    <n v="3.8772938689217766"/>
    <n v="0.85000000000000009"/>
    <n v="2.7226986693197368"/>
    <n v="11205.5"/>
    <n v="30509.19993906231"/>
    <e v="#N/A"/>
    <e v="#N/A"/>
    <e v="#N/A"/>
    <n v="27"/>
  </r>
  <r>
    <s v="教培"/>
    <s v="素质教育"/>
    <x v="13"/>
    <x v="2"/>
    <s v="B兴趣生活"/>
    <x v="11"/>
    <x v="14"/>
    <x v="1"/>
    <n v="254"/>
    <n v="4"/>
    <n v="0.52100000000000002"/>
    <n v="0.02"/>
    <n v="91"/>
    <n v="4"/>
    <n v="0.04"/>
    <n v="3.3424947145877383E-2"/>
    <n v="4"/>
    <n v="0.85000000000000009"/>
    <n v="2.2541176470588233"/>
    <n v="11205.5"/>
    <n v="25258.515294117646"/>
    <e v="#N/A"/>
    <e v="#N/A"/>
    <e v="#N/A"/>
    <n v="55"/>
  </r>
  <r>
    <s v="教培"/>
    <s v="素质教育"/>
    <x v="13"/>
    <x v="2"/>
    <s v="B兴趣生活"/>
    <x v="5"/>
    <x v="15"/>
    <x v="0"/>
    <n v="241"/>
    <n v="1"/>
    <n v="0.52100000000000002"/>
    <n v="0"/>
    <n v="47"/>
    <n v="1"/>
    <n v="0.02"/>
    <n v="3.3424947145877383E-2"/>
    <n v="1.5709725158562371"/>
    <n v="0.85000000000000009"/>
    <n v="1.2352617833602788"/>
    <n v="11205.5"/>
    <n v="13841.725913443604"/>
    <e v="#N/A"/>
    <e v="#N/A"/>
    <e v="#N/A"/>
    <n v="8"/>
  </r>
  <r>
    <s v="教培"/>
    <s v="素质教育"/>
    <x v="13"/>
    <x v="2"/>
    <s v="B兴趣生活"/>
    <x v="2"/>
    <x v="16"/>
    <x v="1"/>
    <n v="238"/>
    <n v="1"/>
    <n v="0.52100000000000002"/>
    <n v="0"/>
    <n v="48"/>
    <n v="1"/>
    <n v="0.02"/>
    <n v="3.3424947145877383E-2"/>
    <n v="1.6043974630021145"/>
    <n v="0.85000000000000009"/>
    <n v="1.2745852505907229"/>
    <n v="11205.5"/>
    <n v="14282.365025494346"/>
    <e v="#N/A"/>
    <e v="#N/A"/>
    <e v="#N/A"/>
    <n v="21"/>
  </r>
  <r>
    <s v="教培"/>
    <s v="素质教育"/>
    <x v="13"/>
    <x v="2"/>
    <s v="B兴趣生活"/>
    <x v="12"/>
    <x v="17"/>
    <x v="0"/>
    <n v="153"/>
    <n v="1"/>
    <n v="0.52100000000000002"/>
    <n v="0.01"/>
    <n v="44"/>
    <n v="1"/>
    <n v="0.02"/>
    <n v="3.3424947145877383E-2"/>
    <n v="1.4706976744186049"/>
    <n v="0.85000000000000009"/>
    <n v="1.1172913816689467"/>
    <n v="11205.5"/>
    <n v="12519.808577291382"/>
    <e v="#N/A"/>
    <e v="#N/A"/>
    <e v="#N/A"/>
    <n v="24"/>
  </r>
  <r>
    <s v="教培"/>
    <s v="素质教育"/>
    <x v="13"/>
    <x v="2"/>
    <s v="B兴趣生活"/>
    <x v="13"/>
    <x v="18"/>
    <x v="1"/>
    <n v="362"/>
    <n v="18"/>
    <n v="0.52100000000000002"/>
    <n v="0.05"/>
    <n v="155"/>
    <n v="9"/>
    <n v="0.06"/>
    <n v="3.3424947145877383E-2"/>
    <n v="9"/>
    <n v="0.85000000000000009"/>
    <n v="5.0717647058823525"/>
    <n v="11205.5"/>
    <n v="56831.659411764704"/>
    <e v="#N/A"/>
    <e v="#N/A"/>
    <e v="#N/A"/>
    <n v="18"/>
  </r>
  <r>
    <s v="教培"/>
    <s v="素质教育"/>
    <x v="13"/>
    <x v="2"/>
    <s v="B兴趣生活"/>
    <x v="14"/>
    <x v="19"/>
    <x v="1"/>
    <n v="352"/>
    <n v="3"/>
    <n v="0.52100000000000002"/>
    <n v="0.01"/>
    <n v="124"/>
    <n v="3"/>
    <n v="0.02"/>
    <n v="3.3424947145877383E-2"/>
    <n v="4.1446934460887954"/>
    <n v="0.85000000000000009"/>
    <n v="3.0372864071632883"/>
    <n v="11205.5"/>
    <n v="34034.312835468227"/>
    <e v="#N/A"/>
    <e v="#N/A"/>
    <e v="#N/A"/>
    <n v="31"/>
  </r>
  <r>
    <s v="教培"/>
    <s v="素质教育"/>
    <x v="13"/>
    <x v="2"/>
    <s v="B兴趣生活"/>
    <x v="5"/>
    <x v="20"/>
    <x v="0"/>
    <n v="276"/>
    <n v="1"/>
    <n v="0.52100000000000002"/>
    <n v="0"/>
    <n v="51"/>
    <n v="1"/>
    <n v="0.02"/>
    <n v="3.3424947145877383E-2"/>
    <n v="1.7046723044397465"/>
    <n v="0.85000000000000009"/>
    <n v="1.3925556522820544"/>
    <n v="11205.5"/>
    <n v="15604.282361646559"/>
    <e v="#N/A"/>
    <e v="#N/A"/>
    <e v="#N/A"/>
    <n v="9"/>
  </r>
  <r>
    <s v="教培"/>
    <s v="素质教育"/>
    <x v="13"/>
    <x v="2"/>
    <s v="B兴趣生活"/>
    <x v="9"/>
    <x v="21"/>
    <x v="0"/>
    <n v="187"/>
    <n v="2"/>
    <n v="0.52100000000000002"/>
    <n v="0.01"/>
    <n v="33"/>
    <n v="2"/>
    <n v="0.06"/>
    <n v="3.3424947145877383E-2"/>
    <n v="2"/>
    <n v="0.85000000000000009"/>
    <n v="1.1270588235294117"/>
    <n v="11205.5"/>
    <n v="12629.257647058823"/>
    <e v="#N/A"/>
    <e v="#N/A"/>
    <e v="#N/A"/>
    <n v="17"/>
  </r>
  <r>
    <s v="教培"/>
    <s v="素质教育"/>
    <x v="13"/>
    <x v="2"/>
    <s v="B兴趣生活"/>
    <x v="2"/>
    <x v="22"/>
    <x v="1"/>
    <n v="370"/>
    <n v="5"/>
    <n v="0.52100000000000002"/>
    <n v="0.01"/>
    <n v="98"/>
    <n v="5"/>
    <n v="0.05"/>
    <n v="3.3424947145877383E-2"/>
    <n v="5"/>
    <n v="0.85000000000000009"/>
    <n v="2.8176470588235292"/>
    <n v="11205.5"/>
    <n v="31573.144117647054"/>
    <e v="#N/A"/>
    <e v="#N/A"/>
    <e v="#N/A"/>
    <n v="38"/>
  </r>
  <r>
    <s v="教培"/>
    <s v="素质教育"/>
    <x v="13"/>
    <x v="2"/>
    <s v="B兴趣生活"/>
    <x v="15"/>
    <x v="23"/>
    <x v="1"/>
    <n v="339"/>
    <n v="4"/>
    <n v="0.52100000000000002"/>
    <n v="0.01"/>
    <n v="176"/>
    <n v="3"/>
    <n v="0.02"/>
    <n v="3.3424947145877383E-2"/>
    <n v="5.8827906976744195"/>
    <n v="0.85000000000000009"/>
    <n v="5.0821067031463745"/>
    <n v="11205.5"/>
    <n v="56947.546662106703"/>
    <e v="#N/A"/>
    <e v="#N/A"/>
    <e v="#N/A"/>
    <n v="49"/>
  </r>
  <r>
    <s v="教培"/>
    <s v="素质教育"/>
    <x v="13"/>
    <x v="2"/>
    <s v="B兴趣生活"/>
    <x v="16"/>
    <x v="24"/>
    <x v="1"/>
    <n v="321"/>
    <n v="6"/>
    <n v="0.52100000000000002"/>
    <n v="0.02"/>
    <n v="162"/>
    <n v="6"/>
    <n v="0.04"/>
    <n v="3.3424947145877383E-2"/>
    <n v="6"/>
    <n v="0.85000000000000009"/>
    <n v="3.3811764705882346"/>
    <n v="11205.5"/>
    <n v="37887.772941176459"/>
    <e v="#N/A"/>
    <e v="#N/A"/>
    <e v="#N/A"/>
    <n v="25"/>
  </r>
  <r>
    <s v="教培"/>
    <s v="素质教育"/>
    <x v="13"/>
    <x v="2"/>
    <s v="B兴趣生活"/>
    <x v="17"/>
    <x v="25"/>
    <x v="1"/>
    <n v="541"/>
    <n v="9"/>
    <n v="0.52100000000000002"/>
    <n v="0.02"/>
    <n v="146"/>
    <n v="8"/>
    <n v="0.05"/>
    <n v="3.3424947145877383E-2"/>
    <n v="8"/>
    <n v="0.85000000000000009"/>
    <n v="4.5082352941176467"/>
    <n v="11205.5"/>
    <n v="50517.030588235291"/>
    <e v="#N/A"/>
    <e v="#N/A"/>
    <e v="#N/A"/>
    <n v="43"/>
  </r>
  <r>
    <s v="教培"/>
    <s v="素质教育"/>
    <x v="13"/>
    <x v="2"/>
    <s v="B兴趣生活"/>
    <x v="18"/>
    <x v="26"/>
    <x v="0"/>
    <n v="340"/>
    <n v="5"/>
    <n v="0.52100000000000002"/>
    <n v="0.01"/>
    <n v="140"/>
    <n v="5"/>
    <n v="0.04"/>
    <n v="3.3424947145877383E-2"/>
    <n v="5"/>
    <n v="0.85000000000000009"/>
    <n v="2.8176470588235292"/>
    <n v="11205.5"/>
    <n v="31573.144117647054"/>
    <e v="#N/A"/>
    <e v="#N/A"/>
    <e v="#N/A"/>
    <n v="27"/>
  </r>
  <r>
    <s v="教培"/>
    <s v="素质教育"/>
    <x v="13"/>
    <x v="2"/>
    <s v="B兴趣生活"/>
    <x v="14"/>
    <x v="27"/>
    <x v="1"/>
    <n v="547"/>
    <n v="3"/>
    <n v="0.52100000000000002"/>
    <n v="0.01"/>
    <n v="155"/>
    <n v="3"/>
    <n v="0.02"/>
    <n v="3.3424947145877383E-2"/>
    <n v="5.1808668076109941"/>
    <n v="0.85000000000000009"/>
    <n v="4.2563138913070508"/>
    <n v="11205.5"/>
    <n v="47694.125309041156"/>
    <e v="#N/A"/>
    <e v="#N/A"/>
    <e v="#N/A"/>
    <n v="32"/>
  </r>
  <r>
    <s v="教培"/>
    <s v="素质教育"/>
    <x v="13"/>
    <x v="3"/>
    <s v="C兴趣生活"/>
    <x v="19"/>
    <x v="28"/>
    <x v="1"/>
    <n v="17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0"/>
    <x v="29"/>
    <x v="0"/>
    <n v="4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0"/>
    <x v="30"/>
    <x v="0"/>
    <n v="27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1"/>
  </r>
  <r>
    <s v="教培"/>
    <s v="素质教育"/>
    <x v="13"/>
    <x v="3"/>
    <s v="C兴趣生活"/>
    <x v="9"/>
    <x v="31"/>
    <x v="0"/>
    <n v="38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0"/>
    <x v="32"/>
    <x v="0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6"/>
    <x v="33"/>
    <x v="1"/>
    <n v="22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8"/>
    <x v="34"/>
    <x v="0"/>
    <n v="76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1"/>
  </r>
  <r>
    <s v="教培"/>
    <s v="素质教育"/>
    <x v="13"/>
    <x v="3"/>
    <s v="C兴趣生活"/>
    <x v="20"/>
    <x v="35"/>
    <x v="0"/>
    <n v="4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4"/>
    <x v="36"/>
    <x v="1"/>
    <n v="108"/>
    <n v="0"/>
    <n v="0.52100000000000002"/>
    <n v="0"/>
    <n v="20"/>
    <n v="0"/>
    <n v="0"/>
    <n v="1.1090400745573159E-2"/>
    <n v="0.22180801491146318"/>
    <n v="0.85000000000000009"/>
    <n v="0.26095060577819196"/>
    <n v="10037.5"/>
    <n v="2619.2917054986019"/>
    <e v="#N/A"/>
    <e v="#N/A"/>
    <e v="#N/A"/>
    <n v="4"/>
  </r>
  <r>
    <s v="教培"/>
    <s v="素质教育"/>
    <x v="13"/>
    <x v="3"/>
    <s v="C兴趣生活"/>
    <x v="21"/>
    <x v="37"/>
    <x v="1"/>
    <n v="7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3"/>
    <x v="38"/>
    <x v="0"/>
    <n v="218"/>
    <n v="1"/>
    <n v="0.52100000000000002"/>
    <n v="0"/>
    <n v="40"/>
    <n v="1"/>
    <n v="0.03"/>
    <n v="1.1090400745573159E-2"/>
    <n v="1"/>
    <n v="0.85000000000000009"/>
    <n v="0.56352941176470583"/>
    <n v="10037.5"/>
    <n v="5656.4264705882351"/>
    <e v="#N/A"/>
    <e v="#N/A"/>
    <e v="#N/A"/>
    <n v="14"/>
  </r>
  <r>
    <s v="教培"/>
    <s v="素质教育"/>
    <x v="13"/>
    <x v="3"/>
    <s v="C兴趣生活"/>
    <x v="22"/>
    <x v="39"/>
    <x v="1"/>
    <n v="3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3"/>
    <x v="40"/>
    <x v="1"/>
    <n v="75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4"/>
  </r>
  <r>
    <s v="教培"/>
    <s v="素质教育"/>
    <x v="13"/>
    <x v="3"/>
    <s v="C兴趣生活"/>
    <x v="14"/>
    <x v="41"/>
    <x v="1"/>
    <n v="307"/>
    <n v="0"/>
    <n v="0.52100000000000002"/>
    <n v="0"/>
    <n v="37"/>
    <n v="0"/>
    <n v="0"/>
    <n v="1.1090400745573159E-2"/>
    <n v="0.41034482758620688"/>
    <n v="0.85000000000000009"/>
    <n v="0.48275862068965508"/>
    <n v="10037.5"/>
    <n v="4845.689655172413"/>
    <e v="#N/A"/>
    <e v="#N/A"/>
    <e v="#N/A"/>
    <n v="3"/>
  </r>
  <r>
    <s v="教培"/>
    <s v="素质教育"/>
    <x v="13"/>
    <x v="3"/>
    <s v="C兴趣生活"/>
    <x v="12"/>
    <x v="42"/>
    <x v="0"/>
    <n v="1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0"/>
    <x v="43"/>
    <x v="0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3"/>
    <x v="44"/>
    <x v="1"/>
    <n v="42"/>
    <n v="0"/>
    <n v="0.52100000000000002"/>
    <n v="0"/>
    <n v="13"/>
    <n v="0"/>
    <n v="0"/>
    <n v="1.1090400745573159E-2"/>
    <n v="0.14417520969245107"/>
    <n v="0.85000000000000009"/>
    <n v="0.16961789375582476"/>
    <n v="10037.5"/>
    <n v="1702.5396085740911"/>
    <e v="#N/A"/>
    <e v="#N/A"/>
    <e v="#N/A"/>
    <n v="0"/>
  </r>
  <r>
    <s v="教培"/>
    <s v="素质教育"/>
    <x v="13"/>
    <x v="3"/>
    <s v="C兴趣生活"/>
    <x v="5"/>
    <x v="45"/>
    <x v="0"/>
    <n v="35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2"/>
    <x v="46"/>
    <x v="0"/>
    <n v="16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4"/>
    <x v="47"/>
    <x v="1"/>
    <n v="25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24"/>
    <x v="48"/>
    <x v="1"/>
    <n v="12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5"/>
    <x v="49"/>
    <x v="1"/>
    <n v="68"/>
    <n v="0"/>
    <n v="0.52100000000000002"/>
    <n v="0"/>
    <n v="31"/>
    <n v="0"/>
    <n v="0"/>
    <n v="1.1090400745573159E-2"/>
    <n v="0.34380242311276793"/>
    <n v="0.85000000000000009"/>
    <n v="0.40447343895619753"/>
    <n v="10037.5"/>
    <n v="4059.9021435228328"/>
    <e v="#N/A"/>
    <e v="#N/A"/>
    <e v="#N/A"/>
    <n v="2"/>
  </r>
  <r>
    <s v="教培"/>
    <s v="素质教育"/>
    <x v="13"/>
    <x v="3"/>
    <s v="C兴趣生活"/>
    <x v="20"/>
    <x v="50"/>
    <x v="0"/>
    <n v="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4"/>
    <x v="51"/>
    <x v="1"/>
    <n v="58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0"/>
  </r>
  <r>
    <s v="教培"/>
    <s v="素质教育"/>
    <x v="13"/>
    <x v="3"/>
    <s v="C兴趣生活"/>
    <x v="8"/>
    <x v="52"/>
    <x v="0"/>
    <n v="75"/>
    <n v="0"/>
    <n v="0.52100000000000002"/>
    <n v="0"/>
    <n v="14"/>
    <n v="0"/>
    <n v="0"/>
    <n v="1.1090400745573159E-2"/>
    <n v="0.15526561043802423"/>
    <n v="0.85000000000000009"/>
    <n v="0.18266542404473438"/>
    <n v="10037.5"/>
    <n v="1833.5041938490212"/>
    <e v="#N/A"/>
    <e v="#N/A"/>
    <e v="#N/A"/>
    <n v="2"/>
  </r>
  <r>
    <s v="教培"/>
    <s v="素质教育"/>
    <x v="13"/>
    <x v="3"/>
    <s v="C兴趣生活"/>
    <x v="3"/>
    <x v="53"/>
    <x v="0"/>
    <n v="31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5"/>
    <x v="54"/>
    <x v="1"/>
    <n v="2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0"/>
    <x v="55"/>
    <x v="0"/>
    <n v="2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0"/>
    <x v="56"/>
    <x v="0"/>
    <n v="64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1"/>
  </r>
  <r>
    <s v="教培"/>
    <s v="素质教育"/>
    <x v="13"/>
    <x v="3"/>
    <s v="C兴趣生活"/>
    <x v="6"/>
    <x v="57"/>
    <x v="0"/>
    <n v="19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1"/>
  </r>
  <r>
    <s v="教培"/>
    <s v="素质教育"/>
    <x v="13"/>
    <x v="3"/>
    <s v="C兴趣生活"/>
    <x v="19"/>
    <x v="58"/>
    <x v="1"/>
    <n v="12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5"/>
    <x v="59"/>
    <x v="1"/>
    <n v="14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9"/>
    <x v="60"/>
    <x v="1"/>
    <n v="40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0"/>
    <x v="61"/>
    <x v="0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6"/>
    <x v="62"/>
    <x v="1"/>
    <n v="182"/>
    <n v="0"/>
    <n v="0.52100000000000002"/>
    <n v="0"/>
    <n v="53"/>
    <n v="0"/>
    <n v="0"/>
    <n v="1.1090400745573159E-2"/>
    <n v="0.58779123951537748"/>
    <n v="0.85000000000000009"/>
    <n v="0.69151910531220873"/>
    <n v="10037.5"/>
    <n v="6941.1230195712951"/>
    <e v="#N/A"/>
    <e v="#N/A"/>
    <e v="#N/A"/>
    <n v="5"/>
  </r>
  <r>
    <s v="教培"/>
    <s v="素质教育"/>
    <x v="13"/>
    <x v="3"/>
    <s v="C兴趣生活"/>
    <x v="12"/>
    <x v="63"/>
    <x v="0"/>
    <n v="14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16"/>
    <x v="64"/>
    <x v="1"/>
    <n v="85"/>
    <n v="0"/>
    <n v="0.52100000000000002"/>
    <n v="0"/>
    <n v="17"/>
    <n v="0"/>
    <n v="0"/>
    <n v="1.1090400745573159E-2"/>
    <n v="0.1885368126747437"/>
    <n v="0.85000000000000009"/>
    <n v="0.22180801491146315"/>
    <n v="10037.5"/>
    <n v="2226.3979496738116"/>
    <e v="#N/A"/>
    <e v="#N/A"/>
    <e v="#N/A"/>
    <n v="0"/>
  </r>
  <r>
    <s v="教培"/>
    <s v="素质教育"/>
    <x v="13"/>
    <x v="3"/>
    <s v="C兴趣生活"/>
    <x v="20"/>
    <x v="65"/>
    <x v="0"/>
    <n v="6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5"/>
    <x v="66"/>
    <x v="1"/>
    <n v="2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5"/>
    <x v="67"/>
    <x v="1"/>
    <n v="8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0"/>
    <x v="68"/>
    <x v="0"/>
    <n v="61"/>
    <n v="0"/>
    <n v="0.52100000000000002"/>
    <n v="0"/>
    <n v="13"/>
    <n v="0"/>
    <n v="0"/>
    <n v="1.1090400745573159E-2"/>
    <n v="0.14417520969245107"/>
    <n v="0.85000000000000009"/>
    <n v="0.16961789375582476"/>
    <n v="10037.5"/>
    <n v="1702.5396085740911"/>
    <e v="#N/A"/>
    <e v="#N/A"/>
    <e v="#N/A"/>
    <n v="0"/>
  </r>
  <r>
    <s v="教培"/>
    <s v="素质教育"/>
    <x v="13"/>
    <x v="3"/>
    <s v="C兴趣生活"/>
    <x v="27"/>
    <x v="69"/>
    <x v="1"/>
    <n v="26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1"/>
  </r>
  <r>
    <s v="教培"/>
    <s v="素质教育"/>
    <x v="13"/>
    <x v="3"/>
    <s v="C兴趣生活"/>
    <x v="22"/>
    <x v="70"/>
    <x v="1"/>
    <n v="79"/>
    <n v="0"/>
    <n v="0.52100000000000002"/>
    <n v="0"/>
    <n v="27"/>
    <n v="0"/>
    <n v="0"/>
    <n v="1.1090400745573159E-2"/>
    <n v="0.29944082013047529"/>
    <n v="0.85000000000000009"/>
    <n v="0.35228331780055916"/>
    <n v="10037.5"/>
    <n v="3536.0438024231125"/>
    <e v="#N/A"/>
    <e v="#N/A"/>
    <e v="#N/A"/>
    <n v="4"/>
  </r>
  <r>
    <s v="教培"/>
    <s v="素质教育"/>
    <x v="13"/>
    <x v="3"/>
    <s v="C兴趣生活"/>
    <x v="24"/>
    <x v="71"/>
    <x v="1"/>
    <n v="25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4"/>
    <x v="72"/>
    <x v="1"/>
    <n v="28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4"/>
    <x v="73"/>
    <x v="1"/>
    <n v="19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4"/>
    <x v="74"/>
    <x v="1"/>
    <n v="63"/>
    <n v="0"/>
    <n v="0.52100000000000002"/>
    <n v="0"/>
    <n v="13"/>
    <n v="0"/>
    <n v="0"/>
    <n v="1.1090400745573159E-2"/>
    <n v="0.14417520969245107"/>
    <n v="0.85000000000000009"/>
    <n v="0.16961789375582476"/>
    <n v="10037.5"/>
    <n v="1702.5396085740911"/>
    <e v="#N/A"/>
    <e v="#N/A"/>
    <e v="#N/A"/>
    <n v="1"/>
  </r>
  <r>
    <s v="教培"/>
    <s v="素质教育"/>
    <x v="13"/>
    <x v="3"/>
    <s v="C兴趣生活"/>
    <x v="7"/>
    <x v="76"/>
    <x v="0"/>
    <n v="29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1"/>
  </r>
  <r>
    <s v="教培"/>
    <s v="素质教育"/>
    <x v="13"/>
    <x v="3"/>
    <s v="C兴趣生活"/>
    <x v="6"/>
    <x v="77"/>
    <x v="0"/>
    <n v="45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1"/>
  </r>
  <r>
    <s v="教培"/>
    <s v="素质教育"/>
    <x v="13"/>
    <x v="3"/>
    <s v="C兴趣生活"/>
    <x v="4"/>
    <x v="78"/>
    <x v="1"/>
    <n v="55"/>
    <n v="0"/>
    <n v="0.52100000000000002"/>
    <n v="0"/>
    <n v="10"/>
    <n v="0"/>
    <n v="0"/>
    <n v="1.1090400745573159E-2"/>
    <n v="0.11090400745573159"/>
    <n v="0.85000000000000009"/>
    <n v="0.13047530288909598"/>
    <n v="10037.5"/>
    <n v="1309.645852749301"/>
    <e v="#N/A"/>
    <e v="#N/A"/>
    <e v="#N/A"/>
    <n v="1"/>
  </r>
  <r>
    <s v="教培"/>
    <s v="素质教育"/>
    <x v="13"/>
    <x v="3"/>
    <s v="C兴趣生活"/>
    <x v="9"/>
    <x v="79"/>
    <x v="0"/>
    <n v="41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"/>
    <x v="80"/>
    <x v="1"/>
    <n v="139"/>
    <n v="1"/>
    <n v="0.52100000000000002"/>
    <n v="0.01"/>
    <n v="37"/>
    <n v="1"/>
    <n v="0.03"/>
    <n v="1.1090400745573159E-2"/>
    <n v="1"/>
    <n v="0.85000000000000009"/>
    <n v="0.56352941176470583"/>
    <n v="10037.5"/>
    <n v="5656.4264705882351"/>
    <e v="#N/A"/>
    <e v="#N/A"/>
    <e v="#N/A"/>
    <n v="1"/>
  </r>
  <r>
    <s v="教培"/>
    <s v="素质教育"/>
    <x v="13"/>
    <x v="3"/>
    <s v="C兴趣生活"/>
    <x v="16"/>
    <x v="81"/>
    <x v="1"/>
    <n v="121"/>
    <n v="0"/>
    <n v="0.52100000000000002"/>
    <n v="0"/>
    <n v="19"/>
    <n v="0"/>
    <n v="0"/>
    <n v="1.1090400745573159E-2"/>
    <n v="0.21071761416589002"/>
    <n v="0.85000000000000009"/>
    <n v="0.24790307548928237"/>
    <n v="10037.5"/>
    <n v="2488.327120223672"/>
    <e v="#N/A"/>
    <e v="#N/A"/>
    <e v="#N/A"/>
    <n v="1"/>
  </r>
  <r>
    <s v="教培"/>
    <s v="素质教育"/>
    <x v="13"/>
    <x v="3"/>
    <s v="C兴趣生活"/>
    <x v="25"/>
    <x v="82"/>
    <x v="1"/>
    <n v="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5"/>
    <x v="83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9"/>
    <x v="84"/>
    <x v="1"/>
    <n v="16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5"/>
    <x v="86"/>
    <x v="0"/>
    <n v="136"/>
    <n v="1"/>
    <n v="0.52100000000000002"/>
    <n v="0.01"/>
    <n v="22"/>
    <n v="1"/>
    <n v="0.05"/>
    <n v="1.1090400745573159E-2"/>
    <n v="1"/>
    <n v="0.85000000000000009"/>
    <n v="0.56352941176470583"/>
    <n v="10037.5"/>
    <n v="5656.4264705882351"/>
    <e v="#N/A"/>
    <e v="#N/A"/>
    <e v="#N/A"/>
    <n v="6"/>
  </r>
  <r>
    <s v="教培"/>
    <s v="素质教育"/>
    <x v="13"/>
    <x v="3"/>
    <s v="C兴趣生活"/>
    <x v="28"/>
    <x v="87"/>
    <x v="2"/>
    <n v="189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8"/>
    <x v="88"/>
    <x v="0"/>
    <n v="62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2"/>
  </r>
  <r>
    <s v="教培"/>
    <s v="素质教育"/>
    <x v="13"/>
    <x v="3"/>
    <s v="C兴趣生活"/>
    <x v="29"/>
    <x v="89"/>
    <x v="1"/>
    <n v="52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1"/>
  </r>
  <r>
    <s v="教培"/>
    <s v="素质教育"/>
    <x v="13"/>
    <x v="3"/>
    <s v="C兴趣生活"/>
    <x v="25"/>
    <x v="90"/>
    <x v="1"/>
    <n v="1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3"/>
    <x v="91"/>
    <x v="1"/>
    <n v="48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0"/>
  </r>
  <r>
    <s v="教培"/>
    <s v="素质教育"/>
    <x v="13"/>
    <x v="3"/>
    <s v="C兴趣生活"/>
    <x v="21"/>
    <x v="92"/>
    <x v="1"/>
    <n v="14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16"/>
    <x v="93"/>
    <x v="1"/>
    <n v="89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1"/>
  </r>
  <r>
    <s v="教培"/>
    <s v="素质教育"/>
    <x v="13"/>
    <x v="3"/>
    <s v="C兴趣生活"/>
    <x v="24"/>
    <x v="94"/>
    <x v="1"/>
    <n v="32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4"/>
    <x v="95"/>
    <x v="1"/>
    <n v="89"/>
    <n v="0"/>
    <n v="0.52100000000000002"/>
    <n v="0"/>
    <n v="33"/>
    <n v="0"/>
    <n v="0"/>
    <n v="1.1090400745573159E-2"/>
    <n v="0.36598322460391425"/>
    <n v="0.85000000000000009"/>
    <n v="0.43056849953401671"/>
    <n v="10037.5"/>
    <n v="4321.8313140726932"/>
    <e v="#N/A"/>
    <e v="#N/A"/>
    <e v="#N/A"/>
    <n v="9"/>
  </r>
  <r>
    <s v="教培"/>
    <s v="素质教育"/>
    <x v="13"/>
    <x v="3"/>
    <s v="C兴趣生活"/>
    <x v="25"/>
    <x v="96"/>
    <x v="1"/>
    <n v="2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6"/>
    <x v="97"/>
    <x v="0"/>
    <n v="5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5"/>
    <x v="98"/>
    <x v="1"/>
    <n v="58"/>
    <n v="0"/>
    <n v="0.52100000000000002"/>
    <n v="0"/>
    <n v="21"/>
    <n v="0"/>
    <n v="0"/>
    <n v="1.1090400745573159E-2"/>
    <n v="0.23289841565703634"/>
    <n v="0.85000000000000009"/>
    <n v="0.27399813606710155"/>
    <n v="10037.5"/>
    <n v="2750.2562907735319"/>
    <e v="#N/A"/>
    <e v="#N/A"/>
    <e v="#N/A"/>
    <n v="1"/>
  </r>
  <r>
    <s v="教培"/>
    <s v="素质教育"/>
    <x v="13"/>
    <x v="3"/>
    <s v="C兴趣生活"/>
    <x v="25"/>
    <x v="99"/>
    <x v="1"/>
    <n v="9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9"/>
    <x v="100"/>
    <x v="1"/>
    <n v="204"/>
    <n v="1"/>
    <n v="0.52100000000000002"/>
    <n v="0"/>
    <n v="94"/>
    <n v="1"/>
    <n v="0.01"/>
    <n v="1.1090400745573159E-2"/>
    <n v="1.0424976700838768"/>
    <n v="0.85000000000000009"/>
    <n v="0.6135266706869138"/>
    <n v="10037.5"/>
    <n v="6158.2739570198974"/>
    <e v="#N/A"/>
    <e v="#N/A"/>
    <e v="#N/A"/>
    <n v="14"/>
  </r>
  <r>
    <s v="教培"/>
    <s v="素质教育"/>
    <x v="13"/>
    <x v="3"/>
    <s v="C兴趣生活"/>
    <x v="26"/>
    <x v="101"/>
    <x v="1"/>
    <n v="192"/>
    <n v="0"/>
    <n v="0.52100000000000002"/>
    <n v="0"/>
    <n v="30"/>
    <n v="0"/>
    <n v="0"/>
    <n v="1.1090400745573159E-2"/>
    <n v="0.33271202236719477"/>
    <n v="0.85000000000000009"/>
    <n v="0.39142590866728794"/>
    <n v="10037.5"/>
    <n v="3928.9375582479029"/>
    <e v="#N/A"/>
    <e v="#N/A"/>
    <e v="#N/A"/>
    <n v="5"/>
  </r>
  <r>
    <s v="教培"/>
    <s v="素质教育"/>
    <x v="13"/>
    <x v="3"/>
    <s v="C兴趣生活"/>
    <x v="16"/>
    <x v="102"/>
    <x v="1"/>
    <n v="113"/>
    <n v="0"/>
    <n v="0.52100000000000002"/>
    <n v="0"/>
    <n v="16"/>
    <n v="0"/>
    <n v="0"/>
    <n v="1.1090400745573159E-2"/>
    <n v="0.17744641192917054"/>
    <n v="0.85000000000000009"/>
    <n v="0.20876048462255356"/>
    <n v="10037.5"/>
    <n v="2095.4333643988812"/>
    <e v="#N/A"/>
    <e v="#N/A"/>
    <e v="#N/A"/>
    <n v="2"/>
  </r>
  <r>
    <s v="教培"/>
    <s v="素质教育"/>
    <x v="13"/>
    <x v="3"/>
    <s v="C兴趣生活"/>
    <x v="15"/>
    <x v="103"/>
    <x v="1"/>
    <n v="14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5"/>
    <x v="104"/>
    <x v="1"/>
    <n v="14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5"/>
    <x v="105"/>
    <x v="0"/>
    <n v="133"/>
    <n v="0"/>
    <n v="0.52100000000000002"/>
    <n v="0"/>
    <n v="44"/>
    <n v="0"/>
    <n v="0"/>
    <n v="1.1090400745573159E-2"/>
    <n v="0.487977632805219"/>
    <n v="0.85000000000000009"/>
    <n v="0.57409133271202228"/>
    <n v="10037.5"/>
    <n v="5762.4417520969237"/>
    <e v="#N/A"/>
    <e v="#N/A"/>
    <e v="#N/A"/>
    <n v="5"/>
  </r>
  <r>
    <s v="教培"/>
    <s v="素质教育"/>
    <x v="13"/>
    <x v="3"/>
    <s v="C兴趣生活"/>
    <x v="22"/>
    <x v="106"/>
    <x v="1"/>
    <n v="11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9"/>
    <x v="107"/>
    <x v="1"/>
    <n v="23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1"/>
    <x v="108"/>
    <x v="1"/>
    <n v="7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5"/>
    <x v="109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5"/>
    <x v="110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9"/>
    <x v="111"/>
    <x v="1"/>
    <n v="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3"/>
    <x v="112"/>
    <x v="1"/>
    <n v="50"/>
    <n v="0"/>
    <n v="0.52100000000000002"/>
    <n v="0"/>
    <n v="18"/>
    <n v="0"/>
    <n v="0"/>
    <n v="1.1090400745573159E-2"/>
    <n v="0.19962721342031686"/>
    <n v="0.85000000000000009"/>
    <n v="0.23485554520037275"/>
    <n v="10037.5"/>
    <n v="2357.3625349487415"/>
    <e v="#N/A"/>
    <e v="#N/A"/>
    <e v="#N/A"/>
    <n v="0"/>
  </r>
  <r>
    <s v="教培"/>
    <s v="素质教育"/>
    <x v="13"/>
    <x v="3"/>
    <s v="C兴趣生活"/>
    <x v="19"/>
    <x v="113"/>
    <x v="1"/>
    <n v="43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12"/>
    <x v="114"/>
    <x v="0"/>
    <n v="28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3"/>
    <x v="115"/>
    <x v="1"/>
    <n v="295"/>
    <n v="2"/>
    <n v="0.52100000000000002"/>
    <n v="0.01"/>
    <n v="72"/>
    <n v="2"/>
    <n v="0.03"/>
    <n v="1.1090400745573159E-2"/>
    <n v="2"/>
    <n v="0.85000000000000009"/>
    <n v="1.1270588235294117"/>
    <n v="10037.5"/>
    <n v="11312.85294117647"/>
    <e v="#N/A"/>
    <e v="#N/A"/>
    <e v="#N/A"/>
    <n v="26"/>
  </r>
  <r>
    <s v="教培"/>
    <s v="素质教育"/>
    <x v="13"/>
    <x v="3"/>
    <s v="C兴趣生活"/>
    <x v="22"/>
    <x v="116"/>
    <x v="1"/>
    <n v="19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6"/>
    <x v="117"/>
    <x v="0"/>
    <n v="13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3"/>
    <x v="118"/>
    <x v="1"/>
    <n v="138"/>
    <n v="7"/>
    <n v="0.52100000000000002"/>
    <n v="0.05"/>
    <n v="77"/>
    <n v="7"/>
    <n v="0.09"/>
    <n v="1.1090400745573159E-2"/>
    <n v="7"/>
    <n v="0.85000000000000009"/>
    <n v="3.9447058823529404"/>
    <n v="10037.5"/>
    <n v="39594.985294117636"/>
    <e v="#N/A"/>
    <e v="#N/A"/>
    <e v="#N/A"/>
    <n v="18"/>
  </r>
  <r>
    <s v="教培"/>
    <s v="素质教育"/>
    <x v="13"/>
    <x v="3"/>
    <s v="C兴趣生活"/>
    <x v="14"/>
    <x v="119"/>
    <x v="1"/>
    <n v="67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18"/>
    <x v="120"/>
    <x v="0"/>
    <n v="61"/>
    <n v="0"/>
    <n v="0.52100000000000002"/>
    <n v="0"/>
    <n v="12"/>
    <n v="0"/>
    <n v="0"/>
    <n v="1.1090400745573159E-2"/>
    <n v="0.13308480894687791"/>
    <n v="0.85000000000000009"/>
    <n v="0.15657036346691516"/>
    <n v="10037.5"/>
    <n v="1571.5750232991609"/>
    <e v="#N/A"/>
    <e v="#N/A"/>
    <e v="#N/A"/>
    <n v="0"/>
  </r>
  <r>
    <s v="教培"/>
    <s v="素质教育"/>
    <x v="13"/>
    <x v="3"/>
    <s v="C兴趣生活"/>
    <x v="6"/>
    <x v="121"/>
    <x v="0"/>
    <n v="35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9"/>
    <x v="122"/>
    <x v="0"/>
    <n v="44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1"/>
  </r>
  <r>
    <s v="教培"/>
    <s v="素质教育"/>
    <x v="13"/>
    <x v="3"/>
    <s v="C兴趣生活"/>
    <x v="10"/>
    <x v="123"/>
    <x v="0"/>
    <n v="82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2"/>
  </r>
  <r>
    <s v="教培"/>
    <s v="素质教育"/>
    <x v="13"/>
    <x v="3"/>
    <s v="C兴趣生活"/>
    <x v="15"/>
    <x v="124"/>
    <x v="1"/>
    <n v="26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1"/>
  </r>
  <r>
    <s v="教培"/>
    <s v="素质教育"/>
    <x v="13"/>
    <x v="3"/>
    <s v="C兴趣生活"/>
    <x v="16"/>
    <x v="125"/>
    <x v="1"/>
    <n v="68"/>
    <n v="0"/>
    <n v="0.52100000000000002"/>
    <n v="0"/>
    <n v="14"/>
    <n v="0"/>
    <n v="0"/>
    <n v="1.1090400745573159E-2"/>
    <n v="0.15526561043802423"/>
    <n v="0.85000000000000009"/>
    <n v="0.18266542404473438"/>
    <n v="10037.5"/>
    <n v="1833.5041938490212"/>
    <e v="#N/A"/>
    <e v="#N/A"/>
    <e v="#N/A"/>
    <n v="1"/>
  </r>
  <r>
    <s v="教培"/>
    <s v="素质教育"/>
    <x v="13"/>
    <x v="3"/>
    <s v="C兴趣生活"/>
    <x v="27"/>
    <x v="126"/>
    <x v="1"/>
    <n v="24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2"/>
  </r>
  <r>
    <s v="教培"/>
    <s v="素质教育"/>
    <x v="13"/>
    <x v="3"/>
    <s v="C兴趣生活"/>
    <x v="20"/>
    <x v="127"/>
    <x v="0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2"/>
    <x v="128"/>
    <x v="1"/>
    <n v="13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4"/>
    <x v="129"/>
    <x v="1"/>
    <n v="39"/>
    <n v="0"/>
    <n v="0.52100000000000002"/>
    <n v="0"/>
    <n v="18"/>
    <n v="0"/>
    <n v="0"/>
    <n v="1.1090400745573159E-2"/>
    <n v="0.19962721342031686"/>
    <n v="0.85000000000000009"/>
    <n v="0.23485554520037275"/>
    <n v="10037.5"/>
    <n v="2357.3625349487415"/>
    <e v="#N/A"/>
    <e v="#N/A"/>
    <e v="#N/A"/>
    <n v="0"/>
  </r>
  <r>
    <s v="教培"/>
    <s v="素质教育"/>
    <x v="13"/>
    <x v="3"/>
    <s v="C兴趣生活"/>
    <x v="6"/>
    <x v="130"/>
    <x v="0"/>
    <n v="49"/>
    <n v="0"/>
    <n v="0.52100000000000002"/>
    <n v="0"/>
    <n v="10"/>
    <n v="0"/>
    <n v="0"/>
    <n v="1.1090400745573159E-2"/>
    <n v="0.11090400745573159"/>
    <n v="0.85000000000000009"/>
    <n v="0.13047530288909598"/>
    <n v="10037.5"/>
    <n v="1309.645852749301"/>
    <e v="#N/A"/>
    <e v="#N/A"/>
    <e v="#N/A"/>
    <n v="0"/>
  </r>
  <r>
    <s v="教培"/>
    <s v="素质教育"/>
    <x v="13"/>
    <x v="3"/>
    <s v="C兴趣生活"/>
    <x v="8"/>
    <x v="131"/>
    <x v="0"/>
    <n v="76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15"/>
    <x v="132"/>
    <x v="1"/>
    <n v="40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10"/>
    <x v="133"/>
    <x v="0"/>
    <n v="41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0"/>
    <x v="134"/>
    <x v="0"/>
    <n v="55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"/>
    <x v="135"/>
    <x v="1"/>
    <n v="86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0"/>
  </r>
  <r>
    <s v="教培"/>
    <s v="素质教育"/>
    <x v="13"/>
    <x v="3"/>
    <s v="C兴趣生活"/>
    <x v="20"/>
    <x v="136"/>
    <x v="0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30"/>
    <x v="137"/>
    <x v="2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8"/>
    <x v="138"/>
    <x v="0"/>
    <n v="77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7"/>
    <x v="139"/>
    <x v="0"/>
    <n v="13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4"/>
    <x v="140"/>
    <x v="1"/>
    <n v="11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4"/>
    <x v="141"/>
    <x v="1"/>
    <n v="19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5"/>
    <x v="142"/>
    <x v="1"/>
    <n v="10"/>
    <n v="1"/>
    <n v="0.52100000000000002"/>
    <n v="0.1"/>
    <n v="5"/>
    <n v="1"/>
    <n v="0.2"/>
    <n v="1.1090400745573159E-2"/>
    <n v="1"/>
    <n v="0.85000000000000009"/>
    <n v="0.56352941176470583"/>
    <n v="10037.5"/>
    <n v="5656.4264705882351"/>
    <e v="#N/A"/>
    <e v="#N/A"/>
    <e v="#N/A"/>
    <n v="0"/>
  </r>
  <r>
    <s v="教培"/>
    <s v="素质教育"/>
    <x v="13"/>
    <x v="3"/>
    <s v="C兴趣生活"/>
    <x v="2"/>
    <x v="143"/>
    <x v="1"/>
    <n v="224"/>
    <n v="1"/>
    <n v="0.52100000000000002"/>
    <n v="0"/>
    <n v="33"/>
    <n v="1"/>
    <n v="0.03"/>
    <n v="1.1090400745573159E-2"/>
    <n v="1"/>
    <n v="0.85000000000000009"/>
    <n v="0.56352941176470583"/>
    <n v="10037.5"/>
    <n v="5656.4264705882351"/>
    <e v="#N/A"/>
    <e v="#N/A"/>
    <e v="#N/A"/>
    <n v="21"/>
  </r>
  <r>
    <s v="教培"/>
    <s v="素质教育"/>
    <x v="13"/>
    <x v="3"/>
    <s v="C兴趣生活"/>
    <x v="18"/>
    <x v="144"/>
    <x v="0"/>
    <n v="80"/>
    <n v="0"/>
    <n v="0.52100000000000002"/>
    <n v="0"/>
    <n v="14"/>
    <n v="0"/>
    <n v="0"/>
    <n v="1.1090400745573159E-2"/>
    <n v="0.15526561043802423"/>
    <n v="0.85000000000000009"/>
    <n v="0.18266542404473438"/>
    <n v="10037.5"/>
    <n v="1833.5041938490212"/>
    <e v="#N/A"/>
    <e v="#N/A"/>
    <e v="#N/A"/>
    <n v="0"/>
  </r>
  <r>
    <s v="教培"/>
    <s v="素质教育"/>
    <x v="13"/>
    <x v="3"/>
    <s v="C兴趣生活"/>
    <x v="22"/>
    <x v="145"/>
    <x v="1"/>
    <n v="15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16"/>
    <x v="146"/>
    <x v="1"/>
    <n v="94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0"/>
  </r>
  <r>
    <s v="教培"/>
    <s v="素质教育"/>
    <x v="13"/>
    <x v="3"/>
    <s v="C兴趣生活"/>
    <x v="4"/>
    <x v="147"/>
    <x v="1"/>
    <n v="25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4"/>
    <x v="148"/>
    <x v="1"/>
    <n v="29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0"/>
  </r>
  <r>
    <s v="教培"/>
    <s v="素质教育"/>
    <x v="13"/>
    <x v="3"/>
    <s v="C兴趣生活"/>
    <x v="22"/>
    <x v="149"/>
    <x v="1"/>
    <n v="29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6"/>
    <x v="150"/>
    <x v="1"/>
    <n v="131"/>
    <n v="0"/>
    <n v="0.52100000000000002"/>
    <n v="0"/>
    <n v="54"/>
    <n v="0"/>
    <n v="0"/>
    <n v="1.1090400745573159E-2"/>
    <n v="0.59888164026095059"/>
    <n v="0.85000000000000009"/>
    <n v="0.70456663560111832"/>
    <n v="10037.5"/>
    <n v="7072.0876048462251"/>
    <e v="#N/A"/>
    <e v="#N/A"/>
    <e v="#N/A"/>
    <n v="2"/>
  </r>
  <r>
    <s v="教培"/>
    <s v="素质教育"/>
    <x v="13"/>
    <x v="3"/>
    <s v="C兴趣生活"/>
    <x v="15"/>
    <x v="151"/>
    <x v="1"/>
    <n v="21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9"/>
    <x v="152"/>
    <x v="1"/>
    <n v="38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16"/>
    <x v="153"/>
    <x v="1"/>
    <n v="71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1"/>
  </r>
  <r>
    <s v="教培"/>
    <s v="素质教育"/>
    <x v="13"/>
    <x v="3"/>
    <s v="C兴趣生活"/>
    <x v="26"/>
    <x v="154"/>
    <x v="1"/>
    <n v="39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8"/>
    <x v="155"/>
    <x v="0"/>
    <n v="18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2"/>
    <x v="156"/>
    <x v="1"/>
    <n v="24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1"/>
  </r>
  <r>
    <s v="教培"/>
    <s v="素质教育"/>
    <x v="13"/>
    <x v="3"/>
    <s v="C兴趣生活"/>
    <x v="2"/>
    <x v="157"/>
    <x v="1"/>
    <n v="178"/>
    <n v="1"/>
    <n v="0.52100000000000002"/>
    <n v="0.01"/>
    <n v="12"/>
    <n v="1"/>
    <n v="0.08"/>
    <n v="1.1090400745573159E-2"/>
    <n v="1"/>
    <n v="0.85000000000000009"/>
    <n v="0.56352941176470583"/>
    <n v="10037.5"/>
    <n v="5656.4264705882351"/>
    <e v="#N/A"/>
    <e v="#N/A"/>
    <e v="#N/A"/>
    <n v="5"/>
  </r>
  <r>
    <s v="教培"/>
    <s v="素质教育"/>
    <x v="13"/>
    <x v="3"/>
    <s v="C兴趣生活"/>
    <x v="12"/>
    <x v="158"/>
    <x v="0"/>
    <n v="12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14"/>
    <x v="159"/>
    <x v="1"/>
    <n v="108"/>
    <n v="0"/>
    <n v="0.52100000000000002"/>
    <n v="0"/>
    <n v="24"/>
    <n v="0"/>
    <n v="0"/>
    <n v="1.1090400745573159E-2"/>
    <n v="0.26616961789375582"/>
    <n v="0.85000000000000009"/>
    <n v="0.31314072693383033"/>
    <n v="10037.5"/>
    <n v="3143.1500465983218"/>
    <e v="#N/A"/>
    <e v="#N/A"/>
    <e v="#N/A"/>
    <n v="0"/>
  </r>
  <r>
    <s v="教培"/>
    <s v="素质教育"/>
    <x v="13"/>
    <x v="3"/>
    <s v="C兴趣生活"/>
    <x v="4"/>
    <x v="160"/>
    <x v="1"/>
    <n v="46"/>
    <n v="0"/>
    <n v="0.52100000000000002"/>
    <n v="0"/>
    <n v="14"/>
    <n v="0"/>
    <n v="0"/>
    <n v="1.1090400745573159E-2"/>
    <n v="0.15526561043802423"/>
    <n v="0.85000000000000009"/>
    <n v="0.18266542404473438"/>
    <n v="10037.5"/>
    <n v="1833.5041938490212"/>
    <e v="#N/A"/>
    <e v="#N/A"/>
    <e v="#N/A"/>
    <n v="3"/>
  </r>
  <r>
    <s v="教培"/>
    <s v="素质教育"/>
    <x v="13"/>
    <x v="3"/>
    <s v="C兴趣生活"/>
    <x v="23"/>
    <x v="161"/>
    <x v="1"/>
    <n v="20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18"/>
    <x v="162"/>
    <x v="0"/>
    <n v="41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12"/>
    <x v="163"/>
    <x v="0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6"/>
    <x v="164"/>
    <x v="0"/>
    <n v="34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3"/>
  </r>
  <r>
    <s v="教培"/>
    <s v="素质教育"/>
    <x v="13"/>
    <x v="3"/>
    <s v="C兴趣生活"/>
    <x v="3"/>
    <x v="165"/>
    <x v="0"/>
    <n v="226"/>
    <n v="1"/>
    <n v="0.52100000000000002"/>
    <n v="0"/>
    <n v="63"/>
    <n v="1"/>
    <n v="0.02"/>
    <n v="1.1090400745573159E-2"/>
    <n v="1"/>
    <n v="0.85000000000000009"/>
    <n v="0.56352941176470583"/>
    <n v="10037.5"/>
    <n v="5656.4264705882351"/>
    <e v="#N/A"/>
    <e v="#N/A"/>
    <e v="#N/A"/>
    <n v="9"/>
  </r>
  <r>
    <s v="教培"/>
    <s v="素质教育"/>
    <x v="13"/>
    <x v="3"/>
    <s v="C兴趣生活"/>
    <x v="2"/>
    <x v="166"/>
    <x v="1"/>
    <n v="107"/>
    <n v="0"/>
    <n v="0.52100000000000002"/>
    <n v="0"/>
    <n v="12"/>
    <n v="0"/>
    <n v="0"/>
    <n v="1.1090400745573159E-2"/>
    <n v="0.13308480894687791"/>
    <n v="0.85000000000000009"/>
    <n v="0.15657036346691516"/>
    <n v="10037.5"/>
    <n v="1571.5750232991609"/>
    <e v="#N/A"/>
    <e v="#N/A"/>
    <e v="#N/A"/>
    <n v="1"/>
  </r>
  <r>
    <s v="教培"/>
    <s v="素质教育"/>
    <x v="13"/>
    <x v="3"/>
    <s v="C兴趣生活"/>
    <x v="26"/>
    <x v="167"/>
    <x v="1"/>
    <n v="26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8"/>
    <x v="168"/>
    <x v="0"/>
    <n v="59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1"/>
  </r>
  <r>
    <s v="教培"/>
    <s v="素质教育"/>
    <x v="13"/>
    <x v="3"/>
    <s v="C兴趣生活"/>
    <x v="13"/>
    <x v="169"/>
    <x v="1"/>
    <n v="40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1"/>
  </r>
  <r>
    <s v="教培"/>
    <s v="素质教育"/>
    <x v="13"/>
    <x v="3"/>
    <s v="C兴趣生活"/>
    <x v="30"/>
    <x v="170"/>
    <x v="2"/>
    <n v="3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3"/>
    <x v="171"/>
    <x v="0"/>
    <n v="96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1"/>
  </r>
  <r>
    <s v="教培"/>
    <s v="素质教育"/>
    <x v="13"/>
    <x v="3"/>
    <s v="C兴趣生活"/>
    <x v="4"/>
    <x v="172"/>
    <x v="1"/>
    <n v="13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12"/>
    <x v="173"/>
    <x v="0"/>
    <n v="13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0"/>
    <x v="174"/>
    <x v="0"/>
    <n v="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6"/>
    <x v="175"/>
    <x v="1"/>
    <n v="132"/>
    <n v="0"/>
    <n v="0.52100000000000002"/>
    <n v="0"/>
    <n v="36"/>
    <n v="0"/>
    <n v="0"/>
    <n v="1.1090400745573159E-2"/>
    <n v="0.39925442684063372"/>
    <n v="0.85000000000000009"/>
    <n v="0.46971109040074549"/>
    <n v="10037.5"/>
    <n v="4714.7250698974831"/>
    <e v="#N/A"/>
    <e v="#N/A"/>
    <e v="#N/A"/>
    <n v="3"/>
  </r>
  <r>
    <s v="教培"/>
    <s v="素质教育"/>
    <x v="13"/>
    <x v="3"/>
    <s v="C兴趣生活"/>
    <x v="8"/>
    <x v="176"/>
    <x v="0"/>
    <n v="23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5"/>
    <x v="177"/>
    <x v="1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30"/>
    <x v="178"/>
    <x v="2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4"/>
    <x v="179"/>
    <x v="1"/>
    <n v="115"/>
    <n v="0"/>
    <n v="0.52100000000000002"/>
    <n v="0"/>
    <n v="10"/>
    <n v="0"/>
    <n v="0"/>
    <n v="1.1090400745573159E-2"/>
    <n v="0.11090400745573159"/>
    <n v="0.85000000000000009"/>
    <n v="0.13047530288909598"/>
    <n v="10037.5"/>
    <n v="1309.645852749301"/>
    <e v="#N/A"/>
    <e v="#N/A"/>
    <e v="#N/A"/>
    <n v="4"/>
  </r>
  <r>
    <s v="教培"/>
    <s v="素质教育"/>
    <x v="13"/>
    <x v="3"/>
    <s v="C兴趣生活"/>
    <x v="25"/>
    <x v="180"/>
    <x v="1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5"/>
    <x v="181"/>
    <x v="1"/>
    <n v="20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1"/>
  </r>
  <r>
    <s v="教培"/>
    <s v="素质教育"/>
    <x v="13"/>
    <x v="3"/>
    <s v="C兴趣生活"/>
    <x v="20"/>
    <x v="182"/>
    <x v="0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30"/>
    <x v="183"/>
    <x v="2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2"/>
    <x v="184"/>
    <x v="0"/>
    <n v="22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3"/>
    <x v="185"/>
    <x v="1"/>
    <n v="68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0"/>
  </r>
  <r>
    <s v="教培"/>
    <s v="素质教育"/>
    <x v="13"/>
    <x v="3"/>
    <s v="C兴趣生活"/>
    <x v="23"/>
    <x v="186"/>
    <x v="1"/>
    <n v="24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2"/>
    <x v="187"/>
    <x v="0"/>
    <n v="12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8"/>
    <x v="188"/>
    <x v="0"/>
    <n v="55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5"/>
  </r>
  <r>
    <s v="教培"/>
    <s v="素质教育"/>
    <x v="13"/>
    <x v="3"/>
    <s v="C兴趣生活"/>
    <x v="12"/>
    <x v="189"/>
    <x v="0"/>
    <n v="53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23"/>
    <x v="190"/>
    <x v="1"/>
    <n v="30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0"/>
  </r>
  <r>
    <s v="教培"/>
    <s v="素质教育"/>
    <x v="13"/>
    <x v="3"/>
    <s v="C兴趣生活"/>
    <x v="13"/>
    <x v="191"/>
    <x v="1"/>
    <n v="52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13"/>
    <x v="192"/>
    <x v="1"/>
    <n v="19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7"/>
    <x v="193"/>
    <x v="0"/>
    <n v="21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29"/>
    <x v="194"/>
    <x v="1"/>
    <n v="43"/>
    <n v="0"/>
    <n v="0.52100000000000002"/>
    <n v="0"/>
    <n v="13"/>
    <n v="0"/>
    <n v="0"/>
    <n v="1.1090400745573159E-2"/>
    <n v="0.14417520969245107"/>
    <n v="0.85000000000000009"/>
    <n v="0.16961789375582476"/>
    <n v="10037.5"/>
    <n v="1702.5396085740911"/>
    <e v="#N/A"/>
    <e v="#N/A"/>
    <e v="#N/A"/>
    <n v="0"/>
  </r>
  <r>
    <s v="教培"/>
    <s v="素质教育"/>
    <x v="13"/>
    <x v="3"/>
    <s v="C兴趣生活"/>
    <x v="30"/>
    <x v="195"/>
    <x v="2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4"/>
    <x v="197"/>
    <x v="1"/>
    <n v="119"/>
    <n v="0"/>
    <n v="0.52100000000000002"/>
    <n v="0"/>
    <n v="17"/>
    <n v="0"/>
    <n v="0"/>
    <n v="1.1090400745573159E-2"/>
    <n v="0.1885368126747437"/>
    <n v="0.85000000000000009"/>
    <n v="0.22180801491146315"/>
    <n v="10037.5"/>
    <n v="2226.3979496738116"/>
    <e v="#N/A"/>
    <e v="#N/A"/>
    <e v="#N/A"/>
    <n v="1"/>
  </r>
  <r>
    <s v="教培"/>
    <s v="素质教育"/>
    <x v="13"/>
    <x v="3"/>
    <s v="C兴趣生活"/>
    <x v="7"/>
    <x v="198"/>
    <x v="0"/>
    <n v="66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0"/>
  </r>
  <r>
    <s v="教培"/>
    <s v="素质教育"/>
    <x v="13"/>
    <x v="3"/>
    <s v="C兴趣生活"/>
    <x v="18"/>
    <x v="199"/>
    <x v="0"/>
    <n v="63"/>
    <n v="0"/>
    <n v="0.52100000000000002"/>
    <n v="0"/>
    <n v="17"/>
    <n v="0"/>
    <n v="0"/>
    <n v="1.1090400745573159E-2"/>
    <n v="0.1885368126747437"/>
    <n v="0.85000000000000009"/>
    <n v="0.22180801491146315"/>
    <n v="10037.5"/>
    <n v="2226.3979496738116"/>
    <e v="#N/A"/>
    <e v="#N/A"/>
    <e v="#N/A"/>
    <n v="1"/>
  </r>
  <r>
    <s v="教培"/>
    <s v="素质教育"/>
    <x v="13"/>
    <x v="3"/>
    <s v="C兴趣生活"/>
    <x v="7"/>
    <x v="200"/>
    <x v="0"/>
    <n v="66"/>
    <n v="0"/>
    <n v="0.52100000000000002"/>
    <n v="0"/>
    <n v="19"/>
    <n v="0"/>
    <n v="0"/>
    <n v="1.1090400745573159E-2"/>
    <n v="0.21071761416589002"/>
    <n v="0.85000000000000009"/>
    <n v="0.24790307548928237"/>
    <n v="10037.5"/>
    <n v="2488.327120223672"/>
    <e v="#N/A"/>
    <e v="#N/A"/>
    <e v="#N/A"/>
    <n v="6"/>
  </r>
  <r>
    <s v="教培"/>
    <s v="素质教育"/>
    <x v="13"/>
    <x v="3"/>
    <s v="C兴趣生活"/>
    <x v="3"/>
    <x v="201"/>
    <x v="0"/>
    <n v="52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1"/>
  </r>
  <r>
    <s v="教培"/>
    <s v="素质教育"/>
    <x v="13"/>
    <x v="3"/>
    <s v="C兴趣生活"/>
    <x v="7"/>
    <x v="202"/>
    <x v="0"/>
    <n v="28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2"/>
    <x v="203"/>
    <x v="0"/>
    <n v="17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15"/>
    <x v="204"/>
    <x v="1"/>
    <n v="94"/>
    <n v="0"/>
    <n v="0.52100000000000002"/>
    <n v="0"/>
    <n v="27"/>
    <n v="0"/>
    <n v="0"/>
    <n v="1.1090400745573159E-2"/>
    <n v="0.29944082013047529"/>
    <n v="0.85000000000000009"/>
    <n v="0.35228331780055916"/>
    <n v="10037.5"/>
    <n v="3536.0438024231125"/>
    <e v="#N/A"/>
    <e v="#N/A"/>
    <e v="#N/A"/>
    <n v="0"/>
  </r>
  <r>
    <s v="教培"/>
    <s v="素质教育"/>
    <x v="13"/>
    <x v="3"/>
    <s v="C兴趣生活"/>
    <x v="22"/>
    <x v="205"/>
    <x v="1"/>
    <n v="17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7"/>
    <x v="206"/>
    <x v="1"/>
    <n v="22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18"/>
    <x v="207"/>
    <x v="0"/>
    <n v="52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15"/>
    <x v="208"/>
    <x v="1"/>
    <n v="51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1"/>
  </r>
  <r>
    <s v="教培"/>
    <s v="素质教育"/>
    <x v="13"/>
    <x v="3"/>
    <s v="C兴趣生活"/>
    <x v="3"/>
    <x v="209"/>
    <x v="0"/>
    <n v="134"/>
    <n v="0"/>
    <n v="0.52100000000000002"/>
    <n v="0"/>
    <n v="18"/>
    <n v="0"/>
    <n v="0"/>
    <n v="1.1090400745573159E-2"/>
    <n v="0.19962721342031686"/>
    <n v="0.85000000000000009"/>
    <n v="0.23485554520037275"/>
    <n v="10037.5"/>
    <n v="2357.3625349487415"/>
    <e v="#N/A"/>
    <e v="#N/A"/>
    <e v="#N/A"/>
    <n v="6"/>
  </r>
  <r>
    <s v="教培"/>
    <s v="素质教育"/>
    <x v="13"/>
    <x v="3"/>
    <s v="C兴趣生活"/>
    <x v="3"/>
    <x v="210"/>
    <x v="0"/>
    <n v="44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3"/>
    <x v="211"/>
    <x v="0"/>
    <n v="115"/>
    <n v="0"/>
    <n v="0.52100000000000002"/>
    <n v="0"/>
    <n v="20"/>
    <n v="0"/>
    <n v="0"/>
    <n v="1.1090400745573159E-2"/>
    <n v="0.22180801491146318"/>
    <n v="0.85000000000000009"/>
    <n v="0.26095060577819196"/>
    <n v="10037.5"/>
    <n v="2619.2917054986019"/>
    <e v="#N/A"/>
    <e v="#N/A"/>
    <e v="#N/A"/>
    <n v="2"/>
  </r>
  <r>
    <s v="教培"/>
    <s v="素质教育"/>
    <x v="13"/>
    <x v="3"/>
    <s v="C兴趣生活"/>
    <x v="10"/>
    <x v="212"/>
    <x v="0"/>
    <n v="27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6"/>
    <x v="213"/>
    <x v="1"/>
    <n v="101"/>
    <n v="1"/>
    <n v="0.52100000000000002"/>
    <n v="0.01"/>
    <n v="27"/>
    <n v="1"/>
    <n v="0.04"/>
    <n v="1.1090400745573159E-2"/>
    <n v="1"/>
    <n v="0.85000000000000009"/>
    <n v="0.56352941176470583"/>
    <n v="10037.5"/>
    <n v="5656.4264705882351"/>
    <e v="#N/A"/>
    <e v="#N/A"/>
    <e v="#N/A"/>
    <n v="0"/>
  </r>
  <r>
    <s v="教培"/>
    <s v="素质教育"/>
    <x v="13"/>
    <x v="3"/>
    <s v="C兴趣生活"/>
    <x v="7"/>
    <x v="214"/>
    <x v="0"/>
    <n v="24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3"/>
    <x v="215"/>
    <x v="0"/>
    <n v="57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9"/>
    <x v="216"/>
    <x v="0"/>
    <n v="261"/>
    <n v="2"/>
    <n v="0.52100000000000002"/>
    <n v="0.01"/>
    <n v="57"/>
    <n v="2"/>
    <n v="0.04"/>
    <n v="1.1090400745573159E-2"/>
    <n v="2"/>
    <n v="0.85000000000000009"/>
    <n v="1.1270588235294117"/>
    <n v="10037.5"/>
    <n v="11312.85294117647"/>
    <e v="#N/A"/>
    <e v="#N/A"/>
    <e v="#N/A"/>
    <n v="5"/>
  </r>
  <r>
    <s v="教培"/>
    <s v="素质教育"/>
    <x v="13"/>
    <x v="3"/>
    <s v="C兴趣生活"/>
    <x v="14"/>
    <x v="217"/>
    <x v="1"/>
    <n v="130"/>
    <n v="0"/>
    <n v="0.52100000000000002"/>
    <n v="0"/>
    <n v="13"/>
    <n v="0"/>
    <n v="0"/>
    <n v="1.1090400745573159E-2"/>
    <n v="0.14417520969245107"/>
    <n v="0.85000000000000009"/>
    <n v="0.16961789375582476"/>
    <n v="10037.5"/>
    <n v="1702.5396085740911"/>
    <e v="#N/A"/>
    <e v="#N/A"/>
    <e v="#N/A"/>
    <n v="2"/>
  </r>
  <r>
    <s v="教培"/>
    <s v="素质教育"/>
    <x v="13"/>
    <x v="3"/>
    <s v="C兴趣生活"/>
    <x v="2"/>
    <x v="218"/>
    <x v="1"/>
    <n v="81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1"/>
  </r>
  <r>
    <s v="教培"/>
    <s v="素质教育"/>
    <x v="13"/>
    <x v="3"/>
    <s v="C兴趣生活"/>
    <x v="4"/>
    <x v="219"/>
    <x v="1"/>
    <n v="28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6"/>
    <x v="220"/>
    <x v="1"/>
    <n v="121"/>
    <n v="0"/>
    <n v="0.52100000000000002"/>
    <n v="0"/>
    <n v="27"/>
    <n v="0"/>
    <n v="0"/>
    <n v="1.1090400745573159E-2"/>
    <n v="0.29944082013047529"/>
    <n v="0.85000000000000009"/>
    <n v="0.35228331780055916"/>
    <n v="10037.5"/>
    <n v="3536.0438024231125"/>
    <e v="#N/A"/>
    <e v="#N/A"/>
    <e v="#N/A"/>
    <n v="4"/>
  </r>
  <r>
    <s v="教培"/>
    <s v="素质教育"/>
    <x v="13"/>
    <x v="3"/>
    <s v="C兴趣生活"/>
    <x v="14"/>
    <x v="221"/>
    <x v="1"/>
    <n v="184"/>
    <n v="0"/>
    <n v="0.52100000000000002"/>
    <n v="0"/>
    <n v="38"/>
    <n v="0"/>
    <n v="0"/>
    <n v="1.1090400745573159E-2"/>
    <n v="0.42143522833178004"/>
    <n v="0.85000000000000009"/>
    <n v="0.49580615097856473"/>
    <n v="10037.5"/>
    <n v="4976.6542404473439"/>
    <e v="#N/A"/>
    <e v="#N/A"/>
    <e v="#N/A"/>
    <n v="7"/>
  </r>
  <r>
    <s v="教培"/>
    <s v="素质教育"/>
    <x v="13"/>
    <x v="3"/>
    <s v="C兴趣生活"/>
    <x v="16"/>
    <x v="222"/>
    <x v="1"/>
    <n v="18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31"/>
    <x v="223"/>
    <x v="1"/>
    <n v="5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31"/>
    <x v="224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31"/>
    <x v="225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0"/>
    <x v="226"/>
    <x v="0"/>
    <n v="70"/>
    <n v="0"/>
    <n v="0.52100000000000002"/>
    <n v="0"/>
    <n v="27"/>
    <n v="0"/>
    <n v="0"/>
    <n v="1.1090400745573159E-2"/>
    <n v="0.29944082013047529"/>
    <n v="0.85000000000000009"/>
    <n v="0.35228331780055916"/>
    <n v="10037.5"/>
    <n v="3536.0438024231125"/>
    <e v="#N/A"/>
    <e v="#N/A"/>
    <e v="#N/A"/>
    <n v="9"/>
  </r>
  <r>
    <s v="教培"/>
    <s v="素质教育"/>
    <x v="13"/>
    <x v="3"/>
    <s v="C兴趣生活"/>
    <x v="31"/>
    <x v="227"/>
    <x v="1"/>
    <n v="2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14"/>
    <x v="228"/>
    <x v="1"/>
    <n v="145"/>
    <n v="1"/>
    <n v="0.52100000000000002"/>
    <n v="0.01"/>
    <n v="41"/>
    <n v="1"/>
    <n v="0.02"/>
    <n v="1.1090400745573159E-2"/>
    <n v="1"/>
    <n v="0.85000000000000009"/>
    <n v="0.56352941176470583"/>
    <n v="10037.5"/>
    <n v="5656.4264705882351"/>
    <e v="#N/A"/>
    <e v="#N/A"/>
    <e v="#N/A"/>
    <n v="1"/>
  </r>
  <r>
    <s v="教培"/>
    <s v="素质教育"/>
    <x v="13"/>
    <x v="3"/>
    <s v="C兴趣生活"/>
    <x v="10"/>
    <x v="229"/>
    <x v="0"/>
    <n v="28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10"/>
    <x v="230"/>
    <x v="0"/>
    <n v="48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1"/>
  </r>
  <r>
    <s v="教培"/>
    <s v="素质教育"/>
    <x v="13"/>
    <x v="3"/>
    <s v="C兴趣生活"/>
    <x v="2"/>
    <x v="231"/>
    <x v="1"/>
    <n v="97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0"/>
  </r>
  <r>
    <s v="教培"/>
    <s v="素质教育"/>
    <x v="13"/>
    <x v="3"/>
    <s v="C兴趣生活"/>
    <x v="3"/>
    <x v="232"/>
    <x v="0"/>
    <n v="63"/>
    <n v="0"/>
    <n v="0.52100000000000002"/>
    <n v="0"/>
    <n v="14"/>
    <n v="0"/>
    <n v="0"/>
    <n v="1.1090400745573159E-2"/>
    <n v="0.15526561043802423"/>
    <n v="0.85000000000000009"/>
    <n v="0.18266542404473438"/>
    <n v="10037.5"/>
    <n v="1833.5041938490212"/>
    <e v="#N/A"/>
    <e v="#N/A"/>
    <e v="#N/A"/>
    <n v="0"/>
  </r>
  <r>
    <s v="教培"/>
    <s v="素质教育"/>
    <x v="13"/>
    <x v="3"/>
    <s v="C兴趣生活"/>
    <x v="15"/>
    <x v="233"/>
    <x v="1"/>
    <n v="70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0"/>
  </r>
  <r>
    <s v="教培"/>
    <s v="素质教育"/>
    <x v="13"/>
    <x v="3"/>
    <s v="C兴趣生活"/>
    <x v="5"/>
    <x v="234"/>
    <x v="0"/>
    <n v="99"/>
    <n v="0"/>
    <n v="0.52100000000000002"/>
    <n v="0"/>
    <n v="20"/>
    <n v="0"/>
    <n v="0"/>
    <n v="1.1090400745573159E-2"/>
    <n v="0.22180801491146318"/>
    <n v="0.85000000000000009"/>
    <n v="0.26095060577819196"/>
    <n v="10037.5"/>
    <n v="2619.2917054986019"/>
    <e v="#N/A"/>
    <e v="#N/A"/>
    <e v="#N/A"/>
    <n v="2"/>
  </r>
  <r>
    <s v="教培"/>
    <s v="素质教育"/>
    <x v="13"/>
    <x v="3"/>
    <s v="C兴趣生活"/>
    <x v="18"/>
    <x v="235"/>
    <x v="0"/>
    <n v="49"/>
    <n v="0"/>
    <n v="0.52100000000000002"/>
    <n v="0"/>
    <n v="16"/>
    <n v="0"/>
    <n v="0"/>
    <n v="1.1090400745573159E-2"/>
    <n v="0.17744641192917054"/>
    <n v="0.85000000000000009"/>
    <n v="0.20876048462255356"/>
    <n v="10037.5"/>
    <n v="2095.4333643988812"/>
    <e v="#N/A"/>
    <e v="#N/A"/>
    <e v="#N/A"/>
    <n v="0"/>
  </r>
  <r>
    <s v="教培"/>
    <s v="素质教育"/>
    <x v="13"/>
    <x v="3"/>
    <s v="C兴趣生活"/>
    <x v="18"/>
    <x v="236"/>
    <x v="0"/>
    <n v="17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3"/>
    <x v="237"/>
    <x v="0"/>
    <n v="80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2"/>
  </r>
  <r>
    <s v="教培"/>
    <s v="素质教育"/>
    <x v="13"/>
    <x v="3"/>
    <s v="C兴趣生活"/>
    <x v="10"/>
    <x v="238"/>
    <x v="0"/>
    <n v="43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1"/>
  </r>
  <r>
    <s v="教培"/>
    <s v="素质教育"/>
    <x v="13"/>
    <x v="3"/>
    <s v="C兴趣生活"/>
    <x v="14"/>
    <x v="239"/>
    <x v="1"/>
    <n v="108"/>
    <n v="0"/>
    <n v="0.52100000000000002"/>
    <n v="0"/>
    <n v="13"/>
    <n v="0"/>
    <n v="0"/>
    <n v="1.1090400745573159E-2"/>
    <n v="0.14417520969245107"/>
    <n v="0.85000000000000009"/>
    <n v="0.16961789375582476"/>
    <n v="10037.5"/>
    <n v="1702.5396085740911"/>
    <e v="#N/A"/>
    <e v="#N/A"/>
    <e v="#N/A"/>
    <n v="0"/>
  </r>
  <r>
    <s v="教培"/>
    <s v="素质教育"/>
    <x v="13"/>
    <x v="3"/>
    <s v="C兴趣生活"/>
    <x v="16"/>
    <x v="240"/>
    <x v="1"/>
    <n v="38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9"/>
    <x v="241"/>
    <x v="0"/>
    <n v="95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4"/>
    <x v="242"/>
    <x v="1"/>
    <n v="305"/>
    <n v="0"/>
    <n v="0.52100000000000002"/>
    <n v="0"/>
    <n v="61"/>
    <n v="0"/>
    <n v="0"/>
    <n v="1.1090400745573159E-2"/>
    <n v="0.67651444547996276"/>
    <n v="0.85000000000000009"/>
    <n v="0.79589934762348546"/>
    <n v="10037.5"/>
    <n v="7988.8397017707357"/>
    <e v="#N/A"/>
    <e v="#N/A"/>
    <e v="#N/A"/>
    <n v="8"/>
  </r>
  <r>
    <s v="教培"/>
    <s v="素质教育"/>
    <x v="13"/>
    <x v="3"/>
    <s v="C兴趣生活"/>
    <x v="6"/>
    <x v="243"/>
    <x v="0"/>
    <n v="12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3"/>
    <x v="244"/>
    <x v="0"/>
    <n v="57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3"/>
  </r>
  <r>
    <s v="教培"/>
    <s v="素质教育"/>
    <x v="13"/>
    <x v="3"/>
    <s v="C兴趣生活"/>
    <x v="20"/>
    <x v="245"/>
    <x v="0"/>
    <n v="9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1"/>
  </r>
  <r>
    <s v="教培"/>
    <s v="素质教育"/>
    <x v="13"/>
    <x v="3"/>
    <s v="C兴趣生活"/>
    <x v="32"/>
    <x v="246"/>
    <x v="2"/>
    <n v="9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16"/>
    <x v="247"/>
    <x v="1"/>
    <n v="47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0"/>
  </r>
  <r>
    <s v="教培"/>
    <s v="素质教育"/>
    <x v="13"/>
    <x v="3"/>
    <s v="C兴趣生活"/>
    <x v="14"/>
    <x v="248"/>
    <x v="1"/>
    <n v="171"/>
    <n v="2"/>
    <n v="0.52100000000000002"/>
    <n v="0.01"/>
    <n v="26"/>
    <n v="2"/>
    <n v="0.08"/>
    <n v="1.1090400745573159E-2"/>
    <n v="2"/>
    <n v="0.85000000000000009"/>
    <n v="1.1270588235294117"/>
    <n v="10037.5"/>
    <n v="11312.85294117647"/>
    <e v="#N/A"/>
    <e v="#N/A"/>
    <e v="#N/A"/>
    <n v="5"/>
  </r>
  <r>
    <s v="教培"/>
    <s v="素质教育"/>
    <x v="13"/>
    <x v="3"/>
    <s v="C兴趣生活"/>
    <x v="16"/>
    <x v="249"/>
    <x v="1"/>
    <n v="64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19"/>
    <x v="250"/>
    <x v="1"/>
    <n v="29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7"/>
    <x v="251"/>
    <x v="0"/>
    <n v="86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31"/>
    <x v="252"/>
    <x v="1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2"/>
    <x v="253"/>
    <x v="0"/>
    <n v="19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3"/>
    <x v="254"/>
    <x v="0"/>
    <n v="82"/>
    <n v="2"/>
    <n v="0.52100000000000002"/>
    <n v="0.02"/>
    <n v="18"/>
    <n v="1"/>
    <n v="0.06"/>
    <n v="1.1090400745573159E-2"/>
    <n v="1"/>
    <n v="0.85000000000000009"/>
    <n v="0.56352941176470583"/>
    <n v="10037.5"/>
    <n v="5656.4264705882351"/>
    <e v="#N/A"/>
    <e v="#N/A"/>
    <e v="#N/A"/>
    <n v="3"/>
  </r>
  <r>
    <s v="教培"/>
    <s v="素质教育"/>
    <x v="13"/>
    <x v="3"/>
    <s v="C兴趣生活"/>
    <x v="20"/>
    <x v="256"/>
    <x v="0"/>
    <n v="5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1"/>
  </r>
  <r>
    <s v="教培"/>
    <s v="素质教育"/>
    <x v="13"/>
    <x v="3"/>
    <s v="C兴趣生活"/>
    <x v="22"/>
    <x v="257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4"/>
    <x v="258"/>
    <x v="1"/>
    <n v="4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9"/>
    <x v="259"/>
    <x v="1"/>
    <n v="23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1"/>
  </r>
  <r>
    <s v="教培"/>
    <s v="素质教育"/>
    <x v="13"/>
    <x v="3"/>
    <s v="C兴趣生活"/>
    <x v="29"/>
    <x v="260"/>
    <x v="1"/>
    <n v="17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5"/>
    <x v="261"/>
    <x v="1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0"/>
    <x v="262"/>
    <x v="0"/>
    <n v="2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2"/>
    <x v="263"/>
    <x v="1"/>
    <n v="9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1"/>
  </r>
  <r>
    <s v="教培"/>
    <s v="素质教育"/>
    <x v="13"/>
    <x v="3"/>
    <s v="C兴趣生活"/>
    <x v="7"/>
    <x v="264"/>
    <x v="0"/>
    <n v="29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18"/>
    <x v="265"/>
    <x v="0"/>
    <n v="50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2"/>
    <x v="266"/>
    <x v="1"/>
    <n v="127"/>
    <n v="3"/>
    <n v="0.52100000000000002"/>
    <n v="0.02"/>
    <n v="12"/>
    <n v="2"/>
    <n v="0.17"/>
    <n v="1.1090400745573159E-2"/>
    <n v="2"/>
    <n v="0.85000000000000009"/>
    <n v="1.1270588235294117"/>
    <n v="10037.5"/>
    <n v="11312.85294117647"/>
    <e v="#N/A"/>
    <e v="#N/A"/>
    <e v="#N/A"/>
    <n v="1"/>
  </r>
  <r>
    <s v="教培"/>
    <s v="素质教育"/>
    <x v="13"/>
    <x v="3"/>
    <s v="C兴趣生活"/>
    <x v="13"/>
    <x v="267"/>
    <x v="1"/>
    <n v="46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4"/>
    <x v="268"/>
    <x v="1"/>
    <n v="34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1"/>
  </r>
  <r>
    <s v="教培"/>
    <s v="素质教育"/>
    <x v="13"/>
    <x v="3"/>
    <s v="C兴趣生活"/>
    <x v="21"/>
    <x v="269"/>
    <x v="1"/>
    <n v="11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6"/>
    <x v="270"/>
    <x v="1"/>
    <n v="201"/>
    <n v="2"/>
    <n v="0.52100000000000002"/>
    <n v="0.01"/>
    <n v="81"/>
    <n v="2"/>
    <n v="0.02"/>
    <n v="1.1090400745573159E-2"/>
    <n v="2"/>
    <n v="0.85000000000000009"/>
    <n v="1.1270588235294117"/>
    <n v="10037.5"/>
    <n v="11312.85294117647"/>
    <e v="#N/A"/>
    <e v="#N/A"/>
    <e v="#N/A"/>
    <n v="15"/>
  </r>
  <r>
    <s v="教培"/>
    <s v="素质教育"/>
    <x v="13"/>
    <x v="3"/>
    <s v="C兴趣生活"/>
    <x v="25"/>
    <x v="271"/>
    <x v="1"/>
    <n v="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6"/>
    <x v="272"/>
    <x v="0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6"/>
    <x v="273"/>
    <x v="1"/>
    <n v="70"/>
    <n v="1"/>
    <n v="0.52100000000000002"/>
    <n v="0.01"/>
    <n v="27"/>
    <n v="1"/>
    <n v="0.04"/>
    <n v="1.1090400745573159E-2"/>
    <n v="1"/>
    <n v="0.85000000000000009"/>
    <n v="0.56352941176470583"/>
    <n v="10037.5"/>
    <n v="5656.4264705882351"/>
    <e v="#N/A"/>
    <e v="#N/A"/>
    <e v="#N/A"/>
    <n v="2"/>
  </r>
  <r>
    <s v="教培"/>
    <s v="素质教育"/>
    <x v="13"/>
    <x v="3"/>
    <s v="C兴趣生活"/>
    <x v="12"/>
    <x v="274"/>
    <x v="0"/>
    <n v="28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5"/>
    <x v="275"/>
    <x v="0"/>
    <n v="126"/>
    <n v="0"/>
    <n v="0.52100000000000002"/>
    <n v="0"/>
    <n v="52"/>
    <n v="0"/>
    <n v="0"/>
    <n v="1.1090400745573159E-2"/>
    <n v="0.57670083876980427"/>
    <n v="0.85000000000000009"/>
    <n v="0.67847157502329902"/>
    <n v="10037.5"/>
    <n v="6810.1584342963642"/>
    <e v="#N/A"/>
    <e v="#N/A"/>
    <e v="#N/A"/>
    <n v="11"/>
  </r>
  <r>
    <s v="教培"/>
    <s v="素质教育"/>
    <x v="13"/>
    <x v="3"/>
    <s v="C兴趣生活"/>
    <x v="19"/>
    <x v="276"/>
    <x v="1"/>
    <n v="56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0"/>
  </r>
  <r>
    <s v="教培"/>
    <s v="素质教育"/>
    <x v="13"/>
    <x v="3"/>
    <s v="C兴趣生活"/>
    <x v="4"/>
    <x v="277"/>
    <x v="1"/>
    <n v="75"/>
    <n v="0"/>
    <n v="0.52100000000000002"/>
    <n v="0"/>
    <n v="12"/>
    <n v="0"/>
    <n v="0"/>
    <n v="1.1090400745573159E-2"/>
    <n v="0.13308480894687791"/>
    <n v="0.85000000000000009"/>
    <n v="0.15657036346691516"/>
    <n v="10037.5"/>
    <n v="1571.5750232991609"/>
    <e v="#N/A"/>
    <e v="#N/A"/>
    <e v="#N/A"/>
    <n v="1"/>
  </r>
  <r>
    <s v="教培"/>
    <s v="素质教育"/>
    <x v="13"/>
    <x v="3"/>
    <s v="C兴趣生活"/>
    <x v="14"/>
    <x v="278"/>
    <x v="1"/>
    <n v="120"/>
    <n v="0"/>
    <n v="0.52100000000000002"/>
    <n v="0"/>
    <n v="15"/>
    <n v="0"/>
    <n v="0"/>
    <n v="1.1090400745573159E-2"/>
    <n v="0.16635601118359739"/>
    <n v="0.85000000000000009"/>
    <n v="0.19571295433364397"/>
    <n v="10037.5"/>
    <n v="1964.4687791239514"/>
    <e v="#N/A"/>
    <e v="#N/A"/>
    <e v="#N/A"/>
    <n v="1"/>
  </r>
  <r>
    <s v="教培"/>
    <s v="素质教育"/>
    <x v="13"/>
    <x v="3"/>
    <s v="C兴趣生活"/>
    <x v="3"/>
    <x v="279"/>
    <x v="0"/>
    <n v="53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0"/>
  </r>
  <r>
    <s v="教培"/>
    <s v="素质教育"/>
    <x v="13"/>
    <x v="3"/>
    <s v="C兴趣生活"/>
    <x v="25"/>
    <x v="280"/>
    <x v="1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4"/>
    <x v="281"/>
    <x v="1"/>
    <n v="23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5"/>
    <x v="282"/>
    <x v="0"/>
    <n v="15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2"/>
  </r>
  <r>
    <s v="教培"/>
    <s v="素质教育"/>
    <x v="13"/>
    <x v="3"/>
    <s v="C兴趣生活"/>
    <x v="10"/>
    <x v="283"/>
    <x v="0"/>
    <n v="79"/>
    <n v="0"/>
    <n v="0.52100000000000002"/>
    <n v="0"/>
    <n v="18"/>
    <n v="0"/>
    <n v="0"/>
    <n v="1.1090400745573159E-2"/>
    <n v="0.19962721342031686"/>
    <n v="0.85000000000000009"/>
    <n v="0.23485554520037275"/>
    <n v="10037.5"/>
    <n v="2357.3625349487415"/>
    <e v="#N/A"/>
    <e v="#N/A"/>
    <e v="#N/A"/>
    <n v="2"/>
  </r>
  <r>
    <s v="教培"/>
    <s v="素质教育"/>
    <x v="13"/>
    <x v="3"/>
    <s v="C兴趣生活"/>
    <x v="3"/>
    <x v="284"/>
    <x v="0"/>
    <n v="95"/>
    <n v="0"/>
    <n v="0.52100000000000002"/>
    <n v="0"/>
    <n v="14"/>
    <n v="0"/>
    <n v="0"/>
    <n v="1.1090400745573159E-2"/>
    <n v="0.15526561043802423"/>
    <n v="0.85000000000000009"/>
    <n v="0.18266542404473438"/>
    <n v="10037.5"/>
    <n v="1833.5041938490212"/>
    <e v="#N/A"/>
    <e v="#N/A"/>
    <e v="#N/A"/>
    <n v="0"/>
  </r>
  <r>
    <s v="教培"/>
    <s v="素质教育"/>
    <x v="13"/>
    <x v="3"/>
    <s v="C兴趣生活"/>
    <x v="6"/>
    <x v="285"/>
    <x v="0"/>
    <n v="53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1"/>
  </r>
  <r>
    <s v="教培"/>
    <s v="素质教育"/>
    <x v="13"/>
    <x v="3"/>
    <s v="C兴趣生活"/>
    <x v="6"/>
    <x v="286"/>
    <x v="0"/>
    <n v="23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9"/>
    <x v="287"/>
    <x v="0"/>
    <n v="78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3"/>
  </r>
  <r>
    <s v="教培"/>
    <s v="素质教育"/>
    <x v="13"/>
    <x v="3"/>
    <s v="C兴趣生活"/>
    <x v="14"/>
    <x v="288"/>
    <x v="1"/>
    <n v="123"/>
    <n v="0"/>
    <n v="0.52100000000000002"/>
    <n v="0"/>
    <n v="23"/>
    <n v="0"/>
    <n v="0"/>
    <n v="1.1090400745573159E-2"/>
    <n v="0.25507921714818266"/>
    <n v="0.85000000000000009"/>
    <n v="0.30009319664492073"/>
    <n v="10037.5"/>
    <n v="3012.1854613233918"/>
    <e v="#N/A"/>
    <e v="#N/A"/>
    <e v="#N/A"/>
    <n v="1"/>
  </r>
  <r>
    <s v="教培"/>
    <s v="素质教育"/>
    <x v="13"/>
    <x v="3"/>
    <s v="C兴趣生活"/>
    <x v="8"/>
    <x v="289"/>
    <x v="0"/>
    <n v="3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1"/>
  </r>
  <r>
    <s v="教培"/>
    <s v="素质教育"/>
    <x v="13"/>
    <x v="3"/>
    <s v="C兴趣生活"/>
    <x v="13"/>
    <x v="290"/>
    <x v="1"/>
    <n v="58"/>
    <n v="0"/>
    <n v="0.52100000000000002"/>
    <n v="0"/>
    <n v="15"/>
    <n v="0"/>
    <n v="0"/>
    <n v="1.1090400745573159E-2"/>
    <n v="0.16635601118359739"/>
    <n v="0.85000000000000009"/>
    <n v="0.19571295433364397"/>
    <n v="10037.5"/>
    <n v="1964.4687791239514"/>
    <e v="#N/A"/>
    <e v="#N/A"/>
    <e v="#N/A"/>
    <n v="0"/>
  </r>
  <r>
    <s v="教培"/>
    <s v="素质教育"/>
    <x v="13"/>
    <x v="3"/>
    <s v="C兴趣生活"/>
    <x v="13"/>
    <x v="291"/>
    <x v="1"/>
    <n v="30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1"/>
  </r>
  <r>
    <s v="教培"/>
    <s v="素质教育"/>
    <x v="13"/>
    <x v="3"/>
    <s v="C兴趣生活"/>
    <x v="10"/>
    <x v="292"/>
    <x v="0"/>
    <n v="44"/>
    <n v="1"/>
    <n v="0.52100000000000002"/>
    <n v="0.02"/>
    <n v="14"/>
    <n v="1"/>
    <n v="7.0000000000000007E-2"/>
    <n v="1.1090400745573159E-2"/>
    <n v="1"/>
    <n v="0.85000000000000009"/>
    <n v="0.56352941176470583"/>
    <n v="10037.5"/>
    <n v="5656.4264705882351"/>
    <e v="#N/A"/>
    <e v="#N/A"/>
    <e v="#N/A"/>
    <n v="3"/>
  </r>
  <r>
    <s v="教培"/>
    <s v="素质教育"/>
    <x v="13"/>
    <x v="3"/>
    <s v="C兴趣生活"/>
    <x v="26"/>
    <x v="293"/>
    <x v="1"/>
    <n v="66"/>
    <n v="0"/>
    <n v="0.52100000000000002"/>
    <n v="0"/>
    <n v="12"/>
    <n v="0"/>
    <n v="0"/>
    <n v="1.1090400745573159E-2"/>
    <n v="0.13308480894687791"/>
    <n v="0.85000000000000009"/>
    <n v="0.15657036346691516"/>
    <n v="10037.5"/>
    <n v="1571.5750232991609"/>
    <e v="#N/A"/>
    <e v="#N/A"/>
    <e v="#N/A"/>
    <n v="2"/>
  </r>
  <r>
    <s v="教培"/>
    <s v="素质教育"/>
    <x v="13"/>
    <x v="3"/>
    <s v="C兴趣生活"/>
    <x v="18"/>
    <x v="294"/>
    <x v="0"/>
    <n v="81"/>
    <n v="0"/>
    <n v="0.52100000000000002"/>
    <n v="0"/>
    <n v="24"/>
    <n v="0"/>
    <n v="0"/>
    <n v="1.1090400745573159E-2"/>
    <n v="0.26616961789375582"/>
    <n v="0.85000000000000009"/>
    <n v="0.31314072693383033"/>
    <n v="10037.5"/>
    <n v="3143.1500465983218"/>
    <e v="#N/A"/>
    <e v="#N/A"/>
    <e v="#N/A"/>
    <n v="2"/>
  </r>
  <r>
    <s v="教培"/>
    <s v="素质教育"/>
    <x v="13"/>
    <x v="3"/>
    <s v="C兴趣生活"/>
    <x v="5"/>
    <x v="295"/>
    <x v="0"/>
    <n v="55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1"/>
  </r>
  <r>
    <s v="教培"/>
    <s v="素质教育"/>
    <x v="13"/>
    <x v="3"/>
    <s v="C兴趣生活"/>
    <x v="6"/>
    <x v="296"/>
    <x v="0"/>
    <n v="87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4"/>
  </r>
  <r>
    <s v="教培"/>
    <s v="素质教育"/>
    <x v="13"/>
    <x v="3"/>
    <s v="C兴趣生活"/>
    <x v="12"/>
    <x v="297"/>
    <x v="0"/>
    <n v="1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31"/>
    <x v="298"/>
    <x v="1"/>
    <n v="18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6"/>
    <x v="299"/>
    <x v="1"/>
    <n v="71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0"/>
  </r>
  <r>
    <s v="教培"/>
    <s v="素质教育"/>
    <x v="13"/>
    <x v="3"/>
    <s v="C兴趣生活"/>
    <x v="7"/>
    <x v="300"/>
    <x v="0"/>
    <n v="47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7"/>
    <x v="301"/>
    <x v="1"/>
    <n v="92"/>
    <n v="1"/>
    <n v="0.52100000000000002"/>
    <n v="0.01"/>
    <n v="30"/>
    <n v="1"/>
    <n v="0.03"/>
    <n v="1.1090400745573159E-2"/>
    <n v="1"/>
    <n v="0.85000000000000009"/>
    <n v="0.56352941176470583"/>
    <n v="10037.5"/>
    <n v="5656.4264705882351"/>
    <e v="#N/A"/>
    <e v="#N/A"/>
    <e v="#N/A"/>
    <n v="10"/>
  </r>
  <r>
    <s v="教培"/>
    <s v="素质教育"/>
    <x v="13"/>
    <x v="3"/>
    <s v="C兴趣生活"/>
    <x v="7"/>
    <x v="302"/>
    <x v="0"/>
    <n v="30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4"/>
    <x v="303"/>
    <x v="1"/>
    <n v="16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8"/>
    <x v="304"/>
    <x v="0"/>
    <n v="109"/>
    <n v="0"/>
    <n v="0.52100000000000002"/>
    <n v="0"/>
    <n v="14"/>
    <n v="0"/>
    <n v="0"/>
    <n v="1.1090400745573159E-2"/>
    <n v="0.15526561043802423"/>
    <n v="0.85000000000000009"/>
    <n v="0.18266542404473438"/>
    <n v="10037.5"/>
    <n v="1833.5041938490212"/>
    <e v="#N/A"/>
    <e v="#N/A"/>
    <e v="#N/A"/>
    <n v="1"/>
  </r>
  <r>
    <s v="教培"/>
    <s v="素质教育"/>
    <x v="13"/>
    <x v="3"/>
    <s v="C兴趣生活"/>
    <x v="24"/>
    <x v="305"/>
    <x v="1"/>
    <n v="84"/>
    <n v="0"/>
    <n v="0.52100000000000002"/>
    <n v="0"/>
    <n v="19"/>
    <n v="0"/>
    <n v="0"/>
    <n v="1.1090400745573159E-2"/>
    <n v="0.21071761416589002"/>
    <n v="0.85000000000000009"/>
    <n v="0.24790307548928237"/>
    <n v="10037.5"/>
    <n v="2488.327120223672"/>
    <e v="#N/A"/>
    <e v="#N/A"/>
    <e v="#N/A"/>
    <n v="2"/>
  </r>
  <r>
    <s v="教培"/>
    <s v="素质教育"/>
    <x v="13"/>
    <x v="3"/>
    <s v="C兴趣生活"/>
    <x v="29"/>
    <x v="306"/>
    <x v="1"/>
    <n v="15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3"/>
    <x v="307"/>
    <x v="1"/>
    <n v="34"/>
    <n v="0"/>
    <n v="0.52100000000000002"/>
    <n v="0"/>
    <n v="13"/>
    <n v="0"/>
    <n v="0"/>
    <n v="1.1090400745573159E-2"/>
    <n v="0.14417520969245107"/>
    <n v="0.85000000000000009"/>
    <n v="0.16961789375582476"/>
    <n v="10037.5"/>
    <n v="1702.5396085740911"/>
    <e v="#N/A"/>
    <e v="#N/A"/>
    <e v="#N/A"/>
    <n v="0"/>
  </r>
  <r>
    <s v="教培"/>
    <s v="素质教育"/>
    <x v="13"/>
    <x v="3"/>
    <s v="C兴趣生活"/>
    <x v="4"/>
    <x v="308"/>
    <x v="1"/>
    <n v="33"/>
    <n v="0"/>
    <n v="0.52100000000000002"/>
    <n v="0"/>
    <n v="15"/>
    <n v="0"/>
    <n v="0"/>
    <n v="1.1090400745573159E-2"/>
    <n v="0.16635601118359739"/>
    <n v="0.85000000000000009"/>
    <n v="0.19571295433364397"/>
    <n v="10037.5"/>
    <n v="1964.4687791239514"/>
    <e v="#N/A"/>
    <e v="#N/A"/>
    <e v="#N/A"/>
    <n v="0"/>
  </r>
  <r>
    <s v="教培"/>
    <s v="素质教育"/>
    <x v="13"/>
    <x v="3"/>
    <s v="C兴趣生活"/>
    <x v="23"/>
    <x v="309"/>
    <x v="1"/>
    <n v="106"/>
    <n v="0"/>
    <n v="0.52100000000000002"/>
    <n v="0"/>
    <n v="18"/>
    <n v="0"/>
    <n v="0"/>
    <n v="1.1090400745573159E-2"/>
    <n v="0.19962721342031686"/>
    <n v="0.85000000000000009"/>
    <n v="0.23485554520037275"/>
    <n v="10037.5"/>
    <n v="2357.3625349487415"/>
    <e v="#N/A"/>
    <e v="#N/A"/>
    <e v="#N/A"/>
    <n v="3"/>
  </r>
  <r>
    <s v="教培"/>
    <s v="素质教育"/>
    <x v="13"/>
    <x v="3"/>
    <s v="C兴趣生活"/>
    <x v="2"/>
    <x v="310"/>
    <x v="1"/>
    <n v="112"/>
    <n v="0"/>
    <n v="0.52100000000000002"/>
    <n v="0"/>
    <n v="10"/>
    <n v="0"/>
    <n v="0"/>
    <n v="1.1090400745573159E-2"/>
    <n v="0.11090400745573159"/>
    <n v="0.85000000000000009"/>
    <n v="0.13047530288909598"/>
    <n v="10037.5"/>
    <n v="1309.645852749301"/>
    <e v="#N/A"/>
    <e v="#N/A"/>
    <e v="#N/A"/>
    <n v="1"/>
  </r>
  <r>
    <s v="教培"/>
    <s v="素质教育"/>
    <x v="13"/>
    <x v="3"/>
    <s v="C兴趣生活"/>
    <x v="12"/>
    <x v="311"/>
    <x v="0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9"/>
    <x v="312"/>
    <x v="1"/>
    <n v="19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4"/>
    <x v="313"/>
    <x v="1"/>
    <n v="43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0"/>
  </r>
  <r>
    <s v="教培"/>
    <s v="素质教育"/>
    <x v="13"/>
    <x v="3"/>
    <s v="C兴趣生活"/>
    <x v="4"/>
    <x v="314"/>
    <x v="1"/>
    <n v="20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7"/>
    <x v="315"/>
    <x v="1"/>
    <n v="76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26"/>
    <x v="316"/>
    <x v="1"/>
    <n v="103"/>
    <n v="0"/>
    <n v="0.52100000000000002"/>
    <n v="0"/>
    <n v="40"/>
    <n v="0"/>
    <n v="0"/>
    <n v="1.1090400745573159E-2"/>
    <n v="0.44361602982292636"/>
    <n v="0.85000000000000009"/>
    <n v="0.52190121155638391"/>
    <n v="10037.5"/>
    <n v="5238.5834109972038"/>
    <e v="#N/A"/>
    <e v="#N/A"/>
    <e v="#N/A"/>
    <n v="2"/>
  </r>
  <r>
    <s v="教培"/>
    <s v="素质教育"/>
    <x v="13"/>
    <x v="3"/>
    <s v="C兴趣生活"/>
    <x v="30"/>
    <x v="317"/>
    <x v="2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6"/>
    <x v="318"/>
    <x v="1"/>
    <n v="88"/>
    <n v="0"/>
    <n v="0.52100000000000002"/>
    <n v="0"/>
    <n v="25"/>
    <n v="0"/>
    <n v="0"/>
    <n v="1.1090400745573159E-2"/>
    <n v="0.27726001863932898"/>
    <n v="0.85000000000000009"/>
    <n v="0.32618825722273992"/>
    <n v="10037.5"/>
    <n v="3274.1146318732522"/>
    <e v="#N/A"/>
    <e v="#N/A"/>
    <e v="#N/A"/>
    <n v="2"/>
  </r>
  <r>
    <s v="教培"/>
    <s v="素质教育"/>
    <x v="13"/>
    <x v="3"/>
    <s v="C兴趣生活"/>
    <x v="18"/>
    <x v="319"/>
    <x v="0"/>
    <n v="69"/>
    <n v="0"/>
    <n v="0.52100000000000002"/>
    <n v="0"/>
    <n v="21"/>
    <n v="0"/>
    <n v="0"/>
    <n v="1.1090400745573159E-2"/>
    <n v="0.23289841565703634"/>
    <n v="0.85000000000000009"/>
    <n v="0.27399813606710155"/>
    <n v="10037.5"/>
    <n v="2750.2562907735319"/>
    <e v="#N/A"/>
    <e v="#N/A"/>
    <e v="#N/A"/>
    <n v="0"/>
  </r>
  <r>
    <s v="教培"/>
    <s v="素质教育"/>
    <x v="13"/>
    <x v="3"/>
    <s v="C兴趣生活"/>
    <x v="18"/>
    <x v="320"/>
    <x v="0"/>
    <n v="39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4"/>
    <x v="321"/>
    <x v="1"/>
    <n v="53"/>
    <n v="0"/>
    <n v="0.52100000000000002"/>
    <n v="0"/>
    <n v="10"/>
    <n v="0"/>
    <n v="0"/>
    <n v="1.1090400745573159E-2"/>
    <n v="0.11090400745573159"/>
    <n v="0.85000000000000009"/>
    <n v="0.13047530288909598"/>
    <n v="10037.5"/>
    <n v="1309.645852749301"/>
    <e v="#N/A"/>
    <e v="#N/A"/>
    <e v="#N/A"/>
    <n v="1"/>
  </r>
  <r>
    <s v="教培"/>
    <s v="素质教育"/>
    <x v="13"/>
    <x v="3"/>
    <s v="C兴趣生活"/>
    <x v="6"/>
    <x v="322"/>
    <x v="0"/>
    <n v="25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22"/>
    <x v="323"/>
    <x v="1"/>
    <n v="2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5"/>
    <x v="324"/>
    <x v="0"/>
    <n v="241"/>
    <n v="2"/>
    <n v="0.52100000000000002"/>
    <n v="0.01"/>
    <n v="113"/>
    <n v="2"/>
    <n v="0.02"/>
    <n v="1.1090400745573159E-2"/>
    <n v="2"/>
    <n v="0.85000000000000009"/>
    <n v="1.1270588235294117"/>
    <n v="10037.5"/>
    <n v="11312.85294117647"/>
    <e v="#N/A"/>
    <e v="#N/A"/>
    <e v="#N/A"/>
    <n v="12"/>
  </r>
  <r>
    <s v="教培"/>
    <s v="素质教育"/>
    <x v="13"/>
    <x v="3"/>
    <s v="C兴趣生活"/>
    <x v="22"/>
    <x v="325"/>
    <x v="1"/>
    <n v="10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7"/>
    <x v="326"/>
    <x v="0"/>
    <n v="40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0"/>
  </r>
  <r>
    <s v="教培"/>
    <s v="素质教育"/>
    <x v="13"/>
    <x v="3"/>
    <s v="C兴趣生活"/>
    <x v="13"/>
    <x v="327"/>
    <x v="1"/>
    <n v="33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5"/>
    <x v="328"/>
    <x v="1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7"/>
    <x v="329"/>
    <x v="1"/>
    <n v="21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5"/>
    <x v="330"/>
    <x v="1"/>
    <n v="14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0"/>
    <x v="331"/>
    <x v="0"/>
    <n v="25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21"/>
    <x v="332"/>
    <x v="1"/>
    <n v="88"/>
    <n v="0"/>
    <n v="0.52100000000000002"/>
    <n v="0"/>
    <n v="26"/>
    <n v="0"/>
    <n v="0"/>
    <n v="1.1090400745573159E-2"/>
    <n v="0.28835041938490213"/>
    <n v="0.85000000000000009"/>
    <n v="0.33923578751164951"/>
    <n v="10037.5"/>
    <n v="3405.0792171481821"/>
    <e v="#N/A"/>
    <e v="#N/A"/>
    <e v="#N/A"/>
    <n v="1"/>
  </r>
  <r>
    <s v="教培"/>
    <s v="素质教育"/>
    <x v="13"/>
    <x v="3"/>
    <s v="C兴趣生活"/>
    <x v="24"/>
    <x v="333"/>
    <x v="1"/>
    <n v="17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0"/>
  </r>
  <r>
    <s v="教培"/>
    <s v="素质教育"/>
    <x v="13"/>
    <x v="3"/>
    <s v="C兴趣生活"/>
    <x v="13"/>
    <x v="334"/>
    <x v="1"/>
    <n v="50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2"/>
    <x v="335"/>
    <x v="1"/>
    <n v="57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1"/>
  </r>
  <r>
    <s v="教培"/>
    <s v="素质教育"/>
    <x v="13"/>
    <x v="3"/>
    <s v="C兴趣生活"/>
    <x v="29"/>
    <x v="336"/>
    <x v="1"/>
    <n v="217"/>
    <n v="2"/>
    <n v="0.52100000000000002"/>
    <n v="0.01"/>
    <n v="87"/>
    <n v="2"/>
    <n v="0.02"/>
    <n v="1.1090400745573159E-2"/>
    <n v="2"/>
    <n v="0.85000000000000009"/>
    <n v="1.1270588235294117"/>
    <n v="10037.5"/>
    <n v="11312.85294117647"/>
    <e v="#N/A"/>
    <e v="#N/A"/>
    <e v="#N/A"/>
    <n v="8"/>
  </r>
  <r>
    <s v="教培"/>
    <s v="素质教育"/>
    <x v="13"/>
    <x v="3"/>
    <s v="C兴趣生活"/>
    <x v="23"/>
    <x v="337"/>
    <x v="1"/>
    <n v="41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1"/>
  </r>
  <r>
    <s v="教培"/>
    <s v="素质教育"/>
    <x v="13"/>
    <x v="3"/>
    <s v="C兴趣生活"/>
    <x v="13"/>
    <x v="338"/>
    <x v="1"/>
    <n v="38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1"/>
  </r>
  <r>
    <s v="教培"/>
    <s v="素质教育"/>
    <x v="13"/>
    <x v="3"/>
    <s v="C兴趣生活"/>
    <x v="10"/>
    <x v="339"/>
    <x v="0"/>
    <n v="106"/>
    <n v="0"/>
    <n v="0.52100000000000002"/>
    <n v="0"/>
    <n v="6"/>
    <n v="0"/>
    <n v="0"/>
    <n v="1.1090400745573159E-2"/>
    <n v="6.6542404473438954E-2"/>
    <n v="0.85000000000000009"/>
    <n v="7.8285181733457582E-2"/>
    <n v="10037.5"/>
    <n v="785.78751164958044"/>
    <e v="#N/A"/>
    <e v="#N/A"/>
    <e v="#N/A"/>
    <n v="1"/>
  </r>
  <r>
    <s v="教培"/>
    <s v="素质教育"/>
    <x v="13"/>
    <x v="3"/>
    <s v="C兴趣生活"/>
    <x v="7"/>
    <x v="340"/>
    <x v="0"/>
    <n v="17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3"/>
    <x v="341"/>
    <x v="0"/>
    <n v="53"/>
    <n v="0"/>
    <n v="0.52100000000000002"/>
    <n v="0"/>
    <n v="2"/>
    <n v="0"/>
    <n v="0"/>
    <n v="1.1090400745573159E-2"/>
    <n v="2.2180801491146318E-2"/>
    <n v="0.85000000000000009"/>
    <n v="2.6095060577819195E-2"/>
    <n v="10037.5"/>
    <n v="261.92917054986015"/>
    <e v="#N/A"/>
    <e v="#N/A"/>
    <e v="#N/A"/>
    <n v="1"/>
  </r>
  <r>
    <s v="教培"/>
    <s v="素质教育"/>
    <x v="13"/>
    <x v="3"/>
    <s v="C兴趣生活"/>
    <x v="23"/>
    <x v="342"/>
    <x v="1"/>
    <n v="10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1"/>
  </r>
  <r>
    <s v="教培"/>
    <s v="素质教育"/>
    <x v="13"/>
    <x v="3"/>
    <s v="C兴趣生活"/>
    <x v="25"/>
    <x v="343"/>
    <x v="1"/>
    <n v="8"/>
    <n v="0"/>
    <n v="0.52100000000000002"/>
    <n v="0"/>
    <n v="4"/>
    <n v="0"/>
    <n v="0"/>
    <n v="1.1090400745573159E-2"/>
    <n v="4.4361602982292636E-2"/>
    <n v="0.85000000000000009"/>
    <n v="5.219012115563839E-2"/>
    <n v="10037.5"/>
    <n v="523.85834109972029"/>
    <e v="#N/A"/>
    <e v="#N/A"/>
    <e v="#N/A"/>
    <n v="0"/>
  </r>
  <r>
    <s v="教培"/>
    <s v="素质教育"/>
    <x v="13"/>
    <x v="3"/>
    <s v="C兴趣生活"/>
    <x v="25"/>
    <x v="344"/>
    <x v="1"/>
    <n v="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4"/>
    <x v="345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4"/>
    <x v="346"/>
    <x v="1"/>
    <n v="4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5"/>
    <x v="347"/>
    <x v="1"/>
    <n v="2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30"/>
    <x v="348"/>
    <x v="2"/>
    <n v="0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2"/>
    <x v="349"/>
    <x v="1"/>
    <n v="14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0"/>
    <x v="350"/>
    <x v="0"/>
    <n v="3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6"/>
    <x v="351"/>
    <x v="0"/>
    <n v="25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4"/>
    <x v="352"/>
    <x v="1"/>
    <n v="13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13"/>
    <x v="353"/>
    <x v="1"/>
    <n v="69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3"/>
    <x v="354"/>
    <x v="0"/>
    <n v="39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33"/>
    <x v="355"/>
    <x v="2"/>
    <n v="252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10"/>
    <x v="356"/>
    <x v="0"/>
    <n v="60"/>
    <n v="0"/>
    <n v="0.52100000000000002"/>
    <n v="0"/>
    <n v="11"/>
    <n v="0"/>
    <n v="0"/>
    <n v="1.1090400745573159E-2"/>
    <n v="0.12199440820130475"/>
    <n v="0.85000000000000009"/>
    <n v="0.14352283317800557"/>
    <n v="10037.5"/>
    <n v="1440.6104380242309"/>
    <e v="#N/A"/>
    <e v="#N/A"/>
    <e v="#N/A"/>
    <n v="3"/>
  </r>
  <r>
    <s v="教培"/>
    <s v="素质教育"/>
    <x v="13"/>
    <x v="3"/>
    <s v="C兴趣生活"/>
    <x v="16"/>
    <x v="357"/>
    <x v="1"/>
    <n v="72"/>
    <n v="0"/>
    <n v="0.52100000000000002"/>
    <n v="0"/>
    <n v="8"/>
    <n v="0"/>
    <n v="0"/>
    <n v="1.1090400745573159E-2"/>
    <n v="8.8723205964585272E-2"/>
    <n v="0.85000000000000009"/>
    <n v="0.10438024231127678"/>
    <n v="10037.5"/>
    <n v="1047.7166821994406"/>
    <e v="#N/A"/>
    <e v="#N/A"/>
    <e v="#N/A"/>
    <n v="1"/>
  </r>
  <r>
    <s v="教培"/>
    <s v="素质教育"/>
    <x v="13"/>
    <x v="3"/>
    <s v="C兴趣生活"/>
    <x v="19"/>
    <x v="358"/>
    <x v="1"/>
    <n v="16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16"/>
    <x v="359"/>
    <x v="1"/>
    <n v="35"/>
    <n v="0"/>
    <n v="0.52100000000000002"/>
    <n v="0"/>
    <n v="9"/>
    <n v="0"/>
    <n v="0"/>
    <n v="1.1090400745573159E-2"/>
    <n v="9.9813606710158431E-2"/>
    <n v="0.85000000000000009"/>
    <n v="0.11742777260018637"/>
    <n v="10037.5"/>
    <n v="1178.6812674743708"/>
    <e v="#N/A"/>
    <e v="#N/A"/>
    <e v="#N/A"/>
    <n v="0"/>
  </r>
  <r>
    <s v="教培"/>
    <s v="素质教育"/>
    <x v="13"/>
    <x v="3"/>
    <s v="C兴趣生活"/>
    <x v="19"/>
    <x v="360"/>
    <x v="1"/>
    <n v="16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8"/>
    <x v="361"/>
    <x v="0"/>
    <n v="19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6"/>
    <x v="362"/>
    <x v="0"/>
    <n v="66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0"/>
  </r>
  <r>
    <s v="教培"/>
    <s v="素质教育"/>
    <x v="13"/>
    <x v="3"/>
    <s v="C兴趣生活"/>
    <x v="31"/>
    <x v="363"/>
    <x v="1"/>
    <n v="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10"/>
    <x v="364"/>
    <x v="0"/>
    <n v="26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6"/>
    <x v="365"/>
    <x v="0"/>
    <n v="44"/>
    <n v="0"/>
    <n v="0.52100000000000002"/>
    <n v="0"/>
    <n v="5"/>
    <n v="0"/>
    <n v="0"/>
    <n v="1.1090400745573159E-2"/>
    <n v="5.5452003727865795E-2"/>
    <n v="0.85000000000000009"/>
    <n v="6.5237651444547989E-2"/>
    <n v="10037.5"/>
    <n v="654.82292637465048"/>
    <e v="#N/A"/>
    <e v="#N/A"/>
    <e v="#N/A"/>
    <n v="0"/>
  </r>
  <r>
    <s v="教培"/>
    <s v="素质教育"/>
    <x v="13"/>
    <x v="3"/>
    <s v="C兴趣生活"/>
    <x v="19"/>
    <x v="366"/>
    <x v="1"/>
    <n v="22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27"/>
    <x v="367"/>
    <x v="1"/>
    <n v="32"/>
    <n v="0"/>
    <n v="0.52100000000000002"/>
    <n v="0"/>
    <n v="3"/>
    <n v="0"/>
    <n v="0"/>
    <n v="1.1090400745573159E-2"/>
    <n v="3.3271202236719477E-2"/>
    <n v="0.85000000000000009"/>
    <n v="3.9142590866728791E-2"/>
    <n v="10037.5"/>
    <n v="392.89375582479022"/>
    <e v="#N/A"/>
    <e v="#N/A"/>
    <e v="#N/A"/>
    <n v="0"/>
  </r>
  <r>
    <s v="教培"/>
    <s v="素质教育"/>
    <x v="13"/>
    <x v="3"/>
    <s v="C兴趣生活"/>
    <x v="27"/>
    <x v="368"/>
    <x v="1"/>
    <n v="17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27"/>
    <x v="369"/>
    <x v="1"/>
    <n v="18"/>
    <n v="0"/>
    <n v="0.52100000000000002"/>
    <n v="0"/>
    <n v="1"/>
    <n v="0"/>
    <n v="0"/>
    <n v="1.1090400745573159E-2"/>
    <n v="1.1090400745573159E-2"/>
    <n v="0.85000000000000009"/>
    <n v="1.3047530288909598E-2"/>
    <n v="10037.5"/>
    <n v="130.96458527493007"/>
    <e v="#N/A"/>
    <e v="#N/A"/>
    <e v="#N/A"/>
    <n v="0"/>
  </r>
  <r>
    <s v="教培"/>
    <s v="素质教育"/>
    <x v="13"/>
    <x v="3"/>
    <s v="C兴趣生活"/>
    <x v="19"/>
    <x v="370"/>
    <x v="1"/>
    <n v="41"/>
    <n v="0"/>
    <n v="0.52100000000000002"/>
    <n v="0"/>
    <n v="0"/>
    <n v="0"/>
    <n v="0"/>
    <n v="1.1090400745573159E-2"/>
    <n v="0"/>
    <n v="0.85000000000000009"/>
    <n v="0"/>
    <n v="10037.5"/>
    <n v="0"/>
    <e v="#N/A"/>
    <e v="#N/A"/>
    <e v="#N/A"/>
    <n v="0"/>
  </r>
  <r>
    <s v="教培"/>
    <s v="素质教育"/>
    <x v="13"/>
    <x v="3"/>
    <s v="C兴趣生活"/>
    <x v="9"/>
    <x v="371"/>
    <x v="0"/>
    <n v="52"/>
    <n v="0"/>
    <n v="0.52100000000000002"/>
    <n v="0"/>
    <n v="7"/>
    <n v="0"/>
    <n v="0"/>
    <n v="1.1090400745573159E-2"/>
    <n v="7.7632805219012113E-2"/>
    <n v="0.85000000000000009"/>
    <n v="9.1332712022367188E-2"/>
    <n v="10037.5"/>
    <n v="916.75209692451062"/>
    <e v="#N/A"/>
    <e v="#N/A"/>
    <e v="#N/A"/>
    <n v="1"/>
  </r>
  <r>
    <s v="教培"/>
    <s v="素质教育"/>
    <x v="14"/>
    <x v="0"/>
    <s v="1S学历提升"/>
    <x v="0"/>
    <x v="0"/>
    <x v="0"/>
    <n v="794"/>
    <n v="77"/>
    <n v="0.54"/>
    <n v="0.1"/>
    <n v="269"/>
    <n v="57"/>
    <n v="0.21"/>
    <n v="0.45"/>
    <n v="121.05"/>
    <n v="0.85000000000000009"/>
    <n v="106.19999999999999"/>
    <n v="18469"/>
    <n v="1961407.7999999998"/>
    <n v="8.6738351254480289E-2"/>
    <n v="68.870250896057357"/>
    <n v="41.580000000000005"/>
    <n v="53"/>
  </r>
  <r>
    <s v="教培"/>
    <s v="素质教育"/>
    <x v="14"/>
    <x v="0"/>
    <s v="1S学历提升"/>
    <x v="1"/>
    <x v="1"/>
    <x v="1"/>
    <n v="880"/>
    <n v="55"/>
    <n v="0.54"/>
    <n v="0.06"/>
    <n v="371"/>
    <n v="51"/>
    <n v="0.14000000000000001"/>
    <n v="0.45"/>
    <n v="166.95000000000002"/>
    <n v="0.85000000000000009"/>
    <n v="164.01176470588237"/>
    <n v="18469"/>
    <n v="3029133.2823529416"/>
    <n v="8.6738351254480289E-2"/>
    <n v="76.32974910394266"/>
    <n v="51.029749103942663"/>
    <n v="102"/>
  </r>
  <r>
    <s v="教培"/>
    <s v="素质教育"/>
    <x v="14"/>
    <x v="1"/>
    <s v="A学历提升"/>
    <x v="2"/>
    <x v="2"/>
    <x v="1"/>
    <n v="533"/>
    <n v="78"/>
    <n v="0.54"/>
    <n v="0.15"/>
    <n v="181"/>
    <n v="60"/>
    <n v="0.33"/>
    <n v="0.4"/>
    <n v="72.400000000000006"/>
    <n v="0.85000000000000009"/>
    <n v="47.058823529411761"/>
    <n v="16315.500000000002"/>
    <n v="767788.23529411771"/>
    <n v="9.3008581524482589E-2"/>
    <n v="49.573573952549218"/>
    <n v="42.120000000000005"/>
    <n v="61"/>
  </r>
  <r>
    <s v="教培"/>
    <s v="素质教育"/>
    <x v="14"/>
    <x v="1"/>
    <s v="A学历提升"/>
    <x v="3"/>
    <x v="3"/>
    <x v="0"/>
    <n v="734"/>
    <n v="32"/>
    <n v="0.54"/>
    <n v="0.04"/>
    <n v="267"/>
    <n v="26"/>
    <n v="0.1"/>
    <n v="0.4"/>
    <n v="106.80000000000001"/>
    <n v="0.85000000000000009"/>
    <n v="109.12941176470588"/>
    <n v="16315.500000000002"/>
    <n v="1780500.9176470588"/>
    <n v="9.3008581524482589E-2"/>
    <n v="68.268298838970225"/>
    <n v="53.548298838970226"/>
    <n v="40"/>
  </r>
  <r>
    <s v="教培"/>
    <s v="素质教育"/>
    <x v="14"/>
    <x v="1"/>
    <s v="A学历提升"/>
    <x v="4"/>
    <x v="4"/>
    <x v="1"/>
    <n v="926"/>
    <n v="96"/>
    <n v="0.54"/>
    <n v="0.1"/>
    <n v="363"/>
    <n v="91"/>
    <n v="0.25"/>
    <n v="0.4"/>
    <n v="145.20000000000002"/>
    <n v="0.85000000000000009"/>
    <n v="113.01176470588236"/>
    <n v="16315.500000000002"/>
    <n v="1843843.4470588239"/>
    <n v="9.3008581524482589E-2"/>
    <n v="86.125946491670874"/>
    <n v="51.84"/>
    <n v="93"/>
  </r>
  <r>
    <s v="教培"/>
    <s v="素质教育"/>
    <x v="14"/>
    <x v="1"/>
    <s v="A学历提升"/>
    <x v="5"/>
    <x v="5"/>
    <x v="0"/>
    <n v="578"/>
    <n v="35"/>
    <n v="0.54"/>
    <n v="0.06"/>
    <n v="238"/>
    <n v="33"/>
    <n v="0.14000000000000001"/>
    <n v="0.4"/>
    <n v="95.2"/>
    <n v="0.85000000000000009"/>
    <n v="91.035294117647041"/>
    <n v="16315.500000000002"/>
    <n v="1485286.3411764705"/>
    <n v="9.3008581524482589E-2"/>
    <n v="53.758960121150935"/>
    <n v="37.65896012115094"/>
    <n v="41"/>
  </r>
  <r>
    <s v="教培"/>
    <s v="素质教育"/>
    <x v="14"/>
    <x v="1"/>
    <s v="A学历提升"/>
    <x v="6"/>
    <x v="6"/>
    <x v="0"/>
    <n v="635"/>
    <n v="70"/>
    <n v="0.54"/>
    <n v="0.11"/>
    <n v="238"/>
    <n v="54"/>
    <n v="0.23"/>
    <n v="0.4"/>
    <n v="95.2"/>
    <n v="0.85000000000000009"/>
    <n v="77.694117647058803"/>
    <n v="16315.500000000002"/>
    <n v="1267618.3764705881"/>
    <n v="9.3008581524482589E-2"/>
    <n v="59.060449268046447"/>
    <n v="37.800000000000004"/>
    <n v="58"/>
  </r>
  <r>
    <s v="教培"/>
    <s v="素质教育"/>
    <x v="14"/>
    <x v="1"/>
    <s v="A学历提升"/>
    <x v="3"/>
    <x v="7"/>
    <x v="0"/>
    <n v="556"/>
    <n v="24"/>
    <n v="0.54"/>
    <n v="0.04"/>
    <n v="226"/>
    <n v="19"/>
    <n v="0.08"/>
    <n v="0.4"/>
    <n v="90.4"/>
    <n v="0.85000000000000009"/>
    <n v="94.282352941176455"/>
    <n v="16315.500000000002"/>
    <n v="1538263.7294117645"/>
    <n v="9.3008581524482589E-2"/>
    <n v="51.712771327612323"/>
    <n v="40.672771327612324"/>
    <n v="28"/>
  </r>
  <r>
    <s v="教培"/>
    <s v="素质教育"/>
    <x v="14"/>
    <x v="2"/>
    <s v="B学历提升"/>
    <x v="3"/>
    <x v="8"/>
    <x v="0"/>
    <n v="239"/>
    <n v="9"/>
    <n v="0.54"/>
    <n v="0.04"/>
    <n v="64"/>
    <n v="8"/>
    <n v="0.13"/>
    <n v="0.4"/>
    <n v="25.6"/>
    <n v="0.85000000000000009"/>
    <n v="25.035294117647059"/>
    <n v="13906.5"/>
    <n v="348153.31764705881"/>
    <n v="7.6113243761996158E-2"/>
    <n v="18.191065259117082"/>
    <n v="14.051065259117081"/>
    <n v="14"/>
  </r>
  <r>
    <s v="教培"/>
    <s v="素质教育"/>
    <x v="14"/>
    <x v="2"/>
    <s v="B学历提升"/>
    <x v="3"/>
    <x v="9"/>
    <x v="0"/>
    <n v="253"/>
    <n v="17"/>
    <n v="0.54"/>
    <n v="7.0000000000000007E-2"/>
    <n v="76"/>
    <n v="14"/>
    <n v="0.18"/>
    <n v="0.4"/>
    <n v="30.400000000000002"/>
    <n v="0.85000000000000009"/>
    <n v="26.870588235294118"/>
    <n v="13906.5"/>
    <n v="373675.83529411763"/>
    <n v="7.6113243761996158E-2"/>
    <n v="19.256650671785028"/>
    <n v="11.436650671785028"/>
    <n v="11"/>
  </r>
  <r>
    <s v="教培"/>
    <s v="素质教育"/>
    <x v="14"/>
    <x v="2"/>
    <s v="B学历提升"/>
    <x v="7"/>
    <x v="10"/>
    <x v="0"/>
    <n v="245"/>
    <n v="5"/>
    <n v="0.54"/>
    <n v="0.02"/>
    <n v="76"/>
    <n v="5"/>
    <n v="7.0000000000000007E-2"/>
    <n v="0.4"/>
    <n v="30.400000000000002"/>
    <n v="0.85000000000000009"/>
    <n v="32.588235294117645"/>
    <n v="13906.5"/>
    <n v="453188.29411764705"/>
    <n v="7.6113243761996158E-2"/>
    <n v="18.647744721689058"/>
    <n v="16.347744721689057"/>
    <n v="5"/>
  </r>
  <r>
    <s v="教培"/>
    <s v="素质教育"/>
    <x v="14"/>
    <x v="2"/>
    <s v="B学历提升"/>
    <x v="8"/>
    <x v="11"/>
    <x v="0"/>
    <n v="375"/>
    <n v="20"/>
    <n v="0.54"/>
    <n v="0.05"/>
    <n v="157"/>
    <n v="20"/>
    <n v="0.13"/>
    <n v="0.4"/>
    <n v="62.800000000000004"/>
    <n v="0.85000000000000009"/>
    <n v="61.17647058823529"/>
    <n v="13906.5"/>
    <n v="850750.5882352941"/>
    <n v="7.6113243761996158E-2"/>
    <n v="28.54246641074856"/>
    <n v="19.34246641074856"/>
    <n v="8"/>
  </r>
  <r>
    <s v="教培"/>
    <s v="素质教育"/>
    <x v="14"/>
    <x v="2"/>
    <s v="B学历提升"/>
    <x v="9"/>
    <x v="12"/>
    <x v="0"/>
    <n v="267"/>
    <n v="8"/>
    <n v="0.54"/>
    <n v="0.03"/>
    <n v="63"/>
    <n v="6"/>
    <n v="0.1"/>
    <n v="0.4"/>
    <n v="25.200000000000003"/>
    <n v="0.85000000000000009"/>
    <n v="25.835294117647056"/>
    <n v="13906.5"/>
    <n v="359278.51764705876"/>
    <n v="7.6113243761996158E-2"/>
    <n v="20.322236084452975"/>
    <n v="16.642236084452975"/>
    <n v="10"/>
  </r>
  <r>
    <s v="教培"/>
    <s v="素质教育"/>
    <x v="14"/>
    <x v="2"/>
    <s v="B学历提升"/>
    <x v="10"/>
    <x v="13"/>
    <x v="0"/>
    <n v="727"/>
    <n v="36"/>
    <n v="0.54"/>
    <n v="0.05"/>
    <n v="282"/>
    <n v="34"/>
    <n v="0.12"/>
    <n v="0.4"/>
    <n v="112.80000000000001"/>
    <n v="0.85000000000000009"/>
    <n v="111.10588235294118"/>
    <n v="13906.5"/>
    <n v="1545093.9529411765"/>
    <n v="7.6113243761996158E-2"/>
    <n v="55.334328214971208"/>
    <n v="38.774328214971206"/>
    <n v="84"/>
  </r>
  <r>
    <s v="教培"/>
    <s v="素质教育"/>
    <x v="14"/>
    <x v="2"/>
    <s v="B学历提升"/>
    <x v="11"/>
    <x v="14"/>
    <x v="1"/>
    <n v="775"/>
    <n v="48"/>
    <n v="0.54"/>
    <n v="0.06"/>
    <n v="247"/>
    <n v="43"/>
    <n v="0.17"/>
    <n v="0.4"/>
    <n v="98.800000000000011"/>
    <n v="0.85000000000000009"/>
    <n v="88.917647058823533"/>
    <n v="13906.5"/>
    <n v="1236533.2588235294"/>
    <n v="7.6113243761996158E-2"/>
    <n v="58.987763915547021"/>
    <n v="36.907763915547022"/>
    <n v="37"/>
  </r>
  <r>
    <s v="教培"/>
    <s v="素质教育"/>
    <x v="14"/>
    <x v="2"/>
    <s v="B学历提升"/>
    <x v="5"/>
    <x v="15"/>
    <x v="0"/>
    <n v="301"/>
    <n v="7"/>
    <n v="0.54"/>
    <n v="0.02"/>
    <n v="64"/>
    <n v="5"/>
    <n v="0.08"/>
    <n v="0.4"/>
    <n v="25.6"/>
    <n v="0.85000000000000009"/>
    <n v="26.941176470588236"/>
    <n v="13906.5"/>
    <n v="374657.4705882353"/>
    <n v="7.6113243761996158E-2"/>
    <n v="22.910086372360844"/>
    <n v="19.690086372360845"/>
    <n v="9"/>
  </r>
  <r>
    <s v="教培"/>
    <s v="素质教育"/>
    <x v="14"/>
    <x v="2"/>
    <s v="B学历提升"/>
    <x v="2"/>
    <x v="16"/>
    <x v="1"/>
    <n v="208"/>
    <n v="6"/>
    <n v="0.54"/>
    <n v="0.03"/>
    <n v="46"/>
    <n v="6"/>
    <n v="0.13"/>
    <n v="0.4"/>
    <n v="18.400000000000002"/>
    <n v="0.85000000000000009"/>
    <n v="17.835294117647059"/>
    <n v="13906.5"/>
    <n v="248026.51764705882"/>
    <n v="7.6113243761996158E-2"/>
    <n v="15.8315547024952"/>
    <n v="13.071554702495201"/>
    <n v="9"/>
  </r>
  <r>
    <s v="教培"/>
    <s v="素质教育"/>
    <x v="14"/>
    <x v="2"/>
    <s v="B学历提升"/>
    <x v="12"/>
    <x v="17"/>
    <x v="0"/>
    <n v="394"/>
    <n v="26"/>
    <n v="0.54"/>
    <n v="7.0000000000000007E-2"/>
    <n v="122"/>
    <n v="21"/>
    <n v="0.17"/>
    <n v="0.4"/>
    <n v="48.800000000000004"/>
    <n v="0.85000000000000009"/>
    <n v="44.070588235294125"/>
    <n v="13906.5"/>
    <n v="612867.63529411773"/>
    <n v="7.6113243761996158E-2"/>
    <n v="29.988618042226488"/>
    <n v="18.028618042226491"/>
    <n v="39"/>
  </r>
  <r>
    <s v="教培"/>
    <s v="素质教育"/>
    <x v="14"/>
    <x v="2"/>
    <s v="B学历提升"/>
    <x v="13"/>
    <x v="18"/>
    <x v="1"/>
    <n v="664"/>
    <n v="68"/>
    <n v="0.54"/>
    <n v="0.1"/>
    <n v="268"/>
    <n v="53"/>
    <n v="0.2"/>
    <n v="0.4"/>
    <n v="107.2"/>
    <n v="0.85000000000000009"/>
    <n v="92.447058823529403"/>
    <n v="13906.5"/>
    <n v="1285615.0235294118"/>
    <n v="7.6113243761996158E-2"/>
    <n v="50.539193857965451"/>
    <n v="36.72"/>
    <n v="16"/>
  </r>
  <r>
    <s v="教培"/>
    <s v="素质教育"/>
    <x v="14"/>
    <x v="2"/>
    <s v="B学历提升"/>
    <x v="14"/>
    <x v="19"/>
    <x v="1"/>
    <n v="805"/>
    <n v="34"/>
    <n v="0.54"/>
    <n v="0.04"/>
    <n v="322"/>
    <n v="32"/>
    <n v="0.1"/>
    <n v="0.4"/>
    <n v="128.80000000000001"/>
    <n v="0.85000000000000009"/>
    <n v="131.19999999999999"/>
    <n v="13906.5"/>
    <n v="1824532.7999999998"/>
    <n v="7.6113243761996158E-2"/>
    <n v="61.27116122840691"/>
    <n v="45.63116122840691"/>
    <n v="48"/>
  </r>
  <r>
    <s v="教培"/>
    <s v="素质教育"/>
    <x v="14"/>
    <x v="2"/>
    <s v="B学历提升"/>
    <x v="5"/>
    <x v="20"/>
    <x v="0"/>
    <n v="211"/>
    <n v="5"/>
    <n v="0.54"/>
    <n v="0.02"/>
    <n v="27"/>
    <n v="4"/>
    <n v="0.15"/>
    <n v="0.4"/>
    <n v="10.8"/>
    <n v="0.85000000000000009"/>
    <n v="10.164705882352941"/>
    <n v="13906.5"/>
    <n v="141355.48235294118"/>
    <n v="7.6113243761996158E-2"/>
    <n v="16.059894433781189"/>
    <n v="13.759894433781188"/>
    <n v="7"/>
  </r>
  <r>
    <s v="教培"/>
    <s v="素质教育"/>
    <x v="14"/>
    <x v="2"/>
    <s v="B学历提升"/>
    <x v="9"/>
    <x v="21"/>
    <x v="0"/>
    <n v="242"/>
    <n v="54"/>
    <n v="0.54"/>
    <n v="0.22"/>
    <n v="77"/>
    <n v="38"/>
    <n v="0.49"/>
    <n v="0.4"/>
    <n v="38"/>
    <n v="0.85000000000000009"/>
    <n v="20.564705882352936"/>
    <n v="13906.5"/>
    <n v="285983.0823529411"/>
    <n v="7.6113243761996158E-2"/>
    <n v="18.41940499040307"/>
    <n v="29.160000000000004"/>
    <n v="23"/>
  </r>
  <r>
    <s v="教培"/>
    <s v="素质教育"/>
    <x v="14"/>
    <x v="2"/>
    <s v="B学历提升"/>
    <x v="2"/>
    <x v="22"/>
    <x v="1"/>
    <n v="437"/>
    <n v="27"/>
    <n v="0.54"/>
    <n v="0.06"/>
    <n v="145"/>
    <n v="22"/>
    <n v="0.15"/>
    <n v="0.4"/>
    <n v="58"/>
    <n v="0.85000000000000009"/>
    <n v="54.258823529411757"/>
    <n v="13906.5"/>
    <n v="754550.32941176463"/>
    <n v="7.6113243761996158E-2"/>
    <n v="33.261487523992322"/>
    <n v="20.841487523992324"/>
    <n v="26"/>
  </r>
  <r>
    <s v="教培"/>
    <s v="素质教育"/>
    <x v="14"/>
    <x v="2"/>
    <s v="B学历提升"/>
    <x v="15"/>
    <x v="23"/>
    <x v="1"/>
    <n v="725"/>
    <n v="74"/>
    <n v="0.54"/>
    <n v="0.1"/>
    <n v="320"/>
    <n v="69"/>
    <n v="0.22"/>
    <n v="0.4"/>
    <n v="128"/>
    <n v="0.85000000000000009"/>
    <n v="106.75294117647057"/>
    <n v="13906.5"/>
    <n v="1484559.7764705881"/>
    <n v="7.6113243761996158E-2"/>
    <n v="55.182101727447211"/>
    <n v="39.96"/>
    <n v="27"/>
  </r>
  <r>
    <s v="教培"/>
    <s v="素质教育"/>
    <x v="14"/>
    <x v="2"/>
    <s v="B学历提升"/>
    <x v="16"/>
    <x v="24"/>
    <x v="1"/>
    <n v="1197"/>
    <n v="73"/>
    <n v="0.54"/>
    <n v="0.06"/>
    <n v="473"/>
    <n v="72"/>
    <n v="0.15"/>
    <n v="0.4"/>
    <n v="189.20000000000002"/>
    <n v="0.85000000000000009"/>
    <n v="176.84705882352941"/>
    <n v="13906.5"/>
    <n v="2459323.6235294119"/>
    <n v="7.6113243761996158E-2"/>
    <n v="91.107552783109398"/>
    <n v="57.5275527831094"/>
    <n v="27"/>
  </r>
  <r>
    <s v="教培"/>
    <s v="素质教育"/>
    <x v="14"/>
    <x v="2"/>
    <s v="B学历提升"/>
    <x v="17"/>
    <x v="25"/>
    <x v="1"/>
    <n v="1055"/>
    <n v="98"/>
    <n v="0.54"/>
    <n v="0.09"/>
    <n v="300"/>
    <n v="83"/>
    <n v="0.28000000000000003"/>
    <n v="0.4"/>
    <n v="120"/>
    <n v="0.85000000000000009"/>
    <n v="88.447058823529417"/>
    <n v="13906.5"/>
    <n v="1229989.0235294118"/>
    <n v="7.6113243761996158E-2"/>
    <n v="80.29947216890595"/>
    <n v="52.92"/>
    <n v="39"/>
  </r>
  <r>
    <s v="教培"/>
    <s v="素质教育"/>
    <x v="14"/>
    <x v="2"/>
    <s v="B学历提升"/>
    <x v="18"/>
    <x v="26"/>
    <x v="0"/>
    <n v="609"/>
    <n v="44"/>
    <n v="0.54"/>
    <n v="7.0000000000000007E-2"/>
    <n v="199"/>
    <n v="38"/>
    <n v="0.19"/>
    <n v="0.4"/>
    <n v="79.600000000000009"/>
    <n v="0.85000000000000009"/>
    <n v="69.505882352941171"/>
    <n v="13906.5"/>
    <n v="966583.55294117634"/>
    <n v="7.6113243761996158E-2"/>
    <n v="46.35296545105566"/>
    <n v="26.112965451055661"/>
    <n v="49"/>
  </r>
  <r>
    <s v="教培"/>
    <s v="素质教育"/>
    <x v="14"/>
    <x v="2"/>
    <s v="B学历提升"/>
    <x v="14"/>
    <x v="27"/>
    <x v="1"/>
    <n v="691"/>
    <n v="62"/>
    <n v="0.54"/>
    <n v="0.09"/>
    <n v="200"/>
    <n v="49"/>
    <n v="0.25"/>
    <n v="0.4"/>
    <n v="80"/>
    <n v="0.85000000000000009"/>
    <n v="62.988235294117636"/>
    <n v="13906.5"/>
    <n v="875945.89411764697"/>
    <n v="7.6113243761996158E-2"/>
    <n v="52.594251439539342"/>
    <n v="33.480000000000004"/>
    <n v="23"/>
  </r>
  <r>
    <s v="教培"/>
    <s v="素质教育"/>
    <x v="14"/>
    <x v="3"/>
    <s v="C学历提升"/>
    <x v="19"/>
    <x v="28"/>
    <x v="1"/>
    <n v="26"/>
    <n v="0"/>
    <n v="0.54"/>
    <n v="0"/>
    <n v="0"/>
    <n v="0"/>
    <n v="0"/>
    <n v="0.1"/>
    <n v="0"/>
    <n v="0.85000000000000009"/>
    <n v="0"/>
    <n v="8942.5"/>
    <n v="0"/>
    <n v="1.6879874319699267E-2"/>
    <n v="0.43887673231218094"/>
    <n v="0.43887673231218094"/>
    <n v="5"/>
  </r>
  <r>
    <s v="教培"/>
    <s v="素质教育"/>
    <x v="14"/>
    <x v="3"/>
    <s v="C学历提升"/>
    <x v="20"/>
    <x v="29"/>
    <x v="0"/>
    <n v="4"/>
    <n v="0"/>
    <n v="0.54"/>
    <n v="0"/>
    <n v="0"/>
    <n v="0"/>
    <n v="0"/>
    <n v="0.1"/>
    <n v="0"/>
    <n v="0.85000000000000009"/>
    <n v="0"/>
    <n v="8942.5"/>
    <n v="0"/>
    <n v="1.6879874319699267E-2"/>
    <n v="6.7519497278797067E-2"/>
    <n v="6.7519497278797067E-2"/>
    <n v="0"/>
  </r>
  <r>
    <s v="教培"/>
    <s v="素质教育"/>
    <x v="14"/>
    <x v="3"/>
    <s v="C学历提升"/>
    <x v="20"/>
    <x v="30"/>
    <x v="0"/>
    <n v="23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38823710935308314"/>
    <n v="0.38823710935308314"/>
    <n v="0"/>
  </r>
  <r>
    <s v="教培"/>
    <s v="素质教育"/>
    <x v="14"/>
    <x v="3"/>
    <s v="C学历提升"/>
    <x v="9"/>
    <x v="31"/>
    <x v="0"/>
    <n v="38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64143522414857213"/>
    <n v="0.64143522414857213"/>
    <n v="0"/>
  </r>
  <r>
    <s v="教培"/>
    <s v="素质教育"/>
    <x v="14"/>
    <x v="3"/>
    <s v="C学历提升"/>
    <x v="20"/>
    <x v="32"/>
    <x v="0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16"/>
    <x v="33"/>
    <x v="1"/>
    <n v="73"/>
    <n v="0"/>
    <n v="0.54"/>
    <n v="0"/>
    <n v="8"/>
    <n v="0"/>
    <n v="0"/>
    <n v="0.1"/>
    <n v="0.8"/>
    <n v="0.85000000000000009"/>
    <n v="0.94117647058823528"/>
    <n v="8942.5"/>
    <n v="8416.4705882352937"/>
    <n v="1.6879874319699267E-2"/>
    <n v="1.2322308253380465"/>
    <n v="1.2322308253380465"/>
    <n v="0"/>
  </r>
  <r>
    <s v="教培"/>
    <s v="素质教育"/>
    <x v="14"/>
    <x v="3"/>
    <s v="C学历提升"/>
    <x v="8"/>
    <x v="34"/>
    <x v="0"/>
    <n v="154"/>
    <n v="0"/>
    <n v="0.54"/>
    <n v="0"/>
    <n v="18"/>
    <n v="0"/>
    <n v="0"/>
    <n v="0.1"/>
    <n v="1.8"/>
    <n v="0.85000000000000009"/>
    <n v="2.1176470588235294"/>
    <n v="8942.5"/>
    <n v="18937.058823529413"/>
    <n v="1.6879874319699267E-2"/>
    <n v="2.5995006452336868"/>
    <n v="2.5995006452336868"/>
    <n v="7"/>
  </r>
  <r>
    <s v="教培"/>
    <s v="素质教育"/>
    <x v="14"/>
    <x v="3"/>
    <s v="C学历提升"/>
    <x v="20"/>
    <x v="35"/>
    <x v="0"/>
    <n v="2"/>
    <n v="0"/>
    <n v="0.54"/>
    <n v="0"/>
    <n v="0"/>
    <n v="0"/>
    <n v="0"/>
    <n v="0.1"/>
    <n v="0"/>
    <n v="0.85000000000000009"/>
    <n v="0"/>
    <n v="8942.5"/>
    <n v="0"/>
    <n v="1.6879874319699267E-2"/>
    <n v="3.3759748639398533E-2"/>
    <n v="3.3759748639398533E-2"/>
    <n v="0"/>
  </r>
  <r>
    <s v="教培"/>
    <s v="素质教育"/>
    <x v="14"/>
    <x v="3"/>
    <s v="C学历提升"/>
    <x v="14"/>
    <x v="36"/>
    <x v="1"/>
    <n v="113"/>
    <n v="0"/>
    <n v="0.54"/>
    <n v="0"/>
    <n v="23"/>
    <n v="0"/>
    <n v="0"/>
    <n v="0.1"/>
    <n v="2.3000000000000003"/>
    <n v="0.85000000000000009"/>
    <n v="2.7058823529411766"/>
    <n v="8942.5"/>
    <n v="24197.352941176472"/>
    <n v="1.6879874319699267E-2"/>
    <n v="1.9074257981260172"/>
    <n v="1.9074257981260172"/>
    <n v="17"/>
  </r>
  <r>
    <s v="教培"/>
    <s v="素质教育"/>
    <x v="14"/>
    <x v="3"/>
    <s v="C学历提升"/>
    <x v="21"/>
    <x v="37"/>
    <x v="1"/>
    <n v="46"/>
    <n v="0"/>
    <n v="0.54"/>
    <n v="0"/>
    <n v="0"/>
    <n v="0"/>
    <n v="0"/>
    <n v="0.1"/>
    <n v="0"/>
    <n v="0.85000000000000009"/>
    <n v="0"/>
    <n v="8942.5"/>
    <n v="0"/>
    <n v="1.6879874319699267E-2"/>
    <n v="0.77647421870616629"/>
    <n v="0.77647421870616629"/>
    <n v="2"/>
  </r>
  <r>
    <s v="教培"/>
    <s v="素质教育"/>
    <x v="14"/>
    <x v="3"/>
    <s v="C学历提升"/>
    <x v="3"/>
    <x v="38"/>
    <x v="0"/>
    <n v="101"/>
    <n v="1"/>
    <n v="0.54"/>
    <n v="0.01"/>
    <n v="24"/>
    <n v="1"/>
    <n v="0.04"/>
    <n v="0.1"/>
    <n v="2.4000000000000004"/>
    <n v="0.85000000000000009"/>
    <n v="2.1882352941176473"/>
    <n v="8942.5"/>
    <n v="19568.294117647059"/>
    <n v="1.6879874319699267E-2"/>
    <n v="1.704867306289626"/>
    <n v="1.2448673062896261"/>
    <n v="6"/>
  </r>
  <r>
    <s v="教培"/>
    <s v="素质教育"/>
    <x v="14"/>
    <x v="3"/>
    <s v="C学历提升"/>
    <x v="22"/>
    <x v="39"/>
    <x v="1"/>
    <n v="24"/>
    <n v="0"/>
    <n v="0.54"/>
    <n v="0"/>
    <n v="0"/>
    <n v="0"/>
    <n v="0"/>
    <n v="0.1"/>
    <n v="0"/>
    <n v="0.85000000000000009"/>
    <n v="0"/>
    <n v="8942.5"/>
    <n v="0"/>
    <n v="1.6879874319699267E-2"/>
    <n v="0.40511698367278237"/>
    <n v="0.40511698367278237"/>
    <n v="0"/>
  </r>
  <r>
    <s v="教培"/>
    <s v="素质教育"/>
    <x v="14"/>
    <x v="3"/>
    <s v="C学历提升"/>
    <x v="23"/>
    <x v="40"/>
    <x v="1"/>
    <n v="176"/>
    <n v="1"/>
    <n v="0.54"/>
    <n v="0.01"/>
    <n v="21"/>
    <n v="0"/>
    <n v="0"/>
    <n v="0.1"/>
    <n v="2.1"/>
    <n v="0.85000000000000009"/>
    <n v="2.4705882352941173"/>
    <n v="8942.5"/>
    <n v="22093.235294117643"/>
    <n v="1.6879874319699267E-2"/>
    <n v="2.9708578802670709"/>
    <n v="2.5108578802670709"/>
    <n v="20"/>
  </r>
  <r>
    <s v="教培"/>
    <s v="素质教育"/>
    <x v="14"/>
    <x v="3"/>
    <s v="C学历提升"/>
    <x v="14"/>
    <x v="41"/>
    <x v="1"/>
    <n v="714"/>
    <n v="3"/>
    <n v="0.54"/>
    <n v="0"/>
    <n v="69"/>
    <n v="2"/>
    <n v="0.03"/>
    <n v="0.1"/>
    <n v="6.9"/>
    <n v="0.85000000000000009"/>
    <n v="6.8470588235294114"/>
    <n v="8942.5"/>
    <n v="61229.823529411762"/>
    <n v="1.6879874319699267E-2"/>
    <n v="12.052230264265276"/>
    <n v="10.672230264265277"/>
    <n v="53"/>
  </r>
  <r>
    <s v="教培"/>
    <s v="素质教育"/>
    <x v="14"/>
    <x v="3"/>
    <s v="C学历提升"/>
    <x v="12"/>
    <x v="42"/>
    <x v="0"/>
    <n v="15"/>
    <n v="0"/>
    <n v="0.54"/>
    <n v="0"/>
    <n v="0"/>
    <n v="0"/>
    <n v="0"/>
    <n v="0.1"/>
    <n v="0"/>
    <n v="0.85000000000000009"/>
    <n v="0"/>
    <n v="8942.5"/>
    <n v="0"/>
    <n v="1.6879874319699267E-2"/>
    <n v="0.25319811479548898"/>
    <n v="0.25319811479548898"/>
    <n v="0"/>
  </r>
  <r>
    <s v="教培"/>
    <s v="素质教育"/>
    <x v="14"/>
    <x v="3"/>
    <s v="C学历提升"/>
    <x v="20"/>
    <x v="43"/>
    <x v="0"/>
    <n v="2"/>
    <n v="0"/>
    <n v="0.54"/>
    <n v="0"/>
    <n v="0"/>
    <n v="0"/>
    <n v="0"/>
    <n v="0.1"/>
    <n v="0"/>
    <n v="0.85000000000000009"/>
    <n v="0"/>
    <n v="8942.5"/>
    <n v="0"/>
    <n v="1.6879874319699267E-2"/>
    <n v="3.3759748639398533E-2"/>
    <n v="3.3759748639398533E-2"/>
    <n v="0"/>
  </r>
  <r>
    <s v="教培"/>
    <s v="素质教育"/>
    <x v="14"/>
    <x v="3"/>
    <s v="C学历提升"/>
    <x v="13"/>
    <x v="44"/>
    <x v="1"/>
    <n v="53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0.89463333894406116"/>
    <n v="0.89463333894406116"/>
    <n v="3"/>
  </r>
  <r>
    <s v="教培"/>
    <s v="素质教育"/>
    <x v="14"/>
    <x v="3"/>
    <s v="C学历提升"/>
    <x v="5"/>
    <x v="45"/>
    <x v="0"/>
    <n v="34"/>
    <n v="0"/>
    <n v="0.54"/>
    <n v="0"/>
    <n v="0"/>
    <n v="0"/>
    <n v="0"/>
    <n v="0.1"/>
    <n v="0"/>
    <n v="0.85000000000000009"/>
    <n v="0"/>
    <n v="8942.5"/>
    <n v="0"/>
    <n v="1.6879874319699267E-2"/>
    <n v="0.5739157268697751"/>
    <n v="0.5739157268697751"/>
    <n v="0"/>
  </r>
  <r>
    <s v="教培"/>
    <s v="素质教育"/>
    <x v="14"/>
    <x v="3"/>
    <s v="C学历提升"/>
    <x v="12"/>
    <x v="46"/>
    <x v="0"/>
    <n v="20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33759748639398535"/>
    <n v="0.33759748639398535"/>
    <n v="0"/>
  </r>
  <r>
    <s v="教培"/>
    <s v="素质教育"/>
    <x v="14"/>
    <x v="3"/>
    <s v="C学历提升"/>
    <x v="24"/>
    <x v="47"/>
    <x v="1"/>
    <n v="79"/>
    <n v="0"/>
    <n v="0.54"/>
    <n v="0"/>
    <n v="10"/>
    <n v="0"/>
    <n v="0"/>
    <n v="0.1"/>
    <n v="1"/>
    <n v="0.85000000000000009"/>
    <n v="1.1764705882352939"/>
    <n v="8942.5"/>
    <n v="10520.588235294115"/>
    <n v="1.6879874319699267E-2"/>
    <n v="1.333510071256242"/>
    <n v="1.333510071256242"/>
    <n v="0"/>
  </r>
  <r>
    <s v="教培"/>
    <s v="素质教育"/>
    <x v="14"/>
    <x v="3"/>
    <s v="C学历提升"/>
    <x v="24"/>
    <x v="48"/>
    <x v="1"/>
    <n v="20"/>
    <n v="0"/>
    <n v="0.54"/>
    <n v="0"/>
    <n v="0"/>
    <n v="0"/>
    <n v="0"/>
    <n v="0.1"/>
    <n v="0"/>
    <n v="0.85000000000000009"/>
    <n v="0"/>
    <n v="8942.5"/>
    <n v="0"/>
    <n v="1.6879874319699267E-2"/>
    <n v="0.33759748639398535"/>
    <n v="0.33759748639398535"/>
    <n v="0"/>
  </r>
  <r>
    <s v="教培"/>
    <s v="素质教育"/>
    <x v="14"/>
    <x v="3"/>
    <s v="C学历提升"/>
    <x v="25"/>
    <x v="49"/>
    <x v="1"/>
    <n v="161"/>
    <n v="4"/>
    <n v="0.54"/>
    <n v="0.02"/>
    <n v="90"/>
    <n v="4"/>
    <n v="0.04"/>
    <n v="0.1"/>
    <n v="9"/>
    <n v="0.85000000000000009"/>
    <n v="8.0470588235294116"/>
    <n v="8942.5"/>
    <n v="71960.823529411762"/>
    <n v="1.6879874319699267E-2"/>
    <n v="2.7176597654715819"/>
    <n v="2.16"/>
    <n v="1"/>
  </r>
  <r>
    <s v="教培"/>
    <s v="素质教育"/>
    <x v="14"/>
    <x v="3"/>
    <s v="C学历提升"/>
    <x v="20"/>
    <x v="50"/>
    <x v="0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4"/>
    <x v="51"/>
    <x v="1"/>
    <n v="40"/>
    <n v="1"/>
    <n v="0.54"/>
    <n v="0.03"/>
    <n v="7"/>
    <n v="1"/>
    <n v="0.14000000000000001"/>
    <n v="0.1"/>
    <n v="1"/>
    <n v="0.85000000000000009"/>
    <n v="0.54117647058823515"/>
    <n v="8942.5"/>
    <n v="4839.4705882352928"/>
    <n v="1.6879874319699267E-2"/>
    <n v="0.67519497278797069"/>
    <n v="0.54"/>
    <n v="0"/>
  </r>
  <r>
    <s v="教培"/>
    <s v="素质教育"/>
    <x v="14"/>
    <x v="3"/>
    <s v="C学历提升"/>
    <x v="8"/>
    <x v="52"/>
    <x v="0"/>
    <n v="147"/>
    <n v="0"/>
    <n v="0.54"/>
    <n v="0"/>
    <n v="23"/>
    <n v="0"/>
    <n v="0"/>
    <n v="0.1"/>
    <n v="2.3000000000000003"/>
    <n v="0.85000000000000009"/>
    <n v="2.7058823529411766"/>
    <n v="8942.5"/>
    <n v="24197.352941176472"/>
    <n v="1.6879874319699267E-2"/>
    <n v="2.4813415249957922"/>
    <n v="2.4813415249957922"/>
    <n v="0"/>
  </r>
  <r>
    <s v="教培"/>
    <s v="素质教育"/>
    <x v="14"/>
    <x v="3"/>
    <s v="C学历提升"/>
    <x v="3"/>
    <x v="53"/>
    <x v="0"/>
    <n v="34"/>
    <n v="0"/>
    <n v="0.54"/>
    <n v="0"/>
    <n v="0"/>
    <n v="0"/>
    <n v="0"/>
    <n v="0.1"/>
    <n v="0"/>
    <n v="0.85000000000000009"/>
    <n v="0"/>
    <n v="8942.5"/>
    <n v="0"/>
    <n v="1.6879874319699267E-2"/>
    <n v="0.5739157268697751"/>
    <n v="0.5739157268697751"/>
    <n v="1"/>
  </r>
  <r>
    <s v="教培"/>
    <s v="素质教育"/>
    <x v="14"/>
    <x v="3"/>
    <s v="C学历提升"/>
    <x v="25"/>
    <x v="54"/>
    <x v="1"/>
    <n v="5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8.4399371598496337E-2"/>
    <n v="8.4399371598496337E-2"/>
    <n v="0"/>
  </r>
  <r>
    <s v="教培"/>
    <s v="素质教育"/>
    <x v="14"/>
    <x v="3"/>
    <s v="C学历提升"/>
    <x v="20"/>
    <x v="55"/>
    <x v="0"/>
    <n v="1"/>
    <n v="0"/>
    <n v="0.54"/>
    <n v="0"/>
    <n v="0"/>
    <n v="0"/>
    <n v="0"/>
    <n v="0.1"/>
    <n v="0"/>
    <n v="0.85000000000000009"/>
    <n v="0"/>
    <n v="8942.5"/>
    <n v="0"/>
    <n v="1.6879874319699267E-2"/>
    <n v="1.6879874319699267E-2"/>
    <n v="1.6879874319699267E-2"/>
    <n v="0"/>
  </r>
  <r>
    <s v="教培"/>
    <s v="素质教育"/>
    <x v="14"/>
    <x v="3"/>
    <s v="C学历提升"/>
    <x v="10"/>
    <x v="56"/>
    <x v="0"/>
    <n v="126"/>
    <n v="0"/>
    <n v="0.54"/>
    <n v="0"/>
    <n v="12"/>
    <n v="0"/>
    <n v="0"/>
    <n v="0.1"/>
    <n v="1.2000000000000002"/>
    <n v="0.85000000000000009"/>
    <n v="1.411764705882353"/>
    <n v="8942.5"/>
    <n v="12624.705882352942"/>
    <n v="1.6879874319699267E-2"/>
    <n v="2.1268641642821078"/>
    <n v="2.1268641642821078"/>
    <n v="17"/>
  </r>
  <r>
    <s v="教培"/>
    <s v="素质教育"/>
    <x v="14"/>
    <x v="3"/>
    <s v="C学历提升"/>
    <x v="6"/>
    <x v="57"/>
    <x v="0"/>
    <n v="23"/>
    <n v="0"/>
    <n v="0.54"/>
    <n v="0"/>
    <n v="0"/>
    <n v="0"/>
    <n v="0"/>
    <n v="0.1"/>
    <n v="0"/>
    <n v="0.85000000000000009"/>
    <n v="0"/>
    <n v="8942.5"/>
    <n v="0"/>
    <n v="1.6879874319699267E-2"/>
    <n v="0.38823710935308314"/>
    <n v="0.38823710935308314"/>
    <n v="1"/>
  </r>
  <r>
    <s v="教培"/>
    <s v="素质教育"/>
    <x v="14"/>
    <x v="3"/>
    <s v="C学历提升"/>
    <x v="19"/>
    <x v="58"/>
    <x v="1"/>
    <n v="16"/>
    <n v="0"/>
    <n v="0.54"/>
    <n v="0"/>
    <n v="0"/>
    <n v="0"/>
    <n v="0"/>
    <n v="0.1"/>
    <n v="0"/>
    <n v="0.85000000000000009"/>
    <n v="0"/>
    <n v="8942.5"/>
    <n v="0"/>
    <n v="1.6879874319699267E-2"/>
    <n v="0.27007798911518827"/>
    <n v="0.27007798911518827"/>
    <n v="1"/>
  </r>
  <r>
    <s v="教培"/>
    <s v="素质教育"/>
    <x v="14"/>
    <x v="3"/>
    <s v="C学历提升"/>
    <x v="25"/>
    <x v="59"/>
    <x v="1"/>
    <n v="53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89463333894406116"/>
    <n v="0.89463333894406116"/>
    <n v="0"/>
  </r>
  <r>
    <s v="教培"/>
    <s v="素质教育"/>
    <x v="14"/>
    <x v="3"/>
    <s v="C学历提升"/>
    <x v="19"/>
    <x v="60"/>
    <x v="1"/>
    <n v="140"/>
    <n v="0"/>
    <n v="0.54"/>
    <n v="0"/>
    <n v="19"/>
    <n v="0"/>
    <n v="0"/>
    <n v="0.1"/>
    <n v="1.9000000000000001"/>
    <n v="0.85000000000000009"/>
    <n v="2.2352941176470589"/>
    <n v="8942.5"/>
    <n v="19989.117647058825"/>
    <n v="1.6879874319699267E-2"/>
    <n v="2.3631824047578975"/>
    <n v="2.3631824047578975"/>
    <n v="0"/>
  </r>
  <r>
    <s v="教培"/>
    <s v="素质教育"/>
    <x v="14"/>
    <x v="3"/>
    <s v="C学历提升"/>
    <x v="20"/>
    <x v="61"/>
    <x v="0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26"/>
    <x v="62"/>
    <x v="1"/>
    <n v="540"/>
    <n v="7"/>
    <n v="0.54"/>
    <n v="0.01"/>
    <n v="93"/>
    <n v="7"/>
    <n v="0.08"/>
    <n v="0.1"/>
    <n v="9.3000000000000007"/>
    <n v="0.85000000000000009"/>
    <n v="6.4941176470588236"/>
    <n v="8942.5"/>
    <n v="58073.647058823532"/>
    <n v="1.6879874319699267E-2"/>
    <n v="9.1151321326376031"/>
    <n v="5.8951321326376034"/>
    <n v="30"/>
  </r>
  <r>
    <s v="教培"/>
    <s v="素质教育"/>
    <x v="14"/>
    <x v="3"/>
    <s v="C学历提升"/>
    <x v="12"/>
    <x v="63"/>
    <x v="0"/>
    <n v="28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47263648095157945"/>
    <n v="0.47263648095157945"/>
    <n v="1"/>
  </r>
  <r>
    <s v="教培"/>
    <s v="素质教育"/>
    <x v="14"/>
    <x v="3"/>
    <s v="C学历提升"/>
    <x v="16"/>
    <x v="64"/>
    <x v="1"/>
    <n v="228"/>
    <n v="0"/>
    <n v="0.54"/>
    <n v="0"/>
    <n v="36"/>
    <n v="0"/>
    <n v="0"/>
    <n v="0.1"/>
    <n v="3.6"/>
    <n v="0.85000000000000009"/>
    <n v="4.2352941176470589"/>
    <n v="8942.5"/>
    <n v="37874.117647058825"/>
    <n v="1.6879874319699267E-2"/>
    <n v="3.8486113448914328"/>
    <n v="3.8486113448914328"/>
    <n v="6"/>
  </r>
  <r>
    <s v="教培"/>
    <s v="素质教育"/>
    <x v="14"/>
    <x v="3"/>
    <s v="C学历提升"/>
    <x v="20"/>
    <x v="65"/>
    <x v="0"/>
    <n v="14"/>
    <n v="0"/>
    <n v="0.54"/>
    <n v="0"/>
    <n v="0"/>
    <n v="0"/>
    <n v="0"/>
    <n v="0.1"/>
    <n v="0"/>
    <n v="0.85000000000000009"/>
    <n v="0"/>
    <n v="8942.5"/>
    <n v="0"/>
    <n v="1.6879874319699267E-2"/>
    <n v="0.23631824047578973"/>
    <n v="0.23631824047578973"/>
    <n v="0"/>
  </r>
  <r>
    <s v="教培"/>
    <s v="素质教育"/>
    <x v="14"/>
    <x v="3"/>
    <s v="C学历提升"/>
    <x v="25"/>
    <x v="66"/>
    <x v="1"/>
    <n v="20"/>
    <n v="0"/>
    <n v="0.54"/>
    <n v="0"/>
    <n v="0"/>
    <n v="0"/>
    <n v="0"/>
    <n v="0.1"/>
    <n v="0"/>
    <n v="0.85000000000000009"/>
    <n v="0"/>
    <n v="8942.5"/>
    <n v="0"/>
    <n v="1.6879874319699267E-2"/>
    <n v="0.33759748639398535"/>
    <n v="0.33759748639398535"/>
    <n v="0"/>
  </r>
  <r>
    <s v="教培"/>
    <s v="素质教育"/>
    <x v="14"/>
    <x v="3"/>
    <s v="C学历提升"/>
    <x v="25"/>
    <x v="67"/>
    <x v="1"/>
    <n v="12"/>
    <n v="0"/>
    <n v="0.54"/>
    <n v="0"/>
    <n v="2"/>
    <n v="0"/>
    <n v="0"/>
    <n v="0.1"/>
    <n v="0.2"/>
    <n v="0.85000000000000009"/>
    <n v="0.23529411764705882"/>
    <n v="8942.5"/>
    <n v="2104.1176470588234"/>
    <n v="1.6879874319699267E-2"/>
    <n v="0.20255849183639119"/>
    <n v="0.20255849183639119"/>
    <n v="0"/>
  </r>
  <r>
    <s v="教培"/>
    <s v="素质教育"/>
    <x v="14"/>
    <x v="3"/>
    <s v="C学历提升"/>
    <x v="10"/>
    <x v="68"/>
    <x v="0"/>
    <n v="198"/>
    <n v="0"/>
    <n v="0.54"/>
    <n v="0"/>
    <n v="10"/>
    <n v="0"/>
    <n v="0"/>
    <n v="0.1"/>
    <n v="1"/>
    <n v="0.85000000000000009"/>
    <n v="1.1764705882352939"/>
    <n v="8942.5"/>
    <n v="10520.588235294115"/>
    <n v="1.6879874319699267E-2"/>
    <n v="3.3422151153004549"/>
    <n v="3.3422151153004549"/>
    <n v="0"/>
  </r>
  <r>
    <s v="教培"/>
    <s v="素质教育"/>
    <x v="14"/>
    <x v="3"/>
    <s v="C学历提升"/>
    <x v="27"/>
    <x v="69"/>
    <x v="1"/>
    <n v="40"/>
    <n v="0"/>
    <n v="0.54"/>
    <n v="0"/>
    <n v="8"/>
    <n v="0"/>
    <n v="0"/>
    <n v="0.1"/>
    <n v="0.8"/>
    <n v="0.85000000000000009"/>
    <n v="0.94117647058823528"/>
    <n v="8942.5"/>
    <n v="8416.4705882352937"/>
    <n v="1.6879874319699267E-2"/>
    <n v="0.67519497278797069"/>
    <n v="0.67519497278797069"/>
    <n v="0"/>
  </r>
  <r>
    <s v="教培"/>
    <s v="素质教育"/>
    <x v="14"/>
    <x v="3"/>
    <s v="C学历提升"/>
    <x v="22"/>
    <x v="70"/>
    <x v="1"/>
    <n v="225"/>
    <n v="8"/>
    <n v="0.54"/>
    <n v="0.04"/>
    <n v="87"/>
    <n v="7"/>
    <n v="0.08"/>
    <n v="0.1"/>
    <n v="8.7000000000000011"/>
    <n v="0.85000000000000009"/>
    <n v="5.7882352941176478"/>
    <n v="8942.5"/>
    <n v="51761.294117647063"/>
    <n v="1.6879874319699267E-2"/>
    <n v="3.7979717219323348"/>
    <n v="4.32"/>
    <n v="14"/>
  </r>
  <r>
    <s v="教培"/>
    <s v="素质教育"/>
    <x v="14"/>
    <x v="3"/>
    <s v="C学历提升"/>
    <x v="24"/>
    <x v="71"/>
    <x v="1"/>
    <n v="67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1.1309515794198508"/>
    <n v="1.1309515794198508"/>
    <n v="6"/>
  </r>
  <r>
    <s v="教培"/>
    <s v="素质教育"/>
    <x v="14"/>
    <x v="3"/>
    <s v="C学历提升"/>
    <x v="4"/>
    <x v="72"/>
    <x v="1"/>
    <n v="41"/>
    <n v="0"/>
    <n v="0.54"/>
    <n v="0"/>
    <n v="0"/>
    <n v="0"/>
    <n v="0"/>
    <n v="0.1"/>
    <n v="0"/>
    <n v="0.85000000000000009"/>
    <n v="0"/>
    <n v="8942.5"/>
    <n v="0"/>
    <n v="1.6879874319699267E-2"/>
    <n v="0.69207484710766998"/>
    <n v="0.69207484710766998"/>
    <n v="2"/>
  </r>
  <r>
    <s v="教培"/>
    <s v="素质教育"/>
    <x v="14"/>
    <x v="3"/>
    <s v="C学历提升"/>
    <x v="4"/>
    <x v="73"/>
    <x v="1"/>
    <n v="55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92839308758345962"/>
    <n v="0.92839308758345962"/>
    <n v="0"/>
  </r>
  <r>
    <s v="教培"/>
    <s v="素质教育"/>
    <x v="14"/>
    <x v="3"/>
    <s v="C学历提升"/>
    <x v="24"/>
    <x v="74"/>
    <x v="1"/>
    <n v="186"/>
    <n v="2"/>
    <n v="0.54"/>
    <n v="0.01"/>
    <n v="35"/>
    <n v="2"/>
    <n v="0.06"/>
    <n v="0.1"/>
    <n v="3.5"/>
    <n v="0.85000000000000009"/>
    <n v="2.8470588235294114"/>
    <n v="8942.5"/>
    <n v="25459.823529411762"/>
    <n v="1.6879874319699267E-2"/>
    <n v="3.1396566234640635"/>
    <n v="2.2196566234640636"/>
    <n v="13"/>
  </r>
  <r>
    <s v="教培"/>
    <s v="素质教育"/>
    <x v="14"/>
    <x v="3"/>
    <s v="C学历提升"/>
    <x v="25"/>
    <x v="75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7"/>
    <x v="76"/>
    <x v="0"/>
    <n v="21"/>
    <n v="0"/>
    <n v="0.54"/>
    <n v="0"/>
    <n v="0"/>
    <n v="0"/>
    <n v="0"/>
    <n v="0.1"/>
    <n v="0"/>
    <n v="0.85000000000000009"/>
    <n v="0"/>
    <n v="8942.5"/>
    <n v="0"/>
    <n v="1.6879874319699267E-2"/>
    <n v="0.35447736071368457"/>
    <n v="0.35447736071368457"/>
    <n v="0"/>
  </r>
  <r>
    <s v="教培"/>
    <s v="素质教育"/>
    <x v="14"/>
    <x v="3"/>
    <s v="C学历提升"/>
    <x v="6"/>
    <x v="77"/>
    <x v="0"/>
    <n v="62"/>
    <n v="0"/>
    <n v="0.54"/>
    <n v="0"/>
    <n v="10"/>
    <n v="0"/>
    <n v="0"/>
    <n v="0.1"/>
    <n v="1"/>
    <n v="0.85000000000000009"/>
    <n v="1.1764705882352939"/>
    <n v="8942.5"/>
    <n v="10520.588235294115"/>
    <n v="1.6879874319699267E-2"/>
    <n v="1.0465522078213545"/>
    <n v="1.0465522078213545"/>
    <n v="0"/>
  </r>
  <r>
    <s v="教培"/>
    <s v="素质教育"/>
    <x v="14"/>
    <x v="3"/>
    <s v="C学历提升"/>
    <x v="4"/>
    <x v="78"/>
    <x v="1"/>
    <n v="83"/>
    <n v="5"/>
    <n v="0.54"/>
    <n v="0.06"/>
    <n v="11"/>
    <n v="3"/>
    <n v="0.27"/>
    <n v="0.1"/>
    <n v="3"/>
    <n v="0.85000000000000009"/>
    <n v="1.6235294117647057"/>
    <n v="8942.5"/>
    <n v="14518.411764705881"/>
    <n v="1.6879874319699267E-2"/>
    <n v="1.4010295685350391"/>
    <n v="2.7"/>
    <n v="0"/>
  </r>
  <r>
    <s v="教培"/>
    <s v="素质教育"/>
    <x v="14"/>
    <x v="3"/>
    <s v="C学历提升"/>
    <x v="9"/>
    <x v="79"/>
    <x v="0"/>
    <n v="42"/>
    <n v="1"/>
    <n v="0.54"/>
    <n v="0.02"/>
    <n v="0"/>
    <n v="0"/>
    <n v="0"/>
    <n v="0.1"/>
    <n v="0"/>
    <n v="0.85000000000000009"/>
    <n v="0"/>
    <n v="8942.5"/>
    <n v="0"/>
    <n v="1.6879874319699267E-2"/>
    <n v="0.70895472142736915"/>
    <n v="0.54"/>
    <n v="1"/>
  </r>
  <r>
    <s v="教培"/>
    <s v="素质教育"/>
    <x v="14"/>
    <x v="3"/>
    <s v="C学历提升"/>
    <x v="2"/>
    <x v="80"/>
    <x v="1"/>
    <n v="178"/>
    <n v="1"/>
    <n v="0.54"/>
    <n v="0.01"/>
    <n v="32"/>
    <n v="1"/>
    <n v="0.03"/>
    <n v="0.1"/>
    <n v="3.2"/>
    <n v="0.85000000000000009"/>
    <n v="3.1294117647058823"/>
    <n v="8942.5"/>
    <n v="27984.764705882353"/>
    <n v="1.6879874319699267E-2"/>
    <n v="3.0046176289064697"/>
    <n v="2.5446176289064697"/>
    <n v="1"/>
  </r>
  <r>
    <s v="教培"/>
    <s v="素质教育"/>
    <x v="14"/>
    <x v="3"/>
    <s v="C学历提升"/>
    <x v="16"/>
    <x v="81"/>
    <x v="1"/>
    <n v="353"/>
    <n v="0"/>
    <n v="0.54"/>
    <n v="0"/>
    <n v="49"/>
    <n v="0"/>
    <n v="0"/>
    <n v="0.1"/>
    <n v="4.9000000000000004"/>
    <n v="0.85000000000000009"/>
    <n v="5.7647058823529411"/>
    <n v="8942.5"/>
    <n v="51550.882352941175"/>
    <n v="1.6879874319699267E-2"/>
    <n v="5.9585956348538414"/>
    <n v="5.9585956348538414"/>
    <n v="8"/>
  </r>
  <r>
    <s v="教培"/>
    <s v="素质教育"/>
    <x v="14"/>
    <x v="3"/>
    <s v="C学历提升"/>
    <x v="25"/>
    <x v="82"/>
    <x v="1"/>
    <n v="9"/>
    <n v="0"/>
    <n v="0.54"/>
    <n v="0"/>
    <n v="0"/>
    <n v="0"/>
    <n v="0"/>
    <n v="0.1"/>
    <n v="0"/>
    <n v="0.85000000000000009"/>
    <n v="0"/>
    <n v="8942.5"/>
    <n v="0"/>
    <n v="1.6879874319699267E-2"/>
    <n v="0.15191886887729339"/>
    <n v="0.15191886887729339"/>
    <n v="1"/>
  </r>
  <r>
    <s v="教培"/>
    <s v="素质教育"/>
    <x v="14"/>
    <x v="3"/>
    <s v="C学历提升"/>
    <x v="25"/>
    <x v="83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19"/>
    <x v="84"/>
    <x v="1"/>
    <n v="56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9452729619031589"/>
    <n v="0.9452729619031589"/>
    <n v="1"/>
  </r>
  <r>
    <s v="教培"/>
    <s v="素质教育"/>
    <x v="14"/>
    <x v="3"/>
    <s v="C学历提升"/>
    <x v="25"/>
    <x v="85"/>
    <x v="1"/>
    <n v="1"/>
    <n v="0"/>
    <n v="0.54"/>
    <n v="0"/>
    <n v="0"/>
    <n v="0"/>
    <n v="0"/>
    <n v="0.1"/>
    <n v="0"/>
    <n v="0.85000000000000009"/>
    <n v="0"/>
    <n v="8942.5"/>
    <n v="0"/>
    <n v="1.6879874319699267E-2"/>
    <n v="1.6879874319699267E-2"/>
    <n v="1.6879874319699267E-2"/>
    <n v="0"/>
  </r>
  <r>
    <s v="教培"/>
    <s v="素质教育"/>
    <x v="14"/>
    <x v="3"/>
    <s v="C学历提升"/>
    <x v="5"/>
    <x v="86"/>
    <x v="0"/>
    <n v="117"/>
    <n v="2"/>
    <n v="0.54"/>
    <n v="0.02"/>
    <n v="10"/>
    <n v="1"/>
    <n v="0.1"/>
    <n v="0.1"/>
    <n v="1"/>
    <n v="0.85000000000000009"/>
    <n v="0.54117647058823515"/>
    <n v="8942.5"/>
    <n v="4839.4705882352928"/>
    <n v="1.6879874319699267E-2"/>
    <n v="1.9749452954048141"/>
    <n v="1.08"/>
    <n v="1"/>
  </r>
  <r>
    <s v="教培"/>
    <s v="素质教育"/>
    <x v="14"/>
    <x v="3"/>
    <s v="C学历提升"/>
    <x v="28"/>
    <x v="87"/>
    <x v="2"/>
    <n v="153"/>
    <n v="0"/>
    <n v="0.54"/>
    <n v="0"/>
    <n v="0"/>
    <n v="0"/>
    <n v="0"/>
    <n v="0.1"/>
    <n v="0"/>
    <n v="0.85000000000000009"/>
    <n v="0"/>
    <n v="8942.5"/>
    <n v="0"/>
    <n v="1.6879874319699267E-2"/>
    <n v="2.5826207709139877"/>
    <n v="2.5826207709139877"/>
    <n v="0"/>
  </r>
  <r>
    <s v="教培"/>
    <s v="素质教育"/>
    <x v="14"/>
    <x v="3"/>
    <s v="C学历提升"/>
    <x v="8"/>
    <x v="88"/>
    <x v="0"/>
    <n v="83"/>
    <n v="0"/>
    <n v="0.54"/>
    <n v="0"/>
    <n v="11"/>
    <n v="0"/>
    <n v="0"/>
    <n v="0.1"/>
    <n v="1.1000000000000001"/>
    <n v="0.85000000000000009"/>
    <n v="1.2941176470588236"/>
    <n v="8942.5"/>
    <n v="11572.64705882353"/>
    <n v="1.6879874319699267E-2"/>
    <n v="1.4010295685350391"/>
    <n v="1.4010295685350391"/>
    <n v="0"/>
  </r>
  <r>
    <s v="教培"/>
    <s v="素质教育"/>
    <x v="14"/>
    <x v="3"/>
    <s v="C学历提升"/>
    <x v="29"/>
    <x v="89"/>
    <x v="1"/>
    <n v="208"/>
    <n v="6"/>
    <n v="0.54"/>
    <n v="0.03"/>
    <n v="26"/>
    <n v="5"/>
    <n v="0.19"/>
    <n v="0.1"/>
    <n v="5"/>
    <n v="0.85000000000000009"/>
    <n v="2.7058823529411762"/>
    <n v="8942.5"/>
    <n v="24197.352941176468"/>
    <n v="1.6879874319699267E-2"/>
    <n v="3.5110138584974475"/>
    <n v="3.24"/>
    <n v="13"/>
  </r>
  <r>
    <s v="教培"/>
    <s v="素质教育"/>
    <x v="14"/>
    <x v="3"/>
    <s v="C学历提升"/>
    <x v="25"/>
    <x v="90"/>
    <x v="1"/>
    <n v="18"/>
    <n v="0"/>
    <n v="0.54"/>
    <n v="0"/>
    <n v="0"/>
    <n v="0"/>
    <n v="0"/>
    <n v="0.1"/>
    <n v="0"/>
    <n v="0.85000000000000009"/>
    <n v="0"/>
    <n v="8942.5"/>
    <n v="0"/>
    <n v="1.6879874319699267E-2"/>
    <n v="0.30383773775458678"/>
    <n v="0.30383773775458678"/>
    <n v="0"/>
  </r>
  <r>
    <s v="教培"/>
    <s v="素质教育"/>
    <x v="14"/>
    <x v="3"/>
    <s v="C学历提升"/>
    <x v="23"/>
    <x v="91"/>
    <x v="1"/>
    <n v="179"/>
    <n v="1"/>
    <n v="0.54"/>
    <n v="0.01"/>
    <n v="28"/>
    <n v="1"/>
    <n v="0.04"/>
    <n v="0.1"/>
    <n v="2.8000000000000003"/>
    <n v="0.85000000000000009"/>
    <n v="2.6588235294117646"/>
    <n v="8942.5"/>
    <n v="23776.529411764706"/>
    <n v="1.6879874319699267E-2"/>
    <n v="3.0214975032261688"/>
    <n v="2.5614975032261689"/>
    <n v="12"/>
  </r>
  <r>
    <s v="教培"/>
    <s v="素质教育"/>
    <x v="14"/>
    <x v="3"/>
    <s v="C学历提升"/>
    <x v="21"/>
    <x v="92"/>
    <x v="1"/>
    <n v="50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84399371598496331"/>
    <n v="0.84399371598496331"/>
    <n v="2"/>
  </r>
  <r>
    <s v="教培"/>
    <s v="素质教育"/>
    <x v="14"/>
    <x v="3"/>
    <s v="C学历提升"/>
    <x v="16"/>
    <x v="93"/>
    <x v="1"/>
    <n v="335"/>
    <n v="0"/>
    <n v="0.54"/>
    <n v="0"/>
    <n v="44"/>
    <n v="0"/>
    <n v="0"/>
    <n v="0.1"/>
    <n v="4.4000000000000004"/>
    <n v="0.85000000000000009"/>
    <n v="5.1764705882352944"/>
    <n v="8942.5"/>
    <n v="46290.588235294119"/>
    <n v="1.6879874319699267E-2"/>
    <n v="5.6547578970992545"/>
    <n v="5.6547578970992545"/>
    <n v="10"/>
  </r>
  <r>
    <s v="教培"/>
    <s v="素质教育"/>
    <x v="14"/>
    <x v="3"/>
    <s v="C学历提升"/>
    <x v="24"/>
    <x v="94"/>
    <x v="1"/>
    <n v="84"/>
    <n v="0"/>
    <n v="0.54"/>
    <n v="0"/>
    <n v="21"/>
    <n v="0"/>
    <n v="0"/>
    <n v="0.1"/>
    <n v="2.1"/>
    <n v="0.85000000000000009"/>
    <n v="2.4705882352941173"/>
    <n v="8942.5"/>
    <n v="22093.235294117643"/>
    <n v="1.6879874319699267E-2"/>
    <n v="1.4179094428547383"/>
    <n v="1.4179094428547383"/>
    <n v="5"/>
  </r>
  <r>
    <s v="教培"/>
    <s v="素质教育"/>
    <x v="14"/>
    <x v="3"/>
    <s v="C学历提升"/>
    <x v="24"/>
    <x v="95"/>
    <x v="1"/>
    <n v="277"/>
    <n v="13"/>
    <n v="0.54"/>
    <n v="0.05"/>
    <n v="116"/>
    <n v="12"/>
    <n v="0.1"/>
    <n v="0.1"/>
    <n v="12"/>
    <n v="0.85000000000000009"/>
    <n v="6.4941176470588227"/>
    <n v="8942.5"/>
    <n v="58073.647058823524"/>
    <n v="1.6879874319699267E-2"/>
    <n v="4.6757251865566971"/>
    <n v="7.0200000000000005"/>
    <n v="43"/>
  </r>
  <r>
    <s v="教培"/>
    <s v="素质教育"/>
    <x v="14"/>
    <x v="3"/>
    <s v="C学历提升"/>
    <x v="25"/>
    <x v="96"/>
    <x v="1"/>
    <n v="56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9452729619031589"/>
    <n v="0.9452729619031589"/>
    <n v="0"/>
  </r>
  <r>
    <s v="教培"/>
    <s v="素质教育"/>
    <x v="14"/>
    <x v="3"/>
    <s v="C学历提升"/>
    <x v="6"/>
    <x v="97"/>
    <x v="0"/>
    <n v="46"/>
    <n v="0"/>
    <n v="0.54"/>
    <n v="0"/>
    <n v="2"/>
    <n v="0"/>
    <n v="0"/>
    <n v="0.1"/>
    <n v="0.2"/>
    <n v="0.85000000000000009"/>
    <n v="0.23529411764705882"/>
    <n v="8942.5"/>
    <n v="2104.1176470588234"/>
    <n v="1.6879874319699267E-2"/>
    <n v="0.77647421870616629"/>
    <n v="0.77647421870616629"/>
    <n v="1"/>
  </r>
  <r>
    <s v="教培"/>
    <s v="素质教育"/>
    <x v="14"/>
    <x v="3"/>
    <s v="C学历提升"/>
    <x v="15"/>
    <x v="98"/>
    <x v="1"/>
    <n v="113"/>
    <n v="11"/>
    <n v="0.54"/>
    <n v="0.1"/>
    <n v="30"/>
    <n v="6"/>
    <n v="0.2"/>
    <n v="0.1"/>
    <n v="6"/>
    <n v="0.85000000000000009"/>
    <n v="3.2470588235294113"/>
    <n v="8942.5"/>
    <n v="29036.823529411762"/>
    <n v="1.6879874319699267E-2"/>
    <n v="1.9074257981260172"/>
    <n v="5.94"/>
    <n v="12"/>
  </r>
  <r>
    <s v="教培"/>
    <s v="素质教育"/>
    <x v="14"/>
    <x v="3"/>
    <s v="C学历提升"/>
    <x v="25"/>
    <x v="99"/>
    <x v="1"/>
    <n v="20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33759748639398535"/>
    <n v="0.33759748639398535"/>
    <n v="0"/>
  </r>
  <r>
    <s v="教培"/>
    <s v="素质教育"/>
    <x v="14"/>
    <x v="3"/>
    <s v="C学历提升"/>
    <x v="19"/>
    <x v="100"/>
    <x v="1"/>
    <n v="542"/>
    <n v="32"/>
    <n v="0.54"/>
    <n v="0.06"/>
    <n v="240"/>
    <n v="32"/>
    <n v="0.13"/>
    <n v="0.1"/>
    <n v="32"/>
    <n v="0.85000000000000009"/>
    <n v="17.317647058823525"/>
    <n v="8942.5"/>
    <n v="154863.05882352937"/>
    <n v="1.6879874319699267E-2"/>
    <n v="9.1488918812770024"/>
    <n v="17.28"/>
    <n v="55"/>
  </r>
  <r>
    <s v="教培"/>
    <s v="素质教育"/>
    <x v="14"/>
    <x v="3"/>
    <s v="C学历提升"/>
    <x v="26"/>
    <x v="101"/>
    <x v="1"/>
    <n v="371"/>
    <n v="4"/>
    <n v="0.54"/>
    <n v="0.01"/>
    <n v="66"/>
    <n v="3"/>
    <n v="0.05"/>
    <n v="0.1"/>
    <n v="6.6000000000000005"/>
    <n v="0.85000000000000009"/>
    <n v="5.8588235294117643"/>
    <n v="8942.5"/>
    <n v="52392.529411764699"/>
    <n v="1.6879874319699267E-2"/>
    <n v="6.2624333726084283"/>
    <n v="4.4224333726084284"/>
    <n v="3"/>
  </r>
  <r>
    <s v="教培"/>
    <s v="素质教育"/>
    <x v="14"/>
    <x v="3"/>
    <s v="C学历提升"/>
    <x v="16"/>
    <x v="102"/>
    <x v="1"/>
    <n v="389"/>
    <n v="0"/>
    <n v="0.54"/>
    <n v="0"/>
    <n v="47"/>
    <n v="0"/>
    <n v="0"/>
    <n v="0.1"/>
    <n v="4.7"/>
    <n v="0.85000000000000009"/>
    <n v="5.5294117647058822"/>
    <n v="8942.5"/>
    <n v="49446.76470588235"/>
    <n v="1.6879874319699267E-2"/>
    <n v="6.5662711103630151"/>
    <n v="6.5662711103630151"/>
    <n v="12"/>
  </r>
  <r>
    <s v="教培"/>
    <s v="素质教育"/>
    <x v="14"/>
    <x v="3"/>
    <s v="C学历提升"/>
    <x v="15"/>
    <x v="103"/>
    <x v="1"/>
    <n v="32"/>
    <n v="1"/>
    <n v="0.54"/>
    <n v="0.03"/>
    <n v="8"/>
    <n v="0"/>
    <n v="0"/>
    <n v="0.1"/>
    <n v="0.8"/>
    <n v="0.85000000000000009"/>
    <n v="0.94117647058823528"/>
    <n v="8942.5"/>
    <n v="8416.4705882352937"/>
    <n v="1.6879874319699267E-2"/>
    <n v="0.54015597823037653"/>
    <n v="0.54"/>
    <n v="2"/>
  </r>
  <r>
    <s v="教培"/>
    <s v="素质教育"/>
    <x v="14"/>
    <x v="3"/>
    <s v="C学历提升"/>
    <x v="25"/>
    <x v="104"/>
    <x v="1"/>
    <n v="160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2.7007798911518828"/>
    <n v="2.7007798911518828"/>
    <n v="0"/>
  </r>
  <r>
    <s v="教培"/>
    <s v="素质教育"/>
    <x v="14"/>
    <x v="3"/>
    <s v="C学历提升"/>
    <x v="5"/>
    <x v="105"/>
    <x v="0"/>
    <n v="116"/>
    <n v="5"/>
    <n v="0.54"/>
    <n v="0.04"/>
    <n v="18"/>
    <n v="4"/>
    <n v="0.22"/>
    <n v="0.1"/>
    <n v="4"/>
    <n v="0.85000000000000009"/>
    <n v="2.1647058823529406"/>
    <n v="8942.5"/>
    <n v="19357.882352941171"/>
    <n v="1.6879874319699267E-2"/>
    <n v="1.9580654210851149"/>
    <n v="2.7"/>
    <n v="4"/>
  </r>
  <r>
    <s v="教培"/>
    <s v="素质教育"/>
    <x v="14"/>
    <x v="3"/>
    <s v="C学历提升"/>
    <x v="22"/>
    <x v="106"/>
    <x v="1"/>
    <n v="8"/>
    <n v="0"/>
    <n v="0.54"/>
    <n v="0"/>
    <n v="0"/>
    <n v="0"/>
    <n v="0"/>
    <n v="0.1"/>
    <n v="0"/>
    <n v="0.85000000000000009"/>
    <n v="0"/>
    <n v="8942.5"/>
    <n v="0"/>
    <n v="1.6879874319699267E-2"/>
    <n v="0.13503899455759413"/>
    <n v="0.13503899455759413"/>
    <n v="0"/>
  </r>
  <r>
    <s v="教培"/>
    <s v="素质教育"/>
    <x v="14"/>
    <x v="3"/>
    <s v="C学历提升"/>
    <x v="29"/>
    <x v="107"/>
    <x v="1"/>
    <n v="115"/>
    <n v="0"/>
    <n v="0.54"/>
    <n v="0"/>
    <n v="8"/>
    <n v="0"/>
    <n v="0"/>
    <n v="0.1"/>
    <n v="0.8"/>
    <n v="0.85000000000000009"/>
    <n v="0.94117647058823528"/>
    <n v="8942.5"/>
    <n v="8416.4705882352937"/>
    <n v="1.6879874319699267E-2"/>
    <n v="1.9411855467654158"/>
    <n v="1.9411855467654158"/>
    <n v="9"/>
  </r>
  <r>
    <s v="教培"/>
    <s v="素质教育"/>
    <x v="14"/>
    <x v="3"/>
    <s v="C学历提升"/>
    <x v="21"/>
    <x v="108"/>
    <x v="1"/>
    <n v="43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72583459574706843"/>
    <n v="0.72583459574706843"/>
    <n v="1"/>
  </r>
  <r>
    <s v="教培"/>
    <s v="素质教育"/>
    <x v="14"/>
    <x v="3"/>
    <s v="C学历提升"/>
    <x v="25"/>
    <x v="109"/>
    <x v="1"/>
    <n v="6"/>
    <n v="0"/>
    <n v="0.54"/>
    <n v="0"/>
    <n v="0"/>
    <n v="0"/>
    <n v="0"/>
    <n v="0.1"/>
    <n v="0"/>
    <n v="0.85000000000000009"/>
    <n v="0"/>
    <n v="8942.5"/>
    <n v="0"/>
    <n v="1.6879874319699267E-2"/>
    <n v="0.10127924591819559"/>
    <n v="0.10127924591819559"/>
    <n v="0"/>
  </r>
  <r>
    <s v="教培"/>
    <s v="素质教育"/>
    <x v="14"/>
    <x v="3"/>
    <s v="C学历提升"/>
    <x v="25"/>
    <x v="110"/>
    <x v="1"/>
    <n v="24"/>
    <n v="0"/>
    <n v="0.54"/>
    <n v="0"/>
    <n v="0"/>
    <n v="0"/>
    <n v="0"/>
    <n v="0.1"/>
    <n v="0"/>
    <n v="0.85000000000000009"/>
    <n v="0"/>
    <n v="8942.5"/>
    <n v="0"/>
    <n v="1.6879874319699267E-2"/>
    <n v="0.40511698367278237"/>
    <n v="0.40511698367278237"/>
    <n v="1"/>
  </r>
  <r>
    <s v="教培"/>
    <s v="素质教育"/>
    <x v="14"/>
    <x v="3"/>
    <s v="C学历提升"/>
    <x v="19"/>
    <x v="111"/>
    <x v="1"/>
    <n v="7"/>
    <n v="0"/>
    <n v="0.54"/>
    <n v="0"/>
    <n v="0"/>
    <n v="0"/>
    <n v="0"/>
    <n v="0.1"/>
    <n v="0"/>
    <n v="0.85000000000000009"/>
    <n v="0"/>
    <n v="8942.5"/>
    <n v="0"/>
    <n v="1.6879874319699267E-2"/>
    <n v="0.11815912023789486"/>
    <n v="0.11815912023789486"/>
    <n v="0"/>
  </r>
  <r>
    <s v="教培"/>
    <s v="素质教育"/>
    <x v="14"/>
    <x v="3"/>
    <s v="C学历提升"/>
    <x v="23"/>
    <x v="112"/>
    <x v="1"/>
    <n v="168"/>
    <n v="2"/>
    <n v="0.54"/>
    <n v="0.01"/>
    <n v="38"/>
    <n v="2"/>
    <n v="0.05"/>
    <n v="0.1"/>
    <n v="3.8000000000000003"/>
    <n v="0.85000000000000009"/>
    <n v="3.1999999999999997"/>
    <n v="8942.5"/>
    <n v="28615.999999999996"/>
    <n v="1.6879874319699267E-2"/>
    <n v="2.8358188857094766"/>
    <n v="1.9158188857094767"/>
    <n v="27"/>
  </r>
  <r>
    <s v="教培"/>
    <s v="素质教育"/>
    <x v="14"/>
    <x v="3"/>
    <s v="C学历提升"/>
    <x v="19"/>
    <x v="113"/>
    <x v="1"/>
    <n v="128"/>
    <n v="0"/>
    <n v="0.54"/>
    <n v="0"/>
    <n v="21"/>
    <n v="0"/>
    <n v="0"/>
    <n v="0.1"/>
    <n v="2.1"/>
    <n v="0.85000000000000009"/>
    <n v="2.4705882352941173"/>
    <n v="8942.5"/>
    <n v="22093.235294117643"/>
    <n v="1.6879874319699267E-2"/>
    <n v="2.1606239129215061"/>
    <n v="2.1606239129215061"/>
    <n v="8"/>
  </r>
  <r>
    <s v="教培"/>
    <s v="素质教育"/>
    <x v="14"/>
    <x v="3"/>
    <s v="C学历提升"/>
    <x v="12"/>
    <x v="114"/>
    <x v="0"/>
    <n v="58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97903271054255747"/>
    <n v="0.97903271054255747"/>
    <n v="3"/>
  </r>
  <r>
    <s v="教培"/>
    <s v="素质教育"/>
    <x v="14"/>
    <x v="3"/>
    <s v="C学历提升"/>
    <x v="13"/>
    <x v="115"/>
    <x v="1"/>
    <n v="498"/>
    <n v="107"/>
    <n v="0.54"/>
    <n v="0.21"/>
    <n v="109"/>
    <n v="47"/>
    <n v="0.43"/>
    <n v="0.1"/>
    <n v="47"/>
    <n v="0.85000000000000009"/>
    <n v="25.435294117647054"/>
    <n v="8942.5"/>
    <n v="227455.11764705877"/>
    <n v="1.6879874319699267E-2"/>
    <n v="8.4061774112102352"/>
    <n v="57.78"/>
    <n v="62"/>
  </r>
  <r>
    <s v="教培"/>
    <s v="素质教育"/>
    <x v="14"/>
    <x v="3"/>
    <s v="C学历提升"/>
    <x v="22"/>
    <x v="116"/>
    <x v="1"/>
    <n v="47"/>
    <n v="0"/>
    <n v="0.54"/>
    <n v="0"/>
    <n v="12"/>
    <n v="0"/>
    <n v="0"/>
    <n v="0.1"/>
    <n v="1.2000000000000002"/>
    <n v="0.85000000000000009"/>
    <n v="1.411764705882353"/>
    <n v="8942.5"/>
    <n v="12624.705882352942"/>
    <n v="1.6879874319699267E-2"/>
    <n v="0.79335409302586557"/>
    <n v="0.79335409302586557"/>
    <n v="0"/>
  </r>
  <r>
    <s v="教培"/>
    <s v="素质教育"/>
    <x v="14"/>
    <x v="3"/>
    <s v="C学历提升"/>
    <x v="6"/>
    <x v="117"/>
    <x v="0"/>
    <n v="10"/>
    <n v="1"/>
    <n v="0.54"/>
    <n v="0.1"/>
    <n v="0"/>
    <n v="0"/>
    <n v="0"/>
    <n v="0.1"/>
    <n v="0"/>
    <n v="0.85000000000000009"/>
    <n v="0"/>
    <n v="8942.5"/>
    <n v="0"/>
    <n v="1.6879874319699267E-2"/>
    <n v="0.16879874319699267"/>
    <n v="0.54"/>
    <n v="0"/>
  </r>
  <r>
    <s v="教培"/>
    <s v="素质教育"/>
    <x v="14"/>
    <x v="3"/>
    <s v="C学历提升"/>
    <x v="23"/>
    <x v="118"/>
    <x v="1"/>
    <n v="524"/>
    <n v="34"/>
    <n v="0.54"/>
    <n v="0.06"/>
    <n v="192"/>
    <n v="31"/>
    <n v="0.16"/>
    <n v="0.1"/>
    <n v="31"/>
    <n v="0.85000000000000009"/>
    <n v="16.776470588235291"/>
    <n v="8942.5"/>
    <n v="150023.5882352941"/>
    <n v="1.6879874319699267E-2"/>
    <n v="8.8450541435224164"/>
    <n v="18.36"/>
    <n v="40"/>
  </r>
  <r>
    <s v="教培"/>
    <s v="素质教育"/>
    <x v="14"/>
    <x v="3"/>
    <s v="C学历提升"/>
    <x v="14"/>
    <x v="119"/>
    <x v="1"/>
    <n v="108"/>
    <n v="1"/>
    <n v="0.54"/>
    <n v="0.01"/>
    <n v="12"/>
    <n v="1"/>
    <n v="0.08"/>
    <n v="0.1"/>
    <n v="1.2000000000000002"/>
    <n v="0.85000000000000009"/>
    <n v="0.77647058823529425"/>
    <n v="8942.5"/>
    <n v="6943.5882352941189"/>
    <n v="1.6879874319699267E-2"/>
    <n v="1.8230264265275209"/>
    <n v="1.3630264265275209"/>
    <n v="0"/>
  </r>
  <r>
    <s v="教培"/>
    <s v="素质教育"/>
    <x v="14"/>
    <x v="3"/>
    <s v="C学历提升"/>
    <x v="18"/>
    <x v="120"/>
    <x v="0"/>
    <n v="65"/>
    <n v="0"/>
    <n v="0.54"/>
    <n v="0"/>
    <n v="3"/>
    <n v="0"/>
    <n v="0"/>
    <n v="0.1"/>
    <n v="0.30000000000000004"/>
    <n v="0.85000000000000009"/>
    <n v="0.35294117647058826"/>
    <n v="8942.5"/>
    <n v="3156.1764705882356"/>
    <n v="1.6879874319699267E-2"/>
    <n v="1.0971918307804522"/>
    <n v="1.0971918307804522"/>
    <n v="0"/>
  </r>
  <r>
    <s v="教培"/>
    <s v="素质教育"/>
    <x v="14"/>
    <x v="3"/>
    <s v="C学历提升"/>
    <x v="6"/>
    <x v="121"/>
    <x v="0"/>
    <n v="48"/>
    <n v="0"/>
    <n v="0.54"/>
    <n v="0"/>
    <n v="8"/>
    <n v="0"/>
    <n v="0"/>
    <n v="0.1"/>
    <n v="0.8"/>
    <n v="0.85000000000000009"/>
    <n v="0.94117647058823528"/>
    <n v="8942.5"/>
    <n v="8416.4705882352937"/>
    <n v="1.6879874319699267E-2"/>
    <n v="0.81023396734556474"/>
    <n v="0.81023396734556474"/>
    <n v="0"/>
  </r>
  <r>
    <s v="教培"/>
    <s v="素质教育"/>
    <x v="14"/>
    <x v="3"/>
    <s v="C学历提升"/>
    <x v="9"/>
    <x v="122"/>
    <x v="0"/>
    <n v="38"/>
    <n v="1"/>
    <n v="0.54"/>
    <n v="0.03"/>
    <n v="7"/>
    <n v="0"/>
    <n v="0"/>
    <n v="0.1"/>
    <n v="0.70000000000000007"/>
    <n v="0.85000000000000009"/>
    <n v="0.82352941176470584"/>
    <n v="8942.5"/>
    <n v="7364.411764705882"/>
    <n v="1.6879874319699267E-2"/>
    <n v="0.64143522414857213"/>
    <n v="0.54"/>
    <n v="0"/>
  </r>
  <r>
    <s v="教培"/>
    <s v="素质教育"/>
    <x v="14"/>
    <x v="3"/>
    <s v="C学历提升"/>
    <x v="10"/>
    <x v="123"/>
    <x v="0"/>
    <n v="169"/>
    <n v="0"/>
    <n v="0.54"/>
    <n v="0"/>
    <n v="13"/>
    <n v="0"/>
    <n v="0"/>
    <n v="0.1"/>
    <n v="1.3"/>
    <n v="0.85000000000000009"/>
    <n v="1.5294117647058822"/>
    <n v="8942.5"/>
    <n v="13676.764705882351"/>
    <n v="1.6879874319699267E-2"/>
    <n v="2.8526987600291762"/>
    <n v="2.8526987600291762"/>
    <n v="14"/>
  </r>
  <r>
    <s v="教培"/>
    <s v="素质教育"/>
    <x v="14"/>
    <x v="3"/>
    <s v="C学历提升"/>
    <x v="15"/>
    <x v="124"/>
    <x v="1"/>
    <n v="40"/>
    <n v="1"/>
    <n v="0.54"/>
    <n v="0.03"/>
    <n v="15"/>
    <n v="1"/>
    <n v="7.0000000000000007E-2"/>
    <n v="0.1"/>
    <n v="1.5"/>
    <n v="0.85000000000000009"/>
    <n v="1.1294117647058821"/>
    <n v="8942.5"/>
    <n v="10099.764705882351"/>
    <n v="1.6879874319699267E-2"/>
    <n v="0.67519497278797069"/>
    <n v="0.54"/>
    <n v="2"/>
  </r>
  <r>
    <s v="教培"/>
    <s v="素质教育"/>
    <x v="14"/>
    <x v="3"/>
    <s v="C学历提升"/>
    <x v="16"/>
    <x v="125"/>
    <x v="1"/>
    <n v="374"/>
    <n v="1"/>
    <n v="0.54"/>
    <n v="0"/>
    <n v="62"/>
    <n v="1"/>
    <n v="0.02"/>
    <n v="0.1"/>
    <n v="6.2"/>
    <n v="0.85000000000000009"/>
    <n v="6.6588235294117641"/>
    <n v="8942.5"/>
    <n v="59546.529411764699"/>
    <n v="1.6879874319699267E-2"/>
    <n v="6.3130729955675253"/>
    <n v="5.8530729955675254"/>
    <n v="18"/>
  </r>
  <r>
    <s v="教培"/>
    <s v="素质教育"/>
    <x v="14"/>
    <x v="3"/>
    <s v="C学历提升"/>
    <x v="27"/>
    <x v="126"/>
    <x v="1"/>
    <n v="36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60767547550917356"/>
    <n v="0.60767547550917356"/>
    <n v="1"/>
  </r>
  <r>
    <s v="教培"/>
    <s v="素质教育"/>
    <x v="14"/>
    <x v="3"/>
    <s v="C学历提升"/>
    <x v="20"/>
    <x v="127"/>
    <x v="0"/>
    <n v="2"/>
    <n v="0"/>
    <n v="0.54"/>
    <n v="0"/>
    <n v="0"/>
    <n v="0"/>
    <n v="0"/>
    <n v="0.1"/>
    <n v="0"/>
    <n v="0.85000000000000009"/>
    <n v="0"/>
    <n v="8942.5"/>
    <n v="0"/>
    <n v="1.6879874319699267E-2"/>
    <n v="3.3759748639398533E-2"/>
    <n v="3.3759748639398533E-2"/>
    <n v="0"/>
  </r>
  <r>
    <s v="教培"/>
    <s v="素质教育"/>
    <x v="14"/>
    <x v="3"/>
    <s v="C学历提升"/>
    <x v="22"/>
    <x v="128"/>
    <x v="1"/>
    <n v="53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89463333894406116"/>
    <n v="0.89463333894406116"/>
    <n v="2"/>
  </r>
  <r>
    <s v="教培"/>
    <s v="素质教育"/>
    <x v="14"/>
    <x v="3"/>
    <s v="C学历提升"/>
    <x v="4"/>
    <x v="129"/>
    <x v="1"/>
    <n v="59"/>
    <n v="2"/>
    <n v="0.54"/>
    <n v="0.03"/>
    <n v="16"/>
    <n v="2"/>
    <n v="0.13"/>
    <n v="0.1"/>
    <n v="2"/>
    <n v="0.85000000000000009"/>
    <n v="1.0823529411764703"/>
    <n v="8942.5"/>
    <n v="9678.9411764705856"/>
    <n v="1.6879874319699267E-2"/>
    <n v="0.99591258486225676"/>
    <n v="1.08"/>
    <n v="6"/>
  </r>
  <r>
    <s v="教培"/>
    <s v="素质教育"/>
    <x v="14"/>
    <x v="3"/>
    <s v="C学历提升"/>
    <x v="6"/>
    <x v="130"/>
    <x v="0"/>
    <n v="56"/>
    <n v="2"/>
    <n v="0.54"/>
    <n v="0.04"/>
    <n v="12"/>
    <n v="1"/>
    <n v="0.08"/>
    <n v="0.1"/>
    <n v="1.2000000000000002"/>
    <n v="0.85000000000000009"/>
    <n v="0.77647058823529425"/>
    <n v="8942.5"/>
    <n v="6943.5882352941189"/>
    <n v="1.6879874319699267E-2"/>
    <n v="0.9452729619031589"/>
    <n v="1.08"/>
    <n v="4"/>
  </r>
  <r>
    <s v="教培"/>
    <s v="素质教育"/>
    <x v="14"/>
    <x v="3"/>
    <s v="C学历提升"/>
    <x v="8"/>
    <x v="131"/>
    <x v="0"/>
    <n v="124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2.093104415642709"/>
    <n v="2.093104415642709"/>
    <n v="6"/>
  </r>
  <r>
    <s v="教培"/>
    <s v="素质教育"/>
    <x v="14"/>
    <x v="3"/>
    <s v="C学历提升"/>
    <x v="15"/>
    <x v="132"/>
    <x v="1"/>
    <n v="77"/>
    <n v="4"/>
    <n v="0.54"/>
    <n v="0.05"/>
    <n v="17"/>
    <n v="3"/>
    <n v="0.18"/>
    <n v="0.1"/>
    <n v="3"/>
    <n v="0.85000000000000009"/>
    <n v="1.6235294117647057"/>
    <n v="8942.5"/>
    <n v="14518.411764705881"/>
    <n v="1.6879874319699267E-2"/>
    <n v="1.2997503226168434"/>
    <n v="2.16"/>
    <n v="7"/>
  </r>
  <r>
    <s v="教培"/>
    <s v="素质教育"/>
    <x v="14"/>
    <x v="3"/>
    <s v="C学历提升"/>
    <x v="10"/>
    <x v="133"/>
    <x v="0"/>
    <n v="51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0.86087359030466259"/>
    <n v="0.86087359030466259"/>
    <n v="0"/>
  </r>
  <r>
    <s v="教培"/>
    <s v="素质教育"/>
    <x v="14"/>
    <x v="3"/>
    <s v="C学历提升"/>
    <x v="10"/>
    <x v="134"/>
    <x v="0"/>
    <n v="182"/>
    <n v="0"/>
    <n v="0.54"/>
    <n v="0"/>
    <n v="29"/>
    <n v="0"/>
    <n v="0"/>
    <n v="0.1"/>
    <n v="2.9000000000000004"/>
    <n v="0.85000000000000009"/>
    <n v="3.4117647058823528"/>
    <n v="8942.5"/>
    <n v="30509.705882352941"/>
    <n v="1.6879874319699267E-2"/>
    <n v="3.0721371261852664"/>
    <n v="3.0721371261852664"/>
    <n v="0"/>
  </r>
  <r>
    <s v="教培"/>
    <s v="素质教育"/>
    <x v="14"/>
    <x v="3"/>
    <s v="C学历提升"/>
    <x v="2"/>
    <x v="135"/>
    <x v="1"/>
    <n v="162"/>
    <n v="1"/>
    <n v="0.54"/>
    <n v="0.01"/>
    <n v="9"/>
    <n v="1"/>
    <n v="0.11"/>
    <n v="0.1"/>
    <n v="1"/>
    <n v="0.85000000000000009"/>
    <n v="0.54117647058823515"/>
    <n v="8942.5"/>
    <n v="4839.4705882352928"/>
    <n v="1.6879874319699267E-2"/>
    <n v="2.7345396397912811"/>
    <n v="2.2745396397912812"/>
    <n v="0"/>
  </r>
  <r>
    <s v="教培"/>
    <s v="素质教育"/>
    <x v="14"/>
    <x v="3"/>
    <s v="C学历提升"/>
    <x v="20"/>
    <x v="136"/>
    <x v="0"/>
    <n v="1"/>
    <n v="0"/>
    <n v="0.54"/>
    <n v="0"/>
    <n v="0"/>
    <n v="0"/>
    <n v="0"/>
    <n v="0.1"/>
    <n v="0"/>
    <n v="0.85000000000000009"/>
    <n v="0"/>
    <n v="8942.5"/>
    <n v="0"/>
    <n v="1.6879874319699267E-2"/>
    <n v="1.6879874319699267E-2"/>
    <n v="1.6879874319699267E-2"/>
    <n v="0"/>
  </r>
  <r>
    <s v="教培"/>
    <s v="素质教育"/>
    <x v="14"/>
    <x v="3"/>
    <s v="C学历提升"/>
    <x v="30"/>
    <x v="137"/>
    <x v="2"/>
    <n v="1"/>
    <n v="0"/>
    <n v="0.54"/>
    <n v="0"/>
    <n v="0"/>
    <n v="0"/>
    <n v="0"/>
    <n v="0.1"/>
    <n v="0"/>
    <n v="0.85000000000000009"/>
    <n v="0"/>
    <n v="8942.5"/>
    <n v="0"/>
    <n v="1.6879874319699267E-2"/>
    <n v="1.6879874319699267E-2"/>
    <n v="1.6879874319699267E-2"/>
    <n v="0"/>
  </r>
  <r>
    <s v="教培"/>
    <s v="素质教育"/>
    <x v="14"/>
    <x v="3"/>
    <s v="C学历提升"/>
    <x v="18"/>
    <x v="138"/>
    <x v="0"/>
    <n v="70"/>
    <n v="1"/>
    <n v="0.54"/>
    <n v="0.01"/>
    <n v="12"/>
    <n v="1"/>
    <n v="0.08"/>
    <n v="0.1"/>
    <n v="1.2000000000000002"/>
    <n v="0.85000000000000009"/>
    <n v="0.77647058823529425"/>
    <n v="8942.5"/>
    <n v="6943.5882352941189"/>
    <n v="1.6879874319699267E-2"/>
    <n v="1.1815912023789488"/>
    <n v="0.7215912023789488"/>
    <n v="1"/>
  </r>
  <r>
    <s v="教培"/>
    <s v="素质教育"/>
    <x v="14"/>
    <x v="3"/>
    <s v="C学历提升"/>
    <x v="7"/>
    <x v="139"/>
    <x v="0"/>
    <n v="20"/>
    <n v="0"/>
    <n v="0.54"/>
    <n v="0"/>
    <n v="0"/>
    <n v="0"/>
    <n v="0"/>
    <n v="0.1"/>
    <n v="0"/>
    <n v="0.85000000000000009"/>
    <n v="0"/>
    <n v="8942.5"/>
    <n v="0"/>
    <n v="1.6879874319699267E-2"/>
    <n v="0.33759748639398535"/>
    <n v="0.33759748639398535"/>
    <n v="1"/>
  </r>
  <r>
    <s v="教培"/>
    <s v="素质教育"/>
    <x v="14"/>
    <x v="3"/>
    <s v="C学历提升"/>
    <x v="4"/>
    <x v="140"/>
    <x v="1"/>
    <n v="21"/>
    <n v="0"/>
    <n v="0.54"/>
    <n v="0"/>
    <n v="3"/>
    <n v="0"/>
    <n v="0"/>
    <n v="0.1"/>
    <n v="0.30000000000000004"/>
    <n v="0.85000000000000009"/>
    <n v="0.35294117647058826"/>
    <n v="8942.5"/>
    <n v="3156.1764705882356"/>
    <n v="1.6879874319699267E-2"/>
    <n v="0.35447736071368457"/>
    <n v="0.35447736071368457"/>
    <n v="3"/>
  </r>
  <r>
    <s v="教培"/>
    <s v="素质教育"/>
    <x v="14"/>
    <x v="3"/>
    <s v="C学历提升"/>
    <x v="24"/>
    <x v="141"/>
    <x v="1"/>
    <n v="60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1.0127924591819559"/>
    <n v="1.0127924591819559"/>
    <n v="5"/>
  </r>
  <r>
    <s v="教培"/>
    <s v="素质教育"/>
    <x v="14"/>
    <x v="3"/>
    <s v="C学历提升"/>
    <x v="25"/>
    <x v="142"/>
    <x v="1"/>
    <n v="44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74271447006676772"/>
    <n v="0.74271447006676772"/>
    <n v="1"/>
  </r>
  <r>
    <s v="教培"/>
    <s v="素质教育"/>
    <x v="14"/>
    <x v="3"/>
    <s v="C学历提升"/>
    <x v="2"/>
    <x v="143"/>
    <x v="1"/>
    <n v="143"/>
    <n v="16"/>
    <n v="0.54"/>
    <n v="0.11"/>
    <n v="39"/>
    <n v="13"/>
    <n v="0.33"/>
    <n v="0.1"/>
    <n v="13"/>
    <n v="0.85000000000000009"/>
    <n v="7.0352941176470578"/>
    <n v="8942.5"/>
    <n v="62913.117647058818"/>
    <n v="1.6879874319699267E-2"/>
    <n v="2.4138220277169951"/>
    <n v="8.64"/>
    <n v="15"/>
  </r>
  <r>
    <s v="教培"/>
    <s v="素质教育"/>
    <x v="14"/>
    <x v="3"/>
    <s v="C学历提升"/>
    <x v="18"/>
    <x v="144"/>
    <x v="0"/>
    <n v="66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1.1140717051001516"/>
    <n v="1.1140717051001516"/>
    <n v="1"/>
  </r>
  <r>
    <s v="教培"/>
    <s v="素质教育"/>
    <x v="14"/>
    <x v="3"/>
    <s v="C学历提升"/>
    <x v="22"/>
    <x v="145"/>
    <x v="1"/>
    <n v="28"/>
    <n v="0"/>
    <n v="0.54"/>
    <n v="0"/>
    <n v="3"/>
    <n v="0"/>
    <n v="0"/>
    <n v="0.1"/>
    <n v="0.30000000000000004"/>
    <n v="0.85000000000000009"/>
    <n v="0.35294117647058826"/>
    <n v="8942.5"/>
    <n v="3156.1764705882356"/>
    <n v="1.6879874319699267E-2"/>
    <n v="0.47263648095157945"/>
    <n v="0.47263648095157945"/>
    <n v="0"/>
  </r>
  <r>
    <s v="教培"/>
    <s v="素质教育"/>
    <x v="14"/>
    <x v="3"/>
    <s v="C学历提升"/>
    <x v="16"/>
    <x v="146"/>
    <x v="1"/>
    <n v="271"/>
    <n v="0"/>
    <n v="0.54"/>
    <n v="0"/>
    <n v="30"/>
    <n v="0"/>
    <n v="0"/>
    <n v="0.1"/>
    <n v="3"/>
    <n v="0.85000000000000009"/>
    <n v="3.5294117647058818"/>
    <n v="8942.5"/>
    <n v="31561.76470588235"/>
    <n v="1.6879874319699267E-2"/>
    <n v="4.5744459406385012"/>
    <n v="4.5744459406385012"/>
    <n v="0"/>
  </r>
  <r>
    <s v="教培"/>
    <s v="素质教育"/>
    <x v="14"/>
    <x v="3"/>
    <s v="C学历提升"/>
    <x v="4"/>
    <x v="147"/>
    <x v="1"/>
    <n v="31"/>
    <n v="0"/>
    <n v="0.54"/>
    <n v="0"/>
    <n v="3"/>
    <n v="0"/>
    <n v="0"/>
    <n v="0.1"/>
    <n v="0.30000000000000004"/>
    <n v="0.85000000000000009"/>
    <n v="0.35294117647058826"/>
    <n v="8942.5"/>
    <n v="3156.1764705882356"/>
    <n v="1.6879874319699267E-2"/>
    <n v="0.52327610391067725"/>
    <n v="0.52327610391067725"/>
    <n v="1"/>
  </r>
  <r>
    <s v="教培"/>
    <s v="素质教育"/>
    <x v="14"/>
    <x v="3"/>
    <s v="C学历提升"/>
    <x v="4"/>
    <x v="148"/>
    <x v="1"/>
    <n v="49"/>
    <n v="1"/>
    <n v="0.54"/>
    <n v="0.02"/>
    <n v="1"/>
    <n v="1"/>
    <n v="1"/>
    <n v="0.1"/>
    <n v="1"/>
    <n v="0.85000000000000009"/>
    <n v="0.54117647058823515"/>
    <n v="8942.5"/>
    <n v="4839.4705882352928"/>
    <n v="1.6879874319699267E-2"/>
    <n v="0.82711384166526403"/>
    <n v="0.54"/>
    <n v="1"/>
  </r>
  <r>
    <s v="教培"/>
    <s v="素质教育"/>
    <x v="14"/>
    <x v="3"/>
    <s v="C学历提升"/>
    <x v="22"/>
    <x v="149"/>
    <x v="1"/>
    <n v="37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62455534982887284"/>
    <n v="0.62455534982887284"/>
    <n v="5"/>
  </r>
  <r>
    <s v="教培"/>
    <s v="素质教育"/>
    <x v="14"/>
    <x v="3"/>
    <s v="C学历提升"/>
    <x v="26"/>
    <x v="150"/>
    <x v="1"/>
    <n v="254"/>
    <n v="3"/>
    <n v="0.54"/>
    <n v="0.01"/>
    <n v="50"/>
    <n v="3"/>
    <n v="0.06"/>
    <n v="0.1"/>
    <n v="5"/>
    <n v="0.85000000000000009"/>
    <n v="3.9764705882352938"/>
    <n v="8942.5"/>
    <n v="35559.588235294112"/>
    <n v="1.6879874319699267E-2"/>
    <n v="4.2874880772036139"/>
    <n v="2.907488077203614"/>
    <n v="5"/>
  </r>
  <r>
    <s v="教培"/>
    <s v="素质教育"/>
    <x v="14"/>
    <x v="3"/>
    <s v="C学历提升"/>
    <x v="15"/>
    <x v="151"/>
    <x v="1"/>
    <n v="46"/>
    <n v="1"/>
    <n v="0.54"/>
    <n v="0.02"/>
    <n v="5"/>
    <n v="0"/>
    <n v="0"/>
    <n v="0.1"/>
    <n v="0.5"/>
    <n v="0.85000000000000009"/>
    <n v="0.58823529411764697"/>
    <n v="8942.5"/>
    <n v="5260.2941176470576"/>
    <n v="1.6879874319699267E-2"/>
    <n v="0.77647421870616629"/>
    <n v="0.54"/>
    <n v="0"/>
  </r>
  <r>
    <s v="教培"/>
    <s v="素质教育"/>
    <x v="14"/>
    <x v="3"/>
    <s v="C学历提升"/>
    <x v="29"/>
    <x v="152"/>
    <x v="1"/>
    <n v="68"/>
    <n v="0"/>
    <n v="0.54"/>
    <n v="0"/>
    <n v="18"/>
    <n v="0"/>
    <n v="0"/>
    <n v="0.1"/>
    <n v="1.8"/>
    <n v="0.85000000000000009"/>
    <n v="2.1176470588235294"/>
    <n v="8942.5"/>
    <n v="18937.058823529413"/>
    <n v="1.6879874319699267E-2"/>
    <n v="1.1478314537395502"/>
    <n v="1.1478314537395502"/>
    <n v="0"/>
  </r>
  <r>
    <s v="教培"/>
    <s v="素质教育"/>
    <x v="14"/>
    <x v="3"/>
    <s v="C学历提升"/>
    <x v="16"/>
    <x v="153"/>
    <x v="1"/>
    <n v="216"/>
    <n v="1"/>
    <n v="0.54"/>
    <n v="0"/>
    <n v="35"/>
    <n v="1"/>
    <n v="0.03"/>
    <n v="0.1"/>
    <n v="3.5"/>
    <n v="0.85000000000000009"/>
    <n v="3.4823529411764702"/>
    <n v="8942.5"/>
    <n v="31140.941176470584"/>
    <n v="1.6879874319699267E-2"/>
    <n v="3.6460528530550418"/>
    <n v="3.1860528530550418"/>
    <n v="1"/>
  </r>
  <r>
    <s v="教培"/>
    <s v="素质教育"/>
    <x v="14"/>
    <x v="3"/>
    <s v="C学历提升"/>
    <x v="26"/>
    <x v="154"/>
    <x v="1"/>
    <n v="197"/>
    <n v="2"/>
    <n v="0.54"/>
    <n v="0.01"/>
    <n v="20"/>
    <n v="1"/>
    <n v="0.05"/>
    <n v="0.1"/>
    <n v="2"/>
    <n v="0.85000000000000009"/>
    <n v="1.7176470588235291"/>
    <n v="8942.5"/>
    <n v="15360.058823529409"/>
    <n v="1.6879874319699267E-2"/>
    <n v="3.3253352409807557"/>
    <n v="2.4053352409807558"/>
    <n v="2"/>
  </r>
  <r>
    <s v="教培"/>
    <s v="素质教育"/>
    <x v="14"/>
    <x v="3"/>
    <s v="C学历提升"/>
    <x v="18"/>
    <x v="155"/>
    <x v="0"/>
    <n v="20"/>
    <n v="0"/>
    <n v="0.54"/>
    <n v="0"/>
    <n v="0"/>
    <n v="0"/>
    <n v="0"/>
    <n v="0.1"/>
    <n v="0"/>
    <n v="0.85000000000000009"/>
    <n v="0"/>
    <n v="8942.5"/>
    <n v="0"/>
    <n v="1.6879874319699267E-2"/>
    <n v="0.33759748639398535"/>
    <n v="0.33759748639398535"/>
    <n v="0"/>
  </r>
  <r>
    <s v="教培"/>
    <s v="素质教育"/>
    <x v="14"/>
    <x v="3"/>
    <s v="C学历提升"/>
    <x v="22"/>
    <x v="156"/>
    <x v="1"/>
    <n v="48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81023396734556474"/>
    <n v="0.81023396734556474"/>
    <n v="0"/>
  </r>
  <r>
    <s v="教培"/>
    <s v="素质教育"/>
    <x v="14"/>
    <x v="3"/>
    <s v="C学历提升"/>
    <x v="2"/>
    <x v="157"/>
    <x v="1"/>
    <n v="319"/>
    <n v="3"/>
    <n v="0.54"/>
    <n v="0.01"/>
    <n v="51"/>
    <n v="3"/>
    <n v="0.06"/>
    <n v="0.1"/>
    <n v="5.1000000000000005"/>
    <n v="0.85000000000000009"/>
    <n v="4.0941176470588232"/>
    <n v="8942.5"/>
    <n v="36611.647058823524"/>
    <n v="1.6879874319699267E-2"/>
    <n v="5.3846799079840659"/>
    <n v="4.004679907984066"/>
    <n v="14"/>
  </r>
  <r>
    <s v="教培"/>
    <s v="素质教育"/>
    <x v="14"/>
    <x v="3"/>
    <s v="C学历提升"/>
    <x v="12"/>
    <x v="158"/>
    <x v="0"/>
    <n v="16"/>
    <n v="0"/>
    <n v="0.54"/>
    <n v="0"/>
    <n v="0"/>
    <n v="0"/>
    <n v="0"/>
    <n v="0.1"/>
    <n v="0"/>
    <n v="0.85000000000000009"/>
    <n v="0"/>
    <n v="8942.5"/>
    <n v="0"/>
    <n v="1.6879874319699267E-2"/>
    <n v="0.27007798911518827"/>
    <n v="0.27007798911518827"/>
    <n v="0"/>
  </r>
  <r>
    <s v="教培"/>
    <s v="素质教育"/>
    <x v="14"/>
    <x v="3"/>
    <s v="C学历提升"/>
    <x v="14"/>
    <x v="159"/>
    <x v="1"/>
    <n v="356"/>
    <n v="3"/>
    <n v="0.54"/>
    <n v="0.01"/>
    <n v="26"/>
    <n v="3"/>
    <n v="0.12"/>
    <n v="0.1"/>
    <n v="3"/>
    <n v="0.85000000000000009"/>
    <n v="1.6235294117647057"/>
    <n v="8942.5"/>
    <n v="14518.411764705881"/>
    <n v="1.6879874319699267E-2"/>
    <n v="6.0092352578129393"/>
    <n v="4.6292352578129394"/>
    <n v="19"/>
  </r>
  <r>
    <s v="教培"/>
    <s v="素质教育"/>
    <x v="14"/>
    <x v="3"/>
    <s v="C学历提升"/>
    <x v="4"/>
    <x v="160"/>
    <x v="1"/>
    <n v="66"/>
    <n v="2"/>
    <n v="0.54"/>
    <n v="0.03"/>
    <n v="7"/>
    <n v="1"/>
    <n v="0.14000000000000001"/>
    <n v="0.1"/>
    <n v="1"/>
    <n v="0.85000000000000009"/>
    <n v="0.54117647058823515"/>
    <n v="8942.5"/>
    <n v="4839.4705882352928"/>
    <n v="1.6879874319699267E-2"/>
    <n v="1.1140717051001516"/>
    <n v="1.08"/>
    <n v="2"/>
  </r>
  <r>
    <s v="教培"/>
    <s v="素质教育"/>
    <x v="14"/>
    <x v="3"/>
    <s v="C学历提升"/>
    <x v="23"/>
    <x v="161"/>
    <x v="1"/>
    <n v="119"/>
    <n v="0"/>
    <n v="0.54"/>
    <n v="0"/>
    <n v="22"/>
    <n v="0"/>
    <n v="0"/>
    <n v="0.1"/>
    <n v="2.2000000000000002"/>
    <n v="0.85000000000000009"/>
    <n v="2.5882352941176472"/>
    <n v="8942.5"/>
    <n v="23145.294117647059"/>
    <n v="1.6879874319699267E-2"/>
    <n v="2.0087050440442127"/>
    <n v="2.0087050440442127"/>
    <n v="0"/>
  </r>
  <r>
    <s v="教培"/>
    <s v="素质教育"/>
    <x v="14"/>
    <x v="3"/>
    <s v="C学历提升"/>
    <x v="18"/>
    <x v="162"/>
    <x v="0"/>
    <n v="50"/>
    <n v="0"/>
    <n v="0.54"/>
    <n v="0"/>
    <n v="10"/>
    <n v="0"/>
    <n v="0"/>
    <n v="0.1"/>
    <n v="1"/>
    <n v="0.85000000000000009"/>
    <n v="1.1764705882352939"/>
    <n v="8942.5"/>
    <n v="10520.588235294115"/>
    <n v="1.6879874319699267E-2"/>
    <n v="0.84399371598496331"/>
    <n v="0.84399371598496331"/>
    <n v="3"/>
  </r>
  <r>
    <s v="教培"/>
    <s v="素质教育"/>
    <x v="14"/>
    <x v="3"/>
    <s v="C学历提升"/>
    <x v="12"/>
    <x v="163"/>
    <x v="0"/>
    <n v="3"/>
    <n v="0"/>
    <n v="0.54"/>
    <n v="0"/>
    <n v="0"/>
    <n v="0"/>
    <n v="0"/>
    <n v="0.1"/>
    <n v="0"/>
    <n v="0.85000000000000009"/>
    <n v="0"/>
    <n v="8942.5"/>
    <n v="0"/>
    <n v="1.6879874319699267E-2"/>
    <n v="5.0639622959097796E-2"/>
    <n v="5.0639622959097796E-2"/>
    <n v="0"/>
  </r>
  <r>
    <s v="教培"/>
    <s v="素质教育"/>
    <x v="14"/>
    <x v="3"/>
    <s v="C学历提升"/>
    <x v="6"/>
    <x v="164"/>
    <x v="0"/>
    <n v="47"/>
    <n v="0"/>
    <n v="0.54"/>
    <n v="0"/>
    <n v="3"/>
    <n v="0"/>
    <n v="0"/>
    <n v="0.1"/>
    <n v="0.30000000000000004"/>
    <n v="0.85000000000000009"/>
    <n v="0.35294117647058826"/>
    <n v="8942.5"/>
    <n v="3156.1764705882356"/>
    <n v="1.6879874319699267E-2"/>
    <n v="0.79335409302586557"/>
    <n v="0.79335409302586557"/>
    <n v="1"/>
  </r>
  <r>
    <s v="教培"/>
    <s v="素质教育"/>
    <x v="14"/>
    <x v="3"/>
    <s v="C学历提升"/>
    <x v="3"/>
    <x v="165"/>
    <x v="0"/>
    <n v="206"/>
    <n v="5"/>
    <n v="0.54"/>
    <n v="0.02"/>
    <n v="44"/>
    <n v="4"/>
    <n v="0.09"/>
    <n v="0.1"/>
    <n v="4.4000000000000004"/>
    <n v="0.85000000000000009"/>
    <n v="2.6352941176470588"/>
    <n v="8942.5"/>
    <n v="23566.117647058822"/>
    <n v="1.6879874319699267E-2"/>
    <n v="3.4772541098580487"/>
    <n v="2.7"/>
    <n v="4"/>
  </r>
  <r>
    <s v="教培"/>
    <s v="素质教育"/>
    <x v="14"/>
    <x v="3"/>
    <s v="C学历提升"/>
    <x v="2"/>
    <x v="166"/>
    <x v="1"/>
    <n v="161"/>
    <n v="3"/>
    <n v="0.54"/>
    <n v="0.02"/>
    <n v="17"/>
    <n v="3"/>
    <n v="0.18"/>
    <n v="0.1"/>
    <n v="3"/>
    <n v="0.85000000000000009"/>
    <n v="1.6235294117647057"/>
    <n v="8942.5"/>
    <n v="14518.411764705881"/>
    <n v="1.6879874319699267E-2"/>
    <n v="2.7176597654715819"/>
    <n v="1.62"/>
    <n v="7"/>
  </r>
  <r>
    <s v="教培"/>
    <s v="素质教育"/>
    <x v="14"/>
    <x v="3"/>
    <s v="C学历提升"/>
    <x v="26"/>
    <x v="167"/>
    <x v="1"/>
    <n v="87"/>
    <n v="0"/>
    <n v="0.54"/>
    <n v="0"/>
    <n v="8"/>
    <n v="0"/>
    <n v="0"/>
    <n v="0.1"/>
    <n v="0.8"/>
    <n v="0.85000000000000009"/>
    <n v="0.94117647058823528"/>
    <n v="8942.5"/>
    <n v="8416.4705882352937"/>
    <n v="1.6879874319699267E-2"/>
    <n v="1.4685490658138363"/>
    <n v="1.4685490658138363"/>
    <n v="2"/>
  </r>
  <r>
    <s v="教培"/>
    <s v="素质教育"/>
    <x v="14"/>
    <x v="3"/>
    <s v="C学历提升"/>
    <x v="8"/>
    <x v="168"/>
    <x v="0"/>
    <n v="108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1.8230264265275209"/>
    <n v="1.8230264265275209"/>
    <n v="2"/>
  </r>
  <r>
    <s v="教培"/>
    <s v="素质教育"/>
    <x v="14"/>
    <x v="3"/>
    <s v="C学历提升"/>
    <x v="13"/>
    <x v="169"/>
    <x v="1"/>
    <n v="70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1.1815912023789488"/>
    <n v="1.1815912023789488"/>
    <n v="11"/>
  </r>
  <r>
    <s v="教培"/>
    <s v="素质教育"/>
    <x v="14"/>
    <x v="3"/>
    <s v="C学历提升"/>
    <x v="30"/>
    <x v="170"/>
    <x v="2"/>
    <n v="18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30383773775458678"/>
    <n v="0.30383773775458678"/>
    <n v="0"/>
  </r>
  <r>
    <s v="教培"/>
    <s v="素质教育"/>
    <x v="14"/>
    <x v="3"/>
    <s v="C学历提升"/>
    <x v="3"/>
    <x v="171"/>
    <x v="0"/>
    <n v="66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1.1140717051001516"/>
    <n v="1.1140717051001516"/>
    <n v="7"/>
  </r>
  <r>
    <s v="教培"/>
    <s v="素质教育"/>
    <x v="14"/>
    <x v="3"/>
    <s v="C学历提升"/>
    <x v="4"/>
    <x v="172"/>
    <x v="1"/>
    <n v="13"/>
    <n v="0"/>
    <n v="0.54"/>
    <n v="0"/>
    <n v="0"/>
    <n v="0"/>
    <n v="0"/>
    <n v="0.1"/>
    <n v="0"/>
    <n v="0.85000000000000009"/>
    <n v="0"/>
    <n v="8942.5"/>
    <n v="0"/>
    <n v="1.6879874319699267E-2"/>
    <n v="0.21943836615609047"/>
    <n v="0.21943836615609047"/>
    <n v="0"/>
  </r>
  <r>
    <s v="教培"/>
    <s v="素质教育"/>
    <x v="14"/>
    <x v="3"/>
    <s v="C学历提升"/>
    <x v="12"/>
    <x v="173"/>
    <x v="0"/>
    <n v="29"/>
    <n v="0"/>
    <n v="0.54"/>
    <n v="0"/>
    <n v="0"/>
    <n v="0"/>
    <n v="0"/>
    <n v="0.1"/>
    <n v="0"/>
    <n v="0.85000000000000009"/>
    <n v="0"/>
    <n v="8942.5"/>
    <n v="0"/>
    <n v="1.6879874319699267E-2"/>
    <n v="0.48951635527127874"/>
    <n v="0.48951635527127874"/>
    <n v="0"/>
  </r>
  <r>
    <s v="教培"/>
    <s v="素质教育"/>
    <x v="14"/>
    <x v="3"/>
    <s v="C学历提升"/>
    <x v="20"/>
    <x v="174"/>
    <x v="0"/>
    <n v="4"/>
    <n v="0"/>
    <n v="0.54"/>
    <n v="0"/>
    <n v="0"/>
    <n v="0"/>
    <n v="0"/>
    <n v="0.1"/>
    <n v="0"/>
    <n v="0.85000000000000009"/>
    <n v="0"/>
    <n v="8942.5"/>
    <n v="0"/>
    <n v="1.6879874319699267E-2"/>
    <n v="6.7519497278797067E-2"/>
    <n v="6.7519497278797067E-2"/>
    <n v="0"/>
  </r>
  <r>
    <s v="教培"/>
    <s v="素质教育"/>
    <x v="14"/>
    <x v="3"/>
    <s v="C学历提升"/>
    <x v="16"/>
    <x v="175"/>
    <x v="1"/>
    <n v="359"/>
    <n v="2"/>
    <n v="0.54"/>
    <n v="0.01"/>
    <n v="60"/>
    <n v="1"/>
    <n v="0.02"/>
    <n v="0.1"/>
    <n v="6"/>
    <n v="0.85000000000000009"/>
    <n v="6.4235294117647053"/>
    <n v="8942.5"/>
    <n v="57442.411764705874"/>
    <n v="1.6879874319699267E-2"/>
    <n v="6.0598748807720364"/>
    <n v="5.1398748807720365"/>
    <n v="1"/>
  </r>
  <r>
    <s v="教培"/>
    <s v="素质教育"/>
    <x v="14"/>
    <x v="3"/>
    <s v="C学历提升"/>
    <x v="8"/>
    <x v="176"/>
    <x v="0"/>
    <n v="39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65831509846827141"/>
    <n v="0.65831509846827141"/>
    <n v="1"/>
  </r>
  <r>
    <s v="教培"/>
    <s v="素质教育"/>
    <x v="14"/>
    <x v="3"/>
    <s v="C学历提升"/>
    <x v="25"/>
    <x v="177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30"/>
    <x v="178"/>
    <x v="2"/>
    <n v="3"/>
    <n v="0"/>
    <n v="0.54"/>
    <n v="0"/>
    <n v="0"/>
    <n v="0"/>
    <n v="0"/>
    <n v="0.1"/>
    <n v="0"/>
    <n v="0.85000000000000009"/>
    <n v="0"/>
    <n v="8942.5"/>
    <n v="0"/>
    <n v="1.6879874319699267E-2"/>
    <n v="5.0639622959097796E-2"/>
    <n v="5.0639622959097796E-2"/>
    <n v="0"/>
  </r>
  <r>
    <s v="教培"/>
    <s v="素质教育"/>
    <x v="14"/>
    <x v="3"/>
    <s v="C学历提升"/>
    <x v="14"/>
    <x v="179"/>
    <x v="1"/>
    <n v="187"/>
    <n v="0"/>
    <n v="0.54"/>
    <n v="0"/>
    <n v="23"/>
    <n v="0"/>
    <n v="0"/>
    <n v="0.1"/>
    <n v="2.3000000000000003"/>
    <n v="0.85000000000000009"/>
    <n v="2.7058823529411766"/>
    <n v="8942.5"/>
    <n v="24197.352941176472"/>
    <n v="1.6879874319699267E-2"/>
    <n v="3.1565364977837627"/>
    <n v="3.1565364977837627"/>
    <n v="1"/>
  </r>
  <r>
    <s v="教培"/>
    <s v="素质教育"/>
    <x v="14"/>
    <x v="3"/>
    <s v="C学历提升"/>
    <x v="25"/>
    <x v="180"/>
    <x v="1"/>
    <n v="2"/>
    <n v="0"/>
    <n v="0.54"/>
    <n v="0"/>
    <n v="0"/>
    <n v="0"/>
    <n v="0"/>
    <n v="0.1"/>
    <n v="0"/>
    <n v="0.85000000000000009"/>
    <n v="0"/>
    <n v="8942.5"/>
    <n v="0"/>
    <n v="1.6879874319699267E-2"/>
    <n v="3.3759748639398533E-2"/>
    <n v="3.3759748639398533E-2"/>
    <n v="0"/>
  </r>
  <r>
    <s v="教培"/>
    <s v="素质教育"/>
    <x v="14"/>
    <x v="3"/>
    <s v="C学历提升"/>
    <x v="25"/>
    <x v="181"/>
    <x v="1"/>
    <n v="31"/>
    <n v="0"/>
    <n v="0.54"/>
    <n v="0"/>
    <n v="8"/>
    <n v="0"/>
    <n v="0"/>
    <n v="0.1"/>
    <n v="0.8"/>
    <n v="0.85000000000000009"/>
    <n v="0.94117647058823528"/>
    <n v="8942.5"/>
    <n v="8416.4705882352937"/>
    <n v="1.6879874319699267E-2"/>
    <n v="0.52327610391067725"/>
    <n v="0.52327610391067725"/>
    <n v="2"/>
  </r>
  <r>
    <s v="教培"/>
    <s v="素质教育"/>
    <x v="14"/>
    <x v="3"/>
    <s v="C学历提升"/>
    <x v="20"/>
    <x v="182"/>
    <x v="0"/>
    <n v="1"/>
    <n v="0"/>
    <n v="0.54"/>
    <n v="0"/>
    <n v="0"/>
    <n v="0"/>
    <n v="0"/>
    <n v="0.1"/>
    <n v="0"/>
    <n v="0.85000000000000009"/>
    <n v="0"/>
    <n v="8942.5"/>
    <n v="0"/>
    <n v="1.6879874319699267E-2"/>
    <n v="1.6879874319699267E-2"/>
    <n v="1.6879874319699267E-2"/>
    <n v="0"/>
  </r>
  <r>
    <s v="教培"/>
    <s v="素质教育"/>
    <x v="14"/>
    <x v="3"/>
    <s v="C学历提升"/>
    <x v="30"/>
    <x v="183"/>
    <x v="2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12"/>
    <x v="184"/>
    <x v="0"/>
    <n v="59"/>
    <n v="0"/>
    <n v="0.54"/>
    <n v="0"/>
    <n v="17"/>
    <n v="0"/>
    <n v="0"/>
    <n v="0.1"/>
    <n v="1.7000000000000002"/>
    <n v="0.85000000000000009"/>
    <n v="2"/>
    <n v="8942.5"/>
    <n v="17885"/>
    <n v="1.6879874319699267E-2"/>
    <n v="0.99591258486225676"/>
    <n v="0.99591258486225676"/>
    <n v="7"/>
  </r>
  <r>
    <s v="教培"/>
    <s v="素质教育"/>
    <x v="14"/>
    <x v="3"/>
    <s v="C学历提升"/>
    <x v="23"/>
    <x v="185"/>
    <x v="1"/>
    <n v="291"/>
    <n v="9"/>
    <n v="0.54"/>
    <n v="0.03"/>
    <n v="48"/>
    <n v="9"/>
    <n v="0.19"/>
    <n v="0.1"/>
    <n v="9"/>
    <n v="0.85000000000000009"/>
    <n v="4.8705882352941163"/>
    <n v="8942.5"/>
    <n v="43555.235294117636"/>
    <n v="1.6879874319699267E-2"/>
    <n v="4.9120434270324864"/>
    <n v="4.8600000000000003"/>
    <n v="13"/>
  </r>
  <r>
    <s v="教培"/>
    <s v="素质教育"/>
    <x v="14"/>
    <x v="3"/>
    <s v="C学历提升"/>
    <x v="23"/>
    <x v="186"/>
    <x v="1"/>
    <n v="95"/>
    <n v="1"/>
    <n v="0.54"/>
    <n v="0.01"/>
    <n v="28"/>
    <n v="1"/>
    <n v="0.04"/>
    <n v="0.1"/>
    <n v="2.8000000000000003"/>
    <n v="0.85000000000000009"/>
    <n v="2.6588235294117646"/>
    <n v="8942.5"/>
    <n v="23776.529411764706"/>
    <n v="1.6879874319699267E-2"/>
    <n v="1.6035880603714303"/>
    <n v="1.1435880603714303"/>
    <n v="3"/>
  </r>
  <r>
    <s v="教培"/>
    <s v="素质教育"/>
    <x v="14"/>
    <x v="3"/>
    <s v="C学历提升"/>
    <x v="12"/>
    <x v="187"/>
    <x v="0"/>
    <n v="30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50639622959097796"/>
    <n v="0.50639622959097796"/>
    <n v="4"/>
  </r>
  <r>
    <s v="教培"/>
    <s v="素质教育"/>
    <x v="14"/>
    <x v="3"/>
    <s v="C学历提升"/>
    <x v="8"/>
    <x v="188"/>
    <x v="0"/>
    <n v="64"/>
    <n v="1"/>
    <n v="0.54"/>
    <n v="0.02"/>
    <n v="10"/>
    <n v="1"/>
    <n v="0.1"/>
    <n v="0.1"/>
    <n v="1"/>
    <n v="0.85000000000000009"/>
    <n v="0.54117647058823515"/>
    <n v="8942.5"/>
    <n v="4839.4705882352928"/>
    <n v="1.6879874319699267E-2"/>
    <n v="1.0803119564607531"/>
    <n v="0.6203119564607531"/>
    <n v="0"/>
  </r>
  <r>
    <s v="教培"/>
    <s v="素质教育"/>
    <x v="14"/>
    <x v="3"/>
    <s v="C学历提升"/>
    <x v="12"/>
    <x v="189"/>
    <x v="0"/>
    <n v="120"/>
    <n v="0"/>
    <n v="0.54"/>
    <n v="0"/>
    <n v="15"/>
    <n v="0"/>
    <n v="0"/>
    <n v="0.1"/>
    <n v="1.5"/>
    <n v="0.85000000000000009"/>
    <n v="1.7647058823529409"/>
    <n v="8942.5"/>
    <n v="15780.882352941175"/>
    <n v="1.6879874319699267E-2"/>
    <n v="2.0255849183639119"/>
    <n v="2.0255849183639119"/>
    <n v="9"/>
  </r>
  <r>
    <s v="教培"/>
    <s v="素质教育"/>
    <x v="14"/>
    <x v="3"/>
    <s v="C学历提升"/>
    <x v="23"/>
    <x v="190"/>
    <x v="1"/>
    <n v="122"/>
    <n v="0"/>
    <n v="0.54"/>
    <n v="0"/>
    <n v="11"/>
    <n v="0"/>
    <n v="0"/>
    <n v="0.1"/>
    <n v="1.1000000000000001"/>
    <n v="0.85000000000000009"/>
    <n v="1.2941176470588236"/>
    <n v="8942.5"/>
    <n v="11572.64705882353"/>
    <n v="1.6879874319699267E-2"/>
    <n v="2.0593446670033106"/>
    <n v="2.0593446670033106"/>
    <n v="8"/>
  </r>
  <r>
    <s v="教培"/>
    <s v="素质教育"/>
    <x v="14"/>
    <x v="3"/>
    <s v="C学历提升"/>
    <x v="13"/>
    <x v="191"/>
    <x v="1"/>
    <n v="178"/>
    <n v="0"/>
    <n v="0.54"/>
    <n v="0"/>
    <n v="42"/>
    <n v="0"/>
    <n v="0"/>
    <n v="0.1"/>
    <n v="4.2"/>
    <n v="0.85000000000000009"/>
    <n v="4.9411764705882346"/>
    <n v="8942.5"/>
    <n v="44186.470588235286"/>
    <n v="1.6879874319699267E-2"/>
    <n v="3.0046176289064697"/>
    <n v="3.0046176289064697"/>
    <n v="2"/>
  </r>
  <r>
    <s v="教培"/>
    <s v="素质教育"/>
    <x v="14"/>
    <x v="3"/>
    <s v="C学历提升"/>
    <x v="13"/>
    <x v="192"/>
    <x v="1"/>
    <n v="67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1.1309515794198508"/>
    <n v="1.1309515794198508"/>
    <n v="7"/>
  </r>
  <r>
    <s v="教培"/>
    <s v="素质教育"/>
    <x v="14"/>
    <x v="3"/>
    <s v="C学历提升"/>
    <x v="7"/>
    <x v="193"/>
    <x v="0"/>
    <n v="21"/>
    <n v="0"/>
    <n v="0.54"/>
    <n v="0"/>
    <n v="0"/>
    <n v="0"/>
    <n v="0"/>
    <n v="0.1"/>
    <n v="0"/>
    <n v="0.85000000000000009"/>
    <n v="0"/>
    <n v="8942.5"/>
    <n v="0"/>
    <n v="1.6879874319699267E-2"/>
    <n v="0.35447736071368457"/>
    <n v="0.35447736071368457"/>
    <n v="0"/>
  </r>
  <r>
    <s v="教培"/>
    <s v="素质教育"/>
    <x v="14"/>
    <x v="3"/>
    <s v="C学历提升"/>
    <x v="29"/>
    <x v="194"/>
    <x v="1"/>
    <n v="175"/>
    <n v="0"/>
    <n v="0.54"/>
    <n v="0"/>
    <n v="11"/>
    <n v="0"/>
    <n v="0"/>
    <n v="0.1"/>
    <n v="1.1000000000000001"/>
    <n v="0.85000000000000009"/>
    <n v="1.2941176470588236"/>
    <n v="8942.5"/>
    <n v="11572.64705882353"/>
    <n v="1.6879874319699267E-2"/>
    <n v="2.9539780059473717"/>
    <n v="2.9539780059473717"/>
    <n v="5"/>
  </r>
  <r>
    <s v="教培"/>
    <s v="素质教育"/>
    <x v="14"/>
    <x v="3"/>
    <s v="C学历提升"/>
    <x v="30"/>
    <x v="195"/>
    <x v="2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31"/>
    <x v="196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14"/>
    <x v="197"/>
    <x v="1"/>
    <n v="308"/>
    <n v="0"/>
    <n v="0.54"/>
    <n v="0"/>
    <n v="22"/>
    <n v="0"/>
    <n v="0"/>
    <n v="0.1"/>
    <n v="2.2000000000000002"/>
    <n v="0.85000000000000009"/>
    <n v="2.5882352941176472"/>
    <n v="8942.5"/>
    <n v="23145.294117647059"/>
    <n v="1.6879874319699267E-2"/>
    <n v="5.1990012904673737"/>
    <n v="5.1990012904673737"/>
    <n v="32"/>
  </r>
  <r>
    <s v="教培"/>
    <s v="素质教育"/>
    <x v="14"/>
    <x v="3"/>
    <s v="C学历提升"/>
    <x v="7"/>
    <x v="198"/>
    <x v="0"/>
    <n v="61"/>
    <n v="0"/>
    <n v="0.54"/>
    <n v="0"/>
    <n v="10"/>
    <n v="0"/>
    <n v="0"/>
    <n v="0.1"/>
    <n v="1"/>
    <n v="0.85000000000000009"/>
    <n v="1.1764705882352939"/>
    <n v="8942.5"/>
    <n v="10520.588235294115"/>
    <n v="1.6879874319699267E-2"/>
    <n v="1.0296723335016553"/>
    <n v="1.0296723335016553"/>
    <n v="0"/>
  </r>
  <r>
    <s v="教培"/>
    <s v="素质教育"/>
    <x v="14"/>
    <x v="3"/>
    <s v="C学历提升"/>
    <x v="18"/>
    <x v="199"/>
    <x v="0"/>
    <n v="106"/>
    <n v="0"/>
    <n v="0.54"/>
    <n v="0"/>
    <n v="16"/>
    <n v="0"/>
    <n v="0"/>
    <n v="0.1"/>
    <n v="1.6"/>
    <n v="0.85000000000000009"/>
    <n v="1.8823529411764706"/>
    <n v="8942.5"/>
    <n v="16832.941176470587"/>
    <n v="1.6879874319699267E-2"/>
    <n v="1.7892666778881223"/>
    <n v="1.7892666778881223"/>
    <n v="4"/>
  </r>
  <r>
    <s v="教培"/>
    <s v="素质教育"/>
    <x v="14"/>
    <x v="3"/>
    <s v="C学历提升"/>
    <x v="7"/>
    <x v="200"/>
    <x v="0"/>
    <n v="62"/>
    <n v="1"/>
    <n v="0.54"/>
    <n v="0.02"/>
    <n v="9"/>
    <n v="1"/>
    <n v="0.11"/>
    <n v="0.1"/>
    <n v="1"/>
    <n v="0.85000000000000009"/>
    <n v="0.54117647058823515"/>
    <n v="8942.5"/>
    <n v="4839.4705882352928"/>
    <n v="1.6879874319699267E-2"/>
    <n v="1.0465522078213545"/>
    <n v="0.58655220782135453"/>
    <n v="2"/>
  </r>
  <r>
    <s v="教培"/>
    <s v="素质教育"/>
    <x v="14"/>
    <x v="3"/>
    <s v="C学历提升"/>
    <x v="3"/>
    <x v="201"/>
    <x v="0"/>
    <n v="90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1.519188688772934"/>
    <n v="1.519188688772934"/>
    <n v="0"/>
  </r>
  <r>
    <s v="教培"/>
    <s v="素质教育"/>
    <x v="14"/>
    <x v="3"/>
    <s v="C学历提升"/>
    <x v="7"/>
    <x v="202"/>
    <x v="0"/>
    <n v="32"/>
    <n v="0"/>
    <n v="0.54"/>
    <n v="0"/>
    <n v="2"/>
    <n v="0"/>
    <n v="0"/>
    <n v="0.1"/>
    <n v="0.2"/>
    <n v="0.85000000000000009"/>
    <n v="0.23529411764705882"/>
    <n v="8942.5"/>
    <n v="2104.1176470588234"/>
    <n v="1.6879874319699267E-2"/>
    <n v="0.54015597823037653"/>
    <n v="0.54015597823037653"/>
    <n v="1"/>
  </r>
  <r>
    <s v="教培"/>
    <s v="素质教育"/>
    <x v="14"/>
    <x v="3"/>
    <s v="C学历提升"/>
    <x v="12"/>
    <x v="203"/>
    <x v="0"/>
    <n v="46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0.77647421870616629"/>
    <n v="0.77647421870616629"/>
    <n v="0"/>
  </r>
  <r>
    <s v="教培"/>
    <s v="素质教育"/>
    <x v="14"/>
    <x v="3"/>
    <s v="C学历提升"/>
    <x v="15"/>
    <x v="204"/>
    <x v="1"/>
    <n v="93"/>
    <n v="1"/>
    <n v="0.54"/>
    <n v="0.01"/>
    <n v="13"/>
    <n v="1"/>
    <n v="0.08"/>
    <n v="0.1"/>
    <n v="1.3"/>
    <n v="0.85000000000000009"/>
    <n v="0.89411764705882346"/>
    <n v="8942.5"/>
    <n v="7995.6470588235288"/>
    <n v="1.6879874319699267E-2"/>
    <n v="1.5698283117320317"/>
    <n v="1.1098283117320318"/>
    <n v="0"/>
  </r>
  <r>
    <s v="教培"/>
    <s v="素质教育"/>
    <x v="14"/>
    <x v="3"/>
    <s v="C学历提升"/>
    <x v="22"/>
    <x v="205"/>
    <x v="1"/>
    <n v="47"/>
    <n v="0"/>
    <n v="0.54"/>
    <n v="0"/>
    <n v="13"/>
    <n v="0"/>
    <n v="0"/>
    <n v="0.1"/>
    <n v="1.3"/>
    <n v="0.85000000000000009"/>
    <n v="1.5294117647058822"/>
    <n v="8942.5"/>
    <n v="13676.764705882351"/>
    <n v="1.6879874319699267E-2"/>
    <n v="0.79335409302586557"/>
    <n v="0.79335409302586557"/>
    <n v="0"/>
  </r>
  <r>
    <s v="教培"/>
    <s v="素质教育"/>
    <x v="14"/>
    <x v="3"/>
    <s v="C学历提升"/>
    <x v="27"/>
    <x v="206"/>
    <x v="1"/>
    <n v="91"/>
    <n v="0"/>
    <n v="0.54"/>
    <n v="0"/>
    <n v="24"/>
    <n v="0"/>
    <n v="0"/>
    <n v="0.1"/>
    <n v="2.4000000000000004"/>
    <n v="0.85000000000000009"/>
    <n v="2.8235294117647061"/>
    <n v="8942.5"/>
    <n v="25249.411764705885"/>
    <n v="1.6879874319699267E-2"/>
    <n v="1.5360685630926332"/>
    <n v="1.5360685630926332"/>
    <n v="5"/>
  </r>
  <r>
    <s v="教培"/>
    <s v="素质教育"/>
    <x v="14"/>
    <x v="3"/>
    <s v="C学历提升"/>
    <x v="18"/>
    <x v="207"/>
    <x v="0"/>
    <n v="70"/>
    <n v="0"/>
    <n v="0.54"/>
    <n v="0"/>
    <n v="8"/>
    <n v="0"/>
    <n v="0"/>
    <n v="0.1"/>
    <n v="0.8"/>
    <n v="0.85000000000000009"/>
    <n v="0.94117647058823528"/>
    <n v="8942.5"/>
    <n v="8416.4705882352937"/>
    <n v="1.6879874319699267E-2"/>
    <n v="1.1815912023789488"/>
    <n v="1.1815912023789488"/>
    <n v="0"/>
  </r>
  <r>
    <s v="教培"/>
    <s v="素质教育"/>
    <x v="14"/>
    <x v="3"/>
    <s v="C学历提升"/>
    <x v="15"/>
    <x v="208"/>
    <x v="1"/>
    <n v="74"/>
    <n v="2"/>
    <n v="0.54"/>
    <n v="0.03"/>
    <n v="18"/>
    <n v="0"/>
    <n v="0"/>
    <n v="0.1"/>
    <n v="1.8"/>
    <n v="0.85000000000000009"/>
    <n v="2.1176470588235294"/>
    <n v="8942.5"/>
    <n v="18937.058823529413"/>
    <n v="1.6879874319699267E-2"/>
    <n v="1.2491106996577457"/>
    <n v="1.08"/>
    <n v="8"/>
  </r>
  <r>
    <s v="教培"/>
    <s v="素质教育"/>
    <x v="14"/>
    <x v="3"/>
    <s v="C学历提升"/>
    <x v="3"/>
    <x v="209"/>
    <x v="0"/>
    <n v="94"/>
    <n v="0"/>
    <n v="0.54"/>
    <n v="0"/>
    <n v="19"/>
    <n v="0"/>
    <n v="0"/>
    <n v="0.1"/>
    <n v="1.9000000000000001"/>
    <n v="0.85000000000000009"/>
    <n v="2.2352941176470589"/>
    <n v="8942.5"/>
    <n v="19989.117647058825"/>
    <n v="1.6879874319699267E-2"/>
    <n v="1.5867081860517311"/>
    <n v="1.5867081860517311"/>
    <n v="5"/>
  </r>
  <r>
    <s v="教培"/>
    <s v="素质教育"/>
    <x v="14"/>
    <x v="3"/>
    <s v="C学历提升"/>
    <x v="3"/>
    <x v="210"/>
    <x v="0"/>
    <n v="34"/>
    <n v="0"/>
    <n v="0.54"/>
    <n v="0"/>
    <n v="0"/>
    <n v="0"/>
    <n v="0"/>
    <n v="0.1"/>
    <n v="0"/>
    <n v="0.85000000000000009"/>
    <n v="0"/>
    <n v="8942.5"/>
    <n v="0"/>
    <n v="1.6879874319699267E-2"/>
    <n v="0.5739157268697751"/>
    <n v="0.5739157268697751"/>
    <n v="4"/>
  </r>
  <r>
    <s v="教培"/>
    <s v="素质教育"/>
    <x v="14"/>
    <x v="3"/>
    <s v="C学历提升"/>
    <x v="3"/>
    <x v="211"/>
    <x v="0"/>
    <n v="83"/>
    <n v="1"/>
    <n v="0.54"/>
    <n v="0.01"/>
    <n v="9"/>
    <n v="1"/>
    <n v="0.11"/>
    <n v="0.1"/>
    <n v="1"/>
    <n v="0.85000000000000009"/>
    <n v="0.54117647058823515"/>
    <n v="8942.5"/>
    <n v="4839.4705882352928"/>
    <n v="1.6879874319699267E-2"/>
    <n v="1.4010295685350391"/>
    <n v="0.94102956853503916"/>
    <n v="0"/>
  </r>
  <r>
    <s v="教培"/>
    <s v="素质教育"/>
    <x v="14"/>
    <x v="3"/>
    <s v="C学历提升"/>
    <x v="10"/>
    <x v="212"/>
    <x v="0"/>
    <n v="58"/>
    <n v="0"/>
    <n v="0.54"/>
    <n v="0"/>
    <n v="10"/>
    <n v="0"/>
    <n v="0"/>
    <n v="0.1"/>
    <n v="1"/>
    <n v="0.85000000000000009"/>
    <n v="1.1764705882352939"/>
    <n v="8942.5"/>
    <n v="10520.588235294115"/>
    <n v="1.6879874319699267E-2"/>
    <n v="0.97903271054255747"/>
    <n v="0.97903271054255747"/>
    <n v="6"/>
  </r>
  <r>
    <s v="教培"/>
    <s v="素质教育"/>
    <x v="14"/>
    <x v="3"/>
    <s v="C学历提升"/>
    <x v="26"/>
    <x v="213"/>
    <x v="1"/>
    <n v="238"/>
    <n v="1"/>
    <n v="0.54"/>
    <n v="0"/>
    <n v="48"/>
    <n v="1"/>
    <n v="0.02"/>
    <n v="0.1"/>
    <n v="4.8000000000000007"/>
    <n v="0.85000000000000009"/>
    <n v="5.0117647058823529"/>
    <n v="8942.5"/>
    <n v="44817.705882352944"/>
    <n v="1.6879874319699267E-2"/>
    <n v="4.0174100880884254"/>
    <n v="3.5574100880884254"/>
    <n v="17"/>
  </r>
  <r>
    <s v="教培"/>
    <s v="素质教育"/>
    <x v="14"/>
    <x v="3"/>
    <s v="C学历提升"/>
    <x v="7"/>
    <x v="214"/>
    <x v="0"/>
    <n v="49"/>
    <n v="0"/>
    <n v="0.54"/>
    <n v="0"/>
    <n v="0"/>
    <n v="0"/>
    <n v="0"/>
    <n v="0.1"/>
    <n v="0"/>
    <n v="0.85000000000000009"/>
    <n v="0"/>
    <n v="8942.5"/>
    <n v="0"/>
    <n v="1.6879874319699267E-2"/>
    <n v="0.82711384166526403"/>
    <n v="0.82711384166526403"/>
    <n v="0"/>
  </r>
  <r>
    <s v="教培"/>
    <s v="素质教育"/>
    <x v="14"/>
    <x v="3"/>
    <s v="C学历提升"/>
    <x v="3"/>
    <x v="215"/>
    <x v="0"/>
    <n v="51"/>
    <n v="1"/>
    <n v="0.54"/>
    <n v="0.02"/>
    <n v="5"/>
    <n v="0"/>
    <n v="0"/>
    <n v="0.1"/>
    <n v="0.5"/>
    <n v="0.85000000000000009"/>
    <n v="0.58823529411764697"/>
    <n v="8942.5"/>
    <n v="5260.2941176470576"/>
    <n v="1.6879874319699267E-2"/>
    <n v="0.86087359030466259"/>
    <n v="0.54"/>
    <n v="0"/>
  </r>
  <r>
    <s v="教培"/>
    <s v="素质教育"/>
    <x v="14"/>
    <x v="3"/>
    <s v="C学历提升"/>
    <x v="9"/>
    <x v="216"/>
    <x v="0"/>
    <n v="188"/>
    <n v="12"/>
    <n v="0.54"/>
    <n v="0.06"/>
    <n v="37"/>
    <n v="10"/>
    <n v="0.27"/>
    <n v="0.1"/>
    <n v="10"/>
    <n v="0.85000000000000009"/>
    <n v="5.4117647058823524"/>
    <n v="8942.5"/>
    <n v="48394.705882352937"/>
    <n v="1.6879874319699267E-2"/>
    <n v="3.1734163721034623"/>
    <n v="6.48"/>
    <n v="5"/>
  </r>
  <r>
    <s v="教培"/>
    <s v="素质教育"/>
    <x v="14"/>
    <x v="3"/>
    <s v="C学历提升"/>
    <x v="14"/>
    <x v="217"/>
    <x v="1"/>
    <n v="336"/>
    <n v="1"/>
    <n v="0.54"/>
    <n v="0"/>
    <n v="56"/>
    <n v="1"/>
    <n v="0.02"/>
    <n v="0.1"/>
    <n v="5.6000000000000005"/>
    <n v="0.85000000000000009"/>
    <n v="5.9529411764705884"/>
    <n v="8942.5"/>
    <n v="53234.176470588238"/>
    <n v="1.6879874319699267E-2"/>
    <n v="5.6716377714189532"/>
    <n v="5.2116377714189532"/>
    <n v="5"/>
  </r>
  <r>
    <s v="教培"/>
    <s v="素质教育"/>
    <x v="14"/>
    <x v="3"/>
    <s v="C学历提升"/>
    <x v="2"/>
    <x v="218"/>
    <x v="1"/>
    <n v="113"/>
    <n v="1"/>
    <n v="0.54"/>
    <n v="0.01"/>
    <n v="5"/>
    <n v="0"/>
    <n v="0"/>
    <n v="0.1"/>
    <n v="0.5"/>
    <n v="0.85000000000000009"/>
    <n v="0.58823529411764697"/>
    <n v="8942.5"/>
    <n v="5260.2941176470576"/>
    <n v="1.6879874319699267E-2"/>
    <n v="1.9074257981260172"/>
    <n v="1.4474257981260172"/>
    <n v="0"/>
  </r>
  <r>
    <s v="教培"/>
    <s v="素质教育"/>
    <x v="14"/>
    <x v="3"/>
    <s v="C学历提升"/>
    <x v="4"/>
    <x v="219"/>
    <x v="1"/>
    <n v="74"/>
    <n v="2"/>
    <n v="0.54"/>
    <n v="0.03"/>
    <n v="16"/>
    <n v="1"/>
    <n v="0.06"/>
    <n v="0.1"/>
    <n v="1.6"/>
    <n v="0.85000000000000009"/>
    <n v="1.2470588235294118"/>
    <n v="8942.5"/>
    <n v="11151.823529411764"/>
    <n v="1.6879874319699267E-2"/>
    <n v="1.2491106996577457"/>
    <n v="1.08"/>
    <n v="0"/>
  </r>
  <r>
    <s v="教培"/>
    <s v="素质教育"/>
    <x v="14"/>
    <x v="3"/>
    <s v="C学历提升"/>
    <x v="16"/>
    <x v="220"/>
    <x v="1"/>
    <n v="287"/>
    <n v="4"/>
    <n v="0.54"/>
    <n v="0.01"/>
    <n v="54"/>
    <n v="3"/>
    <n v="0.06"/>
    <n v="0.1"/>
    <n v="5.4"/>
    <n v="0.85000000000000009"/>
    <n v="4.447058823529412"/>
    <n v="8942.5"/>
    <n v="39767.823529411769"/>
    <n v="1.6879874319699267E-2"/>
    <n v="4.8445239297536897"/>
    <n v="3.0045239297536899"/>
    <n v="14"/>
  </r>
  <r>
    <s v="教培"/>
    <s v="素质教育"/>
    <x v="14"/>
    <x v="3"/>
    <s v="C学历提升"/>
    <x v="14"/>
    <x v="221"/>
    <x v="1"/>
    <n v="500"/>
    <n v="1"/>
    <n v="0.54"/>
    <n v="0"/>
    <n v="78"/>
    <n v="1"/>
    <n v="0.01"/>
    <n v="0.1"/>
    <n v="7.8000000000000007"/>
    <n v="0.85000000000000009"/>
    <n v="8.5411764705882351"/>
    <n v="8942.5"/>
    <n v="76379.470588235286"/>
    <n v="1.6879874319699267E-2"/>
    <n v="8.4399371598496327"/>
    <n v="7.9799371598496327"/>
    <n v="1"/>
  </r>
  <r>
    <s v="教培"/>
    <s v="素质教育"/>
    <x v="14"/>
    <x v="3"/>
    <s v="C学历提升"/>
    <x v="16"/>
    <x v="222"/>
    <x v="1"/>
    <n v="71"/>
    <n v="0"/>
    <n v="0.54"/>
    <n v="0"/>
    <n v="0"/>
    <n v="0"/>
    <n v="0"/>
    <n v="0.1"/>
    <n v="0"/>
    <n v="0.85000000000000009"/>
    <n v="0"/>
    <n v="8942.5"/>
    <n v="0"/>
    <n v="1.6879874319699267E-2"/>
    <n v="1.1984710766986479"/>
    <n v="1.1984710766986479"/>
    <n v="0"/>
  </r>
  <r>
    <s v="教培"/>
    <s v="素质教育"/>
    <x v="14"/>
    <x v="3"/>
    <s v="C学历提升"/>
    <x v="31"/>
    <x v="223"/>
    <x v="1"/>
    <n v="28"/>
    <n v="0"/>
    <n v="0.54"/>
    <n v="0"/>
    <n v="12"/>
    <n v="0"/>
    <n v="0"/>
    <n v="0.1"/>
    <n v="1.2000000000000002"/>
    <n v="0.85000000000000009"/>
    <n v="1.411764705882353"/>
    <n v="8942.5"/>
    <n v="12624.705882352942"/>
    <n v="1.6879874319699267E-2"/>
    <n v="0.47263648095157945"/>
    <n v="0.47263648095157945"/>
    <n v="0"/>
  </r>
  <r>
    <s v="教培"/>
    <s v="素质教育"/>
    <x v="14"/>
    <x v="3"/>
    <s v="C学历提升"/>
    <x v="31"/>
    <x v="224"/>
    <x v="1"/>
    <n v="7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11815912023789486"/>
    <n v="0.11815912023789486"/>
    <n v="0"/>
  </r>
  <r>
    <s v="教培"/>
    <s v="素质教育"/>
    <x v="14"/>
    <x v="3"/>
    <s v="C学历提升"/>
    <x v="31"/>
    <x v="225"/>
    <x v="1"/>
    <n v="3"/>
    <n v="0"/>
    <n v="0.54"/>
    <n v="0"/>
    <n v="0"/>
    <n v="0"/>
    <n v="0"/>
    <n v="0.1"/>
    <n v="0"/>
    <n v="0.85000000000000009"/>
    <n v="0"/>
    <n v="8942.5"/>
    <n v="0"/>
    <n v="1.6879874319699267E-2"/>
    <n v="5.0639622959097796E-2"/>
    <n v="5.0639622959097796E-2"/>
    <n v="0"/>
  </r>
  <r>
    <s v="教培"/>
    <s v="素质教育"/>
    <x v="14"/>
    <x v="3"/>
    <s v="C学历提升"/>
    <x v="20"/>
    <x v="226"/>
    <x v="0"/>
    <n v="110"/>
    <n v="12"/>
    <n v="0.54"/>
    <n v="0.11"/>
    <n v="48"/>
    <n v="9"/>
    <n v="0.19"/>
    <n v="0.1"/>
    <n v="9"/>
    <n v="0.85000000000000009"/>
    <n v="4.8705882352941163"/>
    <n v="8942.5"/>
    <n v="43555.235294117636"/>
    <n v="1.6879874319699267E-2"/>
    <n v="1.8567861751669192"/>
    <n v="6.48"/>
    <n v="15"/>
  </r>
  <r>
    <s v="教培"/>
    <s v="素质教育"/>
    <x v="14"/>
    <x v="3"/>
    <s v="C学历提升"/>
    <x v="31"/>
    <x v="227"/>
    <x v="1"/>
    <n v="5"/>
    <n v="0"/>
    <n v="0.54"/>
    <n v="0"/>
    <n v="0"/>
    <n v="0"/>
    <n v="0"/>
    <n v="0.1"/>
    <n v="0"/>
    <n v="0.85000000000000009"/>
    <n v="0"/>
    <n v="8942.5"/>
    <n v="0"/>
    <n v="1.6879874319699267E-2"/>
    <n v="8.4399371598496337E-2"/>
    <n v="8.4399371598496337E-2"/>
    <n v="1"/>
  </r>
  <r>
    <s v="教培"/>
    <s v="素质教育"/>
    <x v="14"/>
    <x v="3"/>
    <s v="C学历提升"/>
    <x v="14"/>
    <x v="228"/>
    <x v="1"/>
    <n v="303"/>
    <n v="2"/>
    <n v="0.54"/>
    <n v="0.01"/>
    <n v="36"/>
    <n v="1"/>
    <n v="0.03"/>
    <n v="0.1"/>
    <n v="3.6"/>
    <n v="0.85000000000000009"/>
    <n v="3.5999999999999996"/>
    <n v="8942.5"/>
    <n v="32192.999999999996"/>
    <n v="1.6879874319699267E-2"/>
    <n v="5.1146019188688774"/>
    <n v="4.1946019188688775"/>
    <n v="1"/>
  </r>
  <r>
    <s v="教培"/>
    <s v="素质教育"/>
    <x v="14"/>
    <x v="3"/>
    <s v="C学历提升"/>
    <x v="10"/>
    <x v="229"/>
    <x v="0"/>
    <n v="60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1.0127924591819559"/>
    <n v="1.0127924591819559"/>
    <n v="6"/>
  </r>
  <r>
    <s v="教培"/>
    <s v="素质教育"/>
    <x v="14"/>
    <x v="3"/>
    <s v="C学历提升"/>
    <x v="10"/>
    <x v="230"/>
    <x v="0"/>
    <n v="92"/>
    <n v="0"/>
    <n v="0.54"/>
    <n v="0"/>
    <n v="20"/>
    <n v="0"/>
    <n v="0"/>
    <n v="0.1"/>
    <n v="2"/>
    <n v="0.85000000000000009"/>
    <n v="2.3529411764705879"/>
    <n v="8942.5"/>
    <n v="21041.176470588231"/>
    <n v="1.6879874319699267E-2"/>
    <n v="1.5529484374123326"/>
    <n v="1.5529484374123326"/>
    <n v="0"/>
  </r>
  <r>
    <s v="教培"/>
    <s v="素质教育"/>
    <x v="14"/>
    <x v="3"/>
    <s v="C学历提升"/>
    <x v="2"/>
    <x v="231"/>
    <x v="1"/>
    <n v="160"/>
    <n v="8"/>
    <n v="0.54"/>
    <n v="0.05"/>
    <n v="31"/>
    <n v="5"/>
    <n v="0.16"/>
    <n v="0.1"/>
    <n v="5"/>
    <n v="0.85000000000000009"/>
    <n v="2.7058823529411762"/>
    <n v="8942.5"/>
    <n v="24197.352941176468"/>
    <n v="1.6879874319699267E-2"/>
    <n v="2.7007798911518828"/>
    <n v="4.32"/>
    <n v="6"/>
  </r>
  <r>
    <s v="教培"/>
    <s v="素质教育"/>
    <x v="14"/>
    <x v="3"/>
    <s v="C学历提升"/>
    <x v="3"/>
    <x v="232"/>
    <x v="0"/>
    <n v="64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1.0803119564607531"/>
    <n v="1.0803119564607531"/>
    <n v="2"/>
  </r>
  <r>
    <s v="教培"/>
    <s v="素质教育"/>
    <x v="14"/>
    <x v="3"/>
    <s v="C学历提升"/>
    <x v="15"/>
    <x v="233"/>
    <x v="1"/>
    <n v="117"/>
    <n v="5"/>
    <n v="0.54"/>
    <n v="0.04"/>
    <n v="14"/>
    <n v="3"/>
    <n v="0.21"/>
    <n v="0.1"/>
    <n v="3"/>
    <n v="0.85000000000000009"/>
    <n v="1.6235294117647057"/>
    <n v="8942.5"/>
    <n v="14518.411764705881"/>
    <n v="1.6879874319699267E-2"/>
    <n v="1.9749452954048141"/>
    <n v="2.7"/>
    <n v="0"/>
  </r>
  <r>
    <s v="教培"/>
    <s v="素质教育"/>
    <x v="14"/>
    <x v="3"/>
    <s v="C学历提升"/>
    <x v="5"/>
    <x v="234"/>
    <x v="0"/>
    <n v="113"/>
    <n v="1"/>
    <n v="0.54"/>
    <n v="0.01"/>
    <n v="12"/>
    <n v="1"/>
    <n v="0.08"/>
    <n v="0.1"/>
    <n v="1.2000000000000002"/>
    <n v="0.85000000000000009"/>
    <n v="0.77647058823529425"/>
    <n v="8942.5"/>
    <n v="6943.5882352941189"/>
    <n v="1.6879874319699267E-2"/>
    <n v="1.9074257981260172"/>
    <n v="1.4474257981260172"/>
    <n v="4"/>
  </r>
  <r>
    <s v="教培"/>
    <s v="素质教育"/>
    <x v="14"/>
    <x v="3"/>
    <s v="C学历提升"/>
    <x v="18"/>
    <x v="235"/>
    <x v="0"/>
    <n v="77"/>
    <n v="1"/>
    <n v="0.54"/>
    <n v="0.01"/>
    <n v="19"/>
    <n v="0"/>
    <n v="0"/>
    <n v="0.1"/>
    <n v="1.9000000000000001"/>
    <n v="0.85000000000000009"/>
    <n v="2.2352941176470589"/>
    <n v="8942.5"/>
    <n v="19989.117647058825"/>
    <n v="1.6879874319699267E-2"/>
    <n v="1.2997503226168434"/>
    <n v="0.83975032261684346"/>
    <n v="0"/>
  </r>
  <r>
    <s v="教培"/>
    <s v="素质教育"/>
    <x v="14"/>
    <x v="3"/>
    <s v="C学历提升"/>
    <x v="18"/>
    <x v="236"/>
    <x v="0"/>
    <n v="35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59079560118947438"/>
    <n v="0.59079560118947438"/>
    <n v="0"/>
  </r>
  <r>
    <s v="教培"/>
    <s v="素质教育"/>
    <x v="14"/>
    <x v="3"/>
    <s v="C学历提升"/>
    <x v="3"/>
    <x v="237"/>
    <x v="0"/>
    <n v="132"/>
    <n v="0"/>
    <n v="0.54"/>
    <n v="0"/>
    <n v="13"/>
    <n v="0"/>
    <n v="0"/>
    <n v="0.1"/>
    <n v="1.3"/>
    <n v="0.85000000000000009"/>
    <n v="1.5294117647058822"/>
    <n v="8942.5"/>
    <n v="13676.764705882351"/>
    <n v="1.6879874319699267E-2"/>
    <n v="2.2281434102003033"/>
    <n v="2.2281434102003033"/>
    <n v="5"/>
  </r>
  <r>
    <s v="教培"/>
    <s v="素质教育"/>
    <x v="14"/>
    <x v="3"/>
    <s v="C学历提升"/>
    <x v="10"/>
    <x v="238"/>
    <x v="0"/>
    <n v="125"/>
    <n v="0"/>
    <n v="0.54"/>
    <n v="0"/>
    <n v="26"/>
    <n v="0"/>
    <n v="0"/>
    <n v="0.1"/>
    <n v="2.6"/>
    <n v="0.85000000000000009"/>
    <n v="3.0588235294117645"/>
    <n v="8942.5"/>
    <n v="27353.529411764703"/>
    <n v="1.6879874319699267E-2"/>
    <n v="2.1099842899624082"/>
    <n v="2.1099842899624082"/>
    <n v="4"/>
  </r>
  <r>
    <s v="教培"/>
    <s v="素质教育"/>
    <x v="14"/>
    <x v="3"/>
    <s v="C学历提升"/>
    <x v="14"/>
    <x v="239"/>
    <x v="1"/>
    <n v="183"/>
    <n v="0"/>
    <n v="0.54"/>
    <n v="0"/>
    <n v="28"/>
    <n v="0"/>
    <n v="0"/>
    <n v="0.1"/>
    <n v="2.8000000000000003"/>
    <n v="0.85000000000000009"/>
    <n v="3.2941176470588234"/>
    <n v="8942.5"/>
    <n v="29457.647058823528"/>
    <n v="1.6879874319699267E-2"/>
    <n v="3.089017000504966"/>
    <n v="3.089017000504966"/>
    <n v="16"/>
  </r>
  <r>
    <s v="教培"/>
    <s v="素质教育"/>
    <x v="14"/>
    <x v="3"/>
    <s v="C学历提升"/>
    <x v="16"/>
    <x v="240"/>
    <x v="1"/>
    <n v="119"/>
    <n v="1"/>
    <n v="0.54"/>
    <n v="0.01"/>
    <n v="25"/>
    <n v="0"/>
    <n v="0"/>
    <n v="0.1"/>
    <n v="2.5"/>
    <n v="0.85000000000000009"/>
    <n v="2.9411764705882351"/>
    <n v="8942.5"/>
    <n v="26301.470588235294"/>
    <n v="1.6879874319699267E-2"/>
    <n v="2.0087050440442127"/>
    <n v="1.5487050440442127"/>
    <n v="6"/>
  </r>
  <r>
    <s v="教培"/>
    <s v="素质教育"/>
    <x v="14"/>
    <x v="3"/>
    <s v="C学历提升"/>
    <x v="9"/>
    <x v="241"/>
    <x v="0"/>
    <n v="107"/>
    <n v="1"/>
    <n v="0.54"/>
    <n v="0.01"/>
    <n v="27"/>
    <n v="1"/>
    <n v="0.04"/>
    <n v="0.1"/>
    <n v="2.7"/>
    <n v="0.85000000000000009"/>
    <n v="2.5411764705882351"/>
    <n v="8942.5"/>
    <n v="22724.470588235294"/>
    <n v="1.6879874319699267E-2"/>
    <n v="1.8061465522078215"/>
    <n v="1.3461465522078215"/>
    <n v="1"/>
  </r>
  <r>
    <s v="教培"/>
    <s v="素质教育"/>
    <x v="14"/>
    <x v="3"/>
    <s v="C学历提升"/>
    <x v="14"/>
    <x v="242"/>
    <x v="1"/>
    <n v="537"/>
    <n v="3"/>
    <n v="0.54"/>
    <n v="0.01"/>
    <n v="51"/>
    <n v="3"/>
    <n v="0.06"/>
    <n v="0.1"/>
    <n v="5.1000000000000005"/>
    <n v="0.85000000000000009"/>
    <n v="4.0941176470588232"/>
    <n v="8942.5"/>
    <n v="36611.647058823524"/>
    <n v="1.6879874319699267E-2"/>
    <n v="9.0644925096785069"/>
    <n v="7.6844925096785071"/>
    <n v="2"/>
  </r>
  <r>
    <s v="教培"/>
    <s v="素质教育"/>
    <x v="14"/>
    <x v="3"/>
    <s v="C学历提升"/>
    <x v="6"/>
    <x v="243"/>
    <x v="0"/>
    <n v="15"/>
    <n v="0"/>
    <n v="0.54"/>
    <n v="0"/>
    <n v="0"/>
    <n v="0"/>
    <n v="0"/>
    <n v="0.1"/>
    <n v="0"/>
    <n v="0.85000000000000009"/>
    <n v="0"/>
    <n v="8942.5"/>
    <n v="0"/>
    <n v="1.6879874319699267E-2"/>
    <n v="0.25319811479548898"/>
    <n v="0.25319811479548898"/>
    <n v="0"/>
  </r>
  <r>
    <s v="教培"/>
    <s v="素质教育"/>
    <x v="14"/>
    <x v="3"/>
    <s v="C学历提升"/>
    <x v="3"/>
    <x v="244"/>
    <x v="0"/>
    <n v="24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0.40511698367278237"/>
    <n v="0.40511698367278237"/>
    <n v="1"/>
  </r>
  <r>
    <s v="教培"/>
    <s v="素质教育"/>
    <x v="14"/>
    <x v="3"/>
    <s v="C学历提升"/>
    <x v="20"/>
    <x v="245"/>
    <x v="0"/>
    <n v="3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5.0639622959097796E-2"/>
    <n v="5.0639622959097796E-2"/>
    <n v="0"/>
  </r>
  <r>
    <s v="教培"/>
    <s v="素质教育"/>
    <x v="14"/>
    <x v="3"/>
    <s v="C学历提升"/>
    <x v="32"/>
    <x v="246"/>
    <x v="2"/>
    <n v="24"/>
    <n v="0"/>
    <n v="0.54"/>
    <n v="0"/>
    <n v="2"/>
    <n v="0"/>
    <n v="0"/>
    <n v="0.1"/>
    <n v="0.2"/>
    <n v="0.85000000000000009"/>
    <n v="0.23529411764705882"/>
    <n v="8942.5"/>
    <n v="2104.1176470588234"/>
    <n v="1.6879874319699267E-2"/>
    <n v="0.40511698367278237"/>
    <n v="0.40511698367278237"/>
    <n v="0"/>
  </r>
  <r>
    <s v="教培"/>
    <s v="素质教育"/>
    <x v="14"/>
    <x v="3"/>
    <s v="C学历提升"/>
    <x v="16"/>
    <x v="247"/>
    <x v="1"/>
    <n v="192"/>
    <n v="0"/>
    <n v="0.54"/>
    <n v="0"/>
    <n v="30"/>
    <n v="0"/>
    <n v="0"/>
    <n v="0.1"/>
    <n v="3"/>
    <n v="0.85000000000000009"/>
    <n v="3.5294117647058818"/>
    <n v="8942.5"/>
    <n v="31561.76470588235"/>
    <n v="1.6879874319699267E-2"/>
    <n v="3.240935869382259"/>
    <n v="3.240935869382259"/>
    <n v="21"/>
  </r>
  <r>
    <s v="教培"/>
    <s v="素质教育"/>
    <x v="14"/>
    <x v="3"/>
    <s v="C学历提升"/>
    <x v="14"/>
    <x v="248"/>
    <x v="1"/>
    <n v="274"/>
    <n v="8"/>
    <n v="0.54"/>
    <n v="0.03"/>
    <n v="55"/>
    <n v="7"/>
    <n v="0.13"/>
    <n v="0.1"/>
    <n v="7"/>
    <n v="0.85000000000000009"/>
    <n v="3.7882352941176465"/>
    <n v="8942.5"/>
    <n v="33876.294117647056"/>
    <n v="1.6879874319699267E-2"/>
    <n v="4.6250855635975991"/>
    <n v="4.32"/>
    <n v="8"/>
  </r>
  <r>
    <s v="教培"/>
    <s v="素质教育"/>
    <x v="14"/>
    <x v="3"/>
    <s v="C学历提升"/>
    <x v="16"/>
    <x v="249"/>
    <x v="1"/>
    <n v="206"/>
    <n v="2"/>
    <n v="0.54"/>
    <n v="0.01"/>
    <n v="25"/>
    <n v="2"/>
    <n v="0.08"/>
    <n v="0.1"/>
    <n v="2.5"/>
    <n v="0.85000000000000009"/>
    <n v="1.6705882352941175"/>
    <n v="8942.5"/>
    <n v="14939.235294117645"/>
    <n v="1.6879874319699267E-2"/>
    <n v="3.4772541098580487"/>
    <n v="2.5572541098580488"/>
    <n v="17"/>
  </r>
  <r>
    <s v="教培"/>
    <s v="素质教育"/>
    <x v="14"/>
    <x v="3"/>
    <s v="C学历提升"/>
    <x v="19"/>
    <x v="250"/>
    <x v="1"/>
    <n v="120"/>
    <n v="1"/>
    <n v="0.54"/>
    <n v="0.01"/>
    <n v="21"/>
    <n v="1"/>
    <n v="0.05"/>
    <n v="0.1"/>
    <n v="2.1"/>
    <n v="0.85000000000000009"/>
    <n v="1.8352941176470587"/>
    <n v="8942.5"/>
    <n v="16412.117647058822"/>
    <n v="1.6879874319699267E-2"/>
    <n v="2.0255849183639119"/>
    <n v="1.5655849183639119"/>
    <n v="0"/>
  </r>
  <r>
    <s v="教培"/>
    <s v="素质教育"/>
    <x v="14"/>
    <x v="3"/>
    <s v="C学历提升"/>
    <x v="7"/>
    <x v="251"/>
    <x v="0"/>
    <n v="59"/>
    <n v="0"/>
    <n v="0.54"/>
    <n v="0"/>
    <n v="3"/>
    <n v="0"/>
    <n v="0"/>
    <n v="0.1"/>
    <n v="0.30000000000000004"/>
    <n v="0.85000000000000009"/>
    <n v="0.35294117647058826"/>
    <n v="8942.5"/>
    <n v="3156.1764705882356"/>
    <n v="1.6879874319699267E-2"/>
    <n v="0.99591258486225676"/>
    <n v="0.99591258486225676"/>
    <n v="0"/>
  </r>
  <r>
    <s v="教培"/>
    <s v="素质教育"/>
    <x v="14"/>
    <x v="3"/>
    <s v="C学历提升"/>
    <x v="31"/>
    <x v="252"/>
    <x v="1"/>
    <n v="5"/>
    <n v="0"/>
    <n v="0.54"/>
    <n v="0"/>
    <n v="0"/>
    <n v="0"/>
    <n v="0"/>
    <n v="0.1"/>
    <n v="0"/>
    <n v="0.85000000000000009"/>
    <n v="0"/>
    <n v="8942.5"/>
    <n v="0"/>
    <n v="1.6879874319699267E-2"/>
    <n v="8.4399371598496337E-2"/>
    <n v="8.4399371598496337E-2"/>
    <n v="0"/>
  </r>
  <r>
    <s v="教培"/>
    <s v="素质教育"/>
    <x v="14"/>
    <x v="3"/>
    <s v="C学历提升"/>
    <x v="12"/>
    <x v="253"/>
    <x v="0"/>
    <n v="38"/>
    <n v="1"/>
    <n v="0.54"/>
    <n v="0.03"/>
    <n v="5"/>
    <n v="0"/>
    <n v="0"/>
    <n v="0.1"/>
    <n v="0.5"/>
    <n v="0.85000000000000009"/>
    <n v="0.58823529411764697"/>
    <n v="8942.5"/>
    <n v="5260.2941176470576"/>
    <n v="1.6879874319699267E-2"/>
    <n v="0.64143522414857213"/>
    <n v="0.54"/>
    <n v="0"/>
  </r>
  <r>
    <s v="教培"/>
    <s v="素质教育"/>
    <x v="14"/>
    <x v="3"/>
    <s v="C学历提升"/>
    <x v="3"/>
    <x v="254"/>
    <x v="0"/>
    <n v="120"/>
    <n v="2"/>
    <n v="0.54"/>
    <n v="0.02"/>
    <n v="27"/>
    <n v="1"/>
    <n v="0.04"/>
    <n v="0.1"/>
    <n v="2.7"/>
    <n v="0.85000000000000009"/>
    <n v="2.5411764705882351"/>
    <n v="8942.5"/>
    <n v="22724.470588235294"/>
    <n v="1.6879874319699267E-2"/>
    <n v="2.0255849183639119"/>
    <n v="1.1055849183639119"/>
    <n v="4"/>
  </r>
  <r>
    <s v="教培"/>
    <s v="素质教育"/>
    <x v="14"/>
    <x v="3"/>
    <s v="C学历提升"/>
    <x v="20"/>
    <x v="255"/>
    <x v="0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20"/>
    <x v="256"/>
    <x v="0"/>
    <n v="6"/>
    <n v="0"/>
    <n v="0.54"/>
    <n v="0"/>
    <n v="0"/>
    <n v="0"/>
    <n v="0"/>
    <n v="0.1"/>
    <n v="0"/>
    <n v="0.85000000000000009"/>
    <n v="0"/>
    <n v="8942.5"/>
    <n v="0"/>
    <n v="1.6879874319699267E-2"/>
    <n v="0.10127924591819559"/>
    <n v="0.10127924591819559"/>
    <n v="0"/>
  </r>
  <r>
    <s v="教培"/>
    <s v="素质教育"/>
    <x v="14"/>
    <x v="3"/>
    <s v="C学历提升"/>
    <x v="22"/>
    <x v="257"/>
    <x v="1"/>
    <n v="5"/>
    <n v="0"/>
    <n v="0.54"/>
    <n v="0"/>
    <n v="0"/>
    <n v="0"/>
    <n v="0"/>
    <n v="0.1"/>
    <n v="0"/>
    <n v="0.85000000000000009"/>
    <n v="0"/>
    <n v="8942.5"/>
    <n v="0"/>
    <n v="1.6879874319699267E-2"/>
    <n v="8.4399371598496337E-2"/>
    <n v="8.4399371598496337E-2"/>
    <n v="0"/>
  </r>
  <r>
    <s v="教培"/>
    <s v="素质教育"/>
    <x v="14"/>
    <x v="3"/>
    <s v="C学历提升"/>
    <x v="4"/>
    <x v="258"/>
    <x v="1"/>
    <n v="5"/>
    <n v="0"/>
    <n v="0.54"/>
    <n v="0"/>
    <n v="0"/>
    <n v="0"/>
    <n v="0"/>
    <n v="0.1"/>
    <n v="0"/>
    <n v="0.85000000000000009"/>
    <n v="0"/>
    <n v="8942.5"/>
    <n v="0"/>
    <n v="1.6879874319699267E-2"/>
    <n v="8.4399371598496337E-2"/>
    <n v="8.4399371598496337E-2"/>
    <n v="0"/>
  </r>
  <r>
    <s v="教培"/>
    <s v="素质教育"/>
    <x v="14"/>
    <x v="3"/>
    <s v="C学历提升"/>
    <x v="29"/>
    <x v="259"/>
    <x v="1"/>
    <n v="135"/>
    <n v="1"/>
    <n v="0.54"/>
    <n v="0.01"/>
    <n v="12"/>
    <n v="1"/>
    <n v="0.08"/>
    <n v="0.1"/>
    <n v="1.2000000000000002"/>
    <n v="0.85000000000000009"/>
    <n v="0.77647058823529425"/>
    <n v="8942.5"/>
    <n v="6943.5882352941189"/>
    <n v="1.6879874319699267E-2"/>
    <n v="2.2787830331594008"/>
    <n v="1.8187830331594008"/>
    <n v="1"/>
  </r>
  <r>
    <s v="教培"/>
    <s v="素质教育"/>
    <x v="14"/>
    <x v="3"/>
    <s v="C学历提升"/>
    <x v="29"/>
    <x v="260"/>
    <x v="1"/>
    <n v="52"/>
    <n v="0"/>
    <n v="0.54"/>
    <n v="0"/>
    <n v="0"/>
    <n v="0"/>
    <n v="0"/>
    <n v="0.1"/>
    <n v="0"/>
    <n v="0.85000000000000009"/>
    <n v="0"/>
    <n v="8942.5"/>
    <n v="0"/>
    <n v="1.6879874319699267E-2"/>
    <n v="0.87775346462436188"/>
    <n v="0.87775346462436188"/>
    <n v="2"/>
  </r>
  <r>
    <s v="教培"/>
    <s v="素质教育"/>
    <x v="14"/>
    <x v="3"/>
    <s v="C学历提升"/>
    <x v="25"/>
    <x v="261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20"/>
    <x v="262"/>
    <x v="0"/>
    <n v="1"/>
    <n v="0"/>
    <n v="0.54"/>
    <n v="0"/>
    <n v="0"/>
    <n v="0"/>
    <n v="0"/>
    <n v="0.1"/>
    <n v="0"/>
    <n v="0.85000000000000009"/>
    <n v="0"/>
    <n v="8942.5"/>
    <n v="0"/>
    <n v="1.6879874319699267E-2"/>
    <n v="1.6879874319699267E-2"/>
    <n v="1.6879874319699267E-2"/>
    <n v="0"/>
  </r>
  <r>
    <s v="教培"/>
    <s v="素质教育"/>
    <x v="14"/>
    <x v="3"/>
    <s v="C学历提升"/>
    <x v="22"/>
    <x v="263"/>
    <x v="1"/>
    <n v="42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0.70895472142736915"/>
    <n v="0.70895472142736915"/>
    <n v="4"/>
  </r>
  <r>
    <s v="教培"/>
    <s v="素质教育"/>
    <x v="14"/>
    <x v="3"/>
    <s v="C学历提升"/>
    <x v="7"/>
    <x v="264"/>
    <x v="0"/>
    <n v="34"/>
    <n v="0"/>
    <n v="0.54"/>
    <n v="0"/>
    <n v="0"/>
    <n v="0"/>
    <n v="0"/>
    <n v="0.1"/>
    <n v="0"/>
    <n v="0.85000000000000009"/>
    <n v="0"/>
    <n v="8942.5"/>
    <n v="0"/>
    <n v="1.6879874319699267E-2"/>
    <n v="0.5739157268697751"/>
    <n v="0.5739157268697751"/>
    <n v="0"/>
  </r>
  <r>
    <s v="教培"/>
    <s v="素质教育"/>
    <x v="14"/>
    <x v="3"/>
    <s v="C学历提升"/>
    <x v="18"/>
    <x v="265"/>
    <x v="0"/>
    <n v="58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0.97903271054255747"/>
    <n v="0.97903271054255747"/>
    <n v="0"/>
  </r>
  <r>
    <s v="教培"/>
    <s v="素质教育"/>
    <x v="14"/>
    <x v="3"/>
    <s v="C学历提升"/>
    <x v="2"/>
    <x v="266"/>
    <x v="1"/>
    <n v="205"/>
    <n v="3"/>
    <n v="0.54"/>
    <n v="0.01"/>
    <n v="17"/>
    <n v="3"/>
    <n v="0.18"/>
    <n v="0.1"/>
    <n v="3"/>
    <n v="0.85000000000000009"/>
    <n v="1.6235294117647057"/>
    <n v="8942.5"/>
    <n v="14518.411764705881"/>
    <n v="1.6879874319699267E-2"/>
    <n v="3.4603742355383496"/>
    <n v="2.0803742355383497"/>
    <n v="4"/>
  </r>
  <r>
    <s v="教培"/>
    <s v="素质教育"/>
    <x v="14"/>
    <x v="3"/>
    <s v="C学历提升"/>
    <x v="13"/>
    <x v="267"/>
    <x v="1"/>
    <n v="82"/>
    <n v="0"/>
    <n v="0.54"/>
    <n v="0"/>
    <n v="11"/>
    <n v="0"/>
    <n v="0"/>
    <n v="0.1"/>
    <n v="1.1000000000000001"/>
    <n v="0.85000000000000009"/>
    <n v="1.2941176470588236"/>
    <n v="8942.5"/>
    <n v="11572.64705882353"/>
    <n v="1.6879874319699267E-2"/>
    <n v="1.38414969421534"/>
    <n v="1.38414969421534"/>
    <n v="0"/>
  </r>
  <r>
    <s v="教培"/>
    <s v="素质教育"/>
    <x v="14"/>
    <x v="3"/>
    <s v="C学历提升"/>
    <x v="4"/>
    <x v="268"/>
    <x v="1"/>
    <n v="60"/>
    <n v="0"/>
    <n v="0.54"/>
    <n v="0"/>
    <n v="15"/>
    <n v="0"/>
    <n v="0"/>
    <n v="0.1"/>
    <n v="1.5"/>
    <n v="0.85000000000000009"/>
    <n v="1.7647058823529409"/>
    <n v="8942.5"/>
    <n v="15780.882352941175"/>
    <n v="1.6879874319699267E-2"/>
    <n v="1.0127924591819559"/>
    <n v="1.0127924591819559"/>
    <n v="2"/>
  </r>
  <r>
    <s v="教培"/>
    <s v="素质教育"/>
    <x v="14"/>
    <x v="3"/>
    <s v="C学历提升"/>
    <x v="21"/>
    <x v="269"/>
    <x v="1"/>
    <n v="37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62455534982887284"/>
    <n v="0.62455534982887284"/>
    <n v="1"/>
  </r>
  <r>
    <s v="教培"/>
    <s v="素质教育"/>
    <x v="14"/>
    <x v="3"/>
    <s v="C学历提升"/>
    <x v="26"/>
    <x v="270"/>
    <x v="1"/>
    <n v="855"/>
    <n v="65"/>
    <n v="0.54"/>
    <n v="0.08"/>
    <n v="281"/>
    <n v="65"/>
    <n v="0.23"/>
    <n v="0.1"/>
    <n v="65"/>
    <n v="0.85000000000000009"/>
    <n v="35.17647058823529"/>
    <n v="8942.5"/>
    <n v="314565.5882352941"/>
    <n v="1.6879874319699267E-2"/>
    <n v="14.432292543342873"/>
    <n v="35.1"/>
    <n v="24"/>
  </r>
  <r>
    <s v="教培"/>
    <s v="素质教育"/>
    <x v="14"/>
    <x v="3"/>
    <s v="C学历提升"/>
    <x v="25"/>
    <x v="271"/>
    <x v="1"/>
    <n v="17"/>
    <n v="0"/>
    <n v="0.54"/>
    <n v="0"/>
    <n v="0"/>
    <n v="0"/>
    <n v="0"/>
    <n v="0.1"/>
    <n v="0"/>
    <n v="0.85000000000000009"/>
    <n v="0"/>
    <n v="8942.5"/>
    <n v="0"/>
    <n v="1.6879874319699267E-2"/>
    <n v="0.28695786343488755"/>
    <n v="0.28695786343488755"/>
    <n v="0"/>
  </r>
  <r>
    <s v="教培"/>
    <s v="素质教育"/>
    <x v="14"/>
    <x v="3"/>
    <s v="C学历提升"/>
    <x v="6"/>
    <x v="272"/>
    <x v="0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26"/>
    <x v="273"/>
    <x v="1"/>
    <n v="96"/>
    <n v="2"/>
    <n v="0.54"/>
    <n v="0.02"/>
    <n v="22"/>
    <n v="2"/>
    <n v="0.09"/>
    <n v="0.1"/>
    <n v="2.2000000000000002"/>
    <n v="0.85000000000000009"/>
    <n v="1.3176470588235294"/>
    <n v="8942.5"/>
    <n v="11783.058823529411"/>
    <n v="1.6879874319699267E-2"/>
    <n v="1.6204679346911295"/>
    <n v="1.08"/>
    <n v="1"/>
  </r>
  <r>
    <s v="教培"/>
    <s v="素质教育"/>
    <x v="14"/>
    <x v="3"/>
    <s v="C学历提升"/>
    <x v="12"/>
    <x v="274"/>
    <x v="0"/>
    <n v="48"/>
    <n v="1"/>
    <n v="0.54"/>
    <n v="0.02"/>
    <n v="6"/>
    <n v="0"/>
    <n v="0"/>
    <n v="0.1"/>
    <n v="0.60000000000000009"/>
    <n v="0.85000000000000009"/>
    <n v="0.70588235294117652"/>
    <n v="8942.5"/>
    <n v="6312.3529411764712"/>
    <n v="1.6879874319699267E-2"/>
    <n v="0.81023396734556474"/>
    <n v="0.54"/>
    <n v="2"/>
  </r>
  <r>
    <s v="教培"/>
    <s v="素质教育"/>
    <x v="14"/>
    <x v="3"/>
    <s v="C学历提升"/>
    <x v="5"/>
    <x v="275"/>
    <x v="0"/>
    <n v="133"/>
    <n v="3"/>
    <n v="0.54"/>
    <n v="0.02"/>
    <n v="20"/>
    <n v="2"/>
    <n v="0.1"/>
    <n v="0.1"/>
    <n v="2"/>
    <n v="0.85000000000000009"/>
    <n v="1.0823529411764703"/>
    <n v="8942.5"/>
    <n v="9678.9411764705856"/>
    <n v="1.6879874319699267E-2"/>
    <n v="2.2450232845200024"/>
    <n v="1.62"/>
    <n v="3"/>
  </r>
  <r>
    <s v="教培"/>
    <s v="素质教育"/>
    <x v="14"/>
    <x v="3"/>
    <s v="C学历提升"/>
    <x v="19"/>
    <x v="276"/>
    <x v="1"/>
    <n v="180"/>
    <n v="0"/>
    <n v="0.54"/>
    <n v="0"/>
    <n v="16"/>
    <n v="0"/>
    <n v="0"/>
    <n v="0.1"/>
    <n v="1.6"/>
    <n v="0.85000000000000009"/>
    <n v="1.8823529411764706"/>
    <n v="8942.5"/>
    <n v="16832.941176470587"/>
    <n v="1.6879874319699267E-2"/>
    <n v="3.038377377545868"/>
    <n v="3.038377377545868"/>
    <n v="0"/>
  </r>
  <r>
    <s v="教培"/>
    <s v="素质教育"/>
    <x v="14"/>
    <x v="3"/>
    <s v="C学历提升"/>
    <x v="4"/>
    <x v="277"/>
    <x v="1"/>
    <n v="135"/>
    <n v="4"/>
    <n v="0.54"/>
    <n v="0.03"/>
    <n v="16"/>
    <n v="3"/>
    <n v="0.19"/>
    <n v="0.1"/>
    <n v="3"/>
    <n v="0.85000000000000009"/>
    <n v="1.6235294117647057"/>
    <n v="8942.5"/>
    <n v="14518.411764705881"/>
    <n v="1.6879874319699267E-2"/>
    <n v="2.2787830331594008"/>
    <n v="2.16"/>
    <n v="0"/>
  </r>
  <r>
    <s v="教培"/>
    <s v="素质教育"/>
    <x v="14"/>
    <x v="3"/>
    <s v="C学历提升"/>
    <x v="14"/>
    <x v="278"/>
    <x v="1"/>
    <n v="410"/>
    <n v="0"/>
    <n v="0.54"/>
    <n v="0"/>
    <n v="27"/>
    <n v="0"/>
    <n v="0"/>
    <n v="0.1"/>
    <n v="2.7"/>
    <n v="0.85000000000000009"/>
    <n v="3.1764705882352939"/>
    <n v="8942.5"/>
    <n v="28405.588235294115"/>
    <n v="1.6879874319699267E-2"/>
    <n v="6.9207484710766991"/>
    <n v="6.9207484710766991"/>
    <n v="15"/>
  </r>
  <r>
    <s v="教培"/>
    <s v="素质教育"/>
    <x v="14"/>
    <x v="3"/>
    <s v="C学历提升"/>
    <x v="3"/>
    <x v="279"/>
    <x v="0"/>
    <n v="81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1.3672698198956406"/>
    <n v="1.3672698198956406"/>
    <n v="0"/>
  </r>
  <r>
    <s v="教培"/>
    <s v="素质教育"/>
    <x v="14"/>
    <x v="3"/>
    <s v="C学历提升"/>
    <x v="25"/>
    <x v="280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4"/>
    <x v="281"/>
    <x v="1"/>
    <n v="27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0.45575660663188022"/>
    <n v="0.45575660663188022"/>
    <n v="0"/>
  </r>
  <r>
    <s v="教培"/>
    <s v="素质教育"/>
    <x v="14"/>
    <x v="3"/>
    <s v="C学历提升"/>
    <x v="5"/>
    <x v="282"/>
    <x v="0"/>
    <n v="15"/>
    <n v="1"/>
    <n v="0.54"/>
    <n v="7.0000000000000007E-2"/>
    <n v="1"/>
    <n v="1"/>
    <n v="1"/>
    <n v="0.1"/>
    <n v="1"/>
    <n v="0.85000000000000009"/>
    <n v="0.54117647058823515"/>
    <n v="8942.5"/>
    <n v="4839.4705882352928"/>
    <n v="1.6879874319699267E-2"/>
    <n v="0.25319811479548898"/>
    <n v="0.54"/>
    <n v="1"/>
  </r>
  <r>
    <s v="教培"/>
    <s v="素质教育"/>
    <x v="14"/>
    <x v="3"/>
    <s v="C学历提升"/>
    <x v="10"/>
    <x v="283"/>
    <x v="0"/>
    <n v="149"/>
    <n v="3"/>
    <n v="0.54"/>
    <n v="0.02"/>
    <n v="26"/>
    <n v="3"/>
    <n v="0.12"/>
    <n v="0.1"/>
    <n v="3"/>
    <n v="0.85000000000000009"/>
    <n v="1.6235294117647057"/>
    <n v="8942.5"/>
    <n v="14518.411764705881"/>
    <n v="1.6879874319699267E-2"/>
    <n v="2.5151012736351905"/>
    <n v="1.62"/>
    <n v="4"/>
  </r>
  <r>
    <s v="教培"/>
    <s v="素质教育"/>
    <x v="14"/>
    <x v="3"/>
    <s v="C学历提升"/>
    <x v="3"/>
    <x v="284"/>
    <x v="0"/>
    <n v="93"/>
    <n v="0"/>
    <n v="0.54"/>
    <n v="0"/>
    <n v="2"/>
    <n v="0"/>
    <n v="0"/>
    <n v="0.1"/>
    <n v="0.2"/>
    <n v="0.85000000000000009"/>
    <n v="0.23529411764705882"/>
    <n v="8942.5"/>
    <n v="2104.1176470588234"/>
    <n v="1.6879874319699267E-2"/>
    <n v="1.5698283117320317"/>
    <n v="1.5698283117320317"/>
    <n v="2"/>
  </r>
  <r>
    <s v="教培"/>
    <s v="素质教育"/>
    <x v="14"/>
    <x v="3"/>
    <s v="C学历提升"/>
    <x v="6"/>
    <x v="285"/>
    <x v="0"/>
    <n v="67"/>
    <n v="3"/>
    <n v="0.54"/>
    <n v="0.04"/>
    <n v="11"/>
    <n v="3"/>
    <n v="0.27"/>
    <n v="0.1"/>
    <n v="3"/>
    <n v="0.85000000000000009"/>
    <n v="1.6235294117647057"/>
    <n v="8942.5"/>
    <n v="14518.411764705881"/>
    <n v="1.6879874319699267E-2"/>
    <n v="1.1309515794198508"/>
    <n v="1.62"/>
    <n v="0"/>
  </r>
  <r>
    <s v="教培"/>
    <s v="素质教育"/>
    <x v="14"/>
    <x v="3"/>
    <s v="C学历提升"/>
    <x v="6"/>
    <x v="286"/>
    <x v="0"/>
    <n v="45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759594344386467"/>
    <n v="0.759594344386467"/>
    <n v="0"/>
  </r>
  <r>
    <s v="教培"/>
    <s v="素质教育"/>
    <x v="14"/>
    <x v="3"/>
    <s v="C学历提升"/>
    <x v="9"/>
    <x v="287"/>
    <x v="0"/>
    <n v="64"/>
    <n v="1"/>
    <n v="0.54"/>
    <n v="0.02"/>
    <n v="14"/>
    <n v="1"/>
    <n v="7.0000000000000007E-2"/>
    <n v="0.1"/>
    <n v="1.4000000000000001"/>
    <n v="0.85000000000000009"/>
    <n v="1.0117647058823529"/>
    <n v="8942.5"/>
    <n v="9047.7058823529405"/>
    <n v="1.6879874319699267E-2"/>
    <n v="1.0803119564607531"/>
    <n v="0.6203119564607531"/>
    <n v="4"/>
  </r>
  <r>
    <s v="教培"/>
    <s v="素质教育"/>
    <x v="14"/>
    <x v="3"/>
    <s v="C学历提升"/>
    <x v="14"/>
    <x v="288"/>
    <x v="1"/>
    <n v="426"/>
    <n v="2"/>
    <n v="0.54"/>
    <n v="0"/>
    <n v="36"/>
    <n v="2"/>
    <n v="0.06"/>
    <n v="0.1"/>
    <n v="3.6"/>
    <n v="0.85000000000000009"/>
    <n v="2.9647058823529409"/>
    <n v="8942.5"/>
    <n v="26511.882352941175"/>
    <n v="1.6879874319699267E-2"/>
    <n v="7.1908264601918876"/>
    <n v="6.2708264601918877"/>
    <n v="2"/>
  </r>
  <r>
    <s v="教培"/>
    <s v="素质教育"/>
    <x v="14"/>
    <x v="3"/>
    <s v="C学历提升"/>
    <x v="8"/>
    <x v="289"/>
    <x v="0"/>
    <n v="42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70895472142736915"/>
    <n v="0.70895472142736915"/>
    <n v="0"/>
  </r>
  <r>
    <s v="教培"/>
    <s v="素质教育"/>
    <x v="14"/>
    <x v="3"/>
    <s v="C学历提升"/>
    <x v="13"/>
    <x v="290"/>
    <x v="1"/>
    <n v="139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2.3463025304381979"/>
    <n v="2.3463025304381979"/>
    <n v="0"/>
  </r>
  <r>
    <s v="教培"/>
    <s v="素质教育"/>
    <x v="14"/>
    <x v="3"/>
    <s v="C学历提升"/>
    <x v="13"/>
    <x v="291"/>
    <x v="1"/>
    <n v="175"/>
    <n v="0"/>
    <n v="0.54"/>
    <n v="0"/>
    <n v="24"/>
    <n v="0"/>
    <n v="0"/>
    <n v="0.1"/>
    <n v="2.4000000000000004"/>
    <n v="0.85000000000000009"/>
    <n v="2.8235294117647061"/>
    <n v="8942.5"/>
    <n v="25249.411764705885"/>
    <n v="1.6879874319699267E-2"/>
    <n v="2.9539780059473717"/>
    <n v="2.9539780059473717"/>
    <n v="11"/>
  </r>
  <r>
    <s v="教培"/>
    <s v="素质教育"/>
    <x v="14"/>
    <x v="3"/>
    <s v="C学历提升"/>
    <x v="10"/>
    <x v="292"/>
    <x v="0"/>
    <n v="91"/>
    <n v="0"/>
    <n v="0.54"/>
    <n v="0"/>
    <n v="11"/>
    <n v="0"/>
    <n v="0"/>
    <n v="0.1"/>
    <n v="1.1000000000000001"/>
    <n v="0.85000000000000009"/>
    <n v="1.2941176470588236"/>
    <n v="8942.5"/>
    <n v="11572.64705882353"/>
    <n v="1.6879874319699267E-2"/>
    <n v="1.5360685630926332"/>
    <n v="1.5360685630926332"/>
    <n v="8"/>
  </r>
  <r>
    <s v="教培"/>
    <s v="素质教育"/>
    <x v="14"/>
    <x v="3"/>
    <s v="C学历提升"/>
    <x v="26"/>
    <x v="293"/>
    <x v="1"/>
    <n v="203"/>
    <n v="0"/>
    <n v="0.54"/>
    <n v="0"/>
    <n v="30"/>
    <n v="0"/>
    <n v="0"/>
    <n v="0.1"/>
    <n v="3"/>
    <n v="0.85000000000000009"/>
    <n v="3.5294117647058818"/>
    <n v="8942.5"/>
    <n v="31561.76470588235"/>
    <n v="1.6879874319699267E-2"/>
    <n v="3.4266144868989512"/>
    <n v="3.4266144868989512"/>
    <n v="0"/>
  </r>
  <r>
    <s v="教培"/>
    <s v="素质教育"/>
    <x v="14"/>
    <x v="3"/>
    <s v="C学历提升"/>
    <x v="18"/>
    <x v="294"/>
    <x v="0"/>
    <n v="123"/>
    <n v="1"/>
    <n v="0.54"/>
    <n v="0.01"/>
    <n v="24"/>
    <n v="1"/>
    <n v="0.04"/>
    <n v="0.1"/>
    <n v="2.4000000000000004"/>
    <n v="0.85000000000000009"/>
    <n v="2.1882352941176473"/>
    <n v="8942.5"/>
    <n v="19568.294117647059"/>
    <n v="1.6879874319699267E-2"/>
    <n v="2.0762245413230098"/>
    <n v="1.6162245413230099"/>
    <n v="0"/>
  </r>
  <r>
    <s v="教培"/>
    <s v="素质教育"/>
    <x v="14"/>
    <x v="3"/>
    <s v="C学历提升"/>
    <x v="5"/>
    <x v="295"/>
    <x v="0"/>
    <n v="32"/>
    <n v="2"/>
    <n v="0.54"/>
    <n v="0.06"/>
    <n v="2"/>
    <n v="1"/>
    <n v="0.5"/>
    <n v="0.1"/>
    <n v="1"/>
    <n v="0.85000000000000009"/>
    <n v="0.54117647058823515"/>
    <n v="8942.5"/>
    <n v="4839.4705882352928"/>
    <n v="1.6879874319699267E-2"/>
    <n v="0.54015597823037653"/>
    <n v="1.08"/>
    <n v="0"/>
  </r>
  <r>
    <s v="教培"/>
    <s v="素质教育"/>
    <x v="14"/>
    <x v="3"/>
    <s v="C学历提升"/>
    <x v="6"/>
    <x v="296"/>
    <x v="0"/>
    <n v="94"/>
    <n v="0"/>
    <n v="0.54"/>
    <n v="0"/>
    <n v="17"/>
    <n v="0"/>
    <n v="0"/>
    <n v="0.1"/>
    <n v="1.7000000000000002"/>
    <n v="0.85000000000000009"/>
    <n v="2"/>
    <n v="8942.5"/>
    <n v="17885"/>
    <n v="1.6879874319699267E-2"/>
    <n v="1.5867081860517311"/>
    <n v="1.5867081860517311"/>
    <n v="0"/>
  </r>
  <r>
    <s v="教培"/>
    <s v="素质教育"/>
    <x v="14"/>
    <x v="3"/>
    <s v="C学历提升"/>
    <x v="12"/>
    <x v="297"/>
    <x v="0"/>
    <n v="11"/>
    <n v="0"/>
    <n v="0.54"/>
    <n v="0"/>
    <n v="0"/>
    <n v="0"/>
    <n v="0"/>
    <n v="0.1"/>
    <n v="0"/>
    <n v="0.85000000000000009"/>
    <n v="0"/>
    <n v="8942.5"/>
    <n v="0"/>
    <n v="1.6879874319699267E-2"/>
    <n v="0.18567861751669193"/>
    <n v="0.18567861751669193"/>
    <n v="0"/>
  </r>
  <r>
    <s v="教培"/>
    <s v="素质教育"/>
    <x v="14"/>
    <x v="3"/>
    <s v="C学历提升"/>
    <x v="31"/>
    <x v="298"/>
    <x v="1"/>
    <n v="83"/>
    <n v="0"/>
    <n v="0.54"/>
    <n v="0"/>
    <n v="38"/>
    <n v="0"/>
    <n v="0"/>
    <n v="0.1"/>
    <n v="3.8000000000000003"/>
    <n v="0.85000000000000009"/>
    <n v="4.4705882352941178"/>
    <n v="8942.5"/>
    <n v="39978.23529411765"/>
    <n v="1.6879874319699267E-2"/>
    <n v="1.4010295685350391"/>
    <n v="1.4010295685350391"/>
    <n v="5"/>
  </r>
  <r>
    <s v="教培"/>
    <s v="素质教育"/>
    <x v="14"/>
    <x v="3"/>
    <s v="C学历提升"/>
    <x v="16"/>
    <x v="299"/>
    <x v="1"/>
    <n v="222"/>
    <n v="0"/>
    <n v="0.54"/>
    <n v="0"/>
    <n v="32"/>
    <n v="0"/>
    <n v="0"/>
    <n v="0.1"/>
    <n v="3.2"/>
    <n v="0.85000000000000009"/>
    <n v="3.7647058823529411"/>
    <n v="8942.5"/>
    <n v="33665.882352941175"/>
    <n v="1.6879874319699267E-2"/>
    <n v="3.7473320989732373"/>
    <n v="3.7473320989732373"/>
    <n v="2"/>
  </r>
  <r>
    <s v="教培"/>
    <s v="素质教育"/>
    <x v="14"/>
    <x v="3"/>
    <s v="C学历提升"/>
    <x v="7"/>
    <x v="300"/>
    <x v="0"/>
    <n v="60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1.0127924591819559"/>
    <n v="1.0127924591819559"/>
    <n v="0"/>
  </r>
  <r>
    <s v="教培"/>
    <s v="素质教育"/>
    <x v="14"/>
    <x v="3"/>
    <s v="C学历提升"/>
    <x v="27"/>
    <x v="301"/>
    <x v="1"/>
    <n v="286"/>
    <n v="4"/>
    <n v="0.54"/>
    <n v="0.01"/>
    <n v="74"/>
    <n v="4"/>
    <n v="0.05"/>
    <n v="0.1"/>
    <n v="7.4"/>
    <n v="0.85000000000000009"/>
    <n v="6.1647058823529406"/>
    <n v="8942.5"/>
    <n v="55127.882352941175"/>
    <n v="1.6879874319699267E-2"/>
    <n v="4.8276440554339901"/>
    <n v="2.9876440554339903"/>
    <n v="34"/>
  </r>
  <r>
    <s v="教培"/>
    <s v="素质教育"/>
    <x v="14"/>
    <x v="3"/>
    <s v="C学历提升"/>
    <x v="7"/>
    <x v="302"/>
    <x v="0"/>
    <n v="20"/>
    <n v="0"/>
    <n v="0.54"/>
    <n v="0"/>
    <n v="0"/>
    <n v="0"/>
    <n v="0"/>
    <n v="0.1"/>
    <n v="0"/>
    <n v="0.85000000000000009"/>
    <n v="0"/>
    <n v="8942.5"/>
    <n v="0"/>
    <n v="1.6879874319699267E-2"/>
    <n v="0.33759748639398535"/>
    <n v="0.33759748639398535"/>
    <n v="0"/>
  </r>
  <r>
    <s v="教培"/>
    <s v="素质教育"/>
    <x v="14"/>
    <x v="3"/>
    <s v="C学历提升"/>
    <x v="4"/>
    <x v="303"/>
    <x v="1"/>
    <n v="27"/>
    <n v="0"/>
    <n v="0.54"/>
    <n v="0"/>
    <n v="0"/>
    <n v="0"/>
    <n v="0"/>
    <n v="0.1"/>
    <n v="0"/>
    <n v="0.85000000000000009"/>
    <n v="0"/>
    <n v="8942.5"/>
    <n v="0"/>
    <n v="1.6879874319699267E-2"/>
    <n v="0.45575660663188022"/>
    <n v="0.45575660663188022"/>
    <n v="0"/>
  </r>
  <r>
    <s v="教培"/>
    <s v="素质教育"/>
    <x v="14"/>
    <x v="3"/>
    <s v="C学历提升"/>
    <x v="8"/>
    <x v="304"/>
    <x v="0"/>
    <n v="256"/>
    <n v="2"/>
    <n v="0.54"/>
    <n v="0.01"/>
    <n v="50"/>
    <n v="2"/>
    <n v="0.04"/>
    <n v="0.1"/>
    <n v="5"/>
    <n v="0.85000000000000009"/>
    <n v="4.6117647058823525"/>
    <n v="8942.5"/>
    <n v="41240.705882352937"/>
    <n v="1.6879874319699267E-2"/>
    <n v="4.3212478258430123"/>
    <n v="3.4012478258430123"/>
    <n v="16"/>
  </r>
  <r>
    <s v="教培"/>
    <s v="素质教育"/>
    <x v="14"/>
    <x v="3"/>
    <s v="C学历提升"/>
    <x v="24"/>
    <x v="305"/>
    <x v="1"/>
    <n v="274"/>
    <n v="1"/>
    <n v="0.54"/>
    <n v="0"/>
    <n v="45"/>
    <n v="1"/>
    <n v="0.02"/>
    <n v="0.1"/>
    <n v="4.5"/>
    <n v="0.85000000000000009"/>
    <n v="4.6588235294117641"/>
    <n v="8942.5"/>
    <n v="41661.529411764699"/>
    <n v="1.6879874319699267E-2"/>
    <n v="4.6250855635975991"/>
    <n v="4.1650855635975992"/>
    <n v="18"/>
  </r>
  <r>
    <s v="教培"/>
    <s v="素质教育"/>
    <x v="14"/>
    <x v="3"/>
    <s v="C学历提升"/>
    <x v="29"/>
    <x v="306"/>
    <x v="1"/>
    <n v="41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69207484710766998"/>
    <n v="0.69207484710766998"/>
    <n v="0"/>
  </r>
  <r>
    <s v="教培"/>
    <s v="素质教育"/>
    <x v="14"/>
    <x v="3"/>
    <s v="C学历提升"/>
    <x v="13"/>
    <x v="307"/>
    <x v="1"/>
    <n v="79"/>
    <n v="0"/>
    <n v="0.54"/>
    <n v="0"/>
    <n v="16"/>
    <n v="0"/>
    <n v="0"/>
    <n v="0.1"/>
    <n v="1.6"/>
    <n v="0.85000000000000009"/>
    <n v="1.8823529411764706"/>
    <n v="8942.5"/>
    <n v="16832.941176470587"/>
    <n v="1.6879874319699267E-2"/>
    <n v="1.333510071256242"/>
    <n v="1.333510071256242"/>
    <n v="0"/>
  </r>
  <r>
    <s v="教培"/>
    <s v="素质教育"/>
    <x v="14"/>
    <x v="3"/>
    <s v="C学历提升"/>
    <x v="4"/>
    <x v="308"/>
    <x v="1"/>
    <n v="65"/>
    <n v="2"/>
    <n v="0.54"/>
    <n v="0.03"/>
    <n v="5"/>
    <n v="2"/>
    <n v="0.4"/>
    <n v="0.1"/>
    <n v="2"/>
    <n v="0.85000000000000009"/>
    <n v="1.0823529411764703"/>
    <n v="8942.5"/>
    <n v="9678.9411764705856"/>
    <n v="1.6879874319699267E-2"/>
    <n v="1.0971918307804522"/>
    <n v="1.08"/>
    <n v="3"/>
  </r>
  <r>
    <s v="教培"/>
    <s v="素质教育"/>
    <x v="14"/>
    <x v="3"/>
    <s v="C学历提升"/>
    <x v="23"/>
    <x v="309"/>
    <x v="1"/>
    <n v="260"/>
    <n v="2"/>
    <n v="0.54"/>
    <n v="0.01"/>
    <n v="19"/>
    <n v="2"/>
    <n v="0.11"/>
    <n v="0.1"/>
    <n v="2"/>
    <n v="0.85000000000000009"/>
    <n v="1.0823529411764703"/>
    <n v="8942.5"/>
    <n v="9678.9411764705856"/>
    <n v="1.6879874319699267E-2"/>
    <n v="4.3887673231218089"/>
    <n v="3.468767323121809"/>
    <n v="17"/>
  </r>
  <r>
    <s v="教培"/>
    <s v="素质教育"/>
    <x v="14"/>
    <x v="3"/>
    <s v="C学历提升"/>
    <x v="2"/>
    <x v="310"/>
    <x v="1"/>
    <n v="149"/>
    <n v="3"/>
    <n v="0.54"/>
    <n v="0.02"/>
    <n v="9"/>
    <n v="2"/>
    <n v="0.22"/>
    <n v="0.1"/>
    <n v="2"/>
    <n v="0.85000000000000009"/>
    <n v="1.0823529411764703"/>
    <n v="8942.5"/>
    <n v="9678.9411764705856"/>
    <n v="1.6879874319699267E-2"/>
    <n v="2.5151012736351905"/>
    <n v="1.62"/>
    <n v="1"/>
  </r>
  <r>
    <s v="教培"/>
    <s v="素质教育"/>
    <x v="14"/>
    <x v="3"/>
    <s v="C学历提升"/>
    <x v="12"/>
    <x v="311"/>
    <x v="0"/>
    <n v="7"/>
    <n v="0"/>
    <n v="0.54"/>
    <n v="0"/>
    <n v="0"/>
    <n v="0"/>
    <n v="0"/>
    <n v="0.1"/>
    <n v="0"/>
    <n v="0.85000000000000009"/>
    <n v="0"/>
    <n v="8942.5"/>
    <n v="0"/>
    <n v="1.6879874319699267E-2"/>
    <n v="0.11815912023789486"/>
    <n v="0.11815912023789486"/>
    <n v="0"/>
  </r>
  <r>
    <s v="教培"/>
    <s v="素质教育"/>
    <x v="14"/>
    <x v="3"/>
    <s v="C学历提升"/>
    <x v="29"/>
    <x v="312"/>
    <x v="1"/>
    <n v="66"/>
    <n v="0"/>
    <n v="0.54"/>
    <n v="0"/>
    <n v="0"/>
    <n v="0"/>
    <n v="0"/>
    <n v="0.1"/>
    <n v="0"/>
    <n v="0.85000000000000009"/>
    <n v="0"/>
    <n v="8942.5"/>
    <n v="0"/>
    <n v="1.6879874319699267E-2"/>
    <n v="1.1140717051001516"/>
    <n v="1.1140717051001516"/>
    <n v="3"/>
  </r>
  <r>
    <s v="教培"/>
    <s v="素质教育"/>
    <x v="14"/>
    <x v="3"/>
    <s v="C学历提升"/>
    <x v="24"/>
    <x v="313"/>
    <x v="1"/>
    <n v="147"/>
    <n v="0"/>
    <n v="0.54"/>
    <n v="0"/>
    <n v="39"/>
    <n v="0"/>
    <n v="0"/>
    <n v="0.1"/>
    <n v="3.9000000000000004"/>
    <n v="0.85000000000000009"/>
    <n v="4.5882352941176467"/>
    <n v="8942.5"/>
    <n v="41030.294117647056"/>
    <n v="1.6879874319699267E-2"/>
    <n v="2.4813415249957922"/>
    <n v="2.4813415249957922"/>
    <n v="2"/>
  </r>
  <r>
    <s v="教培"/>
    <s v="素质教育"/>
    <x v="14"/>
    <x v="3"/>
    <s v="C学历提升"/>
    <x v="4"/>
    <x v="314"/>
    <x v="1"/>
    <n v="27"/>
    <n v="0"/>
    <n v="0.54"/>
    <n v="0"/>
    <n v="0"/>
    <n v="0"/>
    <n v="0"/>
    <n v="0.1"/>
    <n v="0"/>
    <n v="0.85000000000000009"/>
    <n v="0"/>
    <n v="8942.5"/>
    <n v="0"/>
    <n v="1.6879874319699267E-2"/>
    <n v="0.45575660663188022"/>
    <n v="0.45575660663188022"/>
    <n v="1"/>
  </r>
  <r>
    <s v="教培"/>
    <s v="素质教育"/>
    <x v="14"/>
    <x v="3"/>
    <s v="C学历提升"/>
    <x v="27"/>
    <x v="315"/>
    <x v="1"/>
    <n v="177"/>
    <n v="1"/>
    <n v="0.54"/>
    <n v="0.01"/>
    <n v="18"/>
    <n v="1"/>
    <n v="0.06"/>
    <n v="0.1"/>
    <n v="1.8"/>
    <n v="0.85000000000000009"/>
    <n v="1.4823529411764704"/>
    <n v="8942.5"/>
    <n v="13255.941176470587"/>
    <n v="1.6879874319699267E-2"/>
    <n v="2.98773775458677"/>
    <n v="2.5277377545867701"/>
    <n v="1"/>
  </r>
  <r>
    <s v="教培"/>
    <s v="素质教育"/>
    <x v="14"/>
    <x v="3"/>
    <s v="C学历提升"/>
    <x v="26"/>
    <x v="316"/>
    <x v="1"/>
    <n v="357"/>
    <n v="1"/>
    <n v="0.54"/>
    <n v="0"/>
    <n v="49"/>
    <n v="1"/>
    <n v="0.02"/>
    <n v="0.1"/>
    <n v="4.9000000000000004"/>
    <n v="0.85000000000000009"/>
    <n v="5.1294117647058819"/>
    <n v="8942.5"/>
    <n v="45869.76470588235"/>
    <n v="1.6879874319699267E-2"/>
    <n v="6.0261151321326381"/>
    <n v="5.5661151321326381"/>
    <n v="40"/>
  </r>
  <r>
    <s v="教培"/>
    <s v="素质教育"/>
    <x v="14"/>
    <x v="3"/>
    <s v="C学历提升"/>
    <x v="30"/>
    <x v="317"/>
    <x v="2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26"/>
    <x v="318"/>
    <x v="1"/>
    <n v="516"/>
    <n v="1"/>
    <n v="0.54"/>
    <n v="0"/>
    <n v="84"/>
    <n v="1"/>
    <n v="0.01"/>
    <n v="0.1"/>
    <n v="8.4"/>
    <n v="0.85000000000000009"/>
    <n v="9.2470588235294109"/>
    <n v="8942.5"/>
    <n v="82691.823529411762"/>
    <n v="1.6879874319699267E-2"/>
    <n v="8.7100151489648212"/>
    <n v="8.2500151489648204"/>
    <n v="28"/>
  </r>
  <r>
    <s v="教培"/>
    <s v="素质教育"/>
    <x v="14"/>
    <x v="3"/>
    <s v="C学历提升"/>
    <x v="18"/>
    <x v="319"/>
    <x v="0"/>
    <n v="158"/>
    <n v="0"/>
    <n v="0.54"/>
    <n v="0"/>
    <n v="12"/>
    <n v="0"/>
    <n v="0"/>
    <n v="0.1"/>
    <n v="1.2000000000000002"/>
    <n v="0.85000000000000009"/>
    <n v="1.411764705882353"/>
    <n v="8942.5"/>
    <n v="12624.705882352942"/>
    <n v="1.6879874319699267E-2"/>
    <n v="2.667020142512484"/>
    <n v="2.667020142512484"/>
    <n v="1"/>
  </r>
  <r>
    <s v="教培"/>
    <s v="素质教育"/>
    <x v="14"/>
    <x v="3"/>
    <s v="C学历提升"/>
    <x v="18"/>
    <x v="320"/>
    <x v="0"/>
    <n v="91"/>
    <n v="0"/>
    <n v="0.54"/>
    <n v="0"/>
    <n v="17"/>
    <n v="0"/>
    <n v="0"/>
    <n v="0.1"/>
    <n v="1.7000000000000002"/>
    <n v="0.85000000000000009"/>
    <n v="2"/>
    <n v="8942.5"/>
    <n v="17885"/>
    <n v="1.6879874319699267E-2"/>
    <n v="1.5360685630926332"/>
    <n v="1.5360685630926332"/>
    <n v="5"/>
  </r>
  <r>
    <s v="教培"/>
    <s v="素质教育"/>
    <x v="14"/>
    <x v="3"/>
    <s v="C学历提升"/>
    <x v="24"/>
    <x v="321"/>
    <x v="1"/>
    <n v="92"/>
    <n v="1"/>
    <n v="0.54"/>
    <n v="0.01"/>
    <n v="25"/>
    <n v="0"/>
    <n v="0"/>
    <n v="0.1"/>
    <n v="2.5"/>
    <n v="0.85000000000000009"/>
    <n v="2.9411764705882351"/>
    <n v="8942.5"/>
    <n v="26301.470588235294"/>
    <n v="1.6879874319699267E-2"/>
    <n v="1.5529484374123326"/>
    <n v="1.0929484374123326"/>
    <n v="0"/>
  </r>
  <r>
    <s v="教培"/>
    <s v="素质教育"/>
    <x v="14"/>
    <x v="3"/>
    <s v="C学历提升"/>
    <x v="6"/>
    <x v="322"/>
    <x v="0"/>
    <n v="17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0.28695786343488755"/>
    <n v="0.28695786343488755"/>
    <n v="0"/>
  </r>
  <r>
    <s v="教培"/>
    <s v="素质教育"/>
    <x v="14"/>
    <x v="3"/>
    <s v="C学历提升"/>
    <x v="22"/>
    <x v="323"/>
    <x v="1"/>
    <n v="35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59079560118947438"/>
    <n v="0.59079560118947438"/>
    <n v="0"/>
  </r>
  <r>
    <s v="教培"/>
    <s v="素质教育"/>
    <x v="14"/>
    <x v="3"/>
    <s v="C学历提升"/>
    <x v="5"/>
    <x v="324"/>
    <x v="0"/>
    <n v="204"/>
    <n v="3"/>
    <n v="0.54"/>
    <n v="0.01"/>
    <n v="33"/>
    <n v="2"/>
    <n v="0.06"/>
    <n v="0.1"/>
    <n v="3.3000000000000003"/>
    <n v="0.85000000000000009"/>
    <n v="2.611764705882353"/>
    <n v="8942.5"/>
    <n v="23355.705882352941"/>
    <n v="1.6879874319699267E-2"/>
    <n v="3.4434943612186504"/>
    <n v="2.0634943612186505"/>
    <n v="4"/>
  </r>
  <r>
    <s v="教培"/>
    <s v="素质教育"/>
    <x v="14"/>
    <x v="3"/>
    <s v="C学历提升"/>
    <x v="22"/>
    <x v="325"/>
    <x v="1"/>
    <n v="13"/>
    <n v="0"/>
    <n v="0.54"/>
    <n v="0"/>
    <n v="0"/>
    <n v="0"/>
    <n v="0"/>
    <n v="0.1"/>
    <n v="0"/>
    <n v="0.85000000000000009"/>
    <n v="0"/>
    <n v="8942.5"/>
    <n v="0"/>
    <n v="1.6879874319699267E-2"/>
    <n v="0.21943836615609047"/>
    <n v="0.21943836615609047"/>
    <n v="2"/>
  </r>
  <r>
    <s v="教培"/>
    <s v="素质教育"/>
    <x v="14"/>
    <x v="3"/>
    <s v="C学历提升"/>
    <x v="7"/>
    <x v="326"/>
    <x v="0"/>
    <n v="23"/>
    <n v="0"/>
    <n v="0.54"/>
    <n v="0"/>
    <n v="0"/>
    <n v="0"/>
    <n v="0"/>
    <n v="0.1"/>
    <n v="0"/>
    <n v="0.85000000000000009"/>
    <n v="0"/>
    <n v="8942.5"/>
    <n v="0"/>
    <n v="1.6879874319699267E-2"/>
    <n v="0.38823710935308314"/>
    <n v="0.38823710935308314"/>
    <n v="0"/>
  </r>
  <r>
    <s v="教培"/>
    <s v="素质教育"/>
    <x v="14"/>
    <x v="3"/>
    <s v="C学历提升"/>
    <x v="13"/>
    <x v="327"/>
    <x v="1"/>
    <n v="105"/>
    <n v="0"/>
    <n v="0.54"/>
    <n v="0"/>
    <n v="19"/>
    <n v="0"/>
    <n v="0"/>
    <n v="0.1"/>
    <n v="1.9000000000000001"/>
    <n v="0.85000000000000009"/>
    <n v="2.2352941176470589"/>
    <n v="8942.5"/>
    <n v="19989.117647058825"/>
    <n v="1.6879874319699267E-2"/>
    <n v="1.7723868035684229"/>
    <n v="1.7723868035684229"/>
    <n v="2"/>
  </r>
  <r>
    <s v="教培"/>
    <s v="素质教育"/>
    <x v="14"/>
    <x v="3"/>
    <s v="C学历提升"/>
    <x v="25"/>
    <x v="328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27"/>
    <x v="329"/>
    <x v="1"/>
    <n v="58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0.97903271054255747"/>
    <n v="0.97903271054255747"/>
    <n v="0"/>
  </r>
  <r>
    <s v="教培"/>
    <s v="素质教育"/>
    <x v="14"/>
    <x v="3"/>
    <s v="C学历提升"/>
    <x v="15"/>
    <x v="330"/>
    <x v="1"/>
    <n v="12"/>
    <n v="1"/>
    <n v="0.54"/>
    <n v="0.08"/>
    <n v="0"/>
    <n v="0"/>
    <n v="0"/>
    <n v="0.1"/>
    <n v="0"/>
    <n v="0.85000000000000009"/>
    <n v="0"/>
    <n v="8942.5"/>
    <n v="0"/>
    <n v="1.6879874319699267E-2"/>
    <n v="0.20255849183639119"/>
    <n v="0.54"/>
    <n v="0"/>
  </r>
  <r>
    <s v="教培"/>
    <s v="素质教育"/>
    <x v="14"/>
    <x v="3"/>
    <s v="C学历提升"/>
    <x v="10"/>
    <x v="331"/>
    <x v="0"/>
    <n v="28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47263648095157945"/>
    <n v="0.47263648095157945"/>
    <n v="0"/>
  </r>
  <r>
    <s v="教培"/>
    <s v="素质教育"/>
    <x v="14"/>
    <x v="3"/>
    <s v="C学历提升"/>
    <x v="21"/>
    <x v="332"/>
    <x v="1"/>
    <n v="199"/>
    <n v="2"/>
    <n v="0.54"/>
    <n v="0.01"/>
    <n v="65"/>
    <n v="2"/>
    <n v="0.03"/>
    <n v="0.1"/>
    <n v="6.5"/>
    <n v="0.85000000000000009"/>
    <n v="6.3764705882352937"/>
    <n v="8942.5"/>
    <n v="57021.588235294112"/>
    <n v="1.6879874319699267E-2"/>
    <n v="3.3590949896201541"/>
    <n v="2.4390949896201541"/>
    <n v="0"/>
  </r>
  <r>
    <s v="教培"/>
    <s v="素质教育"/>
    <x v="14"/>
    <x v="3"/>
    <s v="C学历提升"/>
    <x v="24"/>
    <x v="333"/>
    <x v="1"/>
    <n v="44"/>
    <n v="0"/>
    <n v="0.54"/>
    <n v="0"/>
    <n v="11"/>
    <n v="0"/>
    <n v="0"/>
    <n v="0.1"/>
    <n v="1.1000000000000001"/>
    <n v="0.85000000000000009"/>
    <n v="1.2941176470588236"/>
    <n v="8942.5"/>
    <n v="11572.64705882353"/>
    <n v="1.6879874319699267E-2"/>
    <n v="0.74271447006676772"/>
    <n v="0.74271447006676772"/>
    <n v="3"/>
  </r>
  <r>
    <s v="教培"/>
    <s v="素质教育"/>
    <x v="14"/>
    <x v="3"/>
    <s v="C学历提升"/>
    <x v="13"/>
    <x v="334"/>
    <x v="1"/>
    <n v="194"/>
    <n v="3"/>
    <n v="0.54"/>
    <n v="0.02"/>
    <n v="21"/>
    <n v="3"/>
    <n v="0.14000000000000001"/>
    <n v="0.1"/>
    <n v="3"/>
    <n v="0.85000000000000009"/>
    <n v="1.6235294117647057"/>
    <n v="8942.5"/>
    <n v="14518.411764705881"/>
    <n v="1.6879874319699267E-2"/>
    <n v="3.2746956180216578"/>
    <n v="1.8946956180216579"/>
    <n v="15"/>
  </r>
  <r>
    <s v="教培"/>
    <s v="素质教育"/>
    <x v="14"/>
    <x v="3"/>
    <s v="C学历提升"/>
    <x v="2"/>
    <x v="335"/>
    <x v="1"/>
    <n v="113"/>
    <n v="1"/>
    <n v="0.54"/>
    <n v="0.01"/>
    <n v="12"/>
    <n v="1"/>
    <n v="0.08"/>
    <n v="0.1"/>
    <n v="1.2000000000000002"/>
    <n v="0.85000000000000009"/>
    <n v="0.77647058823529425"/>
    <n v="8942.5"/>
    <n v="6943.5882352941189"/>
    <n v="1.6879874319699267E-2"/>
    <n v="1.9074257981260172"/>
    <n v="1.4474257981260172"/>
    <n v="0"/>
  </r>
  <r>
    <s v="教培"/>
    <s v="素质教育"/>
    <x v="14"/>
    <x v="3"/>
    <s v="C学历提升"/>
    <x v="29"/>
    <x v="336"/>
    <x v="1"/>
    <n v="683"/>
    <n v="24"/>
    <n v="0.54"/>
    <n v="0.04"/>
    <n v="245"/>
    <n v="22"/>
    <n v="0.09"/>
    <n v="0.1"/>
    <n v="24.5"/>
    <n v="0.85000000000000009"/>
    <n v="14.847058823529409"/>
    <n v="8942.5"/>
    <n v="132769.82352941175"/>
    <n v="1.6879874319699267E-2"/>
    <n v="11.5289541603546"/>
    <n v="12.96"/>
    <n v="20"/>
  </r>
  <r>
    <s v="教培"/>
    <s v="素质教育"/>
    <x v="14"/>
    <x v="3"/>
    <s v="C学历提升"/>
    <x v="23"/>
    <x v="337"/>
    <x v="1"/>
    <n v="201"/>
    <n v="0"/>
    <n v="0.54"/>
    <n v="0"/>
    <n v="57"/>
    <n v="0"/>
    <n v="0"/>
    <n v="0.1"/>
    <n v="5.7"/>
    <n v="0.85000000000000009"/>
    <n v="6.7058823529411757"/>
    <n v="8942.5"/>
    <n v="59967.352941176461"/>
    <n v="1.6879874319699267E-2"/>
    <n v="3.3928547382595524"/>
    <n v="3.3928547382595524"/>
    <n v="22"/>
  </r>
  <r>
    <s v="教培"/>
    <s v="素质教育"/>
    <x v="14"/>
    <x v="3"/>
    <s v="C学历提升"/>
    <x v="13"/>
    <x v="338"/>
    <x v="1"/>
    <n v="112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1.8905459238063178"/>
    <n v="1.8905459238063178"/>
    <n v="6"/>
  </r>
  <r>
    <s v="教培"/>
    <s v="素质教育"/>
    <x v="14"/>
    <x v="3"/>
    <s v="C学历提升"/>
    <x v="10"/>
    <x v="339"/>
    <x v="0"/>
    <n v="193"/>
    <n v="1"/>
    <n v="0.54"/>
    <n v="0.01"/>
    <n v="18"/>
    <n v="1"/>
    <n v="0.06"/>
    <n v="0.1"/>
    <n v="1.8"/>
    <n v="0.85000000000000009"/>
    <n v="1.4823529411764704"/>
    <n v="8942.5"/>
    <n v="13255.941176470587"/>
    <n v="1.6879874319699267E-2"/>
    <n v="3.2578157437019586"/>
    <n v="2.7978157437019586"/>
    <n v="26"/>
  </r>
  <r>
    <s v="教培"/>
    <s v="素质教育"/>
    <x v="14"/>
    <x v="3"/>
    <s v="C学历提升"/>
    <x v="7"/>
    <x v="340"/>
    <x v="0"/>
    <n v="9"/>
    <n v="0"/>
    <n v="0.54"/>
    <n v="0"/>
    <n v="0"/>
    <n v="0"/>
    <n v="0"/>
    <n v="0.1"/>
    <n v="0"/>
    <n v="0.85000000000000009"/>
    <n v="0"/>
    <n v="8942.5"/>
    <n v="0"/>
    <n v="1.6879874319699267E-2"/>
    <n v="0.15191886887729339"/>
    <n v="0.15191886887729339"/>
    <n v="0"/>
  </r>
  <r>
    <s v="教培"/>
    <s v="素质教育"/>
    <x v="14"/>
    <x v="3"/>
    <s v="C学历提升"/>
    <x v="3"/>
    <x v="341"/>
    <x v="0"/>
    <n v="50"/>
    <n v="0"/>
    <n v="0.54"/>
    <n v="0"/>
    <n v="0"/>
    <n v="0"/>
    <n v="0"/>
    <n v="0.1"/>
    <n v="0"/>
    <n v="0.85000000000000009"/>
    <n v="0"/>
    <n v="8942.5"/>
    <n v="0"/>
    <n v="1.6879874319699267E-2"/>
    <n v="0.84399371598496331"/>
    <n v="0.84399371598496331"/>
    <n v="3"/>
  </r>
  <r>
    <s v="教培"/>
    <s v="素质教育"/>
    <x v="14"/>
    <x v="3"/>
    <s v="C学历提升"/>
    <x v="23"/>
    <x v="342"/>
    <x v="1"/>
    <n v="46"/>
    <n v="1"/>
    <n v="0.54"/>
    <n v="0.02"/>
    <n v="5"/>
    <n v="0"/>
    <n v="0"/>
    <n v="0.1"/>
    <n v="0.5"/>
    <n v="0.85000000000000009"/>
    <n v="0.58823529411764697"/>
    <n v="8942.5"/>
    <n v="5260.2941176470576"/>
    <n v="1.6879874319699267E-2"/>
    <n v="0.77647421870616629"/>
    <n v="0.54"/>
    <n v="3"/>
  </r>
  <r>
    <s v="教培"/>
    <s v="素质教育"/>
    <x v="14"/>
    <x v="3"/>
    <s v="C学历提升"/>
    <x v="25"/>
    <x v="343"/>
    <x v="1"/>
    <n v="50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84399371598496331"/>
    <n v="0.84399371598496331"/>
    <n v="2"/>
  </r>
  <r>
    <s v="教培"/>
    <s v="素质教育"/>
    <x v="14"/>
    <x v="3"/>
    <s v="C学历提升"/>
    <x v="25"/>
    <x v="344"/>
    <x v="1"/>
    <n v="7"/>
    <n v="0"/>
    <n v="0.54"/>
    <n v="0"/>
    <n v="0"/>
    <n v="0"/>
    <n v="0"/>
    <n v="0.1"/>
    <n v="0"/>
    <n v="0.85000000000000009"/>
    <n v="0"/>
    <n v="8942.5"/>
    <n v="0"/>
    <n v="1.6879874319699267E-2"/>
    <n v="0.11815912023789486"/>
    <n v="0.11815912023789486"/>
    <n v="0"/>
  </r>
  <r>
    <s v="教培"/>
    <s v="素质教育"/>
    <x v="14"/>
    <x v="3"/>
    <s v="C学历提升"/>
    <x v="4"/>
    <x v="345"/>
    <x v="1"/>
    <n v="4"/>
    <n v="0"/>
    <n v="0.54"/>
    <n v="0"/>
    <n v="0"/>
    <n v="0"/>
    <n v="0"/>
    <n v="0.1"/>
    <n v="0"/>
    <n v="0.85000000000000009"/>
    <n v="0"/>
    <n v="8942.5"/>
    <n v="0"/>
    <n v="1.6879874319699267E-2"/>
    <n v="6.7519497278797067E-2"/>
    <n v="6.7519497278797067E-2"/>
    <n v="0"/>
  </r>
  <r>
    <s v="教培"/>
    <s v="素质教育"/>
    <x v="14"/>
    <x v="3"/>
    <s v="C学历提升"/>
    <x v="24"/>
    <x v="346"/>
    <x v="1"/>
    <n v="8"/>
    <n v="0"/>
    <n v="0.54"/>
    <n v="0"/>
    <n v="0"/>
    <n v="0"/>
    <n v="0"/>
    <n v="0.1"/>
    <n v="0"/>
    <n v="0.85000000000000009"/>
    <n v="0"/>
    <n v="8942.5"/>
    <n v="0"/>
    <n v="1.6879874319699267E-2"/>
    <n v="0.13503899455759413"/>
    <n v="0.13503899455759413"/>
    <n v="1"/>
  </r>
  <r>
    <s v="教培"/>
    <s v="素质教育"/>
    <x v="14"/>
    <x v="3"/>
    <s v="C学历提升"/>
    <x v="25"/>
    <x v="347"/>
    <x v="1"/>
    <n v="9"/>
    <n v="0"/>
    <n v="0.54"/>
    <n v="0"/>
    <n v="0"/>
    <n v="0"/>
    <n v="0"/>
    <n v="0.1"/>
    <n v="0"/>
    <n v="0.85000000000000009"/>
    <n v="0"/>
    <n v="8942.5"/>
    <n v="0"/>
    <n v="1.6879874319699267E-2"/>
    <n v="0.15191886887729339"/>
    <n v="0.15191886887729339"/>
    <n v="0"/>
  </r>
  <r>
    <s v="教培"/>
    <s v="素质教育"/>
    <x v="14"/>
    <x v="3"/>
    <s v="C学历提升"/>
    <x v="30"/>
    <x v="348"/>
    <x v="2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22"/>
    <x v="349"/>
    <x v="1"/>
    <n v="41"/>
    <n v="0"/>
    <n v="0.54"/>
    <n v="0"/>
    <n v="0"/>
    <n v="0"/>
    <n v="0"/>
    <n v="0.1"/>
    <n v="0"/>
    <n v="0.85000000000000009"/>
    <n v="0"/>
    <n v="8942.5"/>
    <n v="0"/>
    <n v="1.6879874319699267E-2"/>
    <n v="0.69207484710766998"/>
    <n v="0.69207484710766998"/>
    <n v="0"/>
  </r>
  <r>
    <s v="教培"/>
    <s v="素质教育"/>
    <x v="14"/>
    <x v="3"/>
    <s v="C学历提升"/>
    <x v="20"/>
    <x v="350"/>
    <x v="0"/>
    <n v="8"/>
    <n v="0"/>
    <n v="0.54"/>
    <n v="0"/>
    <n v="0"/>
    <n v="0"/>
    <n v="0"/>
    <n v="0.1"/>
    <n v="0"/>
    <n v="0.85000000000000009"/>
    <n v="0"/>
    <n v="8942.5"/>
    <n v="0"/>
    <n v="1.6879874319699267E-2"/>
    <n v="0.13503899455759413"/>
    <n v="0.13503899455759413"/>
    <n v="0"/>
  </r>
  <r>
    <s v="教培"/>
    <s v="素质教育"/>
    <x v="14"/>
    <x v="3"/>
    <s v="C学历提升"/>
    <x v="6"/>
    <x v="351"/>
    <x v="0"/>
    <n v="31"/>
    <n v="0"/>
    <n v="0.54"/>
    <n v="0"/>
    <n v="1"/>
    <n v="0"/>
    <n v="0"/>
    <n v="0.1"/>
    <n v="0.1"/>
    <n v="0.85000000000000009"/>
    <n v="0.11764705882352941"/>
    <n v="8942.5"/>
    <n v="1052.0588235294117"/>
    <n v="1.6879874319699267E-2"/>
    <n v="0.52327610391067725"/>
    <n v="0.52327610391067725"/>
    <n v="1"/>
  </r>
  <r>
    <s v="教培"/>
    <s v="素质教育"/>
    <x v="14"/>
    <x v="3"/>
    <s v="C学历提升"/>
    <x v="4"/>
    <x v="352"/>
    <x v="1"/>
    <n v="21"/>
    <n v="0"/>
    <n v="0.54"/>
    <n v="0"/>
    <n v="0"/>
    <n v="0"/>
    <n v="0"/>
    <n v="0.1"/>
    <n v="0"/>
    <n v="0.85000000000000009"/>
    <n v="0"/>
    <n v="8942.5"/>
    <n v="0"/>
    <n v="1.6879874319699267E-2"/>
    <n v="0.35447736071368457"/>
    <n v="0.35447736071368457"/>
    <n v="0"/>
  </r>
  <r>
    <s v="教培"/>
    <s v="素质教育"/>
    <x v="14"/>
    <x v="3"/>
    <s v="C学历提升"/>
    <x v="13"/>
    <x v="353"/>
    <x v="1"/>
    <n v="219"/>
    <n v="0"/>
    <n v="0.54"/>
    <n v="0"/>
    <n v="16"/>
    <n v="0"/>
    <n v="0"/>
    <n v="0.1"/>
    <n v="1.6"/>
    <n v="0.85000000000000009"/>
    <n v="1.8823529411764706"/>
    <n v="8942.5"/>
    <n v="16832.941176470587"/>
    <n v="1.6879874319699267E-2"/>
    <n v="3.6966924760141393"/>
    <n v="3.6966924760141393"/>
    <n v="29"/>
  </r>
  <r>
    <s v="教培"/>
    <s v="素质教育"/>
    <x v="14"/>
    <x v="3"/>
    <s v="C学历提升"/>
    <x v="3"/>
    <x v="354"/>
    <x v="0"/>
    <n v="60"/>
    <n v="1"/>
    <n v="0.54"/>
    <n v="0.02"/>
    <n v="0"/>
    <n v="0"/>
    <n v="0"/>
    <n v="0.1"/>
    <n v="0"/>
    <n v="0.85000000000000009"/>
    <n v="0"/>
    <n v="8942.5"/>
    <n v="0"/>
    <n v="1.6879874319699267E-2"/>
    <n v="1.0127924591819559"/>
    <n v="0.55279245918195596"/>
    <n v="1"/>
  </r>
  <r>
    <s v="教培"/>
    <s v="素质教育"/>
    <x v="14"/>
    <x v="3"/>
    <s v="C学历提升"/>
    <x v="33"/>
    <x v="355"/>
    <x v="2"/>
    <n v="210"/>
    <n v="0"/>
    <n v="0.54"/>
    <n v="0"/>
    <n v="21"/>
    <n v="0"/>
    <n v="0"/>
    <n v="0.1"/>
    <n v="2.1"/>
    <n v="0.85000000000000009"/>
    <n v="2.4705882352941173"/>
    <n v="8942.5"/>
    <n v="22093.235294117643"/>
    <n v="1.6879874319699267E-2"/>
    <n v="3.5447736071368459"/>
    <n v="3.5447736071368459"/>
    <n v="0"/>
  </r>
  <r>
    <s v="教培"/>
    <s v="素质教育"/>
    <x v="14"/>
    <x v="3"/>
    <s v="C学历提升"/>
    <x v="10"/>
    <x v="356"/>
    <x v="0"/>
    <n v="98"/>
    <n v="2"/>
    <n v="0.54"/>
    <n v="0.02"/>
    <n v="11"/>
    <n v="1"/>
    <n v="0.09"/>
    <n v="0.1"/>
    <n v="1.1000000000000001"/>
    <n v="0.85000000000000009"/>
    <n v="0.6588235294117647"/>
    <n v="8942.5"/>
    <n v="5891.5294117647054"/>
    <n v="1.6879874319699267E-2"/>
    <n v="1.6542276833305281"/>
    <n v="1.08"/>
    <n v="7"/>
  </r>
  <r>
    <s v="教培"/>
    <s v="素质教育"/>
    <x v="14"/>
    <x v="3"/>
    <s v="C学历提升"/>
    <x v="16"/>
    <x v="357"/>
    <x v="1"/>
    <n v="210"/>
    <n v="0"/>
    <n v="0.54"/>
    <n v="0"/>
    <n v="20"/>
    <n v="0"/>
    <n v="0"/>
    <n v="0.1"/>
    <n v="2"/>
    <n v="0.85000000000000009"/>
    <n v="2.3529411764705879"/>
    <n v="8942.5"/>
    <n v="21041.176470588231"/>
    <n v="1.6879874319699267E-2"/>
    <n v="3.5447736071368459"/>
    <n v="3.5447736071368459"/>
    <n v="3"/>
  </r>
  <r>
    <s v="教培"/>
    <s v="素质教育"/>
    <x v="14"/>
    <x v="3"/>
    <s v="C学历提升"/>
    <x v="19"/>
    <x v="358"/>
    <x v="1"/>
    <n v="40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67519497278797069"/>
    <n v="0.67519497278797069"/>
    <n v="2"/>
  </r>
  <r>
    <s v="教培"/>
    <s v="素质教育"/>
    <x v="14"/>
    <x v="3"/>
    <s v="C学历提升"/>
    <x v="16"/>
    <x v="359"/>
    <x v="1"/>
    <n v="143"/>
    <n v="0"/>
    <n v="0.54"/>
    <n v="0"/>
    <n v="17"/>
    <n v="0"/>
    <n v="0"/>
    <n v="0.1"/>
    <n v="1.7000000000000002"/>
    <n v="0.85000000000000009"/>
    <n v="2"/>
    <n v="8942.5"/>
    <n v="17885"/>
    <n v="1.6879874319699267E-2"/>
    <n v="2.4138220277169951"/>
    <n v="2.4138220277169951"/>
    <n v="1"/>
  </r>
  <r>
    <s v="教培"/>
    <s v="素质教育"/>
    <x v="14"/>
    <x v="3"/>
    <s v="C学历提升"/>
    <x v="19"/>
    <x v="360"/>
    <x v="1"/>
    <n v="63"/>
    <n v="0"/>
    <n v="0.54"/>
    <n v="0"/>
    <n v="0"/>
    <n v="0"/>
    <n v="0"/>
    <n v="0.1"/>
    <n v="0"/>
    <n v="0.85000000000000009"/>
    <n v="0"/>
    <n v="8942.5"/>
    <n v="0"/>
    <n v="1.6879874319699267E-2"/>
    <n v="1.0634320821410539"/>
    <n v="1.0634320821410539"/>
    <n v="0"/>
  </r>
  <r>
    <s v="教培"/>
    <s v="素质教育"/>
    <x v="14"/>
    <x v="3"/>
    <s v="C学历提升"/>
    <x v="8"/>
    <x v="361"/>
    <x v="0"/>
    <n v="29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0.48951635527127874"/>
    <n v="0.48951635527127874"/>
    <n v="0"/>
  </r>
  <r>
    <s v="教培"/>
    <s v="素质教育"/>
    <x v="14"/>
    <x v="3"/>
    <s v="C学历提升"/>
    <x v="6"/>
    <x v="362"/>
    <x v="0"/>
    <n v="71"/>
    <n v="0"/>
    <n v="0.54"/>
    <n v="0"/>
    <n v="11"/>
    <n v="0"/>
    <n v="0"/>
    <n v="0.1"/>
    <n v="1.1000000000000001"/>
    <n v="0.85000000000000009"/>
    <n v="1.2941176470588236"/>
    <n v="8942.5"/>
    <n v="11572.64705882353"/>
    <n v="1.6879874319699267E-2"/>
    <n v="1.1984710766986479"/>
    <n v="1.1984710766986479"/>
    <n v="0"/>
  </r>
  <r>
    <s v="教培"/>
    <s v="素质教育"/>
    <x v="14"/>
    <x v="3"/>
    <s v="C学历提升"/>
    <x v="31"/>
    <x v="363"/>
    <x v="1"/>
    <n v="0"/>
    <n v="0"/>
    <n v="0.54"/>
    <n v="0"/>
    <n v="0"/>
    <n v="0"/>
    <n v="0"/>
    <n v="0.1"/>
    <n v="0"/>
    <n v="0.85000000000000009"/>
    <n v="0"/>
    <n v="8942.5"/>
    <n v="0"/>
    <n v="1.6879874319699267E-2"/>
    <n v="0"/>
    <n v="0"/>
    <n v="0"/>
  </r>
  <r>
    <s v="教培"/>
    <s v="素质教育"/>
    <x v="14"/>
    <x v="3"/>
    <s v="C学历提升"/>
    <x v="10"/>
    <x v="364"/>
    <x v="0"/>
    <n v="22"/>
    <n v="0"/>
    <n v="0.54"/>
    <n v="0"/>
    <n v="0"/>
    <n v="0"/>
    <n v="0"/>
    <n v="0.1"/>
    <n v="0"/>
    <n v="0.85000000000000009"/>
    <n v="0"/>
    <n v="8942.5"/>
    <n v="0"/>
    <n v="1.6879874319699267E-2"/>
    <n v="0.37135723503338386"/>
    <n v="0.37135723503338386"/>
    <n v="0"/>
  </r>
  <r>
    <s v="教培"/>
    <s v="素质教育"/>
    <x v="14"/>
    <x v="3"/>
    <s v="C学历提升"/>
    <x v="6"/>
    <x v="365"/>
    <x v="0"/>
    <n v="60"/>
    <n v="2"/>
    <n v="0.54"/>
    <n v="0.03"/>
    <n v="4"/>
    <n v="1"/>
    <n v="0.25"/>
    <n v="0.1"/>
    <n v="1"/>
    <n v="0.85000000000000009"/>
    <n v="0.54117647058823515"/>
    <n v="8942.5"/>
    <n v="4839.4705882352928"/>
    <n v="1.6879874319699267E-2"/>
    <n v="1.0127924591819559"/>
    <n v="1.08"/>
    <n v="1"/>
  </r>
  <r>
    <s v="教培"/>
    <s v="素质教育"/>
    <x v="14"/>
    <x v="3"/>
    <s v="C学历提升"/>
    <x v="19"/>
    <x v="366"/>
    <x v="1"/>
    <n v="47"/>
    <n v="0"/>
    <n v="0.54"/>
    <n v="0"/>
    <n v="4"/>
    <n v="0"/>
    <n v="0"/>
    <n v="0.1"/>
    <n v="0.4"/>
    <n v="0.85000000000000009"/>
    <n v="0.47058823529411764"/>
    <n v="8942.5"/>
    <n v="4208.2352941176468"/>
    <n v="1.6879874319699267E-2"/>
    <n v="0.79335409302586557"/>
    <n v="0.79335409302586557"/>
    <n v="0"/>
  </r>
  <r>
    <s v="教培"/>
    <s v="素质教育"/>
    <x v="14"/>
    <x v="3"/>
    <s v="C学历提升"/>
    <x v="27"/>
    <x v="367"/>
    <x v="1"/>
    <n v="42"/>
    <n v="0"/>
    <n v="0.54"/>
    <n v="0"/>
    <n v="9"/>
    <n v="0"/>
    <n v="0"/>
    <n v="0.1"/>
    <n v="0.9"/>
    <n v="0.85000000000000009"/>
    <n v="1.0588235294117647"/>
    <n v="8942.5"/>
    <n v="9468.5294117647063"/>
    <n v="1.6879874319699267E-2"/>
    <n v="0.70895472142736915"/>
    <n v="0.70895472142736915"/>
    <n v="2"/>
  </r>
  <r>
    <s v="教培"/>
    <s v="素质教育"/>
    <x v="14"/>
    <x v="3"/>
    <s v="C学历提升"/>
    <x v="27"/>
    <x v="368"/>
    <x v="1"/>
    <n v="39"/>
    <n v="0"/>
    <n v="0.54"/>
    <n v="0"/>
    <n v="7"/>
    <n v="0"/>
    <n v="0"/>
    <n v="0.1"/>
    <n v="0.70000000000000007"/>
    <n v="0.85000000000000009"/>
    <n v="0.82352941176470584"/>
    <n v="8942.5"/>
    <n v="7364.411764705882"/>
    <n v="1.6879874319699267E-2"/>
    <n v="0.65831509846827141"/>
    <n v="0.65831509846827141"/>
    <n v="1"/>
  </r>
  <r>
    <s v="教培"/>
    <s v="素质教育"/>
    <x v="14"/>
    <x v="3"/>
    <s v="C学历提升"/>
    <x v="27"/>
    <x v="369"/>
    <x v="1"/>
    <n v="85"/>
    <n v="0"/>
    <n v="0.54"/>
    <n v="0"/>
    <n v="6"/>
    <n v="0"/>
    <n v="0"/>
    <n v="0.1"/>
    <n v="0.60000000000000009"/>
    <n v="0.85000000000000009"/>
    <n v="0.70588235294117652"/>
    <n v="8942.5"/>
    <n v="6312.3529411764712"/>
    <n v="1.6879874319699267E-2"/>
    <n v="1.4347893171744377"/>
    <n v="1.4347893171744377"/>
    <n v="0"/>
  </r>
  <r>
    <s v="教培"/>
    <s v="素质教育"/>
    <x v="14"/>
    <x v="3"/>
    <s v="C学历提升"/>
    <x v="19"/>
    <x v="370"/>
    <x v="1"/>
    <n v="168"/>
    <n v="0"/>
    <n v="0.54"/>
    <n v="0"/>
    <n v="32"/>
    <n v="0"/>
    <n v="0"/>
    <n v="0.1"/>
    <n v="3.2"/>
    <n v="0.85000000000000009"/>
    <n v="3.7647058823529411"/>
    <n v="8942.5"/>
    <n v="33665.882352941175"/>
    <n v="1.6879874319699267E-2"/>
    <n v="2.8358188857094766"/>
    <n v="2.8358188857094766"/>
    <n v="5"/>
  </r>
  <r>
    <s v="教培"/>
    <s v="素质教育"/>
    <x v="14"/>
    <x v="3"/>
    <s v="C学历提升"/>
    <x v="9"/>
    <x v="371"/>
    <x v="0"/>
    <n v="52"/>
    <n v="0"/>
    <n v="0.54"/>
    <n v="0"/>
    <n v="5"/>
    <n v="0"/>
    <n v="0"/>
    <n v="0.1"/>
    <n v="0.5"/>
    <n v="0.85000000000000009"/>
    <n v="0.58823529411764697"/>
    <n v="8942.5"/>
    <n v="5260.2941176470576"/>
    <n v="1.6879874319699267E-2"/>
    <n v="0.87775346462436188"/>
    <n v="0.87775346462436188"/>
    <n v="0"/>
  </r>
  <r>
    <s v="教培"/>
    <s v="素质教育"/>
    <x v="15"/>
    <x v="0"/>
    <s v="1S音乐培训"/>
    <x v="0"/>
    <x v="0"/>
    <x v="0"/>
    <n v="1365"/>
    <n v="34"/>
    <n v="0.13900000000000001"/>
    <n v="0.02"/>
    <n v="397"/>
    <n v="34"/>
    <n v="0.09"/>
    <n v="0.35"/>
    <n v="138.94999999999999"/>
    <n v="0.85000000000000009"/>
    <n v="157.91058823529409"/>
    <n v="6350.9999999999991"/>
    <n v="1002890.1458823526"/>
    <n v="1.9195156695156698E-2"/>
    <n v="26.201388888888893"/>
    <n v="4.7260000000000009"/>
    <n v="404"/>
  </r>
  <r>
    <s v="教培"/>
    <s v="素质教育"/>
    <x v="15"/>
    <x v="0"/>
    <s v="1S音乐培训"/>
    <x v="1"/>
    <x v="1"/>
    <x v="1"/>
    <n v="1443"/>
    <n v="15"/>
    <n v="0.13900000000000001"/>
    <n v="0.01"/>
    <n v="535"/>
    <n v="15"/>
    <n v="0.03"/>
    <n v="0.35"/>
    <n v="187.25"/>
    <n v="0.85000000000000009"/>
    <n v="217.84117647058821"/>
    <n v="6350.9999999999991"/>
    <n v="1383509.3117647055"/>
    <n v="1.9195156695156698E-2"/>
    <n v="27.698611111111113"/>
    <n v="14.783611111111114"/>
    <n v="408"/>
  </r>
  <r>
    <s v="教培"/>
    <s v="素质教育"/>
    <x v="15"/>
    <x v="1"/>
    <s v="A音乐培训"/>
    <x v="2"/>
    <x v="2"/>
    <x v="1"/>
    <n v="601"/>
    <n v="7"/>
    <n v="0.13900000000000001"/>
    <n v="0.01"/>
    <n v="241"/>
    <n v="4"/>
    <n v="0.02"/>
    <n v="0.3"/>
    <n v="72.3"/>
    <n v="0.85000000000000009"/>
    <n v="84.404705882352928"/>
    <n v="6898.4999999999991"/>
    <n v="582265.86352941161"/>
    <n v="6.746229073429472E-3"/>
    <n v="4.0544836731311129"/>
    <n v="0.97300000000000009"/>
    <n v="133"/>
  </r>
  <r>
    <s v="教培"/>
    <s v="素质教育"/>
    <x v="15"/>
    <x v="1"/>
    <s v="A音乐培训"/>
    <x v="3"/>
    <x v="3"/>
    <x v="0"/>
    <n v="1163"/>
    <n v="3"/>
    <n v="0.13900000000000001"/>
    <n v="0"/>
    <n v="404"/>
    <n v="3"/>
    <n v="0.01"/>
    <n v="0.3"/>
    <n v="121.19999999999999"/>
    <n v="0.85000000000000009"/>
    <n v="142.0976470588235"/>
    <n v="6898.4999999999991"/>
    <n v="980260.61823529378"/>
    <n v="6.746229073429472E-3"/>
    <n v="7.845864412398476"/>
    <n v="5.2628644123984758"/>
    <n v="178"/>
  </r>
  <r>
    <s v="教培"/>
    <s v="素质教育"/>
    <x v="15"/>
    <x v="1"/>
    <s v="A音乐培训"/>
    <x v="4"/>
    <x v="4"/>
    <x v="1"/>
    <n v="1098"/>
    <n v="4"/>
    <n v="0.13900000000000001"/>
    <n v="0"/>
    <n v="468"/>
    <n v="4"/>
    <n v="0.01"/>
    <n v="0.3"/>
    <n v="140.4"/>
    <n v="0.85000000000000009"/>
    <n v="164.52235294117645"/>
    <n v="6898.4999999999991"/>
    <n v="1134957.4517647056"/>
    <n v="6.746229073429472E-3"/>
    <n v="7.4073595226255602"/>
    <n v="3.9633595226255602"/>
    <n v="226"/>
  </r>
  <r>
    <s v="教培"/>
    <s v="素质教育"/>
    <x v="15"/>
    <x v="1"/>
    <s v="A音乐培训"/>
    <x v="5"/>
    <x v="5"/>
    <x v="0"/>
    <n v="989"/>
    <n v="10"/>
    <n v="0.13900000000000001"/>
    <n v="0.01"/>
    <n v="381"/>
    <n v="10"/>
    <n v="0.03"/>
    <n v="0.3"/>
    <n v="114.3"/>
    <n v="0.85000000000000009"/>
    <n v="132.83529411764704"/>
    <n v="6898.4999999999991"/>
    <n v="916364.27647058794"/>
    <n v="6.746229073429472E-3"/>
    <n v="6.6720205536217474"/>
    <n v="1.3900000000000001"/>
    <n v="183"/>
  </r>
  <r>
    <s v="教培"/>
    <s v="素质教育"/>
    <x v="15"/>
    <x v="1"/>
    <s v="A音乐培训"/>
    <x v="6"/>
    <x v="6"/>
    <x v="0"/>
    <n v="805"/>
    <n v="3"/>
    <n v="0.13900000000000001"/>
    <n v="0"/>
    <n v="246"/>
    <n v="3"/>
    <n v="0.01"/>
    <n v="0.3"/>
    <n v="73.8"/>
    <n v="0.85000000000000009"/>
    <n v="86.33294117647057"/>
    <n v="6898.4999999999991"/>
    <n v="595567.7947058822"/>
    <n v="6.746229073429472E-3"/>
    <n v="5.4307144041107254"/>
    <n v="2.8477144041107252"/>
    <n v="144"/>
  </r>
  <r>
    <s v="教培"/>
    <s v="素质教育"/>
    <x v="15"/>
    <x v="1"/>
    <s v="A音乐培训"/>
    <x v="3"/>
    <x v="7"/>
    <x v="0"/>
    <n v="1377"/>
    <n v="10"/>
    <n v="0.13900000000000001"/>
    <n v="0.01"/>
    <n v="443"/>
    <n v="10"/>
    <n v="0.02"/>
    <n v="0.3"/>
    <n v="132.9"/>
    <n v="0.85000000000000009"/>
    <n v="154.7176470588235"/>
    <n v="6898.4999999999991"/>
    <n v="1067319.6882352938"/>
    <n v="6.746229073429472E-3"/>
    <n v="9.2895574341123837"/>
    <n v="1.3900000000000001"/>
    <n v="234"/>
  </r>
  <r>
    <s v="教培"/>
    <s v="素质教育"/>
    <x v="15"/>
    <x v="2"/>
    <s v="B音乐培训"/>
    <x v="3"/>
    <x v="8"/>
    <x v="0"/>
    <n v="481"/>
    <n v="0"/>
    <n v="0.13900000000000001"/>
    <n v="0"/>
    <n v="153"/>
    <n v="0"/>
    <n v="0"/>
    <n v="0.15"/>
    <n v="22.95"/>
    <n v="0.85000000000000009"/>
    <n v="26.999999999999996"/>
    <n v="7519.0000000000009"/>
    <n v="203013"/>
    <n v="1.0619210141394442E-2"/>
    <n v="5.1078400780107263"/>
    <n v="5.1078400780107263"/>
    <n v="48"/>
  </r>
  <r>
    <s v="教培"/>
    <s v="素质教育"/>
    <x v="15"/>
    <x v="2"/>
    <s v="B音乐培训"/>
    <x v="3"/>
    <x v="9"/>
    <x v="0"/>
    <n v="494"/>
    <n v="0"/>
    <n v="0.13900000000000001"/>
    <n v="0"/>
    <n v="122"/>
    <n v="0"/>
    <n v="0"/>
    <n v="0.15"/>
    <n v="18.3"/>
    <n v="0.85000000000000009"/>
    <n v="21.52941176470588"/>
    <n v="7519.0000000000009"/>
    <n v="161879.64705882352"/>
    <n v="1.0619210141394442E-2"/>
    <n v="5.2458898098488547"/>
    <n v="5.2458898098488547"/>
    <n v="47"/>
  </r>
  <r>
    <s v="教培"/>
    <s v="素质教育"/>
    <x v="15"/>
    <x v="2"/>
    <s v="B音乐培训"/>
    <x v="7"/>
    <x v="10"/>
    <x v="0"/>
    <n v="386"/>
    <n v="0"/>
    <n v="0.13900000000000001"/>
    <n v="0"/>
    <n v="104"/>
    <n v="0"/>
    <n v="0"/>
    <n v="0.15"/>
    <n v="15.6"/>
    <n v="0.85000000000000009"/>
    <n v="18.352941176470587"/>
    <n v="7519.0000000000009"/>
    <n v="137995.76470588235"/>
    <n v="1.0619210141394442E-2"/>
    <n v="4.0990151145782541"/>
    <n v="4.0990151145782541"/>
    <n v="41"/>
  </r>
  <r>
    <s v="教培"/>
    <s v="素质教育"/>
    <x v="15"/>
    <x v="2"/>
    <s v="B音乐培训"/>
    <x v="8"/>
    <x v="11"/>
    <x v="0"/>
    <n v="212"/>
    <n v="1"/>
    <n v="0.13900000000000001"/>
    <n v="0"/>
    <n v="114"/>
    <n v="1"/>
    <n v="0.01"/>
    <n v="0.15"/>
    <n v="17.099999999999998"/>
    <n v="0.85000000000000009"/>
    <n v="19.954117647058819"/>
    <n v="7519.0000000000009"/>
    <n v="150035.01058823528"/>
    <n v="1.0619210141394442E-2"/>
    <n v="2.2512725499756217"/>
    <n v="1.3902725499756217"/>
    <n v="35"/>
  </r>
  <r>
    <s v="教培"/>
    <s v="素质教育"/>
    <x v="15"/>
    <x v="2"/>
    <s v="B音乐培训"/>
    <x v="9"/>
    <x v="12"/>
    <x v="0"/>
    <n v="418"/>
    <n v="11"/>
    <n v="0.13900000000000001"/>
    <n v="0.03"/>
    <n v="120"/>
    <n v="8"/>
    <n v="7.0000000000000007E-2"/>
    <n v="0.15"/>
    <n v="18"/>
    <n v="0.85000000000000009"/>
    <n v="19.868235294117643"/>
    <n v="7519.0000000000009"/>
    <n v="149389.26117647058"/>
    <n v="1.0619210141394442E-2"/>
    <n v="4.4388298391028762"/>
    <n v="1.5290000000000001"/>
    <n v="47"/>
  </r>
  <r>
    <s v="教培"/>
    <s v="素质教育"/>
    <x v="15"/>
    <x v="2"/>
    <s v="B音乐培训"/>
    <x v="10"/>
    <x v="13"/>
    <x v="0"/>
    <n v="404"/>
    <n v="2"/>
    <n v="0.13900000000000001"/>
    <n v="0"/>
    <n v="154"/>
    <n v="2"/>
    <n v="0.01"/>
    <n v="0.15"/>
    <n v="23.099999999999998"/>
    <n v="0.85000000000000009"/>
    <n v="26.849411764705877"/>
    <n v="7519.0000000000009"/>
    <n v="201880.72705882351"/>
    <n v="1.0619210141394442E-2"/>
    <n v="4.2901608971233545"/>
    <n v="2.5681608971233545"/>
    <n v="75"/>
  </r>
  <r>
    <s v="教培"/>
    <s v="素质教育"/>
    <x v="15"/>
    <x v="2"/>
    <s v="B音乐培训"/>
    <x v="11"/>
    <x v="14"/>
    <x v="1"/>
    <n v="506"/>
    <n v="11"/>
    <n v="0.13900000000000001"/>
    <n v="0.02"/>
    <n v="201"/>
    <n v="9"/>
    <n v="0.04"/>
    <n v="0.15"/>
    <n v="30.15"/>
    <n v="0.85000000000000009"/>
    <n v="33.998823529411759"/>
    <n v="7519.0000000000009"/>
    <n v="255637.15411764703"/>
    <n v="1.0619210141394442E-2"/>
    <n v="5.3733203315455871"/>
    <n v="1.5290000000000001"/>
    <n v="128"/>
  </r>
  <r>
    <s v="教培"/>
    <s v="素质教育"/>
    <x v="15"/>
    <x v="2"/>
    <s v="B音乐培训"/>
    <x v="5"/>
    <x v="15"/>
    <x v="0"/>
    <n v="409"/>
    <n v="0"/>
    <n v="0.13900000000000001"/>
    <n v="0"/>
    <n v="110"/>
    <n v="0"/>
    <n v="0"/>
    <n v="0.15"/>
    <n v="16.5"/>
    <n v="0.85000000000000009"/>
    <n v="19.411764705882351"/>
    <n v="7519.0000000000009"/>
    <n v="145957.05882352943"/>
    <n v="1.0619210141394442E-2"/>
    <n v="4.3432569478303265"/>
    <n v="4.3432569478303265"/>
    <n v="73"/>
  </r>
  <r>
    <s v="教培"/>
    <s v="素质教育"/>
    <x v="15"/>
    <x v="2"/>
    <s v="B音乐培训"/>
    <x v="2"/>
    <x v="16"/>
    <x v="1"/>
    <n v="322"/>
    <n v="1"/>
    <n v="0.13900000000000001"/>
    <n v="0"/>
    <n v="79"/>
    <n v="1"/>
    <n v="0.01"/>
    <n v="0.15"/>
    <n v="11.85"/>
    <n v="0.85000000000000009"/>
    <n v="13.777647058823529"/>
    <n v="7519.0000000000009"/>
    <n v="103594.12823529413"/>
    <n v="1.0619210141394442E-2"/>
    <n v="3.4193856655290102"/>
    <n v="2.55838566552901"/>
    <n v="62"/>
  </r>
  <r>
    <s v="教培"/>
    <s v="素质教育"/>
    <x v="15"/>
    <x v="2"/>
    <s v="B音乐培训"/>
    <x v="12"/>
    <x v="17"/>
    <x v="0"/>
    <n v="398"/>
    <n v="2"/>
    <n v="0.13900000000000001"/>
    <n v="0.01"/>
    <n v="158"/>
    <n v="2"/>
    <n v="0.01"/>
    <n v="0.15"/>
    <n v="23.7"/>
    <n v="0.85000000000000009"/>
    <n v="27.555294117647058"/>
    <n v="7519.0000000000009"/>
    <n v="207188.25647058827"/>
    <n v="1.0619210141394442E-2"/>
    <n v="4.2264456362749883"/>
    <n v="2.5044456362749883"/>
    <n v="36"/>
  </r>
  <r>
    <s v="教培"/>
    <s v="素质教育"/>
    <x v="15"/>
    <x v="2"/>
    <s v="B音乐培训"/>
    <x v="13"/>
    <x v="18"/>
    <x v="1"/>
    <n v="671"/>
    <n v="11"/>
    <n v="0.13900000000000001"/>
    <n v="0.02"/>
    <n v="206"/>
    <n v="1"/>
    <n v="0"/>
    <n v="0.15"/>
    <n v="30.9"/>
    <n v="0.85000000000000009"/>
    <n v="36.189411764705881"/>
    <n v="7519.0000000000009"/>
    <n v="272108.18705882353"/>
    <n v="1.0619210141394442E-2"/>
    <n v="7.1254900048756706"/>
    <n v="1.5290000000000001"/>
    <n v="99"/>
  </r>
  <r>
    <s v="教培"/>
    <s v="素质教育"/>
    <x v="15"/>
    <x v="2"/>
    <s v="B音乐培训"/>
    <x v="14"/>
    <x v="19"/>
    <x v="1"/>
    <n v="458"/>
    <n v="3"/>
    <n v="0.13900000000000001"/>
    <n v="0.01"/>
    <n v="237"/>
    <n v="3"/>
    <n v="0.01"/>
    <n v="0.15"/>
    <n v="35.549999999999997"/>
    <n v="0.85000000000000009"/>
    <n v="41.332941176470577"/>
    <n v="7519.0000000000009"/>
    <n v="310782.38470588229"/>
    <n v="1.0619210141394442E-2"/>
    <n v="4.8635982447586539"/>
    <n v="2.2805982447586537"/>
    <n v="51"/>
  </r>
  <r>
    <s v="教培"/>
    <s v="素质教育"/>
    <x v="15"/>
    <x v="2"/>
    <s v="B音乐培训"/>
    <x v="5"/>
    <x v="20"/>
    <x v="0"/>
    <n v="501"/>
    <n v="2"/>
    <n v="0.13900000000000001"/>
    <n v="0"/>
    <n v="62"/>
    <n v="2"/>
    <n v="0.03"/>
    <n v="0.15"/>
    <n v="9.2999999999999989"/>
    <n v="0.85000000000000009"/>
    <n v="10.614117647058821"/>
    <n v="7519.0000000000009"/>
    <n v="79807.550588235288"/>
    <n v="1.0619210141394442E-2"/>
    <n v="5.3202242808386151"/>
    <n v="3.5982242808386151"/>
    <n v="27"/>
  </r>
  <r>
    <s v="教培"/>
    <s v="素质教育"/>
    <x v="15"/>
    <x v="2"/>
    <s v="B音乐培训"/>
    <x v="9"/>
    <x v="21"/>
    <x v="0"/>
    <n v="307"/>
    <n v="3"/>
    <n v="0.13900000000000001"/>
    <n v="0.01"/>
    <n v="72"/>
    <n v="3"/>
    <n v="0.04"/>
    <n v="0.15"/>
    <n v="10.799999999999999"/>
    <n v="0.85000000000000009"/>
    <n v="12.215294117647057"/>
    <n v="7519.0000000000009"/>
    <n v="91846.796470588233"/>
    <n v="1.0619210141394442E-2"/>
    <n v="3.2600975134080938"/>
    <n v="0.67709751340809388"/>
    <n v="29"/>
  </r>
  <r>
    <s v="教培"/>
    <s v="素质教育"/>
    <x v="15"/>
    <x v="2"/>
    <s v="B音乐培训"/>
    <x v="2"/>
    <x v="22"/>
    <x v="1"/>
    <n v="615"/>
    <n v="2"/>
    <n v="0.13900000000000001"/>
    <n v="0"/>
    <n v="173"/>
    <n v="2"/>
    <n v="0.01"/>
    <n v="0.15"/>
    <n v="25.95"/>
    <n v="0.85000000000000009"/>
    <n v="30.202352941176468"/>
    <n v="7519.0000000000009"/>
    <n v="227091.49176470589"/>
    <n v="1.0619210141394442E-2"/>
    <n v="6.5308142369575819"/>
    <n v="4.8088142369575824"/>
    <n v="144"/>
  </r>
  <r>
    <s v="教培"/>
    <s v="素质教育"/>
    <x v="15"/>
    <x v="2"/>
    <s v="B音乐培训"/>
    <x v="15"/>
    <x v="23"/>
    <x v="1"/>
    <n v="632"/>
    <n v="9"/>
    <n v="0.13900000000000001"/>
    <n v="0.01"/>
    <n v="293"/>
    <n v="9"/>
    <n v="0.03"/>
    <n v="0.15"/>
    <n v="43.949999999999996"/>
    <n v="0.85000000000000009"/>
    <n v="50.234117647058817"/>
    <n v="7519.0000000000009"/>
    <n v="377710.33058823529"/>
    <n v="1.0619210141394442E-2"/>
    <n v="6.7113408093612872"/>
    <n v="1.2510000000000001"/>
    <n v="121"/>
  </r>
  <r>
    <s v="教培"/>
    <s v="素质教育"/>
    <x v="15"/>
    <x v="2"/>
    <s v="B音乐培训"/>
    <x v="16"/>
    <x v="24"/>
    <x v="1"/>
    <n v="831"/>
    <n v="17"/>
    <n v="0.13900000000000001"/>
    <n v="0.02"/>
    <n v="318"/>
    <n v="15"/>
    <n v="0.05"/>
    <n v="0.15"/>
    <n v="47.699999999999996"/>
    <n v="0.85000000000000009"/>
    <n v="53.664705882352926"/>
    <n v="7519.0000000000009"/>
    <n v="403504.92352941172"/>
    <n v="1.0619210141394442E-2"/>
    <n v="8.8245636274987813"/>
    <n v="2.3630000000000004"/>
    <n v="93"/>
  </r>
  <r>
    <s v="教培"/>
    <s v="素质教育"/>
    <x v="15"/>
    <x v="2"/>
    <s v="B音乐培训"/>
    <x v="17"/>
    <x v="25"/>
    <x v="1"/>
    <n v="743"/>
    <n v="14"/>
    <n v="0.13900000000000001"/>
    <n v="0.02"/>
    <n v="224"/>
    <n v="13"/>
    <n v="0.06"/>
    <n v="0.15"/>
    <n v="33.6"/>
    <n v="0.85000000000000009"/>
    <n v="37.403529411764701"/>
    <n v="7519.0000000000009"/>
    <n v="281237.13764705881"/>
    <n v="1.0619210141394442E-2"/>
    <n v="7.8900731350560704"/>
    <n v="1.9460000000000002"/>
    <n v="121"/>
  </r>
  <r>
    <s v="教培"/>
    <s v="素质教育"/>
    <x v="15"/>
    <x v="2"/>
    <s v="B音乐培训"/>
    <x v="18"/>
    <x v="26"/>
    <x v="0"/>
    <n v="675"/>
    <n v="4"/>
    <n v="0.13900000000000001"/>
    <n v="0.01"/>
    <n v="252"/>
    <n v="4"/>
    <n v="0.02"/>
    <n v="0.15"/>
    <n v="37.799999999999997"/>
    <n v="0.85000000000000009"/>
    <n v="43.816470588235291"/>
    <n v="7519.0000000000009"/>
    <n v="329456.04235294118"/>
    <n v="1.0619210141394442E-2"/>
    <n v="7.1679668454412484"/>
    <n v="3.7239668454412485"/>
    <n v="109"/>
  </r>
  <r>
    <s v="教培"/>
    <s v="素质教育"/>
    <x v="15"/>
    <x v="2"/>
    <s v="B音乐培训"/>
    <x v="14"/>
    <x v="27"/>
    <x v="1"/>
    <n v="792"/>
    <n v="6"/>
    <n v="0.13900000000000001"/>
    <n v="0.01"/>
    <n v="228"/>
    <n v="6"/>
    <n v="0.03"/>
    <n v="0.15"/>
    <n v="34.199999999999996"/>
    <n v="0.85000000000000009"/>
    <n v="39.25411764705882"/>
    <n v="7519.0000000000009"/>
    <n v="295151.71058823529"/>
    <n v="1.0619210141394442E-2"/>
    <n v="8.4104144319843979"/>
    <n v="3.2444144319843979"/>
    <n v="75"/>
  </r>
  <r>
    <s v="教培"/>
    <s v="素质教育"/>
    <x v="15"/>
    <x v="3"/>
    <s v="C音乐培训"/>
    <x v="19"/>
    <x v="28"/>
    <x v="1"/>
    <n v="40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9.0061405503752551E-2"/>
    <n v="9.0061405503752551E-2"/>
    <n v="0"/>
  </r>
  <r>
    <s v="教培"/>
    <s v="素质教育"/>
    <x v="15"/>
    <x v="3"/>
    <s v="C音乐培训"/>
    <x v="20"/>
    <x v="29"/>
    <x v="0"/>
    <n v="6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1.3509210825562883E-2"/>
    <n v="1.3509210825562883E-2"/>
    <n v="0"/>
  </r>
  <r>
    <s v="教培"/>
    <s v="素质教育"/>
    <x v="15"/>
    <x v="3"/>
    <s v="C音乐培训"/>
    <x v="20"/>
    <x v="30"/>
    <x v="0"/>
    <n v="38"/>
    <n v="0"/>
    <n v="0.13900000000000001"/>
    <n v="0"/>
    <n v="17"/>
    <n v="0"/>
    <n v="0"/>
    <n v="0.02"/>
    <n v="0.34"/>
    <n v="0.85000000000000009"/>
    <n v="0.39999999999999997"/>
    <n v="2883.5"/>
    <n v="1153.3999999999999"/>
    <n v="2.2515351375938138E-3"/>
    <n v="8.555833522856493E-2"/>
    <n v="8.555833522856493E-2"/>
    <n v="0"/>
  </r>
  <r>
    <s v="教培"/>
    <s v="素质教育"/>
    <x v="15"/>
    <x v="3"/>
    <s v="C音乐培训"/>
    <x v="9"/>
    <x v="31"/>
    <x v="0"/>
    <n v="44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9.9067546054127806E-2"/>
    <n v="9.9067546054127806E-2"/>
    <n v="0"/>
  </r>
  <r>
    <s v="教培"/>
    <s v="素质教育"/>
    <x v="15"/>
    <x v="3"/>
    <s v="C音乐培训"/>
    <x v="20"/>
    <x v="32"/>
    <x v="0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6"/>
    <x v="33"/>
    <x v="1"/>
    <n v="62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0.13959517853081646"/>
    <n v="0.13959517853081646"/>
    <n v="0"/>
  </r>
  <r>
    <s v="教培"/>
    <s v="素质教育"/>
    <x v="15"/>
    <x v="3"/>
    <s v="C音乐培训"/>
    <x v="8"/>
    <x v="34"/>
    <x v="0"/>
    <n v="100"/>
    <n v="0"/>
    <n v="0.13900000000000001"/>
    <n v="0"/>
    <n v="23"/>
    <n v="0"/>
    <n v="0"/>
    <n v="0.02"/>
    <n v="0.46"/>
    <n v="0.85000000000000009"/>
    <n v="0.54117647058823526"/>
    <n v="2883.5"/>
    <n v="1560.4823529411763"/>
    <n v="2.2515351375938138E-3"/>
    <n v="0.22515351375938136"/>
    <n v="0.22515351375938136"/>
    <n v="1"/>
  </r>
  <r>
    <s v="教培"/>
    <s v="素质教育"/>
    <x v="15"/>
    <x v="3"/>
    <s v="C音乐培训"/>
    <x v="20"/>
    <x v="35"/>
    <x v="0"/>
    <n v="5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1.1257675687969069E-2"/>
    <n v="1.1257675687969069E-2"/>
    <n v="0"/>
  </r>
  <r>
    <s v="教培"/>
    <s v="素质教育"/>
    <x v="15"/>
    <x v="3"/>
    <s v="C音乐培训"/>
    <x v="14"/>
    <x v="36"/>
    <x v="1"/>
    <n v="137"/>
    <n v="0"/>
    <n v="0.13900000000000001"/>
    <n v="0"/>
    <n v="12"/>
    <n v="0"/>
    <n v="0"/>
    <n v="0.02"/>
    <n v="0.24"/>
    <n v="0.85000000000000009"/>
    <n v="0.28235294117647053"/>
    <n v="2883.5"/>
    <n v="814.16470588235279"/>
    <n v="2.2515351375938138E-3"/>
    <n v="0.3084603138503525"/>
    <n v="0.3084603138503525"/>
    <n v="0"/>
  </r>
  <r>
    <s v="教培"/>
    <s v="素质教育"/>
    <x v="15"/>
    <x v="3"/>
    <s v="C音乐培训"/>
    <x v="21"/>
    <x v="37"/>
    <x v="1"/>
    <n v="14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3.1521491926313393E-2"/>
    <n v="3.1521491926313393E-2"/>
    <n v="0"/>
  </r>
  <r>
    <s v="教培"/>
    <s v="素质教育"/>
    <x v="15"/>
    <x v="3"/>
    <s v="C音乐培训"/>
    <x v="3"/>
    <x v="38"/>
    <x v="0"/>
    <n v="212"/>
    <n v="0"/>
    <n v="0.13900000000000001"/>
    <n v="0"/>
    <n v="34"/>
    <n v="0"/>
    <n v="0"/>
    <n v="0.02"/>
    <n v="0.68"/>
    <n v="0.85000000000000009"/>
    <n v="0.79999999999999993"/>
    <n v="2883.5"/>
    <n v="2306.7999999999997"/>
    <n v="2.2515351375938138E-3"/>
    <n v="0.4773254491698885"/>
    <n v="0.4773254491698885"/>
    <n v="18"/>
  </r>
  <r>
    <s v="教培"/>
    <s v="素质教育"/>
    <x v="15"/>
    <x v="3"/>
    <s v="C音乐培训"/>
    <x v="22"/>
    <x v="39"/>
    <x v="1"/>
    <n v="8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1.801228110075051E-2"/>
    <n v="1.801228110075051E-2"/>
    <n v="0"/>
  </r>
  <r>
    <s v="教培"/>
    <s v="素质教育"/>
    <x v="15"/>
    <x v="3"/>
    <s v="C音乐培训"/>
    <x v="23"/>
    <x v="40"/>
    <x v="1"/>
    <n v="83"/>
    <n v="0"/>
    <n v="0.13900000000000001"/>
    <n v="0"/>
    <n v="17"/>
    <n v="0"/>
    <n v="0"/>
    <n v="0.02"/>
    <n v="0.34"/>
    <n v="0.85000000000000009"/>
    <n v="0.39999999999999997"/>
    <n v="2883.5"/>
    <n v="1153.3999999999999"/>
    <n v="2.2515351375938138E-3"/>
    <n v="0.18687741642028655"/>
    <n v="0.18687741642028655"/>
    <n v="3"/>
  </r>
  <r>
    <s v="教培"/>
    <s v="素质教育"/>
    <x v="15"/>
    <x v="3"/>
    <s v="C音乐培训"/>
    <x v="14"/>
    <x v="41"/>
    <x v="1"/>
    <n v="534"/>
    <n v="1"/>
    <n v="0.13900000000000001"/>
    <n v="0"/>
    <n v="136"/>
    <n v="1"/>
    <n v="0.01"/>
    <n v="0.02"/>
    <n v="2.72"/>
    <n v="0.85000000000000009"/>
    <n v="3.0364705882352943"/>
    <n v="2883.5"/>
    <n v="8755.6629411764716"/>
    <n v="2.2515351375938138E-3"/>
    <n v="1.2023197634750966"/>
    <n v="0.34131976347509663"/>
    <n v="5"/>
  </r>
  <r>
    <s v="教培"/>
    <s v="素质教育"/>
    <x v="15"/>
    <x v="3"/>
    <s v="C音乐培训"/>
    <x v="12"/>
    <x v="42"/>
    <x v="0"/>
    <n v="10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2"/>
    <n v="2.2515351375938138E-2"/>
    <n v="0"/>
  </r>
  <r>
    <s v="教培"/>
    <s v="素质教育"/>
    <x v="15"/>
    <x v="3"/>
    <s v="C音乐培训"/>
    <x v="20"/>
    <x v="43"/>
    <x v="0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3"/>
    <x v="44"/>
    <x v="1"/>
    <n v="65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4634978394359791"/>
    <n v="0.14634978394359791"/>
    <n v="0"/>
  </r>
  <r>
    <s v="教培"/>
    <s v="素质教育"/>
    <x v="15"/>
    <x v="3"/>
    <s v="C音乐培训"/>
    <x v="5"/>
    <x v="45"/>
    <x v="0"/>
    <n v="66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0.1486013190811917"/>
    <n v="0.1486013190811917"/>
    <n v="0"/>
  </r>
  <r>
    <s v="教培"/>
    <s v="素质教育"/>
    <x v="15"/>
    <x v="3"/>
    <s v="C音乐培训"/>
    <x v="12"/>
    <x v="46"/>
    <x v="0"/>
    <n v="27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6.0791448715032975E-2"/>
    <n v="6.0791448715032975E-2"/>
    <n v="0"/>
  </r>
  <r>
    <s v="教培"/>
    <s v="素质教育"/>
    <x v="15"/>
    <x v="3"/>
    <s v="C音乐培训"/>
    <x v="24"/>
    <x v="47"/>
    <x v="1"/>
    <n v="24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5.403684330225153E-2"/>
    <n v="5.403684330225153E-2"/>
    <n v="0"/>
  </r>
  <r>
    <s v="教培"/>
    <s v="素质教育"/>
    <x v="15"/>
    <x v="3"/>
    <s v="C音乐培训"/>
    <x v="24"/>
    <x v="48"/>
    <x v="1"/>
    <n v="12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7018421651125765E-2"/>
    <n v="2.7018421651125765E-2"/>
    <n v="0"/>
  </r>
  <r>
    <s v="教培"/>
    <s v="素质教育"/>
    <x v="15"/>
    <x v="3"/>
    <s v="C音乐培训"/>
    <x v="25"/>
    <x v="49"/>
    <x v="1"/>
    <n v="111"/>
    <n v="2"/>
    <n v="0.13900000000000001"/>
    <n v="0.02"/>
    <n v="48"/>
    <n v="2"/>
    <n v="0.04"/>
    <n v="0.02"/>
    <n v="2"/>
    <n v="0.85000000000000009"/>
    <n v="2.025882352941176"/>
    <n v="2883.5"/>
    <n v="5841.6317647058813"/>
    <n v="2.2515351375938138E-3"/>
    <n v="0.24992040027291332"/>
    <n v="0.27800000000000002"/>
    <n v="0"/>
  </r>
  <r>
    <s v="教培"/>
    <s v="素质教育"/>
    <x v="15"/>
    <x v="3"/>
    <s v="C音乐培训"/>
    <x v="20"/>
    <x v="50"/>
    <x v="0"/>
    <n v="4"/>
    <n v="0"/>
    <n v="0.13900000000000001"/>
    <n v="0"/>
    <n v="0"/>
    <n v="0"/>
    <n v="0"/>
    <n v="0.02"/>
    <n v="0"/>
    <n v="0.85000000000000009"/>
    <n v="0"/>
    <n v="2883.5"/>
    <n v="0"/>
    <n v="2.2515351375938138E-3"/>
    <n v="9.0061405503752551E-3"/>
    <n v="9.0061405503752551E-3"/>
    <n v="0"/>
  </r>
  <r>
    <s v="教培"/>
    <s v="素质教育"/>
    <x v="15"/>
    <x v="3"/>
    <s v="C音乐培训"/>
    <x v="4"/>
    <x v="51"/>
    <x v="1"/>
    <n v="67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0.15085285421878553"/>
    <n v="0.15085285421878553"/>
    <n v="0"/>
  </r>
  <r>
    <s v="教培"/>
    <s v="素质教育"/>
    <x v="15"/>
    <x v="3"/>
    <s v="C音乐培训"/>
    <x v="8"/>
    <x v="52"/>
    <x v="0"/>
    <n v="88"/>
    <n v="0"/>
    <n v="0.13900000000000001"/>
    <n v="0"/>
    <n v="15"/>
    <n v="0"/>
    <n v="0"/>
    <n v="0.02"/>
    <n v="0.3"/>
    <n v="0.85000000000000009"/>
    <n v="0.3529411764705882"/>
    <n v="2883.5"/>
    <n v="1017.7058823529411"/>
    <n v="2.2515351375938138E-3"/>
    <n v="0.19813509210825561"/>
    <n v="0.19813509210825561"/>
    <n v="0"/>
  </r>
  <r>
    <s v="教培"/>
    <s v="素质教育"/>
    <x v="15"/>
    <x v="3"/>
    <s v="C音乐培训"/>
    <x v="3"/>
    <x v="53"/>
    <x v="0"/>
    <n v="27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6.0791448715032975E-2"/>
    <n v="6.0791448715032975E-2"/>
    <n v="0"/>
  </r>
  <r>
    <s v="教培"/>
    <s v="素质教育"/>
    <x v="15"/>
    <x v="3"/>
    <s v="C音乐培训"/>
    <x v="25"/>
    <x v="54"/>
    <x v="1"/>
    <n v="2"/>
    <n v="0"/>
    <n v="0.13900000000000001"/>
    <n v="0"/>
    <n v="0"/>
    <n v="0"/>
    <n v="0"/>
    <n v="0.02"/>
    <n v="0"/>
    <n v="0.85000000000000009"/>
    <n v="0"/>
    <n v="2883.5"/>
    <n v="0"/>
    <n v="2.2515351375938138E-3"/>
    <n v="4.5030702751876275E-3"/>
    <n v="4.5030702751876275E-3"/>
    <n v="0"/>
  </r>
  <r>
    <s v="教培"/>
    <s v="素质教育"/>
    <x v="15"/>
    <x v="3"/>
    <s v="C音乐培训"/>
    <x v="20"/>
    <x v="55"/>
    <x v="0"/>
    <n v="2"/>
    <n v="0"/>
    <n v="0.13900000000000001"/>
    <n v="0"/>
    <n v="0"/>
    <n v="0"/>
    <n v="0"/>
    <n v="0.02"/>
    <n v="0"/>
    <n v="0.85000000000000009"/>
    <n v="0"/>
    <n v="2883.5"/>
    <n v="0"/>
    <n v="2.2515351375938138E-3"/>
    <n v="4.5030702751876275E-3"/>
    <n v="4.5030702751876275E-3"/>
    <n v="0"/>
  </r>
  <r>
    <s v="教培"/>
    <s v="素质教育"/>
    <x v="15"/>
    <x v="3"/>
    <s v="C音乐培训"/>
    <x v="10"/>
    <x v="56"/>
    <x v="0"/>
    <n v="56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2608596770525357"/>
    <n v="0.12608596770525357"/>
    <n v="1"/>
  </r>
  <r>
    <s v="教培"/>
    <s v="素质教育"/>
    <x v="15"/>
    <x v="3"/>
    <s v="C音乐培训"/>
    <x v="6"/>
    <x v="57"/>
    <x v="0"/>
    <n v="28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6.3042983852626786E-2"/>
    <n v="6.3042983852626786E-2"/>
    <n v="0"/>
  </r>
  <r>
    <s v="教培"/>
    <s v="素质教育"/>
    <x v="15"/>
    <x v="3"/>
    <s v="C音乐培训"/>
    <x v="19"/>
    <x v="58"/>
    <x v="1"/>
    <n v="13"/>
    <n v="0"/>
    <n v="0.13900000000000001"/>
    <n v="0"/>
    <n v="0"/>
    <n v="0"/>
    <n v="0"/>
    <n v="0.02"/>
    <n v="0"/>
    <n v="0.85000000000000009"/>
    <n v="0"/>
    <n v="2883.5"/>
    <n v="0"/>
    <n v="2.2515351375938138E-3"/>
    <n v="2.9269956788719579E-2"/>
    <n v="2.9269956788719579E-2"/>
    <n v="0"/>
  </r>
  <r>
    <s v="教培"/>
    <s v="素质教育"/>
    <x v="15"/>
    <x v="3"/>
    <s v="C音乐培训"/>
    <x v="25"/>
    <x v="59"/>
    <x v="1"/>
    <n v="28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6.3042983852626786E-2"/>
    <n v="6.3042983852626786E-2"/>
    <n v="0"/>
  </r>
  <r>
    <s v="教培"/>
    <s v="素质教育"/>
    <x v="15"/>
    <x v="3"/>
    <s v="C音乐培训"/>
    <x v="19"/>
    <x v="60"/>
    <x v="1"/>
    <n v="64"/>
    <n v="0"/>
    <n v="0.13900000000000001"/>
    <n v="0"/>
    <n v="16"/>
    <n v="0"/>
    <n v="0"/>
    <n v="0.02"/>
    <n v="0.32"/>
    <n v="0.85000000000000009"/>
    <n v="0.37647058823529411"/>
    <n v="2883.5"/>
    <n v="1085.5529411764705"/>
    <n v="2.2515351375938138E-3"/>
    <n v="0.14409824880600408"/>
    <n v="0.14409824880600408"/>
    <n v="0"/>
  </r>
  <r>
    <s v="教培"/>
    <s v="素质教育"/>
    <x v="15"/>
    <x v="3"/>
    <s v="C音乐培训"/>
    <x v="20"/>
    <x v="61"/>
    <x v="0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6"/>
    <x v="62"/>
    <x v="1"/>
    <n v="182"/>
    <n v="0"/>
    <n v="0.13900000000000001"/>
    <n v="0"/>
    <n v="60"/>
    <n v="0"/>
    <n v="0"/>
    <n v="0.02"/>
    <n v="1.2"/>
    <n v="0.85000000000000009"/>
    <n v="1.4117647058823528"/>
    <n v="2883.5"/>
    <n v="4070.8235294117644"/>
    <n v="2.2515351375938138E-3"/>
    <n v="0.40977939504207411"/>
    <n v="0.40977939504207411"/>
    <n v="10"/>
  </r>
  <r>
    <s v="教培"/>
    <s v="素质教育"/>
    <x v="15"/>
    <x v="3"/>
    <s v="C音乐培训"/>
    <x v="12"/>
    <x v="63"/>
    <x v="0"/>
    <n v="26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5.8539913577439158E-2"/>
    <n v="5.8539913577439158E-2"/>
    <n v="0"/>
  </r>
  <r>
    <s v="教培"/>
    <s v="素质教育"/>
    <x v="15"/>
    <x v="3"/>
    <s v="C音乐培训"/>
    <x v="16"/>
    <x v="64"/>
    <x v="1"/>
    <n v="114"/>
    <n v="0"/>
    <n v="0.13900000000000001"/>
    <n v="0"/>
    <n v="23"/>
    <n v="0"/>
    <n v="0"/>
    <n v="0.02"/>
    <n v="0.46"/>
    <n v="0.85000000000000009"/>
    <n v="0.54117647058823526"/>
    <n v="2883.5"/>
    <n v="1560.4823529411763"/>
    <n v="2.2515351375938138E-3"/>
    <n v="0.25667500568569479"/>
    <n v="0.25667500568569479"/>
    <n v="2"/>
  </r>
  <r>
    <s v="教培"/>
    <s v="素质教育"/>
    <x v="15"/>
    <x v="3"/>
    <s v="C音乐培训"/>
    <x v="20"/>
    <x v="65"/>
    <x v="0"/>
    <n v="12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7018421651125765E-2"/>
    <n v="2.7018421651125765E-2"/>
    <n v="2"/>
  </r>
  <r>
    <s v="教培"/>
    <s v="素质教育"/>
    <x v="15"/>
    <x v="3"/>
    <s v="C音乐培训"/>
    <x v="25"/>
    <x v="66"/>
    <x v="1"/>
    <n v="2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4.5030702751876275E-3"/>
    <n v="4.5030702751876275E-3"/>
    <n v="0"/>
  </r>
  <r>
    <s v="教培"/>
    <s v="素质教育"/>
    <x v="15"/>
    <x v="3"/>
    <s v="C音乐培训"/>
    <x v="25"/>
    <x v="67"/>
    <x v="1"/>
    <n v="1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4766886513531951E-2"/>
    <n v="2.4766886513531951E-2"/>
    <n v="0"/>
  </r>
  <r>
    <s v="教培"/>
    <s v="素质教育"/>
    <x v="15"/>
    <x v="3"/>
    <s v="C音乐培训"/>
    <x v="10"/>
    <x v="68"/>
    <x v="0"/>
    <n v="81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18237434614509893"/>
    <n v="0.18237434614509893"/>
    <n v="0"/>
  </r>
  <r>
    <s v="教培"/>
    <s v="素质教育"/>
    <x v="15"/>
    <x v="3"/>
    <s v="C音乐培训"/>
    <x v="27"/>
    <x v="69"/>
    <x v="1"/>
    <n v="41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9.2312940641346361E-2"/>
    <n v="9.2312940641346361E-2"/>
    <n v="0"/>
  </r>
  <r>
    <s v="教培"/>
    <s v="素质教育"/>
    <x v="15"/>
    <x v="3"/>
    <s v="C音乐培训"/>
    <x v="22"/>
    <x v="70"/>
    <x v="1"/>
    <n v="112"/>
    <n v="2"/>
    <n v="0.13900000000000001"/>
    <n v="0.02"/>
    <n v="46"/>
    <n v="2"/>
    <n v="0.04"/>
    <n v="0.02"/>
    <n v="2"/>
    <n v="0.85000000000000009"/>
    <n v="2.025882352941176"/>
    <n v="2883.5"/>
    <n v="5841.6317647058813"/>
    <n v="2.2515351375938138E-3"/>
    <n v="0.25217193541050714"/>
    <n v="0.27800000000000002"/>
    <n v="8"/>
  </r>
  <r>
    <s v="教培"/>
    <s v="素质教育"/>
    <x v="15"/>
    <x v="3"/>
    <s v="C音乐培训"/>
    <x v="24"/>
    <x v="71"/>
    <x v="1"/>
    <n v="31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6.979758926540823E-2"/>
    <n v="6.979758926540823E-2"/>
    <n v="0"/>
  </r>
  <r>
    <s v="教培"/>
    <s v="素质教育"/>
    <x v="15"/>
    <x v="3"/>
    <s v="C音乐培训"/>
    <x v="4"/>
    <x v="72"/>
    <x v="1"/>
    <n v="11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2.4766886513531951E-2"/>
    <n v="2.4766886513531951E-2"/>
    <n v="0"/>
  </r>
  <r>
    <s v="教培"/>
    <s v="素质教育"/>
    <x v="15"/>
    <x v="3"/>
    <s v="C音乐培训"/>
    <x v="4"/>
    <x v="73"/>
    <x v="1"/>
    <n v="22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4.9533773027063903E-2"/>
    <n v="4.9533773027063903E-2"/>
    <n v="0"/>
  </r>
  <r>
    <s v="教培"/>
    <s v="素质教育"/>
    <x v="15"/>
    <x v="3"/>
    <s v="C音乐培训"/>
    <x v="24"/>
    <x v="74"/>
    <x v="1"/>
    <n v="115"/>
    <n v="0"/>
    <n v="0.13900000000000001"/>
    <n v="0"/>
    <n v="19"/>
    <n v="0"/>
    <n v="0"/>
    <n v="0.02"/>
    <n v="0.38"/>
    <n v="0.85000000000000009"/>
    <n v="0.44705882352941173"/>
    <n v="2883.5"/>
    <n v="1289.0941176470587"/>
    <n v="2.2515351375938138E-3"/>
    <n v="0.25892654082328859"/>
    <n v="0.25892654082328859"/>
    <n v="3"/>
  </r>
  <r>
    <s v="教培"/>
    <s v="素质教育"/>
    <x v="15"/>
    <x v="3"/>
    <s v="C音乐培训"/>
    <x v="25"/>
    <x v="75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7"/>
    <x v="76"/>
    <x v="0"/>
    <n v="62"/>
    <n v="0"/>
    <n v="0.13900000000000001"/>
    <n v="0"/>
    <n v="15"/>
    <n v="0"/>
    <n v="0"/>
    <n v="0.02"/>
    <n v="0.3"/>
    <n v="0.85000000000000009"/>
    <n v="0.3529411764705882"/>
    <n v="2883.5"/>
    <n v="1017.7058823529411"/>
    <n v="2.2515351375938138E-3"/>
    <n v="0.13959517853081646"/>
    <n v="0.13959517853081646"/>
    <n v="6"/>
  </r>
  <r>
    <s v="教培"/>
    <s v="素质教育"/>
    <x v="15"/>
    <x v="3"/>
    <s v="C音乐培训"/>
    <x v="6"/>
    <x v="77"/>
    <x v="0"/>
    <n v="58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3058903798044119"/>
    <n v="0.13058903798044119"/>
    <n v="0"/>
  </r>
  <r>
    <s v="教培"/>
    <s v="素质教育"/>
    <x v="15"/>
    <x v="3"/>
    <s v="C音乐培训"/>
    <x v="4"/>
    <x v="78"/>
    <x v="1"/>
    <n v="53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0.11933136229247213"/>
    <n v="0.11933136229247213"/>
    <n v="0"/>
  </r>
  <r>
    <s v="教培"/>
    <s v="素质教育"/>
    <x v="15"/>
    <x v="3"/>
    <s v="C音乐培训"/>
    <x v="9"/>
    <x v="79"/>
    <x v="0"/>
    <n v="73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0.16436206504434842"/>
    <n v="0.16436206504434842"/>
    <n v="0"/>
  </r>
  <r>
    <s v="教培"/>
    <s v="素质教育"/>
    <x v="15"/>
    <x v="3"/>
    <s v="C音乐培训"/>
    <x v="2"/>
    <x v="80"/>
    <x v="1"/>
    <n v="306"/>
    <n v="0"/>
    <n v="0.13900000000000001"/>
    <n v="0"/>
    <n v="57"/>
    <n v="0"/>
    <n v="0"/>
    <n v="0.02"/>
    <n v="1.1400000000000001"/>
    <n v="0.85000000000000009"/>
    <n v="1.3411764705882352"/>
    <n v="2883.5"/>
    <n v="3867.2823529411762"/>
    <n v="2.2515351375938138E-3"/>
    <n v="0.68896975210370703"/>
    <n v="0.68896975210370703"/>
    <n v="1"/>
  </r>
  <r>
    <s v="教培"/>
    <s v="素质教育"/>
    <x v="15"/>
    <x v="3"/>
    <s v="C音乐培训"/>
    <x v="16"/>
    <x v="81"/>
    <x v="1"/>
    <n v="265"/>
    <n v="0"/>
    <n v="0.13900000000000001"/>
    <n v="0"/>
    <n v="39"/>
    <n v="0"/>
    <n v="0"/>
    <n v="0.02"/>
    <n v="0.78"/>
    <n v="0.85000000000000009"/>
    <n v="0.91764705882352937"/>
    <n v="2883.5"/>
    <n v="2646.035294117647"/>
    <n v="2.2515351375938138E-3"/>
    <n v="0.5966568114623606"/>
    <n v="0.5966568114623606"/>
    <n v="9"/>
  </r>
  <r>
    <s v="教培"/>
    <s v="素质教育"/>
    <x v="15"/>
    <x v="3"/>
    <s v="C音乐培训"/>
    <x v="25"/>
    <x v="82"/>
    <x v="1"/>
    <n v="4"/>
    <n v="0"/>
    <n v="0.13900000000000001"/>
    <n v="0"/>
    <n v="0"/>
    <n v="0"/>
    <n v="0"/>
    <n v="0.02"/>
    <n v="0"/>
    <n v="0.85000000000000009"/>
    <n v="0"/>
    <n v="2883.5"/>
    <n v="0"/>
    <n v="2.2515351375938138E-3"/>
    <n v="9.0061405503752551E-3"/>
    <n v="9.0061405503752551E-3"/>
    <n v="0"/>
  </r>
  <r>
    <s v="教培"/>
    <s v="素质教育"/>
    <x v="15"/>
    <x v="3"/>
    <s v="C音乐培训"/>
    <x v="25"/>
    <x v="83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9"/>
    <x v="84"/>
    <x v="1"/>
    <n v="34"/>
    <n v="0"/>
    <n v="0.13900000000000001"/>
    <n v="0"/>
    <n v="0"/>
    <n v="0"/>
    <n v="0"/>
    <n v="0.02"/>
    <n v="0"/>
    <n v="0.85000000000000009"/>
    <n v="0"/>
    <n v="2883.5"/>
    <n v="0"/>
    <n v="2.2515351375938138E-3"/>
    <n v="7.6552194678189661E-2"/>
    <n v="7.6552194678189661E-2"/>
    <n v="0"/>
  </r>
  <r>
    <s v="教培"/>
    <s v="素质教育"/>
    <x v="15"/>
    <x v="3"/>
    <s v="C音乐培训"/>
    <x v="25"/>
    <x v="85"/>
    <x v="1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5"/>
    <x v="86"/>
    <x v="0"/>
    <n v="211"/>
    <n v="1"/>
    <n v="0.13900000000000001"/>
    <n v="0"/>
    <n v="38"/>
    <n v="1"/>
    <n v="0.03"/>
    <n v="0.02"/>
    <n v="1"/>
    <n v="0.85000000000000009"/>
    <n v="1.012941176470588"/>
    <n v="2883.5"/>
    <n v="2920.8158823529407"/>
    <n v="2.2515351375938138E-3"/>
    <n v="0.47507391403229471"/>
    <n v="0.13900000000000001"/>
    <n v="20"/>
  </r>
  <r>
    <s v="教培"/>
    <s v="素质教育"/>
    <x v="15"/>
    <x v="3"/>
    <s v="C音乐培训"/>
    <x v="28"/>
    <x v="87"/>
    <x v="2"/>
    <n v="1850"/>
    <n v="0"/>
    <n v="0.13900000000000001"/>
    <n v="0"/>
    <n v="0"/>
    <n v="0"/>
    <n v="0"/>
    <n v="0.02"/>
    <n v="0"/>
    <n v="0.85000000000000009"/>
    <n v="0"/>
    <n v="2883.5"/>
    <n v="0"/>
    <n v="2.2515351375938138E-3"/>
    <n v="4.1653400045485558"/>
    <n v="4.1653400045485558"/>
    <n v="0"/>
  </r>
  <r>
    <s v="教培"/>
    <s v="素质教育"/>
    <x v="15"/>
    <x v="3"/>
    <s v="C音乐培训"/>
    <x v="8"/>
    <x v="88"/>
    <x v="0"/>
    <n v="50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0.11257675687969068"/>
    <n v="0.11257675687969068"/>
    <n v="1"/>
  </r>
  <r>
    <s v="教培"/>
    <s v="素质教育"/>
    <x v="15"/>
    <x v="3"/>
    <s v="C音乐培训"/>
    <x v="29"/>
    <x v="89"/>
    <x v="1"/>
    <n v="129"/>
    <n v="0"/>
    <n v="0.13900000000000001"/>
    <n v="0"/>
    <n v="20"/>
    <n v="0"/>
    <n v="0"/>
    <n v="0.02"/>
    <n v="0.4"/>
    <n v="0.85000000000000009"/>
    <n v="0.47058823529411764"/>
    <n v="2883.5"/>
    <n v="1356.9411764705883"/>
    <n v="2.2515351375938138E-3"/>
    <n v="0.29044803274960196"/>
    <n v="0.29044803274960196"/>
    <n v="4"/>
  </r>
  <r>
    <s v="教培"/>
    <s v="素质教育"/>
    <x v="15"/>
    <x v="3"/>
    <s v="C音乐培训"/>
    <x v="25"/>
    <x v="90"/>
    <x v="1"/>
    <n v="2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4.5030702751876275E-3"/>
    <n v="4.5030702751876275E-3"/>
    <n v="0"/>
  </r>
  <r>
    <s v="教培"/>
    <s v="素质教育"/>
    <x v="15"/>
    <x v="3"/>
    <s v="C音乐培训"/>
    <x v="23"/>
    <x v="91"/>
    <x v="1"/>
    <n v="67"/>
    <n v="0"/>
    <n v="0.13900000000000001"/>
    <n v="0"/>
    <n v="10"/>
    <n v="0"/>
    <n v="0"/>
    <n v="0.02"/>
    <n v="0.2"/>
    <n v="0.85000000000000009"/>
    <n v="0.23529411764705882"/>
    <n v="2883.5"/>
    <n v="678.47058823529414"/>
    <n v="2.2515351375938138E-3"/>
    <n v="0.15085285421878553"/>
    <n v="0.15085285421878553"/>
    <n v="0"/>
  </r>
  <r>
    <s v="教培"/>
    <s v="素质教育"/>
    <x v="15"/>
    <x v="3"/>
    <s v="C音乐培训"/>
    <x v="21"/>
    <x v="92"/>
    <x v="1"/>
    <n v="22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4.9533773027063903E-2"/>
    <n v="4.9533773027063903E-2"/>
    <n v="0"/>
  </r>
  <r>
    <s v="教培"/>
    <s v="素质教育"/>
    <x v="15"/>
    <x v="3"/>
    <s v="C音乐培训"/>
    <x v="16"/>
    <x v="93"/>
    <x v="1"/>
    <n v="133"/>
    <n v="0"/>
    <n v="0.13900000000000001"/>
    <n v="0"/>
    <n v="22"/>
    <n v="0"/>
    <n v="0"/>
    <n v="0.02"/>
    <n v="0.44"/>
    <n v="0.85000000000000009"/>
    <n v="0.51764705882352935"/>
    <n v="2883.5"/>
    <n v="1492.6352941176469"/>
    <n v="2.2515351375938138E-3"/>
    <n v="0.29945417329997726"/>
    <n v="0.29945417329997726"/>
    <n v="1"/>
  </r>
  <r>
    <s v="教培"/>
    <s v="素质教育"/>
    <x v="15"/>
    <x v="3"/>
    <s v="C音乐培训"/>
    <x v="24"/>
    <x v="94"/>
    <x v="1"/>
    <n v="57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0.1283375028428474"/>
    <n v="0.1283375028428474"/>
    <n v="0"/>
  </r>
  <r>
    <s v="教培"/>
    <s v="素质教育"/>
    <x v="15"/>
    <x v="3"/>
    <s v="C音乐培训"/>
    <x v="24"/>
    <x v="95"/>
    <x v="1"/>
    <n v="180"/>
    <n v="1"/>
    <n v="0.13900000000000001"/>
    <n v="0.01"/>
    <n v="68"/>
    <n v="1"/>
    <n v="0.01"/>
    <n v="0.02"/>
    <n v="1.36"/>
    <n v="0.85000000000000009"/>
    <n v="1.4364705882352942"/>
    <n v="2883.5"/>
    <n v="4142.0629411764703"/>
    <n v="2.2515351375938138E-3"/>
    <n v="0.40527632476688646"/>
    <n v="0.13900000000000001"/>
    <n v="18"/>
  </r>
  <r>
    <s v="教培"/>
    <s v="素质教育"/>
    <x v="15"/>
    <x v="3"/>
    <s v="C音乐培训"/>
    <x v="25"/>
    <x v="96"/>
    <x v="1"/>
    <n v="5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1.1257675687969069E-2"/>
    <n v="1.1257675687969069E-2"/>
    <n v="0"/>
  </r>
  <r>
    <s v="教培"/>
    <s v="素质教育"/>
    <x v="15"/>
    <x v="3"/>
    <s v="C音乐培训"/>
    <x v="6"/>
    <x v="97"/>
    <x v="0"/>
    <n v="67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0.15085285421878553"/>
    <n v="0.15085285421878553"/>
    <n v="0"/>
  </r>
  <r>
    <s v="教培"/>
    <s v="素质教育"/>
    <x v="15"/>
    <x v="3"/>
    <s v="C音乐培训"/>
    <x v="15"/>
    <x v="98"/>
    <x v="1"/>
    <n v="93"/>
    <n v="0"/>
    <n v="0.13900000000000001"/>
    <n v="0"/>
    <n v="33"/>
    <n v="0"/>
    <n v="0"/>
    <n v="0.02"/>
    <n v="0.66"/>
    <n v="0.85000000000000009"/>
    <n v="0.77647058823529402"/>
    <n v="2883.5"/>
    <n v="2238.9529411764702"/>
    <n v="2.2515351375938138E-3"/>
    <n v="0.20939276779622468"/>
    <n v="0.20939276779622468"/>
    <n v="7"/>
  </r>
  <r>
    <s v="教培"/>
    <s v="素质教育"/>
    <x v="15"/>
    <x v="3"/>
    <s v="C音乐培训"/>
    <x v="25"/>
    <x v="99"/>
    <x v="1"/>
    <n v="9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2.0263816238344324E-2"/>
    <n v="2.0263816238344324E-2"/>
    <n v="0"/>
  </r>
  <r>
    <s v="教培"/>
    <s v="素质教育"/>
    <x v="15"/>
    <x v="3"/>
    <s v="C音乐培训"/>
    <x v="19"/>
    <x v="100"/>
    <x v="1"/>
    <n v="471"/>
    <n v="4"/>
    <n v="0.13900000000000001"/>
    <n v="0.01"/>
    <n v="162"/>
    <n v="4"/>
    <n v="0.02"/>
    <n v="0.02"/>
    <n v="4"/>
    <n v="0.85000000000000009"/>
    <n v="4.051764705882352"/>
    <n v="2883.5"/>
    <n v="11683.263529411763"/>
    <n v="2.2515351375938138E-3"/>
    <n v="1.0604730498066863"/>
    <n v="0.55600000000000005"/>
    <n v="36"/>
  </r>
  <r>
    <s v="教培"/>
    <s v="素质教育"/>
    <x v="15"/>
    <x v="3"/>
    <s v="C音乐培训"/>
    <x v="26"/>
    <x v="101"/>
    <x v="1"/>
    <n v="156"/>
    <n v="0"/>
    <n v="0.13900000000000001"/>
    <n v="0"/>
    <n v="29"/>
    <n v="0"/>
    <n v="0"/>
    <n v="0.02"/>
    <n v="0.57999999999999996"/>
    <n v="0.85000000000000009"/>
    <n v="0.6823529411764705"/>
    <n v="2883.5"/>
    <n v="1967.5647058823527"/>
    <n v="2.2515351375938138E-3"/>
    <n v="0.35123948146463496"/>
    <n v="0.35123948146463496"/>
    <n v="7"/>
  </r>
  <r>
    <s v="教培"/>
    <s v="素质教育"/>
    <x v="15"/>
    <x v="3"/>
    <s v="C音乐培训"/>
    <x v="16"/>
    <x v="102"/>
    <x v="1"/>
    <n v="100"/>
    <n v="0"/>
    <n v="0.13900000000000001"/>
    <n v="0"/>
    <n v="19"/>
    <n v="0"/>
    <n v="0"/>
    <n v="0.02"/>
    <n v="0.38"/>
    <n v="0.85000000000000009"/>
    <n v="0.44705882352941173"/>
    <n v="2883.5"/>
    <n v="1289.0941176470587"/>
    <n v="2.2515351375938138E-3"/>
    <n v="0.22515351375938136"/>
    <n v="0.22515351375938136"/>
    <n v="1"/>
  </r>
  <r>
    <s v="教培"/>
    <s v="素质教育"/>
    <x v="15"/>
    <x v="3"/>
    <s v="C音乐培训"/>
    <x v="15"/>
    <x v="103"/>
    <x v="1"/>
    <n v="16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3.602456220150102E-2"/>
    <n v="3.602456220150102E-2"/>
    <n v="1"/>
  </r>
  <r>
    <s v="教培"/>
    <s v="素质教育"/>
    <x v="15"/>
    <x v="3"/>
    <s v="C音乐培训"/>
    <x v="25"/>
    <x v="104"/>
    <x v="1"/>
    <n v="22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4.9533773027063903E-2"/>
    <n v="4.9533773027063903E-2"/>
    <n v="0"/>
  </r>
  <r>
    <s v="教培"/>
    <s v="素质教育"/>
    <x v="15"/>
    <x v="3"/>
    <s v="C音乐培训"/>
    <x v="5"/>
    <x v="105"/>
    <x v="0"/>
    <n v="181"/>
    <n v="0"/>
    <n v="0.13900000000000001"/>
    <n v="0"/>
    <n v="62"/>
    <n v="0"/>
    <n v="0"/>
    <n v="0.02"/>
    <n v="1.24"/>
    <n v="0.85000000000000009"/>
    <n v="1.4588235294117646"/>
    <n v="2883.5"/>
    <n v="4206.5176470588231"/>
    <n v="2.2515351375938138E-3"/>
    <n v="0.40752785990448032"/>
    <n v="0.40752785990448032"/>
    <n v="29"/>
  </r>
  <r>
    <s v="教培"/>
    <s v="素质教育"/>
    <x v="15"/>
    <x v="3"/>
    <s v="C音乐培训"/>
    <x v="22"/>
    <x v="106"/>
    <x v="1"/>
    <n v="1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4766886513531951E-2"/>
    <n v="2.4766886513531951E-2"/>
    <n v="0"/>
  </r>
  <r>
    <s v="教培"/>
    <s v="素质教育"/>
    <x v="15"/>
    <x v="3"/>
    <s v="C音乐培训"/>
    <x v="29"/>
    <x v="107"/>
    <x v="1"/>
    <n v="48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0807368660450306"/>
    <n v="0.10807368660450306"/>
    <n v="0"/>
  </r>
  <r>
    <s v="教培"/>
    <s v="素质教育"/>
    <x v="15"/>
    <x v="3"/>
    <s v="C音乐培训"/>
    <x v="21"/>
    <x v="108"/>
    <x v="1"/>
    <n v="13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2.9269956788719579E-2"/>
    <n v="2.9269956788719579E-2"/>
    <n v="0"/>
  </r>
  <r>
    <s v="教培"/>
    <s v="素质教育"/>
    <x v="15"/>
    <x v="3"/>
    <s v="C音乐培训"/>
    <x v="25"/>
    <x v="109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25"/>
    <x v="110"/>
    <x v="1"/>
    <n v="8"/>
    <n v="0"/>
    <n v="0.13900000000000001"/>
    <n v="0"/>
    <n v="0"/>
    <n v="0"/>
    <n v="0"/>
    <n v="0.02"/>
    <n v="0"/>
    <n v="0.85000000000000009"/>
    <n v="0"/>
    <n v="2883.5"/>
    <n v="0"/>
    <n v="2.2515351375938138E-3"/>
    <n v="1.801228110075051E-2"/>
    <n v="1.801228110075051E-2"/>
    <n v="0"/>
  </r>
  <r>
    <s v="教培"/>
    <s v="素质教育"/>
    <x v="15"/>
    <x v="3"/>
    <s v="C音乐培训"/>
    <x v="19"/>
    <x v="111"/>
    <x v="1"/>
    <n v="5"/>
    <n v="0"/>
    <n v="0.13900000000000001"/>
    <n v="0"/>
    <n v="0"/>
    <n v="0"/>
    <n v="0"/>
    <n v="0.02"/>
    <n v="0"/>
    <n v="0.85000000000000009"/>
    <n v="0"/>
    <n v="2883.5"/>
    <n v="0"/>
    <n v="2.2515351375938138E-3"/>
    <n v="1.1257675687969069E-2"/>
    <n v="1.1257675687969069E-2"/>
    <n v="0"/>
  </r>
  <r>
    <s v="教培"/>
    <s v="素质教育"/>
    <x v="15"/>
    <x v="3"/>
    <s v="C音乐培训"/>
    <x v="23"/>
    <x v="112"/>
    <x v="1"/>
    <n v="125"/>
    <n v="0"/>
    <n v="0.13900000000000001"/>
    <n v="0"/>
    <n v="38"/>
    <n v="0"/>
    <n v="0"/>
    <n v="0.02"/>
    <n v="0.76"/>
    <n v="0.85000000000000009"/>
    <n v="0.89411764705882346"/>
    <n v="2883.5"/>
    <n v="2578.1882352941175"/>
    <n v="2.2515351375938138E-3"/>
    <n v="0.28144189219922672"/>
    <n v="0.28144189219922672"/>
    <n v="5"/>
  </r>
  <r>
    <s v="教培"/>
    <s v="素质教育"/>
    <x v="15"/>
    <x v="3"/>
    <s v="C音乐培训"/>
    <x v="19"/>
    <x v="113"/>
    <x v="1"/>
    <n v="73"/>
    <n v="1"/>
    <n v="0.13900000000000001"/>
    <n v="0.01"/>
    <n v="18"/>
    <n v="1"/>
    <n v="0.06"/>
    <n v="0.02"/>
    <n v="1"/>
    <n v="0.85000000000000009"/>
    <n v="1.012941176470588"/>
    <n v="2883.5"/>
    <n v="2920.8158823529407"/>
    <n v="2.2515351375938138E-3"/>
    <n v="0.16436206504434842"/>
    <n v="0.13900000000000001"/>
    <n v="1"/>
  </r>
  <r>
    <s v="教培"/>
    <s v="素质教育"/>
    <x v="15"/>
    <x v="3"/>
    <s v="C音乐培训"/>
    <x v="12"/>
    <x v="114"/>
    <x v="0"/>
    <n v="51"/>
    <n v="0"/>
    <n v="0.13900000000000001"/>
    <n v="0"/>
    <n v="17"/>
    <n v="0"/>
    <n v="0"/>
    <n v="0.02"/>
    <n v="0.34"/>
    <n v="0.85000000000000009"/>
    <n v="0.39999999999999997"/>
    <n v="2883.5"/>
    <n v="1153.3999999999999"/>
    <n v="2.2515351375938138E-3"/>
    <n v="0.11482829201728451"/>
    <n v="0.11482829201728451"/>
    <n v="0"/>
  </r>
  <r>
    <s v="教培"/>
    <s v="素质教育"/>
    <x v="15"/>
    <x v="3"/>
    <s v="C音乐培训"/>
    <x v="13"/>
    <x v="115"/>
    <x v="1"/>
    <n v="400"/>
    <n v="4"/>
    <n v="0.13900000000000001"/>
    <n v="0.01"/>
    <n v="84"/>
    <n v="4"/>
    <n v="0.05"/>
    <n v="0.02"/>
    <n v="4"/>
    <n v="0.85000000000000009"/>
    <n v="4.051764705882352"/>
    <n v="2883.5"/>
    <n v="11683.263529411763"/>
    <n v="2.2515351375938138E-3"/>
    <n v="0.90061405503752545"/>
    <n v="0.55600000000000005"/>
    <n v="53"/>
  </r>
  <r>
    <s v="教培"/>
    <s v="素质教育"/>
    <x v="15"/>
    <x v="3"/>
    <s v="C音乐培训"/>
    <x v="22"/>
    <x v="116"/>
    <x v="1"/>
    <n v="21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4.7282237889470086E-2"/>
    <n v="4.7282237889470086E-2"/>
    <n v="0"/>
  </r>
  <r>
    <s v="教培"/>
    <s v="素质教育"/>
    <x v="15"/>
    <x v="3"/>
    <s v="C音乐培训"/>
    <x v="6"/>
    <x v="117"/>
    <x v="0"/>
    <n v="8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1.801228110075051E-2"/>
    <n v="1.801228110075051E-2"/>
    <n v="0"/>
  </r>
  <r>
    <s v="教培"/>
    <s v="素质教育"/>
    <x v="15"/>
    <x v="3"/>
    <s v="C音乐培训"/>
    <x v="23"/>
    <x v="118"/>
    <x v="1"/>
    <n v="295"/>
    <n v="10"/>
    <n v="0.13900000000000001"/>
    <n v="0.03"/>
    <n v="115"/>
    <n v="10"/>
    <n v="0.09"/>
    <n v="0.02"/>
    <n v="10"/>
    <n v="0.85000000000000009"/>
    <n v="10.12941176470588"/>
    <n v="2883.5"/>
    <n v="29208.158823529404"/>
    <n v="2.2515351375938138E-3"/>
    <n v="0.66420286559017505"/>
    <n v="1.3900000000000001"/>
    <n v="38"/>
  </r>
  <r>
    <s v="教培"/>
    <s v="素质教育"/>
    <x v="15"/>
    <x v="3"/>
    <s v="C音乐培训"/>
    <x v="14"/>
    <x v="119"/>
    <x v="1"/>
    <n v="89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20038662724584944"/>
    <n v="0.20038662724584944"/>
    <n v="0"/>
  </r>
  <r>
    <s v="教培"/>
    <s v="素质教育"/>
    <x v="15"/>
    <x v="3"/>
    <s v="C音乐培训"/>
    <x v="18"/>
    <x v="120"/>
    <x v="0"/>
    <n v="51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1482829201728451"/>
    <n v="0.11482829201728451"/>
    <n v="0"/>
  </r>
  <r>
    <s v="教培"/>
    <s v="素质教育"/>
    <x v="15"/>
    <x v="3"/>
    <s v="C音乐培训"/>
    <x v="6"/>
    <x v="121"/>
    <x v="0"/>
    <n v="61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0.13734364339322264"/>
    <n v="0.13734364339322264"/>
    <n v="0"/>
  </r>
  <r>
    <s v="教培"/>
    <s v="素质教育"/>
    <x v="15"/>
    <x v="3"/>
    <s v="C音乐培训"/>
    <x v="9"/>
    <x v="122"/>
    <x v="0"/>
    <n v="67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0.15085285421878553"/>
    <n v="0.15085285421878553"/>
    <n v="0"/>
  </r>
  <r>
    <s v="教培"/>
    <s v="素质教育"/>
    <x v="15"/>
    <x v="3"/>
    <s v="C音乐培训"/>
    <x v="10"/>
    <x v="123"/>
    <x v="0"/>
    <n v="78"/>
    <n v="0"/>
    <n v="0.13900000000000001"/>
    <n v="0"/>
    <n v="12"/>
    <n v="0"/>
    <n v="0"/>
    <n v="0.02"/>
    <n v="0.24"/>
    <n v="0.85000000000000009"/>
    <n v="0.28235294117647053"/>
    <n v="2883.5"/>
    <n v="814.16470588235279"/>
    <n v="2.2515351375938138E-3"/>
    <n v="0.17561974073231748"/>
    <n v="0.17561974073231748"/>
    <n v="2"/>
  </r>
  <r>
    <s v="教培"/>
    <s v="素质教育"/>
    <x v="15"/>
    <x v="3"/>
    <s v="C音乐培训"/>
    <x v="15"/>
    <x v="124"/>
    <x v="1"/>
    <n v="25"/>
    <n v="0"/>
    <n v="0.13900000000000001"/>
    <n v="0"/>
    <n v="0"/>
    <n v="0"/>
    <n v="0"/>
    <n v="0.02"/>
    <n v="0"/>
    <n v="0.85000000000000009"/>
    <n v="0"/>
    <n v="2883.5"/>
    <n v="0"/>
    <n v="2.2515351375938138E-3"/>
    <n v="5.6288378439845341E-2"/>
    <n v="5.6288378439845341E-2"/>
    <n v="0"/>
  </r>
  <r>
    <s v="教培"/>
    <s v="素质教育"/>
    <x v="15"/>
    <x v="3"/>
    <s v="C音乐培训"/>
    <x v="16"/>
    <x v="125"/>
    <x v="1"/>
    <n v="127"/>
    <n v="0"/>
    <n v="0.13900000000000001"/>
    <n v="0"/>
    <n v="36"/>
    <n v="0"/>
    <n v="0"/>
    <n v="0.02"/>
    <n v="0.72"/>
    <n v="0.85000000000000009"/>
    <n v="0.84705882352941164"/>
    <n v="2883.5"/>
    <n v="2442.4941176470584"/>
    <n v="2.2515351375938138E-3"/>
    <n v="0.28594496247441437"/>
    <n v="0.28594496247441437"/>
    <n v="4"/>
  </r>
  <r>
    <s v="教培"/>
    <s v="素质教育"/>
    <x v="15"/>
    <x v="3"/>
    <s v="C音乐培训"/>
    <x v="27"/>
    <x v="126"/>
    <x v="1"/>
    <n v="19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4.2779167614282465E-2"/>
    <n v="4.2779167614282465E-2"/>
    <n v="2"/>
  </r>
  <r>
    <s v="教培"/>
    <s v="素质教育"/>
    <x v="15"/>
    <x v="3"/>
    <s v="C音乐培训"/>
    <x v="20"/>
    <x v="127"/>
    <x v="0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2"/>
    <x v="128"/>
    <x v="1"/>
    <n v="28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6.3042983852626786E-2"/>
    <n v="6.3042983852626786E-2"/>
    <n v="0"/>
  </r>
  <r>
    <s v="教培"/>
    <s v="素质教育"/>
    <x v="15"/>
    <x v="3"/>
    <s v="C音乐培训"/>
    <x v="4"/>
    <x v="129"/>
    <x v="1"/>
    <n v="43"/>
    <n v="0"/>
    <n v="0.13900000000000001"/>
    <n v="0"/>
    <n v="12"/>
    <n v="0"/>
    <n v="0"/>
    <n v="0.02"/>
    <n v="0.24"/>
    <n v="0.85000000000000009"/>
    <n v="0.28235294117647053"/>
    <n v="2883.5"/>
    <n v="814.16470588235279"/>
    <n v="2.2515351375938138E-3"/>
    <n v="9.6816010916533995E-2"/>
    <n v="9.6816010916533995E-2"/>
    <n v="1"/>
  </r>
  <r>
    <s v="教培"/>
    <s v="素质教育"/>
    <x v="15"/>
    <x v="3"/>
    <s v="C音乐培训"/>
    <x v="6"/>
    <x v="130"/>
    <x v="0"/>
    <n v="111"/>
    <n v="0"/>
    <n v="0.13900000000000001"/>
    <n v="0"/>
    <n v="14"/>
    <n v="0"/>
    <n v="0"/>
    <n v="0.02"/>
    <n v="0.28000000000000003"/>
    <n v="0.85000000000000009"/>
    <n v="0.32941176470588235"/>
    <n v="2883.5"/>
    <n v="949.85882352941178"/>
    <n v="2.2515351375938138E-3"/>
    <n v="0.24992040027291332"/>
    <n v="0.24992040027291332"/>
    <n v="3"/>
  </r>
  <r>
    <s v="教培"/>
    <s v="素质教育"/>
    <x v="15"/>
    <x v="3"/>
    <s v="C音乐培训"/>
    <x v="8"/>
    <x v="131"/>
    <x v="0"/>
    <n v="68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15310438935637932"/>
    <n v="0.15310438935637932"/>
    <n v="0"/>
  </r>
  <r>
    <s v="教培"/>
    <s v="素质教育"/>
    <x v="15"/>
    <x v="3"/>
    <s v="C音乐培训"/>
    <x v="15"/>
    <x v="132"/>
    <x v="1"/>
    <n v="60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0.13509210825562884"/>
    <n v="0.13509210825562884"/>
    <n v="0"/>
  </r>
  <r>
    <s v="教培"/>
    <s v="素质教育"/>
    <x v="15"/>
    <x v="3"/>
    <s v="C音乐培训"/>
    <x v="10"/>
    <x v="133"/>
    <x v="0"/>
    <n v="71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5985899476916077"/>
    <n v="0.15985899476916077"/>
    <n v="1"/>
  </r>
  <r>
    <s v="教培"/>
    <s v="素质教育"/>
    <x v="15"/>
    <x v="3"/>
    <s v="C音乐培训"/>
    <x v="10"/>
    <x v="134"/>
    <x v="0"/>
    <n v="77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17336820559472366"/>
    <n v="0.17336820559472366"/>
    <n v="0"/>
  </r>
  <r>
    <s v="教培"/>
    <s v="素质教育"/>
    <x v="15"/>
    <x v="3"/>
    <s v="C音乐培训"/>
    <x v="2"/>
    <x v="135"/>
    <x v="1"/>
    <n v="125"/>
    <n v="1"/>
    <n v="0.13900000000000001"/>
    <n v="0.01"/>
    <n v="15"/>
    <n v="1"/>
    <n v="7.0000000000000007E-2"/>
    <n v="0.02"/>
    <n v="1"/>
    <n v="0.85000000000000009"/>
    <n v="1.012941176470588"/>
    <n v="2883.5"/>
    <n v="2920.8158823529407"/>
    <n v="2.2515351375938138E-3"/>
    <n v="0.28144189219922672"/>
    <n v="0.13900000000000001"/>
    <n v="2"/>
  </r>
  <r>
    <s v="教培"/>
    <s v="素质教育"/>
    <x v="15"/>
    <x v="3"/>
    <s v="C音乐培训"/>
    <x v="20"/>
    <x v="136"/>
    <x v="0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30"/>
    <x v="137"/>
    <x v="2"/>
    <n v="3"/>
    <n v="0"/>
    <n v="0.13900000000000001"/>
    <n v="0"/>
    <n v="0"/>
    <n v="0"/>
    <n v="0"/>
    <n v="0.02"/>
    <n v="0"/>
    <n v="0.85000000000000009"/>
    <n v="0"/>
    <n v="2883.5"/>
    <n v="0"/>
    <n v="2.2515351375938138E-3"/>
    <n v="6.7546054127814413E-3"/>
    <n v="6.7546054127814413E-3"/>
    <n v="0"/>
  </r>
  <r>
    <s v="教培"/>
    <s v="素质教育"/>
    <x v="15"/>
    <x v="3"/>
    <s v="C音乐培训"/>
    <x v="18"/>
    <x v="138"/>
    <x v="0"/>
    <n v="111"/>
    <n v="0"/>
    <n v="0.13900000000000001"/>
    <n v="0"/>
    <n v="10"/>
    <n v="0"/>
    <n v="0"/>
    <n v="0.02"/>
    <n v="0.2"/>
    <n v="0.85000000000000009"/>
    <n v="0.23529411764705882"/>
    <n v="2883.5"/>
    <n v="678.47058823529414"/>
    <n v="2.2515351375938138E-3"/>
    <n v="0.24992040027291332"/>
    <n v="0.24992040027291332"/>
    <n v="3"/>
  </r>
  <r>
    <s v="教培"/>
    <s v="素质教育"/>
    <x v="15"/>
    <x v="3"/>
    <s v="C音乐培训"/>
    <x v="7"/>
    <x v="139"/>
    <x v="0"/>
    <n v="22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4.9533773027063903E-2"/>
    <n v="4.9533773027063903E-2"/>
    <n v="0"/>
  </r>
  <r>
    <s v="教培"/>
    <s v="素质教育"/>
    <x v="15"/>
    <x v="3"/>
    <s v="C音乐培训"/>
    <x v="4"/>
    <x v="140"/>
    <x v="1"/>
    <n v="24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5.403684330225153E-2"/>
    <n v="5.403684330225153E-2"/>
    <n v="1"/>
  </r>
  <r>
    <s v="教培"/>
    <s v="素质教育"/>
    <x v="15"/>
    <x v="3"/>
    <s v="C音乐培训"/>
    <x v="24"/>
    <x v="141"/>
    <x v="1"/>
    <n v="55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0.12383443256765976"/>
    <n v="0.12383443256765976"/>
    <n v="0"/>
  </r>
  <r>
    <s v="教培"/>
    <s v="素质教育"/>
    <x v="15"/>
    <x v="3"/>
    <s v="C音乐培训"/>
    <x v="25"/>
    <x v="142"/>
    <x v="1"/>
    <n v="24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5.403684330225153E-2"/>
    <n v="5.403684330225153E-2"/>
    <n v="0"/>
  </r>
  <r>
    <s v="教培"/>
    <s v="素质教育"/>
    <x v="15"/>
    <x v="3"/>
    <s v="C音乐培训"/>
    <x v="2"/>
    <x v="143"/>
    <x v="1"/>
    <n v="247"/>
    <n v="0"/>
    <n v="0.13900000000000001"/>
    <n v="0"/>
    <n v="52"/>
    <n v="0"/>
    <n v="0"/>
    <n v="0.02"/>
    <n v="1.04"/>
    <n v="0.85000000000000009"/>
    <n v="1.2235294117647058"/>
    <n v="2883.5"/>
    <n v="3528.0470588235289"/>
    <n v="2.2515351375938138E-3"/>
    <n v="0.55612917898567205"/>
    <n v="0.55612917898567205"/>
    <n v="34"/>
  </r>
  <r>
    <s v="教培"/>
    <s v="素质教育"/>
    <x v="15"/>
    <x v="3"/>
    <s v="C音乐培训"/>
    <x v="18"/>
    <x v="144"/>
    <x v="0"/>
    <n v="109"/>
    <n v="0"/>
    <n v="0.13900000000000001"/>
    <n v="0"/>
    <n v="23"/>
    <n v="0"/>
    <n v="0"/>
    <n v="0.02"/>
    <n v="0.46"/>
    <n v="0.85000000000000009"/>
    <n v="0.54117647058823526"/>
    <n v="2883.5"/>
    <n v="1560.4823529411763"/>
    <n v="2.2515351375938138E-3"/>
    <n v="0.2454173299977257"/>
    <n v="0.2454173299977257"/>
    <n v="6"/>
  </r>
  <r>
    <s v="教培"/>
    <s v="素质教育"/>
    <x v="15"/>
    <x v="3"/>
    <s v="C音乐培训"/>
    <x v="22"/>
    <x v="145"/>
    <x v="1"/>
    <n v="21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4.7282237889470086E-2"/>
    <n v="4.7282237889470086E-2"/>
    <n v="0"/>
  </r>
  <r>
    <s v="教培"/>
    <s v="素质教育"/>
    <x v="15"/>
    <x v="3"/>
    <s v="C音乐培训"/>
    <x v="16"/>
    <x v="146"/>
    <x v="1"/>
    <n v="135"/>
    <n v="0"/>
    <n v="0.13900000000000001"/>
    <n v="0"/>
    <n v="19"/>
    <n v="0"/>
    <n v="0"/>
    <n v="0.02"/>
    <n v="0.38"/>
    <n v="0.85000000000000009"/>
    <n v="0.44705882352941173"/>
    <n v="2883.5"/>
    <n v="1289.0941176470587"/>
    <n v="2.2515351375938138E-3"/>
    <n v="0.30395724357516485"/>
    <n v="0.30395724357516485"/>
    <n v="0"/>
  </r>
  <r>
    <s v="教培"/>
    <s v="素质教育"/>
    <x v="15"/>
    <x v="3"/>
    <s v="C音乐培训"/>
    <x v="4"/>
    <x v="147"/>
    <x v="1"/>
    <n v="36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8.1055264953377296E-2"/>
    <n v="8.1055264953377296E-2"/>
    <n v="4"/>
  </r>
  <r>
    <s v="教培"/>
    <s v="素质教育"/>
    <x v="15"/>
    <x v="3"/>
    <s v="C音乐培训"/>
    <x v="4"/>
    <x v="148"/>
    <x v="1"/>
    <n v="39"/>
    <n v="0"/>
    <n v="0.13900000000000001"/>
    <n v="0"/>
    <n v="14"/>
    <n v="0"/>
    <n v="0"/>
    <n v="0.02"/>
    <n v="0.28000000000000003"/>
    <n v="0.85000000000000009"/>
    <n v="0.32941176470588235"/>
    <n v="2883.5"/>
    <n v="949.85882352941178"/>
    <n v="2.2515351375938138E-3"/>
    <n v="8.780987036615874E-2"/>
    <n v="8.780987036615874E-2"/>
    <n v="1"/>
  </r>
  <r>
    <s v="教培"/>
    <s v="素质教育"/>
    <x v="15"/>
    <x v="3"/>
    <s v="C音乐培训"/>
    <x v="22"/>
    <x v="149"/>
    <x v="1"/>
    <n v="40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9.0061405503752551E-2"/>
    <n v="9.0061405503752551E-2"/>
    <n v="0"/>
  </r>
  <r>
    <s v="教培"/>
    <s v="素质教育"/>
    <x v="15"/>
    <x v="3"/>
    <s v="C音乐培训"/>
    <x v="26"/>
    <x v="150"/>
    <x v="1"/>
    <n v="204"/>
    <n v="0"/>
    <n v="0.13900000000000001"/>
    <n v="0"/>
    <n v="54"/>
    <n v="0"/>
    <n v="0"/>
    <n v="0.02"/>
    <n v="1.08"/>
    <n v="0.85000000000000009"/>
    <n v="1.2705882352941176"/>
    <n v="2883.5"/>
    <n v="3663.741176470588"/>
    <n v="2.2515351375938138E-3"/>
    <n v="0.45931316806913802"/>
    <n v="0.45931316806913802"/>
    <n v="10"/>
  </r>
  <r>
    <s v="教培"/>
    <s v="素质教育"/>
    <x v="15"/>
    <x v="3"/>
    <s v="C音乐培训"/>
    <x v="15"/>
    <x v="151"/>
    <x v="1"/>
    <n v="20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4.5030702751876275E-2"/>
    <n v="4.5030702751876275E-2"/>
    <n v="0"/>
  </r>
  <r>
    <s v="教培"/>
    <s v="素质教育"/>
    <x v="15"/>
    <x v="3"/>
    <s v="C音乐培训"/>
    <x v="29"/>
    <x v="152"/>
    <x v="1"/>
    <n v="105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23641118944735046"/>
    <n v="0.23641118944735046"/>
    <n v="0"/>
  </r>
  <r>
    <s v="教培"/>
    <s v="素质教育"/>
    <x v="15"/>
    <x v="3"/>
    <s v="C音乐培训"/>
    <x v="16"/>
    <x v="153"/>
    <x v="1"/>
    <n v="97"/>
    <n v="1"/>
    <n v="0.13900000000000001"/>
    <n v="0.01"/>
    <n v="22"/>
    <n v="1"/>
    <n v="0.05"/>
    <n v="0.02"/>
    <n v="1"/>
    <n v="0.85000000000000009"/>
    <n v="1.012941176470588"/>
    <n v="2883.5"/>
    <n v="2920.8158823529407"/>
    <n v="2.2515351375938138E-3"/>
    <n v="0.21839890834659995"/>
    <n v="0.13900000000000001"/>
    <n v="1"/>
  </r>
  <r>
    <s v="教培"/>
    <s v="素质教育"/>
    <x v="15"/>
    <x v="3"/>
    <s v="C音乐培训"/>
    <x v="26"/>
    <x v="154"/>
    <x v="1"/>
    <n v="89"/>
    <n v="0"/>
    <n v="0.13900000000000001"/>
    <n v="0"/>
    <n v="20"/>
    <n v="0"/>
    <n v="0"/>
    <n v="0.02"/>
    <n v="0.4"/>
    <n v="0.85000000000000009"/>
    <n v="0.47058823529411764"/>
    <n v="2883.5"/>
    <n v="1356.9411764705883"/>
    <n v="2.2515351375938138E-3"/>
    <n v="0.20038662724584944"/>
    <n v="0.20038662724584944"/>
    <n v="2"/>
  </r>
  <r>
    <s v="教培"/>
    <s v="素质教育"/>
    <x v="15"/>
    <x v="3"/>
    <s v="C音乐培训"/>
    <x v="18"/>
    <x v="155"/>
    <x v="0"/>
    <n v="39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8.780987036615874E-2"/>
    <n v="8.780987036615874E-2"/>
    <n v="0"/>
  </r>
  <r>
    <s v="教培"/>
    <s v="素质教育"/>
    <x v="15"/>
    <x v="3"/>
    <s v="C音乐培训"/>
    <x v="22"/>
    <x v="156"/>
    <x v="1"/>
    <n v="25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5.6288378439845341E-2"/>
    <n v="5.6288378439845341E-2"/>
    <n v="0"/>
  </r>
  <r>
    <s v="教培"/>
    <s v="素质教育"/>
    <x v="15"/>
    <x v="3"/>
    <s v="C音乐培训"/>
    <x v="2"/>
    <x v="157"/>
    <x v="1"/>
    <n v="348"/>
    <n v="1"/>
    <n v="0.13900000000000001"/>
    <n v="0"/>
    <n v="66"/>
    <n v="1"/>
    <n v="0.02"/>
    <n v="0.02"/>
    <n v="1.32"/>
    <n v="0.85000000000000009"/>
    <n v="1.3894117647058823"/>
    <n v="2883.5"/>
    <n v="4006.3688235294117"/>
    <n v="2.2515351375938138E-3"/>
    <n v="0.78353422788264715"/>
    <n v="0.13900000000000001"/>
    <n v="36"/>
  </r>
  <r>
    <s v="教培"/>
    <s v="素质教育"/>
    <x v="15"/>
    <x v="3"/>
    <s v="C音乐培训"/>
    <x v="12"/>
    <x v="158"/>
    <x v="0"/>
    <n v="19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4.2779167614282465E-2"/>
    <n v="4.2779167614282465E-2"/>
    <n v="0"/>
  </r>
  <r>
    <s v="教培"/>
    <s v="素质教育"/>
    <x v="15"/>
    <x v="3"/>
    <s v="C音乐培训"/>
    <x v="14"/>
    <x v="159"/>
    <x v="1"/>
    <n v="85"/>
    <n v="0"/>
    <n v="0.13900000000000001"/>
    <n v="0"/>
    <n v="33"/>
    <n v="0"/>
    <n v="0"/>
    <n v="0.02"/>
    <n v="0.66"/>
    <n v="0.85000000000000009"/>
    <n v="0.77647058823529402"/>
    <n v="2883.5"/>
    <n v="2238.9529411764702"/>
    <n v="2.2515351375938138E-3"/>
    <n v="0.19138048669547417"/>
    <n v="0.19138048669547417"/>
    <n v="0"/>
  </r>
  <r>
    <s v="教培"/>
    <s v="素质教育"/>
    <x v="15"/>
    <x v="3"/>
    <s v="C音乐培训"/>
    <x v="4"/>
    <x v="160"/>
    <x v="1"/>
    <n v="75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0.16886513531953604"/>
    <n v="0.16886513531953604"/>
    <n v="5"/>
  </r>
  <r>
    <s v="教培"/>
    <s v="素质教育"/>
    <x v="15"/>
    <x v="3"/>
    <s v="C音乐培训"/>
    <x v="23"/>
    <x v="161"/>
    <x v="1"/>
    <n v="57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0.1283375028428474"/>
    <n v="0.1283375028428474"/>
    <n v="0"/>
  </r>
  <r>
    <s v="教培"/>
    <s v="素质教育"/>
    <x v="15"/>
    <x v="3"/>
    <s v="C音乐培训"/>
    <x v="18"/>
    <x v="162"/>
    <x v="0"/>
    <n v="51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0.11482829201728451"/>
    <n v="0.11482829201728451"/>
    <n v="1"/>
  </r>
  <r>
    <s v="教培"/>
    <s v="素质教育"/>
    <x v="15"/>
    <x v="3"/>
    <s v="C音乐培训"/>
    <x v="12"/>
    <x v="163"/>
    <x v="0"/>
    <n v="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2515351375938138E-3"/>
    <n v="2.2515351375938138E-3"/>
    <n v="0"/>
  </r>
  <r>
    <s v="教培"/>
    <s v="素质教育"/>
    <x v="15"/>
    <x v="3"/>
    <s v="C音乐培训"/>
    <x v="6"/>
    <x v="164"/>
    <x v="0"/>
    <n v="48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0807368660450306"/>
    <n v="0.10807368660450306"/>
    <n v="0"/>
  </r>
  <r>
    <s v="教培"/>
    <s v="素质教育"/>
    <x v="15"/>
    <x v="3"/>
    <s v="C音乐培训"/>
    <x v="3"/>
    <x v="165"/>
    <x v="0"/>
    <n v="251"/>
    <n v="1"/>
    <n v="0.13900000000000001"/>
    <n v="0"/>
    <n v="80"/>
    <n v="1"/>
    <n v="0.01"/>
    <n v="0.02"/>
    <n v="1.6"/>
    <n v="0.85000000000000009"/>
    <n v="1.7188235294117646"/>
    <n v="2883.5"/>
    <n v="4956.2276470588231"/>
    <n v="2.2515351375938138E-3"/>
    <n v="0.56513531953604723"/>
    <n v="0.13900000000000001"/>
    <n v="20"/>
  </r>
  <r>
    <s v="教培"/>
    <s v="素质教育"/>
    <x v="15"/>
    <x v="3"/>
    <s v="C音乐培训"/>
    <x v="2"/>
    <x v="166"/>
    <x v="1"/>
    <n v="237"/>
    <n v="0"/>
    <n v="0.13900000000000001"/>
    <n v="0"/>
    <n v="29"/>
    <n v="0"/>
    <n v="0"/>
    <n v="0.02"/>
    <n v="0.57999999999999996"/>
    <n v="0.85000000000000009"/>
    <n v="0.6823529411764705"/>
    <n v="2883.5"/>
    <n v="1967.5647058823527"/>
    <n v="2.2515351375938138E-3"/>
    <n v="0.53361382760973386"/>
    <n v="0.53361382760973386"/>
    <n v="9"/>
  </r>
  <r>
    <s v="教培"/>
    <s v="素质教育"/>
    <x v="15"/>
    <x v="3"/>
    <s v="C音乐培训"/>
    <x v="26"/>
    <x v="167"/>
    <x v="1"/>
    <n v="34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7.6552194678189661E-2"/>
    <n v="7.6552194678189661E-2"/>
    <n v="0"/>
  </r>
  <r>
    <s v="教培"/>
    <s v="素质教育"/>
    <x v="15"/>
    <x v="3"/>
    <s v="C音乐培训"/>
    <x v="8"/>
    <x v="168"/>
    <x v="0"/>
    <n v="45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0131908119172162"/>
    <n v="0.10131908119172162"/>
    <n v="1"/>
  </r>
  <r>
    <s v="教培"/>
    <s v="素质教育"/>
    <x v="15"/>
    <x v="3"/>
    <s v="C音乐培训"/>
    <x v="13"/>
    <x v="169"/>
    <x v="1"/>
    <n v="60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0.13509210825562884"/>
    <n v="0.13509210825562884"/>
    <n v="1"/>
  </r>
  <r>
    <s v="教培"/>
    <s v="素质教育"/>
    <x v="15"/>
    <x v="3"/>
    <s v="C音乐培训"/>
    <x v="30"/>
    <x v="170"/>
    <x v="2"/>
    <n v="6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1.3509210825562883E-2"/>
    <n v="1.3509210825562883E-2"/>
    <n v="0"/>
  </r>
  <r>
    <s v="教培"/>
    <s v="素质教育"/>
    <x v="15"/>
    <x v="3"/>
    <s v="C音乐培训"/>
    <x v="3"/>
    <x v="171"/>
    <x v="0"/>
    <n v="169"/>
    <n v="0"/>
    <n v="0.13900000000000001"/>
    <n v="0"/>
    <n v="10"/>
    <n v="0"/>
    <n v="0"/>
    <n v="0.02"/>
    <n v="0.2"/>
    <n v="0.85000000000000009"/>
    <n v="0.23529411764705882"/>
    <n v="2883.5"/>
    <n v="678.47058823529414"/>
    <n v="2.2515351375938138E-3"/>
    <n v="0.38050943825335454"/>
    <n v="0.38050943825335454"/>
    <n v="4"/>
  </r>
  <r>
    <s v="教培"/>
    <s v="素质教育"/>
    <x v="15"/>
    <x v="3"/>
    <s v="C音乐培训"/>
    <x v="4"/>
    <x v="172"/>
    <x v="1"/>
    <n v="4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9.0061405503752551E-3"/>
    <n v="9.0061405503752551E-3"/>
    <n v="0"/>
  </r>
  <r>
    <s v="教培"/>
    <s v="素质教育"/>
    <x v="15"/>
    <x v="3"/>
    <s v="C音乐培训"/>
    <x v="12"/>
    <x v="173"/>
    <x v="0"/>
    <n v="12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2.7018421651125765E-2"/>
    <n v="2.7018421651125765E-2"/>
    <n v="0"/>
  </r>
  <r>
    <s v="教培"/>
    <s v="素质教育"/>
    <x v="15"/>
    <x v="3"/>
    <s v="C音乐培训"/>
    <x v="20"/>
    <x v="174"/>
    <x v="0"/>
    <n v="4"/>
    <n v="0"/>
    <n v="0.13900000000000001"/>
    <n v="0"/>
    <n v="0"/>
    <n v="0"/>
    <n v="0"/>
    <n v="0.02"/>
    <n v="0"/>
    <n v="0.85000000000000009"/>
    <n v="0"/>
    <n v="2883.5"/>
    <n v="0"/>
    <n v="2.2515351375938138E-3"/>
    <n v="9.0061405503752551E-3"/>
    <n v="9.0061405503752551E-3"/>
    <n v="0"/>
  </r>
  <r>
    <s v="教培"/>
    <s v="素质教育"/>
    <x v="15"/>
    <x v="3"/>
    <s v="C音乐培训"/>
    <x v="16"/>
    <x v="175"/>
    <x v="1"/>
    <n v="192"/>
    <n v="0"/>
    <n v="0.13900000000000001"/>
    <n v="0"/>
    <n v="21"/>
    <n v="0"/>
    <n v="0"/>
    <n v="0.02"/>
    <n v="0.42"/>
    <n v="0.85000000000000009"/>
    <n v="0.49411764705882344"/>
    <n v="2883.5"/>
    <n v="1424.7882352941174"/>
    <n v="2.2515351375938138E-3"/>
    <n v="0.43229474641801224"/>
    <n v="0.43229474641801224"/>
    <n v="4"/>
  </r>
  <r>
    <s v="教培"/>
    <s v="素质教育"/>
    <x v="15"/>
    <x v="3"/>
    <s v="C音乐培训"/>
    <x v="8"/>
    <x v="176"/>
    <x v="0"/>
    <n v="28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6.3042983852626786E-2"/>
    <n v="6.3042983852626786E-2"/>
    <n v="0"/>
  </r>
  <r>
    <s v="教培"/>
    <s v="素质教育"/>
    <x v="15"/>
    <x v="3"/>
    <s v="C音乐培训"/>
    <x v="25"/>
    <x v="177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30"/>
    <x v="178"/>
    <x v="2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4"/>
    <x v="179"/>
    <x v="1"/>
    <n v="140"/>
    <n v="0"/>
    <n v="0.13900000000000001"/>
    <n v="0"/>
    <n v="22"/>
    <n v="0"/>
    <n v="0"/>
    <n v="0.02"/>
    <n v="0.44"/>
    <n v="0.85000000000000009"/>
    <n v="0.51764705882352935"/>
    <n v="2883.5"/>
    <n v="1492.6352941176469"/>
    <n v="2.2515351375938138E-3"/>
    <n v="0.31521491926313394"/>
    <n v="0.31521491926313394"/>
    <n v="0"/>
  </r>
  <r>
    <s v="教培"/>
    <s v="素质教育"/>
    <x v="15"/>
    <x v="3"/>
    <s v="C音乐培训"/>
    <x v="25"/>
    <x v="180"/>
    <x v="1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5"/>
    <x v="181"/>
    <x v="1"/>
    <n v="18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4.0527632476688648E-2"/>
    <n v="4.0527632476688648E-2"/>
    <n v="2"/>
  </r>
  <r>
    <s v="教培"/>
    <s v="素质教育"/>
    <x v="15"/>
    <x v="3"/>
    <s v="C音乐培训"/>
    <x v="20"/>
    <x v="182"/>
    <x v="0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30"/>
    <x v="183"/>
    <x v="2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2"/>
    <x v="184"/>
    <x v="0"/>
    <n v="27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6.0791448715032975E-2"/>
    <n v="6.0791448715032975E-2"/>
    <n v="1"/>
  </r>
  <r>
    <s v="教培"/>
    <s v="素质教育"/>
    <x v="15"/>
    <x v="3"/>
    <s v="C音乐培训"/>
    <x v="23"/>
    <x v="185"/>
    <x v="1"/>
    <n v="80"/>
    <n v="1"/>
    <n v="0.13900000000000001"/>
    <n v="0.01"/>
    <n v="16"/>
    <n v="1"/>
    <n v="0.06"/>
    <n v="0.02"/>
    <n v="1"/>
    <n v="0.85000000000000009"/>
    <n v="1.012941176470588"/>
    <n v="2883.5"/>
    <n v="2920.8158823529407"/>
    <n v="2.2515351375938138E-3"/>
    <n v="0.1801228110075051"/>
    <n v="0.13900000000000001"/>
    <n v="1"/>
  </r>
  <r>
    <s v="教培"/>
    <s v="素质教育"/>
    <x v="15"/>
    <x v="3"/>
    <s v="C音乐培训"/>
    <x v="23"/>
    <x v="186"/>
    <x v="1"/>
    <n v="55"/>
    <n v="0"/>
    <n v="0.13900000000000001"/>
    <n v="0"/>
    <n v="10"/>
    <n v="0"/>
    <n v="0"/>
    <n v="0.02"/>
    <n v="0.2"/>
    <n v="0.85000000000000009"/>
    <n v="0.23529411764705882"/>
    <n v="2883.5"/>
    <n v="678.47058823529414"/>
    <n v="2.2515351375938138E-3"/>
    <n v="0.12383443256765976"/>
    <n v="0.12383443256765976"/>
    <n v="0"/>
  </r>
  <r>
    <s v="教培"/>
    <s v="素质教育"/>
    <x v="15"/>
    <x v="3"/>
    <s v="C音乐培训"/>
    <x v="12"/>
    <x v="187"/>
    <x v="0"/>
    <n v="30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6.754605412781442E-2"/>
    <n v="6.754605412781442E-2"/>
    <n v="0"/>
  </r>
  <r>
    <s v="教培"/>
    <s v="素质教育"/>
    <x v="15"/>
    <x v="3"/>
    <s v="C音乐培训"/>
    <x v="8"/>
    <x v="188"/>
    <x v="0"/>
    <n v="38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8.555833522856493E-2"/>
    <n v="8.555833522856493E-2"/>
    <n v="0"/>
  </r>
  <r>
    <s v="教培"/>
    <s v="素质教育"/>
    <x v="15"/>
    <x v="3"/>
    <s v="C音乐培训"/>
    <x v="12"/>
    <x v="189"/>
    <x v="0"/>
    <n v="76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0.17111667045712986"/>
    <n v="0.17111667045712986"/>
    <n v="1"/>
  </r>
  <r>
    <s v="教培"/>
    <s v="素质教育"/>
    <x v="15"/>
    <x v="3"/>
    <s v="C音乐培训"/>
    <x v="23"/>
    <x v="190"/>
    <x v="1"/>
    <n v="44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9.9067546054127806E-2"/>
    <n v="9.9067546054127806E-2"/>
    <n v="0"/>
  </r>
  <r>
    <s v="教培"/>
    <s v="素质教育"/>
    <x v="15"/>
    <x v="3"/>
    <s v="C音乐培训"/>
    <x v="13"/>
    <x v="191"/>
    <x v="1"/>
    <n v="75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6886513531953604"/>
    <n v="0.16886513531953604"/>
    <n v="0"/>
  </r>
  <r>
    <s v="教培"/>
    <s v="素质教育"/>
    <x v="15"/>
    <x v="3"/>
    <s v="C音乐培训"/>
    <x v="13"/>
    <x v="192"/>
    <x v="1"/>
    <n v="37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8.3306800090971106E-2"/>
    <n v="8.3306800090971106E-2"/>
    <n v="0"/>
  </r>
  <r>
    <s v="教培"/>
    <s v="素质教育"/>
    <x v="15"/>
    <x v="3"/>
    <s v="C音乐培训"/>
    <x v="7"/>
    <x v="193"/>
    <x v="0"/>
    <n v="21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4.7282237889470086E-2"/>
    <n v="4.7282237889470086E-2"/>
    <n v="0"/>
  </r>
  <r>
    <s v="教培"/>
    <s v="素质教育"/>
    <x v="15"/>
    <x v="3"/>
    <s v="C音乐培训"/>
    <x v="29"/>
    <x v="194"/>
    <x v="1"/>
    <n v="53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1933136229247213"/>
    <n v="0.11933136229247213"/>
    <n v="0"/>
  </r>
  <r>
    <s v="教培"/>
    <s v="素质教育"/>
    <x v="15"/>
    <x v="3"/>
    <s v="C音乐培训"/>
    <x v="30"/>
    <x v="195"/>
    <x v="2"/>
    <n v="3"/>
    <n v="0"/>
    <n v="0.13900000000000001"/>
    <n v="0"/>
    <n v="0"/>
    <n v="0"/>
    <n v="0"/>
    <n v="0.02"/>
    <n v="0"/>
    <n v="0.85000000000000009"/>
    <n v="0"/>
    <n v="2883.5"/>
    <n v="0"/>
    <n v="2.2515351375938138E-3"/>
    <n v="6.7546054127814413E-3"/>
    <n v="6.7546054127814413E-3"/>
    <n v="0"/>
  </r>
  <r>
    <s v="教培"/>
    <s v="素质教育"/>
    <x v="15"/>
    <x v="3"/>
    <s v="C音乐培训"/>
    <x v="31"/>
    <x v="196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4"/>
    <x v="197"/>
    <x v="1"/>
    <n v="165"/>
    <n v="0"/>
    <n v="0.13900000000000001"/>
    <n v="0"/>
    <n v="19"/>
    <n v="0"/>
    <n v="0"/>
    <n v="0.02"/>
    <n v="0.38"/>
    <n v="0.85000000000000009"/>
    <n v="0.44705882352941173"/>
    <n v="2883.5"/>
    <n v="1289.0941176470587"/>
    <n v="2.2515351375938138E-3"/>
    <n v="0.3715032977029793"/>
    <n v="0.3715032977029793"/>
    <n v="0"/>
  </r>
  <r>
    <s v="教培"/>
    <s v="素质教育"/>
    <x v="15"/>
    <x v="3"/>
    <s v="C音乐培训"/>
    <x v="7"/>
    <x v="198"/>
    <x v="0"/>
    <n v="99"/>
    <n v="0"/>
    <n v="0.13900000000000001"/>
    <n v="0"/>
    <n v="22"/>
    <n v="0"/>
    <n v="0"/>
    <n v="0.02"/>
    <n v="0.44"/>
    <n v="0.85000000000000009"/>
    <n v="0.51764705882352935"/>
    <n v="2883.5"/>
    <n v="1492.6352941176469"/>
    <n v="2.2515351375938138E-3"/>
    <n v="0.22290197862178757"/>
    <n v="0.22290197862178757"/>
    <n v="0"/>
  </r>
  <r>
    <s v="教培"/>
    <s v="素质教育"/>
    <x v="15"/>
    <x v="3"/>
    <s v="C音乐培训"/>
    <x v="18"/>
    <x v="199"/>
    <x v="0"/>
    <n v="128"/>
    <n v="1"/>
    <n v="0.13900000000000001"/>
    <n v="0.01"/>
    <n v="30"/>
    <n v="1"/>
    <n v="0.03"/>
    <n v="0.02"/>
    <n v="1"/>
    <n v="0.85000000000000009"/>
    <n v="1.012941176470588"/>
    <n v="2883.5"/>
    <n v="2920.8158823529407"/>
    <n v="2.2515351375938138E-3"/>
    <n v="0.28819649761200816"/>
    <n v="0.13900000000000001"/>
    <n v="7"/>
  </r>
  <r>
    <s v="教培"/>
    <s v="素质教育"/>
    <x v="15"/>
    <x v="3"/>
    <s v="C音乐培训"/>
    <x v="7"/>
    <x v="200"/>
    <x v="0"/>
    <n v="82"/>
    <n v="0"/>
    <n v="0.13900000000000001"/>
    <n v="0"/>
    <n v="25"/>
    <n v="0"/>
    <n v="0"/>
    <n v="0.02"/>
    <n v="0.5"/>
    <n v="0.85000000000000009"/>
    <n v="0.58823529411764697"/>
    <n v="2883.5"/>
    <n v="1696.1764705882351"/>
    <n v="2.2515351375938138E-3"/>
    <n v="0.18462588128269272"/>
    <n v="0.18462588128269272"/>
    <n v="5"/>
  </r>
  <r>
    <s v="教培"/>
    <s v="素质教育"/>
    <x v="15"/>
    <x v="3"/>
    <s v="C音乐培训"/>
    <x v="3"/>
    <x v="201"/>
    <x v="0"/>
    <n v="66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0.1486013190811917"/>
    <n v="0.1486013190811917"/>
    <n v="0"/>
  </r>
  <r>
    <s v="教培"/>
    <s v="素质教育"/>
    <x v="15"/>
    <x v="3"/>
    <s v="C音乐培训"/>
    <x v="7"/>
    <x v="202"/>
    <x v="0"/>
    <n v="31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6.979758926540823E-2"/>
    <n v="6.979758926540823E-2"/>
    <n v="1"/>
  </r>
  <r>
    <s v="教培"/>
    <s v="素质教育"/>
    <x v="15"/>
    <x v="3"/>
    <s v="C音乐培训"/>
    <x v="12"/>
    <x v="203"/>
    <x v="0"/>
    <n v="20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4.5030702751876275E-2"/>
    <n v="4.5030702751876275E-2"/>
    <n v="0"/>
  </r>
  <r>
    <s v="教培"/>
    <s v="素质教育"/>
    <x v="15"/>
    <x v="3"/>
    <s v="C音乐培训"/>
    <x v="15"/>
    <x v="204"/>
    <x v="1"/>
    <n v="84"/>
    <n v="0"/>
    <n v="0.13900000000000001"/>
    <n v="0"/>
    <n v="29"/>
    <n v="0"/>
    <n v="0"/>
    <n v="0.02"/>
    <n v="0.57999999999999996"/>
    <n v="0.85000000000000009"/>
    <n v="0.6823529411764705"/>
    <n v="2883.5"/>
    <n v="1967.5647058823527"/>
    <n v="2.2515351375938138E-3"/>
    <n v="0.18912895155788034"/>
    <n v="0.18912895155788034"/>
    <n v="0"/>
  </r>
  <r>
    <s v="教培"/>
    <s v="素质教育"/>
    <x v="15"/>
    <x v="3"/>
    <s v="C音乐培训"/>
    <x v="22"/>
    <x v="205"/>
    <x v="1"/>
    <n v="19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4.2779167614282465E-2"/>
    <n v="4.2779167614282465E-2"/>
    <n v="0"/>
  </r>
  <r>
    <s v="教培"/>
    <s v="素质教育"/>
    <x v="15"/>
    <x v="3"/>
    <s v="C音乐培训"/>
    <x v="27"/>
    <x v="206"/>
    <x v="1"/>
    <n v="48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0.10807368660450306"/>
    <n v="0.10807368660450306"/>
    <n v="0"/>
  </r>
  <r>
    <s v="教培"/>
    <s v="素质教育"/>
    <x v="15"/>
    <x v="3"/>
    <s v="C音乐培训"/>
    <x v="18"/>
    <x v="207"/>
    <x v="0"/>
    <n v="51"/>
    <n v="0"/>
    <n v="0.13900000000000001"/>
    <n v="0"/>
    <n v="19"/>
    <n v="0"/>
    <n v="0"/>
    <n v="0.02"/>
    <n v="0.38"/>
    <n v="0.85000000000000009"/>
    <n v="0.44705882352941173"/>
    <n v="2883.5"/>
    <n v="1289.0941176470587"/>
    <n v="2.2515351375938138E-3"/>
    <n v="0.11482829201728451"/>
    <n v="0.11482829201728451"/>
    <n v="0"/>
  </r>
  <r>
    <s v="教培"/>
    <s v="素质教育"/>
    <x v="15"/>
    <x v="3"/>
    <s v="C音乐培训"/>
    <x v="15"/>
    <x v="208"/>
    <x v="1"/>
    <n v="34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7.6552194678189661E-2"/>
    <n v="7.6552194678189661E-2"/>
    <n v="2"/>
  </r>
  <r>
    <s v="教培"/>
    <s v="素质教育"/>
    <x v="15"/>
    <x v="3"/>
    <s v="C音乐培训"/>
    <x v="3"/>
    <x v="209"/>
    <x v="0"/>
    <n v="177"/>
    <n v="0"/>
    <n v="0.13900000000000001"/>
    <n v="0"/>
    <n v="35"/>
    <n v="0"/>
    <n v="0"/>
    <n v="0.02"/>
    <n v="0.70000000000000007"/>
    <n v="0.85000000000000009"/>
    <n v="0.82352941176470584"/>
    <n v="2883.5"/>
    <n v="2374.6470588235293"/>
    <n v="2.2515351375938138E-3"/>
    <n v="0.39852171935410502"/>
    <n v="0.39852171935410502"/>
    <n v="11"/>
  </r>
  <r>
    <s v="教培"/>
    <s v="素质教育"/>
    <x v="15"/>
    <x v="3"/>
    <s v="C音乐培训"/>
    <x v="3"/>
    <x v="210"/>
    <x v="0"/>
    <n v="34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7.6552194678189661E-2"/>
    <n v="7.6552194678189661E-2"/>
    <n v="1"/>
  </r>
  <r>
    <s v="教培"/>
    <s v="素质教育"/>
    <x v="15"/>
    <x v="3"/>
    <s v="C音乐培训"/>
    <x v="3"/>
    <x v="211"/>
    <x v="0"/>
    <n v="164"/>
    <n v="0"/>
    <n v="0.13900000000000001"/>
    <n v="0"/>
    <n v="35"/>
    <n v="0"/>
    <n v="0"/>
    <n v="0.02"/>
    <n v="0.70000000000000007"/>
    <n v="0.85000000000000009"/>
    <n v="0.82352941176470584"/>
    <n v="2883.5"/>
    <n v="2374.6470588235293"/>
    <n v="2.2515351375938138E-3"/>
    <n v="0.36925176256538544"/>
    <n v="0.36925176256538544"/>
    <n v="7"/>
  </r>
  <r>
    <s v="教培"/>
    <s v="素质教育"/>
    <x v="15"/>
    <x v="3"/>
    <s v="C音乐培训"/>
    <x v="10"/>
    <x v="212"/>
    <x v="0"/>
    <n v="24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5.403684330225153E-2"/>
    <n v="5.403684330225153E-2"/>
    <n v="0"/>
  </r>
  <r>
    <s v="教培"/>
    <s v="素质教育"/>
    <x v="15"/>
    <x v="3"/>
    <s v="C音乐培训"/>
    <x v="26"/>
    <x v="213"/>
    <x v="1"/>
    <n v="92"/>
    <n v="1"/>
    <n v="0.13900000000000001"/>
    <n v="0.01"/>
    <n v="21"/>
    <n v="1"/>
    <n v="0.05"/>
    <n v="0.02"/>
    <n v="1"/>
    <n v="0.85000000000000009"/>
    <n v="1.012941176470588"/>
    <n v="2883.5"/>
    <n v="2920.8158823529407"/>
    <n v="2.2515351375938138E-3"/>
    <n v="0.20714123265863088"/>
    <n v="0.13900000000000001"/>
    <n v="1"/>
  </r>
  <r>
    <s v="教培"/>
    <s v="素质教育"/>
    <x v="15"/>
    <x v="3"/>
    <s v="C音乐培训"/>
    <x v="7"/>
    <x v="214"/>
    <x v="0"/>
    <n v="37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8.3306800090971106E-2"/>
    <n v="8.3306800090971106E-2"/>
    <n v="0"/>
  </r>
  <r>
    <s v="教培"/>
    <s v="素质教育"/>
    <x v="15"/>
    <x v="3"/>
    <s v="C音乐培训"/>
    <x v="3"/>
    <x v="215"/>
    <x v="0"/>
    <n v="51"/>
    <n v="0"/>
    <n v="0.13900000000000001"/>
    <n v="0"/>
    <n v="18"/>
    <n v="0"/>
    <n v="0"/>
    <n v="0.02"/>
    <n v="0.36"/>
    <n v="0.85000000000000009"/>
    <n v="0.42352941176470582"/>
    <n v="2883.5"/>
    <n v="1221.2470588235292"/>
    <n v="2.2515351375938138E-3"/>
    <n v="0.11482829201728451"/>
    <n v="0.11482829201728451"/>
    <n v="0"/>
  </r>
  <r>
    <s v="教培"/>
    <s v="素质教育"/>
    <x v="15"/>
    <x v="3"/>
    <s v="C音乐培训"/>
    <x v="9"/>
    <x v="216"/>
    <x v="0"/>
    <n v="297"/>
    <n v="1"/>
    <n v="0.13900000000000001"/>
    <n v="0"/>
    <n v="50"/>
    <n v="1"/>
    <n v="0.02"/>
    <n v="0.02"/>
    <n v="1"/>
    <n v="0.85000000000000009"/>
    <n v="1.012941176470588"/>
    <n v="2883.5"/>
    <n v="2920.8158823529407"/>
    <n v="2.2515351375938138E-3"/>
    <n v="0.66870593586536264"/>
    <n v="0.13900000000000001"/>
    <n v="17"/>
  </r>
  <r>
    <s v="教培"/>
    <s v="素质教育"/>
    <x v="15"/>
    <x v="3"/>
    <s v="C音乐培训"/>
    <x v="14"/>
    <x v="217"/>
    <x v="1"/>
    <n v="166"/>
    <n v="0"/>
    <n v="0.13900000000000001"/>
    <n v="0"/>
    <n v="31"/>
    <n v="0"/>
    <n v="0"/>
    <n v="0.02"/>
    <n v="0.62"/>
    <n v="0.85000000000000009"/>
    <n v="0.72941176470588232"/>
    <n v="2883.5"/>
    <n v="2103.2588235294115"/>
    <n v="2.2515351375938138E-3"/>
    <n v="0.37375483284057309"/>
    <n v="0.37375483284057309"/>
    <n v="0"/>
  </r>
  <r>
    <s v="教培"/>
    <s v="素质教育"/>
    <x v="15"/>
    <x v="3"/>
    <s v="C音乐培训"/>
    <x v="2"/>
    <x v="218"/>
    <x v="1"/>
    <n v="109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0.2454173299977257"/>
    <n v="0.2454173299977257"/>
    <n v="0"/>
  </r>
  <r>
    <s v="教培"/>
    <s v="素质教育"/>
    <x v="15"/>
    <x v="3"/>
    <s v="C音乐培训"/>
    <x v="4"/>
    <x v="219"/>
    <x v="1"/>
    <n v="37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8.3306800090971106E-2"/>
    <n v="8.3306800090971106E-2"/>
    <n v="1"/>
  </r>
  <r>
    <s v="教培"/>
    <s v="素质教育"/>
    <x v="15"/>
    <x v="3"/>
    <s v="C音乐培训"/>
    <x v="16"/>
    <x v="220"/>
    <x v="1"/>
    <n v="261"/>
    <n v="0"/>
    <n v="0.13900000000000001"/>
    <n v="0"/>
    <n v="63"/>
    <n v="0"/>
    <n v="0"/>
    <n v="0.02"/>
    <n v="1.26"/>
    <n v="0.85000000000000009"/>
    <n v="1.4823529411764704"/>
    <n v="2883.5"/>
    <n v="4274.3647058823526"/>
    <n v="2.2515351375938138E-3"/>
    <n v="0.58765067091198542"/>
    <n v="0.58765067091198542"/>
    <n v="10"/>
  </r>
  <r>
    <s v="教培"/>
    <s v="素质教育"/>
    <x v="15"/>
    <x v="3"/>
    <s v="C音乐培训"/>
    <x v="14"/>
    <x v="221"/>
    <x v="1"/>
    <n v="302"/>
    <n v="0"/>
    <n v="0.13900000000000001"/>
    <n v="0"/>
    <n v="68"/>
    <n v="0"/>
    <n v="0"/>
    <n v="0.02"/>
    <n v="1.36"/>
    <n v="0.85000000000000009"/>
    <n v="1.5999999999999999"/>
    <n v="2883.5"/>
    <n v="4613.5999999999995"/>
    <n v="2.2515351375938138E-3"/>
    <n v="0.67996361155333174"/>
    <n v="0.67996361155333174"/>
    <n v="5"/>
  </r>
  <r>
    <s v="教培"/>
    <s v="素质教育"/>
    <x v="15"/>
    <x v="3"/>
    <s v="C音乐培训"/>
    <x v="16"/>
    <x v="222"/>
    <x v="1"/>
    <n v="30"/>
    <n v="0"/>
    <n v="0.13900000000000001"/>
    <n v="0"/>
    <n v="0"/>
    <n v="0"/>
    <n v="0"/>
    <n v="0.02"/>
    <n v="0"/>
    <n v="0.85000000000000009"/>
    <n v="0"/>
    <n v="2883.5"/>
    <n v="0"/>
    <n v="2.2515351375938138E-3"/>
    <n v="6.754605412781442E-2"/>
    <n v="6.754605412781442E-2"/>
    <n v="1"/>
  </r>
  <r>
    <s v="教培"/>
    <s v="素质教育"/>
    <x v="15"/>
    <x v="3"/>
    <s v="C音乐培训"/>
    <x v="31"/>
    <x v="223"/>
    <x v="1"/>
    <n v="8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1.801228110075051E-2"/>
    <n v="1.801228110075051E-2"/>
    <n v="0"/>
  </r>
  <r>
    <s v="教培"/>
    <s v="素质教育"/>
    <x v="15"/>
    <x v="3"/>
    <s v="C音乐培训"/>
    <x v="31"/>
    <x v="224"/>
    <x v="1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31"/>
    <x v="225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20"/>
    <x v="226"/>
    <x v="0"/>
    <n v="120"/>
    <n v="1"/>
    <n v="0.13900000000000001"/>
    <n v="0.01"/>
    <n v="36"/>
    <n v="1"/>
    <n v="0.03"/>
    <n v="0.02"/>
    <n v="1"/>
    <n v="0.85000000000000009"/>
    <n v="1.012941176470588"/>
    <n v="2883.5"/>
    <n v="2920.8158823529407"/>
    <n v="2.2515351375938138E-3"/>
    <n v="0.27018421651125768"/>
    <n v="0.13900000000000001"/>
    <n v="19"/>
  </r>
  <r>
    <s v="教培"/>
    <s v="素质教育"/>
    <x v="15"/>
    <x v="3"/>
    <s v="C音乐培训"/>
    <x v="31"/>
    <x v="227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4"/>
    <x v="228"/>
    <x v="1"/>
    <n v="224"/>
    <n v="0"/>
    <n v="0.13900000000000001"/>
    <n v="0"/>
    <n v="49"/>
    <n v="0"/>
    <n v="0"/>
    <n v="0.02"/>
    <n v="0.98"/>
    <n v="0.85000000000000009"/>
    <n v="1.1529411764705881"/>
    <n v="2883.5"/>
    <n v="3324.5058823529407"/>
    <n v="2.2515351375938138E-3"/>
    <n v="0.50434387082101428"/>
    <n v="0.50434387082101428"/>
    <n v="4"/>
  </r>
  <r>
    <s v="教培"/>
    <s v="素质教育"/>
    <x v="15"/>
    <x v="3"/>
    <s v="C音乐培训"/>
    <x v="10"/>
    <x v="229"/>
    <x v="0"/>
    <n v="27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6.0791448715032975E-2"/>
    <n v="6.0791448715032975E-2"/>
    <n v="0"/>
  </r>
  <r>
    <s v="教培"/>
    <s v="素质教育"/>
    <x v="15"/>
    <x v="3"/>
    <s v="C音乐培训"/>
    <x v="10"/>
    <x v="230"/>
    <x v="0"/>
    <n v="63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4184671366841026"/>
    <n v="0.14184671366841026"/>
    <n v="0"/>
  </r>
  <r>
    <s v="教培"/>
    <s v="素质教育"/>
    <x v="15"/>
    <x v="3"/>
    <s v="C音乐培训"/>
    <x v="2"/>
    <x v="231"/>
    <x v="1"/>
    <n v="133"/>
    <n v="1"/>
    <n v="0.13900000000000001"/>
    <n v="0.01"/>
    <n v="35"/>
    <n v="1"/>
    <n v="0.03"/>
    <n v="0.02"/>
    <n v="1"/>
    <n v="0.85000000000000009"/>
    <n v="1.012941176470588"/>
    <n v="2883.5"/>
    <n v="2920.8158823529407"/>
    <n v="2.2515351375938138E-3"/>
    <n v="0.29945417329997726"/>
    <n v="0.13900000000000001"/>
    <n v="1"/>
  </r>
  <r>
    <s v="教培"/>
    <s v="素质教育"/>
    <x v="15"/>
    <x v="3"/>
    <s v="C音乐培训"/>
    <x v="3"/>
    <x v="232"/>
    <x v="0"/>
    <n v="63"/>
    <n v="0"/>
    <n v="0.13900000000000001"/>
    <n v="0"/>
    <n v="17"/>
    <n v="0"/>
    <n v="0"/>
    <n v="0.02"/>
    <n v="0.34"/>
    <n v="0.85000000000000009"/>
    <n v="0.39999999999999997"/>
    <n v="2883.5"/>
    <n v="1153.3999999999999"/>
    <n v="2.2515351375938138E-3"/>
    <n v="0.14184671366841026"/>
    <n v="0.14184671366841026"/>
    <n v="2"/>
  </r>
  <r>
    <s v="教培"/>
    <s v="素质教育"/>
    <x v="15"/>
    <x v="3"/>
    <s v="C音乐培训"/>
    <x v="15"/>
    <x v="233"/>
    <x v="1"/>
    <n v="65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4634978394359791"/>
    <n v="0.14634978394359791"/>
    <n v="0"/>
  </r>
  <r>
    <s v="教培"/>
    <s v="素质教育"/>
    <x v="15"/>
    <x v="3"/>
    <s v="C音乐培训"/>
    <x v="5"/>
    <x v="234"/>
    <x v="0"/>
    <n v="132"/>
    <n v="0"/>
    <n v="0.13900000000000001"/>
    <n v="0"/>
    <n v="28"/>
    <n v="0"/>
    <n v="0"/>
    <n v="0.02"/>
    <n v="0.56000000000000005"/>
    <n v="0.85000000000000009"/>
    <n v="0.6588235294117647"/>
    <n v="2883.5"/>
    <n v="1899.7176470588236"/>
    <n v="2.2515351375938138E-3"/>
    <n v="0.2972026381623834"/>
    <n v="0.2972026381623834"/>
    <n v="15"/>
  </r>
  <r>
    <s v="教培"/>
    <s v="素质教育"/>
    <x v="15"/>
    <x v="3"/>
    <s v="C音乐培训"/>
    <x v="18"/>
    <x v="235"/>
    <x v="0"/>
    <n v="50"/>
    <n v="0"/>
    <n v="0.13900000000000001"/>
    <n v="0"/>
    <n v="18"/>
    <n v="0"/>
    <n v="0"/>
    <n v="0.02"/>
    <n v="0.36"/>
    <n v="0.85000000000000009"/>
    <n v="0.42352941176470582"/>
    <n v="2883.5"/>
    <n v="1221.2470588235292"/>
    <n v="2.2515351375938138E-3"/>
    <n v="0.11257675687969068"/>
    <n v="0.11257675687969068"/>
    <n v="0"/>
  </r>
  <r>
    <s v="教培"/>
    <s v="素质教育"/>
    <x v="15"/>
    <x v="3"/>
    <s v="C音乐培训"/>
    <x v="18"/>
    <x v="236"/>
    <x v="0"/>
    <n v="34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7.6552194678189661E-2"/>
    <n v="7.6552194678189661E-2"/>
    <n v="0"/>
  </r>
  <r>
    <s v="教培"/>
    <s v="素质教育"/>
    <x v="15"/>
    <x v="3"/>
    <s v="C音乐培训"/>
    <x v="3"/>
    <x v="237"/>
    <x v="0"/>
    <n v="76"/>
    <n v="0"/>
    <n v="0.13900000000000001"/>
    <n v="0"/>
    <n v="12"/>
    <n v="0"/>
    <n v="0"/>
    <n v="0.02"/>
    <n v="0.24"/>
    <n v="0.85000000000000009"/>
    <n v="0.28235294117647053"/>
    <n v="2883.5"/>
    <n v="814.16470588235279"/>
    <n v="2.2515351375938138E-3"/>
    <n v="0.17111667045712986"/>
    <n v="0.17111667045712986"/>
    <n v="9"/>
  </r>
  <r>
    <s v="教培"/>
    <s v="素质教育"/>
    <x v="15"/>
    <x v="3"/>
    <s v="C音乐培训"/>
    <x v="10"/>
    <x v="238"/>
    <x v="0"/>
    <n v="83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8687741642028655"/>
    <n v="0.18687741642028655"/>
    <n v="1"/>
  </r>
  <r>
    <s v="教培"/>
    <s v="素质教育"/>
    <x v="15"/>
    <x v="3"/>
    <s v="C音乐培训"/>
    <x v="14"/>
    <x v="239"/>
    <x v="1"/>
    <n v="155"/>
    <n v="0"/>
    <n v="0.13900000000000001"/>
    <n v="0"/>
    <n v="22"/>
    <n v="0"/>
    <n v="0"/>
    <n v="0.02"/>
    <n v="0.44"/>
    <n v="0.85000000000000009"/>
    <n v="0.51764705882352935"/>
    <n v="2883.5"/>
    <n v="1492.6352941176469"/>
    <n v="2.2515351375938138E-3"/>
    <n v="0.34898794632704111"/>
    <n v="0.34898794632704111"/>
    <n v="7"/>
  </r>
  <r>
    <s v="教培"/>
    <s v="素质教育"/>
    <x v="15"/>
    <x v="3"/>
    <s v="C音乐培训"/>
    <x v="16"/>
    <x v="240"/>
    <x v="1"/>
    <n v="76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7111667045712986"/>
    <n v="0.17111667045712986"/>
    <n v="1"/>
  </r>
  <r>
    <s v="教培"/>
    <s v="素质教育"/>
    <x v="15"/>
    <x v="3"/>
    <s v="C音乐培训"/>
    <x v="9"/>
    <x v="241"/>
    <x v="0"/>
    <n v="189"/>
    <n v="0"/>
    <n v="0.13900000000000001"/>
    <n v="0"/>
    <n v="21"/>
    <n v="0"/>
    <n v="0"/>
    <n v="0.02"/>
    <n v="0.42"/>
    <n v="0.85000000000000009"/>
    <n v="0.49411764705882344"/>
    <n v="2883.5"/>
    <n v="1424.7882352941174"/>
    <n v="2.2515351375938138E-3"/>
    <n v="0.4255401410052308"/>
    <n v="0.4255401410052308"/>
    <n v="6"/>
  </r>
  <r>
    <s v="教培"/>
    <s v="素质教育"/>
    <x v="15"/>
    <x v="3"/>
    <s v="C音乐培训"/>
    <x v="14"/>
    <x v="242"/>
    <x v="1"/>
    <n v="288"/>
    <n v="0"/>
    <n v="0.13900000000000001"/>
    <n v="0"/>
    <n v="56"/>
    <n v="0"/>
    <n v="0"/>
    <n v="0.02"/>
    <n v="1.1200000000000001"/>
    <n v="0.85000000000000009"/>
    <n v="1.3176470588235294"/>
    <n v="2883.5"/>
    <n v="3799.4352941176471"/>
    <n v="2.2515351375938138E-3"/>
    <n v="0.64844211962701837"/>
    <n v="0.64844211962701837"/>
    <n v="9"/>
  </r>
  <r>
    <s v="教培"/>
    <s v="素质教育"/>
    <x v="15"/>
    <x v="3"/>
    <s v="C音乐培训"/>
    <x v="6"/>
    <x v="243"/>
    <x v="0"/>
    <n v="16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3.602456220150102E-2"/>
    <n v="3.602456220150102E-2"/>
    <n v="0"/>
  </r>
  <r>
    <s v="教培"/>
    <s v="素质教育"/>
    <x v="15"/>
    <x v="3"/>
    <s v="C音乐培训"/>
    <x v="3"/>
    <x v="244"/>
    <x v="0"/>
    <n v="88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0.19813509210825561"/>
    <n v="0.19813509210825561"/>
    <n v="4"/>
  </r>
  <r>
    <s v="教培"/>
    <s v="素质教育"/>
    <x v="15"/>
    <x v="3"/>
    <s v="C音乐培训"/>
    <x v="20"/>
    <x v="245"/>
    <x v="0"/>
    <n v="9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2.0263816238344324E-2"/>
    <n v="2.0263816238344324E-2"/>
    <n v="0"/>
  </r>
  <r>
    <s v="教培"/>
    <s v="素质教育"/>
    <x v="15"/>
    <x v="3"/>
    <s v="C音乐培训"/>
    <x v="32"/>
    <x v="246"/>
    <x v="2"/>
    <n v="25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5.6288378439845341E-2"/>
    <n v="5.6288378439845341E-2"/>
    <n v="0"/>
  </r>
  <r>
    <s v="教培"/>
    <s v="素质教育"/>
    <x v="15"/>
    <x v="3"/>
    <s v="C音乐培训"/>
    <x v="16"/>
    <x v="247"/>
    <x v="1"/>
    <n v="70"/>
    <n v="1"/>
    <n v="0.13900000000000001"/>
    <n v="0.01"/>
    <n v="15"/>
    <n v="1"/>
    <n v="7.0000000000000007E-2"/>
    <n v="0.02"/>
    <n v="1"/>
    <n v="0.85000000000000009"/>
    <n v="1.012941176470588"/>
    <n v="2883.5"/>
    <n v="2920.8158823529407"/>
    <n v="2.2515351375938138E-3"/>
    <n v="0.15760745963156697"/>
    <n v="0.13900000000000001"/>
    <n v="0"/>
  </r>
  <r>
    <s v="教培"/>
    <s v="素质教育"/>
    <x v="15"/>
    <x v="3"/>
    <s v="C音乐培训"/>
    <x v="14"/>
    <x v="248"/>
    <x v="1"/>
    <n v="221"/>
    <n v="0"/>
    <n v="0.13900000000000001"/>
    <n v="0"/>
    <n v="39"/>
    <n v="0"/>
    <n v="0"/>
    <n v="0.02"/>
    <n v="0.78"/>
    <n v="0.85000000000000009"/>
    <n v="0.91764705882352937"/>
    <n v="2883.5"/>
    <n v="2646.035294117647"/>
    <n v="2.2515351375938138E-3"/>
    <n v="0.49758926540823284"/>
    <n v="0.49758926540823284"/>
    <n v="7"/>
  </r>
  <r>
    <s v="教培"/>
    <s v="素质教育"/>
    <x v="15"/>
    <x v="3"/>
    <s v="C音乐培训"/>
    <x v="16"/>
    <x v="249"/>
    <x v="1"/>
    <n v="107"/>
    <n v="0"/>
    <n v="0.13900000000000001"/>
    <n v="0"/>
    <n v="14"/>
    <n v="0"/>
    <n v="0"/>
    <n v="0.02"/>
    <n v="0.28000000000000003"/>
    <n v="0.85000000000000009"/>
    <n v="0.32941176470588235"/>
    <n v="2883.5"/>
    <n v="949.85882352941178"/>
    <n v="2.2515351375938138E-3"/>
    <n v="0.24091425972253808"/>
    <n v="0.24091425972253808"/>
    <n v="1"/>
  </r>
  <r>
    <s v="教培"/>
    <s v="素质教育"/>
    <x v="15"/>
    <x v="3"/>
    <s v="C音乐培训"/>
    <x v="19"/>
    <x v="250"/>
    <x v="1"/>
    <n v="74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16661360018194221"/>
    <n v="0.16661360018194221"/>
    <n v="0"/>
  </r>
  <r>
    <s v="教培"/>
    <s v="素质教育"/>
    <x v="15"/>
    <x v="3"/>
    <s v="C音乐培训"/>
    <x v="7"/>
    <x v="251"/>
    <x v="0"/>
    <n v="69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0.15535592449397315"/>
    <n v="0.15535592449397315"/>
    <n v="2"/>
  </r>
  <r>
    <s v="教培"/>
    <s v="素质教育"/>
    <x v="15"/>
    <x v="3"/>
    <s v="C音乐培训"/>
    <x v="31"/>
    <x v="252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12"/>
    <x v="253"/>
    <x v="0"/>
    <n v="35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7.8803729815783485E-2"/>
    <n v="7.8803729815783485E-2"/>
    <n v="0"/>
  </r>
  <r>
    <s v="教培"/>
    <s v="素质教育"/>
    <x v="15"/>
    <x v="3"/>
    <s v="C音乐培训"/>
    <x v="3"/>
    <x v="254"/>
    <x v="0"/>
    <n v="192"/>
    <n v="2"/>
    <n v="0.13900000000000001"/>
    <n v="0.01"/>
    <n v="53"/>
    <n v="2"/>
    <n v="0.04"/>
    <n v="0.02"/>
    <n v="2"/>
    <n v="0.85000000000000009"/>
    <n v="2.025882352941176"/>
    <n v="2883.5"/>
    <n v="5841.6317647058813"/>
    <n v="2.2515351375938138E-3"/>
    <n v="0.43229474641801224"/>
    <n v="0.27800000000000002"/>
    <n v="18"/>
  </r>
  <r>
    <s v="教培"/>
    <s v="素质教育"/>
    <x v="15"/>
    <x v="3"/>
    <s v="C音乐培训"/>
    <x v="20"/>
    <x v="255"/>
    <x v="0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0"/>
    <x v="256"/>
    <x v="0"/>
    <n v="4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9.0061405503752551E-3"/>
    <n v="9.0061405503752551E-3"/>
    <n v="1"/>
  </r>
  <r>
    <s v="教培"/>
    <s v="素质教育"/>
    <x v="15"/>
    <x v="3"/>
    <s v="C音乐培训"/>
    <x v="22"/>
    <x v="257"/>
    <x v="1"/>
    <n v="2"/>
    <n v="0"/>
    <n v="0.13900000000000001"/>
    <n v="0"/>
    <n v="0"/>
    <n v="0"/>
    <n v="0"/>
    <n v="0.02"/>
    <n v="0"/>
    <n v="0.85000000000000009"/>
    <n v="0"/>
    <n v="2883.5"/>
    <n v="0"/>
    <n v="2.2515351375938138E-3"/>
    <n v="4.5030702751876275E-3"/>
    <n v="4.5030702751876275E-3"/>
    <n v="0"/>
  </r>
  <r>
    <s v="教培"/>
    <s v="素质教育"/>
    <x v="15"/>
    <x v="3"/>
    <s v="C音乐培训"/>
    <x v="4"/>
    <x v="258"/>
    <x v="1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9"/>
    <x v="259"/>
    <x v="1"/>
    <n v="3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6.979758926540823E-2"/>
    <n v="6.979758926540823E-2"/>
    <n v="0"/>
  </r>
  <r>
    <s v="教培"/>
    <s v="素质教育"/>
    <x v="15"/>
    <x v="3"/>
    <s v="C音乐培训"/>
    <x v="29"/>
    <x v="260"/>
    <x v="1"/>
    <n v="23"/>
    <n v="0"/>
    <n v="0.13900000000000001"/>
    <n v="0"/>
    <n v="0"/>
    <n v="0"/>
    <n v="0"/>
    <n v="0.02"/>
    <n v="0"/>
    <n v="0.85000000000000009"/>
    <n v="0"/>
    <n v="2883.5"/>
    <n v="0"/>
    <n v="2.2515351375938138E-3"/>
    <n v="5.178530816465772E-2"/>
    <n v="5.178530816465772E-2"/>
    <n v="0"/>
  </r>
  <r>
    <s v="教培"/>
    <s v="素质教育"/>
    <x v="15"/>
    <x v="3"/>
    <s v="C音乐培训"/>
    <x v="20"/>
    <x v="262"/>
    <x v="0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22"/>
    <x v="263"/>
    <x v="1"/>
    <n v="29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6.5294518990220596E-2"/>
    <n v="6.5294518990220596E-2"/>
    <n v="0"/>
  </r>
  <r>
    <s v="教培"/>
    <s v="素质教育"/>
    <x v="15"/>
    <x v="3"/>
    <s v="C音乐培训"/>
    <x v="7"/>
    <x v="264"/>
    <x v="0"/>
    <n v="33"/>
    <n v="1"/>
    <n v="0.13900000000000001"/>
    <n v="0.03"/>
    <n v="5"/>
    <n v="1"/>
    <n v="0.2"/>
    <n v="0.02"/>
    <n v="1"/>
    <n v="0.85000000000000009"/>
    <n v="1.012941176470588"/>
    <n v="2883.5"/>
    <n v="2920.8158823529407"/>
    <n v="2.2515351375938138E-3"/>
    <n v="7.4300659540595851E-2"/>
    <n v="0.13900000000000001"/>
    <n v="0"/>
  </r>
  <r>
    <s v="教培"/>
    <s v="素质教育"/>
    <x v="15"/>
    <x v="3"/>
    <s v="C音乐培训"/>
    <x v="18"/>
    <x v="265"/>
    <x v="0"/>
    <n v="49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0.11032522174209687"/>
    <n v="0.11032522174209687"/>
    <n v="0"/>
  </r>
  <r>
    <s v="教培"/>
    <s v="素质教育"/>
    <x v="15"/>
    <x v="3"/>
    <s v="C音乐培训"/>
    <x v="2"/>
    <x v="266"/>
    <x v="1"/>
    <n v="185"/>
    <n v="2"/>
    <n v="0.13900000000000001"/>
    <n v="0.01"/>
    <n v="15"/>
    <n v="2"/>
    <n v="0.13"/>
    <n v="0.02"/>
    <n v="2"/>
    <n v="0.85000000000000009"/>
    <n v="2.025882352941176"/>
    <n v="2883.5"/>
    <n v="5841.6317647058813"/>
    <n v="2.2515351375938138E-3"/>
    <n v="0.41653400045485556"/>
    <n v="0.27800000000000002"/>
    <n v="6"/>
  </r>
  <r>
    <s v="教培"/>
    <s v="素质教育"/>
    <x v="15"/>
    <x v="3"/>
    <s v="C音乐培训"/>
    <x v="13"/>
    <x v="267"/>
    <x v="1"/>
    <n v="78"/>
    <n v="0"/>
    <n v="0.13900000000000001"/>
    <n v="0"/>
    <n v="15"/>
    <n v="0"/>
    <n v="0"/>
    <n v="0.02"/>
    <n v="0.3"/>
    <n v="0.85000000000000009"/>
    <n v="0.3529411764705882"/>
    <n v="2883.5"/>
    <n v="1017.7058823529411"/>
    <n v="2.2515351375938138E-3"/>
    <n v="0.17561974073231748"/>
    <n v="0.17561974073231748"/>
    <n v="0"/>
  </r>
  <r>
    <s v="教培"/>
    <s v="素质教育"/>
    <x v="15"/>
    <x v="3"/>
    <s v="C音乐培训"/>
    <x v="4"/>
    <x v="268"/>
    <x v="1"/>
    <n v="48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0807368660450306"/>
    <n v="0.10807368660450306"/>
    <n v="2"/>
  </r>
  <r>
    <s v="教培"/>
    <s v="素质教育"/>
    <x v="15"/>
    <x v="3"/>
    <s v="C音乐培训"/>
    <x v="21"/>
    <x v="269"/>
    <x v="1"/>
    <n v="17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3.8276097339094831E-2"/>
    <n v="3.8276097339094831E-2"/>
    <n v="0"/>
  </r>
  <r>
    <s v="教培"/>
    <s v="素质教育"/>
    <x v="15"/>
    <x v="3"/>
    <s v="C音乐培训"/>
    <x v="26"/>
    <x v="270"/>
    <x v="1"/>
    <n v="259"/>
    <n v="5"/>
    <n v="0.13900000000000001"/>
    <n v="0.02"/>
    <n v="118"/>
    <n v="5"/>
    <n v="0.04"/>
    <n v="0.02"/>
    <n v="5"/>
    <n v="0.85000000000000009"/>
    <n v="5.0647058823529401"/>
    <n v="2883.5"/>
    <n v="14604.079411764702"/>
    <n v="2.2515351375938138E-3"/>
    <n v="0.58314760063679771"/>
    <n v="0.69500000000000006"/>
    <n v="21"/>
  </r>
  <r>
    <s v="教培"/>
    <s v="素质教育"/>
    <x v="15"/>
    <x v="3"/>
    <s v="C音乐培训"/>
    <x v="25"/>
    <x v="271"/>
    <x v="1"/>
    <n v="9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0263816238344324E-2"/>
    <n v="2.0263816238344324E-2"/>
    <n v="0"/>
  </r>
  <r>
    <s v="教培"/>
    <s v="素质教育"/>
    <x v="15"/>
    <x v="3"/>
    <s v="C音乐培训"/>
    <x v="6"/>
    <x v="272"/>
    <x v="0"/>
    <n v="2"/>
    <n v="0"/>
    <n v="0.13900000000000001"/>
    <n v="0"/>
    <n v="0"/>
    <n v="0"/>
    <n v="0"/>
    <n v="0.02"/>
    <n v="0"/>
    <n v="0.85000000000000009"/>
    <n v="0"/>
    <n v="2883.5"/>
    <n v="0"/>
    <n v="2.2515351375938138E-3"/>
    <n v="4.5030702751876275E-3"/>
    <n v="4.5030702751876275E-3"/>
    <n v="0"/>
  </r>
  <r>
    <s v="教培"/>
    <s v="素质教育"/>
    <x v="15"/>
    <x v="3"/>
    <s v="C音乐培训"/>
    <x v="26"/>
    <x v="273"/>
    <x v="1"/>
    <n v="104"/>
    <n v="0"/>
    <n v="0.13900000000000001"/>
    <n v="0"/>
    <n v="26"/>
    <n v="0"/>
    <n v="0"/>
    <n v="0.02"/>
    <n v="0.52"/>
    <n v="0.85000000000000009"/>
    <n v="0.61176470588235288"/>
    <n v="2883.5"/>
    <n v="1764.0235294117645"/>
    <n v="2.2515351375938138E-3"/>
    <n v="0.23415965430975663"/>
    <n v="0.23415965430975663"/>
    <n v="11"/>
  </r>
  <r>
    <s v="教培"/>
    <s v="素质教育"/>
    <x v="15"/>
    <x v="3"/>
    <s v="C音乐培训"/>
    <x v="12"/>
    <x v="274"/>
    <x v="0"/>
    <n v="52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0.11707982715487832"/>
    <n v="0.11707982715487832"/>
    <n v="0"/>
  </r>
  <r>
    <s v="教培"/>
    <s v="素质教育"/>
    <x v="15"/>
    <x v="3"/>
    <s v="C音乐培训"/>
    <x v="5"/>
    <x v="275"/>
    <x v="0"/>
    <n v="176"/>
    <n v="0"/>
    <n v="0.13900000000000001"/>
    <n v="0"/>
    <n v="49"/>
    <n v="0"/>
    <n v="0"/>
    <n v="0.02"/>
    <n v="0.98"/>
    <n v="0.85000000000000009"/>
    <n v="1.1529411764705881"/>
    <n v="2883.5"/>
    <n v="3324.5058823529407"/>
    <n v="2.2515351375938138E-3"/>
    <n v="0.39627018421651122"/>
    <n v="0.39627018421651122"/>
    <n v="30"/>
  </r>
  <r>
    <s v="教培"/>
    <s v="素质教育"/>
    <x v="15"/>
    <x v="3"/>
    <s v="C音乐培训"/>
    <x v="19"/>
    <x v="276"/>
    <x v="1"/>
    <n v="84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0.18912895155788034"/>
    <n v="0.18912895155788034"/>
    <n v="0"/>
  </r>
  <r>
    <s v="教培"/>
    <s v="素质教育"/>
    <x v="15"/>
    <x v="3"/>
    <s v="C音乐培训"/>
    <x v="4"/>
    <x v="277"/>
    <x v="1"/>
    <n v="127"/>
    <n v="0"/>
    <n v="0.13900000000000001"/>
    <n v="0"/>
    <n v="27"/>
    <n v="0"/>
    <n v="0"/>
    <n v="0.02"/>
    <n v="0.54"/>
    <n v="0.85000000000000009"/>
    <n v="0.63529411764705879"/>
    <n v="2883.5"/>
    <n v="1831.870588235294"/>
    <n v="2.2515351375938138E-3"/>
    <n v="0.28594496247441437"/>
    <n v="0.28594496247441437"/>
    <n v="1"/>
  </r>
  <r>
    <s v="教培"/>
    <s v="素质教育"/>
    <x v="15"/>
    <x v="3"/>
    <s v="C音乐培训"/>
    <x v="14"/>
    <x v="278"/>
    <x v="1"/>
    <n v="154"/>
    <n v="0"/>
    <n v="0.13900000000000001"/>
    <n v="0"/>
    <n v="46"/>
    <n v="0"/>
    <n v="0"/>
    <n v="0.02"/>
    <n v="0.92"/>
    <n v="0.85000000000000009"/>
    <n v="1.0823529411764705"/>
    <n v="2883.5"/>
    <n v="3120.9647058823525"/>
    <n v="2.2515351375938138E-3"/>
    <n v="0.34673641118944731"/>
    <n v="0.34673641118944731"/>
    <n v="1"/>
  </r>
  <r>
    <s v="教培"/>
    <s v="素质教育"/>
    <x v="15"/>
    <x v="3"/>
    <s v="C音乐培训"/>
    <x v="3"/>
    <x v="279"/>
    <x v="0"/>
    <n v="74"/>
    <n v="0"/>
    <n v="0.13900000000000001"/>
    <n v="0"/>
    <n v="28"/>
    <n v="0"/>
    <n v="0"/>
    <n v="0.02"/>
    <n v="0.56000000000000005"/>
    <n v="0.85000000000000009"/>
    <n v="0.6588235294117647"/>
    <n v="2883.5"/>
    <n v="1899.7176470588236"/>
    <n v="2.2515351375938138E-3"/>
    <n v="0.16661360018194221"/>
    <n v="0.16661360018194221"/>
    <n v="1"/>
  </r>
  <r>
    <s v="教培"/>
    <s v="素质教育"/>
    <x v="15"/>
    <x v="3"/>
    <s v="C音乐培训"/>
    <x v="25"/>
    <x v="280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4"/>
    <x v="281"/>
    <x v="1"/>
    <n v="27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6.0791448715032975E-2"/>
    <n v="6.0791448715032975E-2"/>
    <n v="0"/>
  </r>
  <r>
    <s v="教培"/>
    <s v="素质教育"/>
    <x v="15"/>
    <x v="3"/>
    <s v="C音乐培训"/>
    <x v="5"/>
    <x v="282"/>
    <x v="0"/>
    <n v="22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4.9533773027063903E-2"/>
    <n v="4.9533773027063903E-2"/>
    <n v="0"/>
  </r>
  <r>
    <s v="教培"/>
    <s v="素质教育"/>
    <x v="15"/>
    <x v="3"/>
    <s v="C音乐培训"/>
    <x v="10"/>
    <x v="283"/>
    <x v="0"/>
    <n v="98"/>
    <n v="0"/>
    <n v="0.13900000000000001"/>
    <n v="0"/>
    <n v="22"/>
    <n v="0"/>
    <n v="0"/>
    <n v="0.02"/>
    <n v="0.44"/>
    <n v="0.85000000000000009"/>
    <n v="0.51764705882352935"/>
    <n v="2883.5"/>
    <n v="1492.6352941176469"/>
    <n v="2.2515351375938138E-3"/>
    <n v="0.22065044348419374"/>
    <n v="0.22065044348419374"/>
    <n v="0"/>
  </r>
  <r>
    <s v="教培"/>
    <s v="素质教育"/>
    <x v="15"/>
    <x v="3"/>
    <s v="C音乐培训"/>
    <x v="3"/>
    <x v="284"/>
    <x v="0"/>
    <n v="78"/>
    <n v="0"/>
    <n v="0.13900000000000001"/>
    <n v="0"/>
    <n v="17"/>
    <n v="0"/>
    <n v="0"/>
    <n v="0.02"/>
    <n v="0.34"/>
    <n v="0.85000000000000009"/>
    <n v="0.39999999999999997"/>
    <n v="2883.5"/>
    <n v="1153.3999999999999"/>
    <n v="2.2515351375938138E-3"/>
    <n v="0.17561974073231748"/>
    <n v="0.17561974073231748"/>
    <n v="0"/>
  </r>
  <r>
    <s v="教培"/>
    <s v="素质教育"/>
    <x v="15"/>
    <x v="3"/>
    <s v="C音乐培训"/>
    <x v="6"/>
    <x v="285"/>
    <x v="0"/>
    <n v="97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21839890834659995"/>
    <n v="0.21839890834659995"/>
    <n v="1"/>
  </r>
  <r>
    <s v="教培"/>
    <s v="素质教育"/>
    <x v="15"/>
    <x v="3"/>
    <s v="C音乐培训"/>
    <x v="6"/>
    <x v="286"/>
    <x v="0"/>
    <n v="53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0.11933136229247213"/>
    <n v="0.11933136229247213"/>
    <n v="0"/>
  </r>
  <r>
    <s v="教培"/>
    <s v="素质教育"/>
    <x v="15"/>
    <x v="3"/>
    <s v="C音乐培训"/>
    <x v="9"/>
    <x v="287"/>
    <x v="0"/>
    <n v="82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8462588128269272"/>
    <n v="0.18462588128269272"/>
    <n v="6"/>
  </r>
  <r>
    <s v="教培"/>
    <s v="素质教育"/>
    <x v="15"/>
    <x v="3"/>
    <s v="C音乐培训"/>
    <x v="14"/>
    <x v="288"/>
    <x v="1"/>
    <n v="132"/>
    <n v="0"/>
    <n v="0.13900000000000001"/>
    <n v="0"/>
    <n v="32"/>
    <n v="0"/>
    <n v="0"/>
    <n v="0.02"/>
    <n v="0.64"/>
    <n v="0.85000000000000009"/>
    <n v="0.75294117647058822"/>
    <n v="2883.5"/>
    <n v="2171.1058823529411"/>
    <n v="2.2515351375938138E-3"/>
    <n v="0.2972026381623834"/>
    <n v="0.2972026381623834"/>
    <n v="2"/>
  </r>
  <r>
    <s v="教培"/>
    <s v="素质教育"/>
    <x v="15"/>
    <x v="3"/>
    <s v="C音乐培训"/>
    <x v="8"/>
    <x v="289"/>
    <x v="0"/>
    <n v="49"/>
    <n v="0"/>
    <n v="0.13900000000000001"/>
    <n v="0"/>
    <n v="10"/>
    <n v="0"/>
    <n v="0"/>
    <n v="0.02"/>
    <n v="0.2"/>
    <n v="0.85000000000000009"/>
    <n v="0.23529411764705882"/>
    <n v="2883.5"/>
    <n v="678.47058823529414"/>
    <n v="2.2515351375938138E-3"/>
    <n v="0.11032522174209687"/>
    <n v="0.11032522174209687"/>
    <n v="0"/>
  </r>
  <r>
    <s v="教培"/>
    <s v="素质教育"/>
    <x v="15"/>
    <x v="3"/>
    <s v="C音乐培训"/>
    <x v="13"/>
    <x v="290"/>
    <x v="1"/>
    <n v="97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21839890834659995"/>
    <n v="0.21839890834659995"/>
    <n v="0"/>
  </r>
  <r>
    <s v="教培"/>
    <s v="素质教育"/>
    <x v="15"/>
    <x v="3"/>
    <s v="C音乐培训"/>
    <x v="13"/>
    <x v="291"/>
    <x v="1"/>
    <n v="57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0.1283375028428474"/>
    <n v="0.1283375028428474"/>
    <n v="1"/>
  </r>
  <r>
    <s v="教培"/>
    <s v="素质教育"/>
    <x v="15"/>
    <x v="3"/>
    <s v="C音乐培训"/>
    <x v="10"/>
    <x v="292"/>
    <x v="0"/>
    <n v="73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0.16436206504434842"/>
    <n v="0.16436206504434842"/>
    <n v="3"/>
  </r>
  <r>
    <s v="教培"/>
    <s v="素质教育"/>
    <x v="15"/>
    <x v="3"/>
    <s v="C音乐培训"/>
    <x v="26"/>
    <x v="293"/>
    <x v="1"/>
    <n v="61"/>
    <n v="0"/>
    <n v="0.13900000000000001"/>
    <n v="0"/>
    <n v="16"/>
    <n v="0"/>
    <n v="0"/>
    <n v="0.02"/>
    <n v="0.32"/>
    <n v="0.85000000000000009"/>
    <n v="0.37647058823529411"/>
    <n v="2883.5"/>
    <n v="1085.5529411764705"/>
    <n v="2.2515351375938138E-3"/>
    <n v="0.13734364339322264"/>
    <n v="0.13734364339322264"/>
    <n v="2"/>
  </r>
  <r>
    <s v="教培"/>
    <s v="素质教育"/>
    <x v="15"/>
    <x v="3"/>
    <s v="C音乐培训"/>
    <x v="18"/>
    <x v="294"/>
    <x v="0"/>
    <n v="92"/>
    <n v="0"/>
    <n v="0.13900000000000001"/>
    <n v="0"/>
    <n v="27"/>
    <n v="0"/>
    <n v="0"/>
    <n v="0.02"/>
    <n v="0.54"/>
    <n v="0.85000000000000009"/>
    <n v="0.63529411764705879"/>
    <n v="2883.5"/>
    <n v="1831.870588235294"/>
    <n v="2.2515351375938138E-3"/>
    <n v="0.20714123265863088"/>
    <n v="0.20714123265863088"/>
    <n v="4"/>
  </r>
  <r>
    <s v="教培"/>
    <s v="素质教育"/>
    <x v="15"/>
    <x v="3"/>
    <s v="C音乐培训"/>
    <x v="5"/>
    <x v="295"/>
    <x v="0"/>
    <n v="61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0.13734364339322264"/>
    <n v="0.13734364339322264"/>
    <n v="1"/>
  </r>
  <r>
    <s v="教培"/>
    <s v="素质教育"/>
    <x v="15"/>
    <x v="3"/>
    <s v="C音乐培训"/>
    <x v="6"/>
    <x v="296"/>
    <x v="0"/>
    <n v="117"/>
    <n v="0"/>
    <n v="0.13900000000000001"/>
    <n v="0"/>
    <n v="16"/>
    <n v="0"/>
    <n v="0"/>
    <n v="0.02"/>
    <n v="0.32"/>
    <n v="0.85000000000000009"/>
    <n v="0.37647058823529411"/>
    <n v="2883.5"/>
    <n v="1085.5529411764705"/>
    <n v="2.2515351375938138E-3"/>
    <n v="0.26342961109847624"/>
    <n v="0.26342961109847624"/>
    <n v="5"/>
  </r>
  <r>
    <s v="教培"/>
    <s v="素质教育"/>
    <x v="15"/>
    <x v="3"/>
    <s v="C音乐培训"/>
    <x v="12"/>
    <x v="297"/>
    <x v="0"/>
    <n v="14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3.1521491926313393E-2"/>
    <n v="3.1521491926313393E-2"/>
    <n v="1"/>
  </r>
  <r>
    <s v="教培"/>
    <s v="素质教育"/>
    <x v="15"/>
    <x v="3"/>
    <s v="C音乐培训"/>
    <x v="31"/>
    <x v="298"/>
    <x v="1"/>
    <n v="38"/>
    <n v="0"/>
    <n v="0.13900000000000001"/>
    <n v="0"/>
    <n v="21"/>
    <n v="0"/>
    <n v="0"/>
    <n v="0.02"/>
    <n v="0.42"/>
    <n v="0.85000000000000009"/>
    <n v="0.49411764705882344"/>
    <n v="2883.5"/>
    <n v="1424.7882352941174"/>
    <n v="2.2515351375938138E-3"/>
    <n v="8.555833522856493E-2"/>
    <n v="8.555833522856493E-2"/>
    <n v="0"/>
  </r>
  <r>
    <s v="教培"/>
    <s v="素质教育"/>
    <x v="15"/>
    <x v="3"/>
    <s v="C音乐培训"/>
    <x v="16"/>
    <x v="299"/>
    <x v="1"/>
    <n v="112"/>
    <n v="1"/>
    <n v="0.13900000000000001"/>
    <n v="0.01"/>
    <n v="33"/>
    <n v="1"/>
    <n v="0.03"/>
    <n v="0.02"/>
    <n v="1"/>
    <n v="0.85000000000000009"/>
    <n v="1.012941176470588"/>
    <n v="2883.5"/>
    <n v="2920.8158823529407"/>
    <n v="2.2515351375938138E-3"/>
    <n v="0.25217193541050714"/>
    <n v="0.13900000000000001"/>
    <n v="0"/>
  </r>
  <r>
    <s v="教培"/>
    <s v="素质教育"/>
    <x v="15"/>
    <x v="3"/>
    <s v="C音乐培训"/>
    <x v="7"/>
    <x v="300"/>
    <x v="0"/>
    <n v="77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0.17336820559472366"/>
    <n v="0.17336820559472366"/>
    <n v="0"/>
  </r>
  <r>
    <s v="教培"/>
    <s v="素质教育"/>
    <x v="15"/>
    <x v="3"/>
    <s v="C音乐培训"/>
    <x v="27"/>
    <x v="301"/>
    <x v="1"/>
    <n v="231"/>
    <n v="1"/>
    <n v="0.13900000000000001"/>
    <n v="0"/>
    <n v="63"/>
    <n v="1"/>
    <n v="0.02"/>
    <n v="0.02"/>
    <n v="1.26"/>
    <n v="0.85000000000000009"/>
    <n v="1.3188235294117645"/>
    <n v="2883.5"/>
    <n v="3802.827647058823"/>
    <n v="2.2515351375938138E-3"/>
    <n v="0.52010461678417097"/>
    <n v="0.13900000000000001"/>
    <n v="42"/>
  </r>
  <r>
    <s v="教培"/>
    <s v="素质教育"/>
    <x v="15"/>
    <x v="3"/>
    <s v="C音乐培训"/>
    <x v="7"/>
    <x v="302"/>
    <x v="0"/>
    <n v="23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5.178530816465772E-2"/>
    <n v="5.178530816465772E-2"/>
    <n v="0"/>
  </r>
  <r>
    <s v="教培"/>
    <s v="素质教育"/>
    <x v="15"/>
    <x v="3"/>
    <s v="C音乐培训"/>
    <x v="4"/>
    <x v="303"/>
    <x v="1"/>
    <n v="17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3.8276097339094831E-2"/>
    <n v="3.8276097339094831E-2"/>
    <n v="0"/>
  </r>
  <r>
    <s v="教培"/>
    <s v="素质教育"/>
    <x v="15"/>
    <x v="3"/>
    <s v="C音乐培训"/>
    <x v="8"/>
    <x v="304"/>
    <x v="0"/>
    <n v="140"/>
    <n v="0"/>
    <n v="0.13900000000000001"/>
    <n v="0"/>
    <n v="32"/>
    <n v="0"/>
    <n v="0"/>
    <n v="0.02"/>
    <n v="0.64"/>
    <n v="0.85000000000000009"/>
    <n v="0.75294117647058822"/>
    <n v="2883.5"/>
    <n v="2171.1058823529411"/>
    <n v="2.2515351375938138E-3"/>
    <n v="0.31521491926313394"/>
    <n v="0.31521491926313394"/>
    <n v="7"/>
  </r>
  <r>
    <s v="教培"/>
    <s v="素质教育"/>
    <x v="15"/>
    <x v="3"/>
    <s v="C音乐培训"/>
    <x v="24"/>
    <x v="305"/>
    <x v="1"/>
    <n v="77"/>
    <n v="0"/>
    <n v="0.13900000000000001"/>
    <n v="0"/>
    <n v="11"/>
    <n v="0"/>
    <n v="0"/>
    <n v="0.02"/>
    <n v="0.22"/>
    <n v="0.85000000000000009"/>
    <n v="0.25882352941176467"/>
    <n v="2883.5"/>
    <n v="746.31764705882347"/>
    <n v="2.2515351375938138E-3"/>
    <n v="0.17336820559472366"/>
    <n v="0.17336820559472366"/>
    <n v="0"/>
  </r>
  <r>
    <s v="教培"/>
    <s v="素质教育"/>
    <x v="15"/>
    <x v="3"/>
    <s v="C音乐培训"/>
    <x v="29"/>
    <x v="306"/>
    <x v="1"/>
    <n v="17"/>
    <n v="0"/>
    <n v="0.13900000000000001"/>
    <n v="0"/>
    <n v="0"/>
    <n v="0"/>
    <n v="0"/>
    <n v="0.02"/>
    <n v="0"/>
    <n v="0.85000000000000009"/>
    <n v="0"/>
    <n v="2883.5"/>
    <n v="0"/>
    <n v="2.2515351375938138E-3"/>
    <n v="3.8276097339094831E-2"/>
    <n v="3.8276097339094831E-2"/>
    <n v="0"/>
  </r>
  <r>
    <s v="教培"/>
    <s v="素质教育"/>
    <x v="15"/>
    <x v="3"/>
    <s v="C音乐培训"/>
    <x v="13"/>
    <x v="307"/>
    <x v="1"/>
    <n v="55"/>
    <n v="0"/>
    <n v="0.13900000000000001"/>
    <n v="0"/>
    <n v="14"/>
    <n v="0"/>
    <n v="0"/>
    <n v="0.02"/>
    <n v="0.28000000000000003"/>
    <n v="0.85000000000000009"/>
    <n v="0.32941176470588235"/>
    <n v="2883.5"/>
    <n v="949.85882352941178"/>
    <n v="2.2515351375938138E-3"/>
    <n v="0.12383443256765976"/>
    <n v="0.12383443256765976"/>
    <n v="0"/>
  </r>
  <r>
    <s v="教培"/>
    <s v="素质教育"/>
    <x v="15"/>
    <x v="3"/>
    <s v="C音乐培训"/>
    <x v="4"/>
    <x v="308"/>
    <x v="1"/>
    <n v="28"/>
    <n v="0"/>
    <n v="0.13900000000000001"/>
    <n v="0"/>
    <n v="8"/>
    <n v="0"/>
    <n v="0"/>
    <n v="0.02"/>
    <n v="0.16"/>
    <n v="0.85000000000000009"/>
    <n v="0.18823529411764706"/>
    <n v="2883.5"/>
    <n v="542.77647058823527"/>
    <n v="2.2515351375938138E-3"/>
    <n v="6.3042983852626786E-2"/>
    <n v="6.3042983852626786E-2"/>
    <n v="2"/>
  </r>
  <r>
    <s v="教培"/>
    <s v="素质教育"/>
    <x v="15"/>
    <x v="3"/>
    <s v="C音乐培训"/>
    <x v="23"/>
    <x v="309"/>
    <x v="1"/>
    <n v="138"/>
    <n v="0"/>
    <n v="0.13900000000000001"/>
    <n v="0"/>
    <n v="20"/>
    <n v="0"/>
    <n v="0"/>
    <n v="0.02"/>
    <n v="0.4"/>
    <n v="0.85000000000000009"/>
    <n v="0.47058823529411764"/>
    <n v="2883.5"/>
    <n v="1356.9411764705883"/>
    <n v="2.2515351375938138E-3"/>
    <n v="0.31071184898794629"/>
    <n v="0.31071184898794629"/>
    <n v="0"/>
  </r>
  <r>
    <s v="教培"/>
    <s v="素质教育"/>
    <x v="15"/>
    <x v="3"/>
    <s v="C音乐培训"/>
    <x v="2"/>
    <x v="310"/>
    <x v="1"/>
    <n v="158"/>
    <n v="0"/>
    <n v="0.13900000000000001"/>
    <n v="0"/>
    <n v="25"/>
    <n v="0"/>
    <n v="0"/>
    <n v="0.02"/>
    <n v="0.5"/>
    <n v="0.85000000000000009"/>
    <n v="0.58823529411764697"/>
    <n v="2883.5"/>
    <n v="1696.1764705882351"/>
    <n v="2.2515351375938138E-3"/>
    <n v="0.35574255173982255"/>
    <n v="0.35574255173982255"/>
    <n v="0"/>
  </r>
  <r>
    <s v="教培"/>
    <s v="素质教育"/>
    <x v="15"/>
    <x v="3"/>
    <s v="C音乐培训"/>
    <x v="12"/>
    <x v="311"/>
    <x v="0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9"/>
    <x v="312"/>
    <x v="1"/>
    <n v="67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0.15085285421878553"/>
    <n v="0.15085285421878553"/>
    <n v="0"/>
  </r>
  <r>
    <s v="教培"/>
    <s v="素质教育"/>
    <x v="15"/>
    <x v="3"/>
    <s v="C音乐培训"/>
    <x v="24"/>
    <x v="313"/>
    <x v="1"/>
    <n v="93"/>
    <n v="0"/>
    <n v="0.13900000000000001"/>
    <n v="0"/>
    <n v="19"/>
    <n v="0"/>
    <n v="0"/>
    <n v="0.02"/>
    <n v="0.38"/>
    <n v="0.85000000000000009"/>
    <n v="0.44705882352941173"/>
    <n v="2883.5"/>
    <n v="1289.0941176470587"/>
    <n v="2.2515351375938138E-3"/>
    <n v="0.20939276779622468"/>
    <n v="0.20939276779622468"/>
    <n v="0"/>
  </r>
  <r>
    <s v="教培"/>
    <s v="素质教育"/>
    <x v="15"/>
    <x v="3"/>
    <s v="C音乐培训"/>
    <x v="4"/>
    <x v="314"/>
    <x v="1"/>
    <n v="32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7.2049124403002041E-2"/>
    <n v="7.2049124403002041E-2"/>
    <n v="3"/>
  </r>
  <r>
    <s v="教培"/>
    <s v="素质教育"/>
    <x v="15"/>
    <x v="3"/>
    <s v="C音乐培训"/>
    <x v="27"/>
    <x v="315"/>
    <x v="1"/>
    <n v="90"/>
    <n v="0"/>
    <n v="0.13900000000000001"/>
    <n v="0"/>
    <n v="25"/>
    <n v="0"/>
    <n v="0"/>
    <n v="0.02"/>
    <n v="0.5"/>
    <n v="0.85000000000000009"/>
    <n v="0.58823529411764697"/>
    <n v="2883.5"/>
    <n v="1696.1764705882351"/>
    <n v="2.2515351375938138E-3"/>
    <n v="0.20263816238344323"/>
    <n v="0.20263816238344323"/>
    <n v="1"/>
  </r>
  <r>
    <s v="教培"/>
    <s v="素质教育"/>
    <x v="15"/>
    <x v="3"/>
    <s v="C音乐培训"/>
    <x v="26"/>
    <x v="316"/>
    <x v="1"/>
    <n v="91"/>
    <n v="0"/>
    <n v="0.13900000000000001"/>
    <n v="0"/>
    <n v="21"/>
    <n v="0"/>
    <n v="0"/>
    <n v="0.02"/>
    <n v="0.42"/>
    <n v="0.85000000000000009"/>
    <n v="0.49411764705882344"/>
    <n v="2883.5"/>
    <n v="1424.7882352941174"/>
    <n v="2.2515351375938138E-3"/>
    <n v="0.20488969752103706"/>
    <n v="0.20488969752103706"/>
    <n v="0"/>
  </r>
  <r>
    <s v="教培"/>
    <s v="素质教育"/>
    <x v="15"/>
    <x v="3"/>
    <s v="C音乐培训"/>
    <x v="30"/>
    <x v="317"/>
    <x v="2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6"/>
    <x v="318"/>
    <x v="1"/>
    <n v="118"/>
    <n v="0"/>
    <n v="0.13900000000000001"/>
    <n v="0"/>
    <n v="33"/>
    <n v="0"/>
    <n v="0"/>
    <n v="0.02"/>
    <n v="0.66"/>
    <n v="0.85000000000000009"/>
    <n v="0.77647058823529402"/>
    <n v="2883.5"/>
    <n v="2238.9529411764702"/>
    <n v="2.2515351375938138E-3"/>
    <n v="0.26568114623607003"/>
    <n v="0.26568114623607003"/>
    <n v="3"/>
  </r>
  <r>
    <s v="教培"/>
    <s v="素质教育"/>
    <x v="15"/>
    <x v="3"/>
    <s v="C音乐培训"/>
    <x v="18"/>
    <x v="319"/>
    <x v="0"/>
    <n v="44"/>
    <n v="0"/>
    <n v="0.13900000000000001"/>
    <n v="0"/>
    <n v="14"/>
    <n v="0"/>
    <n v="0"/>
    <n v="0.02"/>
    <n v="0.28000000000000003"/>
    <n v="0.85000000000000009"/>
    <n v="0.32941176470588235"/>
    <n v="2883.5"/>
    <n v="949.85882352941178"/>
    <n v="2.2515351375938138E-3"/>
    <n v="9.9067546054127806E-2"/>
    <n v="9.9067546054127806E-2"/>
    <n v="1"/>
  </r>
  <r>
    <s v="教培"/>
    <s v="素质教育"/>
    <x v="15"/>
    <x v="3"/>
    <s v="C音乐培训"/>
    <x v="18"/>
    <x v="320"/>
    <x v="0"/>
    <n v="57"/>
    <n v="0"/>
    <n v="0.13900000000000001"/>
    <n v="0"/>
    <n v="14"/>
    <n v="0"/>
    <n v="0"/>
    <n v="0.02"/>
    <n v="0.28000000000000003"/>
    <n v="0.85000000000000009"/>
    <n v="0.32941176470588235"/>
    <n v="2883.5"/>
    <n v="949.85882352941178"/>
    <n v="2.2515351375938138E-3"/>
    <n v="0.1283375028428474"/>
    <n v="0.1283375028428474"/>
    <n v="2"/>
  </r>
  <r>
    <s v="教培"/>
    <s v="素质教育"/>
    <x v="15"/>
    <x v="3"/>
    <s v="C音乐培训"/>
    <x v="24"/>
    <x v="321"/>
    <x v="1"/>
    <n v="87"/>
    <n v="0"/>
    <n v="0.13900000000000001"/>
    <n v="0"/>
    <n v="24"/>
    <n v="0"/>
    <n v="0"/>
    <n v="0.02"/>
    <n v="0.48"/>
    <n v="0.85000000000000009"/>
    <n v="0.56470588235294106"/>
    <n v="2883.5"/>
    <n v="1628.3294117647056"/>
    <n v="2.2515351375938138E-3"/>
    <n v="0.19588355697066179"/>
    <n v="0.19588355697066179"/>
    <n v="1"/>
  </r>
  <r>
    <s v="教培"/>
    <s v="素质教育"/>
    <x v="15"/>
    <x v="3"/>
    <s v="C音乐培训"/>
    <x v="6"/>
    <x v="322"/>
    <x v="0"/>
    <n v="32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7.2049124403002041E-2"/>
    <n v="7.2049124403002041E-2"/>
    <n v="1"/>
  </r>
  <r>
    <s v="教培"/>
    <s v="素质教育"/>
    <x v="15"/>
    <x v="3"/>
    <s v="C音乐培训"/>
    <x v="22"/>
    <x v="323"/>
    <x v="1"/>
    <n v="31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6.979758926540823E-2"/>
    <n v="6.979758926540823E-2"/>
    <n v="0"/>
  </r>
  <r>
    <s v="教培"/>
    <s v="素质教育"/>
    <x v="15"/>
    <x v="3"/>
    <s v="C音乐培训"/>
    <x v="5"/>
    <x v="324"/>
    <x v="0"/>
    <n v="341"/>
    <n v="1"/>
    <n v="0.13900000000000001"/>
    <n v="0"/>
    <n v="84"/>
    <n v="1"/>
    <n v="0.01"/>
    <n v="0.02"/>
    <n v="1.68"/>
    <n v="0.85000000000000009"/>
    <n v="1.8129411764705881"/>
    <n v="2883.5"/>
    <n v="5227.6158823529404"/>
    <n v="2.2515351375938138E-3"/>
    <n v="0.76777348191949046"/>
    <n v="0.13900000000000001"/>
    <n v="26"/>
  </r>
  <r>
    <s v="教培"/>
    <s v="素质教育"/>
    <x v="15"/>
    <x v="3"/>
    <s v="C音乐培训"/>
    <x v="22"/>
    <x v="325"/>
    <x v="1"/>
    <n v="8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1.801228110075051E-2"/>
    <n v="1.801228110075051E-2"/>
    <n v="0"/>
  </r>
  <r>
    <s v="教培"/>
    <s v="素质教育"/>
    <x v="15"/>
    <x v="3"/>
    <s v="C音乐培训"/>
    <x v="7"/>
    <x v="326"/>
    <x v="0"/>
    <n v="34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7.6552194678189661E-2"/>
    <n v="7.6552194678189661E-2"/>
    <n v="1"/>
  </r>
  <r>
    <s v="教培"/>
    <s v="素质教育"/>
    <x v="15"/>
    <x v="3"/>
    <s v="C音乐培训"/>
    <x v="13"/>
    <x v="327"/>
    <x v="1"/>
    <n v="77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0.17336820559472366"/>
    <n v="0.17336820559472366"/>
    <n v="0"/>
  </r>
  <r>
    <s v="教培"/>
    <s v="素质教育"/>
    <x v="15"/>
    <x v="3"/>
    <s v="C音乐培训"/>
    <x v="25"/>
    <x v="328"/>
    <x v="1"/>
    <n v="0"/>
    <n v="0"/>
    <n v="0.13900000000000001"/>
    <n v="0"/>
    <n v="0"/>
    <n v="0"/>
    <n v="0"/>
    <n v="0.02"/>
    <n v="0"/>
    <n v="0.85000000000000009"/>
    <n v="0"/>
    <n v="2883.5"/>
    <n v="0"/>
    <n v="2.2515351375938138E-3"/>
    <n v="0"/>
    <n v="0"/>
    <n v="0"/>
  </r>
  <r>
    <s v="教培"/>
    <s v="素质教育"/>
    <x v="15"/>
    <x v="3"/>
    <s v="C音乐培训"/>
    <x v="27"/>
    <x v="329"/>
    <x v="1"/>
    <n v="37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8.3306800090971106E-2"/>
    <n v="8.3306800090971106E-2"/>
    <n v="0"/>
  </r>
  <r>
    <s v="教培"/>
    <s v="素质教育"/>
    <x v="15"/>
    <x v="3"/>
    <s v="C音乐培训"/>
    <x v="15"/>
    <x v="330"/>
    <x v="1"/>
    <n v="9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0263816238344324E-2"/>
    <n v="2.0263816238344324E-2"/>
    <n v="0"/>
  </r>
  <r>
    <s v="教培"/>
    <s v="素质教育"/>
    <x v="15"/>
    <x v="3"/>
    <s v="C音乐培训"/>
    <x v="10"/>
    <x v="331"/>
    <x v="0"/>
    <n v="38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8.555833522856493E-2"/>
    <n v="8.555833522856493E-2"/>
    <n v="0"/>
  </r>
  <r>
    <s v="教培"/>
    <s v="素质教育"/>
    <x v="15"/>
    <x v="3"/>
    <s v="C音乐培训"/>
    <x v="21"/>
    <x v="332"/>
    <x v="1"/>
    <n v="107"/>
    <n v="0"/>
    <n v="0.13900000000000001"/>
    <n v="0"/>
    <n v="36"/>
    <n v="0"/>
    <n v="0"/>
    <n v="0.02"/>
    <n v="0.72"/>
    <n v="0.85000000000000009"/>
    <n v="0.84705882352941164"/>
    <n v="2883.5"/>
    <n v="2442.4941176470584"/>
    <n v="2.2515351375938138E-3"/>
    <n v="0.24091425972253808"/>
    <n v="0.24091425972253808"/>
    <n v="0"/>
  </r>
  <r>
    <s v="教培"/>
    <s v="素质教育"/>
    <x v="15"/>
    <x v="3"/>
    <s v="C音乐培训"/>
    <x v="24"/>
    <x v="333"/>
    <x v="1"/>
    <n v="31"/>
    <n v="0"/>
    <n v="0.13900000000000001"/>
    <n v="0"/>
    <n v="5"/>
    <n v="0"/>
    <n v="0"/>
    <n v="0.02"/>
    <n v="0.1"/>
    <n v="0.85000000000000009"/>
    <n v="0.11764705882352941"/>
    <n v="2883.5"/>
    <n v="339.23529411764707"/>
    <n v="2.2515351375938138E-3"/>
    <n v="6.979758926540823E-2"/>
    <n v="6.979758926540823E-2"/>
    <n v="1"/>
  </r>
  <r>
    <s v="教培"/>
    <s v="素质教育"/>
    <x v="15"/>
    <x v="3"/>
    <s v="C音乐培训"/>
    <x v="13"/>
    <x v="334"/>
    <x v="1"/>
    <n v="62"/>
    <n v="0"/>
    <n v="0.13900000000000001"/>
    <n v="0"/>
    <n v="10"/>
    <n v="0"/>
    <n v="0"/>
    <n v="0.02"/>
    <n v="0.2"/>
    <n v="0.85000000000000009"/>
    <n v="0.23529411764705882"/>
    <n v="2883.5"/>
    <n v="678.47058823529414"/>
    <n v="2.2515351375938138E-3"/>
    <n v="0.13959517853081646"/>
    <n v="0.13959517853081646"/>
    <n v="3"/>
  </r>
  <r>
    <s v="教培"/>
    <s v="素质教育"/>
    <x v="15"/>
    <x v="3"/>
    <s v="C音乐培训"/>
    <x v="2"/>
    <x v="335"/>
    <x v="1"/>
    <n v="119"/>
    <n v="1"/>
    <n v="0.13900000000000001"/>
    <n v="0.01"/>
    <n v="19"/>
    <n v="1"/>
    <n v="0.05"/>
    <n v="0.02"/>
    <n v="1"/>
    <n v="0.85000000000000009"/>
    <n v="1.012941176470588"/>
    <n v="2883.5"/>
    <n v="2920.8158823529407"/>
    <n v="2.2515351375938138E-3"/>
    <n v="0.26793268137366383"/>
    <n v="0.13900000000000001"/>
    <n v="3"/>
  </r>
  <r>
    <s v="教培"/>
    <s v="素质教育"/>
    <x v="15"/>
    <x v="3"/>
    <s v="C音乐培训"/>
    <x v="29"/>
    <x v="336"/>
    <x v="1"/>
    <n v="420"/>
    <n v="1"/>
    <n v="0.13900000000000001"/>
    <n v="0"/>
    <n v="169"/>
    <n v="1"/>
    <n v="0.01"/>
    <n v="0.02"/>
    <n v="3.38"/>
    <n v="0.85000000000000009"/>
    <n v="3.8129411764705874"/>
    <n v="2883.5"/>
    <n v="10994.615882352939"/>
    <n v="2.2515351375938138E-3"/>
    <n v="0.94564475778940182"/>
    <n v="0.13900000000000001"/>
    <n v="40"/>
  </r>
  <r>
    <s v="教培"/>
    <s v="素质教育"/>
    <x v="15"/>
    <x v="3"/>
    <s v="C音乐培训"/>
    <x v="23"/>
    <x v="337"/>
    <x v="1"/>
    <n v="68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5310438935637932"/>
    <n v="0.15310438935637932"/>
    <n v="1"/>
  </r>
  <r>
    <s v="教培"/>
    <s v="素质教育"/>
    <x v="15"/>
    <x v="3"/>
    <s v="C音乐培训"/>
    <x v="13"/>
    <x v="338"/>
    <x v="1"/>
    <n v="51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0.11482829201728451"/>
    <n v="0.11482829201728451"/>
    <n v="0"/>
  </r>
  <r>
    <s v="教培"/>
    <s v="素质教育"/>
    <x v="15"/>
    <x v="3"/>
    <s v="C音乐培训"/>
    <x v="10"/>
    <x v="339"/>
    <x v="0"/>
    <n v="103"/>
    <n v="2"/>
    <n v="0.13900000000000001"/>
    <n v="0.02"/>
    <n v="12"/>
    <n v="2"/>
    <n v="0.17"/>
    <n v="0.02"/>
    <n v="2"/>
    <n v="0.85000000000000009"/>
    <n v="2.025882352941176"/>
    <n v="2883.5"/>
    <n v="5841.6317647058813"/>
    <n v="2.2515351375938138E-3"/>
    <n v="0.23190811917216281"/>
    <n v="0.27800000000000002"/>
    <n v="1"/>
  </r>
  <r>
    <s v="教培"/>
    <s v="素质教育"/>
    <x v="15"/>
    <x v="3"/>
    <s v="C音乐培训"/>
    <x v="7"/>
    <x v="340"/>
    <x v="0"/>
    <n v="20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4.5030702751876275E-2"/>
    <n v="4.5030702751876275E-2"/>
    <n v="0"/>
  </r>
  <r>
    <s v="教培"/>
    <s v="素质教育"/>
    <x v="15"/>
    <x v="3"/>
    <s v="C音乐培训"/>
    <x v="3"/>
    <x v="341"/>
    <x v="0"/>
    <n v="63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4184671366841026"/>
    <n v="0.14184671366841026"/>
    <n v="2"/>
  </r>
  <r>
    <s v="教培"/>
    <s v="素质教育"/>
    <x v="15"/>
    <x v="3"/>
    <s v="C音乐培训"/>
    <x v="23"/>
    <x v="342"/>
    <x v="1"/>
    <n v="22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4.9533773027063903E-2"/>
    <n v="4.9533773027063903E-2"/>
    <n v="0"/>
  </r>
  <r>
    <s v="教培"/>
    <s v="素质教育"/>
    <x v="15"/>
    <x v="3"/>
    <s v="C音乐培训"/>
    <x v="25"/>
    <x v="343"/>
    <x v="1"/>
    <n v="17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3.8276097339094831E-2"/>
    <n v="3.8276097339094831E-2"/>
    <n v="0"/>
  </r>
  <r>
    <s v="教培"/>
    <s v="素质教育"/>
    <x v="15"/>
    <x v="3"/>
    <s v="C音乐培训"/>
    <x v="25"/>
    <x v="344"/>
    <x v="1"/>
    <n v="3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6.7546054127814413E-3"/>
    <n v="6.7546054127814413E-3"/>
    <n v="0"/>
  </r>
  <r>
    <s v="教培"/>
    <s v="素质教育"/>
    <x v="15"/>
    <x v="3"/>
    <s v="C音乐培训"/>
    <x v="4"/>
    <x v="345"/>
    <x v="1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4"/>
    <x v="346"/>
    <x v="1"/>
    <n v="5"/>
    <n v="0"/>
    <n v="0.13900000000000001"/>
    <n v="0"/>
    <n v="0"/>
    <n v="0"/>
    <n v="0"/>
    <n v="0.02"/>
    <n v="0"/>
    <n v="0.85000000000000009"/>
    <n v="0"/>
    <n v="2883.5"/>
    <n v="0"/>
    <n v="2.2515351375938138E-3"/>
    <n v="1.1257675687969069E-2"/>
    <n v="1.1257675687969069E-2"/>
    <n v="0"/>
  </r>
  <r>
    <s v="教培"/>
    <s v="素质教育"/>
    <x v="15"/>
    <x v="3"/>
    <s v="C音乐培训"/>
    <x v="25"/>
    <x v="347"/>
    <x v="1"/>
    <n v="5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1.1257675687969069E-2"/>
    <n v="1.1257675687969069E-2"/>
    <n v="0"/>
  </r>
  <r>
    <s v="教培"/>
    <s v="素质教育"/>
    <x v="15"/>
    <x v="3"/>
    <s v="C音乐培训"/>
    <x v="30"/>
    <x v="348"/>
    <x v="2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22"/>
    <x v="349"/>
    <x v="1"/>
    <n v="23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5.178530816465772E-2"/>
    <n v="5.178530816465772E-2"/>
    <n v="0"/>
  </r>
  <r>
    <s v="教培"/>
    <s v="素质教育"/>
    <x v="15"/>
    <x v="3"/>
    <s v="C音乐培训"/>
    <x v="20"/>
    <x v="350"/>
    <x v="0"/>
    <n v="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2.2515351375938138E-3"/>
    <n v="2.2515351375938138E-3"/>
    <n v="0"/>
  </r>
  <r>
    <s v="教培"/>
    <s v="素质教育"/>
    <x v="15"/>
    <x v="3"/>
    <s v="C音乐培训"/>
    <x v="6"/>
    <x v="351"/>
    <x v="0"/>
    <n v="20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4.5030702751876275E-2"/>
    <n v="4.5030702751876275E-2"/>
    <n v="1"/>
  </r>
  <r>
    <s v="教培"/>
    <s v="素质教育"/>
    <x v="15"/>
    <x v="3"/>
    <s v="C音乐培训"/>
    <x v="4"/>
    <x v="352"/>
    <x v="1"/>
    <n v="29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6.5294518990220596E-2"/>
    <n v="6.5294518990220596E-2"/>
    <n v="0"/>
  </r>
  <r>
    <s v="教培"/>
    <s v="素质教育"/>
    <x v="15"/>
    <x v="3"/>
    <s v="C音乐培训"/>
    <x v="13"/>
    <x v="353"/>
    <x v="1"/>
    <n v="116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0.26117807596088238"/>
    <n v="0.26117807596088238"/>
    <n v="4"/>
  </r>
  <r>
    <s v="教培"/>
    <s v="素质教育"/>
    <x v="15"/>
    <x v="3"/>
    <s v="C音乐培训"/>
    <x v="3"/>
    <x v="354"/>
    <x v="0"/>
    <n v="65"/>
    <n v="0"/>
    <n v="0.13900000000000001"/>
    <n v="0"/>
    <n v="9"/>
    <n v="0"/>
    <n v="0"/>
    <n v="0.02"/>
    <n v="0.18"/>
    <n v="0.85000000000000009"/>
    <n v="0.21176470588235291"/>
    <n v="2883.5"/>
    <n v="610.62352941176459"/>
    <n v="2.2515351375938138E-3"/>
    <n v="0.14634978394359791"/>
    <n v="0.14634978394359791"/>
    <n v="2"/>
  </r>
  <r>
    <s v="教培"/>
    <s v="素质教育"/>
    <x v="15"/>
    <x v="3"/>
    <s v="C音乐培训"/>
    <x v="33"/>
    <x v="355"/>
    <x v="2"/>
    <n v="394"/>
    <n v="0"/>
    <n v="0.13900000000000001"/>
    <n v="0"/>
    <n v="22"/>
    <n v="0"/>
    <n v="0"/>
    <n v="0.02"/>
    <n v="0.44"/>
    <n v="0.85000000000000009"/>
    <n v="0.51764705882352935"/>
    <n v="2883.5"/>
    <n v="1492.6352941176469"/>
    <n v="2.2515351375938138E-3"/>
    <n v="0.88710484421196267"/>
    <n v="0.88710484421196267"/>
    <n v="0"/>
  </r>
  <r>
    <s v="教培"/>
    <s v="素质教育"/>
    <x v="15"/>
    <x v="3"/>
    <s v="C音乐培训"/>
    <x v="10"/>
    <x v="356"/>
    <x v="0"/>
    <n v="52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11707982715487832"/>
    <n v="0.11707982715487832"/>
    <n v="5"/>
  </r>
  <r>
    <s v="教培"/>
    <s v="素质教育"/>
    <x v="15"/>
    <x v="3"/>
    <s v="C音乐培训"/>
    <x v="16"/>
    <x v="357"/>
    <x v="1"/>
    <n v="118"/>
    <n v="0"/>
    <n v="0.13900000000000001"/>
    <n v="0"/>
    <n v="43"/>
    <n v="0"/>
    <n v="0"/>
    <n v="0.02"/>
    <n v="0.86"/>
    <n v="0.85000000000000009"/>
    <n v="1.0117647058823529"/>
    <n v="2883.5"/>
    <n v="2917.4235294117648"/>
    <n v="2.2515351375938138E-3"/>
    <n v="0.26568114623607003"/>
    <n v="0.26568114623607003"/>
    <n v="0"/>
  </r>
  <r>
    <s v="教培"/>
    <s v="素质教育"/>
    <x v="15"/>
    <x v="3"/>
    <s v="C音乐培训"/>
    <x v="19"/>
    <x v="358"/>
    <x v="1"/>
    <n v="28"/>
    <n v="0"/>
    <n v="0.13900000000000001"/>
    <n v="0"/>
    <n v="6"/>
    <n v="0"/>
    <n v="0"/>
    <n v="0.02"/>
    <n v="0.12"/>
    <n v="0.85000000000000009"/>
    <n v="0.14117647058823526"/>
    <n v="2883.5"/>
    <n v="407.0823529411764"/>
    <n v="2.2515351375938138E-3"/>
    <n v="6.3042983852626786E-2"/>
    <n v="6.3042983852626786E-2"/>
    <n v="0"/>
  </r>
  <r>
    <s v="教培"/>
    <s v="素质教育"/>
    <x v="15"/>
    <x v="3"/>
    <s v="C音乐培训"/>
    <x v="16"/>
    <x v="359"/>
    <x v="1"/>
    <n v="45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0131908119172162"/>
    <n v="0.10131908119172162"/>
    <n v="0"/>
  </r>
  <r>
    <s v="教培"/>
    <s v="素质教育"/>
    <x v="15"/>
    <x v="3"/>
    <s v="C音乐培训"/>
    <x v="19"/>
    <x v="360"/>
    <x v="1"/>
    <n v="2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4.7282237889470086E-2"/>
    <n v="4.7282237889470086E-2"/>
    <n v="0"/>
  </r>
  <r>
    <s v="教培"/>
    <s v="素质教育"/>
    <x v="15"/>
    <x v="3"/>
    <s v="C音乐培训"/>
    <x v="8"/>
    <x v="361"/>
    <x v="0"/>
    <n v="2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4.7282237889470086E-2"/>
    <n v="4.7282237889470086E-2"/>
    <n v="0"/>
  </r>
  <r>
    <s v="教培"/>
    <s v="素质教育"/>
    <x v="15"/>
    <x v="3"/>
    <s v="C音乐培训"/>
    <x v="6"/>
    <x v="362"/>
    <x v="0"/>
    <n v="71"/>
    <n v="0"/>
    <n v="0.13900000000000001"/>
    <n v="0"/>
    <n v="10"/>
    <n v="0"/>
    <n v="0"/>
    <n v="0.02"/>
    <n v="0.2"/>
    <n v="0.85000000000000009"/>
    <n v="0.23529411764705882"/>
    <n v="2883.5"/>
    <n v="678.47058823529414"/>
    <n v="2.2515351375938138E-3"/>
    <n v="0.15985899476916077"/>
    <n v="0.15985899476916077"/>
    <n v="0"/>
  </r>
  <r>
    <s v="教培"/>
    <s v="素质教育"/>
    <x v="15"/>
    <x v="3"/>
    <s v="C音乐培训"/>
    <x v="31"/>
    <x v="363"/>
    <x v="1"/>
    <n v="1"/>
    <n v="0"/>
    <n v="0.13900000000000001"/>
    <n v="0"/>
    <n v="0"/>
    <n v="0"/>
    <n v="0"/>
    <n v="0.02"/>
    <n v="0"/>
    <n v="0.85000000000000009"/>
    <n v="0"/>
    <n v="2883.5"/>
    <n v="0"/>
    <n v="2.2515351375938138E-3"/>
    <n v="2.2515351375938138E-3"/>
    <n v="2.2515351375938138E-3"/>
    <n v="0"/>
  </r>
  <r>
    <s v="教培"/>
    <s v="素质教育"/>
    <x v="15"/>
    <x v="3"/>
    <s v="C音乐培训"/>
    <x v="10"/>
    <x v="364"/>
    <x v="0"/>
    <n v="24"/>
    <n v="0"/>
    <n v="0.13900000000000001"/>
    <n v="0"/>
    <n v="2"/>
    <n v="0"/>
    <n v="0"/>
    <n v="0.02"/>
    <n v="0.04"/>
    <n v="0.85000000000000009"/>
    <n v="4.7058823529411764E-2"/>
    <n v="2883.5"/>
    <n v="135.69411764705882"/>
    <n v="2.2515351375938138E-3"/>
    <n v="5.403684330225153E-2"/>
    <n v="5.403684330225153E-2"/>
    <n v="0"/>
  </r>
  <r>
    <s v="教培"/>
    <s v="素质教育"/>
    <x v="15"/>
    <x v="3"/>
    <s v="C音乐培训"/>
    <x v="6"/>
    <x v="365"/>
    <x v="0"/>
    <n v="46"/>
    <n v="0"/>
    <n v="0.13900000000000001"/>
    <n v="0"/>
    <n v="7"/>
    <n v="0"/>
    <n v="0"/>
    <n v="0.02"/>
    <n v="0.14000000000000001"/>
    <n v="0.85000000000000009"/>
    <n v="0.16470588235294117"/>
    <n v="2883.5"/>
    <n v="474.92941176470589"/>
    <n v="2.2515351375938138E-3"/>
    <n v="0.10357061632931544"/>
    <n v="0.10357061632931544"/>
    <n v="0"/>
  </r>
  <r>
    <s v="教培"/>
    <s v="素质教育"/>
    <x v="15"/>
    <x v="3"/>
    <s v="C音乐培训"/>
    <x v="19"/>
    <x v="366"/>
    <x v="1"/>
    <n v="27"/>
    <n v="0"/>
    <n v="0.13900000000000001"/>
    <n v="0"/>
    <n v="0"/>
    <n v="0"/>
    <n v="0"/>
    <n v="0.02"/>
    <n v="0"/>
    <n v="0.85000000000000009"/>
    <n v="0"/>
    <n v="2883.5"/>
    <n v="0"/>
    <n v="2.2515351375938138E-3"/>
    <n v="6.0791448715032975E-2"/>
    <n v="6.0791448715032975E-2"/>
    <n v="0"/>
  </r>
  <r>
    <s v="教培"/>
    <s v="素质教育"/>
    <x v="15"/>
    <x v="3"/>
    <s v="C音乐培训"/>
    <x v="27"/>
    <x v="367"/>
    <x v="1"/>
    <n v="38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8.555833522856493E-2"/>
    <n v="8.555833522856493E-2"/>
    <n v="0"/>
  </r>
  <r>
    <s v="教培"/>
    <s v="素质教育"/>
    <x v="15"/>
    <x v="3"/>
    <s v="C音乐培训"/>
    <x v="27"/>
    <x v="368"/>
    <x v="1"/>
    <n v="47"/>
    <n v="0"/>
    <n v="0.13900000000000001"/>
    <n v="0"/>
    <n v="3"/>
    <n v="0"/>
    <n v="0"/>
    <n v="0.02"/>
    <n v="0.06"/>
    <n v="0.85000000000000009"/>
    <n v="7.0588235294117632E-2"/>
    <n v="2883.5"/>
    <n v="203.5411764705882"/>
    <n v="2.2515351375938138E-3"/>
    <n v="0.10582215146690925"/>
    <n v="0.10582215146690925"/>
    <n v="0"/>
  </r>
  <r>
    <s v="教培"/>
    <s v="素质教育"/>
    <x v="15"/>
    <x v="3"/>
    <s v="C音乐培训"/>
    <x v="27"/>
    <x v="369"/>
    <x v="1"/>
    <n v="54"/>
    <n v="0"/>
    <n v="0.13900000000000001"/>
    <n v="0"/>
    <n v="4"/>
    <n v="0"/>
    <n v="0"/>
    <n v="0.02"/>
    <n v="0.08"/>
    <n v="0.85000000000000009"/>
    <n v="9.4117647058823528E-2"/>
    <n v="2883.5"/>
    <n v="271.38823529411764"/>
    <n v="2.2515351375938138E-3"/>
    <n v="0.12158289743006595"/>
    <n v="0.12158289743006595"/>
    <n v="0"/>
  </r>
  <r>
    <s v="教培"/>
    <s v="素质教育"/>
    <x v="15"/>
    <x v="3"/>
    <s v="C音乐培训"/>
    <x v="19"/>
    <x v="370"/>
    <x v="1"/>
    <n v="97"/>
    <n v="0"/>
    <n v="0.13900000000000001"/>
    <n v="0"/>
    <n v="13"/>
    <n v="0"/>
    <n v="0"/>
    <n v="0.02"/>
    <n v="0.26"/>
    <n v="0.85000000000000009"/>
    <n v="0.30588235294117644"/>
    <n v="2883.5"/>
    <n v="882.01176470588223"/>
    <n v="2.2515351375938138E-3"/>
    <n v="0.21839890834659995"/>
    <n v="0.21839890834659995"/>
    <n v="1"/>
  </r>
  <r>
    <s v="教培"/>
    <s v="素质教育"/>
    <x v="15"/>
    <x v="3"/>
    <s v="C音乐培训"/>
    <x v="9"/>
    <x v="371"/>
    <x v="0"/>
    <n v="51"/>
    <n v="0"/>
    <n v="0.13900000000000001"/>
    <n v="0"/>
    <n v="1"/>
    <n v="0"/>
    <n v="0"/>
    <n v="0.02"/>
    <n v="0.02"/>
    <n v="0.85000000000000009"/>
    <n v="2.3529411764705882E-2"/>
    <n v="2883.5"/>
    <n v="67.847058823529409"/>
    <n v="2.2515351375938138E-3"/>
    <n v="0.11482829201728451"/>
    <n v="0.11482829201728451"/>
    <n v="0"/>
  </r>
  <r>
    <s v="教培"/>
    <s v="素质教育"/>
    <x v="16"/>
    <x v="0"/>
    <s v="1S语言培训"/>
    <x v="0"/>
    <x v="0"/>
    <x v="0"/>
    <n v="604"/>
    <n v="77"/>
    <n v="0.66100000000000003"/>
    <n v="0.13"/>
    <n v="106"/>
    <n v="56"/>
    <n v="0.53"/>
    <n v="0.6"/>
    <n v="63.599999999999994"/>
    <n v="0.85000000000000009"/>
    <n v="31.275294117647046"/>
    <n v="17045.5"/>
    <n v="533103.02588235273"/>
    <n v="0.11611687087653158"/>
    <n v="70.134590009425068"/>
    <n v="50.897000000000006"/>
    <n v="76"/>
  </r>
  <r>
    <s v="教培"/>
    <s v="素质教育"/>
    <x v="16"/>
    <x v="0"/>
    <s v="1S语言培训"/>
    <x v="1"/>
    <x v="1"/>
    <x v="1"/>
    <n v="457"/>
    <n v="35"/>
    <n v="0.66100000000000003"/>
    <n v="0.08"/>
    <n v="101"/>
    <n v="35"/>
    <n v="0.35"/>
    <n v="0.6"/>
    <n v="60.599999999999994"/>
    <n v="0.85000000000000009"/>
    <n v="44.076470588235274"/>
    <n v="17045.5"/>
    <n v="751305.47941176442"/>
    <n v="0.11611687087653158"/>
    <n v="53.065409990574935"/>
    <n v="41.20040999057494"/>
    <n v="55"/>
  </r>
  <r>
    <s v="教培"/>
    <s v="素质教育"/>
    <x v="16"/>
    <x v="1"/>
    <s v="A语言培训"/>
    <x v="2"/>
    <x v="2"/>
    <x v="1"/>
    <n v="303"/>
    <n v="12"/>
    <n v="0.66100000000000003"/>
    <n v="0.04"/>
    <n v="73"/>
    <n v="10"/>
    <n v="0.14000000000000001"/>
    <n v="0.45"/>
    <n v="32.85"/>
    <n v="0.85000000000000009"/>
    <n v="30.870588235294118"/>
    <n v="16863"/>
    <n v="520570.72941176471"/>
    <n v="6.3545030498744173E-2"/>
    <n v="19.254144241119484"/>
    <n v="15.186144241119484"/>
    <n v="36"/>
  </r>
  <r>
    <s v="教培"/>
    <s v="素质教育"/>
    <x v="16"/>
    <x v="1"/>
    <s v="A语言培训"/>
    <x v="3"/>
    <x v="3"/>
    <x v="0"/>
    <n v="534"/>
    <n v="28"/>
    <n v="0.66100000000000003"/>
    <n v="0.05"/>
    <n v="98"/>
    <n v="27"/>
    <n v="0.28000000000000003"/>
    <n v="0.45"/>
    <n v="44.1"/>
    <n v="0.85000000000000009"/>
    <n v="30.885882352941174"/>
    <n v="16863"/>
    <n v="520828.63411764702"/>
    <n v="6.3545030498744173E-2"/>
    <n v="33.933046286329386"/>
    <n v="24.441046286329389"/>
    <n v="34"/>
  </r>
  <r>
    <s v="教培"/>
    <s v="素质教育"/>
    <x v="16"/>
    <x v="1"/>
    <s v="A语言培训"/>
    <x v="4"/>
    <x v="4"/>
    <x v="1"/>
    <n v="587"/>
    <n v="42"/>
    <n v="0.66100000000000003"/>
    <n v="7.0000000000000007E-2"/>
    <n v="157"/>
    <n v="37"/>
    <n v="0.24"/>
    <n v="0.45"/>
    <n v="70.650000000000006"/>
    <n v="0.85000000000000009"/>
    <n v="54.34470588235294"/>
    <n v="16863"/>
    <n v="916414.77529411763"/>
    <n v="6.3545030498744173E-2"/>
    <n v="37.300932902762831"/>
    <n v="27.762"/>
    <n v="74"/>
  </r>
  <r>
    <s v="教培"/>
    <s v="素质教育"/>
    <x v="16"/>
    <x v="1"/>
    <s v="A语言培训"/>
    <x v="5"/>
    <x v="5"/>
    <x v="0"/>
    <n v="393"/>
    <n v="20"/>
    <n v="0.66100000000000003"/>
    <n v="0.05"/>
    <n v="131"/>
    <n v="18"/>
    <n v="0.14000000000000001"/>
    <n v="0.45"/>
    <n v="58.95"/>
    <n v="0.85000000000000009"/>
    <n v="55.355294117647055"/>
    <n v="16863"/>
    <n v="933456.32470588235"/>
    <n v="6.3545030498744173E-2"/>
    <n v="24.97319698600646"/>
    <n v="18.193196986006463"/>
    <n v="46"/>
  </r>
  <r>
    <s v="教培"/>
    <s v="素质教育"/>
    <x v="16"/>
    <x v="1"/>
    <s v="A语言培训"/>
    <x v="6"/>
    <x v="6"/>
    <x v="0"/>
    <n v="371"/>
    <n v="29"/>
    <n v="0.66100000000000003"/>
    <n v="0.08"/>
    <n v="135"/>
    <n v="27"/>
    <n v="0.2"/>
    <n v="0.45"/>
    <n v="60.75"/>
    <n v="0.85000000000000009"/>
    <n v="50.474117647058819"/>
    <n v="16863"/>
    <n v="851145.04588235286"/>
    <n v="6.3545030498744173E-2"/>
    <n v="23.575206315034087"/>
    <n v="19.169"/>
    <n v="28"/>
  </r>
  <r>
    <s v="教培"/>
    <s v="素质教育"/>
    <x v="16"/>
    <x v="1"/>
    <s v="A语言培训"/>
    <x v="3"/>
    <x v="7"/>
    <x v="0"/>
    <n v="599"/>
    <n v="30"/>
    <n v="0.66100000000000003"/>
    <n v="0.05"/>
    <n v="100"/>
    <n v="29"/>
    <n v="0.28999999999999998"/>
    <n v="0.45"/>
    <n v="45"/>
    <n v="0.85000000000000009"/>
    <n v="30.38941176470588"/>
    <n v="16863"/>
    <n v="512456.65058823524"/>
    <n v="6.3545030498744173E-2"/>
    <n v="38.063473268747757"/>
    <n v="27.893473268747758"/>
    <n v="62"/>
  </r>
  <r>
    <s v="教培"/>
    <s v="素质教育"/>
    <x v="16"/>
    <x v="2"/>
    <s v="B语言培训"/>
    <x v="3"/>
    <x v="8"/>
    <x v="0"/>
    <n v="232"/>
    <n v="7"/>
    <n v="0.66100000000000003"/>
    <n v="0.03"/>
    <n v="21"/>
    <n v="6"/>
    <n v="0.28999999999999998"/>
    <n v="0.4"/>
    <n v="8.4"/>
    <n v="0.85000000000000009"/>
    <n v="5.2164705882352935"/>
    <n v="16315.500000000002"/>
    <n v="85109.325882352947"/>
    <n v="5.9825960841189275E-2"/>
    <n v="13.879622915155911"/>
    <n v="11.506622915155912"/>
    <n v="19"/>
  </r>
  <r>
    <s v="教培"/>
    <s v="素质教育"/>
    <x v="16"/>
    <x v="2"/>
    <s v="B语言培训"/>
    <x v="3"/>
    <x v="9"/>
    <x v="0"/>
    <n v="224"/>
    <n v="9"/>
    <n v="0.66100000000000003"/>
    <n v="0.04"/>
    <n v="27"/>
    <n v="8"/>
    <n v="0.3"/>
    <n v="0.4"/>
    <n v="10.8"/>
    <n v="0.85000000000000009"/>
    <n v="6.4847058823529409"/>
    <n v="16315.500000000002"/>
    <n v="105801.21882352942"/>
    <n v="5.9825960841189275E-2"/>
    <n v="13.401015228426397"/>
    <n v="10.350015228426397"/>
    <n v="11"/>
  </r>
  <r>
    <s v="教培"/>
    <s v="素质教育"/>
    <x v="16"/>
    <x v="2"/>
    <s v="B语言培训"/>
    <x v="7"/>
    <x v="10"/>
    <x v="0"/>
    <n v="147"/>
    <n v="7"/>
    <n v="0.66100000000000003"/>
    <n v="0.05"/>
    <n v="26"/>
    <n v="7"/>
    <n v="0.27"/>
    <n v="0.4"/>
    <n v="10.4"/>
    <n v="0.85000000000000009"/>
    <n v="6.7917647058823523"/>
    <n v="16315.500000000002"/>
    <n v="110811.03705882352"/>
    <n v="5.9825960841189275E-2"/>
    <n v="8.7944162436548243"/>
    <n v="6.421416243654825"/>
    <n v="5"/>
  </r>
  <r>
    <s v="教培"/>
    <s v="素质教育"/>
    <x v="16"/>
    <x v="2"/>
    <s v="B语言培训"/>
    <x v="8"/>
    <x v="11"/>
    <x v="0"/>
    <n v="135"/>
    <n v="4"/>
    <n v="0.66100000000000003"/>
    <n v="0.03"/>
    <n v="53"/>
    <n v="4"/>
    <n v="0.08"/>
    <n v="0.4"/>
    <n v="21.200000000000003"/>
    <n v="0.85000000000000009"/>
    <n v="21.830588235294119"/>
    <n v="16315.500000000002"/>
    <n v="356176.96235294122"/>
    <n v="5.9825960841189275E-2"/>
    <n v="8.0765047135605528"/>
    <n v="6.7205047135605529"/>
    <n v="5"/>
  </r>
  <r>
    <s v="教培"/>
    <s v="素质教育"/>
    <x v="16"/>
    <x v="2"/>
    <s v="B语言培训"/>
    <x v="9"/>
    <x v="12"/>
    <x v="0"/>
    <n v="183"/>
    <n v="8"/>
    <n v="0.66100000000000003"/>
    <n v="0.04"/>
    <n v="26"/>
    <n v="7"/>
    <n v="0.27"/>
    <n v="0.4"/>
    <n v="10.4"/>
    <n v="0.85000000000000009"/>
    <n v="6.7917647058823523"/>
    <n v="16315.500000000002"/>
    <n v="110811.03705882352"/>
    <n v="5.9825960841189275E-2"/>
    <n v="10.948150833937637"/>
    <n v="8.2361508339376375"/>
    <n v="14"/>
  </r>
  <r>
    <s v="教培"/>
    <s v="素质教育"/>
    <x v="16"/>
    <x v="2"/>
    <s v="B语言培训"/>
    <x v="10"/>
    <x v="13"/>
    <x v="0"/>
    <n v="305"/>
    <n v="7"/>
    <n v="0.66100000000000003"/>
    <n v="0.02"/>
    <n v="120"/>
    <n v="7"/>
    <n v="0.06"/>
    <n v="0.4"/>
    <n v="48"/>
    <n v="0.85000000000000009"/>
    <n v="51.027058823529401"/>
    <n v="16315.500000000002"/>
    <n v="832531.97823529399"/>
    <n v="5.9825960841189275E-2"/>
    <n v="18.24691805656273"/>
    <n v="15.873918056562731"/>
    <n v="12"/>
  </r>
  <r>
    <s v="教培"/>
    <s v="素质教育"/>
    <x v="16"/>
    <x v="2"/>
    <s v="B语言培训"/>
    <x v="11"/>
    <x v="14"/>
    <x v="1"/>
    <n v="294"/>
    <n v="17"/>
    <n v="0.66100000000000003"/>
    <n v="0.06"/>
    <n v="61"/>
    <n v="16"/>
    <n v="0.26"/>
    <n v="0.4"/>
    <n v="24.400000000000002"/>
    <n v="0.85000000000000009"/>
    <n v="16.263529411764708"/>
    <n v="16315.500000000002"/>
    <n v="265347.61411764711"/>
    <n v="5.9825960841189275E-2"/>
    <n v="17.588832487309649"/>
    <n v="11.825832487309649"/>
    <n v="22"/>
  </r>
  <r>
    <s v="教培"/>
    <s v="素质教育"/>
    <x v="16"/>
    <x v="2"/>
    <s v="B语言培训"/>
    <x v="5"/>
    <x v="15"/>
    <x v="0"/>
    <n v="201"/>
    <n v="10"/>
    <n v="0.66100000000000003"/>
    <n v="0.05"/>
    <n v="36"/>
    <n v="10"/>
    <n v="0.28000000000000003"/>
    <n v="0.4"/>
    <n v="14.4"/>
    <n v="0.85000000000000009"/>
    <n v="9.1647058823529406"/>
    <n v="16315.500000000002"/>
    <n v="149526.75882352941"/>
    <n v="5.9825960841189275E-2"/>
    <n v="12.025018129079044"/>
    <n v="8.6350181290790431"/>
    <n v="24"/>
  </r>
  <r>
    <s v="教培"/>
    <s v="素质教育"/>
    <x v="16"/>
    <x v="2"/>
    <s v="B语言培训"/>
    <x v="2"/>
    <x v="16"/>
    <x v="1"/>
    <n v="134"/>
    <n v="13"/>
    <n v="0.66100000000000003"/>
    <n v="0.1"/>
    <n v="23"/>
    <n v="12"/>
    <n v="0.52"/>
    <n v="0.4"/>
    <n v="12"/>
    <n v="0.85000000000000009"/>
    <n v="4.7858823529411758"/>
    <n v="16315.500000000002"/>
    <n v="78084.063529411767"/>
    <n v="5.9825960841189275E-2"/>
    <n v="8.016678752719363"/>
    <n v="8.593"/>
    <n v="18"/>
  </r>
  <r>
    <s v="教培"/>
    <s v="素质教育"/>
    <x v="16"/>
    <x v="2"/>
    <s v="B语言培训"/>
    <x v="12"/>
    <x v="17"/>
    <x v="0"/>
    <n v="170"/>
    <n v="8"/>
    <n v="0.66100000000000003"/>
    <n v="0.05"/>
    <n v="41"/>
    <n v="8"/>
    <n v="0.2"/>
    <n v="0.4"/>
    <n v="16.400000000000002"/>
    <n v="0.85000000000000009"/>
    <n v="13.072941176470589"/>
    <n v="16315.500000000002"/>
    <n v="213291.57176470594"/>
    <n v="5.9825960841189275E-2"/>
    <n v="10.170413343002178"/>
    <n v="7.458413343002178"/>
    <n v="20"/>
  </r>
  <r>
    <s v="教培"/>
    <s v="素质教育"/>
    <x v="16"/>
    <x v="2"/>
    <s v="B语言培训"/>
    <x v="13"/>
    <x v="18"/>
    <x v="1"/>
    <n v="465"/>
    <n v="47"/>
    <n v="0.66100000000000003"/>
    <n v="0.1"/>
    <n v="71"/>
    <n v="12"/>
    <n v="0.17"/>
    <n v="0.4"/>
    <n v="28.400000000000002"/>
    <n v="0.85000000000000009"/>
    <n v="24.080000000000002"/>
    <n v="16315.500000000002"/>
    <n v="392877.24000000005"/>
    <n v="5.9825960841189275E-2"/>
    <n v="27.819071791153014"/>
    <n v="31.067"/>
    <n v="12"/>
  </r>
  <r>
    <s v="教培"/>
    <s v="素质教育"/>
    <x v="16"/>
    <x v="2"/>
    <s v="B语言培训"/>
    <x v="14"/>
    <x v="19"/>
    <x v="1"/>
    <n v="359"/>
    <n v="8"/>
    <n v="0.66100000000000003"/>
    <n v="0.02"/>
    <n v="95"/>
    <n v="8"/>
    <n v="0.08"/>
    <n v="0.4"/>
    <n v="38"/>
    <n v="0.85000000000000009"/>
    <n v="38.484705882352941"/>
    <n v="16315.500000000002"/>
    <n v="627897.21882352943"/>
    <n v="5.9825960841189275E-2"/>
    <n v="21.477519941986952"/>
    <n v="18.765519941986952"/>
    <n v="16"/>
  </r>
  <r>
    <s v="教培"/>
    <s v="素质教育"/>
    <x v="16"/>
    <x v="2"/>
    <s v="B语言培训"/>
    <x v="5"/>
    <x v="20"/>
    <x v="0"/>
    <n v="213"/>
    <n v="4"/>
    <n v="0.66100000000000003"/>
    <n v="0.02"/>
    <n v="27"/>
    <n v="4"/>
    <n v="0.15"/>
    <n v="0.4"/>
    <n v="10.8"/>
    <n v="0.85000000000000009"/>
    <n v="9.5952941176470592"/>
    <n v="16315.500000000002"/>
    <n v="156552.02117647062"/>
    <n v="5.9825960841189275E-2"/>
    <n v="12.742929659173315"/>
    <n v="11.386929659173315"/>
    <n v="6"/>
  </r>
  <r>
    <s v="教培"/>
    <s v="素质教育"/>
    <x v="16"/>
    <x v="2"/>
    <s v="B语言培训"/>
    <x v="9"/>
    <x v="21"/>
    <x v="0"/>
    <n v="175"/>
    <n v="16"/>
    <n v="0.66100000000000003"/>
    <n v="0.09"/>
    <n v="36"/>
    <n v="14"/>
    <n v="0.39"/>
    <n v="0.4"/>
    <n v="14.4"/>
    <n v="0.85000000000000009"/>
    <n v="6.0541176470588232"/>
    <n v="16315.500000000002"/>
    <n v="98775.956470588237"/>
    <n v="5.9825960841189275E-2"/>
    <n v="10.469543147208123"/>
    <n v="10.576000000000001"/>
    <n v="17"/>
  </r>
  <r>
    <s v="教培"/>
    <s v="素质教育"/>
    <x v="16"/>
    <x v="2"/>
    <s v="B语言培训"/>
    <x v="2"/>
    <x v="22"/>
    <x v="1"/>
    <n v="298"/>
    <n v="33"/>
    <n v="0.66100000000000003"/>
    <n v="0.11"/>
    <n v="63"/>
    <n v="32"/>
    <n v="0.51"/>
    <n v="0.4"/>
    <n v="32"/>
    <n v="0.85000000000000009"/>
    <n v="12.762352941176468"/>
    <n v="16315.500000000002"/>
    <n v="208224.16941176468"/>
    <n v="5.9825960841189275E-2"/>
    <n v="17.828136330674404"/>
    <n v="21.813000000000002"/>
    <n v="53"/>
  </r>
  <r>
    <s v="教培"/>
    <s v="素质教育"/>
    <x v="16"/>
    <x v="2"/>
    <s v="B语言培训"/>
    <x v="15"/>
    <x v="23"/>
    <x v="1"/>
    <n v="235"/>
    <n v="13"/>
    <n v="0.66100000000000003"/>
    <n v="0.06"/>
    <n v="107"/>
    <n v="13"/>
    <n v="0.12"/>
    <n v="0.4"/>
    <n v="42.800000000000004"/>
    <n v="0.85000000000000009"/>
    <n v="40.243529411764712"/>
    <n v="16315.500000000002"/>
    <n v="656593.30411764723"/>
    <n v="5.9825960841189275E-2"/>
    <n v="14.059100797679479"/>
    <n v="9.6521007976794788"/>
    <n v="15"/>
  </r>
  <r>
    <s v="教培"/>
    <s v="素质教育"/>
    <x v="16"/>
    <x v="2"/>
    <s v="B语言培训"/>
    <x v="16"/>
    <x v="24"/>
    <x v="1"/>
    <n v="427"/>
    <n v="19"/>
    <n v="0.66100000000000003"/>
    <n v="0.04"/>
    <n v="149"/>
    <n v="16"/>
    <n v="0.11"/>
    <n v="0.4"/>
    <n v="59.6"/>
    <n v="0.85000000000000009"/>
    <n v="57.675294117647056"/>
    <n v="16315.500000000002"/>
    <n v="941001.26117647067"/>
    <n v="5.9825960841189275E-2"/>
    <n v="25.545685279187822"/>
    <n v="19.104685279187823"/>
    <n v="10"/>
  </r>
  <r>
    <s v="教培"/>
    <s v="素质教育"/>
    <x v="16"/>
    <x v="2"/>
    <s v="B语言培训"/>
    <x v="17"/>
    <x v="25"/>
    <x v="1"/>
    <n v="441"/>
    <n v="18"/>
    <n v="0.66100000000000003"/>
    <n v="0.04"/>
    <n v="101"/>
    <n v="17"/>
    <n v="0.17"/>
    <n v="0.4"/>
    <n v="40.400000000000006"/>
    <n v="0.85000000000000009"/>
    <n v="34.309411764705885"/>
    <n v="16315.500000000002"/>
    <n v="559775.20764705888"/>
    <n v="5.9825960841189275E-2"/>
    <n v="26.383248730964471"/>
    <n v="20.281248730964471"/>
    <n v="33"/>
  </r>
  <r>
    <s v="教培"/>
    <s v="素质教育"/>
    <x v="16"/>
    <x v="2"/>
    <s v="B语言培训"/>
    <x v="18"/>
    <x v="26"/>
    <x v="0"/>
    <n v="281"/>
    <n v="13"/>
    <n v="0.66100000000000003"/>
    <n v="0.05"/>
    <n v="61"/>
    <n v="10"/>
    <n v="0.16"/>
    <n v="0.4"/>
    <n v="24.400000000000002"/>
    <n v="0.85000000000000009"/>
    <n v="20.929411764705883"/>
    <n v="16315.500000000002"/>
    <n v="341473.81764705887"/>
    <n v="5.9825960841189275E-2"/>
    <n v="16.811094996374187"/>
    <n v="12.404094996374187"/>
    <n v="17"/>
  </r>
  <r>
    <s v="教培"/>
    <s v="素质教育"/>
    <x v="16"/>
    <x v="2"/>
    <s v="B语言培训"/>
    <x v="14"/>
    <x v="27"/>
    <x v="1"/>
    <n v="597"/>
    <n v="39"/>
    <n v="0.66100000000000003"/>
    <n v="7.0000000000000007E-2"/>
    <n v="96"/>
    <n v="27"/>
    <n v="0.28000000000000003"/>
    <n v="0.4"/>
    <n v="38.400000000000006"/>
    <n v="0.85000000000000009"/>
    <n v="24.180000000000003"/>
    <n v="16315.500000000002"/>
    <n v="394508.7900000001"/>
    <n v="5.9825960841189275E-2"/>
    <n v="35.716098622189996"/>
    <n v="25.779"/>
    <n v="33"/>
  </r>
  <r>
    <s v="教培"/>
    <s v="素质教育"/>
    <x v="16"/>
    <x v="3"/>
    <s v="C语言培训"/>
    <x v="19"/>
    <x v="28"/>
    <x v="1"/>
    <n v="12"/>
    <n v="0"/>
    <n v="0.66100000000000003"/>
    <n v="0"/>
    <n v="0"/>
    <n v="0"/>
    <n v="0"/>
    <n v="0.1"/>
    <n v="0"/>
    <n v="0.85000000000000009"/>
    <n v="0"/>
    <n v="12045"/>
    <n v="0"/>
    <n v="1.3340214165914077E-2"/>
    <n v="0.16008256999096893"/>
    <n v="0.16008256999096893"/>
    <n v="0"/>
  </r>
  <r>
    <s v="教培"/>
    <s v="素质教育"/>
    <x v="16"/>
    <x v="3"/>
    <s v="C语言培训"/>
    <x v="20"/>
    <x v="29"/>
    <x v="0"/>
    <n v="3"/>
    <n v="0"/>
    <n v="0.66100000000000003"/>
    <n v="0"/>
    <n v="0"/>
    <n v="0"/>
    <n v="0"/>
    <n v="0.1"/>
    <n v="0"/>
    <n v="0.85000000000000009"/>
    <n v="0"/>
    <n v="12045"/>
    <n v="0"/>
    <n v="1.3340214165914077E-2"/>
    <n v="4.0020642497742231E-2"/>
    <n v="4.0020642497742231E-2"/>
    <n v="0"/>
  </r>
  <r>
    <s v="教培"/>
    <s v="素质教育"/>
    <x v="16"/>
    <x v="3"/>
    <s v="C语言培训"/>
    <x v="20"/>
    <x v="30"/>
    <x v="0"/>
    <n v="24"/>
    <n v="3"/>
    <n v="0.66100000000000003"/>
    <n v="0.13"/>
    <n v="5"/>
    <n v="3"/>
    <n v="0.6"/>
    <n v="0.1"/>
    <n v="3"/>
    <n v="0.85000000000000009"/>
    <n v="1.196470588235294"/>
    <n v="12045"/>
    <n v="14411.488235294115"/>
    <n v="1.3340214165914077E-2"/>
    <n v="0.32016513998193785"/>
    <n v="1.9830000000000001"/>
    <n v="0"/>
  </r>
  <r>
    <s v="教培"/>
    <s v="素质教育"/>
    <x v="16"/>
    <x v="3"/>
    <s v="C语言培训"/>
    <x v="9"/>
    <x v="31"/>
    <x v="0"/>
    <n v="16"/>
    <n v="0"/>
    <n v="0.66100000000000003"/>
    <n v="0"/>
    <n v="0"/>
    <n v="0"/>
    <n v="0"/>
    <n v="0.1"/>
    <n v="0"/>
    <n v="0.85000000000000009"/>
    <n v="0"/>
    <n v="12045"/>
    <n v="0"/>
    <n v="1.3340214165914077E-2"/>
    <n v="0.21344342665462523"/>
    <n v="0.21344342665462523"/>
    <n v="0"/>
  </r>
  <r>
    <s v="教培"/>
    <s v="素质教育"/>
    <x v="16"/>
    <x v="3"/>
    <s v="C语言培训"/>
    <x v="20"/>
    <x v="32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6"/>
    <x v="33"/>
    <x v="1"/>
    <n v="29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38686621081150824"/>
    <n v="0.38686621081150824"/>
    <n v="0"/>
  </r>
  <r>
    <s v="教培"/>
    <s v="素质教育"/>
    <x v="16"/>
    <x v="3"/>
    <s v="C语言培训"/>
    <x v="8"/>
    <x v="34"/>
    <x v="0"/>
    <n v="53"/>
    <n v="1"/>
    <n v="0.66100000000000003"/>
    <n v="0.02"/>
    <n v="6"/>
    <n v="1"/>
    <n v="0.17"/>
    <n v="0.1"/>
    <n v="1"/>
    <n v="0.85000000000000009"/>
    <n v="0.39882352941176463"/>
    <n v="12045"/>
    <n v="4803.8294117647047"/>
    <n v="1.3340214165914077E-2"/>
    <n v="0.70703135079344603"/>
    <n v="0.66100000000000003"/>
    <n v="0"/>
  </r>
  <r>
    <s v="教培"/>
    <s v="素质教育"/>
    <x v="16"/>
    <x v="3"/>
    <s v="C语言培训"/>
    <x v="20"/>
    <x v="35"/>
    <x v="0"/>
    <n v="3"/>
    <n v="0"/>
    <n v="0.66100000000000003"/>
    <n v="0"/>
    <n v="0"/>
    <n v="0"/>
    <n v="0"/>
    <n v="0.1"/>
    <n v="0"/>
    <n v="0.85000000000000009"/>
    <n v="0"/>
    <n v="12045"/>
    <n v="0"/>
    <n v="1.3340214165914077E-2"/>
    <n v="4.0020642497742231E-2"/>
    <n v="4.0020642497742231E-2"/>
    <n v="0"/>
  </r>
  <r>
    <s v="教培"/>
    <s v="素质教育"/>
    <x v="16"/>
    <x v="3"/>
    <s v="C语言培训"/>
    <x v="14"/>
    <x v="36"/>
    <x v="1"/>
    <n v="53"/>
    <n v="0"/>
    <n v="0.66100000000000003"/>
    <n v="0"/>
    <n v="13"/>
    <n v="0"/>
    <n v="0"/>
    <n v="0.1"/>
    <n v="1.3"/>
    <n v="0.85000000000000009"/>
    <n v="1.5294117647058822"/>
    <n v="12045"/>
    <n v="18421.764705882353"/>
    <n v="1.3340214165914077E-2"/>
    <n v="0.70703135079344603"/>
    <n v="0.70703135079344603"/>
    <n v="0"/>
  </r>
  <r>
    <s v="教培"/>
    <s v="素质教育"/>
    <x v="16"/>
    <x v="3"/>
    <s v="C语言培训"/>
    <x v="21"/>
    <x v="37"/>
    <x v="1"/>
    <n v="3"/>
    <n v="0"/>
    <n v="0.66100000000000003"/>
    <n v="0"/>
    <n v="0"/>
    <n v="0"/>
    <n v="0"/>
    <n v="0.1"/>
    <n v="0"/>
    <n v="0.85000000000000009"/>
    <n v="0"/>
    <n v="12045"/>
    <n v="0"/>
    <n v="1.3340214165914077E-2"/>
    <n v="4.0020642497742231E-2"/>
    <n v="4.0020642497742231E-2"/>
    <n v="0"/>
  </r>
  <r>
    <s v="教培"/>
    <s v="素质教育"/>
    <x v="16"/>
    <x v="3"/>
    <s v="C语言培训"/>
    <x v="3"/>
    <x v="38"/>
    <x v="0"/>
    <n v="100"/>
    <n v="5"/>
    <n v="0.66100000000000003"/>
    <n v="0.05"/>
    <n v="9"/>
    <n v="4"/>
    <n v="0.44"/>
    <n v="0.1"/>
    <n v="4"/>
    <n v="0.85000000000000009"/>
    <n v="1.5952941176470585"/>
    <n v="12045"/>
    <n v="19215.317647058819"/>
    <n v="1.3340214165914077E-2"/>
    <n v="1.3340214165914077"/>
    <n v="3.3050000000000002"/>
    <n v="6"/>
  </r>
  <r>
    <s v="教培"/>
    <s v="素质教育"/>
    <x v="16"/>
    <x v="3"/>
    <s v="C语言培训"/>
    <x v="22"/>
    <x v="39"/>
    <x v="1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23"/>
    <x v="40"/>
    <x v="1"/>
    <n v="75"/>
    <n v="0"/>
    <n v="0.66100000000000003"/>
    <n v="0"/>
    <n v="6"/>
    <n v="0"/>
    <n v="0"/>
    <n v="0.1"/>
    <n v="0.60000000000000009"/>
    <n v="0.85000000000000009"/>
    <n v="0.70588235294117652"/>
    <n v="12045"/>
    <n v="8502.3529411764703"/>
    <n v="1.3340214165914077E-2"/>
    <n v="1.0005160624435558"/>
    <n v="1.0005160624435558"/>
    <n v="0"/>
  </r>
  <r>
    <s v="教培"/>
    <s v="素质教育"/>
    <x v="16"/>
    <x v="3"/>
    <s v="C语言培训"/>
    <x v="14"/>
    <x v="41"/>
    <x v="1"/>
    <n v="324"/>
    <n v="2"/>
    <n v="0.66100000000000003"/>
    <n v="0.01"/>
    <n v="56"/>
    <n v="2"/>
    <n v="0.04"/>
    <n v="0.1"/>
    <n v="5.6000000000000005"/>
    <n v="0.85000000000000009"/>
    <n v="5.0329411764705885"/>
    <n v="12045"/>
    <n v="60621.776470588236"/>
    <n v="1.3340214165914077E-2"/>
    <n v="4.3222293897561608"/>
    <n v="3.6442293897561608"/>
    <n v="1"/>
  </r>
  <r>
    <s v="教培"/>
    <s v="素质教育"/>
    <x v="16"/>
    <x v="3"/>
    <s v="C语言培训"/>
    <x v="12"/>
    <x v="42"/>
    <x v="0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20"/>
    <x v="43"/>
    <x v="0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13"/>
    <x v="44"/>
    <x v="1"/>
    <n v="25"/>
    <n v="0"/>
    <n v="0.66100000000000003"/>
    <n v="0"/>
    <n v="0"/>
    <n v="0"/>
    <n v="0"/>
    <n v="0.1"/>
    <n v="0"/>
    <n v="0.85000000000000009"/>
    <n v="0"/>
    <n v="12045"/>
    <n v="0"/>
    <n v="1.3340214165914077E-2"/>
    <n v="0.33350535414785193"/>
    <n v="0.33350535414785193"/>
    <n v="0"/>
  </r>
  <r>
    <s v="教培"/>
    <s v="素质教育"/>
    <x v="16"/>
    <x v="3"/>
    <s v="C语言培训"/>
    <x v="5"/>
    <x v="45"/>
    <x v="0"/>
    <n v="23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30682492581602377"/>
    <n v="0.30682492581602377"/>
    <n v="0"/>
  </r>
  <r>
    <s v="教培"/>
    <s v="素质教育"/>
    <x v="16"/>
    <x v="3"/>
    <s v="C语言培训"/>
    <x v="12"/>
    <x v="46"/>
    <x v="0"/>
    <n v="13"/>
    <n v="0"/>
    <n v="0.66100000000000003"/>
    <n v="0"/>
    <n v="0"/>
    <n v="0"/>
    <n v="0"/>
    <n v="0.1"/>
    <n v="0"/>
    <n v="0.85000000000000009"/>
    <n v="0"/>
    <n v="12045"/>
    <n v="0"/>
    <n v="1.3340214165914077E-2"/>
    <n v="0.173422784156883"/>
    <n v="0.173422784156883"/>
    <n v="0"/>
  </r>
  <r>
    <s v="教培"/>
    <s v="素质教育"/>
    <x v="16"/>
    <x v="3"/>
    <s v="C语言培训"/>
    <x v="24"/>
    <x v="47"/>
    <x v="1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24"/>
    <x v="48"/>
    <x v="1"/>
    <n v="15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0010321248871116"/>
    <n v="0.20010321248871116"/>
    <n v="0"/>
  </r>
  <r>
    <s v="教培"/>
    <s v="素质教育"/>
    <x v="16"/>
    <x v="3"/>
    <s v="C语言培训"/>
    <x v="25"/>
    <x v="49"/>
    <x v="1"/>
    <n v="42"/>
    <n v="3"/>
    <n v="0.66100000000000003"/>
    <n v="7.0000000000000007E-2"/>
    <n v="14"/>
    <n v="2"/>
    <n v="0.14000000000000001"/>
    <n v="0.1"/>
    <n v="2"/>
    <n v="0.85000000000000009"/>
    <n v="0.79764705882352926"/>
    <n v="12045"/>
    <n v="9607.6588235294093"/>
    <n v="1.3340214165914077E-2"/>
    <n v="0.56028899496839124"/>
    <n v="1.9830000000000001"/>
    <n v="0"/>
  </r>
  <r>
    <s v="教培"/>
    <s v="素质教育"/>
    <x v="16"/>
    <x v="3"/>
    <s v="C语言培训"/>
    <x v="20"/>
    <x v="50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4"/>
    <x v="51"/>
    <x v="1"/>
    <n v="26"/>
    <n v="0"/>
    <n v="0.66100000000000003"/>
    <n v="0"/>
    <n v="7"/>
    <n v="0"/>
    <n v="0"/>
    <n v="0.1"/>
    <n v="0.70000000000000007"/>
    <n v="0.85000000000000009"/>
    <n v="0.82352941176470584"/>
    <n v="12045"/>
    <n v="9919.4117647058811"/>
    <n v="1.3340214165914077E-2"/>
    <n v="0.34684556831376601"/>
    <n v="0.34684556831376601"/>
    <n v="0"/>
  </r>
  <r>
    <s v="教培"/>
    <s v="素质教育"/>
    <x v="16"/>
    <x v="3"/>
    <s v="C语言培训"/>
    <x v="8"/>
    <x v="52"/>
    <x v="0"/>
    <n v="76"/>
    <n v="0"/>
    <n v="0.66100000000000003"/>
    <n v="0"/>
    <n v="7"/>
    <n v="0"/>
    <n v="0"/>
    <n v="0.1"/>
    <n v="0.70000000000000007"/>
    <n v="0.85000000000000009"/>
    <n v="0.82352941176470584"/>
    <n v="12045"/>
    <n v="9919.4117647058811"/>
    <n v="1.3340214165914077E-2"/>
    <n v="1.0138562766094699"/>
    <n v="1.0138562766094699"/>
    <n v="0"/>
  </r>
  <r>
    <s v="教培"/>
    <s v="素质教育"/>
    <x v="16"/>
    <x v="3"/>
    <s v="C语言培训"/>
    <x v="3"/>
    <x v="53"/>
    <x v="0"/>
    <n v="5"/>
    <n v="0"/>
    <n v="0.66100000000000003"/>
    <n v="0"/>
    <n v="0"/>
    <n v="0"/>
    <n v="0"/>
    <n v="0.1"/>
    <n v="0"/>
    <n v="0.85000000000000009"/>
    <n v="0"/>
    <n v="12045"/>
    <n v="0"/>
    <n v="1.3340214165914077E-2"/>
    <n v="6.6701070829570386E-2"/>
    <n v="6.6701070829570386E-2"/>
    <n v="0"/>
  </r>
  <r>
    <s v="教培"/>
    <s v="素质教育"/>
    <x v="16"/>
    <x v="3"/>
    <s v="C语言培训"/>
    <x v="25"/>
    <x v="54"/>
    <x v="1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20"/>
    <x v="55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0"/>
    <x v="56"/>
    <x v="0"/>
    <n v="71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94715520577989953"/>
    <n v="0.94715520577989953"/>
    <n v="0"/>
  </r>
  <r>
    <s v="教培"/>
    <s v="素质教育"/>
    <x v="16"/>
    <x v="3"/>
    <s v="C语言培训"/>
    <x v="6"/>
    <x v="57"/>
    <x v="0"/>
    <n v="16"/>
    <n v="0"/>
    <n v="0.66100000000000003"/>
    <n v="0"/>
    <n v="0"/>
    <n v="0"/>
    <n v="0"/>
    <n v="0.1"/>
    <n v="0"/>
    <n v="0.85000000000000009"/>
    <n v="0"/>
    <n v="12045"/>
    <n v="0"/>
    <n v="1.3340214165914077E-2"/>
    <n v="0.21344342665462523"/>
    <n v="0.21344342665462523"/>
    <n v="0"/>
  </r>
  <r>
    <s v="教培"/>
    <s v="素质教育"/>
    <x v="16"/>
    <x v="3"/>
    <s v="C语言培训"/>
    <x v="19"/>
    <x v="58"/>
    <x v="1"/>
    <n v="10"/>
    <n v="0"/>
    <n v="0.66100000000000003"/>
    <n v="0"/>
    <n v="0"/>
    <n v="0"/>
    <n v="0"/>
    <n v="0.1"/>
    <n v="0"/>
    <n v="0.85000000000000009"/>
    <n v="0"/>
    <n v="12045"/>
    <n v="0"/>
    <n v="1.3340214165914077E-2"/>
    <n v="0.13340214165914077"/>
    <n v="0.13340214165914077"/>
    <n v="0"/>
  </r>
  <r>
    <s v="教培"/>
    <s v="素质教育"/>
    <x v="16"/>
    <x v="3"/>
    <s v="C语言培训"/>
    <x v="25"/>
    <x v="59"/>
    <x v="1"/>
    <n v="7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9.338149916139854E-2"/>
    <n v="9.338149916139854E-2"/>
    <n v="0"/>
  </r>
  <r>
    <s v="教培"/>
    <s v="素质教育"/>
    <x v="16"/>
    <x v="3"/>
    <s v="C语言培训"/>
    <x v="19"/>
    <x v="60"/>
    <x v="1"/>
    <n v="23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30682492581602377"/>
    <n v="0.30682492581602377"/>
    <n v="0"/>
  </r>
  <r>
    <s v="教培"/>
    <s v="素质教育"/>
    <x v="16"/>
    <x v="3"/>
    <s v="C语言培训"/>
    <x v="20"/>
    <x v="61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6"/>
    <x v="62"/>
    <x v="1"/>
    <n v="127"/>
    <n v="3"/>
    <n v="0.66100000000000003"/>
    <n v="0.02"/>
    <n v="37"/>
    <n v="3"/>
    <n v="0.08"/>
    <n v="0.1"/>
    <n v="3.7"/>
    <n v="0.85000000000000009"/>
    <n v="2.02"/>
    <n v="12045"/>
    <n v="24330.9"/>
    <n v="1.3340214165914077E-2"/>
    <n v="1.6942071990710879"/>
    <n v="1.9830000000000001"/>
    <n v="3"/>
  </r>
  <r>
    <s v="教培"/>
    <s v="素质教育"/>
    <x v="16"/>
    <x v="3"/>
    <s v="C语言培训"/>
    <x v="12"/>
    <x v="63"/>
    <x v="0"/>
    <n v="11"/>
    <n v="0"/>
    <n v="0.66100000000000003"/>
    <n v="0"/>
    <n v="0"/>
    <n v="0"/>
    <n v="0"/>
    <n v="0.1"/>
    <n v="0"/>
    <n v="0.85000000000000009"/>
    <n v="0"/>
    <n v="12045"/>
    <n v="0"/>
    <n v="1.3340214165914077E-2"/>
    <n v="0.14674235582505485"/>
    <n v="0.14674235582505485"/>
    <n v="0"/>
  </r>
  <r>
    <s v="教培"/>
    <s v="素质教育"/>
    <x v="16"/>
    <x v="3"/>
    <s v="C语言培训"/>
    <x v="16"/>
    <x v="64"/>
    <x v="1"/>
    <n v="49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0.65367049412978973"/>
    <n v="0.65367049412978973"/>
    <n v="0"/>
  </r>
  <r>
    <s v="教培"/>
    <s v="素质教育"/>
    <x v="16"/>
    <x v="3"/>
    <s v="C语言培训"/>
    <x v="20"/>
    <x v="65"/>
    <x v="0"/>
    <n v="8"/>
    <n v="0"/>
    <n v="0.66100000000000003"/>
    <n v="0"/>
    <n v="0"/>
    <n v="0"/>
    <n v="0"/>
    <n v="0.1"/>
    <n v="0"/>
    <n v="0.85000000000000009"/>
    <n v="0"/>
    <n v="12045"/>
    <n v="0"/>
    <n v="1.3340214165914077E-2"/>
    <n v="0.10672171332731262"/>
    <n v="0.10672171332731262"/>
    <n v="0"/>
  </r>
  <r>
    <s v="教培"/>
    <s v="素质教育"/>
    <x v="16"/>
    <x v="3"/>
    <s v="C语言培训"/>
    <x v="25"/>
    <x v="66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5"/>
    <x v="67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0"/>
    <x v="68"/>
    <x v="0"/>
    <n v="88"/>
    <n v="0"/>
    <n v="0.66100000000000003"/>
    <n v="0"/>
    <n v="23"/>
    <n v="0"/>
    <n v="0"/>
    <n v="0.1"/>
    <n v="2.3000000000000003"/>
    <n v="0.85000000000000009"/>
    <n v="2.7058823529411766"/>
    <n v="12045"/>
    <n v="32592.352941176472"/>
    <n v="1.3340214165914077E-2"/>
    <n v="1.1739388466004388"/>
    <n v="1.1739388466004388"/>
    <n v="0"/>
  </r>
  <r>
    <s v="教培"/>
    <s v="素质教育"/>
    <x v="16"/>
    <x v="3"/>
    <s v="C语言培训"/>
    <x v="27"/>
    <x v="69"/>
    <x v="1"/>
    <n v="12"/>
    <n v="0"/>
    <n v="0.66100000000000003"/>
    <n v="0"/>
    <n v="0"/>
    <n v="0"/>
    <n v="0"/>
    <n v="0.1"/>
    <n v="0"/>
    <n v="0.85000000000000009"/>
    <n v="0"/>
    <n v="12045"/>
    <n v="0"/>
    <n v="1.3340214165914077E-2"/>
    <n v="0.16008256999096893"/>
    <n v="0.16008256999096893"/>
    <n v="0"/>
  </r>
  <r>
    <s v="教培"/>
    <s v="素质教育"/>
    <x v="16"/>
    <x v="3"/>
    <s v="C语言培训"/>
    <x v="22"/>
    <x v="70"/>
    <x v="1"/>
    <n v="58"/>
    <n v="1"/>
    <n v="0.66100000000000003"/>
    <n v="0.02"/>
    <n v="15"/>
    <n v="1"/>
    <n v="7.0000000000000007E-2"/>
    <n v="0.1"/>
    <n v="1.5"/>
    <n v="0.85000000000000009"/>
    <n v="0.98705882352941166"/>
    <n v="12045"/>
    <n v="11889.123529411763"/>
    <n v="1.3340214165914077E-2"/>
    <n v="0.77373242162301648"/>
    <n v="0.66100000000000003"/>
    <n v="2"/>
  </r>
  <r>
    <s v="教培"/>
    <s v="素质教育"/>
    <x v="16"/>
    <x v="3"/>
    <s v="C语言培训"/>
    <x v="24"/>
    <x v="71"/>
    <x v="1"/>
    <n v="8"/>
    <n v="0"/>
    <n v="0.66100000000000003"/>
    <n v="0"/>
    <n v="0"/>
    <n v="0"/>
    <n v="0"/>
    <n v="0.1"/>
    <n v="0"/>
    <n v="0.85000000000000009"/>
    <n v="0"/>
    <n v="12045"/>
    <n v="0"/>
    <n v="1.3340214165914077E-2"/>
    <n v="0.10672171332731262"/>
    <n v="0.10672171332731262"/>
    <n v="0"/>
  </r>
  <r>
    <s v="教培"/>
    <s v="素质教育"/>
    <x v="16"/>
    <x v="3"/>
    <s v="C语言培训"/>
    <x v="4"/>
    <x v="72"/>
    <x v="1"/>
    <n v="32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42688685330925047"/>
    <n v="0.42688685330925047"/>
    <n v="1"/>
  </r>
  <r>
    <s v="教培"/>
    <s v="素质教育"/>
    <x v="16"/>
    <x v="3"/>
    <s v="C语言培训"/>
    <x v="4"/>
    <x v="73"/>
    <x v="1"/>
    <n v="14"/>
    <n v="0"/>
    <n v="0.66100000000000003"/>
    <n v="0"/>
    <n v="0"/>
    <n v="0"/>
    <n v="0"/>
    <n v="0.1"/>
    <n v="0"/>
    <n v="0.85000000000000009"/>
    <n v="0"/>
    <n v="12045"/>
    <n v="0"/>
    <n v="1.3340214165914077E-2"/>
    <n v="0.18676299832279708"/>
    <n v="0.18676299832279708"/>
    <n v="0"/>
  </r>
  <r>
    <s v="教培"/>
    <s v="素质教育"/>
    <x v="16"/>
    <x v="3"/>
    <s v="C语言培训"/>
    <x v="24"/>
    <x v="74"/>
    <x v="1"/>
    <n v="88"/>
    <n v="0"/>
    <n v="0.66100000000000003"/>
    <n v="0"/>
    <n v="17"/>
    <n v="0"/>
    <n v="0"/>
    <n v="0.1"/>
    <n v="1.7000000000000002"/>
    <n v="0.85000000000000009"/>
    <n v="2"/>
    <n v="12045"/>
    <n v="24090"/>
    <n v="1.3340214165914077E-2"/>
    <n v="1.1739388466004388"/>
    <n v="1.1739388466004388"/>
    <n v="0"/>
  </r>
  <r>
    <s v="教培"/>
    <s v="素质教育"/>
    <x v="16"/>
    <x v="3"/>
    <s v="C语言培训"/>
    <x v="25"/>
    <x v="75"/>
    <x v="1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7"/>
    <x v="76"/>
    <x v="0"/>
    <n v="15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20010321248871116"/>
    <n v="0.20010321248871116"/>
    <n v="0"/>
  </r>
  <r>
    <s v="教培"/>
    <s v="素质教育"/>
    <x v="16"/>
    <x v="3"/>
    <s v="C语言培训"/>
    <x v="6"/>
    <x v="77"/>
    <x v="0"/>
    <n v="26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34684556831376601"/>
    <n v="0.34684556831376601"/>
    <n v="0"/>
  </r>
  <r>
    <s v="教培"/>
    <s v="素质教育"/>
    <x v="16"/>
    <x v="3"/>
    <s v="C语言培训"/>
    <x v="4"/>
    <x v="78"/>
    <x v="1"/>
    <n v="34"/>
    <n v="1"/>
    <n v="0.66100000000000003"/>
    <n v="0.03"/>
    <n v="7"/>
    <n v="1"/>
    <n v="0.14000000000000001"/>
    <n v="0.1"/>
    <n v="1"/>
    <n v="0.85000000000000009"/>
    <n v="0.39882352941176463"/>
    <n v="12045"/>
    <n v="4803.8294117647047"/>
    <n v="1.3340214165914077E-2"/>
    <n v="0.45356728164107862"/>
    <n v="0.66100000000000003"/>
    <n v="0"/>
  </r>
  <r>
    <s v="教培"/>
    <s v="素质教育"/>
    <x v="16"/>
    <x v="3"/>
    <s v="C语言培训"/>
    <x v="9"/>
    <x v="79"/>
    <x v="0"/>
    <n v="31"/>
    <n v="0"/>
    <n v="0.66100000000000003"/>
    <n v="0"/>
    <n v="0"/>
    <n v="0"/>
    <n v="0"/>
    <n v="0.1"/>
    <n v="0"/>
    <n v="0.85000000000000009"/>
    <n v="0"/>
    <n v="12045"/>
    <n v="0"/>
    <n v="1.3340214165914077E-2"/>
    <n v="0.41354663914333639"/>
    <n v="0.41354663914333639"/>
    <n v="0"/>
  </r>
  <r>
    <s v="教培"/>
    <s v="素质教育"/>
    <x v="16"/>
    <x v="3"/>
    <s v="C语言培训"/>
    <x v="2"/>
    <x v="80"/>
    <x v="1"/>
    <n v="105"/>
    <n v="4"/>
    <n v="0.66100000000000003"/>
    <n v="0.04"/>
    <n v="17"/>
    <n v="4"/>
    <n v="0.24"/>
    <n v="0.1"/>
    <n v="4"/>
    <n v="0.85000000000000009"/>
    <n v="1.5952941176470585"/>
    <n v="12045"/>
    <n v="19215.317647058819"/>
    <n v="1.3340214165914077E-2"/>
    <n v="1.400722487420978"/>
    <n v="2.6440000000000001"/>
    <n v="0"/>
  </r>
  <r>
    <s v="教培"/>
    <s v="素质教育"/>
    <x v="16"/>
    <x v="3"/>
    <s v="C语言培训"/>
    <x v="16"/>
    <x v="81"/>
    <x v="1"/>
    <n v="97"/>
    <n v="0"/>
    <n v="0.66100000000000003"/>
    <n v="0"/>
    <n v="30"/>
    <n v="0"/>
    <n v="0"/>
    <n v="0.1"/>
    <n v="3"/>
    <n v="0.85000000000000009"/>
    <n v="3.5294117647058818"/>
    <n v="12045"/>
    <n v="42511.76470588235"/>
    <n v="1.3340214165914077E-2"/>
    <n v="1.2940007740936654"/>
    <n v="1.2940007740936654"/>
    <n v="0"/>
  </r>
  <r>
    <s v="教培"/>
    <s v="素质教育"/>
    <x v="16"/>
    <x v="3"/>
    <s v="C语言培训"/>
    <x v="25"/>
    <x v="82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5"/>
    <x v="83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9"/>
    <x v="84"/>
    <x v="1"/>
    <n v="16"/>
    <n v="0"/>
    <n v="0.66100000000000003"/>
    <n v="0"/>
    <n v="0"/>
    <n v="0"/>
    <n v="0"/>
    <n v="0.1"/>
    <n v="0"/>
    <n v="0.85000000000000009"/>
    <n v="0"/>
    <n v="12045"/>
    <n v="0"/>
    <n v="1.3340214165914077E-2"/>
    <n v="0.21344342665462523"/>
    <n v="0.21344342665462523"/>
    <n v="0"/>
  </r>
  <r>
    <s v="教培"/>
    <s v="素质教育"/>
    <x v="16"/>
    <x v="3"/>
    <s v="C语言培训"/>
    <x v="25"/>
    <x v="85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5"/>
    <x v="86"/>
    <x v="0"/>
    <n v="118"/>
    <n v="2"/>
    <n v="0.66100000000000003"/>
    <n v="0.02"/>
    <n v="17"/>
    <n v="2"/>
    <n v="0.12"/>
    <n v="0.1"/>
    <n v="2"/>
    <n v="0.85000000000000009"/>
    <n v="0.79764705882352926"/>
    <n v="12045"/>
    <n v="9607.6588235294093"/>
    <n v="1.3340214165914077E-2"/>
    <n v="1.5741452715778612"/>
    <n v="1.3220000000000001"/>
    <n v="12"/>
  </r>
  <r>
    <s v="教培"/>
    <s v="素质教育"/>
    <x v="16"/>
    <x v="3"/>
    <s v="C语言培训"/>
    <x v="28"/>
    <x v="87"/>
    <x v="2"/>
    <n v="1090"/>
    <n v="0"/>
    <n v="0.66100000000000003"/>
    <n v="0"/>
    <n v="0"/>
    <n v="0"/>
    <n v="0"/>
    <n v="0.1"/>
    <n v="0"/>
    <n v="0.85000000000000009"/>
    <n v="0"/>
    <n v="12045"/>
    <n v="0"/>
    <n v="1.3340214165914077E-2"/>
    <n v="14.540833440846344"/>
    <n v="14.540833440846344"/>
    <n v="0"/>
  </r>
  <r>
    <s v="教培"/>
    <s v="素质教育"/>
    <x v="16"/>
    <x v="3"/>
    <s v="C语言培训"/>
    <x v="8"/>
    <x v="88"/>
    <x v="0"/>
    <n v="18"/>
    <n v="0"/>
    <n v="0.66100000000000003"/>
    <n v="0"/>
    <n v="0"/>
    <n v="0"/>
    <n v="0"/>
    <n v="0.1"/>
    <n v="0"/>
    <n v="0.85000000000000009"/>
    <n v="0"/>
    <n v="12045"/>
    <n v="0"/>
    <n v="1.3340214165914077E-2"/>
    <n v="0.24012385498645339"/>
    <n v="0.24012385498645339"/>
    <n v="0"/>
  </r>
  <r>
    <s v="教培"/>
    <s v="素质教育"/>
    <x v="16"/>
    <x v="3"/>
    <s v="C语言培训"/>
    <x v="29"/>
    <x v="89"/>
    <x v="1"/>
    <n v="60"/>
    <n v="0"/>
    <n v="0.66100000000000003"/>
    <n v="0"/>
    <n v="7"/>
    <n v="0"/>
    <n v="0"/>
    <n v="0.1"/>
    <n v="0.70000000000000007"/>
    <n v="0.85000000000000009"/>
    <n v="0.82352941176470584"/>
    <n v="12045"/>
    <n v="9919.4117647058811"/>
    <n v="1.3340214165914077E-2"/>
    <n v="0.80041284995484463"/>
    <n v="0.80041284995484463"/>
    <n v="1"/>
  </r>
  <r>
    <s v="教培"/>
    <s v="素质教育"/>
    <x v="16"/>
    <x v="3"/>
    <s v="C语言培训"/>
    <x v="25"/>
    <x v="90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3"/>
    <x v="91"/>
    <x v="1"/>
    <n v="22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2934847116501097"/>
    <n v="0.2934847116501097"/>
    <n v="0"/>
  </r>
  <r>
    <s v="教培"/>
    <s v="素质教育"/>
    <x v="16"/>
    <x v="3"/>
    <s v="C语言培训"/>
    <x v="21"/>
    <x v="92"/>
    <x v="1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16"/>
    <x v="93"/>
    <x v="1"/>
    <n v="87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1.1605986324345248"/>
    <n v="1.1605986324345248"/>
    <n v="0"/>
  </r>
  <r>
    <s v="教培"/>
    <s v="素质教育"/>
    <x v="16"/>
    <x v="3"/>
    <s v="C语言培训"/>
    <x v="24"/>
    <x v="94"/>
    <x v="1"/>
    <n v="27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6018578247968008"/>
    <n v="0.36018578247968008"/>
    <n v="0"/>
  </r>
  <r>
    <s v="教培"/>
    <s v="素质教育"/>
    <x v="16"/>
    <x v="3"/>
    <s v="C语言培训"/>
    <x v="24"/>
    <x v="95"/>
    <x v="1"/>
    <n v="70"/>
    <n v="3"/>
    <n v="0.66100000000000003"/>
    <n v="0.04"/>
    <n v="19"/>
    <n v="3"/>
    <n v="0.16"/>
    <n v="0.1"/>
    <n v="3"/>
    <n v="0.85000000000000009"/>
    <n v="1.196470588235294"/>
    <n v="12045"/>
    <n v="14411.488235294115"/>
    <n v="1.3340214165914077E-2"/>
    <n v="0.9338149916139854"/>
    <n v="1.9830000000000001"/>
    <n v="3"/>
  </r>
  <r>
    <s v="教培"/>
    <s v="素质教育"/>
    <x v="16"/>
    <x v="3"/>
    <s v="C语言培训"/>
    <x v="25"/>
    <x v="96"/>
    <x v="1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6"/>
    <x v="97"/>
    <x v="0"/>
    <n v="30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40020642497742231"/>
    <n v="0.40020642497742231"/>
    <n v="0"/>
  </r>
  <r>
    <s v="教培"/>
    <s v="素质教育"/>
    <x v="16"/>
    <x v="3"/>
    <s v="C语言培训"/>
    <x v="15"/>
    <x v="98"/>
    <x v="1"/>
    <n v="39"/>
    <n v="0"/>
    <n v="0.66100000000000003"/>
    <n v="0"/>
    <n v="9"/>
    <n v="0"/>
    <n v="0"/>
    <n v="0.1"/>
    <n v="0.9"/>
    <n v="0.85000000000000009"/>
    <n v="1.0588235294117647"/>
    <n v="12045"/>
    <n v="12753.529411764706"/>
    <n v="1.3340214165914077E-2"/>
    <n v="0.52026835247064906"/>
    <n v="0.52026835247064906"/>
    <n v="1"/>
  </r>
  <r>
    <s v="教培"/>
    <s v="素质教育"/>
    <x v="16"/>
    <x v="3"/>
    <s v="C语言培训"/>
    <x v="25"/>
    <x v="99"/>
    <x v="1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19"/>
    <x v="100"/>
    <x v="1"/>
    <n v="216"/>
    <n v="11"/>
    <n v="0.66100000000000003"/>
    <n v="0.05"/>
    <n v="76"/>
    <n v="11"/>
    <n v="0.14000000000000001"/>
    <n v="0.1"/>
    <n v="11"/>
    <n v="0.85000000000000009"/>
    <n v="4.3870588235294106"/>
    <n v="12045"/>
    <n v="52842.12352941175"/>
    <n v="1.3340214165914077E-2"/>
    <n v="2.8814862598374407"/>
    <n v="7.2710000000000008"/>
    <n v="12"/>
  </r>
  <r>
    <s v="教培"/>
    <s v="素质教育"/>
    <x v="16"/>
    <x v="3"/>
    <s v="C语言培训"/>
    <x v="26"/>
    <x v="101"/>
    <x v="1"/>
    <n v="148"/>
    <n v="1"/>
    <n v="0.66100000000000003"/>
    <n v="0.01"/>
    <n v="17"/>
    <n v="1"/>
    <n v="0.06"/>
    <n v="0.1"/>
    <n v="1.7000000000000002"/>
    <n v="0.85000000000000009"/>
    <n v="1.2223529411764706"/>
    <n v="12045"/>
    <n v="14723.241176470588"/>
    <n v="1.3340214165914077E-2"/>
    <n v="1.9743516965552834"/>
    <n v="1.6353516965552835"/>
    <n v="4"/>
  </r>
  <r>
    <s v="教培"/>
    <s v="素质教育"/>
    <x v="16"/>
    <x v="3"/>
    <s v="C语言培训"/>
    <x v="16"/>
    <x v="102"/>
    <x v="1"/>
    <n v="104"/>
    <n v="0"/>
    <n v="0.66100000000000003"/>
    <n v="0"/>
    <n v="7"/>
    <n v="0"/>
    <n v="0"/>
    <n v="0.1"/>
    <n v="0.70000000000000007"/>
    <n v="0.85000000000000009"/>
    <n v="0.82352941176470584"/>
    <n v="12045"/>
    <n v="9919.4117647058811"/>
    <n v="1.3340214165914077E-2"/>
    <n v="1.387382273255064"/>
    <n v="1.387382273255064"/>
    <n v="0"/>
  </r>
  <r>
    <s v="教培"/>
    <s v="素质教育"/>
    <x v="16"/>
    <x v="3"/>
    <s v="C语言培训"/>
    <x v="15"/>
    <x v="103"/>
    <x v="1"/>
    <n v="5"/>
    <n v="0"/>
    <n v="0.66100000000000003"/>
    <n v="0"/>
    <n v="0"/>
    <n v="0"/>
    <n v="0"/>
    <n v="0.1"/>
    <n v="0"/>
    <n v="0.85000000000000009"/>
    <n v="0"/>
    <n v="12045"/>
    <n v="0"/>
    <n v="1.3340214165914077E-2"/>
    <n v="6.6701070829570386E-2"/>
    <n v="6.6701070829570386E-2"/>
    <n v="0"/>
  </r>
  <r>
    <s v="教培"/>
    <s v="素质教育"/>
    <x v="16"/>
    <x v="3"/>
    <s v="C语言培训"/>
    <x v="25"/>
    <x v="104"/>
    <x v="1"/>
    <n v="12"/>
    <n v="1"/>
    <n v="0.66100000000000003"/>
    <n v="0.08"/>
    <n v="1"/>
    <n v="1"/>
    <n v="1"/>
    <n v="0.1"/>
    <n v="1"/>
    <n v="0.85000000000000009"/>
    <n v="0.39882352941176463"/>
    <n v="12045"/>
    <n v="4803.8294117647047"/>
    <n v="1.3340214165914077E-2"/>
    <n v="0.16008256999096893"/>
    <n v="0.66100000000000003"/>
    <n v="0"/>
  </r>
  <r>
    <s v="教培"/>
    <s v="素质教育"/>
    <x v="16"/>
    <x v="3"/>
    <s v="C语言培训"/>
    <x v="5"/>
    <x v="105"/>
    <x v="0"/>
    <n v="99"/>
    <n v="4"/>
    <n v="0.66100000000000003"/>
    <n v="0.04"/>
    <n v="26"/>
    <n v="4"/>
    <n v="0.15"/>
    <n v="0.1"/>
    <n v="4"/>
    <n v="0.85000000000000009"/>
    <n v="1.5952941176470585"/>
    <n v="12045"/>
    <n v="19215.317647058819"/>
    <n v="1.3340214165914077E-2"/>
    <n v="1.3206812024254937"/>
    <n v="2.6440000000000001"/>
    <n v="6"/>
  </r>
  <r>
    <s v="教培"/>
    <s v="素质教育"/>
    <x v="16"/>
    <x v="3"/>
    <s v="C语言培训"/>
    <x v="22"/>
    <x v="106"/>
    <x v="1"/>
    <n v="4"/>
    <n v="0"/>
    <n v="0.66100000000000003"/>
    <n v="0"/>
    <n v="0"/>
    <n v="0"/>
    <n v="0"/>
    <n v="0.1"/>
    <n v="0"/>
    <n v="0.85000000000000009"/>
    <n v="0"/>
    <n v="12045"/>
    <n v="0"/>
    <n v="1.3340214165914077E-2"/>
    <n v="5.3360856663656309E-2"/>
    <n v="5.3360856663656309E-2"/>
    <n v="0"/>
  </r>
  <r>
    <s v="教培"/>
    <s v="素质教育"/>
    <x v="16"/>
    <x v="3"/>
    <s v="C语言培训"/>
    <x v="29"/>
    <x v="107"/>
    <x v="1"/>
    <n v="33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44022706747516455"/>
    <n v="0.44022706747516455"/>
    <n v="0"/>
  </r>
  <r>
    <s v="教培"/>
    <s v="素质教育"/>
    <x v="16"/>
    <x v="3"/>
    <s v="C语言培训"/>
    <x v="21"/>
    <x v="108"/>
    <x v="1"/>
    <n v="3"/>
    <n v="0"/>
    <n v="0.66100000000000003"/>
    <n v="0"/>
    <n v="0"/>
    <n v="0"/>
    <n v="0"/>
    <n v="0.1"/>
    <n v="0"/>
    <n v="0.85000000000000009"/>
    <n v="0"/>
    <n v="12045"/>
    <n v="0"/>
    <n v="1.3340214165914077E-2"/>
    <n v="4.0020642497742231E-2"/>
    <n v="4.0020642497742231E-2"/>
    <n v="0"/>
  </r>
  <r>
    <s v="教培"/>
    <s v="素质教育"/>
    <x v="16"/>
    <x v="3"/>
    <s v="C语言培训"/>
    <x v="25"/>
    <x v="109"/>
    <x v="1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25"/>
    <x v="110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9"/>
    <x v="111"/>
    <x v="1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23"/>
    <x v="112"/>
    <x v="1"/>
    <n v="55"/>
    <n v="1"/>
    <n v="0.66100000000000003"/>
    <n v="0.02"/>
    <n v="20"/>
    <n v="1"/>
    <n v="0.05"/>
    <n v="0.1"/>
    <n v="2"/>
    <n v="0.85000000000000009"/>
    <n v="1.5752941176470585"/>
    <n v="12045"/>
    <n v="18974.417647058821"/>
    <n v="1.3340214165914077E-2"/>
    <n v="0.7337117791252743"/>
    <n v="0.66100000000000003"/>
    <n v="0"/>
  </r>
  <r>
    <s v="教培"/>
    <s v="素质教育"/>
    <x v="16"/>
    <x v="3"/>
    <s v="C语言培训"/>
    <x v="19"/>
    <x v="113"/>
    <x v="1"/>
    <n v="43"/>
    <n v="0"/>
    <n v="0.66100000000000003"/>
    <n v="0"/>
    <n v="11"/>
    <n v="0"/>
    <n v="0"/>
    <n v="0.1"/>
    <n v="1.1000000000000001"/>
    <n v="0.85000000000000009"/>
    <n v="1.2941176470588236"/>
    <n v="12045"/>
    <n v="15587.64705882353"/>
    <n v="1.3340214165914077E-2"/>
    <n v="0.57362920913430537"/>
    <n v="0.57362920913430537"/>
    <n v="0"/>
  </r>
  <r>
    <s v="教培"/>
    <s v="素质教育"/>
    <x v="16"/>
    <x v="3"/>
    <s v="C语言培训"/>
    <x v="12"/>
    <x v="114"/>
    <x v="0"/>
    <n v="35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4669074958069927"/>
    <n v="0.4669074958069927"/>
    <n v="0"/>
  </r>
  <r>
    <s v="教培"/>
    <s v="素质教育"/>
    <x v="16"/>
    <x v="3"/>
    <s v="C语言培训"/>
    <x v="13"/>
    <x v="115"/>
    <x v="1"/>
    <n v="393"/>
    <n v="14"/>
    <n v="0.66100000000000003"/>
    <n v="0.04"/>
    <n v="53"/>
    <n v="13"/>
    <n v="0.25"/>
    <n v="0.1"/>
    <n v="13"/>
    <n v="0.85000000000000009"/>
    <n v="5.1847058823529411"/>
    <n v="12045"/>
    <n v="62449.782352941176"/>
    <n v="1.3340214165914077E-2"/>
    <n v="5.2427041672042325"/>
    <n v="9.2540000000000013"/>
    <n v="29"/>
  </r>
  <r>
    <s v="教培"/>
    <s v="素质教育"/>
    <x v="16"/>
    <x v="3"/>
    <s v="C语言培训"/>
    <x v="22"/>
    <x v="116"/>
    <x v="1"/>
    <n v="3"/>
    <n v="0"/>
    <n v="0.66100000000000003"/>
    <n v="0"/>
    <n v="0"/>
    <n v="0"/>
    <n v="0"/>
    <n v="0.1"/>
    <n v="0"/>
    <n v="0.85000000000000009"/>
    <n v="0"/>
    <n v="12045"/>
    <n v="0"/>
    <n v="1.3340214165914077E-2"/>
    <n v="4.0020642497742231E-2"/>
    <n v="4.0020642497742231E-2"/>
    <n v="0"/>
  </r>
  <r>
    <s v="教培"/>
    <s v="素质教育"/>
    <x v="16"/>
    <x v="3"/>
    <s v="C语言培训"/>
    <x v="6"/>
    <x v="117"/>
    <x v="0"/>
    <n v="19"/>
    <n v="0"/>
    <n v="0.66100000000000003"/>
    <n v="0"/>
    <n v="0"/>
    <n v="0"/>
    <n v="0"/>
    <n v="0.1"/>
    <n v="0"/>
    <n v="0.85000000000000009"/>
    <n v="0"/>
    <n v="12045"/>
    <n v="0"/>
    <n v="1.3340214165914077E-2"/>
    <n v="0.25346406915236747"/>
    <n v="0.25346406915236747"/>
    <n v="0"/>
  </r>
  <r>
    <s v="教培"/>
    <s v="素质教育"/>
    <x v="16"/>
    <x v="3"/>
    <s v="C语言培训"/>
    <x v="23"/>
    <x v="118"/>
    <x v="1"/>
    <n v="170"/>
    <n v="4"/>
    <n v="0.66100000000000003"/>
    <n v="0.02"/>
    <n v="54"/>
    <n v="4"/>
    <n v="7.0000000000000007E-2"/>
    <n v="0.1"/>
    <n v="5.4"/>
    <n v="0.85000000000000009"/>
    <n v="3.2423529411764704"/>
    <n v="12045"/>
    <n v="39054.141176470584"/>
    <n v="1.3340214165914077E-2"/>
    <n v="2.267836408205393"/>
    <n v="2.6440000000000001"/>
    <n v="3"/>
  </r>
  <r>
    <s v="教培"/>
    <s v="素质教育"/>
    <x v="16"/>
    <x v="3"/>
    <s v="C语言培训"/>
    <x v="14"/>
    <x v="119"/>
    <x v="1"/>
    <n v="51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0.68035092246161799"/>
    <n v="0.68035092246161799"/>
    <n v="0"/>
  </r>
  <r>
    <s v="教培"/>
    <s v="素质教育"/>
    <x v="16"/>
    <x v="3"/>
    <s v="C语言培训"/>
    <x v="18"/>
    <x v="120"/>
    <x v="0"/>
    <n v="53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70703135079344603"/>
    <n v="0.70703135079344603"/>
    <n v="0"/>
  </r>
  <r>
    <s v="教培"/>
    <s v="素质教育"/>
    <x v="16"/>
    <x v="3"/>
    <s v="C语言培训"/>
    <x v="6"/>
    <x v="121"/>
    <x v="0"/>
    <n v="31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41354663914333639"/>
    <n v="0.41354663914333639"/>
    <n v="0"/>
  </r>
  <r>
    <s v="教培"/>
    <s v="素质教育"/>
    <x v="16"/>
    <x v="3"/>
    <s v="C语言培训"/>
    <x v="9"/>
    <x v="122"/>
    <x v="0"/>
    <n v="43"/>
    <n v="1"/>
    <n v="0.66100000000000003"/>
    <n v="0.02"/>
    <n v="2"/>
    <n v="1"/>
    <n v="0.5"/>
    <n v="0.1"/>
    <n v="1"/>
    <n v="0.85000000000000009"/>
    <n v="0.39882352941176463"/>
    <n v="12045"/>
    <n v="4803.8294117647047"/>
    <n v="1.3340214165914077E-2"/>
    <n v="0.57362920913430537"/>
    <n v="0.66100000000000003"/>
    <n v="0"/>
  </r>
  <r>
    <s v="教培"/>
    <s v="素质教育"/>
    <x v="16"/>
    <x v="3"/>
    <s v="C语言培训"/>
    <x v="10"/>
    <x v="123"/>
    <x v="0"/>
    <n v="65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86711392078441496"/>
    <n v="0.86711392078441496"/>
    <n v="0"/>
  </r>
  <r>
    <s v="教培"/>
    <s v="素质教育"/>
    <x v="16"/>
    <x v="3"/>
    <s v="C语言培训"/>
    <x v="15"/>
    <x v="124"/>
    <x v="1"/>
    <n v="25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0.33350535414785193"/>
    <n v="0.33350535414785193"/>
    <n v="0"/>
  </r>
  <r>
    <s v="教培"/>
    <s v="素质教育"/>
    <x v="16"/>
    <x v="3"/>
    <s v="C语言培训"/>
    <x v="16"/>
    <x v="125"/>
    <x v="1"/>
    <n v="113"/>
    <n v="0"/>
    <n v="0.66100000000000003"/>
    <n v="0"/>
    <n v="10"/>
    <n v="0"/>
    <n v="0"/>
    <n v="0.1"/>
    <n v="1"/>
    <n v="0.85000000000000009"/>
    <n v="1.1764705882352939"/>
    <n v="12045"/>
    <n v="14170.588235294115"/>
    <n v="1.3340214165914077E-2"/>
    <n v="1.5074442007482907"/>
    <n v="1.5074442007482907"/>
    <n v="0"/>
  </r>
  <r>
    <s v="教培"/>
    <s v="素质教育"/>
    <x v="16"/>
    <x v="3"/>
    <s v="C语言培训"/>
    <x v="27"/>
    <x v="126"/>
    <x v="1"/>
    <n v="25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3350535414785193"/>
    <n v="0.33350535414785193"/>
    <n v="0"/>
  </r>
  <r>
    <s v="教培"/>
    <s v="素质教育"/>
    <x v="16"/>
    <x v="3"/>
    <s v="C语言培训"/>
    <x v="20"/>
    <x v="127"/>
    <x v="0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22"/>
    <x v="128"/>
    <x v="1"/>
    <n v="9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12006192749322669"/>
    <n v="0.12006192749322669"/>
    <n v="0"/>
  </r>
  <r>
    <s v="教培"/>
    <s v="素质教育"/>
    <x v="16"/>
    <x v="3"/>
    <s v="C语言培训"/>
    <x v="4"/>
    <x v="129"/>
    <x v="1"/>
    <n v="31"/>
    <n v="0"/>
    <n v="0.66100000000000003"/>
    <n v="0"/>
    <n v="12"/>
    <n v="0"/>
    <n v="0"/>
    <n v="0.1"/>
    <n v="1.2000000000000002"/>
    <n v="0.85000000000000009"/>
    <n v="1.411764705882353"/>
    <n v="12045"/>
    <n v="17004.705882352941"/>
    <n v="1.3340214165914077E-2"/>
    <n v="0.41354663914333639"/>
    <n v="0.41354663914333639"/>
    <n v="0"/>
  </r>
  <r>
    <s v="教培"/>
    <s v="素质教育"/>
    <x v="16"/>
    <x v="3"/>
    <s v="C语言培训"/>
    <x v="6"/>
    <x v="130"/>
    <x v="0"/>
    <n v="33"/>
    <n v="1"/>
    <n v="0.66100000000000003"/>
    <n v="0.03"/>
    <n v="6"/>
    <n v="1"/>
    <n v="0.17"/>
    <n v="0.1"/>
    <n v="1"/>
    <n v="0.85000000000000009"/>
    <n v="0.39882352941176463"/>
    <n v="12045"/>
    <n v="4803.8294117647047"/>
    <n v="1.3340214165914077E-2"/>
    <n v="0.44022706747516455"/>
    <n v="0.66100000000000003"/>
    <n v="2"/>
  </r>
  <r>
    <s v="教培"/>
    <s v="素质教育"/>
    <x v="16"/>
    <x v="3"/>
    <s v="C语言培训"/>
    <x v="8"/>
    <x v="131"/>
    <x v="0"/>
    <n v="27"/>
    <n v="0"/>
    <n v="0.66100000000000003"/>
    <n v="0"/>
    <n v="0"/>
    <n v="0"/>
    <n v="0"/>
    <n v="0.1"/>
    <n v="0"/>
    <n v="0.85000000000000009"/>
    <n v="0"/>
    <n v="12045"/>
    <n v="0"/>
    <n v="1.3340214165914077E-2"/>
    <n v="0.36018578247968008"/>
    <n v="0.36018578247968008"/>
    <n v="0"/>
  </r>
  <r>
    <s v="教培"/>
    <s v="素质教育"/>
    <x v="16"/>
    <x v="3"/>
    <s v="C语言培训"/>
    <x v="15"/>
    <x v="132"/>
    <x v="1"/>
    <n v="25"/>
    <n v="0"/>
    <n v="0.66100000000000003"/>
    <n v="0"/>
    <n v="7"/>
    <n v="0"/>
    <n v="0"/>
    <n v="0.1"/>
    <n v="0.70000000000000007"/>
    <n v="0.85000000000000009"/>
    <n v="0.82352941176470584"/>
    <n v="12045"/>
    <n v="9919.4117647058811"/>
    <n v="1.3340214165914077E-2"/>
    <n v="0.33350535414785193"/>
    <n v="0.33350535414785193"/>
    <n v="1"/>
  </r>
  <r>
    <s v="教培"/>
    <s v="素质教育"/>
    <x v="16"/>
    <x v="3"/>
    <s v="C语言培训"/>
    <x v="10"/>
    <x v="133"/>
    <x v="0"/>
    <n v="41"/>
    <n v="1"/>
    <n v="0.66100000000000003"/>
    <n v="0.02"/>
    <n v="1"/>
    <n v="1"/>
    <n v="1"/>
    <n v="0.1"/>
    <n v="1"/>
    <n v="0.85000000000000009"/>
    <n v="0.39882352941176463"/>
    <n v="12045"/>
    <n v="4803.8294117647047"/>
    <n v="1.3340214165914077E-2"/>
    <n v="0.54694878080247711"/>
    <n v="0.66100000000000003"/>
    <n v="0"/>
  </r>
  <r>
    <s v="教培"/>
    <s v="素质教育"/>
    <x v="16"/>
    <x v="3"/>
    <s v="C语言培训"/>
    <x v="10"/>
    <x v="134"/>
    <x v="0"/>
    <n v="73"/>
    <n v="0"/>
    <n v="0.66100000000000003"/>
    <n v="0"/>
    <n v="0"/>
    <n v="0"/>
    <n v="0"/>
    <n v="0.1"/>
    <n v="0"/>
    <n v="0.85000000000000009"/>
    <n v="0"/>
    <n v="12045"/>
    <n v="0"/>
    <n v="1.3340214165914077E-2"/>
    <n v="0.97383563411172758"/>
    <n v="0.97383563411172758"/>
    <n v="0"/>
  </r>
  <r>
    <s v="教培"/>
    <s v="素质教育"/>
    <x v="16"/>
    <x v="3"/>
    <s v="C语言培训"/>
    <x v="2"/>
    <x v="135"/>
    <x v="1"/>
    <n v="82"/>
    <n v="0"/>
    <n v="0.66100000000000003"/>
    <n v="0"/>
    <n v="12"/>
    <n v="0"/>
    <n v="0"/>
    <n v="0.1"/>
    <n v="1.2000000000000002"/>
    <n v="0.85000000000000009"/>
    <n v="1.411764705882353"/>
    <n v="12045"/>
    <n v="17004.705882352941"/>
    <n v="1.3340214165914077E-2"/>
    <n v="1.0938975616049542"/>
    <n v="1.0938975616049542"/>
    <n v="0"/>
  </r>
  <r>
    <s v="教培"/>
    <s v="素质教育"/>
    <x v="16"/>
    <x v="3"/>
    <s v="C语言培训"/>
    <x v="20"/>
    <x v="136"/>
    <x v="0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30"/>
    <x v="137"/>
    <x v="2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8"/>
    <x v="138"/>
    <x v="0"/>
    <n v="62"/>
    <n v="0"/>
    <n v="0.66100000000000003"/>
    <n v="0"/>
    <n v="10"/>
    <n v="0"/>
    <n v="0"/>
    <n v="0.1"/>
    <n v="1"/>
    <n v="0.85000000000000009"/>
    <n v="1.1764705882352939"/>
    <n v="12045"/>
    <n v="14170.588235294115"/>
    <n v="1.3340214165914077E-2"/>
    <n v="0.82709327828667278"/>
    <n v="0.82709327828667278"/>
    <n v="0"/>
  </r>
  <r>
    <s v="教培"/>
    <s v="素质教育"/>
    <x v="16"/>
    <x v="3"/>
    <s v="C语言培训"/>
    <x v="7"/>
    <x v="139"/>
    <x v="0"/>
    <n v="13"/>
    <n v="0"/>
    <n v="0.66100000000000003"/>
    <n v="0"/>
    <n v="0"/>
    <n v="0"/>
    <n v="0"/>
    <n v="0.1"/>
    <n v="0"/>
    <n v="0.85000000000000009"/>
    <n v="0"/>
    <n v="12045"/>
    <n v="0"/>
    <n v="1.3340214165914077E-2"/>
    <n v="0.173422784156883"/>
    <n v="0.173422784156883"/>
    <n v="0"/>
  </r>
  <r>
    <s v="教培"/>
    <s v="素质教育"/>
    <x v="16"/>
    <x v="3"/>
    <s v="C语言培训"/>
    <x v="4"/>
    <x v="140"/>
    <x v="1"/>
    <n v="14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18676299832279708"/>
    <n v="0.18676299832279708"/>
    <n v="0"/>
  </r>
  <r>
    <s v="教培"/>
    <s v="素质教育"/>
    <x v="16"/>
    <x v="3"/>
    <s v="C语言培训"/>
    <x v="24"/>
    <x v="141"/>
    <x v="1"/>
    <n v="19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5346406915236747"/>
    <n v="0.25346406915236747"/>
    <n v="0"/>
  </r>
  <r>
    <s v="教培"/>
    <s v="素质教育"/>
    <x v="16"/>
    <x v="3"/>
    <s v="C语言培训"/>
    <x v="25"/>
    <x v="142"/>
    <x v="1"/>
    <n v="3"/>
    <n v="0"/>
    <n v="0.66100000000000003"/>
    <n v="0"/>
    <n v="0"/>
    <n v="0"/>
    <n v="0"/>
    <n v="0.1"/>
    <n v="0"/>
    <n v="0.85000000000000009"/>
    <n v="0"/>
    <n v="12045"/>
    <n v="0"/>
    <n v="1.3340214165914077E-2"/>
    <n v="4.0020642497742231E-2"/>
    <n v="4.0020642497742231E-2"/>
    <n v="0"/>
  </r>
  <r>
    <s v="教培"/>
    <s v="素质教育"/>
    <x v="16"/>
    <x v="3"/>
    <s v="C语言培训"/>
    <x v="2"/>
    <x v="143"/>
    <x v="1"/>
    <n v="103"/>
    <n v="7"/>
    <n v="0.66100000000000003"/>
    <n v="7.0000000000000007E-2"/>
    <n v="16"/>
    <n v="7"/>
    <n v="0.44"/>
    <n v="0.1"/>
    <n v="7"/>
    <n v="0.85000000000000009"/>
    <n v="2.7917647058823523"/>
    <n v="12045"/>
    <n v="33626.805882352935"/>
    <n v="1.3340214165914077E-2"/>
    <n v="1.37404205908915"/>
    <n v="4.6270000000000007"/>
    <n v="8"/>
  </r>
  <r>
    <s v="教培"/>
    <s v="素质教育"/>
    <x v="16"/>
    <x v="3"/>
    <s v="C语言培训"/>
    <x v="18"/>
    <x v="144"/>
    <x v="0"/>
    <n v="44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5869694233002194"/>
    <n v="0.5869694233002194"/>
    <n v="1"/>
  </r>
  <r>
    <s v="教培"/>
    <s v="素质教育"/>
    <x v="16"/>
    <x v="3"/>
    <s v="C语言培训"/>
    <x v="22"/>
    <x v="145"/>
    <x v="1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16"/>
    <x v="146"/>
    <x v="1"/>
    <n v="54"/>
    <n v="0"/>
    <n v="0.66100000000000003"/>
    <n v="0"/>
    <n v="7"/>
    <n v="0"/>
    <n v="0"/>
    <n v="0.1"/>
    <n v="0.70000000000000007"/>
    <n v="0.85000000000000009"/>
    <n v="0.82352941176470584"/>
    <n v="12045"/>
    <n v="9919.4117647058811"/>
    <n v="1.3340214165914077E-2"/>
    <n v="0.72037156495936017"/>
    <n v="0.72037156495936017"/>
    <n v="0"/>
  </r>
  <r>
    <s v="教培"/>
    <s v="素质教育"/>
    <x v="16"/>
    <x v="3"/>
    <s v="C语言培训"/>
    <x v="4"/>
    <x v="147"/>
    <x v="1"/>
    <n v="13"/>
    <n v="0"/>
    <n v="0.66100000000000003"/>
    <n v="0"/>
    <n v="0"/>
    <n v="0"/>
    <n v="0"/>
    <n v="0.1"/>
    <n v="0"/>
    <n v="0.85000000000000009"/>
    <n v="0"/>
    <n v="12045"/>
    <n v="0"/>
    <n v="1.3340214165914077E-2"/>
    <n v="0.173422784156883"/>
    <n v="0.173422784156883"/>
    <n v="0"/>
  </r>
  <r>
    <s v="教培"/>
    <s v="素质教育"/>
    <x v="16"/>
    <x v="3"/>
    <s v="C语言培训"/>
    <x v="4"/>
    <x v="148"/>
    <x v="1"/>
    <n v="21"/>
    <n v="0"/>
    <n v="0.66100000000000003"/>
    <n v="0"/>
    <n v="0"/>
    <n v="0"/>
    <n v="0"/>
    <n v="0.1"/>
    <n v="0"/>
    <n v="0.85000000000000009"/>
    <n v="0"/>
    <n v="12045"/>
    <n v="0"/>
    <n v="1.3340214165914077E-2"/>
    <n v="0.28014449748419562"/>
    <n v="0.28014449748419562"/>
    <n v="0"/>
  </r>
  <r>
    <s v="教培"/>
    <s v="素质教育"/>
    <x v="16"/>
    <x v="3"/>
    <s v="C语言培训"/>
    <x v="22"/>
    <x v="149"/>
    <x v="1"/>
    <n v="10"/>
    <n v="0"/>
    <n v="0.66100000000000003"/>
    <n v="0"/>
    <n v="0"/>
    <n v="0"/>
    <n v="0"/>
    <n v="0.1"/>
    <n v="0"/>
    <n v="0.85000000000000009"/>
    <n v="0"/>
    <n v="12045"/>
    <n v="0"/>
    <n v="1.3340214165914077E-2"/>
    <n v="0.13340214165914077"/>
    <n v="0.13340214165914077"/>
    <n v="0"/>
  </r>
  <r>
    <s v="教培"/>
    <s v="素质教育"/>
    <x v="16"/>
    <x v="3"/>
    <s v="C语言培训"/>
    <x v="26"/>
    <x v="150"/>
    <x v="1"/>
    <n v="102"/>
    <n v="1"/>
    <n v="0.66100000000000003"/>
    <n v="0.01"/>
    <n v="22"/>
    <n v="1"/>
    <n v="0.05"/>
    <n v="0.1"/>
    <n v="2.2000000000000002"/>
    <n v="0.85000000000000009"/>
    <n v="1.8105882352941176"/>
    <n v="12045"/>
    <n v="21808.535294117646"/>
    <n v="1.3340214165914077E-2"/>
    <n v="1.360701844923236"/>
    <n v="1.021701844923236"/>
    <n v="1"/>
  </r>
  <r>
    <s v="教培"/>
    <s v="素质教育"/>
    <x v="16"/>
    <x v="3"/>
    <s v="C语言培训"/>
    <x v="15"/>
    <x v="151"/>
    <x v="1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29"/>
    <x v="152"/>
    <x v="1"/>
    <n v="42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56028899496839124"/>
    <n v="0.56028899496839124"/>
    <n v="0"/>
  </r>
  <r>
    <s v="教培"/>
    <s v="素质教育"/>
    <x v="16"/>
    <x v="3"/>
    <s v="C语言培训"/>
    <x v="16"/>
    <x v="153"/>
    <x v="1"/>
    <n v="59"/>
    <n v="1"/>
    <n v="0.66100000000000003"/>
    <n v="0.02"/>
    <n v="9"/>
    <n v="1"/>
    <n v="0.11"/>
    <n v="0.1"/>
    <n v="1"/>
    <n v="0.85000000000000009"/>
    <n v="0.39882352941176463"/>
    <n v="12045"/>
    <n v="4803.8294117647047"/>
    <n v="1.3340214165914077E-2"/>
    <n v="0.78707263578893061"/>
    <n v="0.66100000000000003"/>
    <n v="0"/>
  </r>
  <r>
    <s v="教培"/>
    <s v="素质教育"/>
    <x v="16"/>
    <x v="3"/>
    <s v="C语言培训"/>
    <x v="26"/>
    <x v="154"/>
    <x v="1"/>
    <n v="59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78707263578893061"/>
    <n v="0.78707263578893061"/>
    <n v="0"/>
  </r>
  <r>
    <s v="教培"/>
    <s v="素质教育"/>
    <x v="16"/>
    <x v="3"/>
    <s v="C语言培训"/>
    <x v="18"/>
    <x v="155"/>
    <x v="0"/>
    <n v="24"/>
    <n v="0"/>
    <n v="0.66100000000000003"/>
    <n v="0"/>
    <n v="0"/>
    <n v="0"/>
    <n v="0"/>
    <n v="0.1"/>
    <n v="0"/>
    <n v="0.85000000000000009"/>
    <n v="0"/>
    <n v="12045"/>
    <n v="0"/>
    <n v="1.3340214165914077E-2"/>
    <n v="0.32016513998193785"/>
    <n v="0.32016513998193785"/>
    <n v="0"/>
  </r>
  <r>
    <s v="教培"/>
    <s v="素质教育"/>
    <x v="16"/>
    <x v="3"/>
    <s v="C语言培训"/>
    <x v="22"/>
    <x v="156"/>
    <x v="1"/>
    <n v="8"/>
    <n v="0"/>
    <n v="0.66100000000000003"/>
    <n v="0"/>
    <n v="0"/>
    <n v="0"/>
    <n v="0"/>
    <n v="0.1"/>
    <n v="0"/>
    <n v="0.85000000000000009"/>
    <n v="0"/>
    <n v="12045"/>
    <n v="0"/>
    <n v="1.3340214165914077E-2"/>
    <n v="0.10672171332731262"/>
    <n v="0.10672171332731262"/>
    <n v="0"/>
  </r>
  <r>
    <s v="教培"/>
    <s v="素质教育"/>
    <x v="16"/>
    <x v="3"/>
    <s v="C语言培训"/>
    <x v="2"/>
    <x v="157"/>
    <x v="1"/>
    <n v="138"/>
    <n v="9"/>
    <n v="0.66100000000000003"/>
    <n v="7.0000000000000007E-2"/>
    <n v="27"/>
    <n v="9"/>
    <n v="0.33"/>
    <n v="0.1"/>
    <n v="9"/>
    <n v="0.85000000000000009"/>
    <n v="3.5894117647058819"/>
    <n v="12045"/>
    <n v="43234.464705882347"/>
    <n v="1.3340214165914077E-2"/>
    <n v="1.8409495548961425"/>
    <n v="5.9489999999999998"/>
    <n v="9"/>
  </r>
  <r>
    <s v="教培"/>
    <s v="素质教育"/>
    <x v="16"/>
    <x v="3"/>
    <s v="C语言培训"/>
    <x v="12"/>
    <x v="158"/>
    <x v="0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14"/>
    <x v="159"/>
    <x v="1"/>
    <n v="103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1.37404205908915"/>
    <n v="1.37404205908915"/>
    <n v="0"/>
  </r>
  <r>
    <s v="教培"/>
    <s v="素质教育"/>
    <x v="16"/>
    <x v="3"/>
    <s v="C语言培训"/>
    <x v="4"/>
    <x v="160"/>
    <x v="1"/>
    <n v="24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32016513998193785"/>
    <n v="0.32016513998193785"/>
    <n v="1"/>
  </r>
  <r>
    <s v="教培"/>
    <s v="素质教育"/>
    <x v="16"/>
    <x v="3"/>
    <s v="C语言培训"/>
    <x v="23"/>
    <x v="161"/>
    <x v="1"/>
    <n v="18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24012385498645339"/>
    <n v="0.24012385498645339"/>
    <n v="0"/>
  </r>
  <r>
    <s v="教培"/>
    <s v="素质教育"/>
    <x v="16"/>
    <x v="3"/>
    <s v="C语言培训"/>
    <x v="18"/>
    <x v="162"/>
    <x v="0"/>
    <n v="29"/>
    <n v="0"/>
    <n v="0.66100000000000003"/>
    <n v="0"/>
    <n v="0"/>
    <n v="0"/>
    <n v="0"/>
    <n v="0.1"/>
    <n v="0"/>
    <n v="0.85000000000000009"/>
    <n v="0"/>
    <n v="12045"/>
    <n v="0"/>
    <n v="1.3340214165914077E-2"/>
    <n v="0.38686621081150824"/>
    <n v="0.38686621081150824"/>
    <n v="0"/>
  </r>
  <r>
    <s v="教培"/>
    <s v="素质教育"/>
    <x v="16"/>
    <x v="3"/>
    <s v="C语言培训"/>
    <x v="12"/>
    <x v="163"/>
    <x v="0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6"/>
    <x v="164"/>
    <x v="0"/>
    <n v="20"/>
    <n v="0"/>
    <n v="0.66100000000000003"/>
    <n v="0"/>
    <n v="0"/>
    <n v="0"/>
    <n v="0"/>
    <n v="0.1"/>
    <n v="0"/>
    <n v="0.85000000000000009"/>
    <n v="0"/>
    <n v="12045"/>
    <n v="0"/>
    <n v="1.3340214165914077E-2"/>
    <n v="0.26680428331828154"/>
    <n v="0.26680428331828154"/>
    <n v="0"/>
  </r>
  <r>
    <s v="教培"/>
    <s v="素质教育"/>
    <x v="16"/>
    <x v="3"/>
    <s v="C语言培训"/>
    <x v="3"/>
    <x v="165"/>
    <x v="0"/>
    <n v="140"/>
    <n v="3"/>
    <n v="0.66100000000000003"/>
    <n v="0.02"/>
    <n v="13"/>
    <n v="3"/>
    <n v="0.23"/>
    <n v="0.1"/>
    <n v="3"/>
    <n v="0.85000000000000009"/>
    <n v="1.196470588235294"/>
    <n v="12045"/>
    <n v="14411.488235294115"/>
    <n v="1.3340214165914077E-2"/>
    <n v="1.8676299832279708"/>
    <n v="1.9830000000000001"/>
    <n v="6"/>
  </r>
  <r>
    <s v="教培"/>
    <s v="素质教育"/>
    <x v="16"/>
    <x v="3"/>
    <s v="C语言培训"/>
    <x v="2"/>
    <x v="166"/>
    <x v="1"/>
    <n v="114"/>
    <n v="3"/>
    <n v="0.66100000000000003"/>
    <n v="0.03"/>
    <n v="23"/>
    <n v="3"/>
    <n v="0.13"/>
    <n v="0.1"/>
    <n v="3"/>
    <n v="0.85000000000000009"/>
    <n v="1.196470588235294"/>
    <n v="12045"/>
    <n v="14411.488235294115"/>
    <n v="1.3340214165914077E-2"/>
    <n v="1.5207844149142047"/>
    <n v="1.9830000000000001"/>
    <n v="2"/>
  </r>
  <r>
    <s v="教培"/>
    <s v="素质教育"/>
    <x v="16"/>
    <x v="3"/>
    <s v="C语言培训"/>
    <x v="26"/>
    <x v="167"/>
    <x v="1"/>
    <n v="31"/>
    <n v="0"/>
    <n v="0.66100000000000003"/>
    <n v="0"/>
    <n v="0"/>
    <n v="0"/>
    <n v="0"/>
    <n v="0.1"/>
    <n v="0"/>
    <n v="0.85000000000000009"/>
    <n v="0"/>
    <n v="12045"/>
    <n v="0"/>
    <n v="1.3340214165914077E-2"/>
    <n v="0.41354663914333639"/>
    <n v="0.41354663914333639"/>
    <n v="0"/>
  </r>
  <r>
    <s v="教培"/>
    <s v="素质教育"/>
    <x v="16"/>
    <x v="3"/>
    <s v="C语言培训"/>
    <x v="8"/>
    <x v="168"/>
    <x v="0"/>
    <n v="23"/>
    <n v="0"/>
    <n v="0.66100000000000003"/>
    <n v="0"/>
    <n v="0"/>
    <n v="0"/>
    <n v="0"/>
    <n v="0.1"/>
    <n v="0"/>
    <n v="0.85000000000000009"/>
    <n v="0"/>
    <n v="12045"/>
    <n v="0"/>
    <n v="1.3340214165914077E-2"/>
    <n v="0.30682492581602377"/>
    <n v="0.30682492581602377"/>
    <n v="0"/>
  </r>
  <r>
    <s v="教培"/>
    <s v="素质教育"/>
    <x v="16"/>
    <x v="3"/>
    <s v="C语言培训"/>
    <x v="13"/>
    <x v="169"/>
    <x v="1"/>
    <n v="31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41354663914333639"/>
    <n v="0.41354663914333639"/>
    <n v="0"/>
  </r>
  <r>
    <s v="教培"/>
    <s v="素质教育"/>
    <x v="16"/>
    <x v="3"/>
    <s v="C语言培训"/>
    <x v="30"/>
    <x v="170"/>
    <x v="2"/>
    <n v="10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13340214165914077"/>
    <n v="0.13340214165914077"/>
    <n v="0"/>
  </r>
  <r>
    <s v="教培"/>
    <s v="素质教育"/>
    <x v="16"/>
    <x v="3"/>
    <s v="C语言培训"/>
    <x v="3"/>
    <x v="171"/>
    <x v="0"/>
    <n v="37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49358792413882085"/>
    <n v="0.49358792413882085"/>
    <n v="1"/>
  </r>
  <r>
    <s v="教培"/>
    <s v="素质教育"/>
    <x v="16"/>
    <x v="3"/>
    <s v="C语言培训"/>
    <x v="4"/>
    <x v="172"/>
    <x v="1"/>
    <n v="8"/>
    <n v="0"/>
    <n v="0.66100000000000003"/>
    <n v="0"/>
    <n v="0"/>
    <n v="0"/>
    <n v="0"/>
    <n v="0.1"/>
    <n v="0"/>
    <n v="0.85000000000000009"/>
    <n v="0"/>
    <n v="12045"/>
    <n v="0"/>
    <n v="1.3340214165914077E-2"/>
    <n v="0.10672171332731262"/>
    <n v="0.10672171332731262"/>
    <n v="0"/>
  </r>
  <r>
    <s v="教培"/>
    <s v="素质教育"/>
    <x v="16"/>
    <x v="3"/>
    <s v="C语言培训"/>
    <x v="12"/>
    <x v="173"/>
    <x v="0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20"/>
    <x v="174"/>
    <x v="0"/>
    <n v="5"/>
    <n v="0"/>
    <n v="0.66100000000000003"/>
    <n v="0"/>
    <n v="0"/>
    <n v="0"/>
    <n v="0"/>
    <n v="0.1"/>
    <n v="0"/>
    <n v="0.85000000000000009"/>
    <n v="0"/>
    <n v="12045"/>
    <n v="0"/>
    <n v="1.3340214165914077E-2"/>
    <n v="6.6701070829570386E-2"/>
    <n v="6.6701070829570386E-2"/>
    <n v="0"/>
  </r>
  <r>
    <s v="教培"/>
    <s v="素质教育"/>
    <x v="16"/>
    <x v="3"/>
    <s v="C语言培训"/>
    <x v="16"/>
    <x v="175"/>
    <x v="1"/>
    <n v="105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1.400722487420978"/>
    <n v="1.400722487420978"/>
    <n v="0"/>
  </r>
  <r>
    <s v="教培"/>
    <s v="素质教育"/>
    <x v="16"/>
    <x v="3"/>
    <s v="C语言培训"/>
    <x v="8"/>
    <x v="176"/>
    <x v="0"/>
    <n v="4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5.3360856663656309E-2"/>
    <n v="5.3360856663656309E-2"/>
    <n v="0"/>
  </r>
  <r>
    <s v="教培"/>
    <s v="素质教育"/>
    <x v="16"/>
    <x v="3"/>
    <s v="C语言培训"/>
    <x v="25"/>
    <x v="177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30"/>
    <x v="178"/>
    <x v="2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4"/>
    <x v="179"/>
    <x v="1"/>
    <n v="113"/>
    <n v="2"/>
    <n v="0.66100000000000003"/>
    <n v="0.02"/>
    <n v="19"/>
    <n v="2"/>
    <n v="0.11"/>
    <n v="0.1"/>
    <n v="2"/>
    <n v="0.85000000000000009"/>
    <n v="0.79764705882352926"/>
    <n v="12045"/>
    <n v="9607.6588235294093"/>
    <n v="1.3340214165914077E-2"/>
    <n v="1.5074442007482907"/>
    <n v="1.3220000000000001"/>
    <n v="0"/>
  </r>
  <r>
    <s v="教培"/>
    <s v="素质教育"/>
    <x v="16"/>
    <x v="3"/>
    <s v="C语言培训"/>
    <x v="25"/>
    <x v="180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5"/>
    <x v="181"/>
    <x v="1"/>
    <n v="8"/>
    <n v="0"/>
    <n v="0.66100000000000003"/>
    <n v="0"/>
    <n v="0"/>
    <n v="0"/>
    <n v="0"/>
    <n v="0.1"/>
    <n v="0"/>
    <n v="0.85000000000000009"/>
    <n v="0"/>
    <n v="12045"/>
    <n v="0"/>
    <n v="1.3340214165914077E-2"/>
    <n v="0.10672171332731262"/>
    <n v="0.10672171332731262"/>
    <n v="0"/>
  </r>
  <r>
    <s v="教培"/>
    <s v="素质教育"/>
    <x v="16"/>
    <x v="3"/>
    <s v="C语言培训"/>
    <x v="20"/>
    <x v="182"/>
    <x v="0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30"/>
    <x v="183"/>
    <x v="2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2"/>
    <x v="184"/>
    <x v="0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23"/>
    <x v="185"/>
    <x v="1"/>
    <n v="37"/>
    <n v="1"/>
    <n v="0.66100000000000003"/>
    <n v="0.03"/>
    <n v="6"/>
    <n v="1"/>
    <n v="0.17"/>
    <n v="0.1"/>
    <n v="1"/>
    <n v="0.85000000000000009"/>
    <n v="0.39882352941176463"/>
    <n v="12045"/>
    <n v="4803.8294117647047"/>
    <n v="1.3340214165914077E-2"/>
    <n v="0.49358792413882085"/>
    <n v="0.66100000000000003"/>
    <n v="1"/>
  </r>
  <r>
    <s v="教培"/>
    <s v="素质教育"/>
    <x v="16"/>
    <x v="3"/>
    <s v="C语言培训"/>
    <x v="23"/>
    <x v="186"/>
    <x v="1"/>
    <n v="34"/>
    <n v="0"/>
    <n v="0.66100000000000003"/>
    <n v="0"/>
    <n v="0"/>
    <n v="0"/>
    <n v="0"/>
    <n v="0.1"/>
    <n v="0"/>
    <n v="0.85000000000000009"/>
    <n v="0"/>
    <n v="12045"/>
    <n v="0"/>
    <n v="1.3340214165914077E-2"/>
    <n v="0.45356728164107862"/>
    <n v="0.45356728164107862"/>
    <n v="0"/>
  </r>
  <r>
    <s v="教培"/>
    <s v="素质教育"/>
    <x v="16"/>
    <x v="3"/>
    <s v="C语言培训"/>
    <x v="12"/>
    <x v="187"/>
    <x v="0"/>
    <n v="12"/>
    <n v="0"/>
    <n v="0.66100000000000003"/>
    <n v="0"/>
    <n v="0"/>
    <n v="0"/>
    <n v="0"/>
    <n v="0.1"/>
    <n v="0"/>
    <n v="0.85000000000000009"/>
    <n v="0"/>
    <n v="12045"/>
    <n v="0"/>
    <n v="1.3340214165914077E-2"/>
    <n v="0.16008256999096893"/>
    <n v="0.16008256999096893"/>
    <n v="0"/>
  </r>
  <r>
    <s v="教培"/>
    <s v="素质教育"/>
    <x v="16"/>
    <x v="3"/>
    <s v="C语言培训"/>
    <x v="8"/>
    <x v="188"/>
    <x v="0"/>
    <n v="21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8014449748419562"/>
    <n v="0.28014449748419562"/>
    <n v="0"/>
  </r>
  <r>
    <s v="教培"/>
    <s v="素质教育"/>
    <x v="16"/>
    <x v="3"/>
    <s v="C语言培训"/>
    <x v="12"/>
    <x v="189"/>
    <x v="0"/>
    <n v="32"/>
    <n v="0"/>
    <n v="0.66100000000000003"/>
    <n v="0"/>
    <n v="0"/>
    <n v="0"/>
    <n v="0"/>
    <n v="0.1"/>
    <n v="0"/>
    <n v="0.85000000000000009"/>
    <n v="0"/>
    <n v="12045"/>
    <n v="0"/>
    <n v="1.3340214165914077E-2"/>
    <n v="0.42688685330925047"/>
    <n v="0.42688685330925047"/>
    <n v="0"/>
  </r>
  <r>
    <s v="教培"/>
    <s v="素质教育"/>
    <x v="16"/>
    <x v="3"/>
    <s v="C语言培训"/>
    <x v="23"/>
    <x v="190"/>
    <x v="1"/>
    <n v="22"/>
    <n v="0"/>
    <n v="0.66100000000000003"/>
    <n v="0"/>
    <n v="7"/>
    <n v="0"/>
    <n v="0"/>
    <n v="0.1"/>
    <n v="0.70000000000000007"/>
    <n v="0.85000000000000009"/>
    <n v="0.82352941176470584"/>
    <n v="12045"/>
    <n v="9919.4117647058811"/>
    <n v="1.3340214165914077E-2"/>
    <n v="0.2934847116501097"/>
    <n v="0.2934847116501097"/>
    <n v="0"/>
  </r>
  <r>
    <s v="教培"/>
    <s v="素质教育"/>
    <x v="16"/>
    <x v="3"/>
    <s v="C语言培训"/>
    <x v="13"/>
    <x v="191"/>
    <x v="1"/>
    <n v="38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50692813830473493"/>
    <n v="0.50692813830473493"/>
    <n v="0"/>
  </r>
  <r>
    <s v="教培"/>
    <s v="素质教育"/>
    <x v="16"/>
    <x v="3"/>
    <s v="C语言培训"/>
    <x v="13"/>
    <x v="192"/>
    <x v="1"/>
    <n v="16"/>
    <n v="0"/>
    <n v="0.66100000000000003"/>
    <n v="0"/>
    <n v="0"/>
    <n v="0"/>
    <n v="0"/>
    <n v="0.1"/>
    <n v="0"/>
    <n v="0.85000000000000009"/>
    <n v="0"/>
    <n v="12045"/>
    <n v="0"/>
    <n v="1.3340214165914077E-2"/>
    <n v="0.21344342665462523"/>
    <n v="0.21344342665462523"/>
    <n v="0"/>
  </r>
  <r>
    <s v="教培"/>
    <s v="素质教育"/>
    <x v="16"/>
    <x v="3"/>
    <s v="C语言培训"/>
    <x v="7"/>
    <x v="193"/>
    <x v="0"/>
    <n v="12"/>
    <n v="0"/>
    <n v="0.66100000000000003"/>
    <n v="0"/>
    <n v="0"/>
    <n v="0"/>
    <n v="0"/>
    <n v="0.1"/>
    <n v="0"/>
    <n v="0.85000000000000009"/>
    <n v="0"/>
    <n v="12045"/>
    <n v="0"/>
    <n v="1.3340214165914077E-2"/>
    <n v="0.16008256999096893"/>
    <n v="0.16008256999096893"/>
    <n v="0"/>
  </r>
  <r>
    <s v="教培"/>
    <s v="素质教育"/>
    <x v="16"/>
    <x v="3"/>
    <s v="C语言培训"/>
    <x v="29"/>
    <x v="194"/>
    <x v="1"/>
    <n v="46"/>
    <n v="0"/>
    <n v="0.66100000000000003"/>
    <n v="0"/>
    <n v="0"/>
    <n v="0"/>
    <n v="0"/>
    <n v="0.1"/>
    <n v="0"/>
    <n v="0.85000000000000009"/>
    <n v="0"/>
    <n v="12045"/>
    <n v="0"/>
    <n v="1.3340214165914077E-2"/>
    <n v="0.61364985163204755"/>
    <n v="0.61364985163204755"/>
    <n v="0"/>
  </r>
  <r>
    <s v="教培"/>
    <s v="素质教育"/>
    <x v="16"/>
    <x v="3"/>
    <s v="C语言培训"/>
    <x v="30"/>
    <x v="195"/>
    <x v="2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31"/>
    <x v="196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4"/>
    <x v="197"/>
    <x v="1"/>
    <n v="123"/>
    <n v="0"/>
    <n v="0.66100000000000003"/>
    <n v="0"/>
    <n v="12"/>
    <n v="0"/>
    <n v="0"/>
    <n v="0.1"/>
    <n v="1.2000000000000002"/>
    <n v="0.85000000000000009"/>
    <n v="1.411764705882353"/>
    <n v="12045"/>
    <n v="17004.705882352941"/>
    <n v="1.3340214165914077E-2"/>
    <n v="1.6408463424074315"/>
    <n v="1.6408463424074315"/>
    <n v="0"/>
  </r>
  <r>
    <s v="教培"/>
    <s v="素质教育"/>
    <x v="16"/>
    <x v="3"/>
    <s v="C语言培训"/>
    <x v="7"/>
    <x v="198"/>
    <x v="0"/>
    <n v="34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45356728164107862"/>
    <n v="0.45356728164107862"/>
    <n v="0"/>
  </r>
  <r>
    <s v="教培"/>
    <s v="素质教育"/>
    <x v="16"/>
    <x v="3"/>
    <s v="C语言培训"/>
    <x v="18"/>
    <x v="199"/>
    <x v="0"/>
    <n v="42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56028899496839124"/>
    <n v="0.56028899496839124"/>
    <n v="1"/>
  </r>
  <r>
    <s v="教培"/>
    <s v="素质教育"/>
    <x v="16"/>
    <x v="3"/>
    <s v="C语言培训"/>
    <x v="7"/>
    <x v="200"/>
    <x v="0"/>
    <n v="46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61364985163204755"/>
    <n v="0.61364985163204755"/>
    <n v="1"/>
  </r>
  <r>
    <s v="教培"/>
    <s v="素质教育"/>
    <x v="16"/>
    <x v="3"/>
    <s v="C语言培训"/>
    <x v="3"/>
    <x v="201"/>
    <x v="0"/>
    <n v="27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6018578247968008"/>
    <n v="0.36018578247968008"/>
    <n v="0"/>
  </r>
  <r>
    <s v="教培"/>
    <s v="素质教育"/>
    <x v="16"/>
    <x v="3"/>
    <s v="C语言培训"/>
    <x v="7"/>
    <x v="202"/>
    <x v="0"/>
    <n v="5"/>
    <n v="0"/>
    <n v="0.66100000000000003"/>
    <n v="0"/>
    <n v="0"/>
    <n v="0"/>
    <n v="0"/>
    <n v="0.1"/>
    <n v="0"/>
    <n v="0.85000000000000009"/>
    <n v="0"/>
    <n v="12045"/>
    <n v="0"/>
    <n v="1.3340214165914077E-2"/>
    <n v="6.6701070829570386E-2"/>
    <n v="6.6701070829570386E-2"/>
    <n v="0"/>
  </r>
  <r>
    <s v="教培"/>
    <s v="素质教育"/>
    <x v="16"/>
    <x v="3"/>
    <s v="C语言培训"/>
    <x v="12"/>
    <x v="203"/>
    <x v="0"/>
    <n v="7"/>
    <n v="0"/>
    <n v="0.66100000000000003"/>
    <n v="0"/>
    <n v="0"/>
    <n v="0"/>
    <n v="0"/>
    <n v="0.1"/>
    <n v="0"/>
    <n v="0.85000000000000009"/>
    <n v="0"/>
    <n v="12045"/>
    <n v="0"/>
    <n v="1.3340214165914077E-2"/>
    <n v="9.338149916139854E-2"/>
    <n v="9.338149916139854E-2"/>
    <n v="0"/>
  </r>
  <r>
    <s v="教培"/>
    <s v="素质教育"/>
    <x v="16"/>
    <x v="3"/>
    <s v="C语言培训"/>
    <x v="15"/>
    <x v="204"/>
    <x v="1"/>
    <n v="30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40020642497742231"/>
    <n v="0.40020642497742231"/>
    <n v="0"/>
  </r>
  <r>
    <s v="教培"/>
    <s v="素质教育"/>
    <x v="16"/>
    <x v="3"/>
    <s v="C语言培训"/>
    <x v="22"/>
    <x v="205"/>
    <x v="1"/>
    <n v="8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10672171332731262"/>
    <n v="0.10672171332731262"/>
    <n v="0"/>
  </r>
  <r>
    <s v="教培"/>
    <s v="素质教育"/>
    <x v="16"/>
    <x v="3"/>
    <s v="C语言培训"/>
    <x v="27"/>
    <x v="206"/>
    <x v="1"/>
    <n v="13"/>
    <n v="0"/>
    <n v="0.66100000000000003"/>
    <n v="0"/>
    <n v="0"/>
    <n v="0"/>
    <n v="0"/>
    <n v="0.1"/>
    <n v="0"/>
    <n v="0.85000000000000009"/>
    <n v="0"/>
    <n v="12045"/>
    <n v="0"/>
    <n v="1.3340214165914077E-2"/>
    <n v="0.173422784156883"/>
    <n v="0.173422784156883"/>
    <n v="0"/>
  </r>
  <r>
    <s v="教培"/>
    <s v="素质教育"/>
    <x v="16"/>
    <x v="3"/>
    <s v="C语言培训"/>
    <x v="18"/>
    <x v="207"/>
    <x v="0"/>
    <n v="47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62699006579796168"/>
    <n v="0.62699006579796168"/>
    <n v="0"/>
  </r>
  <r>
    <s v="教培"/>
    <s v="素质教育"/>
    <x v="16"/>
    <x v="3"/>
    <s v="C语言培训"/>
    <x v="15"/>
    <x v="208"/>
    <x v="1"/>
    <n v="25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33350535414785193"/>
    <n v="0.33350535414785193"/>
    <n v="0"/>
  </r>
  <r>
    <s v="教培"/>
    <s v="素质教育"/>
    <x v="16"/>
    <x v="3"/>
    <s v="C语言培训"/>
    <x v="3"/>
    <x v="209"/>
    <x v="0"/>
    <n v="44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5869694233002194"/>
    <n v="0.5869694233002194"/>
    <n v="2"/>
  </r>
  <r>
    <s v="教培"/>
    <s v="素质教育"/>
    <x v="16"/>
    <x v="3"/>
    <s v="C语言培训"/>
    <x v="3"/>
    <x v="210"/>
    <x v="0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3"/>
    <x v="211"/>
    <x v="0"/>
    <n v="53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70703135079344603"/>
    <n v="0.70703135079344603"/>
    <n v="2"/>
  </r>
  <r>
    <s v="教培"/>
    <s v="素质教育"/>
    <x v="16"/>
    <x v="3"/>
    <s v="C语言培训"/>
    <x v="10"/>
    <x v="212"/>
    <x v="0"/>
    <n v="11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14674235582505485"/>
    <n v="0.14674235582505485"/>
    <n v="0"/>
  </r>
  <r>
    <s v="教培"/>
    <s v="素质教育"/>
    <x v="16"/>
    <x v="3"/>
    <s v="C语言培训"/>
    <x v="26"/>
    <x v="213"/>
    <x v="1"/>
    <n v="103"/>
    <n v="0"/>
    <n v="0.66100000000000003"/>
    <n v="0"/>
    <n v="21"/>
    <n v="0"/>
    <n v="0"/>
    <n v="0.1"/>
    <n v="2.1"/>
    <n v="0.85000000000000009"/>
    <n v="2.4705882352941173"/>
    <n v="12045"/>
    <n v="29758.235294117643"/>
    <n v="1.3340214165914077E-2"/>
    <n v="1.37404205908915"/>
    <n v="1.37404205908915"/>
    <n v="0"/>
  </r>
  <r>
    <s v="教培"/>
    <s v="素质教育"/>
    <x v="16"/>
    <x v="3"/>
    <s v="C语言培训"/>
    <x v="7"/>
    <x v="214"/>
    <x v="0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3"/>
    <x v="215"/>
    <x v="0"/>
    <n v="18"/>
    <n v="0"/>
    <n v="0.66100000000000003"/>
    <n v="0"/>
    <n v="0"/>
    <n v="0"/>
    <n v="0"/>
    <n v="0.1"/>
    <n v="0"/>
    <n v="0.85000000000000009"/>
    <n v="0"/>
    <n v="12045"/>
    <n v="0"/>
    <n v="1.3340214165914077E-2"/>
    <n v="0.24012385498645339"/>
    <n v="0.24012385498645339"/>
    <n v="0"/>
  </r>
  <r>
    <s v="教培"/>
    <s v="素质教育"/>
    <x v="16"/>
    <x v="3"/>
    <s v="C语言培训"/>
    <x v="9"/>
    <x v="216"/>
    <x v="0"/>
    <n v="151"/>
    <n v="7"/>
    <n v="0.66100000000000003"/>
    <n v="0.05"/>
    <n v="22"/>
    <n v="7"/>
    <n v="0.32"/>
    <n v="0.1"/>
    <n v="7"/>
    <n v="0.85000000000000009"/>
    <n v="2.7917647058823523"/>
    <n v="12045"/>
    <n v="33626.805882352935"/>
    <n v="1.3340214165914077E-2"/>
    <n v="2.0143723390530255"/>
    <n v="4.6270000000000007"/>
    <n v="3"/>
  </r>
  <r>
    <s v="教培"/>
    <s v="素质教育"/>
    <x v="16"/>
    <x v="3"/>
    <s v="C语言培训"/>
    <x v="14"/>
    <x v="217"/>
    <x v="1"/>
    <n v="114"/>
    <n v="0"/>
    <n v="0.66100000000000003"/>
    <n v="0"/>
    <n v="26"/>
    <n v="0"/>
    <n v="0"/>
    <n v="0.1"/>
    <n v="2.6"/>
    <n v="0.85000000000000009"/>
    <n v="3.0588235294117645"/>
    <n v="12045"/>
    <n v="36843.529411764706"/>
    <n v="1.3340214165914077E-2"/>
    <n v="1.5207844149142047"/>
    <n v="1.5207844149142047"/>
    <n v="0"/>
  </r>
  <r>
    <s v="教培"/>
    <s v="素质教育"/>
    <x v="16"/>
    <x v="3"/>
    <s v="C语言培训"/>
    <x v="2"/>
    <x v="218"/>
    <x v="1"/>
    <n v="73"/>
    <n v="3"/>
    <n v="0.66100000000000003"/>
    <n v="0.04"/>
    <n v="14"/>
    <n v="3"/>
    <n v="0.21"/>
    <n v="0.1"/>
    <n v="3"/>
    <n v="0.85000000000000009"/>
    <n v="1.196470588235294"/>
    <n v="12045"/>
    <n v="14411.488235294115"/>
    <n v="1.3340214165914077E-2"/>
    <n v="0.97383563411172758"/>
    <n v="1.9830000000000001"/>
    <n v="0"/>
  </r>
  <r>
    <s v="教培"/>
    <s v="素质教育"/>
    <x v="16"/>
    <x v="3"/>
    <s v="C语言培训"/>
    <x v="4"/>
    <x v="219"/>
    <x v="1"/>
    <n v="24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32016513998193785"/>
    <n v="0.32016513998193785"/>
    <n v="0"/>
  </r>
  <r>
    <s v="教培"/>
    <s v="素质教育"/>
    <x v="16"/>
    <x v="3"/>
    <s v="C语言培训"/>
    <x v="16"/>
    <x v="220"/>
    <x v="1"/>
    <n v="107"/>
    <n v="2"/>
    <n v="0.66100000000000003"/>
    <n v="0.02"/>
    <n v="17"/>
    <n v="2"/>
    <n v="0.12"/>
    <n v="0.1"/>
    <n v="2"/>
    <n v="0.85000000000000009"/>
    <n v="0.79764705882352926"/>
    <n v="12045"/>
    <n v="9607.6588235294093"/>
    <n v="1.3340214165914077E-2"/>
    <n v="1.4274029157528063"/>
    <n v="1.3220000000000001"/>
    <n v="3"/>
  </r>
  <r>
    <s v="教培"/>
    <s v="素质教育"/>
    <x v="16"/>
    <x v="3"/>
    <s v="C语言培训"/>
    <x v="14"/>
    <x v="221"/>
    <x v="1"/>
    <n v="226"/>
    <n v="2"/>
    <n v="0.66100000000000003"/>
    <n v="0.01"/>
    <n v="57"/>
    <n v="2"/>
    <n v="0.04"/>
    <n v="0.1"/>
    <n v="5.7"/>
    <n v="0.85000000000000009"/>
    <n v="5.1505882352941175"/>
    <n v="12045"/>
    <n v="62038.835294117642"/>
    <n v="1.3340214165914077E-2"/>
    <n v="3.0148884014965813"/>
    <n v="2.3368884014965814"/>
    <n v="1"/>
  </r>
  <r>
    <s v="教培"/>
    <s v="素质教育"/>
    <x v="16"/>
    <x v="3"/>
    <s v="C语言培训"/>
    <x v="16"/>
    <x v="222"/>
    <x v="1"/>
    <n v="18"/>
    <n v="0"/>
    <n v="0.66100000000000003"/>
    <n v="0"/>
    <n v="0"/>
    <n v="0"/>
    <n v="0"/>
    <n v="0.1"/>
    <n v="0"/>
    <n v="0.85000000000000009"/>
    <n v="0"/>
    <n v="12045"/>
    <n v="0"/>
    <n v="1.3340214165914077E-2"/>
    <n v="0.24012385498645339"/>
    <n v="0.24012385498645339"/>
    <n v="0"/>
  </r>
  <r>
    <s v="教培"/>
    <s v="素质教育"/>
    <x v="16"/>
    <x v="3"/>
    <s v="C语言培训"/>
    <x v="31"/>
    <x v="223"/>
    <x v="1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31"/>
    <x v="224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31"/>
    <x v="225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0"/>
    <x v="226"/>
    <x v="0"/>
    <n v="68"/>
    <n v="5"/>
    <n v="0.66100000000000003"/>
    <n v="7.0000000000000007E-2"/>
    <n v="10"/>
    <n v="5"/>
    <n v="0.5"/>
    <n v="0.1"/>
    <n v="5"/>
    <n v="0.85000000000000009"/>
    <n v="1.9941176470588231"/>
    <n v="12045"/>
    <n v="24019.147058823524"/>
    <n v="1.3340214165914077E-2"/>
    <n v="0.90713456328215725"/>
    <n v="3.3050000000000002"/>
    <n v="7"/>
  </r>
  <r>
    <s v="教培"/>
    <s v="素质教育"/>
    <x v="16"/>
    <x v="3"/>
    <s v="C语言培训"/>
    <x v="31"/>
    <x v="227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4"/>
    <x v="228"/>
    <x v="1"/>
    <n v="92"/>
    <n v="1"/>
    <n v="0.66100000000000003"/>
    <n v="0.01"/>
    <n v="15"/>
    <n v="1"/>
    <n v="7.0000000000000007E-2"/>
    <n v="0.1"/>
    <n v="1.5"/>
    <n v="0.85000000000000009"/>
    <n v="0.98705882352941166"/>
    <n v="12045"/>
    <n v="11889.123529411763"/>
    <n v="1.3340214165914077E-2"/>
    <n v="1.2272997032640951"/>
    <n v="0.88829970326409513"/>
    <n v="0"/>
  </r>
  <r>
    <s v="教培"/>
    <s v="素质教育"/>
    <x v="16"/>
    <x v="3"/>
    <s v="C语言培训"/>
    <x v="10"/>
    <x v="229"/>
    <x v="0"/>
    <n v="21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8014449748419562"/>
    <n v="0.28014449748419562"/>
    <n v="0"/>
  </r>
  <r>
    <s v="教培"/>
    <s v="素质教育"/>
    <x v="16"/>
    <x v="3"/>
    <s v="C语言培训"/>
    <x v="10"/>
    <x v="230"/>
    <x v="0"/>
    <n v="35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4669074958069927"/>
    <n v="0.4669074958069927"/>
    <n v="0"/>
  </r>
  <r>
    <s v="教培"/>
    <s v="素质教育"/>
    <x v="16"/>
    <x v="3"/>
    <s v="C语言培训"/>
    <x v="2"/>
    <x v="231"/>
    <x v="1"/>
    <n v="78"/>
    <n v="4"/>
    <n v="0.66100000000000003"/>
    <n v="0.05"/>
    <n v="14"/>
    <n v="3"/>
    <n v="0.21"/>
    <n v="0.1"/>
    <n v="3"/>
    <n v="0.85000000000000009"/>
    <n v="1.196470588235294"/>
    <n v="12045"/>
    <n v="14411.488235294115"/>
    <n v="1.3340214165914077E-2"/>
    <n v="1.0405367049412981"/>
    <n v="2.6440000000000001"/>
    <n v="0"/>
  </r>
  <r>
    <s v="教培"/>
    <s v="素质教育"/>
    <x v="16"/>
    <x v="3"/>
    <s v="C语言培训"/>
    <x v="3"/>
    <x v="232"/>
    <x v="0"/>
    <n v="28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7352599664559416"/>
    <n v="0.37352599664559416"/>
    <n v="0"/>
  </r>
  <r>
    <s v="教培"/>
    <s v="素质教育"/>
    <x v="16"/>
    <x v="3"/>
    <s v="C语言培训"/>
    <x v="15"/>
    <x v="233"/>
    <x v="1"/>
    <n v="46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61364985163204755"/>
    <n v="0.61364985163204755"/>
    <n v="0"/>
  </r>
  <r>
    <s v="教培"/>
    <s v="素质教育"/>
    <x v="16"/>
    <x v="3"/>
    <s v="C语言培训"/>
    <x v="5"/>
    <x v="234"/>
    <x v="0"/>
    <n v="38"/>
    <n v="1"/>
    <n v="0.66100000000000003"/>
    <n v="0.03"/>
    <n v="8"/>
    <n v="1"/>
    <n v="0.13"/>
    <n v="0.1"/>
    <n v="1"/>
    <n v="0.85000000000000009"/>
    <n v="0.39882352941176463"/>
    <n v="12045"/>
    <n v="4803.8294117647047"/>
    <n v="1.3340214165914077E-2"/>
    <n v="0.50692813830473493"/>
    <n v="0.66100000000000003"/>
    <n v="1"/>
  </r>
  <r>
    <s v="教培"/>
    <s v="素质教育"/>
    <x v="16"/>
    <x v="3"/>
    <s v="C语言培训"/>
    <x v="18"/>
    <x v="235"/>
    <x v="0"/>
    <n v="42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56028899496839124"/>
    <n v="0.56028899496839124"/>
    <n v="0"/>
  </r>
  <r>
    <s v="教培"/>
    <s v="素质教育"/>
    <x v="16"/>
    <x v="3"/>
    <s v="C语言培训"/>
    <x v="18"/>
    <x v="236"/>
    <x v="0"/>
    <n v="17"/>
    <n v="0"/>
    <n v="0.66100000000000003"/>
    <n v="0"/>
    <n v="0"/>
    <n v="0"/>
    <n v="0"/>
    <n v="0.1"/>
    <n v="0"/>
    <n v="0.85000000000000009"/>
    <n v="0"/>
    <n v="12045"/>
    <n v="0"/>
    <n v="1.3340214165914077E-2"/>
    <n v="0.22678364082053931"/>
    <n v="0.22678364082053931"/>
    <n v="0"/>
  </r>
  <r>
    <s v="教培"/>
    <s v="素质教育"/>
    <x v="16"/>
    <x v="3"/>
    <s v="C语言培训"/>
    <x v="3"/>
    <x v="237"/>
    <x v="0"/>
    <n v="51"/>
    <n v="1"/>
    <n v="0.66100000000000003"/>
    <n v="0.02"/>
    <n v="2"/>
    <n v="1"/>
    <n v="0.5"/>
    <n v="0.1"/>
    <n v="1"/>
    <n v="0.85000000000000009"/>
    <n v="0.39882352941176463"/>
    <n v="12045"/>
    <n v="4803.8294117647047"/>
    <n v="1.3340214165914077E-2"/>
    <n v="0.68035092246161799"/>
    <n v="0.66100000000000003"/>
    <n v="1"/>
  </r>
  <r>
    <s v="教培"/>
    <s v="素质教育"/>
    <x v="16"/>
    <x v="3"/>
    <s v="C语言培训"/>
    <x v="10"/>
    <x v="238"/>
    <x v="0"/>
    <n v="35"/>
    <n v="1"/>
    <n v="0.66100000000000003"/>
    <n v="0.03"/>
    <n v="1"/>
    <n v="1"/>
    <n v="1"/>
    <n v="0.1"/>
    <n v="1"/>
    <n v="0.85000000000000009"/>
    <n v="0.39882352941176463"/>
    <n v="12045"/>
    <n v="4803.8294117647047"/>
    <n v="1.3340214165914077E-2"/>
    <n v="0.4669074958069927"/>
    <n v="0.66100000000000003"/>
    <n v="1"/>
  </r>
  <r>
    <s v="教培"/>
    <s v="素质教育"/>
    <x v="16"/>
    <x v="3"/>
    <s v="C语言培训"/>
    <x v="14"/>
    <x v="239"/>
    <x v="1"/>
    <n v="84"/>
    <n v="0"/>
    <n v="0.66100000000000003"/>
    <n v="0"/>
    <n v="9"/>
    <n v="0"/>
    <n v="0"/>
    <n v="0.1"/>
    <n v="0.9"/>
    <n v="0.85000000000000009"/>
    <n v="1.0588235294117647"/>
    <n v="12045"/>
    <n v="12753.529411764706"/>
    <n v="1.3340214165914077E-2"/>
    <n v="1.1205779899367825"/>
    <n v="1.1205779899367825"/>
    <n v="1"/>
  </r>
  <r>
    <s v="教培"/>
    <s v="素质教育"/>
    <x v="16"/>
    <x v="3"/>
    <s v="C语言培训"/>
    <x v="16"/>
    <x v="240"/>
    <x v="1"/>
    <n v="103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1.37404205908915"/>
    <n v="1.37404205908915"/>
    <n v="0"/>
  </r>
  <r>
    <s v="教培"/>
    <s v="素质教育"/>
    <x v="16"/>
    <x v="3"/>
    <s v="C语言培训"/>
    <x v="9"/>
    <x v="241"/>
    <x v="0"/>
    <n v="56"/>
    <n v="1"/>
    <n v="0.66100000000000003"/>
    <n v="0.02"/>
    <n v="0"/>
    <n v="0"/>
    <n v="0"/>
    <n v="0.1"/>
    <n v="0"/>
    <n v="0.85000000000000009"/>
    <n v="0"/>
    <n v="12045"/>
    <n v="0"/>
    <n v="1.3340214165914077E-2"/>
    <n v="0.74705199329118832"/>
    <n v="0.66100000000000003"/>
    <n v="0"/>
  </r>
  <r>
    <s v="教培"/>
    <s v="素质教育"/>
    <x v="16"/>
    <x v="3"/>
    <s v="C语言培训"/>
    <x v="14"/>
    <x v="242"/>
    <x v="1"/>
    <n v="233"/>
    <n v="3"/>
    <n v="0.66100000000000003"/>
    <n v="0.01"/>
    <n v="32"/>
    <n v="3"/>
    <n v="0.09"/>
    <n v="0.1"/>
    <n v="3.2"/>
    <n v="0.85000000000000009"/>
    <n v="1.4317647058823528"/>
    <n v="12045"/>
    <n v="17245.605882352938"/>
    <n v="1.3340214165914077E-2"/>
    <n v="3.1082699006579801"/>
    <n v="2.0912699006579802"/>
    <n v="2"/>
  </r>
  <r>
    <s v="教培"/>
    <s v="素质教育"/>
    <x v="16"/>
    <x v="3"/>
    <s v="C语言培训"/>
    <x v="6"/>
    <x v="243"/>
    <x v="0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3"/>
    <x v="244"/>
    <x v="0"/>
    <n v="18"/>
    <n v="0"/>
    <n v="0.66100000000000003"/>
    <n v="0"/>
    <n v="0"/>
    <n v="0"/>
    <n v="0"/>
    <n v="0.1"/>
    <n v="0"/>
    <n v="0.85000000000000009"/>
    <n v="0"/>
    <n v="12045"/>
    <n v="0"/>
    <n v="1.3340214165914077E-2"/>
    <n v="0.24012385498645339"/>
    <n v="0.24012385498645339"/>
    <n v="0"/>
  </r>
  <r>
    <s v="教培"/>
    <s v="素质教育"/>
    <x v="16"/>
    <x v="3"/>
    <s v="C语言培训"/>
    <x v="20"/>
    <x v="245"/>
    <x v="0"/>
    <n v="5"/>
    <n v="0"/>
    <n v="0.66100000000000003"/>
    <n v="0"/>
    <n v="0"/>
    <n v="0"/>
    <n v="0"/>
    <n v="0.1"/>
    <n v="0"/>
    <n v="0.85000000000000009"/>
    <n v="0"/>
    <n v="12045"/>
    <n v="0"/>
    <n v="1.3340214165914077E-2"/>
    <n v="6.6701070829570386E-2"/>
    <n v="6.6701070829570386E-2"/>
    <n v="0"/>
  </r>
  <r>
    <s v="教培"/>
    <s v="素质教育"/>
    <x v="16"/>
    <x v="3"/>
    <s v="C语言培训"/>
    <x v="32"/>
    <x v="246"/>
    <x v="2"/>
    <n v="35"/>
    <n v="0"/>
    <n v="0.66100000000000003"/>
    <n v="0"/>
    <n v="0"/>
    <n v="0"/>
    <n v="0"/>
    <n v="0.1"/>
    <n v="0"/>
    <n v="0.85000000000000009"/>
    <n v="0"/>
    <n v="12045"/>
    <n v="0"/>
    <n v="1.3340214165914077E-2"/>
    <n v="0.4669074958069927"/>
    <n v="0.4669074958069927"/>
    <n v="0"/>
  </r>
  <r>
    <s v="教培"/>
    <s v="素质教育"/>
    <x v="16"/>
    <x v="3"/>
    <s v="C语言培训"/>
    <x v="16"/>
    <x v="247"/>
    <x v="1"/>
    <n v="55"/>
    <n v="1"/>
    <n v="0.66100000000000003"/>
    <n v="0.02"/>
    <n v="14"/>
    <n v="1"/>
    <n v="7.0000000000000007E-2"/>
    <n v="0.1"/>
    <n v="1.4000000000000001"/>
    <n v="0.85000000000000009"/>
    <n v="0.86941176470588233"/>
    <n v="12045"/>
    <n v="10472.064705882352"/>
    <n v="1.3340214165914077E-2"/>
    <n v="0.7337117791252743"/>
    <n v="0.66100000000000003"/>
    <n v="0"/>
  </r>
  <r>
    <s v="教培"/>
    <s v="素质教育"/>
    <x v="16"/>
    <x v="3"/>
    <s v="C语言培训"/>
    <x v="14"/>
    <x v="248"/>
    <x v="1"/>
    <n v="169"/>
    <n v="4"/>
    <n v="0.66100000000000003"/>
    <n v="0.02"/>
    <n v="31"/>
    <n v="4"/>
    <n v="0.13"/>
    <n v="0.1"/>
    <n v="4"/>
    <n v="0.85000000000000009"/>
    <n v="1.5952941176470585"/>
    <n v="12045"/>
    <n v="19215.317647058819"/>
    <n v="1.3340214165914077E-2"/>
    <n v="2.2544961940394792"/>
    <n v="2.6440000000000001"/>
    <n v="3"/>
  </r>
  <r>
    <s v="教培"/>
    <s v="素质教育"/>
    <x v="16"/>
    <x v="3"/>
    <s v="C语言培训"/>
    <x v="16"/>
    <x v="249"/>
    <x v="1"/>
    <n v="44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5869694233002194"/>
    <n v="0.5869694233002194"/>
    <n v="0"/>
  </r>
  <r>
    <s v="教培"/>
    <s v="素质教育"/>
    <x v="16"/>
    <x v="3"/>
    <s v="C语言培训"/>
    <x v="19"/>
    <x v="250"/>
    <x v="1"/>
    <n v="45"/>
    <n v="0"/>
    <n v="0.66100000000000003"/>
    <n v="0"/>
    <n v="0"/>
    <n v="0"/>
    <n v="0"/>
    <n v="0.1"/>
    <n v="0"/>
    <n v="0.85000000000000009"/>
    <n v="0"/>
    <n v="12045"/>
    <n v="0"/>
    <n v="1.3340214165914077E-2"/>
    <n v="0.60030963746613342"/>
    <n v="0.60030963746613342"/>
    <n v="0"/>
  </r>
  <r>
    <s v="教培"/>
    <s v="素质教育"/>
    <x v="16"/>
    <x v="3"/>
    <s v="C语言培训"/>
    <x v="7"/>
    <x v="251"/>
    <x v="0"/>
    <n v="46"/>
    <n v="0"/>
    <n v="0.66100000000000003"/>
    <n v="0"/>
    <n v="0"/>
    <n v="0"/>
    <n v="0"/>
    <n v="0.1"/>
    <n v="0"/>
    <n v="0.85000000000000009"/>
    <n v="0"/>
    <n v="12045"/>
    <n v="0"/>
    <n v="1.3340214165914077E-2"/>
    <n v="0.61364985163204755"/>
    <n v="0.61364985163204755"/>
    <n v="0"/>
  </r>
  <r>
    <s v="教培"/>
    <s v="素质教育"/>
    <x v="16"/>
    <x v="3"/>
    <s v="C语言培训"/>
    <x v="31"/>
    <x v="252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2"/>
    <x v="253"/>
    <x v="0"/>
    <n v="11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14674235582505485"/>
    <n v="0.14674235582505485"/>
    <n v="0"/>
  </r>
  <r>
    <s v="教培"/>
    <s v="素质教育"/>
    <x v="16"/>
    <x v="3"/>
    <s v="C语言培训"/>
    <x v="3"/>
    <x v="254"/>
    <x v="0"/>
    <n v="124"/>
    <n v="5"/>
    <n v="0.66100000000000003"/>
    <n v="0.04"/>
    <n v="12"/>
    <n v="5"/>
    <n v="0.42"/>
    <n v="0.1"/>
    <n v="5"/>
    <n v="0.85000000000000009"/>
    <n v="1.9941176470588231"/>
    <n v="12045"/>
    <n v="24019.147058823524"/>
    <n v="1.3340214165914077E-2"/>
    <n v="1.6541865565733456"/>
    <n v="3.3050000000000002"/>
    <n v="11"/>
  </r>
  <r>
    <s v="教培"/>
    <s v="素质教育"/>
    <x v="16"/>
    <x v="3"/>
    <s v="C语言培训"/>
    <x v="20"/>
    <x v="255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0"/>
    <x v="256"/>
    <x v="0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22"/>
    <x v="257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4"/>
    <x v="258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9"/>
    <x v="259"/>
    <x v="1"/>
    <n v="20"/>
    <n v="0"/>
    <n v="0.66100000000000003"/>
    <n v="0"/>
    <n v="0"/>
    <n v="0"/>
    <n v="0"/>
    <n v="0.1"/>
    <n v="0"/>
    <n v="0.85000000000000009"/>
    <n v="0"/>
    <n v="12045"/>
    <n v="0"/>
    <n v="1.3340214165914077E-2"/>
    <n v="0.26680428331828154"/>
    <n v="0.26680428331828154"/>
    <n v="0"/>
  </r>
  <r>
    <s v="教培"/>
    <s v="素质教育"/>
    <x v="16"/>
    <x v="3"/>
    <s v="C语言培训"/>
    <x v="29"/>
    <x v="260"/>
    <x v="1"/>
    <n v="16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21344342665462523"/>
    <n v="0.21344342665462523"/>
    <n v="0"/>
  </r>
  <r>
    <s v="教培"/>
    <s v="素质教育"/>
    <x v="16"/>
    <x v="3"/>
    <s v="C语言培训"/>
    <x v="25"/>
    <x v="261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0"/>
    <x v="262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2"/>
    <x v="263"/>
    <x v="1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7"/>
    <x v="264"/>
    <x v="0"/>
    <n v="7"/>
    <n v="0"/>
    <n v="0.66100000000000003"/>
    <n v="0"/>
    <n v="0"/>
    <n v="0"/>
    <n v="0"/>
    <n v="0.1"/>
    <n v="0"/>
    <n v="0.85000000000000009"/>
    <n v="0"/>
    <n v="12045"/>
    <n v="0"/>
    <n v="1.3340214165914077E-2"/>
    <n v="9.338149916139854E-2"/>
    <n v="9.338149916139854E-2"/>
    <n v="0"/>
  </r>
  <r>
    <s v="教培"/>
    <s v="素质教育"/>
    <x v="16"/>
    <x v="3"/>
    <s v="C语言培训"/>
    <x v="18"/>
    <x v="265"/>
    <x v="0"/>
    <n v="29"/>
    <n v="0"/>
    <n v="0.66100000000000003"/>
    <n v="0"/>
    <n v="0"/>
    <n v="0"/>
    <n v="0"/>
    <n v="0.1"/>
    <n v="0"/>
    <n v="0.85000000000000009"/>
    <n v="0"/>
    <n v="12045"/>
    <n v="0"/>
    <n v="1.3340214165914077E-2"/>
    <n v="0.38686621081150824"/>
    <n v="0.38686621081150824"/>
    <n v="0"/>
  </r>
  <r>
    <s v="教培"/>
    <s v="素质教育"/>
    <x v="16"/>
    <x v="3"/>
    <s v="C语言培训"/>
    <x v="2"/>
    <x v="266"/>
    <x v="1"/>
    <n v="68"/>
    <n v="3"/>
    <n v="0.66100000000000003"/>
    <n v="0.04"/>
    <n v="5"/>
    <n v="2"/>
    <n v="0.4"/>
    <n v="0.1"/>
    <n v="2"/>
    <n v="0.85000000000000009"/>
    <n v="0.79764705882352926"/>
    <n v="12045"/>
    <n v="9607.6588235294093"/>
    <n v="1.3340214165914077E-2"/>
    <n v="0.90713456328215725"/>
    <n v="1.9830000000000001"/>
    <n v="3"/>
  </r>
  <r>
    <s v="教培"/>
    <s v="素质教育"/>
    <x v="16"/>
    <x v="3"/>
    <s v="C语言培训"/>
    <x v="13"/>
    <x v="267"/>
    <x v="1"/>
    <n v="48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6403302799638757"/>
    <n v="0.6403302799638757"/>
    <n v="0"/>
  </r>
  <r>
    <s v="教培"/>
    <s v="素质教育"/>
    <x v="16"/>
    <x v="3"/>
    <s v="C语言培训"/>
    <x v="4"/>
    <x v="268"/>
    <x v="1"/>
    <n v="21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0.28014449748419562"/>
    <n v="0.28014449748419562"/>
    <n v="0"/>
  </r>
  <r>
    <s v="教培"/>
    <s v="素质教育"/>
    <x v="16"/>
    <x v="3"/>
    <s v="C语言培训"/>
    <x v="21"/>
    <x v="269"/>
    <x v="1"/>
    <n v="5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6.6701070829570386E-2"/>
    <n v="6.6701070829570386E-2"/>
    <n v="0"/>
  </r>
  <r>
    <s v="教培"/>
    <s v="素质教育"/>
    <x v="16"/>
    <x v="3"/>
    <s v="C语言培训"/>
    <x v="26"/>
    <x v="270"/>
    <x v="1"/>
    <n v="207"/>
    <n v="8"/>
    <n v="0.66100000000000003"/>
    <n v="0.04"/>
    <n v="41"/>
    <n v="6"/>
    <n v="0.15"/>
    <n v="0.1"/>
    <n v="6"/>
    <n v="0.85000000000000009"/>
    <n v="2.3929411764705879"/>
    <n v="12045"/>
    <n v="28822.97647058823"/>
    <n v="1.3340214165914077E-2"/>
    <n v="2.7614243323442138"/>
    <n v="5.2880000000000003"/>
    <n v="4"/>
  </r>
  <r>
    <s v="教培"/>
    <s v="素质教育"/>
    <x v="16"/>
    <x v="3"/>
    <s v="C语言培训"/>
    <x v="25"/>
    <x v="271"/>
    <x v="1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6"/>
    <x v="272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6"/>
    <x v="273"/>
    <x v="1"/>
    <n v="55"/>
    <n v="1"/>
    <n v="0.66100000000000003"/>
    <n v="0.02"/>
    <n v="19"/>
    <n v="1"/>
    <n v="0.05"/>
    <n v="0.1"/>
    <n v="1.9000000000000001"/>
    <n v="0.85000000000000009"/>
    <n v="1.4576470588235293"/>
    <n v="12045"/>
    <n v="17557.358823529412"/>
    <n v="1.3340214165914077E-2"/>
    <n v="0.7337117791252743"/>
    <n v="0.66100000000000003"/>
    <n v="3"/>
  </r>
  <r>
    <s v="教培"/>
    <s v="素质教育"/>
    <x v="16"/>
    <x v="3"/>
    <s v="C语言培训"/>
    <x v="12"/>
    <x v="274"/>
    <x v="0"/>
    <n v="15"/>
    <n v="0"/>
    <n v="0.66100000000000003"/>
    <n v="0"/>
    <n v="0"/>
    <n v="0"/>
    <n v="0"/>
    <n v="0.1"/>
    <n v="0"/>
    <n v="0.85000000000000009"/>
    <n v="0"/>
    <n v="12045"/>
    <n v="0"/>
    <n v="1.3340214165914077E-2"/>
    <n v="0.20010321248871116"/>
    <n v="0.20010321248871116"/>
    <n v="0"/>
  </r>
  <r>
    <s v="教培"/>
    <s v="素质教育"/>
    <x v="16"/>
    <x v="3"/>
    <s v="C语言培训"/>
    <x v="5"/>
    <x v="275"/>
    <x v="0"/>
    <n v="51"/>
    <n v="5"/>
    <n v="0.66100000000000003"/>
    <n v="0.1"/>
    <n v="15"/>
    <n v="5"/>
    <n v="0.33"/>
    <n v="0.1"/>
    <n v="5"/>
    <n v="0.85000000000000009"/>
    <n v="1.9941176470588231"/>
    <n v="12045"/>
    <n v="24019.147058823524"/>
    <n v="1.3340214165914077E-2"/>
    <n v="0.68035092246161799"/>
    <n v="3.3050000000000002"/>
    <n v="3"/>
  </r>
  <r>
    <s v="教培"/>
    <s v="素质教育"/>
    <x v="16"/>
    <x v="3"/>
    <s v="C语言培训"/>
    <x v="19"/>
    <x v="276"/>
    <x v="1"/>
    <n v="49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65367049412978973"/>
    <n v="0.65367049412978973"/>
    <n v="0"/>
  </r>
  <r>
    <s v="教培"/>
    <s v="素质教育"/>
    <x v="16"/>
    <x v="3"/>
    <s v="C语言培训"/>
    <x v="4"/>
    <x v="277"/>
    <x v="1"/>
    <n v="66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88045413495032909"/>
    <n v="0.88045413495032909"/>
    <n v="0"/>
  </r>
  <r>
    <s v="教培"/>
    <s v="素质教育"/>
    <x v="16"/>
    <x v="3"/>
    <s v="C语言培训"/>
    <x v="14"/>
    <x v="278"/>
    <x v="1"/>
    <n v="119"/>
    <n v="0"/>
    <n v="0.66100000000000003"/>
    <n v="0"/>
    <n v="17"/>
    <n v="0"/>
    <n v="0"/>
    <n v="0.1"/>
    <n v="1.7000000000000002"/>
    <n v="0.85000000000000009"/>
    <n v="2"/>
    <n v="12045"/>
    <n v="24090"/>
    <n v="1.3340214165914077E-2"/>
    <n v="1.5874854857437752"/>
    <n v="1.5874854857437752"/>
    <n v="0"/>
  </r>
  <r>
    <s v="教培"/>
    <s v="素质教育"/>
    <x v="16"/>
    <x v="3"/>
    <s v="C语言培训"/>
    <x v="3"/>
    <x v="279"/>
    <x v="0"/>
    <n v="24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32016513998193785"/>
    <n v="0.32016513998193785"/>
    <n v="0"/>
  </r>
  <r>
    <s v="教培"/>
    <s v="素质教育"/>
    <x v="16"/>
    <x v="3"/>
    <s v="C语言培训"/>
    <x v="25"/>
    <x v="280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4"/>
    <x v="281"/>
    <x v="1"/>
    <n v="13"/>
    <n v="0"/>
    <n v="0.66100000000000003"/>
    <n v="0"/>
    <n v="0"/>
    <n v="0"/>
    <n v="0"/>
    <n v="0.1"/>
    <n v="0"/>
    <n v="0.85000000000000009"/>
    <n v="0"/>
    <n v="12045"/>
    <n v="0"/>
    <n v="1.3340214165914077E-2"/>
    <n v="0.173422784156883"/>
    <n v="0.173422784156883"/>
    <n v="0"/>
  </r>
  <r>
    <s v="教培"/>
    <s v="素质教育"/>
    <x v="16"/>
    <x v="3"/>
    <s v="C语言培训"/>
    <x v="5"/>
    <x v="282"/>
    <x v="0"/>
    <n v="6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8.0041284995484463E-2"/>
    <n v="8.0041284995484463E-2"/>
    <n v="0"/>
  </r>
  <r>
    <s v="教培"/>
    <s v="素质教育"/>
    <x v="16"/>
    <x v="3"/>
    <s v="C语言培训"/>
    <x v="10"/>
    <x v="283"/>
    <x v="0"/>
    <n v="79"/>
    <n v="4"/>
    <n v="0.66100000000000003"/>
    <n v="0.05"/>
    <n v="13"/>
    <n v="4"/>
    <n v="0.31"/>
    <n v="0.1"/>
    <n v="4"/>
    <n v="0.85000000000000009"/>
    <n v="1.5952941176470585"/>
    <n v="12045"/>
    <n v="19215.317647058819"/>
    <n v="1.3340214165914077E-2"/>
    <n v="1.0538769191072122"/>
    <n v="2.6440000000000001"/>
    <n v="0"/>
  </r>
  <r>
    <s v="教培"/>
    <s v="素质教育"/>
    <x v="16"/>
    <x v="3"/>
    <s v="C语言培训"/>
    <x v="3"/>
    <x v="284"/>
    <x v="0"/>
    <n v="24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2016513998193785"/>
    <n v="0.32016513998193785"/>
    <n v="0"/>
  </r>
  <r>
    <s v="教培"/>
    <s v="素质教育"/>
    <x v="16"/>
    <x v="3"/>
    <s v="C语言培训"/>
    <x v="6"/>
    <x v="285"/>
    <x v="0"/>
    <n v="40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53360856663656309"/>
    <n v="0.53360856663656309"/>
    <n v="0"/>
  </r>
  <r>
    <s v="教培"/>
    <s v="素质教育"/>
    <x v="16"/>
    <x v="3"/>
    <s v="C语言培训"/>
    <x v="6"/>
    <x v="286"/>
    <x v="0"/>
    <n v="24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2016513998193785"/>
    <n v="0.32016513998193785"/>
    <n v="0"/>
  </r>
  <r>
    <s v="教培"/>
    <s v="素质教育"/>
    <x v="16"/>
    <x v="3"/>
    <s v="C语言培训"/>
    <x v="9"/>
    <x v="287"/>
    <x v="0"/>
    <n v="45"/>
    <n v="4"/>
    <n v="0.66100000000000003"/>
    <n v="0.09"/>
    <n v="4"/>
    <n v="4"/>
    <n v="1"/>
    <n v="0.1"/>
    <n v="4"/>
    <n v="0.85000000000000009"/>
    <n v="1.5952941176470585"/>
    <n v="12045"/>
    <n v="19215.317647058819"/>
    <n v="1.3340214165914077E-2"/>
    <n v="0.60030963746613342"/>
    <n v="2.6440000000000001"/>
    <n v="3"/>
  </r>
  <r>
    <s v="教培"/>
    <s v="素质教育"/>
    <x v="16"/>
    <x v="3"/>
    <s v="C语言培训"/>
    <x v="14"/>
    <x v="288"/>
    <x v="1"/>
    <n v="175"/>
    <n v="0"/>
    <n v="0.66100000000000003"/>
    <n v="0"/>
    <n v="14"/>
    <n v="0"/>
    <n v="0"/>
    <n v="0.1"/>
    <n v="1.4000000000000001"/>
    <n v="0.85000000000000009"/>
    <n v="1.6470588235294117"/>
    <n v="12045"/>
    <n v="19838.823529411762"/>
    <n v="1.3340214165914077E-2"/>
    <n v="2.3345374790349633"/>
    <n v="2.3345374790349633"/>
    <n v="0"/>
  </r>
  <r>
    <s v="教培"/>
    <s v="素质教育"/>
    <x v="16"/>
    <x v="3"/>
    <s v="C语言培训"/>
    <x v="8"/>
    <x v="289"/>
    <x v="0"/>
    <n v="17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2678364082053931"/>
    <n v="0.22678364082053931"/>
    <n v="0"/>
  </r>
  <r>
    <s v="教培"/>
    <s v="素质教育"/>
    <x v="16"/>
    <x v="3"/>
    <s v="C语言培训"/>
    <x v="13"/>
    <x v="290"/>
    <x v="1"/>
    <n v="80"/>
    <n v="1"/>
    <n v="0.66100000000000003"/>
    <n v="0.01"/>
    <n v="2"/>
    <n v="0"/>
    <n v="0"/>
    <n v="0.1"/>
    <n v="0.2"/>
    <n v="0.85000000000000009"/>
    <n v="0.23529411764705882"/>
    <n v="12045"/>
    <n v="2834.1176470588234"/>
    <n v="1.3340214165914077E-2"/>
    <n v="1.0672171332731262"/>
    <n v="0.7282171332731262"/>
    <n v="0"/>
  </r>
  <r>
    <s v="教培"/>
    <s v="素质教育"/>
    <x v="16"/>
    <x v="3"/>
    <s v="C语言培训"/>
    <x v="13"/>
    <x v="291"/>
    <x v="1"/>
    <n v="57"/>
    <n v="0"/>
    <n v="0.66100000000000003"/>
    <n v="0"/>
    <n v="9"/>
    <n v="0"/>
    <n v="0"/>
    <n v="0.1"/>
    <n v="0.9"/>
    <n v="0.85000000000000009"/>
    <n v="1.0588235294117647"/>
    <n v="12045"/>
    <n v="12753.529411764706"/>
    <n v="1.3340214165914077E-2"/>
    <n v="0.76039220745710234"/>
    <n v="0.76039220745710234"/>
    <n v="0"/>
  </r>
  <r>
    <s v="教培"/>
    <s v="素质教育"/>
    <x v="16"/>
    <x v="3"/>
    <s v="C语言培训"/>
    <x v="10"/>
    <x v="292"/>
    <x v="0"/>
    <n v="40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53360856663656309"/>
    <n v="0.53360856663656309"/>
    <n v="0"/>
  </r>
  <r>
    <s v="教培"/>
    <s v="素质教育"/>
    <x v="16"/>
    <x v="3"/>
    <s v="C语言培训"/>
    <x v="26"/>
    <x v="293"/>
    <x v="1"/>
    <n v="51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0.68035092246161799"/>
    <n v="0.68035092246161799"/>
    <n v="0"/>
  </r>
  <r>
    <s v="教培"/>
    <s v="素质教育"/>
    <x v="16"/>
    <x v="3"/>
    <s v="C语言培训"/>
    <x v="18"/>
    <x v="294"/>
    <x v="0"/>
    <n v="79"/>
    <n v="0"/>
    <n v="0.66100000000000003"/>
    <n v="0"/>
    <n v="16"/>
    <n v="0"/>
    <n v="0"/>
    <n v="0.1"/>
    <n v="1.6"/>
    <n v="0.85000000000000009"/>
    <n v="1.8823529411764706"/>
    <n v="12045"/>
    <n v="22672.941176470587"/>
    <n v="1.3340214165914077E-2"/>
    <n v="1.0538769191072122"/>
    <n v="1.0538769191072122"/>
    <n v="0"/>
  </r>
  <r>
    <s v="教培"/>
    <s v="素质教育"/>
    <x v="16"/>
    <x v="3"/>
    <s v="C语言培训"/>
    <x v="5"/>
    <x v="295"/>
    <x v="0"/>
    <n v="31"/>
    <n v="0"/>
    <n v="0.66100000000000003"/>
    <n v="0"/>
    <n v="2"/>
    <n v="0"/>
    <n v="0"/>
    <n v="0.1"/>
    <n v="0.2"/>
    <n v="0.85000000000000009"/>
    <n v="0.23529411764705882"/>
    <n v="12045"/>
    <n v="2834.1176470588234"/>
    <n v="1.3340214165914077E-2"/>
    <n v="0.41354663914333639"/>
    <n v="0.41354663914333639"/>
    <n v="1"/>
  </r>
  <r>
    <s v="教培"/>
    <s v="素质教育"/>
    <x v="16"/>
    <x v="3"/>
    <s v="C语言培训"/>
    <x v="6"/>
    <x v="296"/>
    <x v="0"/>
    <n v="99"/>
    <n v="0"/>
    <n v="0.66100000000000003"/>
    <n v="0"/>
    <n v="10"/>
    <n v="0"/>
    <n v="0"/>
    <n v="0.1"/>
    <n v="1"/>
    <n v="0.85000000000000009"/>
    <n v="1.1764705882352939"/>
    <n v="12045"/>
    <n v="14170.588235294115"/>
    <n v="1.3340214165914077E-2"/>
    <n v="1.3206812024254937"/>
    <n v="1.3206812024254937"/>
    <n v="0"/>
  </r>
  <r>
    <s v="教培"/>
    <s v="素质教育"/>
    <x v="16"/>
    <x v="3"/>
    <s v="C语言培训"/>
    <x v="12"/>
    <x v="297"/>
    <x v="0"/>
    <n v="12"/>
    <n v="0"/>
    <n v="0.66100000000000003"/>
    <n v="0"/>
    <n v="0"/>
    <n v="0"/>
    <n v="0"/>
    <n v="0.1"/>
    <n v="0"/>
    <n v="0.85000000000000009"/>
    <n v="0"/>
    <n v="12045"/>
    <n v="0"/>
    <n v="1.3340214165914077E-2"/>
    <n v="0.16008256999096893"/>
    <n v="0.16008256999096893"/>
    <n v="0"/>
  </r>
  <r>
    <s v="教培"/>
    <s v="素质教育"/>
    <x v="16"/>
    <x v="3"/>
    <s v="C语言培训"/>
    <x v="31"/>
    <x v="298"/>
    <x v="1"/>
    <n v="10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13340214165914077"/>
    <n v="0.13340214165914077"/>
    <n v="0"/>
  </r>
  <r>
    <s v="教培"/>
    <s v="素质教育"/>
    <x v="16"/>
    <x v="3"/>
    <s v="C语言培训"/>
    <x v="16"/>
    <x v="299"/>
    <x v="1"/>
    <n v="123"/>
    <n v="0"/>
    <n v="0.66100000000000003"/>
    <n v="0"/>
    <n v="11"/>
    <n v="0"/>
    <n v="0"/>
    <n v="0.1"/>
    <n v="1.1000000000000001"/>
    <n v="0.85000000000000009"/>
    <n v="1.2941176470588236"/>
    <n v="12045"/>
    <n v="15587.64705882353"/>
    <n v="1.3340214165914077E-2"/>
    <n v="1.6408463424074315"/>
    <n v="1.6408463424074315"/>
    <n v="0"/>
  </r>
  <r>
    <s v="教培"/>
    <s v="素质教育"/>
    <x v="16"/>
    <x v="3"/>
    <s v="C语言培训"/>
    <x v="7"/>
    <x v="300"/>
    <x v="0"/>
    <n v="13"/>
    <n v="0"/>
    <n v="0.66100000000000003"/>
    <n v="0"/>
    <n v="0"/>
    <n v="0"/>
    <n v="0"/>
    <n v="0.1"/>
    <n v="0"/>
    <n v="0.85000000000000009"/>
    <n v="0"/>
    <n v="12045"/>
    <n v="0"/>
    <n v="1.3340214165914077E-2"/>
    <n v="0.173422784156883"/>
    <n v="0.173422784156883"/>
    <n v="0"/>
  </r>
  <r>
    <s v="教培"/>
    <s v="素质教育"/>
    <x v="16"/>
    <x v="3"/>
    <s v="C语言培训"/>
    <x v="27"/>
    <x v="301"/>
    <x v="1"/>
    <n v="111"/>
    <n v="4"/>
    <n v="0.66100000000000003"/>
    <n v="0.04"/>
    <n v="29"/>
    <n v="3"/>
    <n v="0.1"/>
    <n v="0.1"/>
    <n v="3"/>
    <n v="0.85000000000000009"/>
    <n v="1.196470588235294"/>
    <n v="12045"/>
    <n v="14411.488235294115"/>
    <n v="1.3340214165914077E-2"/>
    <n v="1.4807637724164626"/>
    <n v="2.6440000000000001"/>
    <n v="13"/>
  </r>
  <r>
    <s v="教培"/>
    <s v="素质教育"/>
    <x v="16"/>
    <x v="3"/>
    <s v="C语言培训"/>
    <x v="7"/>
    <x v="302"/>
    <x v="0"/>
    <n v="14"/>
    <n v="0"/>
    <n v="0.66100000000000003"/>
    <n v="0"/>
    <n v="0"/>
    <n v="0"/>
    <n v="0"/>
    <n v="0.1"/>
    <n v="0"/>
    <n v="0.85000000000000009"/>
    <n v="0"/>
    <n v="12045"/>
    <n v="0"/>
    <n v="1.3340214165914077E-2"/>
    <n v="0.18676299832279708"/>
    <n v="0.18676299832279708"/>
    <n v="0"/>
  </r>
  <r>
    <s v="教培"/>
    <s v="素质教育"/>
    <x v="16"/>
    <x v="3"/>
    <s v="C语言培训"/>
    <x v="4"/>
    <x v="303"/>
    <x v="1"/>
    <n v="11"/>
    <n v="0"/>
    <n v="0.66100000000000003"/>
    <n v="0"/>
    <n v="0"/>
    <n v="0"/>
    <n v="0"/>
    <n v="0.1"/>
    <n v="0"/>
    <n v="0.85000000000000009"/>
    <n v="0"/>
    <n v="12045"/>
    <n v="0"/>
    <n v="1.3340214165914077E-2"/>
    <n v="0.14674235582505485"/>
    <n v="0.14674235582505485"/>
    <n v="0"/>
  </r>
  <r>
    <s v="教培"/>
    <s v="素质教育"/>
    <x v="16"/>
    <x v="3"/>
    <s v="C语言培训"/>
    <x v="8"/>
    <x v="304"/>
    <x v="0"/>
    <n v="55"/>
    <n v="2"/>
    <n v="0.66100000000000003"/>
    <n v="0.04"/>
    <n v="5"/>
    <n v="2"/>
    <n v="0.4"/>
    <n v="0.1"/>
    <n v="2"/>
    <n v="0.85000000000000009"/>
    <n v="0.79764705882352926"/>
    <n v="12045"/>
    <n v="9607.6588235294093"/>
    <n v="1.3340214165914077E-2"/>
    <n v="0.7337117791252743"/>
    <n v="1.3220000000000001"/>
    <n v="2"/>
  </r>
  <r>
    <s v="教培"/>
    <s v="素质教育"/>
    <x v="16"/>
    <x v="3"/>
    <s v="C语言培训"/>
    <x v="24"/>
    <x v="305"/>
    <x v="1"/>
    <n v="62"/>
    <n v="0"/>
    <n v="0.66100000000000003"/>
    <n v="0"/>
    <n v="21"/>
    <n v="0"/>
    <n v="0"/>
    <n v="0.1"/>
    <n v="2.1"/>
    <n v="0.85000000000000009"/>
    <n v="2.4705882352941173"/>
    <n v="12045"/>
    <n v="29758.235294117643"/>
    <n v="1.3340214165914077E-2"/>
    <n v="0.82709327828667278"/>
    <n v="0.82709327828667278"/>
    <n v="0"/>
  </r>
  <r>
    <s v="教培"/>
    <s v="素质教育"/>
    <x v="16"/>
    <x v="3"/>
    <s v="C语言培训"/>
    <x v="29"/>
    <x v="306"/>
    <x v="1"/>
    <n v="8"/>
    <n v="0"/>
    <n v="0.66100000000000003"/>
    <n v="0"/>
    <n v="0"/>
    <n v="0"/>
    <n v="0"/>
    <n v="0.1"/>
    <n v="0"/>
    <n v="0.85000000000000009"/>
    <n v="0"/>
    <n v="12045"/>
    <n v="0"/>
    <n v="1.3340214165914077E-2"/>
    <n v="0.10672171332731262"/>
    <n v="0.10672171332731262"/>
    <n v="0"/>
  </r>
  <r>
    <s v="教培"/>
    <s v="素质教育"/>
    <x v="16"/>
    <x v="3"/>
    <s v="C语言培训"/>
    <x v="13"/>
    <x v="307"/>
    <x v="1"/>
    <n v="46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61364985163204755"/>
    <n v="0.61364985163204755"/>
    <n v="0"/>
  </r>
  <r>
    <s v="教培"/>
    <s v="素质教育"/>
    <x v="16"/>
    <x v="3"/>
    <s v="C语言培训"/>
    <x v="4"/>
    <x v="308"/>
    <x v="1"/>
    <n v="20"/>
    <n v="0"/>
    <n v="0.66100000000000003"/>
    <n v="0"/>
    <n v="0"/>
    <n v="0"/>
    <n v="0"/>
    <n v="0.1"/>
    <n v="0"/>
    <n v="0.85000000000000009"/>
    <n v="0"/>
    <n v="12045"/>
    <n v="0"/>
    <n v="1.3340214165914077E-2"/>
    <n v="0.26680428331828154"/>
    <n v="0.26680428331828154"/>
    <n v="0"/>
  </r>
  <r>
    <s v="教培"/>
    <s v="素质教育"/>
    <x v="16"/>
    <x v="3"/>
    <s v="C语言培训"/>
    <x v="23"/>
    <x v="309"/>
    <x v="1"/>
    <n v="95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1.2673203457618374"/>
    <n v="1.2673203457618374"/>
    <n v="0"/>
  </r>
  <r>
    <s v="教培"/>
    <s v="素质教育"/>
    <x v="16"/>
    <x v="3"/>
    <s v="C语言培训"/>
    <x v="2"/>
    <x v="310"/>
    <x v="1"/>
    <n v="70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9338149916139854"/>
    <n v="0.9338149916139854"/>
    <n v="0"/>
  </r>
  <r>
    <s v="教培"/>
    <s v="素质教育"/>
    <x v="16"/>
    <x v="3"/>
    <s v="C语言培训"/>
    <x v="12"/>
    <x v="311"/>
    <x v="0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9"/>
    <x v="312"/>
    <x v="1"/>
    <n v="34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45356728164107862"/>
    <n v="0.45356728164107862"/>
    <n v="0"/>
  </r>
  <r>
    <s v="教培"/>
    <s v="素质教育"/>
    <x v="16"/>
    <x v="3"/>
    <s v="C语言培训"/>
    <x v="24"/>
    <x v="313"/>
    <x v="1"/>
    <n v="38"/>
    <n v="0"/>
    <n v="0.66100000000000003"/>
    <n v="0"/>
    <n v="9"/>
    <n v="0"/>
    <n v="0"/>
    <n v="0.1"/>
    <n v="0.9"/>
    <n v="0.85000000000000009"/>
    <n v="1.0588235294117647"/>
    <n v="12045"/>
    <n v="12753.529411764706"/>
    <n v="1.3340214165914077E-2"/>
    <n v="0.50692813830473493"/>
    <n v="0.50692813830473493"/>
    <n v="0"/>
  </r>
  <r>
    <s v="教培"/>
    <s v="素质教育"/>
    <x v="16"/>
    <x v="3"/>
    <s v="C语言培训"/>
    <x v="4"/>
    <x v="314"/>
    <x v="1"/>
    <n v="15"/>
    <n v="0"/>
    <n v="0.66100000000000003"/>
    <n v="0"/>
    <n v="0"/>
    <n v="0"/>
    <n v="0"/>
    <n v="0.1"/>
    <n v="0"/>
    <n v="0.85000000000000009"/>
    <n v="0"/>
    <n v="12045"/>
    <n v="0"/>
    <n v="1.3340214165914077E-2"/>
    <n v="0.20010321248871116"/>
    <n v="0.20010321248871116"/>
    <n v="0"/>
  </r>
  <r>
    <s v="教培"/>
    <s v="素质教育"/>
    <x v="16"/>
    <x v="3"/>
    <s v="C语言培训"/>
    <x v="27"/>
    <x v="315"/>
    <x v="1"/>
    <n v="50"/>
    <n v="1"/>
    <n v="0.66100000000000003"/>
    <n v="0.02"/>
    <n v="4"/>
    <n v="1"/>
    <n v="0.25"/>
    <n v="0.1"/>
    <n v="1"/>
    <n v="0.85000000000000009"/>
    <n v="0.39882352941176463"/>
    <n v="12045"/>
    <n v="4803.8294117647047"/>
    <n v="1.3340214165914077E-2"/>
    <n v="0.66701070829570386"/>
    <n v="0.66100000000000003"/>
    <n v="0"/>
  </r>
  <r>
    <s v="教培"/>
    <s v="素质教育"/>
    <x v="16"/>
    <x v="3"/>
    <s v="C语言培训"/>
    <x v="26"/>
    <x v="316"/>
    <x v="1"/>
    <n v="78"/>
    <n v="0"/>
    <n v="0.66100000000000003"/>
    <n v="0"/>
    <n v="14"/>
    <n v="0"/>
    <n v="0"/>
    <n v="0.1"/>
    <n v="1.4000000000000001"/>
    <n v="0.85000000000000009"/>
    <n v="1.6470588235294117"/>
    <n v="12045"/>
    <n v="19838.823529411762"/>
    <n v="1.3340214165914077E-2"/>
    <n v="1.0405367049412981"/>
    <n v="1.0405367049412981"/>
    <n v="1"/>
  </r>
  <r>
    <s v="教培"/>
    <s v="素质教育"/>
    <x v="16"/>
    <x v="3"/>
    <s v="C语言培训"/>
    <x v="30"/>
    <x v="317"/>
    <x v="2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6"/>
    <x v="318"/>
    <x v="1"/>
    <n v="77"/>
    <n v="1"/>
    <n v="0.66100000000000003"/>
    <n v="0.01"/>
    <n v="15"/>
    <n v="1"/>
    <n v="7.0000000000000007E-2"/>
    <n v="0.1"/>
    <n v="1.5"/>
    <n v="0.85000000000000009"/>
    <n v="0.98705882352941166"/>
    <n v="12045"/>
    <n v="11889.123529411763"/>
    <n v="1.3340214165914077E-2"/>
    <n v="1.0271964907753839"/>
    <n v="0.68819649077538392"/>
    <n v="1"/>
  </r>
  <r>
    <s v="教培"/>
    <s v="素质教育"/>
    <x v="16"/>
    <x v="3"/>
    <s v="C语言培训"/>
    <x v="18"/>
    <x v="319"/>
    <x v="0"/>
    <n v="48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6403302799638757"/>
    <n v="0.6403302799638757"/>
    <n v="0"/>
  </r>
  <r>
    <s v="教培"/>
    <s v="素质教育"/>
    <x v="16"/>
    <x v="3"/>
    <s v="C语言培训"/>
    <x v="18"/>
    <x v="320"/>
    <x v="0"/>
    <n v="27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36018578247968008"/>
    <n v="0.36018578247968008"/>
    <n v="1"/>
  </r>
  <r>
    <s v="教培"/>
    <s v="素质教育"/>
    <x v="16"/>
    <x v="3"/>
    <s v="C语言培训"/>
    <x v="24"/>
    <x v="321"/>
    <x v="1"/>
    <n v="30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40020642497742231"/>
    <n v="0.40020642497742231"/>
    <n v="0"/>
  </r>
  <r>
    <s v="教培"/>
    <s v="素质教育"/>
    <x v="16"/>
    <x v="3"/>
    <s v="C语言培训"/>
    <x v="6"/>
    <x v="322"/>
    <x v="0"/>
    <n v="19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5346406915236747"/>
    <n v="0.25346406915236747"/>
    <n v="0"/>
  </r>
  <r>
    <s v="教培"/>
    <s v="素质教育"/>
    <x v="16"/>
    <x v="3"/>
    <s v="C语言培训"/>
    <x v="22"/>
    <x v="323"/>
    <x v="1"/>
    <n v="11"/>
    <n v="0"/>
    <n v="0.66100000000000003"/>
    <n v="0"/>
    <n v="0"/>
    <n v="0"/>
    <n v="0"/>
    <n v="0.1"/>
    <n v="0"/>
    <n v="0.85000000000000009"/>
    <n v="0"/>
    <n v="12045"/>
    <n v="0"/>
    <n v="1.3340214165914077E-2"/>
    <n v="0.14674235582505485"/>
    <n v="0.14674235582505485"/>
    <n v="0"/>
  </r>
  <r>
    <s v="教培"/>
    <s v="素质教育"/>
    <x v="16"/>
    <x v="3"/>
    <s v="C语言培训"/>
    <x v="5"/>
    <x v="324"/>
    <x v="0"/>
    <n v="123"/>
    <n v="5"/>
    <n v="0.66100000000000003"/>
    <n v="0.04"/>
    <n v="44"/>
    <n v="5"/>
    <n v="0.11"/>
    <n v="0.1"/>
    <n v="5"/>
    <n v="0.85000000000000009"/>
    <n v="1.9941176470588231"/>
    <n v="12045"/>
    <n v="24019.147058823524"/>
    <n v="1.3340214165914077E-2"/>
    <n v="1.6408463424074315"/>
    <n v="3.3050000000000002"/>
    <n v="2"/>
  </r>
  <r>
    <s v="教培"/>
    <s v="素质教育"/>
    <x v="16"/>
    <x v="3"/>
    <s v="C语言培训"/>
    <x v="22"/>
    <x v="325"/>
    <x v="1"/>
    <n v="5"/>
    <n v="0"/>
    <n v="0.66100000000000003"/>
    <n v="0"/>
    <n v="0"/>
    <n v="0"/>
    <n v="0"/>
    <n v="0.1"/>
    <n v="0"/>
    <n v="0.85000000000000009"/>
    <n v="0"/>
    <n v="12045"/>
    <n v="0"/>
    <n v="1.3340214165914077E-2"/>
    <n v="6.6701070829570386E-2"/>
    <n v="6.6701070829570386E-2"/>
    <n v="0"/>
  </r>
  <r>
    <s v="教培"/>
    <s v="素质教育"/>
    <x v="16"/>
    <x v="3"/>
    <s v="C语言培训"/>
    <x v="7"/>
    <x v="326"/>
    <x v="0"/>
    <n v="18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4012385498645339"/>
    <n v="0.24012385498645339"/>
    <n v="0"/>
  </r>
  <r>
    <s v="教培"/>
    <s v="素质教育"/>
    <x v="16"/>
    <x v="3"/>
    <s v="C语言培训"/>
    <x v="13"/>
    <x v="327"/>
    <x v="1"/>
    <n v="50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66701070829570386"/>
    <n v="0.66701070829570386"/>
    <n v="0"/>
  </r>
  <r>
    <s v="教培"/>
    <s v="素质教育"/>
    <x v="16"/>
    <x v="3"/>
    <s v="C语言培训"/>
    <x v="25"/>
    <x v="328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7"/>
    <x v="329"/>
    <x v="1"/>
    <n v="17"/>
    <n v="0"/>
    <n v="0.66100000000000003"/>
    <n v="0"/>
    <n v="0"/>
    <n v="0"/>
    <n v="0"/>
    <n v="0.1"/>
    <n v="0"/>
    <n v="0.85000000000000009"/>
    <n v="0"/>
    <n v="12045"/>
    <n v="0"/>
    <n v="1.3340214165914077E-2"/>
    <n v="0.22678364082053931"/>
    <n v="0.22678364082053931"/>
    <n v="0"/>
  </r>
  <r>
    <s v="教培"/>
    <s v="素质教育"/>
    <x v="16"/>
    <x v="3"/>
    <s v="C语言培训"/>
    <x v="15"/>
    <x v="330"/>
    <x v="1"/>
    <n v="4"/>
    <n v="0"/>
    <n v="0.66100000000000003"/>
    <n v="0"/>
    <n v="0"/>
    <n v="0"/>
    <n v="0"/>
    <n v="0.1"/>
    <n v="0"/>
    <n v="0.85000000000000009"/>
    <n v="0"/>
    <n v="12045"/>
    <n v="0"/>
    <n v="1.3340214165914077E-2"/>
    <n v="5.3360856663656309E-2"/>
    <n v="5.3360856663656309E-2"/>
    <n v="0"/>
  </r>
  <r>
    <s v="教培"/>
    <s v="素质教育"/>
    <x v="16"/>
    <x v="3"/>
    <s v="C语言培训"/>
    <x v="10"/>
    <x v="331"/>
    <x v="0"/>
    <n v="22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934847116501097"/>
    <n v="0.2934847116501097"/>
    <n v="0"/>
  </r>
  <r>
    <s v="教培"/>
    <s v="素质教育"/>
    <x v="16"/>
    <x v="3"/>
    <s v="C语言培训"/>
    <x v="21"/>
    <x v="332"/>
    <x v="1"/>
    <n v="61"/>
    <n v="1"/>
    <n v="0.66100000000000003"/>
    <n v="0.02"/>
    <n v="13"/>
    <n v="1"/>
    <n v="0.08"/>
    <n v="0.1"/>
    <n v="1.3"/>
    <n v="0.85000000000000009"/>
    <n v="0.75176470588235289"/>
    <n v="12045"/>
    <n v="9055.0058823529398"/>
    <n v="1.3340214165914077E-2"/>
    <n v="0.81375306412075865"/>
    <n v="0.66100000000000003"/>
    <n v="0"/>
  </r>
  <r>
    <s v="教培"/>
    <s v="素质教育"/>
    <x v="16"/>
    <x v="3"/>
    <s v="C语言培训"/>
    <x v="24"/>
    <x v="333"/>
    <x v="1"/>
    <n v="13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173422784156883"/>
    <n v="0.173422784156883"/>
    <n v="0"/>
  </r>
  <r>
    <s v="教培"/>
    <s v="素质教育"/>
    <x v="16"/>
    <x v="3"/>
    <s v="C语言培训"/>
    <x v="13"/>
    <x v="334"/>
    <x v="1"/>
    <n v="62"/>
    <n v="0"/>
    <n v="0.66100000000000003"/>
    <n v="0"/>
    <n v="14"/>
    <n v="0"/>
    <n v="0"/>
    <n v="0.1"/>
    <n v="1.4000000000000001"/>
    <n v="0.85000000000000009"/>
    <n v="1.6470588235294117"/>
    <n v="12045"/>
    <n v="19838.823529411762"/>
    <n v="1.3340214165914077E-2"/>
    <n v="0.82709327828667278"/>
    <n v="0.82709327828667278"/>
    <n v="1"/>
  </r>
  <r>
    <s v="教培"/>
    <s v="素质教育"/>
    <x v="16"/>
    <x v="3"/>
    <s v="C语言培训"/>
    <x v="2"/>
    <x v="335"/>
    <x v="1"/>
    <n v="54"/>
    <n v="3"/>
    <n v="0.66100000000000003"/>
    <n v="0.06"/>
    <n v="7"/>
    <n v="3"/>
    <n v="0.43"/>
    <n v="0.1"/>
    <n v="3"/>
    <n v="0.85000000000000009"/>
    <n v="1.196470588235294"/>
    <n v="12045"/>
    <n v="14411.488235294115"/>
    <n v="1.3340214165914077E-2"/>
    <n v="0.72037156495936017"/>
    <n v="1.9830000000000001"/>
    <n v="0"/>
  </r>
  <r>
    <s v="教培"/>
    <s v="素质教育"/>
    <x v="16"/>
    <x v="3"/>
    <s v="C语言培训"/>
    <x v="29"/>
    <x v="336"/>
    <x v="1"/>
    <n v="273"/>
    <n v="9"/>
    <n v="0.66100000000000003"/>
    <n v="0.03"/>
    <n v="105"/>
    <n v="8"/>
    <n v="0.08"/>
    <n v="0.1"/>
    <n v="10.5"/>
    <n v="0.85000000000000009"/>
    <n v="6.1317647058823521"/>
    <n v="12045"/>
    <n v="73857.105882352931"/>
    <n v="1.3340214165914077E-2"/>
    <n v="3.6418784672945432"/>
    <n v="5.9489999999999998"/>
    <n v="4"/>
  </r>
  <r>
    <s v="教培"/>
    <s v="素质教育"/>
    <x v="16"/>
    <x v="3"/>
    <s v="C语言培训"/>
    <x v="23"/>
    <x v="337"/>
    <x v="1"/>
    <n v="33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44022706747516455"/>
    <n v="0.44022706747516455"/>
    <n v="0"/>
  </r>
  <r>
    <s v="教培"/>
    <s v="素质教育"/>
    <x v="16"/>
    <x v="3"/>
    <s v="C语言培训"/>
    <x v="13"/>
    <x v="338"/>
    <x v="1"/>
    <n v="37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49358792413882085"/>
    <n v="0.49358792413882085"/>
    <n v="0"/>
  </r>
  <r>
    <s v="教培"/>
    <s v="素质教育"/>
    <x v="16"/>
    <x v="3"/>
    <s v="C语言培训"/>
    <x v="10"/>
    <x v="339"/>
    <x v="0"/>
    <n v="103"/>
    <n v="0"/>
    <n v="0.66100000000000003"/>
    <n v="0"/>
    <n v="12"/>
    <n v="0"/>
    <n v="0"/>
    <n v="0.1"/>
    <n v="1.2000000000000002"/>
    <n v="0.85000000000000009"/>
    <n v="1.411764705882353"/>
    <n v="12045"/>
    <n v="17004.705882352941"/>
    <n v="1.3340214165914077E-2"/>
    <n v="1.37404205908915"/>
    <n v="1.37404205908915"/>
    <n v="0"/>
  </r>
  <r>
    <s v="教培"/>
    <s v="素质教育"/>
    <x v="16"/>
    <x v="3"/>
    <s v="C语言培训"/>
    <x v="7"/>
    <x v="340"/>
    <x v="0"/>
    <n v="13"/>
    <n v="0"/>
    <n v="0.66100000000000003"/>
    <n v="0"/>
    <n v="0"/>
    <n v="0"/>
    <n v="0"/>
    <n v="0.1"/>
    <n v="0"/>
    <n v="0.85000000000000009"/>
    <n v="0"/>
    <n v="12045"/>
    <n v="0"/>
    <n v="1.3340214165914077E-2"/>
    <n v="0.173422784156883"/>
    <n v="0.173422784156883"/>
    <n v="0"/>
  </r>
  <r>
    <s v="教培"/>
    <s v="素质教育"/>
    <x v="16"/>
    <x v="3"/>
    <s v="C语言培训"/>
    <x v="3"/>
    <x v="341"/>
    <x v="0"/>
    <n v="30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40020642497742231"/>
    <n v="0.40020642497742231"/>
    <n v="1"/>
  </r>
  <r>
    <s v="教培"/>
    <s v="素质教育"/>
    <x v="16"/>
    <x v="3"/>
    <s v="C语言培训"/>
    <x v="23"/>
    <x v="342"/>
    <x v="1"/>
    <n v="5"/>
    <n v="0"/>
    <n v="0.66100000000000003"/>
    <n v="0"/>
    <n v="0"/>
    <n v="0"/>
    <n v="0"/>
    <n v="0.1"/>
    <n v="0"/>
    <n v="0.85000000000000009"/>
    <n v="0"/>
    <n v="12045"/>
    <n v="0"/>
    <n v="1.3340214165914077E-2"/>
    <n v="6.6701070829570386E-2"/>
    <n v="6.6701070829570386E-2"/>
    <n v="0"/>
  </r>
  <r>
    <s v="教培"/>
    <s v="素质教育"/>
    <x v="16"/>
    <x v="3"/>
    <s v="C语言培训"/>
    <x v="25"/>
    <x v="343"/>
    <x v="1"/>
    <n v="9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12006192749322669"/>
    <n v="0.12006192749322669"/>
    <n v="0"/>
  </r>
  <r>
    <s v="教培"/>
    <s v="素质教育"/>
    <x v="16"/>
    <x v="3"/>
    <s v="C语言培训"/>
    <x v="25"/>
    <x v="344"/>
    <x v="1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4"/>
    <x v="345"/>
    <x v="1"/>
    <n v="1"/>
    <n v="0"/>
    <n v="0.66100000000000003"/>
    <n v="0"/>
    <n v="0"/>
    <n v="0"/>
    <n v="0"/>
    <n v="0.1"/>
    <n v="0"/>
    <n v="0.85000000000000009"/>
    <n v="0"/>
    <n v="12045"/>
    <n v="0"/>
    <n v="1.3340214165914077E-2"/>
    <n v="1.3340214165914077E-2"/>
    <n v="1.3340214165914077E-2"/>
    <n v="0"/>
  </r>
  <r>
    <s v="教培"/>
    <s v="素质教育"/>
    <x v="16"/>
    <x v="3"/>
    <s v="C语言培训"/>
    <x v="24"/>
    <x v="346"/>
    <x v="1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25"/>
    <x v="347"/>
    <x v="1"/>
    <n v="2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2.6680428331828154E-2"/>
    <n v="2.6680428331828154E-2"/>
    <n v="0"/>
  </r>
  <r>
    <s v="教培"/>
    <s v="素质教育"/>
    <x v="16"/>
    <x v="3"/>
    <s v="C语言培训"/>
    <x v="30"/>
    <x v="348"/>
    <x v="2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22"/>
    <x v="349"/>
    <x v="1"/>
    <n v="6"/>
    <n v="0"/>
    <n v="0.66100000000000003"/>
    <n v="0"/>
    <n v="0"/>
    <n v="0"/>
    <n v="0"/>
    <n v="0.1"/>
    <n v="0"/>
    <n v="0.85000000000000009"/>
    <n v="0"/>
    <n v="12045"/>
    <n v="0"/>
    <n v="1.3340214165914077E-2"/>
    <n v="8.0041284995484463E-2"/>
    <n v="8.0041284995484463E-2"/>
    <n v="0"/>
  </r>
  <r>
    <s v="教培"/>
    <s v="素质教育"/>
    <x v="16"/>
    <x v="3"/>
    <s v="C语言培训"/>
    <x v="20"/>
    <x v="350"/>
    <x v="0"/>
    <n v="2"/>
    <n v="0"/>
    <n v="0.66100000000000003"/>
    <n v="0"/>
    <n v="0"/>
    <n v="0"/>
    <n v="0"/>
    <n v="0.1"/>
    <n v="0"/>
    <n v="0.85000000000000009"/>
    <n v="0"/>
    <n v="12045"/>
    <n v="0"/>
    <n v="1.3340214165914077E-2"/>
    <n v="2.6680428331828154E-2"/>
    <n v="2.6680428331828154E-2"/>
    <n v="0"/>
  </r>
  <r>
    <s v="教培"/>
    <s v="素质教育"/>
    <x v="16"/>
    <x v="3"/>
    <s v="C语言培训"/>
    <x v="6"/>
    <x v="351"/>
    <x v="0"/>
    <n v="14"/>
    <n v="0"/>
    <n v="0.66100000000000003"/>
    <n v="0"/>
    <n v="0"/>
    <n v="0"/>
    <n v="0"/>
    <n v="0.1"/>
    <n v="0"/>
    <n v="0.85000000000000009"/>
    <n v="0"/>
    <n v="12045"/>
    <n v="0"/>
    <n v="1.3340214165914077E-2"/>
    <n v="0.18676299832279708"/>
    <n v="0.18676299832279708"/>
    <n v="0"/>
  </r>
  <r>
    <s v="教培"/>
    <s v="素质教育"/>
    <x v="16"/>
    <x v="3"/>
    <s v="C语言培训"/>
    <x v="4"/>
    <x v="352"/>
    <x v="1"/>
    <n v="13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173422784156883"/>
    <n v="0.173422784156883"/>
    <n v="0"/>
  </r>
  <r>
    <s v="教培"/>
    <s v="素质教育"/>
    <x v="16"/>
    <x v="3"/>
    <s v="C语言培训"/>
    <x v="13"/>
    <x v="353"/>
    <x v="1"/>
    <n v="74"/>
    <n v="0"/>
    <n v="0.66100000000000003"/>
    <n v="0"/>
    <n v="5"/>
    <n v="0"/>
    <n v="0"/>
    <n v="0.1"/>
    <n v="0.5"/>
    <n v="0.85000000000000009"/>
    <n v="0.58823529411764697"/>
    <n v="12045"/>
    <n v="7085.2941176470576"/>
    <n v="1.3340214165914077E-2"/>
    <n v="0.98717584827764171"/>
    <n v="0.98717584827764171"/>
    <n v="0"/>
  </r>
  <r>
    <s v="教培"/>
    <s v="素质教育"/>
    <x v="16"/>
    <x v="3"/>
    <s v="C语言培训"/>
    <x v="3"/>
    <x v="354"/>
    <x v="0"/>
    <n v="28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7352599664559416"/>
    <n v="0.37352599664559416"/>
    <n v="0"/>
  </r>
  <r>
    <s v="教培"/>
    <s v="素质教育"/>
    <x v="16"/>
    <x v="3"/>
    <s v="C语言培训"/>
    <x v="33"/>
    <x v="355"/>
    <x v="2"/>
    <n v="811"/>
    <n v="0"/>
    <n v="0.66100000000000003"/>
    <n v="0"/>
    <n v="8"/>
    <n v="0"/>
    <n v="0"/>
    <n v="0.1"/>
    <n v="0.8"/>
    <n v="0.85000000000000009"/>
    <n v="0.94117647058823528"/>
    <n v="12045"/>
    <n v="11336.470588235294"/>
    <n v="1.3340214165914077E-2"/>
    <n v="10.818913688556316"/>
    <n v="10.818913688556316"/>
    <n v="0"/>
  </r>
  <r>
    <s v="教培"/>
    <s v="素质教育"/>
    <x v="16"/>
    <x v="3"/>
    <s v="C语言培训"/>
    <x v="10"/>
    <x v="356"/>
    <x v="0"/>
    <n v="58"/>
    <n v="1"/>
    <n v="0.66100000000000003"/>
    <n v="0.02"/>
    <n v="3"/>
    <n v="1"/>
    <n v="0.33"/>
    <n v="0.1"/>
    <n v="1"/>
    <n v="0.85000000000000009"/>
    <n v="0.39882352941176463"/>
    <n v="12045"/>
    <n v="4803.8294117647047"/>
    <n v="1.3340214165914077E-2"/>
    <n v="0.77373242162301648"/>
    <n v="0.66100000000000003"/>
    <n v="0"/>
  </r>
  <r>
    <s v="教培"/>
    <s v="素质教育"/>
    <x v="16"/>
    <x v="3"/>
    <s v="C语言培训"/>
    <x v="16"/>
    <x v="357"/>
    <x v="1"/>
    <n v="94"/>
    <n v="0"/>
    <n v="0.66100000000000003"/>
    <n v="0"/>
    <n v="6"/>
    <n v="0"/>
    <n v="0"/>
    <n v="0.1"/>
    <n v="0.60000000000000009"/>
    <n v="0.85000000000000009"/>
    <n v="0.70588235294117652"/>
    <n v="12045"/>
    <n v="8502.3529411764703"/>
    <n v="1.3340214165914077E-2"/>
    <n v="1.2539801315959234"/>
    <n v="1.2539801315959234"/>
    <n v="0"/>
  </r>
  <r>
    <s v="教培"/>
    <s v="素质教育"/>
    <x v="16"/>
    <x v="3"/>
    <s v="C语言培训"/>
    <x v="19"/>
    <x v="358"/>
    <x v="1"/>
    <n v="8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10672171332731262"/>
    <n v="0.10672171332731262"/>
    <n v="0"/>
  </r>
  <r>
    <s v="教培"/>
    <s v="素质教育"/>
    <x v="16"/>
    <x v="3"/>
    <s v="C语言培训"/>
    <x v="16"/>
    <x v="359"/>
    <x v="1"/>
    <n v="26"/>
    <n v="0"/>
    <n v="0.66100000000000003"/>
    <n v="0"/>
    <n v="3"/>
    <n v="0"/>
    <n v="0"/>
    <n v="0.1"/>
    <n v="0.30000000000000004"/>
    <n v="0.85000000000000009"/>
    <n v="0.35294117647058826"/>
    <n v="12045"/>
    <n v="4251.1764705882351"/>
    <n v="1.3340214165914077E-2"/>
    <n v="0.34684556831376601"/>
    <n v="0.34684556831376601"/>
    <n v="0"/>
  </r>
  <r>
    <s v="教培"/>
    <s v="素质教育"/>
    <x v="16"/>
    <x v="3"/>
    <s v="C语言培训"/>
    <x v="19"/>
    <x v="360"/>
    <x v="1"/>
    <n v="10"/>
    <n v="0"/>
    <n v="0.66100000000000003"/>
    <n v="0"/>
    <n v="0"/>
    <n v="0"/>
    <n v="0"/>
    <n v="0.1"/>
    <n v="0"/>
    <n v="0.85000000000000009"/>
    <n v="0"/>
    <n v="12045"/>
    <n v="0"/>
    <n v="1.3340214165914077E-2"/>
    <n v="0.13340214165914077"/>
    <n v="0.13340214165914077"/>
    <n v="0"/>
  </r>
  <r>
    <s v="教培"/>
    <s v="素质教育"/>
    <x v="16"/>
    <x v="3"/>
    <s v="C语言培训"/>
    <x v="8"/>
    <x v="361"/>
    <x v="0"/>
    <n v="9"/>
    <n v="0"/>
    <n v="0.66100000000000003"/>
    <n v="0"/>
    <n v="0"/>
    <n v="0"/>
    <n v="0"/>
    <n v="0.1"/>
    <n v="0"/>
    <n v="0.85000000000000009"/>
    <n v="0"/>
    <n v="12045"/>
    <n v="0"/>
    <n v="1.3340214165914077E-2"/>
    <n v="0.12006192749322669"/>
    <n v="0.12006192749322669"/>
    <n v="0"/>
  </r>
  <r>
    <s v="教培"/>
    <s v="素质教育"/>
    <x v="16"/>
    <x v="3"/>
    <s v="C语言培训"/>
    <x v="6"/>
    <x v="362"/>
    <x v="0"/>
    <n v="52"/>
    <n v="0"/>
    <n v="0.66100000000000003"/>
    <n v="0"/>
    <n v="0"/>
    <n v="0"/>
    <n v="0"/>
    <n v="0.1"/>
    <n v="0"/>
    <n v="0.85000000000000009"/>
    <n v="0"/>
    <n v="12045"/>
    <n v="0"/>
    <n v="1.3340214165914077E-2"/>
    <n v="0.69369113662753201"/>
    <n v="0.69369113662753201"/>
    <n v="0"/>
  </r>
  <r>
    <s v="教培"/>
    <s v="素质教育"/>
    <x v="16"/>
    <x v="3"/>
    <s v="C语言培训"/>
    <x v="31"/>
    <x v="363"/>
    <x v="1"/>
    <n v="0"/>
    <n v="0"/>
    <n v="0.66100000000000003"/>
    <n v="0"/>
    <n v="0"/>
    <n v="0"/>
    <n v="0"/>
    <n v="0.1"/>
    <n v="0"/>
    <n v="0.85000000000000009"/>
    <n v="0"/>
    <n v="12045"/>
    <n v="0"/>
    <n v="1.3340214165914077E-2"/>
    <n v="0"/>
    <n v="0"/>
    <n v="0"/>
  </r>
  <r>
    <s v="教培"/>
    <s v="素质教育"/>
    <x v="16"/>
    <x v="3"/>
    <s v="C语言培训"/>
    <x v="10"/>
    <x v="364"/>
    <x v="0"/>
    <n v="19"/>
    <n v="0"/>
    <n v="0.66100000000000003"/>
    <n v="0"/>
    <n v="0"/>
    <n v="0"/>
    <n v="0"/>
    <n v="0.1"/>
    <n v="0"/>
    <n v="0.85000000000000009"/>
    <n v="0"/>
    <n v="12045"/>
    <n v="0"/>
    <n v="1.3340214165914077E-2"/>
    <n v="0.25346406915236747"/>
    <n v="0.25346406915236747"/>
    <n v="0"/>
  </r>
  <r>
    <s v="教培"/>
    <s v="素质教育"/>
    <x v="16"/>
    <x v="3"/>
    <s v="C语言培训"/>
    <x v="6"/>
    <x v="365"/>
    <x v="0"/>
    <n v="33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44022706747516455"/>
    <n v="0.44022706747516455"/>
    <n v="0"/>
  </r>
  <r>
    <s v="教培"/>
    <s v="素质教育"/>
    <x v="16"/>
    <x v="3"/>
    <s v="C语言培训"/>
    <x v="19"/>
    <x v="366"/>
    <x v="1"/>
    <n v="15"/>
    <n v="0"/>
    <n v="0.66100000000000003"/>
    <n v="0"/>
    <n v="0"/>
    <n v="0"/>
    <n v="0"/>
    <n v="0.1"/>
    <n v="0"/>
    <n v="0.85000000000000009"/>
    <n v="0"/>
    <n v="12045"/>
    <n v="0"/>
    <n v="1.3340214165914077E-2"/>
    <n v="0.20010321248871116"/>
    <n v="0.20010321248871116"/>
    <n v="0"/>
  </r>
  <r>
    <s v="教培"/>
    <s v="素质教育"/>
    <x v="16"/>
    <x v="3"/>
    <s v="C语言培训"/>
    <x v="27"/>
    <x v="367"/>
    <x v="1"/>
    <n v="21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28014449748419562"/>
    <n v="0.28014449748419562"/>
    <n v="0"/>
  </r>
  <r>
    <s v="教培"/>
    <s v="素质教育"/>
    <x v="16"/>
    <x v="3"/>
    <s v="C语言培训"/>
    <x v="27"/>
    <x v="368"/>
    <x v="1"/>
    <n v="12"/>
    <n v="0"/>
    <n v="0.66100000000000003"/>
    <n v="0"/>
    <n v="0"/>
    <n v="0"/>
    <n v="0"/>
    <n v="0.1"/>
    <n v="0"/>
    <n v="0.85000000000000009"/>
    <n v="0"/>
    <n v="12045"/>
    <n v="0"/>
    <n v="1.3340214165914077E-2"/>
    <n v="0.16008256999096893"/>
    <n v="0.16008256999096893"/>
    <n v="0"/>
  </r>
  <r>
    <s v="教培"/>
    <s v="素质教育"/>
    <x v="16"/>
    <x v="3"/>
    <s v="C语言培训"/>
    <x v="27"/>
    <x v="369"/>
    <x v="1"/>
    <n v="18"/>
    <n v="0"/>
    <n v="0.66100000000000003"/>
    <n v="0"/>
    <n v="0"/>
    <n v="0"/>
    <n v="0"/>
    <n v="0.1"/>
    <n v="0"/>
    <n v="0.85000000000000009"/>
    <n v="0"/>
    <n v="12045"/>
    <n v="0"/>
    <n v="1.3340214165914077E-2"/>
    <n v="0.24012385498645339"/>
    <n v="0.24012385498645339"/>
    <n v="0"/>
  </r>
  <r>
    <s v="教培"/>
    <s v="素质教育"/>
    <x v="16"/>
    <x v="3"/>
    <s v="C语言培训"/>
    <x v="19"/>
    <x v="370"/>
    <x v="1"/>
    <n v="46"/>
    <n v="0"/>
    <n v="0.66100000000000003"/>
    <n v="0"/>
    <n v="4"/>
    <n v="0"/>
    <n v="0"/>
    <n v="0.1"/>
    <n v="0.4"/>
    <n v="0.85000000000000009"/>
    <n v="0.47058823529411764"/>
    <n v="12045"/>
    <n v="5668.2352941176468"/>
    <n v="1.3340214165914077E-2"/>
    <n v="0.61364985163204755"/>
    <n v="0.61364985163204755"/>
    <n v="0"/>
  </r>
  <r>
    <s v="教培"/>
    <s v="素质教育"/>
    <x v="16"/>
    <x v="3"/>
    <s v="C语言培训"/>
    <x v="9"/>
    <x v="371"/>
    <x v="0"/>
    <n v="27"/>
    <n v="0"/>
    <n v="0.66100000000000003"/>
    <n v="0"/>
    <n v="1"/>
    <n v="0"/>
    <n v="0"/>
    <n v="0.1"/>
    <n v="0.1"/>
    <n v="0.85000000000000009"/>
    <n v="0.11764705882352941"/>
    <n v="12045"/>
    <n v="1417.0588235294117"/>
    <n v="1.3340214165914077E-2"/>
    <n v="0.36018578247968008"/>
    <n v="0.36018578247968008"/>
    <n v="0"/>
  </r>
  <r>
    <s v="教培"/>
    <s v="素质教育"/>
    <x v="17"/>
    <x v="0"/>
    <s v="1S运动培训"/>
    <x v="0"/>
    <x v="0"/>
    <x v="0"/>
    <n v="1404"/>
    <n v="221"/>
    <n v="0.22700000000000001"/>
    <n v="0.16"/>
    <n v="337"/>
    <n v="193"/>
    <n v="0.56999999999999995"/>
    <n v="0.9"/>
    <n v="303.3"/>
    <n v="0.85000000000000009"/>
    <n v="305.28117647058826"/>
    <n v="4015"/>
    <n v="1225703.9235294119"/>
    <n v="0.14402493938344305"/>
    <n v="202.21101489435404"/>
    <n v="50.167000000000002"/>
    <n v="296"/>
  </r>
  <r>
    <s v="教培"/>
    <s v="素质教育"/>
    <x v="17"/>
    <x v="0"/>
    <s v="1S运动培训"/>
    <x v="1"/>
    <x v="1"/>
    <x v="1"/>
    <n v="1483"/>
    <n v="157"/>
    <n v="0.22700000000000001"/>
    <n v="0.11"/>
    <n v="374"/>
    <n v="138"/>
    <n v="0.37"/>
    <n v="0.9"/>
    <n v="336.6"/>
    <n v="0.85000000000000009"/>
    <n v="359.14588235294116"/>
    <n v="4015"/>
    <n v="1441970.7176470587"/>
    <n v="0.14402493938344305"/>
    <n v="213.58898510564603"/>
    <n v="92.227985105646042"/>
    <n v="410"/>
  </r>
  <r>
    <s v="教培"/>
    <s v="素质教育"/>
    <x v="17"/>
    <x v="1"/>
    <s v="A运动培训"/>
    <x v="2"/>
    <x v="2"/>
    <x v="1"/>
    <n v="354"/>
    <n v="49"/>
    <n v="0.22700000000000001"/>
    <n v="0.14000000000000001"/>
    <n v="97"/>
    <n v="42"/>
    <n v="0.43"/>
    <n v="0.9"/>
    <n v="87.3"/>
    <n v="0.85000000000000009"/>
    <n v="91.489411764705864"/>
    <n v="4124.5"/>
    <n v="377348.07882352936"/>
    <n v="0.12676133260513384"/>
    <n v="44.873511742217381"/>
    <n v="11.123000000000001"/>
    <n v="78"/>
  </r>
  <r>
    <s v="教培"/>
    <s v="素质教育"/>
    <x v="17"/>
    <x v="1"/>
    <s v="A运动培训"/>
    <x v="3"/>
    <x v="3"/>
    <x v="0"/>
    <n v="692"/>
    <n v="52"/>
    <n v="0.22700000000000001"/>
    <n v="0.08"/>
    <n v="144"/>
    <n v="50"/>
    <n v="0.35"/>
    <n v="0.9"/>
    <n v="129.6"/>
    <n v="0.85000000000000009"/>
    <n v="139.11764705882351"/>
    <n v="4124.5"/>
    <n v="573790.73529411759"/>
    <n v="0.12676133260513384"/>
    <n v="87.718842162752608"/>
    <n v="47.52284216275261"/>
    <n v="81"/>
  </r>
  <r>
    <s v="教培"/>
    <s v="素质教育"/>
    <x v="17"/>
    <x v="1"/>
    <s v="A运动培训"/>
    <x v="4"/>
    <x v="4"/>
    <x v="1"/>
    <n v="737"/>
    <n v="71"/>
    <n v="0.22700000000000001"/>
    <n v="0.1"/>
    <n v="191"/>
    <n v="61"/>
    <n v="0.32"/>
    <n v="0.9"/>
    <n v="171.9"/>
    <n v="0.85000000000000009"/>
    <n v="185.94470588235291"/>
    <n v="4124.5"/>
    <n v="766928.93941176462"/>
    <n v="0.12676133260513384"/>
    <n v="93.423102129983633"/>
    <n v="38.540102129983637"/>
    <n v="147"/>
  </r>
  <r>
    <s v="教培"/>
    <s v="素质教育"/>
    <x v="17"/>
    <x v="1"/>
    <s v="A运动培训"/>
    <x v="5"/>
    <x v="5"/>
    <x v="0"/>
    <n v="539"/>
    <n v="62"/>
    <n v="0.22700000000000001"/>
    <n v="0.12"/>
    <n v="177"/>
    <n v="59"/>
    <n v="0.33"/>
    <n v="0.9"/>
    <n v="159.30000000000001"/>
    <n v="0.85000000000000009"/>
    <n v="171.65529411764706"/>
    <n v="4124.5"/>
    <n v="707992.26058823534"/>
    <n v="0.12676133260513384"/>
    <n v="68.324358274167139"/>
    <n v="20.398358274167137"/>
    <n v="102"/>
  </r>
  <r>
    <s v="教培"/>
    <s v="素质教育"/>
    <x v="17"/>
    <x v="1"/>
    <s v="A运动培训"/>
    <x v="6"/>
    <x v="6"/>
    <x v="0"/>
    <n v="456"/>
    <n v="51"/>
    <n v="0.22700000000000001"/>
    <n v="0.11"/>
    <n v="121"/>
    <n v="49"/>
    <n v="0.4"/>
    <n v="0.9"/>
    <n v="108.9"/>
    <n v="0.85000000000000009"/>
    <n v="115.03176470588235"/>
    <n v="4124.5"/>
    <n v="474448.51352941175"/>
    <n v="0.12676133260513384"/>
    <n v="57.803167667941032"/>
    <n v="18.380167667941031"/>
    <n v="95"/>
  </r>
  <r>
    <s v="教培"/>
    <s v="素质教育"/>
    <x v="17"/>
    <x v="1"/>
    <s v="A运动培训"/>
    <x v="3"/>
    <x v="7"/>
    <x v="0"/>
    <n v="884"/>
    <n v="137"/>
    <n v="0.22700000000000001"/>
    <n v="0.15"/>
    <n v="247"/>
    <n v="129"/>
    <n v="0.52"/>
    <n v="0.9"/>
    <n v="222.3"/>
    <n v="0.85000000000000009"/>
    <n v="227.07882352941175"/>
    <n v="4124.5"/>
    <n v="936586.60764705879"/>
    <n v="0.12676133260513384"/>
    <n v="112.05701802293831"/>
    <n v="31.099"/>
    <n v="135"/>
  </r>
  <r>
    <s v="教培"/>
    <s v="素质教育"/>
    <x v="17"/>
    <x v="2"/>
    <s v="B运动培训"/>
    <x v="3"/>
    <x v="8"/>
    <x v="0"/>
    <n v="285"/>
    <n v="10"/>
    <n v="0.22700000000000001"/>
    <n v="0.04"/>
    <n v="44"/>
    <n v="10"/>
    <n v="0.23"/>
    <n v="0.9"/>
    <n v="39.6"/>
    <n v="0.85000000000000009"/>
    <n v="43.917647058823526"/>
    <n v="3139"/>
    <n v="137857.49411764706"/>
    <n v="9.0952456670376866E-2"/>
    <n v="25.921450151057407"/>
    <n v="18.191450151057406"/>
    <n v="30"/>
  </r>
  <r>
    <s v="教培"/>
    <s v="素质教育"/>
    <x v="17"/>
    <x v="2"/>
    <s v="B运动培训"/>
    <x v="3"/>
    <x v="9"/>
    <x v="0"/>
    <n v="366"/>
    <n v="24"/>
    <n v="0.22700000000000001"/>
    <n v="7.0000000000000007E-2"/>
    <n v="56"/>
    <n v="23"/>
    <n v="0.41"/>
    <n v="0.9"/>
    <n v="50.4"/>
    <n v="0.85000000000000009"/>
    <n v="53.15176470588235"/>
    <n v="3139"/>
    <n v="166843.38941176469"/>
    <n v="9.0952456670376866E-2"/>
    <n v="33.288599141357935"/>
    <n v="14.736599141357935"/>
    <n v="30"/>
  </r>
  <r>
    <s v="教培"/>
    <s v="素质教育"/>
    <x v="17"/>
    <x v="2"/>
    <s v="B运动培训"/>
    <x v="7"/>
    <x v="10"/>
    <x v="0"/>
    <n v="173"/>
    <n v="1"/>
    <n v="0.22700000000000001"/>
    <n v="0.01"/>
    <n v="28"/>
    <n v="1"/>
    <n v="0.04"/>
    <n v="0.9"/>
    <n v="25.2"/>
    <n v="0.85000000000000009"/>
    <n v="29.379999999999995"/>
    <n v="3139"/>
    <n v="92223.819999999992"/>
    <n v="9.0952456670376866E-2"/>
    <n v="15.734775003975198"/>
    <n v="14.961775003975198"/>
    <n v="14"/>
  </r>
  <r>
    <s v="教培"/>
    <s v="素质教育"/>
    <x v="17"/>
    <x v="2"/>
    <s v="B运动培训"/>
    <x v="8"/>
    <x v="11"/>
    <x v="0"/>
    <n v="189"/>
    <n v="36"/>
    <n v="0.22700000000000001"/>
    <n v="0.19"/>
    <n v="55"/>
    <n v="34"/>
    <n v="0.62"/>
    <n v="0.9"/>
    <n v="49.5"/>
    <n v="0.85000000000000009"/>
    <n v="49.155294117647053"/>
    <n v="3139"/>
    <n v="154298.4682352941"/>
    <n v="9.0952456670376866E-2"/>
    <n v="17.190014310701226"/>
    <n v="8.1720000000000006"/>
    <n v="21"/>
  </r>
  <r>
    <s v="教培"/>
    <s v="素质教育"/>
    <x v="17"/>
    <x v="2"/>
    <s v="B运动培训"/>
    <x v="9"/>
    <x v="12"/>
    <x v="0"/>
    <n v="252"/>
    <n v="38"/>
    <n v="0.22700000000000001"/>
    <n v="0.15"/>
    <n v="46"/>
    <n v="29"/>
    <n v="0.63"/>
    <n v="0.9"/>
    <n v="41.4"/>
    <n v="0.85000000000000009"/>
    <n v="40.961176470588228"/>
    <n v="3139"/>
    <n v="128577.13294117645"/>
    <n v="9.0952456670376866E-2"/>
    <n v="22.920019080934971"/>
    <n v="8.6259999999999994"/>
    <n v="43"/>
  </r>
  <r>
    <s v="教培"/>
    <s v="素质教育"/>
    <x v="17"/>
    <x v="2"/>
    <s v="B运动培训"/>
    <x v="10"/>
    <x v="13"/>
    <x v="0"/>
    <n v="337"/>
    <n v="35"/>
    <n v="0.22700000000000001"/>
    <n v="0.1"/>
    <n v="105"/>
    <n v="35"/>
    <n v="0.33"/>
    <n v="0.9"/>
    <n v="94.5"/>
    <n v="0.85000000000000009"/>
    <n v="101.82941176470588"/>
    <n v="3139"/>
    <n v="319642.52352941176"/>
    <n v="9.0952456670376866E-2"/>
    <n v="30.650977897917002"/>
    <n v="7.9450000000000003"/>
    <n v="50"/>
  </r>
  <r>
    <s v="教培"/>
    <s v="素质教育"/>
    <x v="17"/>
    <x v="2"/>
    <s v="B运动培训"/>
    <x v="11"/>
    <x v="14"/>
    <x v="1"/>
    <n v="537"/>
    <n v="41"/>
    <n v="0.22700000000000001"/>
    <n v="0.08"/>
    <n v="117"/>
    <n v="36"/>
    <n v="0.31"/>
    <n v="0.9"/>
    <n v="105.3"/>
    <n v="0.85000000000000009"/>
    <n v="114.26823529411763"/>
    <n v="3139"/>
    <n v="358687.99058823526"/>
    <n v="9.0952456670376866E-2"/>
    <n v="48.841469231992377"/>
    <n v="17.148469231992379"/>
    <n v="135"/>
  </r>
  <r>
    <s v="教培"/>
    <s v="素质教育"/>
    <x v="17"/>
    <x v="2"/>
    <s v="B运动培训"/>
    <x v="5"/>
    <x v="15"/>
    <x v="0"/>
    <n v="189"/>
    <n v="12"/>
    <n v="0.22700000000000001"/>
    <n v="0.06"/>
    <n v="44"/>
    <n v="12"/>
    <n v="0.27"/>
    <n v="0.9"/>
    <n v="39.6"/>
    <n v="0.85000000000000009"/>
    <n v="43.383529411764705"/>
    <n v="3139"/>
    <n v="136180.89882352942"/>
    <n v="9.0952456670376866E-2"/>
    <n v="17.190014310701226"/>
    <n v="7.9140143107012264"/>
    <n v="30"/>
  </r>
  <r>
    <s v="教培"/>
    <s v="素质教育"/>
    <x v="17"/>
    <x v="2"/>
    <s v="B运动培训"/>
    <x v="2"/>
    <x v="16"/>
    <x v="1"/>
    <n v="186"/>
    <n v="18"/>
    <n v="0.22700000000000001"/>
    <n v="0.1"/>
    <n v="45"/>
    <n v="16"/>
    <n v="0.36"/>
    <n v="0.9"/>
    <n v="40.5"/>
    <n v="0.85000000000000009"/>
    <n v="43.374117647058824"/>
    <n v="3139"/>
    <n v="136151.35529411765"/>
    <n v="9.0952456670376866E-2"/>
    <n v="16.917156940690099"/>
    <n v="4.0860000000000003"/>
    <n v="40"/>
  </r>
  <r>
    <s v="教培"/>
    <s v="素质教育"/>
    <x v="17"/>
    <x v="2"/>
    <s v="B运动培训"/>
    <x v="12"/>
    <x v="17"/>
    <x v="0"/>
    <n v="194"/>
    <n v="1"/>
    <n v="0.22700000000000001"/>
    <n v="0.01"/>
    <n v="20"/>
    <n v="1"/>
    <n v="0.05"/>
    <n v="0.9"/>
    <n v="18"/>
    <n v="0.85000000000000009"/>
    <n v="20.909411764705879"/>
    <n v="3139"/>
    <n v="65634.643529411755"/>
    <n v="9.0952456670376866E-2"/>
    <n v="17.644776594053113"/>
    <n v="16.871776594053113"/>
    <n v="11"/>
  </r>
  <r>
    <s v="教培"/>
    <s v="素质教育"/>
    <x v="17"/>
    <x v="2"/>
    <s v="B运动培训"/>
    <x v="13"/>
    <x v="18"/>
    <x v="1"/>
    <n v="258"/>
    <n v="2"/>
    <n v="0.22700000000000001"/>
    <n v="0.01"/>
    <n v="51"/>
    <n v="2"/>
    <n v="0.04"/>
    <n v="0.9"/>
    <n v="45.9"/>
    <n v="0.85000000000000009"/>
    <n v="53.465882352941172"/>
    <n v="3139"/>
    <n v="167829.40470588233"/>
    <n v="9.0952456670376866E-2"/>
    <n v="23.465733820957233"/>
    <n v="21.919733820957234"/>
    <n v="34"/>
  </r>
  <r>
    <s v="教培"/>
    <s v="素质教育"/>
    <x v="17"/>
    <x v="2"/>
    <s v="B运动培训"/>
    <x v="14"/>
    <x v="19"/>
    <x v="1"/>
    <n v="300"/>
    <n v="34"/>
    <n v="0.22700000000000001"/>
    <n v="0.11"/>
    <n v="81"/>
    <n v="32"/>
    <n v="0.4"/>
    <n v="0.9"/>
    <n v="72.900000000000006"/>
    <n v="0.85000000000000009"/>
    <n v="77.218823529411765"/>
    <n v="3139"/>
    <n v="242389.88705882351"/>
    <n v="9.0952456670376866E-2"/>
    <n v="27.285737001113059"/>
    <n v="7.718"/>
    <n v="36"/>
  </r>
  <r>
    <s v="教培"/>
    <s v="素质教育"/>
    <x v="17"/>
    <x v="2"/>
    <s v="B运动培训"/>
    <x v="5"/>
    <x v="20"/>
    <x v="0"/>
    <n v="167"/>
    <n v="7"/>
    <n v="0.22700000000000001"/>
    <n v="0.04"/>
    <n v="20"/>
    <n v="5"/>
    <n v="0.25"/>
    <n v="0.9"/>
    <n v="18"/>
    <n v="0.85000000000000009"/>
    <n v="19.841176470588234"/>
    <n v="3139"/>
    <n v="62281.452941176467"/>
    <n v="9.0952456670376866E-2"/>
    <n v="15.189060263952937"/>
    <n v="9.7780602639529377"/>
    <n v="11"/>
  </r>
  <r>
    <s v="教培"/>
    <s v="素质教育"/>
    <x v="17"/>
    <x v="2"/>
    <s v="B运动培训"/>
    <x v="9"/>
    <x v="21"/>
    <x v="0"/>
    <n v="199"/>
    <n v="30"/>
    <n v="0.22700000000000001"/>
    <n v="0.15"/>
    <n v="54"/>
    <n v="19"/>
    <n v="0.35"/>
    <n v="0.9"/>
    <n v="48.6"/>
    <n v="0.85000000000000009"/>
    <n v="52.10235294117647"/>
    <n v="3139"/>
    <n v="163549.28588235294"/>
    <n v="9.0952456670376866E-2"/>
    <n v="18.099538877404996"/>
    <n v="6.8100000000000005"/>
    <n v="46"/>
  </r>
  <r>
    <s v="教培"/>
    <s v="素质教育"/>
    <x v="17"/>
    <x v="2"/>
    <s v="B运动培训"/>
    <x v="2"/>
    <x v="22"/>
    <x v="1"/>
    <n v="439"/>
    <n v="57"/>
    <n v="0.22700000000000001"/>
    <n v="0.13"/>
    <n v="107"/>
    <n v="51"/>
    <n v="0.48"/>
    <n v="0.9"/>
    <n v="96.3"/>
    <n v="0.85000000000000009"/>
    <n v="99.674117647058807"/>
    <n v="3139"/>
    <n v="312877.0552941176"/>
    <n v="9.0952456670376866E-2"/>
    <n v="39.928128478295442"/>
    <n v="12.939"/>
    <n v="92"/>
  </r>
  <r>
    <s v="教培"/>
    <s v="素质教育"/>
    <x v="17"/>
    <x v="2"/>
    <s v="B运动培训"/>
    <x v="15"/>
    <x v="23"/>
    <x v="1"/>
    <n v="522"/>
    <n v="68"/>
    <n v="0.22700000000000001"/>
    <n v="0.13"/>
    <n v="188"/>
    <n v="61"/>
    <n v="0.32"/>
    <n v="0.9"/>
    <n v="169.20000000000002"/>
    <n v="0.85000000000000009"/>
    <n v="182.76823529411763"/>
    <n v="3139"/>
    <n v="573709.4905882352"/>
    <n v="9.0952456670376866E-2"/>
    <n v="47.477182381936721"/>
    <n v="15.436"/>
    <n v="108"/>
  </r>
  <r>
    <s v="教培"/>
    <s v="素质教育"/>
    <x v="17"/>
    <x v="2"/>
    <s v="B运动培训"/>
    <x v="16"/>
    <x v="24"/>
    <x v="1"/>
    <n v="485"/>
    <n v="34"/>
    <n v="0.22700000000000001"/>
    <n v="7.0000000000000007E-2"/>
    <n v="140"/>
    <n v="32"/>
    <n v="0.23"/>
    <n v="0.9"/>
    <n v="126"/>
    <n v="0.85000000000000009"/>
    <n v="139.68941176470588"/>
    <n v="3139"/>
    <n v="438485.06352941174"/>
    <n v="9.0952456670376866E-2"/>
    <n v="44.111941485132782"/>
    <n v="17.829941485132782"/>
    <n v="73"/>
  </r>
  <r>
    <s v="教培"/>
    <s v="素质教育"/>
    <x v="17"/>
    <x v="2"/>
    <s v="B运动培训"/>
    <x v="17"/>
    <x v="25"/>
    <x v="1"/>
    <n v="493"/>
    <n v="43"/>
    <n v="0.22700000000000001"/>
    <n v="0.09"/>
    <n v="106"/>
    <n v="41"/>
    <n v="0.39"/>
    <n v="0.9"/>
    <n v="95.4"/>
    <n v="0.85000000000000009"/>
    <n v="101.28588235294117"/>
    <n v="3139"/>
    <n v="317936.38470588234"/>
    <n v="9.0952456670376866E-2"/>
    <n v="44.839561138495796"/>
    <n v="11.600561138495797"/>
    <n v="71"/>
  </r>
  <r>
    <s v="教培"/>
    <s v="素质教育"/>
    <x v="17"/>
    <x v="2"/>
    <s v="B运动培训"/>
    <x v="18"/>
    <x v="26"/>
    <x v="0"/>
    <n v="327"/>
    <n v="10"/>
    <n v="0.22700000000000001"/>
    <n v="0.03"/>
    <n v="85"/>
    <n v="10"/>
    <n v="0.12"/>
    <n v="0.9"/>
    <n v="76.5"/>
    <n v="0.85000000000000009"/>
    <n v="87.329411764705881"/>
    <n v="3139"/>
    <n v="274127.02352941176"/>
    <n v="9.0952456670376866E-2"/>
    <n v="29.741453331213236"/>
    <n v="22.011453331213236"/>
    <n v="55"/>
  </r>
  <r>
    <s v="教培"/>
    <s v="素质教育"/>
    <x v="17"/>
    <x v="2"/>
    <s v="B运动培训"/>
    <x v="14"/>
    <x v="27"/>
    <x v="1"/>
    <n v="391"/>
    <n v="19"/>
    <n v="0.22700000000000001"/>
    <n v="0.05"/>
    <n v="60"/>
    <n v="16"/>
    <n v="0.27"/>
    <n v="0.9"/>
    <n v="54"/>
    <n v="0.85000000000000009"/>
    <n v="59.256470588235288"/>
    <n v="3139"/>
    <n v="186006.06117647057"/>
    <n v="9.0952456670376866E-2"/>
    <n v="35.562410558117357"/>
    <n v="20.875410558117355"/>
    <n v="65"/>
  </r>
  <r>
    <s v="教培"/>
    <s v="素质教育"/>
    <x v="17"/>
    <x v="3"/>
    <s v="C运动培训"/>
    <x v="19"/>
    <x v="28"/>
    <x v="1"/>
    <n v="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9.0301286391333779E-2"/>
    <n v="9.0301286391333779E-2"/>
    <n v="0"/>
  </r>
  <r>
    <s v="教培"/>
    <s v="素质教育"/>
    <x v="17"/>
    <x v="3"/>
    <s v="C运动培训"/>
    <x v="20"/>
    <x v="29"/>
    <x v="0"/>
    <n v="1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9866283006093433"/>
    <n v="0.19866283006093433"/>
    <n v="0"/>
  </r>
  <r>
    <s v="教培"/>
    <s v="素质教育"/>
    <x v="17"/>
    <x v="3"/>
    <s v="C运动培训"/>
    <x v="20"/>
    <x v="30"/>
    <x v="0"/>
    <n v="18"/>
    <n v="2"/>
    <n v="0.22700000000000001"/>
    <n v="0.11"/>
    <n v="4"/>
    <n v="2"/>
    <n v="0.5"/>
    <n v="0.25"/>
    <n v="2"/>
    <n v="0.85000000000000009"/>
    <n v="1.8188235294117645"/>
    <n v="1788.5000000000002"/>
    <n v="3252.9658823529412"/>
    <n v="1.8060257278266757E-2"/>
    <n v="0.32508463100880164"/>
    <n v="0.45400000000000001"/>
    <n v="1"/>
  </r>
  <r>
    <s v="教培"/>
    <s v="素质教育"/>
    <x v="17"/>
    <x v="3"/>
    <s v="C运动培训"/>
    <x v="9"/>
    <x v="31"/>
    <x v="0"/>
    <n v="1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25284360189573457"/>
    <n v="0.25284360189573457"/>
    <n v="0"/>
  </r>
  <r>
    <s v="教培"/>
    <s v="素质教育"/>
    <x v="17"/>
    <x v="3"/>
    <s v="C运动培训"/>
    <x v="20"/>
    <x v="32"/>
    <x v="0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16"/>
    <x v="33"/>
    <x v="1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0"/>
  </r>
  <r>
    <s v="教培"/>
    <s v="素质教育"/>
    <x v="17"/>
    <x v="3"/>
    <s v="C运动培训"/>
    <x v="8"/>
    <x v="34"/>
    <x v="0"/>
    <n v="47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8488320920785376"/>
    <n v="0.8488320920785376"/>
    <n v="3"/>
  </r>
  <r>
    <s v="教培"/>
    <s v="素质教育"/>
    <x v="17"/>
    <x v="3"/>
    <s v="C运动培训"/>
    <x v="20"/>
    <x v="35"/>
    <x v="0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14"/>
    <x v="36"/>
    <x v="1"/>
    <n v="53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95719363574813809"/>
    <n v="0.95719363574813809"/>
    <n v="2"/>
  </r>
  <r>
    <s v="教培"/>
    <s v="素质教育"/>
    <x v="17"/>
    <x v="3"/>
    <s v="C运动培训"/>
    <x v="21"/>
    <x v="37"/>
    <x v="1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3"/>
    <x v="38"/>
    <x v="0"/>
    <n v="115"/>
    <n v="3"/>
    <n v="0.22700000000000001"/>
    <n v="0.03"/>
    <n v="7"/>
    <n v="1"/>
    <n v="0.14000000000000001"/>
    <n v="0.25"/>
    <n v="1.75"/>
    <n v="0.85000000000000009"/>
    <n v="1.7917647058823529"/>
    <n v="1788.5000000000002"/>
    <n v="3204.5711764705884"/>
    <n v="1.8060257278266757E-2"/>
    <n v="2.0769295870006772"/>
    <n v="0.68100000000000005"/>
    <n v="9"/>
  </r>
  <r>
    <s v="教培"/>
    <s v="素质教育"/>
    <x v="17"/>
    <x v="3"/>
    <s v="C运动培训"/>
    <x v="22"/>
    <x v="39"/>
    <x v="1"/>
    <n v="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0836154366960055"/>
    <n v="0.10836154366960055"/>
    <n v="0"/>
  </r>
  <r>
    <s v="教培"/>
    <s v="素质教育"/>
    <x v="17"/>
    <x v="3"/>
    <s v="C运动培训"/>
    <x v="23"/>
    <x v="40"/>
    <x v="1"/>
    <n v="42"/>
    <n v="0"/>
    <n v="0.22700000000000001"/>
    <n v="0"/>
    <n v="9"/>
    <n v="0"/>
    <n v="0"/>
    <n v="0.25"/>
    <n v="2.25"/>
    <n v="0.85000000000000009"/>
    <n v="2.6470588235294117"/>
    <n v="1788.5000000000002"/>
    <n v="4734.2647058823532"/>
    <n v="1.8060257278266757E-2"/>
    <n v="0.75853080568720377"/>
    <n v="0.75853080568720377"/>
    <n v="0"/>
  </r>
  <r>
    <s v="教培"/>
    <s v="素质教育"/>
    <x v="17"/>
    <x v="3"/>
    <s v="C运动培训"/>
    <x v="14"/>
    <x v="41"/>
    <x v="1"/>
    <n v="190"/>
    <n v="6"/>
    <n v="0.22700000000000001"/>
    <n v="0.03"/>
    <n v="18"/>
    <n v="6"/>
    <n v="0.33"/>
    <n v="0.25"/>
    <n v="6"/>
    <n v="0.85000000000000009"/>
    <n v="5.4564705882352937"/>
    <n v="1788.5000000000002"/>
    <n v="9758.8976470588241"/>
    <n v="1.8060257278266757E-2"/>
    <n v="3.4314488828706837"/>
    <n v="1.3620000000000001"/>
    <n v="7"/>
  </r>
  <r>
    <s v="教培"/>
    <s v="素质教育"/>
    <x v="17"/>
    <x v="3"/>
    <s v="C运动培训"/>
    <x v="12"/>
    <x v="42"/>
    <x v="0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20"/>
    <x v="43"/>
    <x v="0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13"/>
    <x v="44"/>
    <x v="1"/>
    <n v="23"/>
    <n v="1"/>
    <n v="0.22700000000000001"/>
    <n v="0.04"/>
    <n v="1"/>
    <n v="0"/>
    <n v="0"/>
    <n v="0.25"/>
    <n v="0.25"/>
    <n v="0.85000000000000009"/>
    <n v="0.29411764705882348"/>
    <n v="1788.5000000000002"/>
    <n v="526.02941176470586"/>
    <n v="1.8060257278266757E-2"/>
    <n v="0.41538591740013542"/>
    <n v="0.22700000000000001"/>
    <n v="0"/>
  </r>
  <r>
    <s v="教培"/>
    <s v="素质教育"/>
    <x v="17"/>
    <x v="3"/>
    <s v="C运动培训"/>
    <x v="5"/>
    <x v="45"/>
    <x v="0"/>
    <n v="29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52374746106973591"/>
    <n v="0.52374746106973591"/>
    <n v="0"/>
  </r>
  <r>
    <s v="教培"/>
    <s v="素质教育"/>
    <x v="17"/>
    <x v="3"/>
    <s v="C运动培训"/>
    <x v="12"/>
    <x v="46"/>
    <x v="0"/>
    <n v="11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9866283006093433"/>
    <n v="0.19866283006093433"/>
    <n v="0"/>
  </r>
  <r>
    <s v="教培"/>
    <s v="素质教育"/>
    <x v="17"/>
    <x v="3"/>
    <s v="C运动培训"/>
    <x v="24"/>
    <x v="47"/>
    <x v="1"/>
    <n v="1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1672308733920109"/>
    <n v="0.21672308733920109"/>
    <n v="0"/>
  </r>
  <r>
    <s v="教培"/>
    <s v="素质教育"/>
    <x v="17"/>
    <x v="3"/>
    <s v="C运动培训"/>
    <x v="24"/>
    <x v="48"/>
    <x v="1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25"/>
    <x v="49"/>
    <x v="1"/>
    <n v="43"/>
    <n v="0"/>
    <n v="0.22700000000000001"/>
    <n v="0"/>
    <n v="19"/>
    <n v="0"/>
    <n v="0"/>
    <n v="0.25"/>
    <n v="4.75"/>
    <n v="0.85000000000000009"/>
    <n v="5.5882352941176467"/>
    <n v="1788.5000000000002"/>
    <n v="9994.5588235294126"/>
    <n v="1.8060257278266757E-2"/>
    <n v="0.77659106296547054"/>
    <n v="0.77659106296547054"/>
    <n v="4"/>
  </r>
  <r>
    <s v="教培"/>
    <s v="素质教育"/>
    <x v="17"/>
    <x v="3"/>
    <s v="C运动培训"/>
    <x v="20"/>
    <x v="50"/>
    <x v="0"/>
    <n v="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3.6120514556533513E-2"/>
    <n v="3.6120514556533513E-2"/>
    <n v="0"/>
  </r>
  <r>
    <s v="教培"/>
    <s v="素质教育"/>
    <x v="17"/>
    <x v="3"/>
    <s v="C运动培训"/>
    <x v="4"/>
    <x v="51"/>
    <x v="1"/>
    <n v="3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55986797562626944"/>
    <n v="0.55986797562626944"/>
    <n v="2"/>
  </r>
  <r>
    <s v="教培"/>
    <s v="素质教育"/>
    <x v="17"/>
    <x v="3"/>
    <s v="C运动培训"/>
    <x v="8"/>
    <x v="52"/>
    <x v="0"/>
    <n v="72"/>
    <n v="0"/>
    <n v="0.22700000000000001"/>
    <n v="0"/>
    <n v="10"/>
    <n v="0"/>
    <n v="0"/>
    <n v="0.25"/>
    <n v="2.5"/>
    <n v="0.85000000000000009"/>
    <n v="2.9411764705882351"/>
    <n v="1788.5000000000002"/>
    <n v="5260.2941176470595"/>
    <n v="1.8060257278266757E-2"/>
    <n v="1.3003385240352066"/>
    <n v="1.3003385240352066"/>
    <n v="1"/>
  </r>
  <r>
    <s v="教培"/>
    <s v="素质教育"/>
    <x v="17"/>
    <x v="3"/>
    <s v="C运动培训"/>
    <x v="3"/>
    <x v="53"/>
    <x v="0"/>
    <n v="2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46956668923493566"/>
    <n v="0.46956668923493566"/>
    <n v="1"/>
  </r>
  <r>
    <s v="教培"/>
    <s v="素质教育"/>
    <x v="17"/>
    <x v="3"/>
    <s v="C运动培训"/>
    <x v="25"/>
    <x v="54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0"/>
    <x v="55"/>
    <x v="0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10"/>
    <x v="56"/>
    <x v="0"/>
    <n v="48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86689234935680437"/>
    <n v="0.86689234935680437"/>
    <n v="0"/>
  </r>
  <r>
    <s v="教培"/>
    <s v="素质教育"/>
    <x v="17"/>
    <x v="3"/>
    <s v="C运动培训"/>
    <x v="6"/>
    <x v="57"/>
    <x v="0"/>
    <n v="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7.2241029113067026E-2"/>
    <n v="7.2241029113067026E-2"/>
    <n v="0"/>
  </r>
  <r>
    <s v="教培"/>
    <s v="素质教育"/>
    <x v="17"/>
    <x v="3"/>
    <s v="C运动培训"/>
    <x v="19"/>
    <x v="58"/>
    <x v="1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25"/>
    <x v="59"/>
    <x v="1"/>
    <n v="1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1672308733920109"/>
    <n v="0.21672308733920109"/>
    <n v="0"/>
  </r>
  <r>
    <s v="教培"/>
    <s v="素质教育"/>
    <x v="17"/>
    <x v="3"/>
    <s v="C运动培训"/>
    <x v="19"/>
    <x v="60"/>
    <x v="1"/>
    <n v="17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30702437373053487"/>
    <n v="0.30702437373053487"/>
    <n v="0"/>
  </r>
  <r>
    <s v="教培"/>
    <s v="素质教育"/>
    <x v="17"/>
    <x v="3"/>
    <s v="C运动培训"/>
    <x v="20"/>
    <x v="61"/>
    <x v="0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26"/>
    <x v="62"/>
    <x v="1"/>
    <n v="134"/>
    <n v="2"/>
    <n v="0.22700000000000001"/>
    <n v="0.01"/>
    <n v="14"/>
    <n v="2"/>
    <n v="0.14000000000000001"/>
    <n v="0.25"/>
    <n v="3.5"/>
    <n v="0.85000000000000009"/>
    <n v="3.5835294117647059"/>
    <n v="1788.5000000000002"/>
    <n v="6409.1423529411768"/>
    <n v="1.8060257278266757E-2"/>
    <n v="2.4200744752877452"/>
    <n v="0.87407447528774518"/>
    <n v="4"/>
  </r>
  <r>
    <s v="教培"/>
    <s v="素质教育"/>
    <x v="17"/>
    <x v="3"/>
    <s v="C运动培训"/>
    <x v="12"/>
    <x v="63"/>
    <x v="0"/>
    <n v="1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8060257278266756"/>
    <n v="0.18060257278266756"/>
    <n v="0"/>
  </r>
  <r>
    <s v="教培"/>
    <s v="素质教育"/>
    <x v="17"/>
    <x v="3"/>
    <s v="C运动培训"/>
    <x v="16"/>
    <x v="64"/>
    <x v="1"/>
    <n v="38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0.6862897765741367"/>
    <n v="0.6862897765741367"/>
    <n v="3"/>
  </r>
  <r>
    <s v="教培"/>
    <s v="素质教育"/>
    <x v="17"/>
    <x v="3"/>
    <s v="C运动培训"/>
    <x v="20"/>
    <x v="65"/>
    <x v="0"/>
    <n v="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0836154366960055"/>
    <n v="0.10836154366960055"/>
    <n v="0"/>
  </r>
  <r>
    <s v="教培"/>
    <s v="素质教育"/>
    <x v="17"/>
    <x v="3"/>
    <s v="C运动培训"/>
    <x v="25"/>
    <x v="66"/>
    <x v="1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25"/>
    <x v="67"/>
    <x v="1"/>
    <n v="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0836154366960055"/>
    <n v="0.10836154366960055"/>
    <n v="1"/>
  </r>
  <r>
    <s v="教培"/>
    <s v="素质教育"/>
    <x v="17"/>
    <x v="3"/>
    <s v="C运动培训"/>
    <x v="10"/>
    <x v="68"/>
    <x v="0"/>
    <n v="34"/>
    <n v="0"/>
    <n v="0.22700000000000001"/>
    <n v="0"/>
    <n v="6"/>
    <n v="0"/>
    <n v="0"/>
    <n v="0.25"/>
    <n v="1.5"/>
    <n v="0.85000000000000009"/>
    <n v="1.7647058823529409"/>
    <n v="1788.5000000000002"/>
    <n v="3156.1764705882351"/>
    <n v="1.8060257278266757E-2"/>
    <n v="0.61404874746106974"/>
    <n v="0.61404874746106974"/>
    <n v="0"/>
  </r>
  <r>
    <s v="教培"/>
    <s v="素质教育"/>
    <x v="17"/>
    <x v="3"/>
    <s v="C运动培训"/>
    <x v="27"/>
    <x v="69"/>
    <x v="1"/>
    <n v="1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2508463100880164"/>
    <n v="0.32508463100880164"/>
    <n v="0"/>
  </r>
  <r>
    <s v="教培"/>
    <s v="素质教育"/>
    <x v="17"/>
    <x v="3"/>
    <s v="C运动培训"/>
    <x v="22"/>
    <x v="70"/>
    <x v="1"/>
    <n v="74"/>
    <n v="3"/>
    <n v="0.22700000000000001"/>
    <n v="0.04"/>
    <n v="16"/>
    <n v="3"/>
    <n v="0.19"/>
    <n v="0.25"/>
    <n v="4"/>
    <n v="0.85000000000000009"/>
    <n v="3.9047058823529408"/>
    <n v="1788.5000000000002"/>
    <n v="6983.5664705882355"/>
    <n v="1.8060257278266757E-2"/>
    <n v="1.3364590385917401"/>
    <n v="0.68100000000000005"/>
    <n v="6"/>
  </r>
  <r>
    <s v="教培"/>
    <s v="素质教育"/>
    <x v="17"/>
    <x v="3"/>
    <s v="C运动培训"/>
    <x v="24"/>
    <x v="71"/>
    <x v="1"/>
    <n v="1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8060257278266756"/>
    <n v="0.18060257278266756"/>
    <n v="0"/>
  </r>
  <r>
    <s v="教培"/>
    <s v="素质教育"/>
    <x v="17"/>
    <x v="3"/>
    <s v="C运动培训"/>
    <x v="4"/>
    <x v="72"/>
    <x v="1"/>
    <n v="2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6120514556533512"/>
    <n v="0.36120514556533512"/>
    <n v="0"/>
  </r>
  <r>
    <s v="教培"/>
    <s v="素质教育"/>
    <x v="17"/>
    <x v="3"/>
    <s v="C运动培训"/>
    <x v="4"/>
    <x v="73"/>
    <x v="1"/>
    <n v="2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3344617467840219"/>
    <n v="0.43344617467840219"/>
    <n v="0"/>
  </r>
  <r>
    <s v="教培"/>
    <s v="素质教育"/>
    <x v="17"/>
    <x v="3"/>
    <s v="C运动培训"/>
    <x v="24"/>
    <x v="74"/>
    <x v="1"/>
    <n v="44"/>
    <n v="0"/>
    <n v="0.22700000000000001"/>
    <n v="0"/>
    <n v="13"/>
    <n v="0"/>
    <n v="0"/>
    <n v="0.25"/>
    <n v="3.25"/>
    <n v="0.85000000000000009"/>
    <n v="3.8235294117647056"/>
    <n v="1788.5000000000002"/>
    <n v="6838.3823529411766"/>
    <n v="1.8060257278266757E-2"/>
    <n v="0.7946513202437373"/>
    <n v="0.7946513202437373"/>
    <n v="1"/>
  </r>
  <r>
    <s v="教培"/>
    <s v="素质教育"/>
    <x v="17"/>
    <x v="3"/>
    <s v="C运动培训"/>
    <x v="25"/>
    <x v="75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7"/>
    <x v="76"/>
    <x v="0"/>
    <n v="16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2889641164522681"/>
    <n v="0.2889641164522681"/>
    <n v="0"/>
  </r>
  <r>
    <s v="教培"/>
    <s v="素质教育"/>
    <x v="17"/>
    <x v="3"/>
    <s v="C运动培训"/>
    <x v="6"/>
    <x v="77"/>
    <x v="0"/>
    <n v="39"/>
    <n v="2"/>
    <n v="0.22700000000000001"/>
    <n v="0.05"/>
    <n v="2"/>
    <n v="1"/>
    <n v="0.5"/>
    <n v="0.25"/>
    <n v="1"/>
    <n v="0.85000000000000009"/>
    <n v="0.90941176470588225"/>
    <n v="1788.5000000000002"/>
    <n v="1626.4829411764706"/>
    <n v="1.8060257278266757E-2"/>
    <n v="0.70435003385240347"/>
    <n v="0.45400000000000001"/>
    <n v="0"/>
  </r>
  <r>
    <s v="教培"/>
    <s v="素质教育"/>
    <x v="17"/>
    <x v="3"/>
    <s v="C运动培训"/>
    <x v="4"/>
    <x v="78"/>
    <x v="1"/>
    <n v="37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66822951929587004"/>
    <n v="0.66822951929587004"/>
    <n v="0"/>
  </r>
  <r>
    <s v="教培"/>
    <s v="素质教育"/>
    <x v="17"/>
    <x v="3"/>
    <s v="C运动培训"/>
    <x v="9"/>
    <x v="79"/>
    <x v="0"/>
    <n v="2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6120514556533512"/>
    <n v="0.36120514556533512"/>
    <n v="0"/>
  </r>
  <r>
    <s v="教培"/>
    <s v="素质教育"/>
    <x v="17"/>
    <x v="3"/>
    <s v="C运动培训"/>
    <x v="2"/>
    <x v="80"/>
    <x v="1"/>
    <n v="93"/>
    <n v="5"/>
    <n v="0.22700000000000001"/>
    <n v="0.05"/>
    <n v="9"/>
    <n v="5"/>
    <n v="0.56000000000000005"/>
    <n v="0.25"/>
    <n v="5"/>
    <n v="0.85000000000000009"/>
    <n v="4.5470588235294116"/>
    <n v="1788.5000000000002"/>
    <n v="8132.4147058823537"/>
    <n v="1.8060257278266757E-2"/>
    <n v="1.6796039268788083"/>
    <n v="1.135"/>
    <n v="5"/>
  </r>
  <r>
    <s v="教培"/>
    <s v="素质教育"/>
    <x v="17"/>
    <x v="3"/>
    <s v="C运动培训"/>
    <x v="16"/>
    <x v="81"/>
    <x v="1"/>
    <n v="94"/>
    <n v="1"/>
    <n v="0.22700000000000001"/>
    <n v="0.01"/>
    <n v="7"/>
    <n v="1"/>
    <n v="0.14000000000000001"/>
    <n v="0.25"/>
    <n v="1.75"/>
    <n v="0.85000000000000009"/>
    <n v="1.7917647058823529"/>
    <n v="1788.5000000000002"/>
    <n v="3204.5711764705884"/>
    <n v="1.8060257278266757E-2"/>
    <n v="1.6976641841570752"/>
    <n v="0.92466418415707519"/>
    <n v="5"/>
  </r>
  <r>
    <s v="教培"/>
    <s v="素质教育"/>
    <x v="17"/>
    <x v="3"/>
    <s v="C运动培训"/>
    <x v="25"/>
    <x v="82"/>
    <x v="1"/>
    <n v="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3.6120514556533513E-2"/>
    <n v="3.6120514556533513E-2"/>
    <n v="0"/>
  </r>
  <r>
    <s v="教培"/>
    <s v="素质教育"/>
    <x v="17"/>
    <x v="3"/>
    <s v="C运动培训"/>
    <x v="25"/>
    <x v="83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19"/>
    <x v="84"/>
    <x v="1"/>
    <n v="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9.0301286391333779E-2"/>
    <n v="9.0301286391333779E-2"/>
    <n v="0"/>
  </r>
  <r>
    <s v="教培"/>
    <s v="素质教育"/>
    <x v="17"/>
    <x v="3"/>
    <s v="C运动培训"/>
    <x v="25"/>
    <x v="85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5"/>
    <x v="86"/>
    <x v="0"/>
    <n v="104"/>
    <n v="1"/>
    <n v="0.22700000000000001"/>
    <n v="0.01"/>
    <n v="7"/>
    <n v="1"/>
    <n v="0.14000000000000001"/>
    <n v="0.25"/>
    <n v="1.75"/>
    <n v="0.85000000000000009"/>
    <n v="1.7917647058823529"/>
    <n v="1788.5000000000002"/>
    <n v="3204.5711764705884"/>
    <n v="1.8060257278266757E-2"/>
    <n v="1.8782667569397427"/>
    <n v="1.1052667569397427"/>
    <n v="14"/>
  </r>
  <r>
    <s v="教培"/>
    <s v="素质教育"/>
    <x v="17"/>
    <x v="3"/>
    <s v="C运动培训"/>
    <x v="28"/>
    <x v="87"/>
    <x v="2"/>
    <n v="44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8.0006939742721723"/>
    <n v="8.0006939742721723"/>
    <n v="0"/>
  </r>
  <r>
    <s v="教培"/>
    <s v="素质教育"/>
    <x v="17"/>
    <x v="3"/>
    <s v="C运动培训"/>
    <x v="8"/>
    <x v="88"/>
    <x v="0"/>
    <n v="46"/>
    <n v="0"/>
    <n v="0.22700000000000001"/>
    <n v="0"/>
    <n v="8"/>
    <n v="0"/>
    <n v="0"/>
    <n v="0.25"/>
    <n v="2"/>
    <n v="0.85000000000000009"/>
    <n v="2.3529411764705879"/>
    <n v="1788.5000000000002"/>
    <n v="4208.2352941176468"/>
    <n v="1.8060257278266757E-2"/>
    <n v="0.83077183480027084"/>
    <n v="0.83077183480027084"/>
    <n v="0"/>
  </r>
  <r>
    <s v="教培"/>
    <s v="素质教育"/>
    <x v="17"/>
    <x v="3"/>
    <s v="C运动培训"/>
    <x v="29"/>
    <x v="89"/>
    <x v="1"/>
    <n v="28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50568720379146914"/>
    <n v="0.50568720379146914"/>
    <n v="0"/>
  </r>
  <r>
    <s v="教培"/>
    <s v="素质教育"/>
    <x v="17"/>
    <x v="3"/>
    <s v="C运动培训"/>
    <x v="25"/>
    <x v="90"/>
    <x v="1"/>
    <n v="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5.4180771834800273E-2"/>
    <n v="5.4180771834800273E-2"/>
    <n v="0"/>
  </r>
  <r>
    <s v="教培"/>
    <s v="素质教育"/>
    <x v="17"/>
    <x v="3"/>
    <s v="C运动培训"/>
    <x v="23"/>
    <x v="91"/>
    <x v="1"/>
    <n v="38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6862897765741367"/>
    <n v="0.6862897765741367"/>
    <n v="0"/>
  </r>
  <r>
    <s v="教培"/>
    <s v="素质教育"/>
    <x v="17"/>
    <x v="3"/>
    <s v="C运动培训"/>
    <x v="21"/>
    <x v="92"/>
    <x v="1"/>
    <n v="9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16254231550440082"/>
    <n v="0.16254231550440082"/>
    <n v="0"/>
  </r>
  <r>
    <s v="教培"/>
    <s v="素质教育"/>
    <x v="17"/>
    <x v="3"/>
    <s v="C运动培训"/>
    <x v="16"/>
    <x v="93"/>
    <x v="1"/>
    <n v="75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1.3545192958700067"/>
    <n v="1.3545192958700067"/>
    <n v="0"/>
  </r>
  <r>
    <s v="教培"/>
    <s v="素质教育"/>
    <x v="17"/>
    <x v="3"/>
    <s v="C运动培训"/>
    <x v="24"/>
    <x v="94"/>
    <x v="1"/>
    <n v="1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889641164522681"/>
    <n v="0.2889641164522681"/>
    <n v="0"/>
  </r>
  <r>
    <s v="教培"/>
    <s v="素质教育"/>
    <x v="17"/>
    <x v="3"/>
    <s v="C运动培训"/>
    <x v="24"/>
    <x v="95"/>
    <x v="1"/>
    <n v="81"/>
    <n v="3"/>
    <n v="0.22700000000000001"/>
    <n v="0.04"/>
    <n v="20"/>
    <n v="2"/>
    <n v="0.1"/>
    <n v="0.25"/>
    <n v="5"/>
    <n v="0.85000000000000009"/>
    <n v="5.3482352941176465"/>
    <n v="1788.5000000000002"/>
    <n v="9565.3188235294128"/>
    <n v="1.8060257278266757E-2"/>
    <n v="1.4628808395396073"/>
    <n v="0.68100000000000005"/>
    <n v="13"/>
  </r>
  <r>
    <s v="教培"/>
    <s v="素质教育"/>
    <x v="17"/>
    <x v="3"/>
    <s v="C运动培训"/>
    <x v="25"/>
    <x v="96"/>
    <x v="1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0"/>
  </r>
  <r>
    <s v="教培"/>
    <s v="素质教育"/>
    <x v="17"/>
    <x v="3"/>
    <s v="C运动培训"/>
    <x v="6"/>
    <x v="97"/>
    <x v="0"/>
    <n v="23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41538591740013542"/>
    <n v="0.41538591740013542"/>
    <n v="0"/>
  </r>
  <r>
    <s v="教培"/>
    <s v="素质教育"/>
    <x v="17"/>
    <x v="3"/>
    <s v="C运动培训"/>
    <x v="15"/>
    <x v="98"/>
    <x v="1"/>
    <n v="55"/>
    <n v="1"/>
    <n v="0.22700000000000001"/>
    <n v="0.02"/>
    <n v="11"/>
    <n v="1"/>
    <n v="0.09"/>
    <n v="0.25"/>
    <n v="2.75"/>
    <n v="0.85000000000000009"/>
    <n v="2.9682352941176471"/>
    <n v="1788.5000000000002"/>
    <n v="5308.6888235294127"/>
    <n v="1.8060257278266757E-2"/>
    <n v="0.99331415030467163"/>
    <n v="0.22700000000000001"/>
    <n v="1"/>
  </r>
  <r>
    <s v="教培"/>
    <s v="素质教育"/>
    <x v="17"/>
    <x v="3"/>
    <s v="C运动培训"/>
    <x v="25"/>
    <x v="99"/>
    <x v="1"/>
    <n v="4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7.2241029113067026E-2"/>
    <n v="7.2241029113067026E-2"/>
    <n v="0"/>
  </r>
  <r>
    <s v="教培"/>
    <s v="素质教育"/>
    <x v="17"/>
    <x v="3"/>
    <s v="C运动培训"/>
    <x v="19"/>
    <x v="100"/>
    <x v="1"/>
    <n v="128"/>
    <n v="11"/>
    <n v="0.22700000000000001"/>
    <n v="0.09"/>
    <n v="45"/>
    <n v="11"/>
    <n v="0.24"/>
    <n v="0.25"/>
    <n v="11.25"/>
    <n v="0.85000000000000009"/>
    <n v="10.297647058823529"/>
    <n v="1788.5000000000002"/>
    <n v="18417.341764705885"/>
    <n v="1.8060257278266757E-2"/>
    <n v="2.3117129316181448"/>
    <n v="2.4969999999999999"/>
    <n v="9"/>
  </r>
  <r>
    <s v="教培"/>
    <s v="素质教育"/>
    <x v="17"/>
    <x v="3"/>
    <s v="C运动培训"/>
    <x v="26"/>
    <x v="101"/>
    <x v="1"/>
    <n v="70"/>
    <n v="2"/>
    <n v="0.22700000000000001"/>
    <n v="0.03"/>
    <n v="6"/>
    <n v="2"/>
    <n v="0.33"/>
    <n v="0.25"/>
    <n v="2"/>
    <n v="0.85000000000000009"/>
    <n v="1.8188235294117645"/>
    <n v="1788.5000000000002"/>
    <n v="3252.9658823529412"/>
    <n v="1.8060257278266757E-2"/>
    <n v="1.264218009478673"/>
    <n v="0.45400000000000001"/>
    <n v="6"/>
  </r>
  <r>
    <s v="教培"/>
    <s v="素质教育"/>
    <x v="17"/>
    <x v="3"/>
    <s v="C运动培训"/>
    <x v="16"/>
    <x v="102"/>
    <x v="1"/>
    <n v="82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1.480941096817874"/>
    <n v="1.480941096817874"/>
    <n v="4"/>
  </r>
  <r>
    <s v="教培"/>
    <s v="素质教育"/>
    <x v="17"/>
    <x v="3"/>
    <s v="C运动培训"/>
    <x v="15"/>
    <x v="103"/>
    <x v="1"/>
    <n v="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3.6120514556533513E-2"/>
    <n v="3.6120514556533513E-2"/>
    <n v="0"/>
  </r>
  <r>
    <s v="教培"/>
    <s v="素质教育"/>
    <x v="17"/>
    <x v="3"/>
    <s v="C运动培训"/>
    <x v="25"/>
    <x v="104"/>
    <x v="1"/>
    <n v="9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16254231550440082"/>
    <n v="0.16254231550440082"/>
    <n v="0"/>
  </r>
  <r>
    <s v="教培"/>
    <s v="素质教育"/>
    <x v="17"/>
    <x v="3"/>
    <s v="C运动培训"/>
    <x v="5"/>
    <x v="105"/>
    <x v="0"/>
    <n v="70"/>
    <n v="4"/>
    <n v="0.22700000000000001"/>
    <n v="0.06"/>
    <n v="17"/>
    <n v="4"/>
    <n v="0.24"/>
    <n v="0.25"/>
    <n v="4.25"/>
    <n v="0.85000000000000009"/>
    <n v="3.9317647058823528"/>
    <n v="1788.5000000000002"/>
    <n v="7031.9611764705887"/>
    <n v="1.8060257278266757E-2"/>
    <n v="1.264218009478673"/>
    <n v="0.90800000000000003"/>
    <n v="7"/>
  </r>
  <r>
    <s v="教培"/>
    <s v="素质教育"/>
    <x v="17"/>
    <x v="3"/>
    <s v="C运动培训"/>
    <x v="22"/>
    <x v="106"/>
    <x v="1"/>
    <n v="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0836154366960055"/>
    <n v="0.10836154366960055"/>
    <n v="0"/>
  </r>
  <r>
    <s v="教培"/>
    <s v="素质教育"/>
    <x v="17"/>
    <x v="3"/>
    <s v="C运动培训"/>
    <x v="29"/>
    <x v="107"/>
    <x v="1"/>
    <n v="1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3478334461746783"/>
    <n v="0.23478334461746783"/>
    <n v="0"/>
  </r>
  <r>
    <s v="教培"/>
    <s v="素质教育"/>
    <x v="17"/>
    <x v="3"/>
    <s v="C运动培训"/>
    <x v="21"/>
    <x v="108"/>
    <x v="1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1"/>
  </r>
  <r>
    <s v="教培"/>
    <s v="素质教育"/>
    <x v="17"/>
    <x v="3"/>
    <s v="C运动培训"/>
    <x v="25"/>
    <x v="109"/>
    <x v="1"/>
    <n v="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3.6120514556533513E-2"/>
    <n v="3.6120514556533513E-2"/>
    <n v="0"/>
  </r>
  <r>
    <s v="教培"/>
    <s v="素质教育"/>
    <x v="17"/>
    <x v="3"/>
    <s v="C运动培训"/>
    <x v="25"/>
    <x v="110"/>
    <x v="1"/>
    <n v="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3.6120514556533513E-2"/>
    <n v="3.6120514556533513E-2"/>
    <n v="0"/>
  </r>
  <r>
    <s v="教培"/>
    <s v="素质教育"/>
    <x v="17"/>
    <x v="3"/>
    <s v="C运动培训"/>
    <x v="19"/>
    <x v="111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3"/>
    <x v="112"/>
    <x v="1"/>
    <n v="22"/>
    <n v="2"/>
    <n v="0.22700000000000001"/>
    <n v="0.09"/>
    <n v="6"/>
    <n v="1"/>
    <n v="0.17"/>
    <n v="0.25"/>
    <n v="1.5"/>
    <n v="0.85000000000000009"/>
    <n v="1.4976470588235293"/>
    <n v="1788.5000000000002"/>
    <n v="2678.5417647058825"/>
    <n v="1.8060257278266757E-2"/>
    <n v="0.39732566012186865"/>
    <n v="0.45400000000000001"/>
    <n v="0"/>
  </r>
  <r>
    <s v="教培"/>
    <s v="素质教育"/>
    <x v="17"/>
    <x v="3"/>
    <s v="C运动培训"/>
    <x v="19"/>
    <x v="113"/>
    <x v="1"/>
    <n v="32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57792823290453621"/>
    <n v="0.57792823290453621"/>
    <n v="0"/>
  </r>
  <r>
    <s v="教培"/>
    <s v="素质教育"/>
    <x v="17"/>
    <x v="3"/>
    <s v="C运动培训"/>
    <x v="12"/>
    <x v="114"/>
    <x v="0"/>
    <n v="2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3344617467840219"/>
    <n v="0.43344617467840219"/>
    <n v="0"/>
  </r>
  <r>
    <s v="教培"/>
    <s v="素质教育"/>
    <x v="17"/>
    <x v="3"/>
    <s v="C运动培训"/>
    <x v="13"/>
    <x v="115"/>
    <x v="1"/>
    <n v="169"/>
    <n v="12"/>
    <n v="0.22700000000000001"/>
    <n v="7.0000000000000007E-2"/>
    <n v="31"/>
    <n v="7"/>
    <n v="0.23"/>
    <n v="0.25"/>
    <n v="7.75"/>
    <n v="0.85000000000000009"/>
    <n v="7.2482352941176469"/>
    <n v="1788.5000000000002"/>
    <n v="12963.468823529412"/>
    <n v="1.8060257278266757E-2"/>
    <n v="3.052183480027082"/>
    <n v="2.7240000000000002"/>
    <n v="15"/>
  </r>
  <r>
    <s v="教培"/>
    <s v="素质教育"/>
    <x v="17"/>
    <x v="3"/>
    <s v="C运动培训"/>
    <x v="22"/>
    <x v="116"/>
    <x v="1"/>
    <n v="16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2889641164522681"/>
    <n v="0.2889641164522681"/>
    <n v="0"/>
  </r>
  <r>
    <s v="教培"/>
    <s v="素质教育"/>
    <x v="17"/>
    <x v="3"/>
    <s v="C运动培训"/>
    <x v="6"/>
    <x v="117"/>
    <x v="0"/>
    <n v="8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4448205822613405"/>
    <n v="0.14448205822613405"/>
    <n v="0"/>
  </r>
  <r>
    <s v="教培"/>
    <s v="素质教育"/>
    <x v="17"/>
    <x v="3"/>
    <s v="C运动培训"/>
    <x v="23"/>
    <x v="118"/>
    <x v="1"/>
    <n v="129"/>
    <n v="8"/>
    <n v="0.22700000000000001"/>
    <n v="0.06"/>
    <n v="46"/>
    <n v="7"/>
    <n v="0.15"/>
    <n v="0.25"/>
    <n v="11.5"/>
    <n v="0.85000000000000009"/>
    <n v="11.66"/>
    <n v="1788.5000000000002"/>
    <n v="20853.910000000003"/>
    <n v="1.8060257278266757E-2"/>
    <n v="2.3297731888964117"/>
    <n v="1.8160000000000001"/>
    <n v="9"/>
  </r>
  <r>
    <s v="教培"/>
    <s v="素质教育"/>
    <x v="17"/>
    <x v="3"/>
    <s v="C运动培训"/>
    <x v="14"/>
    <x v="119"/>
    <x v="1"/>
    <n v="47"/>
    <n v="1"/>
    <n v="0.22700000000000001"/>
    <n v="0.02"/>
    <n v="0"/>
    <n v="0"/>
    <n v="0"/>
    <n v="0.25"/>
    <n v="0"/>
    <n v="0.85000000000000009"/>
    <n v="0"/>
    <n v="1788.5000000000002"/>
    <n v="0"/>
    <n v="1.8060257278266757E-2"/>
    <n v="0.8488320920785376"/>
    <n v="0.22700000000000001"/>
    <n v="1"/>
  </r>
  <r>
    <s v="教培"/>
    <s v="素质教育"/>
    <x v="17"/>
    <x v="3"/>
    <s v="C运动培训"/>
    <x v="18"/>
    <x v="120"/>
    <x v="0"/>
    <n v="4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75853080568720377"/>
    <n v="0.75853080568720377"/>
    <n v="1"/>
  </r>
  <r>
    <s v="教培"/>
    <s v="素质教育"/>
    <x v="17"/>
    <x v="3"/>
    <s v="C运动培训"/>
    <x v="6"/>
    <x v="121"/>
    <x v="0"/>
    <n v="20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36120514556533512"/>
    <n v="0.36120514556533512"/>
    <n v="0"/>
  </r>
  <r>
    <s v="教培"/>
    <s v="素质教育"/>
    <x v="17"/>
    <x v="3"/>
    <s v="C运动培训"/>
    <x v="9"/>
    <x v="122"/>
    <x v="0"/>
    <n v="1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0702437373053487"/>
    <n v="0.30702437373053487"/>
    <n v="0"/>
  </r>
  <r>
    <s v="教培"/>
    <s v="素质教育"/>
    <x v="17"/>
    <x v="3"/>
    <s v="C运动培训"/>
    <x v="10"/>
    <x v="123"/>
    <x v="0"/>
    <n v="42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75853080568720377"/>
    <n v="0.75853080568720377"/>
    <n v="0"/>
  </r>
  <r>
    <s v="教培"/>
    <s v="素质教育"/>
    <x v="17"/>
    <x v="3"/>
    <s v="C运动培训"/>
    <x v="15"/>
    <x v="124"/>
    <x v="1"/>
    <n v="1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5284360189573457"/>
    <n v="0.25284360189573457"/>
    <n v="0"/>
  </r>
  <r>
    <s v="教培"/>
    <s v="素质教育"/>
    <x v="17"/>
    <x v="3"/>
    <s v="C运动培训"/>
    <x v="16"/>
    <x v="125"/>
    <x v="1"/>
    <n v="63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1.1377962085308058"/>
    <n v="1.1377962085308058"/>
    <n v="1"/>
  </r>
  <r>
    <s v="教培"/>
    <s v="素质教育"/>
    <x v="17"/>
    <x v="3"/>
    <s v="C运动培训"/>
    <x v="27"/>
    <x v="126"/>
    <x v="1"/>
    <n v="14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25284360189573457"/>
    <n v="0.25284360189573457"/>
    <n v="0"/>
  </r>
  <r>
    <s v="教培"/>
    <s v="素质教育"/>
    <x v="17"/>
    <x v="3"/>
    <s v="C运动培训"/>
    <x v="20"/>
    <x v="127"/>
    <x v="0"/>
    <n v="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5.4180771834800273E-2"/>
    <n v="5.4180771834800273E-2"/>
    <n v="0"/>
  </r>
  <r>
    <s v="教培"/>
    <s v="素质教育"/>
    <x v="17"/>
    <x v="3"/>
    <s v="C运动培训"/>
    <x v="22"/>
    <x v="128"/>
    <x v="1"/>
    <n v="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4448205822613405"/>
    <n v="0.14448205822613405"/>
    <n v="0"/>
  </r>
  <r>
    <s v="教培"/>
    <s v="素质教育"/>
    <x v="17"/>
    <x v="3"/>
    <s v="C运动培训"/>
    <x v="4"/>
    <x v="129"/>
    <x v="1"/>
    <n v="21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37926540284360188"/>
    <n v="0.37926540284360188"/>
    <n v="1"/>
  </r>
  <r>
    <s v="教培"/>
    <s v="素质教育"/>
    <x v="17"/>
    <x v="3"/>
    <s v="C运动培训"/>
    <x v="6"/>
    <x v="130"/>
    <x v="0"/>
    <n v="42"/>
    <n v="1"/>
    <n v="0.22700000000000001"/>
    <n v="0.02"/>
    <n v="3"/>
    <n v="1"/>
    <n v="0.33"/>
    <n v="0.25"/>
    <n v="1"/>
    <n v="0.85000000000000009"/>
    <n v="0.90941176470588225"/>
    <n v="1788.5000000000002"/>
    <n v="1626.4829411764706"/>
    <n v="1.8060257278266757E-2"/>
    <n v="0.75853080568720377"/>
    <n v="0.22700000000000001"/>
    <n v="2"/>
  </r>
  <r>
    <s v="教培"/>
    <s v="素质教育"/>
    <x v="17"/>
    <x v="3"/>
    <s v="C运动培训"/>
    <x v="8"/>
    <x v="131"/>
    <x v="0"/>
    <n v="4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7946513202437373"/>
    <n v="0.7946513202437373"/>
    <n v="0"/>
  </r>
  <r>
    <s v="教培"/>
    <s v="素质教育"/>
    <x v="17"/>
    <x v="3"/>
    <s v="C运动培训"/>
    <x v="15"/>
    <x v="132"/>
    <x v="1"/>
    <n v="3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57792823290453621"/>
    <n v="0.57792823290453621"/>
    <n v="0"/>
  </r>
  <r>
    <s v="教培"/>
    <s v="素质教育"/>
    <x v="17"/>
    <x v="3"/>
    <s v="C运动培训"/>
    <x v="10"/>
    <x v="133"/>
    <x v="0"/>
    <n v="25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515064319566689"/>
    <n v="0.4515064319566689"/>
    <n v="1"/>
  </r>
  <r>
    <s v="教培"/>
    <s v="素质教育"/>
    <x v="17"/>
    <x v="3"/>
    <s v="C运动培训"/>
    <x v="10"/>
    <x v="134"/>
    <x v="0"/>
    <n v="56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1.0113744075829383"/>
    <n v="1.0113744075829383"/>
    <n v="0"/>
  </r>
  <r>
    <s v="教培"/>
    <s v="素质教育"/>
    <x v="17"/>
    <x v="3"/>
    <s v="C运动培训"/>
    <x v="2"/>
    <x v="135"/>
    <x v="1"/>
    <n v="6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2280974949221395"/>
    <n v="1.2280974949221395"/>
    <n v="2"/>
  </r>
  <r>
    <s v="教培"/>
    <s v="素质教育"/>
    <x v="17"/>
    <x v="3"/>
    <s v="C运动培训"/>
    <x v="20"/>
    <x v="136"/>
    <x v="0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30"/>
    <x v="137"/>
    <x v="2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18"/>
    <x v="138"/>
    <x v="0"/>
    <n v="35"/>
    <n v="1"/>
    <n v="0.22700000000000001"/>
    <n v="0.03"/>
    <n v="1"/>
    <n v="1"/>
    <n v="1"/>
    <n v="0.25"/>
    <n v="1"/>
    <n v="0.85000000000000009"/>
    <n v="0.90941176470588225"/>
    <n v="1788.5000000000002"/>
    <n v="1626.4829411764706"/>
    <n v="1.8060257278266757E-2"/>
    <n v="0.63210900473933651"/>
    <n v="0.22700000000000001"/>
    <n v="0"/>
  </r>
  <r>
    <s v="教培"/>
    <s v="素质教育"/>
    <x v="17"/>
    <x v="3"/>
    <s v="C运动培训"/>
    <x v="7"/>
    <x v="139"/>
    <x v="0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0"/>
  </r>
  <r>
    <s v="教培"/>
    <s v="素质教育"/>
    <x v="17"/>
    <x v="3"/>
    <s v="C运动培训"/>
    <x v="4"/>
    <x v="140"/>
    <x v="1"/>
    <n v="1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1672308733920109"/>
    <n v="0.21672308733920109"/>
    <n v="0"/>
  </r>
  <r>
    <s v="教培"/>
    <s v="素质教育"/>
    <x v="17"/>
    <x v="3"/>
    <s v="C运动培训"/>
    <x v="24"/>
    <x v="141"/>
    <x v="1"/>
    <n v="1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9866283006093433"/>
    <n v="0.19866283006093433"/>
    <n v="0"/>
  </r>
  <r>
    <s v="教培"/>
    <s v="素质教育"/>
    <x v="17"/>
    <x v="3"/>
    <s v="C运动培训"/>
    <x v="25"/>
    <x v="142"/>
    <x v="1"/>
    <n v="11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19866283006093433"/>
    <n v="0.19866283006093433"/>
    <n v="0"/>
  </r>
  <r>
    <s v="教培"/>
    <s v="素质教育"/>
    <x v="17"/>
    <x v="3"/>
    <s v="C运动培训"/>
    <x v="2"/>
    <x v="143"/>
    <x v="1"/>
    <n v="87"/>
    <n v="10"/>
    <n v="0.22700000000000001"/>
    <n v="0.11"/>
    <n v="18"/>
    <n v="10"/>
    <n v="0.56000000000000005"/>
    <n v="0.25"/>
    <n v="10"/>
    <n v="0.85000000000000009"/>
    <n v="9.0941176470588232"/>
    <n v="1788.5000000000002"/>
    <n v="16264.829411764707"/>
    <n v="1.8060257278266757E-2"/>
    <n v="1.5712423832092077"/>
    <n v="2.27"/>
    <n v="13"/>
  </r>
  <r>
    <s v="教培"/>
    <s v="素质教育"/>
    <x v="17"/>
    <x v="3"/>
    <s v="C运动培训"/>
    <x v="18"/>
    <x v="144"/>
    <x v="0"/>
    <n v="3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6862897765741367"/>
    <n v="0.6862897765741367"/>
    <n v="1"/>
  </r>
  <r>
    <s v="教培"/>
    <s v="素质教育"/>
    <x v="17"/>
    <x v="3"/>
    <s v="C运动培训"/>
    <x v="22"/>
    <x v="145"/>
    <x v="1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16"/>
    <x v="146"/>
    <x v="1"/>
    <n v="38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6862897765741367"/>
    <n v="0.6862897765741367"/>
    <n v="0"/>
  </r>
  <r>
    <s v="教培"/>
    <s v="素质教育"/>
    <x v="17"/>
    <x v="3"/>
    <s v="C运动培训"/>
    <x v="4"/>
    <x v="147"/>
    <x v="1"/>
    <n v="12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21672308733920109"/>
    <n v="0.21672308733920109"/>
    <n v="1"/>
  </r>
  <r>
    <s v="教培"/>
    <s v="素质教育"/>
    <x v="17"/>
    <x v="3"/>
    <s v="C运动培训"/>
    <x v="4"/>
    <x v="148"/>
    <x v="1"/>
    <n v="19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34314488828706835"/>
    <n v="0.34314488828706835"/>
    <n v="0"/>
  </r>
  <r>
    <s v="教培"/>
    <s v="素质教育"/>
    <x v="17"/>
    <x v="3"/>
    <s v="C运动培训"/>
    <x v="22"/>
    <x v="149"/>
    <x v="1"/>
    <n v="1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1672308733920109"/>
    <n v="0.21672308733920109"/>
    <n v="0"/>
  </r>
  <r>
    <s v="教培"/>
    <s v="素质教育"/>
    <x v="17"/>
    <x v="3"/>
    <s v="C运动培训"/>
    <x v="26"/>
    <x v="150"/>
    <x v="1"/>
    <n v="133"/>
    <n v="1"/>
    <n v="0.22700000000000001"/>
    <n v="0.01"/>
    <n v="12"/>
    <n v="1"/>
    <n v="0.08"/>
    <n v="0.25"/>
    <n v="3"/>
    <n v="0.85000000000000009"/>
    <n v="3.2623529411764705"/>
    <n v="1788.5000000000002"/>
    <n v="5834.7182352941181"/>
    <n v="1.8060257278266757E-2"/>
    <n v="2.4020142180094788"/>
    <n v="1.6290142180094789"/>
    <n v="3"/>
  </r>
  <r>
    <s v="教培"/>
    <s v="素质教育"/>
    <x v="17"/>
    <x v="3"/>
    <s v="C运动培训"/>
    <x v="15"/>
    <x v="151"/>
    <x v="1"/>
    <n v="2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9732566012186865"/>
    <n v="0.39732566012186865"/>
    <n v="0"/>
  </r>
  <r>
    <s v="教培"/>
    <s v="素质教育"/>
    <x v="17"/>
    <x v="3"/>
    <s v="C运动培训"/>
    <x v="29"/>
    <x v="152"/>
    <x v="1"/>
    <n v="39"/>
    <n v="4"/>
    <n v="0.22700000000000001"/>
    <n v="0.1"/>
    <n v="4"/>
    <n v="2"/>
    <n v="0.5"/>
    <n v="0.25"/>
    <n v="2"/>
    <n v="0.85000000000000009"/>
    <n v="1.8188235294117645"/>
    <n v="1788.5000000000002"/>
    <n v="3252.9658823529412"/>
    <n v="1.8060257278266757E-2"/>
    <n v="0.70435003385240347"/>
    <n v="0.90800000000000003"/>
    <n v="0"/>
  </r>
  <r>
    <s v="教培"/>
    <s v="素质教育"/>
    <x v="17"/>
    <x v="3"/>
    <s v="C运动培训"/>
    <x v="16"/>
    <x v="153"/>
    <x v="1"/>
    <n v="48"/>
    <n v="0"/>
    <n v="0.22700000000000001"/>
    <n v="0"/>
    <n v="5"/>
    <n v="0"/>
    <n v="0"/>
    <n v="0.25"/>
    <n v="1.25"/>
    <n v="0.85000000000000009"/>
    <n v="1.4705882352941175"/>
    <n v="1788.5000000000002"/>
    <n v="2630.1470588235297"/>
    <n v="1.8060257278266757E-2"/>
    <n v="0.86689234935680437"/>
    <n v="0.86689234935680437"/>
    <n v="1"/>
  </r>
  <r>
    <s v="教培"/>
    <s v="素质教育"/>
    <x v="17"/>
    <x v="3"/>
    <s v="C运动培训"/>
    <x v="26"/>
    <x v="154"/>
    <x v="1"/>
    <n v="30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54180771834800268"/>
    <n v="0.54180771834800268"/>
    <n v="0"/>
  </r>
  <r>
    <s v="教培"/>
    <s v="素质教育"/>
    <x v="17"/>
    <x v="3"/>
    <s v="C运动培训"/>
    <x v="18"/>
    <x v="155"/>
    <x v="0"/>
    <n v="1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7090385917400134"/>
    <n v="0.27090385917400134"/>
    <n v="0"/>
  </r>
  <r>
    <s v="教培"/>
    <s v="素质教育"/>
    <x v="17"/>
    <x v="3"/>
    <s v="C运动培训"/>
    <x v="22"/>
    <x v="156"/>
    <x v="1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0"/>
  </r>
  <r>
    <s v="教培"/>
    <s v="素质教育"/>
    <x v="17"/>
    <x v="3"/>
    <s v="C运动培训"/>
    <x v="2"/>
    <x v="157"/>
    <x v="1"/>
    <n v="173"/>
    <n v="13"/>
    <n v="0.22700000000000001"/>
    <n v="0.08"/>
    <n v="19"/>
    <n v="12"/>
    <n v="0.63"/>
    <n v="0.25"/>
    <n v="12"/>
    <n v="0.85000000000000009"/>
    <n v="10.912941176470587"/>
    <n v="1788.5000000000002"/>
    <n v="19517.795294117648"/>
    <n v="1.8060257278266757E-2"/>
    <n v="3.124424509140149"/>
    <n v="2.9510000000000001"/>
    <n v="15"/>
  </r>
  <r>
    <s v="教培"/>
    <s v="素质教育"/>
    <x v="17"/>
    <x v="3"/>
    <s v="C运动培训"/>
    <x v="12"/>
    <x v="158"/>
    <x v="0"/>
    <n v="13"/>
    <n v="1"/>
    <n v="0.22700000000000001"/>
    <n v="0.08"/>
    <n v="0"/>
    <n v="0"/>
    <n v="0"/>
    <n v="0.25"/>
    <n v="0"/>
    <n v="0.85000000000000009"/>
    <n v="0"/>
    <n v="1788.5000000000002"/>
    <n v="0"/>
    <n v="1.8060257278266757E-2"/>
    <n v="0.23478334461746783"/>
    <n v="0.22700000000000001"/>
    <n v="0"/>
  </r>
  <r>
    <s v="教培"/>
    <s v="素质教育"/>
    <x v="17"/>
    <x v="3"/>
    <s v="C运动培训"/>
    <x v="14"/>
    <x v="159"/>
    <x v="1"/>
    <n v="78"/>
    <n v="1"/>
    <n v="0.22700000000000001"/>
    <n v="0.01"/>
    <n v="3"/>
    <n v="1"/>
    <n v="0.33"/>
    <n v="0.25"/>
    <n v="1"/>
    <n v="0.85000000000000009"/>
    <n v="0.90941176470588225"/>
    <n v="1788.5000000000002"/>
    <n v="1626.4829411764706"/>
    <n v="1.8060257278266757E-2"/>
    <n v="1.4087000677048069"/>
    <n v="0.63570006770480691"/>
    <n v="0"/>
  </r>
  <r>
    <s v="教培"/>
    <s v="素质教育"/>
    <x v="17"/>
    <x v="3"/>
    <s v="C运动培训"/>
    <x v="4"/>
    <x v="160"/>
    <x v="1"/>
    <n v="40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72241029113067023"/>
    <n v="0.72241029113067023"/>
    <n v="0"/>
  </r>
  <r>
    <s v="教培"/>
    <s v="素质教育"/>
    <x v="17"/>
    <x v="3"/>
    <s v="C运动培训"/>
    <x v="23"/>
    <x v="161"/>
    <x v="1"/>
    <n v="18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32508463100880164"/>
    <n v="0.32508463100880164"/>
    <n v="0"/>
  </r>
  <r>
    <s v="教培"/>
    <s v="素质教育"/>
    <x v="17"/>
    <x v="3"/>
    <s v="C运动培训"/>
    <x v="18"/>
    <x v="162"/>
    <x v="0"/>
    <n v="3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66822951929587004"/>
    <n v="0.66822951929587004"/>
    <n v="0"/>
  </r>
  <r>
    <s v="教培"/>
    <s v="素质教育"/>
    <x v="17"/>
    <x v="3"/>
    <s v="C运动培训"/>
    <x v="12"/>
    <x v="163"/>
    <x v="0"/>
    <n v="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7.2241029113067026E-2"/>
    <n v="7.2241029113067026E-2"/>
    <n v="0"/>
  </r>
  <r>
    <s v="教培"/>
    <s v="素质教育"/>
    <x v="17"/>
    <x v="3"/>
    <s v="C运动培训"/>
    <x v="6"/>
    <x v="164"/>
    <x v="0"/>
    <n v="23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1538591740013542"/>
    <n v="0.41538591740013542"/>
    <n v="0"/>
  </r>
  <r>
    <s v="教培"/>
    <s v="素质教育"/>
    <x v="17"/>
    <x v="3"/>
    <s v="C运动培训"/>
    <x v="3"/>
    <x v="165"/>
    <x v="0"/>
    <n v="148"/>
    <n v="2"/>
    <n v="0.22700000000000001"/>
    <n v="0.01"/>
    <n v="18"/>
    <n v="2"/>
    <n v="0.11"/>
    <n v="0.25"/>
    <n v="4.5"/>
    <n v="0.85000000000000009"/>
    <n v="4.76"/>
    <n v="1788.5000000000002"/>
    <n v="8513.26"/>
    <n v="1.8060257278266757E-2"/>
    <n v="2.6729180771834802"/>
    <n v="1.1269180771834801"/>
    <n v="13"/>
  </r>
  <r>
    <s v="教培"/>
    <s v="素质教育"/>
    <x v="17"/>
    <x v="3"/>
    <s v="C运动培训"/>
    <x v="2"/>
    <x v="166"/>
    <x v="1"/>
    <n v="58"/>
    <n v="3"/>
    <n v="0.22700000000000001"/>
    <n v="0.05"/>
    <n v="4"/>
    <n v="2"/>
    <n v="0.5"/>
    <n v="0.25"/>
    <n v="2"/>
    <n v="0.85000000000000009"/>
    <n v="1.8188235294117645"/>
    <n v="1788.5000000000002"/>
    <n v="3252.9658823529412"/>
    <n v="1.8060257278266757E-2"/>
    <n v="1.0474949221394718"/>
    <n v="0.68100000000000005"/>
    <n v="4"/>
  </r>
  <r>
    <s v="教培"/>
    <s v="素质教育"/>
    <x v="17"/>
    <x v="3"/>
    <s v="C运动培训"/>
    <x v="26"/>
    <x v="167"/>
    <x v="1"/>
    <n v="1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7090385917400134"/>
    <n v="0.27090385917400134"/>
    <n v="0"/>
  </r>
  <r>
    <s v="教培"/>
    <s v="素质教育"/>
    <x v="17"/>
    <x v="3"/>
    <s v="C运动培训"/>
    <x v="8"/>
    <x v="168"/>
    <x v="0"/>
    <n v="2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7926540284360188"/>
    <n v="0.37926540284360188"/>
    <n v="0"/>
  </r>
  <r>
    <s v="教培"/>
    <s v="素质教育"/>
    <x v="17"/>
    <x v="3"/>
    <s v="C运动培训"/>
    <x v="13"/>
    <x v="169"/>
    <x v="1"/>
    <n v="1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889641164522681"/>
    <n v="0.2889641164522681"/>
    <n v="3"/>
  </r>
  <r>
    <s v="教培"/>
    <s v="素质教育"/>
    <x v="17"/>
    <x v="3"/>
    <s v="C运动培训"/>
    <x v="30"/>
    <x v="170"/>
    <x v="2"/>
    <n v="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5.4180771834800273E-2"/>
    <n v="5.4180771834800273E-2"/>
    <n v="0"/>
  </r>
  <r>
    <s v="教培"/>
    <s v="素质教育"/>
    <x v="17"/>
    <x v="3"/>
    <s v="C运动培训"/>
    <x v="3"/>
    <x v="171"/>
    <x v="0"/>
    <n v="99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1.7879654705484089"/>
    <n v="1.7879654705484089"/>
    <n v="0"/>
  </r>
  <r>
    <s v="教培"/>
    <s v="素质教育"/>
    <x v="17"/>
    <x v="3"/>
    <s v="C运动培训"/>
    <x v="4"/>
    <x v="172"/>
    <x v="1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1"/>
  </r>
  <r>
    <s v="教培"/>
    <s v="素质教育"/>
    <x v="17"/>
    <x v="3"/>
    <s v="C运动培训"/>
    <x v="12"/>
    <x v="173"/>
    <x v="0"/>
    <n v="1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7090385917400134"/>
    <n v="0.27090385917400134"/>
    <n v="0"/>
  </r>
  <r>
    <s v="教培"/>
    <s v="素质教育"/>
    <x v="17"/>
    <x v="3"/>
    <s v="C运动培训"/>
    <x v="20"/>
    <x v="174"/>
    <x v="0"/>
    <n v="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3.6120514556533513E-2"/>
    <n v="3.6120514556533513E-2"/>
    <n v="0"/>
  </r>
  <r>
    <s v="教培"/>
    <s v="素质教育"/>
    <x v="17"/>
    <x v="3"/>
    <s v="C运动培训"/>
    <x v="16"/>
    <x v="175"/>
    <x v="1"/>
    <n v="90"/>
    <n v="0"/>
    <n v="0.22700000000000001"/>
    <n v="0"/>
    <n v="8"/>
    <n v="0"/>
    <n v="0"/>
    <n v="0.25"/>
    <n v="2"/>
    <n v="0.85000000000000009"/>
    <n v="2.3529411764705879"/>
    <n v="1788.5000000000002"/>
    <n v="4208.2352941176468"/>
    <n v="1.8060257278266757E-2"/>
    <n v="1.6254231550440081"/>
    <n v="1.6254231550440081"/>
    <n v="0"/>
  </r>
  <r>
    <s v="教培"/>
    <s v="素质教育"/>
    <x v="17"/>
    <x v="3"/>
    <s v="C运动培训"/>
    <x v="8"/>
    <x v="176"/>
    <x v="0"/>
    <n v="1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3478334461746783"/>
    <n v="0.23478334461746783"/>
    <n v="0"/>
  </r>
  <r>
    <s v="教培"/>
    <s v="素质教育"/>
    <x v="17"/>
    <x v="3"/>
    <s v="C运动培训"/>
    <x v="25"/>
    <x v="177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30"/>
    <x v="178"/>
    <x v="2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14"/>
    <x v="179"/>
    <x v="1"/>
    <n v="47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8488320920785376"/>
    <n v="0.8488320920785376"/>
    <n v="0"/>
  </r>
  <r>
    <s v="教培"/>
    <s v="素质教育"/>
    <x v="17"/>
    <x v="3"/>
    <s v="C运动培训"/>
    <x v="25"/>
    <x v="180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5"/>
    <x v="181"/>
    <x v="1"/>
    <n v="1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9866283006093433"/>
    <n v="0.19866283006093433"/>
    <n v="0"/>
  </r>
  <r>
    <s v="教培"/>
    <s v="素质教育"/>
    <x v="17"/>
    <x v="3"/>
    <s v="C运动培训"/>
    <x v="20"/>
    <x v="182"/>
    <x v="0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30"/>
    <x v="183"/>
    <x v="2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12"/>
    <x v="184"/>
    <x v="0"/>
    <n v="30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54180771834800268"/>
    <n v="0.54180771834800268"/>
    <n v="1"/>
  </r>
  <r>
    <s v="教培"/>
    <s v="素质教育"/>
    <x v="17"/>
    <x v="3"/>
    <s v="C运动培训"/>
    <x v="23"/>
    <x v="185"/>
    <x v="1"/>
    <n v="39"/>
    <n v="0"/>
    <n v="0.22700000000000001"/>
    <n v="0"/>
    <n v="9"/>
    <n v="0"/>
    <n v="0"/>
    <n v="0.25"/>
    <n v="2.25"/>
    <n v="0.85000000000000009"/>
    <n v="2.6470588235294117"/>
    <n v="1788.5000000000002"/>
    <n v="4734.2647058823532"/>
    <n v="1.8060257278266757E-2"/>
    <n v="0.70435003385240347"/>
    <n v="0.70435003385240347"/>
    <n v="1"/>
  </r>
  <r>
    <s v="教培"/>
    <s v="素质教育"/>
    <x v="17"/>
    <x v="3"/>
    <s v="C运动培训"/>
    <x v="23"/>
    <x v="186"/>
    <x v="1"/>
    <n v="18"/>
    <n v="0"/>
    <n v="0.22700000000000001"/>
    <n v="0"/>
    <n v="5"/>
    <n v="0"/>
    <n v="0"/>
    <n v="0.25"/>
    <n v="1.25"/>
    <n v="0.85000000000000009"/>
    <n v="1.4705882352941175"/>
    <n v="1788.5000000000002"/>
    <n v="2630.1470588235297"/>
    <n v="1.8060257278266757E-2"/>
    <n v="0.32508463100880164"/>
    <n v="0.32508463100880164"/>
    <n v="0"/>
  </r>
  <r>
    <s v="教培"/>
    <s v="素质教育"/>
    <x v="17"/>
    <x v="3"/>
    <s v="C运动培训"/>
    <x v="12"/>
    <x v="187"/>
    <x v="0"/>
    <n v="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0836154366960055"/>
    <n v="0.10836154366960055"/>
    <n v="0"/>
  </r>
  <r>
    <s v="教培"/>
    <s v="素质教育"/>
    <x v="17"/>
    <x v="3"/>
    <s v="C运动培训"/>
    <x v="8"/>
    <x v="188"/>
    <x v="0"/>
    <n v="13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23478334461746783"/>
    <n v="0.23478334461746783"/>
    <n v="0"/>
  </r>
  <r>
    <s v="教培"/>
    <s v="素质教育"/>
    <x v="17"/>
    <x v="3"/>
    <s v="C运动培训"/>
    <x v="12"/>
    <x v="189"/>
    <x v="0"/>
    <n v="2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3344617467840219"/>
    <n v="0.43344617467840219"/>
    <n v="0"/>
  </r>
  <r>
    <s v="教培"/>
    <s v="素质教育"/>
    <x v="17"/>
    <x v="3"/>
    <s v="C运动培训"/>
    <x v="23"/>
    <x v="190"/>
    <x v="1"/>
    <n v="11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19866283006093433"/>
    <n v="0.19866283006093433"/>
    <n v="0"/>
  </r>
  <r>
    <s v="教培"/>
    <s v="素质教育"/>
    <x v="17"/>
    <x v="3"/>
    <s v="C运动培训"/>
    <x v="13"/>
    <x v="191"/>
    <x v="1"/>
    <n v="1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25284360189573457"/>
    <n v="0.25284360189573457"/>
    <n v="0"/>
  </r>
  <r>
    <s v="教培"/>
    <s v="素质教育"/>
    <x v="17"/>
    <x v="3"/>
    <s v="C运动培训"/>
    <x v="13"/>
    <x v="192"/>
    <x v="1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7"/>
    <x v="193"/>
    <x v="0"/>
    <n v="1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3478334461746783"/>
    <n v="0.23478334461746783"/>
    <n v="0"/>
  </r>
  <r>
    <s v="教培"/>
    <s v="素质教育"/>
    <x v="17"/>
    <x v="3"/>
    <s v="C运动培训"/>
    <x v="29"/>
    <x v="194"/>
    <x v="1"/>
    <n v="13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23478334461746783"/>
    <n v="0.23478334461746783"/>
    <n v="0"/>
  </r>
  <r>
    <s v="教培"/>
    <s v="素质教育"/>
    <x v="17"/>
    <x v="3"/>
    <s v="C运动培训"/>
    <x v="30"/>
    <x v="195"/>
    <x v="2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31"/>
    <x v="196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14"/>
    <x v="197"/>
    <x v="1"/>
    <n v="68"/>
    <n v="2"/>
    <n v="0.22700000000000001"/>
    <n v="0.03"/>
    <n v="7"/>
    <n v="2"/>
    <n v="0.28999999999999998"/>
    <n v="0.25"/>
    <n v="2"/>
    <n v="0.85000000000000009"/>
    <n v="1.8188235294117645"/>
    <n v="1788.5000000000002"/>
    <n v="3252.9658823529412"/>
    <n v="1.8060257278266757E-2"/>
    <n v="1.2280974949221395"/>
    <n v="0.45400000000000001"/>
    <n v="1"/>
  </r>
  <r>
    <s v="教培"/>
    <s v="素质教育"/>
    <x v="17"/>
    <x v="3"/>
    <s v="C运动培训"/>
    <x v="7"/>
    <x v="198"/>
    <x v="0"/>
    <n v="43"/>
    <n v="1"/>
    <n v="0.22700000000000001"/>
    <n v="0.02"/>
    <n v="4"/>
    <n v="1"/>
    <n v="0.25"/>
    <n v="0.25"/>
    <n v="1"/>
    <n v="0.85000000000000009"/>
    <n v="0.90941176470588225"/>
    <n v="1788.5000000000002"/>
    <n v="1626.4829411764706"/>
    <n v="1.8060257278266757E-2"/>
    <n v="0.77659106296547054"/>
    <n v="0.22700000000000001"/>
    <n v="1"/>
  </r>
  <r>
    <s v="教培"/>
    <s v="素质教育"/>
    <x v="17"/>
    <x v="3"/>
    <s v="C运动培训"/>
    <x v="18"/>
    <x v="199"/>
    <x v="0"/>
    <n v="41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740470548408937"/>
    <n v="0.740470548408937"/>
    <n v="2"/>
  </r>
  <r>
    <s v="教培"/>
    <s v="素质教育"/>
    <x v="17"/>
    <x v="3"/>
    <s v="C运动培训"/>
    <x v="7"/>
    <x v="200"/>
    <x v="0"/>
    <n v="36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65016926201760328"/>
    <n v="0.65016926201760328"/>
    <n v="0"/>
  </r>
  <r>
    <s v="教培"/>
    <s v="素质教育"/>
    <x v="17"/>
    <x v="3"/>
    <s v="C运动培训"/>
    <x v="3"/>
    <x v="201"/>
    <x v="0"/>
    <n v="45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81271157752200407"/>
    <n v="0.81271157752200407"/>
    <n v="2"/>
  </r>
  <r>
    <s v="教培"/>
    <s v="素质教育"/>
    <x v="17"/>
    <x v="3"/>
    <s v="C运动培训"/>
    <x v="7"/>
    <x v="202"/>
    <x v="0"/>
    <n v="1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7090385917400134"/>
    <n v="0.27090385917400134"/>
    <n v="0"/>
  </r>
  <r>
    <s v="教培"/>
    <s v="素质教育"/>
    <x v="17"/>
    <x v="3"/>
    <s v="C运动培训"/>
    <x v="12"/>
    <x v="203"/>
    <x v="0"/>
    <n v="1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0702437373053487"/>
    <n v="0.30702437373053487"/>
    <n v="1"/>
  </r>
  <r>
    <s v="教培"/>
    <s v="素质教育"/>
    <x v="17"/>
    <x v="3"/>
    <s v="C运动培训"/>
    <x v="15"/>
    <x v="204"/>
    <x v="1"/>
    <n v="28"/>
    <n v="0"/>
    <n v="0.22700000000000001"/>
    <n v="0"/>
    <n v="5"/>
    <n v="0"/>
    <n v="0"/>
    <n v="0.25"/>
    <n v="1.25"/>
    <n v="0.85000000000000009"/>
    <n v="1.4705882352941175"/>
    <n v="1788.5000000000002"/>
    <n v="2630.1470588235297"/>
    <n v="1.8060257278266757E-2"/>
    <n v="0.50568720379146914"/>
    <n v="0.50568720379146914"/>
    <n v="0"/>
  </r>
  <r>
    <s v="教培"/>
    <s v="素质教育"/>
    <x v="17"/>
    <x v="3"/>
    <s v="C运动培训"/>
    <x v="22"/>
    <x v="205"/>
    <x v="1"/>
    <n v="10"/>
    <n v="0"/>
    <n v="0.22700000000000001"/>
    <n v="0"/>
    <n v="5"/>
    <n v="0"/>
    <n v="0"/>
    <n v="0.25"/>
    <n v="1.25"/>
    <n v="0.85000000000000009"/>
    <n v="1.4705882352941175"/>
    <n v="1788.5000000000002"/>
    <n v="2630.1470588235297"/>
    <n v="1.8060257278266757E-2"/>
    <n v="0.18060257278266756"/>
    <n v="0.18060257278266756"/>
    <n v="0"/>
  </r>
  <r>
    <s v="教培"/>
    <s v="素质教育"/>
    <x v="17"/>
    <x v="3"/>
    <s v="C运动培训"/>
    <x v="27"/>
    <x v="206"/>
    <x v="1"/>
    <n v="1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7090385917400134"/>
    <n v="0.27090385917400134"/>
    <n v="0"/>
  </r>
  <r>
    <s v="教培"/>
    <s v="素质教育"/>
    <x v="17"/>
    <x v="3"/>
    <s v="C运动培训"/>
    <x v="18"/>
    <x v="207"/>
    <x v="0"/>
    <n v="3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57792823290453621"/>
    <n v="0.57792823290453621"/>
    <n v="1"/>
  </r>
  <r>
    <s v="教培"/>
    <s v="素质教育"/>
    <x v="17"/>
    <x v="3"/>
    <s v="C运动培训"/>
    <x v="15"/>
    <x v="208"/>
    <x v="1"/>
    <n v="2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6120514556533512"/>
    <n v="0.36120514556533512"/>
    <n v="0"/>
  </r>
  <r>
    <s v="教培"/>
    <s v="素质教育"/>
    <x v="17"/>
    <x v="3"/>
    <s v="C运动培训"/>
    <x v="3"/>
    <x v="209"/>
    <x v="0"/>
    <n v="84"/>
    <n v="0"/>
    <n v="0.22700000000000001"/>
    <n v="0"/>
    <n v="9"/>
    <n v="0"/>
    <n v="0"/>
    <n v="0.25"/>
    <n v="2.25"/>
    <n v="0.85000000000000009"/>
    <n v="2.6470588235294117"/>
    <n v="1788.5000000000002"/>
    <n v="4734.2647058823532"/>
    <n v="1.8060257278266757E-2"/>
    <n v="1.5170616113744075"/>
    <n v="1.5170616113744075"/>
    <n v="5"/>
  </r>
  <r>
    <s v="教培"/>
    <s v="素质教育"/>
    <x v="17"/>
    <x v="3"/>
    <s v="C运动培训"/>
    <x v="3"/>
    <x v="210"/>
    <x v="0"/>
    <n v="1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4314488828706835"/>
    <n v="0.34314488828706835"/>
    <n v="0"/>
  </r>
  <r>
    <s v="教培"/>
    <s v="素质教育"/>
    <x v="17"/>
    <x v="3"/>
    <s v="C运动培训"/>
    <x v="3"/>
    <x v="211"/>
    <x v="0"/>
    <n v="88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1.5893026404874746"/>
    <n v="1.5893026404874746"/>
    <n v="2"/>
  </r>
  <r>
    <s v="教培"/>
    <s v="素质教育"/>
    <x v="17"/>
    <x v="3"/>
    <s v="C运动培训"/>
    <x v="10"/>
    <x v="212"/>
    <x v="0"/>
    <n v="13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23478334461746783"/>
    <n v="0.23478334461746783"/>
    <n v="0"/>
  </r>
  <r>
    <s v="教培"/>
    <s v="素质教育"/>
    <x v="17"/>
    <x v="3"/>
    <s v="C运动培训"/>
    <x v="26"/>
    <x v="213"/>
    <x v="1"/>
    <n v="73"/>
    <n v="0"/>
    <n v="0.22700000000000001"/>
    <n v="0"/>
    <n v="11"/>
    <n v="0"/>
    <n v="0"/>
    <n v="0.25"/>
    <n v="2.75"/>
    <n v="0.85000000000000009"/>
    <n v="3.2352941176470584"/>
    <n v="1788.5000000000002"/>
    <n v="5786.3235294117649"/>
    <n v="1.8060257278266757E-2"/>
    <n v="1.3183987813134732"/>
    <n v="1.3183987813134732"/>
    <n v="4"/>
  </r>
  <r>
    <s v="教培"/>
    <s v="素质教育"/>
    <x v="17"/>
    <x v="3"/>
    <s v="C运动培训"/>
    <x v="7"/>
    <x v="214"/>
    <x v="0"/>
    <n v="1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2508463100880164"/>
    <n v="0.32508463100880164"/>
    <n v="0"/>
  </r>
  <r>
    <s v="教培"/>
    <s v="素质教育"/>
    <x v="17"/>
    <x v="3"/>
    <s v="C运动培训"/>
    <x v="3"/>
    <x v="215"/>
    <x v="0"/>
    <n v="28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50568720379146914"/>
    <n v="0.50568720379146914"/>
    <n v="0"/>
  </r>
  <r>
    <s v="教培"/>
    <s v="素质教育"/>
    <x v="17"/>
    <x v="3"/>
    <s v="C运动培训"/>
    <x v="9"/>
    <x v="216"/>
    <x v="0"/>
    <n v="157"/>
    <n v="4"/>
    <n v="0.22700000000000001"/>
    <n v="0.03"/>
    <n v="12"/>
    <n v="3"/>
    <n v="0.25"/>
    <n v="0.25"/>
    <n v="3"/>
    <n v="0.85000000000000009"/>
    <n v="2.7282352941176469"/>
    <n v="1788.5000000000002"/>
    <n v="4879.448823529412"/>
    <n v="1.8060257278266757E-2"/>
    <n v="2.8354603926878807"/>
    <n v="0.90800000000000003"/>
    <n v="10"/>
  </r>
  <r>
    <s v="教培"/>
    <s v="素质教育"/>
    <x v="17"/>
    <x v="3"/>
    <s v="C运动培训"/>
    <x v="14"/>
    <x v="217"/>
    <x v="1"/>
    <n v="67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1.2100372376438726"/>
    <n v="1.2100372376438726"/>
    <n v="2"/>
  </r>
  <r>
    <s v="教培"/>
    <s v="素质教育"/>
    <x v="17"/>
    <x v="3"/>
    <s v="C运动培训"/>
    <x v="2"/>
    <x v="218"/>
    <x v="1"/>
    <n v="67"/>
    <n v="3"/>
    <n v="0.22700000000000001"/>
    <n v="0.04"/>
    <n v="5"/>
    <n v="3"/>
    <n v="0.6"/>
    <n v="0.25"/>
    <n v="3"/>
    <n v="0.85000000000000009"/>
    <n v="2.7282352941176469"/>
    <n v="1788.5000000000002"/>
    <n v="4879.448823529412"/>
    <n v="1.8060257278266757E-2"/>
    <n v="1.2100372376438726"/>
    <n v="0.68100000000000005"/>
    <n v="3"/>
  </r>
  <r>
    <s v="教培"/>
    <s v="素质教育"/>
    <x v="17"/>
    <x v="3"/>
    <s v="C运动培训"/>
    <x v="4"/>
    <x v="219"/>
    <x v="1"/>
    <n v="26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6956668923493566"/>
    <n v="0.46956668923493566"/>
    <n v="0"/>
  </r>
  <r>
    <s v="教培"/>
    <s v="素质教育"/>
    <x v="17"/>
    <x v="3"/>
    <s v="C运动培训"/>
    <x v="16"/>
    <x v="220"/>
    <x v="1"/>
    <n v="93"/>
    <n v="1"/>
    <n v="0.22700000000000001"/>
    <n v="0.01"/>
    <n v="8"/>
    <n v="1"/>
    <n v="0.13"/>
    <n v="0.25"/>
    <n v="2"/>
    <n v="0.85000000000000009"/>
    <n v="2.0858823529411765"/>
    <n v="1788.5000000000002"/>
    <n v="3730.6005882352947"/>
    <n v="1.8060257278266757E-2"/>
    <n v="1.6796039268788083"/>
    <n v="0.90660392687880831"/>
    <n v="5"/>
  </r>
  <r>
    <s v="教培"/>
    <s v="素质教育"/>
    <x v="17"/>
    <x v="3"/>
    <s v="C运动培训"/>
    <x v="14"/>
    <x v="221"/>
    <x v="1"/>
    <n v="102"/>
    <n v="2"/>
    <n v="0.22700000000000001"/>
    <n v="0.02"/>
    <n v="5"/>
    <n v="1"/>
    <n v="0.2"/>
    <n v="0.25"/>
    <n v="1.25"/>
    <n v="0.85000000000000009"/>
    <n v="1.203529411764706"/>
    <n v="1788.5000000000002"/>
    <n v="2152.5123529411767"/>
    <n v="1.8060257278266757E-2"/>
    <n v="1.8421462423832091"/>
    <n v="0.45400000000000001"/>
    <n v="7"/>
  </r>
  <r>
    <s v="教培"/>
    <s v="素质教育"/>
    <x v="17"/>
    <x v="3"/>
    <s v="C运动培训"/>
    <x v="16"/>
    <x v="222"/>
    <x v="1"/>
    <n v="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4448205822613405"/>
    <n v="0.14448205822613405"/>
    <n v="0"/>
  </r>
  <r>
    <s v="教培"/>
    <s v="素质教育"/>
    <x v="17"/>
    <x v="3"/>
    <s v="C运动培训"/>
    <x v="31"/>
    <x v="223"/>
    <x v="1"/>
    <n v="6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0836154366960055"/>
    <n v="0.10836154366960055"/>
    <n v="0"/>
  </r>
  <r>
    <s v="教培"/>
    <s v="素质教育"/>
    <x v="17"/>
    <x v="3"/>
    <s v="C运动培训"/>
    <x v="31"/>
    <x v="224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31"/>
    <x v="225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0"/>
    <x v="226"/>
    <x v="0"/>
    <n v="66"/>
    <n v="9"/>
    <n v="0.22700000000000001"/>
    <n v="0.14000000000000001"/>
    <n v="18"/>
    <n v="8"/>
    <n v="0.44"/>
    <n v="0.25"/>
    <n v="8"/>
    <n v="0.85000000000000009"/>
    <n v="7.275294117647058"/>
    <n v="1788.5000000000002"/>
    <n v="13011.863529411765"/>
    <n v="1.8060257278266757E-2"/>
    <n v="1.191976980365606"/>
    <n v="2.0430000000000001"/>
    <n v="10"/>
  </r>
  <r>
    <s v="教培"/>
    <s v="素质教育"/>
    <x v="17"/>
    <x v="3"/>
    <s v="C运动培训"/>
    <x v="31"/>
    <x v="227"/>
    <x v="1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14"/>
    <x v="228"/>
    <x v="1"/>
    <n v="102"/>
    <n v="4"/>
    <n v="0.22700000000000001"/>
    <n v="0.04"/>
    <n v="7"/>
    <n v="4"/>
    <n v="0.56999999999999995"/>
    <n v="0.25"/>
    <n v="4"/>
    <n v="0.85000000000000009"/>
    <n v="3.637647058823529"/>
    <n v="1788.5000000000002"/>
    <n v="6505.9317647058824"/>
    <n v="1.8060257278266757E-2"/>
    <n v="1.8421462423832091"/>
    <n v="0.90800000000000003"/>
    <n v="7"/>
  </r>
  <r>
    <s v="教培"/>
    <s v="素质教育"/>
    <x v="17"/>
    <x v="3"/>
    <s v="C运动培训"/>
    <x v="10"/>
    <x v="229"/>
    <x v="0"/>
    <n v="1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0702437373053487"/>
    <n v="0.30702437373053487"/>
    <n v="0"/>
  </r>
  <r>
    <s v="教培"/>
    <s v="素质教育"/>
    <x v="17"/>
    <x v="3"/>
    <s v="C运动培训"/>
    <x v="10"/>
    <x v="230"/>
    <x v="0"/>
    <n v="29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52374746106973591"/>
    <n v="0.52374746106973591"/>
    <n v="0"/>
  </r>
  <r>
    <s v="教培"/>
    <s v="素质教育"/>
    <x v="17"/>
    <x v="3"/>
    <s v="C运动培训"/>
    <x v="2"/>
    <x v="231"/>
    <x v="1"/>
    <n v="49"/>
    <n v="1"/>
    <n v="0.22700000000000001"/>
    <n v="0.02"/>
    <n v="3"/>
    <n v="1"/>
    <n v="0.33"/>
    <n v="0.25"/>
    <n v="1"/>
    <n v="0.85000000000000009"/>
    <n v="0.90941176470588225"/>
    <n v="1788.5000000000002"/>
    <n v="1626.4829411764706"/>
    <n v="1.8060257278266757E-2"/>
    <n v="0.88495260663507103"/>
    <n v="0.22700000000000001"/>
    <n v="0"/>
  </r>
  <r>
    <s v="教培"/>
    <s v="素质教育"/>
    <x v="17"/>
    <x v="3"/>
    <s v="C运动培训"/>
    <x v="3"/>
    <x v="232"/>
    <x v="0"/>
    <n v="64"/>
    <n v="1"/>
    <n v="0.22700000000000001"/>
    <n v="0.02"/>
    <n v="5"/>
    <n v="0"/>
    <n v="0"/>
    <n v="0.25"/>
    <n v="1.25"/>
    <n v="0.85000000000000009"/>
    <n v="1.4705882352941175"/>
    <n v="1788.5000000000002"/>
    <n v="2630.1470588235297"/>
    <n v="1.8060257278266757E-2"/>
    <n v="1.1558564658090724"/>
    <n v="0.3828564658090724"/>
    <n v="1"/>
  </r>
  <r>
    <s v="教培"/>
    <s v="素质教育"/>
    <x v="17"/>
    <x v="3"/>
    <s v="C运动培训"/>
    <x v="15"/>
    <x v="233"/>
    <x v="1"/>
    <n v="46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83077183480027084"/>
    <n v="0.83077183480027084"/>
    <n v="0"/>
  </r>
  <r>
    <s v="教培"/>
    <s v="素质教育"/>
    <x v="17"/>
    <x v="3"/>
    <s v="C运动培训"/>
    <x v="5"/>
    <x v="234"/>
    <x v="0"/>
    <n v="40"/>
    <n v="1"/>
    <n v="0.22700000000000001"/>
    <n v="0.03"/>
    <n v="6"/>
    <n v="1"/>
    <n v="0.17"/>
    <n v="0.25"/>
    <n v="1.5"/>
    <n v="0.85000000000000009"/>
    <n v="1.4976470588235293"/>
    <n v="1788.5000000000002"/>
    <n v="2678.5417647058825"/>
    <n v="1.8060257278266757E-2"/>
    <n v="0.72241029113067023"/>
    <n v="0.22700000000000001"/>
    <n v="4"/>
  </r>
  <r>
    <s v="教培"/>
    <s v="素质教育"/>
    <x v="17"/>
    <x v="3"/>
    <s v="C运动培训"/>
    <x v="18"/>
    <x v="235"/>
    <x v="0"/>
    <n v="24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43344617467840219"/>
    <n v="0.43344617467840219"/>
    <n v="0"/>
  </r>
  <r>
    <s v="教培"/>
    <s v="素质教育"/>
    <x v="17"/>
    <x v="3"/>
    <s v="C运动培训"/>
    <x v="18"/>
    <x v="236"/>
    <x v="0"/>
    <n v="1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4314488828706835"/>
    <n v="0.34314488828706835"/>
    <n v="0"/>
  </r>
  <r>
    <s v="教培"/>
    <s v="素质教育"/>
    <x v="17"/>
    <x v="3"/>
    <s v="C运动培训"/>
    <x v="3"/>
    <x v="237"/>
    <x v="0"/>
    <n v="43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77659106296547054"/>
    <n v="0.77659106296547054"/>
    <n v="2"/>
  </r>
  <r>
    <s v="教培"/>
    <s v="素质教育"/>
    <x v="17"/>
    <x v="3"/>
    <s v="C运动培训"/>
    <x v="10"/>
    <x v="238"/>
    <x v="0"/>
    <n v="34"/>
    <n v="1"/>
    <n v="0.22700000000000001"/>
    <n v="0.03"/>
    <n v="4"/>
    <n v="1"/>
    <n v="0.25"/>
    <n v="0.25"/>
    <n v="1"/>
    <n v="0.85000000000000009"/>
    <n v="0.90941176470588225"/>
    <n v="1788.5000000000002"/>
    <n v="1626.4829411764706"/>
    <n v="1.8060257278266757E-2"/>
    <n v="0.61404874746106974"/>
    <n v="0.22700000000000001"/>
    <n v="0"/>
  </r>
  <r>
    <s v="教培"/>
    <s v="素质教育"/>
    <x v="17"/>
    <x v="3"/>
    <s v="C运动培训"/>
    <x v="14"/>
    <x v="239"/>
    <x v="1"/>
    <n v="59"/>
    <n v="1"/>
    <n v="0.22700000000000001"/>
    <n v="0.02"/>
    <n v="1"/>
    <n v="1"/>
    <n v="1"/>
    <n v="0.25"/>
    <n v="1"/>
    <n v="0.85000000000000009"/>
    <n v="0.90941176470588225"/>
    <n v="1788.5000000000002"/>
    <n v="1626.4829411764706"/>
    <n v="1.8060257278266757E-2"/>
    <n v="1.0655551794177387"/>
    <n v="0.29255517941773868"/>
    <n v="0"/>
  </r>
  <r>
    <s v="教培"/>
    <s v="素质教育"/>
    <x v="17"/>
    <x v="3"/>
    <s v="C运动培训"/>
    <x v="16"/>
    <x v="240"/>
    <x v="1"/>
    <n v="20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36120514556533512"/>
    <n v="0.36120514556533512"/>
    <n v="0"/>
  </r>
  <r>
    <s v="教培"/>
    <s v="素质教育"/>
    <x v="17"/>
    <x v="3"/>
    <s v="C运动培训"/>
    <x v="9"/>
    <x v="241"/>
    <x v="0"/>
    <n v="76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1.3725795531482734"/>
    <n v="1.3725795531482734"/>
    <n v="2"/>
  </r>
  <r>
    <s v="教培"/>
    <s v="素质教育"/>
    <x v="17"/>
    <x v="3"/>
    <s v="C运动培训"/>
    <x v="14"/>
    <x v="242"/>
    <x v="1"/>
    <n v="163"/>
    <n v="0"/>
    <n v="0.22700000000000001"/>
    <n v="0"/>
    <n v="6"/>
    <n v="0"/>
    <n v="0"/>
    <n v="0.25"/>
    <n v="1.5"/>
    <n v="0.85000000000000009"/>
    <n v="1.7647058823529409"/>
    <n v="1788.5000000000002"/>
    <n v="3156.1764705882351"/>
    <n v="1.8060257278266757E-2"/>
    <n v="2.9438219363574811"/>
    <n v="2.9438219363574811"/>
    <n v="11"/>
  </r>
  <r>
    <s v="教培"/>
    <s v="素质教育"/>
    <x v="17"/>
    <x v="3"/>
    <s v="C运动培训"/>
    <x v="6"/>
    <x v="243"/>
    <x v="0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0"/>
  </r>
  <r>
    <s v="教培"/>
    <s v="素质教育"/>
    <x v="17"/>
    <x v="3"/>
    <s v="C运动培训"/>
    <x v="3"/>
    <x v="244"/>
    <x v="0"/>
    <n v="3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6862897765741367"/>
    <n v="0.6862897765741367"/>
    <n v="2"/>
  </r>
  <r>
    <s v="教培"/>
    <s v="素质教育"/>
    <x v="17"/>
    <x v="3"/>
    <s v="C运动培训"/>
    <x v="20"/>
    <x v="245"/>
    <x v="0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32"/>
    <x v="246"/>
    <x v="2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16"/>
    <x v="247"/>
    <x v="1"/>
    <n v="48"/>
    <n v="0"/>
    <n v="0.22700000000000001"/>
    <n v="0"/>
    <n v="8"/>
    <n v="0"/>
    <n v="0"/>
    <n v="0.25"/>
    <n v="2"/>
    <n v="0.85000000000000009"/>
    <n v="2.3529411764705879"/>
    <n v="1788.5000000000002"/>
    <n v="4208.2352941176468"/>
    <n v="1.8060257278266757E-2"/>
    <n v="0.86689234935680437"/>
    <n v="0.86689234935680437"/>
    <n v="1"/>
  </r>
  <r>
    <s v="教培"/>
    <s v="素质教育"/>
    <x v="17"/>
    <x v="3"/>
    <s v="C运动培训"/>
    <x v="14"/>
    <x v="248"/>
    <x v="1"/>
    <n v="140"/>
    <n v="4"/>
    <n v="0.22700000000000001"/>
    <n v="0.03"/>
    <n v="14"/>
    <n v="4"/>
    <n v="0.28999999999999998"/>
    <n v="0.25"/>
    <n v="4"/>
    <n v="0.85000000000000009"/>
    <n v="3.637647058823529"/>
    <n v="1788.5000000000002"/>
    <n v="6505.9317647058824"/>
    <n v="1.8060257278266757E-2"/>
    <n v="2.528436018957346"/>
    <n v="0.90800000000000003"/>
    <n v="11"/>
  </r>
  <r>
    <s v="教培"/>
    <s v="素质教育"/>
    <x v="17"/>
    <x v="3"/>
    <s v="C运动培训"/>
    <x v="16"/>
    <x v="249"/>
    <x v="1"/>
    <n v="79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1.4267603249830738"/>
    <n v="1.4267603249830738"/>
    <n v="0"/>
  </r>
  <r>
    <s v="教培"/>
    <s v="素质教育"/>
    <x v="17"/>
    <x v="3"/>
    <s v="C运动培训"/>
    <x v="19"/>
    <x v="250"/>
    <x v="1"/>
    <n v="14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25284360189573457"/>
    <n v="0.25284360189573457"/>
    <n v="0"/>
  </r>
  <r>
    <s v="教培"/>
    <s v="素质教育"/>
    <x v="17"/>
    <x v="3"/>
    <s v="C运动培训"/>
    <x v="7"/>
    <x v="251"/>
    <x v="0"/>
    <n v="54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97525389302640486"/>
    <n v="0.97525389302640486"/>
    <n v="4"/>
  </r>
  <r>
    <s v="教培"/>
    <s v="素质教育"/>
    <x v="17"/>
    <x v="3"/>
    <s v="C运动培训"/>
    <x v="31"/>
    <x v="252"/>
    <x v="1"/>
    <n v="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7.2241029113067026E-2"/>
    <n v="7.2241029113067026E-2"/>
    <n v="0"/>
  </r>
  <r>
    <s v="教培"/>
    <s v="素质教育"/>
    <x v="17"/>
    <x v="3"/>
    <s v="C运动培训"/>
    <x v="12"/>
    <x v="253"/>
    <x v="0"/>
    <n v="1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889641164522681"/>
    <n v="0.2889641164522681"/>
    <n v="0"/>
  </r>
  <r>
    <s v="教培"/>
    <s v="素质教育"/>
    <x v="17"/>
    <x v="3"/>
    <s v="C运动培训"/>
    <x v="3"/>
    <x v="254"/>
    <x v="0"/>
    <n v="95"/>
    <n v="2"/>
    <n v="0.22700000000000001"/>
    <n v="0.02"/>
    <n v="12"/>
    <n v="2"/>
    <n v="0.17"/>
    <n v="0.25"/>
    <n v="3"/>
    <n v="0.85000000000000009"/>
    <n v="2.9952941176470587"/>
    <n v="1788.5000000000002"/>
    <n v="5357.0835294117651"/>
    <n v="1.8060257278266757E-2"/>
    <n v="1.7157244414353419"/>
    <n v="0.45400000000000001"/>
    <n v="3"/>
  </r>
  <r>
    <s v="教培"/>
    <s v="素质教育"/>
    <x v="17"/>
    <x v="3"/>
    <s v="C运动培训"/>
    <x v="20"/>
    <x v="255"/>
    <x v="0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0"/>
    <x v="256"/>
    <x v="0"/>
    <n v="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3.6120514556533513E-2"/>
    <n v="3.6120514556533513E-2"/>
    <n v="0"/>
  </r>
  <r>
    <s v="教培"/>
    <s v="素质教育"/>
    <x v="17"/>
    <x v="3"/>
    <s v="C运动培训"/>
    <x v="22"/>
    <x v="257"/>
    <x v="1"/>
    <n v="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5.4180771834800273E-2"/>
    <n v="5.4180771834800273E-2"/>
    <n v="0"/>
  </r>
  <r>
    <s v="教培"/>
    <s v="素质教育"/>
    <x v="17"/>
    <x v="3"/>
    <s v="C运动培训"/>
    <x v="4"/>
    <x v="258"/>
    <x v="1"/>
    <n v="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5.4180771834800273E-2"/>
    <n v="5.4180771834800273E-2"/>
    <n v="0"/>
  </r>
  <r>
    <s v="教培"/>
    <s v="素质教育"/>
    <x v="17"/>
    <x v="3"/>
    <s v="C运动培训"/>
    <x v="29"/>
    <x v="259"/>
    <x v="1"/>
    <n v="1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889641164522681"/>
    <n v="0.2889641164522681"/>
    <n v="0"/>
  </r>
  <r>
    <s v="教培"/>
    <s v="素质教育"/>
    <x v="17"/>
    <x v="3"/>
    <s v="C运动培训"/>
    <x v="29"/>
    <x v="260"/>
    <x v="1"/>
    <n v="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7.2241029113067026E-2"/>
    <n v="7.2241029113067026E-2"/>
    <n v="0"/>
  </r>
  <r>
    <s v="教培"/>
    <s v="素质教育"/>
    <x v="17"/>
    <x v="3"/>
    <s v="C运动培训"/>
    <x v="25"/>
    <x v="261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0"/>
    <x v="262"/>
    <x v="0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2"/>
    <x v="263"/>
    <x v="1"/>
    <n v="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4448205822613405"/>
    <n v="0.14448205822613405"/>
    <n v="0"/>
  </r>
  <r>
    <s v="教培"/>
    <s v="素质教育"/>
    <x v="17"/>
    <x v="3"/>
    <s v="C运动培训"/>
    <x v="7"/>
    <x v="264"/>
    <x v="0"/>
    <n v="31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55986797562626944"/>
    <n v="0.55986797562626944"/>
    <n v="0"/>
  </r>
  <r>
    <s v="教培"/>
    <s v="素质教育"/>
    <x v="17"/>
    <x v="3"/>
    <s v="C运动培训"/>
    <x v="18"/>
    <x v="265"/>
    <x v="0"/>
    <n v="3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61404874746106974"/>
    <n v="0.61404874746106974"/>
    <n v="0"/>
  </r>
  <r>
    <s v="教培"/>
    <s v="素质教育"/>
    <x v="17"/>
    <x v="3"/>
    <s v="C运动培训"/>
    <x v="2"/>
    <x v="266"/>
    <x v="1"/>
    <n v="92"/>
    <n v="2"/>
    <n v="0.22700000000000001"/>
    <n v="0.02"/>
    <n v="2"/>
    <n v="1"/>
    <n v="0.5"/>
    <n v="0.25"/>
    <n v="1"/>
    <n v="0.85000000000000009"/>
    <n v="0.90941176470588225"/>
    <n v="1788.5000000000002"/>
    <n v="1626.4829411764706"/>
    <n v="1.8060257278266757E-2"/>
    <n v="1.6615436696005417"/>
    <n v="0.45400000000000001"/>
    <n v="7"/>
  </r>
  <r>
    <s v="教培"/>
    <s v="素质教育"/>
    <x v="17"/>
    <x v="3"/>
    <s v="C运动培训"/>
    <x v="13"/>
    <x v="267"/>
    <x v="1"/>
    <n v="15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27090385917400134"/>
    <n v="0.27090385917400134"/>
    <n v="0"/>
  </r>
  <r>
    <s v="教培"/>
    <s v="素质教育"/>
    <x v="17"/>
    <x v="3"/>
    <s v="C运动培训"/>
    <x v="4"/>
    <x v="268"/>
    <x v="1"/>
    <n v="2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52374746106973591"/>
    <n v="0.52374746106973591"/>
    <n v="2"/>
  </r>
  <r>
    <s v="教培"/>
    <s v="素质教育"/>
    <x v="17"/>
    <x v="3"/>
    <s v="C运动培训"/>
    <x v="21"/>
    <x v="269"/>
    <x v="1"/>
    <n v="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7.2241029113067026E-2"/>
    <n v="7.2241029113067026E-2"/>
    <n v="0"/>
  </r>
  <r>
    <s v="教培"/>
    <s v="素质教育"/>
    <x v="17"/>
    <x v="3"/>
    <s v="C运动培训"/>
    <x v="26"/>
    <x v="270"/>
    <x v="1"/>
    <n v="188"/>
    <n v="10"/>
    <n v="0.22700000000000001"/>
    <n v="0.05"/>
    <n v="43"/>
    <n v="10"/>
    <n v="0.23"/>
    <n v="0.25"/>
    <n v="10.75"/>
    <n v="0.85000000000000009"/>
    <n v="9.9764705882352942"/>
    <n v="1788.5000000000002"/>
    <n v="17842.917647058825"/>
    <n v="1.8060257278266757E-2"/>
    <n v="3.3953283683141504"/>
    <n v="2.27"/>
    <n v="25"/>
  </r>
  <r>
    <s v="教培"/>
    <s v="素质教育"/>
    <x v="17"/>
    <x v="3"/>
    <s v="C运动培训"/>
    <x v="25"/>
    <x v="271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6"/>
    <x v="272"/>
    <x v="0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6"/>
    <x v="273"/>
    <x v="1"/>
    <n v="34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61404874746106974"/>
    <n v="0.61404874746106974"/>
    <n v="4"/>
  </r>
  <r>
    <s v="教培"/>
    <s v="素质教育"/>
    <x v="17"/>
    <x v="3"/>
    <s v="C运动培训"/>
    <x v="12"/>
    <x v="274"/>
    <x v="0"/>
    <n v="2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43344617467840219"/>
    <n v="0.43344617467840219"/>
    <n v="1"/>
  </r>
  <r>
    <s v="教培"/>
    <s v="素质教育"/>
    <x v="17"/>
    <x v="3"/>
    <s v="C运动培训"/>
    <x v="5"/>
    <x v="275"/>
    <x v="0"/>
    <n v="76"/>
    <n v="5"/>
    <n v="0.22700000000000001"/>
    <n v="7.0000000000000007E-2"/>
    <n v="18"/>
    <n v="4"/>
    <n v="0.22"/>
    <n v="0.25"/>
    <n v="4.5"/>
    <n v="0.85000000000000009"/>
    <n v="4.2258823529411762"/>
    <n v="1788.5000000000002"/>
    <n v="7557.990588235295"/>
    <n v="1.8060257278266757E-2"/>
    <n v="1.3725795531482734"/>
    <n v="1.135"/>
    <n v="11"/>
  </r>
  <r>
    <s v="教培"/>
    <s v="素质教育"/>
    <x v="17"/>
    <x v="3"/>
    <s v="C运动培训"/>
    <x v="19"/>
    <x v="276"/>
    <x v="1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0"/>
  </r>
  <r>
    <s v="教培"/>
    <s v="素质教育"/>
    <x v="17"/>
    <x v="3"/>
    <s v="C运动培训"/>
    <x v="4"/>
    <x v="277"/>
    <x v="1"/>
    <n v="55"/>
    <n v="1"/>
    <n v="0.22700000000000001"/>
    <n v="0.02"/>
    <n v="7"/>
    <n v="0"/>
    <n v="0"/>
    <n v="0.25"/>
    <n v="1.75"/>
    <n v="0.85000000000000009"/>
    <n v="2.0588235294117645"/>
    <n v="1788.5000000000002"/>
    <n v="3682.2058823529414"/>
    <n v="1.8060257278266757E-2"/>
    <n v="0.99331415030467163"/>
    <n v="0.22700000000000001"/>
    <n v="3"/>
  </r>
  <r>
    <s v="教培"/>
    <s v="素质教育"/>
    <x v="17"/>
    <x v="3"/>
    <s v="C运动培训"/>
    <x v="14"/>
    <x v="278"/>
    <x v="1"/>
    <n v="79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1.4267603249830738"/>
    <n v="1.4267603249830738"/>
    <n v="2"/>
  </r>
  <r>
    <s v="教培"/>
    <s v="素质教育"/>
    <x v="17"/>
    <x v="3"/>
    <s v="C运动培训"/>
    <x v="3"/>
    <x v="279"/>
    <x v="0"/>
    <n v="49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88495260663507103"/>
    <n v="0.88495260663507103"/>
    <n v="1"/>
  </r>
  <r>
    <s v="教培"/>
    <s v="素质教育"/>
    <x v="17"/>
    <x v="3"/>
    <s v="C运动培训"/>
    <x v="4"/>
    <x v="281"/>
    <x v="1"/>
    <n v="19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34314488828706835"/>
    <n v="0.34314488828706835"/>
    <n v="0"/>
  </r>
  <r>
    <s v="教培"/>
    <s v="素质教育"/>
    <x v="17"/>
    <x v="3"/>
    <s v="C运动培训"/>
    <x v="5"/>
    <x v="282"/>
    <x v="0"/>
    <n v="8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4448205822613405"/>
    <n v="0.14448205822613405"/>
    <n v="0"/>
  </r>
  <r>
    <s v="教培"/>
    <s v="素质教育"/>
    <x v="17"/>
    <x v="3"/>
    <s v="C运动培训"/>
    <x v="10"/>
    <x v="283"/>
    <x v="0"/>
    <n v="64"/>
    <n v="3"/>
    <n v="0.22700000000000001"/>
    <n v="0.05"/>
    <n v="7"/>
    <n v="3"/>
    <n v="0.43"/>
    <n v="0.25"/>
    <n v="3"/>
    <n v="0.85000000000000009"/>
    <n v="2.7282352941176469"/>
    <n v="1788.5000000000002"/>
    <n v="4879.448823529412"/>
    <n v="1.8060257278266757E-2"/>
    <n v="1.1558564658090724"/>
    <n v="0.68100000000000005"/>
    <n v="3"/>
  </r>
  <r>
    <s v="教培"/>
    <s v="素质教育"/>
    <x v="17"/>
    <x v="3"/>
    <s v="C运动培训"/>
    <x v="3"/>
    <x v="284"/>
    <x v="0"/>
    <n v="56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1.0113744075829383"/>
    <n v="1.0113744075829383"/>
    <n v="1"/>
  </r>
  <r>
    <s v="教培"/>
    <s v="素质教育"/>
    <x v="17"/>
    <x v="3"/>
    <s v="C运动培训"/>
    <x v="6"/>
    <x v="285"/>
    <x v="0"/>
    <n v="29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52374746106973591"/>
    <n v="0.52374746106973591"/>
    <n v="0"/>
  </r>
  <r>
    <s v="教培"/>
    <s v="素质教育"/>
    <x v="17"/>
    <x v="3"/>
    <s v="C运动培训"/>
    <x v="6"/>
    <x v="286"/>
    <x v="0"/>
    <n v="2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9732566012186865"/>
    <n v="0.39732566012186865"/>
    <n v="0"/>
  </r>
  <r>
    <s v="教培"/>
    <s v="素质教育"/>
    <x v="17"/>
    <x v="3"/>
    <s v="C运动培训"/>
    <x v="9"/>
    <x v="287"/>
    <x v="0"/>
    <n v="31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0.55986797562626944"/>
    <n v="0.55986797562626944"/>
    <n v="4"/>
  </r>
  <r>
    <s v="教培"/>
    <s v="素质教育"/>
    <x v="17"/>
    <x v="3"/>
    <s v="C运动培训"/>
    <x v="14"/>
    <x v="288"/>
    <x v="1"/>
    <n v="106"/>
    <n v="3"/>
    <n v="0.22700000000000001"/>
    <n v="0.03"/>
    <n v="4"/>
    <n v="3"/>
    <n v="0.75"/>
    <n v="0.25"/>
    <n v="3"/>
    <n v="0.85000000000000009"/>
    <n v="2.7282352941176469"/>
    <n v="1788.5000000000002"/>
    <n v="4879.448823529412"/>
    <n v="1.8060257278266757E-2"/>
    <n v="1.9143872714962762"/>
    <n v="0.68100000000000005"/>
    <n v="3"/>
  </r>
  <r>
    <s v="教培"/>
    <s v="素质教育"/>
    <x v="17"/>
    <x v="3"/>
    <s v="C运动培训"/>
    <x v="8"/>
    <x v="289"/>
    <x v="0"/>
    <n v="2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9732566012186865"/>
    <n v="0.39732566012186865"/>
    <n v="0"/>
  </r>
  <r>
    <s v="教培"/>
    <s v="素质教育"/>
    <x v="17"/>
    <x v="3"/>
    <s v="C运动培训"/>
    <x v="13"/>
    <x v="290"/>
    <x v="1"/>
    <n v="30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54180771834800268"/>
    <n v="0.54180771834800268"/>
    <n v="0"/>
  </r>
  <r>
    <s v="教培"/>
    <s v="素质教育"/>
    <x v="17"/>
    <x v="3"/>
    <s v="C运动培训"/>
    <x v="13"/>
    <x v="291"/>
    <x v="1"/>
    <n v="20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36120514556533512"/>
    <n v="0.36120514556533512"/>
    <n v="0"/>
  </r>
  <r>
    <s v="教培"/>
    <s v="素质教育"/>
    <x v="17"/>
    <x v="3"/>
    <s v="C运动培训"/>
    <x v="10"/>
    <x v="292"/>
    <x v="0"/>
    <n v="46"/>
    <n v="1"/>
    <n v="0.22700000000000001"/>
    <n v="0.02"/>
    <n v="6"/>
    <n v="1"/>
    <n v="0.17"/>
    <n v="0.25"/>
    <n v="1.5"/>
    <n v="0.85000000000000009"/>
    <n v="1.4976470588235293"/>
    <n v="1788.5000000000002"/>
    <n v="2678.5417647058825"/>
    <n v="1.8060257278266757E-2"/>
    <n v="0.83077183480027084"/>
    <n v="0.22700000000000001"/>
    <n v="2"/>
  </r>
  <r>
    <s v="教培"/>
    <s v="素质教育"/>
    <x v="17"/>
    <x v="3"/>
    <s v="C运动培训"/>
    <x v="26"/>
    <x v="293"/>
    <x v="1"/>
    <n v="45"/>
    <n v="3"/>
    <n v="0.22700000000000001"/>
    <n v="7.0000000000000007E-2"/>
    <n v="6"/>
    <n v="3"/>
    <n v="0.5"/>
    <n v="0.25"/>
    <n v="3"/>
    <n v="0.85000000000000009"/>
    <n v="2.7282352941176469"/>
    <n v="1788.5000000000002"/>
    <n v="4879.448823529412"/>
    <n v="1.8060257278266757E-2"/>
    <n v="0.81271157752200407"/>
    <n v="0.68100000000000005"/>
    <n v="0"/>
  </r>
  <r>
    <s v="教培"/>
    <s v="素质教育"/>
    <x v="17"/>
    <x v="3"/>
    <s v="C运动培训"/>
    <x v="18"/>
    <x v="294"/>
    <x v="0"/>
    <n v="62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1.1197359512525389"/>
    <n v="1.1197359512525389"/>
    <n v="1"/>
  </r>
  <r>
    <s v="教培"/>
    <s v="素质教育"/>
    <x v="17"/>
    <x v="3"/>
    <s v="C运动培训"/>
    <x v="5"/>
    <x v="295"/>
    <x v="0"/>
    <n v="4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86689234935680437"/>
    <n v="0.86689234935680437"/>
    <n v="1"/>
  </r>
  <r>
    <s v="教培"/>
    <s v="素质教育"/>
    <x v="17"/>
    <x v="3"/>
    <s v="C运动培训"/>
    <x v="6"/>
    <x v="296"/>
    <x v="0"/>
    <n v="77"/>
    <n v="1"/>
    <n v="0.22700000000000001"/>
    <n v="0.01"/>
    <n v="1"/>
    <n v="1"/>
    <n v="1"/>
    <n v="0.25"/>
    <n v="1"/>
    <n v="0.85000000000000009"/>
    <n v="0.90941176470588225"/>
    <n v="1788.5000000000002"/>
    <n v="1626.4829411764706"/>
    <n v="1.8060257278266757E-2"/>
    <n v="1.3906398104265403"/>
    <n v="0.61763981042654026"/>
    <n v="4"/>
  </r>
  <r>
    <s v="教培"/>
    <s v="素质教育"/>
    <x v="17"/>
    <x v="3"/>
    <s v="C运动培训"/>
    <x v="12"/>
    <x v="297"/>
    <x v="0"/>
    <n v="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9.0301286391333779E-2"/>
    <n v="9.0301286391333779E-2"/>
    <n v="0"/>
  </r>
  <r>
    <s v="教培"/>
    <s v="素质教育"/>
    <x v="17"/>
    <x v="3"/>
    <s v="C运动培训"/>
    <x v="31"/>
    <x v="298"/>
    <x v="1"/>
    <n v="24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43344617467840219"/>
    <n v="0.43344617467840219"/>
    <n v="0"/>
  </r>
  <r>
    <s v="教培"/>
    <s v="素质教育"/>
    <x v="17"/>
    <x v="3"/>
    <s v="C运动培训"/>
    <x v="16"/>
    <x v="299"/>
    <x v="1"/>
    <n v="50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0.90301286391333779"/>
    <n v="0.90301286391333779"/>
    <n v="1"/>
  </r>
  <r>
    <s v="教培"/>
    <s v="素质教育"/>
    <x v="17"/>
    <x v="3"/>
    <s v="C运动培训"/>
    <x v="7"/>
    <x v="300"/>
    <x v="0"/>
    <n v="4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72241029113067023"/>
    <n v="0.72241029113067023"/>
    <n v="1"/>
  </r>
  <r>
    <s v="教培"/>
    <s v="素质教育"/>
    <x v="17"/>
    <x v="3"/>
    <s v="C运动培训"/>
    <x v="27"/>
    <x v="301"/>
    <x v="1"/>
    <n v="127"/>
    <n v="2"/>
    <n v="0.22700000000000001"/>
    <n v="0.02"/>
    <n v="22"/>
    <n v="2"/>
    <n v="0.09"/>
    <n v="0.25"/>
    <n v="5.5"/>
    <n v="0.85000000000000009"/>
    <n v="5.9364705882352942"/>
    <n v="1788.5000000000002"/>
    <n v="10617.377647058825"/>
    <n v="1.8060257278266757E-2"/>
    <n v="2.293652674339878"/>
    <n v="0.74765267433987792"/>
    <n v="19"/>
  </r>
  <r>
    <s v="教培"/>
    <s v="素质教育"/>
    <x v="17"/>
    <x v="3"/>
    <s v="C运动培训"/>
    <x v="7"/>
    <x v="302"/>
    <x v="0"/>
    <n v="1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4314488828706835"/>
    <n v="0.34314488828706835"/>
    <n v="0"/>
  </r>
  <r>
    <s v="教培"/>
    <s v="素质教育"/>
    <x v="17"/>
    <x v="3"/>
    <s v="C运动培训"/>
    <x v="4"/>
    <x v="303"/>
    <x v="1"/>
    <n v="1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9866283006093433"/>
    <n v="0.19866283006093433"/>
    <n v="0"/>
  </r>
  <r>
    <s v="教培"/>
    <s v="素质教育"/>
    <x v="17"/>
    <x v="3"/>
    <s v="C运动培训"/>
    <x v="8"/>
    <x v="304"/>
    <x v="0"/>
    <n v="76"/>
    <n v="1"/>
    <n v="0.22700000000000001"/>
    <n v="0.01"/>
    <n v="12"/>
    <n v="1"/>
    <n v="0.08"/>
    <n v="0.25"/>
    <n v="3"/>
    <n v="0.85000000000000009"/>
    <n v="3.2623529411764705"/>
    <n v="1788.5000000000002"/>
    <n v="5834.7182352941181"/>
    <n v="1.8060257278266757E-2"/>
    <n v="1.3725795531482734"/>
    <n v="0.59957955314827338"/>
    <n v="3"/>
  </r>
  <r>
    <s v="教培"/>
    <s v="素质教育"/>
    <x v="17"/>
    <x v="3"/>
    <s v="C运动培训"/>
    <x v="24"/>
    <x v="305"/>
    <x v="1"/>
    <n v="27"/>
    <n v="0"/>
    <n v="0.22700000000000001"/>
    <n v="0"/>
    <n v="7"/>
    <n v="0"/>
    <n v="0"/>
    <n v="0.25"/>
    <n v="1.75"/>
    <n v="0.85000000000000009"/>
    <n v="2.0588235294117645"/>
    <n v="1788.5000000000002"/>
    <n v="3682.2058823529414"/>
    <n v="1.8060257278266757E-2"/>
    <n v="0.48762694651320243"/>
    <n v="0.48762694651320243"/>
    <n v="3"/>
  </r>
  <r>
    <s v="教培"/>
    <s v="素质教育"/>
    <x v="17"/>
    <x v="3"/>
    <s v="C运动培训"/>
    <x v="29"/>
    <x v="306"/>
    <x v="1"/>
    <n v="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9.0301286391333779E-2"/>
    <n v="9.0301286391333779E-2"/>
    <n v="0"/>
  </r>
  <r>
    <s v="教培"/>
    <s v="素质教育"/>
    <x v="17"/>
    <x v="3"/>
    <s v="C运动培训"/>
    <x v="13"/>
    <x v="307"/>
    <x v="1"/>
    <n v="1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5284360189573457"/>
    <n v="0.25284360189573457"/>
    <n v="0"/>
  </r>
  <r>
    <s v="教培"/>
    <s v="素质教育"/>
    <x v="17"/>
    <x v="3"/>
    <s v="C运动培训"/>
    <x v="4"/>
    <x v="308"/>
    <x v="1"/>
    <n v="2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6120514556533512"/>
    <n v="0.36120514556533512"/>
    <n v="0"/>
  </r>
  <r>
    <s v="教培"/>
    <s v="素质教育"/>
    <x v="17"/>
    <x v="3"/>
    <s v="C运动培训"/>
    <x v="23"/>
    <x v="309"/>
    <x v="1"/>
    <n v="55"/>
    <n v="0"/>
    <n v="0.22700000000000001"/>
    <n v="0"/>
    <n v="8"/>
    <n v="0"/>
    <n v="0"/>
    <n v="0.25"/>
    <n v="2"/>
    <n v="0.85000000000000009"/>
    <n v="2.3529411764705879"/>
    <n v="1788.5000000000002"/>
    <n v="4208.2352941176468"/>
    <n v="1.8060257278266757E-2"/>
    <n v="0.99331415030467163"/>
    <n v="0.99331415030467163"/>
    <n v="0"/>
  </r>
  <r>
    <s v="教培"/>
    <s v="素质教育"/>
    <x v="17"/>
    <x v="3"/>
    <s v="C运动培训"/>
    <x v="2"/>
    <x v="310"/>
    <x v="1"/>
    <n v="45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81271157752200407"/>
    <n v="0.81271157752200407"/>
    <n v="1"/>
  </r>
  <r>
    <s v="教培"/>
    <s v="素质教育"/>
    <x v="17"/>
    <x v="3"/>
    <s v="C运动培训"/>
    <x v="12"/>
    <x v="311"/>
    <x v="0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9"/>
    <x v="312"/>
    <x v="1"/>
    <n v="2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7926540284360188"/>
    <n v="0.37926540284360188"/>
    <n v="0"/>
  </r>
  <r>
    <s v="教培"/>
    <s v="素质教育"/>
    <x v="17"/>
    <x v="3"/>
    <s v="C运动培训"/>
    <x v="24"/>
    <x v="313"/>
    <x v="1"/>
    <n v="40"/>
    <n v="0"/>
    <n v="0.22700000000000001"/>
    <n v="0"/>
    <n v="10"/>
    <n v="0"/>
    <n v="0"/>
    <n v="0.25"/>
    <n v="2.5"/>
    <n v="0.85000000000000009"/>
    <n v="2.9411764705882351"/>
    <n v="1788.5000000000002"/>
    <n v="5260.2941176470595"/>
    <n v="1.8060257278266757E-2"/>
    <n v="0.72241029113067023"/>
    <n v="0.72241029113067023"/>
    <n v="1"/>
  </r>
  <r>
    <s v="教培"/>
    <s v="素质教育"/>
    <x v="17"/>
    <x v="3"/>
    <s v="C运动培训"/>
    <x v="4"/>
    <x v="314"/>
    <x v="1"/>
    <n v="16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889641164522681"/>
    <n v="0.2889641164522681"/>
    <n v="0"/>
  </r>
  <r>
    <s v="教培"/>
    <s v="素质教育"/>
    <x v="17"/>
    <x v="3"/>
    <s v="C运动培训"/>
    <x v="27"/>
    <x v="315"/>
    <x v="1"/>
    <n v="55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99331415030467163"/>
    <n v="0.99331415030467163"/>
    <n v="2"/>
  </r>
  <r>
    <s v="教培"/>
    <s v="素质教育"/>
    <x v="17"/>
    <x v="3"/>
    <s v="C运动培训"/>
    <x v="26"/>
    <x v="316"/>
    <x v="1"/>
    <n v="65"/>
    <n v="0"/>
    <n v="0.22700000000000001"/>
    <n v="0"/>
    <n v="13"/>
    <n v="0"/>
    <n v="0"/>
    <n v="0.25"/>
    <n v="3.25"/>
    <n v="0.85000000000000009"/>
    <n v="3.8235294117647056"/>
    <n v="1788.5000000000002"/>
    <n v="6838.3823529411766"/>
    <n v="1.8060257278266757E-2"/>
    <n v="1.1739167230873391"/>
    <n v="1.1739167230873391"/>
    <n v="2"/>
  </r>
  <r>
    <s v="教培"/>
    <s v="素质教育"/>
    <x v="17"/>
    <x v="3"/>
    <s v="C运动培训"/>
    <x v="30"/>
    <x v="317"/>
    <x v="2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26"/>
    <x v="318"/>
    <x v="1"/>
    <n v="107"/>
    <n v="0"/>
    <n v="0.22700000000000001"/>
    <n v="0"/>
    <n v="17"/>
    <n v="0"/>
    <n v="0"/>
    <n v="0.25"/>
    <n v="4.25"/>
    <n v="0.85000000000000009"/>
    <n v="4.9999999999999991"/>
    <n v="1788.5000000000002"/>
    <n v="8942.5"/>
    <n v="1.8060257278266757E-2"/>
    <n v="1.9324475287745428"/>
    <n v="1.9324475287745428"/>
    <n v="6"/>
  </r>
  <r>
    <s v="教培"/>
    <s v="素质教育"/>
    <x v="17"/>
    <x v="3"/>
    <s v="C运动培训"/>
    <x v="18"/>
    <x v="319"/>
    <x v="0"/>
    <n v="53"/>
    <n v="0"/>
    <n v="0.22700000000000001"/>
    <n v="0"/>
    <n v="9"/>
    <n v="0"/>
    <n v="0"/>
    <n v="0.25"/>
    <n v="2.25"/>
    <n v="0.85000000000000009"/>
    <n v="2.6470588235294117"/>
    <n v="1788.5000000000002"/>
    <n v="4734.2647058823532"/>
    <n v="1.8060257278266757E-2"/>
    <n v="0.95719363574813809"/>
    <n v="0.95719363574813809"/>
    <n v="0"/>
  </r>
  <r>
    <s v="教培"/>
    <s v="素质教育"/>
    <x v="17"/>
    <x v="3"/>
    <s v="C运动培训"/>
    <x v="18"/>
    <x v="320"/>
    <x v="0"/>
    <n v="34"/>
    <n v="0"/>
    <n v="0.22700000000000001"/>
    <n v="0"/>
    <n v="4"/>
    <n v="0"/>
    <n v="0"/>
    <n v="0.25"/>
    <n v="1"/>
    <n v="0.85000000000000009"/>
    <n v="1.1764705882352939"/>
    <n v="1788.5000000000002"/>
    <n v="2104.1176470588234"/>
    <n v="1.8060257278266757E-2"/>
    <n v="0.61404874746106974"/>
    <n v="0.61404874746106974"/>
    <n v="1"/>
  </r>
  <r>
    <s v="教培"/>
    <s v="素质教育"/>
    <x v="17"/>
    <x v="3"/>
    <s v="C运动培训"/>
    <x v="24"/>
    <x v="321"/>
    <x v="1"/>
    <n v="3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61404874746106974"/>
    <n v="0.61404874746106974"/>
    <n v="1"/>
  </r>
  <r>
    <s v="教培"/>
    <s v="素质教育"/>
    <x v="17"/>
    <x v="3"/>
    <s v="C运动培训"/>
    <x v="6"/>
    <x v="322"/>
    <x v="0"/>
    <n v="15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27090385917400134"/>
    <n v="0.27090385917400134"/>
    <n v="1"/>
  </r>
  <r>
    <s v="教培"/>
    <s v="素质教育"/>
    <x v="17"/>
    <x v="3"/>
    <s v="C运动培训"/>
    <x v="22"/>
    <x v="323"/>
    <x v="1"/>
    <n v="6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0836154366960055"/>
    <n v="0.10836154366960055"/>
    <n v="0"/>
  </r>
  <r>
    <s v="教培"/>
    <s v="素质教育"/>
    <x v="17"/>
    <x v="3"/>
    <s v="C运动培训"/>
    <x v="5"/>
    <x v="324"/>
    <x v="0"/>
    <n v="147"/>
    <n v="5"/>
    <n v="0.22700000000000001"/>
    <n v="0.03"/>
    <n v="20"/>
    <n v="5"/>
    <n v="0.25"/>
    <n v="0.25"/>
    <n v="5"/>
    <n v="0.85000000000000009"/>
    <n v="4.5470588235294116"/>
    <n v="1788.5000000000002"/>
    <n v="8132.4147058823537"/>
    <n v="1.8060257278266757E-2"/>
    <n v="2.6548578199052133"/>
    <n v="1.135"/>
    <n v="24"/>
  </r>
  <r>
    <s v="教培"/>
    <s v="素质教育"/>
    <x v="17"/>
    <x v="3"/>
    <s v="C运动培训"/>
    <x v="22"/>
    <x v="325"/>
    <x v="1"/>
    <n v="4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7.2241029113067026E-2"/>
    <n v="7.2241029113067026E-2"/>
    <n v="0"/>
  </r>
  <r>
    <s v="教培"/>
    <s v="素质教育"/>
    <x v="17"/>
    <x v="3"/>
    <s v="C运动培训"/>
    <x v="7"/>
    <x v="326"/>
    <x v="0"/>
    <n v="1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3478334461746783"/>
    <n v="0.23478334461746783"/>
    <n v="0"/>
  </r>
  <r>
    <s v="教培"/>
    <s v="素质教育"/>
    <x v="17"/>
    <x v="3"/>
    <s v="C运动培训"/>
    <x v="13"/>
    <x v="327"/>
    <x v="1"/>
    <n v="1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0702437373053487"/>
    <n v="0.30702437373053487"/>
    <n v="0"/>
  </r>
  <r>
    <s v="教培"/>
    <s v="素质教育"/>
    <x v="17"/>
    <x v="3"/>
    <s v="C运动培训"/>
    <x v="25"/>
    <x v="328"/>
    <x v="1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27"/>
    <x v="329"/>
    <x v="1"/>
    <n v="2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7926540284360188"/>
    <n v="0.37926540284360188"/>
    <n v="0"/>
  </r>
  <r>
    <s v="教培"/>
    <s v="素质教育"/>
    <x v="17"/>
    <x v="3"/>
    <s v="C运动培训"/>
    <x v="15"/>
    <x v="330"/>
    <x v="1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10"/>
    <x v="331"/>
    <x v="0"/>
    <n v="1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9866283006093433"/>
    <n v="0.19866283006093433"/>
    <n v="0"/>
  </r>
  <r>
    <s v="教培"/>
    <s v="素质教育"/>
    <x v="17"/>
    <x v="3"/>
    <s v="C运动培训"/>
    <x v="21"/>
    <x v="332"/>
    <x v="1"/>
    <n v="71"/>
    <n v="0"/>
    <n v="0.22700000000000001"/>
    <n v="0"/>
    <n v="10"/>
    <n v="0"/>
    <n v="0"/>
    <n v="0.25"/>
    <n v="2.5"/>
    <n v="0.85000000000000009"/>
    <n v="2.9411764705882351"/>
    <n v="1788.5000000000002"/>
    <n v="5260.2941176470595"/>
    <n v="1.8060257278266757E-2"/>
    <n v="1.2822782667569397"/>
    <n v="1.2822782667569397"/>
    <n v="0"/>
  </r>
  <r>
    <s v="教培"/>
    <s v="素质教育"/>
    <x v="17"/>
    <x v="3"/>
    <s v="C运动培训"/>
    <x v="24"/>
    <x v="333"/>
    <x v="1"/>
    <n v="8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4448205822613405"/>
    <n v="0.14448205822613405"/>
    <n v="0"/>
  </r>
  <r>
    <s v="教培"/>
    <s v="素质教育"/>
    <x v="17"/>
    <x v="3"/>
    <s v="C运动培训"/>
    <x v="13"/>
    <x v="334"/>
    <x v="1"/>
    <n v="25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4515064319566689"/>
    <n v="0.4515064319566689"/>
    <n v="3"/>
  </r>
  <r>
    <s v="教培"/>
    <s v="素质教育"/>
    <x v="17"/>
    <x v="3"/>
    <s v="C运动培训"/>
    <x v="2"/>
    <x v="335"/>
    <x v="1"/>
    <n v="44"/>
    <n v="3"/>
    <n v="0.22700000000000001"/>
    <n v="7.0000000000000007E-2"/>
    <n v="3"/>
    <n v="3"/>
    <n v="1"/>
    <n v="0.25"/>
    <n v="3"/>
    <n v="0.85000000000000009"/>
    <n v="2.7282352941176469"/>
    <n v="1788.5000000000002"/>
    <n v="4879.448823529412"/>
    <n v="1.8060257278266757E-2"/>
    <n v="0.7946513202437373"/>
    <n v="0.68100000000000005"/>
    <n v="5"/>
  </r>
  <r>
    <s v="教培"/>
    <s v="素质教育"/>
    <x v="17"/>
    <x v="3"/>
    <s v="C运动培训"/>
    <x v="29"/>
    <x v="336"/>
    <x v="1"/>
    <n v="166"/>
    <n v="7"/>
    <n v="0.22700000000000001"/>
    <n v="0.04"/>
    <n v="59"/>
    <n v="7"/>
    <n v="0.12"/>
    <n v="0.25"/>
    <n v="14.75"/>
    <n v="0.85000000000000009"/>
    <n v="15.483529411764707"/>
    <n v="1788.5000000000002"/>
    <n v="27692.292352941182"/>
    <n v="1.8060257278266757E-2"/>
    <n v="2.9980027081922818"/>
    <n v="1.589"/>
    <n v="21"/>
  </r>
  <r>
    <s v="教培"/>
    <s v="素质教育"/>
    <x v="17"/>
    <x v="3"/>
    <s v="C运动培训"/>
    <x v="23"/>
    <x v="337"/>
    <x v="1"/>
    <n v="30"/>
    <n v="0"/>
    <n v="0.22700000000000001"/>
    <n v="0"/>
    <n v="6"/>
    <n v="0"/>
    <n v="0"/>
    <n v="0.25"/>
    <n v="1.5"/>
    <n v="0.85000000000000009"/>
    <n v="1.7647058823529409"/>
    <n v="1788.5000000000002"/>
    <n v="3156.1764705882351"/>
    <n v="1.8060257278266757E-2"/>
    <n v="0.54180771834800268"/>
    <n v="0.54180771834800268"/>
    <n v="2"/>
  </r>
  <r>
    <s v="教培"/>
    <s v="素质教育"/>
    <x v="17"/>
    <x v="3"/>
    <s v="C运动培训"/>
    <x v="13"/>
    <x v="338"/>
    <x v="1"/>
    <n v="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4448205822613405"/>
    <n v="0.14448205822613405"/>
    <n v="0"/>
  </r>
  <r>
    <s v="教培"/>
    <s v="素质教育"/>
    <x v="17"/>
    <x v="3"/>
    <s v="C运动培训"/>
    <x v="10"/>
    <x v="339"/>
    <x v="0"/>
    <n v="68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1.2280974949221395"/>
    <n v="1.2280974949221395"/>
    <n v="1"/>
  </r>
  <r>
    <s v="教培"/>
    <s v="素质教育"/>
    <x v="17"/>
    <x v="3"/>
    <s v="C运动培训"/>
    <x v="7"/>
    <x v="340"/>
    <x v="0"/>
    <n v="8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4448205822613405"/>
    <n v="0.14448205822613405"/>
    <n v="0"/>
  </r>
  <r>
    <s v="教培"/>
    <s v="素质教育"/>
    <x v="17"/>
    <x v="3"/>
    <s v="C运动培训"/>
    <x v="3"/>
    <x v="341"/>
    <x v="0"/>
    <n v="25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515064319566689"/>
    <n v="0.4515064319566689"/>
    <n v="0"/>
  </r>
  <r>
    <s v="教培"/>
    <s v="素质教育"/>
    <x v="17"/>
    <x v="3"/>
    <s v="C运动培训"/>
    <x v="23"/>
    <x v="342"/>
    <x v="1"/>
    <n v="1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1672308733920109"/>
    <n v="0.21672308733920109"/>
    <n v="0"/>
  </r>
  <r>
    <s v="教培"/>
    <s v="素质教育"/>
    <x v="17"/>
    <x v="3"/>
    <s v="C运动培训"/>
    <x v="25"/>
    <x v="343"/>
    <x v="1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25"/>
    <x v="344"/>
    <x v="1"/>
    <n v="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5.4180771834800273E-2"/>
    <n v="5.4180771834800273E-2"/>
    <n v="0"/>
  </r>
  <r>
    <s v="教培"/>
    <s v="素质教育"/>
    <x v="17"/>
    <x v="3"/>
    <s v="C运动培训"/>
    <x v="4"/>
    <x v="345"/>
    <x v="1"/>
    <n v="4"/>
    <n v="1"/>
    <n v="0.22700000000000001"/>
    <n v="0.25"/>
    <n v="0"/>
    <n v="0"/>
    <n v="0"/>
    <n v="0.25"/>
    <n v="0"/>
    <n v="0.85000000000000009"/>
    <n v="0"/>
    <n v="1788.5000000000002"/>
    <n v="0"/>
    <n v="1.8060257278266757E-2"/>
    <n v="7.2241029113067026E-2"/>
    <n v="0.22700000000000001"/>
    <n v="0"/>
  </r>
  <r>
    <s v="教培"/>
    <s v="素质教育"/>
    <x v="17"/>
    <x v="3"/>
    <s v="C运动培训"/>
    <x v="24"/>
    <x v="346"/>
    <x v="1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25"/>
    <x v="347"/>
    <x v="1"/>
    <n v="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1.8060257278266757E-2"/>
    <n v="1.8060257278266757E-2"/>
    <n v="0"/>
  </r>
  <r>
    <s v="教培"/>
    <s v="素质教育"/>
    <x v="17"/>
    <x v="3"/>
    <s v="C运动培训"/>
    <x v="30"/>
    <x v="348"/>
    <x v="2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22"/>
    <x v="349"/>
    <x v="1"/>
    <n v="1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8060257278266756"/>
    <n v="0.18060257278266756"/>
    <n v="0"/>
  </r>
  <r>
    <s v="教培"/>
    <s v="素质教育"/>
    <x v="17"/>
    <x v="3"/>
    <s v="C运动培训"/>
    <x v="20"/>
    <x v="350"/>
    <x v="0"/>
    <n v="10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8060257278266756"/>
    <n v="0.18060257278266756"/>
    <n v="0"/>
  </r>
  <r>
    <s v="教培"/>
    <s v="素质教育"/>
    <x v="17"/>
    <x v="3"/>
    <s v="C运动培训"/>
    <x v="6"/>
    <x v="351"/>
    <x v="0"/>
    <n v="1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2508463100880164"/>
    <n v="0.32508463100880164"/>
    <n v="0"/>
  </r>
  <r>
    <s v="教培"/>
    <s v="素质教育"/>
    <x v="17"/>
    <x v="3"/>
    <s v="C运动培训"/>
    <x v="4"/>
    <x v="352"/>
    <x v="1"/>
    <n v="1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9866283006093433"/>
    <n v="0.19866283006093433"/>
    <n v="0"/>
  </r>
  <r>
    <s v="教培"/>
    <s v="素质教育"/>
    <x v="17"/>
    <x v="3"/>
    <s v="C运动培训"/>
    <x v="13"/>
    <x v="353"/>
    <x v="1"/>
    <n v="36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65016926201760328"/>
    <n v="0.65016926201760328"/>
    <n v="0"/>
  </r>
  <r>
    <s v="教培"/>
    <s v="素质教育"/>
    <x v="17"/>
    <x v="3"/>
    <s v="C运动培训"/>
    <x v="3"/>
    <x v="354"/>
    <x v="0"/>
    <n v="31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55986797562626944"/>
    <n v="0.55986797562626944"/>
    <n v="0"/>
  </r>
  <r>
    <s v="教培"/>
    <s v="素质教育"/>
    <x v="17"/>
    <x v="3"/>
    <s v="C运动培训"/>
    <x v="33"/>
    <x v="355"/>
    <x v="2"/>
    <n v="95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1.7157244414353419"/>
    <n v="1.7157244414353419"/>
    <n v="0"/>
  </r>
  <r>
    <s v="教培"/>
    <s v="素质教育"/>
    <x v="17"/>
    <x v="3"/>
    <s v="C运动培训"/>
    <x v="10"/>
    <x v="356"/>
    <x v="0"/>
    <n v="32"/>
    <n v="2"/>
    <n v="0.22700000000000001"/>
    <n v="0.06"/>
    <n v="4"/>
    <n v="2"/>
    <n v="0.5"/>
    <n v="0.25"/>
    <n v="2"/>
    <n v="0.85000000000000009"/>
    <n v="1.8188235294117645"/>
    <n v="1788.5000000000002"/>
    <n v="3252.9658823529412"/>
    <n v="1.8060257278266757E-2"/>
    <n v="0.57792823290453621"/>
    <n v="0.45400000000000001"/>
    <n v="0"/>
  </r>
  <r>
    <s v="教培"/>
    <s v="素质教育"/>
    <x v="17"/>
    <x v="3"/>
    <s v="C运动培训"/>
    <x v="16"/>
    <x v="357"/>
    <x v="1"/>
    <n v="47"/>
    <n v="0"/>
    <n v="0.22700000000000001"/>
    <n v="0"/>
    <n v="3"/>
    <n v="0"/>
    <n v="0"/>
    <n v="0.25"/>
    <n v="0.75"/>
    <n v="0.85000000000000009"/>
    <n v="0.88235294117647045"/>
    <n v="1788.5000000000002"/>
    <n v="1578.0882352941176"/>
    <n v="1.8060257278266757E-2"/>
    <n v="0.8488320920785376"/>
    <n v="0.8488320920785376"/>
    <n v="2"/>
  </r>
  <r>
    <s v="教培"/>
    <s v="素质教育"/>
    <x v="17"/>
    <x v="3"/>
    <s v="C运动培训"/>
    <x v="19"/>
    <x v="358"/>
    <x v="1"/>
    <n v="12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21672308733920109"/>
    <n v="0.21672308733920109"/>
    <n v="0"/>
  </r>
  <r>
    <s v="教培"/>
    <s v="素质教育"/>
    <x v="17"/>
    <x v="3"/>
    <s v="C运动培训"/>
    <x v="16"/>
    <x v="359"/>
    <x v="1"/>
    <n v="25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515064319566689"/>
    <n v="0.4515064319566689"/>
    <n v="0"/>
  </r>
  <r>
    <s v="教培"/>
    <s v="素质教育"/>
    <x v="17"/>
    <x v="3"/>
    <s v="C运动培训"/>
    <x v="19"/>
    <x v="360"/>
    <x v="1"/>
    <n v="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5.4180771834800273E-2"/>
    <n v="5.4180771834800273E-2"/>
    <n v="0"/>
  </r>
  <r>
    <s v="教培"/>
    <s v="素质教育"/>
    <x v="17"/>
    <x v="3"/>
    <s v="C运动培训"/>
    <x v="8"/>
    <x v="361"/>
    <x v="0"/>
    <n v="9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6254231550440082"/>
    <n v="0.16254231550440082"/>
    <n v="0"/>
  </r>
  <r>
    <s v="教培"/>
    <s v="素质教育"/>
    <x v="17"/>
    <x v="3"/>
    <s v="C运动培训"/>
    <x v="6"/>
    <x v="362"/>
    <x v="0"/>
    <n v="4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81271157752200407"/>
    <n v="0.81271157752200407"/>
    <n v="1"/>
  </r>
  <r>
    <s v="教培"/>
    <s v="素质教育"/>
    <x v="17"/>
    <x v="3"/>
    <s v="C运动培训"/>
    <x v="31"/>
    <x v="363"/>
    <x v="1"/>
    <n v="0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"/>
    <n v="0"/>
    <n v="0"/>
  </r>
  <r>
    <s v="教培"/>
    <s v="素质教育"/>
    <x v="17"/>
    <x v="3"/>
    <s v="C运动培训"/>
    <x v="10"/>
    <x v="364"/>
    <x v="0"/>
    <n v="23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41538591740013542"/>
    <n v="0.41538591740013542"/>
    <n v="1"/>
  </r>
  <r>
    <s v="教培"/>
    <s v="素质教育"/>
    <x v="17"/>
    <x v="3"/>
    <s v="C运动培训"/>
    <x v="6"/>
    <x v="365"/>
    <x v="0"/>
    <n v="24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43344617467840219"/>
    <n v="0.43344617467840219"/>
    <n v="1"/>
  </r>
  <r>
    <s v="教培"/>
    <s v="素质教育"/>
    <x v="17"/>
    <x v="3"/>
    <s v="C运动培训"/>
    <x v="19"/>
    <x v="366"/>
    <x v="1"/>
    <n v="7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12642180094786729"/>
    <n v="0.12642180094786729"/>
    <n v="0"/>
  </r>
  <r>
    <s v="教培"/>
    <s v="素质教育"/>
    <x v="17"/>
    <x v="3"/>
    <s v="C运动培训"/>
    <x v="27"/>
    <x v="367"/>
    <x v="1"/>
    <n v="39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70435003385240347"/>
    <n v="0.70435003385240347"/>
    <n v="0"/>
  </r>
  <r>
    <s v="教培"/>
    <s v="素质教育"/>
    <x v="17"/>
    <x v="3"/>
    <s v="C运动培训"/>
    <x v="27"/>
    <x v="368"/>
    <x v="1"/>
    <n v="22"/>
    <n v="0"/>
    <n v="0.22700000000000001"/>
    <n v="0"/>
    <n v="2"/>
    <n v="0"/>
    <n v="0"/>
    <n v="0.25"/>
    <n v="0.5"/>
    <n v="0.85000000000000009"/>
    <n v="0.58823529411764697"/>
    <n v="1788.5000000000002"/>
    <n v="1052.0588235294117"/>
    <n v="1.8060257278266757E-2"/>
    <n v="0.39732566012186865"/>
    <n v="0.39732566012186865"/>
    <n v="0"/>
  </r>
  <r>
    <s v="教培"/>
    <s v="素质教育"/>
    <x v="17"/>
    <x v="3"/>
    <s v="C运动培训"/>
    <x v="27"/>
    <x v="369"/>
    <x v="1"/>
    <n v="25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4515064319566689"/>
    <n v="0.4515064319566689"/>
    <n v="0"/>
  </r>
  <r>
    <s v="教培"/>
    <s v="素质教育"/>
    <x v="17"/>
    <x v="3"/>
    <s v="C运动培训"/>
    <x v="19"/>
    <x v="370"/>
    <x v="1"/>
    <n v="11"/>
    <n v="0"/>
    <n v="0.22700000000000001"/>
    <n v="0"/>
    <n v="1"/>
    <n v="0"/>
    <n v="0"/>
    <n v="0.25"/>
    <n v="0.25"/>
    <n v="0.85000000000000009"/>
    <n v="0.29411764705882348"/>
    <n v="1788.5000000000002"/>
    <n v="526.02941176470586"/>
    <n v="1.8060257278266757E-2"/>
    <n v="0.19866283006093433"/>
    <n v="0.19866283006093433"/>
    <n v="0"/>
  </r>
  <r>
    <s v="教培"/>
    <s v="素质教育"/>
    <x v="17"/>
    <x v="3"/>
    <s v="C运动培训"/>
    <x v="9"/>
    <x v="371"/>
    <x v="0"/>
    <n v="18"/>
    <n v="0"/>
    <n v="0.22700000000000001"/>
    <n v="0"/>
    <n v="0"/>
    <n v="0"/>
    <n v="0"/>
    <n v="0.25"/>
    <n v="0"/>
    <n v="0.85000000000000009"/>
    <n v="0"/>
    <n v="1788.5000000000002"/>
    <n v="0"/>
    <n v="1.8060257278266757E-2"/>
    <n v="0.32508463100880164"/>
    <n v="0.32508463100880164"/>
    <n v="1"/>
  </r>
  <r>
    <s v="教培"/>
    <s v="素质教育"/>
    <x v="18"/>
    <x v="0"/>
    <s v="1S职业培训"/>
    <x v="0"/>
    <x v="0"/>
    <x v="0"/>
    <n v="6366"/>
    <n v="73"/>
    <n v="0.59099999999999997"/>
    <n v="0.01"/>
    <n v="1013"/>
    <n v="69"/>
    <n v="7.0000000000000007E-2"/>
    <n v="0.3"/>
    <n v="303.89999999999998"/>
    <n v="0.85000000000000009"/>
    <n v="309.55411764705877"/>
    <n v="20075"/>
    <n v="6214298.9117647046"/>
    <n v="1.3736049324904395E-2"/>
    <n v="87.443690002341384"/>
    <n v="57.586690002341385"/>
    <n v="273"/>
  </r>
  <r>
    <s v="教培"/>
    <s v="素质教育"/>
    <x v="18"/>
    <x v="0"/>
    <s v="1S职业培训"/>
    <x v="1"/>
    <x v="1"/>
    <x v="1"/>
    <n v="6447"/>
    <n v="87"/>
    <n v="0.59099999999999997"/>
    <n v="0.01"/>
    <n v="902"/>
    <n v="85"/>
    <n v="0.09"/>
    <n v="0.3"/>
    <n v="270.59999999999997"/>
    <n v="0.85000000000000009"/>
    <n v="259.25294117647053"/>
    <n v="20075"/>
    <n v="5204502.7941176463"/>
    <n v="1.3736049324904395E-2"/>
    <n v="88.55630999765863"/>
    <n v="52.973309997658625"/>
    <n v="283"/>
  </r>
  <r>
    <s v="教培"/>
    <s v="素质教育"/>
    <x v="18"/>
    <x v="1"/>
    <s v="A职业培训"/>
    <x v="2"/>
    <x v="2"/>
    <x v="1"/>
    <n v="3141"/>
    <n v="77"/>
    <n v="0.59099999999999997"/>
    <n v="0.02"/>
    <n v="459"/>
    <n v="61"/>
    <n v="0.13"/>
    <n v="0.25"/>
    <n v="114.75"/>
    <n v="0.85000000000000009"/>
    <n v="92.587058823529404"/>
    <n v="14526.999999999998"/>
    <n v="1345012.2035294115"/>
    <n v="1.6154371584699456E-2"/>
    <n v="50.740881147540989"/>
    <n v="45.506999999999998"/>
    <n v="104"/>
  </r>
  <r>
    <s v="教培"/>
    <s v="素质教育"/>
    <x v="18"/>
    <x v="1"/>
    <s v="A职业培训"/>
    <x v="3"/>
    <x v="3"/>
    <x v="0"/>
    <n v="7226"/>
    <n v="89"/>
    <n v="0.59099999999999997"/>
    <n v="0.01"/>
    <n v="915"/>
    <n v="85"/>
    <n v="0.09"/>
    <n v="0.25"/>
    <n v="228.75"/>
    <n v="0.85000000000000009"/>
    <n v="210.01764705882348"/>
    <n v="14526.999999999998"/>
    <n v="3050926.3588235285"/>
    <n v="1.6154371584699456E-2"/>
    <n v="116.73148907103827"/>
    <n v="80.330489071038272"/>
    <n v="140"/>
  </r>
  <r>
    <s v="教培"/>
    <s v="素质教育"/>
    <x v="18"/>
    <x v="1"/>
    <s v="A职业培训"/>
    <x v="4"/>
    <x v="4"/>
    <x v="1"/>
    <n v="6739"/>
    <n v="99"/>
    <n v="0.59099999999999997"/>
    <n v="0.01"/>
    <n v="1153"/>
    <n v="97"/>
    <n v="0.08"/>
    <n v="0.25"/>
    <n v="288.25"/>
    <n v="0.85000000000000009"/>
    <n v="271.67411764705878"/>
    <n v="14526.999999999998"/>
    <n v="3946609.9070588225"/>
    <n v="1.6154371584699456E-2"/>
    <n v="108.86431010928963"/>
    <n v="68.373310109289633"/>
    <n v="184"/>
  </r>
  <r>
    <s v="教培"/>
    <s v="素质教育"/>
    <x v="18"/>
    <x v="1"/>
    <s v="A职业培训"/>
    <x v="5"/>
    <x v="5"/>
    <x v="0"/>
    <n v="4778"/>
    <n v="69"/>
    <n v="0.59099999999999997"/>
    <n v="0.01"/>
    <n v="863"/>
    <n v="68"/>
    <n v="0.08"/>
    <n v="0.25"/>
    <n v="215.75"/>
    <n v="0.85000000000000009"/>
    <n v="206.54352941176469"/>
    <n v="14526.999999999998"/>
    <n v="3000457.8517647055"/>
    <n v="1.6154371584699456E-2"/>
    <n v="77.185587431694003"/>
    <n v="48.964587431694"/>
    <n v="139"/>
  </r>
  <r>
    <s v="教培"/>
    <s v="素质教育"/>
    <x v="18"/>
    <x v="1"/>
    <s v="A职业培训"/>
    <x v="6"/>
    <x v="6"/>
    <x v="0"/>
    <n v="3803"/>
    <n v="72"/>
    <n v="0.59099999999999997"/>
    <n v="0.02"/>
    <n v="682"/>
    <n v="71"/>
    <n v="0.1"/>
    <n v="0.25"/>
    <n v="170.5"/>
    <n v="0.85000000000000009"/>
    <n v="151.22235294117644"/>
    <n v="14526.999999999998"/>
    <n v="2196807.1211764701"/>
    <n v="1.6154371584699456E-2"/>
    <n v="61.435075136612035"/>
    <n v="42.552"/>
    <n v="98"/>
  </r>
  <r>
    <s v="教培"/>
    <s v="素质教育"/>
    <x v="18"/>
    <x v="1"/>
    <s v="A职业培训"/>
    <x v="3"/>
    <x v="7"/>
    <x v="0"/>
    <n v="6521"/>
    <n v="67"/>
    <n v="0.59099999999999997"/>
    <n v="0.01"/>
    <n v="949"/>
    <n v="66"/>
    <n v="7.0000000000000007E-2"/>
    <n v="0.25"/>
    <n v="237.25"/>
    <n v="0.85000000000000009"/>
    <n v="233.22823529411761"/>
    <n v="14526.999999999998"/>
    <n v="3388106.5741176461"/>
    <n v="1.6154371584699456E-2"/>
    <n v="105.34265710382516"/>
    <n v="77.939657103825169"/>
    <n v="135"/>
  </r>
  <r>
    <s v="教培"/>
    <s v="素质教育"/>
    <x v="18"/>
    <x v="2"/>
    <s v="B职业培训"/>
    <x v="3"/>
    <x v="8"/>
    <x v="0"/>
    <n v="3307"/>
    <n v="46"/>
    <n v="0.59099999999999997"/>
    <n v="0.01"/>
    <n v="568"/>
    <n v="46"/>
    <n v="0.08"/>
    <n v="0.2"/>
    <n v="113.60000000000001"/>
    <n v="0.85000000000000009"/>
    <n v="101.66352941176471"/>
    <n v="12154.499999999998"/>
    <n v="1235669.368235294"/>
    <n v="1.43588019470553E-2"/>
    <n v="47.484558038911878"/>
    <n v="28.670558038911878"/>
    <n v="83"/>
  </r>
  <r>
    <s v="教培"/>
    <s v="素质教育"/>
    <x v="18"/>
    <x v="2"/>
    <s v="B职业培训"/>
    <x v="3"/>
    <x v="9"/>
    <x v="0"/>
    <n v="3454"/>
    <n v="29"/>
    <n v="0.59099999999999997"/>
    <n v="0.01"/>
    <n v="409"/>
    <n v="28"/>
    <n v="7.0000000000000007E-2"/>
    <n v="0.2"/>
    <n v="81.800000000000011"/>
    <n v="0.85000000000000009"/>
    <n v="76.76705882352941"/>
    <n v="12154.499999999998"/>
    <n v="933065.21647058812"/>
    <n v="1.43588019470553E-2"/>
    <n v="49.595301925129007"/>
    <n v="37.734301925129003"/>
    <n v="56"/>
  </r>
  <r>
    <s v="教培"/>
    <s v="素质教育"/>
    <x v="18"/>
    <x v="2"/>
    <s v="B职业培训"/>
    <x v="7"/>
    <x v="10"/>
    <x v="0"/>
    <n v="2697"/>
    <n v="12"/>
    <n v="0.59099999999999997"/>
    <n v="0"/>
    <n v="232"/>
    <n v="12"/>
    <n v="0.05"/>
    <n v="0.2"/>
    <n v="46.400000000000006"/>
    <n v="0.85000000000000009"/>
    <n v="46.244705882352946"/>
    <n v="12154.499999999998"/>
    <n v="562081.27764705883"/>
    <n v="1.43588019470553E-2"/>
    <n v="38.72568885120814"/>
    <n v="33.817688851208139"/>
    <n v="28"/>
  </r>
  <r>
    <s v="教培"/>
    <s v="素质教育"/>
    <x v="18"/>
    <x v="2"/>
    <s v="B职业培训"/>
    <x v="8"/>
    <x v="11"/>
    <x v="0"/>
    <n v="1784"/>
    <n v="34"/>
    <n v="0.59099999999999997"/>
    <n v="0.02"/>
    <n v="322"/>
    <n v="34"/>
    <n v="0.11"/>
    <n v="0.2"/>
    <n v="64.400000000000006"/>
    <n v="0.85000000000000009"/>
    <n v="52.124705882352941"/>
    <n v="12154.499999999998"/>
    <n v="633549.73764705868"/>
    <n v="1.43588019470553E-2"/>
    <n v="25.616102673546656"/>
    <n v="20.093999999999998"/>
    <n v="42"/>
  </r>
  <r>
    <s v="教培"/>
    <s v="素质教育"/>
    <x v="18"/>
    <x v="2"/>
    <s v="B职业培训"/>
    <x v="9"/>
    <x v="12"/>
    <x v="0"/>
    <n v="2114"/>
    <n v="9"/>
    <n v="0.59099999999999997"/>
    <n v="0"/>
    <n v="220"/>
    <n v="8"/>
    <n v="0.04"/>
    <n v="0.2"/>
    <n v="44"/>
    <n v="0.85000000000000009"/>
    <n v="46.202352941176464"/>
    <n v="12154.499999999998"/>
    <n v="561566.49882352923"/>
    <n v="1.43588019470553E-2"/>
    <n v="30.354507316074905"/>
    <n v="26.673507316074904"/>
    <n v="36"/>
  </r>
  <r>
    <s v="教培"/>
    <s v="素质教育"/>
    <x v="18"/>
    <x v="2"/>
    <s v="B职业培训"/>
    <x v="10"/>
    <x v="13"/>
    <x v="0"/>
    <n v="3158"/>
    <n v="51"/>
    <n v="0.59099999999999997"/>
    <n v="0.02"/>
    <n v="584"/>
    <n v="50"/>
    <n v="0.09"/>
    <n v="0.2"/>
    <n v="116.80000000000001"/>
    <n v="0.85000000000000009"/>
    <n v="102.64705882352942"/>
    <n v="12154.499999999998"/>
    <n v="1247623.6764705882"/>
    <n v="1.43588019470553E-2"/>
    <n v="45.345096548800633"/>
    <n v="30.140999999999998"/>
    <n v="83"/>
  </r>
  <r>
    <s v="教培"/>
    <s v="素质教育"/>
    <x v="18"/>
    <x v="2"/>
    <s v="B职业培训"/>
    <x v="11"/>
    <x v="14"/>
    <x v="1"/>
    <n v="5927"/>
    <n v="41"/>
    <n v="0.59099999999999997"/>
    <n v="0.01"/>
    <n v="480"/>
    <n v="41"/>
    <n v="0.09"/>
    <n v="0.2"/>
    <n v="96"/>
    <n v="0.85000000000000009"/>
    <n v="84.434117647058827"/>
    <n v="12154.499999999998"/>
    <n v="1026254.4829411764"/>
    <n v="1.43588019470553E-2"/>
    <n v="85.10461914019676"/>
    <n v="68.335619140196755"/>
    <n v="112"/>
  </r>
  <r>
    <s v="教培"/>
    <s v="素质教育"/>
    <x v="18"/>
    <x v="2"/>
    <s v="B职业培训"/>
    <x v="5"/>
    <x v="15"/>
    <x v="0"/>
    <n v="2740"/>
    <n v="30"/>
    <n v="0.59099999999999997"/>
    <n v="0.01"/>
    <n v="383"/>
    <n v="29"/>
    <n v="0.08"/>
    <n v="0.2"/>
    <n v="76.600000000000009"/>
    <n v="0.85000000000000009"/>
    <n v="69.954117647058837"/>
    <n v="12154.499999999998"/>
    <n v="850257.32294117648"/>
    <n v="1.43588019470553E-2"/>
    <n v="39.34311733493152"/>
    <n v="27.073117334931521"/>
    <n v="59"/>
  </r>
  <r>
    <s v="教培"/>
    <s v="素质教育"/>
    <x v="18"/>
    <x v="2"/>
    <s v="B职业培训"/>
    <x v="2"/>
    <x v="16"/>
    <x v="1"/>
    <n v="1882"/>
    <n v="30"/>
    <n v="0.59099999999999997"/>
    <n v="0.02"/>
    <n v="242"/>
    <n v="30"/>
    <n v="0.12"/>
    <n v="0.2"/>
    <n v="48.400000000000006"/>
    <n v="0.85000000000000009"/>
    <n v="36.082352941176474"/>
    <n v="12154.499999999998"/>
    <n v="438562.95882352936"/>
    <n v="1.43588019470553E-2"/>
    <n v="27.023265264358074"/>
    <n v="17.73"/>
    <n v="72"/>
  </r>
  <r>
    <s v="教培"/>
    <s v="素质教育"/>
    <x v="18"/>
    <x v="2"/>
    <s v="B职业培训"/>
    <x v="12"/>
    <x v="17"/>
    <x v="0"/>
    <n v="2629"/>
    <n v="57"/>
    <n v="0.59099999999999997"/>
    <n v="0.02"/>
    <n v="350"/>
    <n v="55"/>
    <n v="0.16"/>
    <n v="0.2"/>
    <n v="70"/>
    <n v="0.85000000000000009"/>
    <n v="44.111764705882351"/>
    <n v="12154.499999999998"/>
    <n v="536156.4441176469"/>
    <n v="1.43588019470553E-2"/>
    <n v="37.749290318808384"/>
    <n v="33.686999999999998"/>
    <n v="65"/>
  </r>
  <r>
    <s v="教培"/>
    <s v="素质教育"/>
    <x v="18"/>
    <x v="2"/>
    <s v="B职业培训"/>
    <x v="13"/>
    <x v="18"/>
    <x v="1"/>
    <n v="3274"/>
    <n v="76"/>
    <n v="0.59099999999999997"/>
    <n v="0.02"/>
    <n v="436"/>
    <n v="47"/>
    <n v="0.11"/>
    <n v="0.2"/>
    <n v="87.2"/>
    <n v="0.85000000000000009"/>
    <n v="69.909411764705879"/>
    <n v="12154.499999999998"/>
    <n v="849713.94529411744"/>
    <n v="1.43588019470553E-2"/>
    <n v="47.010717574659054"/>
    <n v="44.915999999999997"/>
    <n v="57"/>
  </r>
  <r>
    <s v="教培"/>
    <s v="素质教育"/>
    <x v="18"/>
    <x v="2"/>
    <s v="B职业培训"/>
    <x v="14"/>
    <x v="19"/>
    <x v="1"/>
    <n v="3890"/>
    <n v="51"/>
    <n v="0.59099999999999997"/>
    <n v="0.01"/>
    <n v="604"/>
    <n v="49"/>
    <n v="0.08"/>
    <n v="0.2"/>
    <n v="120.80000000000001"/>
    <n v="0.85000000000000009"/>
    <n v="108.04823529411765"/>
    <n v="12154.499999999998"/>
    <n v="1313272.2758823528"/>
    <n v="1.43588019470553E-2"/>
    <n v="55.855739574045117"/>
    <n v="34.996739574045115"/>
    <n v="57"/>
  </r>
  <r>
    <s v="教培"/>
    <s v="素质教育"/>
    <x v="18"/>
    <x v="2"/>
    <s v="B职业培训"/>
    <x v="5"/>
    <x v="20"/>
    <x v="0"/>
    <n v="2588"/>
    <n v="26"/>
    <n v="0.59099999999999997"/>
    <n v="0.01"/>
    <n v="238"/>
    <n v="26"/>
    <n v="0.11"/>
    <n v="0.2"/>
    <n v="47.6"/>
    <n v="0.85000000000000009"/>
    <n v="37.92235294117647"/>
    <n v="12154.499999999998"/>
    <n v="460927.23882352933"/>
    <n v="1.43588019470553E-2"/>
    <n v="37.160579438979113"/>
    <n v="26.526579438979113"/>
    <n v="43"/>
  </r>
  <r>
    <s v="教培"/>
    <s v="素质教育"/>
    <x v="18"/>
    <x v="2"/>
    <s v="B职业培训"/>
    <x v="9"/>
    <x v="21"/>
    <x v="0"/>
    <n v="2460"/>
    <n v="11"/>
    <n v="0.59099999999999997"/>
    <n v="0"/>
    <n v="181"/>
    <n v="11"/>
    <n v="0.06"/>
    <n v="0.2"/>
    <n v="36.200000000000003"/>
    <n v="0.85000000000000009"/>
    <n v="34.940000000000005"/>
    <n v="12154.499999999998"/>
    <n v="424678.23"/>
    <n v="1.43588019470553E-2"/>
    <n v="35.322652789756035"/>
    <n v="30.823652789756032"/>
    <n v="40"/>
  </r>
  <r>
    <s v="教培"/>
    <s v="素质教育"/>
    <x v="18"/>
    <x v="2"/>
    <s v="B职业培训"/>
    <x v="2"/>
    <x v="22"/>
    <x v="1"/>
    <n v="3765"/>
    <n v="57"/>
    <n v="0.59099999999999997"/>
    <n v="0.02"/>
    <n v="619"/>
    <n v="57"/>
    <n v="0.09"/>
    <n v="0.2"/>
    <n v="123.80000000000001"/>
    <n v="0.85000000000000009"/>
    <n v="106.01529411764706"/>
    <n v="12154.499999999998"/>
    <n v="1288562.892352941"/>
    <n v="1.43588019470553E-2"/>
    <n v="54.060889330663201"/>
    <n v="33.686999999999998"/>
    <n v="105"/>
  </r>
  <r>
    <s v="教培"/>
    <s v="素质教育"/>
    <x v="18"/>
    <x v="2"/>
    <s v="B职业培训"/>
    <x v="15"/>
    <x v="23"/>
    <x v="1"/>
    <n v="3380"/>
    <n v="74"/>
    <n v="0.59099999999999997"/>
    <n v="0.02"/>
    <n v="654"/>
    <n v="72"/>
    <n v="0.11"/>
    <n v="0.2"/>
    <n v="130.80000000000001"/>
    <n v="0.85000000000000009"/>
    <n v="103.82117647058824"/>
    <n v="12154.499999999998"/>
    <n v="1261894.4894117645"/>
    <n v="1.43588019470553E-2"/>
    <n v="48.532750581046912"/>
    <n v="43.733999999999995"/>
    <n v="76"/>
  </r>
  <r>
    <s v="教培"/>
    <s v="素质教育"/>
    <x v="18"/>
    <x v="2"/>
    <s v="B职业培训"/>
    <x v="16"/>
    <x v="24"/>
    <x v="1"/>
    <n v="4690"/>
    <n v="86"/>
    <n v="0.59099999999999997"/>
    <n v="0.02"/>
    <n v="855"/>
    <n v="85"/>
    <n v="0.1"/>
    <n v="0.2"/>
    <n v="171"/>
    <n v="0.85000000000000009"/>
    <n v="142.07647058823528"/>
    <n v="12154.499999999998"/>
    <n v="1726868.4617647054"/>
    <n v="1.43588019470553E-2"/>
    <n v="67.34278113168935"/>
    <n v="50.826000000000001"/>
    <n v="61"/>
  </r>
  <r>
    <s v="教培"/>
    <s v="素质教育"/>
    <x v="18"/>
    <x v="2"/>
    <s v="B职业培训"/>
    <x v="17"/>
    <x v="25"/>
    <x v="1"/>
    <n v="6233"/>
    <n v="84"/>
    <n v="0.59099999999999997"/>
    <n v="0.01"/>
    <n v="821"/>
    <n v="80"/>
    <n v="0.1"/>
    <n v="0.2"/>
    <n v="164.20000000000002"/>
    <n v="0.85000000000000009"/>
    <n v="137.5529411764706"/>
    <n v="12154.499999999998"/>
    <n v="1671887.2235294117"/>
    <n v="1.43588019470553E-2"/>
    <n v="89.498412535995683"/>
    <n v="55.142412535995682"/>
    <n v="108"/>
  </r>
  <r>
    <s v="教培"/>
    <s v="素质教育"/>
    <x v="18"/>
    <x v="2"/>
    <s v="B职业培训"/>
    <x v="18"/>
    <x v="26"/>
    <x v="0"/>
    <n v="3979"/>
    <n v="61"/>
    <n v="0.59099999999999997"/>
    <n v="0.02"/>
    <n v="657"/>
    <n v="58"/>
    <n v="0.09"/>
    <n v="0.2"/>
    <n v="131.4"/>
    <n v="0.85000000000000009"/>
    <n v="114.26117647058824"/>
    <n v="12154.499999999998"/>
    <n v="1388787.4694117645"/>
    <n v="1.43588019470553E-2"/>
    <n v="57.133672947333039"/>
    <n v="36.050999999999995"/>
    <n v="82"/>
  </r>
  <r>
    <s v="教培"/>
    <s v="素质教育"/>
    <x v="18"/>
    <x v="2"/>
    <s v="B职业培训"/>
    <x v="14"/>
    <x v="27"/>
    <x v="1"/>
    <n v="4460"/>
    <n v="28"/>
    <n v="0.59099999999999997"/>
    <n v="0.01"/>
    <n v="559"/>
    <n v="26"/>
    <n v="0.05"/>
    <n v="0.2"/>
    <n v="111.80000000000001"/>
    <n v="0.85000000000000009"/>
    <n v="113.45176470588235"/>
    <n v="12154.499999999998"/>
    <n v="1378949.4741176469"/>
    <n v="1.43588019470553E-2"/>
    <n v="64.04025668386663"/>
    <n v="52.588256683866632"/>
    <n v="70"/>
  </r>
  <r>
    <s v="教培"/>
    <s v="素质教育"/>
    <x v="18"/>
    <x v="3"/>
    <s v="C职业培训"/>
    <x v="19"/>
    <x v="28"/>
    <x v="1"/>
    <n v="124"/>
    <n v="1"/>
    <n v="0.59099999999999997"/>
    <n v="0.01"/>
    <n v="19"/>
    <n v="1"/>
    <n v="0.05"/>
    <n v="0.08"/>
    <n v="1.52"/>
    <n v="0.85000000000000009"/>
    <n v="1.0929411764705881"/>
    <n v="6715.9999999999991"/>
    <n v="7340.1929411764686"/>
    <n v="6.1915854528167341E-3"/>
    <n v="0.76775659614927505"/>
    <n v="0.59099999999999997"/>
    <n v="2"/>
  </r>
  <r>
    <s v="教培"/>
    <s v="素质教育"/>
    <x v="18"/>
    <x v="3"/>
    <s v="C职业培训"/>
    <x v="20"/>
    <x v="29"/>
    <x v="0"/>
    <n v="90"/>
    <n v="0"/>
    <n v="0.59099999999999997"/>
    <n v="0"/>
    <n v="2"/>
    <n v="0"/>
    <n v="0"/>
    <n v="0.08"/>
    <n v="0.16"/>
    <n v="0.85000000000000009"/>
    <n v="0.18823529411764706"/>
    <n v="6715.9999999999991"/>
    <n v="1264.1882352941175"/>
    <n v="6.1915854528167341E-3"/>
    <n v="0.55724269075350608"/>
    <n v="0.55724269075350608"/>
    <n v="1"/>
  </r>
  <r>
    <s v="教培"/>
    <s v="素质教育"/>
    <x v="18"/>
    <x v="3"/>
    <s v="C职业培训"/>
    <x v="20"/>
    <x v="30"/>
    <x v="0"/>
    <n v="301"/>
    <n v="2"/>
    <n v="0.59099999999999997"/>
    <n v="0.01"/>
    <n v="56"/>
    <n v="2"/>
    <n v="0.04"/>
    <n v="0.08"/>
    <n v="4.4800000000000004"/>
    <n v="0.85000000000000009"/>
    <n v="3.8800000000000003"/>
    <n v="6715.9999999999991"/>
    <n v="26058.079999999998"/>
    <n v="6.1915854528167341E-3"/>
    <n v="1.8636672212978369"/>
    <n v="1.1819999999999999"/>
    <n v="1"/>
  </r>
  <r>
    <s v="教培"/>
    <s v="素质教育"/>
    <x v="18"/>
    <x v="3"/>
    <s v="C职业培训"/>
    <x v="9"/>
    <x v="31"/>
    <x v="0"/>
    <n v="389"/>
    <n v="2"/>
    <n v="0.59099999999999997"/>
    <n v="0.01"/>
    <n v="10"/>
    <n v="2"/>
    <n v="0.2"/>
    <n v="0.08"/>
    <n v="2"/>
    <n v="0.85000000000000009"/>
    <n v="0.96235294117647052"/>
    <n v="6715.9999999999991"/>
    <n v="6463.1623529411754"/>
    <n v="6.1915854528167341E-3"/>
    <n v="2.4085267411457094"/>
    <n v="1.5905267411457094"/>
    <n v="0"/>
  </r>
  <r>
    <s v="教培"/>
    <s v="素质教育"/>
    <x v="18"/>
    <x v="3"/>
    <s v="C职业培训"/>
    <x v="20"/>
    <x v="32"/>
    <x v="0"/>
    <n v="0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"/>
    <n v="0"/>
    <n v="0"/>
  </r>
  <r>
    <s v="教培"/>
    <s v="素质教育"/>
    <x v="18"/>
    <x v="3"/>
    <s v="C职业培训"/>
    <x v="16"/>
    <x v="33"/>
    <x v="1"/>
    <n v="249"/>
    <n v="1"/>
    <n v="0.59099999999999997"/>
    <n v="0"/>
    <n v="23"/>
    <n v="1"/>
    <n v="0.04"/>
    <n v="0.08"/>
    <n v="1.84"/>
    <n v="0.85000000000000009"/>
    <n v="1.4694117647058824"/>
    <n v="6715.9999999999991"/>
    <n v="9868.5694117647054"/>
    <n v="6.1915854528167341E-3"/>
    <n v="1.5417047777513668"/>
    <n v="1.1327047777513668"/>
    <n v="0"/>
  </r>
  <r>
    <s v="教培"/>
    <s v="素质教育"/>
    <x v="18"/>
    <x v="3"/>
    <s v="C职业培训"/>
    <x v="8"/>
    <x v="34"/>
    <x v="0"/>
    <n v="781"/>
    <n v="3"/>
    <n v="0.59099999999999997"/>
    <n v="0"/>
    <n v="61"/>
    <n v="3"/>
    <n v="0.05"/>
    <n v="0.08"/>
    <n v="4.88"/>
    <n v="0.85000000000000009"/>
    <n v="3.6552941176470588"/>
    <n v="6715.9999999999991"/>
    <n v="24548.955294117644"/>
    <n v="6.1915854528167341E-3"/>
    <n v="4.8356282386498695"/>
    <n v="3.6086282386498691"/>
    <n v="7"/>
  </r>
  <r>
    <s v="教培"/>
    <s v="素质教育"/>
    <x v="18"/>
    <x v="3"/>
    <s v="C职业培训"/>
    <x v="20"/>
    <x v="35"/>
    <x v="0"/>
    <n v="56"/>
    <n v="0"/>
    <n v="0.59099999999999997"/>
    <n v="0"/>
    <n v="2"/>
    <n v="0"/>
    <n v="0"/>
    <n v="0.08"/>
    <n v="0.16"/>
    <n v="0.85000000000000009"/>
    <n v="0.18823529411764706"/>
    <n v="6715.9999999999991"/>
    <n v="1264.1882352941175"/>
    <n v="6.1915854528167341E-3"/>
    <n v="0.3467287853577371"/>
    <n v="0.3467287853577371"/>
    <n v="0"/>
  </r>
  <r>
    <s v="教培"/>
    <s v="素质教育"/>
    <x v="18"/>
    <x v="3"/>
    <s v="C职业培训"/>
    <x v="14"/>
    <x v="36"/>
    <x v="1"/>
    <n v="717"/>
    <n v="1"/>
    <n v="0.59099999999999997"/>
    <n v="0"/>
    <n v="54"/>
    <n v="1"/>
    <n v="0.02"/>
    <n v="0.08"/>
    <n v="4.32"/>
    <n v="0.85000000000000009"/>
    <n v="4.3870588235294115"/>
    <n v="6715.9999999999991"/>
    <n v="29463.487058823524"/>
    <n v="6.1915854528167341E-3"/>
    <n v="4.439366769669598"/>
    <n v="4.0303667696695982"/>
    <n v="4"/>
  </r>
  <r>
    <s v="教培"/>
    <s v="素质教育"/>
    <x v="18"/>
    <x v="3"/>
    <s v="C职业培训"/>
    <x v="21"/>
    <x v="37"/>
    <x v="1"/>
    <n v="120"/>
    <n v="0"/>
    <n v="0.59099999999999997"/>
    <n v="0"/>
    <n v="12"/>
    <n v="0"/>
    <n v="0"/>
    <n v="0.08"/>
    <n v="0.96"/>
    <n v="0.85000000000000009"/>
    <n v="1.1294117647058821"/>
    <n v="6715.9999999999991"/>
    <n v="7585.129411764703"/>
    <n v="6.1915854528167341E-3"/>
    <n v="0.74299025433800814"/>
    <n v="0.74299025433800814"/>
    <n v="0"/>
  </r>
  <r>
    <s v="教培"/>
    <s v="素质教育"/>
    <x v="18"/>
    <x v="3"/>
    <s v="C职业培训"/>
    <x v="3"/>
    <x v="38"/>
    <x v="0"/>
    <n v="1635"/>
    <n v="11"/>
    <n v="0.59099999999999997"/>
    <n v="0.01"/>
    <n v="193"/>
    <n v="11"/>
    <n v="0.06"/>
    <n v="0.08"/>
    <n v="15.44"/>
    <n v="0.85000000000000009"/>
    <n v="10.516470588235293"/>
    <n v="6715.9999999999991"/>
    <n v="70628.616470588226"/>
    <n v="6.1915854528167341E-3"/>
    <n v="10.12324221535536"/>
    <n v="6.5009999999999994"/>
    <n v="16"/>
  </r>
  <r>
    <s v="教培"/>
    <s v="素质教育"/>
    <x v="18"/>
    <x v="3"/>
    <s v="C职业培训"/>
    <x v="22"/>
    <x v="39"/>
    <x v="1"/>
    <n v="147"/>
    <n v="2"/>
    <n v="0.59099999999999997"/>
    <n v="0.01"/>
    <n v="11"/>
    <n v="2"/>
    <n v="0.18"/>
    <n v="0.08"/>
    <n v="2"/>
    <n v="0.85000000000000009"/>
    <n v="0.96235294117647052"/>
    <n v="6715.9999999999991"/>
    <n v="6463.1623529411754"/>
    <n v="6.1915854528167341E-3"/>
    <n v="0.91016306156405991"/>
    <n v="1.1819999999999999"/>
    <n v="1"/>
  </r>
  <r>
    <s v="教培"/>
    <s v="素质教育"/>
    <x v="18"/>
    <x v="3"/>
    <s v="C职业培训"/>
    <x v="23"/>
    <x v="40"/>
    <x v="1"/>
    <n v="718"/>
    <n v="2"/>
    <n v="0.59099999999999997"/>
    <n v="0"/>
    <n v="89"/>
    <n v="2"/>
    <n v="0.02"/>
    <n v="0.08"/>
    <n v="7.12"/>
    <n v="0.85000000000000009"/>
    <n v="6.9858823529411769"/>
    <n v="6715.9999999999991"/>
    <n v="46917.18588235294"/>
    <n v="6.1915854528167341E-3"/>
    <n v="4.4455583551224152"/>
    <n v="3.6275583551224151"/>
    <n v="9"/>
  </r>
  <r>
    <s v="教培"/>
    <s v="素质教育"/>
    <x v="18"/>
    <x v="3"/>
    <s v="C职业培训"/>
    <x v="14"/>
    <x v="41"/>
    <x v="1"/>
    <n v="3386"/>
    <n v="14"/>
    <n v="0.59099999999999997"/>
    <n v="0"/>
    <n v="319"/>
    <n v="13"/>
    <n v="0.04"/>
    <n v="0.08"/>
    <n v="25.52"/>
    <n v="0.85000000000000009"/>
    <n v="20.984705882352937"/>
    <n v="6715.9999999999991"/>
    <n v="140933.28470588231"/>
    <n v="6.1915854528167341E-3"/>
    <n v="20.964708343237461"/>
    <n v="15.238708343237461"/>
    <n v="17"/>
  </r>
  <r>
    <s v="教培"/>
    <s v="素质教育"/>
    <x v="18"/>
    <x v="3"/>
    <s v="C职业培训"/>
    <x v="12"/>
    <x v="42"/>
    <x v="0"/>
    <n v="143"/>
    <n v="1"/>
    <n v="0.59099999999999997"/>
    <n v="0.01"/>
    <n v="7"/>
    <n v="1"/>
    <n v="0.14000000000000001"/>
    <n v="0.08"/>
    <n v="1"/>
    <n v="0.85000000000000009"/>
    <n v="0.48117647058823526"/>
    <n v="6715.9999999999991"/>
    <n v="3231.5811764705877"/>
    <n v="6.1915854528167341E-3"/>
    <n v="0.88539671975279299"/>
    <n v="0.59099999999999997"/>
    <n v="2"/>
  </r>
  <r>
    <s v="教培"/>
    <s v="素质教育"/>
    <x v="18"/>
    <x v="3"/>
    <s v="C职业培训"/>
    <x v="20"/>
    <x v="43"/>
    <x v="0"/>
    <n v="2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6098122177323509"/>
    <n v="0.16098122177323509"/>
    <n v="0"/>
  </r>
  <r>
    <s v="教培"/>
    <s v="素质教育"/>
    <x v="18"/>
    <x v="3"/>
    <s v="C职业培训"/>
    <x v="13"/>
    <x v="44"/>
    <x v="1"/>
    <n v="291"/>
    <n v="1"/>
    <n v="0.59099999999999997"/>
    <n v="0"/>
    <n v="22"/>
    <n v="1"/>
    <n v="0.05"/>
    <n v="0.08"/>
    <n v="1.76"/>
    <n v="0.85000000000000009"/>
    <n v="1.3752941176470588"/>
    <n v="6715.9999999999991"/>
    <n v="9236.4752941176448"/>
    <n v="6.1915854528167341E-3"/>
    <n v="1.8017513667696696"/>
    <n v="1.3927513667696696"/>
    <n v="1"/>
  </r>
  <r>
    <s v="教培"/>
    <s v="素质教育"/>
    <x v="18"/>
    <x v="3"/>
    <s v="C职业培训"/>
    <x v="5"/>
    <x v="45"/>
    <x v="0"/>
    <n v="551"/>
    <n v="2"/>
    <n v="0.59099999999999997"/>
    <n v="0"/>
    <n v="36"/>
    <n v="2"/>
    <n v="0.06"/>
    <n v="0.08"/>
    <n v="2.88"/>
    <n v="0.85000000000000009"/>
    <n v="1.9976470588235291"/>
    <n v="6715.9999999999991"/>
    <n v="13416.19764705882"/>
    <n v="6.1915854528167341E-3"/>
    <n v="3.4115635845020207"/>
    <n v="2.5935635845020206"/>
    <n v="4"/>
  </r>
  <r>
    <s v="教培"/>
    <s v="素质教育"/>
    <x v="18"/>
    <x v="3"/>
    <s v="C职业培训"/>
    <x v="12"/>
    <x v="46"/>
    <x v="0"/>
    <n v="192"/>
    <n v="2"/>
    <n v="0.59099999999999997"/>
    <n v="0.01"/>
    <n v="21"/>
    <n v="2"/>
    <n v="0.1"/>
    <n v="0.08"/>
    <n v="2"/>
    <n v="0.85000000000000009"/>
    <n v="0.96235294117647052"/>
    <n v="6715.9999999999991"/>
    <n v="6463.1623529411754"/>
    <n v="6.1915854528167341E-3"/>
    <n v="1.1887844069408129"/>
    <n v="1.1819999999999999"/>
    <n v="0"/>
  </r>
  <r>
    <s v="教培"/>
    <s v="素质教育"/>
    <x v="18"/>
    <x v="3"/>
    <s v="C职业培训"/>
    <x v="24"/>
    <x v="47"/>
    <x v="1"/>
    <n v="284"/>
    <n v="1"/>
    <n v="0.59099999999999997"/>
    <n v="0"/>
    <n v="34"/>
    <n v="1"/>
    <n v="0.03"/>
    <n v="0.08"/>
    <n v="2.72"/>
    <n v="0.85000000000000009"/>
    <n v="2.5047058823529413"/>
    <n v="6715.9999999999991"/>
    <n v="16821.604705882353"/>
    <n v="6.1915854528167341E-3"/>
    <n v="1.7584102685999525"/>
    <n v="1.3494102685999525"/>
    <n v="0"/>
  </r>
  <r>
    <s v="教培"/>
    <s v="素质教育"/>
    <x v="18"/>
    <x v="3"/>
    <s v="C职业培训"/>
    <x v="24"/>
    <x v="48"/>
    <x v="1"/>
    <n v="110"/>
    <n v="1"/>
    <n v="0.59099999999999997"/>
    <n v="0.01"/>
    <n v="14"/>
    <n v="1"/>
    <n v="7.0000000000000007E-2"/>
    <n v="0.08"/>
    <n v="1.1200000000000001"/>
    <n v="0.85000000000000009"/>
    <n v="0.62235294117647066"/>
    <n v="6715.9999999999991"/>
    <n v="4179.7223529411767"/>
    <n v="6.1915854528167341E-3"/>
    <n v="0.68107439980984075"/>
    <n v="0.59099999999999997"/>
    <n v="0"/>
  </r>
  <r>
    <s v="教培"/>
    <s v="素质教育"/>
    <x v="18"/>
    <x v="3"/>
    <s v="C职业培训"/>
    <x v="25"/>
    <x v="49"/>
    <x v="1"/>
    <n v="816"/>
    <n v="12"/>
    <n v="0.59099999999999997"/>
    <n v="0.01"/>
    <n v="178"/>
    <n v="12"/>
    <n v="7.0000000000000007E-2"/>
    <n v="0.08"/>
    <n v="14.24"/>
    <n v="0.85000000000000009"/>
    <n v="8.409411764705883"/>
    <n v="6715.9999999999991"/>
    <n v="56477.609411764701"/>
    <n v="6.1915854528167341E-3"/>
    <n v="5.0523337294984554"/>
    <n v="7.0919999999999996"/>
    <n v="2"/>
  </r>
  <r>
    <s v="教培"/>
    <s v="素质教育"/>
    <x v="18"/>
    <x v="3"/>
    <s v="C职业培训"/>
    <x v="20"/>
    <x v="50"/>
    <x v="0"/>
    <n v="33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20432231994295222"/>
    <n v="0.20432231994295222"/>
    <n v="0"/>
  </r>
  <r>
    <s v="教培"/>
    <s v="素质教育"/>
    <x v="18"/>
    <x v="3"/>
    <s v="C职业培训"/>
    <x v="4"/>
    <x v="51"/>
    <x v="1"/>
    <n v="518"/>
    <n v="2"/>
    <n v="0.59099999999999997"/>
    <n v="0"/>
    <n v="69"/>
    <n v="2"/>
    <n v="0.03"/>
    <n v="0.08"/>
    <n v="5.5200000000000005"/>
    <n v="0.85000000000000009"/>
    <n v="5.1035294117647068"/>
    <n v="6715.9999999999991"/>
    <n v="34275.303529411765"/>
    <n v="6.1915854528167341E-3"/>
    <n v="3.2072412645590682"/>
    <n v="2.3892412645590682"/>
    <n v="0"/>
  </r>
  <r>
    <s v="教培"/>
    <s v="素质教育"/>
    <x v="18"/>
    <x v="3"/>
    <s v="C职业培训"/>
    <x v="8"/>
    <x v="52"/>
    <x v="0"/>
    <n v="780"/>
    <n v="6"/>
    <n v="0.59099999999999997"/>
    <n v="0.01"/>
    <n v="77"/>
    <n v="6"/>
    <n v="0.08"/>
    <n v="0.08"/>
    <n v="6.16"/>
    <n v="0.85000000000000009"/>
    <n v="3.0752941176470587"/>
    <n v="6715.9999999999991"/>
    <n v="20653.675294117642"/>
    <n v="6.1915854528167341E-3"/>
    <n v="4.8294366531970523"/>
    <n v="3.5459999999999998"/>
    <n v="0"/>
  </r>
  <r>
    <s v="教培"/>
    <s v="素质教育"/>
    <x v="18"/>
    <x v="3"/>
    <s v="C职业培训"/>
    <x v="3"/>
    <x v="53"/>
    <x v="0"/>
    <n v="444"/>
    <n v="1"/>
    <n v="0.59099999999999997"/>
    <n v="0"/>
    <n v="25"/>
    <n v="1"/>
    <n v="0.04"/>
    <n v="0.08"/>
    <n v="2"/>
    <n v="0.85000000000000009"/>
    <n v="1.6576470588235293"/>
    <n v="6715.9999999999991"/>
    <n v="11132.757647058821"/>
    <n v="6.1915854528167341E-3"/>
    <n v="2.7490639410506299"/>
    <n v="2.3400639410506301"/>
    <n v="1"/>
  </r>
  <r>
    <s v="教培"/>
    <s v="素质教育"/>
    <x v="18"/>
    <x v="3"/>
    <s v="C职业培训"/>
    <x v="25"/>
    <x v="54"/>
    <x v="1"/>
    <n v="28"/>
    <n v="1"/>
    <n v="0.59099999999999997"/>
    <n v="0.04"/>
    <n v="1"/>
    <n v="1"/>
    <n v="1"/>
    <n v="0.08"/>
    <n v="1"/>
    <n v="0.85000000000000009"/>
    <n v="0.48117647058823526"/>
    <n v="6715.9999999999991"/>
    <n v="3231.5811764705877"/>
    <n v="6.1915854528167341E-3"/>
    <n v="0.17336439267886855"/>
    <n v="0.59099999999999997"/>
    <n v="0"/>
  </r>
  <r>
    <s v="教培"/>
    <s v="素质教育"/>
    <x v="18"/>
    <x v="3"/>
    <s v="C职业培训"/>
    <x v="20"/>
    <x v="55"/>
    <x v="0"/>
    <n v="14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8.6682196339434275E-2"/>
    <n v="8.6682196339434275E-2"/>
    <n v="0"/>
  </r>
  <r>
    <s v="教培"/>
    <s v="素质教育"/>
    <x v="18"/>
    <x v="3"/>
    <s v="C职业培训"/>
    <x v="10"/>
    <x v="56"/>
    <x v="0"/>
    <n v="618"/>
    <n v="2"/>
    <n v="0.59099999999999997"/>
    <n v="0"/>
    <n v="48"/>
    <n v="2"/>
    <n v="0.04"/>
    <n v="0.08"/>
    <n v="3.84"/>
    <n v="0.85000000000000009"/>
    <n v="3.1270588235294112"/>
    <n v="6715.9999999999991"/>
    <n v="21001.327058823525"/>
    <n v="6.1915854528167341E-3"/>
    <n v="3.8263998098407415"/>
    <n v="3.0083998098407414"/>
    <n v="3"/>
  </r>
  <r>
    <s v="教培"/>
    <s v="素质教育"/>
    <x v="18"/>
    <x v="3"/>
    <s v="C职业培训"/>
    <x v="6"/>
    <x v="57"/>
    <x v="0"/>
    <n v="158"/>
    <n v="1"/>
    <n v="0.59099999999999997"/>
    <n v="0.01"/>
    <n v="9"/>
    <n v="1"/>
    <n v="0.11"/>
    <n v="0.08"/>
    <n v="1"/>
    <n v="0.85000000000000009"/>
    <n v="0.48117647058823526"/>
    <n v="6715.9999999999991"/>
    <n v="3231.5811764705877"/>
    <n v="6.1915854528167341E-3"/>
    <n v="0.97827050154504402"/>
    <n v="0.59099999999999997"/>
    <n v="1"/>
  </r>
  <r>
    <s v="教培"/>
    <s v="素质教育"/>
    <x v="18"/>
    <x v="3"/>
    <s v="C职业培训"/>
    <x v="19"/>
    <x v="58"/>
    <x v="1"/>
    <n v="86"/>
    <n v="0"/>
    <n v="0.59099999999999997"/>
    <n v="0"/>
    <n v="5"/>
    <n v="0"/>
    <n v="0"/>
    <n v="0.08"/>
    <n v="0.4"/>
    <n v="0.85000000000000009"/>
    <n v="0.47058823529411764"/>
    <n v="6715.9999999999991"/>
    <n v="3160.4705882352937"/>
    <n v="6.1915854528167341E-3"/>
    <n v="0.53247634894223916"/>
    <n v="0.53247634894223916"/>
    <n v="0"/>
  </r>
  <r>
    <s v="教培"/>
    <s v="素质教育"/>
    <x v="18"/>
    <x v="3"/>
    <s v="C职业培训"/>
    <x v="25"/>
    <x v="59"/>
    <x v="1"/>
    <n v="184"/>
    <n v="1"/>
    <n v="0.59099999999999997"/>
    <n v="0.01"/>
    <n v="25"/>
    <n v="1"/>
    <n v="0.04"/>
    <n v="0.08"/>
    <n v="2"/>
    <n v="0.85000000000000009"/>
    <n v="1.6576470588235293"/>
    <n v="6715.9999999999991"/>
    <n v="11132.757647058821"/>
    <n v="6.1915854528167341E-3"/>
    <n v="1.1392517233182791"/>
    <n v="0.73025172331827903"/>
    <n v="0"/>
  </r>
  <r>
    <s v="教培"/>
    <s v="素质教育"/>
    <x v="18"/>
    <x v="3"/>
    <s v="C职业培训"/>
    <x v="19"/>
    <x v="60"/>
    <x v="1"/>
    <n v="371"/>
    <n v="1"/>
    <n v="0.59099999999999997"/>
    <n v="0"/>
    <n v="51"/>
    <n v="1"/>
    <n v="0.02"/>
    <n v="0.08"/>
    <n v="4.08"/>
    <n v="0.85000000000000009"/>
    <n v="4.104705882352941"/>
    <n v="6715.9999999999991"/>
    <n v="27567.204705882348"/>
    <n v="6.1915854528167341E-3"/>
    <n v="2.2970782029950083"/>
    <n v="1.8880782029950083"/>
    <n v="0"/>
  </r>
  <r>
    <s v="教培"/>
    <s v="素质教育"/>
    <x v="18"/>
    <x v="3"/>
    <s v="C职业培训"/>
    <x v="20"/>
    <x v="61"/>
    <x v="0"/>
    <n v="17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0525695269788447"/>
    <n v="0.10525695269788447"/>
    <n v="0"/>
  </r>
  <r>
    <s v="教培"/>
    <s v="素质教育"/>
    <x v="18"/>
    <x v="3"/>
    <s v="C职业培训"/>
    <x v="26"/>
    <x v="62"/>
    <x v="1"/>
    <n v="2220"/>
    <n v="10"/>
    <n v="0.59099999999999997"/>
    <n v="0"/>
    <n v="311"/>
    <n v="10"/>
    <n v="0.03"/>
    <n v="0.08"/>
    <n v="24.88"/>
    <n v="0.85000000000000009"/>
    <n v="22.317647058823525"/>
    <n v="6715.9999999999991"/>
    <n v="149885.31764705878"/>
    <n v="6.1915854528167341E-3"/>
    <n v="13.74531970525315"/>
    <n v="9.6553197052531505"/>
    <n v="14"/>
  </r>
  <r>
    <s v="教培"/>
    <s v="素质教育"/>
    <x v="18"/>
    <x v="3"/>
    <s v="C职业培训"/>
    <x v="12"/>
    <x v="63"/>
    <x v="0"/>
    <n v="288"/>
    <n v="0"/>
    <n v="0.59099999999999997"/>
    <n v="0"/>
    <n v="34"/>
    <n v="0"/>
    <n v="0"/>
    <n v="0.08"/>
    <n v="2.72"/>
    <n v="0.85000000000000009"/>
    <n v="3.1999999999999997"/>
    <n v="6715.9999999999991"/>
    <n v="21491.199999999997"/>
    <n v="6.1915854528167341E-3"/>
    <n v="1.7831766104112194"/>
    <n v="1.7831766104112194"/>
    <n v="1"/>
  </r>
  <r>
    <s v="教培"/>
    <s v="素质教育"/>
    <x v="18"/>
    <x v="3"/>
    <s v="C职业培训"/>
    <x v="16"/>
    <x v="64"/>
    <x v="1"/>
    <n v="864"/>
    <n v="3"/>
    <n v="0.59099999999999997"/>
    <n v="0"/>
    <n v="102"/>
    <n v="3"/>
    <n v="0.03"/>
    <n v="0.08"/>
    <n v="8.16"/>
    <n v="0.85000000000000009"/>
    <n v="7.5141176470588231"/>
    <n v="6715.9999999999991"/>
    <n v="50464.814117647053"/>
    <n v="6.1915854528167341E-3"/>
    <n v="5.3495298312336583"/>
    <n v="4.122529831233658"/>
    <n v="5"/>
  </r>
  <r>
    <s v="教培"/>
    <s v="素质教育"/>
    <x v="18"/>
    <x v="3"/>
    <s v="C职业培训"/>
    <x v="20"/>
    <x v="65"/>
    <x v="0"/>
    <n v="94"/>
    <n v="0"/>
    <n v="0.59099999999999997"/>
    <n v="0"/>
    <n v="10"/>
    <n v="0"/>
    <n v="0"/>
    <n v="0.08"/>
    <n v="0.8"/>
    <n v="0.85000000000000009"/>
    <n v="0.94117647058823528"/>
    <n v="6715.9999999999991"/>
    <n v="6320.9411764705874"/>
    <n v="6.1915854528167341E-3"/>
    <n v="0.58200903256477299"/>
    <n v="0.58200903256477299"/>
    <n v="1"/>
  </r>
  <r>
    <s v="教培"/>
    <s v="素质教育"/>
    <x v="18"/>
    <x v="3"/>
    <s v="C职业培训"/>
    <x v="25"/>
    <x v="66"/>
    <x v="1"/>
    <n v="17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0525695269788447"/>
    <n v="0.10525695269788447"/>
    <n v="0"/>
  </r>
  <r>
    <s v="教培"/>
    <s v="素质教育"/>
    <x v="18"/>
    <x v="3"/>
    <s v="C职业培训"/>
    <x v="25"/>
    <x v="67"/>
    <x v="1"/>
    <n v="82"/>
    <n v="0"/>
    <n v="0.59099999999999997"/>
    <n v="0"/>
    <n v="13"/>
    <n v="0"/>
    <n v="0"/>
    <n v="0.08"/>
    <n v="1.04"/>
    <n v="0.85000000000000009"/>
    <n v="1.2235294117647058"/>
    <n v="6715.9999999999991"/>
    <n v="8217.2235294117636"/>
    <n v="6.1915854528167341E-3"/>
    <n v="0.50771000713097214"/>
    <n v="0.50771000713097214"/>
    <n v="0"/>
  </r>
  <r>
    <s v="教培"/>
    <s v="素质教育"/>
    <x v="18"/>
    <x v="3"/>
    <s v="C职业培训"/>
    <x v="10"/>
    <x v="68"/>
    <x v="0"/>
    <n v="633"/>
    <n v="4"/>
    <n v="0.59099999999999997"/>
    <n v="0.01"/>
    <n v="73"/>
    <n v="4"/>
    <n v="0.05"/>
    <n v="0.08"/>
    <n v="5.84"/>
    <n v="0.85000000000000009"/>
    <n v="4.0894117647058819"/>
    <n v="6715.9999999999991"/>
    <n v="27464.489411764698"/>
    <n v="6.1915854528167341E-3"/>
    <n v="3.9192735916329928"/>
    <n v="2.3639999999999999"/>
    <n v="1"/>
  </r>
  <r>
    <s v="教培"/>
    <s v="素质教育"/>
    <x v="18"/>
    <x v="3"/>
    <s v="C职业培训"/>
    <x v="27"/>
    <x v="69"/>
    <x v="1"/>
    <n v="330"/>
    <n v="2"/>
    <n v="0.59099999999999997"/>
    <n v="0.01"/>
    <n v="39"/>
    <n v="2"/>
    <n v="0.05"/>
    <n v="0.08"/>
    <n v="3.12"/>
    <n v="0.85000000000000009"/>
    <n v="2.2799999999999998"/>
    <n v="6715.9999999999991"/>
    <n v="15312.479999999996"/>
    <n v="6.1915854528167341E-3"/>
    <n v="2.0432231994295225"/>
    <n v="1.2252231994295224"/>
    <n v="0"/>
  </r>
  <r>
    <s v="教培"/>
    <s v="素质教育"/>
    <x v="18"/>
    <x v="3"/>
    <s v="C职业培训"/>
    <x v="22"/>
    <x v="70"/>
    <x v="1"/>
    <n v="1020"/>
    <n v="21"/>
    <n v="0.59099999999999997"/>
    <n v="0.02"/>
    <n v="157"/>
    <n v="21"/>
    <n v="0.13"/>
    <n v="0.08"/>
    <n v="21"/>
    <n v="0.85000000000000009"/>
    <n v="10.10470588235294"/>
    <n v="6715.9999999999991"/>
    <n v="67863.204705882337"/>
    <n v="6.1915854528167341E-3"/>
    <n v="6.3154171618730688"/>
    <n v="12.411"/>
    <n v="12"/>
  </r>
  <r>
    <s v="教培"/>
    <s v="素质教育"/>
    <x v="18"/>
    <x v="3"/>
    <s v="C职业培训"/>
    <x v="24"/>
    <x v="71"/>
    <x v="1"/>
    <n v="423"/>
    <n v="1"/>
    <n v="0.59099999999999997"/>
    <n v="0"/>
    <n v="24"/>
    <n v="1"/>
    <n v="0.04"/>
    <n v="0.08"/>
    <n v="1.92"/>
    <n v="0.85000000000000009"/>
    <n v="1.5635294117647056"/>
    <n v="6715.9999999999991"/>
    <n v="10500.663529411762"/>
    <n v="6.1915854528167341E-3"/>
    <n v="2.6190406465414786"/>
    <n v="2.2100406465414784"/>
    <n v="0"/>
  </r>
  <r>
    <s v="教培"/>
    <s v="素质教育"/>
    <x v="18"/>
    <x v="3"/>
    <s v="C职业培训"/>
    <x v="4"/>
    <x v="72"/>
    <x v="1"/>
    <n v="259"/>
    <n v="2"/>
    <n v="0.59099999999999997"/>
    <n v="0.01"/>
    <n v="35"/>
    <n v="2"/>
    <n v="0.06"/>
    <n v="0.08"/>
    <n v="2.8000000000000003"/>
    <n v="0.85000000000000009"/>
    <n v="1.9035294117647061"/>
    <n v="6715.9999999999991"/>
    <n v="12784.103529411765"/>
    <n v="6.1915854528167341E-3"/>
    <n v="1.6036206322795341"/>
    <n v="1.1819999999999999"/>
    <n v="3"/>
  </r>
  <r>
    <s v="教培"/>
    <s v="素质教育"/>
    <x v="18"/>
    <x v="3"/>
    <s v="C职业培训"/>
    <x v="4"/>
    <x v="73"/>
    <x v="1"/>
    <n v="405"/>
    <n v="1"/>
    <n v="0.59099999999999997"/>
    <n v="0"/>
    <n v="21"/>
    <n v="1"/>
    <n v="0.05"/>
    <n v="0.08"/>
    <n v="1.68"/>
    <n v="0.85000000000000009"/>
    <n v="1.2811764705882351"/>
    <n v="6715.9999999999991"/>
    <n v="8604.3811764705861"/>
    <n v="6.1915854528167341E-3"/>
    <n v="2.5075921083907775"/>
    <n v="2.0985921083907773"/>
    <n v="1"/>
  </r>
  <r>
    <s v="教培"/>
    <s v="素质教育"/>
    <x v="18"/>
    <x v="3"/>
    <s v="C职业培训"/>
    <x v="24"/>
    <x v="74"/>
    <x v="1"/>
    <n v="714"/>
    <n v="2"/>
    <n v="0.59099999999999997"/>
    <n v="0"/>
    <n v="76"/>
    <n v="2"/>
    <n v="0.03"/>
    <n v="0.08"/>
    <n v="6.08"/>
    <n v="0.85000000000000009"/>
    <n v="5.76235294117647"/>
    <n v="6715.9999999999991"/>
    <n v="38699.962352941169"/>
    <n v="6.1915854528167341E-3"/>
    <n v="4.4207920133111482"/>
    <n v="3.6027920133111482"/>
    <n v="2"/>
  </r>
  <r>
    <s v="教培"/>
    <s v="素质教育"/>
    <x v="18"/>
    <x v="3"/>
    <s v="C职业培训"/>
    <x v="25"/>
    <x v="75"/>
    <x v="1"/>
    <n v="10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6.1915854528167343E-2"/>
    <n v="6.1915854528167343E-2"/>
    <n v="0"/>
  </r>
  <r>
    <s v="教培"/>
    <s v="素质教育"/>
    <x v="18"/>
    <x v="3"/>
    <s v="C职业培训"/>
    <x v="7"/>
    <x v="76"/>
    <x v="0"/>
    <n v="361"/>
    <n v="1"/>
    <n v="0.59099999999999997"/>
    <n v="0"/>
    <n v="23"/>
    <n v="1"/>
    <n v="0.04"/>
    <n v="0.08"/>
    <n v="1.84"/>
    <n v="0.85000000000000009"/>
    <n v="1.4694117647058824"/>
    <n v="6715.9999999999991"/>
    <n v="9868.5694117647054"/>
    <n v="6.1915854528167341E-3"/>
    <n v="2.235162348466841"/>
    <n v="1.826162348466841"/>
    <n v="3"/>
  </r>
  <r>
    <s v="教培"/>
    <s v="素质教育"/>
    <x v="18"/>
    <x v="3"/>
    <s v="C职业培训"/>
    <x v="6"/>
    <x v="77"/>
    <x v="0"/>
    <n v="437"/>
    <n v="5"/>
    <n v="0.59099999999999997"/>
    <n v="0.01"/>
    <n v="47"/>
    <n v="5"/>
    <n v="0.11"/>
    <n v="0.08"/>
    <n v="5"/>
    <n v="0.85000000000000009"/>
    <n v="2.4058823529411759"/>
    <n v="6715.9999999999991"/>
    <n v="16157.905882352936"/>
    <n v="6.1915854528167341E-3"/>
    <n v="2.7057228428809128"/>
    <n v="2.9550000000000001"/>
    <n v="0"/>
  </r>
  <r>
    <s v="教培"/>
    <s v="素质教育"/>
    <x v="18"/>
    <x v="3"/>
    <s v="C职业培训"/>
    <x v="4"/>
    <x v="78"/>
    <x v="1"/>
    <n v="638"/>
    <n v="4"/>
    <n v="0.59099999999999997"/>
    <n v="0.01"/>
    <n v="74"/>
    <n v="4"/>
    <n v="0.05"/>
    <n v="0.08"/>
    <n v="5.92"/>
    <n v="0.85000000000000009"/>
    <n v="4.1835294117647059"/>
    <n v="6715.9999999999991"/>
    <n v="28096.583529411761"/>
    <n v="6.1915854528167341E-3"/>
    <n v="3.9502315188970765"/>
    <n v="2.3639999999999999"/>
    <n v="1"/>
  </r>
  <r>
    <s v="教培"/>
    <s v="素质教育"/>
    <x v="18"/>
    <x v="3"/>
    <s v="C职业培训"/>
    <x v="9"/>
    <x v="79"/>
    <x v="0"/>
    <n v="436"/>
    <n v="3"/>
    <n v="0.59099999999999997"/>
    <n v="0.01"/>
    <n v="11"/>
    <n v="2"/>
    <n v="0.18"/>
    <n v="0.08"/>
    <n v="2"/>
    <n v="0.85000000000000009"/>
    <n v="0.96235294117647052"/>
    <n v="6715.9999999999991"/>
    <n v="6463.1623529411754"/>
    <n v="6.1915854528167341E-3"/>
    <n v="2.6995312574280961"/>
    <n v="1.7729999999999999"/>
    <n v="2"/>
  </r>
  <r>
    <s v="教培"/>
    <s v="素质教育"/>
    <x v="18"/>
    <x v="3"/>
    <s v="C职业培训"/>
    <x v="2"/>
    <x v="80"/>
    <x v="1"/>
    <n v="1430"/>
    <n v="14"/>
    <n v="0.59099999999999997"/>
    <n v="0.01"/>
    <n v="177"/>
    <n v="13"/>
    <n v="7.0000000000000007E-2"/>
    <n v="0.08"/>
    <n v="14.16"/>
    <n v="0.85000000000000009"/>
    <n v="7.6199999999999992"/>
    <n v="6715.9999999999991"/>
    <n v="51175.919999999991"/>
    <n v="6.1915854528167341E-3"/>
    <n v="8.853967197527929"/>
    <n v="8.2739999999999991"/>
    <n v="2"/>
  </r>
  <r>
    <s v="教培"/>
    <s v="素质教育"/>
    <x v="18"/>
    <x v="3"/>
    <s v="C职业培训"/>
    <x v="16"/>
    <x v="81"/>
    <x v="1"/>
    <n v="1626"/>
    <n v="7"/>
    <n v="0.59099999999999997"/>
    <n v="0"/>
    <n v="215"/>
    <n v="7"/>
    <n v="0.03"/>
    <n v="0.08"/>
    <n v="17.2"/>
    <n v="0.85000000000000009"/>
    <n v="15.368235294117644"/>
    <n v="6715.9999999999991"/>
    <n v="103213.06823529408"/>
    <n v="6.1915854528167341E-3"/>
    <n v="10.06751794628001"/>
    <n v="7.2045179462800091"/>
    <n v="9"/>
  </r>
  <r>
    <s v="教培"/>
    <s v="素质教育"/>
    <x v="18"/>
    <x v="3"/>
    <s v="C职业培训"/>
    <x v="25"/>
    <x v="82"/>
    <x v="1"/>
    <n v="43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26623817447111958"/>
    <n v="0.26623817447111958"/>
    <n v="0"/>
  </r>
  <r>
    <s v="教培"/>
    <s v="素质教育"/>
    <x v="18"/>
    <x v="3"/>
    <s v="C职业培训"/>
    <x v="25"/>
    <x v="83"/>
    <x v="1"/>
    <n v="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3.7149512716900403E-2"/>
    <n v="3.7149512716900403E-2"/>
    <n v="0"/>
  </r>
  <r>
    <s v="教培"/>
    <s v="素质教育"/>
    <x v="18"/>
    <x v="3"/>
    <s v="C职业培训"/>
    <x v="19"/>
    <x v="84"/>
    <x v="1"/>
    <n v="154"/>
    <n v="1"/>
    <n v="0.59099999999999997"/>
    <n v="0.01"/>
    <n v="9"/>
    <n v="1"/>
    <n v="0.11"/>
    <n v="0.08"/>
    <n v="1"/>
    <n v="0.85000000000000009"/>
    <n v="0.48117647058823526"/>
    <n v="6715.9999999999991"/>
    <n v="3231.5811764705877"/>
    <n v="6.1915854528167341E-3"/>
    <n v="0.953504159733777"/>
    <n v="0.59099999999999997"/>
    <n v="1"/>
  </r>
  <r>
    <s v="教培"/>
    <s v="素质教育"/>
    <x v="18"/>
    <x v="3"/>
    <s v="C职业培训"/>
    <x v="25"/>
    <x v="85"/>
    <x v="1"/>
    <n v="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3.7149512716900403E-2"/>
    <n v="3.7149512716900403E-2"/>
    <n v="0"/>
  </r>
  <r>
    <s v="教培"/>
    <s v="素质教育"/>
    <x v="18"/>
    <x v="3"/>
    <s v="C职业培训"/>
    <x v="5"/>
    <x v="86"/>
    <x v="0"/>
    <n v="1470"/>
    <n v="24"/>
    <n v="0.59099999999999997"/>
    <n v="0.02"/>
    <n v="163"/>
    <n v="24"/>
    <n v="0.15"/>
    <n v="0.08"/>
    <n v="24"/>
    <n v="0.85000000000000009"/>
    <n v="11.548235294117646"/>
    <n v="6715.9999999999991"/>
    <n v="77557.948235294098"/>
    <n v="6.1915854528167341E-3"/>
    <n v="9.1016306156405999"/>
    <n v="14.183999999999999"/>
    <n v="16"/>
  </r>
  <r>
    <s v="教培"/>
    <s v="素质教育"/>
    <x v="18"/>
    <x v="3"/>
    <s v="C职业培训"/>
    <x v="28"/>
    <x v="87"/>
    <x v="2"/>
    <n v="24602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152.3253853101973"/>
    <n v="152.3253853101973"/>
    <n v="0"/>
  </r>
  <r>
    <s v="教培"/>
    <s v="素质教育"/>
    <x v="18"/>
    <x v="3"/>
    <s v="C职业培训"/>
    <x v="8"/>
    <x v="88"/>
    <x v="0"/>
    <n v="617"/>
    <n v="4"/>
    <n v="0.59099999999999997"/>
    <n v="0.01"/>
    <n v="39"/>
    <n v="4"/>
    <n v="0.1"/>
    <n v="0.08"/>
    <n v="4"/>
    <n v="0.85000000000000009"/>
    <n v="1.924705882352941"/>
    <n v="6715.9999999999991"/>
    <n v="12926.324705882351"/>
    <n v="6.1915854528167341E-3"/>
    <n v="3.8202082243879247"/>
    <n v="2.3639999999999999"/>
    <n v="3"/>
  </r>
  <r>
    <s v="教培"/>
    <s v="素质教育"/>
    <x v="18"/>
    <x v="3"/>
    <s v="C职业培训"/>
    <x v="29"/>
    <x v="89"/>
    <x v="1"/>
    <n v="592"/>
    <n v="2"/>
    <n v="0.59099999999999997"/>
    <n v="0"/>
    <n v="47"/>
    <n v="2"/>
    <n v="0.04"/>
    <n v="0.08"/>
    <n v="3.7600000000000002"/>
    <n v="0.85000000000000009"/>
    <n v="3.0329411764705885"/>
    <n v="6715.9999999999991"/>
    <n v="20369.232941176469"/>
    <n v="6.1915854528167341E-3"/>
    <n v="3.6654185880675065"/>
    <n v="2.8474185880675065"/>
    <n v="1"/>
  </r>
  <r>
    <s v="教培"/>
    <s v="素质教育"/>
    <x v="18"/>
    <x v="3"/>
    <s v="C职业培训"/>
    <x v="25"/>
    <x v="90"/>
    <x v="1"/>
    <n v="35"/>
    <n v="0"/>
    <n v="0.59099999999999997"/>
    <n v="0"/>
    <n v="6"/>
    <n v="0"/>
    <n v="0"/>
    <n v="0.08"/>
    <n v="0.48"/>
    <n v="0.85000000000000009"/>
    <n v="0.56470588235294106"/>
    <n v="6715.9999999999991"/>
    <n v="3792.5647058823515"/>
    <n v="6.1915854528167341E-3"/>
    <n v="0.2167054908485857"/>
    <n v="0.2167054908485857"/>
    <n v="0"/>
  </r>
  <r>
    <s v="教培"/>
    <s v="素质教育"/>
    <x v="18"/>
    <x v="3"/>
    <s v="C职业培训"/>
    <x v="23"/>
    <x v="91"/>
    <x v="1"/>
    <n v="493"/>
    <n v="2"/>
    <n v="0.59099999999999997"/>
    <n v="0"/>
    <n v="44"/>
    <n v="2"/>
    <n v="0.05"/>
    <n v="0.08"/>
    <n v="3.52"/>
    <n v="0.85000000000000009"/>
    <n v="2.7505882352941176"/>
    <n v="6715.9999999999991"/>
    <n v="18472.95058823529"/>
    <n v="6.1915854528167341E-3"/>
    <n v="3.05245162823865"/>
    <n v="2.23445162823865"/>
    <n v="3"/>
  </r>
  <r>
    <s v="教培"/>
    <s v="素质教育"/>
    <x v="18"/>
    <x v="3"/>
    <s v="C职业培训"/>
    <x v="21"/>
    <x v="92"/>
    <x v="1"/>
    <n v="203"/>
    <n v="0"/>
    <n v="0.59099999999999997"/>
    <n v="0"/>
    <n v="13"/>
    <n v="0"/>
    <n v="0"/>
    <n v="0.08"/>
    <n v="1.04"/>
    <n v="0.85000000000000009"/>
    <n v="1.2235294117647058"/>
    <n v="6715.9999999999991"/>
    <n v="8217.2235294117636"/>
    <n v="6.1915854528167341E-3"/>
    <n v="1.2568918469217971"/>
    <n v="1.2568918469217971"/>
    <n v="0"/>
  </r>
  <r>
    <s v="教培"/>
    <s v="素质教育"/>
    <x v="18"/>
    <x v="3"/>
    <s v="C职业培训"/>
    <x v="16"/>
    <x v="93"/>
    <x v="1"/>
    <n v="1110"/>
    <n v="7"/>
    <n v="0.59099999999999997"/>
    <n v="0.01"/>
    <n v="141"/>
    <n v="7"/>
    <n v="0.05"/>
    <n v="0.08"/>
    <n v="11.28"/>
    <n v="0.85000000000000009"/>
    <n v="8.4035294117647048"/>
    <n v="6715.9999999999991"/>
    <n v="56438.103529411746"/>
    <n v="6.1915854528167341E-3"/>
    <n v="6.8726598526265752"/>
    <n v="4.1369999999999996"/>
    <n v="4"/>
  </r>
  <r>
    <s v="教培"/>
    <s v="素质教育"/>
    <x v="18"/>
    <x v="3"/>
    <s v="C职业培训"/>
    <x v="24"/>
    <x v="94"/>
    <x v="1"/>
    <n v="365"/>
    <n v="1"/>
    <n v="0.59099999999999997"/>
    <n v="0"/>
    <n v="30"/>
    <n v="1"/>
    <n v="0.03"/>
    <n v="0.08"/>
    <n v="2.4"/>
    <n v="0.85000000000000009"/>
    <n v="2.1282352941176468"/>
    <n v="6715.9999999999991"/>
    <n v="14293.228235294115"/>
    <n v="6.1915854528167341E-3"/>
    <n v="2.2599286902781079"/>
    <n v="1.8509286902781079"/>
    <n v="1"/>
  </r>
  <r>
    <s v="教培"/>
    <s v="素质教育"/>
    <x v="18"/>
    <x v="3"/>
    <s v="C职业培训"/>
    <x v="24"/>
    <x v="95"/>
    <x v="1"/>
    <n v="1003"/>
    <n v="10"/>
    <n v="0.59099999999999997"/>
    <n v="0.01"/>
    <n v="168"/>
    <n v="10"/>
    <n v="0.06"/>
    <n v="0.08"/>
    <n v="13.44"/>
    <n v="0.85000000000000009"/>
    <n v="8.8588235294117634"/>
    <n v="6715.9999999999991"/>
    <n v="59495.858823529394"/>
    <n v="6.1915854528167341E-3"/>
    <n v="6.210160209175184"/>
    <n v="5.91"/>
    <n v="22"/>
  </r>
  <r>
    <s v="教培"/>
    <s v="素质教育"/>
    <x v="18"/>
    <x v="3"/>
    <s v="C职业培训"/>
    <x v="25"/>
    <x v="96"/>
    <x v="1"/>
    <n v="90"/>
    <n v="0"/>
    <n v="0.59099999999999997"/>
    <n v="0"/>
    <n v="7"/>
    <n v="0"/>
    <n v="0"/>
    <n v="0.08"/>
    <n v="0.56000000000000005"/>
    <n v="0.85000000000000009"/>
    <n v="0.6588235294117647"/>
    <n v="6715.9999999999991"/>
    <n v="4424.6588235294112"/>
    <n v="6.1915854528167341E-3"/>
    <n v="0.55724269075350608"/>
    <n v="0.55724269075350608"/>
    <n v="0"/>
  </r>
  <r>
    <s v="教培"/>
    <s v="素质教育"/>
    <x v="18"/>
    <x v="3"/>
    <s v="C职业培训"/>
    <x v="6"/>
    <x v="97"/>
    <x v="0"/>
    <n v="398"/>
    <n v="2"/>
    <n v="0.59099999999999997"/>
    <n v="0.01"/>
    <n v="35"/>
    <n v="2"/>
    <n v="0.06"/>
    <n v="0.08"/>
    <n v="2.8000000000000003"/>
    <n v="0.85000000000000009"/>
    <n v="1.9035294117647061"/>
    <n v="6715.9999999999991"/>
    <n v="12784.103529411765"/>
    <n v="6.1915854528167341E-3"/>
    <n v="2.46425101022106"/>
    <n v="1.6462510102210599"/>
    <n v="4"/>
  </r>
  <r>
    <s v="教培"/>
    <s v="素质教育"/>
    <x v="18"/>
    <x v="3"/>
    <s v="C职业培训"/>
    <x v="15"/>
    <x v="98"/>
    <x v="1"/>
    <n v="679"/>
    <n v="5"/>
    <n v="0.59099999999999997"/>
    <n v="0.01"/>
    <n v="85"/>
    <n v="4"/>
    <n v="0.05"/>
    <n v="0.08"/>
    <n v="6.8"/>
    <n v="0.85000000000000009"/>
    <n v="5.2188235294117638"/>
    <n v="6715.9999999999991"/>
    <n v="35049.618823529403"/>
    <n v="6.1915854528167341E-3"/>
    <n v="4.2040865224625623"/>
    <n v="2.9550000000000001"/>
    <n v="9"/>
  </r>
  <r>
    <s v="教培"/>
    <s v="素质教育"/>
    <x v="18"/>
    <x v="3"/>
    <s v="C职业培训"/>
    <x v="25"/>
    <x v="99"/>
    <x v="1"/>
    <n v="76"/>
    <n v="0"/>
    <n v="0.59099999999999997"/>
    <n v="0"/>
    <n v="17"/>
    <n v="0"/>
    <n v="0"/>
    <n v="0.08"/>
    <n v="1.36"/>
    <n v="0.85000000000000009"/>
    <n v="1.5999999999999999"/>
    <n v="6715.9999999999991"/>
    <n v="10745.599999999999"/>
    <n v="6.1915854528167341E-3"/>
    <n v="0.47056049441407177"/>
    <n v="0.47056049441407177"/>
    <n v="0"/>
  </r>
  <r>
    <s v="教培"/>
    <s v="素质教育"/>
    <x v="18"/>
    <x v="3"/>
    <s v="C职业培训"/>
    <x v="19"/>
    <x v="100"/>
    <x v="1"/>
    <n v="1951"/>
    <n v="71"/>
    <n v="0.59099999999999997"/>
    <n v="0.04"/>
    <n v="392"/>
    <n v="68"/>
    <n v="0.17"/>
    <n v="0.08"/>
    <n v="68"/>
    <n v="0.85000000000000009"/>
    <n v="32.72"/>
    <n v="6715.9999999999991"/>
    <n v="219747.51999999996"/>
    <n v="6.1915854528167341E-3"/>
    <n v="12.079783218445447"/>
    <n v="41.960999999999999"/>
    <n v="27"/>
  </r>
  <r>
    <s v="教培"/>
    <s v="素质教育"/>
    <x v="18"/>
    <x v="3"/>
    <s v="C职业培训"/>
    <x v="26"/>
    <x v="101"/>
    <x v="1"/>
    <n v="1718"/>
    <n v="9"/>
    <n v="0.59099999999999997"/>
    <n v="0.01"/>
    <n v="195"/>
    <n v="9"/>
    <n v="0.05"/>
    <n v="0.08"/>
    <n v="15.6"/>
    <n v="0.85000000000000009"/>
    <n v="12.095294117647056"/>
    <n v="6715.9999999999991"/>
    <n v="81231.995294117616"/>
    <n v="6.1915854528167341E-3"/>
    <n v="10.637143807939148"/>
    <n v="6.9561438079391484"/>
    <n v="13"/>
  </r>
  <r>
    <s v="教培"/>
    <s v="素质教育"/>
    <x v="18"/>
    <x v="3"/>
    <s v="C职业培训"/>
    <x v="16"/>
    <x v="102"/>
    <x v="1"/>
    <n v="1047"/>
    <n v="1"/>
    <n v="0.59099999999999997"/>
    <n v="0"/>
    <n v="127"/>
    <n v="1"/>
    <n v="0.01"/>
    <n v="0.08"/>
    <n v="10.16"/>
    <n v="0.85000000000000009"/>
    <n v="11.25764705882353"/>
    <n v="6715.9999999999991"/>
    <n v="75606.357647058816"/>
    <n v="6.1915854528167341E-3"/>
    <n v="6.4825899690991209"/>
    <n v="6.0735899690991211"/>
    <n v="12"/>
  </r>
  <r>
    <s v="教培"/>
    <s v="素质教育"/>
    <x v="18"/>
    <x v="3"/>
    <s v="C职业培训"/>
    <x v="15"/>
    <x v="103"/>
    <x v="1"/>
    <n v="171"/>
    <n v="0"/>
    <n v="0.59099999999999997"/>
    <n v="0"/>
    <n v="12"/>
    <n v="0"/>
    <n v="0"/>
    <n v="0.08"/>
    <n v="0.96"/>
    <n v="0.85000000000000009"/>
    <n v="1.1294117647058821"/>
    <n v="6715.9999999999991"/>
    <n v="7585.129411764703"/>
    <n v="6.1915854528167341E-3"/>
    <n v="1.0587611124316616"/>
    <n v="1.0587611124316616"/>
    <n v="1"/>
  </r>
  <r>
    <s v="教培"/>
    <s v="素质教育"/>
    <x v="18"/>
    <x v="3"/>
    <s v="C职业培训"/>
    <x v="25"/>
    <x v="104"/>
    <x v="1"/>
    <n v="260"/>
    <n v="0"/>
    <n v="0.59099999999999997"/>
    <n v="0"/>
    <n v="21"/>
    <n v="0"/>
    <n v="0"/>
    <n v="0.08"/>
    <n v="1.68"/>
    <n v="0.85000000000000009"/>
    <n v="1.9764705882352938"/>
    <n v="6715.9999999999991"/>
    <n v="13273.976470588232"/>
    <n v="6.1915854528167341E-3"/>
    <n v="1.6098122177323508"/>
    <n v="1.6098122177323508"/>
    <n v="0"/>
  </r>
  <r>
    <s v="教培"/>
    <s v="素质教育"/>
    <x v="18"/>
    <x v="3"/>
    <s v="C职业培训"/>
    <x v="5"/>
    <x v="105"/>
    <x v="0"/>
    <n v="1312"/>
    <n v="11"/>
    <n v="0.59099999999999997"/>
    <n v="0.01"/>
    <n v="246"/>
    <n v="11"/>
    <n v="0.04"/>
    <n v="0.08"/>
    <n v="19.68"/>
    <n v="0.85000000000000009"/>
    <n v="15.50470588235294"/>
    <n v="6715.9999999999991"/>
    <n v="104129.60470588233"/>
    <n v="6.1915854528167341E-3"/>
    <n v="8.1233601140955543"/>
    <n v="6.5009999999999994"/>
    <n v="20"/>
  </r>
  <r>
    <s v="教培"/>
    <s v="素质教育"/>
    <x v="18"/>
    <x v="3"/>
    <s v="C职业培训"/>
    <x v="22"/>
    <x v="106"/>
    <x v="1"/>
    <n v="65"/>
    <n v="0"/>
    <n v="0.59099999999999997"/>
    <n v="0"/>
    <n v="7"/>
    <n v="0"/>
    <n v="0"/>
    <n v="0.08"/>
    <n v="0.56000000000000005"/>
    <n v="0.85000000000000009"/>
    <n v="0.6588235294117647"/>
    <n v="6715.9999999999991"/>
    <n v="4424.6588235294112"/>
    <n v="6.1915854528167341E-3"/>
    <n v="0.40245305443308771"/>
    <n v="0.40245305443308771"/>
    <n v="0"/>
  </r>
  <r>
    <s v="教培"/>
    <s v="素质教育"/>
    <x v="18"/>
    <x v="3"/>
    <s v="C职业培训"/>
    <x v="29"/>
    <x v="107"/>
    <x v="1"/>
    <n v="280"/>
    <n v="1"/>
    <n v="0.59099999999999997"/>
    <n v="0"/>
    <n v="22"/>
    <n v="1"/>
    <n v="0.05"/>
    <n v="0.08"/>
    <n v="1.76"/>
    <n v="0.85000000000000009"/>
    <n v="1.3752941176470588"/>
    <n v="6715.9999999999991"/>
    <n v="9236.4752941176448"/>
    <n v="6.1915854528167341E-3"/>
    <n v="1.7336439267886856"/>
    <n v="1.3246439267886856"/>
    <n v="2"/>
  </r>
  <r>
    <s v="教培"/>
    <s v="素质教育"/>
    <x v="18"/>
    <x v="3"/>
    <s v="C职业培训"/>
    <x v="21"/>
    <x v="108"/>
    <x v="1"/>
    <n v="126"/>
    <n v="0"/>
    <n v="0.59099999999999997"/>
    <n v="0"/>
    <n v="6"/>
    <n v="0"/>
    <n v="0"/>
    <n v="0.08"/>
    <n v="0.48"/>
    <n v="0.85000000000000009"/>
    <n v="0.56470588235294106"/>
    <n v="6715.9999999999991"/>
    <n v="3792.5647058823515"/>
    <n v="6.1915854528167341E-3"/>
    <n v="0.78013976705490851"/>
    <n v="0.78013976705490851"/>
    <n v="1"/>
  </r>
  <r>
    <s v="教培"/>
    <s v="素质教育"/>
    <x v="18"/>
    <x v="3"/>
    <s v="C职业培训"/>
    <x v="25"/>
    <x v="109"/>
    <x v="1"/>
    <n v="15"/>
    <n v="0"/>
    <n v="0.59099999999999997"/>
    <n v="0"/>
    <n v="2"/>
    <n v="0"/>
    <n v="0"/>
    <n v="0.08"/>
    <n v="0.16"/>
    <n v="0.85000000000000009"/>
    <n v="0.18823529411764706"/>
    <n v="6715.9999999999991"/>
    <n v="1264.1882352941175"/>
    <n v="6.1915854528167341E-3"/>
    <n v="9.2873781792251017E-2"/>
    <n v="9.2873781792251017E-2"/>
    <n v="0"/>
  </r>
  <r>
    <s v="教培"/>
    <s v="素质教育"/>
    <x v="18"/>
    <x v="3"/>
    <s v="C职业培训"/>
    <x v="25"/>
    <x v="110"/>
    <x v="1"/>
    <n v="94"/>
    <n v="0"/>
    <n v="0.59099999999999997"/>
    <n v="0"/>
    <n v="3"/>
    <n v="0"/>
    <n v="0"/>
    <n v="0.08"/>
    <n v="0.24"/>
    <n v="0.85000000000000009"/>
    <n v="0.28235294117647053"/>
    <n v="6715.9999999999991"/>
    <n v="1896.2823529411758"/>
    <n v="6.1915854528167341E-3"/>
    <n v="0.58200903256477299"/>
    <n v="0.58200903256477299"/>
    <n v="0"/>
  </r>
  <r>
    <s v="教培"/>
    <s v="素质教育"/>
    <x v="18"/>
    <x v="3"/>
    <s v="C职业培训"/>
    <x v="19"/>
    <x v="111"/>
    <x v="1"/>
    <n v="32"/>
    <n v="0"/>
    <n v="0.59099999999999997"/>
    <n v="0"/>
    <n v="4"/>
    <n v="0"/>
    <n v="0"/>
    <n v="0.08"/>
    <n v="0.32"/>
    <n v="0.85000000000000009"/>
    <n v="0.37647058823529411"/>
    <n v="6715.9999999999991"/>
    <n v="2528.376470588235"/>
    <n v="6.1915854528167341E-3"/>
    <n v="0.19813073449013549"/>
    <n v="0.19813073449013549"/>
    <n v="0"/>
  </r>
  <r>
    <s v="教培"/>
    <s v="素质教育"/>
    <x v="18"/>
    <x v="3"/>
    <s v="C职业培训"/>
    <x v="23"/>
    <x v="112"/>
    <x v="1"/>
    <n v="594"/>
    <n v="3"/>
    <n v="0.59099999999999997"/>
    <n v="0.01"/>
    <n v="79"/>
    <n v="2"/>
    <n v="0.03"/>
    <n v="0.08"/>
    <n v="6.32"/>
    <n v="0.85000000000000009"/>
    <n v="6.0447058823529405"/>
    <n v="6715.9999999999991"/>
    <n v="40596.244705882345"/>
    <n v="6.1915854528167341E-3"/>
    <n v="3.67780175897314"/>
    <n v="2.4508017589731397"/>
    <n v="5"/>
  </r>
  <r>
    <s v="教培"/>
    <s v="素质教育"/>
    <x v="18"/>
    <x v="3"/>
    <s v="C职业培训"/>
    <x v="19"/>
    <x v="113"/>
    <x v="1"/>
    <n v="413"/>
    <n v="4"/>
    <n v="0.59099999999999997"/>
    <n v="0.01"/>
    <n v="68"/>
    <n v="4"/>
    <n v="0.06"/>
    <n v="0.08"/>
    <n v="5.44"/>
    <n v="0.85000000000000009"/>
    <n v="3.618823529411765"/>
    <n v="6715.9999999999991"/>
    <n v="24304.018823529412"/>
    <n v="6.1915854528167341E-3"/>
    <n v="2.5571247920133113"/>
    <n v="2.3639999999999999"/>
    <n v="5"/>
  </r>
  <r>
    <s v="教培"/>
    <s v="素质教育"/>
    <x v="18"/>
    <x v="3"/>
    <s v="C职业培训"/>
    <x v="12"/>
    <x v="114"/>
    <x v="0"/>
    <n v="433"/>
    <n v="6"/>
    <n v="0.59099999999999997"/>
    <n v="0.01"/>
    <n v="39"/>
    <n v="6"/>
    <n v="0.15"/>
    <n v="0.08"/>
    <n v="6"/>
    <n v="0.85000000000000009"/>
    <n v="2.8870588235294115"/>
    <n v="6715.9999999999991"/>
    <n v="19389.487058823524"/>
    <n v="6.1915854528167341E-3"/>
    <n v="2.6809565010696459"/>
    <n v="3.5459999999999998"/>
    <n v="6"/>
  </r>
  <r>
    <s v="教培"/>
    <s v="素质教育"/>
    <x v="18"/>
    <x v="3"/>
    <s v="C职业培训"/>
    <x v="13"/>
    <x v="115"/>
    <x v="1"/>
    <n v="1956"/>
    <n v="18"/>
    <n v="0.59099999999999997"/>
    <n v="0.01"/>
    <n v="220"/>
    <n v="18"/>
    <n v="0.08"/>
    <n v="0.08"/>
    <n v="18"/>
    <n v="0.85000000000000009"/>
    <n v="8.6611764705882344"/>
    <n v="6715.9999999999991"/>
    <n v="58168.461176470577"/>
    <n v="6.1915854528167341E-3"/>
    <n v="12.110741145709532"/>
    <n v="10.638"/>
    <n v="53"/>
  </r>
  <r>
    <s v="教培"/>
    <s v="素质教育"/>
    <x v="18"/>
    <x v="3"/>
    <s v="C职业培训"/>
    <x v="22"/>
    <x v="116"/>
    <x v="1"/>
    <n v="218"/>
    <n v="4"/>
    <n v="0.59099999999999997"/>
    <n v="0.02"/>
    <n v="25"/>
    <n v="4"/>
    <n v="0.16"/>
    <n v="0.08"/>
    <n v="4"/>
    <n v="0.85000000000000009"/>
    <n v="1.924705882352941"/>
    <n v="6715.9999999999991"/>
    <n v="12926.324705882351"/>
    <n v="6.1915854528167341E-3"/>
    <n v="1.349765628714048"/>
    <n v="2.3639999999999999"/>
    <n v="1"/>
  </r>
  <r>
    <s v="教培"/>
    <s v="素质教育"/>
    <x v="18"/>
    <x v="3"/>
    <s v="C职业培训"/>
    <x v="6"/>
    <x v="117"/>
    <x v="0"/>
    <n v="106"/>
    <n v="0"/>
    <n v="0.59099999999999997"/>
    <n v="0"/>
    <n v="8"/>
    <n v="0"/>
    <n v="0"/>
    <n v="0.08"/>
    <n v="0.64"/>
    <n v="0.85000000000000009"/>
    <n v="0.75294117647058822"/>
    <n v="6715.9999999999991"/>
    <n v="5056.7529411764699"/>
    <n v="6.1915854528167341E-3"/>
    <n v="0.65630805799857383"/>
    <n v="0.65630805799857383"/>
    <n v="0"/>
  </r>
  <r>
    <s v="教培"/>
    <s v="素质教育"/>
    <x v="18"/>
    <x v="3"/>
    <s v="C职业培训"/>
    <x v="23"/>
    <x v="118"/>
    <x v="1"/>
    <n v="1709"/>
    <n v="40"/>
    <n v="0.59099999999999997"/>
    <n v="0.02"/>
    <n v="310"/>
    <n v="38"/>
    <n v="0.12"/>
    <n v="0.08"/>
    <n v="38"/>
    <n v="0.85000000000000009"/>
    <n v="18.284705882352942"/>
    <n v="6715.9999999999991"/>
    <n v="122800.08470588234"/>
    <n v="6.1915854528167341E-3"/>
    <n v="10.581419538863798"/>
    <n v="23.64"/>
    <n v="28"/>
  </r>
  <r>
    <s v="教培"/>
    <s v="素质教育"/>
    <x v="18"/>
    <x v="3"/>
    <s v="C职业培训"/>
    <x v="14"/>
    <x v="119"/>
    <x v="1"/>
    <n v="702"/>
    <n v="5"/>
    <n v="0.59099999999999997"/>
    <n v="0.01"/>
    <n v="58"/>
    <n v="4"/>
    <n v="7.0000000000000007E-2"/>
    <n v="0.08"/>
    <n v="4.6399999999999997"/>
    <n v="0.85000000000000009"/>
    <n v="2.677647058823529"/>
    <n v="6715.9999999999991"/>
    <n v="17983.077647058817"/>
    <n v="6.1915854528167341E-3"/>
    <n v="4.3464929878773475"/>
    <n v="2.9550000000000001"/>
    <n v="1"/>
  </r>
  <r>
    <s v="教培"/>
    <s v="素质教育"/>
    <x v="18"/>
    <x v="3"/>
    <s v="C职业培训"/>
    <x v="18"/>
    <x v="120"/>
    <x v="0"/>
    <n v="507"/>
    <n v="3"/>
    <n v="0.59099999999999997"/>
    <n v="0.01"/>
    <n v="44"/>
    <n v="3"/>
    <n v="7.0000000000000007E-2"/>
    <n v="0.08"/>
    <n v="3.52"/>
    <n v="0.85000000000000009"/>
    <n v="2.0552941176470587"/>
    <n v="6715.9999999999991"/>
    <n v="13803.355294117644"/>
    <n v="6.1915854528167341E-3"/>
    <n v="3.1391338245780842"/>
    <n v="1.9121338245780841"/>
    <n v="0"/>
  </r>
  <r>
    <s v="教培"/>
    <s v="素质教育"/>
    <x v="18"/>
    <x v="3"/>
    <s v="C职业培训"/>
    <x v="6"/>
    <x v="121"/>
    <x v="0"/>
    <n v="460"/>
    <n v="4"/>
    <n v="0.59099999999999997"/>
    <n v="0.01"/>
    <n v="46"/>
    <n v="4"/>
    <n v="0.09"/>
    <n v="0.08"/>
    <n v="4"/>
    <n v="0.85000000000000009"/>
    <n v="1.924705882352941"/>
    <n v="6715.9999999999991"/>
    <n v="12926.324705882351"/>
    <n v="6.1915854528167341E-3"/>
    <n v="2.8481293082956975"/>
    <n v="2.3639999999999999"/>
    <n v="0"/>
  </r>
  <r>
    <s v="教培"/>
    <s v="素质教育"/>
    <x v="18"/>
    <x v="3"/>
    <s v="C职业培训"/>
    <x v="9"/>
    <x v="122"/>
    <x v="0"/>
    <n v="476"/>
    <n v="1"/>
    <n v="0.59099999999999997"/>
    <n v="0"/>
    <n v="16"/>
    <n v="1"/>
    <n v="0.06"/>
    <n v="0.08"/>
    <n v="1.28"/>
    <n v="0.85000000000000009"/>
    <n v="0.81058823529411761"/>
    <n v="6715.9999999999991"/>
    <n v="5443.9105882352933"/>
    <n v="6.1915854528167341E-3"/>
    <n v="2.9471946755407656"/>
    <n v="2.5381946755407654"/>
    <n v="2"/>
  </r>
  <r>
    <s v="教培"/>
    <s v="素质教育"/>
    <x v="18"/>
    <x v="3"/>
    <s v="C职业培训"/>
    <x v="10"/>
    <x v="123"/>
    <x v="0"/>
    <n v="716"/>
    <n v="3"/>
    <n v="0.59099999999999997"/>
    <n v="0"/>
    <n v="47"/>
    <n v="3"/>
    <n v="0.06"/>
    <n v="0.08"/>
    <n v="3.7600000000000002"/>
    <n v="0.85000000000000009"/>
    <n v="2.3376470588235296"/>
    <n v="6715.9999999999991"/>
    <n v="15699.637647058822"/>
    <n v="6.1915854528167341E-3"/>
    <n v="4.4331751842167817"/>
    <n v="3.2061751842167814"/>
    <n v="7"/>
  </r>
  <r>
    <s v="教培"/>
    <s v="素质教育"/>
    <x v="18"/>
    <x v="3"/>
    <s v="C职业培训"/>
    <x v="15"/>
    <x v="124"/>
    <x v="1"/>
    <n v="355"/>
    <n v="1"/>
    <n v="0.59099999999999997"/>
    <n v="0"/>
    <n v="30"/>
    <n v="1"/>
    <n v="0.03"/>
    <n v="0.08"/>
    <n v="2.4"/>
    <n v="0.85000000000000009"/>
    <n v="2.1282352941176468"/>
    <n v="6715.9999999999991"/>
    <n v="14293.228235294115"/>
    <n v="6.1915854528167341E-3"/>
    <n v="2.1980128357499407"/>
    <n v="1.7890128357499406"/>
    <n v="1"/>
  </r>
  <r>
    <s v="教培"/>
    <s v="素质教育"/>
    <x v="18"/>
    <x v="3"/>
    <s v="C职业培训"/>
    <x v="16"/>
    <x v="125"/>
    <x v="1"/>
    <n v="1019"/>
    <n v="7"/>
    <n v="0.59099999999999997"/>
    <n v="0.01"/>
    <n v="131"/>
    <n v="7"/>
    <n v="0.05"/>
    <n v="0.08"/>
    <n v="10.48"/>
    <n v="0.85000000000000009"/>
    <n v="7.4623529411764711"/>
    <n v="6715.9999999999991"/>
    <n v="50117.162352941174"/>
    <n v="6.1915854528167341E-3"/>
    <n v="6.3092255764202516"/>
    <n v="4.1369999999999996"/>
    <n v="10"/>
  </r>
  <r>
    <s v="教培"/>
    <s v="素质教育"/>
    <x v="18"/>
    <x v="3"/>
    <s v="C职业培训"/>
    <x v="27"/>
    <x v="126"/>
    <x v="1"/>
    <n v="349"/>
    <n v="0"/>
    <n v="0.59099999999999997"/>
    <n v="0"/>
    <n v="35"/>
    <n v="0"/>
    <n v="0"/>
    <n v="0.08"/>
    <n v="2.8000000000000003"/>
    <n v="0.85000000000000009"/>
    <n v="3.2941176470588234"/>
    <n v="6715.9999999999991"/>
    <n v="22123.294117647056"/>
    <n v="6.1915854528167341E-3"/>
    <n v="2.1608633230330403"/>
    <n v="2.1608633230330403"/>
    <n v="1"/>
  </r>
  <r>
    <s v="教培"/>
    <s v="素质教育"/>
    <x v="18"/>
    <x v="3"/>
    <s v="C职业培训"/>
    <x v="20"/>
    <x v="127"/>
    <x v="0"/>
    <n v="33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20432231994295222"/>
    <n v="0.20432231994295222"/>
    <n v="0"/>
  </r>
  <r>
    <s v="教培"/>
    <s v="素质教育"/>
    <x v="18"/>
    <x v="3"/>
    <s v="C职业培训"/>
    <x v="22"/>
    <x v="128"/>
    <x v="1"/>
    <n v="192"/>
    <n v="2"/>
    <n v="0.59099999999999997"/>
    <n v="0.01"/>
    <n v="15"/>
    <n v="2"/>
    <n v="0.13"/>
    <n v="0.08"/>
    <n v="2"/>
    <n v="0.85000000000000009"/>
    <n v="0.96235294117647052"/>
    <n v="6715.9999999999991"/>
    <n v="6463.1623529411754"/>
    <n v="6.1915854528167341E-3"/>
    <n v="1.1887844069408129"/>
    <n v="1.1819999999999999"/>
    <n v="0"/>
  </r>
  <r>
    <s v="教培"/>
    <s v="素质教育"/>
    <x v="18"/>
    <x v="3"/>
    <s v="C职业培训"/>
    <x v="4"/>
    <x v="129"/>
    <x v="1"/>
    <n v="630"/>
    <n v="9"/>
    <n v="0.59099999999999997"/>
    <n v="0.01"/>
    <n v="87"/>
    <n v="8"/>
    <n v="0.09"/>
    <n v="0.08"/>
    <n v="8"/>
    <n v="0.85000000000000009"/>
    <n v="3.8494117647058821"/>
    <n v="6715.9999999999991"/>
    <n v="25852.649411764702"/>
    <n v="6.1915854528167341E-3"/>
    <n v="3.9006988352745426"/>
    <n v="5.319"/>
    <n v="5"/>
  </r>
  <r>
    <s v="教培"/>
    <s v="素质教育"/>
    <x v="18"/>
    <x v="3"/>
    <s v="C职业培训"/>
    <x v="6"/>
    <x v="130"/>
    <x v="0"/>
    <n v="616"/>
    <n v="8"/>
    <n v="0.59099999999999997"/>
    <n v="0.01"/>
    <n v="57"/>
    <n v="8"/>
    <n v="0.14000000000000001"/>
    <n v="0.08"/>
    <n v="8"/>
    <n v="0.85000000000000009"/>
    <n v="3.8494117647058821"/>
    <n v="6715.9999999999991"/>
    <n v="25852.649411764702"/>
    <n v="6.1915854528167341E-3"/>
    <n v="3.814016638935108"/>
    <n v="4.7279999999999998"/>
    <n v="10"/>
  </r>
  <r>
    <s v="教培"/>
    <s v="素质教育"/>
    <x v="18"/>
    <x v="3"/>
    <s v="C职业培训"/>
    <x v="8"/>
    <x v="131"/>
    <x v="0"/>
    <n v="626"/>
    <n v="3"/>
    <n v="0.59099999999999997"/>
    <n v="0"/>
    <n v="49"/>
    <n v="3"/>
    <n v="0.06"/>
    <n v="0.08"/>
    <n v="3.92"/>
    <n v="0.85000000000000009"/>
    <n v="2.5258823529411765"/>
    <n v="6715.9999999999991"/>
    <n v="16963.82588235294"/>
    <n v="6.1915854528167341E-3"/>
    <n v="3.8759324934632757"/>
    <n v="2.6489324934632759"/>
    <n v="3"/>
  </r>
  <r>
    <s v="教培"/>
    <s v="素质教育"/>
    <x v="18"/>
    <x v="3"/>
    <s v="C职业培训"/>
    <x v="15"/>
    <x v="132"/>
    <x v="1"/>
    <n v="402"/>
    <n v="3"/>
    <n v="0.59099999999999997"/>
    <n v="0.01"/>
    <n v="46"/>
    <n v="3"/>
    <n v="7.0000000000000007E-2"/>
    <n v="0.08"/>
    <n v="3.68"/>
    <n v="0.85000000000000009"/>
    <n v="2.243529411764706"/>
    <n v="6715.9999999999991"/>
    <n v="15067.543529411763"/>
    <n v="6.1915854528167341E-3"/>
    <n v="2.4890173520323269"/>
    <n v="1.7729999999999999"/>
    <n v="2"/>
  </r>
  <r>
    <s v="教培"/>
    <s v="素质教育"/>
    <x v="18"/>
    <x v="3"/>
    <s v="C职业培训"/>
    <x v="10"/>
    <x v="133"/>
    <x v="0"/>
    <n v="376"/>
    <n v="1"/>
    <n v="0.59099999999999997"/>
    <n v="0"/>
    <n v="33"/>
    <n v="1"/>
    <n v="0.03"/>
    <n v="0.08"/>
    <n v="2.64"/>
    <n v="0.85000000000000009"/>
    <n v="2.4105882352941177"/>
    <n v="6715.9999999999991"/>
    <n v="16189.510588235293"/>
    <n v="6.1915854528167341E-3"/>
    <n v="2.328036130259092"/>
    <n v="1.9190361302590919"/>
    <n v="0"/>
  </r>
  <r>
    <s v="教培"/>
    <s v="素质教育"/>
    <x v="18"/>
    <x v="3"/>
    <s v="C职业培训"/>
    <x v="10"/>
    <x v="134"/>
    <x v="0"/>
    <n v="687"/>
    <n v="2"/>
    <n v="0.59099999999999997"/>
    <n v="0"/>
    <n v="41"/>
    <n v="2"/>
    <n v="0.05"/>
    <n v="0.08"/>
    <n v="3.2800000000000002"/>
    <n v="0.85000000000000009"/>
    <n v="2.4682352941176471"/>
    <n v="6715.9999999999991"/>
    <n v="16576.668235294117"/>
    <n v="6.1915854528167341E-3"/>
    <n v="4.2536192060850961"/>
    <n v="3.4356192060850961"/>
    <n v="0"/>
  </r>
  <r>
    <s v="教培"/>
    <s v="素质教育"/>
    <x v="18"/>
    <x v="3"/>
    <s v="C职业培训"/>
    <x v="2"/>
    <x v="135"/>
    <x v="1"/>
    <n v="1028"/>
    <n v="10"/>
    <n v="0.59099999999999997"/>
    <n v="0.01"/>
    <n v="96"/>
    <n v="10"/>
    <n v="0.1"/>
    <n v="0.08"/>
    <n v="10"/>
    <n v="0.85000000000000009"/>
    <n v="4.8117647058823518"/>
    <n v="6715.9999999999991"/>
    <n v="32315.811764705872"/>
    <n v="6.1915854528167341E-3"/>
    <n v="6.3649498454956026"/>
    <n v="5.91"/>
    <n v="8"/>
  </r>
  <r>
    <s v="教培"/>
    <s v="素质教育"/>
    <x v="18"/>
    <x v="3"/>
    <s v="C职业培训"/>
    <x v="20"/>
    <x v="136"/>
    <x v="0"/>
    <n v="54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33434561445210365"/>
    <n v="0.33434561445210365"/>
    <n v="0"/>
  </r>
  <r>
    <s v="教培"/>
    <s v="素质教育"/>
    <x v="18"/>
    <x v="3"/>
    <s v="C职业培训"/>
    <x v="30"/>
    <x v="137"/>
    <x v="2"/>
    <n v="27"/>
    <n v="0"/>
    <n v="0.59099999999999997"/>
    <n v="0"/>
    <n v="1"/>
    <n v="0"/>
    <n v="0"/>
    <n v="0.08"/>
    <n v="0.08"/>
    <n v="0.85000000000000009"/>
    <n v="9.4117647058823528E-2"/>
    <n v="6715.9999999999991"/>
    <n v="632.09411764705874"/>
    <n v="6.1915854528167341E-3"/>
    <n v="0.16717280722605182"/>
    <n v="0.16717280722605182"/>
    <n v="0"/>
  </r>
  <r>
    <s v="教培"/>
    <s v="素质教育"/>
    <x v="18"/>
    <x v="3"/>
    <s v="C职业培训"/>
    <x v="18"/>
    <x v="138"/>
    <x v="0"/>
    <n v="704"/>
    <n v="3"/>
    <n v="0.59099999999999997"/>
    <n v="0"/>
    <n v="40"/>
    <n v="3"/>
    <n v="0.08"/>
    <n v="0.08"/>
    <n v="3.2"/>
    <n v="0.85000000000000009"/>
    <n v="1.6788235294117648"/>
    <n v="6715.9999999999991"/>
    <n v="11274.978823529411"/>
    <n v="6.1915854528167341E-3"/>
    <n v="4.358876158782981"/>
    <n v="3.1318761587829806"/>
    <n v="6"/>
  </r>
  <r>
    <s v="教培"/>
    <s v="素质教育"/>
    <x v="18"/>
    <x v="3"/>
    <s v="C职业培训"/>
    <x v="7"/>
    <x v="139"/>
    <x v="0"/>
    <n v="220"/>
    <n v="1"/>
    <n v="0.59099999999999997"/>
    <n v="0"/>
    <n v="10"/>
    <n v="1"/>
    <n v="0.1"/>
    <n v="0.08"/>
    <n v="1"/>
    <n v="0.85000000000000009"/>
    <n v="0.48117647058823526"/>
    <n v="6715.9999999999991"/>
    <n v="3231.5811764705877"/>
    <n v="6.1915854528167341E-3"/>
    <n v="1.3621487996196815"/>
    <n v="0.95314879961968146"/>
    <n v="0"/>
  </r>
  <r>
    <s v="教培"/>
    <s v="素质教育"/>
    <x v="18"/>
    <x v="3"/>
    <s v="C职业培训"/>
    <x v="4"/>
    <x v="140"/>
    <x v="1"/>
    <n v="260"/>
    <n v="1"/>
    <n v="0.59099999999999997"/>
    <n v="0"/>
    <n v="24"/>
    <n v="1"/>
    <n v="0.04"/>
    <n v="0.08"/>
    <n v="1.92"/>
    <n v="0.85000000000000009"/>
    <n v="1.5635294117647056"/>
    <n v="6715.9999999999991"/>
    <n v="10500.663529411762"/>
    <n v="6.1915854528167341E-3"/>
    <n v="1.6098122177323508"/>
    <n v="1.2008122177323508"/>
    <n v="2"/>
  </r>
  <r>
    <s v="教培"/>
    <s v="素质教育"/>
    <x v="18"/>
    <x v="3"/>
    <s v="C职业培训"/>
    <x v="24"/>
    <x v="141"/>
    <x v="1"/>
    <n v="294"/>
    <n v="0"/>
    <n v="0.59099999999999997"/>
    <n v="0"/>
    <n v="16"/>
    <n v="0"/>
    <n v="0"/>
    <n v="0.08"/>
    <n v="1.28"/>
    <n v="0.85000000000000009"/>
    <n v="1.5058823529411764"/>
    <n v="6715.9999999999991"/>
    <n v="10113.50588235294"/>
    <n v="6.1915854528167341E-3"/>
    <n v="1.8203261231281198"/>
    <n v="1.8203261231281198"/>
    <n v="0"/>
  </r>
  <r>
    <s v="教培"/>
    <s v="素质教育"/>
    <x v="18"/>
    <x v="3"/>
    <s v="C职业培训"/>
    <x v="25"/>
    <x v="142"/>
    <x v="1"/>
    <n v="145"/>
    <n v="0"/>
    <n v="0.59099999999999997"/>
    <n v="0"/>
    <n v="35"/>
    <n v="0"/>
    <n v="0"/>
    <n v="0.08"/>
    <n v="2.8000000000000003"/>
    <n v="0.85000000000000009"/>
    <n v="3.2941176470588234"/>
    <n v="6715.9999999999991"/>
    <n v="22123.294117647056"/>
    <n v="6.1915854528167341E-3"/>
    <n v="0.89777989065842645"/>
    <n v="0.89777989065842645"/>
    <n v="1"/>
  </r>
  <r>
    <s v="教培"/>
    <s v="素质教育"/>
    <x v="18"/>
    <x v="3"/>
    <s v="C职业培训"/>
    <x v="2"/>
    <x v="143"/>
    <x v="1"/>
    <n v="1635"/>
    <n v="20"/>
    <n v="0.59099999999999997"/>
    <n v="0.01"/>
    <n v="160"/>
    <n v="19"/>
    <n v="0.12"/>
    <n v="0.08"/>
    <n v="19"/>
    <n v="0.85000000000000009"/>
    <n v="9.1423529411764708"/>
    <n v="6715.9999999999991"/>
    <n v="61400.042352941171"/>
    <n v="6.1915854528167341E-3"/>
    <n v="10.12324221535536"/>
    <n v="11.82"/>
    <n v="28"/>
  </r>
  <r>
    <s v="教培"/>
    <s v="素质教育"/>
    <x v="18"/>
    <x v="3"/>
    <s v="C职业培训"/>
    <x v="18"/>
    <x v="144"/>
    <x v="0"/>
    <n v="618"/>
    <n v="4"/>
    <n v="0.59099999999999997"/>
    <n v="0.01"/>
    <n v="52"/>
    <n v="4"/>
    <n v="0.08"/>
    <n v="0.08"/>
    <n v="4.16"/>
    <n v="0.85000000000000009"/>
    <n v="2.1129411764705885"/>
    <n v="6715.9999999999991"/>
    <n v="14190.51294117647"/>
    <n v="6.1915854528167341E-3"/>
    <n v="3.8263998098407415"/>
    <n v="2.3639999999999999"/>
    <n v="7"/>
  </r>
  <r>
    <s v="教培"/>
    <s v="素质教育"/>
    <x v="18"/>
    <x v="3"/>
    <s v="C职业培训"/>
    <x v="22"/>
    <x v="145"/>
    <x v="1"/>
    <n v="145"/>
    <n v="3"/>
    <n v="0.59099999999999997"/>
    <n v="0.02"/>
    <n v="13"/>
    <n v="3"/>
    <n v="0.23"/>
    <n v="0.08"/>
    <n v="3"/>
    <n v="0.85000000000000009"/>
    <n v="1.4435294117647057"/>
    <n v="6715.9999999999991"/>
    <n v="9694.7435294117622"/>
    <n v="6.1915854528167341E-3"/>
    <n v="0.89777989065842645"/>
    <n v="1.7729999999999999"/>
    <n v="0"/>
  </r>
  <r>
    <s v="教培"/>
    <s v="素质教育"/>
    <x v="18"/>
    <x v="3"/>
    <s v="C职业培训"/>
    <x v="16"/>
    <x v="146"/>
    <x v="1"/>
    <n v="762"/>
    <n v="2"/>
    <n v="0.59099999999999997"/>
    <n v="0"/>
    <n v="64"/>
    <n v="2"/>
    <n v="0.03"/>
    <n v="0.08"/>
    <n v="5.12"/>
    <n v="0.85000000000000009"/>
    <n v="4.6329411764705881"/>
    <n v="6715.9999999999991"/>
    <n v="31114.832941176464"/>
    <n v="6.1915854528167341E-3"/>
    <n v="4.7179881150463512"/>
    <n v="3.8999881150463511"/>
    <n v="0"/>
  </r>
  <r>
    <s v="教培"/>
    <s v="素质教育"/>
    <x v="18"/>
    <x v="3"/>
    <s v="C职业培训"/>
    <x v="4"/>
    <x v="147"/>
    <x v="1"/>
    <n v="247"/>
    <n v="2"/>
    <n v="0.59099999999999997"/>
    <n v="0.01"/>
    <n v="19"/>
    <n v="2"/>
    <n v="0.11"/>
    <n v="0.08"/>
    <n v="2"/>
    <n v="0.85000000000000009"/>
    <n v="0.96235294117647052"/>
    <n v="6715.9999999999991"/>
    <n v="6463.1623529411754"/>
    <n v="6.1915854528167341E-3"/>
    <n v="1.5293216068457334"/>
    <n v="1.1819999999999999"/>
    <n v="3"/>
  </r>
  <r>
    <s v="教培"/>
    <s v="素质教育"/>
    <x v="18"/>
    <x v="3"/>
    <s v="C职业培训"/>
    <x v="4"/>
    <x v="148"/>
    <x v="1"/>
    <n v="344"/>
    <n v="1"/>
    <n v="0.59099999999999997"/>
    <n v="0"/>
    <n v="59"/>
    <n v="1"/>
    <n v="0.02"/>
    <n v="0.08"/>
    <n v="4.72"/>
    <n v="0.85000000000000009"/>
    <n v="4.8576470588235283"/>
    <n v="6715.9999999999991"/>
    <n v="32623.957647058811"/>
    <n v="6.1915854528167341E-3"/>
    <n v="2.1299053957689567"/>
    <n v="1.7209053957689566"/>
    <n v="3"/>
  </r>
  <r>
    <s v="教培"/>
    <s v="素质教育"/>
    <x v="18"/>
    <x v="3"/>
    <s v="C职业培训"/>
    <x v="22"/>
    <x v="149"/>
    <x v="1"/>
    <n v="264"/>
    <n v="3"/>
    <n v="0.59099999999999997"/>
    <n v="0.01"/>
    <n v="23"/>
    <n v="2"/>
    <n v="0.09"/>
    <n v="0.08"/>
    <n v="2"/>
    <n v="0.85000000000000009"/>
    <n v="0.96235294117647052"/>
    <n v="6715.9999999999991"/>
    <n v="6463.1623529411754"/>
    <n v="6.1915854528167341E-3"/>
    <n v="1.6345785595436177"/>
    <n v="1.7729999999999999"/>
    <n v="0"/>
  </r>
  <r>
    <s v="教培"/>
    <s v="素质教育"/>
    <x v="18"/>
    <x v="3"/>
    <s v="C职业培训"/>
    <x v="26"/>
    <x v="150"/>
    <x v="1"/>
    <n v="1567"/>
    <n v="11"/>
    <n v="0.59099999999999997"/>
    <n v="0.01"/>
    <n v="226"/>
    <n v="11"/>
    <n v="0.05"/>
    <n v="0.08"/>
    <n v="18.080000000000002"/>
    <n v="0.85000000000000009"/>
    <n v="13.622352941176471"/>
    <n v="6715.9999999999991"/>
    <n v="91487.722352941171"/>
    <n v="6.1915854528167341E-3"/>
    <n v="9.7022144045638221"/>
    <n v="6.5009999999999994"/>
    <n v="6"/>
  </r>
  <r>
    <s v="教培"/>
    <s v="素质教育"/>
    <x v="18"/>
    <x v="3"/>
    <s v="C职业培训"/>
    <x v="15"/>
    <x v="151"/>
    <x v="1"/>
    <n v="260"/>
    <n v="2"/>
    <n v="0.59099999999999997"/>
    <n v="0.01"/>
    <n v="25"/>
    <n v="2"/>
    <n v="0.08"/>
    <n v="0.08"/>
    <n v="2"/>
    <n v="0.85000000000000009"/>
    <n v="0.96235294117647052"/>
    <n v="6715.9999999999991"/>
    <n v="6463.1623529411754"/>
    <n v="6.1915854528167341E-3"/>
    <n v="1.6098122177323508"/>
    <n v="1.1819999999999999"/>
    <n v="0"/>
  </r>
  <r>
    <s v="教培"/>
    <s v="素质教育"/>
    <x v="18"/>
    <x v="3"/>
    <s v="C职业培训"/>
    <x v="29"/>
    <x v="152"/>
    <x v="1"/>
    <n v="322"/>
    <n v="1"/>
    <n v="0.59099999999999997"/>
    <n v="0"/>
    <n v="38"/>
    <n v="1"/>
    <n v="0.03"/>
    <n v="0.08"/>
    <n v="3.04"/>
    <n v="0.85000000000000009"/>
    <n v="2.881176470588235"/>
    <n v="6715.9999999999991"/>
    <n v="19349.981176470585"/>
    <n v="6.1915854528167341E-3"/>
    <n v="1.9936905158069884"/>
    <n v="1.5846905158069884"/>
    <n v="0"/>
  </r>
  <r>
    <s v="教培"/>
    <s v="素质教育"/>
    <x v="18"/>
    <x v="3"/>
    <s v="C职业培训"/>
    <x v="16"/>
    <x v="153"/>
    <x v="1"/>
    <n v="757"/>
    <n v="4"/>
    <n v="0.59099999999999997"/>
    <n v="0.01"/>
    <n v="92"/>
    <n v="4"/>
    <n v="0.04"/>
    <n v="0.08"/>
    <n v="7.36"/>
    <n v="0.85000000000000009"/>
    <n v="5.8776470588235297"/>
    <n v="6715.9999999999991"/>
    <n v="39474.277647058821"/>
    <n v="6.1915854528167341E-3"/>
    <n v="4.687030187782268"/>
    <n v="3.0510301877822679"/>
    <n v="4"/>
  </r>
  <r>
    <s v="教培"/>
    <s v="素质教育"/>
    <x v="18"/>
    <x v="3"/>
    <s v="C职业培训"/>
    <x v="26"/>
    <x v="154"/>
    <x v="1"/>
    <n v="814"/>
    <n v="5"/>
    <n v="0.59099999999999997"/>
    <n v="0.01"/>
    <n v="63"/>
    <n v="5"/>
    <n v="0.08"/>
    <n v="0.08"/>
    <n v="5.04"/>
    <n v="0.85000000000000009"/>
    <n v="2.452941176470588"/>
    <n v="6715.9999999999991"/>
    <n v="16473.952941176467"/>
    <n v="6.1915854528167341E-3"/>
    <n v="5.0399505585928219"/>
    <n v="2.994950558592822"/>
    <n v="7"/>
  </r>
  <r>
    <s v="教培"/>
    <s v="素质教育"/>
    <x v="18"/>
    <x v="3"/>
    <s v="C职业培训"/>
    <x v="18"/>
    <x v="155"/>
    <x v="0"/>
    <n v="181"/>
    <n v="0"/>
    <n v="0.59099999999999997"/>
    <n v="0"/>
    <n v="12"/>
    <n v="0"/>
    <n v="0"/>
    <n v="0.08"/>
    <n v="0.96"/>
    <n v="0.85000000000000009"/>
    <n v="1.1294117647058821"/>
    <n v="6715.9999999999991"/>
    <n v="7585.129411764703"/>
    <n v="6.1915854528167341E-3"/>
    <n v="1.1206769669598289"/>
    <n v="1.1206769669598289"/>
    <n v="1"/>
  </r>
  <r>
    <s v="教培"/>
    <s v="素质教育"/>
    <x v="18"/>
    <x v="3"/>
    <s v="C职业培训"/>
    <x v="22"/>
    <x v="156"/>
    <x v="1"/>
    <n v="199"/>
    <n v="3"/>
    <n v="0.59099999999999997"/>
    <n v="0.02"/>
    <n v="18"/>
    <n v="2"/>
    <n v="0.11"/>
    <n v="0.08"/>
    <n v="2"/>
    <n v="0.85000000000000009"/>
    <n v="0.96235294117647052"/>
    <n v="6715.9999999999991"/>
    <n v="6463.1623529411754"/>
    <n v="6.1915854528167341E-3"/>
    <n v="1.23212550511053"/>
    <n v="1.7729999999999999"/>
    <n v="0"/>
  </r>
  <r>
    <s v="教培"/>
    <s v="素质教育"/>
    <x v="18"/>
    <x v="3"/>
    <s v="C职业培训"/>
    <x v="2"/>
    <x v="157"/>
    <x v="1"/>
    <n v="1868"/>
    <n v="11"/>
    <n v="0.59099999999999997"/>
    <n v="0.01"/>
    <n v="158"/>
    <n v="10"/>
    <n v="0.06"/>
    <n v="0.08"/>
    <n v="12.64"/>
    <n v="0.85000000000000009"/>
    <n v="7.9176470588235288"/>
    <n v="6715.9999999999991"/>
    <n v="53174.917647058814"/>
    <n v="6.1915854528167341E-3"/>
    <n v="11.565881625861659"/>
    <n v="7.066881625861658"/>
    <n v="25"/>
  </r>
  <r>
    <s v="教培"/>
    <s v="素质教育"/>
    <x v="18"/>
    <x v="3"/>
    <s v="C职业培训"/>
    <x v="12"/>
    <x v="158"/>
    <x v="0"/>
    <n v="145"/>
    <n v="0"/>
    <n v="0.59099999999999997"/>
    <n v="0"/>
    <n v="7"/>
    <n v="0"/>
    <n v="0"/>
    <n v="0.08"/>
    <n v="0.56000000000000005"/>
    <n v="0.85000000000000009"/>
    <n v="0.6588235294117647"/>
    <n v="6715.9999999999991"/>
    <n v="4424.6588235294112"/>
    <n v="6.1915854528167341E-3"/>
    <n v="0.89777989065842645"/>
    <n v="0.89777989065842645"/>
    <n v="0"/>
  </r>
  <r>
    <s v="教培"/>
    <s v="素质教育"/>
    <x v="18"/>
    <x v="3"/>
    <s v="C职业培训"/>
    <x v="14"/>
    <x v="159"/>
    <x v="1"/>
    <n v="1140"/>
    <n v="5"/>
    <n v="0.59099999999999997"/>
    <n v="0"/>
    <n v="105"/>
    <n v="5"/>
    <n v="0.05"/>
    <n v="0.08"/>
    <n v="8.4"/>
    <n v="0.85000000000000009"/>
    <n v="6.4058823529411759"/>
    <n v="6715.9999999999991"/>
    <n v="43021.905882352934"/>
    <n v="6.1915854528167341E-3"/>
    <n v="7.058407416211077"/>
    <n v="5.0134074162110771"/>
    <n v="2"/>
  </r>
  <r>
    <s v="教培"/>
    <s v="素质教育"/>
    <x v="18"/>
    <x v="3"/>
    <s v="C职业培训"/>
    <x v="4"/>
    <x v="160"/>
    <x v="1"/>
    <n v="438"/>
    <n v="3"/>
    <n v="0.59099999999999997"/>
    <n v="0.01"/>
    <n v="44"/>
    <n v="3"/>
    <n v="7.0000000000000007E-2"/>
    <n v="0.08"/>
    <n v="3.52"/>
    <n v="0.85000000000000009"/>
    <n v="2.0552941176470587"/>
    <n v="6715.9999999999991"/>
    <n v="13803.355294117644"/>
    <n v="6.1915854528167341E-3"/>
    <n v="2.7119144283337295"/>
    <n v="1.7729999999999999"/>
    <n v="10"/>
  </r>
  <r>
    <s v="教培"/>
    <s v="素质教育"/>
    <x v="18"/>
    <x v="3"/>
    <s v="C职业培训"/>
    <x v="23"/>
    <x v="161"/>
    <x v="1"/>
    <n v="313"/>
    <n v="2"/>
    <n v="0.59099999999999997"/>
    <n v="0.01"/>
    <n v="34"/>
    <n v="2"/>
    <n v="0.06"/>
    <n v="0.08"/>
    <n v="2.72"/>
    <n v="0.85000000000000009"/>
    <n v="1.8094117647058825"/>
    <n v="6715.9999999999991"/>
    <n v="12152.009411764706"/>
    <n v="6.1915854528167341E-3"/>
    <n v="1.9379662467316379"/>
    <n v="1.1819999999999999"/>
    <n v="0"/>
  </r>
  <r>
    <s v="教培"/>
    <s v="素质教育"/>
    <x v="18"/>
    <x v="3"/>
    <s v="C职业培训"/>
    <x v="18"/>
    <x v="162"/>
    <x v="0"/>
    <n v="513"/>
    <n v="4"/>
    <n v="0.59099999999999997"/>
    <n v="0.01"/>
    <n v="39"/>
    <n v="4"/>
    <n v="0.1"/>
    <n v="0.08"/>
    <n v="4"/>
    <n v="0.85000000000000009"/>
    <n v="1.924705882352941"/>
    <n v="6715.9999999999991"/>
    <n v="12926.324705882351"/>
    <n v="6.1915854528167341E-3"/>
    <n v="3.1762833372949846"/>
    <n v="2.3639999999999999"/>
    <n v="5"/>
  </r>
  <r>
    <s v="教培"/>
    <s v="素质教育"/>
    <x v="18"/>
    <x v="3"/>
    <s v="C职业培训"/>
    <x v="12"/>
    <x v="163"/>
    <x v="0"/>
    <n v="31"/>
    <n v="0"/>
    <n v="0.59099999999999997"/>
    <n v="0"/>
    <n v="5"/>
    <n v="0"/>
    <n v="0"/>
    <n v="0.08"/>
    <n v="0.4"/>
    <n v="0.85000000000000009"/>
    <n v="0.47058823529411764"/>
    <n v="6715.9999999999991"/>
    <n v="3160.4705882352937"/>
    <n v="6.1915854528167341E-3"/>
    <n v="0.19193914903731876"/>
    <n v="0.19193914903731876"/>
    <n v="0"/>
  </r>
  <r>
    <s v="教培"/>
    <s v="素质教育"/>
    <x v="18"/>
    <x v="3"/>
    <s v="C职业培训"/>
    <x v="6"/>
    <x v="164"/>
    <x v="0"/>
    <n v="508"/>
    <n v="2"/>
    <n v="0.59099999999999997"/>
    <n v="0"/>
    <n v="39"/>
    <n v="2"/>
    <n v="0.05"/>
    <n v="0.08"/>
    <n v="3.12"/>
    <n v="0.85000000000000009"/>
    <n v="2.2799999999999998"/>
    <n v="6715.9999999999991"/>
    <n v="15312.479999999996"/>
    <n v="6.1915854528167341E-3"/>
    <n v="3.1453254100309009"/>
    <n v="2.3273254100309009"/>
    <n v="4"/>
  </r>
  <r>
    <s v="教培"/>
    <s v="素质教育"/>
    <x v="18"/>
    <x v="3"/>
    <s v="C职业培训"/>
    <x v="3"/>
    <x v="165"/>
    <x v="0"/>
    <n v="2092"/>
    <n v="13"/>
    <n v="0.59099999999999997"/>
    <n v="0.01"/>
    <n v="254"/>
    <n v="12"/>
    <n v="0.05"/>
    <n v="0.08"/>
    <n v="20.32"/>
    <n v="0.85000000000000009"/>
    <n v="15.562352941176471"/>
    <n v="6715.9999999999991"/>
    <n v="104516.76235294116"/>
    <n v="6.1915854528167341E-3"/>
    <n v="12.952796767292607"/>
    <n v="7.6829999999999998"/>
    <n v="31"/>
  </r>
  <r>
    <s v="教培"/>
    <s v="素质教育"/>
    <x v="18"/>
    <x v="3"/>
    <s v="C职业培训"/>
    <x v="2"/>
    <x v="166"/>
    <x v="1"/>
    <n v="1048"/>
    <n v="11"/>
    <n v="0.59099999999999997"/>
    <n v="0.01"/>
    <n v="99"/>
    <n v="11"/>
    <n v="0.11"/>
    <n v="0.08"/>
    <n v="11"/>
    <n v="0.85000000000000009"/>
    <n v="5.2929411764705883"/>
    <n v="6715.9999999999991"/>
    <n v="35547.392941176469"/>
    <n v="6.1915854528167341E-3"/>
    <n v="6.4887815545519372"/>
    <n v="6.5009999999999994"/>
    <n v="9"/>
  </r>
  <r>
    <s v="教培"/>
    <s v="素质教育"/>
    <x v="18"/>
    <x v="3"/>
    <s v="C职业培训"/>
    <x v="26"/>
    <x v="167"/>
    <x v="1"/>
    <n v="450"/>
    <n v="5"/>
    <n v="0.59099999999999997"/>
    <n v="0.01"/>
    <n v="40"/>
    <n v="5"/>
    <n v="0.13"/>
    <n v="0.08"/>
    <n v="5"/>
    <n v="0.85000000000000009"/>
    <n v="2.4058823529411759"/>
    <n v="6715.9999999999991"/>
    <n v="16157.905882352936"/>
    <n v="6.1915854528167341E-3"/>
    <n v="2.7862134537675303"/>
    <n v="2.9550000000000001"/>
    <n v="5"/>
  </r>
  <r>
    <s v="教培"/>
    <s v="素质教育"/>
    <x v="18"/>
    <x v="3"/>
    <s v="C职业培训"/>
    <x v="8"/>
    <x v="168"/>
    <x v="0"/>
    <n v="454"/>
    <n v="1"/>
    <n v="0.59099999999999997"/>
    <n v="0"/>
    <n v="40"/>
    <n v="1"/>
    <n v="0.03"/>
    <n v="0.08"/>
    <n v="3.2"/>
    <n v="0.85000000000000009"/>
    <n v="3.0694117647058818"/>
    <n v="6715.9999999999991"/>
    <n v="20614.169411764698"/>
    <n v="6.1915854528167341E-3"/>
    <n v="2.8109797955787972"/>
    <n v="2.4019797955787974"/>
    <n v="2"/>
  </r>
  <r>
    <s v="教培"/>
    <s v="素质教育"/>
    <x v="18"/>
    <x v="3"/>
    <s v="C职业培训"/>
    <x v="13"/>
    <x v="169"/>
    <x v="1"/>
    <n v="285"/>
    <n v="2"/>
    <n v="0.59099999999999997"/>
    <n v="0.01"/>
    <n v="30"/>
    <n v="2"/>
    <n v="7.0000000000000007E-2"/>
    <n v="0.08"/>
    <n v="2.4"/>
    <n v="0.85000000000000009"/>
    <n v="1.4329411764705882"/>
    <n v="6715.9999999999991"/>
    <n v="9623.6329411764691"/>
    <n v="6.1915854528167341E-3"/>
    <n v="1.7646018540527693"/>
    <n v="1.1819999999999999"/>
    <n v="2"/>
  </r>
  <r>
    <s v="教培"/>
    <s v="素质教育"/>
    <x v="18"/>
    <x v="3"/>
    <s v="C职业培训"/>
    <x v="30"/>
    <x v="170"/>
    <x v="2"/>
    <n v="178"/>
    <n v="0"/>
    <n v="0.59099999999999997"/>
    <n v="0"/>
    <n v="44"/>
    <n v="0"/>
    <n v="0"/>
    <n v="0.08"/>
    <n v="3.52"/>
    <n v="0.85000000000000009"/>
    <n v="4.1411764705882348"/>
    <n v="6715.9999999999991"/>
    <n v="27812.141176470581"/>
    <n v="6.1915854528167341E-3"/>
    <n v="1.1021022106013787"/>
    <n v="1.1021022106013787"/>
    <n v="0"/>
  </r>
  <r>
    <s v="教培"/>
    <s v="素质教育"/>
    <x v="18"/>
    <x v="3"/>
    <s v="C职业培训"/>
    <x v="3"/>
    <x v="171"/>
    <x v="0"/>
    <n v="1047"/>
    <n v="2"/>
    <n v="0.59099999999999997"/>
    <n v="0"/>
    <n v="57"/>
    <n v="2"/>
    <n v="0.04"/>
    <n v="0.08"/>
    <n v="4.5600000000000005"/>
    <n v="0.85000000000000009"/>
    <n v="3.974117647058824"/>
    <n v="6715.9999999999991"/>
    <n v="26690.174117647057"/>
    <n v="6.1915854528167341E-3"/>
    <n v="6.4825899690991209"/>
    <n v="5.6645899690991204"/>
    <n v="6"/>
  </r>
  <r>
    <s v="教培"/>
    <s v="素质教育"/>
    <x v="18"/>
    <x v="3"/>
    <s v="C职业培训"/>
    <x v="4"/>
    <x v="172"/>
    <x v="1"/>
    <n v="142"/>
    <n v="2"/>
    <n v="0.59099999999999997"/>
    <n v="0.01"/>
    <n v="9"/>
    <n v="2"/>
    <n v="0.22"/>
    <n v="0.08"/>
    <n v="2"/>
    <n v="0.85000000000000009"/>
    <n v="0.96235294117647052"/>
    <n v="6715.9999999999991"/>
    <n v="6463.1623529411754"/>
    <n v="6.1915854528167341E-3"/>
    <n v="0.87920513429997627"/>
    <n v="1.1819999999999999"/>
    <n v="0"/>
  </r>
  <r>
    <s v="教培"/>
    <s v="素质教育"/>
    <x v="18"/>
    <x v="3"/>
    <s v="C职业培训"/>
    <x v="12"/>
    <x v="173"/>
    <x v="0"/>
    <n v="329"/>
    <n v="1"/>
    <n v="0.59099999999999997"/>
    <n v="0"/>
    <n v="16"/>
    <n v="1"/>
    <n v="0.06"/>
    <n v="0.08"/>
    <n v="1.28"/>
    <n v="0.85000000000000009"/>
    <n v="0.81058823529411761"/>
    <n v="6715.9999999999991"/>
    <n v="5443.9105882352933"/>
    <n v="6.1915854528167341E-3"/>
    <n v="2.0370316139767053"/>
    <n v="1.6280316139767053"/>
    <n v="1"/>
  </r>
  <r>
    <s v="教培"/>
    <s v="素质教育"/>
    <x v="18"/>
    <x v="3"/>
    <s v="C职业培训"/>
    <x v="20"/>
    <x v="174"/>
    <x v="0"/>
    <n v="39"/>
    <n v="0"/>
    <n v="0.59099999999999997"/>
    <n v="0"/>
    <n v="2"/>
    <n v="0"/>
    <n v="0"/>
    <n v="0.08"/>
    <n v="0.16"/>
    <n v="0.85000000000000009"/>
    <n v="0.18823529411764706"/>
    <n v="6715.9999999999991"/>
    <n v="1264.1882352941175"/>
    <n v="6.1915854528167341E-3"/>
    <n v="0.24147183265985264"/>
    <n v="0.24147183265985264"/>
    <n v="0"/>
  </r>
  <r>
    <s v="教培"/>
    <s v="素质教育"/>
    <x v="18"/>
    <x v="3"/>
    <s v="C职业培训"/>
    <x v="16"/>
    <x v="175"/>
    <x v="1"/>
    <n v="1260"/>
    <n v="7"/>
    <n v="0.59099999999999997"/>
    <n v="0.01"/>
    <n v="131"/>
    <n v="7"/>
    <n v="0.05"/>
    <n v="0.08"/>
    <n v="10.48"/>
    <n v="0.85000000000000009"/>
    <n v="7.4623529411764711"/>
    <n v="6715.9999999999991"/>
    <n v="50117.162352941174"/>
    <n v="6.1915854528167341E-3"/>
    <n v="7.8013976705490853"/>
    <n v="4.9383976705490849"/>
    <n v="7"/>
  </r>
  <r>
    <s v="教培"/>
    <s v="素质教育"/>
    <x v="18"/>
    <x v="3"/>
    <s v="C职业培训"/>
    <x v="8"/>
    <x v="176"/>
    <x v="0"/>
    <n v="205"/>
    <n v="2"/>
    <n v="0.59099999999999997"/>
    <n v="0.01"/>
    <n v="16"/>
    <n v="2"/>
    <n v="0.13"/>
    <n v="0.08"/>
    <n v="2"/>
    <n v="0.85000000000000009"/>
    <n v="0.96235294117647052"/>
    <n v="6715.9999999999991"/>
    <n v="6463.1623529411754"/>
    <n v="6.1915854528167341E-3"/>
    <n v="1.2692750178274306"/>
    <n v="1.1819999999999999"/>
    <n v="0"/>
  </r>
  <r>
    <s v="教培"/>
    <s v="素质教育"/>
    <x v="18"/>
    <x v="3"/>
    <s v="C职业培训"/>
    <x v="25"/>
    <x v="177"/>
    <x v="1"/>
    <n v="4"/>
    <n v="0"/>
    <n v="0.59099999999999997"/>
    <n v="0"/>
    <n v="1"/>
    <n v="0"/>
    <n v="0"/>
    <n v="0.08"/>
    <n v="0.08"/>
    <n v="0.85000000000000009"/>
    <n v="9.4117647058823528E-2"/>
    <n v="6715.9999999999991"/>
    <n v="632.09411764705874"/>
    <n v="6.1915854528167341E-3"/>
    <n v="2.4766341811266936E-2"/>
    <n v="2.4766341811266936E-2"/>
    <n v="0"/>
  </r>
  <r>
    <s v="教培"/>
    <s v="素质教育"/>
    <x v="18"/>
    <x v="3"/>
    <s v="C职业培训"/>
    <x v="30"/>
    <x v="178"/>
    <x v="2"/>
    <n v="42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26004658901830285"/>
    <n v="0.26004658901830285"/>
    <n v="0"/>
  </r>
  <r>
    <s v="教培"/>
    <s v="素质教育"/>
    <x v="18"/>
    <x v="3"/>
    <s v="C职业培训"/>
    <x v="14"/>
    <x v="179"/>
    <x v="1"/>
    <n v="949"/>
    <n v="2"/>
    <n v="0.59099999999999997"/>
    <n v="0"/>
    <n v="82"/>
    <n v="1"/>
    <n v="0.01"/>
    <n v="0.08"/>
    <n v="6.5600000000000005"/>
    <n v="0.85000000000000009"/>
    <n v="7.0223529411764698"/>
    <n v="6715.9999999999991"/>
    <n v="47162.122352941165"/>
    <n v="6.1915854528167341E-3"/>
    <n v="5.8758145947230807"/>
    <n v="5.0578145947230801"/>
    <n v="1"/>
  </r>
  <r>
    <s v="教培"/>
    <s v="素质教育"/>
    <x v="18"/>
    <x v="3"/>
    <s v="C职业培训"/>
    <x v="25"/>
    <x v="180"/>
    <x v="1"/>
    <n v="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3.7149512716900403E-2"/>
    <n v="3.7149512716900403E-2"/>
    <n v="0"/>
  </r>
  <r>
    <s v="教培"/>
    <s v="素质教育"/>
    <x v="18"/>
    <x v="3"/>
    <s v="C职业培训"/>
    <x v="25"/>
    <x v="181"/>
    <x v="1"/>
    <n v="182"/>
    <n v="2"/>
    <n v="0.59099999999999997"/>
    <n v="0.01"/>
    <n v="25"/>
    <n v="2"/>
    <n v="0.08"/>
    <n v="0.08"/>
    <n v="2"/>
    <n v="0.85000000000000009"/>
    <n v="0.96235294117647052"/>
    <n v="6715.9999999999991"/>
    <n v="6463.1623529411754"/>
    <n v="6.1915854528167341E-3"/>
    <n v="1.1268685524126456"/>
    <n v="1.1819999999999999"/>
    <n v="1"/>
  </r>
  <r>
    <s v="教培"/>
    <s v="素质教育"/>
    <x v="18"/>
    <x v="3"/>
    <s v="C职业培训"/>
    <x v="20"/>
    <x v="182"/>
    <x v="0"/>
    <n v="2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6098122177323509"/>
    <n v="0.16098122177323509"/>
    <n v="0"/>
  </r>
  <r>
    <s v="教培"/>
    <s v="素质教育"/>
    <x v="18"/>
    <x v="3"/>
    <s v="C职业培训"/>
    <x v="30"/>
    <x v="183"/>
    <x v="2"/>
    <n v="1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9.9065367245067745E-2"/>
    <n v="9.9065367245067745E-2"/>
    <n v="0"/>
  </r>
  <r>
    <s v="教培"/>
    <s v="素质教育"/>
    <x v="18"/>
    <x v="3"/>
    <s v="C职业培训"/>
    <x v="12"/>
    <x v="184"/>
    <x v="0"/>
    <n v="370"/>
    <n v="1"/>
    <n v="0.59099999999999997"/>
    <n v="0"/>
    <n v="61"/>
    <n v="1"/>
    <n v="0.02"/>
    <n v="0.08"/>
    <n v="4.88"/>
    <n v="0.85000000000000009"/>
    <n v="5.0458823529411756"/>
    <n v="6715.9999999999991"/>
    <n v="33888.145882352932"/>
    <n v="6.1915854528167341E-3"/>
    <n v="2.2908866175421916"/>
    <n v="1.8818866175421916"/>
    <n v="3"/>
  </r>
  <r>
    <s v="教培"/>
    <s v="素质教育"/>
    <x v="18"/>
    <x v="3"/>
    <s v="C职业培训"/>
    <x v="23"/>
    <x v="185"/>
    <x v="1"/>
    <n v="600"/>
    <n v="4"/>
    <n v="0.59099999999999997"/>
    <n v="0.01"/>
    <n v="74"/>
    <n v="4"/>
    <n v="0.05"/>
    <n v="0.08"/>
    <n v="5.92"/>
    <n v="0.85000000000000009"/>
    <n v="4.1835294117647059"/>
    <n v="6715.9999999999991"/>
    <n v="28096.583529411761"/>
    <n v="6.1915854528167341E-3"/>
    <n v="3.7149512716900404"/>
    <n v="2.3639999999999999"/>
    <n v="4"/>
  </r>
  <r>
    <s v="教培"/>
    <s v="素质教育"/>
    <x v="18"/>
    <x v="3"/>
    <s v="C职业培训"/>
    <x v="23"/>
    <x v="186"/>
    <x v="1"/>
    <n v="418"/>
    <n v="4"/>
    <n v="0.59099999999999997"/>
    <n v="0.01"/>
    <n v="51"/>
    <n v="4"/>
    <n v="0.08"/>
    <n v="0.08"/>
    <n v="4.08"/>
    <n v="0.85000000000000009"/>
    <n v="2.0188235294117649"/>
    <n v="6715.9999999999991"/>
    <n v="13558.418823529411"/>
    <n v="6.1915854528167341E-3"/>
    <n v="2.588082719277395"/>
    <n v="2.3639999999999999"/>
    <n v="0"/>
  </r>
  <r>
    <s v="教培"/>
    <s v="素质教育"/>
    <x v="18"/>
    <x v="3"/>
    <s v="C职业培训"/>
    <x v="12"/>
    <x v="187"/>
    <x v="0"/>
    <n v="207"/>
    <n v="0"/>
    <n v="0.59099999999999997"/>
    <n v="0"/>
    <n v="19"/>
    <n v="0"/>
    <n v="0"/>
    <n v="0.08"/>
    <n v="1.52"/>
    <n v="0.85000000000000009"/>
    <n v="1.7882352941176469"/>
    <n v="6715.9999999999991"/>
    <n v="12009.788235294114"/>
    <n v="6.1915854528167341E-3"/>
    <n v="1.281658188733064"/>
    <n v="1.281658188733064"/>
    <n v="1"/>
  </r>
  <r>
    <s v="教培"/>
    <s v="素质教育"/>
    <x v="18"/>
    <x v="3"/>
    <s v="C职业培训"/>
    <x v="8"/>
    <x v="188"/>
    <x v="0"/>
    <n v="376"/>
    <n v="3"/>
    <n v="0.59099999999999997"/>
    <n v="0.01"/>
    <n v="29"/>
    <n v="2"/>
    <n v="7.0000000000000007E-2"/>
    <n v="0.08"/>
    <n v="2.3199999999999998"/>
    <n v="0.85000000000000009"/>
    <n v="1.3388235294117645"/>
    <n v="6715.9999999999991"/>
    <n v="8991.5388235294085"/>
    <n v="6.1915854528167341E-3"/>
    <n v="2.328036130259092"/>
    <n v="1.7729999999999999"/>
    <n v="2"/>
  </r>
  <r>
    <s v="教培"/>
    <s v="素质教育"/>
    <x v="18"/>
    <x v="3"/>
    <s v="C职业培训"/>
    <x v="12"/>
    <x v="189"/>
    <x v="0"/>
    <n v="770"/>
    <n v="4"/>
    <n v="0.59099999999999997"/>
    <n v="0.01"/>
    <n v="80"/>
    <n v="4"/>
    <n v="0.05"/>
    <n v="0.08"/>
    <n v="6.4"/>
    <n v="0.85000000000000009"/>
    <n v="4.7482352941176469"/>
    <n v="6715.9999999999991"/>
    <n v="31889.148235294113"/>
    <n v="6.1915854528167341E-3"/>
    <n v="4.767520798668885"/>
    <n v="3.1315207986688849"/>
    <n v="4"/>
  </r>
  <r>
    <s v="教培"/>
    <s v="素质教育"/>
    <x v="18"/>
    <x v="3"/>
    <s v="C职业培训"/>
    <x v="23"/>
    <x v="190"/>
    <x v="1"/>
    <n v="301"/>
    <n v="3"/>
    <n v="0.59099999999999997"/>
    <n v="0.01"/>
    <n v="30"/>
    <n v="3"/>
    <n v="0.1"/>
    <n v="0.08"/>
    <n v="3"/>
    <n v="0.85000000000000009"/>
    <n v="1.4435294117647057"/>
    <n v="6715.9999999999991"/>
    <n v="9694.7435294117622"/>
    <n v="6.1915854528167341E-3"/>
    <n v="1.8636672212978369"/>
    <n v="1.7729999999999999"/>
    <n v="4"/>
  </r>
  <r>
    <s v="教培"/>
    <s v="素质教育"/>
    <x v="18"/>
    <x v="3"/>
    <s v="C职业培训"/>
    <x v="13"/>
    <x v="191"/>
    <x v="1"/>
    <n v="446"/>
    <n v="2"/>
    <n v="0.59099999999999997"/>
    <n v="0"/>
    <n v="32"/>
    <n v="2"/>
    <n v="0.06"/>
    <n v="0.08"/>
    <n v="2.56"/>
    <n v="0.85000000000000009"/>
    <n v="1.6211764705882352"/>
    <n v="6715.9999999999991"/>
    <n v="10887.821176470587"/>
    <n v="6.1915854528167341E-3"/>
    <n v="2.7614471119562634"/>
    <n v="1.9434471119562633"/>
    <n v="1"/>
  </r>
  <r>
    <s v="教培"/>
    <s v="素质教育"/>
    <x v="18"/>
    <x v="3"/>
    <s v="C职业培训"/>
    <x v="13"/>
    <x v="192"/>
    <x v="1"/>
    <n v="158"/>
    <n v="0"/>
    <n v="0.59099999999999997"/>
    <n v="0"/>
    <n v="9"/>
    <n v="0"/>
    <n v="0"/>
    <n v="0.08"/>
    <n v="0.72"/>
    <n v="0.85000000000000009"/>
    <n v="0.84705882352941164"/>
    <n v="6715.9999999999991"/>
    <n v="5688.8470588235277"/>
    <n v="6.1915854528167341E-3"/>
    <n v="0.97827050154504402"/>
    <n v="0.97827050154504402"/>
    <n v="1"/>
  </r>
  <r>
    <s v="教培"/>
    <s v="素质教育"/>
    <x v="18"/>
    <x v="3"/>
    <s v="C职业培训"/>
    <x v="7"/>
    <x v="193"/>
    <x v="0"/>
    <n v="271"/>
    <n v="1"/>
    <n v="0.59099999999999997"/>
    <n v="0"/>
    <n v="17"/>
    <n v="1"/>
    <n v="0.06"/>
    <n v="0.08"/>
    <n v="1.36"/>
    <n v="0.85000000000000009"/>
    <n v="0.90470588235294125"/>
    <n v="6715.9999999999991"/>
    <n v="6076.0047058823529"/>
    <n v="6.1915854528167341E-3"/>
    <n v="1.6779196577133348"/>
    <n v="1.2689196577133348"/>
    <n v="1"/>
  </r>
  <r>
    <s v="教培"/>
    <s v="素质教育"/>
    <x v="18"/>
    <x v="3"/>
    <s v="C职业培训"/>
    <x v="29"/>
    <x v="194"/>
    <x v="1"/>
    <n v="375"/>
    <n v="1"/>
    <n v="0.59099999999999997"/>
    <n v="0"/>
    <n v="15"/>
    <n v="1"/>
    <n v="7.0000000000000007E-2"/>
    <n v="0.08"/>
    <n v="1.2"/>
    <n v="0.85000000000000009"/>
    <n v="0.71647058823529408"/>
    <n v="6715.9999999999991"/>
    <n v="4811.8164705882346"/>
    <n v="6.1915854528167341E-3"/>
    <n v="2.3218445448062752"/>
    <n v="1.9128445448062752"/>
    <n v="1"/>
  </r>
  <r>
    <s v="教培"/>
    <s v="素质教育"/>
    <x v="18"/>
    <x v="3"/>
    <s v="C职业培训"/>
    <x v="30"/>
    <x v="195"/>
    <x v="2"/>
    <n v="36"/>
    <n v="0"/>
    <n v="0.59099999999999997"/>
    <n v="0"/>
    <n v="3"/>
    <n v="0"/>
    <n v="0"/>
    <n v="0.08"/>
    <n v="0.24"/>
    <n v="0.85000000000000009"/>
    <n v="0.28235294117647053"/>
    <n v="6715.9999999999991"/>
    <n v="1896.2823529411758"/>
    <n v="6.1915854528167341E-3"/>
    <n v="0.22289707630140243"/>
    <n v="0.22289707630140243"/>
    <n v="0"/>
  </r>
  <r>
    <s v="教培"/>
    <s v="素质教育"/>
    <x v="18"/>
    <x v="3"/>
    <s v="C职业培训"/>
    <x v="31"/>
    <x v="196"/>
    <x v="1"/>
    <n v="11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6.8107439980984077E-2"/>
    <n v="6.8107439980984077E-2"/>
    <n v="0"/>
  </r>
  <r>
    <s v="教培"/>
    <s v="素质教育"/>
    <x v="18"/>
    <x v="3"/>
    <s v="C职业培训"/>
    <x v="14"/>
    <x v="197"/>
    <x v="1"/>
    <n v="1087"/>
    <n v="3"/>
    <n v="0.59099999999999997"/>
    <n v="0"/>
    <n v="86"/>
    <n v="3"/>
    <n v="0.03"/>
    <n v="0.08"/>
    <n v="6.88"/>
    <n v="0.85000000000000009"/>
    <n v="6.0082352941176467"/>
    <n v="6715.9999999999991"/>
    <n v="40351.308235294113"/>
    <n v="6.1915854528167341E-3"/>
    <n v="6.73025338721179"/>
    <n v="5.5032533872117897"/>
    <n v="9"/>
  </r>
  <r>
    <s v="教培"/>
    <s v="素质教育"/>
    <x v="18"/>
    <x v="3"/>
    <s v="C职业培训"/>
    <x v="7"/>
    <x v="198"/>
    <x v="0"/>
    <n v="752"/>
    <n v="3"/>
    <n v="0.59099999999999997"/>
    <n v="0"/>
    <n v="68"/>
    <n v="3"/>
    <n v="0.04"/>
    <n v="0.08"/>
    <n v="5.44"/>
    <n v="0.85000000000000009"/>
    <n v="4.3141176470588238"/>
    <n v="6715.9999999999991"/>
    <n v="28973.614117647056"/>
    <n v="6.1915854528167341E-3"/>
    <n v="4.6560722605181839"/>
    <n v="3.4290722605181836"/>
    <n v="2"/>
  </r>
  <r>
    <s v="教培"/>
    <s v="素质教育"/>
    <x v="18"/>
    <x v="3"/>
    <s v="C职业培训"/>
    <x v="18"/>
    <x v="199"/>
    <x v="0"/>
    <n v="647"/>
    <n v="3"/>
    <n v="0.59099999999999997"/>
    <n v="0"/>
    <n v="58"/>
    <n v="3"/>
    <n v="0.05"/>
    <n v="0.08"/>
    <n v="4.6399999999999997"/>
    <n v="0.85000000000000009"/>
    <n v="3.3729411764705879"/>
    <n v="6715.9999999999991"/>
    <n v="22652.672941176465"/>
    <n v="6.1915854528167341E-3"/>
    <n v="4.005955787972427"/>
    <n v="2.7789557879724267"/>
    <n v="4"/>
  </r>
  <r>
    <s v="教培"/>
    <s v="素质教育"/>
    <x v="18"/>
    <x v="3"/>
    <s v="C职业培训"/>
    <x v="7"/>
    <x v="200"/>
    <x v="0"/>
    <n v="800"/>
    <n v="4"/>
    <n v="0.59099999999999997"/>
    <n v="0.01"/>
    <n v="69"/>
    <n v="4"/>
    <n v="0.06"/>
    <n v="0.08"/>
    <n v="5.5200000000000005"/>
    <n v="0.85000000000000009"/>
    <n v="3.7129411764705886"/>
    <n v="6715.9999999999991"/>
    <n v="24936.11294117647"/>
    <n v="6.1915854528167341E-3"/>
    <n v="4.9532683622533868"/>
    <n v="3.3172683622533867"/>
    <n v="11"/>
  </r>
  <r>
    <s v="教培"/>
    <s v="素质教育"/>
    <x v="18"/>
    <x v="3"/>
    <s v="C职业培训"/>
    <x v="3"/>
    <x v="201"/>
    <x v="0"/>
    <n v="766"/>
    <n v="2"/>
    <n v="0.59099999999999997"/>
    <n v="0"/>
    <n v="55"/>
    <n v="2"/>
    <n v="0.04"/>
    <n v="0.08"/>
    <n v="4.4000000000000004"/>
    <n v="0.85000000000000009"/>
    <n v="3.7858823529411767"/>
    <n v="6715.9999999999991"/>
    <n v="25425.985882352939"/>
    <n v="6.1915854528167341E-3"/>
    <n v="4.7427544568576181"/>
    <n v="3.924754456857618"/>
    <n v="5"/>
  </r>
  <r>
    <s v="教培"/>
    <s v="素质教育"/>
    <x v="18"/>
    <x v="3"/>
    <s v="C职业培训"/>
    <x v="7"/>
    <x v="202"/>
    <x v="0"/>
    <n v="347"/>
    <n v="1"/>
    <n v="0.59099999999999997"/>
    <n v="0"/>
    <n v="28"/>
    <n v="1"/>
    <n v="0.04"/>
    <n v="0.08"/>
    <n v="2.2400000000000002"/>
    <n v="0.85000000000000009"/>
    <n v="1.9400000000000002"/>
    <n v="6715.9999999999991"/>
    <n v="13029.039999999999"/>
    <n v="6.1915854528167341E-3"/>
    <n v="2.1484801521274068"/>
    <n v="1.7394801521274068"/>
    <n v="1"/>
  </r>
  <r>
    <s v="教培"/>
    <s v="素质教育"/>
    <x v="18"/>
    <x v="3"/>
    <s v="C职业培训"/>
    <x v="12"/>
    <x v="203"/>
    <x v="0"/>
    <n v="229"/>
    <n v="1"/>
    <n v="0.59099999999999997"/>
    <n v="0"/>
    <n v="25"/>
    <n v="1"/>
    <n v="0.04"/>
    <n v="0.08"/>
    <n v="2"/>
    <n v="0.85000000000000009"/>
    <n v="1.6576470588235293"/>
    <n v="6715.9999999999991"/>
    <n v="11132.757647058821"/>
    <n v="6.1915854528167341E-3"/>
    <n v="1.417873068695032"/>
    <n v="1.008873068695032"/>
    <n v="2"/>
  </r>
  <r>
    <s v="教培"/>
    <s v="素质教育"/>
    <x v="18"/>
    <x v="3"/>
    <s v="C职业培训"/>
    <x v="15"/>
    <x v="204"/>
    <x v="1"/>
    <n v="632"/>
    <n v="4"/>
    <n v="0.59099999999999997"/>
    <n v="0.01"/>
    <n v="80"/>
    <n v="3"/>
    <n v="0.04"/>
    <n v="0.08"/>
    <n v="6.4"/>
    <n v="0.85000000000000009"/>
    <n v="5.4435294117647057"/>
    <n v="6715.9999999999991"/>
    <n v="36558.74352941176"/>
    <n v="6.1915854528167341E-3"/>
    <n v="3.9130820061801761"/>
    <n v="2.3639999999999999"/>
    <n v="0"/>
  </r>
  <r>
    <s v="教培"/>
    <s v="素质教育"/>
    <x v="18"/>
    <x v="3"/>
    <s v="C职业培训"/>
    <x v="22"/>
    <x v="205"/>
    <x v="1"/>
    <n v="197"/>
    <n v="2"/>
    <n v="0.59099999999999997"/>
    <n v="0.01"/>
    <n v="27"/>
    <n v="1"/>
    <n v="0.04"/>
    <n v="0.08"/>
    <n v="2.16"/>
    <n v="0.85000000000000009"/>
    <n v="1.8458823529411765"/>
    <n v="6715.9999999999991"/>
    <n v="12396.94588235294"/>
    <n v="6.1915854528167341E-3"/>
    <n v="1.2197423342048965"/>
    <n v="1.1819999999999999"/>
    <n v="0"/>
  </r>
  <r>
    <s v="教培"/>
    <s v="素质教育"/>
    <x v="18"/>
    <x v="3"/>
    <s v="C职业培训"/>
    <x v="27"/>
    <x v="206"/>
    <x v="1"/>
    <n v="590"/>
    <n v="2"/>
    <n v="0.59099999999999997"/>
    <n v="0"/>
    <n v="45"/>
    <n v="2"/>
    <n v="0.04"/>
    <n v="0.08"/>
    <n v="3.6"/>
    <n v="0.85000000000000009"/>
    <n v="2.8447058823529412"/>
    <n v="6715.9999999999991"/>
    <n v="19105.044705882352"/>
    <n v="6.1915854528167341E-3"/>
    <n v="3.6530354171618731"/>
    <n v="2.835035417161873"/>
    <n v="2"/>
  </r>
  <r>
    <s v="教培"/>
    <s v="素质教育"/>
    <x v="18"/>
    <x v="3"/>
    <s v="C职业培训"/>
    <x v="18"/>
    <x v="207"/>
    <x v="0"/>
    <n v="539"/>
    <n v="6"/>
    <n v="0.59099999999999997"/>
    <n v="0.01"/>
    <n v="52"/>
    <n v="6"/>
    <n v="0.12"/>
    <n v="0.08"/>
    <n v="6"/>
    <n v="0.85000000000000009"/>
    <n v="2.8870588235294115"/>
    <n v="6715.9999999999991"/>
    <n v="19389.487058823524"/>
    <n v="6.1915854528167341E-3"/>
    <n v="3.3372645590682195"/>
    <n v="3.5459999999999998"/>
    <n v="1"/>
  </r>
  <r>
    <s v="教培"/>
    <s v="素质教育"/>
    <x v="18"/>
    <x v="3"/>
    <s v="C职业培训"/>
    <x v="15"/>
    <x v="208"/>
    <x v="1"/>
    <n v="509"/>
    <n v="2"/>
    <n v="0.59099999999999997"/>
    <n v="0"/>
    <n v="63"/>
    <n v="2"/>
    <n v="0.03"/>
    <n v="0.08"/>
    <n v="5.04"/>
    <n v="0.85000000000000009"/>
    <n v="4.538823529411764"/>
    <n v="6715.9999999999991"/>
    <n v="30482.738823529402"/>
    <n v="6.1915854528167341E-3"/>
    <n v="3.1515169954837177"/>
    <n v="2.3335169954837176"/>
    <n v="7"/>
  </r>
  <r>
    <s v="教培"/>
    <s v="素质教育"/>
    <x v="18"/>
    <x v="3"/>
    <s v="C职业培训"/>
    <x v="3"/>
    <x v="209"/>
    <x v="0"/>
    <n v="1138"/>
    <n v="2"/>
    <n v="0.59099999999999997"/>
    <n v="0"/>
    <n v="93"/>
    <n v="2"/>
    <n v="0.02"/>
    <n v="0.08"/>
    <n v="7.44"/>
    <n v="0.85000000000000009"/>
    <n v="7.3623529411764705"/>
    <n v="6715.9999999999991"/>
    <n v="49445.562352941168"/>
    <n v="6.1915854528167341E-3"/>
    <n v="7.0460242453054436"/>
    <n v="6.2280242453054431"/>
    <n v="17"/>
  </r>
  <r>
    <s v="教培"/>
    <s v="素质教育"/>
    <x v="18"/>
    <x v="3"/>
    <s v="C职业培训"/>
    <x v="3"/>
    <x v="210"/>
    <x v="0"/>
    <n v="423"/>
    <n v="3"/>
    <n v="0.59099999999999997"/>
    <n v="0.01"/>
    <n v="23"/>
    <n v="3"/>
    <n v="0.13"/>
    <n v="0.08"/>
    <n v="3"/>
    <n v="0.85000000000000009"/>
    <n v="1.4435294117647057"/>
    <n v="6715.9999999999991"/>
    <n v="9694.7435294117622"/>
    <n v="6.1915854528167341E-3"/>
    <n v="2.6190406465414786"/>
    <n v="1.7729999999999999"/>
    <n v="1"/>
  </r>
  <r>
    <s v="教培"/>
    <s v="素质教育"/>
    <x v="18"/>
    <x v="3"/>
    <s v="C职业培训"/>
    <x v="3"/>
    <x v="211"/>
    <x v="0"/>
    <n v="1051"/>
    <n v="2"/>
    <n v="0.59099999999999997"/>
    <n v="0"/>
    <n v="99"/>
    <n v="2"/>
    <n v="0.02"/>
    <n v="0.08"/>
    <n v="7.92"/>
    <n v="0.85000000000000009"/>
    <n v="7.9270588235294106"/>
    <n v="6715.9999999999991"/>
    <n v="53238.127058823513"/>
    <n v="6.1915854528167341E-3"/>
    <n v="6.5073563109103878"/>
    <n v="5.6893563109103873"/>
    <n v="12"/>
  </r>
  <r>
    <s v="教培"/>
    <s v="素质教育"/>
    <x v="18"/>
    <x v="3"/>
    <s v="C职业培训"/>
    <x v="10"/>
    <x v="212"/>
    <x v="0"/>
    <n v="181"/>
    <n v="1"/>
    <n v="0.59099999999999997"/>
    <n v="0.01"/>
    <n v="19"/>
    <n v="1"/>
    <n v="0.05"/>
    <n v="0.08"/>
    <n v="1.52"/>
    <n v="0.85000000000000009"/>
    <n v="1.0929411764705881"/>
    <n v="6715.9999999999991"/>
    <n v="7340.1929411764686"/>
    <n v="6.1915854528167341E-3"/>
    <n v="1.1206769669598289"/>
    <n v="0.71167696695982885"/>
    <n v="1"/>
  </r>
  <r>
    <s v="教培"/>
    <s v="素质教育"/>
    <x v="18"/>
    <x v="3"/>
    <s v="C职业培训"/>
    <x v="26"/>
    <x v="213"/>
    <x v="1"/>
    <n v="1336"/>
    <n v="6"/>
    <n v="0.59099999999999997"/>
    <n v="0"/>
    <n v="197"/>
    <n v="6"/>
    <n v="0.03"/>
    <n v="0.08"/>
    <n v="15.76"/>
    <n v="0.85000000000000009"/>
    <n v="14.369411764705882"/>
    <n v="6715.9999999999991"/>
    <n v="96504.969411764687"/>
    <n v="6.1915854528167341E-3"/>
    <n v="8.2719581649631575"/>
    <n v="5.8179581649631569"/>
    <n v="8"/>
  </r>
  <r>
    <s v="教培"/>
    <s v="素质教育"/>
    <x v="18"/>
    <x v="3"/>
    <s v="C职业培训"/>
    <x v="7"/>
    <x v="214"/>
    <x v="0"/>
    <n v="319"/>
    <n v="2"/>
    <n v="0.59099999999999997"/>
    <n v="0.01"/>
    <n v="14"/>
    <n v="2"/>
    <n v="0.14000000000000001"/>
    <n v="0.08"/>
    <n v="2"/>
    <n v="0.85000000000000009"/>
    <n v="0.96235294117647052"/>
    <n v="6715.9999999999991"/>
    <n v="6463.1623529411754"/>
    <n v="6.1915854528167341E-3"/>
    <n v="1.9751157594485382"/>
    <n v="1.1819999999999999"/>
    <n v="0"/>
  </r>
  <r>
    <s v="教培"/>
    <s v="素质教育"/>
    <x v="18"/>
    <x v="3"/>
    <s v="C职业培训"/>
    <x v="3"/>
    <x v="215"/>
    <x v="0"/>
    <n v="525"/>
    <n v="1"/>
    <n v="0.59099999999999997"/>
    <n v="0"/>
    <n v="33"/>
    <n v="1"/>
    <n v="0.03"/>
    <n v="0.08"/>
    <n v="2.64"/>
    <n v="0.85000000000000009"/>
    <n v="2.4105882352941177"/>
    <n v="6715.9999999999991"/>
    <n v="16189.510588235293"/>
    <n v="6.1915854528167341E-3"/>
    <n v="3.2505823627287853"/>
    <n v="2.8415823627287855"/>
    <n v="2"/>
  </r>
  <r>
    <s v="教培"/>
    <s v="素质教育"/>
    <x v="18"/>
    <x v="3"/>
    <s v="C职业培训"/>
    <x v="9"/>
    <x v="216"/>
    <x v="0"/>
    <n v="2288"/>
    <n v="8"/>
    <n v="0.59099999999999997"/>
    <n v="0"/>
    <n v="143"/>
    <n v="8"/>
    <n v="0.06"/>
    <n v="0.08"/>
    <n v="11.44"/>
    <n v="0.85000000000000009"/>
    <n v="7.8964705882352932"/>
    <n v="6715.9999999999991"/>
    <n v="53032.69647058822"/>
    <n v="6.1915854528167341E-3"/>
    <n v="14.166347516044688"/>
    <n v="10.894347516044688"/>
    <n v="22"/>
  </r>
  <r>
    <s v="教培"/>
    <s v="素质教育"/>
    <x v="18"/>
    <x v="3"/>
    <s v="C职业培训"/>
    <x v="14"/>
    <x v="217"/>
    <x v="1"/>
    <n v="1298"/>
    <n v="4"/>
    <n v="0.59099999999999997"/>
    <n v="0"/>
    <n v="141"/>
    <n v="4"/>
    <n v="0.03"/>
    <n v="0.08"/>
    <n v="11.28"/>
    <n v="0.85000000000000009"/>
    <n v="10.489411764705881"/>
    <n v="6715.9999999999991"/>
    <n v="70446.889411764685"/>
    <n v="6.1915854528167341E-3"/>
    <n v="8.0366779177561209"/>
    <n v="6.4006779177561208"/>
    <n v="3"/>
  </r>
  <r>
    <s v="教培"/>
    <s v="素质教育"/>
    <x v="18"/>
    <x v="3"/>
    <s v="C职业培训"/>
    <x v="2"/>
    <x v="218"/>
    <x v="1"/>
    <n v="896"/>
    <n v="9"/>
    <n v="0.59099999999999997"/>
    <n v="0.01"/>
    <n v="95"/>
    <n v="9"/>
    <n v="0.09"/>
    <n v="0.08"/>
    <n v="9"/>
    <n v="0.85000000000000009"/>
    <n v="4.3305882352941172"/>
    <n v="6715.9999999999991"/>
    <n v="29084.230588235288"/>
    <n v="6.1915854528167341E-3"/>
    <n v="5.5476605657237936"/>
    <n v="5.319"/>
    <n v="1"/>
  </r>
  <r>
    <s v="教培"/>
    <s v="素质教育"/>
    <x v="18"/>
    <x v="3"/>
    <s v="C职业培训"/>
    <x v="4"/>
    <x v="219"/>
    <x v="1"/>
    <n v="517"/>
    <n v="6"/>
    <n v="0.59099999999999997"/>
    <n v="0.01"/>
    <n v="58"/>
    <n v="6"/>
    <n v="0.1"/>
    <n v="0.08"/>
    <n v="6"/>
    <n v="0.85000000000000009"/>
    <n v="2.8870588235294115"/>
    <n v="6715.9999999999991"/>
    <n v="19389.487058823524"/>
    <n v="6.1915854528167341E-3"/>
    <n v="3.2010496791062515"/>
    <n v="3.5459999999999998"/>
    <n v="2"/>
  </r>
  <r>
    <s v="教培"/>
    <s v="素质教育"/>
    <x v="18"/>
    <x v="3"/>
    <s v="C职业培训"/>
    <x v="16"/>
    <x v="220"/>
    <x v="1"/>
    <n v="1204"/>
    <n v="10"/>
    <n v="0.59099999999999997"/>
    <n v="0.01"/>
    <n v="154"/>
    <n v="10"/>
    <n v="0.06"/>
    <n v="0.08"/>
    <n v="12.32"/>
    <n v="0.85000000000000009"/>
    <n v="7.5411764705882343"/>
    <n v="6715.9999999999991"/>
    <n v="50646.541176470571"/>
    <n v="6.1915854528167341E-3"/>
    <n v="7.4546688851913476"/>
    <n v="5.91"/>
    <n v="20"/>
  </r>
  <r>
    <s v="教培"/>
    <s v="素质教育"/>
    <x v="18"/>
    <x v="3"/>
    <s v="C职业培训"/>
    <x v="14"/>
    <x v="221"/>
    <x v="1"/>
    <n v="2136"/>
    <n v="2"/>
    <n v="0.59099999999999997"/>
    <n v="0"/>
    <n v="218"/>
    <n v="2"/>
    <n v="0.01"/>
    <n v="0.08"/>
    <n v="17.440000000000001"/>
    <n v="0.85000000000000009"/>
    <n v="19.127058823529413"/>
    <n v="6715.9999999999991"/>
    <n v="128457.32705882352"/>
    <n v="6.1915854528167341E-3"/>
    <n v="13.225226527216543"/>
    <n v="12.407226527216544"/>
    <n v="18"/>
  </r>
  <r>
    <s v="教培"/>
    <s v="素质教育"/>
    <x v="18"/>
    <x v="3"/>
    <s v="C职业培训"/>
    <x v="16"/>
    <x v="222"/>
    <x v="1"/>
    <n v="183"/>
    <n v="1"/>
    <n v="0.59099999999999997"/>
    <n v="0.01"/>
    <n v="8"/>
    <n v="1"/>
    <n v="0.13"/>
    <n v="0.08"/>
    <n v="1"/>
    <n v="0.85000000000000009"/>
    <n v="0.48117647058823526"/>
    <n v="6715.9999999999991"/>
    <n v="3231.5811764705877"/>
    <n v="6.1915854528167341E-3"/>
    <n v="1.1330601378654623"/>
    <n v="0.72406013786546231"/>
    <n v="0"/>
  </r>
  <r>
    <s v="教培"/>
    <s v="素质教育"/>
    <x v="18"/>
    <x v="3"/>
    <s v="C职业培训"/>
    <x v="31"/>
    <x v="223"/>
    <x v="1"/>
    <n v="80"/>
    <n v="0"/>
    <n v="0.59099999999999997"/>
    <n v="0"/>
    <n v="10"/>
    <n v="0"/>
    <n v="0"/>
    <n v="0.08"/>
    <n v="0.8"/>
    <n v="0.85000000000000009"/>
    <n v="0.94117647058823528"/>
    <n v="6715.9999999999991"/>
    <n v="6320.9411764705874"/>
    <n v="6.1915854528167341E-3"/>
    <n v="0.49532683622533874"/>
    <n v="0.49532683622533874"/>
    <n v="0"/>
  </r>
  <r>
    <s v="教培"/>
    <s v="素质教育"/>
    <x v="18"/>
    <x v="3"/>
    <s v="C职业培训"/>
    <x v="31"/>
    <x v="224"/>
    <x v="1"/>
    <n v="28"/>
    <n v="0"/>
    <n v="0.59099999999999997"/>
    <n v="0"/>
    <n v="1"/>
    <n v="0"/>
    <n v="0"/>
    <n v="0.08"/>
    <n v="0.08"/>
    <n v="0.85000000000000009"/>
    <n v="9.4117647058823528E-2"/>
    <n v="6715.9999999999991"/>
    <n v="632.09411764705874"/>
    <n v="6.1915854528167341E-3"/>
    <n v="0.17336439267886855"/>
    <n v="0.17336439267886855"/>
    <n v="0"/>
  </r>
  <r>
    <s v="教培"/>
    <s v="素质教育"/>
    <x v="18"/>
    <x v="3"/>
    <s v="C职业培训"/>
    <x v="31"/>
    <x v="225"/>
    <x v="1"/>
    <n v="18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1144853815070122"/>
    <n v="0.11144853815070122"/>
    <n v="0"/>
  </r>
  <r>
    <s v="教培"/>
    <s v="素质教育"/>
    <x v="18"/>
    <x v="3"/>
    <s v="C职业培训"/>
    <x v="20"/>
    <x v="226"/>
    <x v="0"/>
    <n v="830"/>
    <n v="9"/>
    <n v="0.59099999999999997"/>
    <n v="0.01"/>
    <n v="85"/>
    <n v="9"/>
    <n v="0.11"/>
    <n v="0.08"/>
    <n v="9"/>
    <n v="0.85000000000000009"/>
    <n v="4.3305882352941172"/>
    <n v="6715.9999999999991"/>
    <n v="29084.230588235288"/>
    <n v="6.1915854528167341E-3"/>
    <n v="5.1390159258378896"/>
    <n v="5.319"/>
    <n v="21"/>
  </r>
  <r>
    <s v="教培"/>
    <s v="素质教育"/>
    <x v="18"/>
    <x v="3"/>
    <s v="C职业培训"/>
    <x v="31"/>
    <x v="227"/>
    <x v="1"/>
    <n v="42"/>
    <n v="0"/>
    <n v="0.59099999999999997"/>
    <n v="0"/>
    <n v="1"/>
    <n v="0"/>
    <n v="0"/>
    <n v="0.08"/>
    <n v="0.08"/>
    <n v="0.85000000000000009"/>
    <n v="9.4117647058823528E-2"/>
    <n v="6715.9999999999991"/>
    <n v="632.09411764705874"/>
    <n v="6.1915854528167341E-3"/>
    <n v="0.26004658901830285"/>
    <n v="0.26004658901830285"/>
    <n v="0"/>
  </r>
  <r>
    <s v="教培"/>
    <s v="素质教育"/>
    <x v="18"/>
    <x v="3"/>
    <s v="C职业培训"/>
    <x v="14"/>
    <x v="228"/>
    <x v="1"/>
    <n v="1362"/>
    <n v="12"/>
    <n v="0.59099999999999997"/>
    <n v="0.01"/>
    <n v="166"/>
    <n v="11"/>
    <n v="7.0000000000000007E-2"/>
    <n v="0.08"/>
    <n v="13.280000000000001"/>
    <n v="0.85000000000000009"/>
    <n v="7.97529411764706"/>
    <n v="6715.9999999999991"/>
    <n v="53562.075294117647"/>
    <n v="6.1915854528167341E-3"/>
    <n v="8.4329393867363915"/>
    <n v="7.0919999999999996"/>
    <n v="14"/>
  </r>
  <r>
    <s v="教培"/>
    <s v="素质教育"/>
    <x v="18"/>
    <x v="3"/>
    <s v="C职业培训"/>
    <x v="10"/>
    <x v="229"/>
    <x v="0"/>
    <n v="294"/>
    <n v="0"/>
    <n v="0.59099999999999997"/>
    <n v="0"/>
    <n v="23"/>
    <n v="0"/>
    <n v="0"/>
    <n v="0.08"/>
    <n v="1.84"/>
    <n v="0.85000000000000009"/>
    <n v="2.164705882352941"/>
    <n v="6715.9999999999991"/>
    <n v="14538.164705882349"/>
    <n v="6.1915854528167341E-3"/>
    <n v="1.8203261231281198"/>
    <n v="1.8203261231281198"/>
    <n v="4"/>
  </r>
  <r>
    <s v="教培"/>
    <s v="素质教育"/>
    <x v="18"/>
    <x v="3"/>
    <s v="C职业培训"/>
    <x v="10"/>
    <x v="230"/>
    <x v="0"/>
    <n v="518"/>
    <n v="2"/>
    <n v="0.59099999999999997"/>
    <n v="0"/>
    <n v="42"/>
    <n v="2"/>
    <n v="0.05"/>
    <n v="0.08"/>
    <n v="3.36"/>
    <n v="0.85000000000000009"/>
    <n v="2.5623529411764703"/>
    <n v="6715.9999999999991"/>
    <n v="17208.762352941172"/>
    <n v="6.1915854528167341E-3"/>
    <n v="3.2072412645590682"/>
    <n v="2.3892412645590682"/>
    <n v="1"/>
  </r>
  <r>
    <s v="教培"/>
    <s v="素质教育"/>
    <x v="18"/>
    <x v="3"/>
    <s v="C职业培训"/>
    <x v="2"/>
    <x v="231"/>
    <x v="1"/>
    <n v="954"/>
    <n v="7"/>
    <n v="0.59099999999999997"/>
    <n v="0.01"/>
    <n v="66"/>
    <n v="7"/>
    <n v="0.11"/>
    <n v="0.08"/>
    <n v="7"/>
    <n v="0.85000000000000009"/>
    <n v="3.3682352941176474"/>
    <n v="6715.9999999999991"/>
    <n v="22621.068235294118"/>
    <n v="6.1915854528167341E-3"/>
    <n v="5.9067725219871647"/>
    <n v="4.1369999999999996"/>
    <n v="1"/>
  </r>
  <r>
    <s v="教培"/>
    <s v="素质教育"/>
    <x v="18"/>
    <x v="3"/>
    <s v="C职业培训"/>
    <x v="3"/>
    <x v="232"/>
    <x v="0"/>
    <n v="751"/>
    <n v="3"/>
    <n v="0.59099999999999997"/>
    <n v="0"/>
    <n v="78"/>
    <n v="3"/>
    <n v="0.04"/>
    <n v="0.08"/>
    <n v="6.24"/>
    <n v="0.85000000000000009"/>
    <n v="5.2552941176470584"/>
    <n v="6715.9999999999991"/>
    <n v="35294.555294117643"/>
    <n v="6.1915854528167341E-3"/>
    <n v="4.6498806750653676"/>
    <n v="3.4228806750653673"/>
    <n v="5"/>
  </r>
  <r>
    <s v="教培"/>
    <s v="素质教育"/>
    <x v="18"/>
    <x v="3"/>
    <s v="C职业培训"/>
    <x v="15"/>
    <x v="233"/>
    <x v="1"/>
    <n v="609"/>
    <n v="1"/>
    <n v="0.59099999999999997"/>
    <n v="0"/>
    <n v="51"/>
    <n v="0"/>
    <n v="0"/>
    <n v="0.08"/>
    <n v="4.08"/>
    <n v="0.85000000000000009"/>
    <n v="4.8"/>
    <n v="6715.9999999999991"/>
    <n v="32236.799999999996"/>
    <n v="6.1915854528167341E-3"/>
    <n v="3.7706755407653909"/>
    <n v="3.3616755407653907"/>
    <n v="3"/>
  </r>
  <r>
    <s v="教培"/>
    <s v="素质教育"/>
    <x v="18"/>
    <x v="3"/>
    <s v="C职业培训"/>
    <x v="5"/>
    <x v="234"/>
    <x v="0"/>
    <n v="758"/>
    <n v="2"/>
    <n v="0.59099999999999997"/>
    <n v="0"/>
    <n v="123"/>
    <n v="2"/>
    <n v="0.02"/>
    <n v="0.08"/>
    <n v="9.84"/>
    <n v="0.85000000000000009"/>
    <n v="10.185882352941174"/>
    <n v="6715.9999999999991"/>
    <n v="68408.385882352915"/>
    <n v="6.1915854528167341E-3"/>
    <n v="4.6932217732350843"/>
    <n v="3.8752217732350842"/>
    <n v="7"/>
  </r>
  <r>
    <s v="教培"/>
    <s v="素质教育"/>
    <x v="18"/>
    <x v="3"/>
    <s v="C职业培训"/>
    <x v="18"/>
    <x v="235"/>
    <x v="0"/>
    <n v="467"/>
    <n v="2"/>
    <n v="0.59099999999999997"/>
    <n v="0"/>
    <n v="53"/>
    <n v="2"/>
    <n v="0.04"/>
    <n v="0.08"/>
    <n v="4.24"/>
    <n v="0.85000000000000009"/>
    <n v="3.5976470588235294"/>
    <n v="6715.9999999999991"/>
    <n v="24161.797647058822"/>
    <n v="6.1915854528167341E-3"/>
    <n v="2.8914704064654146"/>
    <n v="2.0734704064654146"/>
    <n v="0"/>
  </r>
  <r>
    <s v="教培"/>
    <s v="素质教育"/>
    <x v="18"/>
    <x v="3"/>
    <s v="C职业培训"/>
    <x v="18"/>
    <x v="236"/>
    <x v="0"/>
    <n v="279"/>
    <n v="2"/>
    <n v="0.59099999999999997"/>
    <n v="0.01"/>
    <n v="23"/>
    <n v="2"/>
    <n v="0.09"/>
    <n v="0.08"/>
    <n v="2"/>
    <n v="0.85000000000000009"/>
    <n v="0.96235294117647052"/>
    <n v="6715.9999999999991"/>
    <n v="6463.1623529411754"/>
    <n v="6.1915854528167341E-3"/>
    <n v="1.7274523413358689"/>
    <n v="1.1819999999999999"/>
    <n v="0"/>
  </r>
  <r>
    <s v="教培"/>
    <s v="素质教育"/>
    <x v="18"/>
    <x v="3"/>
    <s v="C职业培训"/>
    <x v="3"/>
    <x v="237"/>
    <x v="0"/>
    <n v="1240"/>
    <n v="4"/>
    <n v="0.59099999999999997"/>
    <n v="0"/>
    <n v="74"/>
    <n v="4"/>
    <n v="0.05"/>
    <n v="0.08"/>
    <n v="5.92"/>
    <n v="0.85000000000000009"/>
    <n v="4.1835294117647059"/>
    <n v="6715.9999999999991"/>
    <n v="28096.583529411761"/>
    <n v="6.1915854528167341E-3"/>
    <n v="7.6775659614927498"/>
    <n v="6.0415659614927497"/>
    <n v="15"/>
  </r>
  <r>
    <s v="教培"/>
    <s v="素质教育"/>
    <x v="18"/>
    <x v="3"/>
    <s v="C职业培训"/>
    <x v="10"/>
    <x v="238"/>
    <x v="0"/>
    <n v="558"/>
    <n v="2"/>
    <n v="0.59099999999999997"/>
    <n v="0"/>
    <n v="59"/>
    <n v="1"/>
    <n v="0.02"/>
    <n v="0.08"/>
    <n v="4.72"/>
    <n v="0.85000000000000009"/>
    <n v="4.8576470588235283"/>
    <n v="6715.9999999999991"/>
    <n v="32623.957647058811"/>
    <n v="6.1915854528167341E-3"/>
    <n v="3.4549046826717378"/>
    <n v="2.6369046826717377"/>
    <n v="6"/>
  </r>
  <r>
    <s v="教培"/>
    <s v="素质教育"/>
    <x v="18"/>
    <x v="3"/>
    <s v="C职业培训"/>
    <x v="14"/>
    <x v="239"/>
    <x v="1"/>
    <n v="1081"/>
    <n v="3"/>
    <n v="0.59099999999999997"/>
    <n v="0"/>
    <n v="90"/>
    <n v="3"/>
    <n v="0.03"/>
    <n v="0.08"/>
    <n v="7.2"/>
    <n v="0.85000000000000009"/>
    <n v="6.3847058823529412"/>
    <n v="6715.9999999999991"/>
    <n v="42879.684705882348"/>
    <n v="6.1915854528167341E-3"/>
    <n v="6.6931038744948896"/>
    <n v="5.4661038744948893"/>
    <n v="10"/>
  </r>
  <r>
    <s v="教培"/>
    <s v="素质教育"/>
    <x v="18"/>
    <x v="3"/>
    <s v="C职业培训"/>
    <x v="16"/>
    <x v="240"/>
    <x v="1"/>
    <n v="446"/>
    <n v="2"/>
    <n v="0.59099999999999997"/>
    <n v="0"/>
    <n v="28"/>
    <n v="1"/>
    <n v="0.04"/>
    <n v="0.08"/>
    <n v="2.2400000000000002"/>
    <n v="0.85000000000000009"/>
    <n v="1.9400000000000002"/>
    <n v="6715.9999999999991"/>
    <n v="13029.039999999999"/>
    <n v="6.1915854528167341E-3"/>
    <n v="2.7614471119562634"/>
    <n v="1.9434471119562633"/>
    <n v="4"/>
  </r>
  <r>
    <s v="教培"/>
    <s v="素质教育"/>
    <x v="18"/>
    <x v="3"/>
    <s v="C职业培训"/>
    <x v="9"/>
    <x v="241"/>
    <x v="0"/>
    <n v="1180"/>
    <n v="4"/>
    <n v="0.59099999999999997"/>
    <n v="0"/>
    <n v="63"/>
    <n v="3"/>
    <n v="0.05"/>
    <n v="0.08"/>
    <n v="5.04"/>
    <n v="0.85000000000000009"/>
    <n v="3.8435294117647061"/>
    <n v="6715.9999999999991"/>
    <n v="25813.143529411762"/>
    <n v="6.1915854528167341E-3"/>
    <n v="7.3060708343237462"/>
    <n v="5.670070834323746"/>
    <n v="7"/>
  </r>
  <r>
    <s v="教培"/>
    <s v="素质教育"/>
    <x v="18"/>
    <x v="3"/>
    <s v="C职业培训"/>
    <x v="14"/>
    <x v="242"/>
    <x v="1"/>
    <n v="2648"/>
    <n v="10"/>
    <n v="0.59099999999999997"/>
    <n v="0"/>
    <n v="223"/>
    <n v="10"/>
    <n v="0.04"/>
    <n v="0.08"/>
    <n v="17.84"/>
    <n v="0.85000000000000009"/>
    <n v="14.035294117647057"/>
    <n v="6715.9999999999991"/>
    <n v="94261.035294117624"/>
    <n v="6.1915854528167341E-3"/>
    <n v="16.395318279058714"/>
    <n v="12.305318279058714"/>
    <n v="13"/>
  </r>
  <r>
    <s v="教培"/>
    <s v="素质教育"/>
    <x v="18"/>
    <x v="3"/>
    <s v="C职业培训"/>
    <x v="6"/>
    <x v="243"/>
    <x v="0"/>
    <n v="91"/>
    <n v="1"/>
    <n v="0.59099999999999997"/>
    <n v="0.01"/>
    <n v="6"/>
    <n v="1"/>
    <n v="0.17"/>
    <n v="0.08"/>
    <n v="1"/>
    <n v="0.85000000000000009"/>
    <n v="0.48117647058823526"/>
    <n v="6715.9999999999991"/>
    <n v="3231.5811764705877"/>
    <n v="6.1915854528167341E-3"/>
    <n v="0.5634342762063228"/>
    <n v="0.59099999999999997"/>
    <n v="2"/>
  </r>
  <r>
    <s v="教培"/>
    <s v="素质教育"/>
    <x v="18"/>
    <x v="3"/>
    <s v="C职业培训"/>
    <x v="3"/>
    <x v="244"/>
    <x v="0"/>
    <n v="484"/>
    <n v="1"/>
    <n v="0.59099999999999997"/>
    <n v="0"/>
    <n v="25"/>
    <n v="1"/>
    <n v="0.04"/>
    <n v="0.08"/>
    <n v="2"/>
    <n v="0.85000000000000009"/>
    <n v="1.6576470588235293"/>
    <n v="6715.9999999999991"/>
    <n v="11132.757647058821"/>
    <n v="6.1915854528167341E-3"/>
    <n v="2.9967273591632995"/>
    <n v="2.5877273591632992"/>
    <n v="4"/>
  </r>
  <r>
    <s v="教培"/>
    <s v="素质教育"/>
    <x v="18"/>
    <x v="3"/>
    <s v="C职业培训"/>
    <x v="20"/>
    <x v="245"/>
    <x v="0"/>
    <n v="120"/>
    <n v="0"/>
    <n v="0.59099999999999997"/>
    <n v="0"/>
    <n v="6"/>
    <n v="0"/>
    <n v="0"/>
    <n v="0.08"/>
    <n v="0.48"/>
    <n v="0.85000000000000009"/>
    <n v="0.56470588235294106"/>
    <n v="6715.9999999999991"/>
    <n v="3792.5647058823515"/>
    <n v="6.1915854528167341E-3"/>
    <n v="0.74299025433800814"/>
    <n v="0.74299025433800814"/>
    <n v="0"/>
  </r>
  <r>
    <s v="教培"/>
    <s v="素质教育"/>
    <x v="18"/>
    <x v="3"/>
    <s v="C职业培训"/>
    <x v="32"/>
    <x v="246"/>
    <x v="2"/>
    <n v="224"/>
    <n v="0"/>
    <n v="0.59099999999999997"/>
    <n v="0"/>
    <n v="7"/>
    <n v="0"/>
    <n v="0"/>
    <n v="0.08"/>
    <n v="0.56000000000000005"/>
    <n v="0.85000000000000009"/>
    <n v="0.6588235294117647"/>
    <n v="6715.9999999999991"/>
    <n v="4424.6588235294112"/>
    <n v="6.1915854528167341E-3"/>
    <n v="1.3869151414309484"/>
    <n v="1.3869151414309484"/>
    <n v="0"/>
  </r>
  <r>
    <s v="教培"/>
    <s v="素质教育"/>
    <x v="18"/>
    <x v="3"/>
    <s v="C职业培训"/>
    <x v="16"/>
    <x v="247"/>
    <x v="1"/>
    <n v="647"/>
    <n v="4"/>
    <n v="0.59099999999999997"/>
    <n v="0.01"/>
    <n v="111"/>
    <n v="4"/>
    <n v="0.04"/>
    <n v="0.08"/>
    <n v="8.8800000000000008"/>
    <n v="0.85000000000000009"/>
    <n v="7.6658823529411766"/>
    <n v="6715.9999999999991"/>
    <n v="51484.065882352937"/>
    <n v="6.1915854528167341E-3"/>
    <n v="4.005955787972427"/>
    <n v="2.3699557879724269"/>
    <n v="6"/>
  </r>
  <r>
    <s v="教培"/>
    <s v="素质教育"/>
    <x v="18"/>
    <x v="3"/>
    <s v="C职业培训"/>
    <x v="14"/>
    <x v="248"/>
    <x v="1"/>
    <n v="1604"/>
    <n v="15"/>
    <n v="0.59099999999999997"/>
    <n v="0.01"/>
    <n v="180"/>
    <n v="13"/>
    <n v="7.0000000000000007E-2"/>
    <n v="0.08"/>
    <n v="14.4"/>
    <n v="0.85000000000000009"/>
    <n v="7.9023529411764706"/>
    <n v="6715.9999999999991"/>
    <n v="53072.202352941167"/>
    <n v="6.1915854528167341E-3"/>
    <n v="9.9313030663180406"/>
    <n v="8.8650000000000002"/>
    <n v="19"/>
  </r>
  <r>
    <s v="教培"/>
    <s v="素质教育"/>
    <x v="18"/>
    <x v="3"/>
    <s v="C职业培训"/>
    <x v="16"/>
    <x v="249"/>
    <x v="1"/>
    <n v="580"/>
    <n v="1"/>
    <n v="0.59099999999999997"/>
    <n v="0"/>
    <n v="56"/>
    <n v="1"/>
    <n v="0.02"/>
    <n v="0.08"/>
    <n v="4.4800000000000004"/>
    <n v="0.85000000000000009"/>
    <n v="4.5752941176470587"/>
    <n v="6715.9999999999991"/>
    <n v="30727.675294117642"/>
    <n v="6.1915854528167341E-3"/>
    <n v="3.5911195626337058"/>
    <n v="3.182119562633706"/>
    <n v="5"/>
  </r>
  <r>
    <s v="教培"/>
    <s v="素质教育"/>
    <x v="18"/>
    <x v="3"/>
    <s v="C职业培训"/>
    <x v="19"/>
    <x v="250"/>
    <x v="1"/>
    <n v="318"/>
    <n v="1"/>
    <n v="0.59099999999999997"/>
    <n v="0"/>
    <n v="37"/>
    <n v="1"/>
    <n v="0.03"/>
    <n v="0.08"/>
    <n v="2.96"/>
    <n v="0.85000000000000009"/>
    <n v="2.7870588235294114"/>
    <n v="6715.9999999999991"/>
    <n v="18717.887058823526"/>
    <n v="6.1915854528167341E-3"/>
    <n v="1.9689241739957215"/>
    <n v="1.5599241739957215"/>
    <n v="0"/>
  </r>
  <r>
    <s v="教培"/>
    <s v="素质教育"/>
    <x v="18"/>
    <x v="3"/>
    <s v="C职业培训"/>
    <x v="7"/>
    <x v="251"/>
    <x v="0"/>
    <n v="733"/>
    <n v="4"/>
    <n v="0.59099999999999997"/>
    <n v="0.01"/>
    <n v="38"/>
    <n v="3"/>
    <n v="0.08"/>
    <n v="0.08"/>
    <n v="3.04"/>
    <n v="0.85000000000000009"/>
    <n v="1.4905882352941175"/>
    <n v="6715.9999999999991"/>
    <n v="10010.790588235292"/>
    <n v="6.1915854528167341E-3"/>
    <n v="4.5384321369146665"/>
    <n v="2.9024321369146664"/>
    <n v="5"/>
  </r>
  <r>
    <s v="教培"/>
    <s v="素质教育"/>
    <x v="18"/>
    <x v="3"/>
    <s v="C职业培训"/>
    <x v="31"/>
    <x v="252"/>
    <x v="1"/>
    <n v="2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6098122177323509"/>
    <n v="0.16098122177323509"/>
    <n v="0"/>
  </r>
  <r>
    <s v="教培"/>
    <s v="素质教育"/>
    <x v="18"/>
    <x v="3"/>
    <s v="C职业培训"/>
    <x v="12"/>
    <x v="253"/>
    <x v="0"/>
    <n v="266"/>
    <n v="1"/>
    <n v="0.59099999999999997"/>
    <n v="0"/>
    <n v="27"/>
    <n v="1"/>
    <n v="0.04"/>
    <n v="0.08"/>
    <n v="2.16"/>
    <n v="0.85000000000000009"/>
    <n v="1.8458823529411765"/>
    <n v="6715.9999999999991"/>
    <n v="12396.94588235294"/>
    <n v="6.1915854528167341E-3"/>
    <n v="1.6469617304492512"/>
    <n v="1.2379617304492512"/>
    <n v="0"/>
  </r>
  <r>
    <s v="教培"/>
    <s v="素质教育"/>
    <x v="18"/>
    <x v="3"/>
    <s v="C职业培训"/>
    <x v="3"/>
    <x v="254"/>
    <x v="0"/>
    <n v="965"/>
    <n v="12"/>
    <n v="0.59099999999999997"/>
    <n v="0.01"/>
    <n v="113"/>
    <n v="11"/>
    <n v="0.1"/>
    <n v="0.08"/>
    <n v="11"/>
    <n v="0.85000000000000009"/>
    <n v="5.2929411764705883"/>
    <n v="6715.9999999999991"/>
    <n v="35547.392941176469"/>
    <n v="6.1915854528167341E-3"/>
    <n v="5.9748799619681483"/>
    <n v="7.0919999999999996"/>
    <n v="14"/>
  </r>
  <r>
    <s v="教培"/>
    <s v="素质教育"/>
    <x v="18"/>
    <x v="3"/>
    <s v="C职业培训"/>
    <x v="20"/>
    <x v="255"/>
    <x v="0"/>
    <n v="19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1764012360351794"/>
    <n v="0.11764012360351794"/>
    <n v="0"/>
  </r>
  <r>
    <s v="教培"/>
    <s v="素质教育"/>
    <x v="18"/>
    <x v="3"/>
    <s v="C职业培训"/>
    <x v="20"/>
    <x v="256"/>
    <x v="0"/>
    <n v="59"/>
    <n v="0"/>
    <n v="0.59099999999999997"/>
    <n v="0"/>
    <n v="2"/>
    <n v="0"/>
    <n v="0"/>
    <n v="0.08"/>
    <n v="0.16"/>
    <n v="0.85000000000000009"/>
    <n v="0.18823529411764706"/>
    <n v="6715.9999999999991"/>
    <n v="1264.1882352941175"/>
    <n v="6.1915854528167341E-3"/>
    <n v="0.36530354171618729"/>
    <n v="0.36530354171618729"/>
    <n v="1"/>
  </r>
  <r>
    <s v="教培"/>
    <s v="素质教育"/>
    <x v="18"/>
    <x v="3"/>
    <s v="C职业培训"/>
    <x v="22"/>
    <x v="257"/>
    <x v="1"/>
    <n v="52"/>
    <n v="1"/>
    <n v="0.59099999999999997"/>
    <n v="0.02"/>
    <n v="1"/>
    <n v="0"/>
    <n v="0"/>
    <n v="0.08"/>
    <n v="0.08"/>
    <n v="0.85000000000000009"/>
    <n v="9.4117647058823528E-2"/>
    <n v="6715.9999999999991"/>
    <n v="632.09411764705874"/>
    <n v="6.1915854528167341E-3"/>
    <n v="0.32196244354647019"/>
    <n v="0.59099999999999997"/>
    <n v="0"/>
  </r>
  <r>
    <s v="教培"/>
    <s v="素质教育"/>
    <x v="18"/>
    <x v="3"/>
    <s v="C职业培训"/>
    <x v="4"/>
    <x v="258"/>
    <x v="1"/>
    <n v="69"/>
    <n v="3"/>
    <n v="0.59099999999999997"/>
    <n v="0.04"/>
    <n v="3"/>
    <n v="2"/>
    <n v="0.67"/>
    <n v="0.08"/>
    <n v="2"/>
    <n v="0.85000000000000009"/>
    <n v="0.96235294117647052"/>
    <n v="6715.9999999999991"/>
    <n v="6463.1623529411754"/>
    <n v="6.1915854528167341E-3"/>
    <n v="0.42721939624435468"/>
    <n v="1.7729999999999999"/>
    <n v="0"/>
  </r>
  <r>
    <s v="教培"/>
    <s v="素质教育"/>
    <x v="18"/>
    <x v="3"/>
    <s v="C职业培训"/>
    <x v="29"/>
    <x v="259"/>
    <x v="1"/>
    <n v="338"/>
    <n v="1"/>
    <n v="0.59099999999999997"/>
    <n v="0"/>
    <n v="38"/>
    <n v="1"/>
    <n v="0.03"/>
    <n v="0.08"/>
    <n v="3.04"/>
    <n v="0.85000000000000009"/>
    <n v="2.881176470588235"/>
    <n v="6715.9999999999991"/>
    <n v="19349.981176470585"/>
    <n v="6.1915854528167341E-3"/>
    <n v="2.0927558830520563"/>
    <n v="1.6837558830520563"/>
    <n v="2"/>
  </r>
  <r>
    <s v="教培"/>
    <s v="素质教育"/>
    <x v="18"/>
    <x v="3"/>
    <s v="C职业培训"/>
    <x v="29"/>
    <x v="260"/>
    <x v="1"/>
    <n v="147"/>
    <n v="1"/>
    <n v="0.59099999999999997"/>
    <n v="0.01"/>
    <n v="9"/>
    <n v="1"/>
    <n v="0.11"/>
    <n v="0.08"/>
    <n v="1"/>
    <n v="0.85000000000000009"/>
    <n v="0.48117647058823526"/>
    <n v="6715.9999999999991"/>
    <n v="3231.5811764705877"/>
    <n v="6.1915854528167341E-3"/>
    <n v="0.91016306156405991"/>
    <n v="0.59099999999999997"/>
    <n v="3"/>
  </r>
  <r>
    <s v="教培"/>
    <s v="素质教育"/>
    <x v="18"/>
    <x v="3"/>
    <s v="C职业培训"/>
    <x v="25"/>
    <x v="261"/>
    <x v="1"/>
    <n v="5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3.0957927264083671E-2"/>
    <n v="3.0957927264083671E-2"/>
    <n v="0"/>
  </r>
  <r>
    <s v="教培"/>
    <s v="素质教育"/>
    <x v="18"/>
    <x v="3"/>
    <s v="C职业培训"/>
    <x v="20"/>
    <x v="262"/>
    <x v="0"/>
    <n v="3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1.8574756358450201E-2"/>
    <n v="1.8574756358450201E-2"/>
    <n v="0"/>
  </r>
  <r>
    <s v="教培"/>
    <s v="素质教育"/>
    <x v="18"/>
    <x v="3"/>
    <s v="C职业培训"/>
    <x v="22"/>
    <x v="263"/>
    <x v="1"/>
    <n v="174"/>
    <n v="3"/>
    <n v="0.59099999999999997"/>
    <n v="0.02"/>
    <n v="7"/>
    <n v="3"/>
    <n v="0.43"/>
    <n v="0.08"/>
    <n v="3"/>
    <n v="0.85000000000000009"/>
    <n v="1.4435294117647057"/>
    <n v="6715.9999999999991"/>
    <n v="9694.7435294117622"/>
    <n v="6.1915854528167341E-3"/>
    <n v="1.0773358687901118"/>
    <n v="1.7729999999999999"/>
    <n v="2"/>
  </r>
  <r>
    <s v="教培"/>
    <s v="素质教育"/>
    <x v="18"/>
    <x v="3"/>
    <s v="C职业培训"/>
    <x v="7"/>
    <x v="264"/>
    <x v="0"/>
    <n v="386"/>
    <n v="1"/>
    <n v="0.59099999999999997"/>
    <n v="0"/>
    <n v="22"/>
    <n v="1"/>
    <n v="0.05"/>
    <n v="0.08"/>
    <n v="1.76"/>
    <n v="0.85000000000000009"/>
    <n v="1.3752941176470588"/>
    <n v="6715.9999999999991"/>
    <n v="9236.4752941176448"/>
    <n v="6.1915854528167341E-3"/>
    <n v="2.3899519847872592"/>
    <n v="1.9809519847872592"/>
    <n v="2"/>
  </r>
  <r>
    <s v="教培"/>
    <s v="素质教育"/>
    <x v="18"/>
    <x v="3"/>
    <s v="C职业培训"/>
    <x v="18"/>
    <x v="265"/>
    <x v="0"/>
    <n v="417"/>
    <n v="3"/>
    <n v="0.59099999999999997"/>
    <n v="0.01"/>
    <n v="25"/>
    <n v="3"/>
    <n v="0.12"/>
    <n v="0.08"/>
    <n v="3"/>
    <n v="0.85000000000000009"/>
    <n v="1.4435294117647057"/>
    <n v="6715.9999999999991"/>
    <n v="9694.7435294117622"/>
    <n v="6.1915854528167341E-3"/>
    <n v="2.5818911338245782"/>
    <n v="1.7729999999999999"/>
    <n v="2"/>
  </r>
  <r>
    <s v="教培"/>
    <s v="素质教育"/>
    <x v="18"/>
    <x v="3"/>
    <s v="C职业培训"/>
    <x v="2"/>
    <x v="266"/>
    <x v="1"/>
    <n v="1120"/>
    <n v="19"/>
    <n v="0.59099999999999997"/>
    <n v="0.02"/>
    <n v="85"/>
    <n v="17"/>
    <n v="0.2"/>
    <n v="0.08"/>
    <n v="17"/>
    <n v="0.85000000000000009"/>
    <n v="8.18"/>
    <n v="6715.9999999999991"/>
    <n v="54936.87999999999"/>
    <n v="6.1915854528167341E-3"/>
    <n v="6.9345757071547425"/>
    <n v="11.228999999999999"/>
    <n v="15"/>
  </r>
  <r>
    <s v="教培"/>
    <s v="素质教育"/>
    <x v="18"/>
    <x v="3"/>
    <s v="C职业培训"/>
    <x v="13"/>
    <x v="267"/>
    <x v="1"/>
    <n v="391"/>
    <n v="2"/>
    <n v="0.59099999999999997"/>
    <n v="0.01"/>
    <n v="30"/>
    <n v="2"/>
    <n v="7.0000000000000007E-2"/>
    <n v="0.08"/>
    <n v="2.4"/>
    <n v="0.85000000000000009"/>
    <n v="1.4329411764705882"/>
    <n v="6715.9999999999991"/>
    <n v="9623.6329411764691"/>
    <n v="6.1915854528167341E-3"/>
    <n v="2.4209099120513429"/>
    <n v="1.6029099120513428"/>
    <n v="0"/>
  </r>
  <r>
    <s v="教培"/>
    <s v="素质教育"/>
    <x v="18"/>
    <x v="3"/>
    <s v="C职业培训"/>
    <x v="4"/>
    <x v="268"/>
    <x v="1"/>
    <n v="479"/>
    <n v="2"/>
    <n v="0.59099999999999997"/>
    <n v="0"/>
    <n v="75"/>
    <n v="2"/>
    <n v="0.03"/>
    <n v="0.08"/>
    <n v="6"/>
    <n v="0.85000000000000009"/>
    <n v="5.6682352941176459"/>
    <n v="6715.9999999999991"/>
    <n v="38067.868235294103"/>
    <n v="6.1915854528167341E-3"/>
    <n v="2.9657694318992158"/>
    <n v="2.1477694318992158"/>
    <n v="1"/>
  </r>
  <r>
    <s v="教培"/>
    <s v="素质教育"/>
    <x v="18"/>
    <x v="3"/>
    <s v="C职业培训"/>
    <x v="21"/>
    <x v="269"/>
    <x v="1"/>
    <n v="114"/>
    <n v="2"/>
    <n v="0.59099999999999997"/>
    <n v="0.02"/>
    <n v="7"/>
    <n v="2"/>
    <n v="0.28999999999999998"/>
    <n v="0.08"/>
    <n v="2"/>
    <n v="0.85000000000000009"/>
    <n v="0.96235294117647052"/>
    <n v="6715.9999999999991"/>
    <n v="6463.1623529411754"/>
    <n v="6.1915854528167341E-3"/>
    <n v="0.70584074162110766"/>
    <n v="1.1819999999999999"/>
    <n v="1"/>
  </r>
  <r>
    <s v="教培"/>
    <s v="素质教育"/>
    <x v="18"/>
    <x v="3"/>
    <s v="C职业培训"/>
    <x v="26"/>
    <x v="270"/>
    <x v="1"/>
    <n v="3058"/>
    <n v="54"/>
    <n v="0.59099999999999997"/>
    <n v="0.02"/>
    <n v="539"/>
    <n v="54"/>
    <n v="0.1"/>
    <n v="0.08"/>
    <n v="54"/>
    <n v="0.85000000000000009"/>
    <n v="25.983529411764707"/>
    <n v="6715.9999999999991"/>
    <n v="174505.38352941175"/>
    <n v="6.1915854528167341E-3"/>
    <n v="18.933868314713571"/>
    <n v="31.913999999999998"/>
    <n v="33"/>
  </r>
  <r>
    <s v="教培"/>
    <s v="素质教育"/>
    <x v="18"/>
    <x v="3"/>
    <s v="C职业培训"/>
    <x v="25"/>
    <x v="271"/>
    <x v="1"/>
    <n v="72"/>
    <n v="0"/>
    <n v="0.59099999999999997"/>
    <n v="0"/>
    <n v="17"/>
    <n v="0"/>
    <n v="0"/>
    <n v="0.08"/>
    <n v="1.36"/>
    <n v="0.85000000000000009"/>
    <n v="1.5999999999999999"/>
    <n v="6715.9999999999991"/>
    <n v="10745.599999999999"/>
    <n v="6.1915854528167341E-3"/>
    <n v="0.44579415260280486"/>
    <n v="0.44579415260280486"/>
    <n v="0"/>
  </r>
  <r>
    <s v="教培"/>
    <s v="素质教育"/>
    <x v="18"/>
    <x v="3"/>
    <s v="C职业培训"/>
    <x v="6"/>
    <x v="272"/>
    <x v="0"/>
    <n v="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3.7149512716900403E-2"/>
    <n v="3.7149512716900403E-2"/>
    <n v="0"/>
  </r>
  <r>
    <s v="教培"/>
    <s v="素质教育"/>
    <x v="18"/>
    <x v="3"/>
    <s v="C职业培训"/>
    <x v="26"/>
    <x v="273"/>
    <x v="1"/>
    <n v="666"/>
    <n v="5"/>
    <n v="0.59099999999999997"/>
    <n v="0.01"/>
    <n v="85"/>
    <n v="5"/>
    <n v="0.06"/>
    <n v="0.08"/>
    <n v="6.8"/>
    <n v="0.85000000000000009"/>
    <n v="4.5235294117647049"/>
    <n v="6715.9999999999991"/>
    <n v="30380.023529411756"/>
    <n v="6.1915854528167341E-3"/>
    <n v="4.1235959115759453"/>
    <n v="2.9550000000000001"/>
    <n v="9"/>
  </r>
  <r>
    <s v="教培"/>
    <s v="素质教育"/>
    <x v="18"/>
    <x v="3"/>
    <s v="C职业培训"/>
    <x v="12"/>
    <x v="274"/>
    <x v="0"/>
    <n v="420"/>
    <n v="2"/>
    <n v="0.59099999999999997"/>
    <n v="0"/>
    <n v="29"/>
    <n v="2"/>
    <n v="7.0000000000000007E-2"/>
    <n v="0.08"/>
    <n v="2.3199999999999998"/>
    <n v="0.85000000000000009"/>
    <n v="1.3388235294117645"/>
    <n v="6715.9999999999991"/>
    <n v="8991.5388235294085"/>
    <n v="6.1915854528167341E-3"/>
    <n v="2.6004658901830284"/>
    <n v="1.7824658901830284"/>
    <n v="3"/>
  </r>
  <r>
    <s v="教培"/>
    <s v="素质教育"/>
    <x v="18"/>
    <x v="3"/>
    <s v="C职业培训"/>
    <x v="5"/>
    <x v="275"/>
    <x v="0"/>
    <n v="1130"/>
    <n v="13"/>
    <n v="0.59099999999999997"/>
    <n v="0.01"/>
    <n v="179"/>
    <n v="13"/>
    <n v="7.0000000000000007E-2"/>
    <n v="0.08"/>
    <n v="14.32"/>
    <n v="0.85000000000000009"/>
    <n v="7.8082352941176465"/>
    <n v="6715.9999999999991"/>
    <n v="52440.108235294108"/>
    <n v="6.1915854528167341E-3"/>
    <n v="6.9964915616829098"/>
    <n v="7.6829999999999998"/>
    <n v="22"/>
  </r>
  <r>
    <s v="教培"/>
    <s v="素质教育"/>
    <x v="18"/>
    <x v="3"/>
    <s v="C职业培训"/>
    <x v="19"/>
    <x v="276"/>
    <x v="1"/>
    <n v="414"/>
    <n v="1"/>
    <n v="0.59099999999999997"/>
    <n v="0"/>
    <n v="68"/>
    <n v="1"/>
    <n v="0.01"/>
    <n v="0.08"/>
    <n v="5.44"/>
    <n v="0.85000000000000009"/>
    <n v="5.7047058823529406"/>
    <n v="6715.9999999999991"/>
    <n v="38312.804705882343"/>
    <n v="6.1915854528167341E-3"/>
    <n v="2.5633163774661281"/>
    <n v="2.1543163774661283"/>
    <n v="1"/>
  </r>
  <r>
    <s v="教培"/>
    <s v="素质教育"/>
    <x v="18"/>
    <x v="3"/>
    <s v="C职业培训"/>
    <x v="4"/>
    <x v="277"/>
    <x v="1"/>
    <n v="895"/>
    <n v="4"/>
    <n v="0.59099999999999997"/>
    <n v="0"/>
    <n v="92"/>
    <n v="4"/>
    <n v="0.04"/>
    <n v="0.08"/>
    <n v="7.36"/>
    <n v="0.85000000000000009"/>
    <n v="5.8776470588235297"/>
    <n v="6715.9999999999991"/>
    <n v="39474.277647058821"/>
    <n v="6.1915854528167341E-3"/>
    <n v="5.5414689802709773"/>
    <n v="3.9054689802709772"/>
    <n v="2"/>
  </r>
  <r>
    <s v="教培"/>
    <s v="素质教育"/>
    <x v="18"/>
    <x v="3"/>
    <s v="C职业培训"/>
    <x v="14"/>
    <x v="278"/>
    <x v="1"/>
    <n v="1257"/>
    <n v="2"/>
    <n v="0.59099999999999997"/>
    <n v="0"/>
    <n v="118"/>
    <n v="2"/>
    <n v="0.02"/>
    <n v="0.08"/>
    <n v="9.44"/>
    <n v="0.85000000000000009"/>
    <n v="9.7152941176470566"/>
    <n v="6715.9999999999991"/>
    <n v="65247.915294117622"/>
    <n v="6.1915854528167341E-3"/>
    <n v="7.7828229141906347"/>
    <n v="6.9648229141906342"/>
    <n v="7"/>
  </r>
  <r>
    <s v="教培"/>
    <s v="素质教育"/>
    <x v="18"/>
    <x v="3"/>
    <s v="C职业培训"/>
    <x v="3"/>
    <x v="279"/>
    <x v="0"/>
    <n v="732"/>
    <n v="1"/>
    <n v="0.59099999999999997"/>
    <n v="0"/>
    <n v="77"/>
    <n v="1"/>
    <n v="0.01"/>
    <n v="0.08"/>
    <n v="6.16"/>
    <n v="0.85000000000000009"/>
    <n v="6.551764705882352"/>
    <n v="6715.9999999999991"/>
    <n v="44001.651764705872"/>
    <n v="6.1915854528167341E-3"/>
    <n v="4.5322405514618493"/>
    <n v="4.1232405514618495"/>
    <n v="4"/>
  </r>
  <r>
    <s v="教培"/>
    <s v="素质教育"/>
    <x v="18"/>
    <x v="3"/>
    <s v="C职业培训"/>
    <x v="25"/>
    <x v="280"/>
    <x v="1"/>
    <n v="6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3.7149512716900403E-2"/>
    <n v="3.7149512716900403E-2"/>
    <n v="0"/>
  </r>
  <r>
    <s v="教培"/>
    <s v="素质教育"/>
    <x v="18"/>
    <x v="3"/>
    <s v="C职业培训"/>
    <x v="4"/>
    <x v="281"/>
    <x v="1"/>
    <n v="301"/>
    <n v="1"/>
    <n v="0.59099999999999997"/>
    <n v="0"/>
    <n v="21"/>
    <n v="1"/>
    <n v="0.05"/>
    <n v="0.08"/>
    <n v="1.68"/>
    <n v="0.85000000000000009"/>
    <n v="1.2811764705882351"/>
    <n v="6715.9999999999991"/>
    <n v="8604.3811764705861"/>
    <n v="6.1915854528167341E-3"/>
    <n v="1.8636672212978369"/>
    <n v="1.4546672212978369"/>
    <n v="0"/>
  </r>
  <r>
    <s v="教培"/>
    <s v="素质教育"/>
    <x v="18"/>
    <x v="3"/>
    <s v="C职业培训"/>
    <x v="5"/>
    <x v="282"/>
    <x v="0"/>
    <n v="180"/>
    <n v="0"/>
    <n v="0.59099999999999997"/>
    <n v="0"/>
    <n v="30"/>
    <n v="0"/>
    <n v="0"/>
    <n v="0.08"/>
    <n v="2.4"/>
    <n v="0.85000000000000009"/>
    <n v="2.8235294117647056"/>
    <n v="6715.9999999999991"/>
    <n v="18962.823529411762"/>
    <n v="6.1915854528167341E-3"/>
    <n v="1.1144853815070122"/>
    <n v="1.1144853815070122"/>
    <n v="1"/>
  </r>
  <r>
    <s v="教培"/>
    <s v="素质教育"/>
    <x v="18"/>
    <x v="3"/>
    <s v="C职业培训"/>
    <x v="10"/>
    <x v="283"/>
    <x v="0"/>
    <n v="771"/>
    <n v="3"/>
    <n v="0.59099999999999997"/>
    <n v="0"/>
    <n v="62"/>
    <n v="3"/>
    <n v="0.05"/>
    <n v="0.08"/>
    <n v="4.96"/>
    <n v="0.85000000000000009"/>
    <n v="3.7494117647058824"/>
    <n v="6715.9999999999991"/>
    <n v="25181.049411764703"/>
    <n v="6.1915854528167341E-3"/>
    <n v="4.7737123841217022"/>
    <n v="3.5467123841217019"/>
    <n v="0"/>
  </r>
  <r>
    <s v="教培"/>
    <s v="素质教育"/>
    <x v="18"/>
    <x v="3"/>
    <s v="C职业培训"/>
    <x v="3"/>
    <x v="284"/>
    <x v="0"/>
    <n v="854"/>
    <n v="2"/>
    <n v="0.59099999999999997"/>
    <n v="0"/>
    <n v="55"/>
    <n v="2"/>
    <n v="0.04"/>
    <n v="0.08"/>
    <n v="4.4000000000000004"/>
    <n v="0.85000000000000009"/>
    <n v="3.7858823529411767"/>
    <n v="6715.9999999999991"/>
    <n v="25425.985882352939"/>
    <n v="6.1915854528167341E-3"/>
    <n v="5.287613976705491"/>
    <n v="4.4696139767054905"/>
    <n v="5"/>
  </r>
  <r>
    <s v="教培"/>
    <s v="素质教育"/>
    <x v="18"/>
    <x v="3"/>
    <s v="C职业培训"/>
    <x v="6"/>
    <x v="285"/>
    <x v="0"/>
    <n v="573"/>
    <n v="6"/>
    <n v="0.59099999999999997"/>
    <n v="0.01"/>
    <n v="39"/>
    <n v="6"/>
    <n v="0.15"/>
    <n v="0.08"/>
    <n v="6"/>
    <n v="0.85000000000000009"/>
    <n v="2.8870588235294115"/>
    <n v="6715.9999999999991"/>
    <n v="19389.487058823524"/>
    <n v="6.1915854528167341E-3"/>
    <n v="3.5477784644639887"/>
    <n v="3.5459999999999998"/>
    <n v="2"/>
  </r>
  <r>
    <s v="教培"/>
    <s v="素质教育"/>
    <x v="18"/>
    <x v="3"/>
    <s v="C职业培训"/>
    <x v="6"/>
    <x v="286"/>
    <x v="0"/>
    <n v="338"/>
    <n v="3"/>
    <n v="0.59099999999999997"/>
    <n v="0.01"/>
    <n v="28"/>
    <n v="3"/>
    <n v="0.11"/>
    <n v="0.08"/>
    <n v="3"/>
    <n v="0.85000000000000009"/>
    <n v="1.4435294117647057"/>
    <n v="6715.9999999999991"/>
    <n v="9694.7435294117622"/>
    <n v="6.1915854528167341E-3"/>
    <n v="2.0927558830520563"/>
    <n v="1.7729999999999999"/>
    <n v="1"/>
  </r>
  <r>
    <s v="教培"/>
    <s v="素质教育"/>
    <x v="18"/>
    <x v="3"/>
    <s v="C职业培训"/>
    <x v="9"/>
    <x v="287"/>
    <x v="0"/>
    <n v="621"/>
    <n v="1"/>
    <n v="0.59099999999999997"/>
    <n v="0"/>
    <n v="45"/>
    <n v="1"/>
    <n v="0.02"/>
    <n v="0.08"/>
    <n v="3.6"/>
    <n v="0.85000000000000009"/>
    <n v="3.54"/>
    <n v="6715.9999999999991"/>
    <n v="23774.639999999996"/>
    <n v="6.1915854528167341E-3"/>
    <n v="3.8449745661991916"/>
    <n v="3.4359745661991914"/>
    <n v="7"/>
  </r>
  <r>
    <s v="教培"/>
    <s v="素质教育"/>
    <x v="18"/>
    <x v="3"/>
    <s v="C职业培训"/>
    <x v="14"/>
    <x v="288"/>
    <x v="1"/>
    <n v="1498"/>
    <n v="6"/>
    <n v="0.59099999999999997"/>
    <n v="0"/>
    <n v="176"/>
    <n v="5"/>
    <n v="0.03"/>
    <n v="0.08"/>
    <n v="14.08"/>
    <n v="0.85000000000000009"/>
    <n v="13.088235294117645"/>
    <n v="6715.9999999999991"/>
    <n v="87900.588235294097"/>
    <n v="6.1915854528167341E-3"/>
    <n v="9.2749950083194683"/>
    <n v="6.8209950083194677"/>
    <n v="7"/>
  </r>
  <r>
    <s v="教培"/>
    <s v="素质教育"/>
    <x v="18"/>
    <x v="3"/>
    <s v="C职业培训"/>
    <x v="8"/>
    <x v="289"/>
    <x v="0"/>
    <n v="275"/>
    <n v="4"/>
    <n v="0.59099999999999997"/>
    <n v="0.01"/>
    <n v="18"/>
    <n v="4"/>
    <n v="0.22"/>
    <n v="0.08"/>
    <n v="4"/>
    <n v="0.85000000000000009"/>
    <n v="1.924705882352941"/>
    <n v="6715.9999999999991"/>
    <n v="12926.324705882351"/>
    <n v="6.1915854528167341E-3"/>
    <n v="1.702685999524602"/>
    <n v="2.3639999999999999"/>
    <n v="0"/>
  </r>
  <r>
    <s v="教培"/>
    <s v="素质教育"/>
    <x v="18"/>
    <x v="3"/>
    <s v="C职业培训"/>
    <x v="13"/>
    <x v="290"/>
    <x v="1"/>
    <n v="438"/>
    <n v="2"/>
    <n v="0.59099999999999997"/>
    <n v="0"/>
    <n v="60"/>
    <n v="2"/>
    <n v="0.03"/>
    <n v="0.08"/>
    <n v="4.8"/>
    <n v="0.85000000000000009"/>
    <n v="4.2564705882352936"/>
    <n v="6715.9999999999991"/>
    <n v="28586.456470588229"/>
    <n v="6.1915854528167341E-3"/>
    <n v="2.7119144283337295"/>
    <n v="1.8939144283337295"/>
    <n v="5"/>
  </r>
  <r>
    <s v="教培"/>
    <s v="素质教育"/>
    <x v="18"/>
    <x v="3"/>
    <s v="C职业培训"/>
    <x v="13"/>
    <x v="291"/>
    <x v="1"/>
    <n v="436"/>
    <n v="3"/>
    <n v="0.59099999999999997"/>
    <n v="0.01"/>
    <n v="39"/>
    <n v="3"/>
    <n v="0.08"/>
    <n v="0.08"/>
    <n v="3.12"/>
    <n v="0.85000000000000009"/>
    <n v="1.5847058823529412"/>
    <n v="6715.9999999999991"/>
    <n v="10642.884705882352"/>
    <n v="6.1915854528167341E-3"/>
    <n v="2.6995312574280961"/>
    <n v="1.7729999999999999"/>
    <n v="2"/>
  </r>
  <r>
    <s v="教培"/>
    <s v="素质教育"/>
    <x v="18"/>
    <x v="3"/>
    <s v="C职业培训"/>
    <x v="10"/>
    <x v="292"/>
    <x v="0"/>
    <n v="512"/>
    <n v="5"/>
    <n v="0.59099999999999997"/>
    <n v="0.01"/>
    <n v="48"/>
    <n v="5"/>
    <n v="0.1"/>
    <n v="0.08"/>
    <n v="5"/>
    <n v="0.85000000000000009"/>
    <n v="2.4058823529411759"/>
    <n v="6715.9999999999991"/>
    <n v="16157.905882352936"/>
    <n v="6.1915854528167341E-3"/>
    <n v="3.1700917518421678"/>
    <n v="2.9550000000000001"/>
    <n v="8"/>
  </r>
  <r>
    <s v="教培"/>
    <s v="素质教育"/>
    <x v="18"/>
    <x v="3"/>
    <s v="C职业培训"/>
    <x v="26"/>
    <x v="293"/>
    <x v="1"/>
    <n v="825"/>
    <n v="6"/>
    <n v="0.59099999999999997"/>
    <n v="0.01"/>
    <n v="124"/>
    <n v="6"/>
    <n v="0.05"/>
    <n v="0.08"/>
    <n v="9.92"/>
    <n v="0.85000000000000009"/>
    <n v="7.4988235294117649"/>
    <n v="6715.9999999999991"/>
    <n v="50362.098823529406"/>
    <n v="6.1915854528167341E-3"/>
    <n v="5.1080579985738055"/>
    <n v="3.5459999999999998"/>
    <n v="3"/>
  </r>
  <r>
    <s v="教培"/>
    <s v="素质教育"/>
    <x v="18"/>
    <x v="3"/>
    <s v="C职业培训"/>
    <x v="18"/>
    <x v="294"/>
    <x v="0"/>
    <n v="820"/>
    <n v="4"/>
    <n v="0.59099999999999997"/>
    <n v="0"/>
    <n v="80"/>
    <n v="4"/>
    <n v="0.05"/>
    <n v="0.08"/>
    <n v="6.4"/>
    <n v="0.85000000000000009"/>
    <n v="4.7482352941176469"/>
    <n v="6715.9999999999991"/>
    <n v="31889.148235294113"/>
    <n v="6.1915854528167341E-3"/>
    <n v="5.0771000713097223"/>
    <n v="3.4411000713097222"/>
    <n v="9"/>
  </r>
  <r>
    <s v="教培"/>
    <s v="素质教育"/>
    <x v="18"/>
    <x v="3"/>
    <s v="C职业培训"/>
    <x v="5"/>
    <x v="295"/>
    <x v="0"/>
    <n v="527"/>
    <n v="3"/>
    <n v="0.59099999999999997"/>
    <n v="0.01"/>
    <n v="35"/>
    <n v="2"/>
    <n v="0.06"/>
    <n v="0.08"/>
    <n v="2.8000000000000003"/>
    <n v="0.85000000000000009"/>
    <n v="1.9035294117647061"/>
    <n v="6715.9999999999991"/>
    <n v="12784.103529411765"/>
    <n v="6.1915854528167341E-3"/>
    <n v="3.2629655336344188"/>
    <n v="2.0359655336344185"/>
    <n v="8"/>
  </r>
  <r>
    <s v="教培"/>
    <s v="素质教育"/>
    <x v="18"/>
    <x v="3"/>
    <s v="C职业培训"/>
    <x v="6"/>
    <x v="296"/>
    <x v="0"/>
    <n v="876"/>
    <n v="7"/>
    <n v="0.59099999999999997"/>
    <n v="0.01"/>
    <n v="91"/>
    <n v="7"/>
    <n v="0.08"/>
    <n v="0.08"/>
    <n v="7.28"/>
    <n v="0.85000000000000009"/>
    <n v="3.69764705882353"/>
    <n v="6715.9999999999991"/>
    <n v="24833.397647058824"/>
    <n v="6.1915854528167341E-3"/>
    <n v="5.4238288566674591"/>
    <n v="4.1369999999999996"/>
    <n v="14"/>
  </r>
  <r>
    <s v="教培"/>
    <s v="素质教育"/>
    <x v="18"/>
    <x v="3"/>
    <s v="C职业培训"/>
    <x v="12"/>
    <x v="297"/>
    <x v="0"/>
    <n v="145"/>
    <n v="0"/>
    <n v="0.59099999999999997"/>
    <n v="0"/>
    <n v="10"/>
    <n v="0"/>
    <n v="0"/>
    <n v="0.08"/>
    <n v="0.8"/>
    <n v="0.85000000000000009"/>
    <n v="0.94117647058823528"/>
    <n v="6715.9999999999991"/>
    <n v="6320.9411764705874"/>
    <n v="6.1915854528167341E-3"/>
    <n v="0.89777989065842645"/>
    <n v="0.89777989065842645"/>
    <n v="1"/>
  </r>
  <r>
    <s v="教培"/>
    <s v="素质教育"/>
    <x v="18"/>
    <x v="3"/>
    <s v="C职业培训"/>
    <x v="31"/>
    <x v="298"/>
    <x v="1"/>
    <n v="409"/>
    <n v="6"/>
    <n v="0.59099999999999997"/>
    <n v="0.01"/>
    <n v="76"/>
    <n v="5"/>
    <n v="7.0000000000000007E-2"/>
    <n v="0.08"/>
    <n v="6.08"/>
    <n v="0.85000000000000009"/>
    <n v="3.6764705882352939"/>
    <n v="6715.9999999999991"/>
    <n v="24691.176470588231"/>
    <n v="6.1915854528167341E-3"/>
    <n v="2.5323584502020444"/>
    <n v="3.5459999999999998"/>
    <n v="3"/>
  </r>
  <r>
    <s v="教培"/>
    <s v="素质教育"/>
    <x v="18"/>
    <x v="3"/>
    <s v="C职业培训"/>
    <x v="16"/>
    <x v="299"/>
    <x v="1"/>
    <n v="885"/>
    <n v="1"/>
    <n v="0.59099999999999997"/>
    <n v="0"/>
    <n v="89"/>
    <n v="1"/>
    <n v="0.01"/>
    <n v="0.08"/>
    <n v="7.12"/>
    <n v="0.85000000000000009"/>
    <n v="7.6811764705882348"/>
    <n v="6715.9999999999991"/>
    <n v="51586.781176470577"/>
    <n v="6.1915854528167341E-3"/>
    <n v="5.4795531257428101"/>
    <n v="5.0705531257428103"/>
    <n v="1"/>
  </r>
  <r>
    <s v="教培"/>
    <s v="素质教育"/>
    <x v="18"/>
    <x v="3"/>
    <s v="C职业培训"/>
    <x v="7"/>
    <x v="300"/>
    <x v="0"/>
    <n v="593"/>
    <n v="2"/>
    <n v="0.59099999999999997"/>
    <n v="0"/>
    <n v="46"/>
    <n v="2"/>
    <n v="0.04"/>
    <n v="0.08"/>
    <n v="3.68"/>
    <n v="0.85000000000000009"/>
    <n v="2.9388235294117648"/>
    <n v="6715.9999999999991"/>
    <n v="19737.138823529411"/>
    <n v="6.1915854528167341E-3"/>
    <n v="3.6716101735203233"/>
    <n v="2.8536101735203232"/>
    <n v="6"/>
  </r>
  <r>
    <s v="教培"/>
    <s v="素质教育"/>
    <x v="18"/>
    <x v="3"/>
    <s v="C职业培训"/>
    <x v="27"/>
    <x v="301"/>
    <x v="1"/>
    <n v="1758"/>
    <n v="18"/>
    <n v="0.59099999999999997"/>
    <n v="0.01"/>
    <n v="222"/>
    <n v="17"/>
    <n v="0.08"/>
    <n v="0.08"/>
    <n v="17.760000000000002"/>
    <n v="0.85000000000000009"/>
    <n v="9.0741176470588254"/>
    <n v="6715.9999999999991"/>
    <n v="60941.774117647066"/>
    <n v="6.1915854528167341E-3"/>
    <n v="10.884807226051819"/>
    <n v="10.638"/>
    <n v="50"/>
  </r>
  <r>
    <s v="教培"/>
    <s v="素质教育"/>
    <x v="18"/>
    <x v="3"/>
    <s v="C职业培训"/>
    <x v="7"/>
    <x v="302"/>
    <x v="0"/>
    <n v="235"/>
    <n v="2"/>
    <n v="0.59099999999999997"/>
    <n v="0.01"/>
    <n v="14"/>
    <n v="2"/>
    <n v="0.14000000000000001"/>
    <n v="0.08"/>
    <n v="2"/>
    <n v="0.85000000000000009"/>
    <n v="0.96235294117647052"/>
    <n v="6715.9999999999991"/>
    <n v="6463.1623529411754"/>
    <n v="6.1915854528167341E-3"/>
    <n v="1.4550225814119324"/>
    <n v="1.1819999999999999"/>
    <n v="0"/>
  </r>
  <r>
    <s v="教培"/>
    <s v="素质教育"/>
    <x v="18"/>
    <x v="3"/>
    <s v="C职业培训"/>
    <x v="4"/>
    <x v="303"/>
    <x v="1"/>
    <n v="213"/>
    <n v="1"/>
    <n v="0.59099999999999997"/>
    <n v="0"/>
    <n v="28"/>
    <n v="1"/>
    <n v="0.04"/>
    <n v="0.08"/>
    <n v="2.2400000000000002"/>
    <n v="0.85000000000000009"/>
    <n v="1.9400000000000002"/>
    <n v="6715.9999999999991"/>
    <n v="13029.039999999999"/>
    <n v="6.1915854528167341E-3"/>
    <n v="1.3188077014499644"/>
    <n v="0.90980770144996437"/>
    <n v="0"/>
  </r>
  <r>
    <s v="教培"/>
    <s v="素质教育"/>
    <x v="18"/>
    <x v="3"/>
    <s v="C职业培训"/>
    <x v="8"/>
    <x v="304"/>
    <x v="0"/>
    <n v="1548"/>
    <n v="8"/>
    <n v="0.59099999999999997"/>
    <n v="0.01"/>
    <n v="137"/>
    <n v="7"/>
    <n v="0.05"/>
    <n v="0.08"/>
    <n v="10.96"/>
    <n v="0.85000000000000009"/>
    <n v="8.027058823529412"/>
    <n v="6715.9999999999991"/>
    <n v="53909.727058823526"/>
    <n v="6.1915854528167341E-3"/>
    <n v="9.5845742809603038"/>
    <n v="6.3125742809603036"/>
    <n v="14"/>
  </r>
  <r>
    <s v="教培"/>
    <s v="素质教育"/>
    <x v="18"/>
    <x v="3"/>
    <s v="C职业培训"/>
    <x v="24"/>
    <x v="305"/>
    <x v="1"/>
    <n v="678"/>
    <n v="3"/>
    <n v="0.59099999999999997"/>
    <n v="0"/>
    <n v="96"/>
    <n v="3"/>
    <n v="0.03"/>
    <n v="0.08"/>
    <n v="7.68"/>
    <n v="0.85000000000000009"/>
    <n v="6.9494117647058813"/>
    <n v="6715.9999999999991"/>
    <n v="46672.249411764693"/>
    <n v="6.1915854528167341E-3"/>
    <n v="4.197894937009746"/>
    <n v="2.9708949370097457"/>
    <n v="3"/>
  </r>
  <r>
    <s v="教培"/>
    <s v="素质教育"/>
    <x v="18"/>
    <x v="3"/>
    <s v="C职业培训"/>
    <x v="29"/>
    <x v="306"/>
    <x v="1"/>
    <n v="101"/>
    <n v="1"/>
    <n v="0.59099999999999997"/>
    <n v="0.01"/>
    <n v="11"/>
    <n v="1"/>
    <n v="0.09"/>
    <n v="0.08"/>
    <n v="1"/>
    <n v="0.85000000000000009"/>
    <n v="0.48117647058823526"/>
    <n v="6715.9999999999991"/>
    <n v="3231.5811764705877"/>
    <n v="6.1915854528167341E-3"/>
    <n v="0.62535013073449019"/>
    <n v="0.59099999999999997"/>
    <n v="0"/>
  </r>
  <r>
    <s v="教培"/>
    <s v="素质教育"/>
    <x v="18"/>
    <x v="3"/>
    <s v="C职业培训"/>
    <x v="13"/>
    <x v="307"/>
    <x v="1"/>
    <n v="281"/>
    <n v="2"/>
    <n v="0.59099999999999997"/>
    <n v="0.01"/>
    <n v="33"/>
    <n v="2"/>
    <n v="0.06"/>
    <n v="0.08"/>
    <n v="2.64"/>
    <n v="0.85000000000000009"/>
    <n v="1.7152941176470589"/>
    <n v="6715.9999999999991"/>
    <n v="11519.915294117645"/>
    <n v="6.1915854528167341E-3"/>
    <n v="1.7398355122415023"/>
    <n v="1.1819999999999999"/>
    <n v="1"/>
  </r>
  <r>
    <s v="教培"/>
    <s v="素质教育"/>
    <x v="18"/>
    <x v="3"/>
    <s v="C职业培训"/>
    <x v="4"/>
    <x v="308"/>
    <x v="1"/>
    <n v="421"/>
    <n v="3"/>
    <n v="0.59099999999999997"/>
    <n v="0.01"/>
    <n v="39"/>
    <n v="3"/>
    <n v="0.08"/>
    <n v="0.08"/>
    <n v="3.12"/>
    <n v="0.85000000000000009"/>
    <n v="1.5847058823529412"/>
    <n v="6715.9999999999991"/>
    <n v="10642.884705882352"/>
    <n v="6.1915854528167341E-3"/>
    <n v="2.6066574756358452"/>
    <n v="1.7729999999999999"/>
    <n v="4"/>
  </r>
  <r>
    <s v="教培"/>
    <s v="素质教育"/>
    <x v="18"/>
    <x v="3"/>
    <s v="C职业培训"/>
    <x v="23"/>
    <x v="309"/>
    <x v="1"/>
    <n v="935"/>
    <n v="5"/>
    <n v="0.59099999999999997"/>
    <n v="0.01"/>
    <n v="97"/>
    <n v="5"/>
    <n v="0.05"/>
    <n v="0.08"/>
    <n v="7.76"/>
    <n v="0.85000000000000009"/>
    <n v="5.6529411764705877"/>
    <n v="6715.9999999999991"/>
    <n v="37965.152941176464"/>
    <n v="6.1915854528167341E-3"/>
    <n v="5.7891323983836465"/>
    <n v="3.7441323983836465"/>
    <n v="11"/>
  </r>
  <r>
    <s v="教培"/>
    <s v="素质教育"/>
    <x v="18"/>
    <x v="3"/>
    <s v="C职业培训"/>
    <x v="2"/>
    <x v="310"/>
    <x v="1"/>
    <n v="948"/>
    <n v="4"/>
    <n v="0.59099999999999997"/>
    <n v="0"/>
    <n v="62"/>
    <n v="4"/>
    <n v="0.06"/>
    <n v="0.08"/>
    <n v="4.96"/>
    <n v="0.85000000000000009"/>
    <n v="3.0541176470588232"/>
    <n v="6715.9999999999991"/>
    <n v="20511.454117647052"/>
    <n v="6.1915854528167341E-3"/>
    <n v="5.8696230092702635"/>
    <n v="4.2336230092702634"/>
    <n v="0"/>
  </r>
  <r>
    <s v="教培"/>
    <s v="素质教育"/>
    <x v="18"/>
    <x v="3"/>
    <s v="C职业培训"/>
    <x v="12"/>
    <x v="311"/>
    <x v="0"/>
    <n v="45"/>
    <n v="0"/>
    <n v="0.59099999999999997"/>
    <n v="0"/>
    <n v="3"/>
    <n v="0"/>
    <n v="0"/>
    <n v="0.08"/>
    <n v="0.24"/>
    <n v="0.85000000000000009"/>
    <n v="0.28235294117647053"/>
    <n v="6715.9999999999991"/>
    <n v="1896.2823529411758"/>
    <n v="6.1915854528167341E-3"/>
    <n v="0.27862134537675304"/>
    <n v="0.27862134537675304"/>
    <n v="0"/>
  </r>
  <r>
    <s v="教培"/>
    <s v="素质教育"/>
    <x v="18"/>
    <x v="3"/>
    <s v="C职业培训"/>
    <x v="29"/>
    <x v="312"/>
    <x v="1"/>
    <n v="292"/>
    <n v="1"/>
    <n v="0.59099999999999997"/>
    <n v="0"/>
    <n v="30"/>
    <n v="1"/>
    <n v="0.03"/>
    <n v="0.08"/>
    <n v="2.4"/>
    <n v="0.85000000000000009"/>
    <n v="2.1282352941176468"/>
    <n v="6715.9999999999991"/>
    <n v="14293.228235294115"/>
    <n v="6.1915854528167341E-3"/>
    <n v="1.8079429522224864"/>
    <n v="1.3989429522224863"/>
    <n v="2"/>
  </r>
  <r>
    <s v="教培"/>
    <s v="素质教育"/>
    <x v="18"/>
    <x v="3"/>
    <s v="C职业培训"/>
    <x v="24"/>
    <x v="313"/>
    <x v="1"/>
    <n v="510"/>
    <n v="1"/>
    <n v="0.59099999999999997"/>
    <n v="0"/>
    <n v="64"/>
    <n v="1"/>
    <n v="0.02"/>
    <n v="0.08"/>
    <n v="5.12"/>
    <n v="0.85000000000000009"/>
    <n v="5.3282352941176461"/>
    <n v="6715.9999999999991"/>
    <n v="35784.428235294108"/>
    <n v="6.1915854528167341E-3"/>
    <n v="3.1577085809365344"/>
    <n v="2.7487085809365341"/>
    <n v="0"/>
  </r>
  <r>
    <s v="教培"/>
    <s v="素质教育"/>
    <x v="18"/>
    <x v="3"/>
    <s v="C职业培训"/>
    <x v="4"/>
    <x v="314"/>
    <x v="1"/>
    <n v="311"/>
    <n v="3"/>
    <n v="0.59099999999999997"/>
    <n v="0.01"/>
    <n v="42"/>
    <n v="3"/>
    <n v="7.0000000000000007E-2"/>
    <n v="0.08"/>
    <n v="3.36"/>
    <n v="0.85000000000000009"/>
    <n v="1.8670588235294114"/>
    <n v="6715.9999999999991"/>
    <n v="12539.167058823525"/>
    <n v="6.1915854528167341E-3"/>
    <n v="1.9255830758260044"/>
    <n v="1.7729999999999999"/>
    <n v="6"/>
  </r>
  <r>
    <s v="教培"/>
    <s v="素质教育"/>
    <x v="18"/>
    <x v="3"/>
    <s v="C职业培训"/>
    <x v="27"/>
    <x v="315"/>
    <x v="1"/>
    <n v="1052"/>
    <n v="2"/>
    <n v="0.59099999999999997"/>
    <n v="0"/>
    <n v="98"/>
    <n v="2"/>
    <n v="0.02"/>
    <n v="0.08"/>
    <n v="7.84"/>
    <n v="0.85000000000000009"/>
    <n v="7.8329411764705865"/>
    <n v="6715.9999999999991"/>
    <n v="52606.032941176454"/>
    <n v="6.1915854528167341E-3"/>
    <n v="6.5135478963632041"/>
    <n v="5.6955478963632036"/>
    <n v="3"/>
  </r>
  <r>
    <s v="教培"/>
    <s v="素质教育"/>
    <x v="18"/>
    <x v="3"/>
    <s v="C职业培训"/>
    <x v="26"/>
    <x v="316"/>
    <x v="1"/>
    <n v="1249"/>
    <n v="5"/>
    <n v="0.59099999999999997"/>
    <n v="0"/>
    <n v="203"/>
    <n v="5"/>
    <n v="0.02"/>
    <n v="0.08"/>
    <n v="16.240000000000002"/>
    <n v="0.85000000000000009"/>
    <n v="15.629411764705884"/>
    <n v="6715.9999999999991"/>
    <n v="104967.1294117647"/>
    <n v="6.1915854528167341E-3"/>
    <n v="7.7332902305681008"/>
    <n v="5.6882902305681009"/>
    <n v="5"/>
  </r>
  <r>
    <s v="教培"/>
    <s v="素质教育"/>
    <x v="18"/>
    <x v="3"/>
    <s v="C职业培训"/>
    <x v="30"/>
    <x v="317"/>
    <x v="2"/>
    <n v="11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6.8107439980984077E-2"/>
    <n v="6.8107439980984077E-2"/>
    <n v="0"/>
  </r>
  <r>
    <s v="教培"/>
    <s v="素质教育"/>
    <x v="18"/>
    <x v="3"/>
    <s v="C职业培训"/>
    <x v="26"/>
    <x v="318"/>
    <x v="1"/>
    <n v="1698"/>
    <n v="11"/>
    <n v="0.59099999999999997"/>
    <n v="0.01"/>
    <n v="230"/>
    <n v="11"/>
    <n v="0.05"/>
    <n v="0.08"/>
    <n v="18.400000000000002"/>
    <n v="0.85000000000000009"/>
    <n v="13.998823529411766"/>
    <n v="6715.9999999999991"/>
    <n v="94016.098823529406"/>
    <n v="6.1915854528167341E-3"/>
    <n v="10.513312098882814"/>
    <n v="6.5009999999999994"/>
    <n v="15"/>
  </r>
  <r>
    <s v="教培"/>
    <s v="素质教育"/>
    <x v="18"/>
    <x v="3"/>
    <s v="C职业培训"/>
    <x v="18"/>
    <x v="319"/>
    <x v="0"/>
    <n v="718"/>
    <n v="4"/>
    <n v="0.59099999999999997"/>
    <n v="0.01"/>
    <n v="65"/>
    <n v="4"/>
    <n v="0.06"/>
    <n v="0.08"/>
    <n v="5.2"/>
    <n v="0.85000000000000009"/>
    <n v="3.3364705882352941"/>
    <n v="6715.9999999999991"/>
    <n v="22407.736470588232"/>
    <n v="6.1915854528167341E-3"/>
    <n v="4.4455583551224152"/>
    <n v="2.809558355122415"/>
    <n v="1"/>
  </r>
  <r>
    <s v="教培"/>
    <s v="素质教育"/>
    <x v="18"/>
    <x v="3"/>
    <s v="C职业培训"/>
    <x v="18"/>
    <x v="320"/>
    <x v="0"/>
    <n v="568"/>
    <n v="3"/>
    <n v="0.59099999999999997"/>
    <n v="0.01"/>
    <n v="55"/>
    <n v="2"/>
    <n v="0.04"/>
    <n v="0.08"/>
    <n v="4.4000000000000004"/>
    <n v="0.85000000000000009"/>
    <n v="3.7858823529411767"/>
    <n v="6715.9999999999991"/>
    <n v="25425.985882352939"/>
    <n v="6.1915854528167341E-3"/>
    <n v="3.5168205371999051"/>
    <n v="2.2898205371999047"/>
    <n v="4"/>
  </r>
  <r>
    <s v="教培"/>
    <s v="素质教育"/>
    <x v="18"/>
    <x v="3"/>
    <s v="C职业培训"/>
    <x v="24"/>
    <x v="321"/>
    <x v="1"/>
    <n v="419"/>
    <n v="1"/>
    <n v="0.59099999999999997"/>
    <n v="0"/>
    <n v="68"/>
    <n v="1"/>
    <n v="0.01"/>
    <n v="0.08"/>
    <n v="5.44"/>
    <n v="0.85000000000000009"/>
    <n v="5.7047058823529406"/>
    <n v="6715.9999999999991"/>
    <n v="38312.804705882343"/>
    <n v="6.1915854528167341E-3"/>
    <n v="2.5942743047302117"/>
    <n v="2.1852743047302114"/>
    <n v="2"/>
  </r>
  <r>
    <s v="教培"/>
    <s v="素质教育"/>
    <x v="18"/>
    <x v="3"/>
    <s v="C职业培训"/>
    <x v="6"/>
    <x v="322"/>
    <x v="0"/>
    <n v="151"/>
    <n v="2"/>
    <n v="0.59099999999999997"/>
    <n v="0.01"/>
    <n v="15"/>
    <n v="2"/>
    <n v="0.13"/>
    <n v="0.08"/>
    <n v="2"/>
    <n v="0.85000000000000009"/>
    <n v="0.96235294117647052"/>
    <n v="6715.9999999999991"/>
    <n v="6463.1623529411754"/>
    <n v="6.1915854528167341E-3"/>
    <n v="0.93492940337532682"/>
    <n v="1.1819999999999999"/>
    <n v="4"/>
  </r>
  <r>
    <s v="教培"/>
    <s v="素质教育"/>
    <x v="18"/>
    <x v="3"/>
    <s v="C职业培训"/>
    <x v="22"/>
    <x v="323"/>
    <x v="1"/>
    <n v="179"/>
    <n v="2"/>
    <n v="0.59099999999999997"/>
    <n v="0.01"/>
    <n v="21"/>
    <n v="2"/>
    <n v="0.1"/>
    <n v="0.08"/>
    <n v="2"/>
    <n v="0.85000000000000009"/>
    <n v="0.96235294117647052"/>
    <n v="6715.9999999999991"/>
    <n v="6463.1623529411754"/>
    <n v="6.1915854528167341E-3"/>
    <n v="1.1082937960541954"/>
    <n v="1.1819999999999999"/>
    <n v="0"/>
  </r>
  <r>
    <s v="教培"/>
    <s v="素质教育"/>
    <x v="18"/>
    <x v="3"/>
    <s v="C职业培训"/>
    <x v="5"/>
    <x v="324"/>
    <x v="0"/>
    <n v="2136"/>
    <n v="23"/>
    <n v="0.59099999999999997"/>
    <n v="0.01"/>
    <n v="262"/>
    <n v="23"/>
    <n v="0.09"/>
    <n v="0.08"/>
    <n v="23"/>
    <n v="0.85000000000000009"/>
    <n v="11.067058823529411"/>
    <n v="6715.9999999999991"/>
    <n v="74326.367058823511"/>
    <n v="6.1915854528167341E-3"/>
    <n v="13.225226527216543"/>
    <n v="13.593"/>
    <n v="32"/>
  </r>
  <r>
    <s v="教培"/>
    <s v="素质教育"/>
    <x v="18"/>
    <x v="3"/>
    <s v="C职业培训"/>
    <x v="22"/>
    <x v="325"/>
    <x v="1"/>
    <n v="60"/>
    <n v="1"/>
    <n v="0.59099999999999997"/>
    <n v="0.02"/>
    <n v="9"/>
    <n v="1"/>
    <n v="0.11"/>
    <n v="0.08"/>
    <n v="1"/>
    <n v="0.85000000000000009"/>
    <n v="0.48117647058823526"/>
    <n v="6715.9999999999991"/>
    <n v="3231.5811764705877"/>
    <n v="6.1915854528167341E-3"/>
    <n v="0.37149512716900407"/>
    <n v="0.59099999999999997"/>
    <n v="1"/>
  </r>
  <r>
    <s v="教培"/>
    <s v="素质教育"/>
    <x v="18"/>
    <x v="3"/>
    <s v="C职业培训"/>
    <x v="7"/>
    <x v="326"/>
    <x v="0"/>
    <n v="366"/>
    <n v="2"/>
    <n v="0.59099999999999997"/>
    <n v="0.01"/>
    <n v="31"/>
    <n v="2"/>
    <n v="0.06"/>
    <n v="0.08"/>
    <n v="2.48"/>
    <n v="0.85000000000000009"/>
    <n v="1.5270588235294116"/>
    <n v="6715.9999999999991"/>
    <n v="10255.727058823526"/>
    <n v="6.1915854528167341E-3"/>
    <n v="2.2661202757309247"/>
    <n v="1.4481202757309246"/>
    <n v="0"/>
  </r>
  <r>
    <s v="教培"/>
    <s v="素质教育"/>
    <x v="18"/>
    <x v="3"/>
    <s v="C职业培训"/>
    <x v="13"/>
    <x v="327"/>
    <x v="1"/>
    <n v="364"/>
    <n v="0"/>
    <n v="0.59099999999999997"/>
    <n v="0"/>
    <n v="22"/>
    <n v="0"/>
    <n v="0"/>
    <n v="0.08"/>
    <n v="1.76"/>
    <n v="0.85000000000000009"/>
    <n v="2.0705882352941174"/>
    <n v="6715.9999999999991"/>
    <n v="13906.07058823529"/>
    <n v="6.1915854528167341E-3"/>
    <n v="2.2537371048252912"/>
    <n v="2.2537371048252912"/>
    <n v="1"/>
  </r>
  <r>
    <s v="教培"/>
    <s v="素质教育"/>
    <x v="18"/>
    <x v="3"/>
    <s v="C职业培训"/>
    <x v="25"/>
    <x v="328"/>
    <x v="1"/>
    <n v="8"/>
    <n v="0"/>
    <n v="0.59099999999999997"/>
    <n v="0"/>
    <n v="1"/>
    <n v="0"/>
    <n v="0"/>
    <n v="0.08"/>
    <n v="0.08"/>
    <n v="0.85000000000000009"/>
    <n v="9.4117647058823528E-2"/>
    <n v="6715.9999999999991"/>
    <n v="632.09411764705874"/>
    <n v="6.1915854528167341E-3"/>
    <n v="4.9532683622533873E-2"/>
    <n v="4.9532683622533873E-2"/>
    <n v="0"/>
  </r>
  <r>
    <s v="教培"/>
    <s v="素质教育"/>
    <x v="18"/>
    <x v="3"/>
    <s v="C职业培训"/>
    <x v="27"/>
    <x v="329"/>
    <x v="1"/>
    <n v="371"/>
    <n v="1"/>
    <n v="0.59099999999999997"/>
    <n v="0"/>
    <n v="20"/>
    <n v="1"/>
    <n v="0.05"/>
    <n v="0.08"/>
    <n v="1.6"/>
    <n v="0.85000000000000009"/>
    <n v="1.1870588235294117"/>
    <n v="6715.9999999999991"/>
    <n v="7972.2870588235282"/>
    <n v="6.1915854528167341E-3"/>
    <n v="2.2970782029950083"/>
    <n v="1.8880782029950083"/>
    <n v="0"/>
  </r>
  <r>
    <s v="教培"/>
    <s v="素质教育"/>
    <x v="18"/>
    <x v="3"/>
    <s v="C职业培训"/>
    <x v="15"/>
    <x v="330"/>
    <x v="1"/>
    <n v="109"/>
    <n v="0"/>
    <n v="0.59099999999999997"/>
    <n v="0"/>
    <n v="7"/>
    <n v="0"/>
    <n v="0"/>
    <n v="0.08"/>
    <n v="0.56000000000000005"/>
    <n v="0.85000000000000009"/>
    <n v="0.6588235294117647"/>
    <n v="6715.9999999999991"/>
    <n v="4424.6588235294112"/>
    <n v="6.1915854528167341E-3"/>
    <n v="0.67488281435702402"/>
    <n v="0.67488281435702402"/>
    <n v="0"/>
  </r>
  <r>
    <s v="教培"/>
    <s v="素质教育"/>
    <x v="18"/>
    <x v="3"/>
    <s v="C职业培训"/>
    <x v="10"/>
    <x v="331"/>
    <x v="0"/>
    <n v="199"/>
    <n v="1"/>
    <n v="0.59099999999999997"/>
    <n v="0.01"/>
    <n v="23"/>
    <n v="1"/>
    <n v="0.04"/>
    <n v="0.08"/>
    <n v="1.84"/>
    <n v="0.85000000000000009"/>
    <n v="1.4694117647058824"/>
    <n v="6715.9999999999991"/>
    <n v="9868.5694117647054"/>
    <n v="6.1915854528167341E-3"/>
    <n v="1.23212550511053"/>
    <n v="0.82312550511052995"/>
    <n v="0"/>
  </r>
  <r>
    <s v="教培"/>
    <s v="素质教育"/>
    <x v="18"/>
    <x v="3"/>
    <s v="C职业培训"/>
    <x v="21"/>
    <x v="332"/>
    <x v="1"/>
    <n v="1016"/>
    <n v="11"/>
    <n v="0.59099999999999997"/>
    <n v="0.01"/>
    <n v="159"/>
    <n v="11"/>
    <n v="7.0000000000000007E-2"/>
    <n v="0.08"/>
    <n v="12.72"/>
    <n v="0.85000000000000009"/>
    <n v="7.3164705882352949"/>
    <n v="6715.9999999999991"/>
    <n v="49137.416470588236"/>
    <n v="6.1915854528167341E-3"/>
    <n v="6.2906508200618019"/>
    <n v="6.5009999999999994"/>
    <n v="1"/>
  </r>
  <r>
    <s v="教培"/>
    <s v="素质教育"/>
    <x v="18"/>
    <x v="3"/>
    <s v="C职业培训"/>
    <x v="24"/>
    <x v="333"/>
    <x v="1"/>
    <n v="228"/>
    <n v="0"/>
    <n v="0.59099999999999997"/>
    <n v="0"/>
    <n v="19"/>
    <n v="0"/>
    <n v="0"/>
    <n v="0.08"/>
    <n v="1.52"/>
    <n v="0.85000000000000009"/>
    <n v="1.7882352941176469"/>
    <n v="6715.9999999999991"/>
    <n v="12009.788235294114"/>
    <n v="6.1915854528167341E-3"/>
    <n v="1.4116814832422153"/>
    <n v="1.4116814832422153"/>
    <n v="0"/>
  </r>
  <r>
    <s v="教培"/>
    <s v="素质教育"/>
    <x v="18"/>
    <x v="3"/>
    <s v="C职业培训"/>
    <x v="13"/>
    <x v="334"/>
    <x v="1"/>
    <n v="456"/>
    <n v="2"/>
    <n v="0.59099999999999997"/>
    <n v="0"/>
    <n v="33"/>
    <n v="2"/>
    <n v="0.06"/>
    <n v="0.08"/>
    <n v="2.64"/>
    <n v="0.85000000000000009"/>
    <n v="1.7152941176470589"/>
    <n v="6715.9999999999991"/>
    <n v="11519.915294117645"/>
    <n v="6.1915854528167341E-3"/>
    <n v="2.8233629664844306"/>
    <n v="2.0053629664844306"/>
    <n v="4"/>
  </r>
  <r>
    <s v="教培"/>
    <s v="素质教育"/>
    <x v="18"/>
    <x v="3"/>
    <s v="C职业培训"/>
    <x v="2"/>
    <x v="335"/>
    <x v="1"/>
    <n v="672"/>
    <n v="5"/>
    <n v="0.59099999999999997"/>
    <n v="0.01"/>
    <n v="75"/>
    <n v="5"/>
    <n v="7.0000000000000007E-2"/>
    <n v="0.08"/>
    <n v="6"/>
    <n v="0.85000000000000009"/>
    <n v="3.5823529411764703"/>
    <n v="6715.9999999999991"/>
    <n v="24059.082352941172"/>
    <n v="6.1915854528167341E-3"/>
    <n v="4.1607454242928457"/>
    <n v="2.9550000000000001"/>
    <n v="6"/>
  </r>
  <r>
    <s v="教培"/>
    <s v="素质教育"/>
    <x v="18"/>
    <x v="3"/>
    <s v="C职业培训"/>
    <x v="29"/>
    <x v="336"/>
    <x v="1"/>
    <n v="2322"/>
    <n v="25"/>
    <n v="0.59099999999999997"/>
    <n v="0.01"/>
    <n v="403"/>
    <n v="24"/>
    <n v="0.06"/>
    <n v="0.08"/>
    <n v="32.24"/>
    <n v="0.85000000000000009"/>
    <n v="21.242352941176474"/>
    <n v="6715.9999999999991"/>
    <n v="142663.64235294118"/>
    <n v="6.1915854528167341E-3"/>
    <n v="14.376861421440456"/>
    <n v="14.774999999999999"/>
    <n v="26"/>
  </r>
  <r>
    <s v="教培"/>
    <s v="素质教育"/>
    <x v="18"/>
    <x v="3"/>
    <s v="C职业培训"/>
    <x v="23"/>
    <x v="337"/>
    <x v="1"/>
    <n v="464"/>
    <n v="2"/>
    <n v="0.59099999999999997"/>
    <n v="0"/>
    <n v="46"/>
    <n v="2"/>
    <n v="0.04"/>
    <n v="0.08"/>
    <n v="3.68"/>
    <n v="0.85000000000000009"/>
    <n v="2.9388235294117648"/>
    <n v="6715.9999999999991"/>
    <n v="19737.138823529411"/>
    <n v="6.1915854528167341E-3"/>
    <n v="2.8728956501069645"/>
    <n v="2.0548956501069644"/>
    <n v="4"/>
  </r>
  <r>
    <s v="教培"/>
    <s v="素质教育"/>
    <x v="18"/>
    <x v="3"/>
    <s v="C职业培训"/>
    <x v="13"/>
    <x v="338"/>
    <x v="1"/>
    <n v="323"/>
    <n v="1"/>
    <n v="0.59099999999999997"/>
    <n v="0"/>
    <n v="18"/>
    <n v="1"/>
    <n v="0.06"/>
    <n v="0.08"/>
    <n v="1.44"/>
    <n v="0.85000000000000009"/>
    <n v="0.99882352941176455"/>
    <n v="6715.9999999999991"/>
    <n v="6708.0988235294099"/>
    <n v="6.1915854528167341E-3"/>
    <n v="1.9998821012598051"/>
    <n v="1.5908821012598051"/>
    <n v="2"/>
  </r>
  <r>
    <s v="教培"/>
    <s v="素质教育"/>
    <x v="18"/>
    <x v="3"/>
    <s v="C职业培训"/>
    <x v="10"/>
    <x v="339"/>
    <x v="0"/>
    <n v="1036"/>
    <n v="3"/>
    <n v="0.59099999999999997"/>
    <n v="0"/>
    <n v="86"/>
    <n v="3"/>
    <n v="0.03"/>
    <n v="0.08"/>
    <n v="6.88"/>
    <n v="0.85000000000000009"/>
    <n v="6.0082352941176467"/>
    <n v="6715.9999999999991"/>
    <n v="40351.308235294113"/>
    <n v="6.1915854528167341E-3"/>
    <n v="6.4144825291181364"/>
    <n v="5.1874825291181361"/>
    <n v="5"/>
  </r>
  <r>
    <s v="教培"/>
    <s v="素质教育"/>
    <x v="18"/>
    <x v="3"/>
    <s v="C职业培训"/>
    <x v="7"/>
    <x v="340"/>
    <x v="0"/>
    <n v="164"/>
    <n v="0"/>
    <n v="0.59099999999999997"/>
    <n v="0"/>
    <n v="17"/>
    <n v="0"/>
    <n v="0"/>
    <n v="0.08"/>
    <n v="1.36"/>
    <n v="0.85000000000000009"/>
    <n v="1.5999999999999999"/>
    <n v="6715.9999999999991"/>
    <n v="10745.599999999999"/>
    <n v="6.1915854528167341E-3"/>
    <n v="1.0154200142619443"/>
    <n v="1.0154200142619443"/>
    <n v="0"/>
  </r>
  <r>
    <s v="教培"/>
    <s v="素质教育"/>
    <x v="18"/>
    <x v="3"/>
    <s v="C职业培训"/>
    <x v="3"/>
    <x v="341"/>
    <x v="0"/>
    <n v="526"/>
    <n v="1"/>
    <n v="0.59099999999999997"/>
    <n v="0"/>
    <n v="29"/>
    <n v="1"/>
    <n v="0.03"/>
    <n v="0.08"/>
    <n v="2.3199999999999998"/>
    <n v="0.85000000000000009"/>
    <n v="2.0341176470588231"/>
    <n v="6715.9999999999991"/>
    <n v="13661.134117647054"/>
    <n v="6.1915854528167341E-3"/>
    <n v="3.256773948181602"/>
    <n v="2.8477739481816018"/>
    <n v="8"/>
  </r>
  <r>
    <s v="教培"/>
    <s v="素质教育"/>
    <x v="18"/>
    <x v="3"/>
    <s v="C职业培训"/>
    <x v="23"/>
    <x v="342"/>
    <x v="1"/>
    <n v="168"/>
    <n v="2"/>
    <n v="0.59099999999999997"/>
    <n v="0.01"/>
    <n v="18"/>
    <n v="2"/>
    <n v="0.11"/>
    <n v="0.08"/>
    <n v="2"/>
    <n v="0.85000000000000009"/>
    <n v="0.96235294117647052"/>
    <n v="6715.9999999999991"/>
    <n v="6463.1623529411754"/>
    <n v="6.1915854528167341E-3"/>
    <n v="1.0401863560732114"/>
    <n v="1.1819999999999999"/>
    <n v="7"/>
  </r>
  <r>
    <s v="教培"/>
    <s v="素质教育"/>
    <x v="18"/>
    <x v="3"/>
    <s v="C职业培训"/>
    <x v="25"/>
    <x v="343"/>
    <x v="1"/>
    <n v="164"/>
    <n v="0"/>
    <n v="0.59099999999999997"/>
    <n v="0"/>
    <n v="19"/>
    <n v="0"/>
    <n v="0"/>
    <n v="0.08"/>
    <n v="1.52"/>
    <n v="0.85000000000000009"/>
    <n v="1.7882352941176469"/>
    <n v="6715.9999999999991"/>
    <n v="12009.788235294114"/>
    <n v="6.1915854528167341E-3"/>
    <n v="1.0154200142619443"/>
    <n v="1.0154200142619443"/>
    <n v="0"/>
  </r>
  <r>
    <s v="教培"/>
    <s v="素质教育"/>
    <x v="18"/>
    <x v="3"/>
    <s v="C职业培训"/>
    <x v="25"/>
    <x v="344"/>
    <x v="1"/>
    <n v="39"/>
    <n v="0"/>
    <n v="0.59099999999999997"/>
    <n v="0"/>
    <n v="2"/>
    <n v="0"/>
    <n v="0"/>
    <n v="0.08"/>
    <n v="0.16"/>
    <n v="0.85000000000000009"/>
    <n v="0.18823529411764706"/>
    <n v="6715.9999999999991"/>
    <n v="1264.1882352941175"/>
    <n v="6.1915854528167341E-3"/>
    <n v="0.24147183265985264"/>
    <n v="0.24147183265985264"/>
    <n v="0"/>
  </r>
  <r>
    <s v="教培"/>
    <s v="素质教育"/>
    <x v="18"/>
    <x v="3"/>
    <s v="C职业培训"/>
    <x v="4"/>
    <x v="345"/>
    <x v="1"/>
    <n v="74"/>
    <n v="1"/>
    <n v="0.59099999999999997"/>
    <n v="0.01"/>
    <n v="2"/>
    <n v="1"/>
    <n v="0.5"/>
    <n v="0.08"/>
    <n v="1"/>
    <n v="0.85000000000000009"/>
    <n v="0.48117647058823526"/>
    <n v="6715.9999999999991"/>
    <n v="3231.5811764705877"/>
    <n v="6.1915854528167341E-3"/>
    <n v="0.45817732350843832"/>
    <n v="0.59099999999999997"/>
    <n v="0"/>
  </r>
  <r>
    <s v="教培"/>
    <s v="素质教育"/>
    <x v="18"/>
    <x v="3"/>
    <s v="C职业培训"/>
    <x v="24"/>
    <x v="346"/>
    <x v="1"/>
    <n v="65"/>
    <n v="0"/>
    <n v="0.59099999999999997"/>
    <n v="0"/>
    <n v="7"/>
    <n v="0"/>
    <n v="0"/>
    <n v="0.08"/>
    <n v="0.56000000000000005"/>
    <n v="0.85000000000000009"/>
    <n v="0.6588235294117647"/>
    <n v="6715.9999999999991"/>
    <n v="4424.6588235294112"/>
    <n v="6.1915854528167341E-3"/>
    <n v="0.40245305443308771"/>
    <n v="0.40245305443308771"/>
    <n v="0"/>
  </r>
  <r>
    <s v="教培"/>
    <s v="素质教育"/>
    <x v="18"/>
    <x v="3"/>
    <s v="C职业培训"/>
    <x v="25"/>
    <x v="347"/>
    <x v="1"/>
    <n v="50"/>
    <n v="0"/>
    <n v="0.59099999999999997"/>
    <n v="0"/>
    <n v="10"/>
    <n v="0"/>
    <n v="0"/>
    <n v="0.08"/>
    <n v="0.8"/>
    <n v="0.85000000000000009"/>
    <n v="0.94117647058823528"/>
    <n v="6715.9999999999991"/>
    <n v="6320.9411764705874"/>
    <n v="6.1915854528167341E-3"/>
    <n v="0.30957927264083668"/>
    <n v="0.30957927264083668"/>
    <n v="0"/>
  </r>
  <r>
    <s v="教培"/>
    <s v="素质教育"/>
    <x v="18"/>
    <x v="3"/>
    <s v="C职业培训"/>
    <x v="30"/>
    <x v="348"/>
    <x v="2"/>
    <n v="11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6.8107439980984077E-2"/>
    <n v="6.8107439980984077E-2"/>
    <n v="0"/>
  </r>
  <r>
    <s v="教培"/>
    <s v="素质教育"/>
    <x v="18"/>
    <x v="3"/>
    <s v="C职业培训"/>
    <x v="22"/>
    <x v="349"/>
    <x v="1"/>
    <n v="190"/>
    <n v="3"/>
    <n v="0.59099999999999997"/>
    <n v="0.02"/>
    <n v="6"/>
    <n v="2"/>
    <n v="0.33"/>
    <n v="0.08"/>
    <n v="2"/>
    <n v="0.85000000000000009"/>
    <n v="0.96235294117647052"/>
    <n v="6715.9999999999991"/>
    <n v="6463.1623529411754"/>
    <n v="6.1915854528167341E-3"/>
    <n v="1.1764012360351794"/>
    <n v="1.7729999999999999"/>
    <n v="0"/>
  </r>
  <r>
    <s v="教培"/>
    <s v="素质教育"/>
    <x v="18"/>
    <x v="3"/>
    <s v="C职业培训"/>
    <x v="20"/>
    <x v="350"/>
    <x v="0"/>
    <n v="105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65011647254575711"/>
    <n v="0.65011647254575711"/>
    <n v="0"/>
  </r>
  <r>
    <s v="教培"/>
    <s v="素质教育"/>
    <x v="18"/>
    <x v="3"/>
    <s v="C职业培训"/>
    <x v="6"/>
    <x v="351"/>
    <x v="0"/>
    <n v="227"/>
    <n v="2"/>
    <n v="0.59099999999999997"/>
    <n v="0.01"/>
    <n v="24"/>
    <n v="2"/>
    <n v="0.08"/>
    <n v="0.08"/>
    <n v="2"/>
    <n v="0.85000000000000009"/>
    <n v="0.96235294117647052"/>
    <n v="6715.9999999999991"/>
    <n v="6463.1623529411754"/>
    <n v="6.1915854528167341E-3"/>
    <n v="1.4054898977893986"/>
    <n v="1.1819999999999999"/>
    <n v="4"/>
  </r>
  <r>
    <s v="教培"/>
    <s v="素质教育"/>
    <x v="18"/>
    <x v="3"/>
    <s v="C职业培训"/>
    <x v="4"/>
    <x v="352"/>
    <x v="1"/>
    <n v="202"/>
    <n v="1"/>
    <n v="0.59099999999999997"/>
    <n v="0"/>
    <n v="12"/>
    <n v="1"/>
    <n v="0.08"/>
    <n v="0.08"/>
    <n v="1"/>
    <n v="0.85000000000000009"/>
    <n v="0.48117647058823526"/>
    <n v="6715.9999999999991"/>
    <n v="3231.5811764705877"/>
    <n v="6.1915854528167341E-3"/>
    <n v="1.2507002614689804"/>
    <n v="0.84170026146898036"/>
    <n v="0"/>
  </r>
  <r>
    <s v="教培"/>
    <s v="素质教育"/>
    <x v="18"/>
    <x v="3"/>
    <s v="C职业培训"/>
    <x v="13"/>
    <x v="353"/>
    <x v="1"/>
    <n v="604"/>
    <n v="3"/>
    <n v="0.59099999999999997"/>
    <n v="0"/>
    <n v="40"/>
    <n v="3"/>
    <n v="0.08"/>
    <n v="0.08"/>
    <n v="3.2"/>
    <n v="0.85000000000000009"/>
    <n v="1.6788235294117648"/>
    <n v="6715.9999999999991"/>
    <n v="11274.978823529411"/>
    <n v="6.1915854528167341E-3"/>
    <n v="3.7397176135013073"/>
    <n v="2.512717613501307"/>
    <n v="10"/>
  </r>
  <r>
    <s v="教培"/>
    <s v="素质教育"/>
    <x v="18"/>
    <x v="3"/>
    <s v="C职业培训"/>
    <x v="3"/>
    <x v="354"/>
    <x v="0"/>
    <n v="511"/>
    <n v="2"/>
    <n v="0.59099999999999997"/>
    <n v="0"/>
    <n v="24"/>
    <n v="2"/>
    <n v="0.08"/>
    <n v="0.08"/>
    <n v="2"/>
    <n v="0.85000000000000009"/>
    <n v="0.96235294117647052"/>
    <n v="6715.9999999999991"/>
    <n v="6463.1623529411754"/>
    <n v="6.1915854528167341E-3"/>
    <n v="3.1639001663893511"/>
    <n v="2.3459001663893511"/>
    <n v="4"/>
  </r>
  <r>
    <s v="教培"/>
    <s v="素质教育"/>
    <x v="18"/>
    <x v="3"/>
    <s v="C职业培训"/>
    <x v="33"/>
    <x v="355"/>
    <x v="2"/>
    <n v="3959"/>
    <n v="0"/>
    <n v="0.59099999999999997"/>
    <n v="0"/>
    <n v="52"/>
    <n v="0"/>
    <n v="0"/>
    <n v="0.08"/>
    <n v="4.16"/>
    <n v="0.85000000000000009"/>
    <n v="4.894117647058823"/>
    <n v="6715.9999999999991"/>
    <n v="32868.894117647054"/>
    <n v="6.1915854528167341E-3"/>
    <n v="24.51248680770145"/>
    <n v="24.51248680770145"/>
    <n v="0"/>
  </r>
  <r>
    <s v="教培"/>
    <s v="素质教育"/>
    <x v="18"/>
    <x v="3"/>
    <s v="C职业培训"/>
    <x v="10"/>
    <x v="356"/>
    <x v="0"/>
    <n v="411"/>
    <n v="2"/>
    <n v="0.59099999999999997"/>
    <n v="0"/>
    <n v="29"/>
    <n v="2"/>
    <n v="7.0000000000000007E-2"/>
    <n v="0.08"/>
    <n v="2.3199999999999998"/>
    <n v="0.85000000000000009"/>
    <n v="1.3388235294117645"/>
    <n v="6715.9999999999991"/>
    <n v="8991.5388235294085"/>
    <n v="6.1915854528167341E-3"/>
    <n v="2.5447416211076779"/>
    <n v="1.7267416211076778"/>
    <n v="4"/>
  </r>
  <r>
    <s v="教培"/>
    <s v="素质教育"/>
    <x v="18"/>
    <x v="3"/>
    <s v="C职业培训"/>
    <x v="16"/>
    <x v="357"/>
    <x v="1"/>
    <n v="859"/>
    <n v="3"/>
    <n v="0.59099999999999997"/>
    <n v="0"/>
    <n v="105"/>
    <n v="3"/>
    <n v="0.03"/>
    <n v="0.08"/>
    <n v="8.4"/>
    <n v="0.85000000000000009"/>
    <n v="7.7964705882352945"/>
    <n v="6715.9999999999991"/>
    <n v="52361.096470588229"/>
    <n v="6.1915854528167341E-3"/>
    <n v="5.3185719039695742"/>
    <n v="4.0915719039695739"/>
    <n v="0"/>
  </r>
  <r>
    <s v="教培"/>
    <s v="素质教育"/>
    <x v="18"/>
    <x v="3"/>
    <s v="C职业培训"/>
    <x v="19"/>
    <x v="358"/>
    <x v="1"/>
    <n v="168"/>
    <n v="1"/>
    <n v="0.59099999999999997"/>
    <n v="0.01"/>
    <n v="20"/>
    <n v="1"/>
    <n v="0.05"/>
    <n v="0.08"/>
    <n v="1.6"/>
    <n v="0.85000000000000009"/>
    <n v="1.1870588235294117"/>
    <n v="6715.9999999999991"/>
    <n v="7972.2870588235282"/>
    <n v="6.1915854528167341E-3"/>
    <n v="1.0401863560732114"/>
    <n v="0.63118635607321139"/>
    <n v="3"/>
  </r>
  <r>
    <s v="教培"/>
    <s v="素质教育"/>
    <x v="18"/>
    <x v="3"/>
    <s v="C职业培训"/>
    <x v="16"/>
    <x v="359"/>
    <x v="1"/>
    <n v="325"/>
    <n v="0"/>
    <n v="0.59099999999999997"/>
    <n v="0"/>
    <n v="48"/>
    <n v="0"/>
    <n v="0"/>
    <n v="0.08"/>
    <n v="3.84"/>
    <n v="0.85000000000000009"/>
    <n v="4.5176470588235285"/>
    <n v="6715.9999999999991"/>
    <n v="30340.517647058812"/>
    <n v="6.1915854528167341E-3"/>
    <n v="2.0122652721654384"/>
    <n v="2.0122652721654384"/>
    <n v="0"/>
  </r>
  <r>
    <s v="教培"/>
    <s v="素质教育"/>
    <x v="18"/>
    <x v="3"/>
    <s v="C职业培训"/>
    <x v="19"/>
    <x v="360"/>
    <x v="1"/>
    <n v="101"/>
    <n v="0"/>
    <n v="0.59099999999999997"/>
    <n v="0"/>
    <n v="9"/>
    <n v="0"/>
    <n v="0"/>
    <n v="0.08"/>
    <n v="0.72"/>
    <n v="0.85000000000000009"/>
    <n v="0.84705882352941164"/>
    <n v="6715.9999999999991"/>
    <n v="5688.8470588235277"/>
    <n v="6.1915854528167341E-3"/>
    <n v="0.62535013073449019"/>
    <n v="0.62535013073449019"/>
    <n v="0"/>
  </r>
  <r>
    <s v="教培"/>
    <s v="素质教育"/>
    <x v="18"/>
    <x v="3"/>
    <s v="C职业培训"/>
    <x v="8"/>
    <x v="361"/>
    <x v="0"/>
    <n v="238"/>
    <n v="0"/>
    <n v="0.59099999999999997"/>
    <n v="0"/>
    <n v="15"/>
    <n v="0"/>
    <n v="0"/>
    <n v="0.08"/>
    <n v="1.2"/>
    <n v="0.85000000000000009"/>
    <n v="1.4117647058823528"/>
    <n v="6715.9999999999991"/>
    <n v="9481.4117647058811"/>
    <n v="6.1915854528167341E-3"/>
    <n v="1.4735973377703828"/>
    <n v="1.4735973377703828"/>
    <n v="0"/>
  </r>
  <r>
    <s v="教培"/>
    <s v="素质教育"/>
    <x v="18"/>
    <x v="3"/>
    <s v="C职业培训"/>
    <x v="6"/>
    <x v="362"/>
    <x v="0"/>
    <n v="621"/>
    <n v="2"/>
    <n v="0.59099999999999997"/>
    <n v="0"/>
    <n v="51"/>
    <n v="2"/>
    <n v="0.04"/>
    <n v="0.08"/>
    <n v="4.08"/>
    <n v="0.85000000000000009"/>
    <n v="3.4094117647058821"/>
    <n v="6715.9999999999991"/>
    <n v="22897.609411764701"/>
    <n v="6.1915854528167341E-3"/>
    <n v="3.8449745661991916"/>
    <n v="3.0269745661991916"/>
    <n v="2"/>
  </r>
  <r>
    <s v="教培"/>
    <s v="素质教育"/>
    <x v="18"/>
    <x v="3"/>
    <s v="C职业培训"/>
    <x v="31"/>
    <x v="363"/>
    <x v="1"/>
    <n v="17"/>
    <n v="0"/>
    <n v="0.59099999999999997"/>
    <n v="0"/>
    <n v="0"/>
    <n v="0"/>
    <n v="0"/>
    <n v="0.08"/>
    <n v="0"/>
    <n v="0.85000000000000009"/>
    <n v="0"/>
    <n v="6715.9999999999991"/>
    <n v="0"/>
    <n v="6.1915854528167341E-3"/>
    <n v="0.10525695269788447"/>
    <n v="0.10525695269788447"/>
    <n v="0"/>
  </r>
  <r>
    <s v="教培"/>
    <s v="素质教育"/>
    <x v="18"/>
    <x v="3"/>
    <s v="C职业培训"/>
    <x v="10"/>
    <x v="364"/>
    <x v="0"/>
    <n v="254"/>
    <n v="0"/>
    <n v="0.59099999999999997"/>
    <n v="0"/>
    <n v="10"/>
    <n v="0"/>
    <n v="0"/>
    <n v="0.08"/>
    <n v="0.8"/>
    <n v="0.85000000000000009"/>
    <n v="0.94117647058823528"/>
    <n v="6715.9999999999991"/>
    <n v="6320.9411764705874"/>
    <n v="6.1915854528167341E-3"/>
    <n v="1.5726627050154505"/>
    <n v="1.5726627050154505"/>
    <n v="0"/>
  </r>
  <r>
    <s v="教培"/>
    <s v="素质教育"/>
    <x v="18"/>
    <x v="3"/>
    <s v="C职业培训"/>
    <x v="6"/>
    <x v="365"/>
    <x v="0"/>
    <n v="386"/>
    <n v="5"/>
    <n v="0.59099999999999997"/>
    <n v="0.01"/>
    <n v="33"/>
    <n v="5"/>
    <n v="0.15"/>
    <n v="0.08"/>
    <n v="5"/>
    <n v="0.85000000000000009"/>
    <n v="2.4058823529411759"/>
    <n v="6715.9999999999991"/>
    <n v="16157.905882352936"/>
    <n v="6.1915854528167341E-3"/>
    <n v="2.3899519847872592"/>
    <n v="2.9550000000000001"/>
    <n v="0"/>
  </r>
  <r>
    <s v="教培"/>
    <s v="素质教育"/>
    <x v="18"/>
    <x v="3"/>
    <s v="C职业培训"/>
    <x v="19"/>
    <x v="366"/>
    <x v="1"/>
    <n v="146"/>
    <n v="1"/>
    <n v="0.59099999999999997"/>
    <n v="0.01"/>
    <n v="7"/>
    <n v="1"/>
    <n v="0.14000000000000001"/>
    <n v="0.08"/>
    <n v="1"/>
    <n v="0.85000000000000009"/>
    <n v="0.48117647058823526"/>
    <n v="6715.9999999999991"/>
    <n v="3231.5811764705877"/>
    <n v="6.1915854528167341E-3"/>
    <n v="0.90397147611124318"/>
    <n v="0.59099999999999997"/>
    <n v="0"/>
  </r>
  <r>
    <s v="教培"/>
    <s v="素质教育"/>
    <x v="18"/>
    <x v="3"/>
    <s v="C职业培训"/>
    <x v="27"/>
    <x v="367"/>
    <x v="1"/>
    <n v="359"/>
    <n v="1"/>
    <n v="0.59099999999999997"/>
    <n v="0"/>
    <n v="24"/>
    <n v="1"/>
    <n v="0.04"/>
    <n v="0.08"/>
    <n v="1.92"/>
    <n v="0.85000000000000009"/>
    <n v="1.5635294117647056"/>
    <n v="6715.9999999999991"/>
    <n v="10500.663529411762"/>
    <n v="6.1915854528167341E-3"/>
    <n v="2.2227791775612076"/>
    <n v="1.8137791775612075"/>
    <n v="1"/>
  </r>
  <r>
    <s v="教培"/>
    <s v="素质教育"/>
    <x v="18"/>
    <x v="3"/>
    <s v="C职业培训"/>
    <x v="27"/>
    <x v="368"/>
    <x v="1"/>
    <n v="409"/>
    <n v="0"/>
    <n v="0.59099999999999997"/>
    <n v="0"/>
    <n v="26"/>
    <n v="0"/>
    <n v="0"/>
    <n v="0.08"/>
    <n v="2.08"/>
    <n v="0.85000000000000009"/>
    <n v="2.4470588235294115"/>
    <n v="6715.9999999999991"/>
    <n v="16434.447058823527"/>
    <n v="6.1915854528167341E-3"/>
    <n v="2.5323584502020444"/>
    <n v="2.5323584502020444"/>
    <n v="2"/>
  </r>
  <r>
    <s v="教培"/>
    <s v="素质教育"/>
    <x v="18"/>
    <x v="3"/>
    <s v="C职业培训"/>
    <x v="27"/>
    <x v="369"/>
    <x v="1"/>
    <n v="456"/>
    <n v="1"/>
    <n v="0.59099999999999997"/>
    <n v="0"/>
    <n v="31"/>
    <n v="1"/>
    <n v="0.03"/>
    <n v="0.08"/>
    <n v="2.48"/>
    <n v="0.85000000000000009"/>
    <n v="2.2223529411764704"/>
    <n v="6715.9999999999991"/>
    <n v="14925.322352941173"/>
    <n v="6.1915854528167341E-3"/>
    <n v="2.8233629664844306"/>
    <n v="2.4143629664844308"/>
    <n v="1"/>
  </r>
  <r>
    <s v="教培"/>
    <s v="素质教育"/>
    <x v="18"/>
    <x v="3"/>
    <s v="C职业培训"/>
    <x v="19"/>
    <x v="370"/>
    <x v="1"/>
    <n v="419"/>
    <n v="3"/>
    <n v="0.59099999999999997"/>
    <n v="0.01"/>
    <n v="61"/>
    <n v="3"/>
    <n v="0.05"/>
    <n v="0.08"/>
    <n v="4.88"/>
    <n v="0.85000000000000009"/>
    <n v="3.6552941176470588"/>
    <n v="6715.9999999999991"/>
    <n v="24548.955294117644"/>
    <n v="6.1915854528167341E-3"/>
    <n v="2.5942743047302117"/>
    <n v="1.7729999999999999"/>
    <n v="5"/>
  </r>
  <r>
    <s v="教培"/>
    <s v="素质教育"/>
    <x v="18"/>
    <x v="3"/>
    <s v="C职业培训"/>
    <x v="9"/>
    <x v="371"/>
    <x v="0"/>
    <n v="426"/>
    <n v="3"/>
    <n v="0.59099999999999997"/>
    <n v="0.01"/>
    <n v="17"/>
    <n v="3"/>
    <n v="0.18"/>
    <n v="0.08"/>
    <n v="3"/>
    <n v="0.85000000000000009"/>
    <n v="1.4435294117647057"/>
    <n v="6715.9999999999991"/>
    <n v="9694.7435294117622"/>
    <n v="6.1915854528167341E-3"/>
    <n v="2.6376154028999288"/>
    <n v="1.7729999999999999"/>
    <n v="0"/>
  </r>
  <r>
    <s v="教培"/>
    <s v="文印广告"/>
    <x v="19"/>
    <x v="0"/>
    <s v="1S文印广告"/>
    <x v="0"/>
    <x v="0"/>
    <x v="0"/>
    <n v="5254"/>
    <n v="418"/>
    <n v="0.56799999999999995"/>
    <n v="0.08"/>
    <n v="1483"/>
    <n v="371"/>
    <n v="0.25"/>
    <n v="0.45"/>
    <n v="667.35"/>
    <n v="0.85000000000000009"/>
    <n v="537.20235294117651"/>
    <n v="6205"/>
    <n v="3333340.6"/>
    <n v="9.1149172328006886E-2"/>
    <n v="478.89775141134817"/>
    <n v="298.32175141134815"/>
    <n v="571"/>
  </r>
  <r>
    <s v="教培"/>
    <s v="文印广告"/>
    <x v="19"/>
    <x v="0"/>
    <s v="1S文印广告"/>
    <x v="1"/>
    <x v="1"/>
    <x v="1"/>
    <n v="5197"/>
    <n v="448"/>
    <n v="0.56799999999999995"/>
    <n v="0.09"/>
    <n v="1700"/>
    <n v="401"/>
    <n v="0.24"/>
    <n v="0.45"/>
    <n v="765"/>
    <n v="0.85000000000000009"/>
    <n v="632.03764705882338"/>
    <n v="6205"/>
    <n v="3921793.5999999992"/>
    <n v="9.1149172328006886E-2"/>
    <n v="473.7022485886518"/>
    <n v="280.1662485886518"/>
    <n v="342"/>
  </r>
  <r>
    <s v="教培"/>
    <s v="文印广告"/>
    <x v="19"/>
    <x v="1"/>
    <s v="A文印广告"/>
    <x v="2"/>
    <x v="2"/>
    <x v="1"/>
    <n v="2697"/>
    <n v="178"/>
    <n v="0.56799999999999995"/>
    <n v="7.0000000000000007E-2"/>
    <n v="669"/>
    <n v="154"/>
    <n v="0.23"/>
    <n v="0.45"/>
    <n v="301.05"/>
    <n v="0.85000000000000009"/>
    <n v="251.26823529411766"/>
    <n v="5183"/>
    <n v="1302323.2635294117"/>
    <n v="6.3697934304097537E-2"/>
    <n v="171.79332881815105"/>
    <n v="101.10399999999998"/>
    <n v="215"/>
  </r>
  <r>
    <s v="教培"/>
    <s v="文印广告"/>
    <x v="19"/>
    <x v="1"/>
    <s v="A文印广告"/>
    <x v="3"/>
    <x v="3"/>
    <x v="0"/>
    <n v="6704"/>
    <n v="397"/>
    <n v="0.56799999999999995"/>
    <n v="0.06"/>
    <n v="1416"/>
    <n v="365"/>
    <n v="0.26"/>
    <n v="0.45"/>
    <n v="637.20000000000005"/>
    <n v="0.85000000000000009"/>
    <n v="505.74117647058824"/>
    <n v="5183"/>
    <n v="2621256.5176470587"/>
    <n v="6.3697934304097537E-2"/>
    <n v="427.03095157466987"/>
    <n v="255.52695157466985"/>
    <n v="299"/>
  </r>
  <r>
    <s v="教培"/>
    <s v="文印广告"/>
    <x v="19"/>
    <x v="1"/>
    <s v="A文印广告"/>
    <x v="4"/>
    <x v="4"/>
    <x v="1"/>
    <n v="7990"/>
    <n v="384"/>
    <n v="0.56799999999999995"/>
    <n v="0.05"/>
    <n v="1243"/>
    <n v="336"/>
    <n v="0.27"/>
    <n v="0.45"/>
    <n v="559.35"/>
    <n v="0.85000000000000009"/>
    <n v="433.53176470588238"/>
    <n v="5183"/>
    <n v="2246995.1364705884"/>
    <n v="6.3697934304097537E-2"/>
    <n v="508.9464950897393"/>
    <n v="343.05849508973927"/>
    <n v="363"/>
  </r>
  <r>
    <s v="教培"/>
    <s v="文印广告"/>
    <x v="19"/>
    <x v="1"/>
    <s v="A文印广告"/>
    <x v="5"/>
    <x v="5"/>
    <x v="0"/>
    <n v="4199"/>
    <n v="398"/>
    <n v="0.56799999999999995"/>
    <n v="0.09"/>
    <n v="1288"/>
    <n v="385"/>
    <n v="0.3"/>
    <n v="0.45"/>
    <n v="579.6"/>
    <n v="0.85000000000000009"/>
    <n v="424.61176470588242"/>
    <n v="5183"/>
    <n v="2200762.7764705885"/>
    <n v="6.3697934304097537E-2"/>
    <n v="267.46762614290554"/>
    <n v="226.06399999999999"/>
    <n v="322"/>
  </r>
  <r>
    <s v="教培"/>
    <s v="文印广告"/>
    <x v="19"/>
    <x v="1"/>
    <s v="A文印广告"/>
    <x v="6"/>
    <x v="6"/>
    <x v="0"/>
    <n v="4371"/>
    <n v="187"/>
    <n v="0.56799999999999995"/>
    <n v="0.04"/>
    <n v="953"/>
    <n v="175"/>
    <n v="0.18"/>
    <n v="0.45"/>
    <n v="428.85"/>
    <n v="0.85000000000000009"/>
    <n v="387.58823529411768"/>
    <n v="5183"/>
    <n v="2008869.823529412"/>
    <n v="6.3697934304097537E-2"/>
    <n v="278.42367084321035"/>
    <n v="197.63967084321035"/>
    <n v="225"/>
  </r>
  <r>
    <s v="教培"/>
    <s v="文印广告"/>
    <x v="19"/>
    <x v="1"/>
    <s v="A文印广告"/>
    <x v="3"/>
    <x v="7"/>
    <x v="0"/>
    <n v="6522"/>
    <n v="337"/>
    <n v="0.56799999999999995"/>
    <n v="0.05"/>
    <n v="960"/>
    <n v="310"/>
    <n v="0.32"/>
    <n v="0.45"/>
    <n v="432"/>
    <n v="0.85000000000000009"/>
    <n v="301.08235294117645"/>
    <n v="5183"/>
    <n v="1560509.8352941175"/>
    <n v="6.3697934304097537E-2"/>
    <n v="415.43792753132414"/>
    <n v="269.85392753132413"/>
    <n v="307"/>
  </r>
  <r>
    <s v="教培"/>
    <s v="文印广告"/>
    <x v="19"/>
    <x v="2"/>
    <s v="B文印广告"/>
    <x v="3"/>
    <x v="8"/>
    <x v="0"/>
    <n v="4409"/>
    <n v="112"/>
    <n v="0.56799999999999995"/>
    <n v="0.03"/>
    <n v="664"/>
    <n v="93"/>
    <n v="0.14000000000000001"/>
    <n v="0.3"/>
    <n v="199.2"/>
    <n v="0.85000000000000009"/>
    <n v="172.20705882352937"/>
    <n v="4453"/>
    <n v="766838.03294117621"/>
    <n v="4.2019704433497541E-2"/>
    <n v="185.26487684729065"/>
    <n v="136.88087684729064"/>
    <n v="99"/>
  </r>
  <r>
    <s v="教培"/>
    <s v="文印广告"/>
    <x v="19"/>
    <x v="2"/>
    <s v="B文印广告"/>
    <x v="3"/>
    <x v="9"/>
    <x v="0"/>
    <n v="3530"/>
    <n v="95"/>
    <n v="0.56799999999999995"/>
    <n v="0.03"/>
    <n v="579"/>
    <n v="85"/>
    <n v="0.15"/>
    <n v="0.3"/>
    <n v="173.7"/>
    <n v="0.85000000000000009"/>
    <n v="147.55294117647057"/>
    <n v="4453"/>
    <n v="657053.24705882347"/>
    <n v="4.2019704433497541E-2"/>
    <n v="148.32955665024633"/>
    <n v="107.28955665024633"/>
    <n v="134"/>
  </r>
  <r>
    <s v="教培"/>
    <s v="文印广告"/>
    <x v="19"/>
    <x v="2"/>
    <s v="B文印广告"/>
    <x v="7"/>
    <x v="10"/>
    <x v="0"/>
    <n v="2761"/>
    <n v="81"/>
    <n v="0.56799999999999995"/>
    <n v="0.03"/>
    <n v="455"/>
    <n v="74"/>
    <n v="0.16"/>
    <n v="0.3"/>
    <n v="136.5"/>
    <n v="0.85000000000000009"/>
    <n v="111.13882352941175"/>
    <n v="4453"/>
    <n v="494901.18117647053"/>
    <n v="4.2019704433497541E-2"/>
    <n v="116.01640394088672"/>
    <n v="81.024403940886714"/>
    <n v="99"/>
  </r>
  <r>
    <s v="教培"/>
    <s v="文印广告"/>
    <x v="19"/>
    <x v="2"/>
    <s v="B文印广告"/>
    <x v="8"/>
    <x v="11"/>
    <x v="0"/>
    <n v="1868"/>
    <n v="85"/>
    <n v="0.56799999999999995"/>
    <n v="0.05"/>
    <n v="348"/>
    <n v="76"/>
    <n v="0.22"/>
    <n v="0.3"/>
    <n v="104.39999999999999"/>
    <n v="0.85000000000000009"/>
    <n v="72.037647058823509"/>
    <n v="4453"/>
    <n v="320783.6423529411"/>
    <n v="4.2019704433497541E-2"/>
    <n v="78.492807881773402"/>
    <n v="48.279999999999994"/>
    <n v="63"/>
  </r>
  <r>
    <s v="教培"/>
    <s v="文印广告"/>
    <x v="19"/>
    <x v="2"/>
    <s v="B文印广告"/>
    <x v="9"/>
    <x v="12"/>
    <x v="0"/>
    <n v="1547"/>
    <n v="63"/>
    <n v="0.56799999999999995"/>
    <n v="0.04"/>
    <n v="334"/>
    <n v="59"/>
    <n v="0.18"/>
    <n v="0.3"/>
    <n v="100.2"/>
    <n v="0.85000000000000009"/>
    <n v="78.456470588235291"/>
    <n v="4453"/>
    <n v="349366.66352941177"/>
    <n v="4.2019704433497541E-2"/>
    <n v="65.004482758620696"/>
    <n v="37.788482758620695"/>
    <n v="31"/>
  </r>
  <r>
    <s v="教培"/>
    <s v="文印广告"/>
    <x v="19"/>
    <x v="2"/>
    <s v="B文印广告"/>
    <x v="10"/>
    <x v="13"/>
    <x v="0"/>
    <n v="3165"/>
    <n v="167"/>
    <n v="0.56799999999999995"/>
    <n v="0.05"/>
    <n v="648"/>
    <n v="151"/>
    <n v="0.23"/>
    <n v="0.3"/>
    <n v="194.4"/>
    <n v="0.85000000000000009"/>
    <n v="127.80235294117648"/>
    <n v="4453"/>
    <n v="569103.87764705892"/>
    <n v="4.2019704433497541E-2"/>
    <n v="132.99236453201971"/>
    <n v="94.855999999999995"/>
    <n v="112"/>
  </r>
  <r>
    <s v="教培"/>
    <s v="文印广告"/>
    <x v="19"/>
    <x v="2"/>
    <s v="B文印广告"/>
    <x v="11"/>
    <x v="14"/>
    <x v="1"/>
    <n v="3140"/>
    <n v="152"/>
    <n v="0.56799999999999995"/>
    <n v="0.05"/>
    <n v="729"/>
    <n v="138"/>
    <n v="0.19"/>
    <n v="0.3"/>
    <n v="218.7"/>
    <n v="0.85000000000000009"/>
    <n v="165.07764705882352"/>
    <n v="4453"/>
    <n v="735090.76235294109"/>
    <n v="4.2019704433497541E-2"/>
    <n v="131.94187192118227"/>
    <n v="86.335999999999999"/>
    <n v="190"/>
  </r>
  <r>
    <s v="教培"/>
    <s v="文印广告"/>
    <x v="19"/>
    <x v="2"/>
    <s v="B文印广告"/>
    <x v="5"/>
    <x v="15"/>
    <x v="0"/>
    <n v="2804"/>
    <n v="99"/>
    <n v="0.56799999999999995"/>
    <n v="0.04"/>
    <n v="517"/>
    <n v="87"/>
    <n v="0.17"/>
    <n v="0.3"/>
    <n v="155.1"/>
    <n v="0.85000000000000009"/>
    <n v="124.3341176470588"/>
    <n v="4453"/>
    <n v="553659.82588235289"/>
    <n v="4.2019704433497541E-2"/>
    <n v="117.82325123152711"/>
    <n v="75.055251231527109"/>
    <n v="95"/>
  </r>
  <r>
    <s v="教培"/>
    <s v="文印广告"/>
    <x v="19"/>
    <x v="2"/>
    <s v="B文印广告"/>
    <x v="2"/>
    <x v="16"/>
    <x v="1"/>
    <n v="1922"/>
    <n v="55"/>
    <n v="0.56799999999999995"/>
    <n v="0.03"/>
    <n v="343"/>
    <n v="52"/>
    <n v="0.15"/>
    <n v="0.3"/>
    <n v="102.89999999999999"/>
    <n v="0.85000000000000009"/>
    <n v="86.310588235294091"/>
    <n v="4453"/>
    <n v="384341.0494117646"/>
    <n v="4.2019704433497541E-2"/>
    <n v="80.761871921182276"/>
    <n v="57.001871921182271"/>
    <n v="79"/>
  </r>
  <r>
    <s v="教培"/>
    <s v="文印广告"/>
    <x v="19"/>
    <x v="2"/>
    <s v="B文印广告"/>
    <x v="12"/>
    <x v="17"/>
    <x v="0"/>
    <n v="3622"/>
    <n v="123"/>
    <n v="0.56799999999999995"/>
    <n v="0.03"/>
    <n v="475"/>
    <n v="115"/>
    <n v="0.24"/>
    <n v="0.3"/>
    <n v="142.5"/>
    <n v="0.85000000000000009"/>
    <n v="90.8"/>
    <n v="4453"/>
    <n v="404332.39999999997"/>
    <n v="4.2019704433497541E-2"/>
    <n v="152.19536945812808"/>
    <n v="99.059369458128074"/>
    <n v="148"/>
  </r>
  <r>
    <s v="教培"/>
    <s v="文印广告"/>
    <x v="19"/>
    <x v="2"/>
    <s v="B文印广告"/>
    <x v="13"/>
    <x v="18"/>
    <x v="1"/>
    <n v="2567"/>
    <n v="112"/>
    <n v="0.56799999999999995"/>
    <n v="0.04"/>
    <n v="422"/>
    <n v="102"/>
    <n v="0.24"/>
    <n v="0.3"/>
    <n v="126.6"/>
    <n v="0.85000000000000009"/>
    <n v="80.781176470588235"/>
    <n v="4453"/>
    <n v="359718.57882352942"/>
    <n v="4.2019704433497541E-2"/>
    <n v="107.86458128078819"/>
    <n v="63.615999999999993"/>
    <n v="96"/>
  </r>
  <r>
    <s v="教培"/>
    <s v="文印广告"/>
    <x v="19"/>
    <x v="2"/>
    <s v="B文印广告"/>
    <x v="14"/>
    <x v="19"/>
    <x v="1"/>
    <n v="3113"/>
    <n v="214"/>
    <n v="0.56799999999999995"/>
    <n v="7.0000000000000007E-2"/>
    <n v="586"/>
    <n v="195"/>
    <n v="0.33"/>
    <n v="0.3"/>
    <n v="195"/>
    <n v="0.85000000000000009"/>
    <n v="99.10588235294118"/>
    <n v="4453"/>
    <n v="441318.49411764706"/>
    <n v="4.2019704433497541E-2"/>
    <n v="130.80733990147786"/>
    <n v="121.55199999999999"/>
    <n v="127"/>
  </r>
  <r>
    <s v="教培"/>
    <s v="文印广告"/>
    <x v="19"/>
    <x v="2"/>
    <s v="B文印广告"/>
    <x v="5"/>
    <x v="20"/>
    <x v="0"/>
    <n v="2934"/>
    <n v="64"/>
    <n v="0.56799999999999995"/>
    <n v="0.02"/>
    <n v="298"/>
    <n v="53"/>
    <n v="0.18"/>
    <n v="0.3"/>
    <n v="89.399999999999991"/>
    <n v="0.85000000000000009"/>
    <n v="69.759999999999977"/>
    <n v="4453"/>
    <n v="310641.27999999991"/>
    <n v="4.2019704433497541E-2"/>
    <n v="123.28581280788178"/>
    <n v="95.637812807881772"/>
    <n v="46"/>
  </r>
  <r>
    <s v="教培"/>
    <s v="文印广告"/>
    <x v="19"/>
    <x v="2"/>
    <s v="B文印广告"/>
    <x v="9"/>
    <x v="21"/>
    <x v="0"/>
    <n v="1803"/>
    <n v="58"/>
    <n v="0.56799999999999995"/>
    <n v="0.03"/>
    <n v="380"/>
    <n v="53"/>
    <n v="0.14000000000000001"/>
    <n v="0.3"/>
    <n v="114"/>
    <n v="0.85000000000000009"/>
    <n v="98.701176470588223"/>
    <n v="4453"/>
    <n v="439516.33882352937"/>
    <n v="4.2019704433497541E-2"/>
    <n v="75.761527093596072"/>
    <n v="50.705527093596068"/>
    <n v="49"/>
  </r>
  <r>
    <s v="教培"/>
    <s v="文印广告"/>
    <x v="19"/>
    <x v="2"/>
    <s v="B文印广告"/>
    <x v="2"/>
    <x v="22"/>
    <x v="1"/>
    <n v="3024"/>
    <n v="134"/>
    <n v="0.56799999999999995"/>
    <n v="0.04"/>
    <n v="882"/>
    <n v="127"/>
    <n v="0.14000000000000001"/>
    <n v="0.3"/>
    <n v="264.59999999999997"/>
    <n v="0.85000000000000009"/>
    <n v="226.4282352941176"/>
    <n v="4453"/>
    <n v="1008284.9317647057"/>
    <n v="4.2019704433497541E-2"/>
    <n v="127.06758620689656"/>
    <n v="76.111999999999995"/>
    <n v="169"/>
  </r>
  <r>
    <s v="教培"/>
    <s v="文印广告"/>
    <x v="19"/>
    <x v="2"/>
    <s v="B文印广告"/>
    <x v="15"/>
    <x v="23"/>
    <x v="1"/>
    <n v="4535"/>
    <n v="233"/>
    <n v="0.56799999999999995"/>
    <n v="0.05"/>
    <n v="976"/>
    <n v="220"/>
    <n v="0.23"/>
    <n v="0.3"/>
    <n v="292.8"/>
    <n v="0.85000000000000009"/>
    <n v="197.45882352941177"/>
    <n v="4453"/>
    <n v="879284.14117647067"/>
    <n v="4.2019704433497541E-2"/>
    <n v="190.55935960591134"/>
    <n v="132.34399999999999"/>
    <n v="236"/>
  </r>
  <r>
    <s v="教培"/>
    <s v="文印广告"/>
    <x v="19"/>
    <x v="2"/>
    <s v="B文印广告"/>
    <x v="16"/>
    <x v="24"/>
    <x v="1"/>
    <n v="4529"/>
    <n v="157"/>
    <n v="0.56799999999999995"/>
    <n v="0.03"/>
    <n v="840"/>
    <n v="136"/>
    <n v="0.16"/>
    <n v="0.3"/>
    <n v="252"/>
    <n v="0.85000000000000009"/>
    <n v="205.59058823529412"/>
    <n v="4453"/>
    <n v="915494.88941176469"/>
    <n v="4.2019704433497541E-2"/>
    <n v="190.30724137931037"/>
    <n v="122.48324137931036"/>
    <n v="164"/>
  </r>
  <r>
    <s v="教培"/>
    <s v="文印广告"/>
    <x v="19"/>
    <x v="2"/>
    <s v="B文印广告"/>
    <x v="17"/>
    <x v="25"/>
    <x v="1"/>
    <n v="7582"/>
    <n v="217"/>
    <n v="0.56799999999999995"/>
    <n v="0.03"/>
    <n v="1319"/>
    <n v="195"/>
    <n v="0.15"/>
    <n v="0.3"/>
    <n v="395.7"/>
    <n v="0.85000000000000009"/>
    <n v="335.22352941176467"/>
    <n v="4453"/>
    <n v="1492750.3764705881"/>
    <n v="4.2019704433497541E-2"/>
    <n v="318.59339901477836"/>
    <n v="224.84939901477833"/>
    <n v="225"/>
  </r>
  <r>
    <s v="教培"/>
    <s v="文印广告"/>
    <x v="19"/>
    <x v="2"/>
    <s v="B文印广告"/>
    <x v="18"/>
    <x v="26"/>
    <x v="0"/>
    <n v="4754"/>
    <n v="191"/>
    <n v="0.56799999999999995"/>
    <n v="0.04"/>
    <n v="786"/>
    <n v="179"/>
    <n v="0.23"/>
    <n v="0.3"/>
    <n v="235.79999999999998"/>
    <n v="0.85000000000000009"/>
    <n v="157.79764705882349"/>
    <n v="4453"/>
    <n v="702672.92235294101"/>
    <n v="4.2019704433497541E-2"/>
    <n v="199.76167487684731"/>
    <n v="117.24967487684729"/>
    <n v="205"/>
  </r>
  <r>
    <s v="教培"/>
    <s v="文印广告"/>
    <x v="19"/>
    <x v="2"/>
    <s v="B文印广告"/>
    <x v="14"/>
    <x v="27"/>
    <x v="1"/>
    <n v="3381"/>
    <n v="147"/>
    <n v="0.56799999999999995"/>
    <n v="0.04"/>
    <n v="528"/>
    <n v="141"/>
    <n v="0.27"/>
    <n v="0.3"/>
    <n v="158.4"/>
    <n v="0.85000000000000009"/>
    <n v="92.131764705882361"/>
    <n v="4453"/>
    <n v="410262.74823529413"/>
    <n v="4.2019704433497541E-2"/>
    <n v="142.06862068965518"/>
    <n v="83.495999999999995"/>
    <n v="124"/>
  </r>
  <r>
    <s v="教培"/>
    <s v="文印广告"/>
    <x v="19"/>
    <x v="3"/>
    <s v="C文印广告"/>
    <x v="19"/>
    <x v="28"/>
    <x v="1"/>
    <n v="98"/>
    <n v="0"/>
    <n v="0.56799999999999995"/>
    <n v="0"/>
    <n v="9"/>
    <n v="0"/>
    <n v="0"/>
    <n v="0.13"/>
    <n v="1.17"/>
    <n v="0.85000000000000009"/>
    <n v="1.3764705882352939"/>
    <n v="4015"/>
    <n v="5526.5294117647054"/>
    <n v="1.3332195288494369E-2"/>
    <n v="1.3065551382724481"/>
    <n v="1.3065551382724481"/>
    <n v="0"/>
  </r>
  <r>
    <s v="教培"/>
    <s v="文印广告"/>
    <x v="19"/>
    <x v="3"/>
    <s v="C文印广告"/>
    <x v="20"/>
    <x v="29"/>
    <x v="0"/>
    <n v="70"/>
    <n v="3"/>
    <n v="0.56799999999999995"/>
    <n v="0.04"/>
    <n v="9"/>
    <n v="3"/>
    <n v="0.33"/>
    <n v="0.13"/>
    <n v="3"/>
    <n v="0.85000000000000009"/>
    <n v="1.5247058823529414"/>
    <n v="4015"/>
    <n v="6121.6941176470591"/>
    <n v="1.3332195288494369E-2"/>
    <n v="0.93325367019460581"/>
    <n v="1.7039999999999997"/>
    <n v="0"/>
  </r>
  <r>
    <s v="教培"/>
    <s v="文印广告"/>
    <x v="19"/>
    <x v="3"/>
    <s v="C文印广告"/>
    <x v="20"/>
    <x v="30"/>
    <x v="0"/>
    <n v="316"/>
    <n v="14"/>
    <n v="0.56799999999999995"/>
    <n v="0.04"/>
    <n v="106"/>
    <n v="12"/>
    <n v="0.11"/>
    <n v="0.13"/>
    <n v="13.780000000000001"/>
    <n v="0.85000000000000009"/>
    <n v="8.1929411764705904"/>
    <n v="4015"/>
    <n v="32894.658823529418"/>
    <n v="1.3332195288494369E-2"/>
    <n v="4.2129737111642207"/>
    <n v="7.9519999999999991"/>
    <n v="16"/>
  </r>
  <r>
    <s v="教培"/>
    <s v="文印广告"/>
    <x v="19"/>
    <x v="3"/>
    <s v="C文印广告"/>
    <x v="9"/>
    <x v="31"/>
    <x v="0"/>
    <n v="478"/>
    <n v="1"/>
    <n v="0.56799999999999995"/>
    <n v="0"/>
    <n v="40"/>
    <n v="1"/>
    <n v="0.03"/>
    <n v="0.13"/>
    <n v="5.2"/>
    <n v="0.85000000000000009"/>
    <n v="5.4494117647058822"/>
    <n v="4015"/>
    <n v="21879.388235294118"/>
    <n v="1.3332195288494369E-2"/>
    <n v="6.3727893479003086"/>
    <n v="5.9407893479003082"/>
    <n v="0"/>
  </r>
  <r>
    <s v="教培"/>
    <s v="文印广告"/>
    <x v="19"/>
    <x v="3"/>
    <s v="C文印广告"/>
    <x v="20"/>
    <x v="32"/>
    <x v="0"/>
    <n v="0"/>
    <n v="0"/>
    <n v="0.56799999999999995"/>
    <n v="0"/>
    <n v="0"/>
    <n v="0"/>
    <n v="0"/>
    <n v="0.13"/>
    <n v="0"/>
    <n v="0.85000000000000009"/>
    <n v="0"/>
    <n v="4015"/>
    <n v="0"/>
    <n v="1.3332195288494369E-2"/>
    <n v="0"/>
    <n v="0"/>
    <n v="0"/>
  </r>
  <r>
    <s v="教培"/>
    <s v="文印广告"/>
    <x v="19"/>
    <x v="3"/>
    <s v="C文印广告"/>
    <x v="16"/>
    <x v="33"/>
    <x v="1"/>
    <n v="477"/>
    <n v="2"/>
    <n v="0.56799999999999995"/>
    <n v="0"/>
    <n v="31"/>
    <n v="2"/>
    <n v="0.06"/>
    <n v="0.13"/>
    <n v="4.03"/>
    <n v="0.85000000000000009"/>
    <n v="3.4047058823529408"/>
    <n v="4015"/>
    <n v="13669.894117647058"/>
    <n v="1.3332195288494369E-2"/>
    <n v="6.3594571526118138"/>
    <n v="5.4954571526118139"/>
    <n v="0"/>
  </r>
  <r>
    <s v="教培"/>
    <s v="文印广告"/>
    <x v="19"/>
    <x v="3"/>
    <s v="C文印广告"/>
    <x v="8"/>
    <x v="34"/>
    <x v="0"/>
    <n v="1075"/>
    <n v="8"/>
    <n v="0.56799999999999995"/>
    <n v="0.01"/>
    <n v="144"/>
    <n v="8"/>
    <n v="0.06"/>
    <n v="0.13"/>
    <n v="18.72"/>
    <n v="0.85000000000000009"/>
    <n v="16.677647058823524"/>
    <n v="4015"/>
    <n v="66960.752941176455"/>
    <n v="1.3332195288494369E-2"/>
    <n v="14.332109935131447"/>
    <n v="10.876109935131446"/>
    <n v="0"/>
  </r>
  <r>
    <s v="教培"/>
    <s v="文印广告"/>
    <x v="19"/>
    <x v="3"/>
    <s v="C文印广告"/>
    <x v="20"/>
    <x v="35"/>
    <x v="0"/>
    <n v="83"/>
    <n v="1"/>
    <n v="0.56799999999999995"/>
    <n v="0.01"/>
    <n v="7"/>
    <n v="1"/>
    <n v="0.14000000000000001"/>
    <n v="0.13"/>
    <n v="1"/>
    <n v="0.85000000000000009"/>
    <n v="0.50823529411764712"/>
    <n v="4015"/>
    <n v="2040.5647058823531"/>
    <n v="1.3332195288494369E-2"/>
    <n v="1.1065722089450327"/>
    <n v="0.67457220894503267"/>
    <n v="0"/>
  </r>
  <r>
    <s v="教培"/>
    <s v="文印广告"/>
    <x v="19"/>
    <x v="3"/>
    <s v="C文印广告"/>
    <x v="14"/>
    <x v="36"/>
    <x v="1"/>
    <n v="769"/>
    <n v="13"/>
    <n v="0.56799999999999995"/>
    <n v="0.02"/>
    <n v="81"/>
    <n v="12"/>
    <n v="0.15"/>
    <n v="0.13"/>
    <n v="12"/>
    <n v="0.85000000000000009"/>
    <n v="6.0988235294117654"/>
    <n v="4015"/>
    <n v="24486.776470588236"/>
    <n v="1.3332195288494369E-2"/>
    <n v="10.252458176852169"/>
    <n v="7.3839999999999995"/>
    <n v="1"/>
  </r>
  <r>
    <s v="教培"/>
    <s v="文印广告"/>
    <x v="19"/>
    <x v="3"/>
    <s v="C文印广告"/>
    <x v="21"/>
    <x v="37"/>
    <x v="1"/>
    <n v="229"/>
    <n v="2"/>
    <n v="0.56799999999999995"/>
    <n v="0.01"/>
    <n v="16"/>
    <n v="2"/>
    <n v="0.13"/>
    <n v="0.13"/>
    <n v="2.08"/>
    <n v="0.85000000000000009"/>
    <n v="1.1105882352941177"/>
    <n v="4015"/>
    <n v="4459.0117647058823"/>
    <n v="1.3332195288494369E-2"/>
    <n v="3.0530727210652104"/>
    <n v="2.1890727210652106"/>
    <n v="0"/>
  </r>
  <r>
    <s v="教培"/>
    <s v="文印广告"/>
    <x v="19"/>
    <x v="3"/>
    <s v="C文印广告"/>
    <x v="3"/>
    <x v="38"/>
    <x v="0"/>
    <n v="2146"/>
    <n v="28"/>
    <n v="0.56799999999999995"/>
    <n v="0.01"/>
    <n v="243"/>
    <n v="25"/>
    <n v="0.1"/>
    <n v="0.13"/>
    <n v="31.59"/>
    <n v="0.85000000000000009"/>
    <n v="20.458823529411763"/>
    <n v="4015"/>
    <n v="82142.176470588223"/>
    <n v="1.3332195288494369E-2"/>
    <n v="28.610891089108915"/>
    <n v="16.514891089108914"/>
    <n v="30"/>
  </r>
  <r>
    <s v="教培"/>
    <s v="文印广告"/>
    <x v="19"/>
    <x v="3"/>
    <s v="C文印广告"/>
    <x v="22"/>
    <x v="39"/>
    <x v="1"/>
    <n v="333"/>
    <n v="2"/>
    <n v="0.56799999999999995"/>
    <n v="0.01"/>
    <n v="26"/>
    <n v="2"/>
    <n v="0.08"/>
    <n v="0.13"/>
    <n v="3.38"/>
    <n v="0.85000000000000009"/>
    <n v="2.6399999999999992"/>
    <n v="4015"/>
    <n v="10599.599999999997"/>
    <n v="1.3332195288494369E-2"/>
    <n v="4.4396210310686248"/>
    <n v="3.5756210310686249"/>
    <n v="0"/>
  </r>
  <r>
    <s v="教培"/>
    <s v="文印广告"/>
    <x v="19"/>
    <x v="3"/>
    <s v="C文印广告"/>
    <x v="23"/>
    <x v="40"/>
    <x v="1"/>
    <n v="1002"/>
    <n v="10"/>
    <n v="0.56799999999999995"/>
    <n v="0.01"/>
    <n v="83"/>
    <n v="9"/>
    <n v="0.11"/>
    <n v="0.13"/>
    <n v="10.790000000000001"/>
    <n v="0.85000000000000009"/>
    <n v="6.6800000000000006"/>
    <n v="4015"/>
    <n v="26820.2"/>
    <n v="1.3332195288494369E-2"/>
    <n v="13.358859679071358"/>
    <n v="9.0388596790713578"/>
    <n v="0"/>
  </r>
  <r>
    <s v="教培"/>
    <s v="文印广告"/>
    <x v="19"/>
    <x v="3"/>
    <s v="C文印广告"/>
    <x v="14"/>
    <x v="41"/>
    <x v="1"/>
    <n v="2519"/>
    <n v="30"/>
    <n v="0.56799999999999995"/>
    <n v="0.01"/>
    <n v="246"/>
    <n v="28"/>
    <n v="0.11"/>
    <n v="0.13"/>
    <n v="31.98"/>
    <n v="0.85000000000000009"/>
    <n v="18.912941176470586"/>
    <n v="4015"/>
    <n v="75935.458823529407"/>
    <n v="1.3332195288494369E-2"/>
    <n v="33.583799931717316"/>
    <n v="20.623799931717315"/>
    <n v="23"/>
  </r>
  <r>
    <s v="教培"/>
    <s v="文印广告"/>
    <x v="19"/>
    <x v="3"/>
    <s v="C文印广告"/>
    <x v="12"/>
    <x v="42"/>
    <x v="0"/>
    <n v="318"/>
    <n v="0"/>
    <n v="0.56799999999999995"/>
    <n v="0"/>
    <n v="42"/>
    <n v="0"/>
    <n v="0"/>
    <n v="0.13"/>
    <n v="5.46"/>
    <n v="0.85000000000000009"/>
    <n v="6.4235294117647053"/>
    <n v="4015"/>
    <n v="25790.47058823529"/>
    <n v="1.3332195288494369E-2"/>
    <n v="4.2396381017412095"/>
    <n v="4.2396381017412095"/>
    <n v="0"/>
  </r>
  <r>
    <s v="教培"/>
    <s v="文印广告"/>
    <x v="19"/>
    <x v="3"/>
    <s v="C文印广告"/>
    <x v="20"/>
    <x v="43"/>
    <x v="0"/>
    <n v="35"/>
    <n v="0"/>
    <n v="0.56799999999999995"/>
    <n v="0"/>
    <n v="0"/>
    <n v="0"/>
    <n v="0"/>
    <n v="0.13"/>
    <n v="0"/>
    <n v="0.85000000000000009"/>
    <n v="0"/>
    <n v="4015"/>
    <n v="0"/>
    <n v="1.3332195288494369E-2"/>
    <n v="0.46662683509730291"/>
    <n v="0.46662683509730291"/>
    <n v="0"/>
  </r>
  <r>
    <s v="教培"/>
    <s v="文印广告"/>
    <x v="19"/>
    <x v="3"/>
    <s v="C文印广告"/>
    <x v="13"/>
    <x v="44"/>
    <x v="1"/>
    <n v="359"/>
    <n v="2"/>
    <n v="0.56799999999999995"/>
    <n v="0.01"/>
    <n v="30"/>
    <n v="1"/>
    <n v="0.03"/>
    <n v="0.13"/>
    <n v="3.9000000000000004"/>
    <n v="0.85000000000000009"/>
    <n v="3.92"/>
    <n v="4015"/>
    <n v="15738.8"/>
    <n v="1.3332195288494369E-2"/>
    <n v="4.786258108569478"/>
    <n v="3.9222581085694781"/>
    <n v="0"/>
  </r>
  <r>
    <s v="教培"/>
    <s v="文印广告"/>
    <x v="19"/>
    <x v="3"/>
    <s v="C文印广告"/>
    <x v="5"/>
    <x v="45"/>
    <x v="0"/>
    <n v="601"/>
    <n v="4"/>
    <n v="0.56799999999999995"/>
    <n v="0.01"/>
    <n v="64"/>
    <n v="3"/>
    <n v="0.05"/>
    <n v="0.13"/>
    <n v="8.32"/>
    <n v="0.85000000000000009"/>
    <n v="7.7835294117647056"/>
    <n v="4015"/>
    <n v="31250.870588235292"/>
    <n v="1.3332195288494369E-2"/>
    <n v="8.0126493683851159"/>
    <n v="6.2846493683851161"/>
    <n v="0"/>
  </r>
  <r>
    <s v="教培"/>
    <s v="文印广告"/>
    <x v="19"/>
    <x v="3"/>
    <s v="C文印广告"/>
    <x v="12"/>
    <x v="46"/>
    <x v="0"/>
    <n v="296"/>
    <n v="3"/>
    <n v="0.56799999999999995"/>
    <n v="0.01"/>
    <n v="51"/>
    <n v="3"/>
    <n v="0.06"/>
    <n v="0.13"/>
    <n v="6.63"/>
    <n v="0.85000000000000009"/>
    <n v="5.7952941176470585"/>
    <n v="4015"/>
    <n v="23268.105882352938"/>
    <n v="1.3332195288494369E-2"/>
    <n v="3.946329805394333"/>
    <n v="2.6503298053943327"/>
    <n v="0"/>
  </r>
  <r>
    <s v="教培"/>
    <s v="文印广告"/>
    <x v="19"/>
    <x v="3"/>
    <s v="C文印广告"/>
    <x v="24"/>
    <x v="47"/>
    <x v="1"/>
    <n v="452"/>
    <n v="1"/>
    <n v="0.56799999999999995"/>
    <n v="0"/>
    <n v="27"/>
    <n v="0"/>
    <n v="0"/>
    <n v="0.13"/>
    <n v="3.5100000000000002"/>
    <n v="0.85000000000000009"/>
    <n v="4.1294117647058819"/>
    <n v="4015"/>
    <n v="16579.588235294115"/>
    <n v="1.3332195288494369E-2"/>
    <n v="6.0261522703994546"/>
    <n v="5.5941522703994542"/>
    <n v="0"/>
  </r>
  <r>
    <s v="教培"/>
    <s v="文印广告"/>
    <x v="19"/>
    <x v="3"/>
    <s v="C文印广告"/>
    <x v="24"/>
    <x v="48"/>
    <x v="1"/>
    <n v="200"/>
    <n v="1"/>
    <n v="0.56799999999999995"/>
    <n v="0.01"/>
    <n v="17"/>
    <n v="0"/>
    <n v="0"/>
    <n v="0.13"/>
    <n v="2.21"/>
    <n v="0.85000000000000009"/>
    <n v="2.5999999999999996"/>
    <n v="4015"/>
    <n v="10438.999999999998"/>
    <n v="1.3332195288494369E-2"/>
    <n v="2.6664390576988737"/>
    <n v="2.2344390576988737"/>
    <n v="0"/>
  </r>
  <r>
    <s v="教培"/>
    <s v="文印广告"/>
    <x v="19"/>
    <x v="3"/>
    <s v="C文印广告"/>
    <x v="25"/>
    <x v="49"/>
    <x v="1"/>
    <n v="1530"/>
    <n v="75"/>
    <n v="0.56799999999999995"/>
    <n v="0.05"/>
    <n v="282"/>
    <n v="62"/>
    <n v="0.22"/>
    <n v="0.13"/>
    <n v="62"/>
    <n v="0.85000000000000009"/>
    <n v="31.510588235294119"/>
    <n v="4015"/>
    <n v="126515.01176470588"/>
    <n v="1.3332195288494369E-2"/>
    <n v="20.398258791396383"/>
    <n v="42.599999999999994"/>
    <n v="37"/>
  </r>
  <r>
    <s v="教培"/>
    <s v="文印广告"/>
    <x v="19"/>
    <x v="3"/>
    <s v="C文印广告"/>
    <x v="20"/>
    <x v="50"/>
    <x v="0"/>
    <n v="60"/>
    <n v="0"/>
    <n v="0.56799999999999995"/>
    <n v="0"/>
    <n v="0"/>
    <n v="0"/>
    <n v="0"/>
    <n v="0.13"/>
    <n v="0"/>
    <n v="0.85000000000000009"/>
    <n v="0"/>
    <n v="4015"/>
    <n v="0"/>
    <n v="1.3332195288494369E-2"/>
    <n v="0.79993171730966217"/>
    <n v="0.79993171730966217"/>
    <n v="0"/>
  </r>
  <r>
    <s v="教培"/>
    <s v="文印广告"/>
    <x v="19"/>
    <x v="3"/>
    <s v="C文印广告"/>
    <x v="4"/>
    <x v="51"/>
    <x v="1"/>
    <n v="697"/>
    <n v="6"/>
    <n v="0.56799999999999995"/>
    <n v="0.01"/>
    <n v="60"/>
    <n v="6"/>
    <n v="0.1"/>
    <n v="0.13"/>
    <n v="7.8000000000000007"/>
    <n v="0.85000000000000009"/>
    <n v="5.1670588235294126"/>
    <n v="4015"/>
    <n v="20745.74117647059"/>
    <n v="1.3332195288494369E-2"/>
    <n v="9.2925401160805752"/>
    <n v="6.7005401160805746"/>
    <n v="0"/>
  </r>
  <r>
    <s v="教培"/>
    <s v="文印广告"/>
    <x v="19"/>
    <x v="3"/>
    <s v="C文印广告"/>
    <x v="8"/>
    <x v="52"/>
    <x v="0"/>
    <n v="1042"/>
    <n v="7"/>
    <n v="0.56799999999999995"/>
    <n v="0.01"/>
    <n v="143"/>
    <n v="5"/>
    <n v="0.03"/>
    <n v="0.13"/>
    <n v="18.59"/>
    <n v="0.85000000000000009"/>
    <n v="18.52941176470588"/>
    <n v="4015"/>
    <n v="74395.588235294112"/>
    <n v="1.3332195288494369E-2"/>
    <n v="13.892147490611132"/>
    <n v="10.868147490611131"/>
    <n v="0"/>
  </r>
  <r>
    <s v="教培"/>
    <s v="文印广告"/>
    <x v="19"/>
    <x v="3"/>
    <s v="C文印广告"/>
    <x v="3"/>
    <x v="53"/>
    <x v="0"/>
    <n v="392"/>
    <n v="2"/>
    <n v="0.56799999999999995"/>
    <n v="0.01"/>
    <n v="48"/>
    <n v="2"/>
    <n v="0.04"/>
    <n v="0.13"/>
    <n v="6.24"/>
    <n v="0.85000000000000009"/>
    <n v="6.0047058823529404"/>
    <n v="4015"/>
    <n v="24108.894117647054"/>
    <n v="1.3332195288494369E-2"/>
    <n v="5.2262205530897923"/>
    <n v="4.3622205530897924"/>
    <n v="0"/>
  </r>
  <r>
    <s v="教培"/>
    <s v="文印广告"/>
    <x v="19"/>
    <x v="3"/>
    <s v="C文印广告"/>
    <x v="25"/>
    <x v="54"/>
    <x v="1"/>
    <n v="44"/>
    <n v="1"/>
    <n v="0.56799999999999995"/>
    <n v="0.02"/>
    <n v="2"/>
    <n v="1"/>
    <n v="0.5"/>
    <n v="0.13"/>
    <n v="1"/>
    <n v="0.85000000000000009"/>
    <n v="0.50823529411764712"/>
    <n v="4015"/>
    <n v="2040.5647058823531"/>
    <n v="1.3332195288494369E-2"/>
    <n v="0.58661659269375221"/>
    <n v="0.56799999999999995"/>
    <n v="0"/>
  </r>
  <r>
    <s v="教培"/>
    <s v="文印广告"/>
    <x v="19"/>
    <x v="3"/>
    <s v="C文印广告"/>
    <x v="20"/>
    <x v="55"/>
    <x v="0"/>
    <n v="20"/>
    <n v="0"/>
    <n v="0.56799999999999995"/>
    <n v="0"/>
    <n v="0"/>
    <n v="0"/>
    <n v="0"/>
    <n v="0.13"/>
    <n v="0"/>
    <n v="0.85000000000000009"/>
    <n v="0"/>
    <n v="4015"/>
    <n v="0"/>
    <n v="1.3332195288494369E-2"/>
    <n v="0.26664390576988739"/>
    <n v="0.26664390576988739"/>
    <n v="0"/>
  </r>
  <r>
    <s v="教培"/>
    <s v="文印广告"/>
    <x v="19"/>
    <x v="3"/>
    <s v="C文印广告"/>
    <x v="10"/>
    <x v="56"/>
    <x v="0"/>
    <n v="831"/>
    <n v="8"/>
    <n v="0.56799999999999995"/>
    <n v="0.01"/>
    <n v="76"/>
    <n v="8"/>
    <n v="0.11"/>
    <n v="0.13"/>
    <n v="9.8800000000000008"/>
    <n v="0.85000000000000009"/>
    <n v="6.27764705882353"/>
    <n v="4015"/>
    <n v="25204.752941176474"/>
    <n v="1.3332195288494369E-2"/>
    <n v="11.07905428473882"/>
    <n v="7.6230542847388199"/>
    <n v="2"/>
  </r>
  <r>
    <s v="教培"/>
    <s v="文印广告"/>
    <x v="19"/>
    <x v="3"/>
    <s v="C文印广告"/>
    <x v="6"/>
    <x v="57"/>
    <x v="0"/>
    <n v="232"/>
    <n v="1"/>
    <n v="0.56799999999999995"/>
    <n v="0"/>
    <n v="17"/>
    <n v="1"/>
    <n v="0.06"/>
    <n v="0.13"/>
    <n v="2.21"/>
    <n v="0.85000000000000009"/>
    <n v="1.9317647058823526"/>
    <n v="4015"/>
    <n v="7756.0352941176461"/>
    <n v="1.3332195288494369E-2"/>
    <n v="3.0930693069306936"/>
    <n v="2.6610693069306937"/>
    <n v="0"/>
  </r>
  <r>
    <s v="教培"/>
    <s v="文印广告"/>
    <x v="19"/>
    <x v="3"/>
    <s v="C文印广告"/>
    <x v="19"/>
    <x v="58"/>
    <x v="1"/>
    <n v="147"/>
    <n v="0"/>
    <n v="0.56799999999999995"/>
    <n v="0"/>
    <n v="7"/>
    <n v="0"/>
    <n v="0"/>
    <n v="0.13"/>
    <n v="0.91"/>
    <n v="0.85000000000000009"/>
    <n v="1.0705882352941176"/>
    <n v="4015"/>
    <n v="4298.411764705882"/>
    <n v="1.3332195288494369E-2"/>
    <n v="1.9598327074086723"/>
    <n v="1.9598327074086723"/>
    <n v="0"/>
  </r>
  <r>
    <s v="教培"/>
    <s v="文印广告"/>
    <x v="19"/>
    <x v="3"/>
    <s v="C文印广告"/>
    <x v="25"/>
    <x v="59"/>
    <x v="1"/>
    <n v="648"/>
    <n v="15"/>
    <n v="0.56799999999999995"/>
    <n v="0.02"/>
    <n v="50"/>
    <n v="13"/>
    <n v="0.26"/>
    <n v="0.13"/>
    <n v="13"/>
    <n v="0.85000000000000009"/>
    <n v="6.6070588235294121"/>
    <n v="4015"/>
    <n v="26527.341176470589"/>
    <n v="1.3332195288494369E-2"/>
    <n v="8.6392625469443516"/>
    <n v="8.52"/>
    <n v="0"/>
  </r>
  <r>
    <s v="教培"/>
    <s v="文印广告"/>
    <x v="19"/>
    <x v="3"/>
    <s v="C文印广告"/>
    <x v="19"/>
    <x v="60"/>
    <x v="1"/>
    <n v="444"/>
    <n v="3"/>
    <n v="0.56799999999999995"/>
    <n v="0.01"/>
    <n v="44"/>
    <n v="2"/>
    <n v="0.05"/>
    <n v="0.13"/>
    <n v="5.7200000000000006"/>
    <n v="0.85000000000000009"/>
    <n v="5.3929411764705879"/>
    <n v="4015"/>
    <n v="21652.658823529411"/>
    <n v="1.3332195288494369E-2"/>
    <n v="5.9194947080914995"/>
    <n v="4.6234947080914992"/>
    <n v="0"/>
  </r>
  <r>
    <s v="教培"/>
    <s v="文印广告"/>
    <x v="19"/>
    <x v="3"/>
    <s v="C文印广告"/>
    <x v="20"/>
    <x v="61"/>
    <x v="0"/>
    <n v="23"/>
    <n v="0"/>
    <n v="0.56799999999999995"/>
    <n v="0"/>
    <n v="0"/>
    <n v="0"/>
    <n v="0"/>
    <n v="0.13"/>
    <n v="0"/>
    <n v="0.85000000000000009"/>
    <n v="0"/>
    <n v="4015"/>
    <n v="0"/>
    <n v="1.3332195288494369E-2"/>
    <n v="0.30664049163537049"/>
    <n v="0.30664049163537049"/>
    <n v="0"/>
  </r>
  <r>
    <s v="教培"/>
    <s v="文印广告"/>
    <x v="19"/>
    <x v="3"/>
    <s v="C文印广告"/>
    <x v="26"/>
    <x v="62"/>
    <x v="1"/>
    <n v="2527"/>
    <n v="42"/>
    <n v="0.56799999999999995"/>
    <n v="0.02"/>
    <n v="326"/>
    <n v="40"/>
    <n v="0.12"/>
    <n v="0.13"/>
    <n v="42.38"/>
    <n v="0.85000000000000009"/>
    <n v="23.129411764705885"/>
    <n v="4015"/>
    <n v="92864.588235294126"/>
    <n v="1.3332195288494369E-2"/>
    <n v="33.690457494025267"/>
    <n v="23.855999999999998"/>
    <n v="23"/>
  </r>
  <r>
    <s v="教培"/>
    <s v="文印广告"/>
    <x v="19"/>
    <x v="3"/>
    <s v="C文印广告"/>
    <x v="12"/>
    <x v="63"/>
    <x v="0"/>
    <n v="433"/>
    <n v="5"/>
    <n v="0.56799999999999995"/>
    <n v="0.01"/>
    <n v="45"/>
    <n v="5"/>
    <n v="0.11"/>
    <n v="0.13"/>
    <n v="5.8500000000000005"/>
    <n v="0.85000000000000009"/>
    <n v="3.5411764705882356"/>
    <n v="4015"/>
    <n v="14217.823529411766"/>
    <n v="1.3332195288494369E-2"/>
    <n v="5.7728405599180617"/>
    <n v="3.6128405599180615"/>
    <n v="0"/>
  </r>
  <r>
    <s v="教培"/>
    <s v="文印广告"/>
    <x v="19"/>
    <x v="3"/>
    <s v="C文印广告"/>
    <x v="16"/>
    <x v="64"/>
    <x v="1"/>
    <n v="1114"/>
    <n v="4"/>
    <n v="0.56799999999999995"/>
    <n v="0"/>
    <n v="104"/>
    <n v="3"/>
    <n v="0.03"/>
    <n v="0.13"/>
    <n v="13.52"/>
    <n v="0.85000000000000009"/>
    <n v="13.901176470588233"/>
    <n v="4015"/>
    <n v="55813.223529411756"/>
    <n v="1.3332195288494369E-2"/>
    <n v="14.852065551382728"/>
    <n v="13.124065551382728"/>
    <n v="9"/>
  </r>
  <r>
    <s v="教培"/>
    <s v="文印广告"/>
    <x v="19"/>
    <x v="3"/>
    <s v="C文印广告"/>
    <x v="20"/>
    <x v="65"/>
    <x v="0"/>
    <n v="172"/>
    <n v="2"/>
    <n v="0.56799999999999995"/>
    <n v="0.01"/>
    <n v="33"/>
    <n v="2"/>
    <n v="0.06"/>
    <n v="0.13"/>
    <n v="4.29"/>
    <n v="0.85000000000000009"/>
    <n v="3.7105882352941171"/>
    <n v="4015"/>
    <n v="14898.01176470588"/>
    <n v="1.3332195288494369E-2"/>
    <n v="2.2931375896210313"/>
    <n v="1.4291375896210312"/>
    <n v="0"/>
  </r>
  <r>
    <s v="教培"/>
    <s v="文印广告"/>
    <x v="19"/>
    <x v="3"/>
    <s v="C文印广告"/>
    <x v="25"/>
    <x v="66"/>
    <x v="1"/>
    <n v="80"/>
    <n v="1"/>
    <n v="0.56799999999999995"/>
    <n v="0.01"/>
    <n v="3"/>
    <n v="1"/>
    <n v="0.33"/>
    <n v="0.13"/>
    <n v="1"/>
    <n v="0.85000000000000009"/>
    <n v="0.50823529411764712"/>
    <n v="4015"/>
    <n v="2040.5647058823531"/>
    <n v="1.3332195288494369E-2"/>
    <n v="1.0665756230795496"/>
    <n v="0.63457562307954951"/>
    <n v="0"/>
  </r>
  <r>
    <s v="教培"/>
    <s v="文印广告"/>
    <x v="19"/>
    <x v="3"/>
    <s v="C文印广告"/>
    <x v="25"/>
    <x v="67"/>
    <x v="1"/>
    <n v="138"/>
    <n v="3"/>
    <n v="0.56799999999999995"/>
    <n v="0.02"/>
    <n v="25"/>
    <n v="3"/>
    <n v="0.12"/>
    <n v="0.13"/>
    <n v="3.25"/>
    <n v="0.85000000000000009"/>
    <n v="1.8188235294117647"/>
    <n v="4015"/>
    <n v="7302.5764705882357"/>
    <n v="1.3332195288494369E-2"/>
    <n v="1.8398429498122228"/>
    <n v="1.7039999999999997"/>
    <n v="0"/>
  </r>
  <r>
    <s v="教培"/>
    <s v="文印广告"/>
    <x v="19"/>
    <x v="3"/>
    <s v="C文印广告"/>
    <x v="10"/>
    <x v="68"/>
    <x v="0"/>
    <n v="888"/>
    <n v="9"/>
    <n v="0.56799999999999995"/>
    <n v="0.01"/>
    <n v="104"/>
    <n v="9"/>
    <n v="0.09"/>
    <n v="0.13"/>
    <n v="13.52"/>
    <n v="0.85000000000000009"/>
    <n v="9.8917647058823519"/>
    <n v="4015"/>
    <n v="39715.43529411764"/>
    <n v="1.3332195288494369E-2"/>
    <n v="11.838989416182999"/>
    <n v="7.9509894161829981"/>
    <n v="0"/>
  </r>
  <r>
    <s v="教培"/>
    <s v="文印广告"/>
    <x v="19"/>
    <x v="3"/>
    <s v="C文印广告"/>
    <x v="27"/>
    <x v="69"/>
    <x v="1"/>
    <n v="564"/>
    <n v="7"/>
    <n v="0.56799999999999995"/>
    <n v="0.01"/>
    <n v="84"/>
    <n v="7"/>
    <n v="0.08"/>
    <n v="0.13"/>
    <n v="10.92"/>
    <n v="0.85000000000000009"/>
    <n v="8.1694117647058828"/>
    <n v="4015"/>
    <n v="32800.188235294117"/>
    <n v="1.3332195288494369E-2"/>
    <n v="7.519358142710824"/>
    <n v="4.495358142710824"/>
    <n v="0"/>
  </r>
  <r>
    <s v="教培"/>
    <s v="文印广告"/>
    <x v="19"/>
    <x v="3"/>
    <s v="C文印广告"/>
    <x v="22"/>
    <x v="70"/>
    <x v="1"/>
    <n v="1532"/>
    <n v="32"/>
    <n v="0.56799999999999995"/>
    <n v="0.02"/>
    <n v="280"/>
    <n v="29"/>
    <n v="0.1"/>
    <n v="0.13"/>
    <n v="36.4"/>
    <n v="0.85000000000000009"/>
    <n v="23.444705882352938"/>
    <n v="4015"/>
    <n v="94130.494117647046"/>
    <n v="1.3332195288494369E-2"/>
    <n v="20.424923181973373"/>
    <n v="18.175999999999998"/>
    <n v="34"/>
  </r>
  <r>
    <s v="教培"/>
    <s v="文印广告"/>
    <x v="19"/>
    <x v="3"/>
    <s v="C文印广告"/>
    <x v="24"/>
    <x v="71"/>
    <x v="1"/>
    <n v="297"/>
    <n v="0"/>
    <n v="0.56799999999999995"/>
    <n v="0"/>
    <n v="50"/>
    <n v="0"/>
    <n v="0"/>
    <n v="0.13"/>
    <n v="6.5"/>
    <n v="0.85000000000000009"/>
    <n v="7.6470588235294112"/>
    <n v="4015"/>
    <n v="30702.941176470587"/>
    <n v="1.3332195288494369E-2"/>
    <n v="3.9596620006828274"/>
    <n v="3.9596620006828274"/>
    <n v="0"/>
  </r>
  <r>
    <s v="教培"/>
    <s v="文印广告"/>
    <x v="19"/>
    <x v="3"/>
    <s v="C文印广告"/>
    <x v="4"/>
    <x v="72"/>
    <x v="1"/>
    <n v="462"/>
    <n v="9"/>
    <n v="0.56799999999999995"/>
    <n v="0.02"/>
    <n v="48"/>
    <n v="9"/>
    <n v="0.19"/>
    <n v="0.13"/>
    <n v="9"/>
    <n v="0.85000000000000009"/>
    <n v="4.5741176470588236"/>
    <n v="4015"/>
    <n v="18365.082352941175"/>
    <n v="1.3332195288494369E-2"/>
    <n v="6.1594742232843984"/>
    <n v="5.1119999999999992"/>
    <n v="0"/>
  </r>
  <r>
    <s v="教培"/>
    <s v="文印广告"/>
    <x v="19"/>
    <x v="3"/>
    <s v="C文印广告"/>
    <x v="4"/>
    <x v="73"/>
    <x v="1"/>
    <n v="689"/>
    <n v="6"/>
    <n v="0.56799999999999995"/>
    <n v="0.01"/>
    <n v="47"/>
    <n v="4"/>
    <n v="0.09"/>
    <n v="0.13"/>
    <n v="6.11"/>
    <n v="0.85000000000000009"/>
    <n v="4.5152941176470591"/>
    <n v="4015"/>
    <n v="18128.905882352941"/>
    <n v="1.3332195288494369E-2"/>
    <n v="9.1858825537726201"/>
    <n v="6.5938825537726196"/>
    <n v="0"/>
  </r>
  <r>
    <s v="教培"/>
    <s v="文印广告"/>
    <x v="19"/>
    <x v="3"/>
    <s v="C文印广告"/>
    <x v="24"/>
    <x v="74"/>
    <x v="1"/>
    <n v="885"/>
    <n v="17"/>
    <n v="0.56799999999999995"/>
    <n v="0.02"/>
    <n v="117"/>
    <n v="15"/>
    <n v="0.13"/>
    <n v="0.13"/>
    <n v="15.21"/>
    <n v="0.85000000000000009"/>
    <n v="7.8705882352941181"/>
    <n v="4015"/>
    <n v="31600.411764705885"/>
    <n v="1.3332195288494369E-2"/>
    <n v="11.798992830317516"/>
    <n v="9.6559999999999988"/>
    <n v="0"/>
  </r>
  <r>
    <s v="教培"/>
    <s v="文印广告"/>
    <x v="19"/>
    <x v="3"/>
    <s v="C文印广告"/>
    <x v="25"/>
    <x v="75"/>
    <x v="1"/>
    <n v="43"/>
    <n v="0"/>
    <n v="0.56799999999999995"/>
    <n v="0"/>
    <n v="1"/>
    <n v="0"/>
    <n v="0"/>
    <n v="0.13"/>
    <n v="0.13"/>
    <n v="0.85000000000000009"/>
    <n v="0.15294117647058822"/>
    <n v="4015"/>
    <n v="614.05882352941171"/>
    <n v="1.3332195288494369E-2"/>
    <n v="0.57328439740525783"/>
    <n v="0.57328439740525783"/>
    <n v="0"/>
  </r>
  <r>
    <s v="教培"/>
    <s v="文印广告"/>
    <x v="19"/>
    <x v="3"/>
    <s v="C文印广告"/>
    <x v="7"/>
    <x v="76"/>
    <x v="0"/>
    <n v="456"/>
    <n v="4"/>
    <n v="0.56799999999999995"/>
    <n v="0.01"/>
    <n v="68"/>
    <n v="3"/>
    <n v="0.04"/>
    <n v="0.13"/>
    <n v="8.84"/>
    <n v="0.85000000000000009"/>
    <n v="8.3952941176470581"/>
    <n v="4015"/>
    <n v="33707.105882352938"/>
    <n v="1.3332195288494369E-2"/>
    <n v="6.0794810515534321"/>
    <n v="4.3514810515534315"/>
    <n v="4"/>
  </r>
  <r>
    <s v="教培"/>
    <s v="文印广告"/>
    <x v="19"/>
    <x v="3"/>
    <s v="C文印广告"/>
    <x v="6"/>
    <x v="77"/>
    <x v="0"/>
    <n v="686"/>
    <n v="4"/>
    <n v="0.56799999999999995"/>
    <n v="0.01"/>
    <n v="77"/>
    <n v="4"/>
    <n v="0.05"/>
    <n v="0.13"/>
    <n v="10.01"/>
    <n v="0.85000000000000009"/>
    <n v="9.1035294117647041"/>
    <n v="4015"/>
    <n v="36550.670588235284"/>
    <n v="1.3332195288494369E-2"/>
    <n v="9.1458859679071374"/>
    <n v="7.4178859679071376"/>
    <n v="0"/>
  </r>
  <r>
    <s v="教培"/>
    <s v="文印广告"/>
    <x v="19"/>
    <x v="3"/>
    <s v="C文印广告"/>
    <x v="4"/>
    <x v="78"/>
    <x v="1"/>
    <n v="1158"/>
    <n v="10"/>
    <n v="0.56799999999999995"/>
    <n v="0.01"/>
    <n v="81"/>
    <n v="9"/>
    <n v="0.11"/>
    <n v="0.13"/>
    <n v="10.530000000000001"/>
    <n v="0.85000000000000009"/>
    <n v="6.3741176470588243"/>
    <n v="4015"/>
    <n v="25592.082352941179"/>
    <n v="1.3332195288494369E-2"/>
    <n v="15.438682144076479"/>
    <n v="11.118682144076478"/>
    <n v="0"/>
  </r>
  <r>
    <s v="教培"/>
    <s v="文印广告"/>
    <x v="19"/>
    <x v="3"/>
    <s v="C文印广告"/>
    <x v="9"/>
    <x v="79"/>
    <x v="0"/>
    <n v="511"/>
    <n v="1"/>
    <n v="0.56799999999999995"/>
    <n v="0"/>
    <n v="30"/>
    <n v="1"/>
    <n v="0.03"/>
    <n v="0.13"/>
    <n v="3.9000000000000004"/>
    <n v="0.85000000000000009"/>
    <n v="3.92"/>
    <n v="4015"/>
    <n v="15738.8"/>
    <n v="1.3332195288494369E-2"/>
    <n v="6.8127517924206229"/>
    <n v="6.3807517924206225"/>
    <n v="0"/>
  </r>
  <r>
    <s v="教培"/>
    <s v="文印广告"/>
    <x v="19"/>
    <x v="3"/>
    <s v="C文印广告"/>
    <x v="2"/>
    <x v="80"/>
    <x v="1"/>
    <n v="1674"/>
    <n v="28"/>
    <n v="0.56799999999999995"/>
    <n v="0.02"/>
    <n v="209"/>
    <n v="26"/>
    <n v="0.12"/>
    <n v="0.13"/>
    <n v="27.17"/>
    <n v="0.85000000000000009"/>
    <n v="14.590588235294119"/>
    <n v="4015"/>
    <n v="58581.211764705884"/>
    <n v="1.3332195288494369E-2"/>
    <n v="22.318094912939575"/>
    <n v="15.903999999999998"/>
    <n v="28"/>
  </r>
  <r>
    <s v="教培"/>
    <s v="文印广告"/>
    <x v="19"/>
    <x v="3"/>
    <s v="C文印广告"/>
    <x v="16"/>
    <x v="81"/>
    <x v="1"/>
    <n v="1920"/>
    <n v="11"/>
    <n v="0.56799999999999995"/>
    <n v="0.01"/>
    <n v="112"/>
    <n v="10"/>
    <n v="0.09"/>
    <n v="0.13"/>
    <n v="14.56"/>
    <n v="0.85000000000000009"/>
    <n v="10.447058823529412"/>
    <n v="4015"/>
    <n v="41944.941176470587"/>
    <n v="1.3332195288494369E-2"/>
    <n v="25.597814953909189"/>
    <n v="20.845814953909191"/>
    <n v="10"/>
  </r>
  <r>
    <s v="教培"/>
    <s v="文印广告"/>
    <x v="19"/>
    <x v="3"/>
    <s v="C文印广告"/>
    <x v="25"/>
    <x v="82"/>
    <x v="1"/>
    <n v="145"/>
    <n v="2"/>
    <n v="0.56799999999999995"/>
    <n v="0.01"/>
    <n v="15"/>
    <n v="2"/>
    <n v="0.13"/>
    <n v="0.13"/>
    <n v="2"/>
    <n v="0.85000000000000009"/>
    <n v="1.0164705882352942"/>
    <n v="4015"/>
    <n v="4081.1294117647062"/>
    <n v="1.3332195288494369E-2"/>
    <n v="1.9331683168316836"/>
    <n v="1.1359999999999999"/>
    <n v="0"/>
  </r>
  <r>
    <s v="教培"/>
    <s v="文印广告"/>
    <x v="19"/>
    <x v="3"/>
    <s v="C文印广告"/>
    <x v="25"/>
    <x v="83"/>
    <x v="1"/>
    <n v="10"/>
    <n v="1"/>
    <n v="0.56799999999999995"/>
    <n v="0.1"/>
    <n v="0"/>
    <n v="0"/>
    <n v="0"/>
    <n v="0.13"/>
    <n v="0"/>
    <n v="0.85000000000000009"/>
    <n v="0"/>
    <n v="4015"/>
    <n v="0"/>
    <n v="1.3332195288494369E-2"/>
    <n v="0.1333219528849437"/>
    <n v="0.56799999999999995"/>
    <n v="0"/>
  </r>
  <r>
    <s v="教培"/>
    <s v="文印广告"/>
    <x v="19"/>
    <x v="3"/>
    <s v="C文印广告"/>
    <x v="19"/>
    <x v="84"/>
    <x v="1"/>
    <n v="172"/>
    <n v="0"/>
    <n v="0.56799999999999995"/>
    <n v="0"/>
    <n v="13"/>
    <n v="0"/>
    <n v="0"/>
    <n v="0.13"/>
    <n v="1.69"/>
    <n v="0.85000000000000009"/>
    <n v="1.9882352941176469"/>
    <n v="4015"/>
    <n v="7982.7647058823522"/>
    <n v="1.3332195288494369E-2"/>
    <n v="2.2931375896210313"/>
    <n v="2.2931375896210313"/>
    <n v="0"/>
  </r>
  <r>
    <s v="教培"/>
    <s v="文印广告"/>
    <x v="19"/>
    <x v="3"/>
    <s v="C文印广告"/>
    <x v="25"/>
    <x v="85"/>
    <x v="1"/>
    <n v="29"/>
    <n v="0"/>
    <n v="0.56799999999999995"/>
    <n v="0"/>
    <n v="3"/>
    <n v="0"/>
    <n v="0"/>
    <n v="0.13"/>
    <n v="0.39"/>
    <n v="0.85000000000000009"/>
    <n v="0.45882352941176469"/>
    <n v="4015"/>
    <n v="1842.1764705882351"/>
    <n v="1.3332195288494369E-2"/>
    <n v="0.3866336633663367"/>
    <n v="0.3866336633663367"/>
    <n v="0"/>
  </r>
  <r>
    <s v="教培"/>
    <s v="文印广告"/>
    <x v="19"/>
    <x v="3"/>
    <s v="C文印广告"/>
    <x v="5"/>
    <x v="86"/>
    <x v="0"/>
    <n v="1599"/>
    <n v="24"/>
    <n v="0.56799999999999995"/>
    <n v="0.02"/>
    <n v="246"/>
    <n v="24"/>
    <n v="0.1"/>
    <n v="0.13"/>
    <n v="31.98"/>
    <n v="0.85000000000000009"/>
    <n v="21.585882352941177"/>
    <n v="4015"/>
    <n v="86667.317647058822"/>
    <n v="1.3332195288494369E-2"/>
    <n v="21.318180266302495"/>
    <n v="13.631999999999998"/>
    <n v="20"/>
  </r>
  <r>
    <s v="教培"/>
    <s v="文印广告"/>
    <x v="19"/>
    <x v="3"/>
    <s v="C文印广告"/>
    <x v="28"/>
    <x v="87"/>
    <x v="2"/>
    <n v="4998"/>
    <n v="0"/>
    <n v="0.56799999999999995"/>
    <n v="0"/>
    <n v="0"/>
    <n v="0"/>
    <n v="0"/>
    <n v="0.13"/>
    <n v="0"/>
    <n v="0.85000000000000009"/>
    <n v="0"/>
    <n v="4015"/>
    <n v="0"/>
    <n v="1.3332195288494369E-2"/>
    <n v="66.634312051894852"/>
    <n v="66.634312051894852"/>
    <n v="0"/>
  </r>
  <r>
    <s v="教培"/>
    <s v="文印广告"/>
    <x v="19"/>
    <x v="3"/>
    <s v="C文印广告"/>
    <x v="8"/>
    <x v="88"/>
    <x v="0"/>
    <n v="762"/>
    <n v="4"/>
    <n v="0.56799999999999995"/>
    <n v="0.01"/>
    <n v="116"/>
    <n v="4"/>
    <n v="0.03"/>
    <n v="0.13"/>
    <n v="15.08"/>
    <n v="0.85000000000000009"/>
    <n v="15.068235294117645"/>
    <n v="4015"/>
    <n v="60498.964705882347"/>
    <n v="1.3332195288494369E-2"/>
    <n v="10.159132809832709"/>
    <n v="8.4311328098327092"/>
    <n v="0"/>
  </r>
  <r>
    <s v="教培"/>
    <s v="文印广告"/>
    <x v="19"/>
    <x v="3"/>
    <s v="C文印广告"/>
    <x v="29"/>
    <x v="89"/>
    <x v="1"/>
    <n v="538"/>
    <n v="4"/>
    <n v="0.56799999999999995"/>
    <n v="0.01"/>
    <n v="81"/>
    <n v="4"/>
    <n v="0.05"/>
    <n v="0.13"/>
    <n v="10.530000000000001"/>
    <n v="0.85000000000000009"/>
    <n v="9.7152941176470584"/>
    <n v="4015"/>
    <n v="39006.905882352941"/>
    <n v="1.3332195288494369E-2"/>
    <n v="7.17272106520997"/>
    <n v="5.4447210652099702"/>
    <n v="0"/>
  </r>
  <r>
    <s v="教培"/>
    <s v="文印广告"/>
    <x v="19"/>
    <x v="3"/>
    <s v="C文印广告"/>
    <x v="25"/>
    <x v="90"/>
    <x v="1"/>
    <n v="109"/>
    <n v="0"/>
    <n v="0.56799999999999995"/>
    <n v="0"/>
    <n v="22"/>
    <n v="0"/>
    <n v="0"/>
    <n v="0.13"/>
    <n v="2.8600000000000003"/>
    <n v="0.85000000000000009"/>
    <n v="3.3647058823529412"/>
    <n v="4015"/>
    <n v="13509.294117647059"/>
    <n v="1.3332195288494369E-2"/>
    <n v="1.4532092864458861"/>
    <n v="1.4532092864458861"/>
    <n v="0"/>
  </r>
  <r>
    <s v="教培"/>
    <s v="文印广告"/>
    <x v="19"/>
    <x v="3"/>
    <s v="C文印广告"/>
    <x v="23"/>
    <x v="91"/>
    <x v="1"/>
    <n v="843"/>
    <n v="3"/>
    <n v="0.56799999999999995"/>
    <n v="0"/>
    <n v="51"/>
    <n v="3"/>
    <n v="0.06"/>
    <n v="0.13"/>
    <n v="6.63"/>
    <n v="0.85000000000000009"/>
    <n v="5.7952941176470585"/>
    <n v="4015"/>
    <n v="23268.105882352938"/>
    <n v="1.3332195288494369E-2"/>
    <n v="11.239040628200753"/>
    <n v="9.9430406282007517"/>
    <n v="0"/>
  </r>
  <r>
    <s v="教培"/>
    <s v="文印广告"/>
    <x v="19"/>
    <x v="3"/>
    <s v="C文印广告"/>
    <x v="21"/>
    <x v="92"/>
    <x v="1"/>
    <n v="455"/>
    <n v="1"/>
    <n v="0.56799999999999995"/>
    <n v="0"/>
    <n v="24"/>
    <n v="0"/>
    <n v="0"/>
    <n v="0.13"/>
    <n v="3.12"/>
    <n v="0.85000000000000009"/>
    <n v="3.6705882352941175"/>
    <n v="4015"/>
    <n v="14737.411764705881"/>
    <n v="1.3332195288494369E-2"/>
    <n v="6.0661488562649382"/>
    <n v="5.6341488562649378"/>
    <n v="0"/>
  </r>
  <r>
    <s v="教培"/>
    <s v="文印广告"/>
    <x v="19"/>
    <x v="3"/>
    <s v="C文印广告"/>
    <x v="16"/>
    <x v="93"/>
    <x v="1"/>
    <n v="1397"/>
    <n v="8"/>
    <n v="0.56799999999999995"/>
    <n v="0.01"/>
    <n v="154"/>
    <n v="8"/>
    <n v="0.05"/>
    <n v="0.13"/>
    <n v="20.02"/>
    <n v="0.85000000000000009"/>
    <n v="18.207058823529408"/>
    <n v="4015"/>
    <n v="73101.341176470567"/>
    <n v="1.3332195288494369E-2"/>
    <n v="18.625076818026635"/>
    <n v="15.169076818026635"/>
    <n v="7"/>
  </r>
  <r>
    <s v="教培"/>
    <s v="文印广告"/>
    <x v="19"/>
    <x v="3"/>
    <s v="C文印广告"/>
    <x v="24"/>
    <x v="94"/>
    <x v="1"/>
    <n v="491"/>
    <n v="4"/>
    <n v="0.56799999999999995"/>
    <n v="0.01"/>
    <n v="49"/>
    <n v="4"/>
    <n v="0.08"/>
    <n v="0.13"/>
    <n v="6.37"/>
    <n v="0.85000000000000009"/>
    <n v="4.8211764705882354"/>
    <n v="4015"/>
    <n v="19357.023529411767"/>
    <n v="1.3332195288494369E-2"/>
    <n v="6.5461078866507352"/>
    <n v="4.8181078866507345"/>
    <n v="0"/>
  </r>
  <r>
    <s v="教培"/>
    <s v="文印广告"/>
    <x v="19"/>
    <x v="3"/>
    <s v="C文印广告"/>
    <x v="24"/>
    <x v="95"/>
    <x v="1"/>
    <n v="1310"/>
    <n v="35"/>
    <n v="0.56799999999999995"/>
    <n v="0.03"/>
    <n v="207"/>
    <n v="33"/>
    <n v="0.16"/>
    <n v="0.13"/>
    <n v="33"/>
    <n v="0.85000000000000009"/>
    <n v="16.771764705882354"/>
    <n v="4015"/>
    <n v="67338.635294117659"/>
    <n v="1.3332195288494369E-2"/>
    <n v="17.465175827927624"/>
    <n v="19.88"/>
    <n v="43"/>
  </r>
  <r>
    <s v="教培"/>
    <s v="文印广告"/>
    <x v="19"/>
    <x v="3"/>
    <s v="C文印广告"/>
    <x v="25"/>
    <x v="96"/>
    <x v="1"/>
    <n v="307"/>
    <n v="5"/>
    <n v="0.56799999999999995"/>
    <n v="0.02"/>
    <n v="19"/>
    <n v="4"/>
    <n v="0.21"/>
    <n v="0.13"/>
    <n v="4"/>
    <n v="0.85000000000000009"/>
    <n v="2.0329411764705885"/>
    <n v="4015"/>
    <n v="8162.2588235294124"/>
    <n v="1.3332195288494369E-2"/>
    <n v="4.0929839535677717"/>
    <n v="2.84"/>
    <n v="0"/>
  </r>
  <r>
    <s v="教培"/>
    <s v="文印广告"/>
    <x v="19"/>
    <x v="3"/>
    <s v="C文印广告"/>
    <x v="6"/>
    <x v="97"/>
    <x v="0"/>
    <n v="620"/>
    <n v="7"/>
    <n v="0.56799999999999995"/>
    <n v="0.01"/>
    <n v="68"/>
    <n v="5"/>
    <n v="7.0000000000000007E-2"/>
    <n v="0.13"/>
    <n v="8.84"/>
    <n v="0.85000000000000009"/>
    <n v="7.0588235294117636"/>
    <n v="4015"/>
    <n v="28341.176470588231"/>
    <n v="1.3332195288494369E-2"/>
    <n v="8.2659610788665088"/>
    <n v="5.2419610788665079"/>
    <n v="0"/>
  </r>
  <r>
    <s v="教培"/>
    <s v="文印广告"/>
    <x v="19"/>
    <x v="3"/>
    <s v="C文印广告"/>
    <x v="15"/>
    <x v="98"/>
    <x v="1"/>
    <n v="1304"/>
    <n v="17"/>
    <n v="0.56799999999999995"/>
    <n v="0.01"/>
    <n v="112"/>
    <n v="16"/>
    <n v="0.14000000000000001"/>
    <n v="0.13"/>
    <n v="16"/>
    <n v="0.85000000000000009"/>
    <n v="8.1317647058823539"/>
    <n v="4015"/>
    <n v="32649.03529411765"/>
    <n v="1.3332195288494369E-2"/>
    <n v="17.385182656196658"/>
    <n v="10.041182656196657"/>
    <n v="0"/>
  </r>
  <r>
    <s v="教培"/>
    <s v="文印广告"/>
    <x v="19"/>
    <x v="3"/>
    <s v="C文印广告"/>
    <x v="25"/>
    <x v="99"/>
    <x v="1"/>
    <n v="219"/>
    <n v="5"/>
    <n v="0.56799999999999995"/>
    <n v="0.02"/>
    <n v="25"/>
    <n v="5"/>
    <n v="0.2"/>
    <n v="0.13"/>
    <n v="5"/>
    <n v="0.85000000000000009"/>
    <n v="2.5411764705882351"/>
    <n v="4015"/>
    <n v="10202.823529411764"/>
    <n v="1.3332195288494369E-2"/>
    <n v="2.9197507681802666"/>
    <n v="2.84"/>
    <n v="0"/>
  </r>
  <r>
    <s v="教培"/>
    <s v="文印广告"/>
    <x v="19"/>
    <x v="3"/>
    <s v="C文印广告"/>
    <x v="19"/>
    <x v="100"/>
    <x v="1"/>
    <n v="2425"/>
    <n v="78"/>
    <n v="0.56799999999999995"/>
    <n v="0.03"/>
    <n v="513"/>
    <n v="66"/>
    <n v="0.13"/>
    <n v="0.13"/>
    <n v="66.69"/>
    <n v="0.85000000000000009"/>
    <n v="34.355294117647055"/>
    <n v="4015"/>
    <n v="137936.50588235294"/>
    <n v="1.3332195288494369E-2"/>
    <n v="32.330573574598844"/>
    <n v="44.303999999999995"/>
    <n v="47"/>
  </r>
  <r>
    <s v="教培"/>
    <s v="文印广告"/>
    <x v="19"/>
    <x v="3"/>
    <s v="C文印广告"/>
    <x v="26"/>
    <x v="101"/>
    <x v="1"/>
    <n v="1588"/>
    <n v="17"/>
    <n v="0.56799999999999995"/>
    <n v="0.01"/>
    <n v="238"/>
    <n v="14"/>
    <n v="0.06"/>
    <n v="0.13"/>
    <n v="30.94"/>
    <n v="0.85000000000000009"/>
    <n v="27.044705882352943"/>
    <n v="4015"/>
    <n v="108584.49411764706"/>
    <n v="1.3332195288494369E-2"/>
    <n v="21.171526118129059"/>
    <n v="13.827526118129057"/>
    <n v="16"/>
  </r>
  <r>
    <s v="教培"/>
    <s v="文印广告"/>
    <x v="19"/>
    <x v="3"/>
    <s v="C文印广告"/>
    <x v="16"/>
    <x v="102"/>
    <x v="1"/>
    <n v="1450"/>
    <n v="4"/>
    <n v="0.56799999999999995"/>
    <n v="0"/>
    <n v="136"/>
    <n v="4"/>
    <n v="0.03"/>
    <n v="0.13"/>
    <n v="17.68"/>
    <n v="0.85000000000000009"/>
    <n v="18.12705882352941"/>
    <n v="4015"/>
    <n v="72780.141176470584"/>
    <n v="1.3332195288494369E-2"/>
    <n v="19.331683168316836"/>
    <n v="17.603683168316834"/>
    <n v="11"/>
  </r>
  <r>
    <s v="教培"/>
    <s v="文印广告"/>
    <x v="19"/>
    <x v="3"/>
    <s v="C文印广告"/>
    <x v="15"/>
    <x v="103"/>
    <x v="1"/>
    <n v="396"/>
    <n v="4"/>
    <n v="0.56799999999999995"/>
    <n v="0.01"/>
    <n v="24"/>
    <n v="3"/>
    <n v="0.13"/>
    <n v="0.13"/>
    <n v="3.12"/>
    <n v="0.85000000000000009"/>
    <n v="1.6658823529411768"/>
    <n v="4015"/>
    <n v="6688.5176470588249"/>
    <n v="1.3332195288494369E-2"/>
    <n v="5.2795493342437698"/>
    <n v="3.5515493342437696"/>
    <n v="0"/>
  </r>
  <r>
    <s v="教培"/>
    <s v="文印广告"/>
    <x v="19"/>
    <x v="3"/>
    <s v="C文印广告"/>
    <x v="25"/>
    <x v="104"/>
    <x v="1"/>
    <n v="703"/>
    <n v="11"/>
    <n v="0.56799999999999995"/>
    <n v="0.02"/>
    <n v="66"/>
    <n v="11"/>
    <n v="0.17"/>
    <n v="0.13"/>
    <n v="11"/>
    <n v="0.85000000000000009"/>
    <n v="5.5905882352941179"/>
    <n v="4015"/>
    <n v="22446.211764705884"/>
    <n v="1.3332195288494369E-2"/>
    <n v="9.3725332878115406"/>
    <n v="6.2479999999999993"/>
    <n v="0"/>
  </r>
  <r>
    <s v="教培"/>
    <s v="文印广告"/>
    <x v="19"/>
    <x v="3"/>
    <s v="C文印广告"/>
    <x v="5"/>
    <x v="105"/>
    <x v="0"/>
    <n v="1348"/>
    <n v="42"/>
    <n v="0.56799999999999995"/>
    <n v="0.03"/>
    <n v="312"/>
    <n v="37"/>
    <n v="0.12"/>
    <n v="0.13"/>
    <n v="40.56"/>
    <n v="0.85000000000000009"/>
    <n v="22.992941176470591"/>
    <n v="4015"/>
    <n v="92316.658823529418"/>
    <n v="1.3332195288494369E-2"/>
    <n v="17.971799248890409"/>
    <n v="23.855999999999998"/>
    <n v="32"/>
  </r>
  <r>
    <s v="教培"/>
    <s v="文印广告"/>
    <x v="19"/>
    <x v="3"/>
    <s v="C文印广告"/>
    <x v="22"/>
    <x v="106"/>
    <x v="1"/>
    <n v="134"/>
    <n v="1"/>
    <n v="0.56799999999999995"/>
    <n v="0.01"/>
    <n v="26"/>
    <n v="1"/>
    <n v="0.04"/>
    <n v="0.13"/>
    <n v="3.38"/>
    <n v="0.85000000000000009"/>
    <n v="3.3082352941176465"/>
    <n v="4015"/>
    <n v="13282.564705882351"/>
    <n v="1.3332195288494369E-2"/>
    <n v="1.7865141686582455"/>
    <n v="1.3545141686582456"/>
    <n v="0"/>
  </r>
  <r>
    <s v="教培"/>
    <s v="文印广告"/>
    <x v="19"/>
    <x v="3"/>
    <s v="C文印广告"/>
    <x v="29"/>
    <x v="107"/>
    <x v="1"/>
    <n v="301"/>
    <n v="2"/>
    <n v="0.56799999999999995"/>
    <n v="0.01"/>
    <n v="35"/>
    <n v="2"/>
    <n v="0.06"/>
    <n v="0.13"/>
    <n v="4.55"/>
    <n v="0.85000000000000009"/>
    <n v="4.0164705882352933"/>
    <n v="4015"/>
    <n v="16126.129411764703"/>
    <n v="1.3332195288494369E-2"/>
    <n v="4.0129907818368054"/>
    <n v="3.1489907818368055"/>
    <n v="1"/>
  </r>
  <r>
    <s v="教培"/>
    <s v="文印广告"/>
    <x v="19"/>
    <x v="3"/>
    <s v="C文印广告"/>
    <x v="21"/>
    <x v="108"/>
    <x v="1"/>
    <n v="264"/>
    <n v="0"/>
    <n v="0.56799999999999995"/>
    <n v="0"/>
    <n v="16"/>
    <n v="0"/>
    <n v="0"/>
    <n v="0.13"/>
    <n v="2.08"/>
    <n v="0.85000000000000009"/>
    <n v="2.4470588235294115"/>
    <n v="4015"/>
    <n v="9824.9411764705874"/>
    <n v="1.3332195288494369E-2"/>
    <n v="3.5196995561625135"/>
    <n v="3.5196995561625135"/>
    <n v="0"/>
  </r>
  <r>
    <s v="教培"/>
    <s v="文印广告"/>
    <x v="19"/>
    <x v="3"/>
    <s v="C文印广告"/>
    <x v="25"/>
    <x v="109"/>
    <x v="1"/>
    <n v="76"/>
    <n v="2"/>
    <n v="0.56799999999999995"/>
    <n v="0.03"/>
    <n v="3"/>
    <n v="2"/>
    <n v="0.67"/>
    <n v="0.13"/>
    <n v="2"/>
    <n v="0.85000000000000009"/>
    <n v="1.0164705882352942"/>
    <n v="4015"/>
    <n v="4081.1294117647062"/>
    <n v="1.3332195288494369E-2"/>
    <n v="1.013246841925572"/>
    <n v="1.1359999999999999"/>
    <n v="0"/>
  </r>
  <r>
    <s v="教培"/>
    <s v="文印广告"/>
    <x v="19"/>
    <x v="3"/>
    <s v="C文印广告"/>
    <x v="25"/>
    <x v="110"/>
    <x v="1"/>
    <n v="238"/>
    <n v="1"/>
    <n v="0.56799999999999995"/>
    <n v="0"/>
    <n v="19"/>
    <n v="1"/>
    <n v="0.05"/>
    <n v="0.13"/>
    <n v="2.4700000000000002"/>
    <n v="0.85000000000000009"/>
    <n v="2.2376470588235295"/>
    <n v="4015"/>
    <n v="8984.1529411764714"/>
    <n v="1.3332195288494369E-2"/>
    <n v="3.1730624786616599"/>
    <n v="2.74106247866166"/>
    <n v="0"/>
  </r>
  <r>
    <s v="教培"/>
    <s v="文印广告"/>
    <x v="19"/>
    <x v="3"/>
    <s v="C文印广告"/>
    <x v="19"/>
    <x v="111"/>
    <x v="1"/>
    <n v="66"/>
    <n v="0"/>
    <n v="0.56799999999999995"/>
    <n v="0"/>
    <n v="6"/>
    <n v="0"/>
    <n v="0"/>
    <n v="0.13"/>
    <n v="0.78"/>
    <n v="0.85000000000000009"/>
    <n v="0.91764705882352937"/>
    <n v="4015"/>
    <n v="3684.3529411764703"/>
    <n v="1.3332195288494369E-2"/>
    <n v="0.87992488904062838"/>
    <n v="0.87992488904062838"/>
    <n v="0"/>
  </r>
  <r>
    <s v="教培"/>
    <s v="文印广告"/>
    <x v="19"/>
    <x v="3"/>
    <s v="C文印广告"/>
    <x v="23"/>
    <x v="112"/>
    <x v="1"/>
    <n v="664"/>
    <n v="18"/>
    <n v="0.56799999999999995"/>
    <n v="0.03"/>
    <n v="71"/>
    <n v="16"/>
    <n v="0.23"/>
    <n v="0.13"/>
    <n v="16"/>
    <n v="0.85000000000000009"/>
    <n v="8.1317647058823539"/>
    <n v="4015"/>
    <n v="32649.03529411765"/>
    <n v="1.3332195288494369E-2"/>
    <n v="8.8525776715602618"/>
    <n v="10.223999999999998"/>
    <n v="0"/>
  </r>
  <r>
    <s v="教培"/>
    <s v="文印广告"/>
    <x v="19"/>
    <x v="3"/>
    <s v="C文印广告"/>
    <x v="19"/>
    <x v="113"/>
    <x v="1"/>
    <n v="637"/>
    <n v="2"/>
    <n v="0.56799999999999995"/>
    <n v="0"/>
    <n v="61"/>
    <n v="2"/>
    <n v="0.03"/>
    <n v="0.13"/>
    <n v="7.9300000000000006"/>
    <n v="0.85000000000000009"/>
    <n v="7.9929411764705875"/>
    <n v="4015"/>
    <n v="32091.658823529408"/>
    <n v="1.3332195288494369E-2"/>
    <n v="8.4926083987709138"/>
    <n v="7.6286083987709139"/>
    <n v="0"/>
  </r>
  <r>
    <s v="教培"/>
    <s v="文印广告"/>
    <x v="19"/>
    <x v="3"/>
    <s v="C文印广告"/>
    <x v="12"/>
    <x v="114"/>
    <x v="0"/>
    <n v="638"/>
    <n v="13"/>
    <n v="0.56799999999999995"/>
    <n v="0.02"/>
    <n v="116"/>
    <n v="12"/>
    <n v="0.1"/>
    <n v="0.13"/>
    <n v="15.08"/>
    <n v="0.85000000000000009"/>
    <n v="9.7223529411764709"/>
    <n v="4015"/>
    <n v="39035.24705882353"/>
    <n v="1.3332195288494369E-2"/>
    <n v="8.5059405940594068"/>
    <n v="7.3839999999999995"/>
    <n v="0"/>
  </r>
  <r>
    <s v="教培"/>
    <s v="文印广告"/>
    <x v="19"/>
    <x v="3"/>
    <s v="C文印广告"/>
    <x v="13"/>
    <x v="115"/>
    <x v="1"/>
    <n v="1609"/>
    <n v="42"/>
    <n v="0.56799999999999995"/>
    <n v="0.03"/>
    <n v="302"/>
    <n v="38"/>
    <n v="0.13"/>
    <n v="0.13"/>
    <n v="39.26"/>
    <n v="0.85000000000000009"/>
    <n v="20.795294117647053"/>
    <n v="4015"/>
    <n v="83493.105882352917"/>
    <n v="1.3332195288494369E-2"/>
    <n v="21.451502219187439"/>
    <n v="23.855999999999998"/>
    <n v="53"/>
  </r>
  <r>
    <s v="教培"/>
    <s v="文印广告"/>
    <x v="19"/>
    <x v="3"/>
    <s v="C文印广告"/>
    <x v="22"/>
    <x v="116"/>
    <x v="1"/>
    <n v="460"/>
    <n v="5"/>
    <n v="0.56799999999999995"/>
    <n v="0.01"/>
    <n v="59"/>
    <n v="5"/>
    <n v="0.08"/>
    <n v="0.13"/>
    <n v="7.67"/>
    <n v="0.85000000000000009"/>
    <n v="5.6823529411764699"/>
    <n v="4015"/>
    <n v="22814.647058823528"/>
    <n v="1.3332195288494369E-2"/>
    <n v="6.1328098327074096"/>
    <n v="3.9728098327074095"/>
    <n v="0"/>
  </r>
  <r>
    <s v="教培"/>
    <s v="文印广告"/>
    <x v="19"/>
    <x v="3"/>
    <s v="C文印广告"/>
    <x v="6"/>
    <x v="117"/>
    <x v="0"/>
    <n v="145"/>
    <n v="2"/>
    <n v="0.56799999999999995"/>
    <n v="0.01"/>
    <n v="23"/>
    <n v="2"/>
    <n v="0.09"/>
    <n v="0.13"/>
    <n v="2.99"/>
    <n v="0.85000000000000009"/>
    <n v="2.1811764705882353"/>
    <n v="4015"/>
    <n v="8757.4235294117643"/>
    <n v="1.3332195288494369E-2"/>
    <n v="1.9331683168316836"/>
    <n v="1.1359999999999999"/>
    <n v="0"/>
  </r>
  <r>
    <s v="教培"/>
    <s v="文印广告"/>
    <x v="19"/>
    <x v="3"/>
    <s v="C文印广告"/>
    <x v="23"/>
    <x v="118"/>
    <x v="1"/>
    <n v="1840"/>
    <n v="78"/>
    <n v="0.56799999999999995"/>
    <n v="0.04"/>
    <n v="308"/>
    <n v="73"/>
    <n v="0.24"/>
    <n v="0.13"/>
    <n v="73"/>
    <n v="0.85000000000000009"/>
    <n v="37.101176470588236"/>
    <n v="4015"/>
    <n v="148961.22352941177"/>
    <n v="1.3332195288494369E-2"/>
    <n v="24.531239330829639"/>
    <n v="44.303999999999995"/>
    <n v="89"/>
  </r>
  <r>
    <s v="教培"/>
    <s v="文印广告"/>
    <x v="19"/>
    <x v="3"/>
    <s v="C文印广告"/>
    <x v="14"/>
    <x v="119"/>
    <x v="1"/>
    <n v="704"/>
    <n v="6"/>
    <n v="0.56799999999999995"/>
    <n v="0.01"/>
    <n v="110"/>
    <n v="5"/>
    <n v="0.05"/>
    <n v="0.13"/>
    <n v="14.3"/>
    <n v="0.85000000000000009"/>
    <n v="13.482352941176471"/>
    <n v="4015"/>
    <n v="54131.647058823532"/>
    <n v="1.3332195288494369E-2"/>
    <n v="9.3858654831000354"/>
    <n v="6.7938654831000349"/>
    <n v="0"/>
  </r>
  <r>
    <s v="教培"/>
    <s v="文印广告"/>
    <x v="19"/>
    <x v="3"/>
    <s v="C文印广告"/>
    <x v="18"/>
    <x v="120"/>
    <x v="0"/>
    <n v="1006"/>
    <n v="4"/>
    <n v="0.56799999999999995"/>
    <n v="0"/>
    <n v="39"/>
    <n v="4"/>
    <n v="0.1"/>
    <n v="0.13"/>
    <n v="5.07"/>
    <n v="0.85000000000000009"/>
    <n v="3.2917647058823531"/>
    <n v="4015"/>
    <n v="13216.435294117648"/>
    <n v="1.3332195288494369E-2"/>
    <n v="13.412188460225336"/>
    <n v="11.684188460225336"/>
    <n v="1"/>
  </r>
  <r>
    <s v="教培"/>
    <s v="文印广告"/>
    <x v="19"/>
    <x v="3"/>
    <s v="C文印广告"/>
    <x v="6"/>
    <x v="121"/>
    <x v="0"/>
    <n v="715"/>
    <n v="5"/>
    <n v="0.56799999999999995"/>
    <n v="0.01"/>
    <n v="81"/>
    <n v="5"/>
    <n v="0.06"/>
    <n v="0.13"/>
    <n v="10.530000000000001"/>
    <n v="0.85000000000000009"/>
    <n v="9.0470588235294116"/>
    <n v="4015"/>
    <n v="36323.941176470587"/>
    <n v="1.3332195288494369E-2"/>
    <n v="9.5325196312734732"/>
    <n v="7.3725196312734731"/>
    <n v="0"/>
  </r>
  <r>
    <s v="教培"/>
    <s v="文印广告"/>
    <x v="19"/>
    <x v="3"/>
    <s v="C文印广告"/>
    <x v="9"/>
    <x v="122"/>
    <x v="0"/>
    <n v="533"/>
    <n v="2"/>
    <n v="0.56799999999999995"/>
    <n v="0"/>
    <n v="66"/>
    <n v="2"/>
    <n v="0.03"/>
    <n v="0.13"/>
    <n v="8.58"/>
    <n v="0.85000000000000009"/>
    <n v="8.7576470588235278"/>
    <n v="4015"/>
    <n v="35161.952941176467"/>
    <n v="1.3332195288494369E-2"/>
    <n v="7.1060600887674985"/>
    <n v="6.2420600887674986"/>
    <n v="0"/>
  </r>
  <r>
    <s v="教培"/>
    <s v="文印广告"/>
    <x v="19"/>
    <x v="3"/>
    <s v="C文印广告"/>
    <x v="10"/>
    <x v="123"/>
    <x v="0"/>
    <n v="924"/>
    <n v="6"/>
    <n v="0.56799999999999995"/>
    <n v="0.01"/>
    <n v="123"/>
    <n v="5"/>
    <n v="0.04"/>
    <n v="0.13"/>
    <n v="15.99"/>
    <n v="0.85000000000000009"/>
    <n v="15.470588235294116"/>
    <n v="4015"/>
    <n v="62114.411764705874"/>
    <n v="1.3332195288494369E-2"/>
    <n v="12.318948446568797"/>
    <n v="9.7269484465687963"/>
    <n v="1"/>
  </r>
  <r>
    <s v="教培"/>
    <s v="文印广告"/>
    <x v="19"/>
    <x v="3"/>
    <s v="C文印广告"/>
    <x v="15"/>
    <x v="124"/>
    <x v="1"/>
    <n v="490"/>
    <n v="8"/>
    <n v="0.56799999999999995"/>
    <n v="0.02"/>
    <n v="51"/>
    <n v="8"/>
    <n v="0.16"/>
    <n v="0.13"/>
    <n v="8"/>
    <n v="0.85000000000000009"/>
    <n v="4.0658823529411769"/>
    <n v="4015"/>
    <n v="16324.517647058825"/>
    <n v="1.3332195288494369E-2"/>
    <n v="6.5327756913622403"/>
    <n v="4.5439999999999996"/>
    <n v="5"/>
  </r>
  <r>
    <s v="教培"/>
    <s v="文印广告"/>
    <x v="19"/>
    <x v="3"/>
    <s v="C文印广告"/>
    <x v="16"/>
    <x v="125"/>
    <x v="1"/>
    <n v="1043"/>
    <n v="9"/>
    <n v="0.56799999999999995"/>
    <n v="0.01"/>
    <n v="124"/>
    <n v="9"/>
    <n v="7.0000000000000007E-2"/>
    <n v="0.13"/>
    <n v="16.12"/>
    <n v="0.85000000000000009"/>
    <n v="12.950588235294118"/>
    <n v="4015"/>
    <n v="51996.611764705885"/>
    <n v="1.3332195288494369E-2"/>
    <n v="13.905479685899627"/>
    <n v="10.017479685899627"/>
    <n v="0"/>
  </r>
  <r>
    <s v="教培"/>
    <s v="文印广告"/>
    <x v="19"/>
    <x v="3"/>
    <s v="C文印广告"/>
    <x v="27"/>
    <x v="126"/>
    <x v="1"/>
    <n v="456"/>
    <n v="3"/>
    <n v="0.56799999999999995"/>
    <n v="0.01"/>
    <n v="98"/>
    <n v="3"/>
    <n v="0.03"/>
    <n v="0.13"/>
    <n v="12.74"/>
    <n v="0.85000000000000009"/>
    <n v="12.983529411764707"/>
    <n v="4015"/>
    <n v="52128.870588235295"/>
    <n v="1.3332195288494369E-2"/>
    <n v="6.0794810515534321"/>
    <n v="4.7834810515534318"/>
    <n v="0"/>
  </r>
  <r>
    <s v="教培"/>
    <s v="文印广告"/>
    <x v="19"/>
    <x v="3"/>
    <s v="C文印广告"/>
    <x v="20"/>
    <x v="127"/>
    <x v="0"/>
    <n v="24"/>
    <n v="0"/>
    <n v="0.56799999999999995"/>
    <n v="0"/>
    <n v="1"/>
    <n v="0"/>
    <n v="0"/>
    <n v="0.13"/>
    <n v="0.13"/>
    <n v="0.85000000000000009"/>
    <n v="0.15294117647058822"/>
    <n v="4015"/>
    <n v="614.05882352941171"/>
    <n v="1.3332195288494369E-2"/>
    <n v="0.31997268692386482"/>
    <n v="0.31997268692386482"/>
    <n v="0"/>
  </r>
  <r>
    <s v="教培"/>
    <s v="文印广告"/>
    <x v="19"/>
    <x v="3"/>
    <s v="C文印广告"/>
    <x v="22"/>
    <x v="128"/>
    <x v="1"/>
    <n v="421"/>
    <n v="1"/>
    <n v="0.56799999999999995"/>
    <n v="0"/>
    <n v="30"/>
    <n v="1"/>
    <n v="0.03"/>
    <n v="0.13"/>
    <n v="3.9000000000000004"/>
    <n v="0.85000000000000009"/>
    <n v="3.92"/>
    <n v="4015"/>
    <n v="15738.8"/>
    <n v="1.3332195288494369E-2"/>
    <n v="5.612854216456129"/>
    <n v="5.1808542164561286"/>
    <n v="0"/>
  </r>
  <r>
    <s v="教培"/>
    <s v="文印广告"/>
    <x v="19"/>
    <x v="3"/>
    <s v="C文印广告"/>
    <x v="4"/>
    <x v="129"/>
    <x v="1"/>
    <n v="947"/>
    <n v="21"/>
    <n v="0.56799999999999995"/>
    <n v="0.02"/>
    <n v="114"/>
    <n v="21"/>
    <n v="0.18"/>
    <n v="0.13"/>
    <n v="21"/>
    <n v="0.85000000000000009"/>
    <n v="10.672941176470589"/>
    <n v="4015"/>
    <n v="42851.858823529416"/>
    <n v="1.3332195288494369E-2"/>
    <n v="12.625588938204167"/>
    <n v="11.927999999999999"/>
    <n v="0"/>
  </r>
  <r>
    <s v="教培"/>
    <s v="文印广告"/>
    <x v="19"/>
    <x v="3"/>
    <s v="C文印广告"/>
    <x v="6"/>
    <x v="130"/>
    <x v="0"/>
    <n v="996"/>
    <n v="11"/>
    <n v="0.56799999999999995"/>
    <n v="0.01"/>
    <n v="128"/>
    <n v="10"/>
    <n v="0.08"/>
    <n v="0.13"/>
    <n v="16.64"/>
    <n v="0.85000000000000009"/>
    <n v="12.894117647058824"/>
    <n v="4015"/>
    <n v="51769.882352941175"/>
    <n v="1.3332195288494369E-2"/>
    <n v="13.278866507340391"/>
    <n v="8.5268665073403902"/>
    <n v="0"/>
  </r>
  <r>
    <s v="教培"/>
    <s v="文印广告"/>
    <x v="19"/>
    <x v="3"/>
    <s v="C文印广告"/>
    <x v="8"/>
    <x v="131"/>
    <x v="0"/>
    <n v="821"/>
    <n v="7"/>
    <n v="0.56799999999999995"/>
    <n v="0.01"/>
    <n v="109"/>
    <n v="5"/>
    <n v="0.05"/>
    <n v="0.13"/>
    <n v="14.17"/>
    <n v="0.85000000000000009"/>
    <n v="13.329411764705881"/>
    <n v="4015"/>
    <n v="53517.588235294112"/>
    <n v="1.3332195288494369E-2"/>
    <n v="10.945732331853877"/>
    <n v="7.9217323318538764"/>
    <n v="0"/>
  </r>
  <r>
    <s v="教培"/>
    <s v="文印广告"/>
    <x v="19"/>
    <x v="3"/>
    <s v="C文印广告"/>
    <x v="15"/>
    <x v="132"/>
    <x v="1"/>
    <n v="720"/>
    <n v="8"/>
    <n v="0.56799999999999995"/>
    <n v="0.01"/>
    <n v="102"/>
    <n v="8"/>
    <n v="0.08"/>
    <n v="0.13"/>
    <n v="13.26"/>
    <n v="0.85000000000000009"/>
    <n v="10.254117647058823"/>
    <n v="4015"/>
    <n v="41170.282352941176"/>
    <n v="1.3332195288494369E-2"/>
    <n v="9.5991806077159456"/>
    <n v="6.1431806077159452"/>
    <n v="0"/>
  </r>
  <r>
    <s v="教培"/>
    <s v="文印广告"/>
    <x v="19"/>
    <x v="3"/>
    <s v="C文印广告"/>
    <x v="10"/>
    <x v="133"/>
    <x v="0"/>
    <n v="504"/>
    <n v="1"/>
    <n v="0.56799999999999995"/>
    <n v="0"/>
    <n v="83"/>
    <n v="1"/>
    <n v="0.01"/>
    <n v="0.13"/>
    <n v="10.790000000000001"/>
    <n v="0.85000000000000009"/>
    <n v="12.025882352941176"/>
    <n v="4015"/>
    <n v="48283.917647058821"/>
    <n v="1.3332195288494369E-2"/>
    <n v="6.7194264254011618"/>
    <n v="6.2874264254011614"/>
    <n v="0"/>
  </r>
  <r>
    <s v="教培"/>
    <s v="文印广告"/>
    <x v="19"/>
    <x v="3"/>
    <s v="C文印广告"/>
    <x v="10"/>
    <x v="134"/>
    <x v="0"/>
    <n v="854"/>
    <n v="4"/>
    <n v="0.56799999999999995"/>
    <n v="0"/>
    <n v="83"/>
    <n v="4"/>
    <n v="0.05"/>
    <n v="0.13"/>
    <n v="10.790000000000001"/>
    <n v="0.85000000000000009"/>
    <n v="10.021176470588236"/>
    <n v="4015"/>
    <n v="40235.023529411767"/>
    <n v="1.3332195288494369E-2"/>
    <n v="11.385694776374191"/>
    <n v="9.6576947763741909"/>
    <n v="0"/>
  </r>
  <r>
    <s v="教培"/>
    <s v="文印广告"/>
    <x v="19"/>
    <x v="3"/>
    <s v="C文印广告"/>
    <x v="2"/>
    <x v="135"/>
    <x v="1"/>
    <n v="1054"/>
    <n v="10"/>
    <n v="0.56799999999999995"/>
    <n v="0.01"/>
    <n v="58"/>
    <n v="8"/>
    <n v="0.14000000000000001"/>
    <n v="0.13"/>
    <n v="8"/>
    <n v="0.85000000000000009"/>
    <n v="4.0658823529411769"/>
    <n v="4015"/>
    <n v="16324.517647058825"/>
    <n v="1.3332195288494369E-2"/>
    <n v="14.052133834073064"/>
    <n v="9.7321338340730641"/>
    <n v="7"/>
  </r>
  <r>
    <s v="教培"/>
    <s v="文印广告"/>
    <x v="19"/>
    <x v="3"/>
    <s v="C文印广告"/>
    <x v="20"/>
    <x v="136"/>
    <x v="0"/>
    <n v="27"/>
    <n v="0"/>
    <n v="0.56799999999999995"/>
    <n v="0"/>
    <n v="0"/>
    <n v="0"/>
    <n v="0"/>
    <n v="0.13"/>
    <n v="0"/>
    <n v="0.85000000000000009"/>
    <n v="0"/>
    <n v="4015"/>
    <n v="0"/>
    <n v="1.3332195288494369E-2"/>
    <n v="0.35996927278934798"/>
    <n v="0.35996927278934798"/>
    <n v="0"/>
  </r>
  <r>
    <s v="教培"/>
    <s v="文印广告"/>
    <x v="19"/>
    <x v="3"/>
    <s v="C文印广告"/>
    <x v="30"/>
    <x v="137"/>
    <x v="2"/>
    <n v="119"/>
    <n v="0"/>
    <n v="0.56799999999999995"/>
    <n v="0"/>
    <n v="10"/>
    <n v="0"/>
    <n v="0"/>
    <n v="0.13"/>
    <n v="1.3"/>
    <n v="0.85000000000000009"/>
    <n v="1.5294117647058822"/>
    <n v="4015"/>
    <n v="6140.5882352941171"/>
    <n v="1.3332195288494369E-2"/>
    <n v="1.58653123933083"/>
    <n v="1.58653123933083"/>
    <n v="0"/>
  </r>
  <r>
    <s v="教培"/>
    <s v="文印广告"/>
    <x v="19"/>
    <x v="3"/>
    <s v="C文印广告"/>
    <x v="18"/>
    <x v="138"/>
    <x v="0"/>
    <n v="1069"/>
    <n v="5"/>
    <n v="0.56799999999999995"/>
    <n v="0"/>
    <n v="99"/>
    <n v="5"/>
    <n v="0.05"/>
    <n v="0.13"/>
    <n v="12.870000000000001"/>
    <n v="0.85000000000000009"/>
    <n v="11.8"/>
    <n v="4015"/>
    <n v="47377"/>
    <n v="1.3332195288494369E-2"/>
    <n v="14.25211676340048"/>
    <n v="12.09211676340048"/>
    <n v="0"/>
  </r>
  <r>
    <s v="教培"/>
    <s v="文印广告"/>
    <x v="19"/>
    <x v="3"/>
    <s v="C文印广告"/>
    <x v="7"/>
    <x v="139"/>
    <x v="0"/>
    <n v="367"/>
    <n v="0"/>
    <n v="0.56799999999999995"/>
    <n v="0"/>
    <n v="32"/>
    <n v="0"/>
    <n v="0"/>
    <n v="0.13"/>
    <n v="4.16"/>
    <n v="0.85000000000000009"/>
    <n v="4.894117647058823"/>
    <n v="4015"/>
    <n v="19649.882352941175"/>
    <n v="1.3332195288494369E-2"/>
    <n v="4.8929156708774331"/>
    <n v="4.8929156708774331"/>
    <n v="0"/>
  </r>
  <r>
    <s v="教培"/>
    <s v="文印广告"/>
    <x v="19"/>
    <x v="3"/>
    <s v="C文印广告"/>
    <x v="4"/>
    <x v="140"/>
    <x v="1"/>
    <n v="421"/>
    <n v="1"/>
    <n v="0.56799999999999995"/>
    <n v="0"/>
    <n v="13"/>
    <n v="1"/>
    <n v="0.08"/>
    <n v="0.13"/>
    <n v="1.69"/>
    <n v="0.85000000000000009"/>
    <n v="1.3199999999999996"/>
    <n v="4015"/>
    <n v="5299.7999999999984"/>
    <n v="1.3332195288494369E-2"/>
    <n v="5.612854216456129"/>
    <n v="5.1808542164561286"/>
    <n v="0"/>
  </r>
  <r>
    <s v="教培"/>
    <s v="文印广告"/>
    <x v="19"/>
    <x v="3"/>
    <s v="C文印广告"/>
    <x v="24"/>
    <x v="141"/>
    <x v="1"/>
    <n v="512"/>
    <n v="6"/>
    <n v="0.56799999999999995"/>
    <n v="0.01"/>
    <n v="28"/>
    <n v="6"/>
    <n v="0.21"/>
    <n v="0.13"/>
    <n v="6"/>
    <n v="0.85000000000000009"/>
    <n v="3.0494117647058827"/>
    <n v="4015"/>
    <n v="12243.388235294118"/>
    <n v="1.3332195288494369E-2"/>
    <n v="6.8260839877091168"/>
    <n v="4.2340839877091163"/>
    <n v="0"/>
  </r>
  <r>
    <s v="教培"/>
    <s v="文印广告"/>
    <x v="19"/>
    <x v="3"/>
    <s v="C文印广告"/>
    <x v="25"/>
    <x v="142"/>
    <x v="1"/>
    <n v="438"/>
    <n v="4"/>
    <n v="0.56799999999999995"/>
    <n v="0.01"/>
    <n v="55"/>
    <n v="4"/>
    <n v="7.0000000000000007E-2"/>
    <n v="0.13"/>
    <n v="7.15"/>
    <n v="0.85000000000000009"/>
    <n v="5.7388235294117642"/>
    <n v="4015"/>
    <n v="23041.376470588235"/>
    <n v="1.3332195288494369E-2"/>
    <n v="5.8395015363605332"/>
    <n v="4.1115015363605334"/>
    <n v="0"/>
  </r>
  <r>
    <s v="教培"/>
    <s v="文印广告"/>
    <x v="19"/>
    <x v="3"/>
    <s v="C文印广告"/>
    <x v="2"/>
    <x v="143"/>
    <x v="1"/>
    <n v="1456"/>
    <n v="47"/>
    <n v="0.56799999999999995"/>
    <n v="0.03"/>
    <n v="292"/>
    <n v="43"/>
    <n v="0.15"/>
    <n v="0.13"/>
    <n v="43"/>
    <n v="0.85000000000000009"/>
    <n v="21.854117647058821"/>
    <n v="4015"/>
    <n v="87744.282352941169"/>
    <n v="1.3332195288494369E-2"/>
    <n v="19.411676340047801"/>
    <n v="26.695999999999998"/>
    <n v="56"/>
  </r>
  <r>
    <s v="教培"/>
    <s v="文印广告"/>
    <x v="19"/>
    <x v="3"/>
    <s v="C文印广告"/>
    <x v="18"/>
    <x v="144"/>
    <x v="0"/>
    <n v="994"/>
    <n v="7"/>
    <n v="0.56799999999999995"/>
    <n v="0.01"/>
    <n v="87"/>
    <n v="7"/>
    <n v="0.08"/>
    <n v="0.13"/>
    <n v="11.31"/>
    <n v="0.85000000000000009"/>
    <n v="8.6282352941176477"/>
    <n v="4015"/>
    <n v="34642.364705882355"/>
    <n v="1.3332195288494369E-2"/>
    <n v="13.252202116763403"/>
    <n v="10.228202116763402"/>
    <n v="0"/>
  </r>
  <r>
    <s v="教培"/>
    <s v="文印广告"/>
    <x v="19"/>
    <x v="3"/>
    <s v="C文印广告"/>
    <x v="22"/>
    <x v="145"/>
    <x v="1"/>
    <n v="408"/>
    <n v="1"/>
    <n v="0.56799999999999995"/>
    <n v="0"/>
    <n v="29"/>
    <n v="1"/>
    <n v="0.03"/>
    <n v="0.13"/>
    <n v="3.77"/>
    <n v="0.85000000000000009"/>
    <n v="3.7670588235294113"/>
    <n v="4015"/>
    <n v="15124.741176470587"/>
    <n v="1.3332195288494369E-2"/>
    <n v="5.4395356777057025"/>
    <n v="5.0075356777057021"/>
    <n v="0"/>
  </r>
  <r>
    <s v="教培"/>
    <s v="文印广告"/>
    <x v="19"/>
    <x v="3"/>
    <s v="C文印广告"/>
    <x v="16"/>
    <x v="146"/>
    <x v="1"/>
    <n v="945"/>
    <n v="8"/>
    <n v="0.56799999999999995"/>
    <n v="0.01"/>
    <n v="68"/>
    <n v="8"/>
    <n v="0.12"/>
    <n v="0.13"/>
    <n v="8.84"/>
    <n v="0.85000000000000009"/>
    <n v="5.0541176470588232"/>
    <n v="4015"/>
    <n v="20292.282352941176"/>
    <n v="1.3332195288494369E-2"/>
    <n v="12.598924547627179"/>
    <n v="9.1429245476271781"/>
    <n v="0"/>
  </r>
  <r>
    <s v="教培"/>
    <s v="文印广告"/>
    <x v="19"/>
    <x v="3"/>
    <s v="C文印广告"/>
    <x v="4"/>
    <x v="147"/>
    <x v="1"/>
    <n v="532"/>
    <n v="4"/>
    <n v="0.56799999999999995"/>
    <n v="0.01"/>
    <n v="28"/>
    <n v="3"/>
    <n v="0.11"/>
    <n v="0.13"/>
    <n v="3.64"/>
    <n v="0.85000000000000009"/>
    <n v="2.2776470588235296"/>
    <n v="4015"/>
    <n v="9144.7529411764717"/>
    <n v="1.3332195288494369E-2"/>
    <n v="7.0927278934790046"/>
    <n v="5.3647278934790048"/>
    <n v="0"/>
  </r>
  <r>
    <s v="教培"/>
    <s v="文印广告"/>
    <x v="19"/>
    <x v="3"/>
    <s v="C文印广告"/>
    <x v="4"/>
    <x v="148"/>
    <x v="1"/>
    <n v="568"/>
    <n v="2"/>
    <n v="0.56799999999999995"/>
    <n v="0"/>
    <n v="54"/>
    <n v="1"/>
    <n v="0.02"/>
    <n v="0.13"/>
    <n v="7.0200000000000005"/>
    <n v="0.85000000000000009"/>
    <n v="7.5905882352941179"/>
    <n v="4015"/>
    <n v="30476.211764705884"/>
    <n v="1.3332195288494369E-2"/>
    <n v="7.5726869238648016"/>
    <n v="6.7086869238648017"/>
    <n v="0"/>
  </r>
  <r>
    <s v="教培"/>
    <s v="文印广告"/>
    <x v="19"/>
    <x v="3"/>
    <s v="C文印广告"/>
    <x v="22"/>
    <x v="149"/>
    <x v="1"/>
    <n v="607"/>
    <n v="5"/>
    <n v="0.56799999999999995"/>
    <n v="0.01"/>
    <n v="28"/>
    <n v="4"/>
    <n v="0.14000000000000001"/>
    <n v="0.13"/>
    <n v="4"/>
    <n v="0.85000000000000009"/>
    <n v="2.0329411764705885"/>
    <n v="4015"/>
    <n v="8162.2588235294124"/>
    <n v="1.3332195288494369E-2"/>
    <n v="8.0926425401160813"/>
    <n v="5.9326425401160812"/>
    <n v="0"/>
  </r>
  <r>
    <s v="教培"/>
    <s v="文印广告"/>
    <x v="19"/>
    <x v="3"/>
    <s v="C文印广告"/>
    <x v="26"/>
    <x v="150"/>
    <x v="1"/>
    <n v="1565"/>
    <n v="34"/>
    <n v="0.56799999999999995"/>
    <n v="0.02"/>
    <n v="167"/>
    <n v="32"/>
    <n v="0.19"/>
    <n v="0.13"/>
    <n v="32"/>
    <n v="0.85000000000000009"/>
    <n v="16.263529411764708"/>
    <n v="4015"/>
    <n v="65298.0705882353"/>
    <n v="1.3332195288494369E-2"/>
    <n v="20.864885626493688"/>
    <n v="19.311999999999998"/>
    <n v="0"/>
  </r>
  <r>
    <s v="教培"/>
    <s v="文印广告"/>
    <x v="19"/>
    <x v="3"/>
    <s v="C文印广告"/>
    <x v="15"/>
    <x v="151"/>
    <x v="1"/>
    <n v="735"/>
    <n v="3"/>
    <n v="0.56799999999999995"/>
    <n v="0"/>
    <n v="39"/>
    <n v="3"/>
    <n v="0.08"/>
    <n v="0.13"/>
    <n v="5.07"/>
    <n v="0.85000000000000009"/>
    <n v="3.9600000000000004"/>
    <n v="4015"/>
    <n v="15899.400000000001"/>
    <n v="1.3332195288494369E-2"/>
    <n v="9.799163537043361"/>
    <n v="8.5031635370433598"/>
    <n v="0"/>
  </r>
  <r>
    <s v="教培"/>
    <s v="文印广告"/>
    <x v="19"/>
    <x v="3"/>
    <s v="C文印广告"/>
    <x v="29"/>
    <x v="152"/>
    <x v="1"/>
    <n v="423"/>
    <n v="5"/>
    <n v="0.56799999999999995"/>
    <n v="0.01"/>
    <n v="46"/>
    <n v="4"/>
    <n v="0.09"/>
    <n v="0.13"/>
    <n v="5.98"/>
    <n v="0.85000000000000009"/>
    <n v="4.3623529411764705"/>
    <n v="4015"/>
    <n v="17514.847058823529"/>
    <n v="1.3332195288494369E-2"/>
    <n v="5.6395186070331178"/>
    <n v="3.4795186070331177"/>
    <n v="0"/>
  </r>
  <r>
    <s v="教培"/>
    <s v="文印广告"/>
    <x v="19"/>
    <x v="3"/>
    <s v="C文印广告"/>
    <x v="16"/>
    <x v="153"/>
    <x v="1"/>
    <n v="889"/>
    <n v="7"/>
    <n v="0.56799999999999995"/>
    <n v="0.01"/>
    <n v="144"/>
    <n v="7"/>
    <n v="0.05"/>
    <n v="0.13"/>
    <n v="18.72"/>
    <n v="0.85000000000000009"/>
    <n v="17.345882352941175"/>
    <n v="4015"/>
    <n v="69643.717647058817"/>
    <n v="1.3332195288494369E-2"/>
    <n v="11.852321611471494"/>
    <n v="8.8283216114714929"/>
    <n v="0"/>
  </r>
  <r>
    <s v="教培"/>
    <s v="文印广告"/>
    <x v="19"/>
    <x v="3"/>
    <s v="C文印广告"/>
    <x v="26"/>
    <x v="154"/>
    <x v="1"/>
    <n v="902"/>
    <n v="9"/>
    <n v="0.56799999999999995"/>
    <n v="0.01"/>
    <n v="96"/>
    <n v="9"/>
    <n v="0.09"/>
    <n v="0.13"/>
    <n v="12.48"/>
    <n v="0.85000000000000009"/>
    <n v="8.6682352941176468"/>
    <n v="4015"/>
    <n v="34802.964705882354"/>
    <n v="1.3332195288494369E-2"/>
    <n v="12.025640150221921"/>
    <n v="8.1376401502219196"/>
    <n v="1"/>
  </r>
  <r>
    <s v="教培"/>
    <s v="文印广告"/>
    <x v="19"/>
    <x v="3"/>
    <s v="C文印广告"/>
    <x v="18"/>
    <x v="155"/>
    <x v="0"/>
    <n v="289"/>
    <n v="0"/>
    <n v="0.56799999999999995"/>
    <n v="0"/>
    <n v="47"/>
    <n v="0"/>
    <n v="0"/>
    <n v="0.13"/>
    <n v="6.11"/>
    <n v="0.85000000000000009"/>
    <n v="7.1882352941176464"/>
    <n v="4015"/>
    <n v="28860.76470588235"/>
    <n v="1.3332195288494369E-2"/>
    <n v="3.8530044383748727"/>
    <n v="3.8530044383748727"/>
    <n v="0"/>
  </r>
  <r>
    <s v="教培"/>
    <s v="文印广告"/>
    <x v="19"/>
    <x v="3"/>
    <s v="C文印广告"/>
    <x v="22"/>
    <x v="156"/>
    <x v="1"/>
    <n v="377"/>
    <n v="4"/>
    <n v="0.56799999999999995"/>
    <n v="0.01"/>
    <n v="20"/>
    <n v="4"/>
    <n v="0.2"/>
    <n v="0.13"/>
    <n v="4"/>
    <n v="0.85000000000000009"/>
    <n v="2.0329411764705885"/>
    <n v="4015"/>
    <n v="8162.2588235294124"/>
    <n v="1.3332195288494369E-2"/>
    <n v="5.0262376237623769"/>
    <n v="3.2982376237623767"/>
    <n v="0"/>
  </r>
  <r>
    <s v="教培"/>
    <s v="文印广告"/>
    <x v="19"/>
    <x v="3"/>
    <s v="C文印广告"/>
    <x v="2"/>
    <x v="157"/>
    <x v="1"/>
    <n v="1939"/>
    <n v="28"/>
    <n v="0.56799999999999995"/>
    <n v="0.01"/>
    <n v="190"/>
    <n v="25"/>
    <n v="0.13"/>
    <n v="0.13"/>
    <n v="25"/>
    <n v="0.85000000000000009"/>
    <n v="12.705882352941176"/>
    <n v="4015"/>
    <n v="51014.117647058818"/>
    <n v="1.3332195288494369E-2"/>
    <n v="25.851126664390581"/>
    <n v="15.903999999999998"/>
    <n v="45"/>
  </r>
  <r>
    <s v="教培"/>
    <s v="文印广告"/>
    <x v="19"/>
    <x v="3"/>
    <s v="C文印广告"/>
    <x v="12"/>
    <x v="158"/>
    <x v="0"/>
    <n v="311"/>
    <n v="0"/>
    <n v="0.56799999999999995"/>
    <n v="0"/>
    <n v="49"/>
    <n v="0"/>
    <n v="0"/>
    <n v="0.13"/>
    <n v="6.37"/>
    <n v="0.85000000000000009"/>
    <n v="7.4941176470588227"/>
    <n v="4015"/>
    <n v="30088.882352941175"/>
    <n v="1.3332195288494369E-2"/>
    <n v="4.1463127347217483"/>
    <n v="4.1463127347217483"/>
    <n v="0"/>
  </r>
  <r>
    <s v="教培"/>
    <s v="文印广告"/>
    <x v="19"/>
    <x v="3"/>
    <s v="C文印广告"/>
    <x v="14"/>
    <x v="159"/>
    <x v="1"/>
    <n v="1220"/>
    <n v="17"/>
    <n v="0.56799999999999995"/>
    <n v="0.01"/>
    <n v="103"/>
    <n v="17"/>
    <n v="0.17"/>
    <n v="0.13"/>
    <n v="17"/>
    <n v="0.85000000000000009"/>
    <n v="8.64"/>
    <n v="4015"/>
    <n v="34689.600000000006"/>
    <n v="1.3332195288494369E-2"/>
    <n v="16.265278251963132"/>
    <n v="9.6559999999999988"/>
    <n v="0"/>
  </r>
  <r>
    <s v="教培"/>
    <s v="文印广告"/>
    <x v="19"/>
    <x v="3"/>
    <s v="C文印广告"/>
    <x v="4"/>
    <x v="160"/>
    <x v="1"/>
    <n v="739"/>
    <n v="13"/>
    <n v="0.56799999999999995"/>
    <n v="0.02"/>
    <n v="82"/>
    <n v="12"/>
    <n v="0.15"/>
    <n v="0.13"/>
    <n v="12"/>
    <n v="0.85000000000000009"/>
    <n v="6.0988235294117654"/>
    <n v="4015"/>
    <n v="24486.776470588236"/>
    <n v="1.3332195288494369E-2"/>
    <n v="9.8524923181973385"/>
    <n v="7.3839999999999995"/>
    <n v="0"/>
  </r>
  <r>
    <s v="教培"/>
    <s v="文印广告"/>
    <x v="19"/>
    <x v="3"/>
    <s v="C文印广告"/>
    <x v="23"/>
    <x v="161"/>
    <x v="1"/>
    <n v="667"/>
    <n v="4"/>
    <n v="0.56799999999999995"/>
    <n v="0.01"/>
    <n v="52"/>
    <n v="4"/>
    <n v="0.08"/>
    <n v="0.13"/>
    <n v="6.76"/>
    <n v="0.85000000000000009"/>
    <n v="5.2799999999999985"/>
    <n v="4015"/>
    <n v="21199.199999999993"/>
    <n v="1.3332195288494369E-2"/>
    <n v="8.8925742574257445"/>
    <n v="7.1645742574257447"/>
    <n v="0"/>
  </r>
  <r>
    <s v="教培"/>
    <s v="文印广告"/>
    <x v="19"/>
    <x v="3"/>
    <s v="C文印广告"/>
    <x v="18"/>
    <x v="162"/>
    <x v="0"/>
    <n v="822"/>
    <n v="8"/>
    <n v="0.56799999999999995"/>
    <n v="0.01"/>
    <n v="104"/>
    <n v="7"/>
    <n v="7.0000000000000007E-2"/>
    <n v="0.13"/>
    <n v="13.52"/>
    <n v="0.85000000000000009"/>
    <n v="11.228235294117647"/>
    <n v="4015"/>
    <n v="45081.364705882355"/>
    <n v="1.3332195288494369E-2"/>
    <n v="10.95906452714237"/>
    <n v="7.5030645271423699"/>
    <n v="0"/>
  </r>
  <r>
    <s v="教培"/>
    <s v="文印广告"/>
    <x v="19"/>
    <x v="3"/>
    <s v="C文印广告"/>
    <x v="12"/>
    <x v="163"/>
    <x v="0"/>
    <n v="68"/>
    <n v="0"/>
    <n v="0.56799999999999995"/>
    <n v="0"/>
    <n v="12"/>
    <n v="0"/>
    <n v="0"/>
    <n v="0.13"/>
    <n v="1.56"/>
    <n v="0.85000000000000009"/>
    <n v="1.8352941176470587"/>
    <n v="4015"/>
    <n v="7368.7058823529405"/>
    <n v="1.3332195288494369E-2"/>
    <n v="0.90658927961761704"/>
    <n v="0.90658927961761704"/>
    <n v="0"/>
  </r>
  <r>
    <s v="教培"/>
    <s v="文印广告"/>
    <x v="19"/>
    <x v="3"/>
    <s v="C文印广告"/>
    <x v="6"/>
    <x v="164"/>
    <x v="0"/>
    <n v="649"/>
    <n v="4"/>
    <n v="0.56799999999999995"/>
    <n v="0.01"/>
    <n v="94"/>
    <n v="4"/>
    <n v="0.04"/>
    <n v="0.13"/>
    <n v="12.22"/>
    <n v="0.85000000000000009"/>
    <n v="11.703529411764706"/>
    <n v="4015"/>
    <n v="46989.670588235291"/>
    <n v="1.3332195288494369E-2"/>
    <n v="8.6525947422328446"/>
    <n v="6.9245947422328449"/>
    <n v="0"/>
  </r>
  <r>
    <s v="教培"/>
    <s v="文印广告"/>
    <x v="19"/>
    <x v="3"/>
    <s v="C文印广告"/>
    <x v="3"/>
    <x v="165"/>
    <x v="0"/>
    <n v="2237"/>
    <n v="43"/>
    <n v="0.56799999999999995"/>
    <n v="0.02"/>
    <n v="337"/>
    <n v="38"/>
    <n v="0.11"/>
    <n v="0.13"/>
    <n v="43.81"/>
    <n v="0.85000000000000009"/>
    <n v="26.148235294117647"/>
    <n v="4015"/>
    <n v="104985.16470588236"/>
    <n v="1.3332195288494369E-2"/>
    <n v="29.824120860361901"/>
    <n v="24.423999999999999"/>
    <n v="29"/>
  </r>
  <r>
    <s v="教培"/>
    <s v="文印广告"/>
    <x v="19"/>
    <x v="3"/>
    <s v="C文印广告"/>
    <x v="2"/>
    <x v="166"/>
    <x v="1"/>
    <n v="1035"/>
    <n v="10"/>
    <n v="0.56799999999999995"/>
    <n v="0.01"/>
    <n v="113"/>
    <n v="9"/>
    <n v="0.08"/>
    <n v="0.13"/>
    <n v="14.690000000000001"/>
    <n v="0.85000000000000009"/>
    <n v="11.268235294117646"/>
    <n v="4015"/>
    <n v="45241.964705882354"/>
    <n v="1.3332195288494369E-2"/>
    <n v="13.798822123591671"/>
    <n v="9.4788221235916712"/>
    <n v="26"/>
  </r>
  <r>
    <s v="教培"/>
    <s v="文印广告"/>
    <x v="19"/>
    <x v="3"/>
    <s v="C文印广告"/>
    <x v="26"/>
    <x v="167"/>
    <x v="1"/>
    <n v="636"/>
    <n v="2"/>
    <n v="0.56799999999999995"/>
    <n v="0"/>
    <n v="72"/>
    <n v="1"/>
    <n v="0.01"/>
    <n v="0.13"/>
    <n v="9.36"/>
    <n v="0.85000000000000009"/>
    <n v="10.343529411764704"/>
    <n v="4015"/>
    <n v="41529.270588235289"/>
    <n v="1.3332195288494369E-2"/>
    <n v="8.4792762034824189"/>
    <n v="7.6152762034824191"/>
    <n v="0"/>
  </r>
  <r>
    <s v="教培"/>
    <s v="文印广告"/>
    <x v="19"/>
    <x v="3"/>
    <s v="C文印广告"/>
    <x v="8"/>
    <x v="168"/>
    <x v="0"/>
    <n v="609"/>
    <n v="2"/>
    <n v="0.56799999999999995"/>
    <n v="0"/>
    <n v="67"/>
    <n v="2"/>
    <n v="0.03"/>
    <n v="0.13"/>
    <n v="8.7100000000000009"/>
    <n v="0.85000000000000009"/>
    <n v="8.9105882352941173"/>
    <n v="4015"/>
    <n v="35776.01176470588"/>
    <n v="1.3332195288494369E-2"/>
    <n v="8.119306930693071"/>
    <n v="7.2553069306930711"/>
    <n v="0"/>
  </r>
  <r>
    <s v="教培"/>
    <s v="文印广告"/>
    <x v="19"/>
    <x v="3"/>
    <s v="C文印广告"/>
    <x v="13"/>
    <x v="169"/>
    <x v="1"/>
    <n v="297"/>
    <n v="3"/>
    <n v="0.56799999999999995"/>
    <n v="0.01"/>
    <n v="28"/>
    <n v="3"/>
    <n v="0.11"/>
    <n v="0.13"/>
    <n v="3.64"/>
    <n v="0.85000000000000009"/>
    <n v="2.2776470588235296"/>
    <n v="4015"/>
    <n v="9144.7529411764717"/>
    <n v="1.3332195288494369E-2"/>
    <n v="3.9596620006828274"/>
    <n v="2.6636620006828271"/>
    <n v="0"/>
  </r>
  <r>
    <s v="教培"/>
    <s v="文印广告"/>
    <x v="19"/>
    <x v="3"/>
    <s v="C文印广告"/>
    <x v="30"/>
    <x v="170"/>
    <x v="2"/>
    <n v="487"/>
    <n v="15"/>
    <n v="0.56799999999999995"/>
    <n v="0.03"/>
    <n v="57"/>
    <n v="14"/>
    <n v="0.25"/>
    <n v="0.13"/>
    <n v="14"/>
    <n v="0.85000000000000009"/>
    <n v="7.1152941176470588"/>
    <n v="4015"/>
    <n v="28567.905882352941"/>
    <n v="1.3332195288494369E-2"/>
    <n v="6.4927791054967576"/>
    <n v="8.52"/>
    <n v="0"/>
  </r>
  <r>
    <s v="教培"/>
    <s v="文印广告"/>
    <x v="19"/>
    <x v="3"/>
    <s v="C文印广告"/>
    <x v="3"/>
    <x v="171"/>
    <x v="0"/>
    <n v="829"/>
    <n v="9"/>
    <n v="0.56799999999999995"/>
    <n v="0.01"/>
    <n v="72"/>
    <n v="9"/>
    <n v="0.13"/>
    <n v="0.13"/>
    <n v="9.36"/>
    <n v="0.85000000000000009"/>
    <n v="4.997647058823528"/>
    <n v="4015"/>
    <n v="20065.552941176466"/>
    <n v="1.3332195288494369E-2"/>
    <n v="11.052389894161832"/>
    <n v="7.1643898941618316"/>
    <n v="0"/>
  </r>
  <r>
    <s v="教培"/>
    <s v="文印广告"/>
    <x v="19"/>
    <x v="3"/>
    <s v="C文印广告"/>
    <x v="4"/>
    <x v="172"/>
    <x v="1"/>
    <n v="188"/>
    <n v="5"/>
    <n v="0.56799999999999995"/>
    <n v="0.03"/>
    <n v="21"/>
    <n v="5"/>
    <n v="0.24"/>
    <n v="0.13"/>
    <n v="5"/>
    <n v="0.85000000000000009"/>
    <n v="2.5411764705882351"/>
    <n v="4015"/>
    <n v="10202.823529411764"/>
    <n v="1.3332195288494369E-2"/>
    <n v="2.5064527142369415"/>
    <n v="2.84"/>
    <n v="0"/>
  </r>
  <r>
    <s v="教培"/>
    <s v="文印广告"/>
    <x v="19"/>
    <x v="3"/>
    <s v="C文印广告"/>
    <x v="12"/>
    <x v="173"/>
    <x v="0"/>
    <n v="481"/>
    <n v="5"/>
    <n v="0.56799999999999995"/>
    <n v="0.01"/>
    <n v="73"/>
    <n v="5"/>
    <n v="7.0000000000000007E-2"/>
    <n v="0.13"/>
    <n v="9.49"/>
    <n v="0.85000000000000009"/>
    <n v="7.8235294117647056"/>
    <n v="4015"/>
    <n v="31411.470588235294"/>
    <n v="1.3332195288494369E-2"/>
    <n v="6.4127859337657913"/>
    <n v="4.2527859337657912"/>
    <n v="0"/>
  </r>
  <r>
    <s v="教培"/>
    <s v="文印广告"/>
    <x v="19"/>
    <x v="3"/>
    <s v="C文印广告"/>
    <x v="20"/>
    <x v="174"/>
    <x v="0"/>
    <n v="62"/>
    <n v="0"/>
    <n v="0.56799999999999995"/>
    <n v="0"/>
    <n v="11"/>
    <n v="0"/>
    <n v="0"/>
    <n v="0.13"/>
    <n v="1.4300000000000002"/>
    <n v="0.85000000000000009"/>
    <n v="1.6823529411764706"/>
    <n v="4015"/>
    <n v="6754.6470588235297"/>
    <n v="1.3332195288494369E-2"/>
    <n v="0.82659610788665083"/>
    <n v="0.82659610788665083"/>
    <n v="0"/>
  </r>
  <r>
    <s v="教培"/>
    <s v="文印广告"/>
    <x v="19"/>
    <x v="3"/>
    <s v="C文印广告"/>
    <x v="16"/>
    <x v="175"/>
    <x v="1"/>
    <n v="1340"/>
    <n v="10"/>
    <n v="0.56799999999999995"/>
    <n v="0.01"/>
    <n v="170"/>
    <n v="8"/>
    <n v="0.05"/>
    <n v="0.13"/>
    <n v="22.1"/>
    <n v="0.85000000000000009"/>
    <n v="20.654117647058822"/>
    <n v="4015"/>
    <n v="82926.282352941169"/>
    <n v="1.3332195288494369E-2"/>
    <n v="17.865141686582454"/>
    <n v="13.545141686582454"/>
    <n v="1"/>
  </r>
  <r>
    <s v="教培"/>
    <s v="文印广告"/>
    <x v="19"/>
    <x v="3"/>
    <s v="C文印广告"/>
    <x v="8"/>
    <x v="176"/>
    <x v="0"/>
    <n v="273"/>
    <n v="0"/>
    <n v="0.56799999999999995"/>
    <n v="0"/>
    <n v="49"/>
    <n v="0"/>
    <n v="0"/>
    <n v="0.13"/>
    <n v="6.37"/>
    <n v="0.85000000000000009"/>
    <n v="7.4941176470588227"/>
    <n v="4015"/>
    <n v="30088.882352941175"/>
    <n v="1.3332195288494369E-2"/>
    <n v="3.6396893137589625"/>
    <n v="3.6396893137589625"/>
    <n v="0"/>
  </r>
  <r>
    <s v="教培"/>
    <s v="文印广告"/>
    <x v="19"/>
    <x v="3"/>
    <s v="C文印广告"/>
    <x v="25"/>
    <x v="177"/>
    <x v="1"/>
    <n v="15"/>
    <n v="0"/>
    <n v="0.56799999999999995"/>
    <n v="0"/>
    <n v="0"/>
    <n v="0"/>
    <n v="0"/>
    <n v="0.13"/>
    <n v="0"/>
    <n v="0.85000000000000009"/>
    <n v="0"/>
    <n v="4015"/>
    <n v="0"/>
    <n v="1.3332195288494369E-2"/>
    <n v="0.19998292932741554"/>
    <n v="0.19998292932741554"/>
    <n v="0"/>
  </r>
  <r>
    <s v="教培"/>
    <s v="文印广告"/>
    <x v="19"/>
    <x v="3"/>
    <s v="C文印广告"/>
    <x v="30"/>
    <x v="178"/>
    <x v="2"/>
    <n v="215"/>
    <n v="1"/>
    <n v="0.56799999999999995"/>
    <n v="0"/>
    <n v="2"/>
    <n v="1"/>
    <n v="0.5"/>
    <n v="0.13"/>
    <n v="1"/>
    <n v="0.85000000000000009"/>
    <n v="0.50823529411764712"/>
    <n v="4015"/>
    <n v="2040.5647058823531"/>
    <n v="1.3332195288494369E-2"/>
    <n v="2.8664219870262895"/>
    <n v="2.4344219870262895"/>
    <n v="0"/>
  </r>
  <r>
    <s v="教培"/>
    <s v="文印广告"/>
    <x v="19"/>
    <x v="3"/>
    <s v="C文印广告"/>
    <x v="14"/>
    <x v="179"/>
    <x v="1"/>
    <n v="753"/>
    <n v="13"/>
    <n v="0.56799999999999995"/>
    <n v="0.02"/>
    <n v="68"/>
    <n v="13"/>
    <n v="0.19"/>
    <n v="0.13"/>
    <n v="13"/>
    <n v="0.85000000000000009"/>
    <n v="6.6070588235294121"/>
    <n v="4015"/>
    <n v="26527.341176470589"/>
    <n v="1.3332195288494369E-2"/>
    <n v="10.039143052236259"/>
    <n v="7.3839999999999995"/>
    <n v="0"/>
  </r>
  <r>
    <s v="教培"/>
    <s v="文印广告"/>
    <x v="19"/>
    <x v="3"/>
    <s v="C文印广告"/>
    <x v="25"/>
    <x v="180"/>
    <x v="1"/>
    <n v="11"/>
    <n v="0"/>
    <n v="0.56799999999999995"/>
    <n v="0"/>
    <n v="0"/>
    <n v="0"/>
    <n v="0"/>
    <n v="0.13"/>
    <n v="0"/>
    <n v="0.85000000000000009"/>
    <n v="0"/>
    <n v="4015"/>
    <n v="0"/>
    <n v="1.3332195288494369E-2"/>
    <n v="0.14665414817343805"/>
    <n v="0.14665414817343805"/>
    <n v="0"/>
  </r>
  <r>
    <s v="教培"/>
    <s v="文印广告"/>
    <x v="19"/>
    <x v="3"/>
    <s v="C文印广告"/>
    <x v="25"/>
    <x v="181"/>
    <x v="1"/>
    <n v="456"/>
    <n v="4"/>
    <n v="0.56799999999999995"/>
    <n v="0.01"/>
    <n v="45"/>
    <n v="3"/>
    <n v="7.0000000000000007E-2"/>
    <n v="0.13"/>
    <n v="5.8500000000000005"/>
    <n v="0.85000000000000009"/>
    <n v="4.8776470588235297"/>
    <n v="4015"/>
    <n v="19583.75294117647"/>
    <n v="1.3332195288494369E-2"/>
    <n v="6.0794810515534321"/>
    <n v="4.3514810515534315"/>
    <n v="0"/>
  </r>
  <r>
    <s v="教培"/>
    <s v="文印广告"/>
    <x v="19"/>
    <x v="3"/>
    <s v="C文印广告"/>
    <x v="20"/>
    <x v="182"/>
    <x v="0"/>
    <n v="30"/>
    <n v="1"/>
    <n v="0.56799999999999995"/>
    <n v="0.03"/>
    <n v="1"/>
    <n v="0"/>
    <n v="0"/>
    <n v="0.13"/>
    <n v="0.13"/>
    <n v="0.85000000000000009"/>
    <n v="0.15294117647058822"/>
    <n v="4015"/>
    <n v="614.05882352941171"/>
    <n v="1.3332195288494369E-2"/>
    <n v="0.39996585865483109"/>
    <n v="0.56799999999999995"/>
    <n v="0"/>
  </r>
  <r>
    <s v="教培"/>
    <s v="文印广告"/>
    <x v="19"/>
    <x v="3"/>
    <s v="C文印广告"/>
    <x v="30"/>
    <x v="183"/>
    <x v="2"/>
    <n v="150"/>
    <n v="0"/>
    <n v="0.56799999999999995"/>
    <n v="0"/>
    <n v="5"/>
    <n v="0"/>
    <n v="0"/>
    <n v="0.13"/>
    <n v="0.65"/>
    <n v="0.85000000000000009"/>
    <n v="0.76470588235294112"/>
    <n v="4015"/>
    <n v="3070.2941176470586"/>
    <n v="1.3332195288494369E-2"/>
    <n v="1.9998292932741553"/>
    <n v="1.9998292932741553"/>
    <n v="0"/>
  </r>
  <r>
    <s v="教培"/>
    <s v="文印广告"/>
    <x v="19"/>
    <x v="3"/>
    <s v="C文印广告"/>
    <x v="12"/>
    <x v="184"/>
    <x v="0"/>
    <n v="640"/>
    <n v="5"/>
    <n v="0.56799999999999995"/>
    <n v="0.01"/>
    <n v="102"/>
    <n v="4"/>
    <n v="0.04"/>
    <n v="0.13"/>
    <n v="13.26"/>
    <n v="0.85000000000000009"/>
    <n v="12.927058823529411"/>
    <n v="4015"/>
    <n v="51902.141176470584"/>
    <n v="1.3332195288494369E-2"/>
    <n v="8.5326049846363965"/>
    <n v="6.3726049846363964"/>
    <n v="0"/>
  </r>
  <r>
    <s v="教培"/>
    <s v="文印广告"/>
    <x v="19"/>
    <x v="3"/>
    <s v="C文印广告"/>
    <x v="23"/>
    <x v="185"/>
    <x v="1"/>
    <n v="725"/>
    <n v="12"/>
    <n v="0.56799999999999995"/>
    <n v="0.02"/>
    <n v="71"/>
    <n v="9"/>
    <n v="0.13"/>
    <n v="0.13"/>
    <n v="9.23"/>
    <n v="0.85000000000000009"/>
    <n v="4.8447058823529412"/>
    <n v="4015"/>
    <n v="19451.49411764706"/>
    <n v="1.3332195288494369E-2"/>
    <n v="9.665841584158418"/>
    <n v="6.8159999999999989"/>
    <n v="0"/>
  </r>
  <r>
    <s v="教培"/>
    <s v="文印广告"/>
    <x v="19"/>
    <x v="3"/>
    <s v="C文印广告"/>
    <x v="23"/>
    <x v="186"/>
    <x v="1"/>
    <n v="463"/>
    <n v="9"/>
    <n v="0.56799999999999995"/>
    <n v="0.02"/>
    <n v="67"/>
    <n v="8"/>
    <n v="0.12"/>
    <n v="0.13"/>
    <n v="8.7100000000000009"/>
    <n v="0.85000000000000009"/>
    <n v="4.9011764705882364"/>
    <n v="4015"/>
    <n v="19678.223529411767"/>
    <n v="1.3332195288494369E-2"/>
    <n v="6.1728064185728924"/>
    <n v="5.1119999999999992"/>
    <n v="0"/>
  </r>
  <r>
    <s v="教培"/>
    <s v="文印广告"/>
    <x v="19"/>
    <x v="3"/>
    <s v="C文印广告"/>
    <x v="12"/>
    <x v="187"/>
    <x v="0"/>
    <n v="363"/>
    <n v="2"/>
    <n v="0.56799999999999995"/>
    <n v="0.01"/>
    <n v="53"/>
    <n v="2"/>
    <n v="0.04"/>
    <n v="0.13"/>
    <n v="6.8900000000000006"/>
    <n v="0.85000000000000009"/>
    <n v="6.7694117647058825"/>
    <n v="4015"/>
    <n v="27179.188235294117"/>
    <n v="1.3332195288494369E-2"/>
    <n v="4.8395868897234555"/>
    <n v="3.9755868897234556"/>
    <n v="0"/>
  </r>
  <r>
    <s v="教培"/>
    <s v="文印广告"/>
    <x v="19"/>
    <x v="3"/>
    <s v="C文印广告"/>
    <x v="8"/>
    <x v="188"/>
    <x v="0"/>
    <n v="360"/>
    <n v="2"/>
    <n v="0.56799999999999995"/>
    <n v="0.01"/>
    <n v="64"/>
    <n v="2"/>
    <n v="0.03"/>
    <n v="0.13"/>
    <n v="8.32"/>
    <n v="0.85000000000000009"/>
    <n v="8.4517647058823524"/>
    <n v="4015"/>
    <n v="33933.835294117642"/>
    <n v="1.3332195288494369E-2"/>
    <n v="4.7995903038579728"/>
    <n v="3.9355903038579729"/>
    <n v="0"/>
  </r>
  <r>
    <s v="教培"/>
    <s v="文印广告"/>
    <x v="19"/>
    <x v="3"/>
    <s v="C文印广告"/>
    <x v="12"/>
    <x v="189"/>
    <x v="0"/>
    <n v="1132"/>
    <n v="17"/>
    <n v="0.56799999999999995"/>
    <n v="0.02"/>
    <n v="151"/>
    <n v="17"/>
    <n v="0.11"/>
    <n v="0.13"/>
    <n v="19.63"/>
    <n v="0.85000000000000009"/>
    <n v="11.734117647058822"/>
    <n v="4015"/>
    <n v="47112.482352941173"/>
    <n v="1.3332195288494369E-2"/>
    <n v="15.092045066575626"/>
    <n v="9.6559999999999988"/>
    <n v="0"/>
  </r>
  <r>
    <s v="教培"/>
    <s v="文印广告"/>
    <x v="19"/>
    <x v="3"/>
    <s v="C文印广告"/>
    <x v="23"/>
    <x v="190"/>
    <x v="1"/>
    <n v="473"/>
    <n v="2"/>
    <n v="0.56799999999999995"/>
    <n v="0"/>
    <n v="25"/>
    <n v="2"/>
    <n v="0.08"/>
    <n v="0.13"/>
    <n v="3.25"/>
    <n v="0.85000000000000009"/>
    <n v="2.4870588235294115"/>
    <n v="4015"/>
    <n v="9985.5411764705877"/>
    <n v="1.3332195288494369E-2"/>
    <n v="6.3061283714578362"/>
    <n v="5.4421283714578363"/>
    <n v="0"/>
  </r>
  <r>
    <s v="教培"/>
    <s v="文印广告"/>
    <x v="19"/>
    <x v="3"/>
    <s v="C文印广告"/>
    <x v="13"/>
    <x v="191"/>
    <x v="1"/>
    <n v="448"/>
    <n v="3"/>
    <n v="0.56799999999999995"/>
    <n v="0.01"/>
    <n v="44"/>
    <n v="1"/>
    <n v="0.02"/>
    <n v="0.13"/>
    <n v="5.7200000000000006"/>
    <n v="0.85000000000000009"/>
    <n v="6.0611764705882356"/>
    <n v="4015"/>
    <n v="24335.623529411765"/>
    <n v="1.3332195288494369E-2"/>
    <n v="5.972823489245477"/>
    <n v="4.6768234892454768"/>
    <n v="0"/>
  </r>
  <r>
    <s v="教培"/>
    <s v="文印广告"/>
    <x v="19"/>
    <x v="3"/>
    <s v="C文印广告"/>
    <x v="13"/>
    <x v="192"/>
    <x v="1"/>
    <n v="218"/>
    <n v="0"/>
    <n v="0.56799999999999995"/>
    <n v="0"/>
    <n v="12"/>
    <n v="0"/>
    <n v="0"/>
    <n v="0.13"/>
    <n v="1.56"/>
    <n v="0.85000000000000009"/>
    <n v="1.8352941176470587"/>
    <n v="4015"/>
    <n v="7368.7058823529405"/>
    <n v="1.3332195288494369E-2"/>
    <n v="2.9064185728917722"/>
    <n v="2.9064185728917722"/>
    <n v="0"/>
  </r>
  <r>
    <s v="教培"/>
    <s v="文印广告"/>
    <x v="19"/>
    <x v="3"/>
    <s v="C文印广告"/>
    <x v="7"/>
    <x v="193"/>
    <x v="0"/>
    <n v="339"/>
    <n v="2"/>
    <n v="0.56799999999999995"/>
    <n v="0.01"/>
    <n v="37"/>
    <n v="1"/>
    <n v="0.03"/>
    <n v="0.13"/>
    <n v="4.8100000000000005"/>
    <n v="0.85000000000000009"/>
    <n v="4.9905882352941182"/>
    <n v="4015"/>
    <n v="20037.211764705884"/>
    <n v="1.3332195288494369E-2"/>
    <n v="4.5196142027995911"/>
    <n v="3.6556142027995913"/>
    <n v="0"/>
  </r>
  <r>
    <s v="教培"/>
    <s v="文印广告"/>
    <x v="19"/>
    <x v="3"/>
    <s v="C文印广告"/>
    <x v="29"/>
    <x v="194"/>
    <x v="1"/>
    <n v="450"/>
    <n v="0"/>
    <n v="0.56799999999999995"/>
    <n v="0"/>
    <n v="40"/>
    <n v="0"/>
    <n v="0"/>
    <n v="0.13"/>
    <n v="5.2"/>
    <n v="0.85000000000000009"/>
    <n v="6.117647058823529"/>
    <n v="4015"/>
    <n v="24562.352941176468"/>
    <n v="1.3332195288494369E-2"/>
    <n v="5.9994878798224658"/>
    <n v="5.9994878798224658"/>
    <n v="0"/>
  </r>
  <r>
    <s v="教培"/>
    <s v="文印广告"/>
    <x v="19"/>
    <x v="3"/>
    <s v="C文印广告"/>
    <x v="30"/>
    <x v="195"/>
    <x v="2"/>
    <n v="158"/>
    <n v="3"/>
    <n v="0.56799999999999995"/>
    <n v="0.02"/>
    <n v="14"/>
    <n v="3"/>
    <n v="0.21"/>
    <n v="0.13"/>
    <n v="3"/>
    <n v="0.85000000000000009"/>
    <n v="1.5247058823529414"/>
    <n v="4015"/>
    <n v="6121.6941176470591"/>
    <n v="1.3332195288494369E-2"/>
    <n v="2.1064868555821104"/>
    <n v="1.7039999999999997"/>
    <n v="0"/>
  </r>
  <r>
    <s v="教培"/>
    <s v="文印广告"/>
    <x v="19"/>
    <x v="3"/>
    <s v="C文印广告"/>
    <x v="31"/>
    <x v="196"/>
    <x v="1"/>
    <n v="45"/>
    <n v="0"/>
    <n v="0.56799999999999995"/>
    <n v="0"/>
    <n v="8"/>
    <n v="0"/>
    <n v="0"/>
    <n v="0.13"/>
    <n v="1.04"/>
    <n v="0.85000000000000009"/>
    <n v="1.2235294117647058"/>
    <n v="4015"/>
    <n v="4912.4705882352937"/>
    <n v="1.3332195288494369E-2"/>
    <n v="0.5999487879822466"/>
    <n v="0.5999487879822466"/>
    <n v="0"/>
  </r>
  <r>
    <s v="教培"/>
    <s v="文印广告"/>
    <x v="19"/>
    <x v="3"/>
    <s v="C文印广告"/>
    <x v="14"/>
    <x v="197"/>
    <x v="1"/>
    <n v="821"/>
    <n v="1"/>
    <n v="0.56799999999999995"/>
    <n v="0"/>
    <n v="62"/>
    <n v="1"/>
    <n v="0.02"/>
    <n v="0.13"/>
    <n v="8.06"/>
    <n v="0.85000000000000009"/>
    <n v="8.8141176470588238"/>
    <n v="4015"/>
    <n v="35388.682352941178"/>
    <n v="1.3332195288494369E-2"/>
    <n v="10.945732331853877"/>
    <n v="10.513732331853877"/>
    <n v="0"/>
  </r>
  <r>
    <s v="教培"/>
    <s v="文印广告"/>
    <x v="19"/>
    <x v="3"/>
    <s v="C文印广告"/>
    <x v="7"/>
    <x v="198"/>
    <x v="0"/>
    <n v="878"/>
    <n v="7"/>
    <n v="0.56799999999999995"/>
    <n v="0.01"/>
    <n v="146"/>
    <n v="5"/>
    <n v="0.03"/>
    <n v="0.13"/>
    <n v="18.98"/>
    <n v="0.85000000000000009"/>
    <n v="18.988235294117647"/>
    <n v="4015"/>
    <n v="76237.76470588235"/>
    <n v="1.3332195288494369E-2"/>
    <n v="11.705667463298056"/>
    <n v="8.6816674632980551"/>
    <n v="15"/>
  </r>
  <r>
    <s v="教培"/>
    <s v="文印广告"/>
    <x v="19"/>
    <x v="3"/>
    <s v="C文印广告"/>
    <x v="18"/>
    <x v="199"/>
    <x v="0"/>
    <n v="879"/>
    <n v="14"/>
    <n v="0.56799999999999995"/>
    <n v="0.02"/>
    <n v="117"/>
    <n v="13"/>
    <n v="0.11"/>
    <n v="0.13"/>
    <n v="15.21"/>
    <n v="0.85000000000000009"/>
    <n v="9.2070588235294117"/>
    <n v="4015"/>
    <n v="36966.341176470589"/>
    <n v="1.3332195288494369E-2"/>
    <n v="11.718999658586551"/>
    <n v="7.9519999999999991"/>
    <n v="0"/>
  </r>
  <r>
    <s v="教培"/>
    <s v="文印广告"/>
    <x v="19"/>
    <x v="3"/>
    <s v="C文印广告"/>
    <x v="7"/>
    <x v="200"/>
    <x v="0"/>
    <n v="1043"/>
    <n v="12"/>
    <n v="0.56799999999999995"/>
    <n v="0.01"/>
    <n v="140"/>
    <n v="12"/>
    <n v="0.09"/>
    <n v="0.13"/>
    <n v="18.2"/>
    <n v="0.85000000000000009"/>
    <n v="13.392941176470588"/>
    <n v="4015"/>
    <n v="53772.658823529411"/>
    <n v="1.3332195288494369E-2"/>
    <n v="13.905479685899627"/>
    <n v="8.7214796858996255"/>
    <n v="0"/>
  </r>
  <r>
    <s v="教培"/>
    <s v="文印广告"/>
    <x v="19"/>
    <x v="3"/>
    <s v="C文印广告"/>
    <x v="3"/>
    <x v="201"/>
    <x v="0"/>
    <n v="774"/>
    <n v="4"/>
    <n v="0.56799999999999995"/>
    <n v="0.01"/>
    <n v="72"/>
    <n v="4"/>
    <n v="0.06"/>
    <n v="0.13"/>
    <n v="9.36"/>
    <n v="0.85000000000000009"/>
    <n v="8.3388235294117621"/>
    <n v="4015"/>
    <n v="33480.376470588228"/>
    <n v="1.3332195288494369E-2"/>
    <n v="10.319119153294642"/>
    <n v="8.5911191532946418"/>
    <n v="0"/>
  </r>
  <r>
    <s v="教培"/>
    <s v="文印广告"/>
    <x v="19"/>
    <x v="3"/>
    <s v="C文印广告"/>
    <x v="7"/>
    <x v="202"/>
    <x v="0"/>
    <n v="478"/>
    <n v="1"/>
    <n v="0.56799999999999995"/>
    <n v="0"/>
    <n v="66"/>
    <n v="0"/>
    <n v="0"/>
    <n v="0.13"/>
    <n v="8.58"/>
    <n v="0.85000000000000009"/>
    <n v="10.094117647058823"/>
    <n v="4015"/>
    <n v="40527.882352941175"/>
    <n v="1.3332195288494369E-2"/>
    <n v="6.3727893479003086"/>
    <n v="5.9407893479003082"/>
    <n v="0"/>
  </r>
  <r>
    <s v="教培"/>
    <s v="文印广告"/>
    <x v="19"/>
    <x v="3"/>
    <s v="C文印广告"/>
    <x v="12"/>
    <x v="203"/>
    <x v="0"/>
    <n v="464"/>
    <n v="11"/>
    <n v="0.56799999999999995"/>
    <n v="0.02"/>
    <n v="72"/>
    <n v="10"/>
    <n v="0.14000000000000001"/>
    <n v="0.13"/>
    <n v="10"/>
    <n v="0.85000000000000009"/>
    <n v="5.0823529411764703"/>
    <n v="4015"/>
    <n v="20405.647058823528"/>
    <n v="1.3332195288494369E-2"/>
    <n v="6.1861386138613872"/>
    <n v="6.2479999999999993"/>
    <n v="0"/>
  </r>
  <r>
    <s v="教培"/>
    <s v="文印广告"/>
    <x v="19"/>
    <x v="3"/>
    <s v="C文印广告"/>
    <x v="15"/>
    <x v="204"/>
    <x v="1"/>
    <n v="1340"/>
    <n v="11"/>
    <n v="0.56799999999999995"/>
    <n v="0.01"/>
    <n v="95"/>
    <n v="10"/>
    <n v="0.11"/>
    <n v="0.13"/>
    <n v="12.35"/>
    <n v="0.85000000000000009"/>
    <n v="7.8470588235294105"/>
    <n v="4015"/>
    <n v="31505.941176470584"/>
    <n v="1.3332195288494369E-2"/>
    <n v="17.865141686582454"/>
    <n v="13.113141686582454"/>
    <n v="0"/>
  </r>
  <r>
    <s v="教培"/>
    <s v="文印广告"/>
    <x v="19"/>
    <x v="3"/>
    <s v="C文印广告"/>
    <x v="22"/>
    <x v="205"/>
    <x v="1"/>
    <n v="338"/>
    <n v="1"/>
    <n v="0.56799999999999995"/>
    <n v="0"/>
    <n v="41"/>
    <n v="1"/>
    <n v="0.02"/>
    <n v="0.13"/>
    <n v="5.33"/>
    <n v="0.85000000000000009"/>
    <n v="5.6023529411764708"/>
    <n v="4015"/>
    <n v="22493.447058823531"/>
    <n v="1.3332195288494369E-2"/>
    <n v="4.5062820075110963"/>
    <n v="4.0742820075110959"/>
    <n v="0"/>
  </r>
  <r>
    <s v="教培"/>
    <s v="文印广告"/>
    <x v="19"/>
    <x v="3"/>
    <s v="C文印广告"/>
    <x v="27"/>
    <x v="206"/>
    <x v="1"/>
    <n v="982"/>
    <n v="7"/>
    <n v="0.56799999999999995"/>
    <n v="0.01"/>
    <n v="211"/>
    <n v="6"/>
    <n v="0.03"/>
    <n v="0.13"/>
    <n v="27.43"/>
    <n v="0.85000000000000009"/>
    <n v="28.261176470588232"/>
    <n v="4015"/>
    <n v="113468.62352941175"/>
    <n v="1.3332195288494369E-2"/>
    <n v="13.09221577330147"/>
    <n v="10.068215773301469"/>
    <n v="0"/>
  </r>
  <r>
    <s v="教培"/>
    <s v="文印广告"/>
    <x v="19"/>
    <x v="3"/>
    <s v="C文印广告"/>
    <x v="18"/>
    <x v="207"/>
    <x v="0"/>
    <n v="814"/>
    <n v="2"/>
    <n v="0.56799999999999995"/>
    <n v="0"/>
    <n v="121"/>
    <n v="2"/>
    <n v="0.02"/>
    <n v="0.13"/>
    <n v="15.73"/>
    <n v="0.85000000000000009"/>
    <n v="17.169411764705881"/>
    <n v="4015"/>
    <n v="68935.188235294117"/>
    <n v="1.3332195288494369E-2"/>
    <n v="10.852406964834417"/>
    <n v="9.9884069648344163"/>
    <n v="0"/>
  </r>
  <r>
    <s v="教培"/>
    <s v="文印广告"/>
    <x v="19"/>
    <x v="3"/>
    <s v="C文印广告"/>
    <x v="15"/>
    <x v="208"/>
    <x v="1"/>
    <n v="755"/>
    <n v="11"/>
    <n v="0.56799999999999995"/>
    <n v="0.01"/>
    <n v="60"/>
    <n v="11"/>
    <n v="0.18"/>
    <n v="0.13"/>
    <n v="11"/>
    <n v="0.85000000000000009"/>
    <n v="5.5905882352941179"/>
    <n v="4015"/>
    <n v="22446.211764705884"/>
    <n v="1.3332195288494369E-2"/>
    <n v="10.065807442813249"/>
    <n v="6.2479999999999993"/>
    <n v="0"/>
  </r>
  <r>
    <s v="教培"/>
    <s v="文印广告"/>
    <x v="19"/>
    <x v="3"/>
    <s v="C文印广告"/>
    <x v="3"/>
    <x v="209"/>
    <x v="0"/>
    <n v="948"/>
    <n v="13"/>
    <n v="0.56799999999999995"/>
    <n v="0.01"/>
    <n v="139"/>
    <n v="13"/>
    <n v="0.09"/>
    <n v="0.13"/>
    <n v="18.07"/>
    <n v="0.85000000000000009"/>
    <n v="12.571764705882352"/>
    <n v="4015"/>
    <n v="50475.635294117645"/>
    <n v="1.3332195288494369E-2"/>
    <n v="12.638921133492662"/>
    <n v="7.3839999999999995"/>
    <n v="10"/>
  </r>
  <r>
    <s v="教培"/>
    <s v="文印广告"/>
    <x v="19"/>
    <x v="3"/>
    <s v="C文印广告"/>
    <x v="3"/>
    <x v="210"/>
    <x v="0"/>
    <n v="431"/>
    <n v="6"/>
    <n v="0.56799999999999995"/>
    <n v="0.01"/>
    <n v="49"/>
    <n v="5"/>
    <n v="0.1"/>
    <n v="0.13"/>
    <n v="6.37"/>
    <n v="0.85000000000000009"/>
    <n v="4.1529411764705877"/>
    <n v="4015"/>
    <n v="16674.058823529409"/>
    <n v="1.3332195288494369E-2"/>
    <n v="5.7461761693410729"/>
    <n v="3.4079999999999995"/>
    <n v="0"/>
  </r>
  <r>
    <s v="教培"/>
    <s v="文印广告"/>
    <x v="19"/>
    <x v="3"/>
    <s v="C文印广告"/>
    <x v="3"/>
    <x v="211"/>
    <x v="0"/>
    <n v="1067"/>
    <n v="11"/>
    <n v="0.56799999999999995"/>
    <n v="0.01"/>
    <n v="153"/>
    <n v="10"/>
    <n v="7.0000000000000007E-2"/>
    <n v="0.13"/>
    <n v="19.89"/>
    <n v="0.85000000000000009"/>
    <n v="16.71764705882353"/>
    <n v="4015"/>
    <n v="67121.352941176476"/>
    <n v="1.3332195288494369E-2"/>
    <n v="14.225452372823492"/>
    <n v="9.4734523728234912"/>
    <n v="0"/>
  </r>
  <r>
    <s v="教培"/>
    <s v="文印广告"/>
    <x v="19"/>
    <x v="3"/>
    <s v="C文印广告"/>
    <x v="10"/>
    <x v="212"/>
    <x v="0"/>
    <n v="360"/>
    <n v="3"/>
    <n v="0.56799999999999995"/>
    <n v="0.01"/>
    <n v="51"/>
    <n v="3"/>
    <n v="0.06"/>
    <n v="0.13"/>
    <n v="6.63"/>
    <n v="0.85000000000000009"/>
    <n v="5.7952941176470585"/>
    <n v="4015"/>
    <n v="23268.105882352938"/>
    <n v="1.3332195288494369E-2"/>
    <n v="4.7995903038579728"/>
    <n v="3.5035903038579725"/>
    <n v="0"/>
  </r>
  <r>
    <s v="教培"/>
    <s v="文印广告"/>
    <x v="19"/>
    <x v="3"/>
    <s v="C文印广告"/>
    <x v="26"/>
    <x v="213"/>
    <x v="1"/>
    <n v="1550"/>
    <n v="16"/>
    <n v="0.56799999999999995"/>
    <n v="0.01"/>
    <n v="164"/>
    <n v="16"/>
    <n v="0.1"/>
    <n v="0.13"/>
    <n v="21.32"/>
    <n v="0.85000000000000009"/>
    <n v="14.390588235294118"/>
    <n v="4015"/>
    <n v="57778.211764705884"/>
    <n v="1.3332195288494369E-2"/>
    <n v="20.664902697166273"/>
    <n v="13.752902697166272"/>
    <n v="0"/>
  </r>
  <r>
    <s v="教培"/>
    <s v="文印广告"/>
    <x v="19"/>
    <x v="3"/>
    <s v="C文印广告"/>
    <x v="7"/>
    <x v="214"/>
    <x v="0"/>
    <n v="544"/>
    <n v="0"/>
    <n v="0.56799999999999995"/>
    <n v="0"/>
    <n v="50"/>
    <n v="0"/>
    <n v="0"/>
    <n v="0.13"/>
    <n v="6.5"/>
    <n v="0.85000000000000009"/>
    <n v="7.6470588235294112"/>
    <n v="4015"/>
    <n v="30702.941176470587"/>
    <n v="1.3332195288494369E-2"/>
    <n v="7.2527142369409363"/>
    <n v="7.2527142369409363"/>
    <n v="0"/>
  </r>
  <r>
    <s v="教培"/>
    <s v="文印广告"/>
    <x v="19"/>
    <x v="3"/>
    <s v="C文印广告"/>
    <x v="3"/>
    <x v="215"/>
    <x v="0"/>
    <n v="634"/>
    <n v="3"/>
    <n v="0.56799999999999995"/>
    <n v="0"/>
    <n v="42"/>
    <n v="3"/>
    <n v="7.0000000000000007E-2"/>
    <n v="0.13"/>
    <n v="5.46"/>
    <n v="0.85000000000000009"/>
    <n v="4.4188235294117648"/>
    <n v="4015"/>
    <n v="17741.576470588236"/>
    <n v="1.3332195288494369E-2"/>
    <n v="8.4526118129054293"/>
    <n v="7.156611812905429"/>
    <n v="0"/>
  </r>
  <r>
    <s v="教培"/>
    <s v="文印广告"/>
    <x v="19"/>
    <x v="3"/>
    <s v="C文印广告"/>
    <x v="9"/>
    <x v="216"/>
    <x v="0"/>
    <n v="2513"/>
    <n v="21"/>
    <n v="0.56799999999999995"/>
    <n v="0.01"/>
    <n v="210"/>
    <n v="18"/>
    <n v="0.09"/>
    <n v="0.13"/>
    <n v="27.3"/>
    <n v="0.85000000000000009"/>
    <n v="20.089411764705879"/>
    <n v="4015"/>
    <n v="80658.988235294106"/>
    <n v="1.3332195288494369E-2"/>
    <n v="33.503806759986347"/>
    <n v="24.431806759986344"/>
    <n v="17"/>
  </r>
  <r>
    <s v="教培"/>
    <s v="文印广告"/>
    <x v="19"/>
    <x v="3"/>
    <s v="C文印广告"/>
    <x v="14"/>
    <x v="217"/>
    <x v="1"/>
    <n v="1137"/>
    <n v="11"/>
    <n v="0.56799999999999995"/>
    <n v="0.01"/>
    <n v="101"/>
    <n v="10"/>
    <n v="0.1"/>
    <n v="0.13"/>
    <n v="13.13"/>
    <n v="0.85000000000000009"/>
    <n v="8.764705882352942"/>
    <n v="4015"/>
    <n v="35190.294117647063"/>
    <n v="1.3332195288494369E-2"/>
    <n v="15.158706043018098"/>
    <n v="10.406706043018097"/>
    <n v="20"/>
  </r>
  <r>
    <s v="教培"/>
    <s v="文印广告"/>
    <x v="19"/>
    <x v="3"/>
    <s v="C文印广告"/>
    <x v="2"/>
    <x v="218"/>
    <x v="1"/>
    <n v="1030"/>
    <n v="19"/>
    <n v="0.56799999999999995"/>
    <n v="0.02"/>
    <n v="80"/>
    <n v="17"/>
    <n v="0.21"/>
    <n v="0.13"/>
    <n v="17"/>
    <n v="0.85000000000000009"/>
    <n v="8.64"/>
    <n v="4015"/>
    <n v="34689.600000000006"/>
    <n v="1.3332195288494369E-2"/>
    <n v="13.732161147149199"/>
    <n v="10.792"/>
    <n v="14"/>
  </r>
  <r>
    <s v="教培"/>
    <s v="文印广告"/>
    <x v="19"/>
    <x v="3"/>
    <s v="C文印广告"/>
    <x v="4"/>
    <x v="219"/>
    <x v="1"/>
    <n v="833"/>
    <n v="13"/>
    <n v="0.56799999999999995"/>
    <n v="0.02"/>
    <n v="72"/>
    <n v="13"/>
    <n v="0.18"/>
    <n v="0.13"/>
    <n v="13"/>
    <n v="0.85000000000000009"/>
    <n v="6.6070588235294121"/>
    <n v="4015"/>
    <n v="26527.341176470589"/>
    <n v="1.3332195288494369E-2"/>
    <n v="11.10571867531581"/>
    <n v="7.3839999999999995"/>
    <n v="0"/>
  </r>
  <r>
    <s v="教培"/>
    <s v="文印广告"/>
    <x v="19"/>
    <x v="3"/>
    <s v="C文印广告"/>
    <x v="16"/>
    <x v="220"/>
    <x v="1"/>
    <n v="1760"/>
    <n v="22"/>
    <n v="0.56799999999999995"/>
    <n v="0.01"/>
    <n v="252"/>
    <n v="21"/>
    <n v="0.08"/>
    <n v="0.13"/>
    <n v="32.76"/>
    <n v="0.85000000000000009"/>
    <n v="24.508235294117647"/>
    <n v="4015"/>
    <n v="98400.564705882352"/>
    <n v="1.3332195288494369E-2"/>
    <n v="23.464663707750088"/>
    <n v="13.960663707750086"/>
    <n v="0"/>
  </r>
  <r>
    <s v="教培"/>
    <s v="文印广告"/>
    <x v="19"/>
    <x v="3"/>
    <s v="C文印广告"/>
    <x v="14"/>
    <x v="221"/>
    <x v="1"/>
    <n v="1735"/>
    <n v="15"/>
    <n v="0.56799999999999995"/>
    <n v="0.01"/>
    <n v="164"/>
    <n v="14"/>
    <n v="0.09"/>
    <n v="0.13"/>
    <n v="21.32"/>
    <n v="0.85000000000000009"/>
    <n v="15.727058823529413"/>
    <n v="4015"/>
    <n v="63144.141176470592"/>
    <n v="1.3332195288494369E-2"/>
    <n v="23.131358825537731"/>
    <n v="16.651358825537731"/>
    <n v="25"/>
  </r>
  <r>
    <s v="教培"/>
    <s v="文印广告"/>
    <x v="19"/>
    <x v="3"/>
    <s v="C文印广告"/>
    <x v="16"/>
    <x v="222"/>
    <x v="1"/>
    <n v="201"/>
    <n v="1"/>
    <n v="0.56799999999999995"/>
    <n v="0"/>
    <n v="9"/>
    <n v="1"/>
    <n v="0.11"/>
    <n v="0.13"/>
    <n v="1.17"/>
    <n v="0.85000000000000009"/>
    <n v="0.70823529411764696"/>
    <n v="4015"/>
    <n v="2843.5647058823524"/>
    <n v="1.3332195288494369E-2"/>
    <n v="2.6797712529873681"/>
    <n v="2.2477712529873681"/>
    <n v="0"/>
  </r>
  <r>
    <s v="教培"/>
    <s v="文印广告"/>
    <x v="19"/>
    <x v="3"/>
    <s v="C文印广告"/>
    <x v="31"/>
    <x v="223"/>
    <x v="1"/>
    <n v="255"/>
    <n v="1"/>
    <n v="0.56799999999999995"/>
    <n v="0"/>
    <n v="33"/>
    <n v="1"/>
    <n v="0.03"/>
    <n v="0.13"/>
    <n v="4.29"/>
    <n v="0.85000000000000009"/>
    <n v="4.3788235294117639"/>
    <n v="4015"/>
    <n v="17580.976470588233"/>
    <n v="1.3332195288494369E-2"/>
    <n v="3.399709798566064"/>
    <n v="2.9677097985660641"/>
    <n v="0"/>
  </r>
  <r>
    <s v="教培"/>
    <s v="文印广告"/>
    <x v="19"/>
    <x v="3"/>
    <s v="C文印广告"/>
    <x v="31"/>
    <x v="224"/>
    <x v="1"/>
    <n v="76"/>
    <n v="0"/>
    <n v="0.56799999999999995"/>
    <n v="0"/>
    <n v="10"/>
    <n v="0"/>
    <n v="0"/>
    <n v="0.13"/>
    <n v="1.3"/>
    <n v="0.85000000000000009"/>
    <n v="1.5294117647058822"/>
    <n v="4015"/>
    <n v="6140.5882352941171"/>
    <n v="1.3332195288494369E-2"/>
    <n v="1.013246841925572"/>
    <n v="1.013246841925572"/>
    <n v="0"/>
  </r>
  <r>
    <s v="教培"/>
    <s v="文印广告"/>
    <x v="19"/>
    <x v="3"/>
    <s v="C文印广告"/>
    <x v="31"/>
    <x v="225"/>
    <x v="1"/>
    <n v="129"/>
    <n v="0"/>
    <n v="0.56799999999999995"/>
    <n v="0"/>
    <n v="14"/>
    <n v="0"/>
    <n v="0"/>
    <n v="0.13"/>
    <n v="1.82"/>
    <n v="0.85000000000000009"/>
    <n v="2.1411764705882352"/>
    <n v="4015"/>
    <n v="8596.823529411764"/>
    <n v="1.3332195288494369E-2"/>
    <n v="1.7198531922157736"/>
    <n v="1.7198531922157736"/>
    <n v="0"/>
  </r>
  <r>
    <s v="教培"/>
    <s v="文印广告"/>
    <x v="19"/>
    <x v="3"/>
    <s v="C文印广告"/>
    <x v="20"/>
    <x v="226"/>
    <x v="0"/>
    <n v="920"/>
    <n v="52"/>
    <n v="0.56799999999999995"/>
    <n v="0.06"/>
    <n v="179"/>
    <n v="46"/>
    <n v="0.26"/>
    <n v="0.13"/>
    <n v="46"/>
    <n v="0.85000000000000009"/>
    <n v="23.378823529411765"/>
    <n v="4015"/>
    <n v="93865.976470588241"/>
    <n v="1.3332195288494369E-2"/>
    <n v="12.265619665414819"/>
    <n v="29.535999999999998"/>
    <n v="47"/>
  </r>
  <r>
    <s v="教培"/>
    <s v="文印广告"/>
    <x v="19"/>
    <x v="3"/>
    <s v="C文印广告"/>
    <x v="31"/>
    <x v="227"/>
    <x v="1"/>
    <n v="213"/>
    <n v="2"/>
    <n v="0.56799999999999995"/>
    <n v="0.01"/>
    <n v="27"/>
    <n v="2"/>
    <n v="7.0000000000000007E-2"/>
    <n v="0.13"/>
    <n v="3.5100000000000002"/>
    <n v="0.85000000000000009"/>
    <n v="2.7929411764705887"/>
    <n v="4015"/>
    <n v="11213.658823529413"/>
    <n v="1.3332195288494369E-2"/>
    <n v="2.8397575964493007"/>
    <n v="1.9757575964493006"/>
    <n v="0"/>
  </r>
  <r>
    <s v="教培"/>
    <s v="文印广告"/>
    <x v="19"/>
    <x v="3"/>
    <s v="C文印广告"/>
    <x v="14"/>
    <x v="228"/>
    <x v="1"/>
    <n v="1300"/>
    <n v="18"/>
    <n v="0.56799999999999995"/>
    <n v="0.01"/>
    <n v="120"/>
    <n v="16"/>
    <n v="0.13"/>
    <n v="0.13"/>
    <n v="16"/>
    <n v="0.85000000000000009"/>
    <n v="8.1317647058823539"/>
    <n v="4015"/>
    <n v="32649.03529411765"/>
    <n v="1.3332195288494369E-2"/>
    <n v="17.331853875042679"/>
    <n v="10.223999999999998"/>
    <n v="31"/>
  </r>
  <r>
    <s v="教培"/>
    <s v="文印广告"/>
    <x v="19"/>
    <x v="3"/>
    <s v="C文印广告"/>
    <x v="10"/>
    <x v="229"/>
    <x v="0"/>
    <n v="357"/>
    <n v="8"/>
    <n v="0.56799999999999995"/>
    <n v="0.02"/>
    <n v="34"/>
    <n v="7"/>
    <n v="0.21"/>
    <n v="0.13"/>
    <n v="7"/>
    <n v="0.85000000000000009"/>
    <n v="3.5576470588235294"/>
    <n v="4015"/>
    <n v="14283.952941176471"/>
    <n v="1.3332195288494369E-2"/>
    <n v="4.7595937179924901"/>
    <n v="4.5439999999999996"/>
    <n v="0"/>
  </r>
  <r>
    <s v="教培"/>
    <s v="文印广告"/>
    <x v="19"/>
    <x v="3"/>
    <s v="C文印广告"/>
    <x v="10"/>
    <x v="230"/>
    <x v="0"/>
    <n v="537"/>
    <n v="2"/>
    <n v="0.56799999999999995"/>
    <n v="0"/>
    <n v="89"/>
    <n v="2"/>
    <n v="0.02"/>
    <n v="0.13"/>
    <n v="11.57"/>
    <n v="0.85000000000000009"/>
    <n v="12.275294117647059"/>
    <n v="4015"/>
    <n v="49285.305882352943"/>
    <n v="1.3332195288494369E-2"/>
    <n v="7.1593888699214761"/>
    <n v="6.2953888699214762"/>
    <n v="0"/>
  </r>
  <r>
    <s v="教培"/>
    <s v="文印广告"/>
    <x v="19"/>
    <x v="3"/>
    <s v="C文印广告"/>
    <x v="2"/>
    <x v="231"/>
    <x v="1"/>
    <n v="1177"/>
    <n v="13"/>
    <n v="0.56799999999999995"/>
    <n v="0.01"/>
    <n v="73"/>
    <n v="13"/>
    <n v="0.18"/>
    <n v="0.13"/>
    <n v="13"/>
    <n v="0.85000000000000009"/>
    <n v="6.6070588235294121"/>
    <n v="4015"/>
    <n v="26527.341176470589"/>
    <n v="1.3332195288494369E-2"/>
    <n v="15.691993854557872"/>
    <n v="10.075993854557872"/>
    <n v="1"/>
  </r>
  <r>
    <s v="教培"/>
    <s v="文印广告"/>
    <x v="19"/>
    <x v="3"/>
    <s v="C文印广告"/>
    <x v="3"/>
    <x v="232"/>
    <x v="0"/>
    <n v="864"/>
    <n v="5"/>
    <n v="0.56799999999999995"/>
    <n v="0.01"/>
    <n v="95"/>
    <n v="5"/>
    <n v="0.05"/>
    <n v="0.13"/>
    <n v="12.35"/>
    <n v="0.85000000000000009"/>
    <n v="11.188235294117646"/>
    <n v="4015"/>
    <n v="44920.76470588235"/>
    <n v="1.3332195288494369E-2"/>
    <n v="11.519016729259135"/>
    <n v="9.3590167292591353"/>
    <n v="0"/>
  </r>
  <r>
    <s v="教培"/>
    <s v="文印广告"/>
    <x v="19"/>
    <x v="3"/>
    <s v="C文印广告"/>
    <x v="15"/>
    <x v="233"/>
    <x v="1"/>
    <n v="1056"/>
    <n v="10"/>
    <n v="0.56799999999999995"/>
    <n v="0.01"/>
    <n v="62"/>
    <n v="9"/>
    <n v="0.15"/>
    <n v="0.13"/>
    <n v="9"/>
    <n v="0.85000000000000009"/>
    <n v="4.5741176470588236"/>
    <n v="4015"/>
    <n v="18365.082352941175"/>
    <n v="1.3332195288494369E-2"/>
    <n v="14.078798224650054"/>
    <n v="9.7587982246500538"/>
    <n v="0"/>
  </r>
  <r>
    <s v="教培"/>
    <s v="文印广告"/>
    <x v="19"/>
    <x v="3"/>
    <s v="C文印广告"/>
    <x v="5"/>
    <x v="234"/>
    <x v="0"/>
    <n v="836"/>
    <n v="23"/>
    <n v="0.56799999999999995"/>
    <n v="0.03"/>
    <n v="167"/>
    <n v="22"/>
    <n v="0.13"/>
    <n v="0.13"/>
    <n v="22"/>
    <n v="0.85000000000000009"/>
    <n v="11.181176470588236"/>
    <n v="4015"/>
    <n v="44892.423529411768"/>
    <n v="1.3332195288494369E-2"/>
    <n v="11.145715261181293"/>
    <n v="13.063999999999998"/>
    <n v="16"/>
  </r>
  <r>
    <s v="教培"/>
    <s v="文印广告"/>
    <x v="19"/>
    <x v="3"/>
    <s v="C文印广告"/>
    <x v="18"/>
    <x v="235"/>
    <x v="0"/>
    <n v="648"/>
    <n v="6"/>
    <n v="0.56799999999999995"/>
    <n v="0.01"/>
    <n v="89"/>
    <n v="5"/>
    <n v="0.06"/>
    <n v="0.13"/>
    <n v="11.57"/>
    <n v="0.85000000000000009"/>
    <n v="10.270588235294117"/>
    <n v="4015"/>
    <n v="41236.411764705881"/>
    <n v="1.3332195288494369E-2"/>
    <n v="8.6392625469443516"/>
    <n v="6.0472625469443511"/>
    <n v="0"/>
  </r>
  <r>
    <s v="教培"/>
    <s v="文印广告"/>
    <x v="19"/>
    <x v="3"/>
    <s v="C文印广告"/>
    <x v="18"/>
    <x v="236"/>
    <x v="0"/>
    <n v="536"/>
    <n v="2"/>
    <n v="0.56799999999999995"/>
    <n v="0"/>
    <n v="60"/>
    <n v="2"/>
    <n v="0.03"/>
    <n v="0.13"/>
    <n v="7.8000000000000007"/>
    <n v="0.85000000000000009"/>
    <n v="7.84"/>
    <n v="4015"/>
    <n v="31477.599999999999"/>
    <n v="1.3332195288494369E-2"/>
    <n v="7.1460566746329821"/>
    <n v="6.2820566746329822"/>
    <n v="0"/>
  </r>
  <r>
    <s v="教培"/>
    <s v="文印广告"/>
    <x v="19"/>
    <x v="3"/>
    <s v="C文印广告"/>
    <x v="3"/>
    <x v="237"/>
    <x v="0"/>
    <n v="1162"/>
    <n v="9"/>
    <n v="0.56799999999999995"/>
    <n v="0.01"/>
    <n v="109"/>
    <n v="7"/>
    <n v="0.06"/>
    <n v="0.13"/>
    <n v="14.17"/>
    <n v="0.85000000000000009"/>
    <n v="11.992941176470588"/>
    <n v="4015"/>
    <n v="48151.658823529411"/>
    <n v="1.3332195288494369E-2"/>
    <n v="15.492010925230456"/>
    <n v="11.604010925230455"/>
    <n v="0"/>
  </r>
  <r>
    <s v="教培"/>
    <s v="文印广告"/>
    <x v="19"/>
    <x v="3"/>
    <s v="C文印广告"/>
    <x v="10"/>
    <x v="238"/>
    <x v="0"/>
    <n v="767"/>
    <n v="4"/>
    <n v="0.56799999999999995"/>
    <n v="0.01"/>
    <n v="122"/>
    <n v="4"/>
    <n v="0.03"/>
    <n v="0.13"/>
    <n v="15.860000000000001"/>
    <n v="0.85000000000000009"/>
    <n v="15.985882352941175"/>
    <n v="4015"/>
    <n v="64183.317647058815"/>
    <n v="1.3332195288494369E-2"/>
    <n v="10.225793786275181"/>
    <n v="8.4977937862751816"/>
    <n v="9"/>
  </r>
  <r>
    <s v="教培"/>
    <s v="文印广告"/>
    <x v="19"/>
    <x v="3"/>
    <s v="C文印广告"/>
    <x v="14"/>
    <x v="239"/>
    <x v="1"/>
    <n v="1005"/>
    <n v="6"/>
    <n v="0.56799999999999995"/>
    <n v="0.01"/>
    <n v="78"/>
    <n v="5"/>
    <n v="0.06"/>
    <n v="0.13"/>
    <n v="10.14"/>
    <n v="0.85000000000000009"/>
    <n v="8.5882352941176467"/>
    <n v="4015"/>
    <n v="34481.76470588235"/>
    <n v="1.3332195288494369E-2"/>
    <n v="13.398856264936841"/>
    <n v="10.80685626493684"/>
    <n v="0"/>
  </r>
  <r>
    <s v="教培"/>
    <s v="文印广告"/>
    <x v="19"/>
    <x v="3"/>
    <s v="C文印广告"/>
    <x v="16"/>
    <x v="240"/>
    <x v="1"/>
    <n v="558"/>
    <n v="2"/>
    <n v="0.56799999999999995"/>
    <n v="0"/>
    <n v="65"/>
    <n v="2"/>
    <n v="0.03"/>
    <n v="0.13"/>
    <n v="8.4500000000000011"/>
    <n v="0.85000000000000009"/>
    <n v="8.6047058823529419"/>
    <n v="4015"/>
    <n v="34547.894117647062"/>
    <n v="1.3332195288494369E-2"/>
    <n v="7.4393649709798577"/>
    <n v="6.5753649709798578"/>
    <n v="0"/>
  </r>
  <r>
    <s v="教培"/>
    <s v="文印广告"/>
    <x v="19"/>
    <x v="3"/>
    <s v="C文印广告"/>
    <x v="9"/>
    <x v="241"/>
    <x v="0"/>
    <n v="1027"/>
    <n v="10"/>
    <n v="0.56799999999999995"/>
    <n v="0.01"/>
    <n v="95"/>
    <n v="8"/>
    <n v="0.08"/>
    <n v="0.13"/>
    <n v="12.35"/>
    <n v="0.85000000000000009"/>
    <n v="9.1835294117647042"/>
    <n v="4015"/>
    <n v="36871.870588235288"/>
    <n v="1.3332195288494369E-2"/>
    <n v="13.692164561283716"/>
    <n v="9.3721645612837161"/>
    <n v="0"/>
  </r>
  <r>
    <s v="教培"/>
    <s v="文印广告"/>
    <x v="19"/>
    <x v="3"/>
    <s v="C文印广告"/>
    <x v="14"/>
    <x v="242"/>
    <x v="1"/>
    <n v="2353"/>
    <n v="25"/>
    <n v="0.56799999999999995"/>
    <n v="0.01"/>
    <n v="212"/>
    <n v="23"/>
    <n v="0.11"/>
    <n v="0.13"/>
    <n v="27.560000000000002"/>
    <n v="0.85000000000000009"/>
    <n v="17.054117647058828"/>
    <n v="4015"/>
    <n v="68472.282352941198"/>
    <n v="1.3332195288494369E-2"/>
    <n v="31.370655513827248"/>
    <n v="20.570655513827248"/>
    <n v="34"/>
  </r>
  <r>
    <s v="教培"/>
    <s v="文印广告"/>
    <x v="19"/>
    <x v="3"/>
    <s v="C文印广告"/>
    <x v="6"/>
    <x v="243"/>
    <x v="0"/>
    <n v="162"/>
    <n v="0"/>
    <n v="0.56799999999999995"/>
    <n v="0"/>
    <n v="6"/>
    <n v="0"/>
    <n v="0"/>
    <n v="0.13"/>
    <n v="0.78"/>
    <n v="0.85000000000000009"/>
    <n v="0.91764705882352937"/>
    <n v="4015"/>
    <n v="3684.3529411764703"/>
    <n v="1.3332195288494369E-2"/>
    <n v="2.1598156367360879"/>
    <n v="2.1598156367360879"/>
    <n v="0"/>
  </r>
  <r>
    <s v="教培"/>
    <s v="文印广告"/>
    <x v="19"/>
    <x v="3"/>
    <s v="C文印广告"/>
    <x v="3"/>
    <x v="244"/>
    <x v="0"/>
    <n v="408"/>
    <n v="7"/>
    <n v="0.56799999999999995"/>
    <n v="0.02"/>
    <n v="50"/>
    <n v="7"/>
    <n v="0.14000000000000001"/>
    <n v="0.13"/>
    <n v="7"/>
    <n v="0.85000000000000009"/>
    <n v="3.5576470588235294"/>
    <n v="4015"/>
    <n v="14283.952941176471"/>
    <n v="1.3332195288494369E-2"/>
    <n v="5.4395356777057025"/>
    <n v="3.9759999999999995"/>
    <n v="1"/>
  </r>
  <r>
    <s v="教培"/>
    <s v="文印广告"/>
    <x v="19"/>
    <x v="3"/>
    <s v="C文印广告"/>
    <x v="20"/>
    <x v="245"/>
    <x v="0"/>
    <n v="62"/>
    <n v="2"/>
    <n v="0.56799999999999995"/>
    <n v="0.03"/>
    <n v="12"/>
    <n v="2"/>
    <n v="0.17"/>
    <n v="0.13"/>
    <n v="2"/>
    <n v="0.85000000000000009"/>
    <n v="1.0164705882352942"/>
    <n v="4015"/>
    <n v="4081.1294117647062"/>
    <n v="1.3332195288494369E-2"/>
    <n v="0.82659610788665083"/>
    <n v="1.1359999999999999"/>
    <n v="0"/>
  </r>
  <r>
    <s v="教培"/>
    <s v="文印广告"/>
    <x v="19"/>
    <x v="3"/>
    <s v="C文印广告"/>
    <x v="32"/>
    <x v="246"/>
    <x v="2"/>
    <n v="29"/>
    <n v="0"/>
    <n v="0.56799999999999995"/>
    <n v="0"/>
    <n v="9"/>
    <n v="0"/>
    <n v="0"/>
    <n v="0.13"/>
    <n v="1.17"/>
    <n v="0.85000000000000009"/>
    <n v="1.3764705882352939"/>
    <n v="4015"/>
    <n v="5526.5294117647054"/>
    <n v="1.3332195288494369E-2"/>
    <n v="0.3866336633663367"/>
    <n v="0.3866336633663367"/>
    <n v="0"/>
  </r>
  <r>
    <s v="教培"/>
    <s v="文印广告"/>
    <x v="19"/>
    <x v="3"/>
    <s v="C文印广告"/>
    <x v="16"/>
    <x v="247"/>
    <x v="1"/>
    <n v="704"/>
    <n v="8"/>
    <n v="0.56799999999999995"/>
    <n v="0.01"/>
    <n v="64"/>
    <n v="6"/>
    <n v="0.09"/>
    <n v="0.13"/>
    <n v="8.32"/>
    <n v="0.85000000000000009"/>
    <n v="5.7788235294117651"/>
    <n v="4015"/>
    <n v="23201.976470588237"/>
    <n v="1.3332195288494369E-2"/>
    <n v="9.3858654831000354"/>
    <n v="5.929865483100035"/>
    <n v="0"/>
  </r>
  <r>
    <s v="教培"/>
    <s v="文印广告"/>
    <x v="19"/>
    <x v="3"/>
    <s v="C文印广告"/>
    <x v="14"/>
    <x v="248"/>
    <x v="1"/>
    <n v="1607"/>
    <n v="39"/>
    <n v="0.56799999999999995"/>
    <n v="0.02"/>
    <n v="171"/>
    <n v="37"/>
    <n v="0.22"/>
    <n v="0.13"/>
    <n v="37"/>
    <n v="0.85000000000000009"/>
    <n v="18.804705882352941"/>
    <n v="4015"/>
    <n v="75500.894117647054"/>
    <n v="1.3332195288494369E-2"/>
    <n v="21.42483782861045"/>
    <n v="22.151999999999997"/>
    <n v="24"/>
  </r>
  <r>
    <s v="教培"/>
    <s v="文印广告"/>
    <x v="19"/>
    <x v="3"/>
    <s v="C文印广告"/>
    <x v="16"/>
    <x v="249"/>
    <x v="1"/>
    <n v="756"/>
    <n v="1"/>
    <n v="0.56799999999999995"/>
    <n v="0"/>
    <n v="79"/>
    <n v="1"/>
    <n v="0.01"/>
    <n v="0.13"/>
    <n v="10.27"/>
    <n v="0.85000000000000009"/>
    <n v="11.414117647058822"/>
    <n v="4015"/>
    <n v="45827.68235294117"/>
    <n v="1.3332195288494369E-2"/>
    <n v="10.079139638101744"/>
    <n v="9.6471396381017431"/>
    <n v="0"/>
  </r>
  <r>
    <s v="教培"/>
    <s v="文印广告"/>
    <x v="19"/>
    <x v="3"/>
    <s v="C文印广告"/>
    <x v="19"/>
    <x v="250"/>
    <x v="1"/>
    <n v="407"/>
    <n v="0"/>
    <n v="0.56799999999999995"/>
    <n v="0"/>
    <n v="61"/>
    <n v="0"/>
    <n v="0"/>
    <n v="0.13"/>
    <n v="7.9300000000000006"/>
    <n v="0.85000000000000009"/>
    <n v="9.329411764705883"/>
    <n v="4015"/>
    <n v="37457.588235294119"/>
    <n v="1.3332195288494369E-2"/>
    <n v="5.4262034824172085"/>
    <n v="5.4262034824172085"/>
    <n v="0"/>
  </r>
  <r>
    <s v="教培"/>
    <s v="文印广告"/>
    <x v="19"/>
    <x v="3"/>
    <s v="C文印广告"/>
    <x v="7"/>
    <x v="251"/>
    <x v="0"/>
    <n v="816"/>
    <n v="8"/>
    <n v="0.56799999999999995"/>
    <n v="0.01"/>
    <n v="74"/>
    <n v="7"/>
    <n v="0.09"/>
    <n v="0.13"/>
    <n v="9.620000000000001"/>
    <n v="0.85000000000000009"/>
    <n v="6.6400000000000015"/>
    <n v="4015"/>
    <n v="26659.600000000006"/>
    <n v="1.3332195288494369E-2"/>
    <n v="10.879071355411405"/>
    <n v="7.4230713554114045"/>
    <n v="0"/>
  </r>
  <r>
    <s v="教培"/>
    <s v="文印广告"/>
    <x v="19"/>
    <x v="3"/>
    <s v="C文印广告"/>
    <x v="31"/>
    <x v="252"/>
    <x v="1"/>
    <n v="90"/>
    <n v="0"/>
    <n v="0.56799999999999995"/>
    <n v="0"/>
    <n v="7"/>
    <n v="0"/>
    <n v="0"/>
    <n v="0.13"/>
    <n v="0.91"/>
    <n v="0.85000000000000009"/>
    <n v="1.0705882352941176"/>
    <n v="4015"/>
    <n v="4298.411764705882"/>
    <n v="1.3332195288494369E-2"/>
    <n v="1.1998975759644932"/>
    <n v="1.1998975759644932"/>
    <n v="0"/>
  </r>
  <r>
    <s v="教培"/>
    <s v="文印广告"/>
    <x v="19"/>
    <x v="3"/>
    <s v="C文印广告"/>
    <x v="12"/>
    <x v="253"/>
    <x v="0"/>
    <n v="447"/>
    <n v="1"/>
    <n v="0.56799999999999995"/>
    <n v="0"/>
    <n v="81"/>
    <n v="1"/>
    <n v="0.01"/>
    <n v="0.13"/>
    <n v="10.530000000000001"/>
    <n v="0.85000000000000009"/>
    <n v="11.72"/>
    <n v="4015"/>
    <n v="47055.8"/>
    <n v="1.3332195288494369E-2"/>
    <n v="5.9594912939569831"/>
    <n v="5.5274912939569827"/>
    <n v="0"/>
  </r>
  <r>
    <s v="教培"/>
    <s v="文印广告"/>
    <x v="19"/>
    <x v="3"/>
    <s v="C文印广告"/>
    <x v="3"/>
    <x v="254"/>
    <x v="0"/>
    <n v="856"/>
    <n v="38"/>
    <n v="0.56799999999999995"/>
    <n v="0.04"/>
    <n v="203"/>
    <n v="32"/>
    <n v="0.16"/>
    <n v="0.13"/>
    <n v="32"/>
    <n v="0.85000000000000009"/>
    <n v="16.263529411764708"/>
    <n v="4015"/>
    <n v="65298.0705882353"/>
    <n v="1.3332195288494369E-2"/>
    <n v="11.41235916695118"/>
    <n v="21.584"/>
    <n v="0"/>
  </r>
  <r>
    <s v="教培"/>
    <s v="文印广告"/>
    <x v="19"/>
    <x v="3"/>
    <s v="C文印广告"/>
    <x v="20"/>
    <x v="255"/>
    <x v="0"/>
    <n v="14"/>
    <n v="0"/>
    <n v="0.56799999999999995"/>
    <n v="0"/>
    <n v="0"/>
    <n v="0"/>
    <n v="0"/>
    <n v="0.13"/>
    <n v="0"/>
    <n v="0.85000000000000009"/>
    <n v="0"/>
    <n v="4015"/>
    <n v="0"/>
    <n v="1.3332195288494369E-2"/>
    <n v="0.18665073403892116"/>
    <n v="0.18665073403892116"/>
    <n v="0"/>
  </r>
  <r>
    <s v="教培"/>
    <s v="文印广告"/>
    <x v="19"/>
    <x v="3"/>
    <s v="C文印广告"/>
    <x v="20"/>
    <x v="256"/>
    <x v="0"/>
    <n v="99"/>
    <n v="0"/>
    <n v="0.56799999999999995"/>
    <n v="0"/>
    <n v="14"/>
    <n v="0"/>
    <n v="0"/>
    <n v="0.13"/>
    <n v="1.82"/>
    <n v="0.85000000000000009"/>
    <n v="2.1411764705882352"/>
    <n v="4015"/>
    <n v="8596.823529411764"/>
    <n v="1.3332195288494369E-2"/>
    <n v="1.3198873335609425"/>
    <n v="1.3198873335609425"/>
    <n v="0"/>
  </r>
  <r>
    <s v="教培"/>
    <s v="文印广告"/>
    <x v="19"/>
    <x v="3"/>
    <s v="C文印广告"/>
    <x v="22"/>
    <x v="257"/>
    <x v="1"/>
    <n v="114"/>
    <n v="0"/>
    <n v="0.56799999999999995"/>
    <n v="0"/>
    <n v="18"/>
    <n v="0"/>
    <n v="0"/>
    <n v="0.13"/>
    <n v="2.34"/>
    <n v="0.85000000000000009"/>
    <n v="2.7529411764705878"/>
    <n v="4015"/>
    <n v="11053.058823529411"/>
    <n v="1.3332195288494369E-2"/>
    <n v="1.519870262888358"/>
    <n v="1.519870262888358"/>
    <n v="0"/>
  </r>
  <r>
    <s v="教培"/>
    <s v="文印广告"/>
    <x v="19"/>
    <x v="3"/>
    <s v="C文印广告"/>
    <x v="4"/>
    <x v="258"/>
    <x v="1"/>
    <n v="208"/>
    <n v="0"/>
    <n v="0.56799999999999995"/>
    <n v="0"/>
    <n v="6"/>
    <n v="0"/>
    <n v="0"/>
    <n v="0.13"/>
    <n v="0.78"/>
    <n v="0.85000000000000009"/>
    <n v="0.91764705882352937"/>
    <n v="4015"/>
    <n v="3684.3529411764703"/>
    <n v="1.3332195288494369E-2"/>
    <n v="2.7730966200068288"/>
    <n v="2.7730966200068288"/>
    <n v="0"/>
  </r>
  <r>
    <s v="教培"/>
    <s v="文印广告"/>
    <x v="19"/>
    <x v="3"/>
    <s v="C文印广告"/>
    <x v="29"/>
    <x v="259"/>
    <x v="1"/>
    <n v="275"/>
    <n v="0"/>
    <n v="0.56799999999999995"/>
    <n v="0"/>
    <n v="30"/>
    <n v="0"/>
    <n v="0"/>
    <n v="0.13"/>
    <n v="3.9000000000000004"/>
    <n v="0.85000000000000009"/>
    <n v="4.5882352941176467"/>
    <n v="4015"/>
    <n v="18421.764705882353"/>
    <n v="1.3332195288494369E-2"/>
    <n v="3.6663537043359513"/>
    <n v="3.6663537043359513"/>
    <n v="0"/>
  </r>
  <r>
    <s v="教培"/>
    <s v="文印广告"/>
    <x v="19"/>
    <x v="3"/>
    <s v="C文印广告"/>
    <x v="29"/>
    <x v="260"/>
    <x v="1"/>
    <n v="196"/>
    <n v="0"/>
    <n v="0.56799999999999995"/>
    <n v="0"/>
    <n v="9"/>
    <n v="0"/>
    <n v="0"/>
    <n v="0.13"/>
    <n v="1.17"/>
    <n v="0.85000000000000009"/>
    <n v="1.3764705882352939"/>
    <n v="4015"/>
    <n v="5526.5294117647054"/>
    <n v="1.3332195288494369E-2"/>
    <n v="2.6131102765448961"/>
    <n v="2.6131102765448961"/>
    <n v="0"/>
  </r>
  <r>
    <s v="教培"/>
    <s v="文印广告"/>
    <x v="19"/>
    <x v="3"/>
    <s v="C文印广告"/>
    <x v="25"/>
    <x v="261"/>
    <x v="1"/>
    <n v="2"/>
    <n v="0"/>
    <n v="0.56799999999999995"/>
    <n v="0"/>
    <n v="0"/>
    <n v="0"/>
    <n v="0"/>
    <n v="0.13"/>
    <n v="0"/>
    <n v="0.85000000000000009"/>
    <n v="0"/>
    <n v="4015"/>
    <n v="0"/>
    <n v="1.3332195288494369E-2"/>
    <n v="2.6664390576988738E-2"/>
    <n v="2.6664390576988738E-2"/>
    <n v="0"/>
  </r>
  <r>
    <s v="教培"/>
    <s v="文印广告"/>
    <x v="19"/>
    <x v="3"/>
    <s v="C文印广告"/>
    <x v="20"/>
    <x v="262"/>
    <x v="0"/>
    <n v="23"/>
    <n v="0"/>
    <n v="0.56799999999999995"/>
    <n v="0"/>
    <n v="0"/>
    <n v="0"/>
    <n v="0"/>
    <n v="0.13"/>
    <n v="0"/>
    <n v="0.85000000000000009"/>
    <n v="0"/>
    <n v="4015"/>
    <n v="0"/>
    <n v="1.3332195288494369E-2"/>
    <n v="0.30664049163537049"/>
    <n v="0.30664049163537049"/>
    <n v="0"/>
  </r>
  <r>
    <s v="教培"/>
    <s v="文印广告"/>
    <x v="19"/>
    <x v="3"/>
    <s v="C文印广告"/>
    <x v="22"/>
    <x v="263"/>
    <x v="1"/>
    <n v="330"/>
    <n v="2"/>
    <n v="0.56799999999999995"/>
    <n v="0.01"/>
    <n v="23"/>
    <n v="1"/>
    <n v="0.04"/>
    <n v="0.13"/>
    <n v="2.99"/>
    <n v="0.85000000000000009"/>
    <n v="2.8494117647058821"/>
    <n v="4015"/>
    <n v="11440.388235294116"/>
    <n v="1.3332195288494369E-2"/>
    <n v="4.3996244452031421"/>
    <n v="3.5356244452031422"/>
    <n v="1"/>
  </r>
  <r>
    <s v="教培"/>
    <s v="文印广告"/>
    <x v="19"/>
    <x v="3"/>
    <s v="C文印广告"/>
    <x v="7"/>
    <x v="264"/>
    <x v="0"/>
    <n v="643"/>
    <n v="4"/>
    <n v="0.56799999999999995"/>
    <n v="0.01"/>
    <n v="63"/>
    <n v="3"/>
    <n v="0.05"/>
    <n v="0.13"/>
    <n v="8.19"/>
    <n v="0.85000000000000009"/>
    <n v="7.630588235294117"/>
    <n v="4015"/>
    <n v="30636.811764705879"/>
    <n v="1.3332195288494369E-2"/>
    <n v="8.5726015705018792"/>
    <n v="6.8446015705018795"/>
    <n v="4"/>
  </r>
  <r>
    <s v="教培"/>
    <s v="文印广告"/>
    <x v="19"/>
    <x v="3"/>
    <s v="C文印广告"/>
    <x v="18"/>
    <x v="265"/>
    <x v="0"/>
    <n v="742"/>
    <n v="7"/>
    <n v="0.56799999999999995"/>
    <n v="0.01"/>
    <n v="74"/>
    <n v="7"/>
    <n v="0.09"/>
    <n v="0.13"/>
    <n v="9.620000000000001"/>
    <n v="0.85000000000000009"/>
    <n v="6.6400000000000015"/>
    <n v="4015"/>
    <n v="26659.600000000006"/>
    <n v="1.3332195288494369E-2"/>
    <n v="9.8924889040628212"/>
    <n v="6.8684889040628203"/>
    <n v="0"/>
  </r>
  <r>
    <s v="教培"/>
    <s v="文印广告"/>
    <x v="19"/>
    <x v="3"/>
    <s v="C文印广告"/>
    <x v="2"/>
    <x v="266"/>
    <x v="1"/>
    <n v="1524"/>
    <n v="26"/>
    <n v="0.56799999999999995"/>
    <n v="0.02"/>
    <n v="91"/>
    <n v="21"/>
    <n v="0.23"/>
    <n v="0.13"/>
    <n v="21"/>
    <n v="0.85000000000000009"/>
    <n v="10.672941176470589"/>
    <n v="4015"/>
    <n v="42851.858823529416"/>
    <n v="1.3332195288494369E-2"/>
    <n v="20.318265619665418"/>
    <n v="14.767999999999999"/>
    <n v="11"/>
  </r>
  <r>
    <s v="教培"/>
    <s v="文印广告"/>
    <x v="19"/>
    <x v="3"/>
    <s v="C文印广告"/>
    <x v="13"/>
    <x v="267"/>
    <x v="1"/>
    <n v="310"/>
    <n v="3"/>
    <n v="0.56799999999999995"/>
    <n v="0.01"/>
    <n v="51"/>
    <n v="3"/>
    <n v="0.06"/>
    <n v="0.13"/>
    <n v="6.63"/>
    <n v="0.85000000000000009"/>
    <n v="5.7952941176470585"/>
    <n v="4015"/>
    <n v="23268.105882352938"/>
    <n v="1.3332195288494369E-2"/>
    <n v="4.1329805394332544"/>
    <n v="2.8369805394332541"/>
    <n v="0"/>
  </r>
  <r>
    <s v="教培"/>
    <s v="文印广告"/>
    <x v="19"/>
    <x v="3"/>
    <s v="C文印广告"/>
    <x v="4"/>
    <x v="268"/>
    <x v="1"/>
    <n v="706"/>
    <n v="8"/>
    <n v="0.56799999999999995"/>
    <n v="0.01"/>
    <n v="77"/>
    <n v="8"/>
    <n v="0.1"/>
    <n v="0.13"/>
    <n v="10.01"/>
    <n v="0.85000000000000009"/>
    <n v="6.4305882352941168"/>
    <n v="4015"/>
    <n v="25818.811764705879"/>
    <n v="1.3332195288494369E-2"/>
    <n v="9.4125298736770251"/>
    <n v="5.9565298736770247"/>
    <n v="0"/>
  </r>
  <r>
    <s v="教培"/>
    <s v="文印广告"/>
    <x v="19"/>
    <x v="3"/>
    <s v="C文印广告"/>
    <x v="21"/>
    <x v="269"/>
    <x v="1"/>
    <n v="222"/>
    <n v="3"/>
    <n v="0.56799999999999995"/>
    <n v="0.01"/>
    <n v="20"/>
    <n v="3"/>
    <n v="0.15"/>
    <n v="0.13"/>
    <n v="3"/>
    <n v="0.85000000000000009"/>
    <n v="1.5247058823529414"/>
    <n v="4015"/>
    <n v="6121.6941176470591"/>
    <n v="1.3332195288494369E-2"/>
    <n v="2.9597473540457497"/>
    <n v="1.7039999999999997"/>
    <n v="0"/>
  </r>
  <r>
    <s v="教培"/>
    <s v="文印广告"/>
    <x v="19"/>
    <x v="3"/>
    <s v="C文印广告"/>
    <x v="26"/>
    <x v="270"/>
    <x v="1"/>
    <n v="2814"/>
    <n v="65"/>
    <n v="0.56799999999999995"/>
    <n v="0.02"/>
    <n v="493"/>
    <n v="61"/>
    <n v="0.12"/>
    <n v="0.13"/>
    <n v="64.09"/>
    <n v="0.85000000000000009"/>
    <n v="34.637647058823532"/>
    <n v="4015"/>
    <n v="139070.15294117649"/>
    <n v="1.3332195288494369E-2"/>
    <n v="37.516797541823152"/>
    <n v="36.919999999999995"/>
    <n v="98"/>
  </r>
  <r>
    <s v="教培"/>
    <s v="文印广告"/>
    <x v="19"/>
    <x v="3"/>
    <s v="C文印广告"/>
    <x v="25"/>
    <x v="271"/>
    <x v="1"/>
    <n v="173"/>
    <n v="2"/>
    <n v="0.56799999999999995"/>
    <n v="0.01"/>
    <n v="18"/>
    <n v="2"/>
    <n v="0.11"/>
    <n v="0.13"/>
    <n v="2.34"/>
    <n v="0.85000000000000009"/>
    <n v="1.4164705882352939"/>
    <n v="4015"/>
    <n v="5687.1294117647049"/>
    <n v="1.3332195288494369E-2"/>
    <n v="2.3064697849095257"/>
    <n v="1.4424697849095256"/>
    <n v="0"/>
  </r>
  <r>
    <s v="教培"/>
    <s v="文印广告"/>
    <x v="19"/>
    <x v="3"/>
    <s v="C文印广告"/>
    <x v="6"/>
    <x v="272"/>
    <x v="0"/>
    <n v="25"/>
    <n v="0"/>
    <n v="0.56799999999999995"/>
    <n v="0"/>
    <n v="0"/>
    <n v="0"/>
    <n v="0"/>
    <n v="0.13"/>
    <n v="0"/>
    <n v="0.85000000000000009"/>
    <n v="0"/>
    <n v="4015"/>
    <n v="0"/>
    <n v="1.3332195288494369E-2"/>
    <n v="0.33330488221235921"/>
    <n v="0.33330488221235921"/>
    <n v="0"/>
  </r>
  <r>
    <s v="教培"/>
    <s v="文印广告"/>
    <x v="19"/>
    <x v="3"/>
    <s v="C文印广告"/>
    <x v="26"/>
    <x v="273"/>
    <x v="1"/>
    <n v="608"/>
    <n v="10"/>
    <n v="0.56799999999999995"/>
    <n v="0.02"/>
    <n v="83"/>
    <n v="10"/>
    <n v="0.12"/>
    <n v="0.13"/>
    <n v="10.790000000000001"/>
    <n v="0.85000000000000009"/>
    <n v="6.0117647058823538"/>
    <n v="4015"/>
    <n v="24137.23529411765"/>
    <n v="1.3332195288494369E-2"/>
    <n v="8.1059747354045761"/>
    <n v="5.68"/>
    <n v="0"/>
  </r>
  <r>
    <s v="教培"/>
    <s v="文印广告"/>
    <x v="19"/>
    <x v="3"/>
    <s v="C文印广告"/>
    <x v="12"/>
    <x v="274"/>
    <x v="0"/>
    <n v="622"/>
    <n v="4"/>
    <n v="0.56799999999999995"/>
    <n v="0.01"/>
    <n v="133"/>
    <n v="4"/>
    <n v="0.03"/>
    <n v="0.13"/>
    <n v="17.29"/>
    <n v="0.85000000000000009"/>
    <n v="17.668235294117643"/>
    <n v="4015"/>
    <n v="70937.964705882332"/>
    <n v="1.3332195288494369E-2"/>
    <n v="8.2926254694434967"/>
    <n v="6.5646254694434969"/>
    <n v="0"/>
  </r>
  <r>
    <s v="教培"/>
    <s v="文印广告"/>
    <x v="19"/>
    <x v="3"/>
    <s v="C文印广告"/>
    <x v="5"/>
    <x v="275"/>
    <x v="0"/>
    <n v="1320"/>
    <n v="42"/>
    <n v="0.56799999999999995"/>
    <n v="0.03"/>
    <n v="227"/>
    <n v="39"/>
    <n v="0.17"/>
    <n v="0.13"/>
    <n v="39"/>
    <n v="0.85000000000000009"/>
    <n v="19.821176470588235"/>
    <n v="4015"/>
    <n v="79582.023529411759"/>
    <n v="1.3332195288494369E-2"/>
    <n v="17.598497780812568"/>
    <n v="23.855999999999998"/>
    <n v="32"/>
  </r>
  <r>
    <s v="教培"/>
    <s v="文印广告"/>
    <x v="19"/>
    <x v="3"/>
    <s v="C文印广告"/>
    <x v="19"/>
    <x v="276"/>
    <x v="1"/>
    <n v="570"/>
    <n v="1"/>
    <n v="0.56799999999999995"/>
    <n v="0"/>
    <n v="31"/>
    <n v="1"/>
    <n v="0.03"/>
    <n v="0.13"/>
    <n v="4.03"/>
    <n v="0.85000000000000009"/>
    <n v="4.0729411764705876"/>
    <n v="4015"/>
    <n v="16352.85882352941"/>
    <n v="1.3332195288494369E-2"/>
    <n v="7.5993513144417904"/>
    <n v="7.16735131444179"/>
    <n v="0"/>
  </r>
  <r>
    <s v="教培"/>
    <s v="文印广告"/>
    <x v="19"/>
    <x v="3"/>
    <s v="C文印广告"/>
    <x v="4"/>
    <x v="277"/>
    <x v="1"/>
    <n v="1243"/>
    <n v="19"/>
    <n v="0.56799999999999995"/>
    <n v="0.02"/>
    <n v="111"/>
    <n v="19"/>
    <n v="0.17"/>
    <n v="0.13"/>
    <n v="19"/>
    <n v="0.85000000000000009"/>
    <n v="9.6564705882352939"/>
    <n v="4015"/>
    <n v="38770.729411764703"/>
    <n v="1.3332195288494369E-2"/>
    <n v="16.571918743598502"/>
    <n v="10.792"/>
    <n v="21"/>
  </r>
  <r>
    <s v="教培"/>
    <s v="文印广告"/>
    <x v="19"/>
    <x v="3"/>
    <s v="C文印广告"/>
    <x v="14"/>
    <x v="278"/>
    <x v="1"/>
    <n v="1172"/>
    <n v="10"/>
    <n v="0.56799999999999995"/>
    <n v="0.01"/>
    <n v="86"/>
    <n v="9"/>
    <n v="0.1"/>
    <n v="0.13"/>
    <n v="11.18"/>
    <n v="0.85000000000000009"/>
    <n v="7.1388235294117637"/>
    <n v="4015"/>
    <n v="28662.376470588231"/>
    <n v="1.3332195288494369E-2"/>
    <n v="15.625332878115401"/>
    <n v="11.305332878115401"/>
    <n v="1"/>
  </r>
  <r>
    <s v="教培"/>
    <s v="文印广告"/>
    <x v="19"/>
    <x v="3"/>
    <s v="C文印广告"/>
    <x v="3"/>
    <x v="279"/>
    <x v="0"/>
    <n v="775"/>
    <n v="18"/>
    <n v="0.56799999999999995"/>
    <n v="0.02"/>
    <n v="104"/>
    <n v="15"/>
    <n v="0.14000000000000001"/>
    <n v="0.13"/>
    <n v="15"/>
    <n v="0.85000000000000009"/>
    <n v="7.6235294117647054"/>
    <n v="4015"/>
    <n v="30608.470588235294"/>
    <n v="1.3332195288494369E-2"/>
    <n v="10.332451348583136"/>
    <n v="10.223999999999998"/>
    <n v="0"/>
  </r>
  <r>
    <s v="教培"/>
    <s v="文印广告"/>
    <x v="19"/>
    <x v="3"/>
    <s v="C文印广告"/>
    <x v="25"/>
    <x v="280"/>
    <x v="1"/>
    <n v="6"/>
    <n v="0"/>
    <n v="0.56799999999999995"/>
    <n v="0"/>
    <n v="0"/>
    <n v="0"/>
    <n v="0"/>
    <n v="0.13"/>
    <n v="0"/>
    <n v="0.85000000000000009"/>
    <n v="0"/>
    <n v="4015"/>
    <n v="0"/>
    <n v="1.3332195288494369E-2"/>
    <n v="7.9993171730966206E-2"/>
    <n v="7.9993171730966206E-2"/>
    <n v="0"/>
  </r>
  <r>
    <s v="教培"/>
    <s v="文印广告"/>
    <x v="19"/>
    <x v="3"/>
    <s v="C文印广告"/>
    <x v="4"/>
    <x v="281"/>
    <x v="1"/>
    <n v="388"/>
    <n v="3"/>
    <n v="0.56799999999999995"/>
    <n v="0.01"/>
    <n v="36"/>
    <n v="3"/>
    <n v="0.08"/>
    <n v="0.13"/>
    <n v="4.68"/>
    <n v="0.85000000000000009"/>
    <n v="3.5011764705882351"/>
    <n v="4015"/>
    <n v="14057.223529411764"/>
    <n v="1.3332195288494369E-2"/>
    <n v="5.1728917719358147"/>
    <n v="3.8768917719358145"/>
    <n v="0"/>
  </r>
  <r>
    <s v="教培"/>
    <s v="文印广告"/>
    <x v="19"/>
    <x v="3"/>
    <s v="C文印广告"/>
    <x v="5"/>
    <x v="282"/>
    <x v="0"/>
    <n v="199"/>
    <n v="10"/>
    <n v="0.56799999999999995"/>
    <n v="0.05"/>
    <n v="47"/>
    <n v="9"/>
    <n v="0.19"/>
    <n v="0.13"/>
    <n v="9"/>
    <n v="0.85000000000000009"/>
    <n v="4.5741176470588236"/>
    <n v="4015"/>
    <n v="18365.082352941175"/>
    <n v="1.3332195288494369E-2"/>
    <n v="2.6531068624103793"/>
    <n v="5.68"/>
    <n v="0"/>
  </r>
  <r>
    <s v="教培"/>
    <s v="文印广告"/>
    <x v="19"/>
    <x v="3"/>
    <s v="C文印广告"/>
    <x v="10"/>
    <x v="283"/>
    <x v="0"/>
    <n v="709"/>
    <n v="15"/>
    <n v="0.56799999999999995"/>
    <n v="0.02"/>
    <n v="189"/>
    <n v="14"/>
    <n v="7.0000000000000007E-2"/>
    <n v="0.13"/>
    <n v="24.57"/>
    <n v="0.85000000000000009"/>
    <n v="19.550588235294118"/>
    <n v="4015"/>
    <n v="78495.611764705885"/>
    <n v="1.3332195288494369E-2"/>
    <n v="9.4525264595425078"/>
    <n v="8.52"/>
    <n v="16"/>
  </r>
  <r>
    <s v="教培"/>
    <s v="文印广告"/>
    <x v="19"/>
    <x v="3"/>
    <s v="C文印广告"/>
    <x v="3"/>
    <x v="284"/>
    <x v="0"/>
    <n v="1027"/>
    <n v="4"/>
    <n v="0.56799999999999995"/>
    <n v="0"/>
    <n v="73"/>
    <n v="3"/>
    <n v="0.04"/>
    <n v="0.13"/>
    <n v="9.49"/>
    <n v="0.85000000000000009"/>
    <n v="9.16"/>
    <n v="4015"/>
    <n v="36777.4"/>
    <n v="1.3332195288494369E-2"/>
    <n v="13.692164561283716"/>
    <n v="11.964164561283717"/>
    <n v="0"/>
  </r>
  <r>
    <s v="教培"/>
    <s v="文印广告"/>
    <x v="19"/>
    <x v="3"/>
    <s v="C文印广告"/>
    <x v="6"/>
    <x v="285"/>
    <x v="0"/>
    <n v="1009"/>
    <n v="7"/>
    <n v="0.56799999999999995"/>
    <n v="0.01"/>
    <n v="92"/>
    <n v="6"/>
    <n v="7.0000000000000007E-2"/>
    <n v="0.13"/>
    <n v="11.96"/>
    <n v="0.85000000000000009"/>
    <n v="10.061176470588236"/>
    <n v="4015"/>
    <n v="40395.623529411772"/>
    <n v="1.3332195288494369E-2"/>
    <n v="13.452185046090818"/>
    <n v="10.428185046090817"/>
    <n v="0"/>
  </r>
  <r>
    <s v="教培"/>
    <s v="文印广告"/>
    <x v="19"/>
    <x v="3"/>
    <s v="C文印广告"/>
    <x v="6"/>
    <x v="286"/>
    <x v="0"/>
    <n v="471"/>
    <n v="1"/>
    <n v="0.56799999999999995"/>
    <n v="0"/>
    <n v="61"/>
    <n v="1"/>
    <n v="0.02"/>
    <n v="0.13"/>
    <n v="7.9300000000000006"/>
    <n v="0.85000000000000009"/>
    <n v="8.6611764705882361"/>
    <n v="4015"/>
    <n v="34774.623529411765"/>
    <n v="1.3332195288494369E-2"/>
    <n v="6.2794639808808475"/>
    <n v="5.8474639808808471"/>
    <n v="0"/>
  </r>
  <r>
    <s v="教培"/>
    <s v="文印广告"/>
    <x v="19"/>
    <x v="3"/>
    <s v="C文印广告"/>
    <x v="9"/>
    <x v="287"/>
    <x v="0"/>
    <n v="600"/>
    <n v="6"/>
    <n v="0.56799999999999995"/>
    <n v="0.01"/>
    <n v="68"/>
    <n v="3"/>
    <n v="0.04"/>
    <n v="0.13"/>
    <n v="8.84"/>
    <n v="0.85000000000000009"/>
    <n v="8.3952941176470581"/>
    <n v="4015"/>
    <n v="33707.105882352938"/>
    <n v="1.3332195288494369E-2"/>
    <n v="7.999317173096621"/>
    <n v="5.4073171730966205"/>
    <n v="1"/>
  </r>
  <r>
    <s v="教培"/>
    <s v="文印广告"/>
    <x v="19"/>
    <x v="3"/>
    <s v="C文印广告"/>
    <x v="14"/>
    <x v="288"/>
    <x v="1"/>
    <n v="1507"/>
    <n v="15"/>
    <n v="0.56799999999999995"/>
    <n v="0.01"/>
    <n v="126"/>
    <n v="13"/>
    <n v="0.1"/>
    <n v="0.13"/>
    <n v="16.38"/>
    <n v="0.85000000000000009"/>
    <n v="10.583529411764703"/>
    <n v="4015"/>
    <n v="42492.870588235281"/>
    <n v="1.3332195288494369E-2"/>
    <n v="20.091618299761013"/>
    <n v="13.611618299761012"/>
    <n v="14"/>
  </r>
  <r>
    <s v="教培"/>
    <s v="文印广告"/>
    <x v="19"/>
    <x v="3"/>
    <s v="C文印广告"/>
    <x v="8"/>
    <x v="289"/>
    <x v="0"/>
    <n v="400"/>
    <n v="3"/>
    <n v="0.56799999999999995"/>
    <n v="0.01"/>
    <n v="40"/>
    <n v="3"/>
    <n v="0.08"/>
    <n v="0.13"/>
    <n v="5.2"/>
    <n v="0.85000000000000009"/>
    <n v="4.1129411764705885"/>
    <n v="4015"/>
    <n v="16513.458823529414"/>
    <n v="1.3332195288494369E-2"/>
    <n v="5.3328781153977474"/>
    <n v="4.0368781153977471"/>
    <n v="0"/>
  </r>
  <r>
    <s v="教培"/>
    <s v="文印广告"/>
    <x v="19"/>
    <x v="3"/>
    <s v="C文印广告"/>
    <x v="13"/>
    <x v="290"/>
    <x v="1"/>
    <n v="469"/>
    <n v="3"/>
    <n v="0.56799999999999995"/>
    <n v="0.01"/>
    <n v="39"/>
    <n v="3"/>
    <n v="0.08"/>
    <n v="0.13"/>
    <n v="5.07"/>
    <n v="0.85000000000000009"/>
    <n v="3.9600000000000004"/>
    <n v="4015"/>
    <n v="15899.400000000001"/>
    <n v="1.3332195288494369E-2"/>
    <n v="6.2527995903038587"/>
    <n v="4.9567995903038584"/>
    <n v="0"/>
  </r>
  <r>
    <s v="教培"/>
    <s v="文印广告"/>
    <x v="19"/>
    <x v="3"/>
    <s v="C文印广告"/>
    <x v="13"/>
    <x v="291"/>
    <x v="1"/>
    <n v="372"/>
    <n v="1"/>
    <n v="0.56799999999999995"/>
    <n v="0"/>
    <n v="58"/>
    <n v="1"/>
    <n v="0.02"/>
    <n v="0.13"/>
    <n v="7.54"/>
    <n v="0.85000000000000009"/>
    <n v="8.2023529411764695"/>
    <n v="4015"/>
    <n v="32932.447058823527"/>
    <n v="1.3332195288494369E-2"/>
    <n v="4.9595766473199054"/>
    <n v="4.5275766473199051"/>
    <n v="0"/>
  </r>
  <r>
    <s v="教培"/>
    <s v="文印广告"/>
    <x v="19"/>
    <x v="3"/>
    <s v="C文印广告"/>
    <x v="10"/>
    <x v="292"/>
    <x v="0"/>
    <n v="616"/>
    <n v="6"/>
    <n v="0.56799999999999995"/>
    <n v="0.01"/>
    <n v="103"/>
    <n v="5"/>
    <n v="0.05"/>
    <n v="0.13"/>
    <n v="13.39"/>
    <n v="0.85000000000000009"/>
    <n v="12.411764705882353"/>
    <n v="4015"/>
    <n v="49833.23529411765"/>
    <n v="1.3332195288494369E-2"/>
    <n v="8.2126322977125312"/>
    <n v="5.6206322977125307"/>
    <n v="1"/>
  </r>
  <r>
    <s v="教培"/>
    <s v="文印广告"/>
    <x v="19"/>
    <x v="3"/>
    <s v="C文印广告"/>
    <x v="26"/>
    <x v="293"/>
    <x v="1"/>
    <n v="789"/>
    <n v="7"/>
    <n v="0.56799999999999995"/>
    <n v="0.01"/>
    <n v="98"/>
    <n v="7"/>
    <n v="7.0000000000000007E-2"/>
    <n v="0.13"/>
    <n v="12.74"/>
    <n v="0.85000000000000009"/>
    <n v="10.310588235294118"/>
    <n v="4015"/>
    <n v="41397.01176470588"/>
    <n v="1.3332195288494369E-2"/>
    <n v="10.519102082622057"/>
    <n v="7.495102082622056"/>
    <n v="0"/>
  </r>
  <r>
    <s v="教培"/>
    <s v="文印广告"/>
    <x v="19"/>
    <x v="3"/>
    <s v="C文印广告"/>
    <x v="18"/>
    <x v="294"/>
    <x v="0"/>
    <n v="1240"/>
    <n v="9"/>
    <n v="0.56799999999999995"/>
    <n v="0.01"/>
    <n v="224"/>
    <n v="8"/>
    <n v="0.04"/>
    <n v="0.13"/>
    <n v="29.12"/>
    <n v="0.85000000000000009"/>
    <n v="28.912941176470586"/>
    <n v="4015"/>
    <n v="116085.45882352941"/>
    <n v="1.3332195288494369E-2"/>
    <n v="16.531922157733018"/>
    <n v="12.643922157733016"/>
    <n v="0"/>
  </r>
  <r>
    <s v="教培"/>
    <s v="文印广告"/>
    <x v="19"/>
    <x v="3"/>
    <s v="C文印广告"/>
    <x v="5"/>
    <x v="295"/>
    <x v="0"/>
    <n v="598"/>
    <n v="14"/>
    <n v="0.56799999999999995"/>
    <n v="0.02"/>
    <n v="76"/>
    <n v="14"/>
    <n v="0.18"/>
    <n v="0.13"/>
    <n v="14"/>
    <n v="0.85000000000000009"/>
    <n v="7.1152941176470588"/>
    <n v="4015"/>
    <n v="28567.905882352941"/>
    <n v="1.3332195288494369E-2"/>
    <n v="7.9726527825196323"/>
    <n v="7.9519999999999991"/>
    <n v="0"/>
  </r>
  <r>
    <s v="教培"/>
    <s v="文印广告"/>
    <x v="19"/>
    <x v="3"/>
    <s v="C文印广告"/>
    <x v="6"/>
    <x v="296"/>
    <x v="0"/>
    <n v="1212"/>
    <n v="15"/>
    <n v="0.56799999999999995"/>
    <n v="0.01"/>
    <n v="101"/>
    <n v="14"/>
    <n v="0.14000000000000001"/>
    <n v="0.13"/>
    <n v="14"/>
    <n v="0.85000000000000009"/>
    <n v="7.1152941176470588"/>
    <n v="4015"/>
    <n v="28567.905882352941"/>
    <n v="1.3332195288494369E-2"/>
    <n v="16.158620689655177"/>
    <n v="9.6786206896551761"/>
    <n v="0"/>
  </r>
  <r>
    <s v="教培"/>
    <s v="文印广告"/>
    <x v="19"/>
    <x v="3"/>
    <s v="C文印广告"/>
    <x v="12"/>
    <x v="297"/>
    <x v="0"/>
    <n v="312"/>
    <n v="8"/>
    <n v="0.56799999999999995"/>
    <n v="0.03"/>
    <n v="42"/>
    <n v="6"/>
    <n v="0.14000000000000001"/>
    <n v="0.13"/>
    <n v="6"/>
    <n v="0.85000000000000009"/>
    <n v="3.0494117647058827"/>
    <n v="4015"/>
    <n v="12243.388235294118"/>
    <n v="1.3332195288494369E-2"/>
    <n v="4.1596449300102432"/>
    <n v="4.5439999999999996"/>
    <n v="0"/>
  </r>
  <r>
    <s v="教培"/>
    <s v="文印广告"/>
    <x v="19"/>
    <x v="3"/>
    <s v="C文印广告"/>
    <x v="31"/>
    <x v="298"/>
    <x v="1"/>
    <n v="786"/>
    <n v="28"/>
    <n v="0.56799999999999995"/>
    <n v="0.04"/>
    <n v="159"/>
    <n v="28"/>
    <n v="0.18"/>
    <n v="0.13"/>
    <n v="28"/>
    <n v="0.85000000000000009"/>
    <n v="14.230588235294118"/>
    <n v="4015"/>
    <n v="57135.811764705883"/>
    <n v="1.3332195288494369E-2"/>
    <n v="10.479105496756574"/>
    <n v="15.903999999999998"/>
    <n v="0"/>
  </r>
  <r>
    <s v="教培"/>
    <s v="文印广告"/>
    <x v="19"/>
    <x v="3"/>
    <s v="C文印广告"/>
    <x v="16"/>
    <x v="299"/>
    <x v="1"/>
    <n v="845"/>
    <n v="6"/>
    <n v="0.56799999999999995"/>
    <n v="0.01"/>
    <n v="101"/>
    <n v="6"/>
    <n v="0.06"/>
    <n v="0.13"/>
    <n v="13.13"/>
    <n v="0.85000000000000009"/>
    <n v="11.437647058823529"/>
    <n v="4015"/>
    <n v="45922.152941176471"/>
    <n v="1.3332195288494369E-2"/>
    <n v="11.265705018777741"/>
    <n v="8.6737050187777402"/>
    <n v="0"/>
  </r>
  <r>
    <s v="教培"/>
    <s v="文印广告"/>
    <x v="19"/>
    <x v="3"/>
    <s v="C文印广告"/>
    <x v="7"/>
    <x v="300"/>
    <x v="0"/>
    <n v="644"/>
    <n v="6"/>
    <n v="0.56799999999999995"/>
    <n v="0.01"/>
    <n v="67"/>
    <n v="6"/>
    <n v="0.09"/>
    <n v="0.13"/>
    <n v="8.7100000000000009"/>
    <n v="0.85000000000000009"/>
    <n v="6.23764705882353"/>
    <n v="4015"/>
    <n v="25044.152941176471"/>
    <n v="1.3332195288494369E-2"/>
    <n v="8.585933765790374"/>
    <n v="5.9939337657903735"/>
    <n v="0"/>
  </r>
  <r>
    <s v="教培"/>
    <s v="文印广告"/>
    <x v="19"/>
    <x v="3"/>
    <s v="C文印广告"/>
    <x v="27"/>
    <x v="301"/>
    <x v="1"/>
    <n v="2177"/>
    <n v="75"/>
    <n v="0.56799999999999995"/>
    <n v="0.03"/>
    <n v="448"/>
    <n v="69"/>
    <n v="0.15"/>
    <n v="0.13"/>
    <n v="69"/>
    <n v="0.85000000000000009"/>
    <n v="35.068235294117649"/>
    <n v="4015"/>
    <n v="140798.96470588236"/>
    <n v="1.3332195288494369E-2"/>
    <n v="29.02418914305224"/>
    <n v="42.599999999999994"/>
    <n v="124"/>
  </r>
  <r>
    <s v="教培"/>
    <s v="文印广告"/>
    <x v="19"/>
    <x v="3"/>
    <s v="C文印广告"/>
    <x v="7"/>
    <x v="302"/>
    <x v="0"/>
    <n v="398"/>
    <n v="1"/>
    <n v="0.56799999999999995"/>
    <n v="0"/>
    <n v="41"/>
    <n v="1"/>
    <n v="0.02"/>
    <n v="0.13"/>
    <n v="5.33"/>
    <n v="0.85000000000000009"/>
    <n v="5.6023529411764708"/>
    <n v="4015"/>
    <n v="22493.447058823531"/>
    <n v="1.3332195288494369E-2"/>
    <n v="5.3062137248207586"/>
    <n v="4.8742137248207582"/>
    <n v="0"/>
  </r>
  <r>
    <s v="教培"/>
    <s v="文印广告"/>
    <x v="19"/>
    <x v="3"/>
    <s v="C文印广告"/>
    <x v="4"/>
    <x v="303"/>
    <x v="1"/>
    <n v="323"/>
    <n v="4"/>
    <n v="0.56799999999999995"/>
    <n v="0.01"/>
    <n v="38"/>
    <n v="4"/>
    <n v="0.11"/>
    <n v="0.13"/>
    <n v="4.9400000000000004"/>
    <n v="0.85000000000000009"/>
    <n v="3.138823529411765"/>
    <n v="4015"/>
    <n v="12602.376470588237"/>
    <n v="1.3332195288494369E-2"/>
    <n v="4.306299078183681"/>
    <n v="2.5782990781836808"/>
    <n v="0"/>
  </r>
  <r>
    <s v="教培"/>
    <s v="文印广告"/>
    <x v="19"/>
    <x v="3"/>
    <s v="C文印广告"/>
    <x v="8"/>
    <x v="304"/>
    <x v="0"/>
    <n v="2098"/>
    <n v="18"/>
    <n v="0.56799999999999995"/>
    <n v="0.01"/>
    <n v="250"/>
    <n v="17"/>
    <n v="7.0000000000000007E-2"/>
    <n v="0.13"/>
    <n v="32.5"/>
    <n v="0.85000000000000009"/>
    <n v="26.875294117647059"/>
    <n v="4015"/>
    <n v="107904.30588235294"/>
    <n v="1.3332195288494369E-2"/>
    <n v="27.970945715261188"/>
    <n v="20.194945715261184"/>
    <n v="25"/>
  </r>
  <r>
    <s v="教培"/>
    <s v="文印广告"/>
    <x v="19"/>
    <x v="3"/>
    <s v="C文印广告"/>
    <x v="24"/>
    <x v="305"/>
    <x v="1"/>
    <n v="887"/>
    <n v="5"/>
    <n v="0.56799999999999995"/>
    <n v="0.01"/>
    <n v="90"/>
    <n v="4"/>
    <n v="0.04"/>
    <n v="0.13"/>
    <n v="11.700000000000001"/>
    <n v="0.85000000000000009"/>
    <n v="11.091764705882353"/>
    <n v="4015"/>
    <n v="44533.435294117648"/>
    <n v="1.3332195288494369E-2"/>
    <n v="11.825657220894506"/>
    <n v="9.6656572208945057"/>
    <n v="0"/>
  </r>
  <r>
    <s v="教培"/>
    <s v="文印广告"/>
    <x v="19"/>
    <x v="3"/>
    <s v="C文印广告"/>
    <x v="29"/>
    <x v="306"/>
    <x v="1"/>
    <n v="175"/>
    <n v="1"/>
    <n v="0.56799999999999995"/>
    <n v="0.01"/>
    <n v="10"/>
    <n v="1"/>
    <n v="0.1"/>
    <n v="0.13"/>
    <n v="1.3"/>
    <n v="0.85000000000000009"/>
    <n v="0.86117647058823532"/>
    <n v="4015"/>
    <n v="3457.6235294117646"/>
    <n v="1.3332195288494369E-2"/>
    <n v="2.3331341754865145"/>
    <n v="1.9011341754865145"/>
    <n v="0"/>
  </r>
  <r>
    <s v="教培"/>
    <s v="文印广告"/>
    <x v="19"/>
    <x v="3"/>
    <s v="C文印广告"/>
    <x v="13"/>
    <x v="307"/>
    <x v="1"/>
    <n v="238"/>
    <n v="1"/>
    <n v="0.56799999999999995"/>
    <n v="0"/>
    <n v="34"/>
    <n v="1"/>
    <n v="0.03"/>
    <n v="0.13"/>
    <n v="4.42"/>
    <n v="0.85000000000000009"/>
    <n v="4.5317647058823525"/>
    <n v="4015"/>
    <n v="18195.035294117646"/>
    <n v="1.3332195288494369E-2"/>
    <n v="3.1730624786616599"/>
    <n v="2.74106247866166"/>
    <n v="0"/>
  </r>
  <r>
    <s v="教培"/>
    <s v="文印广告"/>
    <x v="19"/>
    <x v="3"/>
    <s v="C文印广告"/>
    <x v="4"/>
    <x v="308"/>
    <x v="1"/>
    <n v="738"/>
    <n v="15"/>
    <n v="0.56799999999999995"/>
    <n v="0.02"/>
    <n v="56"/>
    <n v="15"/>
    <n v="0.27"/>
    <n v="0.13"/>
    <n v="15"/>
    <n v="0.85000000000000009"/>
    <n v="7.6235294117647054"/>
    <n v="4015"/>
    <n v="30608.470588235294"/>
    <n v="1.3332195288494369E-2"/>
    <n v="9.8391601229088437"/>
    <n v="8.52"/>
    <n v="0"/>
  </r>
  <r>
    <s v="教培"/>
    <s v="文印广告"/>
    <x v="19"/>
    <x v="3"/>
    <s v="C文印广告"/>
    <x v="23"/>
    <x v="309"/>
    <x v="1"/>
    <n v="1107"/>
    <n v="5"/>
    <n v="0.56799999999999995"/>
    <n v="0"/>
    <n v="79"/>
    <n v="4"/>
    <n v="0.05"/>
    <n v="0.13"/>
    <n v="10.27"/>
    <n v="0.85000000000000009"/>
    <n v="9.4094117647058813"/>
    <n v="4015"/>
    <n v="37778.788235294116"/>
    <n v="1.3332195288494369E-2"/>
    <n v="14.758740184363266"/>
    <n v="12.598740184363265"/>
    <n v="1"/>
  </r>
  <r>
    <s v="教培"/>
    <s v="文印广告"/>
    <x v="19"/>
    <x v="3"/>
    <s v="C文印广告"/>
    <x v="2"/>
    <x v="310"/>
    <x v="1"/>
    <n v="1039"/>
    <n v="12"/>
    <n v="0.56799999999999995"/>
    <n v="0.01"/>
    <n v="77"/>
    <n v="10"/>
    <n v="0.13"/>
    <n v="0.13"/>
    <n v="10.01"/>
    <n v="0.85000000000000009"/>
    <n v="5.0941176470588232"/>
    <n v="4015"/>
    <n v="20452.882352941175"/>
    <n v="1.3332195288494369E-2"/>
    <n v="13.852150904745649"/>
    <n v="8.668150904745648"/>
    <n v="16"/>
  </r>
  <r>
    <s v="教培"/>
    <s v="文印广告"/>
    <x v="19"/>
    <x v="3"/>
    <s v="C文印广告"/>
    <x v="12"/>
    <x v="311"/>
    <x v="0"/>
    <n v="125"/>
    <n v="0"/>
    <n v="0.56799999999999995"/>
    <n v="0"/>
    <n v="25"/>
    <n v="0"/>
    <n v="0"/>
    <n v="0.13"/>
    <n v="3.25"/>
    <n v="0.85000000000000009"/>
    <n v="3.8235294117647056"/>
    <n v="4015"/>
    <n v="15351.470588235294"/>
    <n v="1.3332195288494369E-2"/>
    <n v="1.6665244110617961"/>
    <n v="1.6665244110617961"/>
    <n v="0"/>
  </r>
  <r>
    <s v="教培"/>
    <s v="文印广告"/>
    <x v="19"/>
    <x v="3"/>
    <s v="C文印广告"/>
    <x v="29"/>
    <x v="312"/>
    <x v="1"/>
    <n v="296"/>
    <n v="0"/>
    <n v="0.56799999999999995"/>
    <n v="0"/>
    <n v="34"/>
    <n v="0"/>
    <n v="0"/>
    <n v="0.13"/>
    <n v="4.42"/>
    <n v="0.85000000000000009"/>
    <n v="5.1999999999999993"/>
    <n v="4015"/>
    <n v="20877.999999999996"/>
    <n v="1.3332195288494369E-2"/>
    <n v="3.946329805394333"/>
    <n v="3.946329805394333"/>
    <n v="0"/>
  </r>
  <r>
    <s v="教培"/>
    <s v="文印广告"/>
    <x v="19"/>
    <x v="3"/>
    <s v="C文印广告"/>
    <x v="24"/>
    <x v="313"/>
    <x v="1"/>
    <n v="626"/>
    <n v="8"/>
    <n v="0.56799999999999995"/>
    <n v="0.01"/>
    <n v="88"/>
    <n v="6"/>
    <n v="7.0000000000000007E-2"/>
    <n v="0.13"/>
    <n v="11.440000000000001"/>
    <n v="0.85000000000000009"/>
    <n v="9.449411764705884"/>
    <n v="4015"/>
    <n v="37939.388235294122"/>
    <n v="1.3332195288494369E-2"/>
    <n v="8.3459542505974742"/>
    <n v="4.8899542505974738"/>
    <n v="0"/>
  </r>
  <r>
    <s v="教培"/>
    <s v="文印广告"/>
    <x v="19"/>
    <x v="3"/>
    <s v="C文印广告"/>
    <x v="4"/>
    <x v="314"/>
    <x v="1"/>
    <n v="540"/>
    <n v="4"/>
    <n v="0.56799999999999995"/>
    <n v="0.01"/>
    <n v="43"/>
    <n v="4"/>
    <n v="0.09"/>
    <n v="0.13"/>
    <n v="5.59"/>
    <n v="0.85000000000000009"/>
    <n v="3.9035294117647057"/>
    <n v="4015"/>
    <n v="15672.670588235293"/>
    <n v="1.3332195288494369E-2"/>
    <n v="7.1993854557869588"/>
    <n v="5.4713854557869581"/>
    <n v="0"/>
  </r>
  <r>
    <s v="教培"/>
    <s v="文印广告"/>
    <x v="19"/>
    <x v="3"/>
    <s v="C文印广告"/>
    <x v="27"/>
    <x v="315"/>
    <x v="1"/>
    <n v="1636"/>
    <n v="14"/>
    <n v="0.56799999999999995"/>
    <n v="0.01"/>
    <n v="177"/>
    <n v="13"/>
    <n v="7.0000000000000007E-2"/>
    <n v="0.13"/>
    <n v="23.01"/>
    <n v="0.85000000000000009"/>
    <n v="18.383529411764705"/>
    <n v="4015"/>
    <n v="73809.870588235295"/>
    <n v="1.3332195288494369E-2"/>
    <n v="21.811471491976789"/>
    <n v="15.763471491976787"/>
    <n v="29"/>
  </r>
  <r>
    <s v="教培"/>
    <s v="文印广告"/>
    <x v="19"/>
    <x v="3"/>
    <s v="C文印广告"/>
    <x v="26"/>
    <x v="316"/>
    <x v="1"/>
    <n v="1550"/>
    <n v="8"/>
    <n v="0.56799999999999995"/>
    <n v="0.01"/>
    <n v="157"/>
    <n v="8"/>
    <n v="0.05"/>
    <n v="0.13"/>
    <n v="20.41"/>
    <n v="0.85000000000000009"/>
    <n v="18.665882352941175"/>
    <n v="4015"/>
    <n v="74943.517647058819"/>
    <n v="1.3332195288494369E-2"/>
    <n v="20.664902697166273"/>
    <n v="17.208902697166273"/>
    <n v="10"/>
  </r>
  <r>
    <s v="教培"/>
    <s v="文印广告"/>
    <x v="19"/>
    <x v="3"/>
    <s v="C文印广告"/>
    <x v="30"/>
    <x v="317"/>
    <x v="2"/>
    <n v="119"/>
    <n v="1"/>
    <n v="0.56799999999999995"/>
    <n v="0.01"/>
    <n v="0"/>
    <n v="0"/>
    <n v="0"/>
    <n v="0.13"/>
    <n v="0"/>
    <n v="0.85000000000000009"/>
    <n v="0"/>
    <n v="4015"/>
    <n v="0"/>
    <n v="1.3332195288494369E-2"/>
    <n v="1.58653123933083"/>
    <n v="1.1545312393308298"/>
    <n v="0"/>
  </r>
  <r>
    <s v="教培"/>
    <s v="文印广告"/>
    <x v="19"/>
    <x v="3"/>
    <s v="C文印广告"/>
    <x v="26"/>
    <x v="318"/>
    <x v="1"/>
    <n v="1806"/>
    <n v="24"/>
    <n v="0.56799999999999995"/>
    <n v="0.01"/>
    <n v="169"/>
    <n v="22"/>
    <n v="0.13"/>
    <n v="0.13"/>
    <n v="22"/>
    <n v="0.85000000000000009"/>
    <n v="11.181176470588236"/>
    <n v="4015"/>
    <n v="44892.423529411768"/>
    <n v="1.3332195288494369E-2"/>
    <n v="24.077944691020829"/>
    <n v="13.709944691020826"/>
    <n v="12"/>
  </r>
  <r>
    <s v="教培"/>
    <s v="文印广告"/>
    <x v="19"/>
    <x v="3"/>
    <s v="C文印广告"/>
    <x v="18"/>
    <x v="319"/>
    <x v="0"/>
    <n v="1077"/>
    <n v="4"/>
    <n v="0.56799999999999995"/>
    <n v="0"/>
    <n v="162"/>
    <n v="4"/>
    <n v="0.02"/>
    <n v="0.13"/>
    <n v="21.060000000000002"/>
    <n v="0.85000000000000009"/>
    <n v="22.103529411764708"/>
    <n v="4015"/>
    <n v="88745.670588235298"/>
    <n v="1.3332195288494369E-2"/>
    <n v="14.358774325708435"/>
    <n v="12.630774325708435"/>
    <n v="0"/>
  </r>
  <r>
    <s v="教培"/>
    <s v="文印广告"/>
    <x v="19"/>
    <x v="3"/>
    <s v="C文印广告"/>
    <x v="18"/>
    <x v="320"/>
    <x v="0"/>
    <n v="923"/>
    <n v="12"/>
    <n v="0.56799999999999995"/>
    <n v="0.01"/>
    <n v="144"/>
    <n v="9"/>
    <n v="0.06"/>
    <n v="0.13"/>
    <n v="18.72"/>
    <n v="0.85000000000000009"/>
    <n v="16.009411764705881"/>
    <n v="4015"/>
    <n v="64277.788235294109"/>
    <n v="1.3332195288494369E-2"/>
    <n v="12.305616251280302"/>
    <n v="7.121616251280301"/>
    <n v="0"/>
  </r>
  <r>
    <s v="教培"/>
    <s v="文印广告"/>
    <x v="19"/>
    <x v="3"/>
    <s v="C文印广告"/>
    <x v="24"/>
    <x v="321"/>
    <x v="1"/>
    <n v="1135"/>
    <n v="14"/>
    <n v="0.56799999999999995"/>
    <n v="0.01"/>
    <n v="96"/>
    <n v="13"/>
    <n v="0.14000000000000001"/>
    <n v="0.13"/>
    <n v="13"/>
    <n v="0.85000000000000009"/>
    <n v="6.6070588235294121"/>
    <n v="4015"/>
    <n v="26527.341176470589"/>
    <n v="1.3332195288494369E-2"/>
    <n v="15.132041652441108"/>
    <n v="9.0840416524411083"/>
    <n v="0"/>
  </r>
  <r>
    <s v="教培"/>
    <s v="文印广告"/>
    <x v="19"/>
    <x v="3"/>
    <s v="C文印广告"/>
    <x v="6"/>
    <x v="322"/>
    <x v="0"/>
    <n v="247"/>
    <n v="4"/>
    <n v="0.56799999999999995"/>
    <n v="0.02"/>
    <n v="42"/>
    <n v="4"/>
    <n v="0.1"/>
    <n v="0.13"/>
    <n v="5.46"/>
    <n v="0.85000000000000009"/>
    <n v="3.7505882352941176"/>
    <n v="4015"/>
    <n v="15058.611764705882"/>
    <n v="1.3332195288494369E-2"/>
    <n v="3.2930522362581089"/>
    <n v="2.2719999999999998"/>
    <n v="0"/>
  </r>
  <r>
    <s v="教培"/>
    <s v="文印广告"/>
    <x v="19"/>
    <x v="3"/>
    <s v="C文印广告"/>
    <x v="22"/>
    <x v="323"/>
    <x v="1"/>
    <n v="442"/>
    <n v="4"/>
    <n v="0.56799999999999995"/>
    <n v="0.01"/>
    <n v="46"/>
    <n v="4"/>
    <n v="0.09"/>
    <n v="0.13"/>
    <n v="5.98"/>
    <n v="0.85000000000000009"/>
    <n v="4.3623529411764705"/>
    <n v="4015"/>
    <n v="17514.847058823529"/>
    <n v="1.3332195288494369E-2"/>
    <n v="5.8928303175145107"/>
    <n v="4.1648303175145109"/>
    <n v="0"/>
  </r>
  <r>
    <s v="教培"/>
    <s v="文印广告"/>
    <x v="19"/>
    <x v="3"/>
    <s v="C文印广告"/>
    <x v="5"/>
    <x v="324"/>
    <x v="0"/>
    <n v="3608"/>
    <n v="66"/>
    <n v="0.56799999999999995"/>
    <n v="0.02"/>
    <n v="413"/>
    <n v="62"/>
    <n v="0.15"/>
    <n v="0.13"/>
    <n v="62"/>
    <n v="0.85000000000000009"/>
    <n v="31.510588235294119"/>
    <n v="4015"/>
    <n v="126515.01176470588"/>
    <n v="1.3332195288494369E-2"/>
    <n v="48.102560600887685"/>
    <n v="37.488"/>
    <n v="37"/>
  </r>
  <r>
    <s v="教培"/>
    <s v="文印广告"/>
    <x v="19"/>
    <x v="3"/>
    <s v="C文印广告"/>
    <x v="22"/>
    <x v="325"/>
    <x v="1"/>
    <n v="169"/>
    <n v="1"/>
    <n v="0.56799999999999995"/>
    <n v="0.01"/>
    <n v="17"/>
    <n v="1"/>
    <n v="0.06"/>
    <n v="0.13"/>
    <n v="2.21"/>
    <n v="0.85000000000000009"/>
    <n v="1.9317647058823526"/>
    <n v="4015"/>
    <n v="7756.0352941176461"/>
    <n v="1.3332195288494369E-2"/>
    <n v="2.2531410037555482"/>
    <n v="1.8211410037555482"/>
    <n v="0"/>
  </r>
  <r>
    <s v="教培"/>
    <s v="文印广告"/>
    <x v="19"/>
    <x v="3"/>
    <s v="C文印广告"/>
    <x v="7"/>
    <x v="326"/>
    <x v="0"/>
    <n v="463"/>
    <n v="4"/>
    <n v="0.56799999999999995"/>
    <n v="0.01"/>
    <n v="66"/>
    <n v="4"/>
    <n v="0.06"/>
    <n v="0.13"/>
    <n v="8.58"/>
    <n v="0.85000000000000009"/>
    <n v="7.4211764705882342"/>
    <n v="4015"/>
    <n v="29796.023529411759"/>
    <n v="1.3332195288494369E-2"/>
    <n v="6.1728064185728924"/>
    <n v="4.4448064185728917"/>
    <n v="0"/>
  </r>
  <r>
    <s v="教培"/>
    <s v="文印广告"/>
    <x v="19"/>
    <x v="3"/>
    <s v="C文印广告"/>
    <x v="13"/>
    <x v="327"/>
    <x v="1"/>
    <n v="347"/>
    <n v="0"/>
    <n v="0.56799999999999995"/>
    <n v="0"/>
    <n v="32"/>
    <n v="0"/>
    <n v="0"/>
    <n v="0.13"/>
    <n v="4.16"/>
    <n v="0.85000000000000009"/>
    <n v="4.894117647058823"/>
    <n v="4015"/>
    <n v="19649.882352941175"/>
    <n v="1.3332195288494369E-2"/>
    <n v="4.6262717651075462"/>
    <n v="4.6262717651075462"/>
    <n v="0"/>
  </r>
  <r>
    <s v="教培"/>
    <s v="文印广告"/>
    <x v="19"/>
    <x v="3"/>
    <s v="C文印广告"/>
    <x v="25"/>
    <x v="328"/>
    <x v="1"/>
    <n v="16"/>
    <n v="0"/>
    <n v="0.56799999999999995"/>
    <n v="0"/>
    <n v="0"/>
    <n v="0"/>
    <n v="0"/>
    <n v="0.13"/>
    <n v="0"/>
    <n v="0.85000000000000009"/>
    <n v="0"/>
    <n v="4015"/>
    <n v="0"/>
    <n v="1.3332195288494369E-2"/>
    <n v="0.2133151246159099"/>
    <n v="0.2133151246159099"/>
    <n v="0"/>
  </r>
  <r>
    <s v="教培"/>
    <s v="文印广告"/>
    <x v="19"/>
    <x v="3"/>
    <s v="C文印广告"/>
    <x v="27"/>
    <x v="329"/>
    <x v="1"/>
    <n v="680"/>
    <n v="2"/>
    <n v="0.56799999999999995"/>
    <n v="0"/>
    <n v="109"/>
    <n v="2"/>
    <n v="0.02"/>
    <n v="0.13"/>
    <n v="14.17"/>
    <n v="0.85000000000000009"/>
    <n v="15.334117647058823"/>
    <n v="4015"/>
    <n v="61566.482352941173"/>
    <n v="1.3332195288494369E-2"/>
    <n v="9.0658927961761702"/>
    <n v="8.2018927961761694"/>
    <n v="0"/>
  </r>
  <r>
    <s v="教培"/>
    <s v="文印广告"/>
    <x v="19"/>
    <x v="3"/>
    <s v="C文印广告"/>
    <x v="15"/>
    <x v="330"/>
    <x v="1"/>
    <n v="182"/>
    <n v="0"/>
    <n v="0.56799999999999995"/>
    <n v="0"/>
    <n v="14"/>
    <n v="0"/>
    <n v="0"/>
    <n v="0.13"/>
    <n v="1.82"/>
    <n v="0.85000000000000009"/>
    <n v="2.1411764705882352"/>
    <n v="4015"/>
    <n v="8596.823529411764"/>
    <n v="1.3332195288494369E-2"/>
    <n v="2.4264595425059752"/>
    <n v="2.4264595425059752"/>
    <n v="0"/>
  </r>
  <r>
    <s v="教培"/>
    <s v="文印广告"/>
    <x v="19"/>
    <x v="3"/>
    <s v="C文印广告"/>
    <x v="10"/>
    <x v="331"/>
    <x v="0"/>
    <n v="257"/>
    <n v="0"/>
    <n v="0.56799999999999995"/>
    <n v="0"/>
    <n v="71"/>
    <n v="0"/>
    <n v="0"/>
    <n v="0.13"/>
    <n v="9.23"/>
    <n v="0.85000000000000009"/>
    <n v="10.858823529411763"/>
    <n v="4015"/>
    <n v="43598.176470588231"/>
    <n v="1.3332195288494369E-2"/>
    <n v="3.4263741891430528"/>
    <n v="3.4263741891430528"/>
    <n v="0"/>
  </r>
  <r>
    <s v="教培"/>
    <s v="文印广告"/>
    <x v="19"/>
    <x v="3"/>
    <s v="C文印广告"/>
    <x v="21"/>
    <x v="332"/>
    <x v="1"/>
    <n v="1586"/>
    <n v="25"/>
    <n v="0.56799999999999995"/>
    <n v="0.02"/>
    <n v="137"/>
    <n v="23"/>
    <n v="0.17"/>
    <n v="0.13"/>
    <n v="23"/>
    <n v="0.85000000000000009"/>
    <n v="11.689411764705882"/>
    <n v="4015"/>
    <n v="46932.98823529412"/>
    <n v="1.3332195288494369E-2"/>
    <n v="21.144861727552069"/>
    <n v="14.2"/>
    <n v="0"/>
  </r>
  <r>
    <s v="教培"/>
    <s v="文印广告"/>
    <x v="19"/>
    <x v="3"/>
    <s v="C文印广告"/>
    <x v="24"/>
    <x v="333"/>
    <x v="1"/>
    <n v="491"/>
    <n v="2"/>
    <n v="0.56799999999999995"/>
    <n v="0"/>
    <n v="27"/>
    <n v="2"/>
    <n v="7.0000000000000007E-2"/>
    <n v="0.13"/>
    <n v="3.5100000000000002"/>
    <n v="0.85000000000000009"/>
    <n v="2.7929411764705887"/>
    <n v="4015"/>
    <n v="11213.658823529413"/>
    <n v="1.3332195288494369E-2"/>
    <n v="6.5461078866507352"/>
    <n v="5.6821078866507353"/>
    <n v="0"/>
  </r>
  <r>
    <s v="教培"/>
    <s v="文印广告"/>
    <x v="19"/>
    <x v="3"/>
    <s v="C文印广告"/>
    <x v="13"/>
    <x v="334"/>
    <x v="1"/>
    <n v="426"/>
    <n v="1"/>
    <n v="0.56799999999999995"/>
    <n v="0"/>
    <n v="51"/>
    <n v="1"/>
    <n v="0.02"/>
    <n v="0.13"/>
    <n v="6.63"/>
    <n v="0.85000000000000009"/>
    <n v="7.1317647058823521"/>
    <n v="4015"/>
    <n v="28634.035294117642"/>
    <n v="1.3332195288494369E-2"/>
    <n v="5.6795151928986014"/>
    <n v="5.247515192898601"/>
    <n v="0"/>
  </r>
  <r>
    <s v="教培"/>
    <s v="文印广告"/>
    <x v="19"/>
    <x v="3"/>
    <s v="C文印广告"/>
    <x v="2"/>
    <x v="335"/>
    <x v="1"/>
    <n v="850"/>
    <n v="7"/>
    <n v="0.56799999999999995"/>
    <n v="0.01"/>
    <n v="114"/>
    <n v="7"/>
    <n v="0.06"/>
    <n v="0.13"/>
    <n v="14.82"/>
    <n v="0.85000000000000009"/>
    <n v="12.75764705882353"/>
    <n v="4015"/>
    <n v="51221.952941176474"/>
    <n v="1.3332195288494369E-2"/>
    <n v="11.332365995220213"/>
    <n v="8.3083659952202122"/>
    <n v="22"/>
  </r>
  <r>
    <s v="教培"/>
    <s v="文印广告"/>
    <x v="19"/>
    <x v="3"/>
    <s v="C文印广告"/>
    <x v="29"/>
    <x v="336"/>
    <x v="1"/>
    <n v="2395"/>
    <n v="49"/>
    <n v="0.56799999999999995"/>
    <n v="0.02"/>
    <n v="474"/>
    <n v="43"/>
    <n v="0.09"/>
    <n v="0.13"/>
    <n v="61.620000000000005"/>
    <n v="0.85000000000000009"/>
    <n v="43.76"/>
    <n v="4015"/>
    <n v="175696.4"/>
    <n v="1.3332195288494369E-2"/>
    <n v="31.930607715944014"/>
    <n v="27.831999999999997"/>
    <n v="65"/>
  </r>
  <r>
    <s v="教培"/>
    <s v="文印广告"/>
    <x v="19"/>
    <x v="3"/>
    <s v="C文印广告"/>
    <x v="23"/>
    <x v="337"/>
    <x v="1"/>
    <n v="692"/>
    <n v="7"/>
    <n v="0.56799999999999995"/>
    <n v="0.01"/>
    <n v="93"/>
    <n v="7"/>
    <n v="0.08"/>
    <n v="0.13"/>
    <n v="12.09"/>
    <n v="0.85000000000000009"/>
    <n v="9.5458823529411756"/>
    <n v="4015"/>
    <n v="38326.717647058817"/>
    <n v="1.3332195288494369E-2"/>
    <n v="9.2258791396381028"/>
    <n v="6.2018791396381019"/>
    <n v="0"/>
  </r>
  <r>
    <s v="教培"/>
    <s v="文印广告"/>
    <x v="19"/>
    <x v="3"/>
    <s v="C文印广告"/>
    <x v="13"/>
    <x v="338"/>
    <x v="1"/>
    <n v="279"/>
    <n v="1"/>
    <n v="0.56799999999999995"/>
    <n v="0"/>
    <n v="21"/>
    <n v="1"/>
    <n v="0.05"/>
    <n v="0.13"/>
    <n v="2.73"/>
    <n v="0.85000000000000009"/>
    <n v="2.5435294117647054"/>
    <n v="4015"/>
    <n v="10212.270588235293"/>
    <n v="1.3332195288494369E-2"/>
    <n v="3.7196824854899289"/>
    <n v="3.2876824854899289"/>
    <n v="0"/>
  </r>
  <r>
    <s v="教培"/>
    <s v="文印广告"/>
    <x v="19"/>
    <x v="3"/>
    <s v="C文印广告"/>
    <x v="10"/>
    <x v="339"/>
    <x v="0"/>
    <n v="1356"/>
    <n v="31"/>
    <n v="0.56799999999999995"/>
    <n v="0.02"/>
    <n v="116"/>
    <n v="25"/>
    <n v="0.22"/>
    <n v="0.13"/>
    <n v="25"/>
    <n v="0.85000000000000009"/>
    <n v="12.705882352941176"/>
    <n v="4015"/>
    <n v="51014.117647058818"/>
    <n v="1.3332195288494369E-2"/>
    <n v="18.078456811198365"/>
    <n v="17.607999999999997"/>
    <n v="25"/>
  </r>
  <r>
    <s v="教培"/>
    <s v="文印广告"/>
    <x v="19"/>
    <x v="3"/>
    <s v="C文印广告"/>
    <x v="7"/>
    <x v="340"/>
    <x v="0"/>
    <n v="240"/>
    <n v="1"/>
    <n v="0.56799999999999995"/>
    <n v="0"/>
    <n v="39"/>
    <n v="1"/>
    <n v="0.03"/>
    <n v="0.13"/>
    <n v="5.07"/>
    <n v="0.85000000000000009"/>
    <n v="5.2964705882352945"/>
    <n v="4015"/>
    <n v="21265.329411764706"/>
    <n v="1.3332195288494369E-2"/>
    <n v="3.1997268692386487"/>
    <n v="2.7677268692386487"/>
    <n v="0"/>
  </r>
  <r>
    <s v="教培"/>
    <s v="文印广告"/>
    <x v="19"/>
    <x v="3"/>
    <s v="C文印广告"/>
    <x v="3"/>
    <x v="341"/>
    <x v="0"/>
    <n v="476"/>
    <n v="5"/>
    <n v="0.56799999999999995"/>
    <n v="0.01"/>
    <n v="73"/>
    <n v="5"/>
    <n v="7.0000000000000007E-2"/>
    <n v="0.13"/>
    <n v="9.49"/>
    <n v="0.85000000000000009"/>
    <n v="7.8235294117647056"/>
    <n v="4015"/>
    <n v="31411.470588235294"/>
    <n v="1.3332195288494369E-2"/>
    <n v="6.3461249573233198"/>
    <n v="4.1861249573233197"/>
    <n v="0"/>
  </r>
  <r>
    <s v="教培"/>
    <s v="文印广告"/>
    <x v="19"/>
    <x v="3"/>
    <s v="C文印广告"/>
    <x v="23"/>
    <x v="342"/>
    <x v="1"/>
    <n v="225"/>
    <n v="1"/>
    <n v="0.56799999999999995"/>
    <n v="0"/>
    <n v="33"/>
    <n v="1"/>
    <n v="0.03"/>
    <n v="0.13"/>
    <n v="4.29"/>
    <n v="0.85000000000000009"/>
    <n v="4.3788235294117639"/>
    <n v="4015"/>
    <n v="17580.976470588233"/>
    <n v="1.3332195288494369E-2"/>
    <n v="2.9997439399112329"/>
    <n v="2.567743939911233"/>
    <n v="0"/>
  </r>
  <r>
    <s v="教培"/>
    <s v="文印广告"/>
    <x v="19"/>
    <x v="3"/>
    <s v="C文印广告"/>
    <x v="25"/>
    <x v="343"/>
    <x v="1"/>
    <n v="532"/>
    <n v="6"/>
    <n v="0.56799999999999995"/>
    <n v="0.01"/>
    <n v="63"/>
    <n v="6"/>
    <n v="0.1"/>
    <n v="0.13"/>
    <n v="8.19"/>
    <n v="0.85000000000000009"/>
    <n v="5.6258823529411757"/>
    <n v="4015"/>
    <n v="22587.917647058821"/>
    <n v="1.3332195288494369E-2"/>
    <n v="7.0927278934790046"/>
    <n v="4.500727893479004"/>
    <n v="2"/>
  </r>
  <r>
    <s v="教培"/>
    <s v="文印广告"/>
    <x v="19"/>
    <x v="3"/>
    <s v="C文印广告"/>
    <x v="25"/>
    <x v="344"/>
    <x v="1"/>
    <n v="134"/>
    <n v="0"/>
    <n v="0.56799999999999995"/>
    <n v="0"/>
    <n v="10"/>
    <n v="0"/>
    <n v="0"/>
    <n v="0.13"/>
    <n v="1.3"/>
    <n v="0.85000000000000009"/>
    <n v="1.5294117647058822"/>
    <n v="4015"/>
    <n v="6140.5882352941171"/>
    <n v="1.3332195288494369E-2"/>
    <n v="1.7865141686582455"/>
    <n v="1.7865141686582455"/>
    <n v="0"/>
  </r>
  <r>
    <s v="教培"/>
    <s v="文印广告"/>
    <x v="19"/>
    <x v="3"/>
    <s v="C文印广告"/>
    <x v="4"/>
    <x v="345"/>
    <x v="1"/>
    <n v="182"/>
    <n v="0"/>
    <n v="0.56799999999999995"/>
    <n v="0"/>
    <n v="5"/>
    <n v="0"/>
    <n v="0"/>
    <n v="0.13"/>
    <n v="0.65"/>
    <n v="0.85000000000000009"/>
    <n v="0.76470588235294112"/>
    <n v="4015"/>
    <n v="3070.2941176470586"/>
    <n v="1.3332195288494369E-2"/>
    <n v="2.4264595425059752"/>
    <n v="2.4264595425059752"/>
    <n v="0"/>
  </r>
  <r>
    <s v="教培"/>
    <s v="文印广告"/>
    <x v="19"/>
    <x v="3"/>
    <s v="C文印广告"/>
    <x v="24"/>
    <x v="346"/>
    <x v="1"/>
    <n v="135"/>
    <n v="1"/>
    <n v="0.56799999999999995"/>
    <n v="0.01"/>
    <n v="9"/>
    <n v="1"/>
    <n v="0.11"/>
    <n v="0.13"/>
    <n v="1.17"/>
    <n v="0.85000000000000009"/>
    <n v="0.70823529411764696"/>
    <n v="4015"/>
    <n v="2843.5647058823524"/>
    <n v="1.3332195288494369E-2"/>
    <n v="1.7998463639467397"/>
    <n v="1.3678463639467395"/>
    <n v="0"/>
  </r>
  <r>
    <s v="教培"/>
    <s v="文印广告"/>
    <x v="19"/>
    <x v="3"/>
    <s v="C文印广告"/>
    <x v="25"/>
    <x v="347"/>
    <x v="1"/>
    <n v="113"/>
    <n v="7"/>
    <n v="0.56799999999999995"/>
    <n v="0.06"/>
    <n v="7"/>
    <n v="5"/>
    <n v="0.71"/>
    <n v="0.13"/>
    <n v="5"/>
    <n v="0.85000000000000009"/>
    <n v="2.5411764705882351"/>
    <n v="4015"/>
    <n v="10202.823529411764"/>
    <n v="1.3332195288494369E-2"/>
    <n v="1.5065380675998636"/>
    <n v="3.9759999999999995"/>
    <n v="1"/>
  </r>
  <r>
    <s v="教培"/>
    <s v="文印广告"/>
    <x v="19"/>
    <x v="3"/>
    <s v="C文印广告"/>
    <x v="30"/>
    <x v="348"/>
    <x v="2"/>
    <n v="49"/>
    <n v="4"/>
    <n v="0.56799999999999995"/>
    <n v="0.08"/>
    <n v="0"/>
    <n v="0"/>
    <n v="0"/>
    <n v="0.13"/>
    <n v="0"/>
    <n v="0.85000000000000009"/>
    <n v="0"/>
    <n v="4015"/>
    <n v="0"/>
    <n v="1.3332195288494369E-2"/>
    <n v="0.65327756913622403"/>
    <n v="2.2719999999999998"/>
    <n v="0"/>
  </r>
  <r>
    <s v="教培"/>
    <s v="文印广告"/>
    <x v="19"/>
    <x v="3"/>
    <s v="C文印广告"/>
    <x v="22"/>
    <x v="349"/>
    <x v="1"/>
    <n v="398"/>
    <n v="1"/>
    <n v="0.56799999999999995"/>
    <n v="0"/>
    <n v="33"/>
    <n v="1"/>
    <n v="0.03"/>
    <n v="0.13"/>
    <n v="4.29"/>
    <n v="0.85000000000000009"/>
    <n v="4.3788235294117639"/>
    <n v="4015"/>
    <n v="17580.976470588233"/>
    <n v="1.3332195288494369E-2"/>
    <n v="5.3062137248207586"/>
    <n v="4.8742137248207582"/>
    <n v="0"/>
  </r>
  <r>
    <s v="教培"/>
    <s v="文印广告"/>
    <x v="19"/>
    <x v="3"/>
    <s v="C文印广告"/>
    <x v="20"/>
    <x v="350"/>
    <x v="0"/>
    <n v="82"/>
    <n v="1"/>
    <n v="0.56799999999999995"/>
    <n v="0.01"/>
    <n v="22"/>
    <n v="1"/>
    <n v="0.05"/>
    <n v="0.13"/>
    <n v="2.8600000000000003"/>
    <n v="0.85000000000000009"/>
    <n v="2.696470588235294"/>
    <n v="4015"/>
    <n v="10826.329411764706"/>
    <n v="1.3332195288494369E-2"/>
    <n v="1.0932400136565383"/>
    <n v="0.66124001365653828"/>
    <n v="0"/>
  </r>
  <r>
    <s v="教培"/>
    <s v="文印广告"/>
    <x v="19"/>
    <x v="3"/>
    <s v="C文印广告"/>
    <x v="6"/>
    <x v="351"/>
    <x v="0"/>
    <n v="328"/>
    <n v="4"/>
    <n v="0.56799999999999995"/>
    <n v="0.01"/>
    <n v="21"/>
    <n v="4"/>
    <n v="0.19"/>
    <n v="0.13"/>
    <n v="4"/>
    <n v="0.85000000000000009"/>
    <n v="2.0329411764705885"/>
    <n v="4015"/>
    <n v="8162.2588235294124"/>
    <n v="1.3332195288494369E-2"/>
    <n v="4.3729600546261533"/>
    <n v="2.6449600546261531"/>
    <n v="0"/>
  </r>
  <r>
    <s v="教培"/>
    <s v="文印广告"/>
    <x v="19"/>
    <x v="3"/>
    <s v="C文印广告"/>
    <x v="4"/>
    <x v="352"/>
    <x v="1"/>
    <n v="328"/>
    <n v="0"/>
    <n v="0.56799999999999995"/>
    <n v="0"/>
    <n v="22"/>
    <n v="0"/>
    <n v="0"/>
    <n v="0.13"/>
    <n v="2.8600000000000003"/>
    <n v="0.85000000000000009"/>
    <n v="3.3647058823529412"/>
    <n v="4015"/>
    <n v="13509.294117647059"/>
    <n v="1.3332195288494369E-2"/>
    <n v="4.3729600546261533"/>
    <n v="4.3729600546261533"/>
    <n v="0"/>
  </r>
  <r>
    <s v="教培"/>
    <s v="文印广告"/>
    <x v="19"/>
    <x v="3"/>
    <s v="C文印广告"/>
    <x v="13"/>
    <x v="353"/>
    <x v="1"/>
    <n v="570"/>
    <n v="2"/>
    <n v="0.56799999999999995"/>
    <n v="0"/>
    <n v="60"/>
    <n v="2"/>
    <n v="0.03"/>
    <n v="0.13"/>
    <n v="7.8000000000000007"/>
    <n v="0.85000000000000009"/>
    <n v="7.84"/>
    <n v="4015"/>
    <n v="31477.599999999999"/>
    <n v="1.3332195288494369E-2"/>
    <n v="7.5993513144417904"/>
    <n v="6.7353513144417905"/>
    <n v="4"/>
  </r>
  <r>
    <s v="教培"/>
    <s v="文印广告"/>
    <x v="19"/>
    <x v="3"/>
    <s v="C文印广告"/>
    <x v="3"/>
    <x v="354"/>
    <x v="0"/>
    <n v="609"/>
    <n v="3"/>
    <n v="0.56799999999999995"/>
    <n v="0"/>
    <n v="66"/>
    <n v="2"/>
    <n v="0.03"/>
    <n v="0.13"/>
    <n v="8.58"/>
    <n v="0.85000000000000009"/>
    <n v="8.7576470588235278"/>
    <n v="4015"/>
    <n v="35161.952941176467"/>
    <n v="1.3332195288494369E-2"/>
    <n v="8.119306930693071"/>
    <n v="6.8233069306930707"/>
    <n v="0"/>
  </r>
  <r>
    <s v="教培"/>
    <s v="文印广告"/>
    <x v="19"/>
    <x v="3"/>
    <s v="C文印广告"/>
    <x v="33"/>
    <x v="355"/>
    <x v="2"/>
    <n v="326"/>
    <n v="0"/>
    <n v="0.56799999999999995"/>
    <n v="0"/>
    <n v="54"/>
    <n v="0"/>
    <n v="0"/>
    <n v="0.13"/>
    <n v="7.0200000000000005"/>
    <n v="0.85000000000000009"/>
    <n v="8.2588235294117638"/>
    <n v="4015"/>
    <n v="33159.176470588231"/>
    <n v="1.3332195288494369E-2"/>
    <n v="4.3462956640491646"/>
    <n v="4.3462956640491646"/>
    <n v="0"/>
  </r>
  <r>
    <s v="教培"/>
    <s v="文印广告"/>
    <x v="19"/>
    <x v="3"/>
    <s v="C文印广告"/>
    <x v="10"/>
    <x v="356"/>
    <x v="0"/>
    <n v="486"/>
    <n v="3"/>
    <n v="0.56799999999999995"/>
    <n v="0.01"/>
    <n v="80"/>
    <n v="3"/>
    <n v="0.04"/>
    <n v="0.13"/>
    <n v="10.4"/>
    <n v="0.85000000000000009"/>
    <n v="10.230588235294118"/>
    <n v="4015"/>
    <n v="41075.811764705883"/>
    <n v="1.3332195288494369E-2"/>
    <n v="6.4794469102082637"/>
    <n v="5.1834469102082634"/>
    <n v="0"/>
  </r>
  <r>
    <s v="教培"/>
    <s v="文印广告"/>
    <x v="19"/>
    <x v="3"/>
    <s v="C文印广告"/>
    <x v="16"/>
    <x v="357"/>
    <x v="1"/>
    <n v="996"/>
    <n v="12"/>
    <n v="0.56799999999999995"/>
    <n v="0.01"/>
    <n v="105"/>
    <n v="12"/>
    <n v="0.11"/>
    <n v="0.13"/>
    <n v="13.65"/>
    <n v="0.85000000000000009"/>
    <n v="8.0400000000000009"/>
    <n v="4015"/>
    <n v="32280.600000000002"/>
    <n v="1.3332195288494369E-2"/>
    <n v="13.278866507340391"/>
    <n v="8.0948665073403898"/>
    <n v="12"/>
  </r>
  <r>
    <s v="教培"/>
    <s v="文印广告"/>
    <x v="19"/>
    <x v="3"/>
    <s v="C文印广告"/>
    <x v="19"/>
    <x v="358"/>
    <x v="1"/>
    <n v="249"/>
    <n v="0"/>
    <n v="0.56799999999999995"/>
    <n v="0"/>
    <n v="14"/>
    <n v="0"/>
    <n v="0"/>
    <n v="0.13"/>
    <n v="1.82"/>
    <n v="0.85000000000000009"/>
    <n v="2.1411764705882352"/>
    <n v="4015"/>
    <n v="8596.823529411764"/>
    <n v="1.3332195288494369E-2"/>
    <n v="3.3197166268350977"/>
    <n v="3.3197166268350977"/>
    <n v="0"/>
  </r>
  <r>
    <s v="教培"/>
    <s v="文印广告"/>
    <x v="19"/>
    <x v="3"/>
    <s v="C文印广告"/>
    <x v="16"/>
    <x v="359"/>
    <x v="1"/>
    <n v="314"/>
    <n v="0"/>
    <n v="0.56799999999999995"/>
    <n v="0"/>
    <n v="38"/>
    <n v="0"/>
    <n v="0"/>
    <n v="0.13"/>
    <n v="4.9400000000000004"/>
    <n v="0.85000000000000009"/>
    <n v="5.8117647058823527"/>
    <n v="4015"/>
    <n v="23334.235294117647"/>
    <n v="1.3332195288494369E-2"/>
    <n v="4.1863093205872319"/>
    <n v="4.1863093205872319"/>
    <n v="0"/>
  </r>
  <r>
    <s v="教培"/>
    <s v="文印广告"/>
    <x v="19"/>
    <x v="3"/>
    <s v="C文印广告"/>
    <x v="19"/>
    <x v="360"/>
    <x v="1"/>
    <n v="139"/>
    <n v="0"/>
    <n v="0.56799999999999995"/>
    <n v="0"/>
    <n v="15"/>
    <n v="0"/>
    <n v="0"/>
    <n v="0.13"/>
    <n v="1.9500000000000002"/>
    <n v="0.85000000000000009"/>
    <n v="2.2941176470588234"/>
    <n v="4015"/>
    <n v="9210.8823529411766"/>
    <n v="1.3332195288494369E-2"/>
    <n v="1.8531751451007172"/>
    <n v="1.8531751451007172"/>
    <n v="0"/>
  </r>
  <r>
    <s v="教培"/>
    <s v="文印广告"/>
    <x v="19"/>
    <x v="3"/>
    <s v="C文印广告"/>
    <x v="8"/>
    <x v="361"/>
    <x v="0"/>
    <n v="220"/>
    <n v="5"/>
    <n v="0.56799999999999995"/>
    <n v="0.02"/>
    <n v="39"/>
    <n v="5"/>
    <n v="0.13"/>
    <n v="0.13"/>
    <n v="5.07"/>
    <n v="0.85000000000000009"/>
    <n v="2.6235294117647063"/>
    <n v="4015"/>
    <n v="10533.470588235296"/>
    <n v="1.3332195288494369E-2"/>
    <n v="2.933082963468761"/>
    <n v="2.84"/>
    <n v="0"/>
  </r>
  <r>
    <s v="教培"/>
    <s v="文印广告"/>
    <x v="19"/>
    <x v="3"/>
    <s v="C文印广告"/>
    <x v="6"/>
    <x v="362"/>
    <x v="0"/>
    <n v="1083"/>
    <n v="5"/>
    <n v="0.56799999999999995"/>
    <n v="0"/>
    <n v="85"/>
    <n v="4"/>
    <n v="0.05"/>
    <n v="0.13"/>
    <n v="11.05"/>
    <n v="0.85000000000000009"/>
    <n v="10.327058823529411"/>
    <n v="4015"/>
    <n v="41463.141176470584"/>
    <n v="1.3332195288494369E-2"/>
    <n v="14.438767497439402"/>
    <n v="12.278767497439402"/>
    <n v="0"/>
  </r>
  <r>
    <s v="教培"/>
    <s v="文印广告"/>
    <x v="19"/>
    <x v="3"/>
    <s v="C文印广告"/>
    <x v="31"/>
    <x v="363"/>
    <x v="1"/>
    <n v="64"/>
    <n v="0"/>
    <n v="0.56799999999999995"/>
    <n v="0"/>
    <n v="7"/>
    <n v="0"/>
    <n v="0"/>
    <n v="0.13"/>
    <n v="0.91"/>
    <n v="0.85000000000000009"/>
    <n v="1.0705882352941176"/>
    <n v="4015"/>
    <n v="4298.411764705882"/>
    <n v="1.3332195288494369E-2"/>
    <n v="0.85326049846363961"/>
    <n v="0.85326049846363961"/>
    <n v="0"/>
  </r>
  <r>
    <s v="教培"/>
    <s v="文印广告"/>
    <x v="19"/>
    <x v="3"/>
    <s v="C文印广告"/>
    <x v="10"/>
    <x v="364"/>
    <x v="0"/>
    <n v="296"/>
    <n v="0"/>
    <n v="0.56799999999999995"/>
    <n v="0"/>
    <n v="46"/>
    <n v="0"/>
    <n v="0"/>
    <n v="0.13"/>
    <n v="5.98"/>
    <n v="0.85000000000000009"/>
    <n v="7.0352941176470587"/>
    <n v="4015"/>
    <n v="28246.705882352941"/>
    <n v="1.3332195288494369E-2"/>
    <n v="3.946329805394333"/>
    <n v="3.946329805394333"/>
    <n v="0"/>
  </r>
  <r>
    <s v="教培"/>
    <s v="文印广告"/>
    <x v="19"/>
    <x v="3"/>
    <s v="C文印广告"/>
    <x v="6"/>
    <x v="365"/>
    <x v="0"/>
    <n v="547"/>
    <n v="1"/>
    <n v="0.56799999999999995"/>
    <n v="0"/>
    <n v="72"/>
    <n v="1"/>
    <n v="0.01"/>
    <n v="0.13"/>
    <n v="9.36"/>
    <n v="0.85000000000000009"/>
    <n v="10.343529411764704"/>
    <n v="4015"/>
    <n v="41529.270588235289"/>
    <n v="1.3332195288494369E-2"/>
    <n v="7.2927108228064199"/>
    <n v="6.8607108228064195"/>
    <n v="0"/>
  </r>
  <r>
    <s v="教培"/>
    <s v="文印广告"/>
    <x v="19"/>
    <x v="3"/>
    <s v="C文印广告"/>
    <x v="19"/>
    <x v="366"/>
    <x v="1"/>
    <n v="256"/>
    <n v="1"/>
    <n v="0.56799999999999995"/>
    <n v="0"/>
    <n v="18"/>
    <n v="1"/>
    <n v="0.06"/>
    <n v="0.13"/>
    <n v="2.34"/>
    <n v="0.85000000000000009"/>
    <n v="2.0847058823529405"/>
    <n v="4015"/>
    <n v="8370.0941176470569"/>
    <n v="1.3332195288494369E-2"/>
    <n v="3.4130419938545584"/>
    <n v="2.9810419938545585"/>
    <n v="0"/>
  </r>
  <r>
    <s v="教培"/>
    <s v="文印广告"/>
    <x v="19"/>
    <x v="3"/>
    <s v="C文印广告"/>
    <x v="27"/>
    <x v="367"/>
    <x v="1"/>
    <n v="661"/>
    <n v="6"/>
    <n v="0.56799999999999995"/>
    <n v="0.01"/>
    <n v="92"/>
    <n v="5"/>
    <n v="0.05"/>
    <n v="0.13"/>
    <n v="11.96"/>
    <n v="0.85000000000000009"/>
    <n v="10.729411764705882"/>
    <n v="4015"/>
    <n v="43078.588235294112"/>
    <n v="1.3332195288494369E-2"/>
    <n v="8.8125810856947773"/>
    <n v="6.2205810856947767"/>
    <n v="0"/>
  </r>
  <r>
    <s v="教培"/>
    <s v="文印广告"/>
    <x v="19"/>
    <x v="3"/>
    <s v="C文印广告"/>
    <x v="27"/>
    <x v="368"/>
    <x v="1"/>
    <n v="744"/>
    <n v="5"/>
    <n v="0.56799999999999995"/>
    <n v="0.01"/>
    <n v="93"/>
    <n v="5"/>
    <n v="0.05"/>
    <n v="0.13"/>
    <n v="12.09"/>
    <n v="0.85000000000000009"/>
    <n v="10.882352941176469"/>
    <n v="4015"/>
    <n v="43692.647058823524"/>
    <n v="1.3332195288494369E-2"/>
    <n v="9.9191532946398109"/>
    <n v="7.7591532946398107"/>
    <n v="0"/>
  </r>
  <r>
    <s v="教培"/>
    <s v="文印广告"/>
    <x v="19"/>
    <x v="3"/>
    <s v="C文印广告"/>
    <x v="27"/>
    <x v="369"/>
    <x v="1"/>
    <n v="736"/>
    <n v="6"/>
    <n v="0.56799999999999995"/>
    <n v="0.01"/>
    <n v="82"/>
    <n v="5"/>
    <n v="0.06"/>
    <n v="0.13"/>
    <n v="10.66"/>
    <n v="0.85000000000000009"/>
    <n v="9.1999999999999993"/>
    <n v="4015"/>
    <n v="36938"/>
    <n v="1.3332195288494369E-2"/>
    <n v="9.8124957323318558"/>
    <n v="7.2204957323318553"/>
    <n v="0"/>
  </r>
  <r>
    <s v="教培"/>
    <s v="文印广告"/>
    <x v="19"/>
    <x v="3"/>
    <s v="C文印广告"/>
    <x v="19"/>
    <x v="370"/>
    <x v="1"/>
    <n v="639"/>
    <n v="9"/>
    <n v="0.56799999999999995"/>
    <n v="0.01"/>
    <n v="72"/>
    <n v="7"/>
    <n v="0.1"/>
    <n v="0.13"/>
    <n v="9.36"/>
    <n v="0.85000000000000009"/>
    <n v="6.3341176470588234"/>
    <n v="4015"/>
    <n v="25431.482352941177"/>
    <n v="1.3332195288494369E-2"/>
    <n v="8.5192727893479017"/>
    <n v="5.1119999999999992"/>
    <n v="0"/>
  </r>
  <r>
    <s v="教培"/>
    <s v="文印广告"/>
    <x v="19"/>
    <x v="3"/>
    <s v="C文印广告"/>
    <x v="9"/>
    <x v="371"/>
    <x v="0"/>
    <n v="633"/>
    <n v="0"/>
    <n v="0.56799999999999995"/>
    <n v="0"/>
    <n v="28"/>
    <n v="0"/>
    <n v="0"/>
    <n v="0.13"/>
    <n v="3.64"/>
    <n v="0.85000000000000009"/>
    <n v="4.2823529411764705"/>
    <n v="4015"/>
    <n v="17193.647058823528"/>
    <n v="1.3332195288494369E-2"/>
    <n v="8.4392796176169362"/>
    <n v="8.4392796176169362"/>
    <n v="0"/>
  </r>
  <r>
    <s v="教培"/>
    <s v="院校教育"/>
    <x v="20"/>
    <x v="0"/>
    <s v="1S公私立学校"/>
    <x v="0"/>
    <x v="0"/>
    <x v="0"/>
    <n v="211"/>
    <n v="0"/>
    <n v="0.41499999999999998"/>
    <n v="0"/>
    <n v="49"/>
    <n v="0"/>
    <n v="0"/>
    <n v="0.34850000000000003"/>
    <n v="17.076500000000003"/>
    <n v="0.85000000000000009"/>
    <n v="20.09"/>
    <n v="0"/>
    <n v="0"/>
    <e v="#N/A"/>
    <e v="#N/A"/>
    <e v="#N/A"/>
    <n v="7"/>
  </r>
  <r>
    <s v="教培"/>
    <s v="院校教育"/>
    <x v="20"/>
    <x v="0"/>
    <s v="1S公私立学校"/>
    <x v="1"/>
    <x v="1"/>
    <x v="1"/>
    <n v="193"/>
    <n v="0"/>
    <n v="0.41499999999999998"/>
    <n v="0"/>
    <n v="66"/>
    <n v="0"/>
    <n v="0"/>
    <n v="0.34850000000000003"/>
    <n v="23.001000000000001"/>
    <n v="0.85000000000000009"/>
    <n v="27.06"/>
    <n v="0"/>
    <n v="0"/>
    <e v="#N/A"/>
    <e v="#N/A"/>
    <e v="#N/A"/>
    <n v="3"/>
  </r>
  <r>
    <s v="教培"/>
    <s v="院校教育"/>
    <x v="20"/>
    <x v="1"/>
    <s v="A公私立学校"/>
    <x v="2"/>
    <x v="2"/>
    <x v="1"/>
    <n v="127"/>
    <n v="0"/>
    <n v="0.41499999999999998"/>
    <n v="0"/>
    <n v="31"/>
    <n v="0"/>
    <n v="0"/>
    <n v="2.9039145907473307E-2"/>
    <n v="0.90021352313167258"/>
    <n v="0.85000000000000009"/>
    <n v="1.0590747330960852"/>
    <n v="8796.5"/>
    <n v="9316.1508896797131"/>
    <e v="#N/A"/>
    <e v="#N/A"/>
    <e v="#N/A"/>
    <n v="0"/>
  </r>
  <r>
    <s v="教培"/>
    <s v="院校教育"/>
    <x v="20"/>
    <x v="1"/>
    <s v="A公私立学校"/>
    <x v="3"/>
    <x v="3"/>
    <x v="0"/>
    <n v="268"/>
    <n v="5"/>
    <n v="0.41499999999999998"/>
    <n v="0.02"/>
    <n v="84"/>
    <n v="5"/>
    <n v="0.06"/>
    <n v="2.9039145907473307E-2"/>
    <n v="5"/>
    <n v="0.85000000000000009"/>
    <n v="3.4411764705882346"/>
    <n v="8796.5"/>
    <n v="30270.308823529405"/>
    <e v="#N/A"/>
    <e v="#N/A"/>
    <e v="#N/A"/>
    <n v="2"/>
  </r>
  <r>
    <s v="教培"/>
    <s v="院校教育"/>
    <x v="20"/>
    <x v="1"/>
    <s v="A公私立学校"/>
    <x v="4"/>
    <x v="4"/>
    <x v="1"/>
    <n v="299"/>
    <n v="2"/>
    <n v="0.41499999999999998"/>
    <n v="0.01"/>
    <n v="52"/>
    <n v="2"/>
    <n v="0.04"/>
    <n v="2.9039145907473307E-2"/>
    <n v="2"/>
    <n v="0.85000000000000009"/>
    <n v="1.3764705882352939"/>
    <n v="8796.5"/>
    <n v="12108.123529411763"/>
    <e v="#N/A"/>
    <e v="#N/A"/>
    <e v="#N/A"/>
    <n v="2"/>
  </r>
  <r>
    <s v="教培"/>
    <s v="院校教育"/>
    <x v="20"/>
    <x v="1"/>
    <s v="A公私立学校"/>
    <x v="5"/>
    <x v="5"/>
    <x v="0"/>
    <n v="172"/>
    <n v="0"/>
    <n v="0.41499999999999998"/>
    <n v="0"/>
    <n v="43"/>
    <n v="0"/>
    <n v="0"/>
    <n v="2.9039145907473307E-2"/>
    <n v="1.2486832740213523"/>
    <n v="0.85000000000000009"/>
    <n v="1.4690391459074732"/>
    <n v="8796.5"/>
    <n v="12922.402846975088"/>
    <e v="#N/A"/>
    <e v="#N/A"/>
    <e v="#N/A"/>
    <n v="2"/>
  </r>
  <r>
    <s v="教培"/>
    <s v="院校教育"/>
    <x v="20"/>
    <x v="1"/>
    <s v="A公私立学校"/>
    <x v="6"/>
    <x v="6"/>
    <x v="0"/>
    <n v="202"/>
    <n v="0"/>
    <n v="0.41499999999999998"/>
    <n v="0"/>
    <n v="41"/>
    <n v="0"/>
    <n v="0"/>
    <n v="2.9039145907473307E-2"/>
    <n v="1.1906049822064055"/>
    <n v="0.85000000000000009"/>
    <n v="1.4007117437722416"/>
    <n v="8796.5"/>
    <n v="12321.360854092523"/>
    <e v="#N/A"/>
    <e v="#N/A"/>
    <e v="#N/A"/>
    <n v="0"/>
  </r>
  <r>
    <s v="教培"/>
    <s v="院校教育"/>
    <x v="20"/>
    <x v="1"/>
    <s v="A公私立学校"/>
    <x v="3"/>
    <x v="7"/>
    <x v="0"/>
    <n v="111"/>
    <n v="1"/>
    <n v="0.41499999999999998"/>
    <n v="0.01"/>
    <n v="30"/>
    <n v="1"/>
    <n v="0.03"/>
    <n v="2.9039145907473307E-2"/>
    <n v="1"/>
    <n v="0.85000000000000009"/>
    <n v="0.68823529411764695"/>
    <n v="8796.5"/>
    <n v="6054.0617647058816"/>
    <e v="#N/A"/>
    <e v="#N/A"/>
    <e v="#N/A"/>
    <n v="0"/>
  </r>
  <r>
    <s v="教培"/>
    <s v="院校教育"/>
    <x v="20"/>
    <x v="2"/>
    <s v="B公私立学校"/>
    <x v="3"/>
    <x v="8"/>
    <x v="0"/>
    <n v="123"/>
    <n v="1"/>
    <n v="0.41499999999999998"/>
    <n v="0.01"/>
    <n v="25"/>
    <n v="1"/>
    <n v="0.04"/>
    <n v="3.0864553314121038E-2"/>
    <n v="1"/>
    <n v="0.85000000000000009"/>
    <n v="0.68823529411764695"/>
    <n v="10548.5"/>
    <n v="7259.8499999999985"/>
    <e v="#N/A"/>
    <e v="#N/A"/>
    <e v="#N/A"/>
    <n v="2"/>
  </r>
  <r>
    <s v="教培"/>
    <s v="院校教育"/>
    <x v="20"/>
    <x v="2"/>
    <s v="B公私立学校"/>
    <x v="3"/>
    <x v="9"/>
    <x v="0"/>
    <n v="118"/>
    <n v="0"/>
    <n v="0.41499999999999998"/>
    <n v="0"/>
    <n v="45"/>
    <n v="0"/>
    <n v="0"/>
    <n v="3.0864553314121038E-2"/>
    <n v="1.3889048991354467"/>
    <n v="0.85000000000000009"/>
    <n v="1.6340057636887606"/>
    <n v="10548.5"/>
    <n v="17236.30979827089"/>
    <e v="#N/A"/>
    <e v="#N/A"/>
    <e v="#N/A"/>
    <n v="0"/>
  </r>
  <r>
    <s v="教培"/>
    <s v="院校教育"/>
    <x v="20"/>
    <x v="2"/>
    <s v="B公私立学校"/>
    <x v="7"/>
    <x v="10"/>
    <x v="0"/>
    <n v="187"/>
    <n v="2"/>
    <n v="0.41499999999999998"/>
    <n v="0.01"/>
    <n v="38"/>
    <n v="2"/>
    <n v="0.05"/>
    <n v="3.0864553314121038E-2"/>
    <n v="2"/>
    <n v="0.85000000000000009"/>
    <n v="1.3764705882352939"/>
    <n v="10548.5"/>
    <n v="14519.699999999997"/>
    <e v="#N/A"/>
    <e v="#N/A"/>
    <e v="#N/A"/>
    <n v="0"/>
  </r>
  <r>
    <s v="教培"/>
    <s v="院校教育"/>
    <x v="20"/>
    <x v="2"/>
    <s v="B公私立学校"/>
    <x v="8"/>
    <x v="11"/>
    <x v="0"/>
    <n v="131"/>
    <n v="0"/>
    <n v="0.41499999999999998"/>
    <n v="0"/>
    <n v="26"/>
    <n v="0"/>
    <n v="0"/>
    <n v="3.0864553314121038E-2"/>
    <n v="0.80247838616714695"/>
    <n v="0.85000000000000009"/>
    <n v="0.94409221902017282"/>
    <n v="10548.5"/>
    <n v="9958.7567723342927"/>
    <e v="#N/A"/>
    <e v="#N/A"/>
    <e v="#N/A"/>
    <n v="0"/>
  </r>
  <r>
    <s v="教培"/>
    <s v="院校教育"/>
    <x v="20"/>
    <x v="2"/>
    <s v="B公私立学校"/>
    <x v="9"/>
    <x v="12"/>
    <x v="0"/>
    <n v="47"/>
    <n v="0"/>
    <n v="0.41499999999999998"/>
    <n v="0"/>
    <n v="12"/>
    <n v="0"/>
    <n v="0"/>
    <n v="3.0864553314121038E-2"/>
    <n v="0.37037463976945245"/>
    <n v="0.85000000000000009"/>
    <n v="0.43573487031700286"/>
    <n v="10548.5"/>
    <n v="4596.3492795389047"/>
    <e v="#N/A"/>
    <e v="#N/A"/>
    <e v="#N/A"/>
    <n v="2"/>
  </r>
  <r>
    <s v="教培"/>
    <s v="院校教育"/>
    <x v="20"/>
    <x v="2"/>
    <s v="B公私立学校"/>
    <x v="10"/>
    <x v="13"/>
    <x v="0"/>
    <n v="165"/>
    <n v="2"/>
    <n v="0.41499999999999998"/>
    <n v="0.01"/>
    <n v="26"/>
    <n v="2"/>
    <n v="0.08"/>
    <n v="3.0864553314121038E-2"/>
    <n v="2"/>
    <n v="0.85000000000000009"/>
    <n v="1.3764705882352939"/>
    <n v="10548.5"/>
    <n v="14519.699999999997"/>
    <e v="#N/A"/>
    <e v="#N/A"/>
    <e v="#N/A"/>
    <n v="0"/>
  </r>
  <r>
    <s v="教培"/>
    <s v="院校教育"/>
    <x v="20"/>
    <x v="2"/>
    <s v="B公私立学校"/>
    <x v="11"/>
    <x v="14"/>
    <x v="1"/>
    <n v="209"/>
    <n v="0"/>
    <n v="0.41499999999999998"/>
    <n v="0"/>
    <n v="51"/>
    <n v="0"/>
    <n v="0"/>
    <n v="3.0864553314121038E-2"/>
    <n v="1.5740922190201729"/>
    <n v="0.85000000000000009"/>
    <n v="1.8518731988472621"/>
    <n v="10548.5"/>
    <n v="19534.484438040345"/>
    <e v="#N/A"/>
    <e v="#N/A"/>
    <e v="#N/A"/>
    <n v="2"/>
  </r>
  <r>
    <s v="教培"/>
    <s v="院校教育"/>
    <x v="20"/>
    <x v="2"/>
    <s v="B公私立学校"/>
    <x v="5"/>
    <x v="15"/>
    <x v="0"/>
    <n v="143"/>
    <n v="1"/>
    <n v="0.41499999999999998"/>
    <n v="0.01"/>
    <n v="22"/>
    <n v="1"/>
    <n v="0.05"/>
    <n v="3.0864553314121038E-2"/>
    <n v="1"/>
    <n v="0.85000000000000009"/>
    <n v="0.68823529411764695"/>
    <n v="10548.5"/>
    <n v="7259.8499999999985"/>
    <e v="#N/A"/>
    <e v="#N/A"/>
    <e v="#N/A"/>
    <n v="2"/>
  </r>
  <r>
    <s v="教培"/>
    <s v="院校教育"/>
    <x v="20"/>
    <x v="2"/>
    <s v="B公私立学校"/>
    <x v="2"/>
    <x v="16"/>
    <x v="1"/>
    <n v="110"/>
    <n v="0"/>
    <n v="0.41499999999999998"/>
    <n v="0"/>
    <n v="17"/>
    <n v="0"/>
    <n v="0"/>
    <n v="3.0864553314121038E-2"/>
    <n v="0.52469740634005768"/>
    <n v="0.85000000000000009"/>
    <n v="0.6172910662824207"/>
    <n v="10548.5"/>
    <n v="6511.4948126801146"/>
    <e v="#N/A"/>
    <e v="#N/A"/>
    <e v="#N/A"/>
    <n v="0"/>
  </r>
  <r>
    <s v="教培"/>
    <s v="院校教育"/>
    <x v="20"/>
    <x v="2"/>
    <s v="B公私立学校"/>
    <x v="12"/>
    <x v="17"/>
    <x v="0"/>
    <n v="177"/>
    <n v="1"/>
    <n v="0.41499999999999998"/>
    <n v="0.01"/>
    <n v="7"/>
    <n v="0"/>
    <n v="0"/>
    <n v="3.0864553314121038E-2"/>
    <n v="0.21605187319884728"/>
    <n v="0.85000000000000009"/>
    <n v="0.25417867435158503"/>
    <n v="10548.5"/>
    <n v="2681.2037463976949"/>
    <e v="#N/A"/>
    <e v="#N/A"/>
    <e v="#N/A"/>
    <n v="2"/>
  </r>
  <r>
    <s v="教培"/>
    <s v="院校教育"/>
    <x v="20"/>
    <x v="2"/>
    <s v="B公私立学校"/>
    <x v="13"/>
    <x v="18"/>
    <x v="1"/>
    <n v="154"/>
    <n v="0"/>
    <n v="0.41499999999999998"/>
    <n v="0"/>
    <n v="34"/>
    <n v="0"/>
    <n v="0"/>
    <n v="3.0864553314121038E-2"/>
    <n v="1.0493948126801154"/>
    <n v="0.85000000000000009"/>
    <n v="1.2345821325648414"/>
    <n v="10548.5"/>
    <n v="13022.989625360229"/>
    <e v="#N/A"/>
    <e v="#N/A"/>
    <e v="#N/A"/>
    <n v="0"/>
  </r>
  <r>
    <s v="教培"/>
    <s v="院校教育"/>
    <x v="20"/>
    <x v="2"/>
    <s v="B公私立学校"/>
    <x v="14"/>
    <x v="19"/>
    <x v="1"/>
    <n v="157"/>
    <n v="1"/>
    <n v="0.41499999999999998"/>
    <n v="0.01"/>
    <n v="27"/>
    <n v="0"/>
    <n v="0"/>
    <n v="3.0864553314121038E-2"/>
    <n v="0.83334293948126803"/>
    <n v="0.85000000000000009"/>
    <n v="0.98040345821325636"/>
    <n v="10548.5"/>
    <n v="10341.785878962535"/>
    <e v="#N/A"/>
    <e v="#N/A"/>
    <e v="#N/A"/>
    <n v="0"/>
  </r>
  <r>
    <s v="教培"/>
    <s v="院校教育"/>
    <x v="20"/>
    <x v="2"/>
    <s v="B公私立学校"/>
    <x v="5"/>
    <x v="20"/>
    <x v="0"/>
    <n v="127"/>
    <n v="2"/>
    <n v="0.41499999999999998"/>
    <n v="0.02"/>
    <n v="29"/>
    <n v="2"/>
    <n v="7.0000000000000007E-2"/>
    <n v="3.0864553314121038E-2"/>
    <n v="2"/>
    <n v="0.85000000000000009"/>
    <n v="1.3764705882352939"/>
    <n v="10548.5"/>
    <n v="14519.699999999997"/>
    <e v="#N/A"/>
    <e v="#N/A"/>
    <e v="#N/A"/>
    <n v="2"/>
  </r>
  <r>
    <s v="教培"/>
    <s v="院校教育"/>
    <x v="20"/>
    <x v="2"/>
    <s v="B公私立学校"/>
    <x v="9"/>
    <x v="21"/>
    <x v="0"/>
    <n v="103"/>
    <n v="0"/>
    <n v="0.41499999999999998"/>
    <n v="0"/>
    <n v="29"/>
    <n v="0"/>
    <n v="0"/>
    <n v="3.0864553314121038E-2"/>
    <n v="0.89507204610951008"/>
    <n v="0.85000000000000009"/>
    <n v="1.0530259365994235"/>
    <n v="10548.5"/>
    <n v="11107.844092219018"/>
    <e v="#N/A"/>
    <e v="#N/A"/>
    <e v="#N/A"/>
    <n v="0"/>
  </r>
  <r>
    <s v="教培"/>
    <s v="院校教育"/>
    <x v="20"/>
    <x v="2"/>
    <s v="B公私立学校"/>
    <x v="2"/>
    <x v="22"/>
    <x v="1"/>
    <n v="119"/>
    <n v="1"/>
    <n v="0.41499999999999998"/>
    <n v="0.01"/>
    <n v="35"/>
    <n v="1"/>
    <n v="0.03"/>
    <n v="3.0864553314121038E-2"/>
    <n v="1.0802593659942363"/>
    <n v="0.85000000000000009"/>
    <n v="0.78265807764027795"/>
    <n v="10548.5"/>
    <n v="8255.8687319884721"/>
    <e v="#N/A"/>
    <e v="#N/A"/>
    <e v="#N/A"/>
    <n v="3"/>
  </r>
  <r>
    <s v="教培"/>
    <s v="院校教育"/>
    <x v="20"/>
    <x v="2"/>
    <s v="B公私立学校"/>
    <x v="15"/>
    <x v="23"/>
    <x v="1"/>
    <n v="178"/>
    <n v="3"/>
    <n v="0.41499999999999998"/>
    <n v="0.02"/>
    <n v="44"/>
    <n v="3"/>
    <n v="7.0000000000000007E-2"/>
    <n v="3.0864553314121038E-2"/>
    <n v="3"/>
    <n v="0.85000000000000009"/>
    <n v="2.0647058823529409"/>
    <n v="10548.5"/>
    <n v="21779.55"/>
    <e v="#N/A"/>
    <e v="#N/A"/>
    <e v="#N/A"/>
    <n v="0"/>
  </r>
  <r>
    <s v="教培"/>
    <s v="院校教育"/>
    <x v="20"/>
    <x v="2"/>
    <s v="B公私立学校"/>
    <x v="16"/>
    <x v="24"/>
    <x v="1"/>
    <n v="246"/>
    <n v="2"/>
    <n v="0.41499999999999998"/>
    <n v="0.01"/>
    <n v="59"/>
    <n v="2"/>
    <n v="0.03"/>
    <n v="3.0864553314121038E-2"/>
    <n v="2"/>
    <n v="0.85000000000000009"/>
    <n v="1.3764705882352939"/>
    <n v="10548.5"/>
    <n v="14519.699999999997"/>
    <e v="#N/A"/>
    <e v="#N/A"/>
    <e v="#N/A"/>
    <n v="2"/>
  </r>
  <r>
    <s v="教培"/>
    <s v="院校教育"/>
    <x v="20"/>
    <x v="2"/>
    <s v="B公私立学校"/>
    <x v="17"/>
    <x v="25"/>
    <x v="1"/>
    <n v="404"/>
    <n v="3"/>
    <n v="0.41499999999999998"/>
    <n v="0.01"/>
    <n v="84"/>
    <n v="3"/>
    <n v="0.04"/>
    <n v="3.0864553314121038E-2"/>
    <n v="3"/>
    <n v="0.85000000000000009"/>
    <n v="2.0647058823529409"/>
    <n v="10548.5"/>
    <n v="21779.55"/>
    <e v="#N/A"/>
    <e v="#N/A"/>
    <e v="#N/A"/>
    <n v="1"/>
  </r>
  <r>
    <s v="教培"/>
    <s v="院校教育"/>
    <x v="20"/>
    <x v="2"/>
    <s v="B公私立学校"/>
    <x v="18"/>
    <x v="26"/>
    <x v="0"/>
    <n v="184"/>
    <n v="5"/>
    <n v="0.41499999999999998"/>
    <n v="0.03"/>
    <n v="42"/>
    <n v="4"/>
    <n v="0.1"/>
    <n v="3.0864553314121038E-2"/>
    <n v="4"/>
    <n v="0.85000000000000009"/>
    <n v="2.7529411764705878"/>
    <n v="10548.5"/>
    <n v="29039.399999999994"/>
    <e v="#N/A"/>
    <e v="#N/A"/>
    <e v="#N/A"/>
    <n v="2"/>
  </r>
  <r>
    <s v="教培"/>
    <s v="院校教育"/>
    <x v="20"/>
    <x v="2"/>
    <s v="B公私立学校"/>
    <x v="14"/>
    <x v="27"/>
    <x v="1"/>
    <n v="162"/>
    <n v="0"/>
    <n v="0.41499999999999998"/>
    <n v="0"/>
    <n v="42"/>
    <n v="0"/>
    <n v="0"/>
    <n v="3.0864553314121038E-2"/>
    <n v="1.2963112391930836"/>
    <n v="0.85000000000000009"/>
    <n v="1.52507204610951"/>
    <n v="10548.5"/>
    <n v="16087.222478386166"/>
    <e v="#N/A"/>
    <e v="#N/A"/>
    <e v="#N/A"/>
    <n v="0"/>
  </r>
  <r>
    <s v="教培"/>
    <s v="院校教育"/>
    <x v="20"/>
    <x v="3"/>
    <s v="C公私立学校"/>
    <x v="19"/>
    <x v="28"/>
    <x v="1"/>
    <n v="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0"/>
    <x v="29"/>
    <x v="0"/>
    <n v="3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0"/>
    <x v="30"/>
    <x v="0"/>
    <n v="5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9"/>
    <x v="31"/>
    <x v="0"/>
    <n v="37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0"/>
    <x v="32"/>
    <x v="0"/>
    <n v="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6"/>
    <x v="33"/>
    <x v="1"/>
    <n v="28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8"/>
    <x v="34"/>
    <x v="0"/>
    <n v="69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20"/>
    <x v="35"/>
    <x v="0"/>
    <n v="6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4"/>
    <x v="36"/>
    <x v="1"/>
    <n v="28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1"/>
  </r>
  <r>
    <s v="教培"/>
    <s v="院校教育"/>
    <x v="20"/>
    <x v="3"/>
    <s v="C公私立学校"/>
    <x v="21"/>
    <x v="37"/>
    <x v="1"/>
    <n v="8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3"/>
    <x v="38"/>
    <x v="0"/>
    <n v="41"/>
    <n v="1"/>
    <n v="0.41499999999999998"/>
    <n v="0.02"/>
    <n v="13"/>
    <n v="1"/>
    <n v="0.08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22"/>
    <x v="39"/>
    <x v="1"/>
    <n v="16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23"/>
    <x v="40"/>
    <x v="1"/>
    <n v="74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4"/>
    <x v="41"/>
    <x v="1"/>
    <n v="199"/>
    <n v="0"/>
    <n v="0.41499999999999998"/>
    <n v="0"/>
    <n v="19"/>
    <n v="0"/>
    <n v="0"/>
    <n v="1.5955307262569832E-2"/>
    <n v="0.3031508379888268"/>
    <n v="0.85000000000000009"/>
    <n v="0.35664804469273736"/>
    <n v="11935.500000000002"/>
    <n v="4256.7727374301676"/>
    <e v="#N/A"/>
    <e v="#N/A"/>
    <e v="#N/A"/>
    <n v="1"/>
  </r>
  <r>
    <s v="教培"/>
    <s v="院校教育"/>
    <x v="20"/>
    <x v="3"/>
    <s v="C公私立学校"/>
    <x v="12"/>
    <x v="42"/>
    <x v="0"/>
    <n v="18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0"/>
    <x v="43"/>
    <x v="0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3"/>
    <x v="44"/>
    <x v="1"/>
    <n v="26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5"/>
    <x v="45"/>
    <x v="0"/>
    <n v="25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2"/>
    <x v="46"/>
    <x v="0"/>
    <n v="1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4"/>
    <x v="47"/>
    <x v="1"/>
    <n v="15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4"/>
    <x v="48"/>
    <x v="1"/>
    <n v="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5"/>
    <x v="49"/>
    <x v="1"/>
    <n v="72"/>
    <n v="2"/>
    <n v="0.41499999999999998"/>
    <n v="0.03"/>
    <n v="10"/>
    <n v="1"/>
    <n v="0.1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20"/>
    <x v="50"/>
    <x v="0"/>
    <n v="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4"/>
    <x v="51"/>
    <x v="1"/>
    <n v="40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8"/>
    <x v="52"/>
    <x v="0"/>
    <n v="75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3"/>
    <x v="53"/>
    <x v="0"/>
    <n v="24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25"/>
    <x v="54"/>
    <x v="1"/>
    <n v="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0"/>
    <x v="55"/>
    <x v="0"/>
    <n v="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0"/>
    <x v="56"/>
    <x v="0"/>
    <n v="74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6"/>
    <x v="57"/>
    <x v="0"/>
    <n v="9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9"/>
    <x v="58"/>
    <x v="1"/>
    <n v="5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5"/>
    <x v="59"/>
    <x v="1"/>
    <n v="22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9"/>
    <x v="60"/>
    <x v="1"/>
    <n v="33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20"/>
    <x v="61"/>
    <x v="0"/>
    <n v="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6"/>
    <x v="62"/>
    <x v="1"/>
    <n v="194"/>
    <n v="0"/>
    <n v="0.41499999999999998"/>
    <n v="0"/>
    <n v="34"/>
    <n v="0"/>
    <n v="0"/>
    <n v="1.5955307262569832E-2"/>
    <n v="0.54248044692737429"/>
    <n v="0.85000000000000009"/>
    <n v="0.63821229050279327"/>
    <n v="11935.500000000002"/>
    <n v="7617.3827932960903"/>
    <e v="#N/A"/>
    <e v="#N/A"/>
    <e v="#N/A"/>
    <n v="0"/>
  </r>
  <r>
    <s v="教培"/>
    <s v="院校教育"/>
    <x v="20"/>
    <x v="3"/>
    <s v="C公私立学校"/>
    <x v="12"/>
    <x v="63"/>
    <x v="0"/>
    <n v="25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16"/>
    <x v="64"/>
    <x v="1"/>
    <n v="65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20"/>
    <x v="65"/>
    <x v="0"/>
    <n v="6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5"/>
    <x v="66"/>
    <x v="1"/>
    <n v="6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5"/>
    <x v="67"/>
    <x v="1"/>
    <n v="4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0"/>
    <x v="68"/>
    <x v="0"/>
    <n v="55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27"/>
    <x v="69"/>
    <x v="1"/>
    <n v="30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2"/>
    <x v="70"/>
    <x v="1"/>
    <n v="101"/>
    <n v="2"/>
    <n v="0.41499999999999998"/>
    <n v="0.02"/>
    <n v="6"/>
    <n v="2"/>
    <n v="0.33"/>
    <n v="1.5955307262569832E-2"/>
    <n v="2"/>
    <n v="0.85000000000000009"/>
    <n v="1.3764705882352939"/>
    <n v="11935.500000000002"/>
    <n v="16428.864705882352"/>
    <e v="#N/A"/>
    <e v="#N/A"/>
    <e v="#N/A"/>
    <n v="0"/>
  </r>
  <r>
    <s v="教培"/>
    <s v="院校教育"/>
    <x v="20"/>
    <x v="3"/>
    <s v="C公私立学校"/>
    <x v="24"/>
    <x v="71"/>
    <x v="1"/>
    <n v="11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4"/>
    <x v="72"/>
    <x v="1"/>
    <n v="37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4"/>
    <x v="73"/>
    <x v="1"/>
    <n v="47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4"/>
    <x v="74"/>
    <x v="1"/>
    <n v="48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25"/>
    <x v="75"/>
    <x v="1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7"/>
    <x v="76"/>
    <x v="0"/>
    <n v="23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6"/>
    <x v="77"/>
    <x v="0"/>
    <n v="42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1"/>
  </r>
  <r>
    <s v="教培"/>
    <s v="院校教育"/>
    <x v="20"/>
    <x v="3"/>
    <s v="C公私立学校"/>
    <x v="4"/>
    <x v="78"/>
    <x v="1"/>
    <n v="79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1"/>
  </r>
  <r>
    <s v="教培"/>
    <s v="院校教育"/>
    <x v="20"/>
    <x v="3"/>
    <s v="C公私立学校"/>
    <x v="9"/>
    <x v="79"/>
    <x v="0"/>
    <n v="38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"/>
    <x v="80"/>
    <x v="1"/>
    <n v="84"/>
    <n v="0"/>
    <n v="0.41499999999999998"/>
    <n v="0"/>
    <n v="14"/>
    <n v="0"/>
    <n v="0"/>
    <n v="1.5955307262569832E-2"/>
    <n v="0.22337430167597766"/>
    <n v="0.85000000000000009"/>
    <n v="0.26279329608938545"/>
    <n v="11935.500000000002"/>
    <n v="3136.5693854748606"/>
    <e v="#N/A"/>
    <e v="#N/A"/>
    <e v="#N/A"/>
    <n v="0"/>
  </r>
  <r>
    <s v="教培"/>
    <s v="院校教育"/>
    <x v="20"/>
    <x v="3"/>
    <s v="C公私立学校"/>
    <x v="16"/>
    <x v="81"/>
    <x v="1"/>
    <n v="170"/>
    <n v="0"/>
    <n v="0.41499999999999998"/>
    <n v="0"/>
    <n v="17"/>
    <n v="0"/>
    <n v="0"/>
    <n v="1.5955307262569832E-2"/>
    <n v="0.27124022346368715"/>
    <n v="0.85000000000000009"/>
    <n v="0.31910614525139663"/>
    <n v="11935.500000000002"/>
    <n v="3808.6913966480452"/>
    <e v="#N/A"/>
    <e v="#N/A"/>
    <e v="#N/A"/>
    <n v="0"/>
  </r>
  <r>
    <s v="教培"/>
    <s v="院校教育"/>
    <x v="20"/>
    <x v="3"/>
    <s v="C公私立学校"/>
    <x v="25"/>
    <x v="82"/>
    <x v="1"/>
    <n v="6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9"/>
    <x v="84"/>
    <x v="1"/>
    <n v="18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5"/>
    <x v="85"/>
    <x v="1"/>
    <n v="1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5"/>
    <x v="86"/>
    <x v="0"/>
    <n v="89"/>
    <n v="0"/>
    <n v="0.41499999999999998"/>
    <n v="0"/>
    <n v="16"/>
    <n v="0"/>
    <n v="0"/>
    <n v="1.5955307262569832E-2"/>
    <n v="0.25528491620111732"/>
    <n v="0.85000000000000009"/>
    <n v="0.30033519553072624"/>
    <n v="11935.500000000002"/>
    <n v="3584.6507262569835"/>
    <e v="#N/A"/>
    <e v="#N/A"/>
    <e v="#N/A"/>
    <n v="0"/>
  </r>
  <r>
    <s v="教培"/>
    <s v="院校教育"/>
    <x v="20"/>
    <x v="3"/>
    <s v="C公私立学校"/>
    <x v="28"/>
    <x v="87"/>
    <x v="2"/>
    <n v="1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8"/>
    <x v="88"/>
    <x v="0"/>
    <n v="65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29"/>
    <x v="89"/>
    <x v="1"/>
    <n v="50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5"/>
    <x v="90"/>
    <x v="1"/>
    <n v="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3"/>
    <x v="91"/>
    <x v="1"/>
    <n v="37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21"/>
    <x v="92"/>
    <x v="1"/>
    <n v="19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6"/>
    <x v="93"/>
    <x v="1"/>
    <n v="128"/>
    <n v="1"/>
    <n v="0.41499999999999998"/>
    <n v="0.01"/>
    <n v="10"/>
    <n v="1"/>
    <n v="0.1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24"/>
    <x v="94"/>
    <x v="1"/>
    <n v="23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24"/>
    <x v="95"/>
    <x v="1"/>
    <n v="80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25"/>
    <x v="96"/>
    <x v="1"/>
    <n v="15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6"/>
    <x v="97"/>
    <x v="0"/>
    <n v="38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5"/>
    <x v="98"/>
    <x v="1"/>
    <n v="88"/>
    <n v="1"/>
    <n v="0.41499999999999998"/>
    <n v="0.01"/>
    <n v="13"/>
    <n v="1"/>
    <n v="0.08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25"/>
    <x v="99"/>
    <x v="1"/>
    <n v="7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9"/>
    <x v="100"/>
    <x v="1"/>
    <n v="153"/>
    <n v="2"/>
    <n v="0.41499999999999998"/>
    <n v="0.01"/>
    <n v="20"/>
    <n v="2"/>
    <n v="0.1"/>
    <n v="1.5955307262569832E-2"/>
    <n v="2"/>
    <n v="0.85000000000000009"/>
    <n v="1.3764705882352939"/>
    <n v="11935.500000000002"/>
    <n v="16428.864705882352"/>
    <e v="#N/A"/>
    <e v="#N/A"/>
    <e v="#N/A"/>
    <n v="0"/>
  </r>
  <r>
    <s v="教培"/>
    <s v="院校教育"/>
    <x v="20"/>
    <x v="3"/>
    <s v="C公私立学校"/>
    <x v="26"/>
    <x v="101"/>
    <x v="1"/>
    <n v="111"/>
    <n v="0"/>
    <n v="0.41499999999999998"/>
    <n v="0"/>
    <n v="20"/>
    <n v="0"/>
    <n v="0"/>
    <n v="1.5955307262569832E-2"/>
    <n v="0.31910614525139663"/>
    <n v="0.85000000000000009"/>
    <n v="0.37541899441340776"/>
    <n v="11935.500000000002"/>
    <n v="4480.8134078212288"/>
    <e v="#N/A"/>
    <e v="#N/A"/>
    <e v="#N/A"/>
    <n v="0"/>
  </r>
  <r>
    <s v="教培"/>
    <s v="院校教育"/>
    <x v="20"/>
    <x v="3"/>
    <s v="C公私立学校"/>
    <x v="16"/>
    <x v="102"/>
    <x v="1"/>
    <n v="85"/>
    <n v="0"/>
    <n v="0.41499999999999998"/>
    <n v="0"/>
    <n v="15"/>
    <n v="0"/>
    <n v="0"/>
    <n v="1.5955307262569832E-2"/>
    <n v="0.23932960893854749"/>
    <n v="0.85000000000000009"/>
    <n v="0.28156424581005585"/>
    <n v="11935.500000000002"/>
    <n v="3360.6100558659223"/>
    <e v="#N/A"/>
    <e v="#N/A"/>
    <e v="#N/A"/>
    <n v="0"/>
  </r>
  <r>
    <s v="教培"/>
    <s v="院校教育"/>
    <x v="20"/>
    <x v="3"/>
    <s v="C公私立学校"/>
    <x v="15"/>
    <x v="103"/>
    <x v="1"/>
    <n v="34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5"/>
    <x v="104"/>
    <x v="1"/>
    <n v="38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5"/>
    <x v="105"/>
    <x v="0"/>
    <n v="44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22"/>
    <x v="106"/>
    <x v="1"/>
    <n v="4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9"/>
    <x v="107"/>
    <x v="1"/>
    <n v="2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1"/>
    <x v="108"/>
    <x v="1"/>
    <n v="1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5"/>
    <x v="109"/>
    <x v="1"/>
    <n v="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5"/>
    <x v="110"/>
    <x v="1"/>
    <n v="1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9"/>
    <x v="111"/>
    <x v="1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3"/>
    <x v="112"/>
    <x v="1"/>
    <n v="42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9"/>
    <x v="113"/>
    <x v="1"/>
    <n v="33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2"/>
    <x v="114"/>
    <x v="0"/>
    <n v="19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3"/>
    <x v="115"/>
    <x v="1"/>
    <n v="142"/>
    <n v="3"/>
    <n v="0.41499999999999998"/>
    <n v="0.02"/>
    <n v="20"/>
    <n v="3"/>
    <n v="0.15"/>
    <n v="1.5955307262569832E-2"/>
    <n v="3"/>
    <n v="0.85000000000000009"/>
    <n v="2.0647058823529409"/>
    <n v="11935.500000000002"/>
    <n v="24643.297058823529"/>
    <e v="#N/A"/>
    <e v="#N/A"/>
    <e v="#N/A"/>
    <n v="0"/>
  </r>
  <r>
    <s v="教培"/>
    <s v="院校教育"/>
    <x v="20"/>
    <x v="3"/>
    <s v="C公私立学校"/>
    <x v="22"/>
    <x v="116"/>
    <x v="1"/>
    <n v="38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6"/>
    <x v="117"/>
    <x v="0"/>
    <n v="1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3"/>
    <x v="118"/>
    <x v="1"/>
    <n v="99"/>
    <n v="1"/>
    <n v="0.41499999999999998"/>
    <n v="0.01"/>
    <n v="21"/>
    <n v="1"/>
    <n v="0.05"/>
    <n v="1.5955307262569832E-2"/>
    <n v="1"/>
    <n v="0.85000000000000009"/>
    <n v="0.68823529411764695"/>
    <n v="11935.500000000002"/>
    <n v="8214.4323529411758"/>
    <e v="#N/A"/>
    <e v="#N/A"/>
    <e v="#N/A"/>
    <n v="1"/>
  </r>
  <r>
    <s v="教培"/>
    <s v="院校教育"/>
    <x v="20"/>
    <x v="3"/>
    <s v="C公私立学校"/>
    <x v="14"/>
    <x v="119"/>
    <x v="1"/>
    <n v="38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18"/>
    <x v="120"/>
    <x v="0"/>
    <n v="56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6"/>
    <x v="121"/>
    <x v="0"/>
    <n v="52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9"/>
    <x v="122"/>
    <x v="0"/>
    <n v="31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10"/>
    <x v="123"/>
    <x v="0"/>
    <n v="75"/>
    <n v="0"/>
    <n v="0.41499999999999998"/>
    <n v="0"/>
    <n v="12"/>
    <n v="0"/>
    <n v="0"/>
    <n v="1.5955307262569832E-2"/>
    <n v="0.191463687150838"/>
    <n v="0.85000000000000009"/>
    <n v="0.22525139664804469"/>
    <n v="11935.500000000002"/>
    <n v="2688.4880446927377"/>
    <e v="#N/A"/>
    <e v="#N/A"/>
    <e v="#N/A"/>
    <n v="0"/>
  </r>
  <r>
    <s v="教培"/>
    <s v="院校教育"/>
    <x v="20"/>
    <x v="3"/>
    <s v="C公私立学校"/>
    <x v="15"/>
    <x v="124"/>
    <x v="1"/>
    <n v="36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6"/>
    <x v="125"/>
    <x v="1"/>
    <n v="80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27"/>
    <x v="126"/>
    <x v="1"/>
    <n v="42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0"/>
    <x v="127"/>
    <x v="0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2"/>
    <x v="128"/>
    <x v="1"/>
    <n v="30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4"/>
    <x v="129"/>
    <x v="1"/>
    <n v="42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6"/>
    <x v="130"/>
    <x v="0"/>
    <n v="58"/>
    <n v="1"/>
    <n v="0.41499999999999998"/>
    <n v="0.02"/>
    <n v="2"/>
    <n v="1"/>
    <n v="0.5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8"/>
    <x v="131"/>
    <x v="0"/>
    <n v="58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5"/>
    <x v="132"/>
    <x v="1"/>
    <n v="51"/>
    <n v="0"/>
    <n v="0.41499999999999998"/>
    <n v="0"/>
    <n v="10"/>
    <n v="0"/>
    <n v="0"/>
    <n v="1.5955307262569832E-2"/>
    <n v="0.15955307262569832"/>
    <n v="0.85000000000000009"/>
    <n v="0.18770949720670388"/>
    <n v="11935.500000000002"/>
    <n v="2240.4067039106144"/>
    <e v="#N/A"/>
    <e v="#N/A"/>
    <e v="#N/A"/>
    <n v="0"/>
  </r>
  <r>
    <s v="教培"/>
    <s v="院校教育"/>
    <x v="20"/>
    <x v="3"/>
    <s v="C公私立学校"/>
    <x v="10"/>
    <x v="133"/>
    <x v="0"/>
    <n v="24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0"/>
    <x v="134"/>
    <x v="0"/>
    <n v="52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2"/>
    <x v="135"/>
    <x v="1"/>
    <n v="49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20"/>
    <x v="136"/>
    <x v="0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0"/>
    <x v="137"/>
    <x v="2"/>
    <n v="3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8"/>
    <x v="138"/>
    <x v="0"/>
    <n v="88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7"/>
    <x v="139"/>
    <x v="0"/>
    <n v="20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4"/>
    <x v="140"/>
    <x v="1"/>
    <n v="2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4"/>
    <x v="141"/>
    <x v="1"/>
    <n v="17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5"/>
    <x v="142"/>
    <x v="1"/>
    <n v="15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"/>
    <x v="143"/>
    <x v="1"/>
    <n v="63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1"/>
  </r>
  <r>
    <s v="教培"/>
    <s v="院校教育"/>
    <x v="20"/>
    <x v="3"/>
    <s v="C公私立学校"/>
    <x v="18"/>
    <x v="144"/>
    <x v="0"/>
    <n v="87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22"/>
    <x v="145"/>
    <x v="1"/>
    <n v="3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6"/>
    <x v="146"/>
    <x v="1"/>
    <n v="61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4"/>
    <x v="147"/>
    <x v="1"/>
    <n v="37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1"/>
  </r>
  <r>
    <s v="教培"/>
    <s v="院校教育"/>
    <x v="20"/>
    <x v="3"/>
    <s v="C公私立学校"/>
    <x v="4"/>
    <x v="148"/>
    <x v="1"/>
    <n v="4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2"/>
    <x v="149"/>
    <x v="1"/>
    <n v="36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6"/>
    <x v="150"/>
    <x v="1"/>
    <n v="74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0"/>
  </r>
  <r>
    <s v="教培"/>
    <s v="院校教育"/>
    <x v="20"/>
    <x v="3"/>
    <s v="C公私立学校"/>
    <x v="15"/>
    <x v="151"/>
    <x v="1"/>
    <n v="26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9"/>
    <x v="152"/>
    <x v="1"/>
    <n v="28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6"/>
    <x v="153"/>
    <x v="1"/>
    <n v="81"/>
    <n v="0"/>
    <n v="0.41499999999999998"/>
    <n v="0"/>
    <n v="10"/>
    <n v="0"/>
    <n v="0"/>
    <n v="1.5955307262569832E-2"/>
    <n v="0.15955307262569832"/>
    <n v="0.85000000000000009"/>
    <n v="0.18770949720670388"/>
    <n v="11935.500000000002"/>
    <n v="2240.4067039106144"/>
    <e v="#N/A"/>
    <e v="#N/A"/>
    <e v="#N/A"/>
    <n v="0"/>
  </r>
  <r>
    <s v="教培"/>
    <s v="院校教育"/>
    <x v="20"/>
    <x v="3"/>
    <s v="C公私立学校"/>
    <x v="26"/>
    <x v="154"/>
    <x v="1"/>
    <n v="87"/>
    <n v="0"/>
    <n v="0.41499999999999998"/>
    <n v="0"/>
    <n v="12"/>
    <n v="0"/>
    <n v="0"/>
    <n v="1.5955307262569832E-2"/>
    <n v="0.191463687150838"/>
    <n v="0.85000000000000009"/>
    <n v="0.22525139664804469"/>
    <n v="11935.500000000002"/>
    <n v="2688.4880446927377"/>
    <e v="#N/A"/>
    <e v="#N/A"/>
    <e v="#N/A"/>
    <n v="0"/>
  </r>
  <r>
    <s v="教培"/>
    <s v="院校教育"/>
    <x v="20"/>
    <x v="3"/>
    <s v="C公私立学校"/>
    <x v="18"/>
    <x v="155"/>
    <x v="0"/>
    <n v="19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2"/>
    <x v="156"/>
    <x v="1"/>
    <n v="2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"/>
    <x v="157"/>
    <x v="1"/>
    <n v="126"/>
    <n v="1"/>
    <n v="0.41499999999999998"/>
    <n v="0.01"/>
    <n v="20"/>
    <n v="1"/>
    <n v="0.05"/>
    <n v="1.5955307262569832E-2"/>
    <n v="1"/>
    <n v="0.85000000000000009"/>
    <n v="0.68823529411764695"/>
    <n v="11935.500000000002"/>
    <n v="8214.4323529411758"/>
    <e v="#N/A"/>
    <e v="#N/A"/>
    <e v="#N/A"/>
    <n v="1"/>
  </r>
  <r>
    <s v="教培"/>
    <s v="院校教育"/>
    <x v="20"/>
    <x v="3"/>
    <s v="C公私立学校"/>
    <x v="12"/>
    <x v="158"/>
    <x v="0"/>
    <n v="1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4"/>
    <x v="159"/>
    <x v="1"/>
    <n v="74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0"/>
  </r>
  <r>
    <s v="教培"/>
    <s v="院校教育"/>
    <x v="20"/>
    <x v="3"/>
    <s v="C公私立学校"/>
    <x v="4"/>
    <x v="160"/>
    <x v="1"/>
    <n v="43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1"/>
  </r>
  <r>
    <s v="教培"/>
    <s v="院校教育"/>
    <x v="20"/>
    <x v="3"/>
    <s v="C公私立学校"/>
    <x v="23"/>
    <x v="161"/>
    <x v="1"/>
    <n v="3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8"/>
    <x v="162"/>
    <x v="0"/>
    <n v="63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2"/>
    <x v="163"/>
    <x v="0"/>
    <n v="6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6"/>
    <x v="164"/>
    <x v="0"/>
    <n v="69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3"/>
    <x v="165"/>
    <x v="0"/>
    <n v="83"/>
    <n v="3"/>
    <n v="0.41499999999999998"/>
    <n v="0.04"/>
    <n v="26"/>
    <n v="3"/>
    <n v="0.12"/>
    <n v="1.5955307262569832E-2"/>
    <n v="3"/>
    <n v="0.85000000000000009"/>
    <n v="2.0647058823529409"/>
    <n v="11935.500000000002"/>
    <n v="24643.297058823529"/>
    <e v="#N/A"/>
    <e v="#N/A"/>
    <e v="#N/A"/>
    <n v="1"/>
  </r>
  <r>
    <s v="教培"/>
    <s v="院校教育"/>
    <x v="20"/>
    <x v="3"/>
    <s v="C公私立学校"/>
    <x v="2"/>
    <x v="166"/>
    <x v="1"/>
    <n v="45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26"/>
    <x v="167"/>
    <x v="1"/>
    <n v="47"/>
    <n v="1"/>
    <n v="0.41499999999999998"/>
    <n v="0.02"/>
    <n v="5"/>
    <n v="1"/>
    <n v="0.2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8"/>
    <x v="168"/>
    <x v="0"/>
    <n v="3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3"/>
    <x v="169"/>
    <x v="1"/>
    <n v="2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30"/>
    <x v="170"/>
    <x v="2"/>
    <n v="12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3"/>
    <x v="171"/>
    <x v="0"/>
    <n v="62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0"/>
  </r>
  <r>
    <s v="教培"/>
    <s v="院校教育"/>
    <x v="20"/>
    <x v="3"/>
    <s v="C公私立学校"/>
    <x v="4"/>
    <x v="172"/>
    <x v="1"/>
    <n v="16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2"/>
    <x v="173"/>
    <x v="0"/>
    <n v="17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20"/>
    <x v="174"/>
    <x v="0"/>
    <n v="4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6"/>
    <x v="175"/>
    <x v="1"/>
    <n v="103"/>
    <n v="0"/>
    <n v="0.41499999999999998"/>
    <n v="0"/>
    <n v="15"/>
    <n v="0"/>
    <n v="0"/>
    <n v="1.5955307262569832E-2"/>
    <n v="0.23932960893854749"/>
    <n v="0.85000000000000009"/>
    <n v="0.28156424581005585"/>
    <n v="11935.500000000002"/>
    <n v="3360.6100558659223"/>
    <e v="#N/A"/>
    <e v="#N/A"/>
    <e v="#N/A"/>
    <n v="0"/>
  </r>
  <r>
    <s v="教培"/>
    <s v="院校教育"/>
    <x v="20"/>
    <x v="3"/>
    <s v="C公私立学校"/>
    <x v="8"/>
    <x v="176"/>
    <x v="0"/>
    <n v="32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25"/>
    <x v="177"/>
    <x v="1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0"/>
    <x v="178"/>
    <x v="2"/>
    <n v="13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4"/>
    <x v="179"/>
    <x v="1"/>
    <n v="53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25"/>
    <x v="180"/>
    <x v="1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5"/>
    <x v="181"/>
    <x v="1"/>
    <n v="20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0"/>
    <x v="182"/>
    <x v="0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0"/>
    <x v="183"/>
    <x v="2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2"/>
    <x v="184"/>
    <x v="0"/>
    <n v="23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23"/>
    <x v="185"/>
    <x v="1"/>
    <n v="50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23"/>
    <x v="186"/>
    <x v="1"/>
    <n v="22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12"/>
    <x v="187"/>
    <x v="0"/>
    <n v="18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8"/>
    <x v="188"/>
    <x v="0"/>
    <n v="1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1"/>
  </r>
  <r>
    <s v="教培"/>
    <s v="院校教育"/>
    <x v="20"/>
    <x v="3"/>
    <s v="C公私立学校"/>
    <x v="12"/>
    <x v="189"/>
    <x v="0"/>
    <n v="62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0"/>
  </r>
  <r>
    <s v="教培"/>
    <s v="院校教育"/>
    <x v="20"/>
    <x v="3"/>
    <s v="C公私立学校"/>
    <x v="23"/>
    <x v="190"/>
    <x v="1"/>
    <n v="18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3"/>
    <x v="191"/>
    <x v="1"/>
    <n v="33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3"/>
    <x v="192"/>
    <x v="1"/>
    <n v="22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7"/>
    <x v="193"/>
    <x v="0"/>
    <n v="16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9"/>
    <x v="194"/>
    <x v="1"/>
    <n v="31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30"/>
    <x v="195"/>
    <x v="2"/>
    <n v="9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1"/>
    <x v="196"/>
    <x v="1"/>
    <n v="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4"/>
    <x v="197"/>
    <x v="1"/>
    <n v="50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7"/>
    <x v="198"/>
    <x v="0"/>
    <n v="75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0"/>
  </r>
  <r>
    <s v="教培"/>
    <s v="院校教育"/>
    <x v="20"/>
    <x v="3"/>
    <s v="C公私立学校"/>
    <x v="18"/>
    <x v="199"/>
    <x v="0"/>
    <n v="70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7"/>
    <x v="200"/>
    <x v="0"/>
    <n v="77"/>
    <n v="0"/>
    <n v="0.41499999999999998"/>
    <n v="0"/>
    <n v="12"/>
    <n v="0"/>
    <n v="0"/>
    <n v="1.5955307262569832E-2"/>
    <n v="0.191463687150838"/>
    <n v="0.85000000000000009"/>
    <n v="0.22525139664804469"/>
    <n v="11935.500000000002"/>
    <n v="2688.4880446927377"/>
    <e v="#N/A"/>
    <e v="#N/A"/>
    <e v="#N/A"/>
    <n v="0"/>
  </r>
  <r>
    <s v="教培"/>
    <s v="院校教育"/>
    <x v="20"/>
    <x v="3"/>
    <s v="C公私立学校"/>
    <x v="3"/>
    <x v="201"/>
    <x v="0"/>
    <n v="50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7"/>
    <x v="202"/>
    <x v="0"/>
    <n v="32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12"/>
    <x v="203"/>
    <x v="0"/>
    <n v="26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5"/>
    <x v="204"/>
    <x v="1"/>
    <n v="56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0"/>
  </r>
  <r>
    <s v="教培"/>
    <s v="院校教育"/>
    <x v="20"/>
    <x v="3"/>
    <s v="C公私立学校"/>
    <x v="22"/>
    <x v="205"/>
    <x v="1"/>
    <n v="28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7"/>
    <x v="206"/>
    <x v="1"/>
    <n v="47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0"/>
  </r>
  <r>
    <s v="教培"/>
    <s v="院校教育"/>
    <x v="20"/>
    <x v="3"/>
    <s v="C公私立学校"/>
    <x v="18"/>
    <x v="207"/>
    <x v="0"/>
    <n v="77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15"/>
    <x v="208"/>
    <x v="1"/>
    <n v="57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3"/>
    <x v="209"/>
    <x v="0"/>
    <n v="61"/>
    <n v="0"/>
    <n v="0.41499999999999998"/>
    <n v="0"/>
    <n v="18"/>
    <n v="0"/>
    <n v="0"/>
    <n v="1.5955307262569832E-2"/>
    <n v="0.28719553072625698"/>
    <n v="0.85000000000000009"/>
    <n v="0.33787709497206697"/>
    <n v="11935.500000000002"/>
    <n v="4032.7320670391059"/>
    <e v="#N/A"/>
    <e v="#N/A"/>
    <e v="#N/A"/>
    <n v="0"/>
  </r>
  <r>
    <s v="教培"/>
    <s v="院校教育"/>
    <x v="20"/>
    <x v="3"/>
    <s v="C公私立学校"/>
    <x v="3"/>
    <x v="210"/>
    <x v="0"/>
    <n v="19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3"/>
    <x v="211"/>
    <x v="0"/>
    <n v="40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0"/>
    <x v="212"/>
    <x v="0"/>
    <n v="20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26"/>
    <x v="213"/>
    <x v="1"/>
    <n v="100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7"/>
    <x v="214"/>
    <x v="0"/>
    <n v="24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3"/>
    <x v="215"/>
    <x v="0"/>
    <n v="34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9"/>
    <x v="216"/>
    <x v="0"/>
    <n v="99"/>
    <n v="0"/>
    <n v="0.41499999999999998"/>
    <n v="0"/>
    <n v="21"/>
    <n v="0"/>
    <n v="0"/>
    <n v="1.5955307262569832E-2"/>
    <n v="0.33506145251396646"/>
    <n v="0.85000000000000009"/>
    <n v="0.39418994413407815"/>
    <n v="11935.500000000002"/>
    <n v="4704.8540782122909"/>
    <e v="#N/A"/>
    <e v="#N/A"/>
    <e v="#N/A"/>
    <n v="0"/>
  </r>
  <r>
    <s v="教培"/>
    <s v="院校教育"/>
    <x v="20"/>
    <x v="3"/>
    <s v="C公私立学校"/>
    <x v="14"/>
    <x v="217"/>
    <x v="1"/>
    <n v="89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0"/>
  </r>
  <r>
    <s v="教培"/>
    <s v="院校教育"/>
    <x v="20"/>
    <x v="3"/>
    <s v="C公私立学校"/>
    <x v="2"/>
    <x v="218"/>
    <x v="1"/>
    <n v="51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4"/>
    <x v="219"/>
    <x v="1"/>
    <n v="63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16"/>
    <x v="220"/>
    <x v="1"/>
    <n v="114"/>
    <n v="0"/>
    <n v="0.41499999999999998"/>
    <n v="0"/>
    <n v="18"/>
    <n v="0"/>
    <n v="0"/>
    <n v="1.5955307262569832E-2"/>
    <n v="0.28719553072625698"/>
    <n v="0.85000000000000009"/>
    <n v="0.33787709497206697"/>
    <n v="11935.500000000002"/>
    <n v="4032.7320670391059"/>
    <e v="#N/A"/>
    <e v="#N/A"/>
    <e v="#N/A"/>
    <n v="0"/>
  </r>
  <r>
    <s v="教培"/>
    <s v="院校教育"/>
    <x v="20"/>
    <x v="3"/>
    <s v="C公私立学校"/>
    <x v="14"/>
    <x v="221"/>
    <x v="1"/>
    <n v="126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16"/>
    <x v="222"/>
    <x v="1"/>
    <n v="14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1"/>
    <x v="223"/>
    <x v="1"/>
    <n v="10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31"/>
    <x v="224"/>
    <x v="1"/>
    <n v="3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1"/>
    <x v="225"/>
    <x v="1"/>
    <n v="7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0"/>
    <x v="226"/>
    <x v="0"/>
    <n v="71"/>
    <n v="0"/>
    <n v="0.41499999999999998"/>
    <n v="0"/>
    <n v="17"/>
    <n v="0"/>
    <n v="0"/>
    <n v="1.5955307262569832E-2"/>
    <n v="0.27124022346368715"/>
    <n v="0.85000000000000009"/>
    <n v="0.31910614525139663"/>
    <n v="11935.500000000002"/>
    <n v="3808.6913966480452"/>
    <e v="#N/A"/>
    <e v="#N/A"/>
    <e v="#N/A"/>
    <n v="2"/>
  </r>
  <r>
    <s v="教培"/>
    <s v="院校教育"/>
    <x v="20"/>
    <x v="3"/>
    <s v="C公私立学校"/>
    <x v="31"/>
    <x v="227"/>
    <x v="1"/>
    <n v="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4"/>
    <x v="228"/>
    <x v="1"/>
    <n v="71"/>
    <n v="1"/>
    <n v="0.41499999999999998"/>
    <n v="0.01"/>
    <n v="3"/>
    <n v="1"/>
    <n v="0.33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10"/>
    <x v="229"/>
    <x v="0"/>
    <n v="20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0"/>
    <x v="230"/>
    <x v="0"/>
    <n v="51"/>
    <n v="1"/>
    <n v="0.41499999999999998"/>
    <n v="0.02"/>
    <n v="7"/>
    <n v="1"/>
    <n v="0.14000000000000001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2"/>
    <x v="231"/>
    <x v="1"/>
    <n v="58"/>
    <n v="1"/>
    <n v="0.41499999999999998"/>
    <n v="0.02"/>
    <n v="10"/>
    <n v="1"/>
    <n v="0.1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3"/>
    <x v="232"/>
    <x v="0"/>
    <n v="45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15"/>
    <x v="233"/>
    <x v="1"/>
    <n v="72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5"/>
    <x v="234"/>
    <x v="0"/>
    <n v="41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18"/>
    <x v="235"/>
    <x v="0"/>
    <n v="47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8"/>
    <x v="236"/>
    <x v="0"/>
    <n v="28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3"/>
    <x v="237"/>
    <x v="0"/>
    <n v="73"/>
    <n v="0"/>
    <n v="0.41499999999999998"/>
    <n v="0"/>
    <n v="17"/>
    <n v="0"/>
    <n v="0"/>
    <n v="1.5955307262569832E-2"/>
    <n v="0.27124022346368715"/>
    <n v="0.85000000000000009"/>
    <n v="0.31910614525139663"/>
    <n v="11935.500000000002"/>
    <n v="3808.6913966480452"/>
    <e v="#N/A"/>
    <e v="#N/A"/>
    <e v="#N/A"/>
    <n v="1"/>
  </r>
  <r>
    <s v="教培"/>
    <s v="院校教育"/>
    <x v="20"/>
    <x v="3"/>
    <s v="C公私立学校"/>
    <x v="10"/>
    <x v="238"/>
    <x v="0"/>
    <n v="47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4"/>
    <x v="239"/>
    <x v="1"/>
    <n v="49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16"/>
    <x v="240"/>
    <x v="1"/>
    <n v="48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9"/>
    <x v="241"/>
    <x v="0"/>
    <n v="47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4"/>
    <x v="242"/>
    <x v="1"/>
    <n v="101"/>
    <n v="0"/>
    <n v="0.41499999999999998"/>
    <n v="0"/>
    <n v="10"/>
    <n v="0"/>
    <n v="0"/>
    <n v="1.5955307262569832E-2"/>
    <n v="0.15955307262569832"/>
    <n v="0.85000000000000009"/>
    <n v="0.18770949720670388"/>
    <n v="11935.500000000002"/>
    <n v="2240.4067039106144"/>
    <e v="#N/A"/>
    <e v="#N/A"/>
    <e v="#N/A"/>
    <n v="0"/>
  </r>
  <r>
    <s v="教培"/>
    <s v="院校教育"/>
    <x v="20"/>
    <x v="3"/>
    <s v="C公私立学校"/>
    <x v="6"/>
    <x v="243"/>
    <x v="0"/>
    <n v="6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"/>
    <x v="244"/>
    <x v="0"/>
    <n v="32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20"/>
    <x v="245"/>
    <x v="0"/>
    <n v="9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32"/>
    <x v="246"/>
    <x v="2"/>
    <n v="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6"/>
    <x v="247"/>
    <x v="1"/>
    <n v="51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0"/>
  </r>
  <r>
    <s v="教培"/>
    <s v="院校教育"/>
    <x v="20"/>
    <x v="3"/>
    <s v="C公私立学校"/>
    <x v="14"/>
    <x v="248"/>
    <x v="1"/>
    <n v="93"/>
    <n v="0"/>
    <n v="0.41499999999999998"/>
    <n v="0"/>
    <n v="15"/>
    <n v="0"/>
    <n v="0"/>
    <n v="1.5955307262569832E-2"/>
    <n v="0.23932960893854749"/>
    <n v="0.85000000000000009"/>
    <n v="0.28156424581005585"/>
    <n v="11935.500000000002"/>
    <n v="3360.6100558659223"/>
    <e v="#N/A"/>
    <e v="#N/A"/>
    <e v="#N/A"/>
    <n v="0"/>
  </r>
  <r>
    <s v="教培"/>
    <s v="院校教育"/>
    <x v="20"/>
    <x v="3"/>
    <s v="C公私立学校"/>
    <x v="16"/>
    <x v="249"/>
    <x v="1"/>
    <n v="60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9"/>
    <x v="250"/>
    <x v="1"/>
    <n v="42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7"/>
    <x v="251"/>
    <x v="0"/>
    <n v="44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31"/>
    <x v="252"/>
    <x v="1"/>
    <n v="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2"/>
    <x v="253"/>
    <x v="0"/>
    <n v="13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"/>
    <x v="254"/>
    <x v="0"/>
    <n v="39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1"/>
  </r>
  <r>
    <s v="教培"/>
    <s v="院校教育"/>
    <x v="20"/>
    <x v="3"/>
    <s v="C公私立学校"/>
    <x v="20"/>
    <x v="255"/>
    <x v="0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0"/>
    <x v="256"/>
    <x v="0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2"/>
    <x v="257"/>
    <x v="1"/>
    <n v="7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4"/>
    <x v="258"/>
    <x v="1"/>
    <n v="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9"/>
    <x v="259"/>
    <x v="1"/>
    <n v="2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9"/>
    <x v="260"/>
    <x v="1"/>
    <n v="1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5"/>
    <x v="261"/>
    <x v="1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0"/>
    <x v="262"/>
    <x v="0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2"/>
    <x v="263"/>
    <x v="1"/>
    <n v="2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7"/>
    <x v="264"/>
    <x v="0"/>
    <n v="42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8"/>
    <x v="265"/>
    <x v="0"/>
    <n v="60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"/>
    <x v="266"/>
    <x v="1"/>
    <n v="84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3"/>
    <x v="267"/>
    <x v="1"/>
    <n v="19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4"/>
    <x v="268"/>
    <x v="1"/>
    <n v="43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21"/>
    <x v="269"/>
    <x v="1"/>
    <n v="8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6"/>
    <x v="270"/>
    <x v="1"/>
    <n v="235"/>
    <n v="1"/>
    <n v="0.41499999999999998"/>
    <n v="0"/>
    <n v="65"/>
    <n v="1"/>
    <n v="0.02"/>
    <n v="1.5955307262569832E-2"/>
    <n v="1.037094972067039"/>
    <n v="0.85000000000000009"/>
    <n v="0.73187643772592814"/>
    <n v="11935.500000000002"/>
    <n v="8735.311222477816"/>
    <e v="#N/A"/>
    <e v="#N/A"/>
    <e v="#N/A"/>
    <n v="0"/>
  </r>
  <r>
    <s v="教培"/>
    <s v="院校教育"/>
    <x v="20"/>
    <x v="3"/>
    <s v="C公私立学校"/>
    <x v="25"/>
    <x v="271"/>
    <x v="1"/>
    <n v="12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6"/>
    <x v="272"/>
    <x v="0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6"/>
    <x v="273"/>
    <x v="1"/>
    <n v="56"/>
    <n v="0"/>
    <n v="0.41499999999999998"/>
    <n v="0"/>
    <n v="13"/>
    <n v="0"/>
    <n v="0"/>
    <n v="1.5955307262569832E-2"/>
    <n v="0.20741899441340783"/>
    <n v="0.85000000000000009"/>
    <n v="0.24402234636871506"/>
    <n v="11935.500000000002"/>
    <n v="2912.5287150837989"/>
    <e v="#N/A"/>
    <e v="#N/A"/>
    <e v="#N/A"/>
    <n v="0"/>
  </r>
  <r>
    <s v="教培"/>
    <s v="院校教育"/>
    <x v="20"/>
    <x v="3"/>
    <s v="C公私立学校"/>
    <x v="12"/>
    <x v="274"/>
    <x v="0"/>
    <n v="29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5"/>
    <x v="275"/>
    <x v="0"/>
    <n v="53"/>
    <n v="0"/>
    <n v="0.41499999999999998"/>
    <n v="0"/>
    <n v="14"/>
    <n v="0"/>
    <n v="0"/>
    <n v="1.5955307262569832E-2"/>
    <n v="0.22337430167597766"/>
    <n v="0.85000000000000009"/>
    <n v="0.26279329608938545"/>
    <n v="11935.500000000002"/>
    <n v="3136.5693854748606"/>
    <e v="#N/A"/>
    <e v="#N/A"/>
    <e v="#N/A"/>
    <n v="0"/>
  </r>
  <r>
    <s v="教培"/>
    <s v="院校教育"/>
    <x v="20"/>
    <x v="3"/>
    <s v="C公私立学校"/>
    <x v="19"/>
    <x v="276"/>
    <x v="1"/>
    <n v="44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4"/>
    <x v="277"/>
    <x v="1"/>
    <n v="66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14"/>
    <x v="278"/>
    <x v="1"/>
    <n v="76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0"/>
  </r>
  <r>
    <s v="教培"/>
    <s v="院校教育"/>
    <x v="20"/>
    <x v="3"/>
    <s v="C公私立学校"/>
    <x v="3"/>
    <x v="279"/>
    <x v="0"/>
    <n v="52"/>
    <n v="1"/>
    <n v="0.41499999999999998"/>
    <n v="0.02"/>
    <n v="15"/>
    <n v="1"/>
    <n v="7.0000000000000007E-2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25"/>
    <x v="280"/>
    <x v="1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4"/>
    <x v="281"/>
    <x v="1"/>
    <n v="35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5"/>
    <x v="282"/>
    <x v="0"/>
    <n v="15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0"/>
    <x v="283"/>
    <x v="0"/>
    <n v="49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3"/>
    <x v="284"/>
    <x v="0"/>
    <n v="68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0"/>
  </r>
  <r>
    <s v="教培"/>
    <s v="院校教育"/>
    <x v="20"/>
    <x v="3"/>
    <s v="C公私立学校"/>
    <x v="6"/>
    <x v="285"/>
    <x v="0"/>
    <n v="48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6"/>
    <x v="286"/>
    <x v="0"/>
    <n v="22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9"/>
    <x v="287"/>
    <x v="0"/>
    <n v="31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4"/>
    <x v="288"/>
    <x v="1"/>
    <n v="115"/>
    <n v="0"/>
    <n v="0.41499999999999998"/>
    <n v="0"/>
    <n v="16"/>
    <n v="0"/>
    <n v="0"/>
    <n v="1.5955307262569832E-2"/>
    <n v="0.25528491620111732"/>
    <n v="0.85000000000000009"/>
    <n v="0.30033519553072624"/>
    <n v="11935.500000000002"/>
    <n v="3584.6507262569835"/>
    <e v="#N/A"/>
    <e v="#N/A"/>
    <e v="#N/A"/>
    <n v="0"/>
  </r>
  <r>
    <s v="教培"/>
    <s v="院校教育"/>
    <x v="20"/>
    <x v="3"/>
    <s v="C公私立学校"/>
    <x v="8"/>
    <x v="289"/>
    <x v="0"/>
    <n v="30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13"/>
    <x v="290"/>
    <x v="1"/>
    <n v="34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1"/>
  </r>
  <r>
    <s v="教培"/>
    <s v="院校教育"/>
    <x v="20"/>
    <x v="3"/>
    <s v="C公私立学校"/>
    <x v="13"/>
    <x v="291"/>
    <x v="1"/>
    <n v="33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0"/>
    <x v="292"/>
    <x v="0"/>
    <n v="37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26"/>
    <x v="293"/>
    <x v="1"/>
    <n v="60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8"/>
    <x v="294"/>
    <x v="0"/>
    <n v="102"/>
    <n v="0"/>
    <n v="0.41499999999999998"/>
    <n v="0"/>
    <n v="27"/>
    <n v="0"/>
    <n v="0"/>
    <n v="1.5955307262569832E-2"/>
    <n v="0.43079329608938549"/>
    <n v="0.85000000000000009"/>
    <n v="0.50681564245810051"/>
    <n v="11935.500000000002"/>
    <n v="6049.09810055866"/>
    <e v="#N/A"/>
    <e v="#N/A"/>
    <e v="#N/A"/>
    <n v="0"/>
  </r>
  <r>
    <s v="教培"/>
    <s v="院校教育"/>
    <x v="20"/>
    <x v="3"/>
    <s v="C公私立学校"/>
    <x v="5"/>
    <x v="295"/>
    <x v="0"/>
    <n v="37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6"/>
    <x v="296"/>
    <x v="0"/>
    <n v="72"/>
    <n v="0"/>
    <n v="0.41499999999999998"/>
    <n v="0"/>
    <n v="10"/>
    <n v="0"/>
    <n v="0"/>
    <n v="1.5955307262569832E-2"/>
    <n v="0.15955307262569832"/>
    <n v="0.85000000000000009"/>
    <n v="0.18770949720670388"/>
    <n v="11935.500000000002"/>
    <n v="2240.4067039106144"/>
    <e v="#N/A"/>
    <e v="#N/A"/>
    <e v="#N/A"/>
    <n v="0"/>
  </r>
  <r>
    <s v="教培"/>
    <s v="院校教育"/>
    <x v="20"/>
    <x v="3"/>
    <s v="C公私立学校"/>
    <x v="12"/>
    <x v="297"/>
    <x v="0"/>
    <n v="12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31"/>
    <x v="298"/>
    <x v="1"/>
    <n v="35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6"/>
    <x v="299"/>
    <x v="1"/>
    <n v="45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0"/>
  </r>
  <r>
    <s v="教培"/>
    <s v="院校教育"/>
    <x v="20"/>
    <x v="3"/>
    <s v="C公私立学校"/>
    <x v="7"/>
    <x v="300"/>
    <x v="0"/>
    <n v="51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27"/>
    <x v="301"/>
    <x v="1"/>
    <n v="145"/>
    <n v="1"/>
    <n v="0.41499999999999998"/>
    <n v="0.01"/>
    <n v="19"/>
    <n v="1"/>
    <n v="0.05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7"/>
    <x v="302"/>
    <x v="0"/>
    <n v="31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4"/>
    <x v="303"/>
    <x v="1"/>
    <n v="20"/>
    <n v="1"/>
    <n v="0.41499999999999998"/>
    <n v="0.05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8"/>
    <x v="304"/>
    <x v="0"/>
    <n v="158"/>
    <n v="2"/>
    <n v="0.41499999999999998"/>
    <n v="0.01"/>
    <n v="16"/>
    <n v="2"/>
    <n v="0.13"/>
    <n v="1.5955307262569832E-2"/>
    <n v="2"/>
    <n v="0.85000000000000009"/>
    <n v="1.3764705882352939"/>
    <n v="11935.500000000002"/>
    <n v="16428.864705882352"/>
    <e v="#N/A"/>
    <e v="#N/A"/>
    <e v="#N/A"/>
    <n v="0"/>
  </r>
  <r>
    <s v="教培"/>
    <s v="院校教育"/>
    <x v="20"/>
    <x v="3"/>
    <s v="C公私立学校"/>
    <x v="24"/>
    <x v="305"/>
    <x v="1"/>
    <n v="69"/>
    <n v="0"/>
    <n v="0.41499999999999998"/>
    <n v="0"/>
    <n v="7"/>
    <n v="0"/>
    <n v="0"/>
    <n v="1.5955307262569832E-2"/>
    <n v="0.11168715083798883"/>
    <n v="0.85000000000000009"/>
    <n v="0.13139664804469273"/>
    <n v="11935.500000000002"/>
    <n v="1568.2846927374303"/>
    <e v="#N/A"/>
    <e v="#N/A"/>
    <e v="#N/A"/>
    <n v="0"/>
  </r>
  <r>
    <s v="教培"/>
    <s v="院校教育"/>
    <x v="20"/>
    <x v="3"/>
    <s v="C公私立学校"/>
    <x v="29"/>
    <x v="306"/>
    <x v="1"/>
    <n v="16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3"/>
    <x v="307"/>
    <x v="1"/>
    <n v="15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4"/>
    <x v="308"/>
    <x v="1"/>
    <n v="51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23"/>
    <x v="309"/>
    <x v="1"/>
    <n v="72"/>
    <n v="1"/>
    <n v="0.41499999999999998"/>
    <n v="0.01"/>
    <n v="9"/>
    <n v="1"/>
    <n v="0.11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2"/>
    <x v="310"/>
    <x v="1"/>
    <n v="67"/>
    <n v="0"/>
    <n v="0.41499999999999998"/>
    <n v="0"/>
    <n v="11"/>
    <n v="0"/>
    <n v="0"/>
    <n v="1.5955307262569832E-2"/>
    <n v="0.17550837988826815"/>
    <n v="0.85000000000000009"/>
    <n v="0.20648044692737427"/>
    <n v="11935.500000000002"/>
    <n v="2464.4473743016761"/>
    <e v="#N/A"/>
    <e v="#N/A"/>
    <e v="#N/A"/>
    <n v="0"/>
  </r>
  <r>
    <s v="教培"/>
    <s v="院校教育"/>
    <x v="20"/>
    <x v="3"/>
    <s v="C公私立学校"/>
    <x v="12"/>
    <x v="311"/>
    <x v="0"/>
    <n v="5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9"/>
    <x v="312"/>
    <x v="1"/>
    <n v="17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4"/>
    <x v="313"/>
    <x v="1"/>
    <n v="36"/>
    <n v="0"/>
    <n v="0.41499999999999998"/>
    <n v="0"/>
    <n v="8"/>
    <n v="0"/>
    <n v="0"/>
    <n v="1.5955307262569832E-2"/>
    <n v="0.12764245810055866"/>
    <n v="0.85000000000000009"/>
    <n v="0.15016759776536312"/>
    <n v="11935.500000000002"/>
    <n v="1792.3253631284917"/>
    <e v="#N/A"/>
    <e v="#N/A"/>
    <e v="#N/A"/>
    <n v="0"/>
  </r>
  <r>
    <s v="教培"/>
    <s v="院校教育"/>
    <x v="20"/>
    <x v="3"/>
    <s v="C公私立学校"/>
    <x v="4"/>
    <x v="314"/>
    <x v="1"/>
    <n v="35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1"/>
  </r>
  <r>
    <s v="教培"/>
    <s v="院校教育"/>
    <x v="20"/>
    <x v="3"/>
    <s v="C公私立学校"/>
    <x v="27"/>
    <x v="315"/>
    <x v="1"/>
    <n v="82"/>
    <n v="0"/>
    <n v="0.41499999999999998"/>
    <n v="0"/>
    <n v="9"/>
    <n v="0"/>
    <n v="0"/>
    <n v="1.5955307262569832E-2"/>
    <n v="0.14359776536312849"/>
    <n v="0.85000000000000009"/>
    <n v="0.16893854748603349"/>
    <n v="11935.500000000002"/>
    <n v="2016.366033519553"/>
    <e v="#N/A"/>
    <e v="#N/A"/>
    <e v="#N/A"/>
    <n v="0"/>
  </r>
  <r>
    <s v="教培"/>
    <s v="院校教育"/>
    <x v="20"/>
    <x v="3"/>
    <s v="C公私立学校"/>
    <x v="26"/>
    <x v="316"/>
    <x v="1"/>
    <n v="103"/>
    <n v="0"/>
    <n v="0.41499999999999998"/>
    <n v="0"/>
    <n v="21"/>
    <n v="0"/>
    <n v="0"/>
    <n v="1.5955307262569832E-2"/>
    <n v="0.33506145251396646"/>
    <n v="0.85000000000000009"/>
    <n v="0.39418994413407815"/>
    <n v="11935.500000000002"/>
    <n v="4704.8540782122909"/>
    <e v="#N/A"/>
    <e v="#N/A"/>
    <e v="#N/A"/>
    <n v="0"/>
  </r>
  <r>
    <s v="教培"/>
    <s v="院校教育"/>
    <x v="20"/>
    <x v="3"/>
    <s v="C公私立学校"/>
    <x v="30"/>
    <x v="317"/>
    <x v="2"/>
    <n v="4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6"/>
    <x v="318"/>
    <x v="1"/>
    <n v="159"/>
    <n v="0"/>
    <n v="0.41499999999999998"/>
    <n v="0"/>
    <n v="34"/>
    <n v="0"/>
    <n v="0"/>
    <n v="1.5955307262569832E-2"/>
    <n v="0.54248044692737429"/>
    <n v="0.85000000000000009"/>
    <n v="0.63821229050279327"/>
    <n v="11935.500000000002"/>
    <n v="7617.3827932960903"/>
    <e v="#N/A"/>
    <e v="#N/A"/>
    <e v="#N/A"/>
    <n v="0"/>
  </r>
  <r>
    <s v="教培"/>
    <s v="院校教育"/>
    <x v="20"/>
    <x v="3"/>
    <s v="C公私立学校"/>
    <x v="18"/>
    <x v="319"/>
    <x v="0"/>
    <n v="116"/>
    <n v="0"/>
    <n v="0.41499999999999998"/>
    <n v="0"/>
    <n v="14"/>
    <n v="0"/>
    <n v="0"/>
    <n v="1.5955307262569832E-2"/>
    <n v="0.22337430167597766"/>
    <n v="0.85000000000000009"/>
    <n v="0.26279329608938545"/>
    <n v="11935.500000000002"/>
    <n v="3136.5693854748606"/>
    <e v="#N/A"/>
    <e v="#N/A"/>
    <e v="#N/A"/>
    <n v="0"/>
  </r>
  <r>
    <s v="教培"/>
    <s v="院校教育"/>
    <x v="20"/>
    <x v="3"/>
    <s v="C公私立学校"/>
    <x v="18"/>
    <x v="320"/>
    <x v="0"/>
    <n v="72"/>
    <n v="0"/>
    <n v="0.41499999999999998"/>
    <n v="0"/>
    <n v="15"/>
    <n v="0"/>
    <n v="0"/>
    <n v="1.5955307262569832E-2"/>
    <n v="0.23932960893854749"/>
    <n v="0.85000000000000009"/>
    <n v="0.28156424581005585"/>
    <n v="11935.500000000002"/>
    <n v="3360.6100558659223"/>
    <e v="#N/A"/>
    <e v="#N/A"/>
    <e v="#N/A"/>
    <n v="0"/>
  </r>
  <r>
    <s v="教培"/>
    <s v="院校教育"/>
    <x v="20"/>
    <x v="3"/>
    <s v="C公私立学校"/>
    <x v="24"/>
    <x v="321"/>
    <x v="1"/>
    <n v="24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6"/>
    <x v="322"/>
    <x v="0"/>
    <n v="19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2"/>
    <x v="323"/>
    <x v="1"/>
    <n v="1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5"/>
    <x v="324"/>
    <x v="0"/>
    <n v="65"/>
    <n v="0"/>
    <n v="0.41499999999999998"/>
    <n v="0"/>
    <n v="15"/>
    <n v="0"/>
    <n v="0"/>
    <n v="1.5955307262569832E-2"/>
    <n v="0.23932960893854749"/>
    <n v="0.85000000000000009"/>
    <n v="0.28156424581005585"/>
    <n v="11935.500000000002"/>
    <n v="3360.6100558659223"/>
    <e v="#N/A"/>
    <e v="#N/A"/>
    <e v="#N/A"/>
    <n v="0"/>
  </r>
  <r>
    <s v="教培"/>
    <s v="院校教育"/>
    <x v="20"/>
    <x v="3"/>
    <s v="C公私立学校"/>
    <x v="22"/>
    <x v="325"/>
    <x v="1"/>
    <n v="9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7"/>
    <x v="326"/>
    <x v="0"/>
    <n v="31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3"/>
    <x v="327"/>
    <x v="1"/>
    <n v="35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7"/>
    <x v="329"/>
    <x v="1"/>
    <n v="39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15"/>
    <x v="330"/>
    <x v="1"/>
    <n v="15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0"/>
    <x v="331"/>
    <x v="0"/>
    <n v="17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21"/>
    <x v="332"/>
    <x v="1"/>
    <n v="54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24"/>
    <x v="333"/>
    <x v="1"/>
    <n v="12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3"/>
    <x v="334"/>
    <x v="1"/>
    <n v="3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2"/>
    <x v="335"/>
    <x v="1"/>
    <n v="27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29"/>
    <x v="336"/>
    <x v="1"/>
    <n v="151"/>
    <n v="0"/>
    <n v="0.41499999999999998"/>
    <n v="0"/>
    <n v="28"/>
    <n v="0"/>
    <n v="0"/>
    <n v="1.5955307262569832E-2"/>
    <n v="0.44674860335195532"/>
    <n v="0.85000000000000009"/>
    <n v="0.52558659217877091"/>
    <n v="11935.500000000002"/>
    <n v="6273.1387709497212"/>
    <e v="#N/A"/>
    <e v="#N/A"/>
    <e v="#N/A"/>
    <n v="1"/>
  </r>
  <r>
    <s v="教培"/>
    <s v="院校教育"/>
    <x v="20"/>
    <x v="3"/>
    <s v="C公私立学校"/>
    <x v="23"/>
    <x v="337"/>
    <x v="1"/>
    <n v="56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13"/>
    <x v="338"/>
    <x v="1"/>
    <n v="22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0"/>
    <x v="339"/>
    <x v="0"/>
    <n v="114"/>
    <n v="0"/>
    <n v="0.41499999999999998"/>
    <n v="0"/>
    <n v="20"/>
    <n v="0"/>
    <n v="0"/>
    <n v="1.5955307262569832E-2"/>
    <n v="0.31910614525139663"/>
    <n v="0.85000000000000009"/>
    <n v="0.37541899441340776"/>
    <n v="11935.500000000002"/>
    <n v="4480.8134078212288"/>
    <e v="#N/A"/>
    <e v="#N/A"/>
    <e v="#N/A"/>
    <n v="0"/>
  </r>
  <r>
    <s v="教培"/>
    <s v="院校教育"/>
    <x v="20"/>
    <x v="3"/>
    <s v="C公私立学校"/>
    <x v="7"/>
    <x v="340"/>
    <x v="0"/>
    <n v="10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3"/>
    <x v="341"/>
    <x v="0"/>
    <n v="18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3"/>
    <x v="342"/>
    <x v="1"/>
    <n v="10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25"/>
    <x v="343"/>
    <x v="1"/>
    <n v="26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25"/>
    <x v="344"/>
    <x v="1"/>
    <n v="1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4"/>
    <x v="345"/>
    <x v="1"/>
    <n v="4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4"/>
    <x v="346"/>
    <x v="1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5"/>
    <x v="347"/>
    <x v="1"/>
    <n v="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30"/>
    <x v="348"/>
    <x v="2"/>
    <n v="2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2"/>
    <x v="349"/>
    <x v="1"/>
    <n v="20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0"/>
    <x v="350"/>
    <x v="0"/>
    <n v="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6"/>
    <x v="351"/>
    <x v="0"/>
    <n v="18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4"/>
    <x v="352"/>
    <x v="1"/>
    <n v="14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3"/>
    <x v="353"/>
    <x v="1"/>
    <n v="48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3"/>
    <x v="354"/>
    <x v="0"/>
    <n v="40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1"/>
  </r>
  <r>
    <s v="教培"/>
    <s v="院校教育"/>
    <x v="20"/>
    <x v="3"/>
    <s v="C公私立学校"/>
    <x v="33"/>
    <x v="355"/>
    <x v="2"/>
    <n v="43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0"/>
    <x v="356"/>
    <x v="0"/>
    <n v="30"/>
    <n v="0"/>
    <n v="0.41499999999999998"/>
    <n v="0"/>
    <n v="3"/>
    <n v="0"/>
    <n v="0"/>
    <n v="1.5955307262569832E-2"/>
    <n v="4.7865921787709501E-2"/>
    <n v="0.85000000000000009"/>
    <n v="5.6312849162011173E-2"/>
    <n v="11935.500000000002"/>
    <n v="672.12201117318443"/>
    <e v="#N/A"/>
    <e v="#N/A"/>
    <e v="#N/A"/>
    <n v="0"/>
  </r>
  <r>
    <s v="教培"/>
    <s v="院校教育"/>
    <x v="20"/>
    <x v="3"/>
    <s v="C公私立学校"/>
    <x v="16"/>
    <x v="357"/>
    <x v="1"/>
    <n v="79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19"/>
    <x v="358"/>
    <x v="1"/>
    <n v="2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16"/>
    <x v="359"/>
    <x v="1"/>
    <n v="25"/>
    <n v="1"/>
    <n v="0.41499999999999998"/>
    <n v="0.04"/>
    <n v="7"/>
    <n v="1"/>
    <n v="0.14000000000000001"/>
    <n v="1.5955307262569832E-2"/>
    <n v="1"/>
    <n v="0.85000000000000009"/>
    <n v="0.68823529411764695"/>
    <n v="11935.500000000002"/>
    <n v="8214.4323529411758"/>
    <e v="#N/A"/>
    <e v="#N/A"/>
    <e v="#N/A"/>
    <n v="0"/>
  </r>
  <r>
    <s v="教培"/>
    <s v="院校教育"/>
    <x v="20"/>
    <x v="3"/>
    <s v="C公私立学校"/>
    <x v="19"/>
    <x v="360"/>
    <x v="1"/>
    <n v="2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8"/>
    <x v="361"/>
    <x v="0"/>
    <n v="17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6"/>
    <x v="362"/>
    <x v="0"/>
    <n v="67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31"/>
    <x v="363"/>
    <x v="1"/>
    <n v="3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10"/>
    <x v="364"/>
    <x v="0"/>
    <n v="17"/>
    <n v="0"/>
    <n v="0.41499999999999998"/>
    <n v="0"/>
    <n v="1"/>
    <n v="0"/>
    <n v="0"/>
    <n v="1.5955307262569832E-2"/>
    <n v="1.5955307262569832E-2"/>
    <n v="0.85000000000000009"/>
    <n v="1.877094972067039E-2"/>
    <n v="11935.500000000002"/>
    <n v="224.04067039106147"/>
    <e v="#N/A"/>
    <e v="#N/A"/>
    <e v="#N/A"/>
    <n v="0"/>
  </r>
  <r>
    <s v="教培"/>
    <s v="院校教育"/>
    <x v="20"/>
    <x v="3"/>
    <s v="C公私立学校"/>
    <x v="6"/>
    <x v="365"/>
    <x v="0"/>
    <n v="34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0"/>
    <x v="3"/>
    <s v="C公私立学校"/>
    <x v="19"/>
    <x v="366"/>
    <x v="1"/>
    <n v="21"/>
    <n v="0"/>
    <n v="0.41499999999999998"/>
    <n v="0"/>
    <n v="0"/>
    <n v="0"/>
    <n v="0"/>
    <n v="1.5955307262569832E-2"/>
    <n v="0"/>
    <n v="0.85000000000000009"/>
    <n v="0"/>
    <n v="11935.500000000002"/>
    <n v="0"/>
    <e v="#N/A"/>
    <e v="#N/A"/>
    <e v="#N/A"/>
    <n v="0"/>
  </r>
  <r>
    <s v="教培"/>
    <s v="院校教育"/>
    <x v="20"/>
    <x v="3"/>
    <s v="C公私立学校"/>
    <x v="27"/>
    <x v="367"/>
    <x v="1"/>
    <n v="37"/>
    <n v="0"/>
    <n v="0.41499999999999998"/>
    <n v="0"/>
    <n v="5"/>
    <n v="0"/>
    <n v="0"/>
    <n v="1.5955307262569832E-2"/>
    <n v="7.9776536312849158E-2"/>
    <n v="0.85000000000000009"/>
    <n v="9.385474860335194E-2"/>
    <n v="11935.500000000002"/>
    <n v="1120.2033519553072"/>
    <e v="#N/A"/>
    <e v="#N/A"/>
    <e v="#N/A"/>
    <n v="0"/>
  </r>
  <r>
    <s v="教培"/>
    <s v="院校教育"/>
    <x v="20"/>
    <x v="3"/>
    <s v="C公私立学校"/>
    <x v="27"/>
    <x v="368"/>
    <x v="1"/>
    <n v="53"/>
    <n v="0"/>
    <n v="0.41499999999999998"/>
    <n v="0"/>
    <n v="6"/>
    <n v="0"/>
    <n v="0"/>
    <n v="1.5955307262569832E-2"/>
    <n v="9.5731843575419001E-2"/>
    <n v="0.85000000000000009"/>
    <n v="0.11262569832402235"/>
    <n v="11935.500000000002"/>
    <n v="1344.2440223463689"/>
    <e v="#N/A"/>
    <e v="#N/A"/>
    <e v="#N/A"/>
    <n v="0"/>
  </r>
  <r>
    <s v="教培"/>
    <s v="院校教育"/>
    <x v="20"/>
    <x v="3"/>
    <s v="C公私立学校"/>
    <x v="27"/>
    <x v="369"/>
    <x v="1"/>
    <n v="34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19"/>
    <x v="370"/>
    <x v="1"/>
    <n v="59"/>
    <n v="0"/>
    <n v="0.41499999999999998"/>
    <n v="0"/>
    <n v="2"/>
    <n v="0"/>
    <n v="0"/>
    <n v="1.5955307262569832E-2"/>
    <n v="3.1910614525139665E-2"/>
    <n v="0.85000000000000009"/>
    <n v="3.754189944134078E-2"/>
    <n v="11935.500000000002"/>
    <n v="448.08134078212294"/>
    <e v="#N/A"/>
    <e v="#N/A"/>
    <e v="#N/A"/>
    <n v="0"/>
  </r>
  <r>
    <s v="教培"/>
    <s v="院校教育"/>
    <x v="20"/>
    <x v="3"/>
    <s v="C公私立学校"/>
    <x v="9"/>
    <x v="371"/>
    <x v="0"/>
    <n v="28"/>
    <n v="0"/>
    <n v="0.41499999999999998"/>
    <n v="0"/>
    <n v="4"/>
    <n v="0"/>
    <n v="0"/>
    <n v="1.5955307262569832E-2"/>
    <n v="6.3821229050279329E-2"/>
    <n v="0.85000000000000009"/>
    <n v="7.508379888268156E-2"/>
    <n v="11935.500000000002"/>
    <n v="896.16268156424587"/>
    <e v="#N/A"/>
    <e v="#N/A"/>
    <e v="#N/A"/>
    <n v="0"/>
  </r>
  <r>
    <s v="教培"/>
    <s v="院校教育"/>
    <x v="21"/>
    <x v="0"/>
    <s v="1S幼儿教育"/>
    <x v="0"/>
    <x v="0"/>
    <x v="0"/>
    <n v="2328"/>
    <n v="2"/>
    <n v="0.20100000000000001"/>
    <n v="0"/>
    <n v="1609"/>
    <n v="2"/>
    <n v="0"/>
    <n v="1.4999999999999999E-2"/>
    <n v="24.134999999999998"/>
    <n v="0.85000000000000009"/>
    <n v="27.921176470588229"/>
    <n v="8723.5"/>
    <n v="243570.38294117642"/>
    <n v="3.997577225923683E-3"/>
    <n v="9.3063597819503343"/>
    <n v="7.7083597819503344"/>
    <n v="39"/>
  </r>
  <r>
    <s v="教培"/>
    <s v="院校教育"/>
    <x v="21"/>
    <x v="0"/>
    <s v="1S幼儿教育"/>
    <x v="1"/>
    <x v="1"/>
    <x v="1"/>
    <n v="2625"/>
    <n v="16"/>
    <n v="0.20100000000000001"/>
    <n v="0.01"/>
    <n v="1811"/>
    <n v="16"/>
    <n v="0.01"/>
    <n v="1.4999999999999999E-2"/>
    <n v="27.164999999999999"/>
    <n v="0.85000000000000009"/>
    <n v="28.175294117647052"/>
    <n v="8723.5"/>
    <n v="245787.17823529406"/>
    <n v="3.997577225923683E-3"/>
    <n v="10.493640218049668"/>
    <n v="3.2160000000000002"/>
    <n v="107"/>
  </r>
  <r>
    <s v="教培"/>
    <s v="院校教育"/>
    <x v="21"/>
    <x v="1"/>
    <s v="A幼儿教育"/>
    <x v="2"/>
    <x v="2"/>
    <x v="1"/>
    <n v="1027"/>
    <n v="1"/>
    <n v="0.20100000000000001"/>
    <n v="0"/>
    <n v="630"/>
    <n v="1"/>
    <n v="0"/>
    <n v="0.01"/>
    <n v="6.3"/>
    <n v="0.85000000000000009"/>
    <n v="7.1752941176470584"/>
    <n v="5985.9999999999991"/>
    <n v="42951.310588235283"/>
    <n v="2.8265915119363399E-3"/>
    <n v="2.9029094827586213"/>
    <n v="2.1039094827586213"/>
    <n v="19"/>
  </r>
  <r>
    <s v="教培"/>
    <s v="院校教育"/>
    <x v="21"/>
    <x v="1"/>
    <s v="A幼儿教育"/>
    <x v="3"/>
    <x v="3"/>
    <x v="0"/>
    <n v="2809"/>
    <n v="1"/>
    <n v="0.20100000000000001"/>
    <n v="0"/>
    <n v="1760"/>
    <n v="1"/>
    <n v="0"/>
    <n v="0.01"/>
    <n v="17.600000000000001"/>
    <n v="0.85000000000000009"/>
    <n v="20.469411764705882"/>
    <n v="5985.9999999999991"/>
    <n v="122529.89882352939"/>
    <n v="2.8265915119363399E-3"/>
    <n v="7.9398955570291792"/>
    <n v="7.1408955570291788"/>
    <n v="42"/>
  </r>
  <r>
    <s v="教培"/>
    <s v="院校教育"/>
    <x v="21"/>
    <x v="1"/>
    <s v="A幼儿教育"/>
    <x v="4"/>
    <x v="4"/>
    <x v="1"/>
    <n v="2781"/>
    <n v="2"/>
    <n v="0.20100000000000001"/>
    <n v="0"/>
    <n v="1384"/>
    <n v="2"/>
    <n v="0"/>
    <n v="0.01"/>
    <n v="13.84"/>
    <n v="0.85000000000000009"/>
    <n v="15.80941176470588"/>
    <n v="5985.9999999999991"/>
    <n v="94635.138823529385"/>
    <n v="2.8265915119363399E-3"/>
    <n v="7.8607509946949614"/>
    <n v="6.2627509946949615"/>
    <n v="72"/>
  </r>
  <r>
    <s v="教培"/>
    <s v="院校教育"/>
    <x v="21"/>
    <x v="1"/>
    <s v="A幼儿教育"/>
    <x v="5"/>
    <x v="5"/>
    <x v="0"/>
    <n v="1641"/>
    <n v="3"/>
    <n v="0.20100000000000001"/>
    <n v="0"/>
    <n v="1032"/>
    <n v="3"/>
    <n v="0"/>
    <n v="0.01"/>
    <n v="10.32"/>
    <n v="0.85000000000000009"/>
    <n v="11.431764705882353"/>
    <n v="5985.9999999999991"/>
    <n v="68430.543529411749"/>
    <n v="2.8265915119363399E-3"/>
    <n v="4.6384366710875335"/>
    <n v="2.2414366710875333"/>
    <n v="30"/>
  </r>
  <r>
    <s v="教培"/>
    <s v="院校教育"/>
    <x v="21"/>
    <x v="1"/>
    <s v="A幼儿教育"/>
    <x v="6"/>
    <x v="6"/>
    <x v="0"/>
    <n v="1893"/>
    <n v="17"/>
    <n v="0.20100000000000001"/>
    <n v="0.01"/>
    <n v="1092"/>
    <n v="16"/>
    <n v="0.01"/>
    <n v="0.01"/>
    <n v="16"/>
    <n v="0.85000000000000009"/>
    <n v="15.039999999999997"/>
    <n v="5985.9999999999991"/>
    <n v="90029.439999999973"/>
    <n v="2.8265915119363399E-3"/>
    <n v="5.3507377320954914"/>
    <n v="3.4170000000000003"/>
    <n v="47"/>
  </r>
  <r>
    <s v="教培"/>
    <s v="院校教育"/>
    <x v="21"/>
    <x v="1"/>
    <s v="A幼儿教育"/>
    <x v="3"/>
    <x v="7"/>
    <x v="0"/>
    <n v="1913"/>
    <n v="7"/>
    <n v="0.20100000000000001"/>
    <n v="0"/>
    <n v="1435"/>
    <n v="7"/>
    <n v="0"/>
    <n v="0.01"/>
    <n v="14.35"/>
    <n v="0.85000000000000009"/>
    <n v="15.22705882352941"/>
    <n v="5985.9999999999991"/>
    <n v="91149.174117647039"/>
    <n v="2.8265915119363399E-3"/>
    <n v="5.4072695623342186"/>
    <n v="1.407"/>
    <n v="35"/>
  </r>
  <r>
    <s v="教培"/>
    <s v="院校教育"/>
    <x v="21"/>
    <x v="2"/>
    <s v="B幼儿教育"/>
    <x v="3"/>
    <x v="8"/>
    <x v="0"/>
    <n v="1317"/>
    <n v="0"/>
    <n v="0.20100000000000001"/>
    <n v="0"/>
    <n v="903"/>
    <n v="0"/>
    <n v="0"/>
    <n v="5.0000000000000001E-3"/>
    <n v="4.5149999999999997"/>
    <n v="0.85000000000000009"/>
    <n v="5.3117647058823518"/>
    <n v="6278"/>
    <n v="33347.258823529402"/>
    <n v="1.0238590177158637E-3"/>
    <n v="1.3484223263317925"/>
    <n v="1.3484223263317925"/>
    <n v="11"/>
  </r>
  <r>
    <s v="教培"/>
    <s v="院校教育"/>
    <x v="21"/>
    <x v="2"/>
    <s v="B幼儿教育"/>
    <x v="3"/>
    <x v="9"/>
    <x v="0"/>
    <n v="1601"/>
    <n v="2"/>
    <n v="0.20100000000000001"/>
    <n v="0"/>
    <n v="979"/>
    <n v="2"/>
    <n v="0"/>
    <n v="5.0000000000000001E-3"/>
    <n v="4.8950000000000005"/>
    <n v="0.85000000000000009"/>
    <n v="5.2858823529411767"/>
    <n v="6278"/>
    <n v="33184.769411764704"/>
    <n v="1.0238590177158637E-3"/>
    <n v="1.6391982873630979"/>
    <n v="0.40200000000000002"/>
    <n v="23"/>
  </r>
  <r>
    <s v="教培"/>
    <s v="院校教育"/>
    <x v="21"/>
    <x v="2"/>
    <s v="B幼儿教育"/>
    <x v="7"/>
    <x v="10"/>
    <x v="0"/>
    <n v="2132"/>
    <n v="0"/>
    <n v="0.20100000000000001"/>
    <n v="0"/>
    <n v="487"/>
    <n v="0"/>
    <n v="0"/>
    <n v="5.0000000000000001E-3"/>
    <n v="2.4350000000000001"/>
    <n v="0.85000000000000009"/>
    <n v="2.8647058823529408"/>
    <n v="6278"/>
    <n v="17984.623529411761"/>
    <n v="1.0238590177158637E-3"/>
    <n v="2.1828674257702216"/>
    <n v="2.1828674257702216"/>
    <n v="1"/>
  </r>
  <r>
    <s v="教培"/>
    <s v="院校教育"/>
    <x v="21"/>
    <x v="2"/>
    <s v="B幼儿教育"/>
    <x v="8"/>
    <x v="11"/>
    <x v="0"/>
    <n v="1137"/>
    <n v="1"/>
    <n v="0.20100000000000001"/>
    <n v="0"/>
    <n v="467"/>
    <n v="1"/>
    <n v="0"/>
    <n v="5.0000000000000001E-3"/>
    <n v="2.335"/>
    <n v="0.85000000000000009"/>
    <n v="2.5105882352941173"/>
    <n v="6278"/>
    <n v="15761.472941176469"/>
    <n v="1.0238590177158637E-3"/>
    <n v="1.1641277031429371"/>
    <n v="0.36512770314293713"/>
    <n v="0"/>
  </r>
  <r>
    <s v="教培"/>
    <s v="院校教育"/>
    <x v="21"/>
    <x v="2"/>
    <s v="B幼儿教育"/>
    <x v="9"/>
    <x v="12"/>
    <x v="0"/>
    <n v="903"/>
    <n v="4"/>
    <n v="0.20100000000000001"/>
    <n v="0"/>
    <n v="387"/>
    <n v="3"/>
    <n v="0.01"/>
    <n v="5.0000000000000001E-3"/>
    <n v="3"/>
    <n v="0.85000000000000009"/>
    <n v="2.8199999999999994"/>
    <n v="6278"/>
    <n v="17703.959999999995"/>
    <n v="1.0238590177158637E-3"/>
    <n v="0.92454469299742492"/>
    <n v="0.80400000000000005"/>
    <n v="4"/>
  </r>
  <r>
    <s v="教培"/>
    <s v="院校教育"/>
    <x v="21"/>
    <x v="2"/>
    <s v="B幼儿教育"/>
    <x v="10"/>
    <x v="13"/>
    <x v="0"/>
    <n v="1598"/>
    <n v="1"/>
    <n v="0.20100000000000001"/>
    <n v="0"/>
    <n v="816"/>
    <n v="1"/>
    <n v="0"/>
    <n v="5.0000000000000001E-3"/>
    <n v="4.08"/>
    <n v="0.85000000000000009"/>
    <n v="4.5635294117647058"/>
    <n v="6278"/>
    <n v="28649.837647058823"/>
    <n v="1.0238590177158637E-3"/>
    <n v="1.6361267103099502"/>
    <n v="0.83712671030995023"/>
    <n v="13"/>
  </r>
  <r>
    <s v="教培"/>
    <s v="院校教育"/>
    <x v="21"/>
    <x v="2"/>
    <s v="B幼儿教育"/>
    <x v="11"/>
    <x v="14"/>
    <x v="1"/>
    <n v="1662"/>
    <n v="6"/>
    <n v="0.20100000000000001"/>
    <n v="0"/>
    <n v="834"/>
    <n v="5"/>
    <n v="0.01"/>
    <n v="5.0000000000000001E-3"/>
    <n v="5"/>
    <n v="0.85000000000000009"/>
    <n v="4.6999999999999993"/>
    <n v="6278"/>
    <n v="29506.599999999995"/>
    <n v="1.0238590177158637E-3"/>
    <n v="1.7016536874437656"/>
    <n v="1.206"/>
    <n v="16"/>
  </r>
  <r>
    <s v="教培"/>
    <s v="院校教育"/>
    <x v="21"/>
    <x v="2"/>
    <s v="B幼儿教育"/>
    <x v="5"/>
    <x v="15"/>
    <x v="0"/>
    <n v="1219"/>
    <n v="0"/>
    <n v="0.20100000000000001"/>
    <n v="0"/>
    <n v="604"/>
    <n v="0"/>
    <n v="0"/>
    <n v="5.0000000000000001E-3"/>
    <n v="3.02"/>
    <n v="0.85000000000000009"/>
    <n v="3.552941176470588"/>
    <n v="6278"/>
    <n v="22305.364705882352"/>
    <n v="1.0238590177158637E-3"/>
    <n v="1.2480841425956379"/>
    <n v="1.2480841425956379"/>
    <n v="15"/>
  </r>
  <r>
    <s v="教培"/>
    <s v="院校教育"/>
    <x v="21"/>
    <x v="2"/>
    <s v="B幼儿教育"/>
    <x v="2"/>
    <x v="16"/>
    <x v="1"/>
    <n v="594"/>
    <n v="0"/>
    <n v="0.20100000000000001"/>
    <n v="0"/>
    <n v="286"/>
    <n v="0"/>
    <n v="0"/>
    <n v="5.0000000000000001E-3"/>
    <n v="1.43"/>
    <n v="0.85000000000000009"/>
    <n v="1.6823529411764704"/>
    <n v="6278"/>
    <n v="10561.811764705881"/>
    <n v="1.0238590177158637E-3"/>
    <n v="0.60817225652322304"/>
    <n v="0.60817225652322304"/>
    <n v="3"/>
  </r>
  <r>
    <s v="教培"/>
    <s v="院校教育"/>
    <x v="21"/>
    <x v="2"/>
    <s v="B幼儿教育"/>
    <x v="12"/>
    <x v="17"/>
    <x v="0"/>
    <n v="1348"/>
    <n v="2"/>
    <n v="0.20100000000000001"/>
    <n v="0"/>
    <n v="620"/>
    <n v="2"/>
    <n v="0"/>
    <n v="5.0000000000000001E-3"/>
    <n v="3.1"/>
    <n v="0.85000000000000009"/>
    <n v="3.1741176470588233"/>
    <n v="6278"/>
    <n v="19927.110588235293"/>
    <n v="1.0238590177158637E-3"/>
    <n v="1.3801619558809843"/>
    <n v="0.40200000000000002"/>
    <n v="15"/>
  </r>
  <r>
    <s v="教培"/>
    <s v="院校教育"/>
    <x v="21"/>
    <x v="2"/>
    <s v="B幼儿教育"/>
    <x v="13"/>
    <x v="18"/>
    <x v="1"/>
    <n v="1463"/>
    <n v="4"/>
    <n v="0.20100000000000001"/>
    <n v="0"/>
    <n v="894"/>
    <n v="4"/>
    <n v="0"/>
    <n v="5.0000000000000001E-3"/>
    <n v="4.47"/>
    <n v="0.85000000000000009"/>
    <n v="4.3129411764705869"/>
    <n v="6278"/>
    <n v="27076.644705882343"/>
    <n v="1.0238590177158637E-3"/>
    <n v="1.4979057429183087"/>
    <n v="0.80400000000000005"/>
    <n v="3"/>
  </r>
  <r>
    <s v="教培"/>
    <s v="院校教育"/>
    <x v="21"/>
    <x v="2"/>
    <s v="B幼儿教育"/>
    <x v="14"/>
    <x v="19"/>
    <x v="1"/>
    <n v="1470"/>
    <n v="4"/>
    <n v="0.20100000000000001"/>
    <n v="0"/>
    <n v="600"/>
    <n v="4"/>
    <n v="0.01"/>
    <n v="5.0000000000000001E-3"/>
    <n v="4"/>
    <n v="0.85000000000000009"/>
    <n v="3.7599999999999993"/>
    <n v="6278"/>
    <n v="23605.279999999995"/>
    <n v="1.0238590177158637E-3"/>
    <n v="1.5050727560423196"/>
    <n v="0.80400000000000005"/>
    <n v="9"/>
  </r>
  <r>
    <s v="教培"/>
    <s v="院校教育"/>
    <x v="21"/>
    <x v="2"/>
    <s v="B幼儿教育"/>
    <x v="5"/>
    <x v="20"/>
    <x v="0"/>
    <n v="1454"/>
    <n v="0"/>
    <n v="0.20100000000000001"/>
    <n v="0"/>
    <n v="435"/>
    <n v="0"/>
    <n v="0"/>
    <n v="5.0000000000000001E-3"/>
    <n v="2.1750000000000003"/>
    <n v="0.85000000000000009"/>
    <n v="2.5588235294117649"/>
    <n v="6278"/>
    <n v="16064.294117647059"/>
    <n v="1.0238590177158637E-3"/>
    <n v="1.4886910117588659"/>
    <n v="1.4886910117588659"/>
    <n v="3"/>
  </r>
  <r>
    <s v="教培"/>
    <s v="院校教育"/>
    <x v="21"/>
    <x v="2"/>
    <s v="B幼儿教育"/>
    <x v="9"/>
    <x v="21"/>
    <x v="0"/>
    <n v="1179"/>
    <n v="0"/>
    <n v="0.20100000000000001"/>
    <n v="0"/>
    <n v="410"/>
    <n v="0"/>
    <n v="0"/>
    <n v="5.0000000000000001E-3"/>
    <n v="2.0499999999999998"/>
    <n v="0.85000000000000009"/>
    <n v="2.4117647058823524"/>
    <n v="6278"/>
    <n v="15141.058823529409"/>
    <n v="1.0238590177158637E-3"/>
    <n v="1.2071297818870033"/>
    <n v="1.2071297818870033"/>
    <n v="11"/>
  </r>
  <r>
    <s v="教培"/>
    <s v="院校教育"/>
    <x v="21"/>
    <x v="2"/>
    <s v="B幼儿教育"/>
    <x v="2"/>
    <x v="22"/>
    <x v="1"/>
    <n v="1162"/>
    <n v="0"/>
    <n v="0.20100000000000001"/>
    <n v="0"/>
    <n v="772"/>
    <n v="0"/>
    <n v="0"/>
    <n v="5.0000000000000001E-3"/>
    <n v="3.86"/>
    <n v="0.85000000000000009"/>
    <n v="4.5411764705882343"/>
    <n v="6278"/>
    <n v="28509.505882352936"/>
    <n v="1.0238590177158637E-3"/>
    <n v="1.1897241785858337"/>
    <n v="1.1897241785858337"/>
    <n v="12"/>
  </r>
  <r>
    <s v="教培"/>
    <s v="院校教育"/>
    <x v="21"/>
    <x v="2"/>
    <s v="B幼儿教育"/>
    <x v="15"/>
    <x v="23"/>
    <x v="1"/>
    <n v="1700"/>
    <n v="2"/>
    <n v="0.20100000000000001"/>
    <n v="0"/>
    <n v="882"/>
    <n v="2"/>
    <n v="0"/>
    <n v="5.0000000000000001E-3"/>
    <n v="4.41"/>
    <n v="0.85000000000000009"/>
    <n v="4.7152941176470584"/>
    <n v="6278"/>
    <n v="29602.616470588233"/>
    <n v="1.0238590177158637E-3"/>
    <n v="1.7405603301169683"/>
    <n v="0.40200000000000002"/>
    <n v="6"/>
  </r>
  <r>
    <s v="教培"/>
    <s v="院校教育"/>
    <x v="21"/>
    <x v="2"/>
    <s v="B幼儿教育"/>
    <x v="16"/>
    <x v="24"/>
    <x v="1"/>
    <n v="2044"/>
    <n v="1"/>
    <n v="0.20100000000000001"/>
    <n v="0"/>
    <n v="1015"/>
    <n v="1"/>
    <n v="0"/>
    <n v="5.0000000000000001E-3"/>
    <n v="5.0750000000000002"/>
    <n v="0.85000000000000009"/>
    <n v="5.7341176470588238"/>
    <n v="6278"/>
    <n v="35998.790588235293"/>
    <n v="1.0238590177158637E-3"/>
    <n v="2.0927678322112255"/>
    <n v="1.2937678322112256"/>
    <n v="2"/>
  </r>
  <r>
    <s v="教培"/>
    <s v="院校教育"/>
    <x v="21"/>
    <x v="2"/>
    <s v="B幼儿教育"/>
    <x v="17"/>
    <x v="25"/>
    <x v="1"/>
    <n v="4238"/>
    <n v="2"/>
    <n v="0.20100000000000001"/>
    <n v="0"/>
    <n v="1284"/>
    <n v="2"/>
    <n v="0"/>
    <n v="5.0000000000000001E-3"/>
    <n v="6.42"/>
    <n v="0.85000000000000009"/>
    <n v="7.0799999999999992"/>
    <n v="6278"/>
    <n v="44448.24"/>
    <n v="1.0238590177158637E-3"/>
    <n v="4.3391145170798309"/>
    <n v="2.741114517079831"/>
    <n v="24"/>
  </r>
  <r>
    <s v="教培"/>
    <s v="院校教育"/>
    <x v="21"/>
    <x v="2"/>
    <s v="B幼儿教育"/>
    <x v="18"/>
    <x v="26"/>
    <x v="0"/>
    <n v="1874"/>
    <n v="1"/>
    <n v="0.20100000000000001"/>
    <n v="0"/>
    <n v="802"/>
    <n v="1"/>
    <n v="0"/>
    <n v="5.0000000000000001E-3"/>
    <n v="4.01"/>
    <n v="0.85000000000000009"/>
    <n v="4.4811764705882347"/>
    <n v="6278"/>
    <n v="28132.825882352936"/>
    <n v="1.0238590177158637E-3"/>
    <n v="1.9187117991995286"/>
    <n v="1.1197117991995287"/>
    <n v="17"/>
  </r>
  <r>
    <s v="教培"/>
    <s v="院校教育"/>
    <x v="21"/>
    <x v="2"/>
    <s v="B幼儿教育"/>
    <x v="14"/>
    <x v="27"/>
    <x v="1"/>
    <n v="2136"/>
    <n v="0"/>
    <n v="0.20100000000000001"/>
    <n v="0"/>
    <n v="853"/>
    <n v="0"/>
    <n v="0"/>
    <n v="5.0000000000000001E-3"/>
    <n v="4.2649999999999997"/>
    <n v="0.85000000000000009"/>
    <n v="5.0176470588235285"/>
    <n v="6278"/>
    <n v="31500.788235294112"/>
    <n v="1.0238590177158637E-3"/>
    <n v="2.186962861841085"/>
    <n v="2.186962861841085"/>
    <n v="4"/>
  </r>
  <r>
    <s v="教培"/>
    <s v="院校教育"/>
    <x v="21"/>
    <x v="3"/>
    <s v="C幼儿教育"/>
    <x v="19"/>
    <x v="28"/>
    <x v="1"/>
    <n v="87"/>
    <n v="0"/>
    <n v="0.20100000000000001"/>
    <n v="0"/>
    <n v="0"/>
    <n v="0"/>
    <n v="0"/>
    <n v="0"/>
    <n v="0"/>
    <n v="0.85000000000000009"/>
    <n v="0"/>
    <n v="6095.5"/>
    <n v="0"/>
    <n v="1.1066259227122396E-4"/>
    <n v="9.6276455275964845E-3"/>
    <n v="9.6276455275964845E-3"/>
    <n v="0"/>
  </r>
  <r>
    <s v="教培"/>
    <s v="院校教育"/>
    <x v="21"/>
    <x v="3"/>
    <s v="C幼儿教育"/>
    <x v="20"/>
    <x v="29"/>
    <x v="0"/>
    <n v="120"/>
    <n v="0"/>
    <n v="0.20100000000000001"/>
    <n v="0"/>
    <n v="2"/>
    <n v="0"/>
    <n v="0"/>
    <n v="0"/>
    <n v="0"/>
    <n v="0.85000000000000009"/>
    <n v="0"/>
    <n v="6095.5"/>
    <n v="0"/>
    <n v="1.1066259227122396E-4"/>
    <n v="1.3279511072546876E-2"/>
    <n v="1.3279511072546876E-2"/>
    <n v="0"/>
  </r>
  <r>
    <s v="教培"/>
    <s v="院校教育"/>
    <x v="21"/>
    <x v="3"/>
    <s v="C幼儿教育"/>
    <x v="20"/>
    <x v="30"/>
    <x v="0"/>
    <n v="230"/>
    <n v="1"/>
    <n v="0.20100000000000001"/>
    <n v="0"/>
    <n v="43"/>
    <n v="1"/>
    <n v="0.02"/>
    <n v="0"/>
    <n v="1"/>
    <n v="0.85000000000000009"/>
    <n v="0.93999999999999984"/>
    <n v="6095.5"/>
    <n v="5729.7699999999986"/>
    <n v="1.1066259227122396E-4"/>
    <n v="2.5452396222381511E-2"/>
    <n v="0.20100000000000001"/>
    <n v="0"/>
  </r>
  <r>
    <s v="教培"/>
    <s v="院校教育"/>
    <x v="21"/>
    <x v="3"/>
    <s v="C幼儿教育"/>
    <x v="9"/>
    <x v="31"/>
    <x v="0"/>
    <n v="305"/>
    <n v="0"/>
    <n v="0.20100000000000001"/>
    <n v="0"/>
    <n v="10"/>
    <n v="0"/>
    <n v="0"/>
    <n v="0"/>
    <n v="0"/>
    <n v="0.85000000000000009"/>
    <n v="0"/>
    <n v="6095.5"/>
    <n v="0"/>
    <n v="1.1066259227122396E-4"/>
    <n v="3.3752090642723311E-2"/>
    <n v="3.3752090642723311E-2"/>
    <n v="0"/>
  </r>
  <r>
    <s v="教培"/>
    <s v="院校教育"/>
    <x v="21"/>
    <x v="3"/>
    <s v="C幼儿教育"/>
    <x v="16"/>
    <x v="33"/>
    <x v="1"/>
    <n v="266"/>
    <n v="0"/>
    <n v="0.20100000000000001"/>
    <n v="0"/>
    <n v="22"/>
    <n v="0"/>
    <n v="0"/>
    <n v="0"/>
    <n v="0"/>
    <n v="0.85000000000000009"/>
    <n v="0"/>
    <n v="6095.5"/>
    <n v="0"/>
    <n v="1.1066259227122396E-4"/>
    <n v="2.9436249544145573E-2"/>
    <n v="2.9436249544145573E-2"/>
    <n v="0"/>
  </r>
  <r>
    <s v="教培"/>
    <s v="院校教育"/>
    <x v="21"/>
    <x v="3"/>
    <s v="C幼儿教育"/>
    <x v="8"/>
    <x v="34"/>
    <x v="0"/>
    <n v="1134"/>
    <n v="0"/>
    <n v="0.20100000000000001"/>
    <n v="0"/>
    <n v="138"/>
    <n v="0"/>
    <n v="0"/>
    <n v="0"/>
    <n v="0"/>
    <n v="0.85000000000000009"/>
    <n v="0"/>
    <n v="6095.5"/>
    <n v="0"/>
    <n v="1.1066259227122396E-4"/>
    <n v="0.12549137963556797"/>
    <n v="0.12549137963556797"/>
    <n v="1"/>
  </r>
  <r>
    <s v="教培"/>
    <s v="院校教育"/>
    <x v="21"/>
    <x v="3"/>
    <s v="C幼儿教育"/>
    <x v="20"/>
    <x v="35"/>
    <x v="0"/>
    <n v="110"/>
    <n v="0"/>
    <n v="0.20100000000000001"/>
    <n v="0"/>
    <n v="7"/>
    <n v="0"/>
    <n v="0"/>
    <n v="0"/>
    <n v="0"/>
    <n v="0.85000000000000009"/>
    <n v="0"/>
    <n v="6095.5"/>
    <n v="0"/>
    <n v="1.1066259227122396E-4"/>
    <n v="1.2172885149834636E-2"/>
    <n v="1.2172885149834636E-2"/>
    <n v="0"/>
  </r>
  <r>
    <s v="教培"/>
    <s v="院校教育"/>
    <x v="21"/>
    <x v="3"/>
    <s v="C幼儿教育"/>
    <x v="14"/>
    <x v="36"/>
    <x v="1"/>
    <n v="394"/>
    <n v="0"/>
    <n v="0.20100000000000001"/>
    <n v="0"/>
    <n v="98"/>
    <n v="0"/>
    <n v="0"/>
    <n v="0"/>
    <n v="0"/>
    <n v="0.85000000000000009"/>
    <n v="0"/>
    <n v="6095.5"/>
    <n v="0"/>
    <n v="1.1066259227122396E-4"/>
    <n v="4.360106135486224E-2"/>
    <n v="4.360106135486224E-2"/>
    <n v="1"/>
  </r>
  <r>
    <s v="教培"/>
    <s v="院校教育"/>
    <x v="21"/>
    <x v="3"/>
    <s v="C幼儿教育"/>
    <x v="21"/>
    <x v="37"/>
    <x v="1"/>
    <n v="74"/>
    <n v="0"/>
    <n v="0.20100000000000001"/>
    <n v="0"/>
    <n v="8"/>
    <n v="0"/>
    <n v="0"/>
    <n v="0"/>
    <n v="0"/>
    <n v="0.85000000000000009"/>
    <n v="0"/>
    <n v="6095.5"/>
    <n v="0"/>
    <n v="1.1066259227122396E-4"/>
    <n v="8.1890318280705733E-3"/>
    <n v="8.1890318280705733E-3"/>
    <n v="0"/>
  </r>
  <r>
    <s v="教培"/>
    <s v="院校教育"/>
    <x v="21"/>
    <x v="3"/>
    <s v="C幼儿教育"/>
    <x v="3"/>
    <x v="38"/>
    <x v="0"/>
    <n v="978"/>
    <n v="0"/>
    <n v="0.20100000000000001"/>
    <n v="0"/>
    <n v="463"/>
    <n v="0"/>
    <n v="0"/>
    <n v="0"/>
    <n v="0"/>
    <n v="0.85000000000000009"/>
    <n v="0"/>
    <n v="6095.5"/>
    <n v="0"/>
    <n v="1.1066259227122396E-4"/>
    <n v="0.10822801524125704"/>
    <n v="0.10822801524125704"/>
    <n v="7"/>
  </r>
  <r>
    <s v="教培"/>
    <s v="院校教育"/>
    <x v="21"/>
    <x v="3"/>
    <s v="C幼儿教育"/>
    <x v="22"/>
    <x v="39"/>
    <x v="1"/>
    <n v="192"/>
    <n v="0"/>
    <n v="0.20100000000000001"/>
    <n v="0"/>
    <n v="0"/>
    <n v="0"/>
    <n v="0"/>
    <n v="0"/>
    <n v="0"/>
    <n v="0.85000000000000009"/>
    <n v="0"/>
    <n v="6095.5"/>
    <n v="0"/>
    <n v="1.1066259227122396E-4"/>
    <n v="2.1247217716075E-2"/>
    <n v="2.1247217716075E-2"/>
    <n v="0"/>
  </r>
  <r>
    <s v="教培"/>
    <s v="院校教育"/>
    <x v="21"/>
    <x v="3"/>
    <s v="C幼儿教育"/>
    <x v="23"/>
    <x v="40"/>
    <x v="1"/>
    <n v="661"/>
    <n v="0"/>
    <n v="0.20100000000000001"/>
    <n v="0"/>
    <n v="75"/>
    <n v="0"/>
    <n v="0"/>
    <n v="0"/>
    <n v="0"/>
    <n v="0.85000000000000009"/>
    <n v="0"/>
    <n v="6095.5"/>
    <n v="0"/>
    <n v="1.1066259227122396E-4"/>
    <n v="7.3147973491279036E-2"/>
    <n v="7.3147973491279036E-2"/>
    <n v="1"/>
  </r>
  <r>
    <s v="教培"/>
    <s v="院校教育"/>
    <x v="21"/>
    <x v="3"/>
    <s v="C幼儿教育"/>
    <x v="14"/>
    <x v="41"/>
    <x v="1"/>
    <n v="2262"/>
    <n v="0"/>
    <n v="0.20100000000000001"/>
    <n v="0"/>
    <n v="495"/>
    <n v="0"/>
    <n v="0"/>
    <n v="0"/>
    <n v="0"/>
    <n v="0.85000000000000009"/>
    <n v="0"/>
    <n v="6095.5"/>
    <n v="0"/>
    <n v="1.1066259227122396E-4"/>
    <n v="0.2503187837175086"/>
    <n v="0.2503187837175086"/>
    <n v="0"/>
  </r>
  <r>
    <s v="教培"/>
    <s v="院校教育"/>
    <x v="21"/>
    <x v="3"/>
    <s v="C幼儿教育"/>
    <x v="12"/>
    <x v="42"/>
    <x v="0"/>
    <n v="106"/>
    <n v="0"/>
    <n v="0.20100000000000001"/>
    <n v="0"/>
    <n v="17"/>
    <n v="0"/>
    <n v="0"/>
    <n v="0"/>
    <n v="0"/>
    <n v="0.85000000000000009"/>
    <n v="0"/>
    <n v="6095.5"/>
    <n v="0"/>
    <n v="1.1066259227122396E-4"/>
    <n v="1.173023478074974E-2"/>
    <n v="1.173023478074974E-2"/>
    <n v="0"/>
  </r>
  <r>
    <s v="教培"/>
    <s v="院校教育"/>
    <x v="21"/>
    <x v="3"/>
    <s v="C幼儿教育"/>
    <x v="20"/>
    <x v="43"/>
    <x v="0"/>
    <n v="89"/>
    <n v="0"/>
    <n v="0.20100000000000001"/>
    <n v="0"/>
    <n v="0"/>
    <n v="0"/>
    <n v="0"/>
    <n v="0"/>
    <n v="0"/>
    <n v="0.85000000000000009"/>
    <n v="0"/>
    <n v="6095.5"/>
    <n v="0"/>
    <n v="1.1066259227122396E-4"/>
    <n v="9.8489707121389332E-3"/>
    <n v="9.8489707121389332E-3"/>
    <n v="0"/>
  </r>
  <r>
    <s v="教培"/>
    <s v="院校教育"/>
    <x v="21"/>
    <x v="3"/>
    <s v="C幼儿教育"/>
    <x v="13"/>
    <x v="44"/>
    <x v="1"/>
    <n v="252"/>
    <n v="0"/>
    <n v="0.20100000000000001"/>
    <n v="0"/>
    <n v="25"/>
    <n v="0"/>
    <n v="0"/>
    <n v="0"/>
    <n v="0"/>
    <n v="0.85000000000000009"/>
    <n v="0"/>
    <n v="6095.5"/>
    <n v="0"/>
    <n v="1.1066259227122396E-4"/>
    <n v="2.7886973252348436E-2"/>
    <n v="2.7886973252348436E-2"/>
    <n v="0"/>
  </r>
  <r>
    <s v="教培"/>
    <s v="院校教育"/>
    <x v="21"/>
    <x v="3"/>
    <s v="C幼儿教育"/>
    <x v="5"/>
    <x v="45"/>
    <x v="0"/>
    <n v="311"/>
    <n v="0"/>
    <n v="0.20100000000000001"/>
    <n v="0"/>
    <n v="52"/>
    <n v="0"/>
    <n v="0"/>
    <n v="0"/>
    <n v="0"/>
    <n v="0.85000000000000009"/>
    <n v="0"/>
    <n v="6095.5"/>
    <n v="0"/>
    <n v="1.1066259227122396E-4"/>
    <n v="3.4416066196350653E-2"/>
    <n v="3.4416066196350653E-2"/>
    <n v="0"/>
  </r>
  <r>
    <s v="教培"/>
    <s v="院校教育"/>
    <x v="21"/>
    <x v="3"/>
    <s v="C幼儿教育"/>
    <x v="12"/>
    <x v="46"/>
    <x v="0"/>
    <n v="129"/>
    <n v="0"/>
    <n v="0.20100000000000001"/>
    <n v="0"/>
    <n v="28"/>
    <n v="0"/>
    <n v="0"/>
    <n v="0"/>
    <n v="0"/>
    <n v="0.85000000000000009"/>
    <n v="0"/>
    <n v="6095.5"/>
    <n v="0"/>
    <n v="1.1066259227122396E-4"/>
    <n v="1.4275474402987891E-2"/>
    <n v="1.4275474402987891E-2"/>
    <n v="0"/>
  </r>
  <r>
    <s v="教培"/>
    <s v="院校教育"/>
    <x v="21"/>
    <x v="3"/>
    <s v="C幼儿教育"/>
    <x v="24"/>
    <x v="47"/>
    <x v="1"/>
    <n v="159"/>
    <n v="0"/>
    <n v="0.20100000000000001"/>
    <n v="0"/>
    <n v="36"/>
    <n v="0"/>
    <n v="0"/>
    <n v="0"/>
    <n v="0"/>
    <n v="0.85000000000000009"/>
    <n v="0"/>
    <n v="6095.5"/>
    <n v="0"/>
    <n v="1.1066259227122396E-4"/>
    <n v="1.7595352171124609E-2"/>
    <n v="1.7595352171124609E-2"/>
    <n v="0"/>
  </r>
  <r>
    <s v="教培"/>
    <s v="院校教育"/>
    <x v="21"/>
    <x v="3"/>
    <s v="C幼儿教育"/>
    <x v="24"/>
    <x v="48"/>
    <x v="1"/>
    <n v="39"/>
    <n v="0"/>
    <n v="0.20100000000000001"/>
    <n v="0"/>
    <n v="10"/>
    <n v="0"/>
    <n v="0"/>
    <n v="0"/>
    <n v="0"/>
    <n v="0.85000000000000009"/>
    <n v="0"/>
    <n v="6095.5"/>
    <n v="0"/>
    <n v="1.1066259227122396E-4"/>
    <n v="4.3158410985777345E-3"/>
    <n v="4.3158410985777345E-3"/>
    <n v="0"/>
  </r>
  <r>
    <s v="教培"/>
    <s v="院校教育"/>
    <x v="21"/>
    <x v="3"/>
    <s v="C幼儿教育"/>
    <x v="25"/>
    <x v="49"/>
    <x v="1"/>
    <n v="360"/>
    <n v="0"/>
    <n v="0.20100000000000001"/>
    <n v="0"/>
    <n v="241"/>
    <n v="0"/>
    <n v="0"/>
    <n v="0"/>
    <n v="0"/>
    <n v="0.85000000000000009"/>
    <n v="0"/>
    <n v="6095.5"/>
    <n v="0"/>
    <n v="1.1066259227122396E-4"/>
    <n v="3.9838533217640623E-2"/>
    <n v="3.9838533217640623E-2"/>
    <n v="0"/>
  </r>
  <r>
    <s v="教培"/>
    <s v="院校教育"/>
    <x v="21"/>
    <x v="3"/>
    <s v="C幼儿教育"/>
    <x v="20"/>
    <x v="50"/>
    <x v="0"/>
    <n v="81"/>
    <n v="0"/>
    <n v="0.20100000000000001"/>
    <n v="0"/>
    <n v="0"/>
    <n v="0"/>
    <n v="0"/>
    <n v="0"/>
    <n v="0"/>
    <n v="0.85000000000000009"/>
    <n v="0"/>
    <n v="6095.5"/>
    <n v="0"/>
    <n v="1.1066259227122396E-4"/>
    <n v="8.9636699739691402E-3"/>
    <n v="8.9636699739691402E-3"/>
    <n v="0"/>
  </r>
  <r>
    <s v="教培"/>
    <s v="院校教育"/>
    <x v="21"/>
    <x v="3"/>
    <s v="C幼儿教育"/>
    <x v="4"/>
    <x v="51"/>
    <x v="1"/>
    <n v="407"/>
    <n v="0"/>
    <n v="0.20100000000000001"/>
    <n v="0"/>
    <n v="39"/>
    <n v="0"/>
    <n v="0"/>
    <n v="0"/>
    <n v="0"/>
    <n v="0.85000000000000009"/>
    <n v="0"/>
    <n v="6095.5"/>
    <n v="0"/>
    <n v="1.1066259227122396E-4"/>
    <n v="4.5039675054388148E-2"/>
    <n v="4.5039675054388148E-2"/>
    <n v="0"/>
  </r>
  <r>
    <s v="教培"/>
    <s v="院校教育"/>
    <x v="21"/>
    <x v="3"/>
    <s v="C幼儿教育"/>
    <x v="8"/>
    <x v="52"/>
    <x v="0"/>
    <n v="763"/>
    <n v="0"/>
    <n v="0.20100000000000001"/>
    <n v="0"/>
    <n v="62"/>
    <n v="0"/>
    <n v="0"/>
    <n v="0"/>
    <n v="0"/>
    <n v="0.85000000000000009"/>
    <n v="0"/>
    <n v="6095.5"/>
    <n v="0"/>
    <n v="1.1066259227122396E-4"/>
    <n v="8.4435557902943881E-2"/>
    <n v="8.4435557902943881E-2"/>
    <n v="0"/>
  </r>
  <r>
    <s v="教培"/>
    <s v="院校教育"/>
    <x v="21"/>
    <x v="3"/>
    <s v="C幼儿教育"/>
    <x v="3"/>
    <x v="53"/>
    <x v="0"/>
    <n v="403"/>
    <n v="0"/>
    <n v="0.20100000000000001"/>
    <n v="0"/>
    <n v="2"/>
    <n v="0"/>
    <n v="0"/>
    <n v="0"/>
    <n v="0"/>
    <n v="0.85000000000000009"/>
    <n v="0"/>
    <n v="6095.5"/>
    <n v="0"/>
    <n v="1.1066259227122396E-4"/>
    <n v="4.4597024685303258E-2"/>
    <n v="4.4597024685303258E-2"/>
    <n v="0"/>
  </r>
  <r>
    <s v="教培"/>
    <s v="院校教育"/>
    <x v="21"/>
    <x v="3"/>
    <s v="C幼儿教育"/>
    <x v="25"/>
    <x v="54"/>
    <x v="1"/>
    <n v="10"/>
    <n v="0"/>
    <n v="0.20100000000000001"/>
    <n v="0"/>
    <n v="0"/>
    <n v="0"/>
    <n v="0"/>
    <n v="0"/>
    <n v="0"/>
    <n v="0.85000000000000009"/>
    <n v="0"/>
    <n v="6095.5"/>
    <n v="0"/>
    <n v="1.1066259227122396E-4"/>
    <n v="1.1066259227122395E-3"/>
    <n v="1.1066259227122395E-3"/>
    <n v="0"/>
  </r>
  <r>
    <s v="教培"/>
    <s v="院校教育"/>
    <x v="21"/>
    <x v="3"/>
    <s v="C幼儿教育"/>
    <x v="20"/>
    <x v="55"/>
    <x v="0"/>
    <n v="13"/>
    <n v="0"/>
    <n v="0.20100000000000001"/>
    <n v="0"/>
    <n v="0"/>
    <n v="0"/>
    <n v="0"/>
    <n v="0"/>
    <n v="0"/>
    <n v="0.85000000000000009"/>
    <n v="0"/>
    <n v="6095.5"/>
    <n v="0"/>
    <n v="1.1066259227122396E-4"/>
    <n v="1.4386136995259114E-3"/>
    <n v="1.4386136995259114E-3"/>
    <n v="0"/>
  </r>
  <r>
    <s v="教培"/>
    <s v="院校教育"/>
    <x v="21"/>
    <x v="3"/>
    <s v="C幼儿教育"/>
    <x v="10"/>
    <x v="56"/>
    <x v="0"/>
    <n v="792"/>
    <n v="0"/>
    <n v="0.20100000000000001"/>
    <n v="0"/>
    <n v="100"/>
    <n v="0"/>
    <n v="0"/>
    <n v="0"/>
    <n v="0"/>
    <n v="0.85000000000000009"/>
    <n v="0"/>
    <n v="6095.5"/>
    <n v="0"/>
    <n v="1.1066259227122396E-4"/>
    <n v="8.7644773078809371E-2"/>
    <n v="8.7644773078809371E-2"/>
    <n v="0"/>
  </r>
  <r>
    <s v="教培"/>
    <s v="院校教育"/>
    <x v="21"/>
    <x v="3"/>
    <s v="C幼儿教育"/>
    <x v="6"/>
    <x v="57"/>
    <x v="0"/>
    <n v="154"/>
    <n v="0"/>
    <n v="0.20100000000000001"/>
    <n v="0"/>
    <n v="25"/>
    <n v="0"/>
    <n v="0"/>
    <n v="0"/>
    <n v="0"/>
    <n v="0.85000000000000009"/>
    <n v="0"/>
    <n v="6095.5"/>
    <n v="0"/>
    <n v="1.1066259227122396E-4"/>
    <n v="1.7042039209768489E-2"/>
    <n v="1.7042039209768489E-2"/>
    <n v="0"/>
  </r>
  <r>
    <s v="教培"/>
    <s v="院校教育"/>
    <x v="21"/>
    <x v="3"/>
    <s v="C幼儿教育"/>
    <x v="19"/>
    <x v="58"/>
    <x v="1"/>
    <n v="59"/>
    <n v="0"/>
    <n v="0.20100000000000001"/>
    <n v="0"/>
    <n v="0"/>
    <n v="0"/>
    <n v="0"/>
    <n v="0"/>
    <n v="0"/>
    <n v="0.85000000000000009"/>
    <n v="0"/>
    <n v="6095.5"/>
    <n v="0"/>
    <n v="1.1066259227122396E-4"/>
    <n v="6.5290929440022134E-3"/>
    <n v="6.5290929440022134E-3"/>
    <n v="0"/>
  </r>
  <r>
    <s v="教培"/>
    <s v="院校教育"/>
    <x v="21"/>
    <x v="3"/>
    <s v="C幼儿教育"/>
    <x v="25"/>
    <x v="59"/>
    <x v="1"/>
    <n v="147"/>
    <n v="0"/>
    <n v="0.20100000000000001"/>
    <n v="0"/>
    <n v="36"/>
    <n v="0"/>
    <n v="0"/>
    <n v="0"/>
    <n v="0"/>
    <n v="0.85000000000000009"/>
    <n v="0"/>
    <n v="6095.5"/>
    <n v="0"/>
    <n v="1.1066259227122396E-4"/>
    <n v="1.6267401063869921E-2"/>
    <n v="1.6267401063869921E-2"/>
    <n v="0"/>
  </r>
  <r>
    <s v="教培"/>
    <s v="院校教育"/>
    <x v="21"/>
    <x v="3"/>
    <s v="C幼儿教育"/>
    <x v="19"/>
    <x v="60"/>
    <x v="1"/>
    <n v="186"/>
    <n v="0"/>
    <n v="0.20100000000000001"/>
    <n v="0"/>
    <n v="54"/>
    <n v="0"/>
    <n v="0"/>
    <n v="0"/>
    <n v="0"/>
    <n v="0.85000000000000009"/>
    <n v="0"/>
    <n v="6095.5"/>
    <n v="0"/>
    <n v="1.1066259227122396E-4"/>
    <n v="2.0583242162447658E-2"/>
    <n v="2.0583242162447658E-2"/>
    <n v="0"/>
  </r>
  <r>
    <s v="教培"/>
    <s v="院校教育"/>
    <x v="21"/>
    <x v="3"/>
    <s v="C幼儿教育"/>
    <x v="20"/>
    <x v="61"/>
    <x v="0"/>
    <n v="19"/>
    <n v="0"/>
    <n v="0.20100000000000001"/>
    <n v="0"/>
    <n v="0"/>
    <n v="0"/>
    <n v="0"/>
    <n v="0"/>
    <n v="0"/>
    <n v="0.85000000000000009"/>
    <n v="0"/>
    <n v="6095.5"/>
    <n v="0"/>
    <n v="1.1066259227122396E-4"/>
    <n v="2.1025892531532551E-3"/>
    <n v="2.1025892531532551E-3"/>
    <n v="0"/>
  </r>
  <r>
    <s v="教培"/>
    <s v="院校教育"/>
    <x v="21"/>
    <x v="3"/>
    <s v="C幼儿教育"/>
    <x v="26"/>
    <x v="62"/>
    <x v="1"/>
    <n v="1942"/>
    <n v="0"/>
    <n v="0.20100000000000001"/>
    <n v="0"/>
    <n v="315"/>
    <n v="0"/>
    <n v="0"/>
    <n v="0"/>
    <n v="0"/>
    <n v="0.85000000000000009"/>
    <n v="0"/>
    <n v="6095.5"/>
    <n v="0"/>
    <n v="1.1066259227122396E-4"/>
    <n v="0.21490675419071692"/>
    <n v="0.21490675419071692"/>
    <n v="0"/>
  </r>
  <r>
    <s v="教培"/>
    <s v="院校教育"/>
    <x v="21"/>
    <x v="3"/>
    <s v="C幼儿教育"/>
    <x v="12"/>
    <x v="63"/>
    <x v="0"/>
    <n v="179"/>
    <n v="0"/>
    <n v="0.20100000000000001"/>
    <n v="0"/>
    <n v="22"/>
    <n v="0"/>
    <n v="0"/>
    <n v="0"/>
    <n v="0"/>
    <n v="0.85000000000000009"/>
    <n v="0"/>
    <n v="6095.5"/>
    <n v="0"/>
    <n v="1.1066259227122396E-4"/>
    <n v="1.9808604016549089E-2"/>
    <n v="1.9808604016549089E-2"/>
    <n v="0"/>
  </r>
  <r>
    <s v="教培"/>
    <s v="院校教育"/>
    <x v="21"/>
    <x v="3"/>
    <s v="C幼儿教育"/>
    <x v="16"/>
    <x v="64"/>
    <x v="1"/>
    <n v="1250"/>
    <n v="0"/>
    <n v="0.20100000000000001"/>
    <n v="0"/>
    <n v="93"/>
    <n v="0"/>
    <n v="0"/>
    <n v="0"/>
    <n v="0"/>
    <n v="0.85000000000000009"/>
    <n v="0"/>
    <n v="6095.5"/>
    <n v="0"/>
    <n v="1.1066259227122396E-4"/>
    <n v="0.13832824033902996"/>
    <n v="0.13832824033902996"/>
    <n v="3"/>
  </r>
  <r>
    <s v="教培"/>
    <s v="院校教育"/>
    <x v="21"/>
    <x v="3"/>
    <s v="C幼儿教育"/>
    <x v="20"/>
    <x v="65"/>
    <x v="0"/>
    <n v="226"/>
    <n v="0"/>
    <n v="0.20100000000000001"/>
    <n v="0"/>
    <n v="3"/>
    <n v="0"/>
    <n v="0"/>
    <n v="0"/>
    <n v="0"/>
    <n v="0.85000000000000009"/>
    <n v="0"/>
    <n v="6095.5"/>
    <n v="0"/>
    <n v="1.1066259227122396E-4"/>
    <n v="2.5009745853296614E-2"/>
    <n v="2.5009745853296614E-2"/>
    <n v="0"/>
  </r>
  <r>
    <s v="教培"/>
    <s v="院校教育"/>
    <x v="21"/>
    <x v="3"/>
    <s v="C幼儿教育"/>
    <x v="25"/>
    <x v="66"/>
    <x v="1"/>
    <n v="24"/>
    <n v="0"/>
    <n v="0.20100000000000001"/>
    <n v="0"/>
    <n v="0"/>
    <n v="0"/>
    <n v="0"/>
    <n v="0"/>
    <n v="0"/>
    <n v="0.85000000000000009"/>
    <n v="0"/>
    <n v="6095.5"/>
    <n v="0"/>
    <n v="1.1066259227122396E-4"/>
    <n v="2.655902214509375E-3"/>
    <n v="2.655902214509375E-3"/>
    <n v="0"/>
  </r>
  <r>
    <s v="教培"/>
    <s v="院校教育"/>
    <x v="21"/>
    <x v="3"/>
    <s v="C幼儿教育"/>
    <x v="25"/>
    <x v="67"/>
    <x v="1"/>
    <n v="44"/>
    <n v="0"/>
    <n v="0.20100000000000001"/>
    <n v="0"/>
    <n v="10"/>
    <n v="0"/>
    <n v="0"/>
    <n v="0"/>
    <n v="0"/>
    <n v="0.85000000000000009"/>
    <n v="0"/>
    <n v="6095.5"/>
    <n v="0"/>
    <n v="1.1066259227122396E-4"/>
    <n v="4.8691540599338544E-3"/>
    <n v="4.8691540599338544E-3"/>
    <n v="0"/>
  </r>
  <r>
    <s v="教培"/>
    <s v="院校教育"/>
    <x v="21"/>
    <x v="3"/>
    <s v="C幼儿教育"/>
    <x v="10"/>
    <x v="68"/>
    <x v="0"/>
    <n v="760"/>
    <n v="0"/>
    <n v="0.20100000000000001"/>
    <n v="0"/>
    <n v="87"/>
    <n v="0"/>
    <n v="0"/>
    <n v="0"/>
    <n v="0"/>
    <n v="0.85000000000000009"/>
    <n v="0"/>
    <n v="6095.5"/>
    <n v="0"/>
    <n v="1.1066259227122396E-4"/>
    <n v="8.4103570126130206E-2"/>
    <n v="8.4103570126130206E-2"/>
    <n v="0"/>
  </r>
  <r>
    <s v="教培"/>
    <s v="院校教育"/>
    <x v="21"/>
    <x v="3"/>
    <s v="C幼儿教育"/>
    <x v="27"/>
    <x v="69"/>
    <x v="1"/>
    <n v="600"/>
    <n v="0"/>
    <n v="0.20100000000000001"/>
    <n v="0"/>
    <n v="32"/>
    <n v="0"/>
    <n v="0"/>
    <n v="0"/>
    <n v="0"/>
    <n v="0.85000000000000009"/>
    <n v="0"/>
    <n v="6095.5"/>
    <n v="0"/>
    <n v="1.1066259227122396E-4"/>
    <n v="6.6397555362734381E-2"/>
    <n v="6.6397555362734381E-2"/>
    <n v="0"/>
  </r>
  <r>
    <s v="教培"/>
    <s v="院校教育"/>
    <x v="21"/>
    <x v="3"/>
    <s v="C幼儿教育"/>
    <x v="22"/>
    <x v="70"/>
    <x v="1"/>
    <n v="595"/>
    <n v="0"/>
    <n v="0.20100000000000001"/>
    <n v="0"/>
    <n v="231"/>
    <n v="0"/>
    <n v="0"/>
    <n v="0"/>
    <n v="0"/>
    <n v="0.85000000000000009"/>
    <n v="0"/>
    <n v="6095.5"/>
    <n v="0"/>
    <n v="1.1066259227122396E-4"/>
    <n v="6.5844242401378261E-2"/>
    <n v="6.5844242401378261E-2"/>
    <n v="2"/>
  </r>
  <r>
    <s v="教培"/>
    <s v="院校教育"/>
    <x v="21"/>
    <x v="3"/>
    <s v="C幼儿教育"/>
    <x v="24"/>
    <x v="71"/>
    <x v="1"/>
    <n v="163"/>
    <n v="0"/>
    <n v="0.20100000000000001"/>
    <n v="0"/>
    <n v="53"/>
    <n v="0"/>
    <n v="0"/>
    <n v="0"/>
    <n v="0"/>
    <n v="0.85000000000000009"/>
    <n v="0"/>
    <n v="6095.5"/>
    <n v="0"/>
    <n v="1.1066259227122396E-4"/>
    <n v="1.8038002540209506E-2"/>
    <n v="1.8038002540209506E-2"/>
    <n v="0"/>
  </r>
  <r>
    <s v="教培"/>
    <s v="院校教育"/>
    <x v="21"/>
    <x v="3"/>
    <s v="C幼儿教育"/>
    <x v="4"/>
    <x v="72"/>
    <x v="1"/>
    <n v="356"/>
    <n v="0"/>
    <n v="0.20100000000000001"/>
    <n v="0"/>
    <n v="12"/>
    <n v="0"/>
    <n v="0"/>
    <n v="0"/>
    <n v="0"/>
    <n v="0.85000000000000009"/>
    <n v="0"/>
    <n v="6095.5"/>
    <n v="0"/>
    <n v="1.1066259227122396E-4"/>
    <n v="3.9395882848555733E-2"/>
    <n v="3.9395882848555733E-2"/>
    <n v="0"/>
  </r>
  <r>
    <s v="教培"/>
    <s v="院校教育"/>
    <x v="21"/>
    <x v="3"/>
    <s v="C幼儿教育"/>
    <x v="4"/>
    <x v="73"/>
    <x v="1"/>
    <n v="569"/>
    <n v="0"/>
    <n v="0.20100000000000001"/>
    <n v="0"/>
    <n v="35"/>
    <n v="0"/>
    <n v="0"/>
    <n v="0"/>
    <n v="0"/>
    <n v="0.85000000000000009"/>
    <n v="0"/>
    <n v="6095.5"/>
    <n v="0"/>
    <n v="1.1066259227122396E-4"/>
    <n v="6.2967015002326432E-2"/>
    <n v="6.2967015002326432E-2"/>
    <n v="0"/>
  </r>
  <r>
    <s v="教培"/>
    <s v="院校教育"/>
    <x v="21"/>
    <x v="3"/>
    <s v="C幼儿教育"/>
    <x v="24"/>
    <x v="74"/>
    <x v="1"/>
    <n v="374"/>
    <n v="0"/>
    <n v="0.20100000000000001"/>
    <n v="0"/>
    <n v="162"/>
    <n v="0"/>
    <n v="0"/>
    <n v="0"/>
    <n v="0"/>
    <n v="0.85000000000000009"/>
    <n v="0"/>
    <n v="6095.5"/>
    <n v="0"/>
    <n v="1.1066259227122396E-4"/>
    <n v="4.138780950943776E-2"/>
    <n v="4.138780950943776E-2"/>
    <n v="4"/>
  </r>
  <r>
    <s v="教培"/>
    <s v="院校教育"/>
    <x v="21"/>
    <x v="3"/>
    <s v="C幼儿教育"/>
    <x v="25"/>
    <x v="75"/>
    <x v="1"/>
    <n v="8"/>
    <n v="0"/>
    <n v="0.20100000000000001"/>
    <n v="0"/>
    <n v="0"/>
    <n v="0"/>
    <n v="0"/>
    <n v="0"/>
    <n v="0"/>
    <n v="0.85000000000000009"/>
    <n v="0"/>
    <n v="6095.5"/>
    <n v="0"/>
    <n v="1.1066259227122396E-4"/>
    <n v="8.8530073816979167E-4"/>
    <n v="8.8530073816979167E-4"/>
    <n v="0"/>
  </r>
  <r>
    <s v="教培"/>
    <s v="院校教育"/>
    <x v="21"/>
    <x v="3"/>
    <s v="C幼儿教育"/>
    <x v="7"/>
    <x v="76"/>
    <x v="0"/>
    <n v="490"/>
    <n v="0"/>
    <n v="0.20100000000000001"/>
    <n v="0"/>
    <n v="44"/>
    <n v="0"/>
    <n v="0"/>
    <n v="0"/>
    <n v="0"/>
    <n v="0.85000000000000009"/>
    <n v="0"/>
    <n v="6095.5"/>
    <n v="0"/>
    <n v="1.1066259227122396E-4"/>
    <n v="5.4224670212899742E-2"/>
    <n v="5.4224670212899742E-2"/>
    <n v="2"/>
  </r>
  <r>
    <s v="教培"/>
    <s v="院校教育"/>
    <x v="21"/>
    <x v="3"/>
    <s v="C幼儿教育"/>
    <x v="6"/>
    <x v="77"/>
    <x v="0"/>
    <n v="493"/>
    <n v="0"/>
    <n v="0.20100000000000001"/>
    <n v="0"/>
    <n v="34"/>
    <n v="0"/>
    <n v="0"/>
    <n v="0"/>
    <n v="0"/>
    <n v="0.85000000000000009"/>
    <n v="0"/>
    <n v="6095.5"/>
    <n v="0"/>
    <n v="1.1066259227122396E-4"/>
    <n v="5.455665798971341E-2"/>
    <n v="5.455665798971341E-2"/>
    <n v="0"/>
  </r>
  <r>
    <s v="教培"/>
    <s v="院校教育"/>
    <x v="21"/>
    <x v="3"/>
    <s v="C幼儿教育"/>
    <x v="4"/>
    <x v="78"/>
    <x v="1"/>
    <n v="538"/>
    <n v="0"/>
    <n v="0.20100000000000001"/>
    <n v="0"/>
    <n v="86"/>
    <n v="0"/>
    <n v="0"/>
    <n v="0"/>
    <n v="0"/>
    <n v="0.85000000000000009"/>
    <n v="0"/>
    <n v="6095.5"/>
    <n v="0"/>
    <n v="1.1066259227122396E-4"/>
    <n v="5.953647464191849E-2"/>
    <n v="5.953647464191849E-2"/>
    <n v="0"/>
  </r>
  <r>
    <s v="教培"/>
    <s v="院校教育"/>
    <x v="21"/>
    <x v="3"/>
    <s v="C幼儿教育"/>
    <x v="9"/>
    <x v="79"/>
    <x v="0"/>
    <n v="359"/>
    <n v="0"/>
    <n v="0.20100000000000001"/>
    <n v="0"/>
    <n v="0"/>
    <n v="0"/>
    <n v="0"/>
    <n v="0"/>
    <n v="0"/>
    <n v="0.85000000000000009"/>
    <n v="0"/>
    <n v="6095.5"/>
    <n v="0"/>
    <n v="1.1066259227122396E-4"/>
    <n v="3.9727870625369401E-2"/>
    <n v="3.9727870625369401E-2"/>
    <n v="0"/>
  </r>
  <r>
    <s v="教培"/>
    <s v="院校教育"/>
    <x v="21"/>
    <x v="3"/>
    <s v="C幼儿教育"/>
    <x v="2"/>
    <x v="80"/>
    <x v="1"/>
    <n v="700"/>
    <n v="0"/>
    <n v="0.20100000000000001"/>
    <n v="0"/>
    <n v="250"/>
    <n v="0"/>
    <n v="0"/>
    <n v="0"/>
    <n v="0"/>
    <n v="0.85000000000000009"/>
    <n v="0"/>
    <n v="6095.5"/>
    <n v="0"/>
    <n v="1.1066259227122396E-4"/>
    <n v="7.7463814589856766E-2"/>
    <n v="7.7463814589856766E-2"/>
    <n v="0"/>
  </r>
  <r>
    <s v="教培"/>
    <s v="院校教育"/>
    <x v="21"/>
    <x v="3"/>
    <s v="C幼儿教育"/>
    <x v="16"/>
    <x v="81"/>
    <x v="1"/>
    <n v="1580"/>
    <n v="0"/>
    <n v="0.20100000000000001"/>
    <n v="0"/>
    <n v="144"/>
    <n v="0"/>
    <n v="0"/>
    <n v="0"/>
    <n v="0"/>
    <n v="0.85000000000000009"/>
    <n v="0"/>
    <n v="6095.5"/>
    <n v="0"/>
    <n v="1.1066259227122396E-4"/>
    <n v="0.17484689578853385"/>
    <n v="0.17484689578853385"/>
    <n v="1"/>
  </r>
  <r>
    <s v="教培"/>
    <s v="院校教育"/>
    <x v="21"/>
    <x v="3"/>
    <s v="C幼儿教育"/>
    <x v="25"/>
    <x v="82"/>
    <x v="1"/>
    <n v="22"/>
    <n v="0"/>
    <n v="0.20100000000000001"/>
    <n v="0"/>
    <n v="1"/>
    <n v="0"/>
    <n v="0"/>
    <n v="0"/>
    <n v="0"/>
    <n v="0.85000000000000009"/>
    <n v="0"/>
    <n v="6095.5"/>
    <n v="0"/>
    <n v="1.1066259227122396E-4"/>
    <n v="2.4345770299669272E-3"/>
    <n v="2.4345770299669272E-3"/>
    <n v="0"/>
  </r>
  <r>
    <s v="教培"/>
    <s v="院校教育"/>
    <x v="21"/>
    <x v="3"/>
    <s v="C幼儿教育"/>
    <x v="25"/>
    <x v="83"/>
    <x v="1"/>
    <n v="3"/>
    <n v="0"/>
    <n v="0.20100000000000001"/>
    <n v="0"/>
    <n v="0"/>
    <n v="0"/>
    <n v="0"/>
    <n v="0"/>
    <n v="0"/>
    <n v="0.85000000000000009"/>
    <n v="0"/>
    <n v="6095.5"/>
    <n v="0"/>
    <n v="1.1066259227122396E-4"/>
    <n v="3.3198777681367188E-4"/>
    <n v="3.3198777681367188E-4"/>
    <n v="0"/>
  </r>
  <r>
    <s v="教培"/>
    <s v="院校教育"/>
    <x v="21"/>
    <x v="3"/>
    <s v="C幼儿教育"/>
    <x v="19"/>
    <x v="84"/>
    <x v="1"/>
    <n v="106"/>
    <n v="0"/>
    <n v="0.20100000000000001"/>
    <n v="0"/>
    <n v="1"/>
    <n v="0"/>
    <n v="0"/>
    <n v="0"/>
    <n v="0"/>
    <n v="0.85000000000000009"/>
    <n v="0"/>
    <n v="6095.5"/>
    <n v="0"/>
    <n v="1.1066259227122396E-4"/>
    <n v="1.173023478074974E-2"/>
    <n v="1.173023478074974E-2"/>
    <n v="0"/>
  </r>
  <r>
    <s v="教培"/>
    <s v="院校教育"/>
    <x v="21"/>
    <x v="3"/>
    <s v="C幼儿教育"/>
    <x v="25"/>
    <x v="85"/>
    <x v="1"/>
    <n v="3"/>
    <n v="0"/>
    <n v="0.20100000000000001"/>
    <n v="0"/>
    <n v="0"/>
    <n v="0"/>
    <n v="0"/>
    <n v="0"/>
    <n v="0"/>
    <n v="0.85000000000000009"/>
    <n v="0"/>
    <n v="6095.5"/>
    <n v="0"/>
    <n v="1.1066259227122396E-4"/>
    <n v="3.3198777681367188E-4"/>
    <n v="3.3198777681367188E-4"/>
    <n v="0"/>
  </r>
  <r>
    <s v="教培"/>
    <s v="院校教育"/>
    <x v="21"/>
    <x v="3"/>
    <s v="C幼儿教育"/>
    <x v="5"/>
    <x v="86"/>
    <x v="0"/>
    <n v="973"/>
    <n v="1"/>
    <n v="0.20100000000000001"/>
    <n v="0"/>
    <n v="330"/>
    <n v="1"/>
    <n v="0"/>
    <n v="0"/>
    <n v="1"/>
    <n v="0.85000000000000009"/>
    <n v="0.93999999999999984"/>
    <n v="6095.5"/>
    <n v="5729.7699999999986"/>
    <n v="1.1066259227122396E-4"/>
    <n v="0.10767470227990092"/>
    <n v="0.20100000000000001"/>
    <n v="3"/>
  </r>
  <r>
    <s v="教培"/>
    <s v="院校教育"/>
    <x v="21"/>
    <x v="3"/>
    <s v="C幼儿教育"/>
    <x v="28"/>
    <x v="87"/>
    <x v="2"/>
    <n v="5569"/>
    <n v="0"/>
    <n v="0.20100000000000001"/>
    <n v="0"/>
    <n v="0"/>
    <n v="0"/>
    <n v="0"/>
    <n v="0"/>
    <n v="0"/>
    <n v="0.85000000000000009"/>
    <n v="0"/>
    <n v="6095.5"/>
    <n v="0"/>
    <n v="1.1066259227122396E-4"/>
    <n v="0.61627997635844622"/>
    <n v="0.61627997635844622"/>
    <n v="0"/>
  </r>
  <r>
    <s v="教培"/>
    <s v="院校教育"/>
    <x v="21"/>
    <x v="3"/>
    <s v="C幼儿教育"/>
    <x v="8"/>
    <x v="88"/>
    <x v="0"/>
    <n v="896"/>
    <n v="0"/>
    <n v="0.20100000000000001"/>
    <n v="0"/>
    <n v="49"/>
    <n v="0"/>
    <n v="0"/>
    <n v="0"/>
    <n v="0"/>
    <n v="0.85000000000000009"/>
    <n v="0"/>
    <n v="6095.5"/>
    <n v="0"/>
    <n v="1.1066259227122396E-4"/>
    <n v="9.9153682675016674E-2"/>
    <n v="9.9153682675016674E-2"/>
    <n v="0"/>
  </r>
  <r>
    <s v="教培"/>
    <s v="院校教育"/>
    <x v="21"/>
    <x v="3"/>
    <s v="C幼儿教育"/>
    <x v="29"/>
    <x v="89"/>
    <x v="1"/>
    <n v="325"/>
    <n v="0"/>
    <n v="0.20100000000000001"/>
    <n v="0"/>
    <n v="87"/>
    <n v="0"/>
    <n v="0"/>
    <n v="0"/>
    <n v="0"/>
    <n v="0.85000000000000009"/>
    <n v="0"/>
    <n v="6095.5"/>
    <n v="0"/>
    <n v="1.1066259227122396E-4"/>
    <n v="3.5965342488147783E-2"/>
    <n v="3.5965342488147783E-2"/>
    <n v="2"/>
  </r>
  <r>
    <s v="教培"/>
    <s v="院校教育"/>
    <x v="21"/>
    <x v="3"/>
    <s v="C幼儿教育"/>
    <x v="25"/>
    <x v="90"/>
    <x v="1"/>
    <n v="43"/>
    <n v="0"/>
    <n v="0.20100000000000001"/>
    <n v="0"/>
    <n v="2"/>
    <n v="0"/>
    <n v="0"/>
    <n v="0"/>
    <n v="0"/>
    <n v="0.85000000000000009"/>
    <n v="0"/>
    <n v="6095.5"/>
    <n v="0"/>
    <n v="1.1066259227122396E-4"/>
    <n v="4.7584914676626301E-3"/>
    <n v="4.7584914676626301E-3"/>
    <n v="0"/>
  </r>
  <r>
    <s v="教培"/>
    <s v="院校教育"/>
    <x v="21"/>
    <x v="3"/>
    <s v="C幼儿教育"/>
    <x v="23"/>
    <x v="91"/>
    <x v="1"/>
    <n v="503"/>
    <n v="0"/>
    <n v="0.20100000000000001"/>
    <n v="0"/>
    <n v="71"/>
    <n v="0"/>
    <n v="0"/>
    <n v="0"/>
    <n v="0"/>
    <n v="0.85000000000000009"/>
    <n v="0"/>
    <n v="6095.5"/>
    <n v="0"/>
    <n v="1.1066259227122396E-4"/>
    <n v="5.566328391242565E-2"/>
    <n v="5.566328391242565E-2"/>
    <n v="0"/>
  </r>
  <r>
    <s v="教培"/>
    <s v="院校教育"/>
    <x v="21"/>
    <x v="3"/>
    <s v="C幼儿教育"/>
    <x v="21"/>
    <x v="92"/>
    <x v="1"/>
    <n v="107"/>
    <n v="0"/>
    <n v="0.20100000000000001"/>
    <n v="0"/>
    <n v="9"/>
    <n v="0"/>
    <n v="0"/>
    <n v="0"/>
    <n v="0"/>
    <n v="0.85000000000000009"/>
    <n v="0"/>
    <n v="6095.5"/>
    <n v="0"/>
    <n v="1.1066259227122396E-4"/>
    <n v="1.1840897373020964E-2"/>
    <n v="1.1840897373020964E-2"/>
    <n v="0"/>
  </r>
  <r>
    <s v="教培"/>
    <s v="院校教育"/>
    <x v="21"/>
    <x v="3"/>
    <s v="C幼儿教育"/>
    <x v="16"/>
    <x v="93"/>
    <x v="1"/>
    <n v="1312"/>
    <n v="1"/>
    <n v="0.20100000000000001"/>
    <n v="0"/>
    <n v="95"/>
    <n v="1"/>
    <n v="0.01"/>
    <n v="0"/>
    <n v="1"/>
    <n v="0.85000000000000009"/>
    <n v="0.93999999999999984"/>
    <n v="6095.5"/>
    <n v="5729.7699999999986"/>
    <n v="1.1066259227122396E-4"/>
    <n v="0.14518932105984583"/>
    <n v="0.20100000000000001"/>
    <n v="1"/>
  </r>
  <r>
    <s v="教培"/>
    <s v="院校教育"/>
    <x v="21"/>
    <x v="3"/>
    <s v="C幼儿教育"/>
    <x v="24"/>
    <x v="94"/>
    <x v="1"/>
    <n v="235"/>
    <n v="0"/>
    <n v="0.20100000000000001"/>
    <n v="0"/>
    <n v="10"/>
    <n v="0"/>
    <n v="0"/>
    <n v="0"/>
    <n v="0"/>
    <n v="0.85000000000000009"/>
    <n v="0"/>
    <n v="6095.5"/>
    <n v="0"/>
    <n v="1.1066259227122396E-4"/>
    <n v="2.6005709183737631E-2"/>
    <n v="2.6005709183737631E-2"/>
    <n v="0"/>
  </r>
  <r>
    <s v="教培"/>
    <s v="院校教育"/>
    <x v="21"/>
    <x v="3"/>
    <s v="C幼儿教育"/>
    <x v="24"/>
    <x v="95"/>
    <x v="1"/>
    <n v="478"/>
    <n v="1"/>
    <n v="0.20100000000000001"/>
    <n v="0"/>
    <n v="269"/>
    <n v="1"/>
    <n v="0"/>
    <n v="0"/>
    <n v="1"/>
    <n v="0.85000000000000009"/>
    <n v="0.93999999999999984"/>
    <n v="6095.5"/>
    <n v="5729.7699999999986"/>
    <n v="1.1066259227122396E-4"/>
    <n v="5.289671910564505E-2"/>
    <n v="0.20100000000000001"/>
    <n v="1"/>
  </r>
  <r>
    <s v="教培"/>
    <s v="院校教育"/>
    <x v="21"/>
    <x v="3"/>
    <s v="C幼儿教育"/>
    <x v="25"/>
    <x v="96"/>
    <x v="1"/>
    <n v="89"/>
    <n v="0"/>
    <n v="0.20100000000000001"/>
    <n v="0"/>
    <n v="5"/>
    <n v="0"/>
    <n v="0"/>
    <n v="0"/>
    <n v="0"/>
    <n v="0.85000000000000009"/>
    <n v="0"/>
    <n v="6095.5"/>
    <n v="0"/>
    <n v="1.1066259227122396E-4"/>
    <n v="9.8489707121389332E-3"/>
    <n v="9.8489707121389332E-3"/>
    <n v="0"/>
  </r>
  <r>
    <s v="教培"/>
    <s v="院校教育"/>
    <x v="21"/>
    <x v="3"/>
    <s v="C幼儿教育"/>
    <x v="6"/>
    <x v="97"/>
    <x v="0"/>
    <n v="400"/>
    <n v="0"/>
    <n v="0.20100000000000001"/>
    <n v="0"/>
    <n v="14"/>
    <n v="0"/>
    <n v="0"/>
    <n v="0"/>
    <n v="0"/>
    <n v="0.85000000000000009"/>
    <n v="0"/>
    <n v="6095.5"/>
    <n v="0"/>
    <n v="1.1066259227122396E-4"/>
    <n v="4.4265036908489583E-2"/>
    <n v="4.4265036908489583E-2"/>
    <n v="0"/>
  </r>
  <r>
    <s v="教培"/>
    <s v="院校教育"/>
    <x v="21"/>
    <x v="3"/>
    <s v="C幼儿教育"/>
    <x v="15"/>
    <x v="98"/>
    <x v="1"/>
    <n v="673"/>
    <n v="0"/>
    <n v="0.20100000000000001"/>
    <n v="0"/>
    <n v="136"/>
    <n v="0"/>
    <n v="0"/>
    <n v="0"/>
    <n v="0"/>
    <n v="0.85000000000000009"/>
    <n v="0"/>
    <n v="6095.5"/>
    <n v="0"/>
    <n v="1.1066259227122396E-4"/>
    <n v="7.4475924598533721E-2"/>
    <n v="7.4475924598533721E-2"/>
    <n v="1"/>
  </r>
  <r>
    <s v="教培"/>
    <s v="院校教育"/>
    <x v="21"/>
    <x v="3"/>
    <s v="C幼儿教育"/>
    <x v="25"/>
    <x v="99"/>
    <x v="1"/>
    <n v="18"/>
    <n v="0"/>
    <n v="0.20100000000000001"/>
    <n v="0"/>
    <n v="7"/>
    <n v="0"/>
    <n v="0"/>
    <n v="0"/>
    <n v="0"/>
    <n v="0.85000000000000009"/>
    <n v="0"/>
    <n v="6095.5"/>
    <n v="0"/>
    <n v="1.1066259227122396E-4"/>
    <n v="1.9919266608820312E-3"/>
    <n v="1.9919266608820312E-3"/>
    <n v="0"/>
  </r>
  <r>
    <s v="教培"/>
    <s v="院校教育"/>
    <x v="21"/>
    <x v="3"/>
    <s v="C幼儿教育"/>
    <x v="19"/>
    <x v="100"/>
    <x v="1"/>
    <n v="915"/>
    <n v="0"/>
    <n v="0.20100000000000001"/>
    <n v="0"/>
    <n v="473"/>
    <n v="0"/>
    <n v="0"/>
    <n v="0"/>
    <n v="0"/>
    <n v="0.85000000000000009"/>
    <n v="0"/>
    <n v="6095.5"/>
    <n v="0"/>
    <n v="1.1066259227122396E-4"/>
    <n v="0.10125627192816992"/>
    <n v="0.10125627192816992"/>
    <n v="4"/>
  </r>
  <r>
    <s v="教培"/>
    <s v="院校教育"/>
    <x v="21"/>
    <x v="3"/>
    <s v="C幼儿教育"/>
    <x v="26"/>
    <x v="101"/>
    <x v="1"/>
    <n v="961"/>
    <n v="0"/>
    <n v="0.20100000000000001"/>
    <n v="0"/>
    <n v="208"/>
    <n v="0"/>
    <n v="0"/>
    <n v="0"/>
    <n v="0"/>
    <n v="0.85000000000000009"/>
    <n v="0"/>
    <n v="6095.5"/>
    <n v="0"/>
    <n v="1.1066259227122396E-4"/>
    <n v="0.10634675117264622"/>
    <n v="0.10634675117264622"/>
    <n v="3"/>
  </r>
  <r>
    <s v="教培"/>
    <s v="院校教育"/>
    <x v="21"/>
    <x v="3"/>
    <s v="C幼儿教育"/>
    <x v="16"/>
    <x v="102"/>
    <x v="1"/>
    <n v="1168"/>
    <n v="0"/>
    <n v="0.20100000000000001"/>
    <n v="0"/>
    <n v="97"/>
    <n v="0"/>
    <n v="0"/>
    <n v="0"/>
    <n v="0"/>
    <n v="0.85000000000000009"/>
    <n v="0"/>
    <n v="6095.5"/>
    <n v="0"/>
    <n v="1.1066259227122396E-4"/>
    <n v="0.12925390777278958"/>
    <n v="0.12925390777278958"/>
    <n v="0"/>
  </r>
  <r>
    <s v="教培"/>
    <s v="院校教育"/>
    <x v="21"/>
    <x v="3"/>
    <s v="C幼儿教育"/>
    <x v="15"/>
    <x v="103"/>
    <x v="1"/>
    <n v="249"/>
    <n v="0"/>
    <n v="0.20100000000000001"/>
    <n v="0"/>
    <n v="3"/>
    <n v="0"/>
    <n v="0"/>
    <n v="0"/>
    <n v="0"/>
    <n v="0.85000000000000009"/>
    <n v="0"/>
    <n v="6095.5"/>
    <n v="0"/>
    <n v="1.1066259227122396E-4"/>
    <n v="2.7554985475534765E-2"/>
    <n v="2.7554985475534765E-2"/>
    <n v="1"/>
  </r>
  <r>
    <s v="教培"/>
    <s v="院校教育"/>
    <x v="21"/>
    <x v="3"/>
    <s v="C幼儿教育"/>
    <x v="25"/>
    <x v="104"/>
    <x v="1"/>
    <n v="199"/>
    <n v="0"/>
    <n v="0.20100000000000001"/>
    <n v="0"/>
    <n v="25"/>
    <n v="0"/>
    <n v="0"/>
    <n v="0"/>
    <n v="0"/>
    <n v="0.85000000000000009"/>
    <n v="0"/>
    <n v="6095.5"/>
    <n v="0"/>
    <n v="1.1066259227122396E-4"/>
    <n v="2.2021855861973569E-2"/>
    <n v="2.2021855861973569E-2"/>
    <n v="0"/>
  </r>
  <r>
    <s v="教培"/>
    <s v="院校教育"/>
    <x v="21"/>
    <x v="3"/>
    <s v="C幼儿教育"/>
    <x v="5"/>
    <x v="105"/>
    <x v="0"/>
    <n v="515"/>
    <n v="0"/>
    <n v="0.20100000000000001"/>
    <n v="0"/>
    <n v="260"/>
    <n v="0"/>
    <n v="0"/>
    <n v="0"/>
    <n v="0"/>
    <n v="0.85000000000000009"/>
    <n v="0"/>
    <n v="6095.5"/>
    <n v="0"/>
    <n v="1.1066259227122396E-4"/>
    <n v="5.6991235019680342E-2"/>
    <n v="5.6991235019680342E-2"/>
    <n v="1"/>
  </r>
  <r>
    <s v="教培"/>
    <s v="院校教育"/>
    <x v="21"/>
    <x v="3"/>
    <s v="C幼儿教育"/>
    <x v="22"/>
    <x v="106"/>
    <x v="1"/>
    <n v="32"/>
    <n v="0"/>
    <n v="0.20100000000000001"/>
    <n v="0"/>
    <n v="0"/>
    <n v="0"/>
    <n v="0"/>
    <n v="0"/>
    <n v="0"/>
    <n v="0.85000000000000009"/>
    <n v="0"/>
    <n v="6095.5"/>
    <n v="0"/>
    <n v="1.1066259227122396E-4"/>
    <n v="3.5412029526791667E-3"/>
    <n v="3.5412029526791667E-3"/>
    <n v="0"/>
  </r>
  <r>
    <s v="教培"/>
    <s v="院校教育"/>
    <x v="21"/>
    <x v="3"/>
    <s v="C幼儿教育"/>
    <x v="29"/>
    <x v="107"/>
    <x v="1"/>
    <n v="192"/>
    <n v="0"/>
    <n v="0.20100000000000001"/>
    <n v="0"/>
    <n v="37"/>
    <n v="0"/>
    <n v="0"/>
    <n v="0"/>
    <n v="0"/>
    <n v="0.85000000000000009"/>
    <n v="0"/>
    <n v="6095.5"/>
    <n v="0"/>
    <n v="1.1066259227122396E-4"/>
    <n v="2.1247217716075E-2"/>
    <n v="2.1247217716075E-2"/>
    <n v="0"/>
  </r>
  <r>
    <s v="教培"/>
    <s v="院校教育"/>
    <x v="21"/>
    <x v="3"/>
    <s v="C幼儿教育"/>
    <x v="21"/>
    <x v="108"/>
    <x v="1"/>
    <n v="97"/>
    <n v="0"/>
    <n v="0.20100000000000001"/>
    <n v="0"/>
    <n v="3"/>
    <n v="0"/>
    <n v="0"/>
    <n v="0"/>
    <n v="0"/>
    <n v="0.85000000000000009"/>
    <n v="0"/>
    <n v="6095.5"/>
    <n v="0"/>
    <n v="1.1066259227122396E-4"/>
    <n v="1.0734271450308724E-2"/>
    <n v="1.0734271450308724E-2"/>
    <n v="0"/>
  </r>
  <r>
    <s v="教培"/>
    <s v="院校教育"/>
    <x v="21"/>
    <x v="3"/>
    <s v="C幼儿教育"/>
    <x v="25"/>
    <x v="109"/>
    <x v="1"/>
    <n v="13"/>
    <n v="0"/>
    <n v="0.20100000000000001"/>
    <n v="0"/>
    <n v="0"/>
    <n v="0"/>
    <n v="0"/>
    <n v="0"/>
    <n v="0"/>
    <n v="0.85000000000000009"/>
    <n v="0"/>
    <n v="6095.5"/>
    <n v="0"/>
    <n v="1.1066259227122396E-4"/>
    <n v="1.4386136995259114E-3"/>
    <n v="1.4386136995259114E-3"/>
    <n v="0"/>
  </r>
  <r>
    <s v="教培"/>
    <s v="院校教育"/>
    <x v="21"/>
    <x v="3"/>
    <s v="C幼儿教育"/>
    <x v="25"/>
    <x v="110"/>
    <x v="1"/>
    <n v="55"/>
    <n v="0"/>
    <n v="0.20100000000000001"/>
    <n v="0"/>
    <n v="0"/>
    <n v="0"/>
    <n v="0"/>
    <n v="0"/>
    <n v="0"/>
    <n v="0.85000000000000009"/>
    <n v="0"/>
    <n v="6095.5"/>
    <n v="0"/>
    <n v="1.1066259227122396E-4"/>
    <n v="6.0864425749173178E-3"/>
    <n v="6.0864425749173178E-3"/>
    <n v="0"/>
  </r>
  <r>
    <s v="教培"/>
    <s v="院校教育"/>
    <x v="21"/>
    <x v="3"/>
    <s v="C幼儿教育"/>
    <x v="19"/>
    <x v="111"/>
    <x v="1"/>
    <n v="20"/>
    <n v="0"/>
    <n v="0.20100000000000001"/>
    <n v="0"/>
    <n v="0"/>
    <n v="0"/>
    <n v="0"/>
    <n v="0"/>
    <n v="0"/>
    <n v="0.85000000000000009"/>
    <n v="0"/>
    <n v="6095.5"/>
    <n v="0"/>
    <n v="1.1066259227122396E-4"/>
    <n v="2.213251845424479E-3"/>
    <n v="2.213251845424479E-3"/>
    <n v="0"/>
  </r>
  <r>
    <s v="教培"/>
    <s v="院校教育"/>
    <x v="21"/>
    <x v="3"/>
    <s v="C幼儿教育"/>
    <x v="23"/>
    <x v="112"/>
    <x v="1"/>
    <n v="439"/>
    <n v="0"/>
    <n v="0.20100000000000001"/>
    <n v="0"/>
    <n v="164"/>
    <n v="0"/>
    <n v="0"/>
    <n v="0"/>
    <n v="0"/>
    <n v="0.85000000000000009"/>
    <n v="0"/>
    <n v="6095.5"/>
    <n v="0"/>
    <n v="1.1066259227122396E-4"/>
    <n v="4.858087800706732E-2"/>
    <n v="4.858087800706732E-2"/>
    <n v="0"/>
  </r>
  <r>
    <s v="教培"/>
    <s v="院校教育"/>
    <x v="21"/>
    <x v="3"/>
    <s v="C幼儿教育"/>
    <x v="19"/>
    <x v="113"/>
    <x v="1"/>
    <n v="285"/>
    <n v="0"/>
    <n v="0.20100000000000001"/>
    <n v="0"/>
    <n v="79"/>
    <n v="0"/>
    <n v="0"/>
    <n v="0"/>
    <n v="0"/>
    <n v="0.85000000000000009"/>
    <n v="0"/>
    <n v="6095.5"/>
    <n v="0"/>
    <n v="1.1066259227122396E-4"/>
    <n v="3.1538838797298831E-2"/>
    <n v="3.1538838797298831E-2"/>
    <n v="2"/>
  </r>
  <r>
    <s v="教培"/>
    <s v="院校教育"/>
    <x v="21"/>
    <x v="3"/>
    <s v="C幼儿教育"/>
    <x v="12"/>
    <x v="114"/>
    <x v="0"/>
    <n v="380"/>
    <n v="0"/>
    <n v="0.20100000000000001"/>
    <n v="0"/>
    <n v="26"/>
    <n v="0"/>
    <n v="0"/>
    <n v="0"/>
    <n v="0"/>
    <n v="0.85000000000000009"/>
    <n v="0"/>
    <n v="6095.5"/>
    <n v="0"/>
    <n v="1.1066259227122396E-4"/>
    <n v="4.2051785063065103E-2"/>
    <n v="4.2051785063065103E-2"/>
    <n v="4"/>
  </r>
  <r>
    <s v="教培"/>
    <s v="院校教育"/>
    <x v="21"/>
    <x v="3"/>
    <s v="C幼儿教育"/>
    <x v="13"/>
    <x v="115"/>
    <x v="1"/>
    <n v="1005"/>
    <n v="1"/>
    <n v="0.20100000000000001"/>
    <n v="0"/>
    <n v="425"/>
    <n v="1"/>
    <n v="0"/>
    <n v="0"/>
    <n v="1"/>
    <n v="0.85000000000000009"/>
    <n v="0.93999999999999984"/>
    <n v="6095.5"/>
    <n v="5729.7699999999986"/>
    <n v="1.1066259227122396E-4"/>
    <n v="0.11121590523258008"/>
    <n v="0.20100000000000001"/>
    <n v="17"/>
  </r>
  <r>
    <s v="教培"/>
    <s v="院校教育"/>
    <x v="21"/>
    <x v="3"/>
    <s v="C幼儿教育"/>
    <x v="22"/>
    <x v="116"/>
    <x v="1"/>
    <n v="282"/>
    <n v="0"/>
    <n v="0.20100000000000001"/>
    <n v="0"/>
    <n v="22"/>
    <n v="0"/>
    <n v="0"/>
    <n v="0"/>
    <n v="0"/>
    <n v="0.85000000000000009"/>
    <n v="0"/>
    <n v="6095.5"/>
    <n v="0"/>
    <n v="1.1066259227122396E-4"/>
    <n v="3.1206851020485156E-2"/>
    <n v="3.1206851020485156E-2"/>
    <n v="0"/>
  </r>
  <r>
    <s v="教培"/>
    <s v="院校教育"/>
    <x v="21"/>
    <x v="3"/>
    <s v="C幼儿教育"/>
    <x v="6"/>
    <x v="117"/>
    <x v="0"/>
    <n v="119"/>
    <n v="0"/>
    <n v="0.20100000000000001"/>
    <n v="0"/>
    <n v="10"/>
    <n v="0"/>
    <n v="0"/>
    <n v="0"/>
    <n v="0"/>
    <n v="0.85000000000000009"/>
    <n v="0"/>
    <n v="6095.5"/>
    <n v="0"/>
    <n v="1.1066259227122396E-4"/>
    <n v="1.3168848480275651E-2"/>
    <n v="1.3168848480275651E-2"/>
    <n v="0"/>
  </r>
  <r>
    <s v="教培"/>
    <s v="院校教育"/>
    <x v="21"/>
    <x v="3"/>
    <s v="C幼儿教育"/>
    <x v="23"/>
    <x v="118"/>
    <x v="1"/>
    <n v="902"/>
    <n v="0"/>
    <n v="0.20100000000000001"/>
    <n v="0"/>
    <n v="647"/>
    <n v="0"/>
    <n v="0"/>
    <n v="0"/>
    <n v="0"/>
    <n v="0.85000000000000009"/>
    <n v="0"/>
    <n v="6095.5"/>
    <n v="0"/>
    <n v="1.1066259227122396E-4"/>
    <n v="9.981765822864401E-2"/>
    <n v="9.981765822864401E-2"/>
    <n v="3"/>
  </r>
  <r>
    <s v="教培"/>
    <s v="院校教育"/>
    <x v="21"/>
    <x v="3"/>
    <s v="C幼儿教育"/>
    <x v="14"/>
    <x v="119"/>
    <x v="1"/>
    <n v="296"/>
    <n v="0"/>
    <n v="0.20100000000000001"/>
    <n v="0"/>
    <n v="88"/>
    <n v="0"/>
    <n v="0"/>
    <n v="0"/>
    <n v="0"/>
    <n v="0.85000000000000009"/>
    <n v="0"/>
    <n v="6095.5"/>
    <n v="0"/>
    <n v="1.1066259227122396E-4"/>
    <n v="3.2756127312282293E-2"/>
    <n v="3.2756127312282293E-2"/>
    <n v="0"/>
  </r>
  <r>
    <s v="教培"/>
    <s v="院校教育"/>
    <x v="21"/>
    <x v="3"/>
    <s v="C幼儿教育"/>
    <x v="18"/>
    <x v="120"/>
    <x v="0"/>
    <n v="642"/>
    <n v="0"/>
    <n v="0.20100000000000001"/>
    <n v="0"/>
    <n v="40"/>
    <n v="0"/>
    <n v="0"/>
    <n v="0"/>
    <n v="0"/>
    <n v="0.85000000000000009"/>
    <n v="0"/>
    <n v="6095.5"/>
    <n v="0"/>
    <n v="1.1066259227122396E-4"/>
    <n v="7.1045384238125786E-2"/>
    <n v="7.1045384238125786E-2"/>
    <n v="0"/>
  </r>
  <r>
    <s v="教培"/>
    <s v="院校教育"/>
    <x v="21"/>
    <x v="3"/>
    <s v="C幼儿教育"/>
    <x v="6"/>
    <x v="121"/>
    <x v="0"/>
    <n v="620"/>
    <n v="0"/>
    <n v="0.20100000000000001"/>
    <n v="0"/>
    <n v="41"/>
    <n v="0"/>
    <n v="0"/>
    <n v="0"/>
    <n v="0"/>
    <n v="0.85000000000000009"/>
    <n v="0"/>
    <n v="6095.5"/>
    <n v="0"/>
    <n v="1.1066259227122396E-4"/>
    <n v="6.8610807208158861E-2"/>
    <n v="6.8610807208158861E-2"/>
    <n v="0"/>
  </r>
  <r>
    <s v="教培"/>
    <s v="院校教育"/>
    <x v="21"/>
    <x v="3"/>
    <s v="C幼儿教育"/>
    <x v="9"/>
    <x v="122"/>
    <x v="0"/>
    <n v="422"/>
    <n v="1"/>
    <n v="0.20100000000000001"/>
    <n v="0"/>
    <n v="56"/>
    <n v="1"/>
    <n v="0.02"/>
    <n v="0"/>
    <n v="1"/>
    <n v="0.85000000000000009"/>
    <n v="0.93999999999999984"/>
    <n v="6095.5"/>
    <n v="5729.7699999999986"/>
    <n v="1.1066259227122396E-4"/>
    <n v="4.6699613938456508E-2"/>
    <n v="0.20100000000000001"/>
    <n v="0"/>
  </r>
  <r>
    <s v="教培"/>
    <s v="院校教育"/>
    <x v="21"/>
    <x v="3"/>
    <s v="C幼儿教育"/>
    <x v="10"/>
    <x v="123"/>
    <x v="0"/>
    <n v="541"/>
    <n v="0"/>
    <n v="0.20100000000000001"/>
    <n v="0"/>
    <n v="40"/>
    <n v="0"/>
    <n v="0"/>
    <n v="0"/>
    <n v="0"/>
    <n v="0.85000000000000009"/>
    <n v="0"/>
    <n v="6095.5"/>
    <n v="0"/>
    <n v="1.1066259227122396E-4"/>
    <n v="5.9868462418732164E-2"/>
    <n v="5.9868462418732164E-2"/>
    <n v="0"/>
  </r>
  <r>
    <s v="教培"/>
    <s v="院校教育"/>
    <x v="21"/>
    <x v="3"/>
    <s v="C幼儿教育"/>
    <x v="15"/>
    <x v="124"/>
    <x v="1"/>
    <n v="310"/>
    <n v="0"/>
    <n v="0.20100000000000001"/>
    <n v="0"/>
    <n v="16"/>
    <n v="0"/>
    <n v="0"/>
    <n v="0"/>
    <n v="0"/>
    <n v="0.85000000000000009"/>
    <n v="0"/>
    <n v="6095.5"/>
    <n v="0"/>
    <n v="1.1066259227122396E-4"/>
    <n v="3.4305403604079431E-2"/>
    <n v="3.4305403604079431E-2"/>
    <n v="0"/>
  </r>
  <r>
    <s v="教培"/>
    <s v="院校教育"/>
    <x v="21"/>
    <x v="3"/>
    <s v="C幼儿教育"/>
    <x v="16"/>
    <x v="125"/>
    <x v="1"/>
    <n v="967"/>
    <n v="0"/>
    <n v="0.20100000000000001"/>
    <n v="0"/>
    <n v="130"/>
    <n v="0"/>
    <n v="0"/>
    <n v="0"/>
    <n v="0"/>
    <n v="0.85000000000000009"/>
    <n v="0"/>
    <n v="6095.5"/>
    <n v="0"/>
    <n v="1.1066259227122396E-4"/>
    <n v="0.10701072672627357"/>
    <n v="0.10701072672627357"/>
    <n v="1"/>
  </r>
  <r>
    <s v="教培"/>
    <s v="院校教育"/>
    <x v="21"/>
    <x v="3"/>
    <s v="C幼儿教育"/>
    <x v="27"/>
    <x v="126"/>
    <x v="1"/>
    <n v="539"/>
    <n v="0"/>
    <n v="0.20100000000000001"/>
    <n v="0"/>
    <n v="23"/>
    <n v="0"/>
    <n v="0"/>
    <n v="0"/>
    <n v="0"/>
    <n v="0.85000000000000009"/>
    <n v="0"/>
    <n v="6095.5"/>
    <n v="0"/>
    <n v="1.1066259227122396E-4"/>
    <n v="5.9647137234189712E-2"/>
    <n v="5.9647137234189712E-2"/>
    <n v="0"/>
  </r>
  <r>
    <s v="教培"/>
    <s v="院校教育"/>
    <x v="21"/>
    <x v="3"/>
    <s v="C幼儿教育"/>
    <x v="20"/>
    <x v="127"/>
    <x v="0"/>
    <n v="52"/>
    <n v="0"/>
    <n v="0.20100000000000001"/>
    <n v="0"/>
    <n v="0"/>
    <n v="0"/>
    <n v="0"/>
    <n v="0"/>
    <n v="0"/>
    <n v="0.85000000000000009"/>
    <n v="0"/>
    <n v="6095.5"/>
    <n v="0"/>
    <n v="1.1066259227122396E-4"/>
    <n v="5.7544547981036457E-3"/>
    <n v="5.7544547981036457E-3"/>
    <n v="0"/>
  </r>
  <r>
    <s v="教培"/>
    <s v="院校教育"/>
    <x v="21"/>
    <x v="3"/>
    <s v="C幼儿教育"/>
    <x v="22"/>
    <x v="128"/>
    <x v="1"/>
    <n v="207"/>
    <n v="0"/>
    <n v="0.20100000000000001"/>
    <n v="0"/>
    <n v="5"/>
    <n v="0"/>
    <n v="0"/>
    <n v="0"/>
    <n v="0"/>
    <n v="0.85000000000000009"/>
    <n v="0"/>
    <n v="6095.5"/>
    <n v="0"/>
    <n v="1.1066259227122396E-4"/>
    <n v="2.290715660014336E-2"/>
    <n v="2.290715660014336E-2"/>
    <n v="0"/>
  </r>
  <r>
    <s v="教培"/>
    <s v="院校教育"/>
    <x v="21"/>
    <x v="3"/>
    <s v="C幼儿教育"/>
    <x v="4"/>
    <x v="129"/>
    <x v="1"/>
    <n v="629"/>
    <n v="0"/>
    <n v="0.20100000000000001"/>
    <n v="0"/>
    <n v="88"/>
    <n v="0"/>
    <n v="0"/>
    <n v="0"/>
    <n v="0"/>
    <n v="0.85000000000000009"/>
    <n v="0"/>
    <n v="6095.5"/>
    <n v="0"/>
    <n v="1.1066259227122396E-4"/>
    <n v="6.9606770538599871E-2"/>
    <n v="6.9606770538599871E-2"/>
    <n v="0"/>
  </r>
  <r>
    <s v="教培"/>
    <s v="院校教育"/>
    <x v="21"/>
    <x v="3"/>
    <s v="C幼儿教育"/>
    <x v="6"/>
    <x v="130"/>
    <x v="0"/>
    <n v="393"/>
    <n v="0"/>
    <n v="0.20100000000000001"/>
    <n v="0"/>
    <n v="98"/>
    <n v="0"/>
    <n v="0"/>
    <n v="0"/>
    <n v="0"/>
    <n v="0.85000000000000009"/>
    <n v="0"/>
    <n v="6095.5"/>
    <n v="0"/>
    <n v="1.1066259227122396E-4"/>
    <n v="4.3490398762591018E-2"/>
    <n v="4.3490398762591018E-2"/>
    <n v="3"/>
  </r>
  <r>
    <s v="教培"/>
    <s v="院校教育"/>
    <x v="21"/>
    <x v="3"/>
    <s v="C幼儿教育"/>
    <x v="8"/>
    <x v="131"/>
    <x v="0"/>
    <n v="765"/>
    <n v="0"/>
    <n v="0.20100000000000001"/>
    <n v="0"/>
    <n v="49"/>
    <n v="0"/>
    <n v="0"/>
    <n v="0"/>
    <n v="0"/>
    <n v="0.85000000000000009"/>
    <n v="0"/>
    <n v="6095.5"/>
    <n v="0"/>
    <n v="1.1066259227122396E-4"/>
    <n v="8.4656883087486326E-2"/>
    <n v="8.4656883087486326E-2"/>
    <n v="1"/>
  </r>
  <r>
    <s v="教培"/>
    <s v="院校教育"/>
    <x v="21"/>
    <x v="3"/>
    <s v="C幼儿教育"/>
    <x v="15"/>
    <x v="132"/>
    <x v="1"/>
    <n v="417"/>
    <n v="0"/>
    <n v="0.20100000000000001"/>
    <n v="0"/>
    <n v="60"/>
    <n v="0"/>
    <n v="0"/>
    <n v="0"/>
    <n v="0"/>
    <n v="0.85000000000000009"/>
    <n v="0"/>
    <n v="6095.5"/>
    <n v="0"/>
    <n v="1.1066259227122396E-4"/>
    <n v="4.6146300977100388E-2"/>
    <n v="4.6146300977100388E-2"/>
    <n v="1"/>
  </r>
  <r>
    <s v="教培"/>
    <s v="院校教育"/>
    <x v="21"/>
    <x v="3"/>
    <s v="C幼儿教育"/>
    <x v="10"/>
    <x v="133"/>
    <x v="0"/>
    <n v="287"/>
    <n v="0"/>
    <n v="0.20100000000000001"/>
    <n v="0"/>
    <n v="16"/>
    <n v="0"/>
    <n v="0"/>
    <n v="0"/>
    <n v="0"/>
    <n v="0.85000000000000009"/>
    <n v="0"/>
    <n v="6095.5"/>
    <n v="0"/>
    <n v="1.1066259227122396E-4"/>
    <n v="3.1760163981841276E-2"/>
    <n v="3.1760163981841276E-2"/>
    <n v="0"/>
  </r>
  <r>
    <s v="教培"/>
    <s v="院校教育"/>
    <x v="21"/>
    <x v="3"/>
    <s v="C幼儿教育"/>
    <x v="10"/>
    <x v="134"/>
    <x v="0"/>
    <n v="864"/>
    <n v="0"/>
    <n v="0.20100000000000001"/>
    <n v="0"/>
    <n v="36"/>
    <n v="0"/>
    <n v="0"/>
    <n v="0"/>
    <n v="0"/>
    <n v="0.85000000000000009"/>
    <n v="0"/>
    <n v="6095.5"/>
    <n v="0"/>
    <n v="1.1066259227122396E-4"/>
    <n v="9.5612479722337496E-2"/>
    <n v="9.5612479722337496E-2"/>
    <n v="0"/>
  </r>
  <r>
    <s v="教培"/>
    <s v="院校教育"/>
    <x v="21"/>
    <x v="3"/>
    <s v="C幼儿教育"/>
    <x v="2"/>
    <x v="135"/>
    <x v="1"/>
    <n v="484"/>
    <n v="0"/>
    <n v="0.20100000000000001"/>
    <n v="0"/>
    <n v="49"/>
    <n v="0"/>
    <n v="0"/>
    <n v="0"/>
    <n v="0"/>
    <n v="0.85000000000000009"/>
    <n v="0"/>
    <n v="6095.5"/>
    <n v="0"/>
    <n v="1.1066259227122396E-4"/>
    <n v="5.35606946592724E-2"/>
    <n v="5.35606946592724E-2"/>
    <n v="1"/>
  </r>
  <r>
    <s v="教培"/>
    <s v="院校教育"/>
    <x v="21"/>
    <x v="3"/>
    <s v="C幼儿教育"/>
    <x v="20"/>
    <x v="136"/>
    <x v="0"/>
    <n v="44"/>
    <n v="0"/>
    <n v="0.20100000000000001"/>
    <n v="0"/>
    <n v="0"/>
    <n v="0"/>
    <n v="0"/>
    <n v="0"/>
    <n v="0"/>
    <n v="0.85000000000000009"/>
    <n v="0"/>
    <n v="6095.5"/>
    <n v="0"/>
    <n v="1.1066259227122396E-4"/>
    <n v="4.8691540599338544E-3"/>
    <n v="4.8691540599338544E-3"/>
    <n v="0"/>
  </r>
  <r>
    <s v="教培"/>
    <s v="院校教育"/>
    <x v="21"/>
    <x v="3"/>
    <s v="C幼儿教育"/>
    <x v="30"/>
    <x v="137"/>
    <x v="2"/>
    <n v="26"/>
    <n v="0"/>
    <n v="0.20100000000000001"/>
    <n v="0"/>
    <n v="0"/>
    <n v="0"/>
    <n v="0"/>
    <n v="0"/>
    <n v="0"/>
    <n v="0.85000000000000009"/>
    <n v="0"/>
    <n v="6095.5"/>
    <n v="0"/>
    <n v="1.1066259227122396E-4"/>
    <n v="2.8772273990518228E-3"/>
    <n v="2.8772273990518228E-3"/>
    <n v="0"/>
  </r>
  <r>
    <s v="教培"/>
    <s v="院校教育"/>
    <x v="21"/>
    <x v="3"/>
    <s v="C幼儿教育"/>
    <x v="18"/>
    <x v="138"/>
    <x v="0"/>
    <n v="871"/>
    <n v="1"/>
    <n v="0.20100000000000001"/>
    <n v="0"/>
    <n v="40"/>
    <n v="0"/>
    <n v="0"/>
    <n v="0"/>
    <n v="0"/>
    <n v="0.85000000000000009"/>
    <n v="0"/>
    <n v="6095.5"/>
    <n v="0"/>
    <n v="1.1066259227122396E-4"/>
    <n v="9.6387117868236075E-2"/>
    <n v="0.20100000000000001"/>
    <n v="1"/>
  </r>
  <r>
    <s v="教培"/>
    <s v="院校教育"/>
    <x v="21"/>
    <x v="3"/>
    <s v="C幼儿教育"/>
    <x v="7"/>
    <x v="139"/>
    <x v="0"/>
    <n v="302"/>
    <n v="0"/>
    <n v="0.20100000000000001"/>
    <n v="0"/>
    <n v="22"/>
    <n v="0"/>
    <n v="0"/>
    <n v="0"/>
    <n v="0"/>
    <n v="0.85000000000000009"/>
    <n v="0"/>
    <n v="6095.5"/>
    <n v="0"/>
    <n v="1.1066259227122396E-4"/>
    <n v="3.3420102865909636E-2"/>
    <n v="3.3420102865909636E-2"/>
    <n v="0"/>
  </r>
  <r>
    <s v="教培"/>
    <s v="院校教育"/>
    <x v="21"/>
    <x v="3"/>
    <s v="C幼儿教育"/>
    <x v="4"/>
    <x v="140"/>
    <x v="1"/>
    <n v="228"/>
    <n v="0"/>
    <n v="0.20100000000000001"/>
    <n v="0"/>
    <n v="5"/>
    <n v="0"/>
    <n v="0"/>
    <n v="0"/>
    <n v="0"/>
    <n v="0.85000000000000009"/>
    <n v="0"/>
    <n v="6095.5"/>
    <n v="0"/>
    <n v="1.1066259227122396E-4"/>
    <n v="2.5231071037839062E-2"/>
    <n v="2.5231071037839062E-2"/>
    <n v="0"/>
  </r>
  <r>
    <s v="教培"/>
    <s v="院校教育"/>
    <x v="21"/>
    <x v="3"/>
    <s v="C幼儿教育"/>
    <x v="24"/>
    <x v="141"/>
    <x v="1"/>
    <n v="114"/>
    <n v="0"/>
    <n v="0.20100000000000001"/>
    <n v="0"/>
    <n v="15"/>
    <n v="0"/>
    <n v="0"/>
    <n v="0"/>
    <n v="0"/>
    <n v="0.85000000000000009"/>
    <n v="0"/>
    <n v="6095.5"/>
    <n v="0"/>
    <n v="1.1066259227122396E-4"/>
    <n v="1.2615535518919531E-2"/>
    <n v="1.2615535518919531E-2"/>
    <n v="1"/>
  </r>
  <r>
    <s v="教培"/>
    <s v="院校教育"/>
    <x v="21"/>
    <x v="3"/>
    <s v="C幼儿教育"/>
    <x v="25"/>
    <x v="142"/>
    <x v="1"/>
    <n v="110"/>
    <n v="0"/>
    <n v="0.20100000000000001"/>
    <n v="0"/>
    <n v="26"/>
    <n v="0"/>
    <n v="0"/>
    <n v="0"/>
    <n v="0"/>
    <n v="0.85000000000000009"/>
    <n v="0"/>
    <n v="6095.5"/>
    <n v="0"/>
    <n v="1.1066259227122396E-4"/>
    <n v="1.2172885149834636E-2"/>
    <n v="1.2172885149834636E-2"/>
    <n v="0"/>
  </r>
  <r>
    <s v="教培"/>
    <s v="院校教育"/>
    <x v="21"/>
    <x v="3"/>
    <s v="C幼儿教育"/>
    <x v="2"/>
    <x v="143"/>
    <x v="1"/>
    <n v="491"/>
    <n v="0"/>
    <n v="0.20100000000000001"/>
    <n v="0"/>
    <n v="221"/>
    <n v="0"/>
    <n v="0"/>
    <n v="0"/>
    <n v="0"/>
    <n v="0.85000000000000009"/>
    <n v="0"/>
    <n v="6095.5"/>
    <n v="0"/>
    <n v="1.1066259227122396E-4"/>
    <n v="5.4335332805170965E-2"/>
    <n v="5.4335332805170965E-2"/>
    <n v="13"/>
  </r>
  <r>
    <s v="教培"/>
    <s v="院校教育"/>
    <x v="21"/>
    <x v="3"/>
    <s v="C幼儿教育"/>
    <x v="18"/>
    <x v="144"/>
    <x v="0"/>
    <n v="657"/>
    <n v="0"/>
    <n v="0.20100000000000001"/>
    <n v="0"/>
    <n v="30"/>
    <n v="0"/>
    <n v="0"/>
    <n v="0"/>
    <n v="0"/>
    <n v="0.85000000000000009"/>
    <n v="0"/>
    <n v="6095.5"/>
    <n v="0"/>
    <n v="1.1066259227122396E-4"/>
    <n v="7.2705323122194146E-2"/>
    <n v="7.2705323122194146E-2"/>
    <n v="1"/>
  </r>
  <r>
    <s v="教培"/>
    <s v="院校教育"/>
    <x v="21"/>
    <x v="3"/>
    <s v="C幼儿教育"/>
    <x v="22"/>
    <x v="145"/>
    <x v="1"/>
    <n v="141"/>
    <n v="0"/>
    <n v="0.20100000000000001"/>
    <n v="0"/>
    <n v="4"/>
    <n v="0"/>
    <n v="0"/>
    <n v="0"/>
    <n v="0"/>
    <n v="0.85000000000000009"/>
    <n v="0"/>
    <n v="6095.5"/>
    <n v="0"/>
    <n v="1.1066259227122396E-4"/>
    <n v="1.5603425510242578E-2"/>
    <n v="1.5603425510242578E-2"/>
    <n v="0"/>
  </r>
  <r>
    <s v="教培"/>
    <s v="院校教育"/>
    <x v="21"/>
    <x v="3"/>
    <s v="C幼儿教育"/>
    <x v="16"/>
    <x v="146"/>
    <x v="1"/>
    <n v="924"/>
    <n v="0"/>
    <n v="0.20100000000000001"/>
    <n v="0"/>
    <n v="74"/>
    <n v="0"/>
    <n v="0"/>
    <n v="0"/>
    <n v="0"/>
    <n v="0.85000000000000009"/>
    <n v="0"/>
    <n v="6095.5"/>
    <n v="0"/>
    <n v="1.1066259227122396E-4"/>
    <n v="0.10225223525861094"/>
    <n v="0.10225223525861094"/>
    <n v="0"/>
  </r>
  <r>
    <s v="教培"/>
    <s v="院校教育"/>
    <x v="21"/>
    <x v="3"/>
    <s v="C幼儿教育"/>
    <x v="4"/>
    <x v="147"/>
    <x v="1"/>
    <n v="236"/>
    <n v="0"/>
    <n v="0.20100000000000001"/>
    <n v="0"/>
    <n v="39"/>
    <n v="0"/>
    <n v="0"/>
    <n v="0"/>
    <n v="0"/>
    <n v="0.85000000000000009"/>
    <n v="0"/>
    <n v="6095.5"/>
    <n v="0"/>
    <n v="1.1066259227122396E-4"/>
    <n v="2.6116371776008854E-2"/>
    <n v="2.6116371776008854E-2"/>
    <n v="1"/>
  </r>
  <r>
    <s v="教培"/>
    <s v="院校教育"/>
    <x v="21"/>
    <x v="3"/>
    <s v="C幼儿教育"/>
    <x v="4"/>
    <x v="148"/>
    <x v="1"/>
    <n v="400"/>
    <n v="0"/>
    <n v="0.20100000000000001"/>
    <n v="0"/>
    <n v="37"/>
    <n v="0"/>
    <n v="0"/>
    <n v="0"/>
    <n v="0"/>
    <n v="0.85000000000000009"/>
    <n v="0"/>
    <n v="6095.5"/>
    <n v="0"/>
    <n v="1.1066259227122396E-4"/>
    <n v="4.4265036908489583E-2"/>
    <n v="4.4265036908489583E-2"/>
    <n v="0"/>
  </r>
  <r>
    <s v="教培"/>
    <s v="院校教育"/>
    <x v="21"/>
    <x v="3"/>
    <s v="C幼儿教育"/>
    <x v="22"/>
    <x v="149"/>
    <x v="1"/>
    <n v="268"/>
    <n v="0"/>
    <n v="0.20100000000000001"/>
    <n v="0"/>
    <n v="17"/>
    <n v="0"/>
    <n v="0"/>
    <n v="0"/>
    <n v="0"/>
    <n v="0.85000000000000009"/>
    <n v="0"/>
    <n v="6095.5"/>
    <n v="0"/>
    <n v="1.1066259227122396E-4"/>
    <n v="2.9657574728688022E-2"/>
    <n v="2.9657574728688022E-2"/>
    <n v="0"/>
  </r>
  <r>
    <s v="教培"/>
    <s v="院校教育"/>
    <x v="21"/>
    <x v="3"/>
    <s v="C幼儿教育"/>
    <x v="26"/>
    <x v="150"/>
    <x v="1"/>
    <n v="1188"/>
    <n v="0"/>
    <n v="0.20100000000000001"/>
    <n v="0"/>
    <n v="401"/>
    <n v="0"/>
    <n v="0"/>
    <n v="0"/>
    <n v="0"/>
    <n v="0.85000000000000009"/>
    <n v="0"/>
    <n v="6095.5"/>
    <n v="0"/>
    <n v="1.1066259227122396E-4"/>
    <n v="0.13146715961821406"/>
    <n v="0.13146715961821406"/>
    <n v="2"/>
  </r>
  <r>
    <s v="教培"/>
    <s v="院校教育"/>
    <x v="21"/>
    <x v="3"/>
    <s v="C幼儿教育"/>
    <x v="15"/>
    <x v="151"/>
    <x v="1"/>
    <n v="285"/>
    <n v="0"/>
    <n v="0.20100000000000001"/>
    <n v="0"/>
    <n v="16"/>
    <n v="0"/>
    <n v="0"/>
    <n v="0"/>
    <n v="0"/>
    <n v="0.85000000000000009"/>
    <n v="0"/>
    <n v="6095.5"/>
    <n v="0"/>
    <n v="1.1066259227122396E-4"/>
    <n v="3.1538838797298831E-2"/>
    <n v="3.1538838797298831E-2"/>
    <n v="0"/>
  </r>
  <r>
    <s v="教培"/>
    <s v="院校教育"/>
    <x v="21"/>
    <x v="3"/>
    <s v="C幼儿教育"/>
    <x v="29"/>
    <x v="152"/>
    <x v="1"/>
    <n v="182"/>
    <n v="0"/>
    <n v="0.20100000000000001"/>
    <n v="0"/>
    <n v="18"/>
    <n v="0"/>
    <n v="0"/>
    <n v="0"/>
    <n v="0"/>
    <n v="0.85000000000000009"/>
    <n v="0"/>
    <n v="6095.5"/>
    <n v="0"/>
    <n v="1.1066259227122396E-4"/>
    <n v="2.014059179336276E-2"/>
    <n v="2.014059179336276E-2"/>
    <n v="0"/>
  </r>
  <r>
    <s v="教培"/>
    <s v="院校教育"/>
    <x v="21"/>
    <x v="3"/>
    <s v="C幼儿教育"/>
    <x v="16"/>
    <x v="153"/>
    <x v="1"/>
    <n v="783"/>
    <n v="0"/>
    <n v="0.20100000000000001"/>
    <n v="0"/>
    <n v="82"/>
    <n v="0"/>
    <n v="0"/>
    <n v="0"/>
    <n v="0"/>
    <n v="0.85000000000000009"/>
    <n v="0"/>
    <n v="6095.5"/>
    <n v="0"/>
    <n v="1.1066259227122396E-4"/>
    <n v="8.6648809748368361E-2"/>
    <n v="8.6648809748368361E-2"/>
    <n v="0"/>
  </r>
  <r>
    <s v="教培"/>
    <s v="院校教育"/>
    <x v="21"/>
    <x v="3"/>
    <s v="C幼儿教育"/>
    <x v="26"/>
    <x v="154"/>
    <x v="1"/>
    <n v="551"/>
    <n v="0"/>
    <n v="0.20100000000000001"/>
    <n v="0"/>
    <n v="86"/>
    <n v="0"/>
    <n v="0"/>
    <n v="0"/>
    <n v="0"/>
    <n v="0.85000000000000009"/>
    <n v="0"/>
    <n v="6095.5"/>
    <n v="0"/>
    <n v="1.1066259227122396E-4"/>
    <n v="6.0975088341444404E-2"/>
    <n v="6.0975088341444404E-2"/>
    <n v="0"/>
  </r>
  <r>
    <s v="教培"/>
    <s v="院校教育"/>
    <x v="21"/>
    <x v="3"/>
    <s v="C幼儿教育"/>
    <x v="18"/>
    <x v="155"/>
    <x v="0"/>
    <n v="211"/>
    <n v="0"/>
    <n v="0.20100000000000001"/>
    <n v="0"/>
    <n v="4"/>
    <n v="0"/>
    <n v="0"/>
    <n v="0"/>
    <n v="0"/>
    <n v="0.85000000000000009"/>
    <n v="0"/>
    <n v="6095.5"/>
    <n v="0"/>
    <n v="1.1066259227122396E-4"/>
    <n v="2.3349806969228254E-2"/>
    <n v="2.3349806969228254E-2"/>
    <n v="0"/>
  </r>
  <r>
    <s v="教培"/>
    <s v="院校教育"/>
    <x v="21"/>
    <x v="3"/>
    <s v="C幼儿教育"/>
    <x v="22"/>
    <x v="156"/>
    <x v="1"/>
    <n v="73"/>
    <n v="0"/>
    <n v="0.20100000000000001"/>
    <n v="0"/>
    <n v="8"/>
    <n v="0"/>
    <n v="0"/>
    <n v="0"/>
    <n v="0"/>
    <n v="0.85000000000000009"/>
    <n v="0"/>
    <n v="6095.5"/>
    <n v="0"/>
    <n v="1.1066259227122396E-4"/>
    <n v="8.078369235799349E-3"/>
    <n v="8.078369235799349E-3"/>
    <n v="0"/>
  </r>
  <r>
    <s v="教培"/>
    <s v="院校教育"/>
    <x v="21"/>
    <x v="3"/>
    <s v="C幼儿教育"/>
    <x v="2"/>
    <x v="157"/>
    <x v="1"/>
    <n v="1274"/>
    <n v="0"/>
    <n v="0.20100000000000001"/>
    <n v="0"/>
    <n v="231"/>
    <n v="0"/>
    <n v="0"/>
    <n v="0"/>
    <n v="0"/>
    <n v="0.85000000000000009"/>
    <n v="0"/>
    <n v="6095.5"/>
    <n v="0"/>
    <n v="1.1066259227122396E-4"/>
    <n v="0.14098414255353933"/>
    <n v="0.14098414255353933"/>
    <n v="3"/>
  </r>
  <r>
    <s v="教培"/>
    <s v="院校教育"/>
    <x v="21"/>
    <x v="3"/>
    <s v="C幼儿教育"/>
    <x v="12"/>
    <x v="158"/>
    <x v="0"/>
    <n v="128"/>
    <n v="0"/>
    <n v="0.20100000000000001"/>
    <n v="0"/>
    <n v="1"/>
    <n v="0"/>
    <n v="0"/>
    <n v="0"/>
    <n v="0"/>
    <n v="0.85000000000000009"/>
    <n v="0"/>
    <n v="6095.5"/>
    <n v="0"/>
    <n v="1.1066259227122396E-4"/>
    <n v="1.4164811810716667E-2"/>
    <n v="1.4164811810716667E-2"/>
    <n v="0"/>
  </r>
  <r>
    <s v="教培"/>
    <s v="院校教育"/>
    <x v="21"/>
    <x v="3"/>
    <s v="C幼儿教育"/>
    <x v="14"/>
    <x v="159"/>
    <x v="1"/>
    <n v="751"/>
    <n v="0"/>
    <n v="0.20100000000000001"/>
    <n v="0"/>
    <n v="130"/>
    <n v="0"/>
    <n v="0"/>
    <n v="0"/>
    <n v="0"/>
    <n v="0.85000000000000009"/>
    <n v="0"/>
    <n v="6095.5"/>
    <n v="0"/>
    <n v="1.1066259227122396E-4"/>
    <n v="8.3107606795689196E-2"/>
    <n v="8.3107606795689196E-2"/>
    <n v="0"/>
  </r>
  <r>
    <s v="教培"/>
    <s v="院校教育"/>
    <x v="21"/>
    <x v="3"/>
    <s v="C幼儿教育"/>
    <x v="4"/>
    <x v="160"/>
    <x v="1"/>
    <n v="356"/>
    <n v="0"/>
    <n v="0.20100000000000001"/>
    <n v="0"/>
    <n v="18"/>
    <n v="0"/>
    <n v="0"/>
    <n v="0"/>
    <n v="0"/>
    <n v="0.85000000000000009"/>
    <n v="0"/>
    <n v="6095.5"/>
    <n v="0"/>
    <n v="1.1066259227122396E-4"/>
    <n v="3.9395882848555733E-2"/>
    <n v="3.9395882848555733E-2"/>
    <n v="0"/>
  </r>
  <r>
    <s v="教培"/>
    <s v="院校教育"/>
    <x v="21"/>
    <x v="3"/>
    <s v="C幼儿教育"/>
    <x v="23"/>
    <x v="161"/>
    <x v="1"/>
    <n v="306"/>
    <n v="0"/>
    <n v="0.20100000000000001"/>
    <n v="0"/>
    <n v="51"/>
    <n v="0"/>
    <n v="0"/>
    <n v="0"/>
    <n v="0"/>
    <n v="0.85000000000000009"/>
    <n v="0"/>
    <n v="6095.5"/>
    <n v="0"/>
    <n v="1.1066259227122396E-4"/>
    <n v="3.3862753234994533E-2"/>
    <n v="3.3862753234994533E-2"/>
    <n v="0"/>
  </r>
  <r>
    <s v="教培"/>
    <s v="院校教育"/>
    <x v="21"/>
    <x v="3"/>
    <s v="C幼儿教育"/>
    <x v="18"/>
    <x v="162"/>
    <x v="0"/>
    <n v="583"/>
    <n v="0"/>
    <n v="0.20100000000000001"/>
    <n v="0"/>
    <n v="42"/>
    <n v="0"/>
    <n v="0"/>
    <n v="0"/>
    <n v="0"/>
    <n v="0.85000000000000009"/>
    <n v="0"/>
    <n v="6095.5"/>
    <n v="0"/>
    <n v="1.1066259227122396E-4"/>
    <n v="6.4516291294123562E-2"/>
    <n v="6.4516291294123562E-2"/>
    <n v="0"/>
  </r>
  <r>
    <s v="教培"/>
    <s v="院校教育"/>
    <x v="21"/>
    <x v="3"/>
    <s v="C幼儿教育"/>
    <x v="12"/>
    <x v="163"/>
    <x v="0"/>
    <n v="34"/>
    <n v="0"/>
    <n v="0.20100000000000001"/>
    <n v="0"/>
    <n v="0"/>
    <n v="0"/>
    <n v="0"/>
    <n v="0"/>
    <n v="0"/>
    <n v="0.85000000000000009"/>
    <n v="0"/>
    <n v="6095.5"/>
    <n v="0"/>
    <n v="1.1066259227122396E-4"/>
    <n v="3.7625281372216145E-3"/>
    <n v="3.7625281372216145E-3"/>
    <n v="0"/>
  </r>
  <r>
    <s v="教培"/>
    <s v="院校教育"/>
    <x v="21"/>
    <x v="3"/>
    <s v="C幼儿教育"/>
    <x v="6"/>
    <x v="164"/>
    <x v="0"/>
    <n v="437"/>
    <n v="0"/>
    <n v="0.20100000000000001"/>
    <n v="0"/>
    <n v="21"/>
    <n v="0"/>
    <n v="0"/>
    <n v="0"/>
    <n v="0"/>
    <n v="0.85000000000000009"/>
    <n v="0"/>
    <n v="6095.5"/>
    <n v="0"/>
    <n v="1.1066259227122396E-4"/>
    <n v="4.8359552822524868E-2"/>
    <n v="4.8359552822524868E-2"/>
    <n v="0"/>
  </r>
  <r>
    <s v="教培"/>
    <s v="院校教育"/>
    <x v="21"/>
    <x v="3"/>
    <s v="C幼儿教育"/>
    <x v="3"/>
    <x v="165"/>
    <x v="0"/>
    <n v="962"/>
    <n v="0"/>
    <n v="0.20100000000000001"/>
    <n v="0"/>
    <n v="403"/>
    <n v="0"/>
    <n v="0"/>
    <n v="0"/>
    <n v="0"/>
    <n v="0.85000000000000009"/>
    <n v="0"/>
    <n v="6095.5"/>
    <n v="0"/>
    <n v="1.1066259227122396E-4"/>
    <n v="0.10645741376491745"/>
    <n v="0.10645741376491745"/>
    <n v="8"/>
  </r>
  <r>
    <s v="教培"/>
    <s v="院校教育"/>
    <x v="21"/>
    <x v="3"/>
    <s v="C幼儿教育"/>
    <x v="2"/>
    <x v="166"/>
    <x v="1"/>
    <n v="349"/>
    <n v="0"/>
    <n v="0.20100000000000001"/>
    <n v="0"/>
    <n v="99"/>
    <n v="0"/>
    <n v="0"/>
    <n v="0"/>
    <n v="0"/>
    <n v="0.85000000000000009"/>
    <n v="0"/>
    <n v="6095.5"/>
    <n v="0"/>
    <n v="1.1066259227122396E-4"/>
    <n v="3.8621244702657161E-2"/>
    <n v="3.8621244702657161E-2"/>
    <n v="0"/>
  </r>
  <r>
    <s v="教培"/>
    <s v="院校教育"/>
    <x v="21"/>
    <x v="3"/>
    <s v="C幼儿教育"/>
    <x v="26"/>
    <x v="167"/>
    <x v="1"/>
    <n v="378"/>
    <n v="0"/>
    <n v="0.20100000000000001"/>
    <n v="0"/>
    <n v="54"/>
    <n v="0"/>
    <n v="0"/>
    <n v="0"/>
    <n v="0"/>
    <n v="0.85000000000000009"/>
    <n v="0"/>
    <n v="6095.5"/>
    <n v="0"/>
    <n v="1.1066259227122396E-4"/>
    <n v="4.1830459878522658E-2"/>
    <n v="4.1830459878522658E-2"/>
    <n v="2"/>
  </r>
  <r>
    <s v="教培"/>
    <s v="院校教育"/>
    <x v="21"/>
    <x v="3"/>
    <s v="C幼儿教育"/>
    <x v="8"/>
    <x v="168"/>
    <x v="0"/>
    <n v="602"/>
    <n v="0"/>
    <n v="0.20100000000000001"/>
    <n v="0"/>
    <n v="57"/>
    <n v="0"/>
    <n v="0"/>
    <n v="0"/>
    <n v="0"/>
    <n v="0.85000000000000009"/>
    <n v="0"/>
    <n v="6095.5"/>
    <n v="0"/>
    <n v="1.1066259227122396E-4"/>
    <n v="6.6618880547276826E-2"/>
    <n v="6.6618880547276826E-2"/>
    <n v="2"/>
  </r>
  <r>
    <s v="教培"/>
    <s v="院校教育"/>
    <x v="21"/>
    <x v="3"/>
    <s v="C幼儿教育"/>
    <x v="13"/>
    <x v="169"/>
    <x v="1"/>
    <n v="240"/>
    <n v="0"/>
    <n v="0.20100000000000001"/>
    <n v="0"/>
    <n v="27"/>
    <n v="0"/>
    <n v="0"/>
    <n v="0"/>
    <n v="0"/>
    <n v="0.85000000000000009"/>
    <n v="0"/>
    <n v="6095.5"/>
    <n v="0"/>
    <n v="1.1066259227122396E-4"/>
    <n v="2.6559022145093751E-2"/>
    <n v="2.6559022145093751E-2"/>
    <n v="0"/>
  </r>
  <r>
    <s v="教培"/>
    <s v="院校教育"/>
    <x v="21"/>
    <x v="3"/>
    <s v="C幼儿教育"/>
    <x v="30"/>
    <x v="170"/>
    <x v="2"/>
    <n v="75"/>
    <n v="0"/>
    <n v="0.20100000000000001"/>
    <n v="0"/>
    <n v="13"/>
    <n v="0"/>
    <n v="0"/>
    <n v="0"/>
    <n v="0"/>
    <n v="0.85000000000000009"/>
    <n v="0"/>
    <n v="6095.5"/>
    <n v="0"/>
    <n v="1.1066259227122396E-4"/>
    <n v="8.2996944203417976E-3"/>
    <n v="8.2996944203417976E-3"/>
    <n v="0"/>
  </r>
  <r>
    <s v="教培"/>
    <s v="院校教育"/>
    <x v="21"/>
    <x v="3"/>
    <s v="C幼儿教育"/>
    <x v="3"/>
    <x v="171"/>
    <x v="0"/>
    <n v="1422"/>
    <n v="0"/>
    <n v="0.20100000000000001"/>
    <n v="0"/>
    <n v="63"/>
    <n v="0"/>
    <n v="0"/>
    <n v="0"/>
    <n v="0"/>
    <n v="0.85000000000000009"/>
    <n v="0"/>
    <n v="6095.5"/>
    <n v="0"/>
    <n v="1.1066259227122396E-4"/>
    <n v="0.15736220620968047"/>
    <n v="0.15736220620968047"/>
    <n v="3"/>
  </r>
  <r>
    <s v="教培"/>
    <s v="院校教育"/>
    <x v="21"/>
    <x v="3"/>
    <s v="C幼儿教育"/>
    <x v="4"/>
    <x v="172"/>
    <x v="1"/>
    <n v="146"/>
    <n v="0"/>
    <n v="0.20100000000000001"/>
    <n v="0"/>
    <n v="3"/>
    <n v="0"/>
    <n v="0"/>
    <n v="0"/>
    <n v="0"/>
    <n v="0.85000000000000009"/>
    <n v="0"/>
    <n v="6095.5"/>
    <n v="0"/>
    <n v="1.1066259227122396E-4"/>
    <n v="1.6156738471598698E-2"/>
    <n v="1.6156738471598698E-2"/>
    <n v="0"/>
  </r>
  <r>
    <s v="教培"/>
    <s v="院校教育"/>
    <x v="21"/>
    <x v="3"/>
    <s v="C幼儿教育"/>
    <x v="12"/>
    <x v="173"/>
    <x v="0"/>
    <n v="317"/>
    <n v="0"/>
    <n v="0.20100000000000001"/>
    <n v="0"/>
    <n v="21"/>
    <n v="0"/>
    <n v="0"/>
    <n v="0"/>
    <n v="0"/>
    <n v="0.85000000000000009"/>
    <n v="0"/>
    <n v="6095.5"/>
    <n v="0"/>
    <n v="1.1066259227122396E-4"/>
    <n v="3.5080041749977996E-2"/>
    <n v="3.5080041749977996E-2"/>
    <n v="0"/>
  </r>
  <r>
    <s v="教培"/>
    <s v="院校教育"/>
    <x v="21"/>
    <x v="3"/>
    <s v="C幼儿教育"/>
    <x v="20"/>
    <x v="174"/>
    <x v="0"/>
    <n v="79"/>
    <n v="0"/>
    <n v="0.20100000000000001"/>
    <n v="0"/>
    <n v="14"/>
    <n v="0"/>
    <n v="0"/>
    <n v="0"/>
    <n v="0"/>
    <n v="0.85000000000000009"/>
    <n v="0"/>
    <n v="6095.5"/>
    <n v="0"/>
    <n v="1.1066259227122396E-4"/>
    <n v="8.7423447894266933E-3"/>
    <n v="8.7423447894266933E-3"/>
    <n v="0"/>
  </r>
  <r>
    <s v="教培"/>
    <s v="院校教育"/>
    <x v="21"/>
    <x v="3"/>
    <s v="C幼儿教育"/>
    <x v="16"/>
    <x v="175"/>
    <x v="1"/>
    <n v="1128"/>
    <n v="0"/>
    <n v="0.20100000000000001"/>
    <n v="0"/>
    <n v="167"/>
    <n v="0"/>
    <n v="0"/>
    <n v="0"/>
    <n v="0"/>
    <n v="0.85000000000000009"/>
    <n v="0"/>
    <n v="6095.5"/>
    <n v="0"/>
    <n v="1.1066259227122396E-4"/>
    <n v="0.12482740408194062"/>
    <n v="0.12482740408194062"/>
    <n v="0"/>
  </r>
  <r>
    <s v="教培"/>
    <s v="院校教育"/>
    <x v="21"/>
    <x v="3"/>
    <s v="C幼儿教育"/>
    <x v="8"/>
    <x v="176"/>
    <x v="0"/>
    <n v="181"/>
    <n v="0"/>
    <n v="0.20100000000000001"/>
    <n v="0"/>
    <n v="11"/>
    <n v="0"/>
    <n v="0"/>
    <n v="0"/>
    <n v="0"/>
    <n v="0.85000000000000009"/>
    <n v="0"/>
    <n v="6095.5"/>
    <n v="0"/>
    <n v="1.1066259227122396E-4"/>
    <n v="2.0029929201091538E-2"/>
    <n v="2.0029929201091538E-2"/>
    <n v="0"/>
  </r>
  <r>
    <s v="教培"/>
    <s v="院校教育"/>
    <x v="21"/>
    <x v="3"/>
    <s v="C幼儿教育"/>
    <x v="25"/>
    <x v="177"/>
    <x v="1"/>
    <n v="2"/>
    <n v="0"/>
    <n v="0.20100000000000001"/>
    <n v="0"/>
    <n v="0"/>
    <n v="0"/>
    <n v="0"/>
    <n v="0"/>
    <n v="0"/>
    <n v="0.85000000000000009"/>
    <n v="0"/>
    <n v="6095.5"/>
    <n v="0"/>
    <n v="1.1066259227122396E-4"/>
    <n v="2.2132518454244792E-4"/>
    <n v="2.2132518454244792E-4"/>
    <n v="0"/>
  </r>
  <r>
    <s v="教培"/>
    <s v="院校教育"/>
    <x v="21"/>
    <x v="3"/>
    <s v="C幼儿教育"/>
    <x v="30"/>
    <x v="178"/>
    <x v="2"/>
    <n v="47"/>
    <n v="0"/>
    <n v="0.20100000000000001"/>
    <n v="0"/>
    <n v="0"/>
    <n v="0"/>
    <n v="0"/>
    <n v="0"/>
    <n v="0"/>
    <n v="0.85000000000000009"/>
    <n v="0"/>
    <n v="6095.5"/>
    <n v="0"/>
    <n v="1.1066259227122396E-4"/>
    <n v="5.2011418367475257E-3"/>
    <n v="5.2011418367475257E-3"/>
    <n v="0"/>
  </r>
  <r>
    <s v="教培"/>
    <s v="院校教育"/>
    <x v="21"/>
    <x v="3"/>
    <s v="C幼儿教育"/>
    <x v="14"/>
    <x v="179"/>
    <x v="1"/>
    <n v="476"/>
    <n v="0"/>
    <n v="0.20100000000000001"/>
    <n v="0"/>
    <n v="139"/>
    <n v="0"/>
    <n v="0"/>
    <n v="0"/>
    <n v="0"/>
    <n v="0.85000000000000009"/>
    <n v="0"/>
    <n v="6095.5"/>
    <n v="0"/>
    <n v="1.1066259227122396E-4"/>
    <n v="5.2675393921102605E-2"/>
    <n v="5.2675393921102605E-2"/>
    <n v="0"/>
  </r>
  <r>
    <s v="教培"/>
    <s v="院校教育"/>
    <x v="21"/>
    <x v="3"/>
    <s v="C幼儿教育"/>
    <x v="25"/>
    <x v="180"/>
    <x v="1"/>
    <n v="3"/>
    <n v="0"/>
    <n v="0.20100000000000001"/>
    <n v="0"/>
    <n v="0"/>
    <n v="0"/>
    <n v="0"/>
    <n v="0"/>
    <n v="0"/>
    <n v="0.85000000000000009"/>
    <n v="0"/>
    <n v="6095.5"/>
    <n v="0"/>
    <n v="1.1066259227122396E-4"/>
    <n v="3.3198777681367188E-4"/>
    <n v="3.3198777681367188E-4"/>
    <n v="0"/>
  </r>
  <r>
    <s v="教培"/>
    <s v="院校教育"/>
    <x v="21"/>
    <x v="3"/>
    <s v="C幼儿教育"/>
    <x v="25"/>
    <x v="181"/>
    <x v="1"/>
    <n v="97"/>
    <n v="0"/>
    <n v="0.20100000000000001"/>
    <n v="0"/>
    <n v="28"/>
    <n v="0"/>
    <n v="0"/>
    <n v="0"/>
    <n v="0"/>
    <n v="0.85000000000000009"/>
    <n v="0"/>
    <n v="6095.5"/>
    <n v="0"/>
    <n v="1.1066259227122396E-4"/>
    <n v="1.0734271450308724E-2"/>
    <n v="1.0734271450308724E-2"/>
    <n v="0"/>
  </r>
  <r>
    <s v="教培"/>
    <s v="院校教育"/>
    <x v="21"/>
    <x v="3"/>
    <s v="C幼儿教育"/>
    <x v="20"/>
    <x v="182"/>
    <x v="0"/>
    <n v="26"/>
    <n v="0"/>
    <n v="0.20100000000000001"/>
    <n v="0"/>
    <n v="0"/>
    <n v="0"/>
    <n v="0"/>
    <n v="0"/>
    <n v="0"/>
    <n v="0.85000000000000009"/>
    <n v="0"/>
    <n v="6095.5"/>
    <n v="0"/>
    <n v="1.1066259227122396E-4"/>
    <n v="2.8772273990518228E-3"/>
    <n v="2.8772273990518228E-3"/>
    <n v="0"/>
  </r>
  <r>
    <s v="教培"/>
    <s v="院校教育"/>
    <x v="21"/>
    <x v="3"/>
    <s v="C幼儿教育"/>
    <x v="30"/>
    <x v="183"/>
    <x v="2"/>
    <n v="15"/>
    <n v="0"/>
    <n v="0.20100000000000001"/>
    <n v="0"/>
    <n v="0"/>
    <n v="0"/>
    <n v="0"/>
    <n v="0"/>
    <n v="0"/>
    <n v="0.85000000000000009"/>
    <n v="0"/>
    <n v="6095.5"/>
    <n v="0"/>
    <n v="1.1066259227122396E-4"/>
    <n v="1.6599388840683594E-3"/>
    <n v="1.6599388840683594E-3"/>
    <n v="0"/>
  </r>
  <r>
    <s v="教培"/>
    <s v="院校教育"/>
    <x v="21"/>
    <x v="3"/>
    <s v="C幼儿教育"/>
    <x v="12"/>
    <x v="184"/>
    <x v="0"/>
    <n v="736"/>
    <n v="0"/>
    <n v="0.20100000000000001"/>
    <n v="0"/>
    <n v="39"/>
    <n v="0"/>
    <n v="0"/>
    <n v="0"/>
    <n v="0"/>
    <n v="0.85000000000000009"/>
    <n v="0"/>
    <n v="6095.5"/>
    <n v="0"/>
    <n v="1.1066259227122396E-4"/>
    <n v="8.1447667911620836E-2"/>
    <n v="8.1447667911620836E-2"/>
    <n v="0"/>
  </r>
  <r>
    <s v="教培"/>
    <s v="院校教育"/>
    <x v="21"/>
    <x v="3"/>
    <s v="C幼儿教育"/>
    <x v="23"/>
    <x v="185"/>
    <x v="1"/>
    <n v="342"/>
    <n v="0"/>
    <n v="0.20100000000000001"/>
    <n v="0"/>
    <n v="90"/>
    <n v="0"/>
    <n v="0"/>
    <n v="0"/>
    <n v="0"/>
    <n v="0.85000000000000009"/>
    <n v="0"/>
    <n v="6095.5"/>
    <n v="0"/>
    <n v="1.1066259227122396E-4"/>
    <n v="3.7846606556758595E-2"/>
    <n v="3.7846606556758595E-2"/>
    <n v="1"/>
  </r>
  <r>
    <s v="教培"/>
    <s v="院校教育"/>
    <x v="21"/>
    <x v="3"/>
    <s v="C幼儿教育"/>
    <x v="23"/>
    <x v="186"/>
    <x v="1"/>
    <n v="244"/>
    <n v="0"/>
    <n v="0.20100000000000001"/>
    <n v="0"/>
    <n v="77"/>
    <n v="0"/>
    <n v="0"/>
    <n v="0"/>
    <n v="0"/>
    <n v="0.85000000000000009"/>
    <n v="0"/>
    <n v="6095.5"/>
    <n v="0"/>
    <n v="1.1066259227122396E-4"/>
    <n v="2.7001672514178645E-2"/>
    <n v="2.7001672514178645E-2"/>
    <n v="0"/>
  </r>
  <r>
    <s v="教培"/>
    <s v="院校教育"/>
    <x v="21"/>
    <x v="3"/>
    <s v="C幼儿教育"/>
    <x v="12"/>
    <x v="187"/>
    <x v="0"/>
    <n v="156"/>
    <n v="0"/>
    <n v="0.20100000000000001"/>
    <n v="0"/>
    <n v="6"/>
    <n v="0"/>
    <n v="0"/>
    <n v="0"/>
    <n v="0"/>
    <n v="0.85000000000000009"/>
    <n v="0"/>
    <n v="6095.5"/>
    <n v="0"/>
    <n v="1.1066259227122396E-4"/>
    <n v="1.7263364394310938E-2"/>
    <n v="1.7263364394310938E-2"/>
    <n v="0"/>
  </r>
  <r>
    <s v="教培"/>
    <s v="院校教育"/>
    <x v="21"/>
    <x v="3"/>
    <s v="C幼儿教育"/>
    <x v="8"/>
    <x v="188"/>
    <x v="0"/>
    <n v="312"/>
    <n v="0"/>
    <n v="0.20100000000000001"/>
    <n v="0"/>
    <n v="26"/>
    <n v="0"/>
    <n v="0"/>
    <n v="0"/>
    <n v="0"/>
    <n v="0.85000000000000009"/>
    <n v="0"/>
    <n v="6095.5"/>
    <n v="0"/>
    <n v="1.1066259227122396E-4"/>
    <n v="3.4526728788621876E-2"/>
    <n v="3.4526728788621876E-2"/>
    <n v="0"/>
  </r>
  <r>
    <s v="教培"/>
    <s v="院校教育"/>
    <x v="21"/>
    <x v="3"/>
    <s v="C幼儿教育"/>
    <x v="12"/>
    <x v="189"/>
    <x v="0"/>
    <n v="726"/>
    <n v="0"/>
    <n v="0.20100000000000001"/>
    <n v="0"/>
    <n v="66"/>
    <n v="0"/>
    <n v="0"/>
    <n v="0"/>
    <n v="0"/>
    <n v="0.85000000000000009"/>
    <n v="0"/>
    <n v="6095.5"/>
    <n v="0"/>
    <n v="1.1066259227122396E-4"/>
    <n v="8.0341041988908596E-2"/>
    <n v="8.0341041988908596E-2"/>
    <n v="0"/>
  </r>
  <r>
    <s v="教培"/>
    <s v="院校教育"/>
    <x v="21"/>
    <x v="3"/>
    <s v="C幼儿教育"/>
    <x v="23"/>
    <x v="190"/>
    <x v="1"/>
    <n v="255"/>
    <n v="0"/>
    <n v="0.20100000000000001"/>
    <n v="0"/>
    <n v="35"/>
    <n v="0"/>
    <n v="0"/>
    <n v="0"/>
    <n v="0"/>
    <n v="0.85000000000000009"/>
    <n v="0"/>
    <n v="6095.5"/>
    <n v="0"/>
    <n v="1.1066259227122396E-4"/>
    <n v="2.8218961029162111E-2"/>
    <n v="2.8218961029162111E-2"/>
    <n v="0"/>
  </r>
  <r>
    <s v="教培"/>
    <s v="院校教育"/>
    <x v="21"/>
    <x v="3"/>
    <s v="C幼儿教育"/>
    <x v="13"/>
    <x v="191"/>
    <x v="1"/>
    <n v="372"/>
    <n v="0"/>
    <n v="0.20100000000000001"/>
    <n v="0"/>
    <n v="50"/>
    <n v="0"/>
    <n v="0"/>
    <n v="0"/>
    <n v="0"/>
    <n v="0.85000000000000009"/>
    <n v="0"/>
    <n v="6095.5"/>
    <n v="0"/>
    <n v="1.1066259227122396E-4"/>
    <n v="4.1166484324895315E-2"/>
    <n v="4.1166484324895315E-2"/>
    <n v="0"/>
  </r>
  <r>
    <s v="教培"/>
    <s v="院校教育"/>
    <x v="21"/>
    <x v="3"/>
    <s v="C幼儿教育"/>
    <x v="13"/>
    <x v="192"/>
    <x v="1"/>
    <n v="154"/>
    <n v="0"/>
    <n v="0.20100000000000001"/>
    <n v="0"/>
    <n v="8"/>
    <n v="0"/>
    <n v="0"/>
    <n v="0"/>
    <n v="0"/>
    <n v="0.85000000000000009"/>
    <n v="0"/>
    <n v="6095.5"/>
    <n v="0"/>
    <n v="1.1066259227122396E-4"/>
    <n v="1.7042039209768489E-2"/>
    <n v="1.7042039209768489E-2"/>
    <n v="0"/>
  </r>
  <r>
    <s v="教培"/>
    <s v="院校教育"/>
    <x v="21"/>
    <x v="3"/>
    <s v="C幼儿教育"/>
    <x v="7"/>
    <x v="193"/>
    <x v="0"/>
    <n v="465"/>
    <n v="0"/>
    <n v="0.20100000000000001"/>
    <n v="0"/>
    <n v="3"/>
    <n v="0"/>
    <n v="0"/>
    <n v="0"/>
    <n v="0"/>
    <n v="0.85000000000000009"/>
    <n v="0"/>
    <n v="6095.5"/>
    <n v="0"/>
    <n v="1.1066259227122396E-4"/>
    <n v="5.1458105406119142E-2"/>
    <n v="5.1458105406119142E-2"/>
    <n v="0"/>
  </r>
  <r>
    <s v="教培"/>
    <s v="院校教育"/>
    <x v="21"/>
    <x v="3"/>
    <s v="C幼儿教育"/>
    <x v="29"/>
    <x v="194"/>
    <x v="1"/>
    <n v="235"/>
    <n v="0"/>
    <n v="0.20100000000000001"/>
    <n v="0"/>
    <n v="46"/>
    <n v="0"/>
    <n v="0"/>
    <n v="0"/>
    <n v="0"/>
    <n v="0.85000000000000009"/>
    <n v="0"/>
    <n v="6095.5"/>
    <n v="0"/>
    <n v="1.1066259227122396E-4"/>
    <n v="2.6005709183737631E-2"/>
    <n v="2.6005709183737631E-2"/>
    <n v="0"/>
  </r>
  <r>
    <s v="教培"/>
    <s v="院校教育"/>
    <x v="21"/>
    <x v="3"/>
    <s v="C幼儿教育"/>
    <x v="30"/>
    <x v="195"/>
    <x v="2"/>
    <n v="23"/>
    <n v="0"/>
    <n v="0.20100000000000001"/>
    <n v="0"/>
    <n v="0"/>
    <n v="0"/>
    <n v="0"/>
    <n v="0"/>
    <n v="0"/>
    <n v="0.85000000000000009"/>
    <n v="0"/>
    <n v="6095.5"/>
    <n v="0"/>
    <n v="1.1066259227122396E-4"/>
    <n v="2.5452396222381511E-3"/>
    <n v="2.5452396222381511E-3"/>
    <n v="0"/>
  </r>
  <r>
    <s v="教培"/>
    <s v="院校教育"/>
    <x v="21"/>
    <x v="3"/>
    <s v="C幼儿教育"/>
    <x v="31"/>
    <x v="196"/>
    <x v="1"/>
    <n v="10"/>
    <n v="0"/>
    <n v="0.20100000000000001"/>
    <n v="0"/>
    <n v="0"/>
    <n v="0"/>
    <n v="0"/>
    <n v="0"/>
    <n v="0"/>
    <n v="0.85000000000000009"/>
    <n v="0"/>
    <n v="6095.5"/>
    <n v="0"/>
    <n v="1.1066259227122396E-4"/>
    <n v="1.1066259227122395E-3"/>
    <n v="1.1066259227122395E-3"/>
    <n v="0"/>
  </r>
  <r>
    <s v="教培"/>
    <s v="院校教育"/>
    <x v="21"/>
    <x v="3"/>
    <s v="C幼儿教育"/>
    <x v="14"/>
    <x v="197"/>
    <x v="1"/>
    <n v="646"/>
    <n v="0"/>
    <n v="0.20100000000000001"/>
    <n v="0"/>
    <n v="139"/>
    <n v="0"/>
    <n v="0"/>
    <n v="0"/>
    <n v="0"/>
    <n v="0.85000000000000009"/>
    <n v="0"/>
    <n v="6095.5"/>
    <n v="0"/>
    <n v="1.1066259227122396E-4"/>
    <n v="7.1488034607210676E-2"/>
    <n v="7.1488034607210676E-2"/>
    <n v="1"/>
  </r>
  <r>
    <s v="教培"/>
    <s v="院校教育"/>
    <x v="21"/>
    <x v="3"/>
    <s v="C幼儿教育"/>
    <x v="7"/>
    <x v="198"/>
    <x v="0"/>
    <n v="808"/>
    <n v="1"/>
    <n v="0.20100000000000001"/>
    <n v="0"/>
    <n v="79"/>
    <n v="1"/>
    <n v="0.01"/>
    <n v="0"/>
    <n v="1"/>
    <n v="0.85000000000000009"/>
    <n v="0.93999999999999984"/>
    <n v="6095.5"/>
    <n v="5729.7699999999986"/>
    <n v="1.1066259227122396E-4"/>
    <n v="8.941537455514896E-2"/>
    <n v="0.20100000000000001"/>
    <n v="1"/>
  </r>
  <r>
    <s v="教培"/>
    <s v="院校教育"/>
    <x v="21"/>
    <x v="3"/>
    <s v="C幼儿教育"/>
    <x v="18"/>
    <x v="199"/>
    <x v="0"/>
    <n v="674"/>
    <n v="0"/>
    <n v="0.20100000000000001"/>
    <n v="0"/>
    <n v="93"/>
    <n v="0"/>
    <n v="0"/>
    <n v="0"/>
    <n v="0"/>
    <n v="0.85000000000000009"/>
    <n v="0"/>
    <n v="6095.5"/>
    <n v="0"/>
    <n v="1.1066259227122396E-4"/>
    <n v="7.4586587190804951E-2"/>
    <n v="7.4586587190804951E-2"/>
    <n v="1"/>
  </r>
  <r>
    <s v="教培"/>
    <s v="院校教育"/>
    <x v="21"/>
    <x v="3"/>
    <s v="C幼儿教育"/>
    <x v="7"/>
    <x v="200"/>
    <x v="0"/>
    <n v="1103"/>
    <n v="0"/>
    <n v="0.20100000000000001"/>
    <n v="0"/>
    <n v="53"/>
    <n v="0"/>
    <n v="0"/>
    <n v="0"/>
    <n v="0"/>
    <n v="0.85000000000000009"/>
    <n v="0"/>
    <n v="6095.5"/>
    <n v="0"/>
    <n v="1.1066259227122396E-4"/>
    <n v="0.12206083927516002"/>
    <n v="0.12206083927516002"/>
    <n v="0"/>
  </r>
  <r>
    <s v="教培"/>
    <s v="院校教育"/>
    <x v="21"/>
    <x v="3"/>
    <s v="C幼儿教育"/>
    <x v="3"/>
    <x v="201"/>
    <x v="0"/>
    <n v="835"/>
    <n v="0"/>
    <n v="0.20100000000000001"/>
    <n v="0"/>
    <n v="9"/>
    <n v="0"/>
    <n v="0"/>
    <n v="0"/>
    <n v="0"/>
    <n v="0.85000000000000009"/>
    <n v="0"/>
    <n v="6095.5"/>
    <n v="0"/>
    <n v="1.1066259227122396E-4"/>
    <n v="9.2403264546472005E-2"/>
    <n v="9.2403264546472005E-2"/>
    <n v="0"/>
  </r>
  <r>
    <s v="教培"/>
    <s v="院校教育"/>
    <x v="21"/>
    <x v="3"/>
    <s v="C幼儿教育"/>
    <x v="7"/>
    <x v="202"/>
    <x v="0"/>
    <n v="605"/>
    <n v="0"/>
    <n v="0.20100000000000001"/>
    <n v="0"/>
    <n v="26"/>
    <n v="0"/>
    <n v="0"/>
    <n v="0"/>
    <n v="0"/>
    <n v="0.85000000000000009"/>
    <n v="0"/>
    <n v="6095.5"/>
    <n v="0"/>
    <n v="1.1066259227122396E-4"/>
    <n v="6.6950868324090501E-2"/>
    <n v="6.6950868324090501E-2"/>
    <n v="0"/>
  </r>
  <r>
    <s v="教培"/>
    <s v="院校教育"/>
    <x v="21"/>
    <x v="3"/>
    <s v="C幼儿教育"/>
    <x v="12"/>
    <x v="203"/>
    <x v="0"/>
    <n v="222"/>
    <n v="0"/>
    <n v="0.20100000000000001"/>
    <n v="0"/>
    <n v="28"/>
    <n v="0"/>
    <n v="0"/>
    <n v="0"/>
    <n v="0"/>
    <n v="0.85000000000000009"/>
    <n v="0"/>
    <n v="6095.5"/>
    <n v="0"/>
    <n v="1.1066259227122396E-4"/>
    <n v="2.456709548421172E-2"/>
    <n v="2.456709548421172E-2"/>
    <n v="0"/>
  </r>
  <r>
    <s v="教培"/>
    <s v="院校教育"/>
    <x v="21"/>
    <x v="3"/>
    <s v="C幼儿教育"/>
    <x v="15"/>
    <x v="204"/>
    <x v="1"/>
    <n v="487"/>
    <n v="0"/>
    <n v="0.20100000000000001"/>
    <n v="0"/>
    <n v="71"/>
    <n v="0"/>
    <n v="0"/>
    <n v="0"/>
    <n v="0"/>
    <n v="0.85000000000000009"/>
    <n v="0"/>
    <n v="6095.5"/>
    <n v="0"/>
    <n v="1.1066259227122396E-4"/>
    <n v="5.3892682436086067E-2"/>
    <n v="5.3892682436086067E-2"/>
    <n v="0"/>
  </r>
  <r>
    <s v="教培"/>
    <s v="院校教育"/>
    <x v="21"/>
    <x v="3"/>
    <s v="C幼儿教育"/>
    <x v="22"/>
    <x v="205"/>
    <x v="1"/>
    <n v="123"/>
    <n v="0"/>
    <n v="0.20100000000000001"/>
    <n v="0"/>
    <n v="3"/>
    <n v="0"/>
    <n v="0"/>
    <n v="0"/>
    <n v="0"/>
    <n v="0.85000000000000009"/>
    <n v="0"/>
    <n v="6095.5"/>
    <n v="0"/>
    <n v="1.1066259227122396E-4"/>
    <n v="1.3611498849360547E-2"/>
    <n v="1.3611498849360547E-2"/>
    <n v="0"/>
  </r>
  <r>
    <s v="教培"/>
    <s v="院校教育"/>
    <x v="21"/>
    <x v="3"/>
    <s v="C幼儿教育"/>
    <x v="27"/>
    <x v="206"/>
    <x v="1"/>
    <n v="886"/>
    <n v="0"/>
    <n v="0.20100000000000001"/>
    <n v="0"/>
    <n v="38"/>
    <n v="0"/>
    <n v="0"/>
    <n v="0"/>
    <n v="0"/>
    <n v="0.85000000000000009"/>
    <n v="0"/>
    <n v="6095.5"/>
    <n v="0"/>
    <n v="1.1066259227122396E-4"/>
    <n v="9.8047056752304435E-2"/>
    <n v="9.8047056752304435E-2"/>
    <n v="0"/>
  </r>
  <r>
    <s v="教培"/>
    <s v="院校教育"/>
    <x v="21"/>
    <x v="3"/>
    <s v="C幼儿教育"/>
    <x v="18"/>
    <x v="207"/>
    <x v="0"/>
    <n v="1024"/>
    <n v="0"/>
    <n v="0.20100000000000001"/>
    <n v="0"/>
    <n v="18"/>
    <n v="0"/>
    <n v="0"/>
    <n v="0"/>
    <n v="0"/>
    <n v="0.85000000000000009"/>
    <n v="0"/>
    <n v="6095.5"/>
    <n v="0"/>
    <n v="1.1066259227122396E-4"/>
    <n v="0.11331849448573333"/>
    <n v="0.11331849448573333"/>
    <n v="0"/>
  </r>
  <r>
    <s v="教培"/>
    <s v="院校教育"/>
    <x v="21"/>
    <x v="3"/>
    <s v="C幼儿教育"/>
    <x v="15"/>
    <x v="208"/>
    <x v="1"/>
    <n v="437"/>
    <n v="0"/>
    <n v="0.20100000000000001"/>
    <n v="0"/>
    <n v="75"/>
    <n v="0"/>
    <n v="0"/>
    <n v="0"/>
    <n v="0"/>
    <n v="0.85000000000000009"/>
    <n v="0"/>
    <n v="6095.5"/>
    <n v="0"/>
    <n v="1.1066259227122396E-4"/>
    <n v="4.8359552822524868E-2"/>
    <n v="4.8359552822524868E-2"/>
    <n v="1"/>
  </r>
  <r>
    <s v="教培"/>
    <s v="院校教育"/>
    <x v="21"/>
    <x v="3"/>
    <s v="C幼儿教育"/>
    <x v="3"/>
    <x v="209"/>
    <x v="0"/>
    <n v="1362"/>
    <n v="0"/>
    <n v="0.20100000000000001"/>
    <n v="0"/>
    <n v="119"/>
    <n v="0"/>
    <n v="0"/>
    <n v="0"/>
    <n v="0"/>
    <n v="0.85000000000000009"/>
    <n v="0"/>
    <n v="6095.5"/>
    <n v="0"/>
    <n v="1.1066259227122396E-4"/>
    <n v="0.15072245067340703"/>
    <n v="0.15072245067340703"/>
    <n v="8"/>
  </r>
  <r>
    <s v="教培"/>
    <s v="院校教育"/>
    <x v="21"/>
    <x v="3"/>
    <s v="C幼儿教育"/>
    <x v="3"/>
    <x v="210"/>
    <x v="0"/>
    <n v="558"/>
    <n v="0"/>
    <n v="0.20100000000000001"/>
    <n v="0"/>
    <n v="9"/>
    <n v="0"/>
    <n v="0"/>
    <n v="0"/>
    <n v="0"/>
    <n v="0.85000000000000009"/>
    <n v="0"/>
    <n v="6095.5"/>
    <n v="0"/>
    <n v="1.1066259227122396E-4"/>
    <n v="6.1749726487342969E-2"/>
    <n v="6.1749726487342969E-2"/>
    <n v="0"/>
  </r>
  <r>
    <s v="教培"/>
    <s v="院校教育"/>
    <x v="21"/>
    <x v="3"/>
    <s v="C幼儿教育"/>
    <x v="3"/>
    <x v="211"/>
    <x v="0"/>
    <n v="829"/>
    <n v="0"/>
    <n v="0.20100000000000001"/>
    <n v="0"/>
    <n v="167"/>
    <n v="0"/>
    <n v="0"/>
    <n v="0"/>
    <n v="0"/>
    <n v="0.85000000000000009"/>
    <n v="0"/>
    <n v="6095.5"/>
    <n v="0"/>
    <n v="1.1066259227122396E-4"/>
    <n v="9.1739288992844656E-2"/>
    <n v="9.1739288992844656E-2"/>
    <n v="1"/>
  </r>
  <r>
    <s v="教培"/>
    <s v="院校教育"/>
    <x v="21"/>
    <x v="3"/>
    <s v="C幼儿教育"/>
    <x v="10"/>
    <x v="212"/>
    <x v="0"/>
    <n v="154"/>
    <n v="0"/>
    <n v="0.20100000000000001"/>
    <n v="0"/>
    <n v="4"/>
    <n v="0"/>
    <n v="0"/>
    <n v="0"/>
    <n v="0"/>
    <n v="0.85000000000000009"/>
    <n v="0"/>
    <n v="6095.5"/>
    <n v="0"/>
    <n v="1.1066259227122396E-4"/>
    <n v="1.7042039209768489E-2"/>
    <n v="1.7042039209768489E-2"/>
    <n v="0"/>
  </r>
  <r>
    <s v="教培"/>
    <s v="院校教育"/>
    <x v="21"/>
    <x v="3"/>
    <s v="C幼儿教育"/>
    <x v="26"/>
    <x v="213"/>
    <x v="1"/>
    <n v="1055"/>
    <n v="0"/>
    <n v="0.20100000000000001"/>
    <n v="0"/>
    <n v="204"/>
    <n v="0"/>
    <n v="0"/>
    <n v="0"/>
    <n v="0"/>
    <n v="0.85000000000000009"/>
    <n v="0"/>
    <n v="6095.5"/>
    <n v="0"/>
    <n v="1.1066259227122396E-4"/>
    <n v="0.11674903484614128"/>
    <n v="0.11674903484614128"/>
    <n v="1"/>
  </r>
  <r>
    <s v="教培"/>
    <s v="院校教育"/>
    <x v="21"/>
    <x v="3"/>
    <s v="C幼儿教育"/>
    <x v="7"/>
    <x v="214"/>
    <x v="0"/>
    <n v="600"/>
    <n v="0"/>
    <n v="0.20100000000000001"/>
    <n v="0"/>
    <n v="0"/>
    <n v="0"/>
    <n v="0"/>
    <n v="0"/>
    <n v="0"/>
    <n v="0.85000000000000009"/>
    <n v="0"/>
    <n v="6095.5"/>
    <n v="0"/>
    <n v="1.1066259227122396E-4"/>
    <n v="6.6397555362734381E-2"/>
    <n v="6.6397555362734381E-2"/>
    <n v="0"/>
  </r>
  <r>
    <s v="教培"/>
    <s v="院校教育"/>
    <x v="21"/>
    <x v="3"/>
    <s v="C幼儿教育"/>
    <x v="3"/>
    <x v="215"/>
    <x v="0"/>
    <n v="492"/>
    <n v="0"/>
    <n v="0.20100000000000001"/>
    <n v="0"/>
    <n v="21"/>
    <n v="0"/>
    <n v="0"/>
    <n v="0"/>
    <n v="0"/>
    <n v="0.85000000000000009"/>
    <n v="0"/>
    <n v="6095.5"/>
    <n v="0"/>
    <n v="1.1066259227122396E-4"/>
    <n v="5.4445995397442187E-2"/>
    <n v="5.4445995397442187E-2"/>
    <n v="0"/>
  </r>
  <r>
    <s v="教培"/>
    <s v="院校教育"/>
    <x v="21"/>
    <x v="3"/>
    <s v="C幼儿教育"/>
    <x v="9"/>
    <x v="216"/>
    <x v="0"/>
    <n v="1678"/>
    <n v="0"/>
    <n v="0.20100000000000001"/>
    <n v="0"/>
    <n v="242"/>
    <n v="0"/>
    <n v="0"/>
    <n v="0"/>
    <n v="0"/>
    <n v="0.85000000000000009"/>
    <n v="0"/>
    <n v="6095.5"/>
    <n v="0"/>
    <n v="1.1066259227122396E-4"/>
    <n v="0.18569182983111379"/>
    <n v="0.18569182983111379"/>
    <n v="10"/>
  </r>
  <r>
    <s v="教培"/>
    <s v="院校教育"/>
    <x v="21"/>
    <x v="3"/>
    <s v="C幼儿教育"/>
    <x v="14"/>
    <x v="217"/>
    <x v="1"/>
    <n v="734"/>
    <n v="0"/>
    <n v="0.20100000000000001"/>
    <n v="0"/>
    <n v="171"/>
    <n v="0"/>
    <n v="0"/>
    <n v="0"/>
    <n v="0"/>
    <n v="0.85000000000000009"/>
    <n v="0"/>
    <n v="6095.5"/>
    <n v="0"/>
    <n v="1.1066259227122396E-4"/>
    <n v="8.1226342727078391E-2"/>
    <n v="8.1226342727078391E-2"/>
    <n v="0"/>
  </r>
  <r>
    <s v="教培"/>
    <s v="院校教育"/>
    <x v="21"/>
    <x v="3"/>
    <s v="C幼儿教育"/>
    <x v="2"/>
    <x v="218"/>
    <x v="1"/>
    <n v="377"/>
    <n v="0"/>
    <n v="0.20100000000000001"/>
    <n v="0"/>
    <n v="64"/>
    <n v="0"/>
    <n v="0"/>
    <n v="0"/>
    <n v="0"/>
    <n v="0.85000000000000009"/>
    <n v="0"/>
    <n v="6095.5"/>
    <n v="0"/>
    <n v="1.1066259227122396E-4"/>
    <n v="4.1719797286251435E-2"/>
    <n v="4.1719797286251435E-2"/>
    <n v="0"/>
  </r>
  <r>
    <s v="教培"/>
    <s v="院校教育"/>
    <x v="21"/>
    <x v="3"/>
    <s v="C幼儿教育"/>
    <x v="4"/>
    <x v="219"/>
    <x v="1"/>
    <n v="547"/>
    <n v="0"/>
    <n v="0.20100000000000001"/>
    <n v="0"/>
    <n v="57"/>
    <n v="0"/>
    <n v="0"/>
    <n v="0"/>
    <n v="0"/>
    <n v="0.85000000000000009"/>
    <n v="0"/>
    <n v="6095.5"/>
    <n v="0"/>
    <n v="1.1066259227122396E-4"/>
    <n v="6.0532437972359507E-2"/>
    <n v="6.0532437972359507E-2"/>
    <n v="0"/>
  </r>
  <r>
    <s v="教培"/>
    <s v="院校教育"/>
    <x v="21"/>
    <x v="3"/>
    <s v="C幼儿教育"/>
    <x v="16"/>
    <x v="220"/>
    <x v="1"/>
    <n v="1215"/>
    <n v="0"/>
    <n v="0.20100000000000001"/>
    <n v="0"/>
    <n v="200"/>
    <n v="0"/>
    <n v="0"/>
    <n v="0"/>
    <n v="0"/>
    <n v="0.85000000000000009"/>
    <n v="0"/>
    <n v="6095.5"/>
    <n v="0"/>
    <n v="1.1066259227122396E-4"/>
    <n v="0.13445504960953711"/>
    <n v="0.13445504960953711"/>
    <n v="1"/>
  </r>
  <r>
    <s v="教培"/>
    <s v="院校教育"/>
    <x v="21"/>
    <x v="3"/>
    <s v="C幼儿教育"/>
    <x v="14"/>
    <x v="221"/>
    <x v="1"/>
    <n v="1331"/>
    <n v="0"/>
    <n v="0.20100000000000001"/>
    <n v="0"/>
    <n v="217"/>
    <n v="0"/>
    <n v="0"/>
    <n v="0"/>
    <n v="0"/>
    <n v="0.85000000000000009"/>
    <n v="0"/>
    <n v="6095.5"/>
    <n v="0"/>
    <n v="1.1066259227122396E-4"/>
    <n v="0.1472919103129991"/>
    <n v="0.1472919103129991"/>
    <n v="0"/>
  </r>
  <r>
    <s v="教培"/>
    <s v="院校教育"/>
    <x v="21"/>
    <x v="3"/>
    <s v="C幼儿教育"/>
    <x v="16"/>
    <x v="222"/>
    <x v="1"/>
    <n v="89"/>
    <n v="0"/>
    <n v="0.20100000000000001"/>
    <n v="0"/>
    <n v="21"/>
    <n v="0"/>
    <n v="0"/>
    <n v="0"/>
    <n v="0"/>
    <n v="0.85000000000000009"/>
    <n v="0"/>
    <n v="6095.5"/>
    <n v="0"/>
    <n v="1.1066259227122396E-4"/>
    <n v="9.8489707121389332E-3"/>
    <n v="9.8489707121389332E-3"/>
    <n v="0"/>
  </r>
  <r>
    <s v="教培"/>
    <s v="院校教育"/>
    <x v="21"/>
    <x v="3"/>
    <s v="C幼儿教育"/>
    <x v="31"/>
    <x v="223"/>
    <x v="1"/>
    <n v="76"/>
    <n v="0"/>
    <n v="0.20100000000000001"/>
    <n v="0"/>
    <n v="3"/>
    <n v="0"/>
    <n v="0"/>
    <n v="0"/>
    <n v="0"/>
    <n v="0.85000000000000009"/>
    <n v="0"/>
    <n v="6095.5"/>
    <n v="0"/>
    <n v="1.1066259227122396E-4"/>
    <n v="8.4103570126130203E-3"/>
    <n v="8.4103570126130203E-3"/>
    <n v="0"/>
  </r>
  <r>
    <s v="教培"/>
    <s v="院校教育"/>
    <x v="21"/>
    <x v="3"/>
    <s v="C幼儿教育"/>
    <x v="31"/>
    <x v="224"/>
    <x v="1"/>
    <n v="17"/>
    <n v="0"/>
    <n v="0.20100000000000001"/>
    <n v="0"/>
    <n v="0"/>
    <n v="0"/>
    <n v="0"/>
    <n v="0"/>
    <n v="0"/>
    <n v="0.85000000000000009"/>
    <n v="0"/>
    <n v="6095.5"/>
    <n v="0"/>
    <n v="1.1066259227122396E-4"/>
    <n v="1.8812640686108073E-3"/>
    <n v="1.8812640686108073E-3"/>
    <n v="0"/>
  </r>
  <r>
    <s v="教培"/>
    <s v="院校教育"/>
    <x v="21"/>
    <x v="3"/>
    <s v="C幼儿教育"/>
    <x v="31"/>
    <x v="225"/>
    <x v="1"/>
    <n v="32"/>
    <n v="0"/>
    <n v="0.20100000000000001"/>
    <n v="0"/>
    <n v="1"/>
    <n v="0"/>
    <n v="0"/>
    <n v="0"/>
    <n v="0"/>
    <n v="0.85000000000000009"/>
    <n v="0"/>
    <n v="6095.5"/>
    <n v="0"/>
    <n v="1.1066259227122396E-4"/>
    <n v="3.5412029526791667E-3"/>
    <n v="3.5412029526791667E-3"/>
    <n v="0"/>
  </r>
  <r>
    <s v="教培"/>
    <s v="院校教育"/>
    <x v="21"/>
    <x v="3"/>
    <s v="C幼儿教育"/>
    <x v="20"/>
    <x v="226"/>
    <x v="0"/>
    <n v="666"/>
    <n v="4"/>
    <n v="0.20100000000000001"/>
    <n v="0.01"/>
    <n v="312"/>
    <n v="4"/>
    <n v="0.01"/>
    <n v="0"/>
    <n v="4"/>
    <n v="0.85000000000000009"/>
    <n v="3.7599999999999993"/>
    <n v="6095.5"/>
    <n v="22919.079999999994"/>
    <n v="1.1066259227122396E-4"/>
    <n v="7.3701286452635156E-2"/>
    <n v="0.80400000000000005"/>
    <n v="6"/>
  </r>
  <r>
    <s v="教培"/>
    <s v="院校教育"/>
    <x v="21"/>
    <x v="3"/>
    <s v="C幼儿教育"/>
    <x v="31"/>
    <x v="227"/>
    <x v="1"/>
    <n v="50"/>
    <n v="0"/>
    <n v="0.20100000000000001"/>
    <n v="0"/>
    <n v="14"/>
    <n v="0"/>
    <n v="0"/>
    <n v="0"/>
    <n v="0"/>
    <n v="0.85000000000000009"/>
    <n v="0"/>
    <n v="6095.5"/>
    <n v="0"/>
    <n v="1.1066259227122396E-4"/>
    <n v="5.5331296135611979E-3"/>
    <n v="5.5331296135611979E-3"/>
    <n v="0"/>
  </r>
  <r>
    <s v="教培"/>
    <s v="院校教育"/>
    <x v="21"/>
    <x v="3"/>
    <s v="C幼儿教育"/>
    <x v="14"/>
    <x v="228"/>
    <x v="1"/>
    <n v="581"/>
    <n v="0"/>
    <n v="0.20100000000000001"/>
    <n v="0"/>
    <n v="151"/>
    <n v="0"/>
    <n v="0"/>
    <n v="0"/>
    <n v="0"/>
    <n v="0.85000000000000009"/>
    <n v="0"/>
    <n v="6095.5"/>
    <n v="0"/>
    <n v="1.1066259227122396E-4"/>
    <n v="6.4294966109581117E-2"/>
    <n v="6.4294966109581117E-2"/>
    <n v="0"/>
  </r>
  <r>
    <s v="教培"/>
    <s v="院校教育"/>
    <x v="21"/>
    <x v="3"/>
    <s v="C幼儿教育"/>
    <x v="10"/>
    <x v="229"/>
    <x v="0"/>
    <n v="279"/>
    <n v="0"/>
    <n v="0.20100000000000001"/>
    <n v="0"/>
    <n v="31"/>
    <n v="0"/>
    <n v="0"/>
    <n v="0"/>
    <n v="0"/>
    <n v="0.85000000000000009"/>
    <n v="0"/>
    <n v="6095.5"/>
    <n v="0"/>
    <n v="1.1066259227122396E-4"/>
    <n v="3.0874863243671485E-2"/>
    <n v="3.0874863243671485E-2"/>
    <n v="0"/>
  </r>
  <r>
    <s v="教培"/>
    <s v="院校教育"/>
    <x v="21"/>
    <x v="3"/>
    <s v="C幼儿教育"/>
    <x v="10"/>
    <x v="230"/>
    <x v="0"/>
    <n v="540"/>
    <n v="0"/>
    <n v="0.20100000000000001"/>
    <n v="0"/>
    <n v="26"/>
    <n v="0"/>
    <n v="0"/>
    <n v="0"/>
    <n v="0"/>
    <n v="0.85000000000000009"/>
    <n v="0"/>
    <n v="6095.5"/>
    <n v="0"/>
    <n v="1.1066259227122396E-4"/>
    <n v="5.9757799826460935E-2"/>
    <n v="5.9757799826460935E-2"/>
    <n v="0"/>
  </r>
  <r>
    <s v="教培"/>
    <s v="院校教育"/>
    <x v="21"/>
    <x v="3"/>
    <s v="C幼儿教育"/>
    <x v="2"/>
    <x v="231"/>
    <x v="1"/>
    <n v="539"/>
    <n v="0"/>
    <n v="0.20100000000000001"/>
    <n v="0"/>
    <n v="97"/>
    <n v="0"/>
    <n v="0"/>
    <n v="0"/>
    <n v="0"/>
    <n v="0.85000000000000009"/>
    <n v="0"/>
    <n v="6095.5"/>
    <n v="0"/>
    <n v="1.1066259227122396E-4"/>
    <n v="5.9647137234189712E-2"/>
    <n v="5.9647137234189712E-2"/>
    <n v="0"/>
  </r>
  <r>
    <s v="教培"/>
    <s v="院校教育"/>
    <x v="21"/>
    <x v="3"/>
    <s v="C幼儿教育"/>
    <x v="3"/>
    <x v="232"/>
    <x v="0"/>
    <n v="708"/>
    <n v="0"/>
    <n v="0.20100000000000001"/>
    <n v="0"/>
    <n v="96"/>
    <n v="0"/>
    <n v="0"/>
    <n v="0"/>
    <n v="0"/>
    <n v="0.85000000000000009"/>
    <n v="0"/>
    <n v="6095.5"/>
    <n v="0"/>
    <n v="1.1066259227122396E-4"/>
    <n v="7.8349115328026561E-2"/>
    <n v="7.8349115328026561E-2"/>
    <n v="2"/>
  </r>
  <r>
    <s v="教培"/>
    <s v="院校教育"/>
    <x v="21"/>
    <x v="3"/>
    <s v="C幼儿教育"/>
    <x v="15"/>
    <x v="233"/>
    <x v="1"/>
    <n v="692"/>
    <n v="0"/>
    <n v="0.20100000000000001"/>
    <n v="0"/>
    <n v="45"/>
    <n v="0"/>
    <n v="0"/>
    <n v="0"/>
    <n v="0"/>
    <n v="0.85000000000000009"/>
    <n v="0"/>
    <n v="6095.5"/>
    <n v="0"/>
    <n v="1.1066259227122396E-4"/>
    <n v="7.6578513851686986E-2"/>
    <n v="7.6578513851686986E-2"/>
    <n v="0"/>
  </r>
  <r>
    <s v="教培"/>
    <s v="院校教育"/>
    <x v="21"/>
    <x v="3"/>
    <s v="C幼儿教育"/>
    <x v="5"/>
    <x v="234"/>
    <x v="0"/>
    <n v="425"/>
    <n v="0"/>
    <n v="0.20100000000000001"/>
    <n v="0"/>
    <n v="166"/>
    <n v="0"/>
    <n v="0"/>
    <n v="0"/>
    <n v="0"/>
    <n v="0.85000000000000009"/>
    <n v="0"/>
    <n v="6095.5"/>
    <n v="0"/>
    <n v="1.1066259227122396E-4"/>
    <n v="4.7031601715270183E-2"/>
    <n v="4.7031601715270183E-2"/>
    <n v="9"/>
  </r>
  <r>
    <s v="教培"/>
    <s v="院校教育"/>
    <x v="21"/>
    <x v="3"/>
    <s v="C幼儿教育"/>
    <x v="18"/>
    <x v="235"/>
    <x v="0"/>
    <n v="470"/>
    <n v="0"/>
    <n v="0.20100000000000001"/>
    <n v="0"/>
    <n v="50"/>
    <n v="0"/>
    <n v="0"/>
    <n v="0"/>
    <n v="0"/>
    <n v="0.85000000000000009"/>
    <n v="0"/>
    <n v="6095.5"/>
    <n v="0"/>
    <n v="1.1066259227122396E-4"/>
    <n v="5.2011418367475262E-2"/>
    <n v="5.2011418367475262E-2"/>
    <n v="0"/>
  </r>
  <r>
    <s v="教培"/>
    <s v="院校教育"/>
    <x v="21"/>
    <x v="3"/>
    <s v="C幼儿教育"/>
    <x v="18"/>
    <x v="236"/>
    <x v="0"/>
    <n v="383"/>
    <n v="0"/>
    <n v="0.20100000000000001"/>
    <n v="0"/>
    <n v="14"/>
    <n v="0"/>
    <n v="0"/>
    <n v="0"/>
    <n v="0"/>
    <n v="0.85000000000000009"/>
    <n v="0"/>
    <n v="6095.5"/>
    <n v="0"/>
    <n v="1.1066259227122396E-4"/>
    <n v="4.2383772839878778E-2"/>
    <n v="4.2383772839878778E-2"/>
    <n v="0"/>
  </r>
  <r>
    <s v="教培"/>
    <s v="院校教育"/>
    <x v="21"/>
    <x v="3"/>
    <s v="C幼儿教育"/>
    <x v="3"/>
    <x v="237"/>
    <x v="0"/>
    <n v="1796"/>
    <n v="0"/>
    <n v="0.20100000000000001"/>
    <n v="0"/>
    <n v="75"/>
    <n v="0"/>
    <n v="0"/>
    <n v="0"/>
    <n v="0"/>
    <n v="0.85000000000000009"/>
    <n v="0"/>
    <n v="6095.5"/>
    <n v="0"/>
    <n v="1.1066259227122396E-4"/>
    <n v="0.19875001571911824"/>
    <n v="0.19875001571911824"/>
    <n v="2"/>
  </r>
  <r>
    <s v="教培"/>
    <s v="院校教育"/>
    <x v="21"/>
    <x v="3"/>
    <s v="C幼儿教育"/>
    <x v="10"/>
    <x v="238"/>
    <x v="0"/>
    <n v="570"/>
    <n v="0"/>
    <n v="0.20100000000000001"/>
    <n v="0"/>
    <n v="74"/>
    <n v="0"/>
    <n v="0"/>
    <n v="0"/>
    <n v="0"/>
    <n v="0.85000000000000009"/>
    <n v="0"/>
    <n v="6095.5"/>
    <n v="0"/>
    <n v="1.1066259227122396E-4"/>
    <n v="6.3077677594597661E-2"/>
    <n v="6.3077677594597661E-2"/>
    <n v="2"/>
  </r>
  <r>
    <s v="教培"/>
    <s v="院校教育"/>
    <x v="21"/>
    <x v="3"/>
    <s v="C幼儿教育"/>
    <x v="14"/>
    <x v="239"/>
    <x v="1"/>
    <n v="428"/>
    <n v="0"/>
    <n v="0.20100000000000001"/>
    <n v="0"/>
    <n v="76"/>
    <n v="0"/>
    <n v="0"/>
    <n v="0"/>
    <n v="0"/>
    <n v="0.85000000000000009"/>
    <n v="0"/>
    <n v="6095.5"/>
    <n v="0"/>
    <n v="1.1066259227122396E-4"/>
    <n v="4.7363589492083857E-2"/>
    <n v="4.7363589492083857E-2"/>
    <n v="0"/>
  </r>
  <r>
    <s v="教培"/>
    <s v="院校教育"/>
    <x v="21"/>
    <x v="3"/>
    <s v="C幼儿教育"/>
    <x v="16"/>
    <x v="240"/>
    <x v="1"/>
    <n v="320"/>
    <n v="0"/>
    <n v="0.20100000000000001"/>
    <n v="0"/>
    <n v="31"/>
    <n v="0"/>
    <n v="0"/>
    <n v="0"/>
    <n v="0"/>
    <n v="0.85000000000000009"/>
    <n v="0"/>
    <n v="6095.5"/>
    <n v="0"/>
    <n v="1.1066259227122396E-4"/>
    <n v="3.5412029526791663E-2"/>
    <n v="3.5412029526791663E-2"/>
    <n v="1"/>
  </r>
  <r>
    <s v="教培"/>
    <s v="院校教育"/>
    <x v="21"/>
    <x v="3"/>
    <s v="C幼儿教育"/>
    <x v="9"/>
    <x v="241"/>
    <x v="0"/>
    <n v="1284"/>
    <n v="0"/>
    <n v="0.20100000000000001"/>
    <n v="0"/>
    <n v="59"/>
    <n v="0"/>
    <n v="0"/>
    <n v="0"/>
    <n v="0"/>
    <n v="0.85000000000000009"/>
    <n v="0"/>
    <n v="6095.5"/>
    <n v="0"/>
    <n v="1.1066259227122396E-4"/>
    <n v="0.14209076847625157"/>
    <n v="0.14209076847625157"/>
    <n v="0"/>
  </r>
  <r>
    <s v="教培"/>
    <s v="院校教育"/>
    <x v="21"/>
    <x v="3"/>
    <s v="C幼儿教育"/>
    <x v="14"/>
    <x v="242"/>
    <x v="1"/>
    <n v="1358"/>
    <n v="0"/>
    <n v="0.20100000000000001"/>
    <n v="0"/>
    <n v="213"/>
    <n v="0"/>
    <n v="0"/>
    <n v="0"/>
    <n v="0"/>
    <n v="0.85000000000000009"/>
    <n v="0"/>
    <n v="6095.5"/>
    <n v="0"/>
    <n v="1.1066259227122396E-4"/>
    <n v="0.15027980030432214"/>
    <n v="0.15027980030432214"/>
    <n v="1"/>
  </r>
  <r>
    <s v="教培"/>
    <s v="院校教育"/>
    <x v="21"/>
    <x v="3"/>
    <s v="C幼儿教育"/>
    <x v="6"/>
    <x v="243"/>
    <x v="0"/>
    <n v="83"/>
    <n v="0"/>
    <n v="0.20100000000000001"/>
    <n v="0"/>
    <n v="4"/>
    <n v="0"/>
    <n v="0"/>
    <n v="0"/>
    <n v="0"/>
    <n v="0.85000000000000009"/>
    <n v="0"/>
    <n v="6095.5"/>
    <n v="0"/>
    <n v="1.1066259227122396E-4"/>
    <n v="9.1849951585115889E-3"/>
    <n v="9.1849951585115889E-3"/>
    <n v="0"/>
  </r>
  <r>
    <s v="教培"/>
    <s v="院校教育"/>
    <x v="21"/>
    <x v="3"/>
    <s v="C幼儿教育"/>
    <x v="3"/>
    <x v="244"/>
    <x v="0"/>
    <n v="688"/>
    <n v="0"/>
    <n v="0.20100000000000001"/>
    <n v="0"/>
    <n v="58"/>
    <n v="0"/>
    <n v="0"/>
    <n v="0"/>
    <n v="0"/>
    <n v="0.85000000000000009"/>
    <n v="0"/>
    <n v="6095.5"/>
    <n v="0"/>
    <n v="1.1066259227122396E-4"/>
    <n v="7.6135863482602081E-2"/>
    <n v="7.6135863482602081E-2"/>
    <n v="1"/>
  </r>
  <r>
    <s v="教培"/>
    <s v="院校教育"/>
    <x v="21"/>
    <x v="3"/>
    <s v="C幼儿教育"/>
    <x v="20"/>
    <x v="245"/>
    <x v="0"/>
    <n v="92"/>
    <n v="0"/>
    <n v="0.20100000000000001"/>
    <n v="0"/>
    <n v="12"/>
    <n v="0"/>
    <n v="0"/>
    <n v="0"/>
    <n v="0"/>
    <n v="0.85000000000000009"/>
    <n v="0"/>
    <n v="6095.5"/>
    <n v="0"/>
    <n v="1.1066259227122396E-4"/>
    <n v="1.0180958488952604E-2"/>
    <n v="1.0180958488952604E-2"/>
    <n v="0"/>
  </r>
  <r>
    <s v="教培"/>
    <s v="院校教育"/>
    <x v="21"/>
    <x v="3"/>
    <s v="C幼儿教育"/>
    <x v="32"/>
    <x v="246"/>
    <x v="2"/>
    <n v="81"/>
    <n v="0"/>
    <n v="0.20100000000000001"/>
    <n v="0"/>
    <n v="5"/>
    <n v="0"/>
    <n v="0"/>
    <n v="0"/>
    <n v="0"/>
    <n v="0.85000000000000009"/>
    <n v="0"/>
    <n v="6095.5"/>
    <n v="0"/>
    <n v="1.1066259227122396E-4"/>
    <n v="8.9636699739691402E-3"/>
    <n v="8.9636699739691402E-3"/>
    <n v="0"/>
  </r>
  <r>
    <s v="教培"/>
    <s v="院校教育"/>
    <x v="21"/>
    <x v="3"/>
    <s v="C幼儿教育"/>
    <x v="16"/>
    <x v="247"/>
    <x v="1"/>
    <n v="669"/>
    <n v="0"/>
    <n v="0.20100000000000001"/>
    <n v="0"/>
    <n v="86"/>
    <n v="0"/>
    <n v="0"/>
    <n v="0"/>
    <n v="0"/>
    <n v="0.85000000000000009"/>
    <n v="0"/>
    <n v="6095.5"/>
    <n v="0"/>
    <n v="1.1066259227122396E-4"/>
    <n v="7.4033274229448831E-2"/>
    <n v="7.4033274229448831E-2"/>
    <n v="2"/>
  </r>
  <r>
    <s v="教培"/>
    <s v="院校教育"/>
    <x v="21"/>
    <x v="3"/>
    <s v="C幼儿教育"/>
    <x v="14"/>
    <x v="248"/>
    <x v="1"/>
    <n v="848"/>
    <n v="0"/>
    <n v="0.20100000000000001"/>
    <n v="0"/>
    <n v="225"/>
    <n v="0"/>
    <n v="0"/>
    <n v="0"/>
    <n v="0"/>
    <n v="0.85000000000000009"/>
    <n v="0"/>
    <n v="6095.5"/>
    <n v="0"/>
    <n v="1.1066259227122396E-4"/>
    <n v="9.384187824599792E-2"/>
    <n v="9.384187824599792E-2"/>
    <n v="0"/>
  </r>
  <r>
    <s v="教培"/>
    <s v="院校教育"/>
    <x v="21"/>
    <x v="3"/>
    <s v="C幼儿教育"/>
    <x v="16"/>
    <x v="249"/>
    <x v="1"/>
    <n v="602"/>
    <n v="0"/>
    <n v="0.20100000000000001"/>
    <n v="0"/>
    <n v="30"/>
    <n v="0"/>
    <n v="0"/>
    <n v="0"/>
    <n v="0"/>
    <n v="0.85000000000000009"/>
    <n v="0"/>
    <n v="6095.5"/>
    <n v="0"/>
    <n v="1.1066259227122396E-4"/>
    <n v="6.6618880547276826E-2"/>
    <n v="6.6618880547276826E-2"/>
    <n v="0"/>
  </r>
  <r>
    <s v="教培"/>
    <s v="院校教育"/>
    <x v="21"/>
    <x v="3"/>
    <s v="C幼儿教育"/>
    <x v="19"/>
    <x v="250"/>
    <x v="1"/>
    <n v="192"/>
    <n v="0"/>
    <n v="0.20100000000000001"/>
    <n v="0"/>
    <n v="25"/>
    <n v="0"/>
    <n v="0"/>
    <n v="0"/>
    <n v="0"/>
    <n v="0.85000000000000009"/>
    <n v="0"/>
    <n v="6095.5"/>
    <n v="0"/>
    <n v="1.1066259227122396E-4"/>
    <n v="2.1247217716075E-2"/>
    <n v="2.1247217716075E-2"/>
    <n v="0"/>
  </r>
  <r>
    <s v="教培"/>
    <s v="院校教育"/>
    <x v="21"/>
    <x v="3"/>
    <s v="C幼儿教育"/>
    <x v="7"/>
    <x v="251"/>
    <x v="0"/>
    <n v="1720"/>
    <n v="0"/>
    <n v="0.20100000000000001"/>
    <n v="0"/>
    <n v="69"/>
    <n v="0"/>
    <n v="0"/>
    <n v="0"/>
    <n v="0"/>
    <n v="0.85000000000000009"/>
    <n v="0"/>
    <n v="6095.5"/>
    <n v="0"/>
    <n v="1.1066259227122396E-4"/>
    <n v="0.19033965870650521"/>
    <n v="0.19033965870650521"/>
    <n v="0"/>
  </r>
  <r>
    <s v="教培"/>
    <s v="院校教育"/>
    <x v="21"/>
    <x v="3"/>
    <s v="C幼儿教育"/>
    <x v="31"/>
    <x v="252"/>
    <x v="1"/>
    <n v="14"/>
    <n v="0"/>
    <n v="0.20100000000000001"/>
    <n v="0"/>
    <n v="0"/>
    <n v="0"/>
    <n v="0"/>
    <n v="0"/>
    <n v="0"/>
    <n v="0.85000000000000009"/>
    <n v="0"/>
    <n v="6095.5"/>
    <n v="0"/>
    <n v="1.1066259227122396E-4"/>
    <n v="1.5492762917971355E-3"/>
    <n v="1.5492762917971355E-3"/>
    <n v="0"/>
  </r>
  <r>
    <s v="教培"/>
    <s v="院校教育"/>
    <x v="21"/>
    <x v="3"/>
    <s v="C幼儿教育"/>
    <x v="12"/>
    <x v="253"/>
    <x v="0"/>
    <n v="218"/>
    <n v="0"/>
    <n v="0.20100000000000001"/>
    <n v="0"/>
    <n v="11"/>
    <n v="0"/>
    <n v="0"/>
    <n v="0"/>
    <n v="0"/>
    <n v="0.85000000000000009"/>
    <n v="0"/>
    <n v="6095.5"/>
    <n v="0"/>
    <n v="1.1066259227122396E-4"/>
    <n v="2.4124445115126823E-2"/>
    <n v="2.4124445115126823E-2"/>
    <n v="0"/>
  </r>
  <r>
    <s v="教培"/>
    <s v="院校教育"/>
    <x v="21"/>
    <x v="3"/>
    <s v="C幼儿教育"/>
    <x v="3"/>
    <x v="254"/>
    <x v="0"/>
    <n v="453"/>
    <n v="1"/>
    <n v="0.20100000000000001"/>
    <n v="0"/>
    <n v="225"/>
    <n v="1"/>
    <n v="0"/>
    <n v="0"/>
    <n v="1"/>
    <n v="0.85000000000000009"/>
    <n v="0.93999999999999984"/>
    <n v="6095.5"/>
    <n v="5729.7699999999986"/>
    <n v="1.1066259227122396E-4"/>
    <n v="5.013015429886445E-2"/>
    <n v="0.20100000000000001"/>
    <n v="3"/>
  </r>
  <r>
    <s v="教培"/>
    <s v="院校教育"/>
    <x v="21"/>
    <x v="3"/>
    <s v="C幼儿教育"/>
    <x v="20"/>
    <x v="255"/>
    <x v="0"/>
    <n v="29"/>
    <n v="0"/>
    <n v="0.20100000000000001"/>
    <n v="0"/>
    <n v="0"/>
    <n v="0"/>
    <n v="0"/>
    <n v="0"/>
    <n v="0"/>
    <n v="0.85000000000000009"/>
    <n v="0"/>
    <n v="6095.5"/>
    <n v="0"/>
    <n v="1.1066259227122396E-4"/>
    <n v="3.209215175865495E-3"/>
    <n v="3.209215175865495E-3"/>
    <n v="0"/>
  </r>
  <r>
    <s v="教培"/>
    <s v="院校教育"/>
    <x v="21"/>
    <x v="3"/>
    <s v="C幼儿教育"/>
    <x v="20"/>
    <x v="256"/>
    <x v="0"/>
    <n v="92"/>
    <n v="0"/>
    <n v="0.20100000000000001"/>
    <n v="0"/>
    <n v="4"/>
    <n v="0"/>
    <n v="0"/>
    <n v="0"/>
    <n v="0"/>
    <n v="0.85000000000000009"/>
    <n v="0"/>
    <n v="6095.5"/>
    <n v="0"/>
    <n v="1.1066259227122396E-4"/>
    <n v="1.0180958488952604E-2"/>
    <n v="1.0180958488952604E-2"/>
    <n v="0"/>
  </r>
  <r>
    <s v="教培"/>
    <s v="院校教育"/>
    <x v="21"/>
    <x v="3"/>
    <s v="C幼儿教育"/>
    <x v="22"/>
    <x v="257"/>
    <x v="1"/>
    <n v="37"/>
    <n v="0"/>
    <n v="0.20100000000000001"/>
    <n v="0"/>
    <n v="0"/>
    <n v="0"/>
    <n v="0"/>
    <n v="0"/>
    <n v="0"/>
    <n v="0.85000000000000009"/>
    <n v="0"/>
    <n v="6095.5"/>
    <n v="0"/>
    <n v="1.1066259227122396E-4"/>
    <n v="4.0945159140352867E-3"/>
    <n v="4.0945159140352867E-3"/>
    <n v="0"/>
  </r>
  <r>
    <s v="教培"/>
    <s v="院校教育"/>
    <x v="21"/>
    <x v="3"/>
    <s v="C幼儿教育"/>
    <x v="4"/>
    <x v="258"/>
    <x v="1"/>
    <n v="43"/>
    <n v="0"/>
    <n v="0.20100000000000001"/>
    <n v="0"/>
    <n v="0"/>
    <n v="0"/>
    <n v="0"/>
    <n v="0"/>
    <n v="0"/>
    <n v="0.85000000000000009"/>
    <n v="0"/>
    <n v="6095.5"/>
    <n v="0"/>
    <n v="1.1066259227122396E-4"/>
    <n v="4.7584914676626301E-3"/>
    <n v="4.7584914676626301E-3"/>
    <n v="0"/>
  </r>
  <r>
    <s v="教培"/>
    <s v="院校教育"/>
    <x v="21"/>
    <x v="3"/>
    <s v="C幼儿教育"/>
    <x v="29"/>
    <x v="259"/>
    <x v="1"/>
    <n v="189"/>
    <n v="0"/>
    <n v="0.20100000000000001"/>
    <n v="0"/>
    <n v="16"/>
    <n v="0"/>
    <n v="0"/>
    <n v="0"/>
    <n v="0"/>
    <n v="0.85000000000000009"/>
    <n v="0"/>
    <n v="6095.5"/>
    <n v="0"/>
    <n v="1.1066259227122396E-4"/>
    <n v="2.0915229939261329E-2"/>
    <n v="2.0915229939261329E-2"/>
    <n v="0"/>
  </r>
  <r>
    <s v="教培"/>
    <s v="院校教育"/>
    <x v="21"/>
    <x v="3"/>
    <s v="C幼儿教育"/>
    <x v="29"/>
    <x v="260"/>
    <x v="1"/>
    <n v="120"/>
    <n v="0"/>
    <n v="0.20100000000000001"/>
    <n v="0"/>
    <n v="0"/>
    <n v="0"/>
    <n v="0"/>
    <n v="0"/>
    <n v="0"/>
    <n v="0.85000000000000009"/>
    <n v="0"/>
    <n v="6095.5"/>
    <n v="0"/>
    <n v="1.1066259227122396E-4"/>
    <n v="1.3279511072546876E-2"/>
    <n v="1.3279511072546876E-2"/>
    <n v="0"/>
  </r>
  <r>
    <s v="教培"/>
    <s v="院校教育"/>
    <x v="21"/>
    <x v="3"/>
    <s v="C幼儿教育"/>
    <x v="25"/>
    <x v="261"/>
    <x v="1"/>
    <n v="2"/>
    <n v="0"/>
    <n v="0.20100000000000001"/>
    <n v="0"/>
    <n v="0"/>
    <n v="0"/>
    <n v="0"/>
    <n v="0"/>
    <n v="0"/>
    <n v="0.85000000000000009"/>
    <n v="0"/>
    <n v="6095.5"/>
    <n v="0"/>
    <n v="1.1066259227122396E-4"/>
    <n v="2.2132518454244792E-4"/>
    <n v="2.2132518454244792E-4"/>
    <n v="0"/>
  </r>
  <r>
    <s v="教培"/>
    <s v="院校教育"/>
    <x v="21"/>
    <x v="3"/>
    <s v="C幼儿教育"/>
    <x v="20"/>
    <x v="262"/>
    <x v="0"/>
    <n v="21"/>
    <n v="0"/>
    <n v="0.20100000000000001"/>
    <n v="0"/>
    <n v="0"/>
    <n v="0"/>
    <n v="0"/>
    <n v="0"/>
    <n v="0"/>
    <n v="0.85000000000000009"/>
    <n v="0"/>
    <n v="6095.5"/>
    <n v="0"/>
    <n v="1.1066259227122396E-4"/>
    <n v="2.3239144376957033E-3"/>
    <n v="2.3239144376957033E-3"/>
    <n v="0"/>
  </r>
  <r>
    <s v="教培"/>
    <s v="院校教育"/>
    <x v="21"/>
    <x v="3"/>
    <s v="C幼儿教育"/>
    <x v="22"/>
    <x v="263"/>
    <x v="1"/>
    <n v="140"/>
    <n v="0"/>
    <n v="0.20100000000000001"/>
    <n v="0"/>
    <n v="6"/>
    <n v="0"/>
    <n v="0"/>
    <n v="0"/>
    <n v="0"/>
    <n v="0.85000000000000009"/>
    <n v="0"/>
    <n v="6095.5"/>
    <n v="0"/>
    <n v="1.1066259227122396E-4"/>
    <n v="1.5492762917971354E-2"/>
    <n v="1.5492762917971354E-2"/>
    <n v="0"/>
  </r>
  <r>
    <s v="教培"/>
    <s v="院校教育"/>
    <x v="21"/>
    <x v="3"/>
    <s v="C幼儿教育"/>
    <x v="7"/>
    <x v="264"/>
    <x v="0"/>
    <n v="568"/>
    <n v="0"/>
    <n v="0.20100000000000001"/>
    <n v="0"/>
    <n v="3"/>
    <n v="0"/>
    <n v="0"/>
    <n v="0"/>
    <n v="0"/>
    <n v="0.85000000000000009"/>
    <n v="0"/>
    <n v="6095.5"/>
    <n v="0"/>
    <n v="1.1066259227122396E-4"/>
    <n v="6.2856352410055202E-2"/>
    <n v="6.2856352410055202E-2"/>
    <n v="0"/>
  </r>
  <r>
    <s v="教培"/>
    <s v="院校教育"/>
    <x v="21"/>
    <x v="3"/>
    <s v="C幼儿教育"/>
    <x v="18"/>
    <x v="265"/>
    <x v="0"/>
    <n v="602"/>
    <n v="0"/>
    <n v="0.20100000000000001"/>
    <n v="0"/>
    <n v="23"/>
    <n v="0"/>
    <n v="0"/>
    <n v="0"/>
    <n v="0"/>
    <n v="0.85000000000000009"/>
    <n v="0"/>
    <n v="6095.5"/>
    <n v="0"/>
    <n v="1.1066259227122396E-4"/>
    <n v="6.6618880547276826E-2"/>
    <n v="6.6618880547276826E-2"/>
    <n v="0"/>
  </r>
  <r>
    <s v="教培"/>
    <s v="院校教育"/>
    <x v="21"/>
    <x v="3"/>
    <s v="C幼儿教育"/>
    <x v="2"/>
    <x v="266"/>
    <x v="1"/>
    <n v="643"/>
    <n v="1"/>
    <n v="0.20100000000000001"/>
    <n v="0"/>
    <n v="127"/>
    <n v="1"/>
    <n v="0.01"/>
    <n v="0"/>
    <n v="1"/>
    <n v="0.85000000000000009"/>
    <n v="0.93999999999999984"/>
    <n v="6095.5"/>
    <n v="5729.7699999999986"/>
    <n v="1.1066259227122396E-4"/>
    <n v="7.1156046830397002E-2"/>
    <n v="0.20100000000000001"/>
    <n v="1"/>
  </r>
  <r>
    <s v="教培"/>
    <s v="院校教育"/>
    <x v="21"/>
    <x v="3"/>
    <s v="C幼儿教育"/>
    <x v="13"/>
    <x v="267"/>
    <x v="1"/>
    <n v="259"/>
    <n v="0"/>
    <n v="0.20100000000000001"/>
    <n v="0"/>
    <n v="71"/>
    <n v="0"/>
    <n v="0"/>
    <n v="0"/>
    <n v="0"/>
    <n v="0.85000000000000009"/>
    <n v="0"/>
    <n v="6095.5"/>
    <n v="0"/>
    <n v="1.1066259227122396E-4"/>
    <n v="2.8661611398247005E-2"/>
    <n v="2.8661611398247005E-2"/>
    <n v="0"/>
  </r>
  <r>
    <s v="教培"/>
    <s v="院校教育"/>
    <x v="21"/>
    <x v="3"/>
    <s v="C幼儿教育"/>
    <x v="4"/>
    <x v="268"/>
    <x v="1"/>
    <n v="330"/>
    <n v="0"/>
    <n v="0.20100000000000001"/>
    <n v="0"/>
    <n v="65"/>
    <n v="0"/>
    <n v="0"/>
    <n v="0"/>
    <n v="0"/>
    <n v="0.85000000000000009"/>
    <n v="0"/>
    <n v="6095.5"/>
    <n v="0"/>
    <n v="1.1066259227122396E-4"/>
    <n v="3.6518655449503903E-2"/>
    <n v="3.6518655449503903E-2"/>
    <n v="1"/>
  </r>
  <r>
    <s v="教培"/>
    <s v="院校教育"/>
    <x v="21"/>
    <x v="3"/>
    <s v="C幼儿教育"/>
    <x v="21"/>
    <x v="269"/>
    <x v="1"/>
    <n v="46"/>
    <n v="0"/>
    <n v="0.20100000000000001"/>
    <n v="0"/>
    <n v="4"/>
    <n v="0"/>
    <n v="0"/>
    <n v="0"/>
    <n v="0"/>
    <n v="0.85000000000000009"/>
    <n v="0"/>
    <n v="6095.5"/>
    <n v="0"/>
    <n v="1.1066259227122396E-4"/>
    <n v="5.0904792444763022E-3"/>
    <n v="5.0904792444763022E-3"/>
    <n v="0"/>
  </r>
  <r>
    <s v="教培"/>
    <s v="院校教育"/>
    <x v="21"/>
    <x v="3"/>
    <s v="C幼儿教育"/>
    <x v="26"/>
    <x v="270"/>
    <x v="1"/>
    <n v="1738"/>
    <n v="1"/>
    <n v="0.20100000000000001"/>
    <n v="0"/>
    <n v="590"/>
    <n v="1"/>
    <n v="0"/>
    <n v="0"/>
    <n v="1"/>
    <n v="0.85000000000000009"/>
    <n v="0.93999999999999984"/>
    <n v="6095.5"/>
    <n v="5729.7699999999986"/>
    <n v="1.1066259227122396E-4"/>
    <n v="0.19233158536738723"/>
    <n v="0.20100000000000001"/>
    <n v="1"/>
  </r>
  <r>
    <s v="教培"/>
    <s v="院校教育"/>
    <x v="21"/>
    <x v="3"/>
    <s v="C幼儿教育"/>
    <x v="25"/>
    <x v="271"/>
    <x v="1"/>
    <n v="32"/>
    <n v="0"/>
    <n v="0.20100000000000001"/>
    <n v="0"/>
    <n v="2"/>
    <n v="0"/>
    <n v="0"/>
    <n v="0"/>
    <n v="0"/>
    <n v="0.85000000000000009"/>
    <n v="0"/>
    <n v="6095.5"/>
    <n v="0"/>
    <n v="1.1066259227122396E-4"/>
    <n v="3.5412029526791667E-3"/>
    <n v="3.5412029526791667E-3"/>
    <n v="0"/>
  </r>
  <r>
    <s v="教培"/>
    <s v="院校教育"/>
    <x v="21"/>
    <x v="3"/>
    <s v="C幼儿教育"/>
    <x v="6"/>
    <x v="272"/>
    <x v="0"/>
    <n v="3"/>
    <n v="0"/>
    <n v="0.20100000000000001"/>
    <n v="0"/>
    <n v="0"/>
    <n v="0"/>
    <n v="0"/>
    <n v="0"/>
    <n v="0"/>
    <n v="0.85000000000000009"/>
    <n v="0"/>
    <n v="6095.5"/>
    <n v="0"/>
    <n v="1.1066259227122396E-4"/>
    <n v="3.3198777681367188E-4"/>
    <n v="3.3198777681367188E-4"/>
    <n v="0"/>
  </r>
  <r>
    <s v="教培"/>
    <s v="院校教育"/>
    <x v="21"/>
    <x v="3"/>
    <s v="C幼儿教育"/>
    <x v="26"/>
    <x v="273"/>
    <x v="1"/>
    <n v="324"/>
    <n v="0"/>
    <n v="0.20100000000000001"/>
    <n v="0"/>
    <n v="122"/>
    <n v="0"/>
    <n v="0"/>
    <n v="0"/>
    <n v="0"/>
    <n v="0.85000000000000009"/>
    <n v="0"/>
    <n v="6095.5"/>
    <n v="0"/>
    <n v="1.1066259227122396E-4"/>
    <n v="3.5854679895876561E-2"/>
    <n v="3.5854679895876561E-2"/>
    <n v="1"/>
  </r>
  <r>
    <s v="教培"/>
    <s v="院校教育"/>
    <x v="21"/>
    <x v="3"/>
    <s v="C幼儿教育"/>
    <x v="12"/>
    <x v="274"/>
    <x v="0"/>
    <n v="443"/>
    <n v="0"/>
    <n v="0.20100000000000001"/>
    <n v="0"/>
    <n v="43"/>
    <n v="0"/>
    <n v="0"/>
    <n v="0"/>
    <n v="0"/>
    <n v="0.85000000000000009"/>
    <n v="0"/>
    <n v="6095.5"/>
    <n v="0"/>
    <n v="1.1066259227122396E-4"/>
    <n v="4.9023528376152217E-2"/>
    <n v="4.9023528376152217E-2"/>
    <n v="0"/>
  </r>
  <r>
    <s v="教培"/>
    <s v="院校教育"/>
    <x v="21"/>
    <x v="3"/>
    <s v="C幼儿教育"/>
    <x v="5"/>
    <x v="275"/>
    <x v="0"/>
    <n v="611"/>
    <n v="0"/>
    <n v="0.20100000000000001"/>
    <n v="0"/>
    <n v="262"/>
    <n v="0"/>
    <n v="0"/>
    <n v="0"/>
    <n v="0"/>
    <n v="0.85000000000000009"/>
    <n v="0"/>
    <n v="6095.5"/>
    <n v="0"/>
    <n v="1.1066259227122396E-4"/>
    <n v="6.7614843877717837E-2"/>
    <n v="6.7614843877717837E-2"/>
    <n v="3"/>
  </r>
  <r>
    <s v="教培"/>
    <s v="院校教育"/>
    <x v="21"/>
    <x v="3"/>
    <s v="C幼儿教育"/>
    <x v="19"/>
    <x v="276"/>
    <x v="1"/>
    <n v="343"/>
    <n v="0"/>
    <n v="0.20100000000000001"/>
    <n v="0"/>
    <n v="18"/>
    <n v="0"/>
    <n v="0"/>
    <n v="0"/>
    <n v="0"/>
    <n v="0.85000000000000009"/>
    <n v="0"/>
    <n v="6095.5"/>
    <n v="0"/>
    <n v="1.1066259227122396E-4"/>
    <n v="3.7957269149029818E-2"/>
    <n v="3.7957269149029818E-2"/>
    <n v="0"/>
  </r>
  <r>
    <s v="教培"/>
    <s v="院校教育"/>
    <x v="21"/>
    <x v="3"/>
    <s v="C幼儿教育"/>
    <x v="4"/>
    <x v="277"/>
    <x v="1"/>
    <n v="667"/>
    <n v="0"/>
    <n v="0.20100000000000001"/>
    <n v="0"/>
    <n v="97"/>
    <n v="0"/>
    <n v="0"/>
    <n v="0"/>
    <n v="0"/>
    <n v="0.85000000000000009"/>
    <n v="0"/>
    <n v="6095.5"/>
    <n v="0"/>
    <n v="1.1066259227122396E-4"/>
    <n v="7.3811949044906386E-2"/>
    <n v="7.3811949044906386E-2"/>
    <n v="0"/>
  </r>
  <r>
    <s v="教培"/>
    <s v="院校教育"/>
    <x v="21"/>
    <x v="3"/>
    <s v="C幼儿教育"/>
    <x v="14"/>
    <x v="278"/>
    <x v="1"/>
    <n v="969"/>
    <n v="0"/>
    <n v="0.20100000000000001"/>
    <n v="0"/>
    <n v="157"/>
    <n v="0"/>
    <n v="0"/>
    <n v="0"/>
    <n v="0"/>
    <n v="0.85000000000000009"/>
    <n v="0"/>
    <n v="6095.5"/>
    <n v="0"/>
    <n v="1.1066259227122396E-4"/>
    <n v="0.10723205191081601"/>
    <n v="0.10723205191081601"/>
    <n v="0"/>
  </r>
  <r>
    <s v="教培"/>
    <s v="院校教育"/>
    <x v="21"/>
    <x v="3"/>
    <s v="C幼儿教育"/>
    <x v="3"/>
    <x v="279"/>
    <x v="0"/>
    <n v="666"/>
    <n v="0"/>
    <n v="0.20100000000000001"/>
    <n v="0"/>
    <n v="73"/>
    <n v="0"/>
    <n v="0"/>
    <n v="0"/>
    <n v="0"/>
    <n v="0.85000000000000009"/>
    <n v="0"/>
    <n v="6095.5"/>
    <n v="0"/>
    <n v="1.1066259227122396E-4"/>
    <n v="7.3701286452635156E-2"/>
    <n v="7.3701286452635156E-2"/>
    <n v="1"/>
  </r>
  <r>
    <s v="教培"/>
    <s v="院校教育"/>
    <x v="21"/>
    <x v="3"/>
    <s v="C幼儿教育"/>
    <x v="25"/>
    <x v="280"/>
    <x v="1"/>
    <n v="1"/>
    <n v="0"/>
    <n v="0.20100000000000001"/>
    <n v="0"/>
    <n v="0"/>
    <n v="0"/>
    <n v="0"/>
    <n v="0"/>
    <n v="0"/>
    <n v="0.85000000000000009"/>
    <n v="0"/>
    <n v="6095.5"/>
    <n v="0"/>
    <n v="1.1066259227122396E-4"/>
    <n v="1.1066259227122396E-4"/>
    <n v="1.1066259227122396E-4"/>
    <n v="0"/>
  </r>
  <r>
    <s v="教培"/>
    <s v="院校教育"/>
    <x v="21"/>
    <x v="3"/>
    <s v="C幼儿教育"/>
    <x v="4"/>
    <x v="281"/>
    <x v="1"/>
    <n v="290"/>
    <n v="0"/>
    <n v="0.20100000000000001"/>
    <n v="0"/>
    <n v="39"/>
    <n v="0"/>
    <n v="0"/>
    <n v="0"/>
    <n v="0"/>
    <n v="0.85000000000000009"/>
    <n v="0"/>
    <n v="6095.5"/>
    <n v="0"/>
    <n v="1.1066259227122396E-4"/>
    <n v="3.2092151758654951E-2"/>
    <n v="3.2092151758654951E-2"/>
    <n v="0"/>
  </r>
  <r>
    <s v="教培"/>
    <s v="院校教育"/>
    <x v="21"/>
    <x v="3"/>
    <s v="C幼儿教育"/>
    <x v="5"/>
    <x v="282"/>
    <x v="0"/>
    <n v="122"/>
    <n v="0"/>
    <n v="0.20100000000000001"/>
    <n v="0"/>
    <n v="26"/>
    <n v="0"/>
    <n v="0"/>
    <n v="0"/>
    <n v="0"/>
    <n v="0.85000000000000009"/>
    <n v="0"/>
    <n v="6095.5"/>
    <n v="0"/>
    <n v="1.1066259227122396E-4"/>
    <n v="1.3500836257089322E-2"/>
    <n v="1.3500836257089322E-2"/>
    <n v="0"/>
  </r>
  <r>
    <s v="教培"/>
    <s v="院校教育"/>
    <x v="21"/>
    <x v="3"/>
    <s v="C幼儿教育"/>
    <x v="10"/>
    <x v="283"/>
    <x v="0"/>
    <n v="568"/>
    <n v="0"/>
    <n v="0.20100000000000001"/>
    <n v="0"/>
    <n v="112"/>
    <n v="0"/>
    <n v="0"/>
    <n v="0"/>
    <n v="0"/>
    <n v="0.85000000000000009"/>
    <n v="0"/>
    <n v="6095.5"/>
    <n v="0"/>
    <n v="1.1066259227122396E-4"/>
    <n v="6.2856352410055202E-2"/>
    <n v="6.2856352410055202E-2"/>
    <n v="0"/>
  </r>
  <r>
    <s v="教培"/>
    <s v="院校教育"/>
    <x v="21"/>
    <x v="3"/>
    <s v="C幼儿教育"/>
    <x v="3"/>
    <x v="284"/>
    <x v="0"/>
    <n v="1276"/>
    <n v="0"/>
    <n v="0.20100000000000001"/>
    <n v="0"/>
    <n v="43"/>
    <n v="0"/>
    <n v="0"/>
    <n v="0"/>
    <n v="0"/>
    <n v="0.85000000000000009"/>
    <n v="0"/>
    <n v="6095.5"/>
    <n v="0"/>
    <n v="1.1066259227122396E-4"/>
    <n v="0.14120546773808176"/>
    <n v="0.14120546773808176"/>
    <n v="5"/>
  </r>
  <r>
    <s v="教培"/>
    <s v="院校教育"/>
    <x v="21"/>
    <x v="3"/>
    <s v="C幼儿教育"/>
    <x v="6"/>
    <x v="285"/>
    <x v="0"/>
    <n v="566"/>
    <n v="0"/>
    <n v="0.20100000000000001"/>
    <n v="0"/>
    <n v="64"/>
    <n v="0"/>
    <n v="0"/>
    <n v="0"/>
    <n v="0"/>
    <n v="0.85000000000000009"/>
    <n v="0"/>
    <n v="6095.5"/>
    <n v="0"/>
    <n v="1.1066259227122396E-4"/>
    <n v="6.2635027225512757E-2"/>
    <n v="6.2635027225512757E-2"/>
    <n v="0"/>
  </r>
  <r>
    <s v="教培"/>
    <s v="院校教育"/>
    <x v="21"/>
    <x v="3"/>
    <s v="C幼儿教育"/>
    <x v="6"/>
    <x v="286"/>
    <x v="0"/>
    <n v="245"/>
    <n v="0"/>
    <n v="0.20100000000000001"/>
    <n v="0"/>
    <n v="5"/>
    <n v="0"/>
    <n v="0"/>
    <n v="0"/>
    <n v="0"/>
    <n v="0.85000000000000009"/>
    <n v="0"/>
    <n v="6095.5"/>
    <n v="0"/>
    <n v="1.1066259227122396E-4"/>
    <n v="2.7112335106449871E-2"/>
    <n v="2.7112335106449871E-2"/>
    <n v="0"/>
  </r>
  <r>
    <s v="教培"/>
    <s v="院校教育"/>
    <x v="21"/>
    <x v="3"/>
    <s v="C幼儿教育"/>
    <x v="9"/>
    <x v="287"/>
    <x v="0"/>
    <n v="414"/>
    <n v="0"/>
    <n v="0.20100000000000001"/>
    <n v="0"/>
    <n v="62"/>
    <n v="0"/>
    <n v="0"/>
    <n v="0"/>
    <n v="0"/>
    <n v="0.85000000000000009"/>
    <n v="0"/>
    <n v="6095.5"/>
    <n v="0"/>
    <n v="1.1066259227122396E-4"/>
    <n v="4.581431320028672E-2"/>
    <n v="4.581431320028672E-2"/>
    <n v="0"/>
  </r>
  <r>
    <s v="教培"/>
    <s v="院校教育"/>
    <x v="21"/>
    <x v="3"/>
    <s v="C幼儿教育"/>
    <x v="14"/>
    <x v="288"/>
    <x v="1"/>
    <n v="1346"/>
    <n v="0"/>
    <n v="0.20100000000000001"/>
    <n v="0"/>
    <n v="217"/>
    <n v="0"/>
    <n v="0"/>
    <n v="0"/>
    <n v="0"/>
    <n v="0.85000000000000009"/>
    <n v="0"/>
    <n v="6095.5"/>
    <n v="0"/>
    <n v="1.1066259227122396E-4"/>
    <n v="0.14895184919706744"/>
    <n v="0.14895184919706744"/>
    <n v="0"/>
  </r>
  <r>
    <s v="教培"/>
    <s v="院校教育"/>
    <x v="21"/>
    <x v="3"/>
    <s v="C幼儿教育"/>
    <x v="8"/>
    <x v="289"/>
    <x v="0"/>
    <n v="331"/>
    <n v="0"/>
    <n v="0.20100000000000001"/>
    <n v="0"/>
    <n v="15"/>
    <n v="0"/>
    <n v="0"/>
    <n v="0"/>
    <n v="0"/>
    <n v="0.85000000000000009"/>
    <n v="0"/>
    <n v="6095.5"/>
    <n v="0"/>
    <n v="1.1066259227122396E-4"/>
    <n v="3.6629318041775133E-2"/>
    <n v="3.6629318041775133E-2"/>
    <n v="0"/>
  </r>
  <r>
    <s v="教培"/>
    <s v="院校教育"/>
    <x v="21"/>
    <x v="3"/>
    <s v="C幼儿教育"/>
    <x v="13"/>
    <x v="290"/>
    <x v="1"/>
    <n v="424"/>
    <n v="0"/>
    <n v="0.20100000000000001"/>
    <n v="0"/>
    <n v="55"/>
    <n v="0"/>
    <n v="0"/>
    <n v="0"/>
    <n v="0"/>
    <n v="0.85000000000000009"/>
    <n v="0"/>
    <n v="6095.5"/>
    <n v="0"/>
    <n v="1.1066259227122396E-4"/>
    <n v="4.692093912299896E-2"/>
    <n v="4.692093912299896E-2"/>
    <n v="0"/>
  </r>
  <r>
    <s v="教培"/>
    <s v="院校教育"/>
    <x v="21"/>
    <x v="3"/>
    <s v="C幼儿教育"/>
    <x v="13"/>
    <x v="291"/>
    <x v="1"/>
    <n v="320"/>
    <n v="0"/>
    <n v="0.20100000000000001"/>
    <n v="0"/>
    <n v="50"/>
    <n v="0"/>
    <n v="0"/>
    <n v="0"/>
    <n v="0"/>
    <n v="0.85000000000000009"/>
    <n v="0"/>
    <n v="6095.5"/>
    <n v="0"/>
    <n v="1.1066259227122396E-4"/>
    <n v="3.5412029526791663E-2"/>
    <n v="3.5412029526791663E-2"/>
    <n v="0"/>
  </r>
  <r>
    <s v="教培"/>
    <s v="院校教育"/>
    <x v="21"/>
    <x v="3"/>
    <s v="C幼儿教育"/>
    <x v="10"/>
    <x v="292"/>
    <x v="0"/>
    <n v="323"/>
    <n v="0"/>
    <n v="0.20100000000000001"/>
    <n v="0"/>
    <n v="56"/>
    <n v="0"/>
    <n v="0"/>
    <n v="0"/>
    <n v="0"/>
    <n v="0.85000000000000009"/>
    <n v="0"/>
    <n v="6095.5"/>
    <n v="0"/>
    <n v="1.1066259227122396E-4"/>
    <n v="3.5744017303605338E-2"/>
    <n v="3.5744017303605338E-2"/>
    <n v="0"/>
  </r>
  <r>
    <s v="教培"/>
    <s v="院校教育"/>
    <x v="21"/>
    <x v="3"/>
    <s v="C幼儿教育"/>
    <x v="26"/>
    <x v="293"/>
    <x v="1"/>
    <n v="629"/>
    <n v="0"/>
    <n v="0.20100000000000001"/>
    <n v="0"/>
    <n v="117"/>
    <n v="0"/>
    <n v="0"/>
    <n v="0"/>
    <n v="0"/>
    <n v="0.85000000000000009"/>
    <n v="0"/>
    <n v="6095.5"/>
    <n v="0"/>
    <n v="1.1066259227122396E-4"/>
    <n v="6.9606770538599871E-2"/>
    <n v="6.9606770538599871E-2"/>
    <n v="0"/>
  </r>
  <r>
    <s v="教培"/>
    <s v="院校教育"/>
    <x v="21"/>
    <x v="3"/>
    <s v="C幼儿教育"/>
    <x v="18"/>
    <x v="294"/>
    <x v="0"/>
    <n v="1055"/>
    <n v="0"/>
    <n v="0.20100000000000001"/>
    <n v="0"/>
    <n v="84"/>
    <n v="0"/>
    <n v="0"/>
    <n v="0"/>
    <n v="0"/>
    <n v="0.85000000000000009"/>
    <n v="0"/>
    <n v="6095.5"/>
    <n v="0"/>
    <n v="1.1066259227122396E-4"/>
    <n v="0.11674903484614128"/>
    <n v="0.11674903484614128"/>
    <n v="0"/>
  </r>
  <r>
    <s v="教培"/>
    <s v="院校教育"/>
    <x v="21"/>
    <x v="3"/>
    <s v="C幼儿教育"/>
    <x v="5"/>
    <x v="295"/>
    <x v="0"/>
    <n v="335"/>
    <n v="0"/>
    <n v="0.20100000000000001"/>
    <n v="0"/>
    <n v="94"/>
    <n v="0"/>
    <n v="0"/>
    <n v="0"/>
    <n v="0"/>
    <n v="0.85000000000000009"/>
    <n v="0"/>
    <n v="6095.5"/>
    <n v="0"/>
    <n v="1.1066259227122396E-4"/>
    <n v="3.7071968410860023E-2"/>
    <n v="3.7071968410860023E-2"/>
    <n v="0"/>
  </r>
  <r>
    <s v="教培"/>
    <s v="院校教育"/>
    <x v="21"/>
    <x v="3"/>
    <s v="C幼儿教育"/>
    <x v="6"/>
    <x v="296"/>
    <x v="0"/>
    <n v="834"/>
    <n v="0"/>
    <n v="0.20100000000000001"/>
    <n v="0"/>
    <n v="104"/>
    <n v="0"/>
    <n v="0"/>
    <n v="0"/>
    <n v="0"/>
    <n v="0.85000000000000009"/>
    <n v="0"/>
    <n v="6095.5"/>
    <n v="0"/>
    <n v="1.1066259227122396E-4"/>
    <n v="9.2292601954200776E-2"/>
    <n v="9.2292601954200776E-2"/>
    <n v="0"/>
  </r>
  <r>
    <s v="教培"/>
    <s v="院校教育"/>
    <x v="21"/>
    <x v="3"/>
    <s v="C幼儿教育"/>
    <x v="12"/>
    <x v="297"/>
    <x v="0"/>
    <n v="146"/>
    <n v="0"/>
    <n v="0.20100000000000001"/>
    <n v="0"/>
    <n v="29"/>
    <n v="0"/>
    <n v="0"/>
    <n v="0"/>
    <n v="0"/>
    <n v="0.85000000000000009"/>
    <n v="0"/>
    <n v="6095.5"/>
    <n v="0"/>
    <n v="1.1066259227122396E-4"/>
    <n v="1.6156738471598698E-2"/>
    <n v="1.6156738471598698E-2"/>
    <n v="0"/>
  </r>
  <r>
    <s v="教培"/>
    <s v="院校教育"/>
    <x v="21"/>
    <x v="3"/>
    <s v="C幼儿教育"/>
    <x v="31"/>
    <x v="298"/>
    <x v="1"/>
    <n v="258"/>
    <n v="0"/>
    <n v="0.20100000000000001"/>
    <n v="0"/>
    <n v="68"/>
    <n v="0"/>
    <n v="0"/>
    <n v="0"/>
    <n v="0"/>
    <n v="0.85000000000000009"/>
    <n v="0"/>
    <n v="6095.5"/>
    <n v="0"/>
    <n v="1.1066259227122396E-4"/>
    <n v="2.8550948805975782E-2"/>
    <n v="2.8550948805975782E-2"/>
    <n v="1"/>
  </r>
  <r>
    <s v="教培"/>
    <s v="院校教育"/>
    <x v="21"/>
    <x v="3"/>
    <s v="C幼儿教育"/>
    <x v="16"/>
    <x v="299"/>
    <x v="1"/>
    <n v="708"/>
    <n v="0"/>
    <n v="0.20100000000000001"/>
    <n v="0"/>
    <n v="65"/>
    <n v="0"/>
    <n v="0"/>
    <n v="0"/>
    <n v="0"/>
    <n v="0.85000000000000009"/>
    <n v="0"/>
    <n v="6095.5"/>
    <n v="0"/>
    <n v="1.1066259227122396E-4"/>
    <n v="7.8349115328026561E-2"/>
    <n v="7.8349115328026561E-2"/>
    <n v="1"/>
  </r>
  <r>
    <s v="教培"/>
    <s v="院校教育"/>
    <x v="21"/>
    <x v="3"/>
    <s v="C幼儿教育"/>
    <x v="7"/>
    <x v="300"/>
    <x v="0"/>
    <n v="1008"/>
    <n v="0"/>
    <n v="0.20100000000000001"/>
    <n v="0"/>
    <n v="20"/>
    <n v="0"/>
    <n v="0"/>
    <n v="0"/>
    <n v="0"/>
    <n v="0.85000000000000009"/>
    <n v="0"/>
    <n v="6095.5"/>
    <n v="0"/>
    <n v="1.1066259227122396E-4"/>
    <n v="0.11154789300939374"/>
    <n v="0.11154789300939374"/>
    <n v="0"/>
  </r>
  <r>
    <s v="教培"/>
    <s v="院校教育"/>
    <x v="21"/>
    <x v="3"/>
    <s v="C幼儿教育"/>
    <x v="27"/>
    <x v="301"/>
    <x v="1"/>
    <n v="1137"/>
    <n v="0"/>
    <n v="0.20100000000000001"/>
    <n v="0"/>
    <n v="304"/>
    <n v="0"/>
    <n v="0"/>
    <n v="0"/>
    <n v="0"/>
    <n v="0.85000000000000009"/>
    <n v="0"/>
    <n v="6095.5"/>
    <n v="0"/>
    <n v="1.1066259227122396E-4"/>
    <n v="0.12582336741238165"/>
    <n v="0.12582336741238165"/>
    <n v="6"/>
  </r>
  <r>
    <s v="教培"/>
    <s v="院校教育"/>
    <x v="21"/>
    <x v="3"/>
    <s v="C幼儿教育"/>
    <x v="7"/>
    <x v="302"/>
    <x v="0"/>
    <n v="489"/>
    <n v="0"/>
    <n v="0.20100000000000001"/>
    <n v="0"/>
    <n v="30"/>
    <n v="0"/>
    <n v="0"/>
    <n v="0"/>
    <n v="0"/>
    <n v="0.85000000000000009"/>
    <n v="0"/>
    <n v="6095.5"/>
    <n v="0"/>
    <n v="1.1066259227122396E-4"/>
    <n v="5.4114007620628519E-2"/>
    <n v="5.4114007620628519E-2"/>
    <n v="0"/>
  </r>
  <r>
    <s v="教培"/>
    <s v="院校教育"/>
    <x v="21"/>
    <x v="3"/>
    <s v="C幼儿教育"/>
    <x v="4"/>
    <x v="303"/>
    <x v="1"/>
    <n v="271"/>
    <n v="0"/>
    <n v="0.20100000000000001"/>
    <n v="0"/>
    <n v="34"/>
    <n v="0"/>
    <n v="0"/>
    <n v="0"/>
    <n v="0"/>
    <n v="0.85000000000000009"/>
    <n v="0"/>
    <n v="6095.5"/>
    <n v="0"/>
    <n v="1.1066259227122396E-4"/>
    <n v="2.9989562505501693E-2"/>
    <n v="2.9989562505501693E-2"/>
    <n v="0"/>
  </r>
  <r>
    <s v="教培"/>
    <s v="院校教育"/>
    <x v="21"/>
    <x v="3"/>
    <s v="C幼儿教育"/>
    <x v="8"/>
    <x v="304"/>
    <x v="0"/>
    <n v="1757"/>
    <n v="0"/>
    <n v="0.20100000000000001"/>
    <n v="0"/>
    <n v="181"/>
    <n v="0"/>
    <n v="0"/>
    <n v="0"/>
    <n v="0"/>
    <n v="0.85000000000000009"/>
    <n v="0"/>
    <n v="6095.5"/>
    <n v="0"/>
    <n v="1.1066259227122396E-4"/>
    <n v="0.1944341746205405"/>
    <n v="0.1944341746205405"/>
    <n v="2"/>
  </r>
  <r>
    <s v="教培"/>
    <s v="院校教育"/>
    <x v="21"/>
    <x v="3"/>
    <s v="C幼儿教育"/>
    <x v="24"/>
    <x v="305"/>
    <x v="1"/>
    <n v="313"/>
    <n v="0"/>
    <n v="0.20100000000000001"/>
    <n v="0"/>
    <n v="69"/>
    <n v="0"/>
    <n v="0"/>
    <n v="0"/>
    <n v="0"/>
    <n v="0.85000000000000009"/>
    <n v="0"/>
    <n v="6095.5"/>
    <n v="0"/>
    <n v="1.1066259227122396E-4"/>
    <n v="3.4637391380893098E-2"/>
    <n v="3.4637391380893098E-2"/>
    <n v="0"/>
  </r>
  <r>
    <s v="教培"/>
    <s v="院校教育"/>
    <x v="21"/>
    <x v="3"/>
    <s v="C幼儿教育"/>
    <x v="29"/>
    <x v="306"/>
    <x v="1"/>
    <n v="86"/>
    <n v="0"/>
    <n v="0.20100000000000001"/>
    <n v="0"/>
    <n v="3"/>
    <n v="0"/>
    <n v="0"/>
    <n v="0"/>
    <n v="0"/>
    <n v="0.85000000000000009"/>
    <n v="0"/>
    <n v="6095.5"/>
    <n v="0"/>
    <n v="1.1066259227122396E-4"/>
    <n v="9.5169829353252602E-3"/>
    <n v="9.5169829353252602E-3"/>
    <n v="0"/>
  </r>
  <r>
    <s v="教培"/>
    <s v="院校教育"/>
    <x v="21"/>
    <x v="3"/>
    <s v="C幼儿教育"/>
    <x v="13"/>
    <x v="307"/>
    <x v="1"/>
    <n v="285"/>
    <n v="0"/>
    <n v="0.20100000000000001"/>
    <n v="0"/>
    <n v="48"/>
    <n v="0"/>
    <n v="0"/>
    <n v="0"/>
    <n v="0"/>
    <n v="0.85000000000000009"/>
    <n v="0"/>
    <n v="6095.5"/>
    <n v="0"/>
    <n v="1.1066259227122396E-4"/>
    <n v="3.1538838797298831E-2"/>
    <n v="3.1538838797298831E-2"/>
    <n v="0"/>
  </r>
  <r>
    <s v="教培"/>
    <s v="院校教育"/>
    <x v="21"/>
    <x v="3"/>
    <s v="C幼儿教育"/>
    <x v="4"/>
    <x v="308"/>
    <x v="1"/>
    <n v="529"/>
    <n v="0"/>
    <n v="0.20100000000000001"/>
    <n v="0"/>
    <n v="25"/>
    <n v="0"/>
    <n v="0"/>
    <n v="0"/>
    <n v="0"/>
    <n v="0.85000000000000009"/>
    <n v="0"/>
    <n v="6095.5"/>
    <n v="0"/>
    <n v="1.1066259227122396E-4"/>
    <n v="5.8540511311477472E-2"/>
    <n v="5.8540511311477472E-2"/>
    <n v="1"/>
  </r>
  <r>
    <s v="教培"/>
    <s v="院校教育"/>
    <x v="21"/>
    <x v="3"/>
    <s v="C幼儿教育"/>
    <x v="23"/>
    <x v="309"/>
    <x v="1"/>
    <n v="572"/>
    <n v="0"/>
    <n v="0.20100000000000001"/>
    <n v="0"/>
    <n v="84"/>
    <n v="0"/>
    <n v="0"/>
    <n v="0"/>
    <n v="0"/>
    <n v="0.85000000000000009"/>
    <n v="0"/>
    <n v="6095.5"/>
    <n v="0"/>
    <n v="1.1066259227122396E-4"/>
    <n v="6.3299002779140107E-2"/>
    <n v="6.3299002779140107E-2"/>
    <n v="0"/>
  </r>
  <r>
    <s v="教培"/>
    <s v="院校教育"/>
    <x v="21"/>
    <x v="3"/>
    <s v="C幼儿教育"/>
    <x v="2"/>
    <x v="310"/>
    <x v="1"/>
    <n v="671"/>
    <n v="0"/>
    <n v="0.20100000000000001"/>
    <n v="0"/>
    <n v="90"/>
    <n v="0"/>
    <n v="0"/>
    <n v="0"/>
    <n v="0"/>
    <n v="0.85000000000000009"/>
    <n v="0"/>
    <n v="6095.5"/>
    <n v="0"/>
    <n v="1.1066259227122396E-4"/>
    <n v="7.4254599413991276E-2"/>
    <n v="7.4254599413991276E-2"/>
    <n v="0"/>
  </r>
  <r>
    <s v="教培"/>
    <s v="院校教育"/>
    <x v="21"/>
    <x v="3"/>
    <s v="C幼儿教育"/>
    <x v="12"/>
    <x v="311"/>
    <x v="0"/>
    <n v="36"/>
    <n v="0"/>
    <n v="0.20100000000000001"/>
    <n v="0"/>
    <n v="0"/>
    <n v="0"/>
    <n v="0"/>
    <n v="0"/>
    <n v="0"/>
    <n v="0.85000000000000009"/>
    <n v="0"/>
    <n v="6095.5"/>
    <n v="0"/>
    <n v="1.1066259227122396E-4"/>
    <n v="3.9838533217640623E-3"/>
    <n v="3.9838533217640623E-3"/>
    <n v="0"/>
  </r>
  <r>
    <s v="教培"/>
    <s v="院校教育"/>
    <x v="21"/>
    <x v="3"/>
    <s v="C幼儿教育"/>
    <x v="29"/>
    <x v="312"/>
    <x v="1"/>
    <n v="232"/>
    <n v="0"/>
    <n v="0.20100000000000001"/>
    <n v="0"/>
    <n v="15"/>
    <n v="0"/>
    <n v="0"/>
    <n v="0"/>
    <n v="0"/>
    <n v="0.85000000000000009"/>
    <n v="0"/>
    <n v="6095.5"/>
    <n v="0"/>
    <n v="1.1066259227122396E-4"/>
    <n v="2.567372140692396E-2"/>
    <n v="2.567372140692396E-2"/>
    <n v="0"/>
  </r>
  <r>
    <s v="教培"/>
    <s v="院校教育"/>
    <x v="21"/>
    <x v="3"/>
    <s v="C幼儿教育"/>
    <x v="24"/>
    <x v="313"/>
    <x v="1"/>
    <n v="293"/>
    <n v="0"/>
    <n v="0.20100000000000001"/>
    <n v="0"/>
    <n v="49"/>
    <n v="0"/>
    <n v="0"/>
    <n v="0"/>
    <n v="0"/>
    <n v="0.85000000000000009"/>
    <n v="0"/>
    <n v="6095.5"/>
    <n v="0"/>
    <n v="1.1066259227122396E-4"/>
    <n v="3.2424139535468618E-2"/>
    <n v="3.2424139535468618E-2"/>
    <n v="0"/>
  </r>
  <r>
    <s v="教培"/>
    <s v="院校教育"/>
    <x v="21"/>
    <x v="3"/>
    <s v="C幼儿教育"/>
    <x v="4"/>
    <x v="314"/>
    <x v="1"/>
    <n v="381"/>
    <n v="0"/>
    <n v="0.20100000000000001"/>
    <n v="0"/>
    <n v="28"/>
    <n v="0"/>
    <n v="0"/>
    <n v="0"/>
    <n v="0"/>
    <n v="0.85000000000000009"/>
    <n v="0"/>
    <n v="6095.5"/>
    <n v="0"/>
    <n v="1.1066259227122396E-4"/>
    <n v="4.2162447655336326E-2"/>
    <n v="4.2162447655336326E-2"/>
    <n v="0"/>
  </r>
  <r>
    <s v="教培"/>
    <s v="院校教育"/>
    <x v="21"/>
    <x v="3"/>
    <s v="C幼儿教育"/>
    <x v="27"/>
    <x v="315"/>
    <x v="1"/>
    <n v="1101"/>
    <n v="0"/>
    <n v="0.20100000000000001"/>
    <n v="0"/>
    <n v="121"/>
    <n v="0"/>
    <n v="0"/>
    <n v="0"/>
    <n v="0"/>
    <n v="0.85000000000000009"/>
    <n v="0"/>
    <n v="6095.5"/>
    <n v="0"/>
    <n v="1.1066259227122396E-4"/>
    <n v="0.12183951409061758"/>
    <n v="0.12183951409061758"/>
    <n v="0"/>
  </r>
  <r>
    <s v="教培"/>
    <s v="院校教育"/>
    <x v="21"/>
    <x v="3"/>
    <s v="C幼儿教育"/>
    <x v="26"/>
    <x v="316"/>
    <x v="1"/>
    <n v="1284"/>
    <n v="0"/>
    <n v="0.20100000000000001"/>
    <n v="0"/>
    <n v="169"/>
    <n v="0"/>
    <n v="0"/>
    <n v="0"/>
    <n v="0"/>
    <n v="0.85000000000000009"/>
    <n v="0"/>
    <n v="6095.5"/>
    <n v="0"/>
    <n v="1.1066259227122396E-4"/>
    <n v="0.14209076847625157"/>
    <n v="0.14209076847625157"/>
    <n v="0"/>
  </r>
  <r>
    <s v="教培"/>
    <s v="院校教育"/>
    <x v="21"/>
    <x v="3"/>
    <s v="C幼儿教育"/>
    <x v="30"/>
    <x v="317"/>
    <x v="2"/>
    <n v="12"/>
    <n v="0"/>
    <n v="0.20100000000000001"/>
    <n v="0"/>
    <n v="0"/>
    <n v="0"/>
    <n v="0"/>
    <n v="0"/>
    <n v="0"/>
    <n v="0.85000000000000009"/>
    <n v="0"/>
    <n v="6095.5"/>
    <n v="0"/>
    <n v="1.1066259227122396E-4"/>
    <n v="1.3279511072546875E-3"/>
    <n v="1.3279511072546875E-3"/>
    <n v="0"/>
  </r>
  <r>
    <s v="教培"/>
    <s v="院校教育"/>
    <x v="21"/>
    <x v="3"/>
    <s v="C幼儿教育"/>
    <x v="26"/>
    <x v="318"/>
    <x v="1"/>
    <n v="1397"/>
    <n v="0"/>
    <n v="0.20100000000000001"/>
    <n v="0"/>
    <n v="236"/>
    <n v="0"/>
    <n v="0"/>
    <n v="0"/>
    <n v="0"/>
    <n v="0.85000000000000009"/>
    <n v="0"/>
    <n v="6095.5"/>
    <n v="0"/>
    <n v="1.1066259227122396E-4"/>
    <n v="0.15459564140289986"/>
    <n v="0.15459564140289986"/>
    <n v="0"/>
  </r>
  <r>
    <s v="教培"/>
    <s v="院校教育"/>
    <x v="21"/>
    <x v="3"/>
    <s v="C幼儿教育"/>
    <x v="18"/>
    <x v="319"/>
    <x v="0"/>
    <n v="904"/>
    <n v="0"/>
    <n v="0.20100000000000001"/>
    <n v="0"/>
    <n v="49"/>
    <n v="0"/>
    <n v="0"/>
    <n v="0"/>
    <n v="0"/>
    <n v="0.85000000000000009"/>
    <n v="0"/>
    <n v="6095.5"/>
    <n v="0"/>
    <n v="1.1066259227122396E-4"/>
    <n v="0.10003898341318646"/>
    <n v="0.10003898341318646"/>
    <n v="0"/>
  </r>
  <r>
    <s v="教培"/>
    <s v="院校教育"/>
    <x v="21"/>
    <x v="3"/>
    <s v="C幼儿教育"/>
    <x v="18"/>
    <x v="320"/>
    <x v="0"/>
    <n v="688"/>
    <n v="0"/>
    <n v="0.20100000000000001"/>
    <n v="0"/>
    <n v="25"/>
    <n v="0"/>
    <n v="0"/>
    <n v="0"/>
    <n v="0"/>
    <n v="0.85000000000000009"/>
    <n v="0"/>
    <n v="6095.5"/>
    <n v="0"/>
    <n v="1.1066259227122396E-4"/>
    <n v="7.6135863482602081E-2"/>
    <n v="7.6135863482602081E-2"/>
    <n v="0"/>
  </r>
  <r>
    <s v="教培"/>
    <s v="院校教育"/>
    <x v="21"/>
    <x v="3"/>
    <s v="C幼儿教育"/>
    <x v="24"/>
    <x v="321"/>
    <x v="1"/>
    <n v="225"/>
    <n v="0"/>
    <n v="0.20100000000000001"/>
    <n v="0"/>
    <n v="78"/>
    <n v="0"/>
    <n v="0"/>
    <n v="0"/>
    <n v="0"/>
    <n v="0.85000000000000009"/>
    <n v="0"/>
    <n v="6095.5"/>
    <n v="0"/>
    <n v="1.1066259227122396E-4"/>
    <n v="2.4899083261025391E-2"/>
    <n v="2.4899083261025391E-2"/>
    <n v="0"/>
  </r>
  <r>
    <s v="教培"/>
    <s v="院校教育"/>
    <x v="21"/>
    <x v="3"/>
    <s v="C幼儿教育"/>
    <x v="6"/>
    <x v="322"/>
    <x v="0"/>
    <n v="210"/>
    <n v="0"/>
    <n v="0.20100000000000001"/>
    <n v="0"/>
    <n v="37"/>
    <n v="0"/>
    <n v="0"/>
    <n v="0"/>
    <n v="0"/>
    <n v="0.85000000000000009"/>
    <n v="0"/>
    <n v="6095.5"/>
    <n v="0"/>
    <n v="1.1066259227122396E-4"/>
    <n v="2.3239144376957031E-2"/>
    <n v="2.3239144376957031E-2"/>
    <n v="1"/>
  </r>
  <r>
    <s v="教培"/>
    <s v="院校教育"/>
    <x v="21"/>
    <x v="3"/>
    <s v="C幼儿教育"/>
    <x v="22"/>
    <x v="323"/>
    <x v="1"/>
    <n v="77"/>
    <n v="0"/>
    <n v="0.20100000000000001"/>
    <n v="0"/>
    <n v="10"/>
    <n v="0"/>
    <n v="0"/>
    <n v="0"/>
    <n v="0"/>
    <n v="0.85000000000000009"/>
    <n v="0"/>
    <n v="6095.5"/>
    <n v="0"/>
    <n v="1.1066259227122396E-4"/>
    <n v="8.5210196048842446E-3"/>
    <n v="8.5210196048842446E-3"/>
    <n v="0"/>
  </r>
  <r>
    <s v="教培"/>
    <s v="院校教育"/>
    <x v="21"/>
    <x v="3"/>
    <s v="C幼儿教育"/>
    <x v="5"/>
    <x v="324"/>
    <x v="0"/>
    <n v="1146"/>
    <n v="0"/>
    <n v="0.20100000000000001"/>
    <n v="0"/>
    <n v="680"/>
    <n v="0"/>
    <n v="0"/>
    <n v="0"/>
    <n v="0"/>
    <n v="0.85000000000000009"/>
    <n v="0"/>
    <n v="6095.5"/>
    <n v="0"/>
    <n v="1.1066259227122396E-4"/>
    <n v="0.12681933074282264"/>
    <n v="0.12681933074282264"/>
    <n v="7"/>
  </r>
  <r>
    <s v="教培"/>
    <s v="院校教育"/>
    <x v="21"/>
    <x v="3"/>
    <s v="C幼儿教育"/>
    <x v="22"/>
    <x v="325"/>
    <x v="1"/>
    <n v="30"/>
    <n v="0"/>
    <n v="0.20100000000000001"/>
    <n v="0"/>
    <n v="3"/>
    <n v="0"/>
    <n v="0"/>
    <n v="0"/>
    <n v="0"/>
    <n v="0.85000000000000009"/>
    <n v="0"/>
    <n v="6095.5"/>
    <n v="0"/>
    <n v="1.1066259227122396E-4"/>
    <n v="3.3198777681367189E-3"/>
    <n v="3.3198777681367189E-3"/>
    <n v="0"/>
  </r>
  <r>
    <s v="教培"/>
    <s v="院校教育"/>
    <x v="21"/>
    <x v="3"/>
    <s v="C幼儿教育"/>
    <x v="7"/>
    <x v="326"/>
    <x v="0"/>
    <n v="673"/>
    <n v="0"/>
    <n v="0.20100000000000001"/>
    <n v="0"/>
    <n v="15"/>
    <n v="0"/>
    <n v="0"/>
    <n v="0"/>
    <n v="0"/>
    <n v="0.85000000000000009"/>
    <n v="0"/>
    <n v="6095.5"/>
    <n v="0"/>
    <n v="1.1066259227122396E-4"/>
    <n v="7.4475924598533721E-2"/>
    <n v="7.4475924598533721E-2"/>
    <n v="0"/>
  </r>
  <r>
    <s v="教培"/>
    <s v="院校教育"/>
    <x v="21"/>
    <x v="3"/>
    <s v="C幼儿教育"/>
    <x v="13"/>
    <x v="327"/>
    <x v="1"/>
    <n v="260"/>
    <n v="0"/>
    <n v="0.20100000000000001"/>
    <n v="0"/>
    <n v="13"/>
    <n v="0"/>
    <n v="0"/>
    <n v="0"/>
    <n v="0"/>
    <n v="0.85000000000000009"/>
    <n v="0"/>
    <n v="6095.5"/>
    <n v="0"/>
    <n v="1.1066259227122396E-4"/>
    <n v="2.8772273990518231E-2"/>
    <n v="2.8772273990518231E-2"/>
    <n v="0"/>
  </r>
  <r>
    <s v="教培"/>
    <s v="院校教育"/>
    <x v="21"/>
    <x v="3"/>
    <s v="C幼儿教育"/>
    <x v="25"/>
    <x v="328"/>
    <x v="1"/>
    <n v="6"/>
    <n v="0"/>
    <n v="0.20100000000000001"/>
    <n v="0"/>
    <n v="0"/>
    <n v="0"/>
    <n v="0"/>
    <n v="0"/>
    <n v="0"/>
    <n v="0.85000000000000009"/>
    <n v="0"/>
    <n v="6095.5"/>
    <n v="0"/>
    <n v="1.1066259227122396E-4"/>
    <n v="6.6397555362734376E-4"/>
    <n v="6.6397555362734376E-4"/>
    <n v="0"/>
  </r>
  <r>
    <s v="教培"/>
    <s v="院校教育"/>
    <x v="21"/>
    <x v="3"/>
    <s v="C幼儿教育"/>
    <x v="27"/>
    <x v="329"/>
    <x v="1"/>
    <n v="481"/>
    <n v="0"/>
    <n v="0.20100000000000001"/>
    <n v="0"/>
    <n v="23"/>
    <n v="0"/>
    <n v="0"/>
    <n v="0"/>
    <n v="0"/>
    <n v="0.85000000000000009"/>
    <n v="0"/>
    <n v="6095.5"/>
    <n v="0"/>
    <n v="1.1066259227122396E-4"/>
    <n v="5.3228706882458725E-2"/>
    <n v="5.3228706882458725E-2"/>
    <n v="0"/>
  </r>
  <r>
    <s v="教培"/>
    <s v="院校教育"/>
    <x v="21"/>
    <x v="3"/>
    <s v="C幼儿教育"/>
    <x v="15"/>
    <x v="330"/>
    <x v="1"/>
    <n v="89"/>
    <n v="0"/>
    <n v="0.20100000000000001"/>
    <n v="0"/>
    <n v="9"/>
    <n v="0"/>
    <n v="0"/>
    <n v="0"/>
    <n v="0"/>
    <n v="0.85000000000000009"/>
    <n v="0"/>
    <n v="6095.5"/>
    <n v="0"/>
    <n v="1.1066259227122396E-4"/>
    <n v="9.8489707121389332E-3"/>
    <n v="9.8489707121389332E-3"/>
    <n v="0"/>
  </r>
  <r>
    <s v="教培"/>
    <s v="院校教育"/>
    <x v="21"/>
    <x v="3"/>
    <s v="C幼儿教育"/>
    <x v="10"/>
    <x v="331"/>
    <x v="0"/>
    <n v="174"/>
    <n v="0"/>
    <n v="0.20100000000000001"/>
    <n v="0"/>
    <n v="8"/>
    <n v="0"/>
    <n v="0"/>
    <n v="0"/>
    <n v="0"/>
    <n v="0.85000000000000009"/>
    <n v="0"/>
    <n v="6095.5"/>
    <n v="0"/>
    <n v="1.1066259227122396E-4"/>
    <n v="1.9255291055192969E-2"/>
    <n v="1.9255291055192969E-2"/>
    <n v="0"/>
  </r>
  <r>
    <s v="教培"/>
    <s v="院校教育"/>
    <x v="21"/>
    <x v="3"/>
    <s v="C幼儿教育"/>
    <x v="21"/>
    <x v="332"/>
    <x v="1"/>
    <n v="304"/>
    <n v="0"/>
    <n v="0.20100000000000001"/>
    <n v="0"/>
    <n v="133"/>
    <n v="0"/>
    <n v="0"/>
    <n v="0"/>
    <n v="0"/>
    <n v="0.85000000000000009"/>
    <n v="0"/>
    <n v="6095.5"/>
    <n v="0"/>
    <n v="1.1066259227122396E-4"/>
    <n v="3.3641428050452081E-2"/>
    <n v="3.3641428050452081E-2"/>
    <n v="0"/>
  </r>
  <r>
    <s v="教培"/>
    <s v="院校教育"/>
    <x v="21"/>
    <x v="3"/>
    <s v="C幼儿教育"/>
    <x v="24"/>
    <x v="333"/>
    <x v="1"/>
    <n v="104"/>
    <n v="0"/>
    <n v="0.20100000000000001"/>
    <n v="0"/>
    <n v="14"/>
    <n v="0"/>
    <n v="0"/>
    <n v="0"/>
    <n v="0"/>
    <n v="0.85000000000000009"/>
    <n v="0"/>
    <n v="6095.5"/>
    <n v="0"/>
    <n v="1.1066259227122396E-4"/>
    <n v="1.1508909596207291E-2"/>
    <n v="1.1508909596207291E-2"/>
    <n v="0"/>
  </r>
  <r>
    <s v="教培"/>
    <s v="院校教育"/>
    <x v="21"/>
    <x v="3"/>
    <s v="C幼儿教育"/>
    <x v="13"/>
    <x v="334"/>
    <x v="1"/>
    <n v="258"/>
    <n v="0"/>
    <n v="0.20100000000000001"/>
    <n v="0"/>
    <n v="83"/>
    <n v="0"/>
    <n v="0"/>
    <n v="0"/>
    <n v="0"/>
    <n v="0.85000000000000009"/>
    <n v="0"/>
    <n v="6095.5"/>
    <n v="0"/>
    <n v="1.1066259227122396E-4"/>
    <n v="2.8550948805975782E-2"/>
    <n v="2.8550948805975782E-2"/>
    <n v="0"/>
  </r>
  <r>
    <s v="教培"/>
    <s v="院校教育"/>
    <x v="21"/>
    <x v="3"/>
    <s v="C幼儿教育"/>
    <x v="2"/>
    <x v="335"/>
    <x v="1"/>
    <n v="326"/>
    <n v="0"/>
    <n v="0.20100000000000001"/>
    <n v="0"/>
    <n v="87"/>
    <n v="0"/>
    <n v="0"/>
    <n v="0"/>
    <n v="0"/>
    <n v="0.85000000000000009"/>
    <n v="0"/>
    <n v="6095.5"/>
    <n v="0"/>
    <n v="1.1066259227122396E-4"/>
    <n v="3.6076005080419013E-2"/>
    <n v="3.6076005080419013E-2"/>
    <n v="1"/>
  </r>
  <r>
    <s v="教培"/>
    <s v="院校教育"/>
    <x v="21"/>
    <x v="3"/>
    <s v="C幼儿教育"/>
    <x v="29"/>
    <x v="336"/>
    <x v="1"/>
    <n v="1000"/>
    <n v="1"/>
    <n v="0.20100000000000001"/>
    <n v="0"/>
    <n v="585"/>
    <n v="1"/>
    <n v="0"/>
    <n v="0"/>
    <n v="1"/>
    <n v="0.85000000000000009"/>
    <n v="0.93999999999999984"/>
    <n v="6095.5"/>
    <n v="5729.7699999999986"/>
    <n v="1.1066259227122396E-4"/>
    <n v="0.11066259227122396"/>
    <n v="0.20100000000000001"/>
    <n v="0"/>
  </r>
  <r>
    <s v="教培"/>
    <s v="院校教育"/>
    <x v="21"/>
    <x v="3"/>
    <s v="C幼儿教育"/>
    <x v="23"/>
    <x v="337"/>
    <x v="1"/>
    <n v="383"/>
    <n v="0"/>
    <n v="0.20100000000000001"/>
    <n v="0"/>
    <n v="93"/>
    <n v="0"/>
    <n v="0"/>
    <n v="0"/>
    <n v="0"/>
    <n v="0.85000000000000009"/>
    <n v="0"/>
    <n v="6095.5"/>
    <n v="0"/>
    <n v="1.1066259227122396E-4"/>
    <n v="4.2383772839878778E-2"/>
    <n v="4.2383772839878778E-2"/>
    <n v="0"/>
  </r>
  <r>
    <s v="教培"/>
    <s v="院校教育"/>
    <x v="21"/>
    <x v="3"/>
    <s v="C幼儿教育"/>
    <x v="13"/>
    <x v="338"/>
    <x v="1"/>
    <n v="221"/>
    <n v="0"/>
    <n v="0.20100000000000001"/>
    <n v="0"/>
    <n v="30"/>
    <n v="0"/>
    <n v="0"/>
    <n v="0"/>
    <n v="0"/>
    <n v="0.85000000000000009"/>
    <n v="0"/>
    <n v="6095.5"/>
    <n v="0"/>
    <n v="1.1066259227122396E-4"/>
    <n v="2.4456432891940494E-2"/>
    <n v="2.4456432891940494E-2"/>
    <n v="0"/>
  </r>
  <r>
    <s v="教培"/>
    <s v="院校教育"/>
    <x v="21"/>
    <x v="3"/>
    <s v="C幼儿教育"/>
    <x v="10"/>
    <x v="339"/>
    <x v="0"/>
    <n v="1301"/>
    <n v="0"/>
    <n v="0.20100000000000001"/>
    <n v="0"/>
    <n v="104"/>
    <n v="0"/>
    <n v="0"/>
    <n v="0"/>
    <n v="0"/>
    <n v="0.85000000000000009"/>
    <n v="0"/>
    <n v="6095.5"/>
    <n v="0"/>
    <n v="1.1066259227122396E-4"/>
    <n v="0.14397203254486238"/>
    <n v="0.14397203254486238"/>
    <n v="3"/>
  </r>
  <r>
    <s v="教培"/>
    <s v="院校教育"/>
    <x v="21"/>
    <x v="3"/>
    <s v="C幼儿教育"/>
    <x v="7"/>
    <x v="340"/>
    <x v="0"/>
    <n v="340"/>
    <n v="0"/>
    <n v="0.20100000000000001"/>
    <n v="0"/>
    <n v="14"/>
    <n v="0"/>
    <n v="0"/>
    <n v="0"/>
    <n v="0"/>
    <n v="0.85000000000000009"/>
    <n v="0"/>
    <n v="6095.5"/>
    <n v="0"/>
    <n v="1.1066259227122396E-4"/>
    <n v="3.7625281372216143E-2"/>
    <n v="3.7625281372216143E-2"/>
    <n v="0"/>
  </r>
  <r>
    <s v="教培"/>
    <s v="院校教育"/>
    <x v="21"/>
    <x v="3"/>
    <s v="C幼儿教育"/>
    <x v="3"/>
    <x v="341"/>
    <x v="0"/>
    <n v="584"/>
    <n v="0"/>
    <n v="0.20100000000000001"/>
    <n v="0"/>
    <n v="28"/>
    <n v="0"/>
    <n v="0"/>
    <n v="0"/>
    <n v="0"/>
    <n v="0.85000000000000009"/>
    <n v="0"/>
    <n v="6095.5"/>
    <n v="0"/>
    <n v="1.1066259227122396E-4"/>
    <n v="6.4626953886394792E-2"/>
    <n v="6.4626953886394792E-2"/>
    <n v="0"/>
  </r>
  <r>
    <s v="教培"/>
    <s v="院校教育"/>
    <x v="21"/>
    <x v="3"/>
    <s v="C幼儿教育"/>
    <x v="23"/>
    <x v="342"/>
    <x v="1"/>
    <n v="146"/>
    <n v="0"/>
    <n v="0.20100000000000001"/>
    <n v="0"/>
    <n v="19"/>
    <n v="0"/>
    <n v="0"/>
    <n v="0"/>
    <n v="0"/>
    <n v="0.85000000000000009"/>
    <n v="0"/>
    <n v="6095.5"/>
    <n v="0"/>
    <n v="1.1066259227122396E-4"/>
    <n v="1.6156738471598698E-2"/>
    <n v="1.6156738471598698E-2"/>
    <n v="0"/>
  </r>
  <r>
    <s v="教培"/>
    <s v="院校教育"/>
    <x v="21"/>
    <x v="3"/>
    <s v="C幼儿教育"/>
    <x v="25"/>
    <x v="343"/>
    <x v="1"/>
    <n v="149"/>
    <n v="0"/>
    <n v="0.20100000000000001"/>
    <n v="0"/>
    <n v="29"/>
    <n v="0"/>
    <n v="0"/>
    <n v="0"/>
    <n v="0"/>
    <n v="0.85000000000000009"/>
    <n v="0"/>
    <n v="6095.5"/>
    <n v="0"/>
    <n v="1.1066259227122396E-4"/>
    <n v="1.6488726248412369E-2"/>
    <n v="1.6488726248412369E-2"/>
    <n v="0"/>
  </r>
  <r>
    <s v="教培"/>
    <s v="院校教育"/>
    <x v="21"/>
    <x v="3"/>
    <s v="C幼儿教育"/>
    <x v="25"/>
    <x v="344"/>
    <x v="1"/>
    <n v="28"/>
    <n v="0"/>
    <n v="0.20100000000000001"/>
    <n v="0"/>
    <n v="0"/>
    <n v="0"/>
    <n v="0"/>
    <n v="0"/>
    <n v="0"/>
    <n v="0.85000000000000009"/>
    <n v="0"/>
    <n v="6095.5"/>
    <n v="0"/>
    <n v="1.1066259227122396E-4"/>
    <n v="3.0985525835942711E-3"/>
    <n v="3.0985525835942711E-3"/>
    <n v="0"/>
  </r>
  <r>
    <s v="教培"/>
    <s v="院校教育"/>
    <x v="21"/>
    <x v="3"/>
    <s v="C幼儿教育"/>
    <x v="4"/>
    <x v="345"/>
    <x v="1"/>
    <n v="57"/>
    <n v="0"/>
    <n v="0.20100000000000001"/>
    <n v="0"/>
    <n v="0"/>
    <n v="0"/>
    <n v="0"/>
    <n v="0"/>
    <n v="0"/>
    <n v="0.85000000000000009"/>
    <n v="0"/>
    <n v="6095.5"/>
    <n v="0"/>
    <n v="1.1066259227122396E-4"/>
    <n v="6.3077677594597656E-3"/>
    <n v="6.3077677594597656E-3"/>
    <n v="0"/>
  </r>
  <r>
    <s v="教培"/>
    <s v="院校教育"/>
    <x v="21"/>
    <x v="3"/>
    <s v="C幼儿教育"/>
    <x v="24"/>
    <x v="346"/>
    <x v="1"/>
    <n v="20"/>
    <n v="0"/>
    <n v="0.20100000000000001"/>
    <n v="0"/>
    <n v="0"/>
    <n v="0"/>
    <n v="0"/>
    <n v="0"/>
    <n v="0"/>
    <n v="0.85000000000000009"/>
    <n v="0"/>
    <n v="6095.5"/>
    <n v="0"/>
    <n v="1.1066259227122396E-4"/>
    <n v="2.213251845424479E-3"/>
    <n v="2.213251845424479E-3"/>
    <n v="0"/>
  </r>
  <r>
    <s v="教培"/>
    <s v="院校教育"/>
    <x v="21"/>
    <x v="3"/>
    <s v="C幼儿教育"/>
    <x v="25"/>
    <x v="347"/>
    <x v="1"/>
    <n v="15"/>
    <n v="0"/>
    <n v="0.20100000000000001"/>
    <n v="0"/>
    <n v="3"/>
    <n v="0"/>
    <n v="0"/>
    <n v="0"/>
    <n v="0"/>
    <n v="0.85000000000000009"/>
    <n v="0"/>
    <n v="6095.5"/>
    <n v="0"/>
    <n v="1.1066259227122396E-4"/>
    <n v="1.6599388840683594E-3"/>
    <n v="1.6599388840683594E-3"/>
    <n v="0"/>
  </r>
  <r>
    <s v="教培"/>
    <s v="院校教育"/>
    <x v="21"/>
    <x v="3"/>
    <s v="C幼儿教育"/>
    <x v="30"/>
    <x v="348"/>
    <x v="2"/>
    <n v="10"/>
    <n v="0"/>
    <n v="0.20100000000000001"/>
    <n v="0"/>
    <n v="0"/>
    <n v="0"/>
    <n v="0"/>
    <n v="0"/>
    <n v="0"/>
    <n v="0.85000000000000009"/>
    <n v="0"/>
    <n v="6095.5"/>
    <n v="0"/>
    <n v="1.1066259227122396E-4"/>
    <n v="1.1066259227122395E-3"/>
    <n v="1.1066259227122395E-3"/>
    <n v="0"/>
  </r>
  <r>
    <s v="教培"/>
    <s v="院校教育"/>
    <x v="21"/>
    <x v="3"/>
    <s v="C幼儿教育"/>
    <x v="22"/>
    <x v="349"/>
    <x v="1"/>
    <n v="292"/>
    <n v="0"/>
    <n v="0.20100000000000001"/>
    <n v="0"/>
    <n v="1"/>
    <n v="0"/>
    <n v="0"/>
    <n v="0"/>
    <n v="0"/>
    <n v="0.85000000000000009"/>
    <n v="0"/>
    <n v="6095.5"/>
    <n v="0"/>
    <n v="1.1066259227122396E-4"/>
    <n v="3.2313476943197396E-2"/>
    <n v="3.2313476943197396E-2"/>
    <n v="0"/>
  </r>
  <r>
    <s v="教培"/>
    <s v="院校教育"/>
    <x v="21"/>
    <x v="3"/>
    <s v="C幼儿教育"/>
    <x v="20"/>
    <x v="350"/>
    <x v="0"/>
    <n v="78"/>
    <n v="0"/>
    <n v="0.20100000000000001"/>
    <n v="0"/>
    <n v="4"/>
    <n v="0"/>
    <n v="0"/>
    <n v="0"/>
    <n v="0"/>
    <n v="0.85000000000000009"/>
    <n v="0"/>
    <n v="6095.5"/>
    <n v="0"/>
    <n v="1.1066259227122396E-4"/>
    <n v="8.6316821971554689E-3"/>
    <n v="8.6316821971554689E-3"/>
    <n v="0"/>
  </r>
  <r>
    <s v="教培"/>
    <s v="院校教育"/>
    <x v="21"/>
    <x v="3"/>
    <s v="C幼儿教育"/>
    <x v="6"/>
    <x v="351"/>
    <x v="0"/>
    <n v="290"/>
    <n v="0"/>
    <n v="0.20100000000000001"/>
    <n v="0"/>
    <n v="28"/>
    <n v="0"/>
    <n v="0"/>
    <n v="0"/>
    <n v="0"/>
    <n v="0.85000000000000009"/>
    <n v="0"/>
    <n v="6095.5"/>
    <n v="0"/>
    <n v="1.1066259227122396E-4"/>
    <n v="3.2092151758654951E-2"/>
    <n v="3.2092151758654951E-2"/>
    <n v="0"/>
  </r>
  <r>
    <s v="教培"/>
    <s v="院校教育"/>
    <x v="21"/>
    <x v="3"/>
    <s v="C幼儿教育"/>
    <x v="4"/>
    <x v="352"/>
    <x v="1"/>
    <n v="176"/>
    <n v="0"/>
    <n v="0.20100000000000001"/>
    <n v="0"/>
    <n v="5"/>
    <n v="0"/>
    <n v="0"/>
    <n v="0"/>
    <n v="0"/>
    <n v="0.85000000000000009"/>
    <n v="0"/>
    <n v="6095.5"/>
    <n v="0"/>
    <n v="1.1066259227122396E-4"/>
    <n v="1.9476616239735418E-2"/>
    <n v="1.9476616239735418E-2"/>
    <n v="0"/>
  </r>
  <r>
    <s v="教培"/>
    <s v="院校教育"/>
    <x v="21"/>
    <x v="3"/>
    <s v="C幼儿教育"/>
    <x v="13"/>
    <x v="353"/>
    <x v="1"/>
    <n v="547"/>
    <n v="0"/>
    <n v="0.20100000000000001"/>
    <n v="0"/>
    <n v="31"/>
    <n v="0"/>
    <n v="0"/>
    <n v="0"/>
    <n v="0"/>
    <n v="0.85000000000000009"/>
    <n v="0"/>
    <n v="6095.5"/>
    <n v="0"/>
    <n v="1.1066259227122396E-4"/>
    <n v="6.0532437972359507E-2"/>
    <n v="6.0532437972359507E-2"/>
    <n v="0"/>
  </r>
  <r>
    <s v="教培"/>
    <s v="院校教育"/>
    <x v="21"/>
    <x v="3"/>
    <s v="C幼儿教育"/>
    <x v="3"/>
    <x v="354"/>
    <x v="0"/>
    <n v="511"/>
    <n v="0"/>
    <n v="0.20100000000000001"/>
    <n v="0"/>
    <n v="17"/>
    <n v="0"/>
    <n v="0"/>
    <n v="0"/>
    <n v="0"/>
    <n v="0.85000000000000009"/>
    <n v="0"/>
    <n v="6095.5"/>
    <n v="0"/>
    <n v="1.1066259227122396E-4"/>
    <n v="5.6548584650595445E-2"/>
    <n v="5.6548584650595445E-2"/>
    <n v="0"/>
  </r>
  <r>
    <s v="教培"/>
    <s v="院校教育"/>
    <x v="21"/>
    <x v="3"/>
    <s v="C幼儿教育"/>
    <x v="33"/>
    <x v="355"/>
    <x v="2"/>
    <n v="1459"/>
    <n v="0"/>
    <n v="0.20100000000000001"/>
    <n v="0"/>
    <n v="20"/>
    <n v="0"/>
    <n v="0"/>
    <n v="0"/>
    <n v="0"/>
    <n v="0.85000000000000009"/>
    <n v="0"/>
    <n v="6095.5"/>
    <n v="0"/>
    <n v="1.1066259227122396E-4"/>
    <n v="0.16145672212371576"/>
    <n v="0.16145672212371576"/>
    <n v="0"/>
  </r>
  <r>
    <s v="教培"/>
    <s v="院校教育"/>
    <x v="21"/>
    <x v="3"/>
    <s v="C幼儿教育"/>
    <x v="10"/>
    <x v="356"/>
    <x v="0"/>
    <n v="267"/>
    <n v="0"/>
    <n v="0.20100000000000001"/>
    <n v="0"/>
    <n v="61"/>
    <n v="0"/>
    <n v="0"/>
    <n v="0"/>
    <n v="0"/>
    <n v="0.85000000000000009"/>
    <n v="0"/>
    <n v="6095.5"/>
    <n v="0"/>
    <n v="1.1066259227122396E-4"/>
    <n v="2.9546912136416796E-2"/>
    <n v="2.9546912136416796E-2"/>
    <n v="0"/>
  </r>
  <r>
    <s v="教培"/>
    <s v="院校教育"/>
    <x v="21"/>
    <x v="3"/>
    <s v="C幼儿教育"/>
    <x v="16"/>
    <x v="357"/>
    <x v="1"/>
    <n v="854"/>
    <n v="0"/>
    <n v="0.20100000000000001"/>
    <n v="0"/>
    <n v="114"/>
    <n v="0"/>
    <n v="0"/>
    <n v="0"/>
    <n v="0"/>
    <n v="0.85000000000000009"/>
    <n v="0"/>
    <n v="6095.5"/>
    <n v="0"/>
    <n v="1.1066259227122396E-4"/>
    <n v="9.4505853799625256E-2"/>
    <n v="9.4505853799625256E-2"/>
    <n v="0"/>
  </r>
  <r>
    <s v="教培"/>
    <s v="院校教育"/>
    <x v="21"/>
    <x v="3"/>
    <s v="C幼儿教育"/>
    <x v="19"/>
    <x v="358"/>
    <x v="1"/>
    <n v="144"/>
    <n v="0"/>
    <n v="0.20100000000000001"/>
    <n v="0"/>
    <n v="5"/>
    <n v="0"/>
    <n v="0"/>
    <n v="0"/>
    <n v="0"/>
    <n v="0.85000000000000009"/>
    <n v="0"/>
    <n v="6095.5"/>
    <n v="0"/>
    <n v="1.1066259227122396E-4"/>
    <n v="1.5935413287056249E-2"/>
    <n v="1.5935413287056249E-2"/>
    <n v="0"/>
  </r>
  <r>
    <s v="教培"/>
    <s v="院校教育"/>
    <x v="21"/>
    <x v="3"/>
    <s v="C幼儿教育"/>
    <x v="16"/>
    <x v="359"/>
    <x v="1"/>
    <n v="288"/>
    <n v="0"/>
    <n v="0.20100000000000001"/>
    <n v="0"/>
    <n v="72"/>
    <n v="0"/>
    <n v="0"/>
    <n v="0"/>
    <n v="0"/>
    <n v="0.85000000000000009"/>
    <n v="0"/>
    <n v="6095.5"/>
    <n v="0"/>
    <n v="1.1066259227122396E-4"/>
    <n v="3.1870826574112499E-2"/>
    <n v="3.1870826574112499E-2"/>
    <n v="0"/>
  </r>
  <r>
    <s v="教培"/>
    <s v="院校教育"/>
    <x v="21"/>
    <x v="3"/>
    <s v="C幼儿教育"/>
    <x v="19"/>
    <x v="360"/>
    <x v="1"/>
    <n v="76"/>
    <n v="0"/>
    <n v="0.20100000000000001"/>
    <n v="0"/>
    <n v="2"/>
    <n v="0"/>
    <n v="0"/>
    <n v="0"/>
    <n v="0"/>
    <n v="0.85000000000000009"/>
    <n v="0"/>
    <n v="6095.5"/>
    <n v="0"/>
    <n v="1.1066259227122396E-4"/>
    <n v="8.4103570126130203E-3"/>
    <n v="8.4103570126130203E-3"/>
    <n v="0"/>
  </r>
  <r>
    <s v="教培"/>
    <s v="院校教育"/>
    <x v="21"/>
    <x v="3"/>
    <s v="C幼儿教育"/>
    <x v="8"/>
    <x v="361"/>
    <x v="0"/>
    <n v="143"/>
    <n v="0"/>
    <n v="0.20100000000000001"/>
    <n v="0"/>
    <n v="18"/>
    <n v="0"/>
    <n v="0"/>
    <n v="0"/>
    <n v="0"/>
    <n v="0.85000000000000009"/>
    <n v="0"/>
    <n v="6095.5"/>
    <n v="0"/>
    <n v="1.1066259227122396E-4"/>
    <n v="1.5824750694785027E-2"/>
    <n v="1.5824750694785027E-2"/>
    <n v="0"/>
  </r>
  <r>
    <s v="教培"/>
    <s v="院校教育"/>
    <x v="21"/>
    <x v="3"/>
    <s v="C幼儿教育"/>
    <x v="6"/>
    <x v="362"/>
    <x v="0"/>
    <n v="789"/>
    <n v="0"/>
    <n v="0.20100000000000001"/>
    <n v="0"/>
    <n v="48"/>
    <n v="0"/>
    <n v="0"/>
    <n v="0"/>
    <n v="0"/>
    <n v="0.85000000000000009"/>
    <n v="0"/>
    <n v="6095.5"/>
    <n v="0"/>
    <n v="1.1066259227122396E-4"/>
    <n v="8.731278530199571E-2"/>
    <n v="8.731278530199571E-2"/>
    <n v="0"/>
  </r>
  <r>
    <s v="教培"/>
    <s v="院校教育"/>
    <x v="21"/>
    <x v="3"/>
    <s v="C幼儿教育"/>
    <x v="31"/>
    <x v="363"/>
    <x v="1"/>
    <n v="9"/>
    <n v="0"/>
    <n v="0.20100000000000001"/>
    <n v="0"/>
    <n v="0"/>
    <n v="0"/>
    <n v="0"/>
    <n v="0"/>
    <n v="0"/>
    <n v="0.85000000000000009"/>
    <n v="0"/>
    <n v="6095.5"/>
    <n v="0"/>
    <n v="1.1066259227122396E-4"/>
    <n v="9.9596333044101558E-4"/>
    <n v="9.9596333044101558E-4"/>
    <n v="0"/>
  </r>
  <r>
    <s v="教培"/>
    <s v="院校教育"/>
    <x v="21"/>
    <x v="3"/>
    <s v="C幼儿教育"/>
    <x v="10"/>
    <x v="364"/>
    <x v="0"/>
    <n v="165"/>
    <n v="0"/>
    <n v="0.20100000000000001"/>
    <n v="0"/>
    <n v="28"/>
    <n v="0"/>
    <n v="0"/>
    <n v="0"/>
    <n v="0"/>
    <n v="0.85000000000000009"/>
    <n v="0"/>
    <n v="6095.5"/>
    <n v="0"/>
    <n v="1.1066259227122396E-4"/>
    <n v="1.8259327724751952E-2"/>
    <n v="1.8259327724751952E-2"/>
    <n v="0"/>
  </r>
  <r>
    <s v="教培"/>
    <s v="院校教育"/>
    <x v="21"/>
    <x v="3"/>
    <s v="C幼儿教育"/>
    <x v="6"/>
    <x v="365"/>
    <x v="0"/>
    <n v="364"/>
    <n v="0"/>
    <n v="0.20100000000000001"/>
    <n v="0"/>
    <n v="22"/>
    <n v="0"/>
    <n v="0"/>
    <n v="0"/>
    <n v="0"/>
    <n v="0.85000000000000009"/>
    <n v="0"/>
    <n v="6095.5"/>
    <n v="0"/>
    <n v="1.1066259227122396E-4"/>
    <n v="4.0281183586725521E-2"/>
    <n v="4.0281183586725521E-2"/>
    <n v="0"/>
  </r>
  <r>
    <s v="教培"/>
    <s v="院校教育"/>
    <x v="21"/>
    <x v="3"/>
    <s v="C幼儿教育"/>
    <x v="19"/>
    <x v="366"/>
    <x v="1"/>
    <n v="105"/>
    <n v="0"/>
    <n v="0.20100000000000001"/>
    <n v="0"/>
    <n v="0"/>
    <n v="0"/>
    <n v="0"/>
    <n v="0"/>
    <n v="0"/>
    <n v="0.85000000000000009"/>
    <n v="0"/>
    <n v="6095.5"/>
    <n v="0"/>
    <n v="1.1066259227122396E-4"/>
    <n v="1.1619572188478516E-2"/>
    <n v="1.1619572188478516E-2"/>
    <n v="0"/>
  </r>
  <r>
    <s v="教培"/>
    <s v="院校教育"/>
    <x v="21"/>
    <x v="3"/>
    <s v="C幼儿教育"/>
    <x v="27"/>
    <x v="367"/>
    <x v="1"/>
    <n v="598"/>
    <n v="0"/>
    <n v="0.20100000000000001"/>
    <n v="0"/>
    <n v="25"/>
    <n v="0"/>
    <n v="0"/>
    <n v="0"/>
    <n v="0"/>
    <n v="0.85000000000000009"/>
    <n v="0"/>
    <n v="6095.5"/>
    <n v="0"/>
    <n v="1.1066259227122396E-4"/>
    <n v="6.6176230178191922E-2"/>
    <n v="6.6176230178191922E-2"/>
    <n v="1"/>
  </r>
  <r>
    <s v="教培"/>
    <s v="院校教育"/>
    <x v="21"/>
    <x v="3"/>
    <s v="C幼儿教育"/>
    <x v="27"/>
    <x v="368"/>
    <x v="1"/>
    <n v="477"/>
    <n v="0"/>
    <n v="0.20100000000000001"/>
    <n v="0"/>
    <n v="31"/>
    <n v="0"/>
    <n v="0"/>
    <n v="0"/>
    <n v="0"/>
    <n v="0.85000000000000009"/>
    <n v="0"/>
    <n v="6095.5"/>
    <n v="0"/>
    <n v="1.1066259227122396E-4"/>
    <n v="5.2786056513373827E-2"/>
    <n v="5.2786056513373827E-2"/>
    <n v="0"/>
  </r>
  <r>
    <s v="教培"/>
    <s v="院校教育"/>
    <x v="21"/>
    <x v="3"/>
    <s v="C幼儿教育"/>
    <x v="27"/>
    <x v="369"/>
    <x v="1"/>
    <n v="602"/>
    <n v="0"/>
    <n v="0.20100000000000001"/>
    <n v="0"/>
    <n v="52"/>
    <n v="0"/>
    <n v="0"/>
    <n v="0"/>
    <n v="0"/>
    <n v="0.85000000000000009"/>
    <n v="0"/>
    <n v="6095.5"/>
    <n v="0"/>
    <n v="1.1066259227122396E-4"/>
    <n v="6.6618880547276826E-2"/>
    <n v="6.6618880547276826E-2"/>
    <n v="0"/>
  </r>
  <r>
    <s v="教培"/>
    <s v="院校教育"/>
    <x v="21"/>
    <x v="3"/>
    <s v="C幼儿教育"/>
    <x v="19"/>
    <x v="370"/>
    <x v="1"/>
    <n v="318"/>
    <n v="0"/>
    <n v="0.20100000000000001"/>
    <n v="0"/>
    <n v="31"/>
    <n v="0"/>
    <n v="0"/>
    <n v="0"/>
    <n v="0"/>
    <n v="0.85000000000000009"/>
    <n v="0"/>
    <n v="6095.5"/>
    <n v="0"/>
    <n v="1.1066259227122396E-4"/>
    <n v="3.5190704342249218E-2"/>
    <n v="3.5190704342249218E-2"/>
    <n v="0"/>
  </r>
  <r>
    <s v="教培"/>
    <s v="院校教育"/>
    <x v="21"/>
    <x v="3"/>
    <s v="C幼儿教育"/>
    <x v="9"/>
    <x v="371"/>
    <x v="0"/>
    <n v="485"/>
    <n v="0"/>
    <n v="0.20100000000000001"/>
    <n v="0"/>
    <n v="33"/>
    <n v="0"/>
    <n v="0"/>
    <n v="0"/>
    <n v="0"/>
    <n v="0.85000000000000009"/>
    <n v="0"/>
    <n v="6095.5"/>
    <n v="0"/>
    <n v="1.1066259227122396E-4"/>
    <n v="5.3671357251543622E-2"/>
    <n v="5.3671357251543622E-2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2">
  <r>
    <x v="0"/>
    <x v="0"/>
    <s v="北京市"/>
    <s v="1S"/>
    <s v="北京市"/>
    <n v="31426"/>
    <n v="1571"/>
    <n v="10830"/>
    <n v="1417"/>
    <n v="0.13084025854108958"/>
    <n v="3505.7026666666666"/>
    <n v="3199.673725490195"/>
    <n v="33106642.707647052"/>
    <n v="0.51300000000000001"/>
    <n v="1348.3691690710909"/>
    <n v="1851.3045564191041"/>
    <n v="14.656186620337945"/>
  </r>
  <r>
    <x v="0"/>
    <x v="1"/>
    <s v="甘肃省"/>
    <s v="C"/>
    <s v="白银市"/>
    <n v="1317"/>
    <n v="5"/>
    <n v="74"/>
    <n v="4"/>
    <n v="5.4054054054054057E-2"/>
    <n v="8.82"/>
    <n v="7.6223529411764694"/>
    <n v="47281.584705882342"/>
    <n v="8.5999999999999993E-2"/>
    <n v="3.2121230423536815"/>
    <n v="4.4102298988227879"/>
    <n v="3.4914380895148714E-2"/>
  </r>
  <r>
    <x v="0"/>
    <x v="1"/>
    <s v="甘肃省"/>
    <s v="C"/>
    <s v="定西市"/>
    <n v="1674"/>
    <n v="3"/>
    <n v="116"/>
    <n v="3"/>
    <n v="2.5862068965517241E-2"/>
    <n v="7.9370457080081431"/>
    <n v="7.2788773035389918"/>
    <n v="41080.932314489524"/>
    <n v="4.3999999999999997E-2"/>
    <n v="3.0673795466566456"/>
    <n v="4.2114977568823466"/>
    <n v="3.3341082028876583E-2"/>
  </r>
  <r>
    <x v="0"/>
    <x v="1"/>
    <s v="甘肃省"/>
    <s v="C"/>
    <s v="甘南藏族自治州"/>
    <n v="341"/>
    <n v="1"/>
    <n v="29"/>
    <n v="0"/>
    <n v="0"/>
    <n v="2.5319106145251395"/>
    <n v="2.9787183700295752"/>
    <n v="12691.469576076239"/>
    <n v="1.4999999999999999E-2"/>
    <n v="1.2552567411785875"/>
    <n v="1.7234616288509876"/>
    <n v="1.3644095012810734E-2"/>
  </r>
  <r>
    <x v="0"/>
    <x v="1"/>
    <s v="甘肃省"/>
    <s v="C"/>
    <s v="嘉峪关市"/>
    <n v="476"/>
    <n v="1"/>
    <n v="67"/>
    <n v="1"/>
    <n v="1.4925373134328358E-2"/>
    <n v="7.1610904007455733"/>
    <n v="7.7565769420536146"/>
    <n v="48021.970467627863"/>
    <n v="5.7000000000000002E-2"/>
    <n v="3.2686861547392687"/>
    <n v="4.4878907873143454"/>
    <n v="3.5529197334122485E-2"/>
  </r>
  <r>
    <x v="0"/>
    <x v="1"/>
    <s v="甘肃省"/>
    <s v="C"/>
    <s v="金昌市"/>
    <n v="521"/>
    <n v="2"/>
    <n v="70"/>
    <n v="2"/>
    <n v="2.8571428571428571E-2"/>
    <n v="6.2070457080081427"/>
    <n v="5.9388773035389901"/>
    <n v="38596.957020371869"/>
    <n v="5.3999999999999999E-2"/>
    <n v="2.5026923811618396"/>
    <n v="3.4361849223771506"/>
    <n v="2.720317805610695E-2"/>
  </r>
  <r>
    <x v="0"/>
    <x v="1"/>
    <s v="甘肃省"/>
    <s v="C"/>
    <s v="酒泉市"/>
    <n v="1509"/>
    <n v="7"/>
    <n v="142"/>
    <n v="6"/>
    <n v="4.2253521126760563E-2"/>
    <n v="13.23595530726257"/>
    <n v="11.508182714426551"/>
    <n v="71519.791258626356"/>
    <n v="0.105"/>
    <n v="4.8496440873177935"/>
    <n v="6.6585386271087579"/>
    <n v="5.2713522688236883E-2"/>
  </r>
  <r>
    <x v="0"/>
    <x v="1"/>
    <s v="甘肃省"/>
    <s v="C"/>
    <s v="兰州市"/>
    <n v="5844"/>
    <n v="137"/>
    <n v="1505"/>
    <n v="130"/>
    <n v="8.6378737541528236E-2"/>
    <n v="147.35944082013049"/>
    <n v="89.371106847212317"/>
    <n v="545645.38027301116"/>
    <n v="0.32"/>
    <n v="37.661729106481872"/>
    <n v="51.709377740730446"/>
    <n v="0.40936662072262903"/>
  </r>
  <r>
    <x v="0"/>
    <x v="1"/>
    <s v="甘肃省"/>
    <s v="C"/>
    <s v="临夏回族自治州"/>
    <n v="1250"/>
    <n v="4"/>
    <n v="73"/>
    <n v="4"/>
    <n v="5.4794520547945202E-2"/>
    <n v="5.7908669370584223"/>
    <n v="4.0857258083040255"/>
    <n v="20432.218525465527"/>
    <n v="6.9000000000000006E-2"/>
    <n v="1.7217588997613227"/>
    <n v="2.3639669085427029"/>
    <n v="1.8714770649579594E-2"/>
  </r>
  <r>
    <x v="0"/>
    <x v="1"/>
    <s v="甘肃省"/>
    <s v="C"/>
    <s v="陇南市"/>
    <n v="1683"/>
    <n v="4"/>
    <n v="87"/>
    <n v="3"/>
    <n v="3.4482758620689655E-2"/>
    <n v="8"/>
    <n v="7.352941176470587"/>
    <n v="42582.70352941176"/>
    <n v="6.4000000000000001E-2"/>
    <n v="3.09859067984419"/>
    <n v="4.2543504966263974"/>
    <n v="3.3680333476567285E-2"/>
  </r>
  <r>
    <x v="0"/>
    <x v="1"/>
    <s v="甘肃省"/>
    <s v="C"/>
    <s v="平凉市"/>
    <n v="1400"/>
    <n v="4"/>
    <n v="122"/>
    <n v="4"/>
    <n v="3.2786885245901641E-2"/>
    <n v="10.214361602982292"/>
    <n v="9.2627783564497541"/>
    <n v="54652.84304698206"/>
    <n v="0.06"/>
    <n v="3.9034119811270469"/>
    <n v="5.3593663753227077"/>
    <n v="4.2428391099207034E-2"/>
  </r>
  <r>
    <x v="0"/>
    <x v="1"/>
    <s v="甘肃省"/>
    <s v="C"/>
    <s v="庆阳市"/>
    <n v="2132"/>
    <n v="8"/>
    <n v="162"/>
    <n v="6"/>
    <n v="3.7037037037037035E-2"/>
    <n v="12.598136108753717"/>
    <n v="10.757807186769078"/>
    <n v="77027.41454682326"/>
    <n v="0.152"/>
    <n v="4.5334295874897581"/>
    <n v="6.22437759927932"/>
    <n v="4.9276408559671282E-2"/>
  </r>
  <r>
    <x v="0"/>
    <x v="1"/>
    <s v="甘肃省"/>
    <s v="C"/>
    <s v="天水市"/>
    <n v="1913"/>
    <n v="10"/>
    <n v="239"/>
    <n v="10"/>
    <n v="4.1841004184100417E-2"/>
    <n v="23.877045708008144"/>
    <n v="21.521230244715458"/>
    <n v="142702.60054978359"/>
    <n v="0.105"/>
    <n v="9.0692257498876465"/>
    <n v="12.452004494827811"/>
    <n v="9.8578540759648337E-2"/>
  </r>
  <r>
    <x v="0"/>
    <x v="1"/>
    <s v="甘肃省"/>
    <s v="C"/>
    <s v="武威市"/>
    <n v="1347"/>
    <n v="10"/>
    <n v="195"/>
    <n v="7"/>
    <n v="3.5897435897435895E-2"/>
    <n v="19.226962293855298"/>
    <n v="18.342308581006233"/>
    <n v="108735.4223598627"/>
    <n v="9.6000000000000002E-2"/>
    <n v="7.7296016725667567"/>
    <n v="10.612706908439476"/>
    <n v="8.4017409484421268E-2"/>
  </r>
  <r>
    <x v="0"/>
    <x v="1"/>
    <s v="甘肃省"/>
    <s v="C"/>
    <s v="张掖市"/>
    <n v="1322"/>
    <n v="8"/>
    <n v="113"/>
    <n v="6"/>
    <n v="5.3097345132743362E-2"/>
    <n v="8.7187232059645865"/>
    <n v="6.1937920070171595"/>
    <n v="40812.190799846496"/>
    <n v="0.16700000000000001"/>
    <n v="2.610115561273807"/>
    <n v="3.5836764457433525"/>
    <n v="2.8370821318193552E-2"/>
  </r>
  <r>
    <x v="0"/>
    <x v="2"/>
    <s v="贵州省"/>
    <s v="C"/>
    <s v="安顺市"/>
    <n v="2734"/>
    <n v="6"/>
    <n v="288"/>
    <n v="6"/>
    <n v="2.0833333333333332E-2"/>
    <n v="27.518453018998578"/>
    <n v="28.326415316468914"/>
    <n v="158320.89414654934"/>
    <n v="0.09"/>
    <n v="11.936987443048858"/>
    <n v="16.389427873420054"/>
    <n v="0.12974986351140064"/>
  </r>
  <r>
    <x v="0"/>
    <x v="2"/>
    <s v="贵州省"/>
    <s v="C"/>
    <s v="毕节市"/>
    <n v="4376"/>
    <n v="11"/>
    <n v="540"/>
    <n v="10"/>
    <n v="1.8518518518518517E-2"/>
    <n v="50.181640169836562"/>
    <n v="52.561929611572424"/>
    <n v="306598.0517804632"/>
    <n v="9.2999999999999999E-2"/>
    <n v="22.150035108430078"/>
    <n v="30.411894503142346"/>
    <n v="0.24076125117858779"/>
  </r>
  <r>
    <x v="0"/>
    <x v="2"/>
    <s v="贵州省"/>
    <s v="C"/>
    <s v="贵阳市"/>
    <n v="10070"/>
    <n v="209"/>
    <n v="2232"/>
    <n v="189"/>
    <n v="8.4677419354838704E-2"/>
    <n v="202.86"/>
    <n v="113.55529411764707"/>
    <n v="683173.93529411755"/>
    <n v="0.36199999999999999"/>
    <n v="47.853147135987356"/>
    <n v="65.702146981659709"/>
    <n v="0.52014290365203653"/>
  </r>
  <r>
    <x v="0"/>
    <x v="2"/>
    <s v="贵州省"/>
    <s v="C"/>
    <s v="六盘水市"/>
    <n v="2723"/>
    <n v="9"/>
    <n v="330"/>
    <n v="9"/>
    <n v="2.7272727272727271E-2"/>
    <n v="28.461043419744151"/>
    <n v="27.415345199699008"/>
    <n v="182726.97814358899"/>
    <n v="0.14199999999999999"/>
    <n v="11.553054904387798"/>
    <n v="15.86229029531121"/>
    <n v="0.12557668374334563"/>
  </r>
  <r>
    <x v="0"/>
    <x v="2"/>
    <s v="贵州省"/>
    <s v="C"/>
    <s v="黔东南苗族侗族自治州"/>
    <n v="3299"/>
    <n v="9"/>
    <n v="262"/>
    <n v="7"/>
    <n v="2.6717557251908396E-2"/>
    <n v="25.519323133583431"/>
    <n v="25.655674274804031"/>
    <n v="152500.28049644027"/>
    <n v="0.13300000000000001"/>
    <n v="10.811514914251555"/>
    <n v="14.844159360552476"/>
    <n v="0.11751646645925604"/>
  </r>
  <r>
    <x v="0"/>
    <x v="2"/>
    <s v="贵州省"/>
    <s v="C"/>
    <s v="黔南布依族苗族自治州"/>
    <n v="3437"/>
    <n v="5"/>
    <n v="265"/>
    <n v="5"/>
    <n v="1.8867924528301886E-2"/>
    <n v="24.925731843575416"/>
    <n v="25.983213933618138"/>
    <n v="156326.67931646403"/>
    <n v="0.10299999999999999"/>
    <n v="10.949542855686534"/>
    <n v="15.033671077931604"/>
    <n v="0.11901677017050581"/>
  </r>
  <r>
    <x v="0"/>
    <x v="2"/>
    <s v="贵州省"/>
    <s v="C"/>
    <s v="黔西南布依族苗族自治州"/>
    <n v="3598"/>
    <n v="10"/>
    <n v="279"/>
    <n v="9"/>
    <n v="3.2258064516129031E-2"/>
    <n v="24.39182720037229"/>
    <n v="23.236267294555635"/>
    <n v="139071.28197439059"/>
    <n v="0.14899999999999999"/>
    <n v="9.7919566531658724"/>
    <n v="13.444310641389762"/>
    <n v="0.10643431144745513"/>
  </r>
  <r>
    <x v="0"/>
    <x v="2"/>
    <s v="贵州省"/>
    <s v="C"/>
    <s v="铜仁市"/>
    <n v="2830"/>
    <n v="3"/>
    <n v="253"/>
    <n v="3"/>
    <n v="1.1857707509881422E-2"/>
    <n v="22.51518181676186"/>
    <n v="24.456684490308067"/>
    <n v="130666.15039072455"/>
    <n v="0.10199999999999999"/>
    <n v="10.306250628531963"/>
    <n v="14.150433861776104"/>
    <n v="0.11202446335360829"/>
  </r>
  <r>
    <x v="0"/>
    <x v="2"/>
    <s v="贵州省"/>
    <s v="C"/>
    <s v="遵义市"/>
    <n v="7295"/>
    <n v="26"/>
    <n v="760"/>
    <n v="24"/>
    <n v="3.1578947368421054E-2"/>
    <n v="54.697505965616003"/>
    <n v="48.37118348896"/>
    <n v="282317.08151910425"/>
    <n v="0.14699999999999999"/>
    <n v="20.384019773141752"/>
    <n v="27.987163715818248"/>
    <n v="0.22156543231675818"/>
  </r>
  <r>
    <x v="0"/>
    <x v="3"/>
    <s v="河北省"/>
    <s v="C"/>
    <s v="保定市"/>
    <n v="13538"/>
    <n v="106"/>
    <n v="2277"/>
    <n v="102"/>
    <n v="4.4795783926218712E-2"/>
    <n v="144.58061644326608"/>
    <n v="101.01013699207772"/>
    <n v="615265.52580936672"/>
    <n v="0.23799999999999999"/>
    <n v="42.566513391267421"/>
    <n v="58.443623600810298"/>
    <n v="0.46267949338334152"/>
  </r>
  <r>
    <x v="0"/>
    <x v="3"/>
    <s v="河北省"/>
    <s v="C"/>
    <s v="沧州市"/>
    <n v="8005"/>
    <n v="32"/>
    <n v="1200"/>
    <n v="30"/>
    <n v="2.5000000000000001E-2"/>
    <n v="80.661346759650414"/>
    <n v="74.694525599588744"/>
    <n v="507303.97655335226"/>
    <n v="0.13700000000000001"/>
    <n v="31.476895476724582"/>
    <n v="43.217630122864165"/>
    <n v="0.34214016822526722"/>
  </r>
  <r>
    <x v="0"/>
    <x v="3"/>
    <s v="河北省"/>
    <s v="C"/>
    <s v="承德市"/>
    <n v="3019"/>
    <n v="9"/>
    <n v="334"/>
    <n v="8"/>
    <n v="2.3952095808383235E-2"/>
    <n v="24.014317799507296"/>
    <n v="22.650962117067408"/>
    <n v="135961.55737089799"/>
    <n v="9.1999999999999998E-2"/>
    <n v="9.5453041743410516"/>
    <n v="13.105657942726356"/>
    <n v="0.10375330624283752"/>
  </r>
  <r>
    <x v="0"/>
    <x v="3"/>
    <s v="河北省"/>
    <s v="C"/>
    <s v="邯郸市"/>
    <n v="9882"/>
    <n v="48"/>
    <n v="1567"/>
    <n v="44"/>
    <n v="2.8079132099553285E-2"/>
    <n v="96.332291255634416"/>
    <n v="81.509754418393442"/>
    <n v="538285.74184954853"/>
    <n v="0.15"/>
    <n v="34.348889688582297"/>
    <n v="47.160864729811145"/>
    <n v="0.37335749661502499"/>
  </r>
  <r>
    <x v="0"/>
    <x v="3"/>
    <s v="河北省"/>
    <s v="C"/>
    <s v="衡水市"/>
    <n v="4592"/>
    <n v="19"/>
    <n v="772"/>
    <n v="19"/>
    <n v="2.4611398963730571E-2"/>
    <n v="55.074238320429039"/>
    <n v="53.475574494622371"/>
    <n v="364151.68355384958"/>
    <n v="0.115"/>
    <n v="22.535052675055681"/>
    <n v="30.94052181956669"/>
    <n v="0.2449462247288661"/>
  </r>
  <r>
    <x v="0"/>
    <x v="3"/>
    <s v="河北省"/>
    <s v="C"/>
    <s v="廊坊市"/>
    <n v="9680"/>
    <n v="101"/>
    <n v="1824"/>
    <n v="96"/>
    <n v="5.2631578947368418E-2"/>
    <n v="125.05714397048781"/>
    <n v="83.438992906456264"/>
    <n v="526656.89239516167"/>
    <n v="0.26"/>
    <n v="35.161886862752205"/>
    <n v="48.277106043704059"/>
    <n v="0.38219442242121959"/>
  </r>
  <r>
    <x v="0"/>
    <x v="3"/>
    <s v="河北省"/>
    <s v="C"/>
    <s v="秦皇岛市"/>
    <n v="3621"/>
    <n v="30"/>
    <n v="713"/>
    <n v="29"/>
    <n v="4.067321178120617E-2"/>
    <n v="45.202520574548842"/>
    <n v="32.281788911233939"/>
    <n v="203423.28403443052"/>
    <n v="0.23100000000000001"/>
    <n v="13.603814833870395"/>
    <n v="18.677974077363544"/>
    <n v="0.14786755254206951"/>
  </r>
  <r>
    <x v="0"/>
    <x v="3"/>
    <s v="河北省"/>
    <s v="C"/>
    <s v="石家庄市"/>
    <n v="15923"/>
    <n v="446"/>
    <n v="4230"/>
    <n v="405"/>
    <n v="9.5744680851063829E-2"/>
    <n v="412.36159497206711"/>
    <n v="217.69011173184356"/>
    <n v="1437447.8976930662"/>
    <n v="0.35599999999999998"/>
    <n v="91.736426977688211"/>
    <n v="125.95368475415535"/>
    <n v="0.99713507584443706"/>
  </r>
  <r>
    <x v="0"/>
    <x v="3"/>
    <s v="河北省"/>
    <s v="C"/>
    <s v="唐山市"/>
    <n v="9283"/>
    <n v="72"/>
    <n v="1353"/>
    <n v="66"/>
    <n v="4.878048780487805E-2"/>
    <n v="108.76331816761859"/>
    <n v="78.807433138374805"/>
    <n v="491797.84449548088"/>
    <n v="0.16"/>
    <n v="33.210108984201682"/>
    <n v="45.597324154173123"/>
    <n v="0.36097944548045308"/>
  </r>
  <r>
    <x v="0"/>
    <x v="3"/>
    <s v="河北省"/>
    <s v="C"/>
    <s v="邢台市"/>
    <n v="8425"/>
    <n v="25"/>
    <n v="1184"/>
    <n v="23"/>
    <n v="1.9425675675675675E-2"/>
    <n v="77.953779062472336"/>
    <n v="76.696210661732167"/>
    <n v="509114.54104385024"/>
    <n v="0.105"/>
    <n v="32.320422240870151"/>
    <n v="44.375788420862015"/>
    <n v="0.35130893740076252"/>
  </r>
  <r>
    <x v="0"/>
    <x v="3"/>
    <s v="河北省"/>
    <s v="C"/>
    <s v="张家口市"/>
    <n v="4589"/>
    <n v="23"/>
    <n v="625"/>
    <n v="21"/>
    <n v="3.3599999999999998E-2"/>
    <n v="42.593191085912558"/>
    <n v="34.174342454014784"/>
    <n v="221271.66612443345"/>
    <n v="0.14799999999999999"/>
    <n v="14.401352666422685"/>
    <n v="19.772989787592099"/>
    <n v="0.15653644202633354"/>
  </r>
  <r>
    <x v="1"/>
    <x v="4"/>
    <s v="上海市"/>
    <s v="1S"/>
    <s v="上海市"/>
    <n v="31096"/>
    <n v="1728"/>
    <n v="9624"/>
    <n v="1478"/>
    <n v="0.15357439733998338"/>
    <n v="3205.742787878788"/>
    <n v="2811.6173975044562"/>
    <n v="30790700.978155077"/>
    <n v="0.51100000000000001"/>
    <n v="1184.8389989945319"/>
    <n v="1626.7783985099243"/>
    <n v="12.878684771679696"/>
  </r>
  <r>
    <x v="0"/>
    <x v="3"/>
    <s v="河南省"/>
    <s v="C"/>
    <s v="安阳市"/>
    <n v="6638"/>
    <n v="35"/>
    <n v="1086"/>
    <n v="32"/>
    <n v="2.9465930018416207E-2"/>
    <n v="76.95426474029162"/>
    <n v="66.316782047401887"/>
    <n v="427926.28284386842"/>
    <n v="0.14199999999999999"/>
    <n v="27.946444536629972"/>
    <n v="38.370337510771918"/>
    <n v="0.3037657014851084"/>
  </r>
  <r>
    <x v="0"/>
    <x v="3"/>
    <s v="河南省"/>
    <s v="C"/>
    <s v="鹤壁市"/>
    <n v="2026"/>
    <n v="6"/>
    <n v="369"/>
    <n v="5"/>
    <n v="1.3550135501355014E-2"/>
    <n v="29.626415186845598"/>
    <n v="31.671076690406579"/>
    <n v="221318.62129270341"/>
    <n v="9.8000000000000004E-2"/>
    <n v="13.346455615279321"/>
    <n v="18.324621075127258"/>
    <n v="0.14507016973129697"/>
  </r>
  <r>
    <x v="0"/>
    <x v="3"/>
    <s v="河南省"/>
    <s v="C"/>
    <s v="济源市"/>
    <n v="1059"/>
    <n v="2"/>
    <n v="81"/>
    <n v="2"/>
    <n v="2.4691358024691357E-2"/>
    <n v="4.3821808014911463"/>
    <n v="3.7919774135189948"/>
    <n v="25894.204464667502"/>
    <n v="5.6000000000000001E-2"/>
    <n v="1.5979708785525106"/>
    <n v="2.1940065349664843"/>
    <n v="1.7369248679918594E-2"/>
  </r>
  <r>
    <x v="0"/>
    <x v="3"/>
    <s v="河南省"/>
    <s v="C"/>
    <s v="焦作市"/>
    <n v="4460"/>
    <n v="12"/>
    <n v="441"/>
    <n v="8"/>
    <n v="1.8140589569160998E-2"/>
    <n v="32.306235526633444"/>
    <n v="32.467335913686398"/>
    <n v="196044.57502662513"/>
    <n v="7.0999999999999994E-2"/>
    <n v="13.682005886766618"/>
    <n v="18.78533002691978"/>
    <n v="0.14871745529094149"/>
  </r>
  <r>
    <x v="0"/>
    <x v="3"/>
    <s v="河南省"/>
    <s v="C"/>
    <s v="开封市"/>
    <n v="5305"/>
    <n v="27"/>
    <n v="842"/>
    <n v="25"/>
    <n v="2.9691211401425176E-2"/>
    <n v="64.037019049539012"/>
    <n v="58.510610646516483"/>
    <n v="364935.41300922853"/>
    <n v="0.13200000000000001"/>
    <n v="24.656858863695202"/>
    <n v="33.853751782821277"/>
    <n v="0.26800933547494787"/>
  </r>
  <r>
    <x v="0"/>
    <x v="3"/>
    <s v="河南省"/>
    <s v="C"/>
    <s v="洛阳市"/>
    <n v="9177"/>
    <n v="104"/>
    <n v="1534"/>
    <n v="94"/>
    <n v="6.1277705345501955E-2"/>
    <n v="116.65113635085672"/>
    <n v="80.601336883360858"/>
    <n v="473393.58469299151"/>
    <n v="0.19600000000000001"/>
    <n v="33.96607496996787"/>
    <n v="46.635261913392988"/>
    <n v="0.36919646706486814"/>
  </r>
  <r>
    <x v="0"/>
    <x v="3"/>
    <s v="河南省"/>
    <s v="C"/>
    <s v="漯河市"/>
    <n v="2780"/>
    <n v="12"/>
    <n v="365"/>
    <n v="9"/>
    <n v="2.4657534246575342E-2"/>
    <n v="34.083917853134423"/>
    <n v="32.902256297805195"/>
    <n v="225565.919340024"/>
    <n v="0.12"/>
    <n v="13.865284960590465"/>
    <n v="19.03697133721473"/>
    <n v="0.15070961913685288"/>
  </r>
  <r>
    <x v="0"/>
    <x v="3"/>
    <s v="河南省"/>
    <s v="C"/>
    <s v="南阳市"/>
    <n v="10975"/>
    <n v="29"/>
    <n v="1232"/>
    <n v="24"/>
    <n v="1.948051948051948E-2"/>
    <n v="91.527588763137473"/>
    <n v="91.986575015455855"/>
    <n v="665366.83934677462"/>
    <n v="0.129"/>
    <n v="38.763909185860477"/>
    <n v="53.222665829595378"/>
    <n v="0.4213468389767443"/>
  </r>
  <r>
    <x v="0"/>
    <x v="3"/>
    <s v="河南省"/>
    <s v="C"/>
    <s v="平顶山市"/>
    <n v="5551"/>
    <n v="22"/>
    <n v="540"/>
    <n v="20"/>
    <n v="3.7037037037037035E-2"/>
    <n v="41.710730444573869"/>
    <n v="35.962035817145718"/>
    <n v="249263.74232850011"/>
    <n v="0.13600000000000001"/>
    <n v="15.154701545527374"/>
    <n v="20.807334271618345"/>
    <n v="0.16472501679921059"/>
  </r>
  <r>
    <x v="0"/>
    <x v="3"/>
    <s v="河南省"/>
    <s v="C"/>
    <s v="濮阳市"/>
    <n v="4098"/>
    <n v="18"/>
    <n v="716"/>
    <n v="16"/>
    <n v="2.23463687150838E-2"/>
    <n v="54.03050698088672"/>
    <n v="53.138243506925548"/>
    <n v="369148.76215104369"/>
    <n v="0.112"/>
    <n v="22.392898586043678"/>
    <n v="30.74534492088187"/>
    <n v="0.24340107158743129"/>
  </r>
  <r>
    <x v="0"/>
    <x v="3"/>
    <s v="河南省"/>
    <s v="C"/>
    <s v="三门峡市"/>
    <n v="2153"/>
    <n v="3"/>
    <n v="203"/>
    <n v="3"/>
    <n v="1.4778325123152709E-2"/>
    <n v="11.657782507634861"/>
    <n v="11.683273538393957"/>
    <n v="74849.376762428728"/>
    <n v="5.7000000000000002E-2"/>
    <n v="4.9234288194747373"/>
    <n v="6.7598447189192195"/>
    <n v="5.3515530646464533E-2"/>
  </r>
  <r>
    <x v="0"/>
    <x v="3"/>
    <s v="河南省"/>
    <s v="C"/>
    <s v="商丘市"/>
    <n v="8351"/>
    <n v="19"/>
    <n v="1020"/>
    <n v="13"/>
    <n v="1.2745098039215686E-2"/>
    <n v="68.518152996037017"/>
    <n v="71.984885877690616"/>
    <n v="472206.59683415393"/>
    <n v="7.0000000000000007E-2"/>
    <n v="30.335030719955338"/>
    <n v="41.649855157735274"/>
    <n v="0.32972859478212324"/>
  </r>
  <r>
    <x v="0"/>
    <x v="3"/>
    <s v="河南省"/>
    <s v="C"/>
    <s v="新乡市"/>
    <n v="8289"/>
    <n v="42"/>
    <n v="1269"/>
    <n v="35"/>
    <n v="2.7580772261623327E-2"/>
    <n v="84.198265751354811"/>
    <n v="75.397959707476232"/>
    <n v="461359.99273298687"/>
    <n v="0.12"/>
    <n v="31.773328471124099"/>
    <n v="43.62463123635213"/>
    <n v="0.34536226599047931"/>
  </r>
  <r>
    <x v="0"/>
    <x v="3"/>
    <s v="河南省"/>
    <s v="C"/>
    <s v="信阳市"/>
    <n v="6851"/>
    <n v="11"/>
    <n v="792"/>
    <n v="10"/>
    <n v="1.2626262626262626E-2"/>
    <n v="50.21020975742676"/>
    <n v="52.610835008737354"/>
    <n v="341137.00878665375"/>
    <n v="8.4000000000000005E-2"/>
    <n v="22.170644250297588"/>
    <n v="30.440190758439766"/>
    <n v="0.24098526359019118"/>
  </r>
  <r>
    <x v="0"/>
    <x v="3"/>
    <s v="河南省"/>
    <s v="C"/>
    <s v="许昌市"/>
    <n v="5217"/>
    <n v="25"/>
    <n v="731"/>
    <n v="24"/>
    <n v="3.2831737346101231E-2"/>
    <n v="68.714871761395429"/>
    <n v="61.984555013406414"/>
    <n v="425469.51243421593"/>
    <n v="0.16800000000000001"/>
    <n v="26.120807966400964"/>
    <n v="35.863747047005447"/>
    <n v="0.28392182572174962"/>
  </r>
  <r>
    <x v="0"/>
    <x v="3"/>
    <s v="河南省"/>
    <s v="C"/>
    <s v="周口市"/>
    <n v="8904"/>
    <n v="22"/>
    <n v="967"/>
    <n v="22"/>
    <n v="2.2750775594622543E-2"/>
    <n v="65.480139791811737"/>
    <n v="62.546046813896155"/>
    <n v="412018.88790404319"/>
    <n v="9.7000000000000003E-2"/>
    <n v="26.357425289734639"/>
    <n v="36.188621524161519"/>
    <n v="0.28649375314928954"/>
  </r>
  <r>
    <x v="0"/>
    <x v="3"/>
    <s v="河南省"/>
    <s v="C"/>
    <s v="驻马店市"/>
    <n v="6313"/>
    <n v="22"/>
    <n v="839"/>
    <n v="20"/>
    <n v="2.3837902264600714E-2"/>
    <n v="51.247005839607731"/>
    <n v="46.476477458362019"/>
    <n v="312876.58159951324"/>
    <n v="0.13200000000000001"/>
    <n v="19.585574864287807"/>
    <n v="26.890902594074213"/>
    <n v="0.21288668330747615"/>
  </r>
  <r>
    <x v="0"/>
    <x v="0"/>
    <s v="黑龙江省"/>
    <s v="C"/>
    <s v="大庆市"/>
    <n v="2913"/>
    <n v="9"/>
    <n v="497"/>
    <n v="9"/>
    <n v="1.8108651911468814E-2"/>
    <n v="32.292597513346578"/>
    <n v="31.77364413334891"/>
    <n v="204489.00207669049"/>
    <n v="6.8000000000000005E-2"/>
    <n v="13.389678390374213"/>
    <n v="18.383965742974695"/>
    <n v="0.14553998250406752"/>
  </r>
  <r>
    <x v="0"/>
    <x v="0"/>
    <s v="黑龙江省"/>
    <s v="C"/>
    <s v="大兴安岭地区"/>
    <n v="239"/>
    <n v="0"/>
    <n v="14"/>
    <n v="0"/>
    <n v="0"/>
    <n v="1.1299999999999999"/>
    <n v="1.3294117647058823"/>
    <n v="6442.0352941176461"/>
    <n v="7.0000000000000001E-3"/>
    <n v="0.56022519491582967"/>
    <n v="0.76918656979005262"/>
    <n v="6.0894042925633664E-3"/>
  </r>
  <r>
    <x v="0"/>
    <x v="0"/>
    <s v="黑龙江省"/>
    <s v="C"/>
    <s v="哈尔滨市"/>
    <n v="11438"/>
    <n v="336"/>
    <n v="3308"/>
    <n v="300"/>
    <n v="9.0689238210399037E-2"/>
    <n v="311.04814716731346"/>
    <n v="174.82370254978056"/>
    <n v="1100962.7728527354"/>
    <n v="0.38300000000000001"/>
    <n v="73.672164965778023"/>
    <n v="101.15153758400254"/>
    <n v="0.800784401801935"/>
  </r>
  <r>
    <x v="0"/>
    <x v="0"/>
    <s v="黑龙江省"/>
    <s v="C"/>
    <s v="鹤岗市"/>
    <n v="763"/>
    <n v="0"/>
    <n v="64"/>
    <n v="0"/>
    <n v="0"/>
    <n v="3.6910904007455736"/>
    <n v="4.3424592949947911"/>
    <n v="22618.399879392578"/>
    <n v="0"/>
    <n v="1.8299485302740144"/>
    <n v="2.5125107647207767"/>
    <n v="1.9890744894282764E-2"/>
  </r>
  <r>
    <x v="0"/>
    <x v="0"/>
    <s v="黑龙江省"/>
    <s v="C"/>
    <s v="黑河市"/>
    <n v="1106"/>
    <n v="2"/>
    <n v="46"/>
    <n v="2"/>
    <n v="4.3478260869565216E-2"/>
    <n v="4.051090400745573"/>
    <n v="3.4024592949947916"/>
    <n v="19021.475173510218"/>
    <n v="3.9E-2"/>
    <n v="1.4338246977627331"/>
    <n v="1.9686345972320585"/>
    <n v="1.5585051062638404E-2"/>
  </r>
  <r>
    <x v="0"/>
    <x v="0"/>
    <s v="黑龙江省"/>
    <s v="C"/>
    <s v="鸡西市"/>
    <n v="1097"/>
    <n v="2"/>
    <n v="73"/>
    <n v="2"/>
    <n v="2.7397260273972601E-2"/>
    <n v="6.0832712022367197"/>
    <n v="6.130907296749081"/>
    <n v="35660.481991118904"/>
    <n v="3.9E-2"/>
    <n v="2.5836154203825803"/>
    <n v="3.5472918763665007"/>
    <n v="2.8082776308506308E-2"/>
  </r>
  <r>
    <x v="0"/>
    <x v="0"/>
    <s v="黑龙江省"/>
    <s v="C"/>
    <s v="佳木斯市"/>
    <n v="2170"/>
    <n v="4"/>
    <n v="315"/>
    <n v="3"/>
    <n v="9.5238095238095247E-3"/>
    <n v="20.241423698448159"/>
    <n v="21.781674939350772"/>
    <n v="135451.38459561233"/>
    <n v="5.8000000000000003E-2"/>
    <n v="9.1789793143516594"/>
    <n v="12.602695624999113"/>
    <n v="9.9771514286431079E-2"/>
  </r>
  <r>
    <x v="0"/>
    <x v="0"/>
    <s v="黑龙江省"/>
    <s v="C"/>
    <s v="牡丹江市"/>
    <n v="2141"/>
    <n v="4"/>
    <n v="281"/>
    <n v="3"/>
    <n v="1.0676156583629894E-2"/>
    <n v="21.147362618253002"/>
    <n v="22.902779550885889"/>
    <n v="131891.33603186265"/>
    <n v="5.8999999999999997E-2"/>
    <n v="9.6514221392105544"/>
    <n v="13.251357411675334"/>
    <n v="0.10490676238272342"/>
  </r>
  <r>
    <x v="0"/>
    <x v="0"/>
    <s v="黑龙江省"/>
    <s v="C"/>
    <s v="七台河市"/>
    <n v="665"/>
    <n v="1"/>
    <n v="43"/>
    <n v="1"/>
    <n v="2.3255813953488372E-2"/>
    <n v="3.06"/>
    <n v="2.9047058823529408"/>
    <n v="15927.998823529408"/>
    <n v="3.0000000000000001E-3"/>
    <n v="1.224067262165649"/>
    <n v="1.6806386201872918"/>
    <n v="1.3305078936583141E-2"/>
  </r>
  <r>
    <x v="0"/>
    <x v="0"/>
    <s v="黑龙江省"/>
    <s v="C"/>
    <s v="齐齐哈尔市"/>
    <n v="3017"/>
    <n v="13"/>
    <n v="355"/>
    <n v="11"/>
    <n v="3.0985915492957747E-2"/>
    <n v="26.585838379762155"/>
    <n v="23.868045152661363"/>
    <n v="153170.91800258"/>
    <n v="0.16"/>
    <n v="10.058193106834606"/>
    <n v="13.809852045826757"/>
    <n v="0.10932818594385442"/>
  </r>
  <r>
    <x v="0"/>
    <x v="0"/>
    <s v="黑龙江省"/>
    <s v="C"/>
    <s v="双鸭山市"/>
    <n v="946"/>
    <n v="1"/>
    <n v="33"/>
    <n v="1"/>
    <n v="3.0303030303030304E-2"/>
    <n v="2.87"/>
    <n v="2.6811764705882348"/>
    <n v="12933.281176470588"/>
    <n v="0.03"/>
    <n v="1.1298701054983855"/>
    <n v="1.5513063650898493"/>
    <n v="1.2281196798895494E-2"/>
  </r>
  <r>
    <x v="0"/>
    <x v="0"/>
    <s v="黑龙江省"/>
    <s v="C"/>
    <s v="绥化市"/>
    <n v="3002"/>
    <n v="3"/>
    <n v="220"/>
    <n v="2"/>
    <n v="9.0909090909090905E-3"/>
    <n v="15.774408326261147"/>
    <n v="17.194598030895467"/>
    <n v="115136.77305223451"/>
    <n v="0.03"/>
    <n v="7.2459468834991956"/>
    <n v="9.9486511473962711"/>
    <n v="7.8760292211947774E-2"/>
  </r>
  <r>
    <x v="0"/>
    <x v="0"/>
    <s v="黑龙江省"/>
    <s v="C"/>
    <s v="伊春市"/>
    <n v="661"/>
    <n v="0"/>
    <n v="14"/>
    <n v="0"/>
    <n v="0"/>
    <n v="1.3359553072625698"/>
    <n v="1.5717121261912586"/>
    <n v="7732.7347880381194"/>
    <n v="0"/>
    <n v="0.66233258620354896"/>
    <n v="0.9093795399877096"/>
    <n v="7.1992672413429236E-3"/>
  </r>
  <r>
    <x v="0"/>
    <x v="0"/>
    <s v="吉林省"/>
    <s v="C"/>
    <s v="白城市"/>
    <n v="1872"/>
    <n v="2"/>
    <n v="147"/>
    <n v="2"/>
    <n v="1.3605442176870748E-2"/>
    <n v="12.192180801491146"/>
    <n v="13.013153884107231"/>
    <n v="82317.622111726334"/>
    <n v="2.1999999999999999E-2"/>
    <n v="5.4838514783315135"/>
    <n v="7.5293024057757174"/>
    <n v="5.9607081286212102E-2"/>
  </r>
  <r>
    <x v="0"/>
    <x v="0"/>
    <s v="吉林省"/>
    <s v="C"/>
    <s v="白山市"/>
    <n v="969"/>
    <n v="1"/>
    <n v="28"/>
    <n v="1"/>
    <n v="3.5714285714285712E-2"/>
    <n v="2.5300000000000002"/>
    <n v="2.2811764705882349"/>
    <n v="13394.469411764705"/>
    <n v="0.06"/>
    <n v="0.96130677251486152"/>
    <n v="1.3198696980733735"/>
    <n v="1.0448986657770234E-2"/>
  </r>
  <r>
    <x v="0"/>
    <x v="0"/>
    <s v="吉林省"/>
    <s v="C"/>
    <s v="吉林市"/>
    <n v="3549"/>
    <n v="58"/>
    <n v="454"/>
    <n v="22"/>
    <n v="4.8458149779735685E-2"/>
    <n v="35.841457211795721"/>
    <n v="30.486420249171431"/>
    <n v="174727.14201467886"/>
    <n v="0.107"/>
    <n v="12.847231519841829"/>
    <n v="17.639188729329604"/>
    <n v="0.13964382086784596"/>
  </r>
  <r>
    <x v="0"/>
    <x v="0"/>
    <s v="吉林省"/>
    <s v="C"/>
    <s v="辽源市"/>
    <n v="774"/>
    <n v="3"/>
    <n v="44"/>
    <n v="3"/>
    <n v="6.8181818181818177E-2"/>
    <n v="4.26"/>
    <n v="3.0023529411764707"/>
    <n v="21125.684705882351"/>
    <n v="0.08"/>
    <n v="1.26521654639398"/>
    <n v="1.7371363947824907"/>
    <n v="1.3752353765151956E-2"/>
  </r>
  <r>
    <x v="0"/>
    <x v="0"/>
    <s v="吉林省"/>
    <s v="C"/>
    <s v="四平市"/>
    <n v="1801"/>
    <n v="3"/>
    <n v="171"/>
    <n v="3"/>
    <n v="1.7543859649122806E-2"/>
    <n v="10.882180801491145"/>
    <n v="10.770800942930759"/>
    <n v="65755.210347020446"/>
    <n v="7.3999999999999996E-2"/>
    <n v="4.5389052646062282"/>
    <n v="6.2318956783245305"/>
    <n v="4.9335926789198133E-2"/>
  </r>
  <r>
    <x v="0"/>
    <x v="0"/>
    <s v="吉林省"/>
    <s v="C"/>
    <s v="松原市"/>
    <n v="2228"/>
    <n v="2"/>
    <n v="267"/>
    <n v="2"/>
    <n v="7.4906367041198503E-3"/>
    <n v="13.032041131480161"/>
    <n v="13.990636625270778"/>
    <n v="82092.293384453151"/>
    <n v="0.04"/>
    <n v="5.8957708502925108"/>
    <n v="8.0948657749782669"/>
    <n v="6.4084465764049026E-2"/>
  </r>
  <r>
    <x v="0"/>
    <x v="0"/>
    <s v="吉林省"/>
    <s v="C"/>
    <s v="通化市"/>
    <n v="1798"/>
    <n v="1"/>
    <n v="127"/>
    <n v="1"/>
    <n v="7.874015748031496E-3"/>
    <n v="8.65327120223672"/>
    <n v="9.485024943807904"/>
    <n v="52806.721991118902"/>
    <n v="3.3000000000000002E-2"/>
    <n v="3.9970685449003063"/>
    <n v="5.4879563989075972"/>
    <n v="4.344639722717724E-2"/>
  </r>
  <r>
    <x v="0"/>
    <x v="0"/>
    <s v="吉林省"/>
    <s v="C"/>
    <s v="延边朝鲜族自治州"/>
    <n v="2379"/>
    <n v="14"/>
    <n v="228"/>
    <n v="9"/>
    <n v="3.9473684210526314E-2"/>
    <n v="18.156542404473438"/>
    <n v="16.797108711145221"/>
    <n v="97648.972217531904"/>
    <n v="0.16300000000000001"/>
    <n v="7.0784415720930571"/>
    <n v="9.7186671390521635"/>
    <n v="7.6939582305359314E-2"/>
  </r>
  <r>
    <x v="0"/>
    <x v="0"/>
    <s v="吉林省"/>
    <s v="C"/>
    <s v="长春市"/>
    <n v="13067"/>
    <n v="243"/>
    <n v="3869"/>
    <n v="223"/>
    <n v="5.7637632463168775E-2"/>
    <n v="280.34837388551904"/>
    <n v="186.23455751237526"/>
    <n v="1122802.8903510852"/>
    <n v="0.318"/>
    <n v="78.480794327494394"/>
    <n v="107.75376318488087"/>
    <n v="0.85305211225537381"/>
  </r>
  <r>
    <x v="1"/>
    <x v="5"/>
    <s v="广东省"/>
    <s v="A"/>
    <s v="深圳市"/>
    <n v="33719"/>
    <n v="1289"/>
    <n v="10438"/>
    <n v="1167"/>
    <n v="0.11180302739988504"/>
    <n v="2897.7655958214191"/>
    <n v="2666.2124656722567"/>
    <n v="31680305.198549788"/>
    <n v="0.48899999999999999"/>
    <n v="1123.5641491398378"/>
    <n v="1542.6483165324189"/>
    <n v="12.212653794998237"/>
  </r>
  <r>
    <x v="0"/>
    <x v="1"/>
    <s v="四川省"/>
    <s v="A"/>
    <s v="成都市"/>
    <n v="35241"/>
    <n v="1342"/>
    <n v="9973"/>
    <n v="1213"/>
    <n v="0.12162839667101173"/>
    <n v="2799.4136168835598"/>
    <n v="2461.8313139806583"/>
    <n v="28528813.186439563"/>
    <n v="0.45900000000000002"/>
    <n v="1037.4362288194702"/>
    <n v="1424.395085161188"/>
    <n v="11.27648074803772"/>
  </r>
  <r>
    <x v="1"/>
    <x v="5"/>
    <s v="广东省"/>
    <s v="A"/>
    <s v="广州市"/>
    <n v="35087"/>
    <n v="1322"/>
    <n v="9650"/>
    <n v="1210"/>
    <n v="0.12538860103626942"/>
    <n v="2607.5574193548387"/>
    <n v="2249.727552182163"/>
    <n v="25142194.816850092"/>
    <n v="0.48399999999999999"/>
    <n v="948.05393625172564"/>
    <n v="1301.6736159304373"/>
    <n v="10.30493408969267"/>
  </r>
  <r>
    <x v="0"/>
    <x v="6"/>
    <s v="江苏省"/>
    <s v="C"/>
    <s v="常州市"/>
    <n v="8259"/>
    <n v="240"/>
    <n v="1586"/>
    <n v="207"/>
    <n v="0.1305170239596469"/>
    <n v="215.45509776536312"/>
    <n v="112.67187972395662"/>
    <n v="747186.19544528413"/>
    <n v="0.371"/>
    <n v="47.480868949472161"/>
    <n v="65.191010774484454"/>
    <n v="0.51609640162469739"/>
  </r>
  <r>
    <x v="0"/>
    <x v="6"/>
    <s v="江苏省"/>
    <s v="C"/>
    <s v="淮安市"/>
    <n v="6509"/>
    <n v="54"/>
    <n v="661"/>
    <n v="46"/>
    <n v="6.9591527987897125E-2"/>
    <n v="60.828472963506044"/>
    <n v="43.089968192360047"/>
    <n v="308365.71740655426"/>
    <n v="0.23699999999999999"/>
    <n v="18.158471641645608"/>
    <n v="24.931496550714439"/>
    <n v="0.19737469175701747"/>
  </r>
  <r>
    <x v="0"/>
    <x v="6"/>
    <s v="江苏省"/>
    <s v="C"/>
    <s v="连云港市"/>
    <n v="6647"/>
    <n v="29"/>
    <n v="630"/>
    <n v="25"/>
    <n v="3.968253968253968E-2"/>
    <n v="38.837789362513298"/>
    <n v="29.031516897074468"/>
    <n v="185460.80605270492"/>
    <n v="0.151"/>
    <n v="12.234123124345915"/>
    <n v="16.797393772728554"/>
    <n v="0.13297959917767299"/>
  </r>
  <r>
    <x v="0"/>
    <x v="6"/>
    <s v="江苏省"/>
    <s v="C"/>
    <s v="南通市"/>
    <n v="9134"/>
    <n v="120"/>
    <n v="1522"/>
    <n v="111"/>
    <n v="7.2930354796320637E-2"/>
    <n v="121.48337430167598"/>
    <n v="72.822793296089387"/>
    <n v="466993.12644429831"/>
    <n v="0.26800000000000002"/>
    <n v="30.688131887897633"/>
    <n v="42.134661408191754"/>
    <n v="0.33356665095540905"/>
  </r>
  <r>
    <x v="0"/>
    <x v="6"/>
    <s v="江苏省"/>
    <s v="C"/>
    <s v="泰州市"/>
    <n v="5298"/>
    <n v="55"/>
    <n v="513"/>
    <n v="52"/>
    <n v="0.10136452241715399"/>
    <n v="55.189689944633571"/>
    <n v="30.324341111333609"/>
    <n v="174019.36557290304"/>
    <n v="0.22500000000000001"/>
    <n v="12.778930020639232"/>
    <n v="17.54541109069438"/>
    <n v="0.13890141326781774"/>
  </r>
  <r>
    <x v="0"/>
    <x v="6"/>
    <s v="江苏省"/>
    <s v="C"/>
    <s v="宿迁市"/>
    <n v="6059"/>
    <n v="32"/>
    <n v="507"/>
    <n v="28"/>
    <n v="5.5226824457593686E-2"/>
    <n v="43.881500757548146"/>
    <n v="33.315883244174294"/>
    <n v="242625.43831315296"/>
    <n v="0.14899999999999999"/>
    <n v="14.039590802319896"/>
    <n v="19.276292441854398"/>
    <n v="0.15260424785130322"/>
  </r>
  <r>
    <x v="0"/>
    <x v="6"/>
    <s v="江苏省"/>
    <s v="C"/>
    <s v="徐州市"/>
    <n v="11913"/>
    <n v="129"/>
    <n v="1478"/>
    <n v="119"/>
    <n v="8.0514208389715833E-2"/>
    <n v="134.17999999999998"/>
    <n v="80.97999999999999"/>
    <n v="497061.20823529403"/>
    <n v="0.246"/>
    <n v="34.125646762514421"/>
    <n v="46.854353237485569"/>
    <n v="0.37093094307080893"/>
  </r>
  <r>
    <x v="0"/>
    <x v="6"/>
    <s v="江苏省"/>
    <s v="C"/>
    <s v="盐城市"/>
    <n v="7632"/>
    <n v="81"/>
    <n v="647"/>
    <n v="70"/>
    <n v="0.10819165378670788"/>
    <n v="81.137865921787707"/>
    <n v="50.309254025632598"/>
    <n v="317759.47377587901"/>
    <n v="0.19600000000000001"/>
    <n v="21.200738846188504"/>
    <n v="29.108515179444094"/>
    <n v="0.2304428135455272"/>
  </r>
  <r>
    <x v="0"/>
    <x v="6"/>
    <s v="江苏省"/>
    <s v="C"/>
    <s v="扬州市"/>
    <n v="6084"/>
    <n v="64"/>
    <n v="763"/>
    <n v="57"/>
    <n v="7.4705111402359109E-2"/>
    <n v="67.748816652522294"/>
    <n v="39.610372532379174"/>
    <n v="250953.5013985867"/>
    <n v="0.22"/>
    <n v="16.692141036942157"/>
    <n v="22.918231495437016"/>
    <n v="0.1814363156189365"/>
  </r>
  <r>
    <x v="0"/>
    <x v="6"/>
    <s v="江苏省"/>
    <s v="C"/>
    <s v="镇江市"/>
    <n v="4167"/>
    <n v="45"/>
    <n v="587"/>
    <n v="43"/>
    <n v="7.3253833049403749E-2"/>
    <n v="56.861454034269286"/>
    <n v="40.238181216787396"/>
    <n v="230668.38713142995"/>
    <n v="0.217"/>
    <n v="16.956704847741783"/>
    <n v="23.281476369045613"/>
    <n v="0.1843120092145846"/>
  </r>
  <r>
    <x v="1"/>
    <x v="7"/>
    <s v="浙江省"/>
    <s v="A"/>
    <s v="杭州市"/>
    <n v="23484"/>
    <n v="1145"/>
    <n v="8444"/>
    <n v="1074"/>
    <n v="0.12719090478446235"/>
    <n v="2485.3318464204413"/>
    <n v="2230.326878141695"/>
    <n v="24634231.609670132"/>
    <n v="0.44500000000000001"/>
    <n v="939.87833055575504"/>
    <n v="1290.4485475859401"/>
    <n v="10.216068810388641"/>
  </r>
  <r>
    <x v="0"/>
    <x v="0"/>
    <s v="辽宁省"/>
    <s v="C"/>
    <s v="鞍山市"/>
    <n v="3832"/>
    <n v="40"/>
    <n v="307"/>
    <n v="11"/>
    <n v="3.5830618892508145E-2"/>
    <n v="26.125452003727865"/>
    <n v="25.569943533797492"/>
    <n v="149233.86998519819"/>
    <n v="5.6000000000000001E-2"/>
    <n v="10.775387265643531"/>
    <n v="14.794556268153961"/>
    <n v="0.11712377462656011"/>
  </r>
  <r>
    <x v="0"/>
    <x v="0"/>
    <s v="辽宁省"/>
    <s v="C"/>
    <s v="本溪市"/>
    <n v="1137"/>
    <n v="2"/>
    <n v="77"/>
    <n v="1"/>
    <n v="1.2987012987012988E-2"/>
    <n v="4.3119106145251394"/>
    <n v="4.4269536641472227"/>
    <n v="25190.873105488001"/>
    <n v="0.04"/>
    <n v="1.8655551614806996"/>
    <n v="2.5613985026665231"/>
    <n v="2.0277773494355431E-2"/>
  </r>
  <r>
    <x v="0"/>
    <x v="0"/>
    <s v="辽宁省"/>
    <s v="C"/>
    <s v="朝阳市"/>
    <n v="2928"/>
    <n v="5"/>
    <n v="318"/>
    <n v="3"/>
    <n v="9.433962264150943E-3"/>
    <n v="21.099640043828291"/>
    <n v="22.764282404503877"/>
    <n v="158120.80068440165"/>
    <n v="3.6999999999999998E-2"/>
    <n v="9.593058287703407"/>
    <n v="13.17122411680047"/>
    <n v="0.10427237269242834"/>
  </r>
  <r>
    <x v="0"/>
    <x v="0"/>
    <s v="辽宁省"/>
    <s v="C"/>
    <s v="大连市"/>
    <n v="10997"/>
    <n v="588"/>
    <n v="2156"/>
    <n v="288"/>
    <n v="0.13358070500927643"/>
    <n v="295.65000000000003"/>
    <n v="181.23647058823528"/>
    <n v="1053143.0023529411"/>
    <n v="0.29399999999999998"/>
    <n v="76.374558851308379"/>
    <n v="104.8619117369269"/>
    <n v="0.83015824838378671"/>
  </r>
  <r>
    <x v="0"/>
    <x v="0"/>
    <s v="辽宁省"/>
    <s v="C"/>
    <s v="丹东市"/>
    <n v="2145"/>
    <n v="4"/>
    <n v="167"/>
    <n v="2"/>
    <n v="1.1976047904191617E-2"/>
    <n v="8.4341752096924516"/>
    <n v="8.5590296584617072"/>
    <n v="43544.250196809386"/>
    <n v="6.7000000000000004E-2"/>
    <n v="3.6068464158378455"/>
    <n v="4.9521832426238621"/>
    <n v="3.9204852346063537E-2"/>
  </r>
  <r>
    <x v="0"/>
    <x v="0"/>
    <s v="辽宁省"/>
    <s v="C"/>
    <s v="抚顺市"/>
    <n v="1823"/>
    <n v="7"/>
    <n v="166"/>
    <n v="6"/>
    <n v="3.614457831325301E-2"/>
    <n v="9.8135881124815825"/>
    <n v="7.7183389558606841"/>
    <n v="48907.355120256747"/>
    <n v="0.09"/>
    <n v="3.2525723487411229"/>
    <n v="4.4657666071195612"/>
    <n v="3.535404726892525E-2"/>
  </r>
  <r>
    <x v="0"/>
    <x v="0"/>
    <s v="辽宁省"/>
    <s v="C"/>
    <s v="阜新市"/>
    <n v="1803"/>
    <n v="2"/>
    <n v="135"/>
    <n v="2"/>
    <n v="1.4814814814814815E-2"/>
    <n v="6.3914073109904352"/>
    <n v="6.1557733070475695"/>
    <n v="37841.16830264806"/>
    <n v="2.8000000000000001E-2"/>
    <n v="2.5940941643173701"/>
    <n v="3.5616791427301995"/>
    <n v="2.8196675699101847E-2"/>
  </r>
  <r>
    <x v="0"/>
    <x v="0"/>
    <s v="辽宁省"/>
    <s v="C"/>
    <s v="葫芦岛市"/>
    <n v="2769"/>
    <n v="5"/>
    <n v="300"/>
    <n v="4"/>
    <n v="1.3333333333333334E-2"/>
    <n v="21.66631894078629"/>
    <n v="22.735669342101513"/>
    <n v="149347.44027536959"/>
    <n v="7.8E-2"/>
    <n v="9.5810005047898876"/>
    <n v="13.154668837311625"/>
    <n v="0.10414130983467269"/>
  </r>
  <r>
    <x v="0"/>
    <x v="0"/>
    <s v="辽宁省"/>
    <s v="C"/>
    <s v="锦州市"/>
    <n v="2922"/>
    <n v="8"/>
    <n v="400"/>
    <n v="7"/>
    <n v="1.7500000000000002E-2"/>
    <n v="21.923588112481582"/>
    <n v="21.181868367625388"/>
    <n v="138438.50570849201"/>
    <n v="6.7000000000000004E-2"/>
    <n v="8.9262158271630287"/>
    <n v="12.255652540462359"/>
    <n v="9.7024085077859007E-2"/>
  </r>
  <r>
    <x v="0"/>
    <x v="0"/>
    <s v="辽宁省"/>
    <s v="C"/>
    <s v="辽阳市"/>
    <n v="1828"/>
    <n v="4"/>
    <n v="259"/>
    <n v="4"/>
    <n v="1.5444015444015444E-2"/>
    <n v="15.58204113148016"/>
    <n v="15.843577801741365"/>
    <n v="105991.16220798258"/>
    <n v="4.5999999999999999E-2"/>
    <n v="6.6766157016132457"/>
    <n v="9.166962100128119"/>
    <n v="7.2571909800143969E-2"/>
  </r>
  <r>
    <x v="0"/>
    <x v="0"/>
    <s v="辽宁省"/>
    <s v="C"/>
    <s v="盘锦市"/>
    <n v="2255"/>
    <n v="9"/>
    <n v="332"/>
    <n v="7"/>
    <n v="2.1084337349397589E-2"/>
    <n v="17.00358811248158"/>
    <n v="15.317162485272448"/>
    <n v="87206.332767315573"/>
    <n v="0.111"/>
    <n v="6.454779900919303"/>
    <n v="8.8623825843531456"/>
    <n v="7.0160651096948939E-2"/>
  </r>
  <r>
    <x v="0"/>
    <x v="0"/>
    <s v="辽宁省"/>
    <s v="C"/>
    <s v="铁岭市"/>
    <n v="2118"/>
    <n v="0"/>
    <n v="132"/>
    <n v="0"/>
    <n v="0"/>
    <n v="9.1581361087537161"/>
    <n v="10.77427777500437"/>
    <n v="64372.993370352684"/>
    <n v="1.2E-2"/>
    <n v="4.540370430612608"/>
    <n v="6.2339073443917616"/>
    <n v="4.9351852506658786E-2"/>
  </r>
  <r>
    <x v="0"/>
    <x v="0"/>
    <s v="辽宁省"/>
    <s v="C"/>
    <s v="营口市"/>
    <n v="3250"/>
    <n v="9"/>
    <n v="377"/>
    <n v="8"/>
    <n v="2.1220159151193633E-2"/>
    <n v="21.658266625708734"/>
    <n v="20.312078383186748"/>
    <n v="130804.09129637668"/>
    <n v="5.0999999999999997E-2"/>
    <n v="8.5596790802313674"/>
    <n v="11.75239930295538"/>
    <n v="9.3039990002514866E-2"/>
  </r>
  <r>
    <x v="0"/>
    <x v="0"/>
    <s v="内蒙古自治区"/>
    <s v="C"/>
    <s v="阿拉善盟"/>
    <n v="390"/>
    <n v="1"/>
    <n v="25"/>
    <n v="1"/>
    <n v="0.04"/>
    <n v="2.21"/>
    <n v="1.9317647058823528"/>
    <n v="11446.399999999998"/>
    <n v="0.124"/>
    <n v="0.81406174340866577"/>
    <n v="1.1177029624736869"/>
    <n v="8.8484972109637589E-3"/>
  </r>
  <r>
    <x v="0"/>
    <x v="0"/>
    <s v="内蒙古自治区"/>
    <s v="C"/>
    <s v="巴彦淖尔市"/>
    <n v="2074"/>
    <n v="7"/>
    <n v="166"/>
    <n v="7"/>
    <n v="4.2168674698795178E-2"/>
    <n v="12.269276410304572"/>
    <n v="9.4567957768289084"/>
    <n v="57570.742255893725"/>
    <n v="0.14899999999999999"/>
    <n v="3.9851725387169865"/>
    <n v="5.4716232381119223"/>
    <n v="4.3317092812141154E-2"/>
  </r>
  <r>
    <x v="0"/>
    <x v="0"/>
    <s v="内蒙古自治区"/>
    <s v="C"/>
    <s v="包头市"/>
    <n v="4654"/>
    <n v="30"/>
    <n v="935"/>
    <n v="28"/>
    <n v="2.9946524064171122E-2"/>
    <n v="66.432340915835184"/>
    <n v="59.400401077453147"/>
    <n v="401336.08774042979"/>
    <n v="0.215"/>
    <n v="25.031823965434029"/>
    <n v="34.368577112019118"/>
    <n v="0.27208504310254378"/>
  </r>
  <r>
    <x v="0"/>
    <x v="0"/>
    <s v="内蒙古自治区"/>
    <s v="C"/>
    <s v="赤峰市"/>
    <n v="4688"/>
    <n v="16"/>
    <n v="732"/>
    <n v="15"/>
    <n v="2.0491803278688523E-2"/>
    <n v="52.33443411037635"/>
    <n v="52.454628365148636"/>
    <n v="355684.20379410574"/>
    <n v="0.114"/>
    <n v="22.104817469103878"/>
    <n v="30.349810896044758"/>
    <n v="0.24026975509895521"/>
  </r>
  <r>
    <x v="0"/>
    <x v="0"/>
    <s v="内蒙古自治区"/>
    <s v="C"/>
    <s v="鄂尔多斯市"/>
    <n v="3406"/>
    <n v="17"/>
    <n v="566"/>
    <n v="15"/>
    <n v="2.6501766784452298E-2"/>
    <n v="38.7483593147183"/>
    <n v="35.828658017315647"/>
    <n v="249582.31887608152"/>
    <n v="0.20100000000000001"/>
    <n v="15.098495029313957"/>
    <n v="20.730162988001688"/>
    <n v="0.16411407640558648"/>
  </r>
  <r>
    <x v="0"/>
    <x v="0"/>
    <s v="内蒙古自治区"/>
    <s v="C"/>
    <s v="呼和浩特市"/>
    <n v="5849"/>
    <n v="115"/>
    <n v="1680"/>
    <n v="105"/>
    <n v="6.25E-2"/>
    <n v="124.88790221901732"/>
    <n v="77.171649669432114"/>
    <n v="487416.5512056271"/>
    <n v="0.309"/>
    <n v="32.520776200290861"/>
    <n v="44.650873469141253"/>
    <n v="0.35348669782924846"/>
  </r>
  <r>
    <x v="0"/>
    <x v="0"/>
    <s v="内蒙古自治区"/>
    <s v="C"/>
    <s v="呼伦贝尔市"/>
    <n v="2435"/>
    <n v="5"/>
    <n v="221"/>
    <n v="5"/>
    <n v="2.2624434389140271E-2"/>
    <n v="14.972597513346576"/>
    <n v="14.246585309819498"/>
    <n v="85034.163841396381"/>
    <n v="0.10199999999999999"/>
    <n v="6.0036297586432124"/>
    <n v="8.2429555511762853"/>
    <n v="6.5256845202643618E-2"/>
  </r>
  <r>
    <x v="0"/>
    <x v="0"/>
    <s v="内蒙古自治区"/>
    <s v="C"/>
    <s v="通辽市"/>
    <n v="3338"/>
    <n v="9"/>
    <n v="526"/>
    <n v="7"/>
    <n v="1.3307984790874524E-2"/>
    <n v="38.318463051403448"/>
    <n v="40.375838884004047"/>
    <n v="252214.70832007451"/>
    <n v="0.13300000000000001"/>
    <n v="17.014714935733721"/>
    <n v="23.361123948270325"/>
    <n v="0.18494255364927958"/>
  </r>
  <r>
    <x v="0"/>
    <x v="0"/>
    <s v="内蒙古自治区"/>
    <s v="C"/>
    <s v="乌海市"/>
    <n v="777"/>
    <n v="2"/>
    <n v="76"/>
    <n v="1"/>
    <n v="1.3157894736842105E-2"/>
    <n v="4.5659553072625698"/>
    <n v="4.6764180085441991"/>
    <n v="26332.963023332239"/>
    <n v="0.14299999999999999"/>
    <n v="1.9706815148609598"/>
    <n v="2.7057364936832391"/>
    <n v="2.1420451248488692E-2"/>
  </r>
  <r>
    <x v="0"/>
    <x v="0"/>
    <s v="内蒙古自治区"/>
    <s v="C"/>
    <s v="乌兰察布市"/>
    <n v="1880"/>
    <n v="4"/>
    <n v="225"/>
    <n v="3"/>
    <n v="1.3333333333333334E-2"/>
    <n v="11.208453018998579"/>
    <n v="11.199356492939504"/>
    <n v="67196.6688524317"/>
    <n v="0.13200000000000001"/>
    <n v="4.7195021443013818"/>
    <n v="6.4798543486381224"/>
    <n v="5.1298936351101977E-2"/>
  </r>
  <r>
    <x v="0"/>
    <x v="0"/>
    <s v="内蒙古自治区"/>
    <s v="C"/>
    <s v="锡林郭勒盟"/>
    <n v="1741"/>
    <n v="3"/>
    <n v="142"/>
    <n v="3"/>
    <n v="2.1126760563380281E-2"/>
    <n v="10.608136108753715"/>
    <n v="10.714277775004371"/>
    <n v="70926.0316056468"/>
    <n v="9.9000000000000005E-2"/>
    <n v="4.5150859306650801"/>
    <n v="6.1991918443392908"/>
    <n v="4.9077020985490001E-2"/>
  </r>
  <r>
    <x v="0"/>
    <x v="0"/>
    <s v="内蒙古自治区"/>
    <s v="C"/>
    <s v="兴安盟"/>
    <n v="1900"/>
    <n v="1"/>
    <n v="201"/>
    <n v="1"/>
    <n v="4.9751243781094526E-3"/>
    <n v="13.847362618253007"/>
    <n v="15.595720727356476"/>
    <n v="89757.367796568535"/>
    <n v="2.7E-2"/>
    <n v="6.5721666652085906"/>
    <n v="9.023554062147884"/>
    <n v="7.1436594187049895E-2"/>
  </r>
  <r>
    <x v="0"/>
    <x v="0"/>
    <s v="宁夏回族自治区"/>
    <s v="C"/>
    <s v="固原市"/>
    <n v="960"/>
    <n v="1"/>
    <n v="70"/>
    <n v="0"/>
    <n v="0"/>
    <n v="3.8010904007455735"/>
    <n v="4.4718710597006739"/>
    <n v="24980.593997039632"/>
    <n v="7.0000000000000001E-3"/>
    <n v="1.8844837262392722"/>
    <n v="2.5873873334614017"/>
    <n v="2.0483518763470349E-2"/>
  </r>
  <r>
    <x v="0"/>
    <x v="0"/>
    <s v="宁夏回族自治区"/>
    <s v="C"/>
    <s v="石嘴山市"/>
    <n v="802"/>
    <n v="6"/>
    <n v="80"/>
    <n v="6"/>
    <n v="7.4999999999999997E-2"/>
    <n v="11.053680801491147"/>
    <n v="8.9631538841072285"/>
    <n v="67104.765641138089"/>
    <n v="8.6999999999999994E-2"/>
    <n v="3.7771477318733324"/>
    <n v="5.1860061522338956"/>
    <n v="4.1055953607318833E-2"/>
  </r>
  <r>
    <x v="0"/>
    <x v="0"/>
    <s v="宁夏回族自治区"/>
    <s v="C"/>
    <s v="吴忠市"/>
    <n v="1475"/>
    <n v="1"/>
    <n v="141"/>
    <n v="0"/>
    <n v="0"/>
    <n v="11.755911503787576"/>
    <n v="13.83048412210303"/>
    <n v="90545.635582542309"/>
    <n v="4.8000000000000001E-2"/>
    <n v="5.828281250993486"/>
    <n v="8.0022028711095441"/>
    <n v="6.3350883162972674E-2"/>
  </r>
  <r>
    <x v="0"/>
    <x v="0"/>
    <s v="宁夏回族自治区"/>
    <s v="C"/>
    <s v="银川市"/>
    <n v="6175"/>
    <n v="66"/>
    <n v="1381"/>
    <n v="62"/>
    <n v="4.4895003620564811E-2"/>
    <n v="105.18388090603634"/>
    <n v="82.79162459533687"/>
    <n v="566331.98880864668"/>
    <n v="0.33200000000000002"/>
    <n v="34.889080462276702"/>
    <n v="47.902544133060168"/>
    <n v="0.37922913545952935"/>
  </r>
  <r>
    <x v="0"/>
    <x v="0"/>
    <s v="宁夏回族自治区"/>
    <s v="C"/>
    <s v="中卫市"/>
    <n v="878"/>
    <n v="2"/>
    <n v="59"/>
    <n v="2"/>
    <n v="3.3898305084745763E-2"/>
    <n v="3.2970457080081434"/>
    <n v="2.5424067153036973"/>
    <n v="13880.61702037187"/>
    <n v="0.188"/>
    <n v="1.0713913743282115"/>
    <n v="1.4710153409754858"/>
    <n v="1.1645558416610994E-2"/>
  </r>
  <r>
    <x v="0"/>
    <x v="1"/>
    <s v="青海省"/>
    <s v="C"/>
    <s v="果洛藏族自治州"/>
    <n v="87"/>
    <n v="0"/>
    <n v="9"/>
    <n v="0"/>
    <n v="0"/>
    <n v="1.0559553072625698"/>
    <n v="1.242300361485376"/>
    <n v="5136.5112586263549"/>
    <n v="0"/>
    <n v="0.5235157237465291"/>
    <n v="0.71878463773884693"/>
    <n v="5.6903883015927076E-3"/>
  </r>
  <r>
    <x v="0"/>
    <x v="1"/>
    <s v="青海省"/>
    <s v="C"/>
    <s v="海北藏族自治州"/>
    <n v="193"/>
    <n v="0"/>
    <n v="12"/>
    <n v="0"/>
    <n v="0"/>
    <n v="1.48"/>
    <n v="1.7411764705882351"/>
    <n v="7824.7411764705876"/>
    <n v="1E-3"/>
    <n v="0.73374627298710426"/>
    <n v="1.0074301976011308"/>
    <n v="7.975502967251134E-3"/>
  </r>
  <r>
    <x v="0"/>
    <x v="1"/>
    <s v="青海省"/>
    <s v="C"/>
    <s v="海东市"/>
    <n v="698"/>
    <n v="1"/>
    <n v="107"/>
    <n v="1"/>
    <n v="9.3457943925233638E-3"/>
    <n v="8.3892265094992879"/>
    <n v="9.2014429523521049"/>
    <n v="53913.375602686443"/>
    <n v="5.3999999999999999E-2"/>
    <n v="3.8775647307655694"/>
    <n v="5.3238782215865355"/>
    <n v="4.2147442725712712E-2"/>
  </r>
  <r>
    <x v="0"/>
    <x v="1"/>
    <s v="青海省"/>
    <s v="C"/>
    <s v="海南藏族自治州"/>
    <n v="251"/>
    <n v="0"/>
    <n v="18"/>
    <n v="0"/>
    <n v="0"/>
    <n v="1.8619106145251398"/>
    <n v="2.1904830759119287"/>
    <n v="9134.6519290174165"/>
    <n v="8.4000000000000005E-2"/>
    <n v="0.9230878202992906"/>
    <n v="1.2673952556126382"/>
    <n v="1.0033563264122724E-2"/>
  </r>
  <r>
    <x v="0"/>
    <x v="1"/>
    <s v="青海省"/>
    <s v="C"/>
    <s v="海西蒙古族藏族自治州"/>
    <n v="433"/>
    <n v="2"/>
    <n v="49"/>
    <n v="2"/>
    <n v="4.0816326530612242E-2"/>
    <n v="3.6670457080081436"/>
    <n v="2.9777008329507573"/>
    <n v="12489.752314489522"/>
    <n v="0.22700000000000001"/>
    <n v="1.254827942574988"/>
    <n v="1.7228728903757693"/>
    <n v="1.3639434158423782E-2"/>
  </r>
  <r>
    <x v="0"/>
    <x v="1"/>
    <s v="青海省"/>
    <s v="C"/>
    <s v="黄南藏族自治州"/>
    <n v="130"/>
    <n v="0"/>
    <n v="8"/>
    <n v="0"/>
    <n v="0"/>
    <n v="0.92595530726256992"/>
    <n v="1.0893591850147879"/>
    <n v="4522.4524350969432"/>
    <n v="0"/>
    <n v="0.45906503760577"/>
    <n v="0.6302941474090179"/>
    <n v="4.9898373652801087E-3"/>
  </r>
  <r>
    <x v="0"/>
    <x v="1"/>
    <s v="青海省"/>
    <s v="C"/>
    <s v="西宁市"/>
    <n v="2710"/>
    <n v="45"/>
    <n v="657"/>
    <n v="43"/>
    <n v="6.5449010654490103E-2"/>
    <n v="61.343734637371007"/>
    <n v="44.336158396907052"/>
    <n v="285568.54490251199"/>
    <n v="0.36"/>
    <n v="18.683626577670264"/>
    <n v="25.652531819236788"/>
    <n v="0.20308289758337245"/>
  </r>
  <r>
    <x v="0"/>
    <x v="1"/>
    <s v="青海省"/>
    <s v="C"/>
    <s v="玉树藏族自治州"/>
    <n v="178"/>
    <n v="0"/>
    <n v="9"/>
    <n v="0"/>
    <n v="0"/>
    <n v="1.3259553072625698"/>
    <n v="1.5599474203089054"/>
    <n v="8335.6289056851783"/>
    <n v="0"/>
    <n v="0.65737484111579814"/>
    <n v="0.90257257919310729"/>
    <n v="7.1453787077804141E-3"/>
  </r>
  <r>
    <x v="1"/>
    <x v="8"/>
    <s v="湖北省"/>
    <s v="A"/>
    <s v="武汉市"/>
    <n v="20893"/>
    <n v="952"/>
    <n v="6936"/>
    <n v="842"/>
    <n v="0.12139561707035755"/>
    <n v="2023.5425647524858"/>
    <n v="1835.5488997088064"/>
    <n v="19966597.068176217"/>
    <n v="0.44400000000000001"/>
    <n v="773.51560097289143"/>
    <n v="1062.033298735915"/>
    <n v="8.4077782714444727"/>
  </r>
  <r>
    <x v="0"/>
    <x v="1"/>
    <s v="陕西省"/>
    <s v="B"/>
    <s v="西安市"/>
    <n v="21722"/>
    <n v="983"/>
    <n v="7136"/>
    <n v="920"/>
    <n v="0.12892376681614351"/>
    <n v="1790.2304830053668"/>
    <n v="1538.0158623592549"/>
    <n v="14099528.124987898"/>
    <n v="0.46899999999999997"/>
    <n v="648.13269985201214"/>
    <n v="889.88316250724279"/>
    <n v="7.0449206505653494"/>
  </r>
  <r>
    <x v="0"/>
    <x v="9"/>
    <s v="山东省"/>
    <s v="C"/>
    <s v="滨州市"/>
    <n v="5772"/>
    <n v="22"/>
    <n v="585"/>
    <n v="15"/>
    <n v="2.564102564102564E-2"/>
    <n v="35.812137755564301"/>
    <n v="32.661338535958002"/>
    <n v="201436.31886644228"/>
    <n v="8.3000000000000004E-2"/>
    <n v="13.76376020831073"/>
    <n v="18.897578327647274"/>
    <n v="0.14960608922076882"/>
  </r>
  <r>
    <x v="0"/>
    <x v="9"/>
    <s v="山东省"/>
    <s v="C"/>
    <s v="德州市"/>
    <n v="6917"/>
    <n v="33"/>
    <n v="897"/>
    <n v="30"/>
    <n v="3.3444816053511704E-2"/>
    <n v="56.817953392815888"/>
    <n v="47.251709873901035"/>
    <n v="331106.64845661895"/>
    <n v="0.161"/>
    <n v="19.912264263788121"/>
    <n v="27.339445610112914"/>
    <n v="0.21643765504117524"/>
  </r>
  <r>
    <x v="0"/>
    <x v="9"/>
    <s v="山东省"/>
    <s v="C"/>
    <s v="东营市"/>
    <n v="4077"/>
    <n v="21"/>
    <n v="620"/>
    <n v="17"/>
    <n v="2.7419354838709678E-2"/>
    <n v="38.323815253520749"/>
    <n v="34.232723827671464"/>
    <n v="240356.89735179924"/>
    <n v="0.16200000000000001"/>
    <n v="14.425955063742"/>
    <n v="19.806768763929462"/>
    <n v="0.1568038593885"/>
  </r>
  <r>
    <x v="0"/>
    <x v="9"/>
    <s v="山东省"/>
    <s v="C"/>
    <s v="菏泽市"/>
    <n v="9347"/>
    <n v="43"/>
    <n v="1308"/>
    <n v="37"/>
    <n v="2.8287461773700305E-2"/>
    <n v="83.352190318450894"/>
    <n v="77.977870962883372"/>
    <n v="537339.49988297257"/>
    <n v="0.10199999999999999"/>
    <n v="32.860524571156937"/>
    <n v="45.117346391726436"/>
    <n v="0.35717961490387973"/>
  </r>
  <r>
    <x v="0"/>
    <x v="9"/>
    <s v="山东省"/>
    <s v="C"/>
    <s v="济宁市"/>
    <n v="11466"/>
    <n v="45"/>
    <n v="1589"/>
    <n v="33"/>
    <n v="2.076777847702958E-2"/>
    <n v="106.06565896315151"/>
    <n v="105.79489289782529"/>
    <n v="769976.36067827709"/>
    <n v="0.104"/>
    <n v="44.58284939873095"/>
    <n v="61.212043499094342"/>
    <n v="0.48459618911664076"/>
  </r>
  <r>
    <x v="0"/>
    <x v="9"/>
    <s v="山东省"/>
    <s v="C"/>
    <s v="聊城市"/>
    <n v="7727"/>
    <n v="21"/>
    <n v="921"/>
    <n v="19"/>
    <n v="2.0629750271444081E-2"/>
    <n v="50.659516761275029"/>
    <n v="47.875902072088259"/>
    <n v="339246.39295597502"/>
    <n v="0.127"/>
    <n v="20.175304057159995"/>
    <n v="27.700598014928264"/>
    <n v="0.21929678322999993"/>
  </r>
  <r>
    <x v="0"/>
    <x v="9"/>
    <s v="山东省"/>
    <s v="C"/>
    <s v="临沂市"/>
    <n v="18342"/>
    <n v="122"/>
    <n v="2859"/>
    <n v="104"/>
    <n v="3.6376355369010141E-2"/>
    <n v="152.61390198611679"/>
    <n v="117.16929645425503"/>
    <n v="758404.10014057753"/>
    <n v="0.182"/>
    <n v="49.376117834159565"/>
    <n v="67.79317862009546"/>
    <n v="0.53669693297999532"/>
  </r>
  <r>
    <x v="0"/>
    <x v="9"/>
    <s v="山东省"/>
    <s v="C"/>
    <s v="日照市"/>
    <n v="5268"/>
    <n v="31"/>
    <n v="716"/>
    <n v="27"/>
    <n v="3.7709497206703912E-2"/>
    <n v="47.872591158293723"/>
    <n v="40.0054013626985"/>
    <n v="253944.38289842787"/>
    <n v="0.18"/>
    <n v="16.858609477600176"/>
    <n v="23.146791885098324"/>
    <n v="0.18324575519130626"/>
  </r>
  <r>
    <x v="0"/>
    <x v="9"/>
    <s v="山东省"/>
    <s v="C"/>
    <s v="泰安市"/>
    <n v="6949"/>
    <n v="30"/>
    <n v="947"/>
    <n v="25"/>
    <n v="2.6399155227032733E-2"/>
    <n v="65.677772975055575"/>
    <n v="62.67502702947715"/>
    <n v="469956.37917150528"/>
    <n v="0.11799999999999999"/>
    <n v="26.411778627302805"/>
    <n v="36.263248402174341"/>
    <n v="0.2870845502967696"/>
  </r>
  <r>
    <x v="0"/>
    <x v="9"/>
    <s v="山东省"/>
    <s v="C"/>
    <s v="威海市"/>
    <n v="4204"/>
    <n v="31"/>
    <n v="564"/>
    <n v="20"/>
    <n v="3.5460992907801421E-2"/>
    <n v="37.216775263319576"/>
    <n v="31.240912074493618"/>
    <n v="191129.2056953471"/>
    <n v="0.16"/>
    <n v="13.165180661804657"/>
    <n v="18.07573141268896"/>
    <n v="0.14309978980222454"/>
  </r>
  <r>
    <x v="0"/>
    <x v="9"/>
    <s v="山东省"/>
    <s v="C"/>
    <s v="潍坊市"/>
    <n v="15779"/>
    <n v="94"/>
    <n v="1683"/>
    <n v="69"/>
    <n v="4.0998217468805706E-2"/>
    <n v="99.299995283342682"/>
    <n v="72.90940621569726"/>
    <n v="469095.83306747925"/>
    <n v="0.192"/>
    <n v="30.724631293918975"/>
    <n v="42.184774921778285"/>
    <n v="0.33396338362955408"/>
  </r>
  <r>
    <x v="0"/>
    <x v="9"/>
    <s v="山东省"/>
    <s v="C"/>
    <s v="烟台市"/>
    <n v="9800"/>
    <n v="124"/>
    <n v="1394"/>
    <n v="114"/>
    <n v="8.1779053084648487E-2"/>
    <n v="120.86232960893857"/>
    <n v="68.369799539927712"/>
    <n v="413105.27299704222"/>
    <n v="0.25600000000000001"/>
    <n v="28.811603214664046"/>
    <n v="39.558196325263665"/>
    <n v="0.31316960015939183"/>
  </r>
  <r>
    <x v="0"/>
    <x v="9"/>
    <s v="山东省"/>
    <s v="C"/>
    <s v="枣庄市"/>
    <n v="6152"/>
    <n v="15"/>
    <n v="727"/>
    <n v="10"/>
    <n v="1.3755158184319119E-2"/>
    <n v="43.918313348987596"/>
    <n v="45.685074528220696"/>
    <n v="313950.17894868791"/>
    <n v="5.3999999999999999E-2"/>
    <n v="19.252071075193935"/>
    <n v="26.43300345302676"/>
    <n v="0.20926164212167322"/>
  </r>
  <r>
    <x v="0"/>
    <x v="9"/>
    <s v="山东省"/>
    <s v="C"/>
    <s v="淄博市"/>
    <n v="7311"/>
    <n v="71"/>
    <n v="1122"/>
    <n v="53"/>
    <n v="4.7237076648841352E-2"/>
    <n v="82.68"/>
    <n v="68.936470588235295"/>
    <n v="457653.79"/>
    <n v="0.17299999999999999"/>
    <n v="29.050403116184032"/>
    <n v="39.886067472051266"/>
    <n v="0.31576525126286992"/>
  </r>
  <r>
    <x v="0"/>
    <x v="1"/>
    <s v="山西省"/>
    <s v="C"/>
    <s v="大同市"/>
    <n v="3739"/>
    <n v="40"/>
    <n v="858"/>
    <n v="36"/>
    <n v="4.195804195804196E-2"/>
    <n v="56.921221931551351"/>
    <n v="43.814378743001583"/>
    <n v="286136.62642166333"/>
    <n v="0.21199999999999999"/>
    <n v="18.463744283807024"/>
    <n v="25.350634459194559"/>
    <n v="0.20069287265007635"/>
  </r>
  <r>
    <x v="0"/>
    <x v="1"/>
    <s v="山西省"/>
    <s v="C"/>
    <s v="晋城市"/>
    <n v="2322"/>
    <n v="17"/>
    <n v="410"/>
    <n v="16"/>
    <n v="3.9024390243902439E-2"/>
    <n v="27.821457211795718"/>
    <n v="21.86994966093614"/>
    <n v="139650.89966173767"/>
    <n v="0.158"/>
    <n v="9.2161790175732143"/>
    <n v="12.653770643362925"/>
    <n v="0.10017585888666537"/>
  </r>
  <r>
    <x v="0"/>
    <x v="1"/>
    <s v="山西省"/>
    <s v="C"/>
    <s v="晋中市"/>
    <n v="3883"/>
    <n v="34"/>
    <n v="568"/>
    <n v="30"/>
    <n v="5.2816901408450703E-2"/>
    <n v="39.064001646810581"/>
    <n v="26.621178408012451"/>
    <n v="164379.32431961902"/>
    <n v="0.26700000000000002"/>
    <n v="11.218386401009003"/>
    <n v="15.402792007003448"/>
    <n v="0.12193898261966307"/>
  </r>
  <r>
    <x v="0"/>
    <x v="1"/>
    <s v="山西省"/>
    <s v="C"/>
    <s v="临汾市"/>
    <n v="4814"/>
    <n v="14"/>
    <n v="621"/>
    <n v="12"/>
    <n v="1.932367149758454E-2"/>
    <n v="37.887208999878609"/>
    <n v="36.522598823386595"/>
    <n v="228961.75459114785"/>
    <n v="0.11700000000000001"/>
    <n v="15.390927467225438"/>
    <n v="21.131671356161156"/>
    <n v="0.16729268986114607"/>
  </r>
  <r>
    <x v="0"/>
    <x v="1"/>
    <s v="山西省"/>
    <s v="C"/>
    <s v="吕梁市"/>
    <n v="3621"/>
    <n v="8"/>
    <n v="380"/>
    <n v="6"/>
    <n v="1.5789473684210527E-2"/>
    <n v="19.136232349107011"/>
    <n v="18.482626293067071"/>
    <n v="109975.01249631737"/>
    <n v="0.05"/>
    <n v="7.7887327256207497"/>
    <n v="10.69389356744632"/>
    <n v="8.4660138321964673E-2"/>
  </r>
  <r>
    <x v="0"/>
    <x v="1"/>
    <s v="山西省"/>
    <s v="C"/>
    <s v="朔州市"/>
    <n v="2072"/>
    <n v="5"/>
    <n v="265"/>
    <n v="5"/>
    <n v="1.8867924528301886E-2"/>
    <n v="14.518269803235166"/>
    <n v="13.65796447439431"/>
    <n v="91789.613826684435"/>
    <n v="7.0999999999999994E-2"/>
    <n v="5.7555800339361731"/>
    <n v="7.9023844404581371"/>
    <n v="6.2560652542784492E-2"/>
  </r>
  <r>
    <x v="0"/>
    <x v="1"/>
    <s v="山西省"/>
    <s v="C"/>
    <s v="太原市"/>
    <n v="9605"/>
    <n v="466"/>
    <n v="3305"/>
    <n v="421"/>
    <n v="0.12738275340393343"/>
    <n v="426.9"/>
    <n v="223.68235294117642"/>
    <n v="1371482.4758823526"/>
    <n v="0.378"/>
    <n v="94.261607353404131"/>
    <n v="129.42074558777227"/>
    <n v="1.024582688623958"/>
  </r>
  <r>
    <x v="0"/>
    <x v="1"/>
    <s v="山西省"/>
    <s v="C"/>
    <s v="忻州市"/>
    <n v="2580"/>
    <n v="6"/>
    <n v="357"/>
    <n v="6"/>
    <n v="1.680672268907563E-2"/>
    <n v="21.403020959778182"/>
    <n v="21.116495246797854"/>
    <n v="133590.00624488553"/>
    <n v="8.2000000000000003E-2"/>
    <n v="8.8986670493274698"/>
    <n v="12.217828197470384"/>
    <n v="9.6724641840515976E-2"/>
  </r>
  <r>
    <x v="0"/>
    <x v="1"/>
    <s v="山西省"/>
    <s v="C"/>
    <s v="阳泉市"/>
    <n v="1050"/>
    <n v="6"/>
    <n v="158"/>
    <n v="5"/>
    <n v="3.1645569620253167E-2"/>
    <n v="10.373001015270713"/>
    <n v="9.085883547377307"/>
    <n v="48293.134161351176"/>
    <n v="5.5E-2"/>
    <n v="3.8288670346152074"/>
    <n v="5.2570165127620996"/>
    <n v="4.1618119941469647E-2"/>
  </r>
  <r>
    <x v="0"/>
    <x v="1"/>
    <s v="山西省"/>
    <s v="C"/>
    <s v="运城市"/>
    <n v="6187"/>
    <n v="16"/>
    <n v="602"/>
    <n v="14"/>
    <n v="2.3255813953488372E-2"/>
    <n v="39.848453398521897"/>
    <n v="37.735827527672811"/>
    <n v="235459.31623034109"/>
    <n v="0.114"/>
    <n v="15.902192152389855"/>
    <n v="21.833635375282956"/>
    <n v="0.17284991469988972"/>
  </r>
  <r>
    <x v="0"/>
    <x v="1"/>
    <s v="山西省"/>
    <s v="C"/>
    <s v="长治市"/>
    <n v="3265"/>
    <n v="13"/>
    <n v="508"/>
    <n v="13"/>
    <n v="2.5590551181102362E-2"/>
    <n v="38.776235526633442"/>
    <n v="37.07674767839228"/>
    <n v="246903.71796780158"/>
    <n v="0.16500000000000001"/>
    <n v="15.624450412147343"/>
    <n v="21.452297266244937"/>
    <n v="0.16983098274073199"/>
  </r>
  <r>
    <x v="0"/>
    <x v="3"/>
    <s v="河南省"/>
    <s v="B"/>
    <s v="郑州市"/>
    <n v="23727"/>
    <n v="821"/>
    <n v="7416"/>
    <n v="764"/>
    <n v="0.10302049622437973"/>
    <n v="1716.625"/>
    <n v="1526.4541176470589"/>
    <n v="14138382.095294118"/>
    <n v="0.438"/>
    <n v="643.26048429253115"/>
    <n v="883.19363335452772"/>
    <n v="6.9919617857883818"/>
  </r>
  <r>
    <x v="0"/>
    <x v="1"/>
    <s v="陕西省"/>
    <s v="C"/>
    <s v="安康市"/>
    <n v="2266"/>
    <n v="10"/>
    <n v="244"/>
    <n v="10"/>
    <n v="4.0983606557377046E-2"/>
    <n v="20.235955307262568"/>
    <n v="17.130535655603023"/>
    <n v="122217.60419980279"/>
    <n v="0.21"/>
    <n v="7.2189504647538563"/>
    <n v="9.9115851908491663"/>
    <n v="7.8466852877759313E-2"/>
  </r>
  <r>
    <x v="0"/>
    <x v="1"/>
    <s v="陕西省"/>
    <s v="C"/>
    <s v="宝鸡市"/>
    <n v="3416"/>
    <n v="20"/>
    <n v="561"/>
    <n v="19"/>
    <n v="3.3868092691622102E-2"/>
    <n v="44.44642166220072"/>
    <n v="39.294613720236129"/>
    <n v="266011.90026389371"/>
    <n v="0.17399999999999999"/>
    <n v="16.55907764245778"/>
    <n v="22.735536077778349"/>
    <n v="0.17998997437454109"/>
  </r>
  <r>
    <x v="0"/>
    <x v="1"/>
    <s v="陕西省"/>
    <s v="C"/>
    <s v="汉中市"/>
    <n v="3352"/>
    <n v="18"/>
    <n v="427"/>
    <n v="15"/>
    <n v="3.5128805620608897E-2"/>
    <n v="31.745061711735023"/>
    <n v="27.26242554321767"/>
    <n v="191230.38225142926"/>
    <n v="0.19900000000000001"/>
    <n v="11.488613286949825"/>
    <n v="15.773812256267846"/>
    <n v="0.1248762313798894"/>
  </r>
  <r>
    <x v="0"/>
    <x v="1"/>
    <s v="陕西省"/>
    <s v="C"/>
    <s v="商洛市"/>
    <n v="1542"/>
    <n v="6"/>
    <n v="103"/>
    <n v="4"/>
    <n v="3.8834951456310676E-2"/>
    <n v="8.6051818167618581"/>
    <n v="7.473155078543364"/>
    <n v="52527.208037783392"/>
    <n v="0.10100000000000001"/>
    <n v="3.1492498198550458"/>
    <n v="4.3239052586883187"/>
    <n v="3.4230976302772234E-2"/>
  </r>
  <r>
    <x v="0"/>
    <x v="1"/>
    <s v="陕西省"/>
    <s v="C"/>
    <s v="铜川市"/>
    <n v="852"/>
    <n v="1"/>
    <n v="70"/>
    <n v="0"/>
    <n v="0"/>
    <n v="3.0692265094992894"/>
    <n v="3.6108547170579874"/>
    <n v="19274.016779157027"/>
    <n v="1.9E-2"/>
    <n v="1.5216442650664344"/>
    <n v="2.0892104519915531"/>
    <n v="1.6539611576809068E-2"/>
  </r>
  <r>
    <x v="0"/>
    <x v="1"/>
    <s v="陕西省"/>
    <s v="C"/>
    <s v="渭南市"/>
    <n v="5218"/>
    <n v="26"/>
    <n v="402"/>
    <n v="18"/>
    <n v="4.4776119402985072E-2"/>
    <n v="27.671500757548145"/>
    <n v="20.114706773586054"/>
    <n v="136062.40007785882"/>
    <n v="0.128"/>
    <n v="8.4765050393548282"/>
    <n v="11.638201734231226"/>
    <n v="9.2135924340813344E-2"/>
  </r>
  <r>
    <x v="0"/>
    <x v="1"/>
    <s v="陕西省"/>
    <s v="C"/>
    <s v="咸阳市"/>
    <n v="5630"/>
    <n v="59"/>
    <n v="855"/>
    <n v="47"/>
    <n v="5.4970760233918128E-2"/>
    <n v="59.212898415657037"/>
    <n v="39.529292253714161"/>
    <n v="242899.30099665583"/>
    <n v="0.23599999999999999"/>
    <n v="16.657973131914638"/>
    <n v="22.871319121799523"/>
    <n v="0.18106492534689825"/>
  </r>
  <r>
    <x v="0"/>
    <x v="1"/>
    <s v="陕西省"/>
    <s v="C"/>
    <s v="延安市"/>
    <n v="2231"/>
    <n v="6"/>
    <n v="169"/>
    <n v="5"/>
    <n v="2.9585798816568046E-2"/>
    <n v="11.768456196525007"/>
    <n v="10.449948466500008"/>
    <n v="62357.957265092409"/>
    <n v="0.123"/>
    <n v="4.4036953575482665"/>
    <n v="6.0462531089517411"/>
    <n v="4.7866253886394199E-2"/>
  </r>
  <r>
    <x v="0"/>
    <x v="1"/>
    <s v="陕西省"/>
    <s v="C"/>
    <s v="榆林市"/>
    <n v="4797"/>
    <n v="20"/>
    <n v="738"/>
    <n v="18"/>
    <n v="2.4390243902439025E-2"/>
    <n v="42.433241745764484"/>
    <n v="37.589696171487631"/>
    <n v="229008.41988640075"/>
    <n v="0.11899999999999999"/>
    <n v="15.840611181259915"/>
    <n v="21.749084990227715"/>
    <n v="0.17218055631804255"/>
  </r>
  <r>
    <x v="0"/>
    <x v="2"/>
    <s v="重庆市"/>
    <s v="B"/>
    <s v="重庆市"/>
    <n v="34570"/>
    <n v="1156"/>
    <n v="7701"/>
    <n v="1033"/>
    <n v="0.13413842358135308"/>
    <n v="1822.1200000000003"/>
    <n v="1431.9529411764704"/>
    <n v="12204505.73"/>
    <n v="0.373"/>
    <n v="603.43690110066473"/>
    <n v="828.51604007580568"/>
    <n v="6.5590967510941818"/>
  </r>
  <r>
    <x v="0"/>
    <x v="1"/>
    <s v="四川省"/>
    <s v="C"/>
    <s v="阿坝藏族羌族自治州"/>
    <n v="503"/>
    <n v="2"/>
    <n v="9"/>
    <n v="1"/>
    <n v="0.1111111111111111"/>
    <n v="1.67"/>
    <n v="1.2694117647058822"/>
    <n v="6481.3694117647046"/>
    <n v="1.7000000000000001E-2"/>
    <n v="0.53494069496830099"/>
    <n v="0.73447106973758125"/>
    <n v="5.8145727713945763E-3"/>
  </r>
  <r>
    <x v="0"/>
    <x v="1"/>
    <s v="四川省"/>
    <s v="C"/>
    <s v="巴中市"/>
    <n v="1837"/>
    <n v="6"/>
    <n v="108"/>
    <n v="5"/>
    <n v="4.6296296296296294E-2"/>
    <n v="8.7881361087537151"/>
    <n v="7.4707483632396645"/>
    <n v="50996.731017411512"/>
    <n v="8.1000000000000003E-2"/>
    <n v="3.1482356099722106"/>
    <n v="4.3225127532674534"/>
    <n v="3.4219952282306634E-2"/>
  </r>
  <r>
    <x v="0"/>
    <x v="1"/>
    <s v="四川省"/>
    <s v="C"/>
    <s v="达州市"/>
    <n v="2965"/>
    <n v="29"/>
    <n v="307"/>
    <n v="28"/>
    <n v="9.1205211726384364E-2"/>
    <n v="39.034221932971313"/>
    <n v="27.267319921142715"/>
    <n v="171045.31490794424"/>
    <n v="0.23599999999999999"/>
    <n v="11.49067581858964"/>
    <n v="15.776644102553075"/>
    <n v="0.1248986502020613"/>
  </r>
  <r>
    <x v="0"/>
    <x v="1"/>
    <s v="四川省"/>
    <s v="C"/>
    <s v="德阳市"/>
    <n v="3037"/>
    <n v="24"/>
    <n v="385"/>
    <n v="21"/>
    <n v="5.4545454545454543E-2"/>
    <n v="31.033548244081164"/>
    <n v="22.218292051860196"/>
    <n v="136166.99146410401"/>
    <n v="0.219"/>
    <n v="9.3629734036572358"/>
    <n v="12.85531864820296"/>
    <n v="0.10177145003975256"/>
  </r>
  <r>
    <x v="0"/>
    <x v="1"/>
    <s v="四川省"/>
    <s v="C"/>
    <s v="甘孜藏族自治州"/>
    <n v="498"/>
    <n v="3"/>
    <n v="16"/>
    <n v="2"/>
    <n v="0.125"/>
    <n v="2.99"/>
    <n v="2.1270588235294117"/>
    <n v="12225.43882352941"/>
    <n v="1.0999999999999999E-2"/>
    <n v="0.89636031186532739"/>
    <n v="1.2306985116640843"/>
    <n v="9.7430468681013842E-3"/>
  </r>
  <r>
    <x v="0"/>
    <x v="1"/>
    <s v="四川省"/>
    <s v="C"/>
    <s v="广安市"/>
    <n v="2592"/>
    <n v="9"/>
    <n v="370"/>
    <n v="7"/>
    <n v="1.891891891891892E-2"/>
    <n v="28.84981360671016"/>
    <n v="29.146839537306064"/>
    <n v="185422.69420865082"/>
    <n v="6.4000000000000001E-2"/>
    <n v="12.28272104586066"/>
    <n v="16.864118491445403"/>
    <n v="0.13350783745500716"/>
  </r>
  <r>
    <x v="0"/>
    <x v="1"/>
    <s v="四川省"/>
    <s v="C"/>
    <s v="广元市"/>
    <n v="1918"/>
    <n v="6"/>
    <n v="176"/>
    <n v="5"/>
    <n v="2.8409090909090908E-2"/>
    <n v="9.2210904007455738"/>
    <n v="7.4530475302889094"/>
    <n v="46473.597526451398"/>
    <n v="0.128"/>
    <n v="3.1407763314753012"/>
    <n v="4.3122711988136082"/>
    <n v="3.4138873168209793E-2"/>
  </r>
  <r>
    <x v="0"/>
    <x v="1"/>
    <s v="四川省"/>
    <s v="C"/>
    <s v="乐山市"/>
    <n v="3184"/>
    <n v="10"/>
    <n v="371"/>
    <n v="10"/>
    <n v="2.6954177897574125E-2"/>
    <n v="25.580633820489727"/>
    <n v="23.41368684763497"/>
    <n v="161804.8286112168"/>
    <n v="0.16300000000000001"/>
    <n v="9.8667227311746224"/>
    <n v="13.546964116460348"/>
    <n v="0.10724698620841981"/>
  </r>
  <r>
    <x v="0"/>
    <x v="1"/>
    <s v="四川省"/>
    <s v="C"/>
    <s v="凉山彝族自治州"/>
    <n v="2779"/>
    <n v="10"/>
    <n v="218"/>
    <n v="8"/>
    <n v="3.669724770642202E-2"/>
    <n v="16.114091416016283"/>
    <n v="13.545989901195629"/>
    <n v="84257.952276037875"/>
    <n v="0.152"/>
    <n v="5.7083930157667293"/>
    <n v="7.8375968854288995"/>
    <n v="6.2047750171377494E-2"/>
  </r>
  <r>
    <x v="0"/>
    <x v="1"/>
    <s v="四川省"/>
    <s v="C"/>
    <s v="泸州市"/>
    <n v="3271"/>
    <n v="25"/>
    <n v="390"/>
    <n v="23"/>
    <n v="5.8974358974358973E-2"/>
    <n v="37.417362618253001"/>
    <n v="29.021603080297648"/>
    <n v="198019.03014950969"/>
    <n v="0.21"/>
    <n v="12.229945359349694"/>
    <n v="16.791657720947953"/>
    <n v="0.13293418868858362"/>
  </r>
  <r>
    <x v="0"/>
    <x v="1"/>
    <s v="四川省"/>
    <s v="C"/>
    <s v="眉山市"/>
    <n v="2888"/>
    <n v="18"/>
    <n v="466"/>
    <n v="17"/>
    <n v="3.6480686695278972E-2"/>
    <n v="34.200866937058422"/>
    <n v="28.444549337715788"/>
    <n v="186792.17617252431"/>
    <n v="0.19500000000000001"/>
    <n v="11.986770103949157"/>
    <n v="16.45777923376663"/>
    <n v="0.13029097939075171"/>
  </r>
  <r>
    <x v="0"/>
    <x v="1"/>
    <s v="四川省"/>
    <s v="C"/>
    <s v="绵阳市"/>
    <n v="5440"/>
    <n v="43"/>
    <n v="758"/>
    <n v="39"/>
    <n v="5.1451187335092345E-2"/>
    <n v="59.946271959784859"/>
    <n v="45.054437599746905"/>
    <n v="295482.10089250718"/>
    <n v="0.27400000000000002"/>
    <n v="18.986315418778851"/>
    <n v="26.068122180968054"/>
    <n v="0.20637299368237882"/>
  </r>
  <r>
    <x v="0"/>
    <x v="1"/>
    <s v="四川省"/>
    <s v="C"/>
    <s v="南充市"/>
    <n v="4569"/>
    <n v="35"/>
    <n v="591"/>
    <n v="30"/>
    <n v="5.0761421319796954E-2"/>
    <n v="39.542591158293718"/>
    <n v="26.450107245051434"/>
    <n v="161414.22054548669"/>
    <n v="0.20499999999999999"/>
    <n v="11.146295587493812"/>
    <n v="15.303811657557622"/>
    <n v="0.12115538682058491"/>
  </r>
  <r>
    <x v="0"/>
    <x v="1"/>
    <s v="四川省"/>
    <s v="C"/>
    <s v="内江市"/>
    <n v="1984"/>
    <n v="11"/>
    <n v="215"/>
    <n v="11"/>
    <n v="5.1162790697674418E-2"/>
    <n v="22.177362618253007"/>
    <n v="18.686308962650596"/>
    <n v="129346.38426715677"/>
    <n v="0.215"/>
    <n v="7.8745662997607022"/>
    <n v="10.811742662889895"/>
    <n v="8.5593111953920678E-2"/>
  </r>
  <r>
    <x v="0"/>
    <x v="1"/>
    <s v="四川省"/>
    <s v="C"/>
    <s v="攀枝花市"/>
    <n v="857"/>
    <n v="8"/>
    <n v="85"/>
    <n v="8"/>
    <n v="9.4117647058823528E-2"/>
    <n v="12.181090400745571"/>
    <n v="9.1695181185242021"/>
    <n v="61972.141644098454"/>
    <n v="0.18"/>
    <n v="3.8641113397781282"/>
    <n v="5.3054067787460735"/>
    <n v="4.2001210214979656E-2"/>
  </r>
  <r>
    <x v="0"/>
    <x v="1"/>
    <s v="四川省"/>
    <s v="C"/>
    <s v="遂宁市"/>
    <n v="2186"/>
    <n v="10"/>
    <n v="234"/>
    <n v="10"/>
    <n v="4.2735042735042736E-2"/>
    <n v="19.807142332092283"/>
    <n v="17.137814508343862"/>
    <n v="113956.67897294924"/>
    <n v="0.13200000000000001"/>
    <n v="7.222017833949586"/>
    <n v="9.9157966743942758"/>
    <n v="7.8500193847278105E-2"/>
  </r>
  <r>
    <x v="0"/>
    <x v="1"/>
    <s v="四川省"/>
    <s v="C"/>
    <s v="雅安市"/>
    <n v="1263"/>
    <n v="2"/>
    <n v="79"/>
    <n v="1"/>
    <n v="1.2658227848101266E-2"/>
    <n v="5.4310904007455738"/>
    <n v="5.6942240008771448"/>
    <n v="30743.986938216105"/>
    <n v="0.10299999999999999"/>
    <n v="2.3995934408565707"/>
    <n v="3.2946305600205741"/>
    <n v="2.6082537400614898E-2"/>
  </r>
  <r>
    <x v="0"/>
    <x v="1"/>
    <s v="四川省"/>
    <s v="C"/>
    <s v="宜宾市"/>
    <n v="3789"/>
    <n v="47"/>
    <n v="634"/>
    <n v="46"/>
    <n v="7.2555205047318619E-2"/>
    <n v="60.911314364258303"/>
    <n v="40.681546310892124"/>
    <n v="271606.64193356852"/>
    <n v="0.26800000000000002"/>
    <n v="17.143542592718902"/>
    <n v="23.538003718173222"/>
    <n v="0.18634285426868372"/>
  </r>
  <r>
    <x v="0"/>
    <x v="1"/>
    <s v="四川省"/>
    <s v="C"/>
    <s v="资阳市"/>
    <n v="1420"/>
    <n v="10"/>
    <n v="188"/>
    <n v="8"/>
    <n v="4.2553191489361701E-2"/>
    <n v="13.904091416016287"/>
    <n v="10.084813430607394"/>
    <n v="64505.054040743751"/>
    <n v="0.112"/>
    <n v="4.2498244109504721"/>
    <n v="5.8349890196569216"/>
    <n v="4.6193743597287742E-2"/>
  </r>
  <r>
    <x v="0"/>
    <x v="1"/>
    <s v="四川省"/>
    <s v="C"/>
    <s v="自贡市"/>
    <n v="1783"/>
    <n v="8"/>
    <n v="223"/>
    <n v="8"/>
    <n v="3.5874439461883408E-2"/>
    <n v="15.179273232778145"/>
    <n v="12.889733215033113"/>
    <n v="83066.47854911536"/>
    <n v="0.191"/>
    <n v="5.4318409799860392"/>
    <n v="7.4578922350470735"/>
    <n v="5.9041749782456951E-2"/>
  </r>
  <r>
    <x v="0"/>
    <x v="6"/>
    <s v="江苏省"/>
    <s v="A"/>
    <s v="南京市"/>
    <n v="15976"/>
    <n v="822"/>
    <n v="4649"/>
    <n v="646"/>
    <n v="0.13895461389546138"/>
    <n v="1386.3238437960842"/>
    <n v="1213.2245221130406"/>
    <n v="13518980.621905589"/>
    <n v="0.43"/>
    <n v="511.26292276179305"/>
    <n v="701.96159935124751"/>
    <n v="5.5572056821934028"/>
  </r>
  <r>
    <x v="0"/>
    <x v="1"/>
    <s v="新疆维吾尔自治区"/>
    <s v="C"/>
    <s v="阿克苏地区"/>
    <n v="1797"/>
    <n v="12"/>
    <n v="221"/>
    <n v="10"/>
    <n v="4.5248868778280542E-2"/>
    <n v="16.260093446557711"/>
    <n v="12.536580525362011"/>
    <n v="73428.628245799016"/>
    <n v="0.19400000000000001"/>
    <n v="5.2830194939283963"/>
    <n v="7.2535610314336143"/>
    <n v="5.7424124934004304E-2"/>
  </r>
  <r>
    <x v="0"/>
    <x v="1"/>
    <s v="新疆维吾尔自治区"/>
    <s v="C"/>
    <s v="阿拉尔市"/>
    <n v="315"/>
    <n v="7"/>
    <n v="35"/>
    <n v="5"/>
    <n v="0.14285714285714285"/>
    <n v="6.1770457080081433"/>
    <n v="3.9259361270684034"/>
    <n v="19534.25231448952"/>
    <n v="0.29699999999999999"/>
    <n v="1.6544221966476944"/>
    <n v="2.271513930420709"/>
    <n v="1.7982849963561896E-2"/>
  </r>
  <r>
    <x v="0"/>
    <x v="1"/>
    <s v="新疆维吾尔自治区"/>
    <s v="C"/>
    <s v="阿勒泰地区"/>
    <n v="400"/>
    <n v="0"/>
    <n v="19"/>
    <n v="0"/>
    <n v="0"/>
    <n v="1.54"/>
    <n v="1.8117647058823527"/>
    <n v="7891.2999999999993"/>
    <n v="1.2999999999999999E-2"/>
    <n v="0.76349274351360852"/>
    <n v="1.0482719623687442"/>
    <n v="8.2988341686261787E-3"/>
  </r>
  <r>
    <x v="0"/>
    <x v="1"/>
    <s v="新疆维吾尔自治区"/>
    <s v="C"/>
    <s v="巴音郭楞蒙古自治州"/>
    <n v="1286"/>
    <n v="7"/>
    <n v="234"/>
    <n v="7"/>
    <n v="2.9914529914529916E-2"/>
    <n v="19.543730702296433"/>
    <n v="18.631447885054623"/>
    <n v="116953.2687649336"/>
    <n v="0.16500000000000001"/>
    <n v="7.8514473845340893"/>
    <n v="10.780000500520533"/>
    <n v="8.5341819397109664E-2"/>
  </r>
  <r>
    <x v="0"/>
    <x v="1"/>
    <s v="新疆维吾尔自治区"/>
    <s v="C"/>
    <s v="白杨市"/>
    <n v="12"/>
    <n v="0"/>
    <n v="0"/>
    <n v="0"/>
    <n v="0"/>
    <n v="0"/>
    <n v="0"/>
    <n v="0"/>
    <n v="0"/>
    <n v="0"/>
    <n v="0"/>
    <n v="0"/>
  </r>
  <r>
    <x v="0"/>
    <x v="1"/>
    <s v="新疆维吾尔自治区"/>
    <s v="C"/>
    <s v="北屯市"/>
    <n v="110"/>
    <n v="0"/>
    <n v="2"/>
    <n v="0"/>
    <n v="0"/>
    <n v="0.14000000000000001"/>
    <n v="0.16470588235294115"/>
    <n v="703.80588235294113"/>
    <n v="7.9000000000000001E-2"/>
    <n v="6.9408431228509856E-2"/>
    <n v="9.529745112443129E-2"/>
    <n v="7.5443946987510712E-4"/>
  </r>
  <r>
    <x v="0"/>
    <x v="1"/>
    <s v="新疆维吾尔自治区"/>
    <s v="C"/>
    <s v="博尔塔拉蒙古自治州"/>
    <n v="414"/>
    <n v="2"/>
    <n v="28"/>
    <n v="2"/>
    <n v="7.1428571428571425E-2"/>
    <n v="2.4"/>
    <n v="1.487058823529412"/>
    <n v="8669.394117647058"/>
    <n v="0.14199999999999999"/>
    <n v="0.62665897909168922"/>
    <n v="0.86039984443772277"/>
    <n v="6.81151064230097E-3"/>
  </r>
  <r>
    <x v="0"/>
    <x v="1"/>
    <s v="新疆维吾尔自治区"/>
    <s v="C"/>
    <s v="昌吉回族自治州"/>
    <n v="1556"/>
    <n v="10"/>
    <n v="235"/>
    <n v="7"/>
    <n v="2.9787234042553193E-2"/>
    <n v="15.904678513227154"/>
    <n v="14.471386486149592"/>
    <n v="86166.806764355206"/>
    <n v="0.14199999999999999"/>
    <n v="6.0983628474952569"/>
    <n v="8.3730236386543346"/>
    <n v="6.628655269016584E-2"/>
  </r>
  <r>
    <x v="0"/>
    <x v="1"/>
    <s v="新疆维吾尔自治区"/>
    <s v="C"/>
    <s v="哈密市"/>
    <n v="597"/>
    <n v="5"/>
    <n v="109"/>
    <n v="5"/>
    <n v="4.5871559633027525E-2"/>
    <n v="11.931727398761726"/>
    <n v="10.696149880896147"/>
    <n v="68711.429844446611"/>
    <n v="0.33400000000000002"/>
    <n v="4.5074466850379435"/>
    <n v="6.1887031958582037"/>
    <n v="4.8993985706934168E-2"/>
  </r>
  <r>
    <x v="0"/>
    <x v="1"/>
    <s v="新疆维吾尔自治区"/>
    <s v="C"/>
    <s v="和田地区"/>
    <n v="999"/>
    <n v="5"/>
    <n v="61"/>
    <n v="4"/>
    <n v="6.5573770491803282E-2"/>
    <n v="7.3670457080081428"/>
    <n v="5.9941714211860502"/>
    <n v="38319.728785077765"/>
    <n v="0.19800000000000001"/>
    <n v="2.5259937830742683"/>
    <n v="3.4681776381117819"/>
    <n v="2.745645416385074E-2"/>
  </r>
  <r>
    <x v="0"/>
    <x v="1"/>
    <s v="新疆维吾尔自治区"/>
    <s v="C"/>
    <s v="胡杨河市"/>
    <n v="17"/>
    <n v="0"/>
    <n v="1"/>
    <n v="0"/>
    <n v="0"/>
    <n v="0.01"/>
    <n v="1.1764705882352941E-2"/>
    <n v="49.811764705882354"/>
    <n v="0"/>
    <n v="4.9577450877507047E-3"/>
    <n v="6.8069607946022364E-3"/>
    <n v="5.3888533562507656E-5"/>
  </r>
  <r>
    <x v="0"/>
    <x v="1"/>
    <s v="新疆维吾尔自治区"/>
    <s v="C"/>
    <s v="喀什地区"/>
    <n v="2666"/>
    <n v="14"/>
    <n v="223"/>
    <n v="12"/>
    <n v="5.3811659192825115E-2"/>
    <n v="21.824411503787573"/>
    <n v="17.547542945632443"/>
    <n v="113283.41793548345"/>
    <n v="0.189"/>
    <n v="7.394680811468322"/>
    <n v="10.152862134164121"/>
    <n v="8.0376965342046983E-2"/>
  </r>
  <r>
    <x v="0"/>
    <x v="1"/>
    <s v="新疆维吾尔自治区"/>
    <s v="C"/>
    <s v="可克达拉市"/>
    <n v="78"/>
    <n v="0"/>
    <n v="6"/>
    <n v="0"/>
    <n v="0"/>
    <n v="0.42595530726256986"/>
    <n v="0.50112389089714093"/>
    <n v="2165.8406703910614"/>
    <n v="0.40100000000000002"/>
    <n v="0.21117778321823477"/>
    <n v="0.28994610767890616"/>
    <n v="2.2954106871547258E-3"/>
  </r>
  <r>
    <x v="0"/>
    <x v="1"/>
    <s v="新疆维吾尔自治区"/>
    <s v="C"/>
    <s v="克拉玛依市"/>
    <n v="514"/>
    <n v="3"/>
    <n v="82"/>
    <n v="3"/>
    <n v="3.6585365853658534E-2"/>
    <n v="5.1932712022367191"/>
    <n v="4.1050249438079049"/>
    <n v="22578.023167589494"/>
    <n v="0.182"/>
    <n v="1.7298917162719092"/>
    <n v="2.3751332275359958"/>
    <n v="1.8803170829042492E-2"/>
  </r>
  <r>
    <x v="0"/>
    <x v="1"/>
    <s v="新疆维吾尔自治区"/>
    <s v="C"/>
    <s v="克孜勒苏柯尔克孜自治州"/>
    <n v="262"/>
    <n v="1"/>
    <n v="6"/>
    <n v="1"/>
    <n v="0.16666666666666666"/>
    <n v="1.0410904007455732"/>
    <n v="0.55657694205361552"/>
    <n v="2278.0234088043421"/>
    <n v="6.3E-2"/>
    <n v="0.23454616103583781"/>
    <n v="0.32203078101777771"/>
    <n v="2.5494147938678021E-3"/>
  </r>
  <r>
    <x v="0"/>
    <x v="1"/>
    <s v="新疆维吾尔自治区"/>
    <s v="C"/>
    <s v="昆玉市"/>
    <n v="34"/>
    <n v="0"/>
    <n v="0"/>
    <n v="0"/>
    <n v="0"/>
    <n v="0"/>
    <n v="0"/>
    <n v="0"/>
    <n v="0.14699999999999999"/>
    <n v="0"/>
    <n v="0"/>
    <n v="0"/>
  </r>
  <r>
    <x v="0"/>
    <x v="1"/>
    <s v="新疆维吾尔自治区"/>
    <s v="C"/>
    <s v="石河子市"/>
    <n v="543"/>
    <n v="4"/>
    <n v="76"/>
    <n v="4"/>
    <n v="5.2631578947368418E-2"/>
    <n v="7.7738212290502791"/>
    <n v="6.8327308577062089"/>
    <n v="44884.932093328949"/>
    <n v="0.186"/>
    <n v="2.8793697168858277"/>
    <n v="3.9533611408203813"/>
    <n v="3.1297496922672037E-2"/>
  </r>
  <r>
    <x v="0"/>
    <x v="1"/>
    <s v="新疆维吾尔自治区"/>
    <s v="C"/>
    <s v="双河市"/>
    <n v="34"/>
    <n v="1"/>
    <n v="1"/>
    <n v="0"/>
    <n v="0"/>
    <n v="0.01"/>
    <n v="1.1764705882352941E-2"/>
    <n v="49.811764705882354"/>
    <n v="0.18099999999999999"/>
    <n v="4.9577450877507047E-3"/>
    <n v="6.8069607946022364E-3"/>
    <n v="5.3888533562507656E-5"/>
  </r>
  <r>
    <x v="0"/>
    <x v="1"/>
    <s v="新疆维吾尔自治区"/>
    <s v="C"/>
    <s v="塔城地区"/>
    <n v="765"/>
    <n v="2"/>
    <n v="34"/>
    <n v="1"/>
    <n v="2.9411764705882353E-2"/>
    <n v="2.83"/>
    <n v="2.6611764705882353"/>
    <n v="11797.658823529411"/>
    <n v="0.124"/>
    <n v="1.1214419388492094"/>
    <n v="1.5397345317390259"/>
    <n v="1.2189586291839232E-2"/>
  </r>
  <r>
    <x v="0"/>
    <x v="1"/>
    <s v="新疆维吾尔自治区"/>
    <s v="C"/>
    <s v="铁门关市"/>
    <n v="41"/>
    <n v="0"/>
    <n v="1"/>
    <n v="0"/>
    <n v="0"/>
    <n v="0.08"/>
    <n v="9.4117647058823528E-2"/>
    <n v="632.09411764705874"/>
    <n v="1.2E-2"/>
    <n v="3.9661960702005637E-2"/>
    <n v="5.4455686356817891E-2"/>
    <n v="4.3110826850006125E-4"/>
  </r>
  <r>
    <x v="0"/>
    <x v="1"/>
    <s v="新疆维吾尔自治区"/>
    <s v="C"/>
    <s v="图木舒克市"/>
    <n v="210"/>
    <n v="2"/>
    <n v="8"/>
    <n v="2"/>
    <n v="0.25"/>
    <n v="2.23"/>
    <n v="1.2870588235294118"/>
    <n v="5754.9764705882353"/>
    <n v="0.183"/>
    <n v="0.54237731259992716"/>
    <n v="0.74468151092948465"/>
    <n v="5.8954055717383384E-3"/>
  </r>
  <r>
    <x v="0"/>
    <x v="1"/>
    <s v="新疆维吾尔自治区"/>
    <s v="C"/>
    <s v="吐鲁番市"/>
    <n v="397"/>
    <n v="0"/>
    <n v="41"/>
    <n v="0"/>
    <n v="0"/>
    <n v="3.4670457080081434"/>
    <n v="4.0788773035389916"/>
    <n v="18160.134667430699"/>
    <n v="6.9000000000000006E-2"/>
    <n v="1.7188728827884536"/>
    <n v="2.360004420750538"/>
    <n v="1.8683400899874497E-2"/>
  </r>
  <r>
    <x v="0"/>
    <x v="1"/>
    <s v="新疆维吾尔自治区"/>
    <s v="C"/>
    <s v="乌鲁木齐市"/>
    <n v="5017"/>
    <n v="175"/>
    <n v="1629"/>
    <n v="148"/>
    <n v="9.0853284223449973E-2"/>
    <n v="177.86785321318047"/>
    <n v="115.10923907432999"/>
    <n v="759620.15539143118"/>
    <n v="0.43099999999999999"/>
    <n v="48.507992488915889"/>
    <n v="66.601246585414103"/>
    <n v="0.5272607879229988"/>
  </r>
  <r>
    <x v="0"/>
    <x v="1"/>
    <s v="新疆维吾尔自治区"/>
    <s v="C"/>
    <s v="五家渠市"/>
    <n v="160"/>
    <n v="2"/>
    <n v="12"/>
    <n v="2"/>
    <n v="0.16666666666666666"/>
    <n v="2.2559553072625702"/>
    <n v="1.2905356556030232"/>
    <n v="7167.8865527440021"/>
    <n v="7.6999999999999999E-2"/>
    <n v="0.54384247860630708"/>
    <n v="0.74669317699671611"/>
    <n v="5.91133128919899E-3"/>
  </r>
  <r>
    <x v="0"/>
    <x v="1"/>
    <s v="新疆维吾尔自治区"/>
    <s v="C"/>
    <s v="新星市"/>
    <n v="33"/>
    <n v="0"/>
    <n v="2"/>
    <n v="0"/>
    <n v="0"/>
    <n v="0.09"/>
    <n v="0.10588235294117647"/>
    <n v="721.84117647058815"/>
    <n v="0"/>
    <n v="4.4619705789756346E-2"/>
    <n v="6.1262647151420123E-2"/>
    <n v="4.8499680206256899E-4"/>
  </r>
  <r>
    <x v="0"/>
    <x v="1"/>
    <s v="新疆维吾尔自治区"/>
    <s v="C"/>
    <s v="伊犁哈萨克自治州"/>
    <n v="2152"/>
    <n v="21"/>
    <n v="260"/>
    <n v="18"/>
    <n v="6.9230769230769235E-2"/>
    <n v="25.691137124024429"/>
    <n v="18.72722014591109"/>
    <n v="121009.51223758618"/>
    <n v="0.187"/>
    <n v="7.8918066132774234"/>
    <n v="10.835413532633666"/>
    <n v="8.578050666605895E-2"/>
  </r>
  <r>
    <x v="1"/>
    <x v="10"/>
    <s v="安徽省"/>
    <s v="B"/>
    <s v="合肥市"/>
    <n v="17391"/>
    <n v="696"/>
    <n v="5370"/>
    <n v="633"/>
    <n v="0.11787709497206704"/>
    <n v="1320.3301855886671"/>
    <n v="1152.0943359866671"/>
    <n v="10984777.419133514"/>
    <n v="0.45700000000000002"/>
    <n v="485.50215296338132"/>
    <n v="666.59218302328577"/>
    <n v="5.2771973148193618"/>
  </r>
  <r>
    <x v="1"/>
    <x v="10"/>
    <s v="湖南省"/>
    <s v="B"/>
    <s v="长沙市"/>
    <n v="20798"/>
    <n v="698"/>
    <n v="5677"/>
    <n v="629"/>
    <n v="0.11079795666725382"/>
    <n v="1302.0609759921606"/>
    <n v="1131.8611482260712"/>
    <n v="10054880.108019425"/>
    <n v="0.438"/>
    <n v="476.97571904886257"/>
    <n v="654.88542917720861"/>
    <n v="5.1845186853137237"/>
  </r>
  <r>
    <x v="1"/>
    <x v="10"/>
    <s v="安徽省"/>
    <s v="C"/>
    <s v="安庆市"/>
    <n v="4817"/>
    <n v="15"/>
    <n v="462"/>
    <n v="14"/>
    <n v="3.0303030303030304E-2"/>
    <n v="39.793644488641981"/>
    <n v="37.167817045461156"/>
    <n v="225881.38133288966"/>
    <n v="0.15"/>
    <n v="15.662827802261917"/>
    <n v="21.50498924319924"/>
    <n v="0.17024812828545563"/>
  </r>
  <r>
    <x v="1"/>
    <x v="10"/>
    <s v="安徽省"/>
    <s v="C"/>
    <s v="蚌埠市"/>
    <n v="3680"/>
    <n v="30"/>
    <n v="478"/>
    <n v="22"/>
    <n v="4.6025104602510462E-2"/>
    <n v="38.437642458100562"/>
    <n v="31.551344068353597"/>
    <n v="190138.852421952"/>
    <n v="0.16200000000000001"/>
    <n v="13.295999290679053"/>
    <n v="18.255344777674544"/>
    <n v="0.14452173142042449"/>
  </r>
  <r>
    <x v="1"/>
    <x v="10"/>
    <s v="安徽省"/>
    <s v="C"/>
    <s v="亳州市"/>
    <n v="5256"/>
    <n v="14"/>
    <n v="514"/>
    <n v="11"/>
    <n v="2.1400778210116732E-2"/>
    <n v="34.819860329989012"/>
    <n v="33.8527768588106"/>
    <n v="238716.51068449151"/>
    <n v="0.17699999999999999"/>
    <n v="14.265842245171564"/>
    <n v="19.586934613639038"/>
    <n v="0.15506350266490831"/>
  </r>
  <r>
    <x v="1"/>
    <x v="10"/>
    <s v="安徽省"/>
    <s v="C"/>
    <s v="池州市"/>
    <n v="1427"/>
    <n v="4"/>
    <n v="181"/>
    <n v="4"/>
    <n v="2.2099447513812154E-2"/>
    <n v="16.907092431286998"/>
    <n v="17.1906969779847"/>
    <n v="110907.40231974196"/>
    <n v="0.10199999999999999"/>
    <n v="7.2443029472972356"/>
    <n v="9.9463940306874647"/>
    <n v="7.8742423340187342E-2"/>
  </r>
  <r>
    <x v="1"/>
    <x v="10"/>
    <s v="安徽省"/>
    <s v="C"/>
    <s v="滁州市"/>
    <n v="4492"/>
    <n v="14"/>
    <n v="565"/>
    <n v="9"/>
    <n v="1.5929203539823009E-2"/>
    <n v="46.386368841591569"/>
    <n v="49.11925746069597"/>
    <n v="319180.97634034161"/>
    <n v="0.128"/>
    <n v="20.699264378126848"/>
    <n v="28.419993082569121"/>
    <n v="0.22499200411007445"/>
  </r>
  <r>
    <x v="1"/>
    <x v="10"/>
    <s v="安徽省"/>
    <s v="C"/>
    <s v="阜阳市"/>
    <n v="9517"/>
    <n v="59"/>
    <n v="865"/>
    <n v="48"/>
    <n v="5.5491329479768786E-2"/>
    <n v="87.255648549724839"/>
    <n v="74.171351234970373"/>
    <n v="537239.88739005907"/>
    <n v="0.19900000000000001"/>
    <n v="31.256425440145559"/>
    <n v="42.914925794824811"/>
    <n v="0.33974375478419089"/>
  </r>
  <r>
    <x v="1"/>
    <x v="10"/>
    <s v="安徽省"/>
    <s v="C"/>
    <s v="淮北市"/>
    <n v="2174"/>
    <n v="12"/>
    <n v="199"/>
    <n v="11"/>
    <n v="5.5276381909547742E-2"/>
    <n v="17.763588112481582"/>
    <n v="13.637162485272446"/>
    <n v="94019.895120256726"/>
    <n v="0.221"/>
    <n v="5.7468139023885021"/>
    <n v="7.8903485828839441"/>
    <n v="6.2465368504222851E-2"/>
  </r>
  <r>
    <x v="1"/>
    <x v="10"/>
    <s v="安徽省"/>
    <s v="C"/>
    <s v="淮南市"/>
    <n v="3626"/>
    <n v="15"/>
    <n v="372"/>
    <n v="12"/>
    <n v="3.2258064516129031E-2"/>
    <n v="34.026912393050011"/>
    <n v="32.189308697705897"/>
    <n v="201017.74747136128"/>
    <n v="0.09"/>
    <n v="13.564842901302109"/>
    <n v="18.62446579640379"/>
    <n v="0.14744394457937074"/>
  </r>
  <r>
    <x v="1"/>
    <x v="10"/>
    <s v="安徽省"/>
    <s v="C"/>
    <s v="黄山市"/>
    <n v="1529"/>
    <n v="5"/>
    <n v="171"/>
    <n v="3"/>
    <n v="1.7543859649122806E-2"/>
    <n v="11.283321103042002"/>
    <n v="11.336848356520003"/>
    <n v="56490.110997267366"/>
    <n v="0.11600000000000001"/>
    <n v="4.7774423612594941"/>
    <n v="6.5594059952605086"/>
    <n v="5.1928721318037982E-2"/>
  </r>
  <r>
    <x v="1"/>
    <x v="10"/>
    <s v="安徽省"/>
    <s v="C"/>
    <s v="六安市"/>
    <n v="5548"/>
    <n v="23"/>
    <n v="657"/>
    <n v="17"/>
    <n v="2.5875190258751901E-2"/>
    <n v="41.133317667793015"/>
    <n v="37.545079609168241"/>
    <n v="254491.06555993785"/>
    <n v="0.13800000000000001"/>
    <n v="15.821809390132856"/>
    <n v="21.723270219035385"/>
    <n v="0.17197618902318321"/>
  </r>
  <r>
    <x v="1"/>
    <x v="10"/>
    <s v="安徽省"/>
    <s v="C"/>
    <s v="马鞍山市"/>
    <n v="2971"/>
    <n v="17"/>
    <n v="414"/>
    <n v="11"/>
    <n v="2.6570048309178744E-2"/>
    <n v="31.492411120056737"/>
    <n v="30.415777788302041"/>
    <n v="179162.62863828251"/>
    <n v="0.17199999999999999"/>
    <n v="12.817462198206073"/>
    <n v="17.598315590095968"/>
    <n v="0.13932024128484863"/>
  </r>
  <r>
    <x v="1"/>
    <x v="10"/>
    <s v="安徽省"/>
    <s v="C"/>
    <s v="铜陵市"/>
    <n v="1327"/>
    <n v="4"/>
    <n v="220"/>
    <n v="3"/>
    <n v="1.3636363636363636E-2"/>
    <n v="21.140046723278857"/>
    <n v="22.88358438032806"/>
    <n v="139046.61588760541"/>
    <n v="9.7000000000000003E-2"/>
    <n v="9.643333134394517"/>
    <n v="13.240251245933543"/>
    <n v="0.10481883841733171"/>
  </r>
  <r>
    <x v="1"/>
    <x v="10"/>
    <s v="安徽省"/>
    <s v="C"/>
    <s v="芜湖市"/>
    <n v="4822"/>
    <n v="57"/>
    <n v="869"/>
    <n v="49"/>
    <n v="5.6386651323360182E-2"/>
    <n v="76.660780724902466"/>
    <n v="58.990330264591122"/>
    <n v="359478.18753608735"/>
    <n v="0.26100000000000001"/>
    <n v="24.859016707995814"/>
    <n v="34.131313556595309"/>
    <n v="0.27020670334778057"/>
  </r>
  <r>
    <x v="1"/>
    <x v="10"/>
    <s v="安徽省"/>
    <s v="C"/>
    <s v="宿州市"/>
    <n v="5734"/>
    <n v="16"/>
    <n v="430"/>
    <n v="13"/>
    <n v="3.0232558139534883E-2"/>
    <n v="34.043737814897433"/>
    <n v="31.953809193996975"/>
    <n v="197389.21155046683"/>
    <n v="9.8000000000000004E-2"/>
    <n v="13.465601448149254"/>
    <n v="18.488207745847721"/>
    <n v="0.1463652331320571"/>
  </r>
  <r>
    <x v="1"/>
    <x v="10"/>
    <s v="安徽省"/>
    <s v="C"/>
    <s v="宣城市"/>
    <n v="2710"/>
    <n v="5"/>
    <n v="303"/>
    <n v="5"/>
    <n v="1.65016501650165E-2"/>
    <n v="29.873317925515579"/>
    <n v="31.419197559430089"/>
    <n v="196981.37317284194"/>
    <n v="8.1000000000000003E-2"/>
    <n v="13.240311650713345"/>
    <n v="18.178885908716744"/>
    <n v="0.14391643098601462"/>
  </r>
  <r>
    <x v="0"/>
    <x v="6"/>
    <s v="江苏省"/>
    <s v="B"/>
    <s v="苏州市"/>
    <n v="19373"/>
    <n v="811"/>
    <n v="5664"/>
    <n v="714"/>
    <n v="0.1260593220338983"/>
    <n v="1323.0168610318442"/>
    <n v="1085.265718860993"/>
    <n v="9323081.0825452823"/>
    <n v="0.45500000000000002"/>
    <n v="457.34001685992268"/>
    <n v="627.92570200107036"/>
    <n v="4.9710871397817682"/>
  </r>
  <r>
    <x v="0"/>
    <x v="0"/>
    <s v="天津市"/>
    <s v="B"/>
    <s v="天津市"/>
    <n v="20807"/>
    <n v="753"/>
    <n v="5217"/>
    <n v="672"/>
    <n v="0.12880966072455435"/>
    <n v="1187.8063999113278"/>
    <n v="942.9181175427384"/>
    <n v="7938191.3302298943"/>
    <n v="0.41399999999999998"/>
    <n v="397.3535515588855"/>
    <n v="545.56456598385284"/>
    <n v="4.3190603430313645"/>
  </r>
  <r>
    <x v="1"/>
    <x v="11"/>
    <s v="福建省"/>
    <s v="C"/>
    <s v="龙岩市"/>
    <n v="2844"/>
    <n v="8"/>
    <n v="161"/>
    <n v="7"/>
    <n v="4.3478260869565216E-2"/>
    <n v="12.431454034269294"/>
    <n v="9.3111223932579907"/>
    <n v="53765.297131429914"/>
    <n v="6.3E-2"/>
    <n v="3.9237845610627335"/>
    <n v="5.3873378321952572"/>
    <n v="4.2649832185464497E-2"/>
  </r>
  <r>
    <x v="1"/>
    <x v="11"/>
    <s v="福建省"/>
    <s v="C"/>
    <s v="南平市"/>
    <n v="2628"/>
    <n v="6"/>
    <n v="78"/>
    <n v="4"/>
    <n v="5.128205128205128E-2"/>
    <n v="8.2530010152707138"/>
    <n v="7.0047070767890736"/>
    <n v="38354.570631939408"/>
    <n v="7.0999999999999994E-2"/>
    <n v="2.9518419285921085"/>
    <n v="4.0528651481969646"/>
    <n v="3.2085238354262045E-2"/>
  </r>
  <r>
    <x v="1"/>
    <x v="11"/>
    <s v="福建省"/>
    <s v="C"/>
    <s v="宁德市"/>
    <n v="3129"/>
    <n v="9"/>
    <n v="265"/>
    <n v="7"/>
    <n v="2.6415094339622643E-2"/>
    <n v="25.354911629795854"/>
    <n v="25.724601917406883"/>
    <n v="166910.48079625092"/>
    <n v="9.9000000000000005E-2"/>
    <n v="10.840561597181139"/>
    <n v="14.884040320225743"/>
    <n v="0.11783219127370803"/>
  </r>
  <r>
    <x v="1"/>
    <x v="11"/>
    <s v="福建省"/>
    <s v="C"/>
    <s v="莆田市"/>
    <n v="3777"/>
    <n v="31"/>
    <n v="409"/>
    <n v="26"/>
    <n v="6.3569682151589244E-2"/>
    <n v="41.021774122040576"/>
    <n v="31.538557790635974"/>
    <n v="209020.21573205199"/>
    <n v="0.13300000000000001"/>
    <n v="13.290611046707715"/>
    <n v="18.24794674392826"/>
    <n v="0.14446316355117081"/>
  </r>
  <r>
    <x v="1"/>
    <x v="11"/>
    <s v="福建省"/>
    <s v="C"/>
    <s v="泉州市"/>
    <n v="13302"/>
    <n v="138"/>
    <n v="1679"/>
    <n v="124"/>
    <n v="7.3853484216795717E-2"/>
    <n v="148.45506145251397"/>
    <n v="95.401248767663489"/>
    <n v="632508.28937232983"/>
    <n v="0.219"/>
    <n v="40.202881157669168"/>
    <n v="55.198367609994321"/>
    <n v="0.43698783867031704"/>
  </r>
  <r>
    <x v="1"/>
    <x v="11"/>
    <s v="福建省"/>
    <s v="C"/>
    <s v="三明市"/>
    <n v="2427"/>
    <n v="10"/>
    <n v="104"/>
    <n v="7"/>
    <n v="6.7307692307692304E-2"/>
    <n v="12.421910614525141"/>
    <n v="9.9716595465001632"/>
    <n v="54539.363693723295"/>
    <n v="0.105"/>
    <n v="4.2021404213376066"/>
    <n v="5.7695191251625566"/>
    <n v="4.5675439362365289E-2"/>
  </r>
  <r>
    <x v="1"/>
    <x v="11"/>
    <s v="福建省"/>
    <s v="C"/>
    <s v="漳州市"/>
    <n v="7009"/>
    <n v="33"/>
    <n v="479"/>
    <n v="28"/>
    <n v="5.845511482254697E-2"/>
    <n v="38.535228540040713"/>
    <n v="26.766151223577307"/>
    <n v="157934.90863127113"/>
    <n v="0.17499999999999999"/>
    <n v="11.279479153468047"/>
    <n v="15.486672070109259"/>
    <n v="0.1226030342768266"/>
  </r>
  <r>
    <x v="0"/>
    <x v="9"/>
    <s v="山东省"/>
    <s v="B"/>
    <s v="济南市"/>
    <n v="18132"/>
    <n v="678"/>
    <n v="4853"/>
    <n v="620"/>
    <n v="0.1277560271996703"/>
    <n v="1130.4432671548009"/>
    <n v="931.83796135858915"/>
    <n v="8896301.9465877321"/>
    <n v="0.42199999999999999"/>
    <n v="392.68428141794004"/>
    <n v="539.15367994064911"/>
    <n v="4.2683074067167395"/>
  </r>
  <r>
    <x v="1"/>
    <x v="5"/>
    <s v="广东省"/>
    <s v="B"/>
    <s v="东莞市"/>
    <n v="18621"/>
    <n v="613"/>
    <n v="5223"/>
    <n v="555"/>
    <n v="0.10626076967260195"/>
    <n v="1073.4641406173446"/>
    <n v="891.00722425569916"/>
    <n v="7509878.7242055489"/>
    <n v="0.38"/>
    <n v="375.47786858234707"/>
    <n v="515.52935567335203"/>
    <n v="4.081281180242903"/>
  </r>
  <r>
    <x v="0"/>
    <x v="9"/>
    <s v="山东省"/>
    <s v="B"/>
    <s v="青岛市"/>
    <n v="23910"/>
    <n v="633"/>
    <n v="5174"/>
    <n v="528"/>
    <n v="0.10204870506378044"/>
    <n v="1028.8769952932521"/>
    <n v="873.4258768155903"/>
    <n v="8079809.5168164484"/>
    <n v="0.375"/>
    <n v="368.06894227523185"/>
    <n v="505.35693454035845"/>
    <n v="4.0007493725568679"/>
  </r>
  <r>
    <x v="1"/>
    <x v="5"/>
    <s v="广东省"/>
    <s v="B"/>
    <s v="佛山市"/>
    <n v="18614"/>
    <n v="447"/>
    <n v="4500"/>
    <n v="413"/>
    <n v="9.1777777777777778E-2"/>
    <n v="885.64488579085514"/>
    <n v="758.38927740100598"/>
    <n v="6221421.5986180529"/>
    <n v="0.35399999999999998"/>
    <n v="319.59156074419974"/>
    <n v="438.79771665680624"/>
    <n v="3.4738213124369537"/>
  </r>
  <r>
    <x v="1"/>
    <x v="5"/>
    <s v="广东省"/>
    <s v="C"/>
    <s v="潮州市"/>
    <n v="3207"/>
    <n v="11"/>
    <n v="273"/>
    <n v="10"/>
    <n v="3.6630036630036632E-2"/>
    <n v="17.374775137311296"/>
    <n v="14.046794279189758"/>
    <n v="93981.604011050236"/>
    <n v="0.13600000000000001"/>
    <n v="5.9194361535853073"/>
    <n v="8.1273581256044505"/>
    <n v="6.4341697321579433E-2"/>
  </r>
  <r>
    <x v="1"/>
    <x v="5"/>
    <s v="广东省"/>
    <s v="C"/>
    <s v="河源市"/>
    <n v="3549"/>
    <n v="10"/>
    <n v="281"/>
    <n v="8"/>
    <n v="2.8469750889679714E-2"/>
    <n v="17.188639154565852"/>
    <n v="15.154869593606886"/>
    <n v="95193.202324994418"/>
    <n v="0.17599999999999999"/>
    <n v="6.3863883240726"/>
    <n v="8.768481269534286"/>
    <n v="6.9417264392093475E-2"/>
  </r>
  <r>
    <x v="1"/>
    <x v="5"/>
    <s v="广东省"/>
    <s v="C"/>
    <s v="惠州市"/>
    <n v="13026"/>
    <n v="216"/>
    <n v="2577"/>
    <n v="198"/>
    <n v="7.6833527357392323E-2"/>
    <n v="228.04999999999998"/>
    <n v="131.55058823529413"/>
    <n v="852723.90705882339"/>
    <n v="0.28499999999999998"/>
    <n v="55.436514022210837"/>
    <n v="76.114074213083285"/>
    <n v="0.60257080458924828"/>
  </r>
  <r>
    <x v="1"/>
    <x v="5"/>
    <s v="广东省"/>
    <s v="C"/>
    <s v="江门市"/>
    <n v="6429"/>
    <n v="62"/>
    <n v="1000"/>
    <n v="58"/>
    <n v="5.8000000000000003E-2"/>
    <n v="82.517539858486899"/>
    <n v="57.442988068808091"/>
    <n v="347525.15337490378"/>
    <n v="0.27"/>
    <n v="24.206953813527733"/>
    <n v="33.236034255280359"/>
    <n v="0.26311906319051881"/>
  </r>
  <r>
    <x v="1"/>
    <x v="5"/>
    <s v="广东省"/>
    <s v="C"/>
    <s v="揭阳市"/>
    <n v="6691"/>
    <n v="18"/>
    <n v="507"/>
    <n v="16"/>
    <n v="3.1558185404339252E-2"/>
    <n v="32.653057770954433"/>
    <n v="28.051832671711097"/>
    <n v="182875.25363424642"/>
    <n v="0.129"/>
    <n v="11.821276028599335"/>
    <n v="16.230556643111761"/>
    <n v="0.12849213074564494"/>
  </r>
  <r>
    <x v="1"/>
    <x v="5"/>
    <s v="广东省"/>
    <s v="C"/>
    <s v="茂名市"/>
    <n v="6887"/>
    <n v="14"/>
    <n v="510"/>
    <n v="10"/>
    <n v="1.9607843137254902E-2"/>
    <n v="37.078863375801156"/>
    <n v="37.663368677413118"/>
    <n v="236258.33846266268"/>
    <n v="7.4999999999999997E-2"/>
    <n v="15.871657389130036"/>
    <n v="21.791711288283082"/>
    <n v="0.17251801509923953"/>
  </r>
  <r>
    <x v="1"/>
    <x v="5"/>
    <s v="广东省"/>
    <s v="C"/>
    <s v="梅州市"/>
    <n v="4952"/>
    <n v="6"/>
    <n v="303"/>
    <n v="6"/>
    <n v="1.9801980198019802E-2"/>
    <n v="20.809146393175133"/>
    <n v="20.417819286088392"/>
    <n v="124889.9973830598"/>
    <n v="9.1999999999999998E-2"/>
    <n v="8.6042391777958382"/>
    <n v="11.813580108292554"/>
    <n v="9.3524338889085193E-2"/>
  </r>
  <r>
    <x v="1"/>
    <x v="5"/>
    <s v="广东省"/>
    <s v="C"/>
    <s v="清远市"/>
    <n v="5001"/>
    <n v="17"/>
    <n v="591"/>
    <n v="14"/>
    <n v="2.3688663282571912E-2"/>
    <n v="37.602908068538589"/>
    <n v="34.291656551221855"/>
    <n v="201150.68955697751"/>
    <n v="0.13200000000000001"/>
    <n v="14.450789804500626"/>
    <n v="19.840866746721229"/>
    <n v="0.1570738022228329"/>
  </r>
  <r>
    <x v="1"/>
    <x v="5"/>
    <s v="广东省"/>
    <s v="C"/>
    <s v="汕头市"/>
    <n v="6879"/>
    <n v="26"/>
    <n v="943"/>
    <n v="23"/>
    <n v="2.4390243902439025E-2"/>
    <n v="67.757148929248132"/>
    <n v="64.688410504997819"/>
    <n v="427671.96359149786"/>
    <n v="0.159"/>
    <n v="27.260235200322093"/>
    <n v="37.428175304675726"/>
    <n v="0.29630690435132712"/>
  </r>
  <r>
    <x v="1"/>
    <x v="5"/>
    <s v="广东省"/>
    <s v="C"/>
    <s v="汕尾市"/>
    <n v="2884"/>
    <n v="11"/>
    <n v="213"/>
    <n v="10"/>
    <n v="4.6948356807511735E-2"/>
    <n v="17.225231717567144"/>
    <n v="13.546154961843698"/>
    <n v="85097.985279225977"/>
    <n v="0.13800000000000001"/>
    <n v="5.7084625736991867"/>
    <n v="7.8376923881445109"/>
    <n v="6.2048506235860723E-2"/>
  </r>
  <r>
    <x v="1"/>
    <x v="5"/>
    <s v="广东省"/>
    <s v="C"/>
    <s v="韶关市"/>
    <n v="3528"/>
    <n v="11"/>
    <n v="239"/>
    <n v="9"/>
    <n v="3.7656903765690378E-2"/>
    <n v="18.176822244320991"/>
    <n v="15.428026169789401"/>
    <n v="82005.459195856572"/>
    <n v="0.111"/>
    <n v="6.5014987813418319"/>
    <n v="8.9265273884475693"/>
    <n v="7.0668465014585125E-2"/>
  </r>
  <r>
    <x v="1"/>
    <x v="5"/>
    <s v="广东省"/>
    <s v="C"/>
    <s v="阳江市"/>
    <n v="3381"/>
    <n v="8"/>
    <n v="279"/>
    <n v="8"/>
    <n v="2.8673835125448029E-2"/>
    <n v="23.134091416016286"/>
    <n v="22.42010754825445"/>
    <n v="138847.2663936849"/>
    <n v="9.7000000000000003E-2"/>
    <n v="9.4480201354570852"/>
    <n v="12.972087412797364"/>
    <n v="0.10269587103757702"/>
  </r>
  <r>
    <x v="1"/>
    <x v="5"/>
    <s v="广东省"/>
    <s v="C"/>
    <s v="云浮市"/>
    <n v="2873"/>
    <n v="4"/>
    <n v="166"/>
    <n v="4"/>
    <n v="2.4096385542168676E-2"/>
    <n v="16.239823259591706"/>
    <n v="16.428027364225532"/>
    <n v="106230.75100426658"/>
    <n v="7.4999999999999997E-2"/>
    <n v="6.92290761714598"/>
    <n v="9.5051197470795508"/>
    <n v="7.5248995838543262E-2"/>
  </r>
  <r>
    <x v="1"/>
    <x v="5"/>
    <s v="广东省"/>
    <s v="C"/>
    <s v="湛江市"/>
    <n v="8107"/>
    <n v="27"/>
    <n v="634"/>
    <n v="24"/>
    <n v="3.7854889589905363E-2"/>
    <n v="47.228873028682699"/>
    <n v="39.971615327861997"/>
    <n v="259759.91819945487"/>
    <n v="0.13900000000000001"/>
    <n v="16.84437176099933"/>
    <n v="23.127243566862667"/>
    <n v="0.18309099740216664"/>
  </r>
  <r>
    <x v="1"/>
    <x v="5"/>
    <s v="广东省"/>
    <s v="C"/>
    <s v="肇庆市"/>
    <n v="4547"/>
    <n v="33"/>
    <n v="730"/>
    <n v="25"/>
    <n v="3.4246575342465752E-2"/>
    <n v="49.138639791811727"/>
    <n v="41.751340931543218"/>
    <n v="286375.4531981608"/>
    <n v="0.19700000000000001"/>
    <n v="17.594362959880883"/>
    <n v="24.156977971662336"/>
    <n v="0.19124307565087917"/>
  </r>
  <r>
    <x v="1"/>
    <x v="5"/>
    <s v="广东省"/>
    <s v="C"/>
    <s v="中山市"/>
    <n v="9157"/>
    <n v="166"/>
    <n v="1994"/>
    <n v="153"/>
    <n v="7.6730190571715151E-2"/>
    <n v="177.39150000000004"/>
    <n v="102.07352941176468"/>
    <n v="685686.2088235293"/>
    <n v="0.311"/>
    <n v="43.014635817597046"/>
    <n v="59.058893594167635"/>
    <n v="0.46755038932170701"/>
  </r>
  <r>
    <x v="1"/>
    <x v="5"/>
    <s v="广东省"/>
    <s v="C"/>
    <s v="珠海市"/>
    <n v="5345"/>
    <n v="193"/>
    <n v="1354"/>
    <n v="155"/>
    <n v="0.11447562776957164"/>
    <n v="160.63550837988828"/>
    <n v="86.284127505750888"/>
    <n v="558166.21208018402"/>
    <n v="0.40799999999999997"/>
    <n v="36.360850289861816"/>
    <n v="49.923277215889073"/>
    <n v="0.39522663358545451"/>
  </r>
  <r>
    <x v="0"/>
    <x v="0"/>
    <s v="辽宁省"/>
    <s v="B"/>
    <s v="沈阳市"/>
    <n v="16604"/>
    <n v="661"/>
    <n v="4286"/>
    <n v="472"/>
    <n v="0.11012599160055997"/>
    <n v="913.62460500376301"/>
    <n v="754.27130000442685"/>
    <n v="7062395.6102548083"/>
    <n v="0.38600000000000001"/>
    <n v="317.85621075640427"/>
    <n v="436.41508924802258"/>
    <n v="3.4549588125696116"/>
  </r>
  <r>
    <x v="1"/>
    <x v="5"/>
    <s v="广西壮族自治区"/>
    <s v="C"/>
    <s v="百色市"/>
    <n v="3131"/>
    <n v="7"/>
    <n v="188"/>
    <n v="6"/>
    <n v="3.1914893617021274E-2"/>
    <n v="16.880046723278859"/>
    <n v="16.349466733269242"/>
    <n v="88317.928240546549"/>
    <n v="0.124"/>
    <n v="6.8898015126577778"/>
    <n v="9.4596652206114644"/>
    <n v="7.4889146876714982E-2"/>
  </r>
  <r>
    <x v="1"/>
    <x v="5"/>
    <s v="广西壮族自治区"/>
    <s v="C"/>
    <s v="北海市"/>
    <n v="2614"/>
    <n v="11"/>
    <n v="347"/>
    <n v="5"/>
    <n v="1.4409221902017291E-2"/>
    <n v="23.48631894078629"/>
    <n v="24.285081106807397"/>
    <n v="147383.74027536958"/>
    <n v="0.121"/>
    <n v="10.233935532846655"/>
    <n v="14.051145573960742"/>
    <n v="0.11123842970485494"/>
  </r>
  <r>
    <x v="1"/>
    <x v="5"/>
    <s v="广西壮族自治区"/>
    <s v="C"/>
    <s v="崇左市"/>
    <n v="1753"/>
    <n v="4"/>
    <n v="142"/>
    <n v="2"/>
    <n v="1.4084507042253521E-2"/>
    <n v="14.315181816761857"/>
    <n v="15.500213902072769"/>
    <n v="102273.10097895983"/>
    <n v="0.11899999999999999"/>
    <n v="6.5319192932273493"/>
    <n v="8.9682946088454187"/>
    <n v="7.0999122752471194E-2"/>
  </r>
  <r>
    <x v="1"/>
    <x v="5"/>
    <s v="广西壮族自治区"/>
    <s v="C"/>
    <s v="防城港市"/>
    <n v="1359"/>
    <n v="1"/>
    <n v="157"/>
    <n v="1"/>
    <n v="6.369426751592357E-3"/>
    <n v="15.199226509499288"/>
    <n v="17.213207658234456"/>
    <n v="112079.34619092171"/>
    <n v="0.105"/>
    <n v="7.2537891355237987"/>
    <n v="9.9594185227106564"/>
    <n v="7.8845534081780425E-2"/>
  </r>
  <r>
    <x v="1"/>
    <x v="5"/>
    <s v="广西壮族自治区"/>
    <s v="C"/>
    <s v="贵港市"/>
    <n v="4382"/>
    <n v="18"/>
    <n v="283"/>
    <n v="10"/>
    <n v="3.5335689045936397E-2"/>
    <n v="26.167092431287003"/>
    <n v="24.625991095631761"/>
    <n v="162286.94937856548"/>
    <n v="0.113"/>
    <n v="10.377597842755682"/>
    <n v="14.248393252876079"/>
    <n v="0.11279997655169219"/>
  </r>
  <r>
    <x v="1"/>
    <x v="5"/>
    <s v="广西壮族自治区"/>
    <s v="C"/>
    <s v="桂林市"/>
    <n v="5509"/>
    <n v="36"/>
    <n v="705"/>
    <n v="28"/>
    <n v="3.971631205673759E-2"/>
    <n v="56.673681301316726"/>
    <n v="51.46080153096085"/>
    <n v="318093.63398844586"/>
    <n v="0.19900000000000001"/>
    <n v="21.686010560155985"/>
    <n v="29.774790970804865"/>
    <n v="0.23571750608865202"/>
  </r>
  <r>
    <x v="1"/>
    <x v="5"/>
    <s v="广西壮族自治区"/>
    <s v="C"/>
    <s v="河池市"/>
    <n v="2826"/>
    <n v="2"/>
    <n v="142"/>
    <n v="2"/>
    <n v="1.4084507042253521E-2"/>
    <n v="11.927231843575418"/>
    <n v="12.641449227735785"/>
    <n v="70983.753434111073"/>
    <n v="2.1000000000000001E-2"/>
    <n v="5.3272120389228483"/>
    <n v="7.3142371888129372"/>
    <n v="5.7904478683944001E-2"/>
  </r>
  <r>
    <x v="1"/>
    <x v="5"/>
    <s v="广西壮族自治区"/>
    <s v="C"/>
    <s v="贺州市"/>
    <n v="2062"/>
    <n v="4"/>
    <n v="137"/>
    <n v="4"/>
    <n v="2.9197080291970802E-2"/>
    <n v="11.617045708008142"/>
    <n v="10.962406715303697"/>
    <n v="63509.624079195397"/>
    <n v="6.8000000000000005E-2"/>
    <n v="4.6196495336313905"/>
    <n v="6.3427571816723063"/>
    <n v="5.0213581887297722E-2"/>
  </r>
  <r>
    <x v="1"/>
    <x v="5"/>
    <s v="广西壮族自治区"/>
    <s v="C"/>
    <s v="来宾市"/>
    <n v="2028"/>
    <n v="3"/>
    <n v="135"/>
    <n v="2"/>
    <n v="1.4814814814814815E-2"/>
    <n v="11.076272217507432"/>
    <n v="11.667379079420506"/>
    <n v="69194.132623058322"/>
    <n v="9.6000000000000002E-2"/>
    <n v="4.9167307620234002"/>
    <n v="6.7506483173971059"/>
    <n v="5.3442725674167392E-2"/>
  </r>
  <r>
    <x v="1"/>
    <x v="5"/>
    <s v="广西壮族自治区"/>
    <s v="C"/>
    <s v="柳州市"/>
    <n v="5184"/>
    <n v="30"/>
    <n v="704"/>
    <n v="22"/>
    <n v="3.125E-2"/>
    <n v="50.543057770954441"/>
    <n v="46.482420907005206"/>
    <n v="268157.33186954056"/>
    <n v="0.14000000000000001"/>
    <n v="19.588079483069588"/>
    <n v="26.894341423935618"/>
    <n v="0.21291390742466945"/>
  </r>
  <r>
    <x v="1"/>
    <x v="5"/>
    <s v="广西壮族自治区"/>
    <s v="C"/>
    <s v="钦州市"/>
    <n v="2952"/>
    <n v="7"/>
    <n v="257"/>
    <n v="7"/>
    <n v="2.7237354085603113E-2"/>
    <n v="23.00772625177672"/>
    <n v="22.673795590325561"/>
    <n v="144933.28857801764"/>
    <n v="0.13700000000000001"/>
    <n v="9.554926390231012"/>
    <n v="13.118869200094549"/>
    <n v="0.10385789554598926"/>
  </r>
  <r>
    <x v="1"/>
    <x v="5"/>
    <s v="广西壮族自治区"/>
    <s v="C"/>
    <s v="梧州市"/>
    <n v="2699"/>
    <n v="2"/>
    <n v="257"/>
    <n v="1"/>
    <n v="3.8910505836575876E-3"/>
    <n v="20.600913660337277"/>
    <n v="23.541074894514441"/>
    <n v="142612.57088365915"/>
    <n v="4.2000000000000003E-2"/>
    <n v="9.9204051155852859"/>
    <n v="13.620669778929155"/>
    <n v="0.10783049038679658"/>
  </r>
  <r>
    <x v="1"/>
    <x v="5"/>
    <s v="广西壮族自治区"/>
    <s v="C"/>
    <s v="玉林市"/>
    <n v="6282"/>
    <n v="23"/>
    <n v="400"/>
    <n v="16"/>
    <n v="0.04"/>
    <n v="24.784504950345287"/>
    <n v="18.519417588641517"/>
    <n v="108918.17912245897"/>
    <n v="7.0999999999999994E-2"/>
    <n v="7.8042368841377767"/>
    <n v="10.715180704503741"/>
    <n v="8.4828661784106266E-2"/>
  </r>
  <r>
    <x v="1"/>
    <x v="5"/>
    <s v="海南省"/>
    <s v="C"/>
    <s v="白沙黎族自治县"/>
    <n v="67"/>
    <n v="0"/>
    <n v="0"/>
    <n v="0"/>
    <n v="0"/>
    <n v="0"/>
    <n v="0"/>
    <n v="0"/>
    <n v="0"/>
    <n v="0"/>
    <n v="0"/>
    <n v="0"/>
  </r>
  <r>
    <x v="1"/>
    <x v="5"/>
    <s v="海南省"/>
    <s v="C"/>
    <s v="保亭黎族苗族自治县"/>
    <n v="90"/>
    <n v="0"/>
    <n v="0"/>
    <n v="0"/>
    <n v="0"/>
    <n v="0"/>
    <n v="0"/>
    <n v="0"/>
    <n v="0"/>
    <n v="0"/>
    <n v="0"/>
    <n v="0"/>
  </r>
  <r>
    <x v="1"/>
    <x v="5"/>
    <s v="海南省"/>
    <s v="C"/>
    <s v="昌江黎族自治县"/>
    <n v="137"/>
    <n v="1"/>
    <n v="2"/>
    <n v="0"/>
    <n v="0"/>
    <n v="0.14000000000000001"/>
    <n v="0.16470588235294115"/>
    <n v="703.80588235294113"/>
    <n v="0.223"/>
    <n v="6.9408431228509856E-2"/>
    <n v="9.529745112443129E-2"/>
    <n v="7.5443946987510712E-4"/>
  </r>
  <r>
    <x v="1"/>
    <x v="5"/>
    <s v="海南省"/>
    <s v="C"/>
    <s v="澄迈县"/>
    <n v="423"/>
    <n v="2"/>
    <n v="47"/>
    <n v="2"/>
    <n v="4.2553191489361701E-2"/>
    <n v="3.1803169102448625"/>
    <n v="2.4050787179351323"/>
    <n v="14033.040187961369"/>
    <n v="0.129"/>
    <n v="1.0135202119572166"/>
    <n v="1.3915585059779156"/>
    <n v="1.1016524043013225E-2"/>
  </r>
  <r>
    <x v="1"/>
    <x v="5"/>
    <s v="海南省"/>
    <s v="C"/>
    <s v="儋州市"/>
    <n v="840"/>
    <n v="6"/>
    <n v="82"/>
    <n v="4"/>
    <n v="4.878048780487805E-2"/>
    <n v="7.4881361087537162"/>
    <n v="6.1813365985337825"/>
    <n v="32375.547487999742"/>
    <n v="0.1"/>
    <n v="2.6048667483547336"/>
    <n v="3.5764698501790488"/>
    <n v="2.83137690038558E-2"/>
  </r>
  <r>
    <x v="1"/>
    <x v="5"/>
    <s v="海南省"/>
    <s v="C"/>
    <s v="定安县"/>
    <n v="174"/>
    <n v="0"/>
    <n v="2"/>
    <n v="0"/>
    <n v="0"/>
    <n v="0.14000000000000001"/>
    <n v="0.16470588235294115"/>
    <n v="703.80588235294113"/>
    <n v="0.106"/>
    <n v="6.9408431228509856E-2"/>
    <n v="9.529745112443129E-2"/>
    <n v="7.5443946987510712E-4"/>
  </r>
  <r>
    <x v="1"/>
    <x v="5"/>
    <s v="海南省"/>
    <s v="C"/>
    <s v="东方市"/>
    <n v="408"/>
    <n v="2"/>
    <n v="38"/>
    <n v="2"/>
    <n v="5.2631578947368418E-2"/>
    <n v="5.26595530726257"/>
    <n v="4.8811238908971397"/>
    <n v="36798.844199802828"/>
    <n v="6.8000000000000005E-2"/>
    <n v="2.0569462793878217"/>
    <n v="2.824177611509318"/>
    <n v="2.2358111732476323E-2"/>
  </r>
  <r>
    <x v="1"/>
    <x v="5"/>
    <s v="海南省"/>
    <s v="C"/>
    <s v="海口市"/>
    <n v="4641"/>
    <n v="168"/>
    <n v="1208"/>
    <n v="138"/>
    <n v="0.11423841059602649"/>
    <n v="142.68323183366186"/>
    <n v="82.803802157249265"/>
    <n v="469347.03962345037"/>
    <n v="0.42799999999999999"/>
    <n v="34.894212188335622"/>
    <n v="47.909589968913643"/>
    <n v="0.37928491509060458"/>
  </r>
  <r>
    <x v="1"/>
    <x v="5"/>
    <s v="海南省"/>
    <s v="C"/>
    <s v="乐东黎族自治县"/>
    <n v="286"/>
    <n v="0"/>
    <n v="0"/>
    <n v="0"/>
    <n v="0"/>
    <n v="0"/>
    <n v="0"/>
    <n v="0"/>
    <n v="0"/>
    <n v="0"/>
    <n v="0"/>
    <n v="0"/>
  </r>
  <r>
    <x v="1"/>
    <x v="5"/>
    <s v="海南省"/>
    <s v="C"/>
    <s v="临高县"/>
    <n v="222"/>
    <n v="1"/>
    <n v="1"/>
    <n v="0"/>
    <n v="0"/>
    <n v="0"/>
    <n v="0"/>
    <n v="0"/>
    <n v="7.0000000000000007E-2"/>
    <n v="0"/>
    <n v="0"/>
    <n v="0"/>
  </r>
  <r>
    <x v="1"/>
    <x v="5"/>
    <s v="海南省"/>
    <s v="C"/>
    <s v="陵水黎族自治县"/>
    <n v="479"/>
    <n v="1"/>
    <n v="42"/>
    <n v="1"/>
    <n v="2.3809523809523808E-2"/>
    <n v="3.2300000000000004"/>
    <n v="3.1317647058823526"/>
    <n v="12078.064705882352"/>
    <n v="0.14199999999999999"/>
    <n v="1.3197517423592375"/>
    <n v="1.812012963523115"/>
    <n v="1.4345127634339538E-2"/>
  </r>
  <r>
    <x v="1"/>
    <x v="5"/>
    <s v="海南省"/>
    <s v="C"/>
    <s v="琼海市"/>
    <n v="457"/>
    <n v="0"/>
    <n v="42"/>
    <n v="0"/>
    <n v="0"/>
    <n v="2.1910904007455732"/>
    <n v="2.5777534126418509"/>
    <n v="11384.558702921988"/>
    <n v="8.8999999999999996E-2"/>
    <n v="1.0862867671114089"/>
    <n v="1.4914666455304419"/>
    <n v="1.1807464859906618E-2"/>
  </r>
  <r>
    <x v="1"/>
    <x v="5"/>
    <s v="海南省"/>
    <s v="C"/>
    <s v="琼中黎族苗族自治县"/>
    <n v="95"/>
    <n v="0"/>
    <n v="0"/>
    <n v="0"/>
    <n v="0"/>
    <n v="0"/>
    <n v="0"/>
    <n v="0"/>
    <n v="0"/>
    <n v="0"/>
    <n v="0"/>
    <n v="0"/>
  </r>
  <r>
    <x v="1"/>
    <x v="5"/>
    <s v="海南省"/>
    <s v="C"/>
    <s v="三沙市"/>
    <n v="0"/>
    <n v="0"/>
    <n v="0"/>
    <n v="0"/>
    <n v="0"/>
    <n v="0"/>
    <n v="0"/>
    <n v="0"/>
    <n v="0"/>
    <n v="0"/>
    <n v="0"/>
    <n v="0"/>
  </r>
  <r>
    <x v="1"/>
    <x v="5"/>
    <s v="海南省"/>
    <s v="C"/>
    <s v="三亚市"/>
    <n v="1899"/>
    <n v="41"/>
    <n v="506"/>
    <n v="38"/>
    <n v="7.5098814229249009E-2"/>
    <n v="47.97073362210029"/>
    <n v="33.711451320117988"/>
    <n v="205990.65956469026"/>
    <n v="0.33500000000000002"/>
    <n v="14.206286485577268"/>
    <n v="19.505164834540722"/>
    <n v="0.15441615745192683"/>
  </r>
  <r>
    <x v="1"/>
    <x v="5"/>
    <s v="海南省"/>
    <s v="C"/>
    <s v="屯昌县"/>
    <n v="168"/>
    <n v="0"/>
    <n v="0"/>
    <n v="0"/>
    <n v="0"/>
    <n v="0"/>
    <n v="0"/>
    <n v="0"/>
    <n v="0"/>
    <n v="0"/>
    <n v="0"/>
    <n v="0"/>
  </r>
  <r>
    <x v="1"/>
    <x v="5"/>
    <s v="海南省"/>
    <s v="C"/>
    <s v="万宁市"/>
    <n v="452"/>
    <n v="3"/>
    <n v="29"/>
    <n v="3"/>
    <n v="0.10344827586206896"/>
    <n v="3.4521808014911461"/>
    <n v="2.0566832958719372"/>
    <n v="10213.546817608683"/>
    <n v="0.25900000000000001"/>
    <n v="0.86670347810928228"/>
    <n v="1.189979817762655"/>
    <n v="9.4206899794487212E-3"/>
  </r>
  <r>
    <x v="1"/>
    <x v="5"/>
    <s v="海南省"/>
    <s v="C"/>
    <s v="文昌市"/>
    <n v="316"/>
    <n v="0"/>
    <n v="43"/>
    <n v="0"/>
    <n v="0"/>
    <n v="1.9100000000000001"/>
    <n v="2.2470588235294118"/>
    <n v="11071.523529411763"/>
    <n v="1.9E-2"/>
    <n v="0.94692931176038464"/>
    <n v="1.3001295117690272"/>
    <n v="1.0292709910438963E-2"/>
  </r>
  <r>
    <x v="1"/>
    <x v="5"/>
    <s v="海南省"/>
    <s v="C"/>
    <s v="五指山市"/>
    <n v="76"/>
    <n v="0"/>
    <n v="0"/>
    <n v="0"/>
    <n v="0"/>
    <n v="0"/>
    <n v="0"/>
    <n v="0"/>
    <n v="0"/>
    <n v="0"/>
    <n v="0"/>
    <n v="0"/>
  </r>
  <r>
    <x v="1"/>
    <x v="7"/>
    <s v="浙江省"/>
    <s v="B"/>
    <s v="宁波市"/>
    <n v="14962"/>
    <n v="462"/>
    <n v="3779"/>
    <n v="385"/>
    <n v="0.10187880391637999"/>
    <n v="799.79251097739473"/>
    <n v="703.38060114987616"/>
    <n v="6227768.9454609537"/>
    <n v="0.36799999999999999"/>
    <n v="296.41044621444462"/>
    <n v="406.97015493543154"/>
    <n v="3.2218526762439632"/>
  </r>
  <r>
    <x v="1"/>
    <x v="8"/>
    <s v="湖北省"/>
    <s v="C"/>
    <s v="鄂州市"/>
    <n v="1224"/>
    <n v="12"/>
    <n v="212"/>
    <n v="11"/>
    <n v="5.1886792452830191E-2"/>
    <n v="15.830316910244864"/>
    <n v="11.330961070876306"/>
    <n v="69459.449599726067"/>
    <n v="0.24299999999999999"/>
    <n v="4.7749614100336757"/>
    <n v="6.5559996608426303"/>
    <n v="5.1901754456887779E-2"/>
  </r>
  <r>
    <x v="1"/>
    <x v="8"/>
    <s v="湖北省"/>
    <s v="C"/>
    <s v="恩施土家族苗族自治州"/>
    <n v="3199"/>
    <n v="7"/>
    <n v="242"/>
    <n v="6"/>
    <n v="2.4793388429752067E-2"/>
    <n v="21.760046723278862"/>
    <n v="21.536525556798654"/>
    <n v="117921.36059348776"/>
    <n v="0.13300000000000001"/>
    <n v="9.0756713218470644"/>
    <n v="12.46085423495159"/>
    <n v="9.8648601324424615E-2"/>
  </r>
  <r>
    <x v="1"/>
    <x v="8"/>
    <s v="湖北省"/>
    <s v="C"/>
    <s v="黄冈市"/>
    <n v="4942"/>
    <n v="16"/>
    <n v="370"/>
    <n v="12"/>
    <n v="3.2432432432432434E-2"/>
    <n v="29.157409341531864"/>
    <n v="26.202834519449244"/>
    <n v="159469.3566253504"/>
    <n v="0.11899999999999999"/>
    <n v="11.042092800535247"/>
    <n v="15.160741718913997"/>
    <n v="0.12002274783190486"/>
  </r>
  <r>
    <x v="1"/>
    <x v="8"/>
    <s v="湖北省"/>
    <s v="C"/>
    <s v="黄石市"/>
    <n v="2545"/>
    <n v="16"/>
    <n v="316"/>
    <n v="13"/>
    <n v="4.1139240506329111E-2"/>
    <n v="27.735548627812005"/>
    <n v="23.974763091543529"/>
    <n v="137846.79017306966"/>
    <n v="0.17599999999999999"/>
    <n v="10.103164935502381"/>
    <n v="13.871598156041149"/>
    <n v="0.10981701016850413"/>
  </r>
  <r>
    <x v="1"/>
    <x v="8"/>
    <s v="湖北省"/>
    <s v="C"/>
    <s v="荆门市"/>
    <n v="2198"/>
    <n v="7"/>
    <n v="222"/>
    <n v="7"/>
    <n v="3.1531531531531529E-2"/>
    <n v="21.768592431287001"/>
    <n v="20.273638154455291"/>
    <n v="124871.09996680082"/>
    <n v="5.8000000000000003E-2"/>
    <n v="8.5434800475423085"/>
    <n v="11.730158106912983"/>
    <n v="9.2863913560242484E-2"/>
  </r>
  <r>
    <x v="1"/>
    <x v="8"/>
    <s v="湖北省"/>
    <s v="C"/>
    <s v="荆州市"/>
    <n v="4110"/>
    <n v="19"/>
    <n v="399"/>
    <n v="18"/>
    <n v="4.5112781954887216E-2"/>
    <n v="38.574275011303023"/>
    <n v="33.672088248591791"/>
    <n v="211707.1835032239"/>
    <n v="0.16300000000000001"/>
    <n v="14.189698559244956"/>
    <n v="19.482389689346835"/>
    <n v="0.15423585390483649"/>
  </r>
  <r>
    <x v="1"/>
    <x v="8"/>
    <s v="湖北省"/>
    <s v="C"/>
    <s v="潜江市"/>
    <n v="689"/>
    <n v="2"/>
    <n v="31"/>
    <n v="1"/>
    <n v="3.2258064516129031E-2"/>
    <n v="3.6710904007455731"/>
    <n v="3.623635765583026"/>
    <n v="24821.11046762787"/>
    <n v="1.4999999999999999E-2"/>
    <n v="1.5270303054124461"/>
    <n v="2.0966054601705801"/>
    <n v="1.6598155493613546E-2"/>
  </r>
  <r>
    <x v="1"/>
    <x v="8"/>
    <s v="湖北省"/>
    <s v="C"/>
    <s v="神农架林区"/>
    <n v="49"/>
    <n v="0"/>
    <n v="0"/>
    <n v="0"/>
    <n v="0"/>
    <n v="0"/>
    <n v="0"/>
    <n v="0"/>
    <n v="0"/>
    <n v="0"/>
    <n v="0"/>
    <n v="0"/>
  </r>
  <r>
    <x v="1"/>
    <x v="8"/>
    <s v="湖北省"/>
    <s v="C"/>
    <s v="十堰市"/>
    <n v="3006"/>
    <n v="18"/>
    <n v="338"/>
    <n v="15"/>
    <n v="4.4378698224852069E-2"/>
    <n v="31.192227524770004"/>
    <n v="27.474385323258819"/>
    <n v="167387.43682286111"/>
    <n v="0.127"/>
    <n v="11.5779349044053"/>
    <n v="15.896450418853519"/>
    <n v="0.12584711852614455"/>
  </r>
  <r>
    <x v="1"/>
    <x v="8"/>
    <s v="湖北省"/>
    <s v="C"/>
    <s v="随州市"/>
    <n v="1594"/>
    <n v="7"/>
    <n v="152"/>
    <n v="7"/>
    <n v="4.6052631578947366E-2"/>
    <n v="11.423958101058155"/>
    <n v="8.730538942421358"/>
    <n v="58398.731550556695"/>
    <n v="0.224"/>
    <n v="3.6791218571924866"/>
    <n v="5.0514170852288718"/>
    <n v="3.9990454969483551E-2"/>
  </r>
  <r>
    <x v="1"/>
    <x v="8"/>
    <s v="湖北省"/>
    <s v="C"/>
    <s v="天门市"/>
    <n v="842"/>
    <n v="4"/>
    <n v="72"/>
    <n v="3"/>
    <n v="4.1666666666666664E-2"/>
    <n v="7.0181361087537173"/>
    <n v="6.2742777750043714"/>
    <n v="37816.96748799974"/>
    <n v="0.11799999999999999"/>
    <n v="2.6440329345479645"/>
    <n v="3.6302448404564069"/>
    <n v="2.8739488418999613E-2"/>
  </r>
  <r>
    <x v="1"/>
    <x v="8"/>
    <s v="湖北省"/>
    <s v="C"/>
    <s v="仙桃市"/>
    <n v="1176"/>
    <n v="4"/>
    <n v="96"/>
    <n v="4"/>
    <n v="4.1666666666666664E-2"/>
    <n v="6.88"/>
    <n v="5.4388235294117644"/>
    <n v="34024.870588235295"/>
    <n v="0.17499999999999999"/>
    <n v="2.2919655540671506"/>
    <n v="3.1468579753446138"/>
    <n v="2.4912669065947291E-2"/>
  </r>
  <r>
    <x v="1"/>
    <x v="8"/>
    <s v="湖北省"/>
    <s v="C"/>
    <s v="咸宁市"/>
    <n v="2735"/>
    <n v="14"/>
    <n v="222"/>
    <n v="9"/>
    <n v="4.0540540540540543E-2"/>
    <n v="20.76786592178771"/>
    <n v="18.724548143279655"/>
    <n v="107615.74789352612"/>
    <n v="0.13"/>
    <n v="7.8906806091041855"/>
    <n v="10.83386753417547"/>
    <n v="8.5768267490262881E-2"/>
  </r>
  <r>
    <x v="1"/>
    <x v="8"/>
    <s v="湖北省"/>
    <s v="C"/>
    <s v="襄阳市"/>
    <n v="6008"/>
    <n v="45"/>
    <n v="614"/>
    <n v="37"/>
    <n v="6.026058631921824E-2"/>
    <n v="57.829366679335855"/>
    <n v="42.72984315215983"/>
    <n v="284829.23561844387"/>
    <n v="0.19700000000000001"/>
    <n v="18.006711948978172"/>
    <n v="24.723131203181659"/>
    <n v="0.19572512988019752"/>
  </r>
  <r>
    <x v="1"/>
    <x v="8"/>
    <s v="湖北省"/>
    <s v="C"/>
    <s v="孝感市"/>
    <n v="3555"/>
    <n v="12"/>
    <n v="366"/>
    <n v="12"/>
    <n v="3.2786885245901641E-2"/>
    <n v="29.782227524770008"/>
    <n v="26.977914735023532"/>
    <n v="173190.42152874349"/>
    <n v="0.13600000000000001"/>
    <n v="11.368718061702223"/>
    <n v="15.609196673321309"/>
    <n v="0.12357302240980678"/>
  </r>
  <r>
    <x v="1"/>
    <x v="8"/>
    <s v="湖北省"/>
    <s v="C"/>
    <s v="宜昌市"/>
    <n v="3841"/>
    <n v="32"/>
    <n v="555"/>
    <n v="28"/>
    <n v="5.0450450450450449E-2"/>
    <n v="46.697179402489596"/>
    <n v="36.579034591164216"/>
    <n v="231469.79512376242"/>
    <n v="0.159"/>
    <n v="15.414709970015638"/>
    <n v="21.16432462114858"/>
    <n v="0.16755119532625692"/>
  </r>
  <r>
    <x v="1"/>
    <x v="5"/>
    <s v="广西壮族自治区"/>
    <s v="B"/>
    <s v="南宁市"/>
    <n v="15266"/>
    <n v="207"/>
    <n v="2973"/>
    <n v="186"/>
    <n v="6.2563067608476283E-2"/>
    <n v="610.78091668470756"/>
    <n v="595.55284315847962"/>
    <n v="5072146.0402944423"/>
    <n v="0.30399999999999999"/>
    <n v="250.97093052651806"/>
    <n v="344.58191263196159"/>
    <n v="2.7279448970273701"/>
  </r>
  <r>
    <x v="1"/>
    <x v="10"/>
    <s v="湖南省"/>
    <s v="C"/>
    <s v="常德市"/>
    <n v="4499"/>
    <n v="18"/>
    <n v="402"/>
    <n v="17"/>
    <n v="4.228855721393035E-2"/>
    <n v="28.615042146750874"/>
    <n v="22.78004958441279"/>
    <n v="131911.34225168667"/>
    <n v="0.13300000000000001"/>
    <n v="9.5997027086964"/>
    <n v="13.18034687571639"/>
    <n v="0.10434459465974348"/>
  </r>
  <r>
    <x v="1"/>
    <x v="10"/>
    <s v="湖南省"/>
    <s v="C"/>
    <s v="郴州市"/>
    <n v="3872"/>
    <n v="20"/>
    <n v="525"/>
    <n v="16"/>
    <n v="3.0476190476190476E-2"/>
    <n v="45.462600811175264"/>
    <n v="43.284236248441481"/>
    <n v="266455.08263522008"/>
    <n v="0.155"/>
    <n v="18.2403378192089"/>
    <n v="25.043898429232581"/>
    <n v="0.19826454151314021"/>
  </r>
  <r>
    <x v="1"/>
    <x v="10"/>
    <s v="湖南省"/>
    <s v="C"/>
    <s v="衡阳市"/>
    <n v="5859"/>
    <n v="29"/>
    <n v="888"/>
    <n v="27"/>
    <n v="3.0405405405405407E-2"/>
    <n v="78.029962913983155"/>
    <n v="74.538779898803682"/>
    <n v="477423.95285303931"/>
    <n v="0.126"/>
    <n v="31.411262940669122"/>
    <n v="43.127516958134564"/>
    <n v="0.34142677109422959"/>
  </r>
  <r>
    <x v="1"/>
    <x v="10"/>
    <s v="湖南省"/>
    <s v="C"/>
    <s v="怀化市"/>
    <n v="3304"/>
    <n v="14"/>
    <n v="343"/>
    <n v="12"/>
    <n v="3.4985422740524783E-2"/>
    <n v="29.32009344655771"/>
    <n v="26.389521701832599"/>
    <n v="160396.87765756372"/>
    <n v="0.159"/>
    <n v="11.120764334754851"/>
    <n v="15.268757367077749"/>
    <n v="0.12087787320385708"/>
  </r>
  <r>
    <x v="1"/>
    <x v="10"/>
    <s v="湖南省"/>
    <s v="C"/>
    <s v="娄底市"/>
    <n v="3840"/>
    <n v="14"/>
    <n v="324"/>
    <n v="13"/>
    <n v="4.0123456790123455E-2"/>
    <n v="23.244771959784867"/>
    <n v="18.956202305629255"/>
    <n v="133486.16912780129"/>
    <n v="0.14199999999999999"/>
    <n v="7.9883016033670726"/>
    <n v="10.967900702262181"/>
    <n v="8.6829365253989918E-2"/>
  </r>
  <r>
    <x v="1"/>
    <x v="10"/>
    <s v="湖南省"/>
    <s v="C"/>
    <s v="邵阳市"/>
    <n v="4917"/>
    <n v="12"/>
    <n v="627"/>
    <n v="12"/>
    <n v="1.9138755980861243E-2"/>
    <n v="50.482548112366871"/>
    <n v="51.939468367490434"/>
    <n v="295358.91671196738"/>
    <n v="9.2999999999999999E-2"/>
    <n v="21.887724753541249"/>
    <n v="30.051743613949185"/>
    <n v="0.23791005166892662"/>
  </r>
  <r>
    <x v="1"/>
    <x v="10"/>
    <s v="湖南省"/>
    <s v="C"/>
    <s v="湘潭市"/>
    <n v="3023"/>
    <n v="12"/>
    <n v="455"/>
    <n v="10"/>
    <n v="2.197802197802198E-2"/>
    <n v="40.043178255504593"/>
    <n v="40.906092065299518"/>
    <n v="264266.35856321588"/>
    <n v="0.14799999999999999"/>
    <n v="17.238168044644425"/>
    <n v="23.667924020655093"/>
    <n v="0.18737139178961332"/>
  </r>
  <r>
    <x v="1"/>
    <x v="10"/>
    <s v="湖南省"/>
    <s v="C"/>
    <s v="湘西土家族苗族自治州"/>
    <n v="2201"/>
    <n v="4"/>
    <n v="158"/>
    <n v="4"/>
    <n v="2.5316455696202531E-2"/>
    <n v="13.265181816761862"/>
    <n v="12.879037431484537"/>
    <n v="70343.50215543044"/>
    <n v="6.6000000000000003E-2"/>
    <n v="5.4273336876764935"/>
    <n v="7.4517037438080438"/>
    <n v="5.8992757474744494E-2"/>
  </r>
  <r>
    <x v="1"/>
    <x v="10"/>
    <s v="湖南省"/>
    <s v="C"/>
    <s v="益阳市"/>
    <n v="3212"/>
    <n v="10"/>
    <n v="229"/>
    <n v="10"/>
    <n v="4.3668122270742356E-2"/>
    <n v="20.742547612541294"/>
    <n v="17.639467779460343"/>
    <n v="107218.62542348322"/>
    <n v="0.17199999999999999"/>
    <n v="7.4334187024032898"/>
    <n v="10.206049077057052"/>
    <n v="8.0798029373948796E-2"/>
  </r>
  <r>
    <x v="1"/>
    <x v="10"/>
    <s v="湖南省"/>
    <s v="C"/>
    <s v="永州市"/>
    <n v="4188"/>
    <n v="12"/>
    <n v="435"/>
    <n v="11"/>
    <n v="2.528735632183908E-2"/>
    <n v="41.073961398886851"/>
    <n v="41.507013410455109"/>
    <n v="251666.2621090863"/>
    <n v="9.8000000000000004E-2"/>
    <n v="17.491401306645347"/>
    <n v="24.015612103809762"/>
    <n v="0.19012392724614507"/>
  </r>
  <r>
    <x v="1"/>
    <x v="10"/>
    <s v="湖南省"/>
    <s v="C"/>
    <s v="岳阳市"/>
    <n v="5117"/>
    <n v="16"/>
    <n v="456"/>
    <n v="13"/>
    <n v="2.850877192982456E-2"/>
    <n v="32.215228540040712"/>
    <n v="29.849680635342018"/>
    <n v="179896.05686656525"/>
    <n v="0.13900000000000001"/>
    <n v="12.578904140967509"/>
    <n v="17.270776494374509"/>
    <n v="0.13672721892355988"/>
  </r>
  <r>
    <x v="1"/>
    <x v="10"/>
    <s v="湖南省"/>
    <s v="C"/>
    <s v="张家界市"/>
    <n v="1274"/>
    <n v="0"/>
    <n v="102"/>
    <n v="0"/>
    <n v="0"/>
    <n v="8.1221808014911474"/>
    <n v="9.5555068252837003"/>
    <n v="43599.452699961621"/>
    <n v="7.3999999999999996E-2"/>
    <n v="4.0267701970415812"/>
    <n v="5.5287366282421191"/>
    <n v="4.3769241272191103E-2"/>
  </r>
  <r>
    <x v="1"/>
    <x v="10"/>
    <s v="湖南省"/>
    <s v="C"/>
    <s v="株洲市"/>
    <n v="4058"/>
    <n v="22"/>
    <n v="580"/>
    <n v="21"/>
    <n v="3.6206896551724141E-2"/>
    <n v="43.742998217267605"/>
    <n v="37.836468490903059"/>
    <n v="237305.05783248215"/>
    <n v="0.217"/>
    <n v="15.944603092881763"/>
    <n v="21.891865398021295"/>
    <n v="0.17331090318349743"/>
  </r>
  <r>
    <x v="1"/>
    <x v="10"/>
    <s v="江西省"/>
    <s v="B"/>
    <s v="南昌市"/>
    <n v="9434"/>
    <n v="309"/>
    <n v="2977"/>
    <n v="287"/>
    <n v="9.6405777628485054E-2"/>
    <n v="659.6799362577284"/>
    <n v="594.64463089144488"/>
    <n v="5455995.3396664904"/>
    <n v="0.39600000000000002"/>
    <n v="250.58820230954831"/>
    <n v="344.05642858189657"/>
    <n v="2.7237848077124815"/>
  </r>
  <r>
    <x v="1"/>
    <x v="10"/>
    <s v="江西省"/>
    <s v="C"/>
    <s v="抚州市"/>
    <n v="3123"/>
    <n v="8"/>
    <n v="324"/>
    <n v="7"/>
    <n v="2.1604938271604937E-2"/>
    <n v="25.27576891397273"/>
    <n v="25.969139898791443"/>
    <n v="159859.35605551244"/>
    <n v="7.8E-2"/>
    <n v="10.943611940139251"/>
    <n v="15.025527958652193"/>
    <n v="0.11895230369716576"/>
  </r>
  <r>
    <x v="1"/>
    <x v="10"/>
    <s v="江西省"/>
    <s v="C"/>
    <s v="赣州市"/>
    <n v="9978"/>
    <n v="67"/>
    <n v="1387"/>
    <n v="62"/>
    <n v="4.4700793078586876E-2"/>
    <n v="108.82591798064118"/>
    <n v="89.295197624283745"/>
    <n v="562713.43040816323"/>
    <n v="0.19900000000000001"/>
    <n v="37.629740327429296"/>
    <n v="51.665457296854449"/>
    <n v="0.40901891660249234"/>
  </r>
  <r>
    <x v="1"/>
    <x v="10"/>
    <s v="江西省"/>
    <s v="C"/>
    <s v="吉安市"/>
    <n v="3934"/>
    <n v="9"/>
    <n v="439"/>
    <n v="9"/>
    <n v="2.0501138952164009E-2"/>
    <n v="34.428549643082718"/>
    <n v="34.40417605068555"/>
    <n v="189224.56080500907"/>
    <n v="0.129"/>
    <n v="14.498206459138723"/>
    <n v="19.905969591546828"/>
    <n v="0.1575892006428122"/>
  </r>
  <r>
    <x v="1"/>
    <x v="10"/>
    <s v="江西省"/>
    <s v="C"/>
    <s v="景德镇市"/>
    <n v="2035"/>
    <n v="8"/>
    <n v="337"/>
    <n v="7"/>
    <n v="2.0771513353115726E-2"/>
    <n v="21.433588112481583"/>
    <n v="20.591280132331271"/>
    <n v="115445.48100260967"/>
    <n v="0.18"/>
    <n v="8.6773370237579446"/>
    <n v="11.913943108573326"/>
    <n v="9.4318880693021134E-2"/>
  </r>
  <r>
    <x v="1"/>
    <x v="10"/>
    <s v="江西省"/>
    <s v="C"/>
    <s v="九江市"/>
    <n v="5190"/>
    <n v="20"/>
    <n v="715"/>
    <n v="17"/>
    <n v="2.3776223776223775E-2"/>
    <n v="56.046952761276025"/>
    <n v="53.628179719148257"/>
    <n v="327566.87712188059"/>
    <n v="0.16500000000000001"/>
    <n v="22.599361788247638"/>
    <n v="31.028817930900619"/>
    <n v="0.24564523682877867"/>
  </r>
  <r>
    <x v="1"/>
    <x v="10"/>
    <s v="江西省"/>
    <s v="C"/>
    <s v="萍乡市"/>
    <n v="1885"/>
    <n v="11"/>
    <n v="141"/>
    <n v="9"/>
    <n v="6.3829787234042548E-2"/>
    <n v="14.460096624084141"/>
    <n v="11.150701910687223"/>
    <n v="68025.712540812703"/>
    <n v="0.14599999999999999"/>
    <n v="4.6989986979279683"/>
    <n v="6.4517032127592548"/>
    <n v="5.1076072803564875E-2"/>
  </r>
  <r>
    <x v="1"/>
    <x v="10"/>
    <s v="江西省"/>
    <s v="C"/>
    <s v="上饶市"/>
    <n v="5855"/>
    <n v="17"/>
    <n v="780"/>
    <n v="16"/>
    <n v="2.0512820512820513E-2"/>
    <n v="47.154051547615865"/>
    <n v="44.898884173665728"/>
    <n v="269136.7956787087"/>
    <n v="0.1"/>
    <n v="18.920763908885725"/>
    <n v="25.978120264780003"/>
    <n v="0.20566047727049702"/>
  </r>
  <r>
    <x v="1"/>
    <x v="10"/>
    <s v="江西省"/>
    <s v="C"/>
    <s v="新余市"/>
    <n v="1274"/>
    <n v="3"/>
    <n v="162"/>
    <n v="2"/>
    <n v="1.2345679012345678E-2"/>
    <n v="19.117912645066564"/>
    <n v="21.10107370007831"/>
    <n v="139613.18848701389"/>
    <n v="2.8000000000000001E-2"/>
    <n v="8.8921682810404512"/>
    <n v="12.208905419037858"/>
    <n v="9.665400305478751E-2"/>
  </r>
  <r>
    <x v="1"/>
    <x v="10"/>
    <s v="江西省"/>
    <s v="C"/>
    <s v="宜春市"/>
    <n v="4280"/>
    <n v="17"/>
    <n v="471"/>
    <n v="14"/>
    <n v="2.9723991507430998E-2"/>
    <n v="35.852964324396723"/>
    <n v="32.124663911054967"/>
    <n v="187466.14832962383"/>
    <n v="0.128"/>
    <n v="13.537601049557384"/>
    <n v="18.587062861497582"/>
    <n v="0.14714783749518895"/>
  </r>
  <r>
    <x v="1"/>
    <x v="10"/>
    <s v="江西省"/>
    <s v="C"/>
    <s v="鹰潭市"/>
    <n v="1192"/>
    <n v="5"/>
    <n v="175"/>
    <n v="5"/>
    <n v="2.8571428571428571E-2"/>
    <n v="13.567092431287"/>
    <n v="12.620108742690588"/>
    <n v="84638.738790330215"/>
    <n v="0.17100000000000001"/>
    <n v="5.3182189807060896"/>
    <n v="7.3018897619844987"/>
    <n v="5.7806728051153146E-2"/>
  </r>
  <r>
    <x v="1"/>
    <x v="5"/>
    <s v="云南省"/>
    <s v="B"/>
    <s v="昆明市"/>
    <n v="13608"/>
    <n v="486"/>
    <n v="3166"/>
    <n v="429"/>
    <n v="0.13550221099178775"/>
    <n v="683.82073680876397"/>
    <n v="510.14910212795758"/>
    <n v="4613300.6868309947"/>
    <n v="0.39800000000000002"/>
    <n v="214.98108243310173"/>
    <n v="295.16801969485584"/>
    <n v="2.3367508960119752"/>
  </r>
  <r>
    <x v="0"/>
    <x v="6"/>
    <s v="江苏省"/>
    <s v="B"/>
    <s v="无锡市"/>
    <n v="10664"/>
    <n v="324"/>
    <n v="2313"/>
    <n v="289"/>
    <n v="0.12494595763078253"/>
    <n v="566.95909486934204"/>
    <n v="470.24717043452011"/>
    <n v="4087414.5645440561"/>
    <n v="0.38"/>
    <n v="198.1660759362849"/>
    <n v="272.08109449823519"/>
    <n v="2.1539790862639663"/>
  </r>
  <r>
    <x v="1"/>
    <x v="5"/>
    <s v="云南省"/>
    <s v="C"/>
    <s v="保山市"/>
    <n v="1631"/>
    <n v="8"/>
    <n v="180"/>
    <n v="7"/>
    <n v="3.888888888888889E-2"/>
    <n v="12.246272217507434"/>
    <n v="9.77443790294992"/>
    <n v="58940.123211293598"/>
    <n v="0.14799999999999999"/>
    <n v="4.1190295774043131"/>
    <n v="5.6554083255456069"/>
    <n v="4.4772060623959928E-2"/>
  </r>
  <r>
    <x v="1"/>
    <x v="5"/>
    <s v="云南省"/>
    <s v="C"/>
    <s v="楚雄彝族自治州"/>
    <n v="1723"/>
    <n v="14"/>
    <n v="208"/>
    <n v="12"/>
    <n v="5.7692307692307696E-2"/>
    <n v="15.891957337803996"/>
    <n v="10.672890985651758"/>
    <n v="61874.570169563987"/>
    <n v="0.182"/>
    <n v="4.4976451927781715"/>
    <n v="6.1752457928735867"/>
    <n v="4.8887447747588818E-2"/>
  </r>
  <r>
    <x v="1"/>
    <x v="5"/>
    <s v="云南省"/>
    <s v="C"/>
    <s v="大理白族自治州"/>
    <n v="3223"/>
    <n v="27"/>
    <n v="464"/>
    <n v="26"/>
    <n v="5.6034482758620691E-2"/>
    <n v="37.243958101058155"/>
    <n v="27.435244824774301"/>
    <n v="167418.13390349783"/>
    <n v="0.224"/>
    <n v="11.561440772207334"/>
    <n v="15.873804052566967"/>
    <n v="0.1256678344805145"/>
  </r>
  <r>
    <x v="1"/>
    <x v="5"/>
    <s v="云南省"/>
    <s v="C"/>
    <s v="德宏傣族景颇族自治州"/>
    <n v="1185"/>
    <n v="1"/>
    <n v="96"/>
    <n v="0"/>
    <n v="0"/>
    <n v="7.6781361087537165"/>
    <n v="9.0331013044161352"/>
    <n v="40424.26984094092"/>
    <n v="0.11600000000000001"/>
    <n v="3.8066241576255044"/>
    <n v="5.2264771467906304"/>
    <n v="4.1376349539407657E-2"/>
  </r>
  <r>
    <x v="1"/>
    <x v="5"/>
    <s v="云南省"/>
    <s v="C"/>
    <s v="迪庆藏族自治州"/>
    <n v="601"/>
    <n v="0"/>
    <n v="54"/>
    <n v="0"/>
    <n v="0"/>
    <n v="3.7559553072625702"/>
    <n v="4.4187709497206695"/>
    <n v="19424.758317449887"/>
    <n v="0.17699999999999999"/>
    <n v="1.8621068974392192"/>
    <n v="2.5566640522814503"/>
    <n v="2.0240292363469775E-2"/>
  </r>
  <r>
    <x v="1"/>
    <x v="5"/>
    <s v="云南省"/>
    <s v="C"/>
    <s v="红河哈尼族彝族自治州"/>
    <n v="2827"/>
    <n v="10"/>
    <n v="304"/>
    <n v="7"/>
    <n v="2.3026315789473683E-2"/>
    <n v="24.029003045812136"/>
    <n v="23.560003583308394"/>
    <n v="117267.96836640642"/>
    <n v="9.6000000000000002E-2"/>
    <n v="9.9283818227655765"/>
    <n v="13.631621760542817"/>
    <n v="0.10791719372571279"/>
  </r>
  <r>
    <x v="1"/>
    <x v="5"/>
    <s v="云南省"/>
    <s v="C"/>
    <s v="丽江市"/>
    <n v="1743"/>
    <n v="15"/>
    <n v="298"/>
    <n v="14"/>
    <n v="4.6979865771812082E-2"/>
    <n v="19.909226509499288"/>
    <n v="15.623795893528573"/>
    <n v="94052.897955627588"/>
    <n v="0.17799999999999999"/>
    <n v="6.5839977741686786"/>
    <n v="9.0397981193598937"/>
    <n v="7.1565193197485638E-2"/>
  </r>
  <r>
    <x v="1"/>
    <x v="5"/>
    <s v="云南省"/>
    <s v="C"/>
    <s v="临沧市"/>
    <n v="1057"/>
    <n v="2"/>
    <n v="72"/>
    <n v="1"/>
    <n v="1.3888888888888888E-2"/>
    <n v="6.7019106145251399"/>
    <n v="7.1893066053236936"/>
    <n v="31746.444870193882"/>
    <n v="7.4999999999999997E-2"/>
    <n v="3.0296337080845652"/>
    <n v="4.1596728972391279"/>
    <n v="3.2930801174832228E-2"/>
  </r>
  <r>
    <x v="1"/>
    <x v="5"/>
    <s v="云南省"/>
    <s v="C"/>
    <s v="怒江傈僳族自治州"/>
    <n v="217"/>
    <n v="0"/>
    <n v="21"/>
    <n v="0"/>
    <n v="0"/>
    <n v="2.0219106145251398"/>
    <n v="2.3787183700295755"/>
    <n v="11094.916634899768"/>
    <n v="7.1999999999999995E-2"/>
    <n v="1.0024117417033018"/>
    <n v="1.3763066283262737"/>
    <n v="1.0895779801122846E-2"/>
  </r>
  <r>
    <x v="1"/>
    <x v="5"/>
    <s v="云南省"/>
    <s v="C"/>
    <s v="普洱市"/>
    <n v="1331"/>
    <n v="2"/>
    <n v="122"/>
    <n v="2"/>
    <n v="1.6393442622950821E-2"/>
    <n v="10.55922650949929"/>
    <n v="11.086148834705046"/>
    <n v="58094.987367392321"/>
    <n v="0.125"/>
    <n v="4.6717954938232324"/>
    <n v="6.4143533408818136"/>
    <n v="5.0780385802426442E-2"/>
  </r>
  <r>
    <x v="1"/>
    <x v="5"/>
    <s v="云南省"/>
    <s v="C"/>
    <s v="曲靖市"/>
    <n v="4758"/>
    <n v="27"/>
    <n v="540"/>
    <n v="27"/>
    <n v="0.05"/>
    <n v="48.772690959904281"/>
    <n v="39.527871717534453"/>
    <n v="260489.91091072481"/>
    <n v="0.18099999999999999"/>
    <n v="16.657374506131948"/>
    <n v="22.870497211402505"/>
    <n v="0.18105841854491248"/>
  </r>
  <r>
    <x v="1"/>
    <x v="5"/>
    <s v="云南省"/>
    <s v="C"/>
    <s v="文山壮族苗族自治州"/>
    <n v="1944"/>
    <n v="7"/>
    <n v="189"/>
    <n v="7"/>
    <n v="3.7037037037037035E-2"/>
    <n v="12.818956322533284"/>
    <n v="10.398772144156805"/>
    <n v="49253.10071409517"/>
    <n v="0.105"/>
    <n v="4.3821292288882425"/>
    <n v="6.0166429152685623"/>
    <n v="4.763183944443742E-2"/>
  </r>
  <r>
    <x v="1"/>
    <x v="5"/>
    <s v="云南省"/>
    <s v="C"/>
    <s v="西双版纳傣族自治州"/>
    <n v="1295"/>
    <n v="11"/>
    <n v="162"/>
    <n v="9"/>
    <n v="5.5555555555555552E-2"/>
    <n v="14.11191061452514"/>
    <n v="11.315188958264869"/>
    <n v="67010.082517252711"/>
    <n v="0.23499999999999999"/>
    <n v="4.768314910358737"/>
    <n v="6.5468740479061323"/>
    <n v="5.1829509895203664E-2"/>
  </r>
  <r>
    <x v="1"/>
    <x v="5"/>
    <s v="云南省"/>
    <s v="C"/>
    <s v="玉溪市"/>
    <n v="1834"/>
    <n v="5"/>
    <n v="210"/>
    <n v="4"/>
    <n v="1.9047619047619049E-2"/>
    <n v="17.315452003727867"/>
    <n v="17.422884710268079"/>
    <n v="87040.274691080529"/>
    <n v="4.4999999999999998E-2"/>
    <n v="7.3421487923761672"/>
    <n v="10.080735917891911"/>
    <n v="7.9805965134523552E-2"/>
  </r>
  <r>
    <x v="1"/>
    <x v="5"/>
    <s v="云南省"/>
    <s v="C"/>
    <s v="昭通市"/>
    <n v="2990"/>
    <n v="7"/>
    <n v="370"/>
    <n v="6"/>
    <n v="1.6216216216216217E-2"/>
    <n v="31.514867826320856"/>
    <n v="33.278668030965711"/>
    <n v="210344.77688487276"/>
    <n v="0.17199999999999999"/>
    <n v="14.023908001379569"/>
    <n v="19.254760029586144"/>
    <n v="0.15243378262369098"/>
  </r>
  <r>
    <x v="1"/>
    <x v="11"/>
    <s v="福建省"/>
    <s v="B"/>
    <s v="福州市"/>
    <n v="12068"/>
    <n v="436"/>
    <n v="2478"/>
    <n v="334"/>
    <n v="0.13478611783696529"/>
    <n v="558.55507204610944"/>
    <n v="452.58243770130531"/>
    <n v="3678503.1858569249"/>
    <n v="0.32700000000000001"/>
    <n v="190.7220103718503"/>
    <n v="261.86042732945498"/>
    <n v="2.0730653301288076"/>
  </r>
  <r>
    <x v="1"/>
    <x v="7"/>
    <s v="浙江省"/>
    <s v="B"/>
    <s v="温州市"/>
    <n v="15591"/>
    <n v="232"/>
    <n v="2676"/>
    <n v="201"/>
    <n v="7.511210762331838E-2"/>
    <n v="485.6196723044398"/>
    <n v="442.57961447581152"/>
    <n v="3833099.7764792931"/>
    <n v="0.27800000000000002"/>
    <n v="186.50673731651472"/>
    <n v="256.07287715929681"/>
    <n v="2.0272471447447251"/>
  </r>
  <r>
    <x v="1"/>
    <x v="11"/>
    <s v="福建省"/>
    <s v="B"/>
    <s v="厦门市"/>
    <n v="11223"/>
    <n v="325"/>
    <n v="2387"/>
    <n v="286"/>
    <n v="0.11981566820276497"/>
    <n v="516.6181970499174"/>
    <n v="435.66258476460871"/>
    <n v="3661189.2145935544"/>
    <n v="0.34899999999999998"/>
    <n v="183.59184336034869"/>
    <n v="252.07074140426002"/>
    <n v="1.9955635147863988"/>
  </r>
  <r>
    <x v="1"/>
    <x v="7"/>
    <s v="浙江省"/>
    <s v="C"/>
    <s v="湖州市"/>
    <n v="4676"/>
    <n v="69"/>
    <n v="1045"/>
    <n v="66"/>
    <n v="6.3157894736842107E-2"/>
    <n v="87.527129243961738"/>
    <n v="60.563681463484386"/>
    <n v="407018.35968118045"/>
    <n v="0.27900000000000003"/>
    <n v="25.522040013093491"/>
    <n v="35.041641450390898"/>
    <n v="0.27741347840319014"/>
  </r>
  <r>
    <x v="1"/>
    <x v="7"/>
    <s v="浙江省"/>
    <s v="C"/>
    <s v="嘉兴市"/>
    <n v="7278"/>
    <n v="216"/>
    <n v="2126"/>
    <n v="197"/>
    <n v="9.2662276575729063E-2"/>
    <n v="231.53423882175309"/>
    <n v="147.903810378533"/>
    <n v="1051091.1406967642"/>
    <n v="0.34399999999999997"/>
    <n v="62.327898095921618"/>
    <n v="85.57591228261137"/>
    <n v="0.67747715321653934"/>
  </r>
  <r>
    <x v="1"/>
    <x v="7"/>
    <s v="浙江省"/>
    <s v="C"/>
    <s v="金华市"/>
    <n v="13317"/>
    <n v="284"/>
    <n v="3428"/>
    <n v="239"/>
    <n v="6.9719953325554265E-2"/>
    <n v="263.44378671954803"/>
    <n v="153.03857261123298"/>
    <n v="954062.23869880813"/>
    <n v="0.30099999999999999"/>
    <n v="64.491729685976196"/>
    <n v="88.546842925256783"/>
    <n v="0.70099706180408905"/>
  </r>
  <r>
    <x v="1"/>
    <x v="7"/>
    <s v="浙江省"/>
    <s v="C"/>
    <s v="丽水市"/>
    <n v="2832"/>
    <n v="11"/>
    <n v="323"/>
    <n v="9"/>
    <n v="2.7863777089783281E-2"/>
    <n v="24.865598528617287"/>
    <n v="23.274821798373278"/>
    <n v="153667.84623804165"/>
    <n v="0.11"/>
    <n v="9.8082038423284423"/>
    <n v="13.466617956044836"/>
    <n v="0.10661091132965698"/>
  </r>
  <r>
    <x v="1"/>
    <x v="7"/>
    <s v="浙江省"/>
    <s v="C"/>
    <s v="衢州市"/>
    <n v="2976"/>
    <n v="43"/>
    <n v="404"/>
    <n v="38"/>
    <n v="9.405940594059406E-2"/>
    <n v="42.318196041963866"/>
    <n v="24.196701225839835"/>
    <n v="152986.35478532041"/>
    <n v="0.23"/>
    <n v="10.196691514585208"/>
    <n v="14.000009711254627"/>
    <n v="0.11083360341940443"/>
  </r>
  <r>
    <x v="1"/>
    <x v="7"/>
    <s v="浙江省"/>
    <s v="C"/>
    <s v="绍兴市"/>
    <n v="6605"/>
    <n v="158"/>
    <n v="1746"/>
    <n v="142"/>
    <n v="8.1328751431844218E-2"/>
    <n v="158.1600751404458"/>
    <n v="95.010676635818569"/>
    <n v="629078.79370212415"/>
    <n v="0.312"/>
    <n v="40.038290806883516"/>
    <n v="54.972385828935053"/>
    <n v="0.43519881311829911"/>
  </r>
  <r>
    <x v="1"/>
    <x v="7"/>
    <s v="浙江省"/>
    <s v="C"/>
    <s v="台州市"/>
    <n v="9491"/>
    <n v="131"/>
    <n v="1634"/>
    <n v="125"/>
    <n v="7.649938800489596E-2"/>
    <n v="142.64528491620109"/>
    <n v="85.110923430824826"/>
    <n v="529820.00837331591"/>
    <n v="0.188"/>
    <n v="35.866452317013348"/>
    <n v="49.244471113811478"/>
    <n v="0.38985274257623204"/>
  </r>
  <r>
    <x v="1"/>
    <x v="7"/>
    <s v="浙江省"/>
    <s v="C"/>
    <s v="舟山市"/>
    <n v="1063"/>
    <n v="15"/>
    <n v="239"/>
    <n v="12"/>
    <n v="5.0209205020920501E-2"/>
    <n v="24.585452003727866"/>
    <n v="21.469943533797487"/>
    <n v="151229.08880872757"/>
    <n v="0.24"/>
    <n v="9.0476131025624085"/>
    <n v="12.422330431235078"/>
    <n v="9.8343620680026181E-2"/>
  </r>
  <r>
    <x v="2"/>
    <x v="12"/>
    <s v="澳门特别行政区"/>
    <s v="C"/>
    <s v="澳门特别行政区"/>
    <n v="707"/>
    <n v="0"/>
    <n v="55"/>
    <n v="0"/>
    <n v="0"/>
    <n v="2.3384561965250064"/>
    <n v="2.7511249370882425"/>
    <n v="14219.95373568065"/>
    <n v="1.7000000000000001E-2"/>
    <n v="1.1593469721242047"/>
    <n v="1.5917779649640378"/>
    <n v="1.260159752308918E-2"/>
  </r>
  <r>
    <x v="2"/>
    <x v="12"/>
    <s v="台湾省"/>
    <s v="C"/>
    <s v="台湾省"/>
    <n v="54798"/>
    <n v="0"/>
    <n v="2"/>
    <n v="0"/>
    <n v="0"/>
    <n v="0.01"/>
    <n v="1.1764705882352941E-2"/>
    <n v="38.647058823529413"/>
    <n v="3.2000000000000001E-2"/>
    <n v="4.9577450877507047E-3"/>
    <n v="6.8069607946022364E-3"/>
    <n v="5.3888533562507656E-5"/>
  </r>
  <r>
    <x v="2"/>
    <x v="12"/>
    <s v="西藏自治区"/>
    <s v="C"/>
    <s v="阿里地区"/>
    <n v="80"/>
    <n v="4"/>
    <n v="0"/>
    <n v="0"/>
    <n v="0"/>
    <n v="0"/>
    <n v="0"/>
    <n v="0"/>
    <n v="0.46100000000000002"/>
    <n v="0"/>
    <n v="0"/>
    <n v="0"/>
  </r>
  <r>
    <x v="2"/>
    <x v="12"/>
    <s v="西藏自治区"/>
    <s v="C"/>
    <s v="昌都市"/>
    <n v="215"/>
    <n v="0"/>
    <n v="5"/>
    <n v="0"/>
    <n v="0"/>
    <n v="0.65"/>
    <n v="0.76470588235294112"/>
    <n v="3070.2941176470586"/>
    <n v="8.9999999999999993E-3"/>
    <n v="0.32225343070379581"/>
    <n v="0.44245245164914532"/>
    <n v="3.5027546815629977E-3"/>
  </r>
  <r>
    <x v="2"/>
    <x v="12"/>
    <s v="西藏自治区"/>
    <s v="C"/>
    <s v="拉萨市"/>
    <n v="1192"/>
    <n v="17"/>
    <n v="210"/>
    <n v="16"/>
    <n v="7.6190476190476197E-2"/>
    <n v="31.907045708008141"/>
    <n v="27.205936127068401"/>
    <n v="188180.82760860716"/>
    <n v="0.29799999999999999"/>
    <n v="11.464808176288789"/>
    <n v="15.741127950779612"/>
    <n v="0.12461748017705206"/>
  </r>
  <r>
    <x v="2"/>
    <x v="12"/>
    <s v="西藏自治区"/>
    <s v="C"/>
    <s v="林芝市"/>
    <n v="275"/>
    <n v="3"/>
    <n v="26"/>
    <n v="3"/>
    <n v="0.11538461538461539"/>
    <n v="3.4699999999999998"/>
    <n v="2.0776470588235294"/>
    <n v="10430.411764705881"/>
    <n v="0.19900000000000001"/>
    <n v="0.8755377824967745"/>
    <n v="1.2021092763267549"/>
    <n v="9.5167150271388539E-3"/>
  </r>
  <r>
    <x v="2"/>
    <x v="12"/>
    <s v="西藏自治区"/>
    <s v="C"/>
    <s v="那曲市"/>
    <n v="168"/>
    <n v="1"/>
    <n v="0"/>
    <n v="0"/>
    <n v="0"/>
    <n v="0"/>
    <n v="0"/>
    <n v="0"/>
    <n v="0.104"/>
    <n v="0"/>
    <n v="0"/>
    <n v="0"/>
  </r>
  <r>
    <x v="2"/>
    <x v="12"/>
    <s v="西藏自治区"/>
    <s v="C"/>
    <s v="日喀则市"/>
    <n v="384"/>
    <n v="1"/>
    <n v="10"/>
    <n v="1"/>
    <n v="0.1"/>
    <n v="1.08"/>
    <n v="0.60235294117647065"/>
    <n v="2478.9941176470588"/>
    <n v="0.14099999999999999"/>
    <n v="0.2538365484928361"/>
    <n v="0.34851639268363455"/>
    <n v="2.7590929184003925E-3"/>
  </r>
  <r>
    <x v="2"/>
    <x v="12"/>
    <s v="西藏自治区"/>
    <s v="C"/>
    <s v="山南市"/>
    <n v="212"/>
    <n v="0"/>
    <n v="14"/>
    <n v="0"/>
    <n v="0"/>
    <n v="1.4100000000000001"/>
    <n v="1.6588235294117646"/>
    <n v="6962.0529411764701"/>
    <n v="2.5000000000000001E-2"/>
    <n v="0.69904205737284941"/>
    <n v="0.95978147203891517"/>
    <n v="7.5982832323135806E-3"/>
  </r>
  <r>
    <x v="2"/>
    <x v="12"/>
    <s v="香港特别行政区"/>
    <s v="C"/>
    <s v="香港特别行政区"/>
    <n v="10355"/>
    <n v="0"/>
    <n v="386"/>
    <n v="0"/>
    <n v="0"/>
    <n v="25.202734385354454"/>
    <n v="29.650275747475828"/>
    <n v="196222.22094568293"/>
    <n v="0"/>
    <n v="12.494873259687683"/>
    <n v="17.155402487788145"/>
    <n v="0.135813839779213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532CA-52AB-2F46-A76F-49A1A39A8F45}" name="数据透视表3" cacheId="16" applyNumberFormats="0" applyBorderFormats="0" applyFontFormats="0" applyPatternFormats="0" applyAlignmentFormats="0" applyWidthHeightFormats="1" dataCaption="值" updatedVersion="8" minRefreshableVersion="3" useAutoFormatting="1" itemPrintTitles="1" createdVersion="8" indent="0" outline="1" outlineData="1" multipleFieldFilters="0">
  <location ref="AD1:AJ24" firstHeaderRow="0" firstDataRow="1" firstDataCol="1"/>
  <pivotFields count="25">
    <pivotField showAll="0"/>
    <pivotField showAll="0"/>
    <pivotField axis="axisRow" showAll="0" sortType="descending">
      <items count="23">
        <item x="18"/>
        <item x="17"/>
        <item x="16"/>
        <item x="21"/>
        <item x="15"/>
        <item x="14"/>
        <item x="13"/>
        <item x="12"/>
        <item x="19"/>
        <item x="3"/>
        <item x="11"/>
        <item x="5"/>
        <item x="4"/>
        <item x="10"/>
        <item x="9"/>
        <item x="8"/>
        <item x="7"/>
        <item x="0"/>
        <item x="2"/>
        <item x="1"/>
        <item x="20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  <pivotField numFmtId="9" showAll="0"/>
    <pivotField numFmtId="9" showAll="0"/>
    <pivotField dataField="1" showAll="0"/>
    <pivotField showAll="0"/>
    <pivotField numFmtId="9" showAll="0"/>
    <pivotField showAll="0"/>
    <pivotField dataField="1" showAll="0"/>
    <pivotField numFmtId="9" showAll="0"/>
    <pivotField dataField="1" showAll="0"/>
    <pivotField numFmtId="3" showAll="0"/>
    <pivotField numFmtId="3" showAll="0"/>
    <pivotField showAll="0"/>
    <pivotField dataField="1" showAll="0"/>
    <pivotField dataField="1" showAll="0"/>
    <pivotField showAll="0"/>
  </pivotFields>
  <rowFields count="1">
    <field x="2"/>
  </rowFields>
  <rowItems count="23">
    <i>
      <x v="8"/>
    </i>
    <i>
      <x v="17"/>
    </i>
    <i>
      <x v="15"/>
    </i>
    <i>
      <x/>
    </i>
    <i>
      <x v="7"/>
    </i>
    <i>
      <x v="13"/>
    </i>
    <i>
      <x v="1"/>
    </i>
    <i>
      <x v="5"/>
    </i>
    <i>
      <x v="10"/>
    </i>
    <i>
      <x v="4"/>
    </i>
    <i>
      <x v="2"/>
    </i>
    <i>
      <x v="12"/>
    </i>
    <i>
      <x v="19"/>
    </i>
    <i>
      <x v="9"/>
    </i>
    <i>
      <x v="16"/>
    </i>
    <i>
      <x v="14"/>
    </i>
    <i>
      <x v="6"/>
    </i>
    <i>
      <x v="11"/>
    </i>
    <i>
      <x v="3"/>
    </i>
    <i>
      <x v="18"/>
    </i>
    <i>
      <x v="20"/>
    </i>
    <i>
      <x v="2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求和项:合作门店数目标" fld="16" baseField="0" baseItem="0"/>
    <dataField name="求和项:高流poi个数_70" fld="12" baseField="0" baseItem="0"/>
    <dataField name="求和项:leads数" fld="8" baseField="0" baseItem="0"/>
    <dataField name="求和项:高流补供给数量" fld="18" baseField="0" baseItem="0"/>
    <dataField name="求和项:全量合作门店数目标" fld="22" baseField="0" baseItem="0"/>
    <dataField name="求和项:全量补供给数量" fld="23" baseField="0" baseItem="0"/>
  </dataFields>
  <formats count="3">
    <format dxfId="49">
      <pivotArea collapsedLevelsAreSubtotals="1" fieldPosition="0">
        <references count="1">
          <reference field="2" count="0"/>
        </references>
      </pivotArea>
    </format>
    <format dxfId="48">
      <pivotArea field="2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560944-C34A-144F-B82D-59980AEA09E9}" name="数据透视表10" cacheId="17" applyNumberFormats="0" applyBorderFormats="0" applyFontFormats="0" applyPatternFormats="0" applyAlignmentFormats="0" applyWidthHeightFormats="1" dataCaption="值" updatedVersion="8" minRefreshableVersion="3" useAutoFormatting="1" rowGrandTotals="0" colGrandTotals="0" itemPrintTitles="1" createdVersion="8" indent="0" compact="0" compactData="0" multipleFieldFilters="0">
  <location ref="S2:Z16" firstHeaderRow="0" firstDataRow="1" firstDataCol="2"/>
  <pivotFields count="17">
    <pivotField axis="axisRow" compact="0" outline="0" subtotalTop="0" showAll="0">
      <items count="4">
        <item x="0"/>
        <item x="1"/>
        <item h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>
      <items count="14">
        <item x="12"/>
        <item x="4"/>
        <item x="11"/>
        <item x="10"/>
        <item x="8"/>
        <item x="5"/>
        <item x="7"/>
        <item x="0"/>
        <item x="6"/>
        <item x="3"/>
        <item x="2"/>
        <item x="1"/>
        <item x="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8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14">
    <i>
      <x/>
      <x v="7"/>
    </i>
    <i r="1">
      <x v="8"/>
    </i>
    <i r="1">
      <x v="9"/>
    </i>
    <i r="1">
      <x v="10"/>
    </i>
    <i r="1">
      <x v="11"/>
    </i>
    <i r="1">
      <x v="12"/>
    </i>
    <i t="default">
      <x/>
    </i>
    <i>
      <x v="1"/>
      <x v="1"/>
    </i>
    <i r="1">
      <x v="2"/>
    </i>
    <i r="1">
      <x v="3"/>
    </i>
    <i r="1">
      <x v="4"/>
    </i>
    <i r="1">
      <x v="5"/>
    </i>
    <i r="1">
      <x v="6"/>
    </i>
    <i t="default">
      <x v="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求和项:合作高流poi数量" fld="8" baseField="0" baseItem="0" numFmtId="3"/>
    <dataField name="求和项:高流poi数量" fld="7" baseField="0" baseItem="0" numFmtId="3"/>
    <dataField name="求和项:期末合作门店数目标" fld="10" baseField="0" baseItem="0" numFmtId="3"/>
    <dataField name="求和项:签约门店供给目标" fld="11" baseField="0" baseItem="0" numFmtId="3"/>
    <dataField name="求和项:直营签约门店供给目标" fld="14" baseField="0" baseItem="0" numFmtId="3"/>
    <dataField name="求和项:年度月均展业人数" fld="16" baseField="0" baseItem="0" numFmtId="178"/>
  </dataFields>
  <formats count="23"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0" type="button" dataOnly="0" labelOnly="1" outline="0" axis="axisRow" fieldPosition="0"/>
    </format>
    <format dxfId="38">
      <pivotArea field="1" type="button" dataOnly="0" labelOnly="1" outline="0" axis="axisRow" fieldPosition="1"/>
    </format>
    <format dxfId="37">
      <pivotArea dataOnly="0" labelOnly="1" outline="0" fieldPosition="0">
        <references count="1">
          <reference field="0" count="0"/>
        </references>
      </pivotArea>
    </format>
    <format dxfId="36">
      <pivotArea dataOnly="0" labelOnly="1" grandRow="1" outline="0" fieldPosition="0"/>
    </format>
    <format dxfId="35">
      <pivotArea dataOnly="0" labelOnly="1" outline="0" fieldPosition="0">
        <references count="2">
          <reference field="0" count="1" selected="0">
            <x v="0"/>
          </reference>
          <reference field="1" count="6">
            <x v="7"/>
            <x v="8"/>
            <x v="9"/>
            <x v="10"/>
            <x v="11"/>
            <x v="1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1"/>
          </reference>
          <reference field="1" count="6">
            <x v="1"/>
            <x v="2"/>
            <x v="3"/>
            <x v="4"/>
            <x v="5"/>
            <x v="6"/>
          </reference>
        </references>
      </pivotArea>
    </format>
    <format dxfId="3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">
      <pivotArea outline="0" fieldPosition="0">
        <references count="1">
          <reference field="0" count="1" selected="0" defaultSubtotal="1">
            <x v="0"/>
          </reference>
        </references>
      </pivotArea>
    </format>
    <format dxfId="13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2">
      <pivotArea outline="0" fieldPosition="0">
        <references count="1">
          <reference field="0" count="1" selected="0" defaultSubtotal="1">
            <x v="1"/>
          </reference>
        </references>
      </pivotArea>
    </format>
    <format dxfId="11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0" type="button" dataOnly="0" labelOnly="1" outline="0" axis="axisRow" fieldPosition="0"/>
    </format>
    <format dxfId="7">
      <pivotArea field="1" type="button" dataOnly="0" labelOnly="1" outline="0" axis="axisRow" fieldPosition="1"/>
    </format>
    <format dxfId="6">
      <pivotArea dataOnly="0" labelOnly="1" outline="0" fieldPosition="0">
        <references count="1">
          <reference field="0" count="0"/>
        </references>
      </pivotArea>
    </format>
    <format dxfId="5">
      <pivotArea dataOnly="0" labelOnly="1" outline="0" fieldPosition="0">
        <references count="1">
          <reference field="0" count="0" defaultSubtotal="1"/>
        </references>
      </pivotArea>
    </format>
    <format dxfId="4">
      <pivotArea dataOnly="0" labelOnly="1" outline="0" fieldPosition="0">
        <references count="2">
          <reference field="0" count="1" selected="0">
            <x v="0"/>
          </reference>
          <reference field="1" count="6">
            <x v="7"/>
            <x v="8"/>
            <x v="9"/>
            <x v="10"/>
            <x v="11"/>
            <x v="12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1"/>
          </reference>
          <reference field="1" count="6">
            <x v="1"/>
            <x v="2"/>
            <x v="3"/>
            <x v="4"/>
            <x v="5"/>
            <x v="6"/>
          </reference>
        </references>
      </pivotArea>
    </format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outline="0" fieldPosition="0">
        <references count="1">
          <reference field="4294967294" count="2" selected="0">
            <x v="3"/>
            <x v="4"/>
          </reference>
        </references>
      </pivotArea>
    </format>
  </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8A9CC0E-5AE8-5240-BDE1-2A6688883313}" name="表1" displayName="表1" ref="AC2:AE15" totalsRowShown="0" headerRowDxfId="46" dataDxfId="45">
  <autoFilter ref="AC2:AE15" xr:uid="{18A9CC0E-5AE8-5240-BDE1-2A6688883313}"/>
  <tableColumns count="3">
    <tableColumn id="1" xr3:uid="{77B12333-2075-0844-B197-1CFF2C1572A3}" name="大区" dataDxfId="44"/>
    <tableColumn id="2" xr3:uid="{84522084-6DBD-754E-B9EE-074A84D116D2}" name="区域" dataDxfId="43"/>
    <tableColumn id="3" xr3:uid="{96E07410-5F94-7A40-A8E6-28B864898CAB}" name="展业人数（含KA、SKA）" dataDxfId="4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A38B3-2F65-3A41-956D-E1D785D4D39C}">
  <dimension ref="A1:BE98"/>
  <sheetViews>
    <sheetView zoomScale="34" workbookViewId="0">
      <selection activeCell="AZ9" sqref="AZ9"/>
    </sheetView>
  </sheetViews>
  <sheetFormatPr baseColWidth="10" defaultRowHeight="16"/>
  <cols>
    <col min="1" max="1" width="14.1640625" bestFit="1" customWidth="1"/>
    <col min="6" max="9" width="15.83203125" customWidth="1"/>
    <col min="19" max="19" width="14.1640625" bestFit="1" customWidth="1"/>
    <col min="30" max="30" width="12" bestFit="1" customWidth="1"/>
    <col min="31" max="32" width="23.6640625" bestFit="1" customWidth="1"/>
    <col min="33" max="33" width="15.5" bestFit="1" customWidth="1"/>
    <col min="34" max="34" width="23.6640625" bestFit="1" customWidth="1"/>
    <col min="35" max="35" width="28.1640625" hidden="1" customWidth="1"/>
    <col min="36" max="36" width="23.6640625" hidden="1" customWidth="1"/>
    <col min="37" max="37" width="18.6640625" hidden="1" customWidth="1"/>
    <col min="38" max="38" width="27.5" hidden="1" customWidth="1"/>
    <col min="39" max="39" width="25.33203125" hidden="1" customWidth="1"/>
    <col min="40" max="40" width="20.83203125" hidden="1" customWidth="1"/>
    <col min="41" max="41" width="12.33203125" hidden="1" customWidth="1"/>
    <col min="42" max="42" width="27.5" hidden="1" customWidth="1"/>
    <col min="43" max="43" width="25.33203125" hidden="1" customWidth="1"/>
    <col min="44" max="44" width="20.83203125" hidden="1" customWidth="1"/>
    <col min="45" max="46" width="0" hidden="1" customWidth="1"/>
    <col min="50" max="50" width="18.6640625" bestFit="1" customWidth="1"/>
    <col min="51" max="51" width="6" bestFit="1" customWidth="1"/>
    <col min="52" max="52" width="19" bestFit="1" customWidth="1"/>
    <col min="53" max="53" width="14.1640625" bestFit="1" customWidth="1"/>
    <col min="54" max="54" width="18.6640625" bestFit="1" customWidth="1"/>
  </cols>
  <sheetData>
    <row r="1" spans="1:57" ht="18">
      <c r="A1" s="109" t="s">
        <v>596</v>
      </c>
      <c r="B1" s="106" t="s">
        <v>570</v>
      </c>
      <c r="C1" s="107"/>
      <c r="D1" s="107"/>
      <c r="E1" s="108"/>
      <c r="F1" s="107" t="s">
        <v>562</v>
      </c>
      <c r="G1" s="107"/>
      <c r="H1" s="107"/>
      <c r="I1" s="107"/>
      <c r="J1" s="106" t="s">
        <v>601</v>
      </c>
      <c r="K1" s="107"/>
      <c r="L1" s="107"/>
      <c r="M1" s="108"/>
      <c r="N1" s="38"/>
      <c r="O1" s="38"/>
      <c r="P1" s="5" t="s">
        <v>575</v>
      </c>
      <c r="Q1" t="s">
        <v>43</v>
      </c>
      <c r="R1" t="s">
        <v>59</v>
      </c>
      <c r="S1" s="6" t="s">
        <v>563</v>
      </c>
      <c r="T1" t="s">
        <v>564</v>
      </c>
      <c r="U1" t="s">
        <v>565</v>
      </c>
      <c r="W1" t="s">
        <v>576</v>
      </c>
      <c r="X1" s="5" t="s">
        <v>43</v>
      </c>
      <c r="Y1" t="s">
        <v>59</v>
      </c>
      <c r="Z1" s="6" t="s">
        <v>563</v>
      </c>
      <c r="AA1" t="s">
        <v>564</v>
      </c>
      <c r="AB1" t="s">
        <v>565</v>
      </c>
      <c r="AD1" s="11" t="s">
        <v>572</v>
      </c>
      <c r="AE1" t="s">
        <v>573</v>
      </c>
      <c r="AF1" t="s">
        <v>587</v>
      </c>
      <c r="AG1" t="s">
        <v>577</v>
      </c>
      <c r="AH1" t="s">
        <v>592</v>
      </c>
      <c r="AI1" t="s">
        <v>595</v>
      </c>
      <c r="AJ1" t="s">
        <v>591</v>
      </c>
      <c r="AK1" s="26" t="s">
        <v>590</v>
      </c>
      <c r="AL1" s="26" t="s">
        <v>584</v>
      </c>
      <c r="AM1" s="26" t="s">
        <v>585</v>
      </c>
      <c r="AN1" s="26" t="s">
        <v>586</v>
      </c>
      <c r="AO1" s="26" t="s">
        <v>593</v>
      </c>
      <c r="AP1" s="33" t="s">
        <v>578</v>
      </c>
      <c r="AQ1" s="33" t="s">
        <v>584</v>
      </c>
      <c r="AR1" s="33" t="s">
        <v>588</v>
      </c>
      <c r="AS1" s="33" t="s">
        <v>586</v>
      </c>
      <c r="AT1" s="33" t="s">
        <v>589</v>
      </c>
      <c r="AX1" s="86" t="s">
        <v>61</v>
      </c>
      <c r="AY1" s="84" t="s">
        <v>63</v>
      </c>
      <c r="AZ1" s="85" t="s">
        <v>636</v>
      </c>
      <c r="BD1" t="s">
        <v>633</v>
      </c>
      <c r="BE1" t="s">
        <v>626</v>
      </c>
    </row>
    <row r="2" spans="1:57" ht="18">
      <c r="A2" s="110"/>
      <c r="B2" s="46" t="s">
        <v>620</v>
      </c>
      <c r="C2" s="47" t="s">
        <v>71</v>
      </c>
      <c r="D2" s="48" t="s">
        <v>84</v>
      </c>
      <c r="E2" s="49" t="s">
        <v>116</v>
      </c>
      <c r="F2" s="46" t="s">
        <v>620</v>
      </c>
      <c r="G2" s="47" t="s">
        <v>71</v>
      </c>
      <c r="H2" s="48" t="s">
        <v>84</v>
      </c>
      <c r="I2" s="48" t="s">
        <v>116</v>
      </c>
      <c r="J2" s="46" t="s">
        <v>620</v>
      </c>
      <c r="K2" s="47" t="s">
        <v>71</v>
      </c>
      <c r="L2" s="48" t="s">
        <v>84</v>
      </c>
      <c r="M2" s="49" t="s">
        <v>116</v>
      </c>
      <c r="N2" s="39"/>
      <c r="O2" s="39"/>
      <c r="Q2" t="s">
        <v>24</v>
      </c>
      <c r="R2" t="s">
        <v>65</v>
      </c>
      <c r="S2" s="6" t="s">
        <v>66</v>
      </c>
      <c r="T2" s="6">
        <v>0.49</v>
      </c>
      <c r="U2" s="6">
        <f>B3</f>
        <v>0.85</v>
      </c>
      <c r="V2" s="6"/>
      <c r="X2" t="s">
        <v>24</v>
      </c>
      <c r="Y2" t="s">
        <v>65</v>
      </c>
      <c r="Z2" s="6" t="s">
        <v>66</v>
      </c>
      <c r="AA2" s="19">
        <v>0.23101018010963195</v>
      </c>
      <c r="AB2" s="6">
        <f t="shared" ref="AB2:AB19" si="0">B81</f>
        <v>0.3</v>
      </c>
      <c r="AD2" s="12" t="s">
        <v>1</v>
      </c>
      <c r="AE2" s="25">
        <v>11834.409999999991</v>
      </c>
      <c r="AF2" s="25">
        <v>48867</v>
      </c>
      <c r="AG2" s="25">
        <v>344244</v>
      </c>
      <c r="AH2" s="25">
        <v>8971.8800000000065</v>
      </c>
      <c r="AI2" s="25">
        <v>8960.6000000000131</v>
      </c>
      <c r="AJ2" s="25">
        <v>6510.7434928758603</v>
      </c>
      <c r="AK2" s="28">
        <f>AE2/0.9</f>
        <v>13149.344444444434</v>
      </c>
      <c r="AL2" s="28">
        <f>VLOOKUP(AD2,'渗透率、续签率'!R:W,6,0)</f>
        <v>12819.671999999999</v>
      </c>
      <c r="AM2" s="29">
        <f>VLOOKUP(AD2,'渗透率、续签率'!R:Y,8,0)</f>
        <v>0.26132729941291583</v>
      </c>
      <c r="AN2" s="26">
        <f>VLOOKUP(AD2,'渗透率、续签率'!R:T,3,0)</f>
        <v>8600</v>
      </c>
      <c r="AO2" s="29">
        <f t="shared" ref="AO2" si="1">AK2/AF2</f>
        <v>0.26908434003406051</v>
      </c>
      <c r="AP2" s="36">
        <f>AI2</f>
        <v>8960.6000000000131</v>
      </c>
      <c r="AQ2" s="34">
        <f>VLOOKUP(AD2,'渗透率、续签率'!R:W,6,0)</f>
        <v>12819.671999999999</v>
      </c>
      <c r="AR2" s="35">
        <f>VLOOKUP(AD2,'渗透率、续签率'!R:AA,10,0)</f>
        <v>3.7271147265501209E-2</v>
      </c>
      <c r="AS2" s="33">
        <f>VLOOKUP(AD2,'渗透率、续签率'!R:T,3,0)</f>
        <v>8600</v>
      </c>
      <c r="AT2" s="35">
        <f>AP2/AG2</f>
        <v>2.6029792821370926E-2</v>
      </c>
      <c r="AX2" s="88" t="s">
        <v>69</v>
      </c>
      <c r="AY2" s="87" t="s">
        <v>70</v>
      </c>
      <c r="AZ2" t="s">
        <v>637</v>
      </c>
      <c r="BC2" t="s">
        <v>629</v>
      </c>
      <c r="BD2">
        <v>20078</v>
      </c>
      <c r="BE2" s="43">
        <f>BD2/$BD$5</f>
        <v>0.42140833245880993</v>
      </c>
    </row>
    <row r="3" spans="1:57" ht="18">
      <c r="A3" s="50" t="s">
        <v>24</v>
      </c>
      <c r="B3" s="51">
        <v>0.85</v>
      </c>
      <c r="C3" s="52">
        <v>0.85</v>
      </c>
      <c r="D3" s="52">
        <v>0.8</v>
      </c>
      <c r="E3" s="53">
        <v>0.4</v>
      </c>
      <c r="F3" s="52">
        <v>0.49</v>
      </c>
      <c r="G3" s="52">
        <v>0.61</v>
      </c>
      <c r="H3" s="52">
        <v>0.62</v>
      </c>
      <c r="I3" s="53">
        <v>0.26</v>
      </c>
      <c r="J3" s="51">
        <f>B3-F3</f>
        <v>0.36</v>
      </c>
      <c r="K3" s="52">
        <f t="shared" ref="K3:M18" si="2">C3-G3</f>
        <v>0.24</v>
      </c>
      <c r="L3" s="52">
        <f t="shared" si="2"/>
        <v>0.18000000000000005</v>
      </c>
      <c r="M3" s="53">
        <f t="shared" si="2"/>
        <v>0.14000000000000001</v>
      </c>
      <c r="N3" s="6"/>
      <c r="O3" s="6"/>
      <c r="Q3" t="s">
        <v>13</v>
      </c>
      <c r="R3" t="s">
        <v>65</v>
      </c>
      <c r="S3" s="6" t="s">
        <v>502</v>
      </c>
      <c r="T3" s="6">
        <v>0.57999999999999996</v>
      </c>
      <c r="U3" s="6">
        <f t="shared" ref="U3:U18" si="3">B4</f>
        <v>0.75</v>
      </c>
      <c r="V3" s="6"/>
      <c r="X3" t="s">
        <v>13</v>
      </c>
      <c r="Y3" t="s">
        <v>65</v>
      </c>
      <c r="Z3" s="6" t="s">
        <v>502</v>
      </c>
      <c r="AA3" s="19">
        <v>0.32371794871794873</v>
      </c>
      <c r="AB3" s="6">
        <f t="shared" si="0"/>
        <v>0.35608974358974366</v>
      </c>
      <c r="AD3" s="12" t="s">
        <v>24</v>
      </c>
      <c r="AE3" s="25">
        <v>8367.4999999999964</v>
      </c>
      <c r="AF3" s="25">
        <v>13170</v>
      </c>
      <c r="AG3" s="25">
        <v>64559</v>
      </c>
      <c r="AH3" s="25">
        <v>6205.862352941168</v>
      </c>
      <c r="AI3" s="25">
        <v>7756.3000000000029</v>
      </c>
      <c r="AJ3" s="25">
        <v>6236.1237058878614</v>
      </c>
      <c r="AK3" s="28">
        <f t="shared" ref="AK3:AK24" si="4">AE3/0.9</f>
        <v>9297.2222222222172</v>
      </c>
      <c r="AL3" s="28">
        <f>VLOOKUP(AD3,'渗透率、续签率'!R:W,6,0)</f>
        <v>9407.987000000001</v>
      </c>
      <c r="AM3" s="29">
        <f>VLOOKUP(AD3,'渗透率、续签率'!R:Y,8,0)</f>
        <v>0.71833144995037035</v>
      </c>
      <c r="AN3" s="26">
        <f>VLOOKUP(AD3,'渗透率、续签率'!R:T,3,0)</f>
        <v>6299</v>
      </c>
      <c r="AO3" s="29">
        <f>AK3/AF3</f>
        <v>0.70593942461823977</v>
      </c>
      <c r="AP3" s="36">
        <f t="shared" ref="AP3:AP24" si="5">AI3</f>
        <v>7756.3000000000029</v>
      </c>
      <c r="AQ3" s="34">
        <f>VLOOKUP(AD3,'渗透率、续签率'!R:W,6,0)</f>
        <v>9407.987000000001</v>
      </c>
      <c r="AR3" s="35">
        <f>VLOOKUP(AD3,'渗透率、续签率'!R:AA,10,0)</f>
        <v>0.14681856770548854</v>
      </c>
      <c r="AS3" s="33">
        <f>VLOOKUP(AD3,'渗透率、续签率'!R:T,3,0)</f>
        <v>6299</v>
      </c>
      <c r="AT3" s="35">
        <f t="shared" ref="AT3:AT24" si="6">AP3/AG3</f>
        <v>0.12014281509936652</v>
      </c>
      <c r="AX3" s="88" t="s">
        <v>132</v>
      </c>
      <c r="AY3" s="87" t="s">
        <v>70</v>
      </c>
      <c r="AZ3" t="s">
        <v>638</v>
      </c>
      <c r="BA3" s="1"/>
      <c r="BB3" s="1"/>
      <c r="BC3" t="s">
        <v>630</v>
      </c>
      <c r="BD3">
        <v>23138</v>
      </c>
      <c r="BE3" s="43">
        <f t="shared" ref="BE3:BE5" si="7">BD3/$BD$5</f>
        <v>0.48563332983523977</v>
      </c>
    </row>
    <row r="4" spans="1:57" ht="18">
      <c r="A4" s="50" t="s">
        <v>13</v>
      </c>
      <c r="B4" s="54">
        <v>0.75</v>
      </c>
      <c r="C4" s="55">
        <v>0.7</v>
      </c>
      <c r="D4" s="55">
        <v>0.65</v>
      </c>
      <c r="E4" s="56">
        <v>0.15</v>
      </c>
      <c r="F4" s="55">
        <v>0.57999999999999996</v>
      </c>
      <c r="G4" s="55">
        <v>0.34</v>
      </c>
      <c r="H4" s="55">
        <v>0.34</v>
      </c>
      <c r="I4" s="56">
        <v>0.14000000000000001</v>
      </c>
      <c r="J4" s="54">
        <f t="shared" ref="J4:J21" si="8">B4-F4</f>
        <v>0.17000000000000004</v>
      </c>
      <c r="K4" s="55">
        <f t="shared" si="2"/>
        <v>0.35999999999999993</v>
      </c>
      <c r="L4" s="55">
        <f t="shared" si="2"/>
        <v>0.31</v>
      </c>
      <c r="M4" s="56">
        <f t="shared" si="2"/>
        <v>9.9999999999999811E-3</v>
      </c>
      <c r="N4" s="6"/>
      <c r="O4" s="6"/>
      <c r="Q4" t="s">
        <v>7</v>
      </c>
      <c r="R4" t="s">
        <v>65</v>
      </c>
      <c r="S4" s="6" t="s">
        <v>506</v>
      </c>
      <c r="T4" s="6">
        <v>0.95</v>
      </c>
      <c r="U4" s="6">
        <f t="shared" si="3"/>
        <v>1</v>
      </c>
      <c r="V4" s="6"/>
      <c r="X4" t="s">
        <v>7</v>
      </c>
      <c r="Y4" t="s">
        <v>65</v>
      </c>
      <c r="Z4" s="6" t="s">
        <v>506</v>
      </c>
      <c r="AA4" s="19">
        <v>0.30985915492957744</v>
      </c>
      <c r="AB4" s="6">
        <f t="shared" si="0"/>
        <v>0.3408450704225352</v>
      </c>
      <c r="AD4" s="12" t="s">
        <v>13</v>
      </c>
      <c r="AE4" s="25">
        <v>6299.1499999999987</v>
      </c>
      <c r="AF4" s="25">
        <v>12843</v>
      </c>
      <c r="AG4" s="25">
        <v>140662</v>
      </c>
      <c r="AH4" s="25">
        <v>3955.13294117647</v>
      </c>
      <c r="AI4" s="25">
        <v>4055.6999999999985</v>
      </c>
      <c r="AJ4" s="25">
        <v>4293.593165125405</v>
      </c>
      <c r="AK4" s="28">
        <f t="shared" si="4"/>
        <v>6999.0555555555538</v>
      </c>
      <c r="AL4" s="28">
        <f>VLOOKUP(AD4,'渗透率、续签率'!R:W,6,0)</f>
        <v>6766.8799999999992</v>
      </c>
      <c r="AM4" s="29">
        <f>VLOOKUP(AD4,'渗透率、续签率'!R:Y,8,0)</f>
        <v>0.53002898096655437</v>
      </c>
      <c r="AN4" s="26">
        <f>VLOOKUP(AD4,'渗透率、续签率'!R:T,3,0)</f>
        <v>3837</v>
      </c>
      <c r="AO4" s="29">
        <f t="shared" ref="AO4:AO24" si="9">AK4/AF4</f>
        <v>0.54497045515499132</v>
      </c>
      <c r="AP4" s="36">
        <f t="shared" si="5"/>
        <v>4055.6999999999985</v>
      </c>
      <c r="AQ4" s="34">
        <f>VLOOKUP(AD4,'渗透率、续签率'!R:W,6,0)</f>
        <v>6766.8799999999992</v>
      </c>
      <c r="AR4" s="35">
        <f>VLOOKUP(AD4,'渗透率、续签率'!R:AA,10,0)</f>
        <v>4.8115587536796595E-2</v>
      </c>
      <c r="AS4" s="33">
        <f>VLOOKUP(AD4,'渗透率、续签率'!R:T,3,0)</f>
        <v>3837</v>
      </c>
      <c r="AT4" s="35">
        <f t="shared" si="6"/>
        <v>2.883294706459455E-2</v>
      </c>
      <c r="AX4" s="88" t="s">
        <v>167</v>
      </c>
      <c r="AY4" s="87" t="s">
        <v>70</v>
      </c>
      <c r="AZ4" t="s">
        <v>639</v>
      </c>
      <c r="BA4" s="1"/>
      <c r="BB4" s="13"/>
      <c r="BC4" t="s">
        <v>631</v>
      </c>
      <c r="BD4">
        <v>4429</v>
      </c>
      <c r="BE4" s="43">
        <f t="shared" si="7"/>
        <v>9.2958337705950259E-2</v>
      </c>
    </row>
    <row r="5" spans="1:57" ht="18">
      <c r="A5" s="50" t="s">
        <v>7</v>
      </c>
      <c r="B5" s="54">
        <v>1</v>
      </c>
      <c r="C5" s="55">
        <v>1</v>
      </c>
      <c r="D5" s="55">
        <v>1</v>
      </c>
      <c r="E5" s="56">
        <v>1</v>
      </c>
      <c r="F5" s="55">
        <v>0.95</v>
      </c>
      <c r="G5" s="55">
        <v>0.98</v>
      </c>
      <c r="H5" s="55">
        <v>0.97</v>
      </c>
      <c r="I5" s="56">
        <v>0.99</v>
      </c>
      <c r="J5" s="54">
        <f t="shared" si="8"/>
        <v>5.0000000000000044E-2</v>
      </c>
      <c r="K5" s="55">
        <f t="shared" si="2"/>
        <v>2.0000000000000018E-2</v>
      </c>
      <c r="L5" s="55">
        <f t="shared" si="2"/>
        <v>3.0000000000000027E-2</v>
      </c>
      <c r="M5" s="56">
        <f t="shared" si="2"/>
        <v>1.0000000000000009E-2</v>
      </c>
      <c r="N5" s="6"/>
      <c r="O5" s="6"/>
      <c r="Q5" t="s">
        <v>1</v>
      </c>
      <c r="R5" t="s">
        <v>65</v>
      </c>
      <c r="S5" s="6" t="s">
        <v>546</v>
      </c>
      <c r="T5" s="6">
        <v>0.24</v>
      </c>
      <c r="U5" s="6">
        <f t="shared" si="3"/>
        <v>0.45</v>
      </c>
      <c r="V5" s="6"/>
      <c r="X5" t="s">
        <v>1</v>
      </c>
      <c r="Y5" t="s">
        <v>65</v>
      </c>
      <c r="Z5" s="6" t="s">
        <v>546</v>
      </c>
      <c r="AA5" s="19">
        <v>8.2862883934551712E-2</v>
      </c>
      <c r="AB5" s="6">
        <f t="shared" si="0"/>
        <v>9.1149172328006886E-2</v>
      </c>
      <c r="AD5" s="12" t="s">
        <v>10</v>
      </c>
      <c r="AE5" s="25">
        <v>5410.7499999999945</v>
      </c>
      <c r="AF5" s="25">
        <v>35464</v>
      </c>
      <c r="AG5" s="25">
        <v>323782</v>
      </c>
      <c r="AH5" s="25">
        <v>4566.1670588235338</v>
      </c>
      <c r="AI5" s="25">
        <v>2981.0000000000041</v>
      </c>
      <c r="AJ5" s="25">
        <v>2388.0090965510258</v>
      </c>
      <c r="AK5" s="28">
        <f t="shared" si="4"/>
        <v>6011.944444444438</v>
      </c>
      <c r="AL5" s="28">
        <f>VLOOKUP(AD5,'渗透率、续签率'!R:W,6,0)</f>
        <v>6063.0540000000001</v>
      </c>
      <c r="AM5" s="29">
        <f>VLOOKUP(AD5,'渗透率、续签率'!R:Y,8,0)</f>
        <v>0.17124368751059144</v>
      </c>
      <c r="AN5" s="26">
        <f>VLOOKUP(AD5,'渗透率、续签率'!R:T,3,0)</f>
        <v>4530</v>
      </c>
      <c r="AO5" s="29">
        <f t="shared" si="9"/>
        <v>0.16952245782890926</v>
      </c>
      <c r="AP5" s="36">
        <f t="shared" si="5"/>
        <v>2981.0000000000041</v>
      </c>
      <c r="AQ5" s="34">
        <f>VLOOKUP(AD5,'渗透率、续签率'!R:W,6,0)</f>
        <v>6063.0540000000001</v>
      </c>
      <c r="AR5" s="35">
        <f>VLOOKUP(AD5,'渗透率、续签率'!R:AA,10,0)</f>
        <v>1.8803782432591693E-2</v>
      </c>
      <c r="AS5" s="33">
        <f>VLOOKUP(AD5,'渗透率、续签率'!R:T,3,0)</f>
        <v>4530</v>
      </c>
      <c r="AT5" s="35">
        <f t="shared" si="6"/>
        <v>9.2068119907839346E-3</v>
      </c>
      <c r="AX5" s="88" t="s">
        <v>159</v>
      </c>
      <c r="AY5" s="87" t="s">
        <v>70</v>
      </c>
      <c r="AZ5" t="s">
        <v>640</v>
      </c>
      <c r="BA5" s="1"/>
      <c r="BB5" s="13"/>
      <c r="BC5" t="s">
        <v>632</v>
      </c>
      <c r="BD5">
        <v>47645</v>
      </c>
      <c r="BE5" s="43">
        <f t="shared" si="7"/>
        <v>1</v>
      </c>
    </row>
    <row r="6" spans="1:57" ht="18">
      <c r="A6" s="50" t="s">
        <v>1</v>
      </c>
      <c r="B6" s="54">
        <v>0.45</v>
      </c>
      <c r="C6" s="55">
        <v>0.45</v>
      </c>
      <c r="D6" s="55">
        <v>0.3</v>
      </c>
      <c r="E6" s="56">
        <v>0.13</v>
      </c>
      <c r="F6" s="55">
        <v>0.24</v>
      </c>
      <c r="G6" s="55">
        <v>0.26</v>
      </c>
      <c r="H6" s="55">
        <v>0.19</v>
      </c>
      <c r="I6" s="56">
        <v>0.1</v>
      </c>
      <c r="J6" s="54">
        <f t="shared" si="8"/>
        <v>0.21000000000000002</v>
      </c>
      <c r="K6" s="55">
        <f t="shared" si="2"/>
        <v>0.19</v>
      </c>
      <c r="L6" s="55">
        <f t="shared" si="2"/>
        <v>0.10999999999999999</v>
      </c>
      <c r="M6" s="56">
        <f t="shared" si="2"/>
        <v>0.03</v>
      </c>
      <c r="N6" s="6"/>
      <c r="O6" s="6"/>
      <c r="Q6" t="s">
        <v>10</v>
      </c>
      <c r="R6" t="s">
        <v>65</v>
      </c>
      <c r="S6" s="6" t="s">
        <v>542</v>
      </c>
      <c r="T6" s="6">
        <v>0.08</v>
      </c>
      <c r="U6" s="6">
        <f t="shared" si="3"/>
        <v>0.3</v>
      </c>
      <c r="V6" s="6"/>
      <c r="X6" t="s">
        <v>10</v>
      </c>
      <c r="Y6" t="s">
        <v>65</v>
      </c>
      <c r="Z6" s="6" t="s">
        <v>542</v>
      </c>
      <c r="AA6" s="19">
        <v>1.2487317568094904E-2</v>
      </c>
      <c r="AB6" s="6">
        <f t="shared" si="0"/>
        <v>1.3736049324904395E-2</v>
      </c>
      <c r="AD6" s="12" t="s">
        <v>11</v>
      </c>
      <c r="AE6" s="25">
        <v>3343.3099999999968</v>
      </c>
      <c r="AF6" s="25">
        <v>18428</v>
      </c>
      <c r="AG6" s="25">
        <v>61962</v>
      </c>
      <c r="AH6" s="25">
        <v>3893.4376470588236</v>
      </c>
      <c r="AI6" s="25">
        <v>900.89999999999986</v>
      </c>
      <c r="AJ6" s="25">
        <v>664.03103648482477</v>
      </c>
      <c r="AK6" s="28">
        <f t="shared" si="4"/>
        <v>3714.7888888888851</v>
      </c>
      <c r="AL6" s="28">
        <f>VLOOKUP(AD6,'渗透率、续签率'!R:W,6,0)</f>
        <v>3797.848</v>
      </c>
      <c r="AM6" s="29">
        <f>VLOOKUP(AD6,'渗透率、续签率'!R:Y,8,0)</f>
        <v>0.20660689805244262</v>
      </c>
      <c r="AN6" s="26">
        <f>VLOOKUP(AD6,'渗透率、续签率'!R:T,3,0)</f>
        <v>3763</v>
      </c>
      <c r="AO6" s="29">
        <f t="shared" si="9"/>
        <v>0.20158394231001114</v>
      </c>
      <c r="AP6" s="36">
        <f t="shared" si="5"/>
        <v>900.89999999999986</v>
      </c>
      <c r="AQ6" s="34">
        <f>VLOOKUP(AD6,'渗透率、续签率'!R:W,6,0)</f>
        <v>3797.848</v>
      </c>
      <c r="AR6" s="35">
        <f>VLOOKUP(AD6,'渗透率、续签率'!R:AA,10,0)</f>
        <v>6.1450868080837502E-2</v>
      </c>
      <c r="AS6" s="33">
        <f>VLOOKUP(AD6,'渗透率、续签率'!R:T,3,0)</f>
        <v>3763</v>
      </c>
      <c r="AT6" s="35">
        <f t="shared" si="6"/>
        <v>1.453955650237242E-2</v>
      </c>
      <c r="AX6" s="88" t="s">
        <v>110</v>
      </c>
      <c r="AY6" s="87" t="s">
        <v>70</v>
      </c>
      <c r="AZ6" t="s">
        <v>640</v>
      </c>
      <c r="BA6" s="1"/>
      <c r="BB6" s="13"/>
    </row>
    <row r="7" spans="1:57" ht="18">
      <c r="A7" s="50" t="s">
        <v>10</v>
      </c>
      <c r="B7" s="54">
        <v>0.3</v>
      </c>
      <c r="C7" s="55">
        <v>0.25</v>
      </c>
      <c r="D7" s="55">
        <v>0.2</v>
      </c>
      <c r="E7" s="56">
        <v>0.08</v>
      </c>
      <c r="F7" s="55">
        <v>0.08</v>
      </c>
      <c r="G7" s="55">
        <v>0.09</v>
      </c>
      <c r="H7" s="55">
        <v>0.09</v>
      </c>
      <c r="I7" s="56">
        <v>0.06</v>
      </c>
      <c r="J7" s="54">
        <f t="shared" si="8"/>
        <v>0.21999999999999997</v>
      </c>
      <c r="K7" s="55">
        <f t="shared" si="2"/>
        <v>0.16</v>
      </c>
      <c r="L7" s="55">
        <f t="shared" si="2"/>
        <v>0.11000000000000001</v>
      </c>
      <c r="M7" s="56">
        <f t="shared" si="2"/>
        <v>2.0000000000000004E-2</v>
      </c>
      <c r="N7" s="6"/>
      <c r="O7" s="6"/>
      <c r="Q7" t="s">
        <v>4</v>
      </c>
      <c r="R7" t="s">
        <v>65</v>
      </c>
      <c r="S7" s="6" t="s">
        <v>526</v>
      </c>
      <c r="T7" s="6">
        <v>0.17</v>
      </c>
      <c r="U7" s="6">
        <f t="shared" si="3"/>
        <v>0.45</v>
      </c>
      <c r="V7" s="6"/>
      <c r="X7" t="s">
        <v>4</v>
      </c>
      <c r="Y7" t="s">
        <v>65</v>
      </c>
      <c r="Z7" s="6" t="s">
        <v>526</v>
      </c>
      <c r="AA7" s="19">
        <v>7.8853046594982074E-2</v>
      </c>
      <c r="AB7" s="6">
        <f t="shared" si="0"/>
        <v>8.6738351254480289E-2</v>
      </c>
      <c r="AD7" s="12" t="s">
        <v>9</v>
      </c>
      <c r="AE7" s="25">
        <v>3336.1100000000019</v>
      </c>
      <c r="AF7" s="25">
        <v>30593</v>
      </c>
      <c r="AG7" s="25">
        <v>100656</v>
      </c>
      <c r="AH7" s="25">
        <v>3800.9188235294</v>
      </c>
      <c r="AI7" s="25">
        <v>522.50000000000091</v>
      </c>
      <c r="AJ7" s="25">
        <v>496.49648931052957</v>
      </c>
      <c r="AK7" s="28">
        <f t="shared" si="4"/>
        <v>3706.7888888888911</v>
      </c>
      <c r="AL7" s="28">
        <f>VLOOKUP(AD7,'渗透率、续签率'!R:W,6,0)</f>
        <v>3052.4940000000001</v>
      </c>
      <c r="AM7" s="29">
        <f>VLOOKUP(AD7,'渗透率、续签率'!R:Y,8,0)</f>
        <v>9.9575729897243517E-2</v>
      </c>
      <c r="AN7" s="26">
        <f>VLOOKUP(AD7,'渗透率、续签率'!R:T,3,0)</f>
        <v>2949</v>
      </c>
      <c r="AO7" s="29">
        <f t="shared" si="9"/>
        <v>0.12116460918801331</v>
      </c>
      <c r="AP7" s="36">
        <f t="shared" si="5"/>
        <v>522.50000000000091</v>
      </c>
      <c r="AQ7" s="34">
        <f>VLOOKUP(AD7,'渗透率、续签率'!R:W,6,0)</f>
        <v>3052.4940000000001</v>
      </c>
      <c r="AR7" s="35">
        <f>VLOOKUP(AD7,'渗透率、续签率'!R:AA,10,0)</f>
        <v>3.0352839400598606E-2</v>
      </c>
      <c r="AS7" s="33">
        <f>VLOOKUP(AD7,'渗透率、续签率'!R:T,3,0)</f>
        <v>2949</v>
      </c>
      <c r="AT7" s="35">
        <f t="shared" si="6"/>
        <v>5.1909473851534027E-3</v>
      </c>
      <c r="AX7" s="88" t="s">
        <v>118</v>
      </c>
      <c r="AY7" s="87" t="s">
        <v>70</v>
      </c>
      <c r="AZ7" t="s">
        <v>637</v>
      </c>
      <c r="BA7" s="1"/>
      <c r="BB7" s="1"/>
    </row>
    <row r="8" spans="1:57" ht="18">
      <c r="A8" s="50" t="s">
        <v>4</v>
      </c>
      <c r="B8" s="54">
        <v>0.45</v>
      </c>
      <c r="C8" s="55">
        <v>0.4</v>
      </c>
      <c r="D8" s="55">
        <v>0.4</v>
      </c>
      <c r="E8" s="56">
        <v>0.1</v>
      </c>
      <c r="F8" s="55">
        <v>0.17</v>
      </c>
      <c r="G8" s="55">
        <v>0.19</v>
      </c>
      <c r="H8" s="55">
        <v>0.18</v>
      </c>
      <c r="I8" s="56">
        <v>7.0000000000000007E-2</v>
      </c>
      <c r="J8" s="54">
        <f t="shared" si="8"/>
        <v>0.28000000000000003</v>
      </c>
      <c r="K8" s="55">
        <f t="shared" si="2"/>
        <v>0.21000000000000002</v>
      </c>
      <c r="L8" s="55">
        <f t="shared" si="2"/>
        <v>0.22000000000000003</v>
      </c>
      <c r="M8" s="56">
        <f t="shared" si="2"/>
        <v>0.03</v>
      </c>
      <c r="N8" s="6"/>
      <c r="O8" s="6"/>
      <c r="Q8" t="s">
        <v>18</v>
      </c>
      <c r="R8" t="s">
        <v>65</v>
      </c>
      <c r="S8" s="6" t="s">
        <v>474</v>
      </c>
      <c r="T8" s="6">
        <v>0.04</v>
      </c>
      <c r="U8" s="6">
        <f t="shared" si="3"/>
        <v>0.1</v>
      </c>
      <c r="V8" s="6"/>
      <c r="X8" t="s">
        <v>18</v>
      </c>
      <c r="Y8" t="s">
        <v>65</v>
      </c>
      <c r="Z8" s="6" t="s">
        <v>474</v>
      </c>
      <c r="AA8" s="19">
        <v>1.891891891891892E-2</v>
      </c>
      <c r="AB8" s="6">
        <f t="shared" si="0"/>
        <v>2.0810810810810813E-2</v>
      </c>
      <c r="AD8" s="12" t="s">
        <v>14</v>
      </c>
      <c r="AE8" s="25">
        <v>3148.5</v>
      </c>
      <c r="AF8" s="25">
        <v>4267</v>
      </c>
      <c r="AG8" s="25">
        <v>24654</v>
      </c>
      <c r="AH8" s="25">
        <v>3342.2529411764772</v>
      </c>
      <c r="AI8" s="25">
        <v>1665.4000000000012</v>
      </c>
      <c r="AJ8" s="25">
        <v>748.874843228641</v>
      </c>
      <c r="AK8" s="28">
        <f t="shared" si="4"/>
        <v>3498.333333333333</v>
      </c>
      <c r="AL8" s="28">
        <f>VLOOKUP(AD8,'渗透率、续签率'!R:W,6,0)</f>
        <v>4457.8119999999999</v>
      </c>
      <c r="AM8" s="29">
        <f>VLOOKUP(AD8,'渗透率、续签率'!R:Y,8,0)</f>
        <v>1.0765061579328665</v>
      </c>
      <c r="AN8" s="26">
        <f>VLOOKUP(AD8,'渗透率、续签率'!R:T,3,0)</f>
        <v>4150</v>
      </c>
      <c r="AO8" s="29">
        <f t="shared" si="9"/>
        <v>0.81985782360753057</v>
      </c>
      <c r="AP8" s="36">
        <f t="shared" si="5"/>
        <v>1665.4000000000012</v>
      </c>
      <c r="AQ8" s="34">
        <f>VLOOKUP(AD8,'渗透率、续签率'!R:W,6,0)</f>
        <v>4457.8119999999999</v>
      </c>
      <c r="AR8" s="35">
        <f>VLOOKUP(AD8,'渗透率、续签率'!R:AA,10,0)</f>
        <v>0.181182409364331</v>
      </c>
      <c r="AS8" s="33">
        <f>VLOOKUP(AD8,'渗透率、续签率'!R:T,3,0)</f>
        <v>4150</v>
      </c>
      <c r="AT8" s="35">
        <f t="shared" si="6"/>
        <v>6.7550904518536597E-2</v>
      </c>
      <c r="AX8" s="88" t="s">
        <v>188</v>
      </c>
      <c r="AY8" s="87" t="s">
        <v>70</v>
      </c>
      <c r="AZ8" t="s">
        <v>637</v>
      </c>
      <c r="BC8" s="37"/>
    </row>
    <row r="9" spans="1:57" ht="18">
      <c r="A9" s="50" t="s">
        <v>18</v>
      </c>
      <c r="B9" s="54">
        <v>0.1</v>
      </c>
      <c r="C9" s="55">
        <v>0.05</v>
      </c>
      <c r="D9" s="55">
        <v>0.05</v>
      </c>
      <c r="E9" s="56">
        <v>0.01</v>
      </c>
      <c r="F9" s="55">
        <v>0.04</v>
      </c>
      <c r="G9" s="55">
        <v>0.03</v>
      </c>
      <c r="H9" s="55">
        <v>0.03</v>
      </c>
      <c r="I9" s="56">
        <v>0.01</v>
      </c>
      <c r="J9" s="54">
        <f t="shared" si="8"/>
        <v>6.0000000000000005E-2</v>
      </c>
      <c r="K9" s="55">
        <f t="shared" si="2"/>
        <v>2.0000000000000004E-2</v>
      </c>
      <c r="L9" s="55">
        <f t="shared" si="2"/>
        <v>2.0000000000000004E-2</v>
      </c>
      <c r="M9" s="56">
        <f t="shared" si="2"/>
        <v>0</v>
      </c>
      <c r="N9" s="6"/>
      <c r="O9" s="6"/>
      <c r="Q9" t="s">
        <v>9</v>
      </c>
      <c r="R9" t="s">
        <v>65</v>
      </c>
      <c r="S9" s="6" t="s">
        <v>510</v>
      </c>
      <c r="T9" s="6">
        <v>0.02</v>
      </c>
      <c r="U9" s="6">
        <f t="shared" si="3"/>
        <v>0.35</v>
      </c>
      <c r="V9" s="6"/>
      <c r="X9" t="s">
        <v>9</v>
      </c>
      <c r="Y9" t="s">
        <v>65</v>
      </c>
      <c r="Z9" s="6" t="s">
        <v>510</v>
      </c>
      <c r="AA9" s="19">
        <v>6.4775519320973869E-3</v>
      </c>
      <c r="AB9" s="6">
        <f t="shared" si="0"/>
        <v>7.1253071253071258E-3</v>
      </c>
      <c r="AD9" s="12" t="s">
        <v>4</v>
      </c>
      <c r="AE9" s="25">
        <v>3034.1999999999975</v>
      </c>
      <c r="AF9" s="25">
        <v>11431</v>
      </c>
      <c r="AG9" s="25">
        <v>51702</v>
      </c>
      <c r="AH9" s="25">
        <v>2659.9058823529363</v>
      </c>
      <c r="AI9" s="25">
        <v>1908.4999999999989</v>
      </c>
      <c r="AJ9" s="25">
        <v>1580.5572342401233</v>
      </c>
      <c r="AK9" s="28">
        <f t="shared" si="4"/>
        <v>3371.3333333333303</v>
      </c>
      <c r="AL9" s="28">
        <f>VLOOKUP(AD9,'渗透率、续签率'!R:W,6,0)</f>
        <v>3483.98</v>
      </c>
      <c r="AM9" s="29">
        <f>VLOOKUP(AD9,'渗透率、续签率'!R:Y,8,0)</f>
        <v>0.3041183659217877</v>
      </c>
      <c r="AN9" s="26">
        <f>VLOOKUP(AD9,'渗透率、续签率'!R:T,3,0)</f>
        <v>2708</v>
      </c>
      <c r="AO9" s="29">
        <f t="shared" si="9"/>
        <v>0.29492899425538716</v>
      </c>
      <c r="AP9" s="36">
        <f t="shared" si="5"/>
        <v>1908.4999999999989</v>
      </c>
      <c r="AQ9" s="34">
        <f>VLOOKUP(AD9,'渗透率、续签率'!R:W,6,0)</f>
        <v>3483.98</v>
      </c>
      <c r="AR9" s="35">
        <f>VLOOKUP(AD9,'渗透率、续签率'!R:AA,10,0)</f>
        <v>6.7571373157486431E-2</v>
      </c>
      <c r="AS9" s="33">
        <f>VLOOKUP(AD9,'渗透率、续签率'!R:T,3,0)</f>
        <v>2708</v>
      </c>
      <c r="AT9" s="35">
        <f t="shared" si="6"/>
        <v>3.6913465629956267E-2</v>
      </c>
      <c r="AX9" s="88" t="s">
        <v>73</v>
      </c>
      <c r="AY9" s="87" t="s">
        <v>70</v>
      </c>
      <c r="AZ9" t="s">
        <v>641</v>
      </c>
      <c r="BC9" s="37"/>
    </row>
    <row r="10" spans="1:57" ht="18">
      <c r="A10" s="50" t="s">
        <v>9</v>
      </c>
      <c r="B10" s="54">
        <v>0.35</v>
      </c>
      <c r="C10" s="55">
        <v>0.3</v>
      </c>
      <c r="D10" s="55">
        <v>0.15</v>
      </c>
      <c r="E10" s="56">
        <v>0.01</v>
      </c>
      <c r="F10" s="55">
        <v>0.02</v>
      </c>
      <c r="G10" s="55">
        <v>0.01</v>
      </c>
      <c r="H10" s="55">
        <v>0.02</v>
      </c>
      <c r="I10" s="56">
        <v>0</v>
      </c>
      <c r="J10" s="54">
        <f t="shared" si="8"/>
        <v>0.32999999999999996</v>
      </c>
      <c r="K10" s="55">
        <f t="shared" si="2"/>
        <v>0.28999999999999998</v>
      </c>
      <c r="L10" s="55">
        <f t="shared" si="2"/>
        <v>0.13</v>
      </c>
      <c r="M10" s="56">
        <f t="shared" si="2"/>
        <v>0.01</v>
      </c>
      <c r="N10" s="6"/>
      <c r="O10" s="6"/>
      <c r="Q10" t="s">
        <v>11</v>
      </c>
      <c r="R10" t="s">
        <v>65</v>
      </c>
      <c r="S10" s="6" t="s">
        <v>518</v>
      </c>
      <c r="T10" s="6">
        <v>0</v>
      </c>
      <c r="U10" s="6">
        <f t="shared" si="3"/>
        <v>0.35</v>
      </c>
      <c r="V10" s="6"/>
      <c r="X10" t="s">
        <v>11</v>
      </c>
      <c r="Y10" t="s">
        <v>65</v>
      </c>
      <c r="Z10" s="6" t="s">
        <v>518</v>
      </c>
      <c r="AA10" s="19">
        <v>2.3427041499330657E-3</v>
      </c>
      <c r="AB10" s="6">
        <f t="shared" si="0"/>
        <v>2.5769745649263723E-3</v>
      </c>
      <c r="AD10" s="12" t="s">
        <v>5</v>
      </c>
      <c r="AE10" s="25">
        <v>1865.6999999999994</v>
      </c>
      <c r="AF10" s="25">
        <v>12552</v>
      </c>
      <c r="AG10" s="25">
        <v>69316</v>
      </c>
      <c r="AH10" s="25">
        <v>1587.1011764705838</v>
      </c>
      <c r="AI10" s="25">
        <v>1130.7999999999997</v>
      </c>
      <c r="AJ10" s="25">
        <v>926.949494681175</v>
      </c>
      <c r="AK10" s="28">
        <f t="shared" si="4"/>
        <v>2072.9999999999991</v>
      </c>
      <c r="AL10" s="28">
        <f>VLOOKUP(AD10,'渗透率、续签率'!R:W,6,0)</f>
        <v>2119.2359999999999</v>
      </c>
      <c r="AM10" s="29">
        <f>VLOOKUP(AD10,'渗透率、续签率'!R:Y,8,0)</f>
        <v>0.1784169052028961</v>
      </c>
      <c r="AN10" s="26">
        <f>VLOOKUP(AD10,'渗透率、续签率'!R:T,3,0)</f>
        <v>1601</v>
      </c>
      <c r="AO10" s="29">
        <f t="shared" si="9"/>
        <v>0.16515296367112803</v>
      </c>
      <c r="AP10" s="36">
        <f t="shared" si="5"/>
        <v>1130.7999999999997</v>
      </c>
      <c r="AQ10" s="34">
        <f>VLOOKUP(AD10,'渗透率、续签率'!R:W,6,0)</f>
        <v>2119.2359999999999</v>
      </c>
      <c r="AR10" s="35">
        <f>VLOOKUP(AD10,'渗透率、续签率'!R:AA,10,0)</f>
        <v>3.0616391453213713E-2</v>
      </c>
      <c r="AS10" s="33">
        <f>VLOOKUP(AD10,'渗透率、续签率'!R:T,3,0)</f>
        <v>1601</v>
      </c>
      <c r="AT10" s="35">
        <f t="shared" si="6"/>
        <v>1.6313693808067398E-2</v>
      </c>
      <c r="AX10" s="88" t="s">
        <v>101</v>
      </c>
      <c r="AY10" s="87" t="s">
        <v>70</v>
      </c>
      <c r="AZ10" t="s">
        <v>637</v>
      </c>
      <c r="BC10" s="37"/>
    </row>
    <row r="11" spans="1:57" ht="18">
      <c r="A11" s="50" t="s">
        <v>11</v>
      </c>
      <c r="B11" s="54">
        <v>0.35</v>
      </c>
      <c r="C11" s="55">
        <v>0.3</v>
      </c>
      <c r="D11" s="55">
        <v>0.25</v>
      </c>
      <c r="E11" s="56">
        <v>0.04</v>
      </c>
      <c r="F11" s="55">
        <v>0</v>
      </c>
      <c r="G11" s="55">
        <v>0</v>
      </c>
      <c r="H11" s="55">
        <v>0.03</v>
      </c>
      <c r="I11" s="56">
        <v>0.02</v>
      </c>
      <c r="J11" s="54">
        <f t="shared" si="8"/>
        <v>0.35</v>
      </c>
      <c r="K11" s="55">
        <f t="shared" si="2"/>
        <v>0.3</v>
      </c>
      <c r="L11" s="55">
        <f t="shared" si="2"/>
        <v>0.22</v>
      </c>
      <c r="M11" s="56">
        <f t="shared" si="2"/>
        <v>0.02</v>
      </c>
      <c r="N11" s="6"/>
      <c r="O11" s="6"/>
      <c r="Q11" t="s">
        <v>14</v>
      </c>
      <c r="R11" t="s">
        <v>65</v>
      </c>
      <c r="S11" s="6" t="s">
        <v>538</v>
      </c>
      <c r="T11" s="6">
        <v>0.47</v>
      </c>
      <c r="U11" s="6">
        <f t="shared" si="3"/>
        <v>0.9</v>
      </c>
      <c r="V11" s="6"/>
      <c r="X11" t="s">
        <v>14</v>
      </c>
      <c r="Y11" t="s">
        <v>65</v>
      </c>
      <c r="Z11" s="6" t="s">
        <v>538</v>
      </c>
      <c r="AA11" s="19">
        <v>0.1309317630758573</v>
      </c>
      <c r="AB11" s="6">
        <f t="shared" si="0"/>
        <v>0.14402493938344305</v>
      </c>
      <c r="AD11" s="12" t="s">
        <v>15</v>
      </c>
      <c r="AE11" s="25">
        <v>1612.5399999999979</v>
      </c>
      <c r="AF11" s="25">
        <v>11373</v>
      </c>
      <c r="AG11" s="25">
        <v>45478</v>
      </c>
      <c r="AH11" s="25">
        <v>1861.4564705882333</v>
      </c>
      <c r="AI11" s="25">
        <v>262.90000000000015</v>
      </c>
      <c r="AJ11" s="25">
        <v>144.95610181879368</v>
      </c>
      <c r="AK11" s="28">
        <f t="shared" si="4"/>
        <v>1791.7111111111087</v>
      </c>
      <c r="AL11" s="28">
        <f>VLOOKUP(AD11,'渗透率、续签率'!R:W,6,0)</f>
        <v>1435.58</v>
      </c>
      <c r="AM11" s="29">
        <f>VLOOKUP(AD11,'渗透率、续签率'!R:Y,8,0)</f>
        <v>0.12623812873724938</v>
      </c>
      <c r="AN11" s="26">
        <f>VLOOKUP(AD11,'渗透率、续签率'!R:T,3,0)</f>
        <v>1405</v>
      </c>
      <c r="AO11" s="29">
        <f t="shared" si="9"/>
        <v>0.15754076418808657</v>
      </c>
      <c r="AP11" s="36">
        <f t="shared" si="5"/>
        <v>262.90000000000015</v>
      </c>
      <c r="AQ11" s="34">
        <f>VLOOKUP(AD11,'渗透率、续签率'!R:W,6,0)</f>
        <v>1435.58</v>
      </c>
      <c r="AR11" s="35">
        <f>VLOOKUP(AD11,'渗透率、续签率'!R:AA,10,0)</f>
        <v>3.1602606436842338E-2</v>
      </c>
      <c r="AS11" s="33">
        <f>VLOOKUP(AD11,'渗透率、续签率'!R:T,3,0)</f>
        <v>1405</v>
      </c>
      <c r="AT11" s="35">
        <f t="shared" si="6"/>
        <v>5.780817098377241E-3</v>
      </c>
      <c r="AX11" s="88" t="s">
        <v>142</v>
      </c>
      <c r="AY11" s="87" t="s">
        <v>70</v>
      </c>
      <c r="AZ11" t="s">
        <v>637</v>
      </c>
    </row>
    <row r="12" spans="1:57" ht="18">
      <c r="A12" s="50" t="s">
        <v>14</v>
      </c>
      <c r="B12" s="54">
        <v>0.9</v>
      </c>
      <c r="C12" s="55">
        <v>0.9</v>
      </c>
      <c r="D12" s="55">
        <v>0.9</v>
      </c>
      <c r="E12" s="56">
        <v>0.25</v>
      </c>
      <c r="F12" s="55">
        <v>0.47</v>
      </c>
      <c r="G12" s="55">
        <v>0.4</v>
      </c>
      <c r="H12" s="55">
        <v>0.32</v>
      </c>
      <c r="I12" s="56">
        <v>0.15</v>
      </c>
      <c r="J12" s="54">
        <f t="shared" si="8"/>
        <v>0.43000000000000005</v>
      </c>
      <c r="K12" s="55">
        <f t="shared" si="2"/>
        <v>0.5</v>
      </c>
      <c r="L12" s="55">
        <f t="shared" si="2"/>
        <v>0.58000000000000007</v>
      </c>
      <c r="M12" s="56">
        <f t="shared" si="2"/>
        <v>0.1</v>
      </c>
      <c r="N12" s="6"/>
      <c r="O12" s="6"/>
      <c r="Q12" t="s">
        <v>15</v>
      </c>
      <c r="R12" t="s">
        <v>65</v>
      </c>
      <c r="S12" s="6" t="s">
        <v>530</v>
      </c>
      <c r="T12" s="6">
        <v>0.05</v>
      </c>
      <c r="U12" s="6">
        <f t="shared" si="3"/>
        <v>0.35</v>
      </c>
      <c r="V12" s="6"/>
      <c r="X12" t="s">
        <v>15</v>
      </c>
      <c r="Y12" t="s">
        <v>65</v>
      </c>
      <c r="Z12" s="6" t="s">
        <v>530</v>
      </c>
      <c r="AA12" s="19">
        <v>1.7450142450142449E-2</v>
      </c>
      <c r="AB12" s="6">
        <f t="shared" si="0"/>
        <v>1.9195156695156698E-2</v>
      </c>
      <c r="AD12" s="12" t="s">
        <v>12</v>
      </c>
      <c r="AE12" s="25">
        <v>1208.699999999998</v>
      </c>
      <c r="AF12" s="25">
        <v>4020</v>
      </c>
      <c r="AG12" s="25">
        <v>24866</v>
      </c>
      <c r="AH12" s="25">
        <v>913.4188235294132</v>
      </c>
      <c r="AI12" s="25">
        <v>837.1</v>
      </c>
      <c r="AJ12" s="25">
        <v>756.3344358457706</v>
      </c>
      <c r="AK12" s="28">
        <f t="shared" si="4"/>
        <v>1342.9999999999977</v>
      </c>
      <c r="AL12" s="28">
        <f>VLOOKUP(AD12,'渗透率、续签率'!R:W,6,0)</f>
        <v>1391.2940000000001</v>
      </c>
      <c r="AM12" s="29">
        <f>VLOOKUP(AD12,'渗透率、续签率'!R:Y,8,0)</f>
        <v>0.34609303482587067</v>
      </c>
      <c r="AN12" s="26">
        <f>VLOOKUP(AD12,'渗透率、续签率'!R:T,3,0)</f>
        <v>959</v>
      </c>
      <c r="AO12" s="29">
        <f t="shared" si="9"/>
        <v>0.33407960199004921</v>
      </c>
      <c r="AP12" s="36">
        <f t="shared" si="5"/>
        <v>837.1</v>
      </c>
      <c r="AQ12" s="34">
        <f>VLOOKUP(AD12,'渗透率、续签率'!R:W,6,0)</f>
        <v>1391.2940000000001</v>
      </c>
      <c r="AR12" s="35">
        <f>VLOOKUP(AD12,'渗透率、续签率'!R:AA,10,0)</f>
        <v>5.6071172369322533E-2</v>
      </c>
      <c r="AS12" s="33">
        <f>VLOOKUP(AD12,'渗透率、续签率'!R:T,3,0)</f>
        <v>959</v>
      </c>
      <c r="AT12" s="35">
        <f t="shared" si="6"/>
        <v>3.3664441405935816E-2</v>
      </c>
      <c r="AX12" s="88" t="s">
        <v>129</v>
      </c>
      <c r="AY12" s="87" t="s">
        <v>70</v>
      </c>
      <c r="AZ12" t="s">
        <v>637</v>
      </c>
    </row>
    <row r="13" spans="1:57" ht="18">
      <c r="A13" s="50" t="s">
        <v>15</v>
      </c>
      <c r="B13" s="54">
        <v>0.35</v>
      </c>
      <c r="C13" s="55">
        <v>0.3</v>
      </c>
      <c r="D13" s="55">
        <v>0.15</v>
      </c>
      <c r="E13" s="56">
        <v>0.02</v>
      </c>
      <c r="F13" s="55">
        <v>0.05</v>
      </c>
      <c r="G13" s="55">
        <v>0.02</v>
      </c>
      <c r="H13" s="55">
        <v>0.02</v>
      </c>
      <c r="I13" s="56">
        <v>0.01</v>
      </c>
      <c r="J13" s="54">
        <f t="shared" si="8"/>
        <v>0.3</v>
      </c>
      <c r="K13" s="55">
        <f t="shared" si="2"/>
        <v>0.27999999999999997</v>
      </c>
      <c r="L13" s="55">
        <f t="shared" si="2"/>
        <v>0.13</v>
      </c>
      <c r="M13" s="56">
        <f t="shared" si="2"/>
        <v>0.01</v>
      </c>
      <c r="N13" s="6"/>
      <c r="O13" s="6"/>
      <c r="Q13" t="s">
        <v>25</v>
      </c>
      <c r="R13" t="s">
        <v>65</v>
      </c>
      <c r="S13" s="6" t="s">
        <v>490</v>
      </c>
      <c r="T13" s="6">
        <v>0.02</v>
      </c>
      <c r="U13" s="6">
        <f t="shared" si="3"/>
        <v>0.1</v>
      </c>
      <c r="V13" s="6"/>
      <c r="X13" t="s">
        <v>25</v>
      </c>
      <c r="Y13" t="s">
        <v>65</v>
      </c>
      <c r="Z13" s="6" t="s">
        <v>490</v>
      </c>
      <c r="AA13" s="19">
        <v>9.4687006838506046E-3</v>
      </c>
      <c r="AB13" s="6">
        <f t="shared" si="0"/>
        <v>1.0415570752235665E-2</v>
      </c>
      <c r="AD13" s="12" t="s">
        <v>26</v>
      </c>
      <c r="AE13" s="25">
        <v>1119.4500000000014</v>
      </c>
      <c r="AF13" s="25">
        <v>3720</v>
      </c>
      <c r="AG13" s="25">
        <v>26002</v>
      </c>
      <c r="AH13" s="25">
        <v>1061.0494117647049</v>
      </c>
      <c r="AI13" s="25">
        <v>811.79999999999961</v>
      </c>
      <c r="AJ13" s="25">
        <v>490.76064994247668</v>
      </c>
      <c r="AK13" s="28">
        <f t="shared" si="4"/>
        <v>1243.8333333333348</v>
      </c>
      <c r="AL13" s="28">
        <f>VLOOKUP(AD13,'渗透率、续签率'!R:W,6,0)</f>
        <v>1345.877</v>
      </c>
      <c r="AM13" s="29">
        <f>VLOOKUP(AD13,'渗透率、续签率'!R:Y,8,0)</f>
        <v>0.36434136437466158</v>
      </c>
      <c r="AN13" s="26">
        <f>VLOOKUP(AD13,'渗透率、续签率'!R:T,3,0)</f>
        <v>1128</v>
      </c>
      <c r="AO13" s="29">
        <f t="shared" si="9"/>
        <v>0.33436379928315452</v>
      </c>
      <c r="AP13" s="36">
        <f t="shared" si="5"/>
        <v>811.79999999999961</v>
      </c>
      <c r="AQ13" s="34">
        <f>VLOOKUP(AD13,'渗透率、续签率'!R:W,6,0)</f>
        <v>1345.877</v>
      </c>
      <c r="AR13" s="35">
        <f>VLOOKUP(AD13,'渗透率、续签率'!R:AA,10,0)</f>
        <v>5.2068902816465486E-2</v>
      </c>
      <c r="AS13" s="33">
        <f>VLOOKUP(AD13,'渗透率、续签率'!R:T,3,0)</f>
        <v>1128</v>
      </c>
      <c r="AT13" s="35">
        <f t="shared" si="6"/>
        <v>3.1220675332666703E-2</v>
      </c>
      <c r="AX13" s="88" t="s">
        <v>297</v>
      </c>
      <c r="AY13" s="87" t="s">
        <v>70</v>
      </c>
      <c r="AZ13" t="s">
        <v>638</v>
      </c>
    </row>
    <row r="14" spans="1:57" ht="18">
      <c r="A14" s="50" t="s">
        <v>25</v>
      </c>
      <c r="B14" s="54">
        <v>0.1</v>
      </c>
      <c r="C14" s="55">
        <v>0.05</v>
      </c>
      <c r="D14" s="55">
        <v>0.03</v>
      </c>
      <c r="E14" s="56">
        <v>0</v>
      </c>
      <c r="F14" s="55">
        <v>0.02</v>
      </c>
      <c r="G14" s="55">
        <v>0.02</v>
      </c>
      <c r="H14" s="55">
        <v>0.01</v>
      </c>
      <c r="I14" s="56">
        <v>0</v>
      </c>
      <c r="J14" s="54">
        <f t="shared" si="8"/>
        <v>0.08</v>
      </c>
      <c r="K14" s="55">
        <f t="shared" si="2"/>
        <v>3.0000000000000002E-2</v>
      </c>
      <c r="L14" s="55">
        <f t="shared" si="2"/>
        <v>1.9999999999999997E-2</v>
      </c>
      <c r="M14" s="56">
        <f t="shared" si="2"/>
        <v>0</v>
      </c>
      <c r="N14" s="6"/>
      <c r="O14" s="6"/>
      <c r="Q14" t="s">
        <v>19</v>
      </c>
      <c r="R14" t="s">
        <v>65</v>
      </c>
      <c r="S14" s="6" t="s">
        <v>482</v>
      </c>
      <c r="T14" s="6">
        <v>0.03</v>
      </c>
      <c r="U14" s="6">
        <f t="shared" si="3"/>
        <v>0.12</v>
      </c>
      <c r="V14" s="6"/>
      <c r="X14" t="s">
        <v>19</v>
      </c>
      <c r="Y14" t="s">
        <v>65</v>
      </c>
      <c r="Z14" s="6" t="s">
        <v>482</v>
      </c>
      <c r="AA14" s="19">
        <v>9.5582536812193232E-3</v>
      </c>
      <c r="AB14" s="6">
        <f t="shared" si="0"/>
        <v>1.0514079049341256E-2</v>
      </c>
      <c r="AD14" s="12" t="s">
        <v>18</v>
      </c>
      <c r="AE14" s="25">
        <v>917.3499999999998</v>
      </c>
      <c r="AF14" s="25">
        <v>26963</v>
      </c>
      <c r="AG14" s="25">
        <v>125671</v>
      </c>
      <c r="AH14" s="25">
        <v>821.58823529411916</v>
      </c>
      <c r="AI14" s="25">
        <v>672.09999999999877</v>
      </c>
      <c r="AJ14" s="25">
        <v>492.98257511747892</v>
      </c>
      <c r="AK14" s="28">
        <f t="shared" si="4"/>
        <v>1019.2777777777775</v>
      </c>
      <c r="AL14" s="28">
        <f>VLOOKUP(AD14,'渗透率、续签率'!R:W,6,0)</f>
        <v>1165.365</v>
      </c>
      <c r="AM14" s="29">
        <f>VLOOKUP(AD14,'渗透率、续签率'!R:Y,8,0)</f>
        <v>4.3385019172778379E-2</v>
      </c>
      <c r="AN14" s="26">
        <f>VLOOKUP(AD14,'渗透率、续签率'!R:T,3,0)</f>
        <v>946</v>
      </c>
      <c r="AO14" s="29">
        <f t="shared" si="9"/>
        <v>3.7802832688416624E-2</v>
      </c>
      <c r="AP14" s="36">
        <f t="shared" si="5"/>
        <v>672.09999999999877</v>
      </c>
      <c r="AQ14" s="34">
        <f>VLOOKUP(AD14,'渗透率、续签率'!R:W,6,0)</f>
        <v>1165.365</v>
      </c>
      <c r="AR14" s="35">
        <f>VLOOKUP(AD14,'渗透率、续签率'!R:AA,10,0)</f>
        <v>9.2801570363763783E-3</v>
      </c>
      <c r="AS14" s="33">
        <f>VLOOKUP(AD14,'渗透率、续签率'!R:T,3,0)</f>
        <v>946</v>
      </c>
      <c r="AT14" s="35">
        <f t="shared" si="6"/>
        <v>5.3480914451225726E-3</v>
      </c>
      <c r="AX14" s="88" t="s">
        <v>103</v>
      </c>
      <c r="AY14" s="87" t="s">
        <v>70</v>
      </c>
      <c r="AZ14" t="s">
        <v>642</v>
      </c>
    </row>
    <row r="15" spans="1:57" ht="18">
      <c r="A15" s="50" t="s">
        <v>19</v>
      </c>
      <c r="B15" s="54">
        <v>0.12</v>
      </c>
      <c r="C15" s="55">
        <v>0.05</v>
      </c>
      <c r="D15" s="55">
        <v>0.05</v>
      </c>
      <c r="E15" s="56">
        <v>0.01</v>
      </c>
      <c r="F15" s="55">
        <v>0.03</v>
      </c>
      <c r="G15" s="55">
        <v>0.02</v>
      </c>
      <c r="H15" s="55">
        <v>0.01</v>
      </c>
      <c r="I15" s="56">
        <v>0.01</v>
      </c>
      <c r="J15" s="54">
        <f t="shared" si="8"/>
        <v>0.09</v>
      </c>
      <c r="K15" s="55">
        <f t="shared" si="2"/>
        <v>3.0000000000000002E-2</v>
      </c>
      <c r="L15" s="55">
        <f t="shared" si="2"/>
        <v>0.04</v>
      </c>
      <c r="M15" s="56">
        <f t="shared" si="2"/>
        <v>0</v>
      </c>
      <c r="N15" s="6"/>
      <c r="O15" s="6"/>
      <c r="Q15" t="s">
        <v>5</v>
      </c>
      <c r="R15" t="s">
        <v>65</v>
      </c>
      <c r="S15" s="6" t="s">
        <v>514</v>
      </c>
      <c r="T15" s="6">
        <v>0.14000000000000001</v>
      </c>
      <c r="U15" s="6">
        <f t="shared" si="3"/>
        <v>0.25</v>
      </c>
      <c r="V15" s="6"/>
      <c r="X15" t="s">
        <v>5</v>
      </c>
      <c r="Y15" t="s">
        <v>65</v>
      </c>
      <c r="Z15" s="6" t="s">
        <v>514</v>
      </c>
      <c r="AA15" s="19">
        <v>4.1348600508905854E-2</v>
      </c>
      <c r="AB15" s="6">
        <f t="shared" si="0"/>
        <v>4.5483460559796442E-2</v>
      </c>
      <c r="AD15" s="12" t="s">
        <v>19</v>
      </c>
      <c r="AE15" s="25">
        <v>812.43999999999949</v>
      </c>
      <c r="AF15" s="25">
        <v>23389</v>
      </c>
      <c r="AG15" s="25">
        <v>104797</v>
      </c>
      <c r="AH15" s="25">
        <v>863.90823529411887</v>
      </c>
      <c r="AI15" s="25">
        <v>350.89999999999992</v>
      </c>
      <c r="AJ15" s="25">
        <v>226.84370366991885</v>
      </c>
      <c r="AK15" s="28">
        <f t="shared" si="4"/>
        <v>902.71111111111054</v>
      </c>
      <c r="AL15" s="28">
        <f>VLOOKUP(AD15,'渗透率、续签率'!R:W,6,0)</f>
        <v>652.399</v>
      </c>
      <c r="AM15" s="29">
        <f>VLOOKUP(AD15,'渗透率、续签率'!R:Y,8,0)</f>
        <v>2.7747490643075877E-2</v>
      </c>
      <c r="AN15" s="26">
        <f>VLOOKUP(AD15,'渗透率、续签率'!R:T,3,0)</f>
        <v>574</v>
      </c>
      <c r="AO15" s="29">
        <f t="shared" si="9"/>
        <v>3.859554111381891E-2</v>
      </c>
      <c r="AP15" s="36">
        <f t="shared" si="5"/>
        <v>350.89999999999992</v>
      </c>
      <c r="AQ15" s="34">
        <f>VLOOKUP(AD15,'渗透率、续签率'!R:W,6,0)</f>
        <v>652.399</v>
      </c>
      <c r="AR15" s="35">
        <f>VLOOKUP(AD15,'渗透率、续签率'!R:AA,10,0)</f>
        <v>6.2277365713031109E-3</v>
      </c>
      <c r="AS15" s="33">
        <f>VLOOKUP(AD15,'渗透率、续签率'!R:T,3,0)</f>
        <v>574</v>
      </c>
      <c r="AT15" s="35">
        <f t="shared" si="6"/>
        <v>3.3483782932717532E-3</v>
      </c>
      <c r="AX15" s="88" t="s">
        <v>134</v>
      </c>
      <c r="AY15" s="87" t="s">
        <v>70</v>
      </c>
      <c r="AZ15" t="s">
        <v>638</v>
      </c>
    </row>
    <row r="16" spans="1:57" ht="18">
      <c r="A16" s="50" t="s">
        <v>5</v>
      </c>
      <c r="B16" s="54">
        <v>0.25</v>
      </c>
      <c r="C16" s="55">
        <v>0.2</v>
      </c>
      <c r="D16" s="55">
        <v>0.2</v>
      </c>
      <c r="E16" s="56">
        <v>0.05</v>
      </c>
      <c r="F16" s="55">
        <v>0.14000000000000001</v>
      </c>
      <c r="G16" s="55">
        <v>0.09</v>
      </c>
      <c r="H16" s="55">
        <v>0.11</v>
      </c>
      <c r="I16" s="56">
        <v>0.04</v>
      </c>
      <c r="J16" s="54">
        <f t="shared" si="8"/>
        <v>0.10999999999999999</v>
      </c>
      <c r="K16" s="55">
        <f t="shared" si="2"/>
        <v>0.11000000000000001</v>
      </c>
      <c r="L16" s="55">
        <f t="shared" si="2"/>
        <v>9.0000000000000011E-2</v>
      </c>
      <c r="M16" s="56">
        <f t="shared" si="2"/>
        <v>1.0000000000000002E-2</v>
      </c>
      <c r="N16" s="6"/>
      <c r="O16" s="6"/>
      <c r="Q16" t="s">
        <v>12</v>
      </c>
      <c r="R16" t="s">
        <v>65</v>
      </c>
      <c r="S16" s="6" t="s">
        <v>534</v>
      </c>
      <c r="T16" s="6">
        <v>0.44</v>
      </c>
      <c r="U16" s="6">
        <f t="shared" si="3"/>
        <v>0.6</v>
      </c>
      <c r="V16" s="6"/>
      <c r="X16" t="s">
        <v>12</v>
      </c>
      <c r="Y16" t="s">
        <v>65</v>
      </c>
      <c r="Z16" s="6" t="s">
        <v>534</v>
      </c>
      <c r="AA16" s="19">
        <v>0.1055607917059378</v>
      </c>
      <c r="AB16" s="6">
        <f t="shared" si="0"/>
        <v>0.11611687087653158</v>
      </c>
      <c r="AD16" s="12" t="s">
        <v>8</v>
      </c>
      <c r="AE16" s="25">
        <v>754.31010140926003</v>
      </c>
      <c r="AF16" s="25">
        <v>2431</v>
      </c>
      <c r="AG16" s="25">
        <v>17592</v>
      </c>
      <c r="AH16" s="25">
        <v>664.43541342265837</v>
      </c>
      <c r="AI16" s="25" t="e">
        <v>#N/A</v>
      </c>
      <c r="AJ16" s="25" t="e">
        <v>#N/A</v>
      </c>
      <c r="AK16" s="28">
        <f t="shared" si="4"/>
        <v>838.12233489917776</v>
      </c>
      <c r="AL16" s="28">
        <f>VLOOKUP(AD16,'渗透率、续签率'!R:W,6,0)</f>
        <v>759.54</v>
      </c>
      <c r="AM16" s="29">
        <f>VLOOKUP(AD16,'渗透率、续签率'!R:Y,8,0)</f>
        <v>0.31243932538050184</v>
      </c>
      <c r="AN16" s="26">
        <f>VLOOKUP(AD16,'渗透率、续签率'!R:T,3,0)</f>
        <v>570</v>
      </c>
      <c r="AO16" s="29">
        <f t="shared" si="9"/>
        <v>0.34476443229089992</v>
      </c>
      <c r="AP16" s="36" t="e">
        <f t="shared" si="5"/>
        <v>#N/A</v>
      </c>
      <c r="AQ16" s="34">
        <f>VLOOKUP(AD16,'渗透率、续签率'!R:W,6,0)</f>
        <v>759.54</v>
      </c>
      <c r="AR16" s="35">
        <f>VLOOKUP(AD16,'渗透率、续签率'!R:AA,10,0)</f>
        <v>4.3175306957708048E-2</v>
      </c>
      <c r="AS16" s="33">
        <f>VLOOKUP(AD16,'渗透率、续签率'!R:T,3,0)</f>
        <v>570</v>
      </c>
      <c r="AT16" s="35" t="e">
        <f t="shared" si="6"/>
        <v>#N/A</v>
      </c>
      <c r="AX16" s="88" t="s">
        <v>108</v>
      </c>
      <c r="AY16" s="87" t="s">
        <v>70</v>
      </c>
      <c r="AZ16" t="s">
        <v>638</v>
      </c>
    </row>
    <row r="17" spans="1:52" ht="18">
      <c r="A17" s="50" t="s">
        <v>12</v>
      </c>
      <c r="B17" s="54">
        <v>0.6</v>
      </c>
      <c r="C17" s="55">
        <v>0.45</v>
      </c>
      <c r="D17" s="55">
        <v>0.4</v>
      </c>
      <c r="E17" s="56">
        <v>0.1</v>
      </c>
      <c r="F17" s="55">
        <v>0.44</v>
      </c>
      <c r="G17" s="55">
        <v>0.21</v>
      </c>
      <c r="H17" s="55">
        <v>0.19</v>
      </c>
      <c r="I17" s="56">
        <v>0.09</v>
      </c>
      <c r="J17" s="54">
        <f t="shared" si="8"/>
        <v>0.15999999999999998</v>
      </c>
      <c r="K17" s="55">
        <f t="shared" si="2"/>
        <v>0.24000000000000002</v>
      </c>
      <c r="L17" s="55">
        <f t="shared" si="2"/>
        <v>0.21000000000000002</v>
      </c>
      <c r="M17" s="56">
        <f t="shared" si="2"/>
        <v>1.0000000000000009E-2</v>
      </c>
      <c r="N17" s="6"/>
      <c r="O17" s="6"/>
      <c r="Q17" t="s">
        <v>22</v>
      </c>
      <c r="R17" t="s">
        <v>65</v>
      </c>
      <c r="S17" s="6" t="s">
        <v>554</v>
      </c>
      <c r="T17" s="6">
        <v>0.01</v>
      </c>
      <c r="U17" s="6">
        <f t="shared" si="3"/>
        <v>1.4999999999999999E-2</v>
      </c>
      <c r="V17" s="6"/>
      <c r="X17" t="s">
        <v>22</v>
      </c>
      <c r="Y17" t="s">
        <v>65</v>
      </c>
      <c r="Z17" s="6" t="s">
        <v>554</v>
      </c>
      <c r="AA17" s="19">
        <v>3.6341611144760752E-3</v>
      </c>
      <c r="AB17" s="6">
        <f t="shared" si="0"/>
        <v>3.997577225923683E-3</v>
      </c>
      <c r="AD17" s="12" t="s">
        <v>7</v>
      </c>
      <c r="AE17" s="25">
        <v>550</v>
      </c>
      <c r="AF17" s="25">
        <v>550</v>
      </c>
      <c r="AG17" s="25">
        <v>4850</v>
      </c>
      <c r="AH17" s="25">
        <v>136.91294117647047</v>
      </c>
      <c r="AI17" s="25">
        <v>1156.1000000000006</v>
      </c>
      <c r="AJ17" s="25">
        <v>1065.7800095807579</v>
      </c>
      <c r="AK17" s="28">
        <f t="shared" si="4"/>
        <v>611.11111111111109</v>
      </c>
      <c r="AL17" s="28">
        <f>VLOOKUP(AD17,'渗透率、续签率'!R:W,6,0)</f>
        <v>1108.4780000000001</v>
      </c>
      <c r="AM17" s="29">
        <f>VLOOKUP(AD17,'渗透率、续签率'!R:Y,8,0)</f>
        <v>2.004481012658228</v>
      </c>
      <c r="AN17" s="26">
        <f>VLOOKUP(AD17,'渗透率、续签率'!R:T,3,0)</f>
        <v>670</v>
      </c>
      <c r="AO17" s="29">
        <f t="shared" si="9"/>
        <v>1.1111111111111112</v>
      </c>
      <c r="AP17" s="36">
        <f t="shared" si="5"/>
        <v>1156.1000000000006</v>
      </c>
      <c r="AQ17" s="34">
        <f>VLOOKUP(AD17,'渗透率、续签率'!R:W,6,0)</f>
        <v>1108.4780000000001</v>
      </c>
      <c r="AR17" s="35">
        <f>VLOOKUP(AD17,'渗透率、续签率'!R:AA,10,0)</f>
        <v>0.23002241128864911</v>
      </c>
      <c r="AS17" s="33">
        <f>VLOOKUP(AD17,'渗透率、续签率'!R:T,3,0)</f>
        <v>670</v>
      </c>
      <c r="AT17" s="35">
        <f t="shared" si="6"/>
        <v>0.23837113402061869</v>
      </c>
      <c r="AX17" s="88" t="s">
        <v>77</v>
      </c>
      <c r="AY17" s="87" t="s">
        <v>70</v>
      </c>
      <c r="AZ17" t="s">
        <v>638</v>
      </c>
    </row>
    <row r="18" spans="1:52" ht="18">
      <c r="A18" s="50" t="s">
        <v>22</v>
      </c>
      <c r="B18" s="57">
        <v>1.4999999999999999E-2</v>
      </c>
      <c r="C18" s="58">
        <v>0.01</v>
      </c>
      <c r="D18" s="58">
        <v>5.0000000000000001E-3</v>
      </c>
      <c r="E18" s="59">
        <v>0</v>
      </c>
      <c r="F18" s="55">
        <v>0.01</v>
      </c>
      <c r="G18" s="55">
        <v>0</v>
      </c>
      <c r="H18" s="55">
        <v>0</v>
      </c>
      <c r="I18" s="56">
        <v>0</v>
      </c>
      <c r="J18" s="54">
        <f t="shared" si="8"/>
        <v>4.9999999999999992E-3</v>
      </c>
      <c r="K18" s="55">
        <f t="shared" si="2"/>
        <v>0.01</v>
      </c>
      <c r="L18" s="55">
        <f t="shared" si="2"/>
        <v>5.0000000000000001E-3</v>
      </c>
      <c r="M18" s="56">
        <f t="shared" si="2"/>
        <v>0</v>
      </c>
      <c r="N18" s="6"/>
      <c r="O18" s="6"/>
      <c r="Q18" t="s">
        <v>26</v>
      </c>
      <c r="R18" t="s">
        <v>65</v>
      </c>
      <c r="S18" s="6" t="s">
        <v>486</v>
      </c>
      <c r="T18" s="6">
        <v>0.28000000000000003</v>
      </c>
      <c r="U18" s="6">
        <f t="shared" si="3"/>
        <v>0.45</v>
      </c>
      <c r="V18" s="6"/>
      <c r="X18" t="s">
        <v>26</v>
      </c>
      <c r="Y18" t="s">
        <v>65</v>
      </c>
      <c r="Z18" s="6" t="s">
        <v>486</v>
      </c>
      <c r="AA18" s="19">
        <v>9.0109890109890109E-2</v>
      </c>
      <c r="AB18" s="6">
        <f t="shared" si="0"/>
        <v>9.9120879120879121E-2</v>
      </c>
      <c r="AD18" s="12" t="s">
        <v>3</v>
      </c>
      <c r="AE18" s="25">
        <v>243.82035322144566</v>
      </c>
      <c r="AF18" s="25">
        <v>6680</v>
      </c>
      <c r="AG18" s="25">
        <v>27503</v>
      </c>
      <c r="AH18" s="25">
        <v>171.61453320169895</v>
      </c>
      <c r="AI18" s="25" t="e">
        <v>#N/A</v>
      </c>
      <c r="AJ18" s="25" t="e">
        <v>#N/A</v>
      </c>
      <c r="AK18" s="28">
        <f t="shared" si="4"/>
        <v>270.91150357938403</v>
      </c>
      <c r="AL18" s="28">
        <f>VLOOKUP(AD18,'渗透率、续签率'!R:W,6,0)</f>
        <v>267.94799999999998</v>
      </c>
      <c r="AM18" s="29">
        <f>VLOOKUP(AD18,'渗透率、续签率'!R:Y,8,0)</f>
        <v>4.0111976047904188E-2</v>
      </c>
      <c r="AN18" s="26">
        <f>VLOOKUP(AD18,'渗透率、续签率'!R:T,3,0)</f>
        <v>170</v>
      </c>
      <c r="AO18" s="29">
        <f t="shared" si="9"/>
        <v>4.0555614308291021E-2</v>
      </c>
      <c r="AP18" s="36" t="e">
        <f t="shared" si="5"/>
        <v>#N/A</v>
      </c>
      <c r="AQ18" s="34">
        <f>VLOOKUP(AD18,'渗透率、续签率'!R:W,6,0)</f>
        <v>267.94799999999998</v>
      </c>
      <c r="AR18" s="35">
        <f>VLOOKUP(AD18,'渗透率、续签率'!R:AA,10,0)</f>
        <v>9.7425008180925705E-3</v>
      </c>
      <c r="AS18" s="33">
        <f>VLOOKUP(AD18,'渗透率、续签率'!R:T,3,0)</f>
        <v>170</v>
      </c>
      <c r="AT18" s="35" t="e">
        <f t="shared" si="6"/>
        <v>#N/A</v>
      </c>
      <c r="AX18" s="88" t="s">
        <v>96</v>
      </c>
      <c r="AY18" s="87" t="s">
        <v>70</v>
      </c>
      <c r="AZ18" t="s">
        <v>637</v>
      </c>
    </row>
    <row r="19" spans="1:52" ht="18">
      <c r="A19" s="50" t="s">
        <v>26</v>
      </c>
      <c r="B19" s="54">
        <v>0.45</v>
      </c>
      <c r="C19" s="55">
        <v>0.4</v>
      </c>
      <c r="D19" s="55">
        <v>0.35</v>
      </c>
      <c r="E19" s="56">
        <v>0.15</v>
      </c>
      <c r="F19" s="55">
        <v>0.28000000000000003</v>
      </c>
      <c r="G19" s="55">
        <v>0.26</v>
      </c>
      <c r="H19" s="55">
        <v>0.21</v>
      </c>
      <c r="I19" s="56">
        <v>0.11</v>
      </c>
      <c r="J19" s="54">
        <f t="shared" si="8"/>
        <v>0.16999999999999998</v>
      </c>
      <c r="K19" s="55">
        <f t="shared" ref="K19:L22" si="10">C19-G19</f>
        <v>0.14000000000000001</v>
      </c>
      <c r="L19" s="55">
        <f t="shared" ref="L19:L20" si="11">D19-H19</f>
        <v>0.13999999999999999</v>
      </c>
      <c r="M19" s="56">
        <f t="shared" ref="M19:M21" si="12">E19-I19</f>
        <v>3.9999999999999994E-2</v>
      </c>
      <c r="N19" s="6"/>
      <c r="O19" s="6"/>
      <c r="Q19" t="s">
        <v>3</v>
      </c>
      <c r="R19" t="s">
        <v>65</v>
      </c>
      <c r="S19" s="6" t="str">
        <f>R19&amp;Q19</f>
        <v>1S兴趣生活</v>
      </c>
      <c r="T19" s="6">
        <v>8.4090909090909091E-2</v>
      </c>
      <c r="U19" s="6">
        <f>B20</f>
        <v>8.5772727272727278E-2</v>
      </c>
      <c r="V19" s="6"/>
      <c r="X19" t="s">
        <v>57</v>
      </c>
      <c r="Y19" t="s">
        <v>65</v>
      </c>
      <c r="Z19" s="6" t="s">
        <v>566</v>
      </c>
      <c r="AA19" s="20" t="e">
        <v>#N/A</v>
      </c>
      <c r="AB19" s="6">
        <f t="shared" si="0"/>
        <v>0</v>
      </c>
      <c r="AD19" s="12" t="s">
        <v>25</v>
      </c>
      <c r="AE19" s="25">
        <v>239.88000000000008</v>
      </c>
      <c r="AF19" s="25">
        <v>8076</v>
      </c>
      <c r="AG19" s="25">
        <v>43776</v>
      </c>
      <c r="AH19" s="25">
        <v>244.2117647058823</v>
      </c>
      <c r="AI19" s="25">
        <v>105.60000000000005</v>
      </c>
      <c r="AJ19" s="25">
        <v>76.409605288472065</v>
      </c>
      <c r="AK19" s="27">
        <f t="shared" si="4"/>
        <v>266.53333333333342</v>
      </c>
      <c r="AL19" s="28">
        <f>VLOOKUP(AD19,'渗透率、续签率'!R:W,6,0)</f>
        <v>379.3</v>
      </c>
      <c r="AM19" s="29">
        <f>VLOOKUP(AD19,'渗透率、续签率'!R:Y,8,0)</f>
        <v>4.7024547483263082E-2</v>
      </c>
      <c r="AN19" s="26">
        <f>VLOOKUP(AD19,'渗透率、续签率'!R:T,3,0)</f>
        <v>347</v>
      </c>
      <c r="AO19" s="29">
        <f t="shared" si="9"/>
        <v>3.3003136866435537E-2</v>
      </c>
      <c r="AP19" s="36">
        <f t="shared" si="5"/>
        <v>105.60000000000005</v>
      </c>
      <c r="AQ19" s="33">
        <f>VLOOKUP(AD19,'渗透率、续签率'!R:W,6,0)</f>
        <v>379.3</v>
      </c>
      <c r="AR19" s="35">
        <f>VLOOKUP(AD19,'渗透率、续签率'!R:AA,10,0)</f>
        <v>8.6861932351661435E-3</v>
      </c>
      <c r="AS19" s="33">
        <f>VLOOKUP(AD19,'渗透率、续签率'!R:T,3,0)</f>
        <v>347</v>
      </c>
      <c r="AT19" s="35">
        <f t="shared" si="6"/>
        <v>2.412280701754387E-3</v>
      </c>
      <c r="AX19" s="88" t="s">
        <v>145</v>
      </c>
      <c r="AY19" s="87" t="s">
        <v>70</v>
      </c>
      <c r="AZ19" t="s">
        <v>638</v>
      </c>
    </row>
    <row r="20" spans="1:52" ht="18">
      <c r="A20" s="60" t="s">
        <v>3</v>
      </c>
      <c r="B20" s="54">
        <f>F20*1.02</f>
        <v>8.5772727272727278E-2</v>
      </c>
      <c r="C20" s="55">
        <f t="shared" ref="C20:E20" si="13">G20*1.02</f>
        <v>4.8786536758193097E-2</v>
      </c>
      <c r="D20" s="55">
        <f t="shared" si="13"/>
        <v>3.3424947145877383E-2</v>
      </c>
      <c r="E20" s="56">
        <f t="shared" si="13"/>
        <v>1.1090400745573159E-2</v>
      </c>
      <c r="F20" s="55">
        <v>8.4090909090909091E-2</v>
      </c>
      <c r="G20" s="55">
        <v>4.7829937998228524E-2</v>
      </c>
      <c r="H20" s="55">
        <v>3.2769556025369982E-2</v>
      </c>
      <c r="I20" s="56">
        <v>1.0872941907424665E-2</v>
      </c>
      <c r="J20" s="54">
        <f t="shared" si="8"/>
        <v>1.6818181818181871E-3</v>
      </c>
      <c r="K20" s="55">
        <f t="shared" si="10"/>
        <v>9.5659875996457339E-4</v>
      </c>
      <c r="L20" s="55">
        <f t="shared" si="11"/>
        <v>6.5539112050740089E-4</v>
      </c>
      <c r="M20" s="56">
        <f t="shared" si="12"/>
        <v>2.1745883814849355E-4</v>
      </c>
      <c r="N20" s="6"/>
      <c r="O20" s="6"/>
      <c r="Q20" t="s">
        <v>17</v>
      </c>
      <c r="R20" t="s">
        <v>65</v>
      </c>
      <c r="S20" s="6" t="str">
        <f t="shared" ref="S20:S23" si="14">R20&amp;Q20</f>
        <v>1S婚宴酒店</v>
      </c>
      <c r="T20" s="6">
        <v>0.36</v>
      </c>
      <c r="U20" s="6">
        <f>B20</f>
        <v>8.5772727272727278E-2</v>
      </c>
      <c r="V20" s="6"/>
      <c r="X20" t="s">
        <v>24</v>
      </c>
      <c r="Y20" t="s">
        <v>71</v>
      </c>
      <c r="Z20" s="6" t="s">
        <v>72</v>
      </c>
      <c r="AA20" s="6">
        <v>0.1977050705535742</v>
      </c>
      <c r="AB20" s="6">
        <f t="shared" ref="AB20:AB37" si="15">C81</f>
        <v>0.25</v>
      </c>
      <c r="AD20" s="12" t="s">
        <v>22</v>
      </c>
      <c r="AE20" s="25">
        <v>219.255</v>
      </c>
      <c r="AF20" s="25">
        <v>48094</v>
      </c>
      <c r="AG20" s="25">
        <v>208290</v>
      </c>
      <c r="AH20" s="25">
        <v>236.42823529411757</v>
      </c>
      <c r="AI20" s="25">
        <v>104.50000000000004</v>
      </c>
      <c r="AJ20" s="25">
        <v>75.781342219275018</v>
      </c>
      <c r="AK20" s="27">
        <f t="shared" si="4"/>
        <v>243.61666666666665</v>
      </c>
      <c r="AL20" s="28">
        <f>VLOOKUP(AD20,'渗透率、续签率'!R:W,6,0)</f>
        <v>169.291</v>
      </c>
      <c r="AM20" s="29">
        <f>VLOOKUP(AD20,'渗透率、续签率'!R:Y,8,0)</f>
        <v>3.520148881310821E-3</v>
      </c>
      <c r="AN20" s="26">
        <f>VLOOKUP(AD20,'渗透率、续签率'!R:T,3,0)</f>
        <v>151</v>
      </c>
      <c r="AO20" s="29">
        <f t="shared" si="9"/>
        <v>5.0654274268446507E-3</v>
      </c>
      <c r="AP20" s="36">
        <f t="shared" si="5"/>
        <v>104.50000000000004</v>
      </c>
      <c r="AQ20" s="33">
        <f>VLOOKUP(AD20,'渗透率、续签率'!R:W,6,0)</f>
        <v>169.291</v>
      </c>
      <c r="AR20" s="35">
        <f>VLOOKUP(AD20,'渗透率、续签率'!R:AA,10,0)</f>
        <v>8.1453735379167331E-4</v>
      </c>
      <c r="AS20" s="33">
        <f>VLOOKUP(AD20,'渗透率、续签率'!R:T,3,0)</f>
        <v>151</v>
      </c>
      <c r="AT20" s="35">
        <f t="shared" si="6"/>
        <v>5.0170435450573743E-4</v>
      </c>
      <c r="AX20" s="88" t="s">
        <v>112</v>
      </c>
      <c r="AY20" s="87" t="s">
        <v>70</v>
      </c>
      <c r="AZ20" t="s">
        <v>639</v>
      </c>
    </row>
    <row r="21" spans="1:52" ht="18">
      <c r="A21" s="61" t="s">
        <v>17</v>
      </c>
      <c r="B21" s="54">
        <f t="shared" ref="B21:B24" si="16">F21*1.02</f>
        <v>0.36719999999999997</v>
      </c>
      <c r="C21" s="55">
        <f t="shared" ref="C21:C24" si="17">G21*1.02</f>
        <v>0.54290322580645156</v>
      </c>
      <c r="D21" s="55">
        <f t="shared" ref="D21:D24" si="18">H21*1.02</f>
        <v>0.69307692307692315</v>
      </c>
      <c r="E21" s="56">
        <f t="shared" ref="E21:E24" si="19">I21*1.02</f>
        <v>0.33150000000000002</v>
      </c>
      <c r="F21" s="55">
        <v>0.36</v>
      </c>
      <c r="G21" s="55">
        <v>0.532258064516129</v>
      </c>
      <c r="H21" s="55">
        <v>0.67948717948717952</v>
      </c>
      <c r="I21" s="56">
        <v>0.32500000000000001</v>
      </c>
      <c r="J21" s="54">
        <f t="shared" si="8"/>
        <v>7.1999999999999842E-3</v>
      </c>
      <c r="K21" s="55">
        <f t="shared" si="10"/>
        <v>1.0645161290322558E-2</v>
      </c>
      <c r="L21" s="55">
        <f t="shared" si="10"/>
        <v>1.358974358974363E-2</v>
      </c>
      <c r="M21" s="56">
        <f t="shared" si="12"/>
        <v>6.5000000000000058E-3</v>
      </c>
      <c r="N21" s="6"/>
      <c r="O21" s="6"/>
      <c r="Q21" t="s">
        <v>6</v>
      </c>
      <c r="R21" t="s">
        <v>65</v>
      </c>
      <c r="S21" s="6" t="str">
        <f t="shared" si="14"/>
        <v>1S感统教育</v>
      </c>
      <c r="T21" s="6">
        <v>0.77777777777777779</v>
      </c>
      <c r="U21" s="6">
        <f t="shared" ref="U21:U23" si="20">B21</f>
        <v>0.36719999999999997</v>
      </c>
      <c r="V21" s="6"/>
      <c r="X21" t="s">
        <v>13</v>
      </c>
      <c r="Y21" t="s">
        <v>71</v>
      </c>
      <c r="Z21" s="6" t="s">
        <v>503</v>
      </c>
      <c r="AA21" s="6">
        <v>0.11793297518546943</v>
      </c>
      <c r="AB21" s="6">
        <f t="shared" si="15"/>
        <v>0.12972627270401638</v>
      </c>
      <c r="AD21" s="12" t="s">
        <v>17</v>
      </c>
      <c r="AE21" s="25">
        <v>213.07335980148903</v>
      </c>
      <c r="AF21" s="25">
        <v>323</v>
      </c>
      <c r="AG21" s="25">
        <v>2677</v>
      </c>
      <c r="AH21" s="25">
        <v>144.43218800175143</v>
      </c>
      <c r="AI21" s="25" t="e">
        <v>#N/A</v>
      </c>
      <c r="AJ21" s="25" t="e">
        <v>#N/A</v>
      </c>
      <c r="AK21" s="27">
        <f t="shared" si="4"/>
        <v>236.74817755721003</v>
      </c>
      <c r="AL21" s="28">
        <f>VLOOKUP(AD21,'渗透率、续签率'!R:W,6,0)</f>
        <v>640.30600000000004</v>
      </c>
      <c r="AM21" s="29">
        <f>VLOOKUP(AD21,'渗透率、续签率'!R:Y,8,0)</f>
        <v>1.982371517027864</v>
      </c>
      <c r="AN21" s="26">
        <f>VLOOKUP(AD21,'渗透率、续签率'!R:T,3,0)</f>
        <v>550</v>
      </c>
      <c r="AO21" s="29">
        <f t="shared" si="9"/>
        <v>0.73296649398517033</v>
      </c>
      <c r="AP21" s="36" t="e">
        <f t="shared" si="5"/>
        <v>#N/A</v>
      </c>
      <c r="AQ21" s="33">
        <f>VLOOKUP(AD21,'渗透率、续签率'!R:W,6,0)</f>
        <v>640.30600000000004</v>
      </c>
      <c r="AR21" s="35">
        <f>VLOOKUP(AD21,'渗透率、续签率'!R:AA,10,0)</f>
        <v>0.23918789689951439</v>
      </c>
      <c r="AS21" s="33">
        <f>VLOOKUP(AD21,'渗透率、续签率'!R:T,3,0)</f>
        <v>550</v>
      </c>
      <c r="AT21" s="35" t="e">
        <f t="shared" si="6"/>
        <v>#N/A</v>
      </c>
      <c r="AX21" s="88" t="s">
        <v>94</v>
      </c>
      <c r="AY21" s="87" t="s">
        <v>68</v>
      </c>
      <c r="AZ21" t="s">
        <v>643</v>
      </c>
    </row>
    <row r="22" spans="1:52" ht="18">
      <c r="A22" s="60" t="s">
        <v>6</v>
      </c>
      <c r="B22" s="54">
        <f t="shared" si="16"/>
        <v>0.79333333333333333</v>
      </c>
      <c r="C22" s="55">
        <v>1</v>
      </c>
      <c r="D22" s="55">
        <f t="shared" si="18"/>
        <v>0.91800000000000004</v>
      </c>
      <c r="E22" s="56">
        <f t="shared" si="19"/>
        <v>0.88090909090909097</v>
      </c>
      <c r="F22" s="55">
        <v>0.77777777777777779</v>
      </c>
      <c r="G22" s="55">
        <v>1</v>
      </c>
      <c r="H22" s="55">
        <v>0.9</v>
      </c>
      <c r="I22" s="56">
        <v>0.86363636363636365</v>
      </c>
      <c r="J22" s="54">
        <f t="shared" ref="J22:J24" si="21">B22-F22</f>
        <v>1.5555555555555545E-2</v>
      </c>
      <c r="K22" s="55">
        <f t="shared" ref="K22:K24" si="22">C22-G22</f>
        <v>0</v>
      </c>
      <c r="L22" s="55">
        <f t="shared" si="10"/>
        <v>1.8000000000000016E-2</v>
      </c>
      <c r="M22" s="56">
        <f t="shared" ref="M22:M24" si="23">E22-I22</f>
        <v>1.7272727272727328E-2</v>
      </c>
      <c r="N22" s="6"/>
      <c r="O22" s="6"/>
      <c r="Q22" t="s">
        <v>8</v>
      </c>
      <c r="R22" t="s">
        <v>65</v>
      </c>
      <c r="S22" s="6" t="str">
        <f t="shared" si="14"/>
        <v>1S科学启蒙</v>
      </c>
      <c r="T22" s="6">
        <v>0.34166666666666667</v>
      </c>
      <c r="U22" s="6">
        <f t="shared" si="20"/>
        <v>0.79333333333333333</v>
      </c>
      <c r="V22" s="6"/>
      <c r="X22" t="s">
        <v>7</v>
      </c>
      <c r="Y22" t="s">
        <v>71</v>
      </c>
      <c r="Z22" s="6" t="s">
        <v>507</v>
      </c>
      <c r="AA22" s="6">
        <v>0.30409914204003813</v>
      </c>
      <c r="AB22" s="6">
        <f t="shared" si="15"/>
        <v>0.33450905624404198</v>
      </c>
      <c r="AD22" s="12" t="s">
        <v>21</v>
      </c>
      <c r="AE22" s="25">
        <v>132.98724417628154</v>
      </c>
      <c r="AF22" s="25">
        <v>2880</v>
      </c>
      <c r="AG22" s="25">
        <v>18931</v>
      </c>
      <c r="AH22" s="25">
        <v>128.62616961915447</v>
      </c>
      <c r="AI22" s="25" t="e">
        <v>#N/A</v>
      </c>
      <c r="AJ22" s="25" t="e">
        <v>#N/A</v>
      </c>
      <c r="AK22" s="27">
        <f t="shared" si="4"/>
        <v>147.76360464031282</v>
      </c>
      <c r="AL22" s="28">
        <f>VLOOKUP(AD22,'渗透率、续签率'!R:W,6,0)</f>
        <v>111.655</v>
      </c>
      <c r="AM22" s="29">
        <f>VLOOKUP(AD22,'渗透率、续签率'!R:Y,8,0)</f>
        <v>3.8769097222222222E-2</v>
      </c>
      <c r="AN22" s="26">
        <f>VLOOKUP(AD22,'渗透率、续签率'!R:T,3,0)</f>
        <v>88</v>
      </c>
      <c r="AO22" s="29">
        <f t="shared" si="9"/>
        <v>5.1306807166775284E-2</v>
      </c>
      <c r="AP22" s="36" t="e">
        <f t="shared" si="5"/>
        <v>#N/A</v>
      </c>
      <c r="AQ22" s="33">
        <f>VLOOKUP(AD22,'渗透率、续签率'!R:W,6,0)</f>
        <v>111.655</v>
      </c>
      <c r="AR22" s="35">
        <f>VLOOKUP(AD22,'渗透率、续签率'!R:AA,10,0)</f>
        <v>5.8979979927103691E-3</v>
      </c>
      <c r="AS22" s="33">
        <f>VLOOKUP(AD22,'渗透率、续签率'!R:T,3,0)</f>
        <v>88</v>
      </c>
      <c r="AT22" s="35" t="e">
        <f t="shared" si="6"/>
        <v>#N/A</v>
      </c>
      <c r="AX22" s="88" t="s">
        <v>92</v>
      </c>
      <c r="AY22" s="87" t="s">
        <v>68</v>
      </c>
      <c r="AZ22" t="s">
        <v>644</v>
      </c>
    </row>
    <row r="23" spans="1:52" ht="18">
      <c r="A23" s="60" t="s">
        <v>8</v>
      </c>
      <c r="B23" s="54">
        <f t="shared" si="16"/>
        <v>0.34850000000000003</v>
      </c>
      <c r="C23" s="55">
        <f t="shared" si="17"/>
        <v>0.31973076923076921</v>
      </c>
      <c r="D23" s="55">
        <f t="shared" si="18"/>
        <v>0.25207643312101913</v>
      </c>
      <c r="E23" s="56">
        <f t="shared" si="19"/>
        <v>0.11627539503386004</v>
      </c>
      <c r="F23" s="55">
        <v>0.34166666666666667</v>
      </c>
      <c r="G23" s="55">
        <v>0.31346153846153846</v>
      </c>
      <c r="H23" s="55">
        <v>0.24713375796178344</v>
      </c>
      <c r="I23" s="56">
        <v>0.11399548532731377</v>
      </c>
      <c r="J23" s="54">
        <f t="shared" si="21"/>
        <v>6.8333333333333579E-3</v>
      </c>
      <c r="K23" s="55">
        <f t="shared" si="22"/>
        <v>6.2692307692307492E-3</v>
      </c>
      <c r="L23" s="55">
        <f t="shared" ref="L23:L24" si="24">D23-H23</f>
        <v>4.9426751592356877E-3</v>
      </c>
      <c r="M23" s="56">
        <f t="shared" si="23"/>
        <v>2.2799097065462764E-3</v>
      </c>
      <c r="N23" s="6"/>
      <c r="O23" s="6"/>
      <c r="Q23" t="s">
        <v>21</v>
      </c>
      <c r="R23" t="s">
        <v>65</v>
      </c>
      <c r="S23" s="6" t="str">
        <f t="shared" si="14"/>
        <v>1S公私立学校</v>
      </c>
      <c r="T23" s="6">
        <v>0</v>
      </c>
      <c r="U23" s="6">
        <f t="shared" si="20"/>
        <v>0.34850000000000003</v>
      </c>
      <c r="V23" s="6"/>
      <c r="X23" t="s">
        <v>1</v>
      </c>
      <c r="Y23" t="s">
        <v>71</v>
      </c>
      <c r="Z23" s="6" t="s">
        <v>547</v>
      </c>
      <c r="AA23" s="6">
        <v>5.7907213003725026E-2</v>
      </c>
      <c r="AB23" s="6">
        <f t="shared" si="15"/>
        <v>6.3697934304097537E-2</v>
      </c>
      <c r="AD23" s="12" t="s">
        <v>6</v>
      </c>
      <c r="AE23" s="25">
        <v>66.867636363636365</v>
      </c>
      <c r="AF23" s="25">
        <v>70</v>
      </c>
      <c r="AG23" s="25">
        <v>2769</v>
      </c>
      <c r="AH23" s="25">
        <v>28.6301604278075</v>
      </c>
      <c r="AI23" s="25" t="e">
        <v>#N/A</v>
      </c>
      <c r="AJ23" s="25" t="e">
        <v>#N/A</v>
      </c>
      <c r="AK23" s="27">
        <f t="shared" si="4"/>
        <v>74.297373737373732</v>
      </c>
      <c r="AL23" s="28">
        <f>VLOOKUP(AD23,'渗透率、续签率'!R:W,6,0)</f>
        <v>240.53200000000001</v>
      </c>
      <c r="AM23" s="29">
        <f>VLOOKUP(AD23,'渗透率、续签率'!R:Y,8,0)</f>
        <v>3.4361714285714289</v>
      </c>
      <c r="AN23" s="26">
        <f>VLOOKUP(AD23,'渗透率、续签率'!R:T,3,0)</f>
        <v>198</v>
      </c>
      <c r="AO23" s="29">
        <f t="shared" si="9"/>
        <v>1.0613910533910533</v>
      </c>
      <c r="AP23" s="36" t="e">
        <f t="shared" si="5"/>
        <v>#N/A</v>
      </c>
      <c r="AQ23" s="33">
        <f>VLOOKUP(AD23,'渗透率、续签率'!R:W,6,0)</f>
        <v>240.53200000000001</v>
      </c>
      <c r="AR23" s="35">
        <f>VLOOKUP(AD23,'渗透率、续签率'!R:AA,10,0)</f>
        <v>8.6866016612495489E-2</v>
      </c>
      <c r="AS23" s="33">
        <f>VLOOKUP(AD23,'渗透率、续签率'!R:T,3,0)</f>
        <v>198</v>
      </c>
      <c r="AT23" s="35" t="e">
        <f t="shared" si="6"/>
        <v>#N/A</v>
      </c>
      <c r="AX23" s="88" t="s">
        <v>75</v>
      </c>
      <c r="AY23" s="87" t="s">
        <v>68</v>
      </c>
      <c r="AZ23" t="s">
        <v>645</v>
      </c>
    </row>
    <row r="24" spans="1:52" ht="18">
      <c r="A24" s="62" t="s">
        <v>21</v>
      </c>
      <c r="B24" s="63">
        <f t="shared" si="16"/>
        <v>0</v>
      </c>
      <c r="C24" s="64">
        <f t="shared" si="17"/>
        <v>2.9039145907473307E-2</v>
      </c>
      <c r="D24" s="64">
        <f t="shared" si="18"/>
        <v>3.0864553314121038E-2</v>
      </c>
      <c r="E24" s="65">
        <f t="shared" si="19"/>
        <v>1.5955307262569832E-2</v>
      </c>
      <c r="F24" s="64">
        <v>0</v>
      </c>
      <c r="G24" s="64">
        <v>2.8469750889679714E-2</v>
      </c>
      <c r="H24" s="64">
        <v>3.0259365994236311E-2</v>
      </c>
      <c r="I24" s="65">
        <v>1.564245810055866E-2</v>
      </c>
      <c r="J24" s="63">
        <f t="shared" si="21"/>
        <v>0</v>
      </c>
      <c r="K24" s="64">
        <f t="shared" si="22"/>
        <v>5.6939501779359331E-4</v>
      </c>
      <c r="L24" s="64">
        <f t="shared" si="24"/>
        <v>6.0518731988472643E-4</v>
      </c>
      <c r="M24" s="65">
        <f t="shared" si="23"/>
        <v>3.128491620111723E-4</v>
      </c>
      <c r="N24" s="6"/>
      <c r="O24" s="6"/>
      <c r="Q24" t="s">
        <v>24</v>
      </c>
      <c r="R24" t="s">
        <v>71</v>
      </c>
      <c r="S24" s="6" t="s">
        <v>72</v>
      </c>
      <c r="T24" s="6">
        <v>0.61</v>
      </c>
      <c r="U24" s="6">
        <f t="shared" ref="U24:U42" si="25">C3</f>
        <v>0.85</v>
      </c>
      <c r="V24" s="6"/>
      <c r="X24" t="s">
        <v>10</v>
      </c>
      <c r="Y24" t="s">
        <v>71</v>
      </c>
      <c r="Z24" s="6" t="s">
        <v>543</v>
      </c>
      <c r="AA24" s="6">
        <v>1.4685792349726777E-2</v>
      </c>
      <c r="AB24" s="6">
        <f t="shared" si="15"/>
        <v>1.6154371584699456E-2</v>
      </c>
      <c r="AD24" s="12" t="s">
        <v>27</v>
      </c>
      <c r="AE24" s="25">
        <v>54730.303694972084</v>
      </c>
      <c r="AF24" s="25">
        <v>326184</v>
      </c>
      <c r="AG24" s="25">
        <v>1834739</v>
      </c>
      <c r="AH24" s="25">
        <v>46259.371405849532</v>
      </c>
      <c r="AI24" s="25" t="e">
        <v>#N/A</v>
      </c>
      <c r="AJ24" s="25" t="e">
        <v>#N/A</v>
      </c>
      <c r="AK24" s="27">
        <f t="shared" si="4"/>
        <v>60811.448549968984</v>
      </c>
      <c r="AL24" s="28">
        <f>SUM(AL2:AL23)</f>
        <v>61636.527999999984</v>
      </c>
      <c r="AM24" s="29"/>
      <c r="AN24" s="26">
        <f>SUM(AN2:AN23)</f>
        <v>46193</v>
      </c>
      <c r="AO24" s="29">
        <f t="shared" si="9"/>
        <v>0.18643295977107702</v>
      </c>
      <c r="AP24" s="36" t="e">
        <f t="shared" si="5"/>
        <v>#N/A</v>
      </c>
      <c r="AQ24" s="33" t="e">
        <f>VLOOKUP(AD24,'渗透率、续签率'!R:W,6,0)</f>
        <v>#N/A</v>
      </c>
      <c r="AR24" s="35" t="e">
        <f>VLOOKUP(AD24,'渗透率、续签率'!R:AA,10,0)</f>
        <v>#N/A</v>
      </c>
      <c r="AS24" s="33" t="e">
        <f>VLOOKUP(AD24,'渗透率、续签率'!R:T,3,0)</f>
        <v>#N/A</v>
      </c>
      <c r="AT24" s="35" t="e">
        <f t="shared" si="6"/>
        <v>#N/A</v>
      </c>
      <c r="AX24" s="88" t="s">
        <v>88</v>
      </c>
      <c r="AY24" s="87" t="s">
        <v>68</v>
      </c>
      <c r="AZ24" t="s">
        <v>645</v>
      </c>
    </row>
    <row r="25" spans="1:52" ht="18">
      <c r="A25" s="40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Q25" t="s">
        <v>13</v>
      </c>
      <c r="R25" t="s">
        <v>71</v>
      </c>
      <c r="S25" s="6" t="s">
        <v>503</v>
      </c>
      <c r="T25" s="6">
        <v>0.34</v>
      </c>
      <c r="U25" s="6">
        <f t="shared" si="25"/>
        <v>0.7</v>
      </c>
      <c r="V25" s="6"/>
      <c r="X25" t="s">
        <v>4</v>
      </c>
      <c r="Y25" t="s">
        <v>71</v>
      </c>
      <c r="Z25" s="6" t="s">
        <v>527</v>
      </c>
      <c r="AA25" s="6">
        <v>8.4553255931347798E-2</v>
      </c>
      <c r="AB25" s="6">
        <f t="shared" si="15"/>
        <v>9.3008581524482589E-2</v>
      </c>
      <c r="AH25" s="25"/>
      <c r="AK25" s="25"/>
      <c r="AL25" s="25"/>
      <c r="AN25" s="25"/>
      <c r="AX25" s="88" t="s">
        <v>120</v>
      </c>
      <c r="AY25" s="87" t="s">
        <v>68</v>
      </c>
      <c r="AZ25" t="s">
        <v>645</v>
      </c>
    </row>
    <row r="26" spans="1:52" ht="18">
      <c r="A26" s="40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Q26" t="s">
        <v>7</v>
      </c>
      <c r="R26" t="s">
        <v>71</v>
      </c>
      <c r="S26" s="6" t="s">
        <v>507</v>
      </c>
      <c r="T26" s="6">
        <v>0.98</v>
      </c>
      <c r="U26" s="6">
        <f t="shared" si="25"/>
        <v>1</v>
      </c>
      <c r="V26" s="6"/>
      <c r="X26" t="s">
        <v>18</v>
      </c>
      <c r="Y26" t="s">
        <v>71</v>
      </c>
      <c r="Z26" s="6" t="s">
        <v>475</v>
      </c>
      <c r="AA26" s="6">
        <v>1.6234887737478412E-2</v>
      </c>
      <c r="AB26" s="6">
        <f t="shared" si="15"/>
        <v>1.7858376511226254E-2</v>
      </c>
      <c r="AX26" s="88" t="s">
        <v>81</v>
      </c>
      <c r="AY26" s="87" t="s">
        <v>68</v>
      </c>
      <c r="AZ26" t="s">
        <v>646</v>
      </c>
    </row>
    <row r="27" spans="1:52" ht="18">
      <c r="A27" s="109" t="s">
        <v>596</v>
      </c>
      <c r="B27" s="106" t="s">
        <v>562</v>
      </c>
      <c r="C27" s="107"/>
      <c r="D27" s="107"/>
      <c r="E27" s="108"/>
      <c r="F27" s="106" t="s">
        <v>621</v>
      </c>
      <c r="G27" s="107"/>
      <c r="H27" s="107"/>
      <c r="I27" s="108"/>
      <c r="J27" s="107" t="s">
        <v>622</v>
      </c>
      <c r="K27" s="107"/>
      <c r="L27" s="107"/>
      <c r="M27" s="108"/>
      <c r="N27" s="6"/>
      <c r="Q27" t="s">
        <v>1</v>
      </c>
      <c r="R27" t="s">
        <v>71</v>
      </c>
      <c r="S27" s="6" t="s">
        <v>547</v>
      </c>
      <c r="T27" s="6">
        <v>0.26</v>
      </c>
      <c r="U27" s="6">
        <f t="shared" si="25"/>
        <v>0.45</v>
      </c>
      <c r="V27" s="6"/>
      <c r="X27" t="s">
        <v>9</v>
      </c>
      <c r="Y27" t="s">
        <v>71</v>
      </c>
      <c r="Z27" s="6" t="s">
        <v>511</v>
      </c>
      <c r="AA27" s="6">
        <v>7.8925882246212459E-3</v>
      </c>
      <c r="AB27" s="6">
        <f t="shared" si="15"/>
        <v>8.6818470470833714E-3</v>
      </c>
      <c r="AX27" s="88" t="s">
        <v>113</v>
      </c>
      <c r="AY27" s="87" t="s">
        <v>68</v>
      </c>
      <c r="AZ27" t="s">
        <v>643</v>
      </c>
    </row>
    <row r="28" spans="1:52" ht="18">
      <c r="A28" s="110"/>
      <c r="B28" s="46" t="s">
        <v>620</v>
      </c>
      <c r="C28" s="47" t="s">
        <v>71</v>
      </c>
      <c r="D28" s="48" t="s">
        <v>84</v>
      </c>
      <c r="E28" s="49" t="s">
        <v>116</v>
      </c>
      <c r="F28" s="46" t="s">
        <v>620</v>
      </c>
      <c r="G28" s="47" t="s">
        <v>71</v>
      </c>
      <c r="H28" s="48" t="s">
        <v>84</v>
      </c>
      <c r="I28" s="49" t="s">
        <v>116</v>
      </c>
      <c r="J28" s="48" t="s">
        <v>610</v>
      </c>
      <c r="K28" s="47" t="s">
        <v>71</v>
      </c>
      <c r="L28" s="48" t="s">
        <v>84</v>
      </c>
      <c r="M28" s="49" t="s">
        <v>116</v>
      </c>
      <c r="N28" s="6"/>
      <c r="Q28" t="s">
        <v>10</v>
      </c>
      <c r="R28" t="s">
        <v>71</v>
      </c>
      <c r="S28" s="6" t="s">
        <v>543</v>
      </c>
      <c r="T28" s="6">
        <v>0.09</v>
      </c>
      <c r="U28" s="6">
        <f t="shared" si="25"/>
        <v>0.25</v>
      </c>
      <c r="V28" s="6"/>
      <c r="X28" t="s">
        <v>11</v>
      </c>
      <c r="Y28" t="s">
        <v>71</v>
      </c>
      <c r="Z28" s="6" t="s">
        <v>519</v>
      </c>
      <c r="AA28" s="6">
        <v>9.1715071843472939E-4</v>
      </c>
      <c r="AB28" s="6">
        <f t="shared" si="15"/>
        <v>1.0088657902782023E-3</v>
      </c>
      <c r="AX28" s="88" t="s">
        <v>90</v>
      </c>
      <c r="AY28" s="87" t="s">
        <v>68</v>
      </c>
      <c r="AZ28" t="s">
        <v>643</v>
      </c>
    </row>
    <row r="29" spans="1:52" ht="18">
      <c r="A29" s="75" t="s">
        <v>24</v>
      </c>
      <c r="B29" s="51">
        <v>0.49</v>
      </c>
      <c r="C29" s="52">
        <v>0.61</v>
      </c>
      <c r="D29" s="52">
        <v>0.62</v>
      </c>
      <c r="E29" s="53">
        <v>0.26</v>
      </c>
      <c r="F29" s="73" t="str">
        <f>ROUND(B3*100,0)&amp;"%"&amp;"(+"&amp;ROUND(J3*100,0)&amp;"%"&amp;")"</f>
        <v>85%(+36%)</v>
      </c>
      <c r="G29" s="66" t="str">
        <f t="shared" ref="G29:I29" si="26">ROUND(C3*100,0)&amp;"%"&amp;"(+"&amp;ROUND(K3*100,0)&amp;"%"&amp;")"</f>
        <v>85%(+24%)</v>
      </c>
      <c r="H29" s="66" t="str">
        <f t="shared" si="26"/>
        <v>80%(+18%)</v>
      </c>
      <c r="I29" s="74" t="str">
        <f t="shared" si="26"/>
        <v>40%(+14%)</v>
      </c>
      <c r="J29" s="52">
        <v>0.36</v>
      </c>
      <c r="K29" s="52">
        <v>0.24</v>
      </c>
      <c r="L29" s="52">
        <v>0.18000000000000005</v>
      </c>
      <c r="M29" s="53">
        <v>0.14000000000000001</v>
      </c>
      <c r="Q29" t="s">
        <v>4</v>
      </c>
      <c r="R29" t="s">
        <v>71</v>
      </c>
      <c r="S29" s="6" t="s">
        <v>527</v>
      </c>
      <c r="T29" s="6">
        <v>0.19</v>
      </c>
      <c r="U29" s="6">
        <f t="shared" si="25"/>
        <v>0.4</v>
      </c>
      <c r="V29" s="6"/>
      <c r="X29" t="s">
        <v>14</v>
      </c>
      <c r="Y29" t="s">
        <v>71</v>
      </c>
      <c r="Z29" s="6" t="s">
        <v>539</v>
      </c>
      <c r="AA29" s="6">
        <v>0.11523757509557619</v>
      </c>
      <c r="AB29" s="6">
        <f t="shared" si="15"/>
        <v>0.12676133260513384</v>
      </c>
      <c r="AX29" s="88" t="s">
        <v>67</v>
      </c>
      <c r="AY29" s="87" t="s">
        <v>68</v>
      </c>
      <c r="AZ29" t="s">
        <v>647</v>
      </c>
    </row>
    <row r="30" spans="1:52" ht="18">
      <c r="A30" s="50" t="s">
        <v>13</v>
      </c>
      <c r="B30" s="54">
        <v>0.57999999999999996</v>
      </c>
      <c r="C30" s="55">
        <v>0.34</v>
      </c>
      <c r="D30" s="55">
        <v>0.34</v>
      </c>
      <c r="E30" s="56">
        <v>0.14000000000000001</v>
      </c>
      <c r="F30" s="68" t="str">
        <f t="shared" ref="F30:F50" si="27">ROUND(B4*100,0)&amp;"%"&amp;"(+"&amp;ROUND(J4*100,0)&amp;"%"&amp;")"</f>
        <v>75%(+17%)</v>
      </c>
      <c r="G30" s="67" t="str">
        <f t="shared" ref="G30:G50" si="28">ROUND(C4*100,0)&amp;"%"&amp;"(+"&amp;ROUND(K4*100,0)&amp;"%"&amp;")"</f>
        <v>70%(+36%)</v>
      </c>
      <c r="H30" s="67" t="str">
        <f t="shared" ref="H30:H50" si="29">ROUND(D4*100,0)&amp;"%"&amp;"(+"&amp;ROUND(L4*100,0)&amp;"%"&amp;")"</f>
        <v>65%(+31%)</v>
      </c>
      <c r="I30" s="69" t="str">
        <f t="shared" ref="I30:I50" si="30">ROUND(E4*100,0)&amp;"%"&amp;"(+"&amp;ROUND(M4*100,0)&amp;"%"&amp;")"</f>
        <v>15%(+1%)</v>
      </c>
      <c r="J30" s="55">
        <v>0.17000000000000004</v>
      </c>
      <c r="K30" s="55">
        <v>0.35999999999999993</v>
      </c>
      <c r="L30" s="55">
        <v>0.31</v>
      </c>
      <c r="M30" s="56">
        <v>9.9999999999999811E-3</v>
      </c>
      <c r="Q30" t="s">
        <v>18</v>
      </c>
      <c r="R30" t="s">
        <v>71</v>
      </c>
      <c r="S30" s="6" t="s">
        <v>475</v>
      </c>
      <c r="T30" s="6">
        <v>0.03</v>
      </c>
      <c r="U30" s="6">
        <f t="shared" si="25"/>
        <v>0.05</v>
      </c>
      <c r="V30" s="6"/>
      <c r="X30" t="s">
        <v>15</v>
      </c>
      <c r="Y30" t="s">
        <v>71</v>
      </c>
      <c r="Z30" s="6" t="s">
        <v>531</v>
      </c>
      <c r="AA30" s="6">
        <v>6.1329355212995191E-3</v>
      </c>
      <c r="AB30" s="6">
        <f t="shared" si="15"/>
        <v>6.746229073429472E-3</v>
      </c>
      <c r="AX30" s="88" t="s">
        <v>99</v>
      </c>
      <c r="AY30" s="87" t="s">
        <v>68</v>
      </c>
      <c r="AZ30" t="s">
        <v>645</v>
      </c>
    </row>
    <row r="31" spans="1:52" ht="18">
      <c r="A31" s="50" t="s">
        <v>7</v>
      </c>
      <c r="B31" s="54">
        <v>0.95</v>
      </c>
      <c r="C31" s="55">
        <v>0.98</v>
      </c>
      <c r="D31" s="55">
        <v>0.97</v>
      </c>
      <c r="E31" s="56">
        <v>0.99</v>
      </c>
      <c r="F31" s="68" t="str">
        <f t="shared" si="27"/>
        <v>100%(+5%)</v>
      </c>
      <c r="G31" s="67" t="str">
        <f t="shared" si="28"/>
        <v>100%(+2%)</v>
      </c>
      <c r="H31" s="67" t="str">
        <f t="shared" si="29"/>
        <v>100%(+3%)</v>
      </c>
      <c r="I31" s="69" t="str">
        <f t="shared" si="30"/>
        <v>100%(+1%)</v>
      </c>
      <c r="J31" s="55">
        <v>5.0000000000000044E-2</v>
      </c>
      <c r="K31" s="55">
        <v>2.0000000000000018E-2</v>
      </c>
      <c r="L31" s="55">
        <v>3.0000000000000027E-2</v>
      </c>
      <c r="M31" s="56">
        <v>1.0000000000000009E-2</v>
      </c>
      <c r="Q31" t="s">
        <v>9</v>
      </c>
      <c r="R31" t="s">
        <v>71</v>
      </c>
      <c r="S31" s="6" t="s">
        <v>511</v>
      </c>
      <c r="T31" s="6">
        <v>0.01</v>
      </c>
      <c r="U31" s="6">
        <f t="shared" si="25"/>
        <v>0.3</v>
      </c>
      <c r="V31" s="6"/>
      <c r="X31" t="s">
        <v>25</v>
      </c>
      <c r="Y31" t="s">
        <v>71</v>
      </c>
      <c r="Z31" s="6" t="s">
        <v>491</v>
      </c>
      <c r="AA31" s="6">
        <v>5.3314789058878072E-3</v>
      </c>
      <c r="AB31" s="6">
        <f t="shared" si="15"/>
        <v>5.8646267964765882E-3</v>
      </c>
      <c r="AX31" s="88" t="s">
        <v>79</v>
      </c>
      <c r="AY31" s="87" t="s">
        <v>68</v>
      </c>
      <c r="AZ31" t="s">
        <v>648</v>
      </c>
    </row>
    <row r="32" spans="1:52" ht="18">
      <c r="A32" s="50" t="s">
        <v>1</v>
      </c>
      <c r="B32" s="54">
        <v>0.24</v>
      </c>
      <c r="C32" s="55">
        <v>0.26</v>
      </c>
      <c r="D32" s="55">
        <v>0.19</v>
      </c>
      <c r="E32" s="56">
        <v>0.1</v>
      </c>
      <c r="F32" s="68" t="str">
        <f t="shared" si="27"/>
        <v>45%(+21%)</v>
      </c>
      <c r="G32" s="67" t="str">
        <f t="shared" si="28"/>
        <v>45%(+19%)</v>
      </c>
      <c r="H32" s="67" t="str">
        <f t="shared" si="29"/>
        <v>30%(+11%)</v>
      </c>
      <c r="I32" s="69" t="str">
        <f t="shared" si="30"/>
        <v>13%(+3%)</v>
      </c>
      <c r="J32" s="55">
        <v>0.21000000000000002</v>
      </c>
      <c r="K32" s="55">
        <v>0.19</v>
      </c>
      <c r="L32" s="55">
        <v>0.10999999999999999</v>
      </c>
      <c r="M32" s="56">
        <v>0.03</v>
      </c>
      <c r="Q32" t="s">
        <v>11</v>
      </c>
      <c r="R32" t="s">
        <v>71</v>
      </c>
      <c r="S32" s="6" t="s">
        <v>519</v>
      </c>
      <c r="T32" s="6">
        <v>0</v>
      </c>
      <c r="U32" s="6">
        <f t="shared" si="25"/>
        <v>0.3</v>
      </c>
      <c r="V32" s="6"/>
      <c r="X32" t="s">
        <v>19</v>
      </c>
      <c r="Y32" t="s">
        <v>71</v>
      </c>
      <c r="Z32" s="6" t="s">
        <v>483</v>
      </c>
      <c r="AA32" s="6">
        <v>5.8213571038748411E-3</v>
      </c>
      <c r="AB32" s="6">
        <f t="shared" si="15"/>
        <v>6.4034928142623253E-3</v>
      </c>
    </row>
    <row r="33" spans="1:28" ht="18">
      <c r="A33" s="50" t="s">
        <v>10</v>
      </c>
      <c r="B33" s="54">
        <v>0.08</v>
      </c>
      <c r="C33" s="55">
        <v>0.09</v>
      </c>
      <c r="D33" s="55">
        <v>0.09</v>
      </c>
      <c r="E33" s="56">
        <v>0.06</v>
      </c>
      <c r="F33" s="68" t="str">
        <f t="shared" si="27"/>
        <v>30%(+22%)</v>
      </c>
      <c r="G33" s="67" t="str">
        <f t="shared" si="28"/>
        <v>25%(+16%)</v>
      </c>
      <c r="H33" s="67" t="str">
        <f t="shared" si="29"/>
        <v>20%(+11%)</v>
      </c>
      <c r="I33" s="69" t="str">
        <f t="shared" si="30"/>
        <v>8%(+2%)</v>
      </c>
      <c r="J33" s="55">
        <v>0.21999999999999997</v>
      </c>
      <c r="K33" s="55">
        <v>0.16</v>
      </c>
      <c r="L33" s="55">
        <v>0.11000000000000001</v>
      </c>
      <c r="M33" s="56">
        <v>2.0000000000000004E-2</v>
      </c>
      <c r="Q33" t="s">
        <v>14</v>
      </c>
      <c r="R33" t="s">
        <v>71</v>
      </c>
      <c r="S33" s="6" t="s">
        <v>539</v>
      </c>
      <c r="T33" s="6">
        <v>0.4</v>
      </c>
      <c r="U33" s="6">
        <f t="shared" si="25"/>
        <v>0.9</v>
      </c>
      <c r="V33" s="6"/>
      <c r="X33" t="s">
        <v>5</v>
      </c>
      <c r="Y33" t="s">
        <v>71</v>
      </c>
      <c r="Z33" s="6" t="s">
        <v>515</v>
      </c>
      <c r="AA33" s="6">
        <v>2.6255844622946889E-2</v>
      </c>
      <c r="AB33" s="6">
        <f t="shared" si="15"/>
        <v>2.8881429085241581E-2</v>
      </c>
    </row>
    <row r="34" spans="1:28" ht="18">
      <c r="A34" s="50" t="s">
        <v>4</v>
      </c>
      <c r="B34" s="54">
        <v>0.17</v>
      </c>
      <c r="C34" s="55">
        <v>0.19</v>
      </c>
      <c r="D34" s="55">
        <v>0.18</v>
      </c>
      <c r="E34" s="56">
        <v>7.0000000000000007E-2</v>
      </c>
      <c r="F34" s="68" t="str">
        <f t="shared" si="27"/>
        <v>45%(+28%)</v>
      </c>
      <c r="G34" s="67" t="str">
        <f t="shared" si="28"/>
        <v>40%(+21%)</v>
      </c>
      <c r="H34" s="67" t="str">
        <f t="shared" si="29"/>
        <v>40%(+22%)</v>
      </c>
      <c r="I34" s="69" t="str">
        <f t="shared" si="30"/>
        <v>10%(+3%)</v>
      </c>
      <c r="J34" s="55">
        <v>0.28000000000000003</v>
      </c>
      <c r="K34" s="55">
        <v>0.21000000000000002</v>
      </c>
      <c r="L34" s="55">
        <v>0.22000000000000003</v>
      </c>
      <c r="M34" s="56">
        <v>0.03</v>
      </c>
      <c r="Q34" t="s">
        <v>15</v>
      </c>
      <c r="R34" t="s">
        <v>71</v>
      </c>
      <c r="S34" s="6" t="s">
        <v>531</v>
      </c>
      <c r="T34" s="6">
        <v>0.02</v>
      </c>
      <c r="U34" s="6">
        <f t="shared" si="25"/>
        <v>0.3</v>
      </c>
      <c r="V34" s="6"/>
      <c r="X34" t="s">
        <v>12</v>
      </c>
      <c r="Y34" t="s">
        <v>71</v>
      </c>
      <c r="Z34" s="6" t="s">
        <v>535</v>
      </c>
      <c r="AA34" s="6">
        <v>5.776820954431288E-2</v>
      </c>
      <c r="AB34" s="6">
        <f t="shared" si="15"/>
        <v>6.3545030498744173E-2</v>
      </c>
    </row>
    <row r="35" spans="1:28" ht="18">
      <c r="A35" s="50" t="s">
        <v>18</v>
      </c>
      <c r="B35" s="54">
        <v>0.04</v>
      </c>
      <c r="C35" s="55">
        <v>0.03</v>
      </c>
      <c r="D35" s="55">
        <v>0.03</v>
      </c>
      <c r="E35" s="56">
        <v>0.01</v>
      </c>
      <c r="F35" s="68" t="str">
        <f t="shared" si="27"/>
        <v>10%(+6%)</v>
      </c>
      <c r="G35" s="67" t="str">
        <f t="shared" si="28"/>
        <v>5%(+2%)</v>
      </c>
      <c r="H35" s="67" t="str">
        <f t="shared" si="29"/>
        <v>5%(+2%)</v>
      </c>
      <c r="I35" s="69" t="str">
        <f t="shared" si="30"/>
        <v>1%(+0%)</v>
      </c>
      <c r="J35" s="55">
        <v>6.0000000000000005E-2</v>
      </c>
      <c r="K35" s="55">
        <v>2.0000000000000004E-2</v>
      </c>
      <c r="L35" s="55">
        <v>2.0000000000000004E-2</v>
      </c>
      <c r="M35" s="56">
        <v>0</v>
      </c>
      <c r="Q35" t="s">
        <v>25</v>
      </c>
      <c r="R35" t="s">
        <v>71</v>
      </c>
      <c r="S35" s="6" t="s">
        <v>491</v>
      </c>
      <c r="T35" s="6">
        <v>0.02</v>
      </c>
      <c r="U35" s="6">
        <f t="shared" si="25"/>
        <v>0.05</v>
      </c>
      <c r="V35" s="6"/>
      <c r="X35" t="s">
        <v>22</v>
      </c>
      <c r="Y35" t="s">
        <v>71</v>
      </c>
      <c r="Z35" s="6" t="s">
        <v>555</v>
      </c>
      <c r="AA35" s="6">
        <v>2.5696286472148542E-3</v>
      </c>
      <c r="AB35" s="6">
        <f t="shared" si="15"/>
        <v>2.8265915119363399E-3</v>
      </c>
    </row>
    <row r="36" spans="1:28" ht="18">
      <c r="A36" s="50" t="s">
        <v>9</v>
      </c>
      <c r="B36" s="54">
        <v>0.02</v>
      </c>
      <c r="C36" s="55">
        <v>0.01</v>
      </c>
      <c r="D36" s="55">
        <v>0.02</v>
      </c>
      <c r="E36" s="56">
        <v>0</v>
      </c>
      <c r="F36" s="68" t="str">
        <f t="shared" si="27"/>
        <v>35%(+33%)</v>
      </c>
      <c r="G36" s="67" t="str">
        <f t="shared" si="28"/>
        <v>30%(+29%)</v>
      </c>
      <c r="H36" s="67" t="str">
        <f t="shared" si="29"/>
        <v>15%(+13%)</v>
      </c>
      <c r="I36" s="69" t="str">
        <f t="shared" si="30"/>
        <v>1%(+1%)</v>
      </c>
      <c r="J36" s="55">
        <v>0.32999999999999996</v>
      </c>
      <c r="K36" s="55">
        <v>0.28999999999999998</v>
      </c>
      <c r="L36" s="55">
        <v>0.13</v>
      </c>
      <c r="M36" s="56">
        <v>0.01</v>
      </c>
      <c r="Q36" t="s">
        <v>19</v>
      </c>
      <c r="R36" t="s">
        <v>71</v>
      </c>
      <c r="S36" s="6" t="s">
        <v>483</v>
      </c>
      <c r="T36" s="6">
        <v>0.02</v>
      </c>
      <c r="U36" s="6">
        <f t="shared" si="25"/>
        <v>0.05</v>
      </c>
      <c r="V36" s="6"/>
      <c r="X36" t="s">
        <v>26</v>
      </c>
      <c r="Y36" t="s">
        <v>71</v>
      </c>
      <c r="Z36" s="6" t="s">
        <v>487</v>
      </c>
      <c r="AA36" s="6">
        <v>8.5264133456904548E-2</v>
      </c>
      <c r="AB36" s="6">
        <f t="shared" si="15"/>
        <v>9.3790546802595007E-2</v>
      </c>
    </row>
    <row r="37" spans="1:28" ht="18">
      <c r="A37" s="50" t="s">
        <v>11</v>
      </c>
      <c r="B37" s="54">
        <v>0</v>
      </c>
      <c r="C37" s="55">
        <v>0</v>
      </c>
      <c r="D37" s="55">
        <v>0.03</v>
      </c>
      <c r="E37" s="56">
        <v>0.02</v>
      </c>
      <c r="F37" s="68" t="str">
        <f t="shared" si="27"/>
        <v>35%(+35%)</v>
      </c>
      <c r="G37" s="67" t="str">
        <f t="shared" si="28"/>
        <v>30%(+30%)</v>
      </c>
      <c r="H37" s="67" t="str">
        <f t="shared" si="29"/>
        <v>25%(+22%)</v>
      </c>
      <c r="I37" s="69" t="str">
        <f t="shared" si="30"/>
        <v>4%(+2%)</v>
      </c>
      <c r="J37" s="55">
        <v>0.35</v>
      </c>
      <c r="K37" s="55">
        <v>0.3</v>
      </c>
      <c r="L37" s="55">
        <v>0.22</v>
      </c>
      <c r="M37" s="56">
        <v>0.02</v>
      </c>
      <c r="Q37" t="s">
        <v>5</v>
      </c>
      <c r="R37" t="s">
        <v>71</v>
      </c>
      <c r="S37" s="6" t="s">
        <v>515</v>
      </c>
      <c r="T37" s="6">
        <v>0.09</v>
      </c>
      <c r="U37" s="6">
        <f t="shared" si="25"/>
        <v>0.2</v>
      </c>
      <c r="V37" s="6"/>
      <c r="X37" t="s">
        <v>57</v>
      </c>
      <c r="Y37" t="s">
        <v>71</v>
      </c>
      <c r="Z37" s="6" t="s">
        <v>567</v>
      </c>
      <c r="AA37" s="17" t="e">
        <v>#N/A</v>
      </c>
      <c r="AB37" s="6">
        <f t="shared" si="15"/>
        <v>0</v>
      </c>
    </row>
    <row r="38" spans="1:28" ht="18">
      <c r="A38" s="50" t="s">
        <v>14</v>
      </c>
      <c r="B38" s="54">
        <v>0.47</v>
      </c>
      <c r="C38" s="55">
        <v>0.4</v>
      </c>
      <c r="D38" s="55">
        <v>0.32</v>
      </c>
      <c r="E38" s="56">
        <v>0.15</v>
      </c>
      <c r="F38" s="68" t="str">
        <f t="shared" si="27"/>
        <v>90%(+43%)</v>
      </c>
      <c r="G38" s="67" t="str">
        <f t="shared" si="28"/>
        <v>90%(+50%)</v>
      </c>
      <c r="H38" s="67" t="str">
        <f t="shared" si="29"/>
        <v>90%(+58%)</v>
      </c>
      <c r="I38" s="69" t="str">
        <f t="shared" si="30"/>
        <v>25%(+10%)</v>
      </c>
      <c r="J38" s="55">
        <v>0.43000000000000005</v>
      </c>
      <c r="K38" s="55">
        <v>0.5</v>
      </c>
      <c r="L38" s="55">
        <v>0.58000000000000007</v>
      </c>
      <c r="M38" s="56">
        <v>0.1</v>
      </c>
      <c r="Q38" t="s">
        <v>12</v>
      </c>
      <c r="R38" t="s">
        <v>71</v>
      </c>
      <c r="S38" s="6" t="s">
        <v>535</v>
      </c>
      <c r="T38" s="6">
        <v>0.21</v>
      </c>
      <c r="U38" s="6">
        <f t="shared" si="25"/>
        <v>0.45</v>
      </c>
      <c r="V38" s="6"/>
      <c r="X38" t="s">
        <v>24</v>
      </c>
      <c r="Y38" t="s">
        <v>84</v>
      </c>
      <c r="Z38" s="6" t="s">
        <v>85</v>
      </c>
      <c r="AA38" s="6">
        <v>0.18498129719810855</v>
      </c>
      <c r="AB38" s="6">
        <f t="shared" ref="AB38:AB55" si="31">D81</f>
        <v>0.25</v>
      </c>
    </row>
    <row r="39" spans="1:28" ht="18">
      <c r="A39" s="50" t="s">
        <v>15</v>
      </c>
      <c r="B39" s="54">
        <v>0.05</v>
      </c>
      <c r="C39" s="55">
        <v>0.02</v>
      </c>
      <c r="D39" s="55">
        <v>0.02</v>
      </c>
      <c r="E39" s="56">
        <v>0.01</v>
      </c>
      <c r="F39" s="68" t="str">
        <f t="shared" si="27"/>
        <v>35%(+30%)</v>
      </c>
      <c r="G39" s="67" t="str">
        <f t="shared" si="28"/>
        <v>30%(+28%)</v>
      </c>
      <c r="H39" s="67" t="str">
        <f t="shared" si="29"/>
        <v>15%(+13%)</v>
      </c>
      <c r="I39" s="69" t="str">
        <f t="shared" si="30"/>
        <v>2%(+1%)</v>
      </c>
      <c r="J39" s="55">
        <v>0.3</v>
      </c>
      <c r="K39" s="55">
        <v>0.27999999999999997</v>
      </c>
      <c r="L39" s="55">
        <v>0.13</v>
      </c>
      <c r="M39" s="56">
        <v>0.01</v>
      </c>
      <c r="Q39" t="s">
        <v>22</v>
      </c>
      <c r="R39" t="s">
        <v>71</v>
      </c>
      <c r="S39" s="6" t="s">
        <v>555</v>
      </c>
      <c r="T39" s="6">
        <v>0</v>
      </c>
      <c r="U39" s="6">
        <f t="shared" si="25"/>
        <v>0.01</v>
      </c>
      <c r="V39" s="6"/>
      <c r="X39" t="s">
        <v>13</v>
      </c>
      <c r="Y39" t="s">
        <v>84</v>
      </c>
      <c r="Z39" s="6" t="s">
        <v>504</v>
      </c>
      <c r="AA39" s="6">
        <v>5.4197662061636558E-2</v>
      </c>
      <c r="AB39" s="6">
        <f t="shared" si="31"/>
        <v>5.961742826780022E-2</v>
      </c>
    </row>
    <row r="40" spans="1:28" ht="18">
      <c r="A40" s="50" t="s">
        <v>25</v>
      </c>
      <c r="B40" s="54">
        <v>0.02</v>
      </c>
      <c r="C40" s="55">
        <v>0.02</v>
      </c>
      <c r="D40" s="55">
        <v>0.01</v>
      </c>
      <c r="E40" s="56">
        <v>0</v>
      </c>
      <c r="F40" s="68" t="str">
        <f t="shared" si="27"/>
        <v>10%(+8%)</v>
      </c>
      <c r="G40" s="67" t="str">
        <f t="shared" si="28"/>
        <v>5%(+3%)</v>
      </c>
      <c r="H40" s="67" t="str">
        <f t="shared" si="29"/>
        <v>3%(+2%)</v>
      </c>
      <c r="I40" s="69" t="str">
        <f t="shared" si="30"/>
        <v>0%(+0%)</v>
      </c>
      <c r="J40" s="55">
        <v>0.08</v>
      </c>
      <c r="K40" s="55">
        <v>3.0000000000000002E-2</v>
      </c>
      <c r="L40" s="55">
        <v>1.9999999999999997E-2</v>
      </c>
      <c r="M40" s="56">
        <v>0</v>
      </c>
      <c r="Q40" t="s">
        <v>26</v>
      </c>
      <c r="R40" t="s">
        <v>71</v>
      </c>
      <c r="S40" s="6" t="s">
        <v>487</v>
      </c>
      <c r="T40" s="6">
        <v>0.26</v>
      </c>
      <c r="U40" s="6">
        <f t="shared" si="25"/>
        <v>0.4</v>
      </c>
      <c r="V40" s="6"/>
      <c r="X40" t="s">
        <v>7</v>
      </c>
      <c r="Y40" t="s">
        <v>84</v>
      </c>
      <c r="Z40" s="6" t="s">
        <v>508</v>
      </c>
      <c r="AA40" s="6">
        <v>0.25423728813559321</v>
      </c>
      <c r="AB40" s="6">
        <f t="shared" si="31"/>
        <v>0.27966101694915257</v>
      </c>
    </row>
    <row r="41" spans="1:28" ht="18">
      <c r="A41" s="50" t="s">
        <v>19</v>
      </c>
      <c r="B41" s="54">
        <v>0.03</v>
      </c>
      <c r="C41" s="55">
        <v>0.02</v>
      </c>
      <c r="D41" s="55">
        <v>0.01</v>
      </c>
      <c r="E41" s="56">
        <v>0.01</v>
      </c>
      <c r="F41" s="68" t="str">
        <f t="shared" si="27"/>
        <v>12%(+9%)</v>
      </c>
      <c r="G41" s="67" t="str">
        <f t="shared" si="28"/>
        <v>5%(+3%)</v>
      </c>
      <c r="H41" s="67" t="str">
        <f t="shared" si="29"/>
        <v>5%(+4%)</v>
      </c>
      <c r="I41" s="69" t="str">
        <f t="shared" si="30"/>
        <v>1%(+0%)</v>
      </c>
      <c r="J41" s="55">
        <v>0.09</v>
      </c>
      <c r="K41" s="55">
        <v>3.0000000000000002E-2</v>
      </c>
      <c r="L41" s="55">
        <v>0.04</v>
      </c>
      <c r="M41" s="56">
        <v>0</v>
      </c>
      <c r="Q41" t="s">
        <v>3</v>
      </c>
      <c r="R41" t="s">
        <v>71</v>
      </c>
      <c r="S41" t="str">
        <f>R41&amp;Q41</f>
        <v>A兴趣生活</v>
      </c>
      <c r="T41" s="6">
        <v>4.7829937998228524E-2</v>
      </c>
      <c r="U41" s="6">
        <f t="shared" si="25"/>
        <v>4.8786536758193097E-2</v>
      </c>
      <c r="V41" s="6"/>
      <c r="X41" t="s">
        <v>1</v>
      </c>
      <c r="Y41" t="s">
        <v>84</v>
      </c>
      <c r="Z41" s="6" t="s">
        <v>548</v>
      </c>
      <c r="AA41" s="6">
        <v>3.8199731303179579E-2</v>
      </c>
      <c r="AB41" s="6">
        <f t="shared" si="31"/>
        <v>4.2019704433497541E-2</v>
      </c>
    </row>
    <row r="42" spans="1:28" ht="18">
      <c r="A42" s="50" t="s">
        <v>5</v>
      </c>
      <c r="B42" s="54">
        <v>0.14000000000000001</v>
      </c>
      <c r="C42" s="55">
        <v>0.09</v>
      </c>
      <c r="D42" s="55">
        <v>0.11</v>
      </c>
      <c r="E42" s="56">
        <v>0.04</v>
      </c>
      <c r="F42" s="68" t="str">
        <f t="shared" si="27"/>
        <v>25%(+11%)</v>
      </c>
      <c r="G42" s="67" t="str">
        <f t="shared" si="28"/>
        <v>20%(+11%)</v>
      </c>
      <c r="H42" s="67" t="str">
        <f t="shared" si="29"/>
        <v>20%(+9%)</v>
      </c>
      <c r="I42" s="69" t="str">
        <f t="shared" si="30"/>
        <v>5%(+1%)</v>
      </c>
      <c r="J42" s="55">
        <v>0.10999999999999999</v>
      </c>
      <c r="K42" s="55">
        <v>0.11000000000000001</v>
      </c>
      <c r="L42" s="55">
        <v>9.0000000000000011E-2</v>
      </c>
      <c r="M42" s="56">
        <v>1.0000000000000002E-2</v>
      </c>
      <c r="Q42" t="s">
        <v>17</v>
      </c>
      <c r="R42" t="s">
        <v>71</v>
      </c>
      <c r="S42" t="str">
        <f t="shared" ref="S42:S45" si="32">R42&amp;Q42</f>
        <v>A婚宴酒店</v>
      </c>
      <c r="T42" s="6">
        <v>0.532258064516129</v>
      </c>
      <c r="U42" s="6">
        <f t="shared" si="25"/>
        <v>0.54290322580645156</v>
      </c>
      <c r="V42" s="6"/>
      <c r="X42" t="s">
        <v>10</v>
      </c>
      <c r="Y42" t="s">
        <v>84</v>
      </c>
      <c r="Z42" s="6" t="s">
        <v>544</v>
      </c>
      <c r="AA42" s="6">
        <v>1.3053456315504816E-2</v>
      </c>
      <c r="AB42" s="6">
        <f t="shared" si="31"/>
        <v>1.43588019470553E-2</v>
      </c>
    </row>
    <row r="43" spans="1:28" ht="18">
      <c r="A43" s="50" t="s">
        <v>12</v>
      </c>
      <c r="B43" s="54">
        <v>0.44</v>
      </c>
      <c r="C43" s="55">
        <v>0.21</v>
      </c>
      <c r="D43" s="55">
        <v>0.19</v>
      </c>
      <c r="E43" s="56">
        <v>0.09</v>
      </c>
      <c r="F43" s="68" t="str">
        <f t="shared" si="27"/>
        <v>60%(+16%)</v>
      </c>
      <c r="G43" s="67" t="str">
        <f t="shared" si="28"/>
        <v>45%(+24%)</v>
      </c>
      <c r="H43" s="67" t="str">
        <f t="shared" si="29"/>
        <v>40%(+21%)</v>
      </c>
      <c r="I43" s="69" t="str">
        <f t="shared" si="30"/>
        <v>10%(+1%)</v>
      </c>
      <c r="J43" s="55">
        <v>0.15999999999999998</v>
      </c>
      <c r="K43" s="55">
        <v>0.24000000000000002</v>
      </c>
      <c r="L43" s="55">
        <v>0.21000000000000002</v>
      </c>
      <c r="M43" s="56">
        <v>1.0000000000000009E-2</v>
      </c>
      <c r="Q43" t="s">
        <v>6</v>
      </c>
      <c r="R43" t="s">
        <v>71</v>
      </c>
      <c r="S43" t="str">
        <f t="shared" si="32"/>
        <v>A感统教育</v>
      </c>
      <c r="T43" s="6">
        <v>1</v>
      </c>
      <c r="U43" s="6">
        <f t="shared" ref="U43:U45" si="33">C22</f>
        <v>1</v>
      </c>
      <c r="V43" s="6"/>
      <c r="X43" t="s">
        <v>4</v>
      </c>
      <c r="Y43" t="s">
        <v>84</v>
      </c>
      <c r="Z43" s="6" t="s">
        <v>528</v>
      </c>
      <c r="AA43" s="6">
        <v>6.919385796545105E-2</v>
      </c>
      <c r="AB43" s="6">
        <f t="shared" si="31"/>
        <v>7.6113243761996158E-2</v>
      </c>
    </row>
    <row r="44" spans="1:28" ht="18">
      <c r="A44" s="50" t="s">
        <v>22</v>
      </c>
      <c r="B44" s="57">
        <v>0.01</v>
      </c>
      <c r="C44" s="58">
        <v>0</v>
      </c>
      <c r="D44" s="58">
        <v>0</v>
      </c>
      <c r="E44" s="59">
        <v>0</v>
      </c>
      <c r="F44" s="68" t="str">
        <f t="shared" si="27"/>
        <v>2%(+1%)</v>
      </c>
      <c r="G44" s="67" t="str">
        <f t="shared" si="28"/>
        <v>1%(+1%)</v>
      </c>
      <c r="H44" s="67" t="str">
        <f t="shared" si="29"/>
        <v>1%(+1%)</v>
      </c>
      <c r="I44" s="69" t="str">
        <f t="shared" si="30"/>
        <v>0%(+0%)</v>
      </c>
      <c r="J44" s="55">
        <v>4.9999999999999992E-3</v>
      </c>
      <c r="K44" s="55">
        <v>0.01</v>
      </c>
      <c r="L44" s="55">
        <v>5.0000000000000001E-3</v>
      </c>
      <c r="M44" s="56">
        <v>0</v>
      </c>
      <c r="Q44" t="s">
        <v>8</v>
      </c>
      <c r="R44" t="s">
        <v>71</v>
      </c>
      <c r="S44" t="str">
        <f t="shared" si="32"/>
        <v>A科学启蒙</v>
      </c>
      <c r="T44" s="6">
        <v>0.31346153846153846</v>
      </c>
      <c r="U44" s="6">
        <f t="shared" si="33"/>
        <v>0.31973076923076921</v>
      </c>
      <c r="V44" s="6"/>
      <c r="X44" t="s">
        <v>18</v>
      </c>
      <c r="Y44" t="s">
        <v>84</v>
      </c>
      <c r="Z44" s="6" t="s">
        <v>476</v>
      </c>
      <c r="AA44" s="6">
        <v>1.3523216850167545E-2</v>
      </c>
      <c r="AB44" s="6">
        <f t="shared" si="31"/>
        <v>1.48755385351843E-2</v>
      </c>
    </row>
    <row r="45" spans="1:28" ht="18">
      <c r="A45" s="50" t="s">
        <v>26</v>
      </c>
      <c r="B45" s="54">
        <v>0.28000000000000003</v>
      </c>
      <c r="C45" s="55">
        <v>0.26</v>
      </c>
      <c r="D45" s="55">
        <v>0.21</v>
      </c>
      <c r="E45" s="56">
        <v>0.11</v>
      </c>
      <c r="F45" s="68" t="str">
        <f t="shared" si="27"/>
        <v>45%(+17%)</v>
      </c>
      <c r="G45" s="67" t="str">
        <f t="shared" si="28"/>
        <v>40%(+14%)</v>
      </c>
      <c r="H45" s="67" t="str">
        <f t="shared" si="29"/>
        <v>35%(+14%)</v>
      </c>
      <c r="I45" s="69" t="str">
        <f t="shared" si="30"/>
        <v>15%(+4%)</v>
      </c>
      <c r="J45" s="55">
        <v>0.16999999999999998</v>
      </c>
      <c r="K45" s="55">
        <v>0.14000000000000001</v>
      </c>
      <c r="L45" s="55">
        <v>0.13999999999999999</v>
      </c>
      <c r="M45" s="56">
        <v>3.9999999999999994E-2</v>
      </c>
      <c r="Q45" t="s">
        <v>21</v>
      </c>
      <c r="R45" t="s">
        <v>71</v>
      </c>
      <c r="S45" t="str">
        <f t="shared" si="32"/>
        <v>A公私立学校</v>
      </c>
      <c r="T45" s="6">
        <v>2.8469750889679714E-2</v>
      </c>
      <c r="U45" s="6">
        <f t="shared" si="33"/>
        <v>2.9039145907473307E-2</v>
      </c>
      <c r="V45" s="6"/>
      <c r="X45" t="s">
        <v>9</v>
      </c>
      <c r="Y45" t="s">
        <v>84</v>
      </c>
      <c r="Z45" s="6" t="s">
        <v>512</v>
      </c>
      <c r="AA45" s="6">
        <v>7.6289994451636768E-3</v>
      </c>
      <c r="AB45" s="6">
        <f t="shared" si="31"/>
        <v>8.3918993896800447E-3</v>
      </c>
    </row>
    <row r="46" spans="1:28" ht="18">
      <c r="A46" s="76" t="s">
        <v>3</v>
      </c>
      <c r="B46" s="54">
        <v>8.4090909090909091E-2</v>
      </c>
      <c r="C46" s="55">
        <v>4.7829937998228524E-2</v>
      </c>
      <c r="D46" s="55">
        <v>3.2769556025369982E-2</v>
      </c>
      <c r="E46" s="56">
        <v>1.0872941907424665E-2</v>
      </c>
      <c r="F46" s="68" t="str">
        <f t="shared" si="27"/>
        <v>9%(+0%)</v>
      </c>
      <c r="G46" s="67" t="str">
        <f t="shared" si="28"/>
        <v>5%(+0%)</v>
      </c>
      <c r="H46" s="67" t="str">
        <f t="shared" si="29"/>
        <v>3%(+0%)</v>
      </c>
      <c r="I46" s="69" t="str">
        <f t="shared" si="30"/>
        <v>1%(+0%)</v>
      </c>
      <c r="J46" s="55">
        <v>1.6818181818181871E-3</v>
      </c>
      <c r="K46" s="55">
        <v>9.5659875996457339E-4</v>
      </c>
      <c r="L46" s="55">
        <v>6.5539112050740089E-4</v>
      </c>
      <c r="M46" s="56">
        <v>2.1745883814849355E-4</v>
      </c>
      <c r="Q46" t="s">
        <v>24</v>
      </c>
      <c r="R46" t="s">
        <v>84</v>
      </c>
      <c r="S46" s="6" t="s">
        <v>85</v>
      </c>
      <c r="T46" s="6">
        <v>0.62</v>
      </c>
      <c r="U46" s="6">
        <f t="shared" ref="U46:U63" si="34">D3</f>
        <v>0.8</v>
      </c>
      <c r="V46" s="6"/>
      <c r="X46" t="s">
        <v>11</v>
      </c>
      <c r="Y46" t="s">
        <v>84</v>
      </c>
      <c r="Z46" s="6" t="s">
        <v>520</v>
      </c>
      <c r="AA46" s="6">
        <v>2.91798748272779E-2</v>
      </c>
      <c r="AB46" s="6">
        <f t="shared" si="31"/>
        <v>3.2097862310005693E-2</v>
      </c>
    </row>
    <row r="47" spans="1:28" ht="18">
      <c r="A47" s="76" t="s">
        <v>17</v>
      </c>
      <c r="B47" s="54">
        <v>0.36</v>
      </c>
      <c r="C47" s="55">
        <v>0.532258064516129</v>
      </c>
      <c r="D47" s="55">
        <v>0.67948717948717952</v>
      </c>
      <c r="E47" s="56">
        <v>0.32500000000000001</v>
      </c>
      <c r="F47" s="68" t="str">
        <f t="shared" si="27"/>
        <v>37%(+1%)</v>
      </c>
      <c r="G47" s="67" t="str">
        <f t="shared" si="28"/>
        <v>54%(+1%)</v>
      </c>
      <c r="H47" s="67" t="str">
        <f t="shared" si="29"/>
        <v>69%(+1%)</v>
      </c>
      <c r="I47" s="69" t="str">
        <f t="shared" si="30"/>
        <v>33%(+1%)</v>
      </c>
      <c r="J47" s="55">
        <v>7.1999999999999842E-3</v>
      </c>
      <c r="K47" s="55">
        <v>1.0645161290322558E-2</v>
      </c>
      <c r="L47" s="55">
        <v>1.358974358974363E-2</v>
      </c>
      <c r="M47" s="56">
        <v>6.5000000000000058E-3</v>
      </c>
      <c r="Q47" t="s">
        <v>13</v>
      </c>
      <c r="R47" t="s">
        <v>84</v>
      </c>
      <c r="S47" s="6" t="s">
        <v>504</v>
      </c>
      <c r="T47" s="6">
        <v>0.34</v>
      </c>
      <c r="U47" s="6">
        <f t="shared" si="34"/>
        <v>0.65</v>
      </c>
      <c r="V47" s="6"/>
      <c r="X47" t="s">
        <v>14</v>
      </c>
      <c r="Y47" t="s">
        <v>84</v>
      </c>
      <c r="Z47" s="6" t="s">
        <v>540</v>
      </c>
      <c r="AA47" s="6">
        <v>8.2684051518524412E-2</v>
      </c>
      <c r="AB47" s="6">
        <f t="shared" si="31"/>
        <v>9.0952456670376866E-2</v>
      </c>
    </row>
    <row r="48" spans="1:28" ht="18">
      <c r="A48" s="76" t="s">
        <v>6</v>
      </c>
      <c r="B48" s="54">
        <v>0.77777777777777779</v>
      </c>
      <c r="C48" s="55">
        <v>1</v>
      </c>
      <c r="D48" s="55">
        <v>0.9</v>
      </c>
      <c r="E48" s="56">
        <v>0.86363636363636365</v>
      </c>
      <c r="F48" s="68" t="str">
        <f t="shared" si="27"/>
        <v>79%(+2%)</v>
      </c>
      <c r="G48" s="67" t="str">
        <f t="shared" si="28"/>
        <v>100%(+0%)</v>
      </c>
      <c r="H48" s="67" t="str">
        <f t="shared" si="29"/>
        <v>92%(+2%)</v>
      </c>
      <c r="I48" s="69" t="str">
        <f t="shared" si="30"/>
        <v>88%(+2%)</v>
      </c>
      <c r="J48" s="55">
        <v>1.5555555555555545E-2</v>
      </c>
      <c r="K48" s="55">
        <v>0</v>
      </c>
      <c r="L48" s="55">
        <v>1.8000000000000016E-2</v>
      </c>
      <c r="M48" s="56">
        <v>1.7272727272727328E-2</v>
      </c>
      <c r="Q48" t="s">
        <v>7</v>
      </c>
      <c r="R48" t="s">
        <v>84</v>
      </c>
      <c r="S48" s="6" t="s">
        <v>508</v>
      </c>
      <c r="T48" s="6">
        <v>0.97</v>
      </c>
      <c r="U48" s="6">
        <f t="shared" si="34"/>
        <v>1</v>
      </c>
      <c r="V48" s="6"/>
      <c r="X48" t="s">
        <v>15</v>
      </c>
      <c r="Y48" t="s">
        <v>84</v>
      </c>
      <c r="Z48" s="6" t="s">
        <v>532</v>
      </c>
      <c r="AA48" s="6">
        <v>9.6538274012676738E-3</v>
      </c>
      <c r="AB48" s="6">
        <f t="shared" si="31"/>
        <v>1.0619210141394442E-2</v>
      </c>
    </row>
    <row r="49" spans="1:28" ht="18">
      <c r="A49" s="76" t="s">
        <v>8</v>
      </c>
      <c r="B49" s="54">
        <v>0.34166666666666667</v>
      </c>
      <c r="C49" s="55">
        <v>0.31346153846153846</v>
      </c>
      <c r="D49" s="55">
        <v>0.24713375796178344</v>
      </c>
      <c r="E49" s="56">
        <v>0.11399548532731377</v>
      </c>
      <c r="F49" s="68" t="str">
        <f t="shared" si="27"/>
        <v>35%(+1%)</v>
      </c>
      <c r="G49" s="67" t="str">
        <f t="shared" si="28"/>
        <v>32%(+1%)</v>
      </c>
      <c r="H49" s="67" t="str">
        <f t="shared" si="29"/>
        <v>25%(+0%)</v>
      </c>
      <c r="I49" s="69" t="str">
        <f t="shared" si="30"/>
        <v>12%(+0%)</v>
      </c>
      <c r="J49" s="55">
        <v>6.8333333333333579E-3</v>
      </c>
      <c r="K49" s="55">
        <v>6.2692307692307492E-3</v>
      </c>
      <c r="L49" s="55">
        <v>4.9426751592356877E-3</v>
      </c>
      <c r="M49" s="56">
        <v>2.2799097065462764E-3</v>
      </c>
      <c r="Q49" t="s">
        <v>1</v>
      </c>
      <c r="R49" t="s">
        <v>84</v>
      </c>
      <c r="S49" s="6" t="s">
        <v>548</v>
      </c>
      <c r="T49" s="6">
        <v>0.19</v>
      </c>
      <c r="U49" s="6">
        <f t="shared" si="34"/>
        <v>0.3</v>
      </c>
      <c r="V49" s="6"/>
      <c r="X49" t="s">
        <v>25</v>
      </c>
      <c r="Y49" t="s">
        <v>84</v>
      </c>
      <c r="Z49" s="6" t="s">
        <v>492</v>
      </c>
      <c r="AA49" s="6">
        <v>3.4285714285714284E-3</v>
      </c>
      <c r="AB49" s="6">
        <f t="shared" si="31"/>
        <v>3.7714285714285714E-3</v>
      </c>
    </row>
    <row r="50" spans="1:28" ht="18">
      <c r="A50" s="77" t="s">
        <v>21</v>
      </c>
      <c r="B50" s="63">
        <v>0</v>
      </c>
      <c r="C50" s="64">
        <v>2.8469750889679714E-2</v>
      </c>
      <c r="D50" s="64">
        <v>3.0259365994236311E-2</v>
      </c>
      <c r="E50" s="65">
        <v>1.564245810055866E-2</v>
      </c>
      <c r="F50" s="70" t="str">
        <f t="shared" si="27"/>
        <v>0%(+0%)</v>
      </c>
      <c r="G50" s="71" t="str">
        <f t="shared" si="28"/>
        <v>3%(+0%)</v>
      </c>
      <c r="H50" s="71" t="str">
        <f t="shared" si="29"/>
        <v>3%(+0%)</v>
      </c>
      <c r="I50" s="72" t="str">
        <f t="shared" si="30"/>
        <v>2%(+0%)</v>
      </c>
      <c r="J50" s="64">
        <v>0</v>
      </c>
      <c r="K50" s="64">
        <v>5.6939501779359331E-4</v>
      </c>
      <c r="L50" s="64">
        <v>6.0518731988472643E-4</v>
      </c>
      <c r="M50" s="65">
        <v>3.128491620111723E-4</v>
      </c>
      <c r="Q50" t="s">
        <v>10</v>
      </c>
      <c r="R50" t="s">
        <v>84</v>
      </c>
      <c r="S50" s="6" t="s">
        <v>544</v>
      </c>
      <c r="T50" s="6">
        <v>0.09</v>
      </c>
      <c r="U50" s="6">
        <f t="shared" si="34"/>
        <v>0.2</v>
      </c>
      <c r="V50" s="6"/>
      <c r="X50" t="s">
        <v>19</v>
      </c>
      <c r="Y50" t="s">
        <v>84</v>
      </c>
      <c r="Z50" s="6" t="s">
        <v>484</v>
      </c>
      <c r="AA50" s="6">
        <v>4.8373135088344617E-3</v>
      </c>
      <c r="AB50" s="6">
        <f t="shared" si="31"/>
        <v>5.3210448597179084E-3</v>
      </c>
    </row>
    <row r="51" spans="1:28" ht="18">
      <c r="A51" s="40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Q51" t="s">
        <v>4</v>
      </c>
      <c r="R51" t="s">
        <v>84</v>
      </c>
      <c r="S51" s="6" t="s">
        <v>528</v>
      </c>
      <c r="T51" s="6">
        <v>0.18</v>
      </c>
      <c r="U51" s="6">
        <f t="shared" si="34"/>
        <v>0.4</v>
      </c>
      <c r="V51" s="6"/>
      <c r="X51" t="s">
        <v>5</v>
      </c>
      <c r="Y51" t="s">
        <v>84</v>
      </c>
      <c r="Z51" s="6" t="s">
        <v>516</v>
      </c>
      <c r="AA51" s="6">
        <v>2.637458110959414E-2</v>
      </c>
      <c r="AB51" s="6">
        <f t="shared" si="31"/>
        <v>2.9012039220553558E-2</v>
      </c>
    </row>
    <row r="52" spans="1:28" ht="18">
      <c r="A52" s="40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Q52" t="s">
        <v>18</v>
      </c>
      <c r="R52" t="s">
        <v>84</v>
      </c>
      <c r="S52" s="6" t="s">
        <v>476</v>
      </c>
      <c r="T52" s="6">
        <v>0.03</v>
      </c>
      <c r="U52" s="6">
        <f t="shared" si="34"/>
        <v>0.05</v>
      </c>
      <c r="V52" s="6"/>
      <c r="X52" t="s">
        <v>12</v>
      </c>
      <c r="Y52" t="s">
        <v>84</v>
      </c>
      <c r="Z52" s="6" t="s">
        <v>536</v>
      </c>
      <c r="AA52" s="6">
        <v>5.4387237128353881E-2</v>
      </c>
      <c r="AB52" s="6">
        <f t="shared" si="31"/>
        <v>5.9825960841189275E-2</v>
      </c>
    </row>
    <row r="53" spans="1:28" ht="18">
      <c r="A53" s="4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Q53" t="s">
        <v>9</v>
      </c>
      <c r="R53" t="s">
        <v>84</v>
      </c>
      <c r="S53" s="6" t="s">
        <v>512</v>
      </c>
      <c r="T53" s="6">
        <v>0.02</v>
      </c>
      <c r="U53" s="6">
        <f t="shared" si="34"/>
        <v>0.15</v>
      </c>
      <c r="V53" s="6"/>
      <c r="X53" t="s">
        <v>22</v>
      </c>
      <c r="Y53" t="s">
        <v>84</v>
      </c>
      <c r="Z53" s="6" t="s">
        <v>556</v>
      </c>
      <c r="AA53" s="6">
        <v>9.3078092519623969E-4</v>
      </c>
      <c r="AB53" s="6">
        <f t="shared" si="31"/>
        <v>1.0238590177158637E-3</v>
      </c>
    </row>
    <row r="54" spans="1:28" ht="18">
      <c r="A54" s="40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Q54" t="s">
        <v>11</v>
      </c>
      <c r="R54" t="s">
        <v>84</v>
      </c>
      <c r="S54" s="6" t="s">
        <v>520</v>
      </c>
      <c r="T54" s="6">
        <v>0.03</v>
      </c>
      <c r="U54" s="6">
        <f t="shared" si="34"/>
        <v>0.25</v>
      </c>
      <c r="V54" s="6"/>
      <c r="X54" t="s">
        <v>26</v>
      </c>
      <c r="Y54" t="s">
        <v>84</v>
      </c>
      <c r="Z54" s="6" t="s">
        <v>488</v>
      </c>
      <c r="AA54" s="6">
        <v>5.373785445171525E-2</v>
      </c>
      <c r="AB54" s="6">
        <f t="shared" si="31"/>
        <v>5.9111639896886781E-2</v>
      </c>
    </row>
    <row r="55" spans="1:28" ht="18">
      <c r="A55" s="4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Q55" t="s">
        <v>14</v>
      </c>
      <c r="R55" t="s">
        <v>84</v>
      </c>
      <c r="S55" s="6" t="s">
        <v>540</v>
      </c>
      <c r="T55" s="6">
        <v>0.32</v>
      </c>
      <c r="U55" s="6">
        <f t="shared" si="34"/>
        <v>0.9</v>
      </c>
      <c r="V55" s="6"/>
      <c r="X55" t="s">
        <v>57</v>
      </c>
      <c r="Y55" t="s">
        <v>84</v>
      </c>
      <c r="Z55" s="6" t="s">
        <v>568</v>
      </c>
      <c r="AA55" s="17" t="e">
        <v>#N/A</v>
      </c>
      <c r="AB55" s="6">
        <f t="shared" si="31"/>
        <v>0</v>
      </c>
    </row>
    <row r="56" spans="1:28" ht="18">
      <c r="A56" s="4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Q56" t="s">
        <v>15</v>
      </c>
      <c r="R56" t="s">
        <v>84</v>
      </c>
      <c r="S56" s="6" t="s">
        <v>532</v>
      </c>
      <c r="T56" s="6">
        <v>0.02</v>
      </c>
      <c r="U56" s="6">
        <f t="shared" si="34"/>
        <v>0.15</v>
      </c>
      <c r="V56" s="6"/>
      <c r="X56" t="s">
        <v>24</v>
      </c>
      <c r="Y56" t="s">
        <v>116</v>
      </c>
      <c r="Z56" s="6" t="s">
        <v>117</v>
      </c>
      <c r="AA56" s="15">
        <v>4.7276392274517159E-2</v>
      </c>
      <c r="AB56" s="6">
        <f t="shared" ref="AB56:AB73" si="35">E81</f>
        <v>5.2004031501968882E-2</v>
      </c>
    </row>
    <row r="57" spans="1:28" ht="18">
      <c r="A57" s="40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Q57" t="s">
        <v>25</v>
      </c>
      <c r="R57" t="s">
        <v>84</v>
      </c>
      <c r="S57" s="6" t="s">
        <v>492</v>
      </c>
      <c r="T57" s="6">
        <v>0.01</v>
      </c>
      <c r="U57" s="6">
        <f t="shared" si="34"/>
        <v>0.03</v>
      </c>
      <c r="V57" s="6"/>
      <c r="X57" t="s">
        <v>13</v>
      </c>
      <c r="Y57" t="s">
        <v>116</v>
      </c>
      <c r="Z57" s="6" t="s">
        <v>505</v>
      </c>
      <c r="AA57" s="15">
        <v>6.9869246062089002E-3</v>
      </c>
      <c r="AB57" s="6">
        <f t="shared" si="35"/>
        <v>7.6856170668297905E-3</v>
      </c>
    </row>
    <row r="58" spans="1:28" ht="18">
      <c r="A58" s="40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Q58" t="s">
        <v>19</v>
      </c>
      <c r="R58" t="s">
        <v>84</v>
      </c>
      <c r="S58" s="6" t="s">
        <v>484</v>
      </c>
      <c r="T58" s="6">
        <v>0.01</v>
      </c>
      <c r="U58" s="6">
        <f t="shared" si="34"/>
        <v>0.05</v>
      </c>
      <c r="V58" s="6"/>
      <c r="X58" t="s">
        <v>7</v>
      </c>
      <c r="Y58" t="s">
        <v>116</v>
      </c>
      <c r="Z58" s="6" t="s">
        <v>509</v>
      </c>
      <c r="AA58" s="15">
        <v>0.10787011557512383</v>
      </c>
      <c r="AB58" s="6">
        <f t="shared" si="35"/>
        <v>0.11865712713263622</v>
      </c>
    </row>
    <row r="59" spans="1:28" ht="18">
      <c r="A59" s="40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Q59" t="s">
        <v>5</v>
      </c>
      <c r="R59" t="s">
        <v>84</v>
      </c>
      <c r="S59" s="6" t="s">
        <v>516</v>
      </c>
      <c r="T59" s="6">
        <v>0.11</v>
      </c>
      <c r="U59" s="6">
        <f t="shared" si="34"/>
        <v>0.2</v>
      </c>
      <c r="V59" s="6"/>
      <c r="X59" t="s">
        <v>1</v>
      </c>
      <c r="Y59" t="s">
        <v>116</v>
      </c>
      <c r="Z59" s="6" t="s">
        <v>549</v>
      </c>
      <c r="AA59" s="15">
        <v>1.2120177534994879E-2</v>
      </c>
      <c r="AB59" s="6">
        <f t="shared" si="35"/>
        <v>1.3332195288494369E-2</v>
      </c>
    </row>
    <row r="60" spans="1:28" ht="18">
      <c r="A60" s="40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Q60" t="s">
        <v>12</v>
      </c>
      <c r="R60" t="s">
        <v>84</v>
      </c>
      <c r="S60" s="6" t="s">
        <v>536</v>
      </c>
      <c r="T60" s="6">
        <v>0.19</v>
      </c>
      <c r="U60" s="6">
        <f t="shared" si="34"/>
        <v>0.4</v>
      </c>
      <c r="V60" s="6"/>
      <c r="X60" t="s">
        <v>10</v>
      </c>
      <c r="Y60" t="s">
        <v>116</v>
      </c>
      <c r="Z60" s="6" t="s">
        <v>545</v>
      </c>
      <c r="AA60" s="15">
        <v>5.6287140480152124E-3</v>
      </c>
      <c r="AB60" s="6">
        <f t="shared" si="35"/>
        <v>6.1915854528167341E-3</v>
      </c>
    </row>
    <row r="61" spans="1:28" ht="18">
      <c r="A61" s="40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Q61" t="s">
        <v>22</v>
      </c>
      <c r="R61" t="s">
        <v>84</v>
      </c>
      <c r="S61" s="6" t="s">
        <v>556</v>
      </c>
      <c r="T61" s="6">
        <v>0</v>
      </c>
      <c r="U61" s="6">
        <f t="shared" si="34"/>
        <v>5.0000000000000001E-3</v>
      </c>
      <c r="V61" s="6"/>
      <c r="X61" t="s">
        <v>4</v>
      </c>
      <c r="Y61" t="s">
        <v>116</v>
      </c>
      <c r="Z61" s="6" t="s">
        <v>529</v>
      </c>
      <c r="AA61" s="15">
        <v>1.5345340290635695E-2</v>
      </c>
      <c r="AB61" s="6">
        <f t="shared" si="35"/>
        <v>1.6879874319699267E-2</v>
      </c>
    </row>
    <row r="62" spans="1:28" ht="18">
      <c r="A62" s="40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Q62" t="s">
        <v>26</v>
      </c>
      <c r="R62" t="s">
        <v>84</v>
      </c>
      <c r="S62" s="6" t="s">
        <v>488</v>
      </c>
      <c r="T62" s="6">
        <v>0.21</v>
      </c>
      <c r="U62" s="6">
        <f t="shared" si="34"/>
        <v>0.35</v>
      </c>
      <c r="V62" s="6"/>
      <c r="X62" t="s">
        <v>18</v>
      </c>
      <c r="Y62" t="s">
        <v>116</v>
      </c>
      <c r="Z62" s="6" t="s">
        <v>477</v>
      </c>
      <c r="AA62" s="15">
        <v>2.5266731807459608E-3</v>
      </c>
      <c r="AB62" s="6">
        <f t="shared" si="35"/>
        <v>2.7793404988205573E-3</v>
      </c>
    </row>
    <row r="63" spans="1:28" ht="18">
      <c r="A63" s="40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Q63" t="s">
        <v>3</v>
      </c>
      <c r="R63" t="s">
        <v>84</v>
      </c>
      <c r="S63" s="6" t="str">
        <f>R63&amp;Q63</f>
        <v>B兴趣生活</v>
      </c>
      <c r="T63" s="6">
        <v>3.2769556025369982E-2</v>
      </c>
      <c r="U63" s="6">
        <f t="shared" si="34"/>
        <v>3.3424947145877383E-2</v>
      </c>
      <c r="V63" s="6"/>
      <c r="X63" t="s">
        <v>9</v>
      </c>
      <c r="Y63" t="s">
        <v>116</v>
      </c>
      <c r="Z63" s="6" t="s">
        <v>513</v>
      </c>
      <c r="AA63" s="15">
        <v>3.0537715652940436E-3</v>
      </c>
      <c r="AB63" s="6">
        <f t="shared" si="35"/>
        <v>3.3591487218234484E-3</v>
      </c>
    </row>
    <row r="64" spans="1:28" ht="18">
      <c r="A64" s="40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Q64" t="s">
        <v>17</v>
      </c>
      <c r="R64" t="s">
        <v>84</v>
      </c>
      <c r="S64" s="6" t="str">
        <f t="shared" ref="S64:S67" si="36">R64&amp;Q64</f>
        <v>B婚宴酒店</v>
      </c>
      <c r="T64" s="6">
        <v>0.67948717948717952</v>
      </c>
      <c r="U64" s="6">
        <f t="shared" ref="U64:U67" si="37">D21</f>
        <v>0.69307692307692315</v>
      </c>
      <c r="V64" s="6"/>
      <c r="X64" t="s">
        <v>11</v>
      </c>
      <c r="Y64" t="s">
        <v>116</v>
      </c>
      <c r="Z64" s="6" t="s">
        <v>521</v>
      </c>
      <c r="AA64" s="15">
        <v>1.1139076478357298E-2</v>
      </c>
      <c r="AB64" s="6">
        <f t="shared" si="35"/>
        <v>1.2252984126193028E-2</v>
      </c>
    </row>
    <row r="65" spans="1:28" ht="18">
      <c r="A65" s="40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Q65" t="s">
        <v>6</v>
      </c>
      <c r="R65" t="s">
        <v>84</v>
      </c>
      <c r="S65" s="6" t="str">
        <f t="shared" si="36"/>
        <v>B感统教育</v>
      </c>
      <c r="T65" s="6">
        <v>0.9</v>
      </c>
      <c r="U65" s="6">
        <f t="shared" si="37"/>
        <v>0.91800000000000004</v>
      </c>
      <c r="V65" s="6"/>
      <c r="X65" t="s">
        <v>14</v>
      </c>
      <c r="Y65" t="s">
        <v>116</v>
      </c>
      <c r="Z65" s="6" t="s">
        <v>541</v>
      </c>
      <c r="AA65" s="15">
        <v>1.6418415707515233E-2</v>
      </c>
      <c r="AB65" s="6">
        <f t="shared" si="35"/>
        <v>1.8060257278266757E-2</v>
      </c>
    </row>
    <row r="66" spans="1:28" ht="18">
      <c r="A66" s="40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Q66" t="s">
        <v>8</v>
      </c>
      <c r="R66" t="s">
        <v>84</v>
      </c>
      <c r="S66" s="6" t="str">
        <f t="shared" si="36"/>
        <v>B科学启蒙</v>
      </c>
      <c r="T66" s="6">
        <v>0.24713375796178344</v>
      </c>
      <c r="U66" s="6">
        <f t="shared" si="37"/>
        <v>0.25207643312101913</v>
      </c>
      <c r="V66" s="6"/>
      <c r="X66" t="s">
        <v>15</v>
      </c>
      <c r="Y66" t="s">
        <v>116</v>
      </c>
      <c r="Z66" s="6" t="s">
        <v>533</v>
      </c>
      <c r="AA66" s="15">
        <v>2.0468501250852852E-3</v>
      </c>
      <c r="AB66" s="6">
        <f t="shared" si="35"/>
        <v>2.2515351375938138E-3</v>
      </c>
    </row>
    <row r="67" spans="1:28" ht="18">
      <c r="A67" s="40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Q67" t="s">
        <v>21</v>
      </c>
      <c r="R67" t="s">
        <v>84</v>
      </c>
      <c r="S67" s="6" t="str">
        <f t="shared" si="36"/>
        <v>B公私立学校</v>
      </c>
      <c r="T67" s="6">
        <v>3.0259365994236311E-2</v>
      </c>
      <c r="U67" s="6">
        <f t="shared" si="37"/>
        <v>3.0864553314121038E-2</v>
      </c>
      <c r="V67" s="6"/>
      <c r="X67" t="s">
        <v>25</v>
      </c>
      <c r="Y67" t="s">
        <v>116</v>
      </c>
      <c r="Z67" s="6" t="s">
        <v>493</v>
      </c>
      <c r="AA67" s="15">
        <v>8.6772413314359104E-4</v>
      </c>
      <c r="AB67" s="6">
        <f t="shared" si="35"/>
        <v>9.5449654645795028E-4</v>
      </c>
    </row>
    <row r="68" spans="1:28" ht="18">
      <c r="A68" s="40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Q68" t="s">
        <v>24</v>
      </c>
      <c r="R68" t="s">
        <v>116</v>
      </c>
      <c r="S68" s="6" t="s">
        <v>117</v>
      </c>
      <c r="T68" s="6">
        <v>0.26</v>
      </c>
      <c r="U68" s="6">
        <f t="shared" ref="U68:U85" si="38">E3</f>
        <v>0.4</v>
      </c>
      <c r="V68" s="6"/>
      <c r="X68" t="s">
        <v>19</v>
      </c>
      <c r="Y68" t="s">
        <v>116</v>
      </c>
      <c r="Z68" s="6" t="s">
        <v>485</v>
      </c>
      <c r="AA68" s="15">
        <v>1.7498186163629379E-3</v>
      </c>
      <c r="AB68" s="6">
        <f t="shared" si="35"/>
        <v>1.9248004779992319E-3</v>
      </c>
    </row>
    <row r="69" spans="1:28" ht="18">
      <c r="A69" s="40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Q69" t="s">
        <v>13</v>
      </c>
      <c r="R69" t="s">
        <v>116</v>
      </c>
      <c r="S69" s="6" t="s">
        <v>505</v>
      </c>
      <c r="T69" s="6">
        <v>0.14000000000000001</v>
      </c>
      <c r="U69" s="6">
        <f t="shared" si="38"/>
        <v>0.15</v>
      </c>
      <c r="V69" s="6"/>
      <c r="X69" t="s">
        <v>5</v>
      </c>
      <c r="Y69" t="s">
        <v>116</v>
      </c>
      <c r="Z69" s="6" t="s">
        <v>517</v>
      </c>
      <c r="AA69" s="15">
        <v>6.088644916940336E-3</v>
      </c>
      <c r="AB69" s="6">
        <f t="shared" si="35"/>
        <v>6.6975094086343702E-3</v>
      </c>
    </row>
    <row r="70" spans="1:28" ht="18">
      <c r="A70" s="40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Q70" t="s">
        <v>7</v>
      </c>
      <c r="R70" t="s">
        <v>116</v>
      </c>
      <c r="S70" s="6" t="s">
        <v>509</v>
      </c>
      <c r="T70" s="6">
        <v>0.99</v>
      </c>
      <c r="U70" s="6">
        <f t="shared" si="38"/>
        <v>1</v>
      </c>
      <c r="V70" s="6"/>
      <c r="X70" t="s">
        <v>12</v>
      </c>
      <c r="Y70" t="s">
        <v>116</v>
      </c>
      <c r="Z70" s="6" t="s">
        <v>537</v>
      </c>
      <c r="AA70" s="15">
        <v>1.212746742355825E-2</v>
      </c>
      <c r="AB70" s="6">
        <f t="shared" si="35"/>
        <v>1.3340214165914077E-2</v>
      </c>
    </row>
    <row r="71" spans="1:28" ht="18">
      <c r="A71" s="40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Q71" t="s">
        <v>1</v>
      </c>
      <c r="R71" t="s">
        <v>116</v>
      </c>
      <c r="S71" s="6" t="s">
        <v>549</v>
      </c>
      <c r="T71" s="6">
        <v>0.1</v>
      </c>
      <c r="U71" s="6">
        <f t="shared" si="38"/>
        <v>0.13</v>
      </c>
      <c r="V71" s="6"/>
      <c r="X71" t="s">
        <v>22</v>
      </c>
      <c r="Y71" t="s">
        <v>116</v>
      </c>
      <c r="Z71" s="6" t="s">
        <v>557</v>
      </c>
      <c r="AA71" s="15">
        <v>1.0060235661020359E-4</v>
      </c>
      <c r="AB71" s="6">
        <f t="shared" si="35"/>
        <v>1.1066259227122396E-4</v>
      </c>
    </row>
    <row r="72" spans="1:28" ht="18">
      <c r="A72" s="40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Q72" t="s">
        <v>10</v>
      </c>
      <c r="R72" t="s">
        <v>116</v>
      </c>
      <c r="S72" s="6" t="s">
        <v>545</v>
      </c>
      <c r="T72" s="6">
        <v>0.06</v>
      </c>
      <c r="U72" s="6">
        <f t="shared" si="38"/>
        <v>0.08</v>
      </c>
      <c r="V72" s="6"/>
      <c r="X72" t="s">
        <v>26</v>
      </c>
      <c r="Y72" t="s">
        <v>116</v>
      </c>
      <c r="Z72" s="6" t="s">
        <v>489</v>
      </c>
      <c r="AA72" s="15">
        <v>1.1234699010675758E-2</v>
      </c>
      <c r="AB72" s="6">
        <f t="shared" si="35"/>
        <v>1.2358168911743335E-2</v>
      </c>
    </row>
    <row r="73" spans="1:28" ht="18">
      <c r="A73" s="40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Q73" t="s">
        <v>4</v>
      </c>
      <c r="R73" t="s">
        <v>116</v>
      </c>
      <c r="S73" s="6" t="s">
        <v>529</v>
      </c>
      <c r="T73" s="6">
        <v>7.0000000000000007E-2</v>
      </c>
      <c r="U73" s="6">
        <f t="shared" si="38"/>
        <v>0.1</v>
      </c>
      <c r="V73" s="6"/>
      <c r="X73" t="s">
        <v>57</v>
      </c>
      <c r="Y73" t="s">
        <v>116</v>
      </c>
      <c r="Z73" s="6" t="s">
        <v>569</v>
      </c>
      <c r="AA73" s="18" t="e">
        <v>#N/A</v>
      </c>
      <c r="AB73" s="6">
        <f t="shared" si="35"/>
        <v>0</v>
      </c>
    </row>
    <row r="74" spans="1:28" ht="18">
      <c r="A74" s="40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Q74" t="s">
        <v>18</v>
      </c>
      <c r="R74" t="s">
        <v>116</v>
      </c>
      <c r="S74" s="6" t="s">
        <v>477</v>
      </c>
      <c r="T74" s="6">
        <v>0.01</v>
      </c>
      <c r="U74" s="6">
        <f t="shared" si="38"/>
        <v>0.01</v>
      </c>
    </row>
    <row r="75" spans="1:28" ht="18">
      <c r="A75" s="40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Q75" t="s">
        <v>9</v>
      </c>
      <c r="R75" t="s">
        <v>116</v>
      </c>
      <c r="S75" s="6" t="s">
        <v>513</v>
      </c>
      <c r="T75" s="6">
        <v>0</v>
      </c>
      <c r="U75" s="6">
        <f t="shared" si="38"/>
        <v>0.01</v>
      </c>
    </row>
    <row r="76" spans="1:28" ht="18">
      <c r="A76" s="40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Q76" t="s">
        <v>11</v>
      </c>
      <c r="R76" t="s">
        <v>116</v>
      </c>
      <c r="S76" s="6" t="s">
        <v>521</v>
      </c>
      <c r="T76" s="6">
        <v>0.02</v>
      </c>
      <c r="U76" s="6">
        <f t="shared" si="38"/>
        <v>0.04</v>
      </c>
    </row>
    <row r="77" spans="1:28">
      <c r="Q77" t="s">
        <v>14</v>
      </c>
      <c r="R77" t="s">
        <v>116</v>
      </c>
      <c r="S77" s="6" t="s">
        <v>541</v>
      </c>
      <c r="T77" s="6">
        <v>0.15</v>
      </c>
      <c r="U77" s="6">
        <f t="shared" si="38"/>
        <v>0.25</v>
      </c>
    </row>
    <row r="78" spans="1:28">
      <c r="Q78" t="s">
        <v>15</v>
      </c>
      <c r="R78" t="s">
        <v>116</v>
      </c>
      <c r="S78" s="6" t="s">
        <v>533</v>
      </c>
      <c r="T78" s="6">
        <v>0.01</v>
      </c>
      <c r="U78" s="6">
        <f t="shared" si="38"/>
        <v>0.02</v>
      </c>
    </row>
    <row r="79" spans="1:28">
      <c r="A79" s="101" t="s">
        <v>43</v>
      </c>
      <c r="B79" s="103" t="s">
        <v>570</v>
      </c>
      <c r="C79" s="104"/>
      <c r="D79" s="104"/>
      <c r="E79" s="105"/>
      <c r="F79" s="103" t="s">
        <v>562</v>
      </c>
      <c r="G79" s="104"/>
      <c r="H79" s="104"/>
      <c r="I79" s="105"/>
      <c r="J79" s="38"/>
      <c r="K79" s="38"/>
      <c r="L79" s="38"/>
      <c r="Q79" t="s">
        <v>25</v>
      </c>
      <c r="R79" t="s">
        <v>116</v>
      </c>
      <c r="S79" s="6" t="s">
        <v>493</v>
      </c>
      <c r="T79" s="6">
        <v>0</v>
      </c>
      <c r="U79" s="6">
        <f t="shared" si="38"/>
        <v>0</v>
      </c>
    </row>
    <row r="80" spans="1:28">
      <c r="A80" s="102"/>
      <c r="B80" s="21" t="s">
        <v>620</v>
      </c>
      <c r="C80" s="22" t="s">
        <v>71</v>
      </c>
      <c r="D80" s="23" t="s">
        <v>84</v>
      </c>
      <c r="E80" s="24" t="s">
        <v>116</v>
      </c>
      <c r="F80" s="21" t="s">
        <v>620</v>
      </c>
      <c r="G80" s="22" t="s">
        <v>71</v>
      </c>
      <c r="H80" s="23" t="s">
        <v>84</v>
      </c>
      <c r="I80" s="24" t="s">
        <v>116</v>
      </c>
      <c r="J80" s="39"/>
      <c r="K80" s="39"/>
      <c r="L80" s="39"/>
      <c r="Q80" t="s">
        <v>19</v>
      </c>
      <c r="R80" t="s">
        <v>116</v>
      </c>
      <c r="S80" s="6" t="s">
        <v>485</v>
      </c>
      <c r="T80" s="6">
        <v>0.01</v>
      </c>
      <c r="U80" s="6">
        <f t="shared" si="38"/>
        <v>0.01</v>
      </c>
    </row>
    <row r="81" spans="1:21">
      <c r="A81" s="14" t="s">
        <v>24</v>
      </c>
      <c r="B81" s="6">
        <v>0.3</v>
      </c>
      <c r="C81" s="6">
        <v>0.25</v>
      </c>
      <c r="D81" s="6">
        <v>0.25</v>
      </c>
      <c r="E81" s="6">
        <f t="shared" ref="E81" si="39">I81*1.1</f>
        <v>5.2004031501968882E-2</v>
      </c>
      <c r="F81" s="19">
        <v>0.23101018010963195</v>
      </c>
      <c r="G81" s="6">
        <v>0.1977050705535742</v>
      </c>
      <c r="H81" s="6">
        <v>0.18498129719810855</v>
      </c>
      <c r="I81" s="15">
        <v>4.7276392274517159E-2</v>
      </c>
      <c r="J81" s="6"/>
      <c r="K81" s="6"/>
      <c r="L81" s="6"/>
      <c r="Q81" t="s">
        <v>5</v>
      </c>
      <c r="R81" t="s">
        <v>116</v>
      </c>
      <c r="S81" s="6" t="s">
        <v>517</v>
      </c>
      <c r="T81" s="6">
        <v>0.04</v>
      </c>
      <c r="U81" s="6">
        <f t="shared" si="38"/>
        <v>0.05</v>
      </c>
    </row>
    <row r="82" spans="1:21">
      <c r="A82" s="14" t="s">
        <v>13</v>
      </c>
      <c r="B82" s="6">
        <f t="shared" ref="B82:B97" si="40">F82*1.1</f>
        <v>0.35608974358974366</v>
      </c>
      <c r="C82" s="6">
        <f t="shared" ref="C82:C97" si="41">G82*1.1</f>
        <v>0.12972627270401638</v>
      </c>
      <c r="D82" s="6">
        <f t="shared" ref="D82:D97" si="42">H82*1.1</f>
        <v>5.961742826780022E-2</v>
      </c>
      <c r="E82" s="6">
        <f t="shared" ref="E82:E97" si="43">I82*1.1</f>
        <v>7.6856170668297905E-3</v>
      </c>
      <c r="F82" s="19">
        <v>0.32371794871794873</v>
      </c>
      <c r="G82" s="6">
        <v>0.11793297518546943</v>
      </c>
      <c r="H82" s="6">
        <v>5.4197662061636558E-2</v>
      </c>
      <c r="I82" s="15">
        <v>6.9869246062089002E-3</v>
      </c>
      <c r="J82" s="6"/>
      <c r="K82" s="6"/>
      <c r="L82" s="6"/>
      <c r="Q82" t="s">
        <v>12</v>
      </c>
      <c r="R82" t="s">
        <v>116</v>
      </c>
      <c r="S82" s="6" t="s">
        <v>537</v>
      </c>
      <c r="T82" s="6">
        <v>0.09</v>
      </c>
      <c r="U82" s="6">
        <f t="shared" si="38"/>
        <v>0.1</v>
      </c>
    </row>
    <row r="83" spans="1:21">
      <c r="A83" s="14" t="s">
        <v>7</v>
      </c>
      <c r="B83" s="6">
        <f t="shared" si="40"/>
        <v>0.3408450704225352</v>
      </c>
      <c r="C83" s="6">
        <f t="shared" si="41"/>
        <v>0.33450905624404198</v>
      </c>
      <c r="D83" s="6">
        <f t="shared" si="42"/>
        <v>0.27966101694915257</v>
      </c>
      <c r="E83" s="6">
        <f t="shared" si="43"/>
        <v>0.11865712713263622</v>
      </c>
      <c r="F83" s="19">
        <v>0.30985915492957744</v>
      </c>
      <c r="G83" s="6">
        <v>0.30409914204003813</v>
      </c>
      <c r="H83" s="6">
        <v>0.25423728813559321</v>
      </c>
      <c r="I83" s="15">
        <v>0.10787011557512383</v>
      </c>
      <c r="J83" s="6"/>
      <c r="K83" s="6"/>
      <c r="L83" s="6"/>
      <c r="Q83" t="s">
        <v>22</v>
      </c>
      <c r="R83" t="s">
        <v>116</v>
      </c>
      <c r="S83" s="6" t="s">
        <v>557</v>
      </c>
      <c r="T83" s="6">
        <v>0</v>
      </c>
      <c r="U83" s="6">
        <f t="shared" si="38"/>
        <v>0</v>
      </c>
    </row>
    <row r="84" spans="1:21">
      <c r="A84" s="14" t="s">
        <v>1</v>
      </c>
      <c r="B84" s="6">
        <f t="shared" si="40"/>
        <v>9.1149172328006886E-2</v>
      </c>
      <c r="C84" s="6">
        <f t="shared" si="41"/>
        <v>6.3697934304097537E-2</v>
      </c>
      <c r="D84" s="6">
        <f t="shared" si="42"/>
        <v>4.2019704433497541E-2</v>
      </c>
      <c r="E84" s="6">
        <f t="shared" si="43"/>
        <v>1.3332195288494369E-2</v>
      </c>
      <c r="F84" s="19">
        <v>8.2862883934551712E-2</v>
      </c>
      <c r="G84" s="6">
        <v>5.7907213003725026E-2</v>
      </c>
      <c r="H84" s="6">
        <v>3.8199731303179579E-2</v>
      </c>
      <c r="I84" s="15">
        <v>1.2120177534994879E-2</v>
      </c>
      <c r="J84" s="6"/>
      <c r="K84" s="6"/>
      <c r="L84" s="6"/>
      <c r="Q84" t="s">
        <v>26</v>
      </c>
      <c r="R84" t="s">
        <v>116</v>
      </c>
      <c r="S84" s="6" t="s">
        <v>489</v>
      </c>
      <c r="T84" s="6">
        <v>0.11</v>
      </c>
      <c r="U84" s="6">
        <f t="shared" si="38"/>
        <v>0.15</v>
      </c>
    </row>
    <row r="85" spans="1:21">
      <c r="A85" s="14" t="s">
        <v>10</v>
      </c>
      <c r="B85" s="6">
        <f t="shared" si="40"/>
        <v>1.3736049324904395E-2</v>
      </c>
      <c r="C85" s="6">
        <f t="shared" si="41"/>
        <v>1.6154371584699456E-2</v>
      </c>
      <c r="D85" s="6">
        <f t="shared" si="42"/>
        <v>1.43588019470553E-2</v>
      </c>
      <c r="E85" s="6">
        <f t="shared" si="43"/>
        <v>6.1915854528167341E-3</v>
      </c>
      <c r="F85" s="19">
        <v>1.2487317568094904E-2</v>
      </c>
      <c r="G85" s="6">
        <v>1.4685792349726777E-2</v>
      </c>
      <c r="H85" s="6">
        <v>1.3053456315504816E-2</v>
      </c>
      <c r="I85" s="15">
        <v>5.6287140480152124E-3</v>
      </c>
      <c r="J85" s="6"/>
      <c r="K85" s="6"/>
      <c r="L85" s="6"/>
      <c r="Q85" t="s">
        <v>3</v>
      </c>
      <c r="R85" t="s">
        <v>116</v>
      </c>
      <c r="S85" s="6" t="str">
        <f>R85&amp;Q85</f>
        <v>C兴趣生活</v>
      </c>
      <c r="T85" s="6">
        <v>1.0872941907424665E-2</v>
      </c>
      <c r="U85" s="6">
        <f t="shared" si="38"/>
        <v>1.1090400745573159E-2</v>
      </c>
    </row>
    <row r="86" spans="1:21">
      <c r="A86" s="14" t="s">
        <v>4</v>
      </c>
      <c r="B86" s="6">
        <f t="shared" si="40"/>
        <v>8.6738351254480289E-2</v>
      </c>
      <c r="C86" s="6">
        <f t="shared" si="41"/>
        <v>9.3008581524482589E-2</v>
      </c>
      <c r="D86" s="6">
        <f t="shared" si="42"/>
        <v>7.6113243761996158E-2</v>
      </c>
      <c r="E86" s="6">
        <f t="shared" si="43"/>
        <v>1.6879874319699267E-2</v>
      </c>
      <c r="F86" s="19">
        <v>7.8853046594982074E-2</v>
      </c>
      <c r="G86" s="6">
        <v>8.4553255931347798E-2</v>
      </c>
      <c r="H86" s="6">
        <v>6.919385796545105E-2</v>
      </c>
      <c r="I86" s="15">
        <v>1.5345340290635695E-2</v>
      </c>
      <c r="J86" s="6"/>
      <c r="K86" s="6"/>
      <c r="L86" s="6"/>
      <c r="Q86" t="s">
        <v>17</v>
      </c>
      <c r="R86" t="s">
        <v>116</v>
      </c>
      <c r="S86" s="6" t="str">
        <f t="shared" ref="S86:S89" si="44">R86&amp;Q86</f>
        <v>C婚宴酒店</v>
      </c>
      <c r="T86" s="6">
        <v>0.32500000000000001</v>
      </c>
      <c r="U86" s="6">
        <f t="shared" ref="U86:U89" si="45">E21</f>
        <v>0.33150000000000002</v>
      </c>
    </row>
    <row r="87" spans="1:21">
      <c r="A87" s="14" t="s">
        <v>18</v>
      </c>
      <c r="B87" s="6">
        <f t="shared" si="40"/>
        <v>2.0810810810810813E-2</v>
      </c>
      <c r="C87" s="6">
        <f t="shared" si="41"/>
        <v>1.7858376511226254E-2</v>
      </c>
      <c r="D87" s="6">
        <f t="shared" si="42"/>
        <v>1.48755385351843E-2</v>
      </c>
      <c r="E87" s="6">
        <f t="shared" si="43"/>
        <v>2.7793404988205573E-3</v>
      </c>
      <c r="F87" s="19">
        <v>1.891891891891892E-2</v>
      </c>
      <c r="G87" s="6">
        <v>1.6234887737478412E-2</v>
      </c>
      <c r="H87" s="6">
        <v>1.3523216850167545E-2</v>
      </c>
      <c r="I87" s="15">
        <v>2.5266731807459608E-3</v>
      </c>
      <c r="J87" s="6"/>
      <c r="K87" s="6"/>
      <c r="L87" s="6"/>
      <c r="Q87" t="s">
        <v>6</v>
      </c>
      <c r="R87" t="s">
        <v>116</v>
      </c>
      <c r="S87" s="6" t="str">
        <f t="shared" si="44"/>
        <v>C感统教育</v>
      </c>
      <c r="T87" s="6">
        <v>0.86363636363636365</v>
      </c>
      <c r="U87" s="6">
        <f t="shared" si="45"/>
        <v>0.88090909090909097</v>
      </c>
    </row>
    <row r="88" spans="1:21">
      <c r="A88" s="14" t="s">
        <v>9</v>
      </c>
      <c r="B88" s="6">
        <f t="shared" si="40"/>
        <v>7.1253071253071258E-3</v>
      </c>
      <c r="C88" s="6">
        <f t="shared" si="41"/>
        <v>8.6818470470833714E-3</v>
      </c>
      <c r="D88" s="6">
        <f t="shared" si="42"/>
        <v>8.3918993896800447E-3</v>
      </c>
      <c r="E88" s="6">
        <f t="shared" si="43"/>
        <v>3.3591487218234484E-3</v>
      </c>
      <c r="F88" s="19">
        <v>6.4775519320973869E-3</v>
      </c>
      <c r="G88" s="6">
        <v>7.8925882246212459E-3</v>
      </c>
      <c r="H88" s="6">
        <v>7.6289994451636768E-3</v>
      </c>
      <c r="I88" s="15">
        <v>3.0537715652940436E-3</v>
      </c>
      <c r="J88" s="6"/>
      <c r="K88" s="6"/>
      <c r="L88" s="6"/>
      <c r="Q88" t="s">
        <v>8</v>
      </c>
      <c r="R88" t="s">
        <v>116</v>
      </c>
      <c r="S88" s="6" t="str">
        <f t="shared" si="44"/>
        <v>C科学启蒙</v>
      </c>
      <c r="T88" s="6">
        <v>0.11399548532731377</v>
      </c>
      <c r="U88" s="6">
        <f t="shared" si="45"/>
        <v>0.11627539503386004</v>
      </c>
    </row>
    <row r="89" spans="1:21">
      <c r="A89" s="14" t="s">
        <v>11</v>
      </c>
      <c r="B89" s="6">
        <f t="shared" si="40"/>
        <v>2.5769745649263723E-3</v>
      </c>
      <c r="C89" s="6">
        <f t="shared" si="41"/>
        <v>1.0088657902782023E-3</v>
      </c>
      <c r="D89" s="6">
        <f t="shared" si="42"/>
        <v>3.2097862310005693E-2</v>
      </c>
      <c r="E89" s="6">
        <f t="shared" si="43"/>
        <v>1.2252984126193028E-2</v>
      </c>
      <c r="F89" s="19">
        <v>2.3427041499330657E-3</v>
      </c>
      <c r="G89" s="6">
        <v>9.1715071843472939E-4</v>
      </c>
      <c r="H89" s="6">
        <v>2.91798748272779E-2</v>
      </c>
      <c r="I89" s="15">
        <v>1.1139076478357298E-2</v>
      </c>
      <c r="J89" s="6"/>
      <c r="K89" s="6"/>
      <c r="L89" s="6"/>
      <c r="Q89" t="s">
        <v>21</v>
      </c>
      <c r="R89" t="s">
        <v>116</v>
      </c>
      <c r="S89" s="6" t="str">
        <f t="shared" si="44"/>
        <v>C公私立学校</v>
      </c>
      <c r="T89" s="6">
        <v>1.564245810055866E-2</v>
      </c>
      <c r="U89" s="6">
        <f t="shared" si="45"/>
        <v>1.5955307262569832E-2</v>
      </c>
    </row>
    <row r="90" spans="1:21">
      <c r="A90" s="14" t="s">
        <v>14</v>
      </c>
      <c r="B90" s="6">
        <f t="shared" si="40"/>
        <v>0.14402493938344305</v>
      </c>
      <c r="C90" s="6">
        <f t="shared" si="41"/>
        <v>0.12676133260513384</v>
      </c>
      <c r="D90" s="6">
        <f t="shared" si="42"/>
        <v>9.0952456670376866E-2</v>
      </c>
      <c r="E90" s="6">
        <f t="shared" si="43"/>
        <v>1.8060257278266757E-2</v>
      </c>
      <c r="F90" s="19">
        <v>0.1309317630758573</v>
      </c>
      <c r="G90" s="6">
        <v>0.11523757509557619</v>
      </c>
      <c r="H90" s="6">
        <v>8.2684051518524412E-2</v>
      </c>
      <c r="I90" s="15">
        <v>1.6418415707515233E-2</v>
      </c>
      <c r="J90" s="6"/>
      <c r="K90" s="6"/>
      <c r="L90" s="6"/>
    </row>
    <row r="91" spans="1:21">
      <c r="A91" s="14" t="s">
        <v>15</v>
      </c>
      <c r="B91" s="6">
        <f t="shared" si="40"/>
        <v>1.9195156695156698E-2</v>
      </c>
      <c r="C91" s="6">
        <f t="shared" si="41"/>
        <v>6.746229073429472E-3</v>
      </c>
      <c r="D91" s="6">
        <f t="shared" si="42"/>
        <v>1.0619210141394442E-2</v>
      </c>
      <c r="E91" s="6">
        <f t="shared" si="43"/>
        <v>2.2515351375938138E-3</v>
      </c>
      <c r="F91" s="19">
        <v>1.7450142450142449E-2</v>
      </c>
      <c r="G91" s="6">
        <v>6.1329355212995191E-3</v>
      </c>
      <c r="H91" s="6">
        <v>9.6538274012676738E-3</v>
      </c>
      <c r="I91" s="15">
        <v>2.0468501250852852E-3</v>
      </c>
      <c r="J91" s="6"/>
      <c r="K91" s="6"/>
      <c r="L91" s="6"/>
    </row>
    <row r="92" spans="1:21">
      <c r="A92" s="14" t="s">
        <v>25</v>
      </c>
      <c r="B92" s="6">
        <f t="shared" si="40"/>
        <v>1.0415570752235665E-2</v>
      </c>
      <c r="C92" s="6">
        <f t="shared" si="41"/>
        <v>5.8646267964765882E-3</v>
      </c>
      <c r="D92" s="6">
        <f t="shared" si="42"/>
        <v>3.7714285714285714E-3</v>
      </c>
      <c r="E92" s="6">
        <f t="shared" si="43"/>
        <v>9.5449654645795028E-4</v>
      </c>
      <c r="F92" s="19">
        <v>9.4687006838506046E-3</v>
      </c>
      <c r="G92" s="6">
        <v>5.3314789058878072E-3</v>
      </c>
      <c r="H92" s="6">
        <v>3.4285714285714284E-3</v>
      </c>
      <c r="I92" s="15">
        <v>8.6772413314359104E-4</v>
      </c>
      <c r="J92" s="6"/>
      <c r="K92" s="6"/>
      <c r="L92" s="6"/>
    </row>
    <row r="93" spans="1:21">
      <c r="A93" s="14" t="s">
        <v>19</v>
      </c>
      <c r="B93" s="6">
        <f t="shared" si="40"/>
        <v>1.0514079049341256E-2</v>
      </c>
      <c r="C93" s="6">
        <f t="shared" si="41"/>
        <v>6.4034928142623253E-3</v>
      </c>
      <c r="D93" s="6">
        <f t="shared" si="42"/>
        <v>5.3210448597179084E-3</v>
      </c>
      <c r="E93" s="6">
        <f t="shared" si="43"/>
        <v>1.9248004779992319E-3</v>
      </c>
      <c r="F93" s="19">
        <v>9.5582536812193232E-3</v>
      </c>
      <c r="G93" s="6">
        <v>5.8213571038748411E-3</v>
      </c>
      <c r="H93" s="6">
        <v>4.8373135088344617E-3</v>
      </c>
      <c r="I93" s="15">
        <v>1.7498186163629379E-3</v>
      </c>
      <c r="J93" s="6"/>
      <c r="K93" s="6"/>
      <c r="L93" s="6"/>
    </row>
    <row r="94" spans="1:21">
      <c r="A94" s="14" t="s">
        <v>5</v>
      </c>
      <c r="B94" s="6">
        <f t="shared" si="40"/>
        <v>4.5483460559796442E-2</v>
      </c>
      <c r="C94" s="6">
        <f t="shared" si="41"/>
        <v>2.8881429085241581E-2</v>
      </c>
      <c r="D94" s="6">
        <f t="shared" si="42"/>
        <v>2.9012039220553558E-2</v>
      </c>
      <c r="E94" s="6">
        <f t="shared" si="43"/>
        <v>6.6975094086343702E-3</v>
      </c>
      <c r="F94" s="19">
        <v>4.1348600508905854E-2</v>
      </c>
      <c r="G94" s="6">
        <v>2.6255844622946889E-2</v>
      </c>
      <c r="H94" s="6">
        <v>2.637458110959414E-2</v>
      </c>
      <c r="I94" s="15">
        <v>6.088644916940336E-3</v>
      </c>
      <c r="J94" s="6"/>
      <c r="K94" s="6"/>
      <c r="L94" s="6"/>
    </row>
    <row r="95" spans="1:21">
      <c r="A95" s="14" t="s">
        <v>12</v>
      </c>
      <c r="B95" s="6">
        <f t="shared" si="40"/>
        <v>0.11611687087653158</v>
      </c>
      <c r="C95" s="6">
        <f t="shared" si="41"/>
        <v>6.3545030498744173E-2</v>
      </c>
      <c r="D95" s="6">
        <f t="shared" si="42"/>
        <v>5.9825960841189275E-2</v>
      </c>
      <c r="E95" s="6">
        <f t="shared" si="43"/>
        <v>1.3340214165914077E-2</v>
      </c>
      <c r="F95" s="19">
        <v>0.1055607917059378</v>
      </c>
      <c r="G95" s="6">
        <v>5.776820954431288E-2</v>
      </c>
      <c r="H95" s="6">
        <v>5.4387237128353881E-2</v>
      </c>
      <c r="I95" s="15">
        <v>1.212746742355825E-2</v>
      </c>
      <c r="J95" s="6"/>
      <c r="K95" s="6"/>
      <c r="L95" s="6"/>
    </row>
    <row r="96" spans="1:21">
      <c r="A96" s="14" t="s">
        <v>22</v>
      </c>
      <c r="B96" s="6">
        <f t="shared" si="40"/>
        <v>3.997577225923683E-3</v>
      </c>
      <c r="C96" s="6">
        <f t="shared" si="41"/>
        <v>2.8265915119363399E-3</v>
      </c>
      <c r="D96" s="6">
        <f t="shared" si="42"/>
        <v>1.0238590177158637E-3</v>
      </c>
      <c r="E96" s="6">
        <f t="shared" si="43"/>
        <v>1.1066259227122396E-4</v>
      </c>
      <c r="F96" s="19">
        <v>3.6341611144760752E-3</v>
      </c>
      <c r="G96" s="6">
        <v>2.5696286472148542E-3</v>
      </c>
      <c r="H96" s="6">
        <v>9.3078092519623969E-4</v>
      </c>
      <c r="I96" s="15">
        <v>1.0060235661020359E-4</v>
      </c>
      <c r="J96" s="6"/>
      <c r="K96" s="6"/>
      <c r="L96" s="6"/>
    </row>
    <row r="97" spans="1:12">
      <c r="A97" s="14" t="s">
        <v>26</v>
      </c>
      <c r="B97" s="6">
        <f t="shared" si="40"/>
        <v>9.9120879120879121E-2</v>
      </c>
      <c r="C97" s="6">
        <f t="shared" si="41"/>
        <v>9.3790546802595007E-2</v>
      </c>
      <c r="D97" s="6">
        <f t="shared" si="42"/>
        <v>5.9111639896886781E-2</v>
      </c>
      <c r="E97" s="6">
        <f t="shared" si="43"/>
        <v>1.2358168911743335E-2</v>
      </c>
      <c r="F97" s="19">
        <v>9.0109890109890109E-2</v>
      </c>
      <c r="G97" s="6">
        <v>8.5264133456904548E-2</v>
      </c>
      <c r="H97" s="6">
        <v>5.373785445171525E-2</v>
      </c>
      <c r="I97" s="15">
        <v>1.1234699010675758E-2</v>
      </c>
      <c r="J97" s="6"/>
      <c r="K97" s="6"/>
      <c r="L97" s="6"/>
    </row>
    <row r="98" spans="1:12">
      <c r="A98" s="16"/>
      <c r="B98" s="6"/>
      <c r="C98" s="6"/>
      <c r="D98" s="6"/>
      <c r="E98" s="6"/>
      <c r="F98" s="20"/>
      <c r="G98" s="17"/>
      <c r="H98" s="17"/>
      <c r="I98" s="18"/>
      <c r="J98" s="6"/>
      <c r="K98" s="6"/>
      <c r="L98" s="6"/>
    </row>
  </sheetData>
  <mergeCells count="11">
    <mergeCell ref="A79:A80"/>
    <mergeCell ref="B79:E79"/>
    <mergeCell ref="F79:I79"/>
    <mergeCell ref="J1:M1"/>
    <mergeCell ref="A27:A28"/>
    <mergeCell ref="B27:E27"/>
    <mergeCell ref="F27:I27"/>
    <mergeCell ref="J27:M27"/>
    <mergeCell ref="F1:I1"/>
    <mergeCell ref="B1:E1"/>
    <mergeCell ref="A1:A2"/>
  </mergeCells>
  <phoneticPr fontId="2" type="noConversion"/>
  <conditionalFormatting sqref="B29:E50">
    <cfRule type="iconSet" priority="1">
      <iconSet>
        <cfvo type="percent" val="0"/>
        <cfvo type="percent" val="33"/>
        <cfvo type="percent" val="67"/>
      </iconSet>
    </cfRule>
  </conditionalFormatting>
  <conditionalFormatting sqref="J3:N24 J25:M26 N25:N28 J29:M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A8F0C-370B-8048-BCD6-71664E4679D3}">
  <dimension ref="A1:AJ118"/>
  <sheetViews>
    <sheetView zoomScale="50" workbookViewId="0">
      <selection activeCell="AI77" sqref="AI77"/>
    </sheetView>
  </sheetViews>
  <sheetFormatPr baseColWidth="10" defaultRowHeight="16"/>
  <cols>
    <col min="1" max="1" width="11.5" bestFit="1" customWidth="1"/>
    <col min="2" max="2" width="12" bestFit="1" customWidth="1"/>
    <col min="3" max="3" width="16.6640625" bestFit="1" customWidth="1"/>
    <col min="5" max="5" width="11.5" bestFit="1" customWidth="1"/>
    <col min="6" max="6" width="12" bestFit="1" customWidth="1"/>
    <col min="7" max="7" width="11.1640625" bestFit="1" customWidth="1"/>
    <col min="8" max="8" width="10.83203125" bestFit="1" customWidth="1"/>
    <col min="9" max="9" width="9" bestFit="1" customWidth="1"/>
    <col min="10" max="10" width="16.1640625" bestFit="1" customWidth="1"/>
    <col min="11" max="11" width="20.6640625" bestFit="1" customWidth="1"/>
    <col min="12" max="12" width="12.1640625" bestFit="1" customWidth="1"/>
    <col min="13" max="13" width="12.6640625" bestFit="1" customWidth="1"/>
    <col min="14" max="14" width="16.6640625" bestFit="1" customWidth="1"/>
    <col min="17" max="17" width="14.1640625" bestFit="1" customWidth="1"/>
    <col min="18" max="18" width="9.5" customWidth="1"/>
    <col min="19" max="19" width="12" bestFit="1" customWidth="1"/>
    <col min="20" max="21" width="16.33203125" bestFit="1" customWidth="1"/>
    <col min="22" max="22" width="8" bestFit="1" customWidth="1"/>
    <col min="23" max="23" width="23.1640625" bestFit="1" customWidth="1"/>
    <col min="24" max="24" width="10.6640625" bestFit="1" customWidth="1"/>
    <col min="25" max="25" width="16.33203125" bestFit="1" customWidth="1"/>
    <col min="26" max="26" width="10.6640625" bestFit="1" customWidth="1"/>
    <col min="27" max="27" width="16.33203125" bestFit="1" customWidth="1"/>
    <col min="35" max="35" width="15" bestFit="1" customWidth="1"/>
  </cols>
  <sheetData>
    <row r="1" spans="1:36" ht="18">
      <c r="A1" s="2" t="s">
        <v>32</v>
      </c>
      <c r="B1" s="2" t="s">
        <v>34</v>
      </c>
      <c r="C1" s="2" t="s">
        <v>30</v>
      </c>
      <c r="D1" s="2"/>
      <c r="E1" s="2" t="s">
        <v>32</v>
      </c>
      <c r="F1" s="2" t="s">
        <v>34</v>
      </c>
      <c r="G1" s="2" t="s">
        <v>35</v>
      </c>
      <c r="H1" s="2" t="s">
        <v>36</v>
      </c>
      <c r="I1" s="2" t="s">
        <v>37</v>
      </c>
      <c r="J1" s="2" t="s">
        <v>38</v>
      </c>
      <c r="K1" s="2" t="s">
        <v>39</v>
      </c>
      <c r="L1" s="2" t="s">
        <v>40</v>
      </c>
      <c r="M1" s="2" t="s">
        <v>41</v>
      </c>
      <c r="N1" s="2" t="s">
        <v>0</v>
      </c>
      <c r="Q1" t="s">
        <v>42</v>
      </c>
      <c r="R1" t="s">
        <v>43</v>
      </c>
      <c r="S1" t="s">
        <v>44</v>
      </c>
      <c r="T1" t="s">
        <v>45</v>
      </c>
      <c r="U1" t="s">
        <v>582</v>
      </c>
      <c r="V1" t="s">
        <v>29</v>
      </c>
      <c r="W1" t="s">
        <v>583</v>
      </c>
      <c r="X1" t="s">
        <v>46</v>
      </c>
      <c r="Y1" s="5" t="s">
        <v>47</v>
      </c>
      <c r="Z1" t="s">
        <v>48</v>
      </c>
      <c r="AA1" s="5" t="s">
        <v>49</v>
      </c>
      <c r="AD1" t="s">
        <v>599</v>
      </c>
      <c r="AE1" t="s">
        <v>605</v>
      </c>
      <c r="AF1" t="s">
        <v>600</v>
      </c>
      <c r="AG1" t="str">
        <f>AE1&amp;AF1</f>
        <v>city_tier类目细分</v>
      </c>
      <c r="AH1" t="s">
        <v>40</v>
      </c>
      <c r="AI1" t="s">
        <v>606</v>
      </c>
      <c r="AJ1" t="s">
        <v>607</v>
      </c>
    </row>
    <row r="2" spans="1:36" ht="18">
      <c r="A2" s="2" t="s">
        <v>1</v>
      </c>
      <c r="B2" s="2" t="s">
        <v>1</v>
      </c>
      <c r="C2" s="3">
        <v>0.56799999999999995</v>
      </c>
      <c r="D2" s="2"/>
      <c r="E2" s="2" t="s">
        <v>1</v>
      </c>
      <c r="F2" s="2" t="s">
        <v>1</v>
      </c>
      <c r="G2" s="4">
        <v>344244</v>
      </c>
      <c r="H2" s="4">
        <v>8146</v>
      </c>
      <c r="I2" s="3">
        <v>2.3699999999999999E-2</v>
      </c>
      <c r="J2" s="4">
        <v>48867</v>
      </c>
      <c r="K2" s="4">
        <v>7409</v>
      </c>
      <c r="L2" s="3">
        <v>0.442</v>
      </c>
      <c r="M2" s="4">
        <v>6692</v>
      </c>
      <c r="N2" s="3">
        <v>0.56799999999999995</v>
      </c>
      <c r="Q2" t="s">
        <v>50</v>
      </c>
      <c r="R2" t="s">
        <v>24</v>
      </c>
      <c r="S2" t="s">
        <v>51</v>
      </c>
      <c r="T2">
        <v>6299</v>
      </c>
      <c r="U2" s="1">
        <v>5663</v>
      </c>
      <c r="V2" s="6">
        <f t="shared" ref="V2:V23" si="0">VLOOKUP(R2,F:N,9,0)</f>
        <v>0.54900000000000004</v>
      </c>
      <c r="W2" s="1">
        <f>T2+U2*V2</f>
        <v>9407.987000000001</v>
      </c>
      <c r="X2">
        <v>13097</v>
      </c>
      <c r="Y2" s="7">
        <f>W2/X2</f>
        <v>0.71833144995037035</v>
      </c>
      <c r="Z2">
        <v>64079</v>
      </c>
      <c r="AA2" s="6">
        <f>W2/Z2</f>
        <v>0.14681856770548854</v>
      </c>
      <c r="AD2" t="s">
        <v>1</v>
      </c>
      <c r="AE2" t="s">
        <v>71</v>
      </c>
      <c r="AF2" t="s">
        <v>1</v>
      </c>
      <c r="AG2" t="str">
        <f>AE2&amp;AF2</f>
        <v>A文印广告</v>
      </c>
      <c r="AH2" s="37">
        <v>0.66200000000000003</v>
      </c>
      <c r="AI2">
        <v>14.2</v>
      </c>
      <c r="AJ2">
        <v>5183</v>
      </c>
    </row>
    <row r="3" spans="1:36" ht="18">
      <c r="A3" s="2" t="s">
        <v>2</v>
      </c>
      <c r="B3" s="2" t="s">
        <v>3</v>
      </c>
      <c r="C3" s="3">
        <v>0.52100000000000002</v>
      </c>
      <c r="D3" s="2"/>
      <c r="E3" s="2" t="s">
        <v>2</v>
      </c>
      <c r="F3" s="2" t="s">
        <v>3</v>
      </c>
      <c r="G3" s="4">
        <v>27503</v>
      </c>
      <c r="H3" s="2">
        <v>210</v>
      </c>
      <c r="I3" s="3">
        <v>7.6E-3</v>
      </c>
      <c r="J3" s="4">
        <v>6680</v>
      </c>
      <c r="K3" s="2">
        <v>188</v>
      </c>
      <c r="L3" s="3">
        <v>0.16</v>
      </c>
      <c r="M3" s="4">
        <v>1507</v>
      </c>
      <c r="N3" s="3">
        <v>0.52100000000000002</v>
      </c>
      <c r="Q3" t="s">
        <v>52</v>
      </c>
      <c r="R3" t="s">
        <v>13</v>
      </c>
      <c r="S3" t="s">
        <v>51</v>
      </c>
      <c r="T3">
        <v>3837</v>
      </c>
      <c r="U3" s="1">
        <v>3560</v>
      </c>
      <c r="V3" s="6">
        <f t="shared" si="0"/>
        <v>0.82299999999999995</v>
      </c>
      <c r="W3" s="1">
        <f t="shared" ref="W3:W23" si="1">T3+U3*V3</f>
        <v>6766.8799999999992</v>
      </c>
      <c r="X3">
        <v>12767</v>
      </c>
      <c r="Y3" s="7">
        <f t="shared" ref="Y3:Y23" si="2">W3/X3</f>
        <v>0.53002898096655437</v>
      </c>
      <c r="Z3">
        <v>140638</v>
      </c>
      <c r="AA3" s="6">
        <f t="shared" ref="AA3:AA23" si="3">W3/Z3</f>
        <v>4.8115587536796595E-2</v>
      </c>
      <c r="AD3" t="s">
        <v>1</v>
      </c>
      <c r="AE3" t="s">
        <v>84</v>
      </c>
      <c r="AF3" t="s">
        <v>1</v>
      </c>
      <c r="AG3" t="str">
        <f t="shared" ref="AG3:AG66" si="4">AE3&amp;AF3</f>
        <v>B文印广告</v>
      </c>
      <c r="AH3" s="37">
        <v>0.59399999999999997</v>
      </c>
      <c r="AI3">
        <v>12.2</v>
      </c>
      <c r="AJ3">
        <v>4453</v>
      </c>
    </row>
    <row r="4" spans="1:36" ht="18">
      <c r="A4" s="2" t="s">
        <v>2</v>
      </c>
      <c r="B4" s="2" t="s">
        <v>4</v>
      </c>
      <c r="C4" s="3">
        <v>0.54</v>
      </c>
      <c r="D4" s="2"/>
      <c r="E4" s="2" t="s">
        <v>2</v>
      </c>
      <c r="F4" s="2" t="s">
        <v>4</v>
      </c>
      <c r="G4" s="4">
        <v>51702</v>
      </c>
      <c r="H4" s="4">
        <v>1735</v>
      </c>
      <c r="I4" s="3">
        <v>3.3599999999999998E-2</v>
      </c>
      <c r="J4" s="4">
        <v>11431</v>
      </c>
      <c r="K4" s="4">
        <v>1432</v>
      </c>
      <c r="L4" s="3">
        <v>0.27600000000000002</v>
      </c>
      <c r="M4" s="4">
        <v>2427</v>
      </c>
      <c r="N4" s="3">
        <v>0.54</v>
      </c>
      <c r="Q4" t="s">
        <v>52</v>
      </c>
      <c r="R4" t="s">
        <v>7</v>
      </c>
      <c r="S4" t="s">
        <v>51</v>
      </c>
      <c r="T4">
        <v>670</v>
      </c>
      <c r="U4" s="1">
        <v>542</v>
      </c>
      <c r="V4" s="6">
        <f t="shared" si="0"/>
        <v>0.80900000000000005</v>
      </c>
      <c r="W4" s="1">
        <f t="shared" si="1"/>
        <v>1108.4780000000001</v>
      </c>
      <c r="X4">
        <v>553</v>
      </c>
      <c r="Y4" s="7">
        <f t="shared" si="2"/>
        <v>2.004481012658228</v>
      </c>
      <c r="Z4">
        <v>4819</v>
      </c>
      <c r="AA4" s="6">
        <f t="shared" si="3"/>
        <v>0.23002241128864911</v>
      </c>
      <c r="AD4" t="s">
        <v>1</v>
      </c>
      <c r="AE4" t="s">
        <v>116</v>
      </c>
      <c r="AF4" t="s">
        <v>1</v>
      </c>
      <c r="AG4" t="str">
        <f t="shared" si="4"/>
        <v>C文印广告</v>
      </c>
      <c r="AH4" s="37">
        <v>0.315</v>
      </c>
      <c r="AI4">
        <v>11</v>
      </c>
      <c r="AJ4">
        <v>4015</v>
      </c>
    </row>
    <row r="5" spans="1:36" ht="18">
      <c r="A5" s="2" t="s">
        <v>2</v>
      </c>
      <c r="B5" s="2" t="s">
        <v>5</v>
      </c>
      <c r="C5" s="3">
        <v>0.52400000000000002</v>
      </c>
      <c r="D5" s="2"/>
      <c r="E5" s="2" t="s">
        <v>2</v>
      </c>
      <c r="F5" s="2" t="s">
        <v>5</v>
      </c>
      <c r="G5" s="4">
        <v>69316</v>
      </c>
      <c r="H5" s="4">
        <v>1028</v>
      </c>
      <c r="I5" s="3">
        <v>1.4800000000000001E-2</v>
      </c>
      <c r="J5" s="4">
        <v>12552</v>
      </c>
      <c r="K5" s="2">
        <v>986</v>
      </c>
      <c r="L5" s="3">
        <v>0.28699999999999998</v>
      </c>
      <c r="M5" s="4">
        <v>5479</v>
      </c>
      <c r="N5" s="3">
        <v>0.52400000000000002</v>
      </c>
      <c r="Q5" t="s">
        <v>53</v>
      </c>
      <c r="R5" t="s">
        <v>1</v>
      </c>
      <c r="S5" t="s">
        <v>54</v>
      </c>
      <c r="T5">
        <v>8600</v>
      </c>
      <c r="U5" s="1">
        <v>7429</v>
      </c>
      <c r="V5" s="6">
        <f t="shared" si="0"/>
        <v>0.56799999999999995</v>
      </c>
      <c r="W5" s="1">
        <f t="shared" si="1"/>
        <v>12819.671999999999</v>
      </c>
      <c r="X5">
        <v>49056</v>
      </c>
      <c r="Y5" s="7">
        <f t="shared" si="2"/>
        <v>0.26132729941291583</v>
      </c>
      <c r="Z5">
        <v>343957</v>
      </c>
      <c r="AA5" s="6">
        <f t="shared" si="3"/>
        <v>3.7271147265501209E-2</v>
      </c>
      <c r="AD5" t="s">
        <v>1</v>
      </c>
      <c r="AE5" t="s">
        <v>608</v>
      </c>
      <c r="AF5" t="s">
        <v>1</v>
      </c>
      <c r="AG5" t="str">
        <f t="shared" si="4"/>
        <v>1S文印广告</v>
      </c>
      <c r="AH5" s="37">
        <v>0.76200000000000001</v>
      </c>
      <c r="AI5">
        <v>17</v>
      </c>
      <c r="AJ5">
        <v>6205</v>
      </c>
    </row>
    <row r="6" spans="1:36" ht="18">
      <c r="A6" s="2" t="s">
        <v>2</v>
      </c>
      <c r="B6" s="2" t="s">
        <v>6</v>
      </c>
      <c r="C6" s="3">
        <v>0.68600000000000005</v>
      </c>
      <c r="D6" s="2"/>
      <c r="E6" s="2" t="s">
        <v>2</v>
      </c>
      <c r="F6" s="2" t="s">
        <v>6</v>
      </c>
      <c r="G6" s="4">
        <v>2769</v>
      </c>
      <c r="H6" s="2">
        <v>189</v>
      </c>
      <c r="I6" s="3">
        <v>6.83E-2</v>
      </c>
      <c r="J6" s="2">
        <v>70</v>
      </c>
      <c r="K6" s="2">
        <v>62</v>
      </c>
      <c r="L6" s="3">
        <v>0.96199999999999997</v>
      </c>
      <c r="M6" s="2">
        <v>67</v>
      </c>
      <c r="N6" s="3">
        <v>0.68600000000000005</v>
      </c>
      <c r="Q6" t="s">
        <v>53</v>
      </c>
      <c r="R6" t="s">
        <v>10</v>
      </c>
      <c r="S6" t="s">
        <v>54</v>
      </c>
      <c r="T6">
        <v>4530</v>
      </c>
      <c r="U6" s="1">
        <v>2594</v>
      </c>
      <c r="V6" s="6">
        <f t="shared" si="0"/>
        <v>0.59099999999999997</v>
      </c>
      <c r="W6" s="1">
        <f t="shared" si="1"/>
        <v>6063.0540000000001</v>
      </c>
      <c r="X6">
        <v>35406</v>
      </c>
      <c r="Y6" s="7">
        <f t="shared" si="2"/>
        <v>0.17124368751059144</v>
      </c>
      <c r="Z6">
        <v>322438</v>
      </c>
      <c r="AA6" s="6">
        <f t="shared" si="3"/>
        <v>1.8803782432591693E-2</v>
      </c>
      <c r="AD6" t="s">
        <v>2</v>
      </c>
      <c r="AE6" t="s">
        <v>71</v>
      </c>
      <c r="AF6" t="s">
        <v>3</v>
      </c>
      <c r="AG6" t="str">
        <f t="shared" si="4"/>
        <v>A兴趣生活</v>
      </c>
      <c r="AH6" s="37">
        <v>0.28199999999999997</v>
      </c>
      <c r="AI6">
        <v>25.4</v>
      </c>
      <c r="AJ6">
        <v>9271</v>
      </c>
    </row>
    <row r="7" spans="1:36" ht="18">
      <c r="A7" s="2" t="s">
        <v>2</v>
      </c>
      <c r="B7" s="2" t="s">
        <v>7</v>
      </c>
      <c r="C7" s="3">
        <v>0.80900000000000005</v>
      </c>
      <c r="D7" s="2"/>
      <c r="E7" s="2" t="s">
        <v>2</v>
      </c>
      <c r="F7" s="2" t="s">
        <v>7</v>
      </c>
      <c r="G7" s="4">
        <v>4850</v>
      </c>
      <c r="H7" s="4">
        <v>1051</v>
      </c>
      <c r="I7" s="3">
        <v>0.2167</v>
      </c>
      <c r="J7" s="2">
        <v>550</v>
      </c>
      <c r="K7" s="2">
        <v>536</v>
      </c>
      <c r="L7" s="3">
        <v>0.86299999999999999</v>
      </c>
      <c r="M7" s="2">
        <v>358</v>
      </c>
      <c r="N7" s="3">
        <v>0.80900000000000005</v>
      </c>
      <c r="Q7" t="s">
        <v>53</v>
      </c>
      <c r="R7" t="s">
        <v>4</v>
      </c>
      <c r="S7" t="s">
        <v>54</v>
      </c>
      <c r="T7">
        <v>2708</v>
      </c>
      <c r="U7" s="1">
        <v>1437</v>
      </c>
      <c r="V7" s="6">
        <f t="shared" si="0"/>
        <v>0.54</v>
      </c>
      <c r="W7" s="1">
        <f t="shared" si="1"/>
        <v>3483.98</v>
      </c>
      <c r="X7">
        <v>11456</v>
      </c>
      <c r="Y7" s="7">
        <f t="shared" si="2"/>
        <v>0.3041183659217877</v>
      </c>
      <c r="Z7">
        <v>51560</v>
      </c>
      <c r="AA7" s="6">
        <f t="shared" si="3"/>
        <v>6.7571373157486431E-2</v>
      </c>
      <c r="AD7" t="s">
        <v>2</v>
      </c>
      <c r="AE7" t="s">
        <v>71</v>
      </c>
      <c r="AF7" t="s">
        <v>4</v>
      </c>
      <c r="AG7" t="str">
        <f t="shared" si="4"/>
        <v>A学历提升</v>
      </c>
      <c r="AH7" s="37">
        <v>0.40400000000000003</v>
      </c>
      <c r="AI7">
        <v>44.7</v>
      </c>
      <c r="AJ7">
        <v>16315.500000000002</v>
      </c>
    </row>
    <row r="8" spans="1:36" ht="18">
      <c r="A8" s="2" t="s">
        <v>2</v>
      </c>
      <c r="B8" s="2" t="s">
        <v>8</v>
      </c>
      <c r="C8" s="3">
        <v>0.35099999999999998</v>
      </c>
      <c r="D8" s="2"/>
      <c r="E8" s="2" t="s">
        <v>2</v>
      </c>
      <c r="F8" s="2" t="s">
        <v>8</v>
      </c>
      <c r="G8" s="4">
        <v>17592</v>
      </c>
      <c r="H8" s="2">
        <v>595</v>
      </c>
      <c r="I8" s="3">
        <v>3.3799999999999997E-2</v>
      </c>
      <c r="J8" s="4">
        <v>2431</v>
      </c>
      <c r="K8" s="2">
        <v>540</v>
      </c>
      <c r="L8" s="3">
        <v>0.39400000000000002</v>
      </c>
      <c r="M8" s="4">
        <v>1835</v>
      </c>
      <c r="N8" s="3">
        <v>0.35099999999999998</v>
      </c>
      <c r="Q8" t="s">
        <v>53</v>
      </c>
      <c r="R8" t="s">
        <v>18</v>
      </c>
      <c r="S8" t="s">
        <v>54</v>
      </c>
      <c r="T8">
        <v>946</v>
      </c>
      <c r="U8" s="1">
        <v>601</v>
      </c>
      <c r="V8" s="6">
        <f t="shared" si="0"/>
        <v>0.36499999999999999</v>
      </c>
      <c r="W8" s="1">
        <f t="shared" si="1"/>
        <v>1165.365</v>
      </c>
      <c r="X8">
        <v>26861</v>
      </c>
      <c r="Y8" s="7">
        <f t="shared" si="2"/>
        <v>4.3385019172778379E-2</v>
      </c>
      <c r="Z8">
        <v>125576</v>
      </c>
      <c r="AA8" s="6">
        <f t="shared" si="3"/>
        <v>9.2801570363763783E-3</v>
      </c>
      <c r="AD8" t="s">
        <v>2</v>
      </c>
      <c r="AE8" t="s">
        <v>71</v>
      </c>
      <c r="AF8" t="s">
        <v>5</v>
      </c>
      <c r="AG8" t="str">
        <f t="shared" si="4"/>
        <v>A少儿才艺</v>
      </c>
      <c r="AH8" s="37">
        <v>0.40400000000000003</v>
      </c>
      <c r="AI8">
        <v>26.4</v>
      </c>
      <c r="AJ8">
        <v>9636</v>
      </c>
    </row>
    <row r="9" spans="1:36" ht="18">
      <c r="A9" s="2" t="s">
        <v>2</v>
      </c>
      <c r="B9" s="2" t="s">
        <v>9</v>
      </c>
      <c r="C9" s="3">
        <v>0.36699999999999999</v>
      </c>
      <c r="D9" s="2"/>
      <c r="E9" s="2" t="s">
        <v>2</v>
      </c>
      <c r="F9" s="2" t="s">
        <v>9</v>
      </c>
      <c r="G9" s="4">
        <v>100656</v>
      </c>
      <c r="H9" s="2">
        <v>475</v>
      </c>
      <c r="I9" s="3">
        <v>4.7000000000000002E-3</v>
      </c>
      <c r="J9" s="4">
        <v>30593</v>
      </c>
      <c r="K9" s="2">
        <v>287</v>
      </c>
      <c r="L9" s="3">
        <v>8.3000000000000004E-2</v>
      </c>
      <c r="M9" s="4">
        <v>5183</v>
      </c>
      <c r="N9" s="3">
        <v>0.36699999999999999</v>
      </c>
      <c r="Q9" t="s">
        <v>53</v>
      </c>
      <c r="R9" t="s">
        <v>9</v>
      </c>
      <c r="S9" t="s">
        <v>54</v>
      </c>
      <c r="T9">
        <v>2949</v>
      </c>
      <c r="U9" s="1">
        <v>282</v>
      </c>
      <c r="V9" s="6">
        <f t="shared" si="0"/>
        <v>0.36699999999999999</v>
      </c>
      <c r="W9" s="1">
        <f t="shared" si="1"/>
        <v>3052.4940000000001</v>
      </c>
      <c r="X9">
        <v>30655</v>
      </c>
      <c r="Y9" s="7">
        <f t="shared" si="2"/>
        <v>9.9575729897243517E-2</v>
      </c>
      <c r="Z9">
        <v>100567</v>
      </c>
      <c r="AA9" s="6">
        <f t="shared" si="3"/>
        <v>3.0352839400598606E-2</v>
      </c>
      <c r="AD9" t="s">
        <v>2</v>
      </c>
      <c r="AE9" t="s">
        <v>71</v>
      </c>
      <c r="AF9" t="s">
        <v>6</v>
      </c>
      <c r="AG9" t="str">
        <f t="shared" si="4"/>
        <v>A感统教育</v>
      </c>
      <c r="AH9" s="37">
        <v>0.98699999999999999</v>
      </c>
      <c r="AI9">
        <v>19.100000000000001</v>
      </c>
      <c r="AJ9">
        <v>6971.5000000000009</v>
      </c>
    </row>
    <row r="10" spans="1:36" ht="18">
      <c r="A10" s="2" t="s">
        <v>2</v>
      </c>
      <c r="B10" s="2" t="s">
        <v>10</v>
      </c>
      <c r="C10" s="3">
        <v>0.59099999999999997</v>
      </c>
      <c r="D10" s="2"/>
      <c r="E10" s="2" t="s">
        <v>2</v>
      </c>
      <c r="F10" s="2" t="s">
        <v>10</v>
      </c>
      <c r="G10" s="4">
        <v>323782</v>
      </c>
      <c r="H10" s="4">
        <v>2710</v>
      </c>
      <c r="I10" s="3">
        <v>8.3999999999999995E-3</v>
      </c>
      <c r="J10" s="4">
        <v>35464</v>
      </c>
      <c r="K10" s="4">
        <v>2588</v>
      </c>
      <c r="L10" s="3">
        <v>0.24199999999999999</v>
      </c>
      <c r="M10" s="4">
        <v>4077</v>
      </c>
      <c r="N10" s="3">
        <v>0.59099999999999997</v>
      </c>
      <c r="Q10" t="s">
        <v>53</v>
      </c>
      <c r="R10" t="s">
        <v>11</v>
      </c>
      <c r="S10" t="s">
        <v>54</v>
      </c>
      <c r="T10">
        <v>3763</v>
      </c>
      <c r="U10" s="1">
        <v>363</v>
      </c>
      <c r="V10" s="6">
        <f t="shared" si="0"/>
        <v>9.6000000000000002E-2</v>
      </c>
      <c r="W10" s="1">
        <f t="shared" si="1"/>
        <v>3797.848</v>
      </c>
      <c r="X10">
        <v>18382</v>
      </c>
      <c r="Y10" s="7">
        <f t="shared" si="2"/>
        <v>0.20660689805244262</v>
      </c>
      <c r="Z10">
        <v>61803</v>
      </c>
      <c r="AA10" s="6">
        <f t="shared" si="3"/>
        <v>6.1450868080837502E-2</v>
      </c>
      <c r="AD10" t="s">
        <v>2</v>
      </c>
      <c r="AE10" t="s">
        <v>71</v>
      </c>
      <c r="AF10" t="s">
        <v>7</v>
      </c>
      <c r="AG10" t="str">
        <f t="shared" si="4"/>
        <v>A留学机构</v>
      </c>
      <c r="AH10" s="37">
        <v>0.876</v>
      </c>
      <c r="AI10">
        <v>58.2</v>
      </c>
      <c r="AJ10">
        <v>21243</v>
      </c>
    </row>
    <row r="11" spans="1:36" ht="18">
      <c r="A11" s="2" t="s">
        <v>2</v>
      </c>
      <c r="B11" s="2" t="s">
        <v>11</v>
      </c>
      <c r="C11" s="3">
        <v>9.6000000000000002E-2</v>
      </c>
      <c r="D11" s="2"/>
      <c r="E11" s="2" t="s">
        <v>2</v>
      </c>
      <c r="F11" s="2" t="s">
        <v>11</v>
      </c>
      <c r="G11" s="4">
        <v>61962</v>
      </c>
      <c r="H11" s="2">
        <v>819</v>
      </c>
      <c r="I11" s="3">
        <v>1.32E-2</v>
      </c>
      <c r="J11" s="4">
        <v>18428</v>
      </c>
      <c r="K11" s="2">
        <v>353</v>
      </c>
      <c r="L11" s="3">
        <v>8.5000000000000006E-2</v>
      </c>
      <c r="M11" s="4">
        <v>9172</v>
      </c>
      <c r="N11" s="3">
        <v>9.6000000000000002E-2</v>
      </c>
      <c r="Q11" t="s">
        <v>53</v>
      </c>
      <c r="R11" t="s">
        <v>14</v>
      </c>
      <c r="S11" t="s">
        <v>54</v>
      </c>
      <c r="T11">
        <v>4150</v>
      </c>
      <c r="U11" s="1">
        <v>1356</v>
      </c>
      <c r="V11" s="6">
        <f t="shared" si="0"/>
        <v>0.22700000000000001</v>
      </c>
      <c r="W11" s="1">
        <f t="shared" si="1"/>
        <v>4457.8119999999999</v>
      </c>
      <c r="X11">
        <v>4141</v>
      </c>
      <c r="Y11" s="7">
        <f t="shared" si="2"/>
        <v>1.0765061579328665</v>
      </c>
      <c r="Z11">
        <v>24604</v>
      </c>
      <c r="AA11" s="6">
        <f t="shared" si="3"/>
        <v>0.181182409364331</v>
      </c>
      <c r="AD11" t="s">
        <v>2</v>
      </c>
      <c r="AE11" t="s">
        <v>71</v>
      </c>
      <c r="AF11" t="s">
        <v>8</v>
      </c>
      <c r="AG11" t="str">
        <f t="shared" si="4"/>
        <v>A科学启蒙</v>
      </c>
      <c r="AH11" s="37">
        <v>0.54100000000000004</v>
      </c>
      <c r="AI11">
        <v>25.2</v>
      </c>
      <c r="AJ11">
        <v>9198</v>
      </c>
    </row>
    <row r="12" spans="1:36" ht="18">
      <c r="A12" s="2" t="s">
        <v>2</v>
      </c>
      <c r="B12" s="2" t="s">
        <v>12</v>
      </c>
      <c r="C12" s="3">
        <v>0.66100000000000003</v>
      </c>
      <c r="D12" s="2"/>
      <c r="E12" s="2" t="s">
        <v>2</v>
      </c>
      <c r="F12" s="2" t="s">
        <v>12</v>
      </c>
      <c r="G12" s="4">
        <v>24866</v>
      </c>
      <c r="H12" s="2">
        <v>761</v>
      </c>
      <c r="I12" s="3">
        <v>3.0599999999999999E-2</v>
      </c>
      <c r="J12" s="4">
        <v>4020</v>
      </c>
      <c r="K12" s="2">
        <v>654</v>
      </c>
      <c r="L12" s="3">
        <v>0.26700000000000002</v>
      </c>
      <c r="M12" s="2">
        <v>973</v>
      </c>
      <c r="N12" s="3">
        <v>0.66100000000000003</v>
      </c>
      <c r="Q12" t="s">
        <v>53</v>
      </c>
      <c r="R12" t="s">
        <v>15</v>
      </c>
      <c r="S12" t="s">
        <v>54</v>
      </c>
      <c r="T12">
        <v>1405</v>
      </c>
      <c r="U12" s="1">
        <v>220</v>
      </c>
      <c r="V12" s="6">
        <f t="shared" si="0"/>
        <v>0.13900000000000001</v>
      </c>
      <c r="W12" s="1">
        <f t="shared" si="1"/>
        <v>1435.58</v>
      </c>
      <c r="X12">
        <v>11372</v>
      </c>
      <c r="Y12" s="7">
        <f t="shared" si="2"/>
        <v>0.12623812873724938</v>
      </c>
      <c r="Z12">
        <v>45426</v>
      </c>
      <c r="AA12" s="6">
        <f t="shared" si="3"/>
        <v>3.1602606436842338E-2</v>
      </c>
      <c r="AD12" t="s">
        <v>2</v>
      </c>
      <c r="AE12" t="s">
        <v>71</v>
      </c>
      <c r="AF12" t="s">
        <v>9</v>
      </c>
      <c r="AG12" t="str">
        <f t="shared" si="4"/>
        <v>A美术培训</v>
      </c>
      <c r="AH12" s="37">
        <v>0.188</v>
      </c>
      <c r="AI12">
        <v>14.2</v>
      </c>
      <c r="AJ12">
        <v>5183</v>
      </c>
    </row>
    <row r="13" spans="1:36" ht="18">
      <c r="A13" s="2" t="s">
        <v>2</v>
      </c>
      <c r="B13" s="2" t="s">
        <v>13</v>
      </c>
      <c r="C13" s="3">
        <v>0.82299999999999995</v>
      </c>
      <c r="D13" s="2"/>
      <c r="E13" s="2" t="s">
        <v>2</v>
      </c>
      <c r="F13" s="2" t="s">
        <v>13</v>
      </c>
      <c r="G13" s="4">
        <v>140662</v>
      </c>
      <c r="H13" s="4">
        <v>3687</v>
      </c>
      <c r="I13" s="3">
        <v>2.6200000000000001E-2</v>
      </c>
      <c r="J13" s="4">
        <v>12843</v>
      </c>
      <c r="K13" s="4">
        <v>3569</v>
      </c>
      <c r="L13" s="3">
        <v>0.501</v>
      </c>
      <c r="M13" s="4">
        <v>1289</v>
      </c>
      <c r="N13" s="3">
        <v>0.82299999999999995</v>
      </c>
      <c r="Q13" t="s">
        <v>55</v>
      </c>
      <c r="R13" t="s">
        <v>25</v>
      </c>
      <c r="S13" t="s">
        <v>54</v>
      </c>
      <c r="T13">
        <v>347</v>
      </c>
      <c r="U13" s="1">
        <v>85</v>
      </c>
      <c r="V13" s="6">
        <f t="shared" si="0"/>
        <v>0.38</v>
      </c>
      <c r="W13" s="1">
        <f t="shared" si="1"/>
        <v>379.3</v>
      </c>
      <c r="X13">
        <v>8066</v>
      </c>
      <c r="Y13" s="7">
        <f t="shared" si="2"/>
        <v>4.7024547483263082E-2</v>
      </c>
      <c r="Z13">
        <v>43667</v>
      </c>
      <c r="AA13" s="6">
        <f t="shared" si="3"/>
        <v>8.6861932351661435E-3</v>
      </c>
      <c r="AD13" t="s">
        <v>2</v>
      </c>
      <c r="AE13" t="s">
        <v>71</v>
      </c>
      <c r="AF13" t="s">
        <v>10</v>
      </c>
      <c r="AG13" t="str">
        <f t="shared" si="4"/>
        <v>A职业培训</v>
      </c>
      <c r="AH13" s="37">
        <v>0.32900000000000001</v>
      </c>
      <c r="AI13">
        <v>39.799999999999997</v>
      </c>
      <c r="AJ13">
        <v>14526.999999999998</v>
      </c>
    </row>
    <row r="14" spans="1:36" ht="18">
      <c r="A14" s="2" t="s">
        <v>2</v>
      </c>
      <c r="B14" s="2" t="s">
        <v>14</v>
      </c>
      <c r="C14" s="3">
        <v>0.22700000000000001</v>
      </c>
      <c r="D14" s="2"/>
      <c r="E14" s="2" t="s">
        <v>2</v>
      </c>
      <c r="F14" s="2" t="s">
        <v>14</v>
      </c>
      <c r="G14" s="4">
        <v>24654</v>
      </c>
      <c r="H14" s="4">
        <v>1514</v>
      </c>
      <c r="I14" s="3">
        <v>6.1400000000000003E-2</v>
      </c>
      <c r="J14" s="4">
        <v>4267</v>
      </c>
      <c r="K14" s="4">
        <v>1355</v>
      </c>
      <c r="L14" s="3">
        <v>0.47199999999999998</v>
      </c>
      <c r="M14" s="4">
        <v>2822</v>
      </c>
      <c r="N14" s="3">
        <v>0.22700000000000001</v>
      </c>
      <c r="Q14" t="s">
        <v>55</v>
      </c>
      <c r="R14" t="s">
        <v>19</v>
      </c>
      <c r="S14" t="s">
        <v>54</v>
      </c>
      <c r="T14">
        <v>574</v>
      </c>
      <c r="U14" s="1">
        <v>279</v>
      </c>
      <c r="V14" s="6">
        <f t="shared" si="0"/>
        <v>0.28100000000000003</v>
      </c>
      <c r="W14" s="1">
        <f t="shared" si="1"/>
        <v>652.399</v>
      </c>
      <c r="X14">
        <v>23512</v>
      </c>
      <c r="Y14" s="7">
        <f t="shared" si="2"/>
        <v>2.7747490643075877E-2</v>
      </c>
      <c r="Z14">
        <v>104757</v>
      </c>
      <c r="AA14" s="6">
        <f t="shared" si="3"/>
        <v>6.2277365713031109E-3</v>
      </c>
      <c r="AD14" t="s">
        <v>2</v>
      </c>
      <c r="AE14" t="s">
        <v>71</v>
      </c>
      <c r="AF14" t="s">
        <v>11</v>
      </c>
      <c r="AG14" t="str">
        <f t="shared" si="4"/>
        <v>A舞蹈培训</v>
      </c>
      <c r="AH14" s="37">
        <v>0.1</v>
      </c>
      <c r="AI14">
        <v>70.900000000000006</v>
      </c>
      <c r="AJ14">
        <v>25878.500000000004</v>
      </c>
    </row>
    <row r="15" spans="1:36" ht="18">
      <c r="A15" s="2" t="s">
        <v>2</v>
      </c>
      <c r="B15" s="2" t="s">
        <v>15</v>
      </c>
      <c r="C15" s="3">
        <v>0.13900000000000001</v>
      </c>
      <c r="D15" s="2"/>
      <c r="E15" s="2" t="s">
        <v>2</v>
      </c>
      <c r="F15" s="2" t="s">
        <v>15</v>
      </c>
      <c r="G15" s="4">
        <v>45478</v>
      </c>
      <c r="H15" s="2">
        <v>239</v>
      </c>
      <c r="I15" s="3">
        <v>5.3E-3</v>
      </c>
      <c r="J15" s="4">
        <v>11373</v>
      </c>
      <c r="K15" s="2">
        <v>218</v>
      </c>
      <c r="L15" s="3">
        <v>0.14099999999999999</v>
      </c>
      <c r="M15" s="4">
        <v>4254</v>
      </c>
      <c r="N15" s="3">
        <v>0.13900000000000001</v>
      </c>
      <c r="Q15" t="s">
        <v>55</v>
      </c>
      <c r="R15" t="s">
        <v>5</v>
      </c>
      <c r="S15" t="s">
        <v>54</v>
      </c>
      <c r="T15">
        <v>1601</v>
      </c>
      <c r="U15" s="1">
        <v>989</v>
      </c>
      <c r="V15" s="6">
        <f t="shared" si="0"/>
        <v>0.52400000000000002</v>
      </c>
      <c r="W15" s="1">
        <f t="shared" si="1"/>
        <v>2119.2359999999999</v>
      </c>
      <c r="X15">
        <v>11878</v>
      </c>
      <c r="Y15" s="7">
        <f t="shared" si="2"/>
        <v>0.1784169052028961</v>
      </c>
      <c r="Z15">
        <v>69219</v>
      </c>
      <c r="AA15" s="6">
        <f t="shared" si="3"/>
        <v>3.0616391453213713E-2</v>
      </c>
      <c r="AD15" t="s">
        <v>2</v>
      </c>
      <c r="AE15" t="s">
        <v>71</v>
      </c>
      <c r="AF15" t="s">
        <v>12</v>
      </c>
      <c r="AG15" t="str">
        <f t="shared" si="4"/>
        <v>A语言培训</v>
      </c>
      <c r="AH15" s="37">
        <v>0.41899999999999998</v>
      </c>
      <c r="AI15">
        <v>46.2</v>
      </c>
      <c r="AJ15">
        <v>16863</v>
      </c>
    </row>
    <row r="16" spans="1:36" ht="18">
      <c r="A16" s="2" t="s">
        <v>16</v>
      </c>
      <c r="B16" s="2" t="s">
        <v>17</v>
      </c>
      <c r="C16" s="3">
        <v>0.51900000000000002</v>
      </c>
      <c r="D16" s="2"/>
      <c r="E16" s="2" t="s">
        <v>16</v>
      </c>
      <c r="F16" s="2" t="s">
        <v>17</v>
      </c>
      <c r="G16" s="4">
        <v>2677</v>
      </c>
      <c r="H16" s="2">
        <v>462</v>
      </c>
      <c r="I16" s="3">
        <v>0.1726</v>
      </c>
      <c r="J16" s="2">
        <v>323</v>
      </c>
      <c r="K16" s="2">
        <v>174</v>
      </c>
      <c r="L16" s="3">
        <v>0.58399999999999996</v>
      </c>
      <c r="M16" s="2">
        <v>416</v>
      </c>
      <c r="N16" s="3">
        <v>0.51900000000000002</v>
      </c>
      <c r="Q16" t="s">
        <v>55</v>
      </c>
      <c r="R16" t="s">
        <v>12</v>
      </c>
      <c r="S16" t="s">
        <v>54</v>
      </c>
      <c r="T16">
        <v>959</v>
      </c>
      <c r="U16" s="1">
        <v>654</v>
      </c>
      <c r="V16" s="6">
        <f t="shared" si="0"/>
        <v>0.66100000000000003</v>
      </c>
      <c r="W16" s="1">
        <f t="shared" si="1"/>
        <v>1391.2940000000001</v>
      </c>
      <c r="X16">
        <v>4020</v>
      </c>
      <c r="Y16" s="7">
        <f t="shared" si="2"/>
        <v>0.34609303482587067</v>
      </c>
      <c r="Z16">
        <v>24813</v>
      </c>
      <c r="AA16" s="6">
        <f t="shared" si="3"/>
        <v>5.6071172369322533E-2</v>
      </c>
      <c r="AD16" t="s">
        <v>2</v>
      </c>
      <c r="AE16" t="s">
        <v>71</v>
      </c>
      <c r="AF16" t="s">
        <v>13</v>
      </c>
      <c r="AG16" t="str">
        <f t="shared" si="4"/>
        <v>A课后辅导</v>
      </c>
      <c r="AH16" s="37">
        <v>0.72899999999999998</v>
      </c>
      <c r="AI16">
        <v>42.4</v>
      </c>
      <c r="AJ16">
        <v>15476</v>
      </c>
    </row>
    <row r="17" spans="1:36" ht="18">
      <c r="A17" s="2" t="s">
        <v>16</v>
      </c>
      <c r="B17" s="2" t="s">
        <v>18</v>
      </c>
      <c r="C17" s="3">
        <v>0.36499999999999999</v>
      </c>
      <c r="D17" s="2"/>
      <c r="E17" s="2" t="s">
        <v>16</v>
      </c>
      <c r="F17" s="2" t="s">
        <v>18</v>
      </c>
      <c r="G17" s="4">
        <v>125671</v>
      </c>
      <c r="H17" s="2">
        <v>611</v>
      </c>
      <c r="I17" s="3">
        <v>4.8999999999999998E-3</v>
      </c>
      <c r="J17" s="4">
        <v>26963</v>
      </c>
      <c r="K17" s="2">
        <v>600</v>
      </c>
      <c r="L17" s="3">
        <v>0.19600000000000001</v>
      </c>
      <c r="M17" s="4">
        <v>3525</v>
      </c>
      <c r="N17" s="3">
        <v>0.36499999999999999</v>
      </c>
      <c r="Q17" t="s">
        <v>55</v>
      </c>
      <c r="R17" t="s">
        <v>22</v>
      </c>
      <c r="S17" t="s">
        <v>54</v>
      </c>
      <c r="T17">
        <v>151</v>
      </c>
      <c r="U17" s="1">
        <v>91</v>
      </c>
      <c r="V17" s="6">
        <f t="shared" si="0"/>
        <v>0.20100000000000001</v>
      </c>
      <c r="W17" s="1">
        <f t="shared" si="1"/>
        <v>169.291</v>
      </c>
      <c r="X17">
        <v>48092</v>
      </c>
      <c r="Y17" s="7">
        <f t="shared" si="2"/>
        <v>3.520148881310821E-3</v>
      </c>
      <c r="Z17">
        <v>207837</v>
      </c>
      <c r="AA17" s="6">
        <f t="shared" si="3"/>
        <v>8.1453735379167331E-4</v>
      </c>
      <c r="AD17" t="s">
        <v>2</v>
      </c>
      <c r="AE17" t="s">
        <v>71</v>
      </c>
      <c r="AF17" t="s">
        <v>14</v>
      </c>
      <c r="AG17" t="str">
        <f t="shared" si="4"/>
        <v>A运动培训</v>
      </c>
      <c r="AH17" s="37">
        <v>0.625</v>
      </c>
      <c r="AI17">
        <v>11.3</v>
      </c>
      <c r="AJ17">
        <v>4124.5</v>
      </c>
    </row>
    <row r="18" spans="1:36" ht="18">
      <c r="A18" s="2" t="s">
        <v>16</v>
      </c>
      <c r="B18" s="2" t="s">
        <v>19</v>
      </c>
      <c r="C18" s="3">
        <v>0.28100000000000003</v>
      </c>
      <c r="D18" s="2"/>
      <c r="E18" s="2" t="s">
        <v>16</v>
      </c>
      <c r="F18" s="2" t="s">
        <v>19</v>
      </c>
      <c r="G18" s="4">
        <v>104797</v>
      </c>
      <c r="H18" s="2">
        <v>319</v>
      </c>
      <c r="I18" s="3">
        <v>3.0000000000000001E-3</v>
      </c>
      <c r="J18" s="4">
        <v>23389</v>
      </c>
      <c r="K18" s="2">
        <v>278</v>
      </c>
      <c r="L18" s="3">
        <v>0.106</v>
      </c>
      <c r="M18" s="4">
        <v>8921</v>
      </c>
      <c r="N18" s="3">
        <v>0.28100000000000003</v>
      </c>
      <c r="Q18" t="s">
        <v>55</v>
      </c>
      <c r="R18" t="s">
        <v>26</v>
      </c>
      <c r="S18" t="s">
        <v>54</v>
      </c>
      <c r="T18">
        <v>1128</v>
      </c>
      <c r="U18" s="1">
        <v>683</v>
      </c>
      <c r="V18" s="6">
        <f t="shared" si="0"/>
        <v>0.31900000000000001</v>
      </c>
      <c r="W18" s="1">
        <f t="shared" si="1"/>
        <v>1345.877</v>
      </c>
      <c r="X18">
        <v>3694</v>
      </c>
      <c r="Y18" s="7">
        <f t="shared" si="2"/>
        <v>0.36434136437466158</v>
      </c>
      <c r="Z18">
        <v>25848</v>
      </c>
      <c r="AA18" s="6">
        <f t="shared" si="3"/>
        <v>5.2068902816465486E-2</v>
      </c>
      <c r="AD18" t="s">
        <v>2</v>
      </c>
      <c r="AE18" t="s">
        <v>71</v>
      </c>
      <c r="AF18" t="s">
        <v>15</v>
      </c>
      <c r="AG18" t="str">
        <f t="shared" si="4"/>
        <v>A音乐培训</v>
      </c>
      <c r="AH18" s="37">
        <v>0.23</v>
      </c>
      <c r="AI18">
        <v>18.899999999999999</v>
      </c>
      <c r="AJ18">
        <v>6898.4999999999991</v>
      </c>
    </row>
    <row r="19" spans="1:36" ht="18">
      <c r="A19" s="2" t="s">
        <v>20</v>
      </c>
      <c r="B19" s="2" t="s">
        <v>21</v>
      </c>
      <c r="C19" s="3">
        <v>0.41499999999999998</v>
      </c>
      <c r="D19" s="2"/>
      <c r="E19" s="2" t="s">
        <v>20</v>
      </c>
      <c r="F19" s="2" t="s">
        <v>21</v>
      </c>
      <c r="G19" s="4">
        <v>18931</v>
      </c>
      <c r="H19" s="2">
        <v>62</v>
      </c>
      <c r="I19" s="3">
        <v>3.3E-3</v>
      </c>
      <c r="J19" s="4">
        <v>2880</v>
      </c>
      <c r="K19" s="2">
        <v>57</v>
      </c>
      <c r="L19" s="3">
        <v>3.3000000000000002E-2</v>
      </c>
      <c r="M19" s="2">
        <v>55</v>
      </c>
      <c r="N19" s="3">
        <v>0.41499999999999998</v>
      </c>
      <c r="Q19" t="s">
        <v>56</v>
      </c>
      <c r="R19" s="40" t="s">
        <v>3</v>
      </c>
      <c r="S19" t="s">
        <v>57</v>
      </c>
      <c r="T19" s="42">
        <v>170</v>
      </c>
      <c r="U19" s="1">
        <f>VLOOKUP(R19,F:K,6,0)</f>
        <v>188</v>
      </c>
      <c r="V19" s="6">
        <f t="shared" si="0"/>
        <v>0.52100000000000002</v>
      </c>
      <c r="W19" s="1">
        <f t="shared" si="1"/>
        <v>267.94799999999998</v>
      </c>
      <c r="X19" s="1">
        <f>VLOOKUP(R19,F:J,5,0)</f>
        <v>6680</v>
      </c>
      <c r="Y19" s="7">
        <f t="shared" si="2"/>
        <v>4.0111976047904188E-2</v>
      </c>
      <c r="Z19" s="1">
        <f>VLOOKUP(R19,F:G,2,0)</f>
        <v>27503</v>
      </c>
      <c r="AA19" s="6">
        <f t="shared" si="3"/>
        <v>9.7425008180925705E-3</v>
      </c>
      <c r="AD19" t="s">
        <v>2</v>
      </c>
      <c r="AE19" t="s">
        <v>84</v>
      </c>
      <c r="AF19" t="s">
        <v>3</v>
      </c>
      <c r="AG19" t="str">
        <f t="shared" si="4"/>
        <v>B兴趣生活</v>
      </c>
      <c r="AH19" s="37">
        <v>0.20399999999999999</v>
      </c>
      <c r="AI19">
        <v>30.7</v>
      </c>
      <c r="AJ19">
        <v>11205.5</v>
      </c>
    </row>
    <row r="20" spans="1:36" ht="18">
      <c r="A20" s="2" t="s">
        <v>20</v>
      </c>
      <c r="B20" s="2" t="s">
        <v>22</v>
      </c>
      <c r="C20" s="3">
        <v>0.20100000000000001</v>
      </c>
      <c r="D20" s="2"/>
      <c r="E20" s="2" t="s">
        <v>20</v>
      </c>
      <c r="F20" s="2" t="s">
        <v>22</v>
      </c>
      <c r="G20" s="4">
        <v>208290</v>
      </c>
      <c r="H20" s="2">
        <v>95</v>
      </c>
      <c r="I20" s="3">
        <v>5.0000000000000001E-4</v>
      </c>
      <c r="J20" s="4">
        <v>48094</v>
      </c>
      <c r="K20" s="2">
        <v>91</v>
      </c>
      <c r="L20" s="3">
        <v>6.0000000000000001E-3</v>
      </c>
      <c r="M20" s="2">
        <v>784</v>
      </c>
      <c r="N20" s="3">
        <v>0.20100000000000001</v>
      </c>
      <c r="Q20" t="s">
        <v>56</v>
      </c>
      <c r="R20" s="41" t="s">
        <v>17</v>
      </c>
      <c r="S20" t="s">
        <v>57</v>
      </c>
      <c r="T20" s="42">
        <v>550</v>
      </c>
      <c r="U20" s="1">
        <f>VLOOKUP(R20,F:K,6,0)</f>
        <v>174</v>
      </c>
      <c r="V20" s="6">
        <f t="shared" si="0"/>
        <v>0.51900000000000002</v>
      </c>
      <c r="W20" s="1">
        <f t="shared" si="1"/>
        <v>640.30600000000004</v>
      </c>
      <c r="X20" s="1">
        <f>VLOOKUP(R20,F:J,5,0)</f>
        <v>323</v>
      </c>
      <c r="Y20" s="7">
        <f t="shared" si="2"/>
        <v>1.982371517027864</v>
      </c>
      <c r="Z20" s="1">
        <f>VLOOKUP(R20,F:G,2,0)</f>
        <v>2677</v>
      </c>
      <c r="AA20" s="6">
        <f t="shared" si="3"/>
        <v>0.23918789689951439</v>
      </c>
      <c r="AD20" t="s">
        <v>2</v>
      </c>
      <c r="AE20" t="s">
        <v>84</v>
      </c>
      <c r="AF20" t="s">
        <v>4</v>
      </c>
      <c r="AG20" t="str">
        <f t="shared" si="4"/>
        <v>B学历提升</v>
      </c>
      <c r="AH20" s="37">
        <v>0.41199999999999998</v>
      </c>
      <c r="AI20">
        <v>38.1</v>
      </c>
      <c r="AJ20">
        <v>13906.5</v>
      </c>
    </row>
    <row r="21" spans="1:36" ht="18">
      <c r="A21" s="2" t="s">
        <v>23</v>
      </c>
      <c r="B21" s="2" t="s">
        <v>24</v>
      </c>
      <c r="C21" s="3">
        <v>0.54900000000000004</v>
      </c>
      <c r="D21" s="2"/>
      <c r="E21" s="2" t="s">
        <v>23</v>
      </c>
      <c r="F21" s="2" t="s">
        <v>24</v>
      </c>
      <c r="G21" s="4">
        <v>64559</v>
      </c>
      <c r="H21" s="4">
        <v>6208</v>
      </c>
      <c r="I21" s="3">
        <v>9.6199999999999994E-2</v>
      </c>
      <c r="J21" s="4">
        <v>13170</v>
      </c>
      <c r="K21" s="4">
        <v>5633</v>
      </c>
      <c r="L21" s="3">
        <v>0.49099999999999999</v>
      </c>
      <c r="M21" s="4">
        <v>1295</v>
      </c>
      <c r="N21" s="3">
        <v>0.54900000000000004</v>
      </c>
      <c r="Q21" t="s">
        <v>56</v>
      </c>
      <c r="R21" s="40" t="s">
        <v>6</v>
      </c>
      <c r="S21" t="s">
        <v>57</v>
      </c>
      <c r="T21" s="42">
        <v>198</v>
      </c>
      <c r="U21" s="1">
        <f>VLOOKUP(R21,F:K,6,0)</f>
        <v>62</v>
      </c>
      <c r="V21" s="6">
        <f t="shared" si="0"/>
        <v>0.68600000000000005</v>
      </c>
      <c r="W21" s="1">
        <f t="shared" si="1"/>
        <v>240.53200000000001</v>
      </c>
      <c r="X21" s="1">
        <f>VLOOKUP(R21,F:J,5,0)</f>
        <v>70</v>
      </c>
      <c r="Y21" s="7">
        <f t="shared" si="2"/>
        <v>3.4361714285714289</v>
      </c>
      <c r="Z21" s="1">
        <f>VLOOKUP(R21,F:G,2,0)</f>
        <v>2769</v>
      </c>
      <c r="AA21" s="6">
        <f t="shared" si="3"/>
        <v>8.6866016612495489E-2</v>
      </c>
      <c r="AD21" t="s">
        <v>2</v>
      </c>
      <c r="AE21" t="s">
        <v>84</v>
      </c>
      <c r="AF21" t="s">
        <v>5</v>
      </c>
      <c r="AG21" t="str">
        <f t="shared" si="4"/>
        <v>B少儿才艺</v>
      </c>
      <c r="AH21" s="37">
        <v>0.40699999999999997</v>
      </c>
      <c r="AI21">
        <v>23.6</v>
      </c>
      <c r="AJ21">
        <v>8614</v>
      </c>
    </row>
    <row r="22" spans="1:36" ht="18">
      <c r="A22" s="2" t="s">
        <v>25</v>
      </c>
      <c r="B22" s="2" t="s">
        <v>25</v>
      </c>
      <c r="C22" s="3">
        <v>0.38</v>
      </c>
      <c r="D22" s="2"/>
      <c r="E22" s="2" t="s">
        <v>25</v>
      </c>
      <c r="F22" s="2" t="s">
        <v>25</v>
      </c>
      <c r="G22" s="4">
        <v>43776</v>
      </c>
      <c r="H22" s="2">
        <v>96</v>
      </c>
      <c r="I22" s="3">
        <v>2.2000000000000001E-3</v>
      </c>
      <c r="J22" s="4">
        <v>8076</v>
      </c>
      <c r="K22" s="2">
        <v>85</v>
      </c>
      <c r="L22" s="3">
        <v>0.16800000000000001</v>
      </c>
      <c r="M22" s="4">
        <v>6335</v>
      </c>
      <c r="N22" s="3">
        <v>0.38</v>
      </c>
      <c r="Q22" t="s">
        <v>56</v>
      </c>
      <c r="R22" s="40" t="s">
        <v>8</v>
      </c>
      <c r="S22" t="s">
        <v>57</v>
      </c>
      <c r="T22" s="42">
        <v>570</v>
      </c>
      <c r="U22" s="1">
        <f>VLOOKUP(R22,F:K,6,0)</f>
        <v>540</v>
      </c>
      <c r="V22" s="6">
        <f t="shared" si="0"/>
        <v>0.35099999999999998</v>
      </c>
      <c r="W22" s="1">
        <f t="shared" si="1"/>
        <v>759.54</v>
      </c>
      <c r="X22" s="1">
        <f>VLOOKUP(R22,F:J,5,0)</f>
        <v>2431</v>
      </c>
      <c r="Y22" s="7">
        <f t="shared" si="2"/>
        <v>0.31243932538050184</v>
      </c>
      <c r="Z22" s="1">
        <f>VLOOKUP(R22,F:G,2,0)</f>
        <v>17592</v>
      </c>
      <c r="AA22" s="6">
        <f t="shared" si="3"/>
        <v>4.3175306957708048E-2</v>
      </c>
      <c r="AD22" t="s">
        <v>2</v>
      </c>
      <c r="AE22" t="s">
        <v>84</v>
      </c>
      <c r="AF22" t="s">
        <v>6</v>
      </c>
      <c r="AG22" t="str">
        <f t="shared" si="4"/>
        <v>B感统教育</v>
      </c>
      <c r="AH22" s="37">
        <v>0.90900000000000003</v>
      </c>
      <c r="AI22">
        <v>15.8</v>
      </c>
      <c r="AJ22">
        <v>5767</v>
      </c>
    </row>
    <row r="23" spans="1:36" ht="18">
      <c r="A23" s="2" t="s">
        <v>26</v>
      </c>
      <c r="B23" s="2" t="s">
        <v>26</v>
      </c>
      <c r="C23" s="3">
        <v>0.31900000000000001</v>
      </c>
      <c r="D23" s="2"/>
      <c r="E23" s="2" t="s">
        <v>26</v>
      </c>
      <c r="F23" s="2" t="s">
        <v>26</v>
      </c>
      <c r="G23" s="4">
        <v>26002</v>
      </c>
      <c r="H23" s="2">
        <v>738</v>
      </c>
      <c r="I23" s="3">
        <v>2.8400000000000002E-2</v>
      </c>
      <c r="J23" s="4">
        <v>3720</v>
      </c>
      <c r="K23" s="2">
        <v>682</v>
      </c>
      <c r="L23" s="3">
        <v>0.34399999999999997</v>
      </c>
      <c r="M23" s="4">
        <v>3095</v>
      </c>
      <c r="N23" s="3">
        <v>0.31900000000000001</v>
      </c>
      <c r="Q23" t="s">
        <v>56</v>
      </c>
      <c r="R23" s="40" t="s">
        <v>21</v>
      </c>
      <c r="S23" t="s">
        <v>57</v>
      </c>
      <c r="T23" s="42">
        <v>88</v>
      </c>
      <c r="U23" s="1">
        <f>VLOOKUP(R23,F:K,6,0)</f>
        <v>57</v>
      </c>
      <c r="V23" s="6">
        <f t="shared" si="0"/>
        <v>0.41499999999999998</v>
      </c>
      <c r="W23" s="1">
        <f t="shared" si="1"/>
        <v>111.655</v>
      </c>
      <c r="X23" s="1">
        <f>VLOOKUP(R23,F:J,5,0)</f>
        <v>2880</v>
      </c>
      <c r="Y23" s="7">
        <f t="shared" si="2"/>
        <v>3.8769097222222222E-2</v>
      </c>
      <c r="Z23" s="1">
        <f>VLOOKUP(R23,F:G,2,0)</f>
        <v>18931</v>
      </c>
      <c r="AA23" s="6">
        <f t="shared" si="3"/>
        <v>5.8979979927103691E-3</v>
      </c>
      <c r="AD23" t="s">
        <v>2</v>
      </c>
      <c r="AE23" t="s">
        <v>84</v>
      </c>
      <c r="AF23" t="s">
        <v>7</v>
      </c>
      <c r="AG23" t="str">
        <f t="shared" si="4"/>
        <v>B留学机构</v>
      </c>
      <c r="AH23" s="37">
        <v>0.88900000000000001</v>
      </c>
      <c r="AI23">
        <v>60.6</v>
      </c>
      <c r="AJ23">
        <v>22119</v>
      </c>
    </row>
    <row r="24" spans="1:36" ht="18">
      <c r="A24" s="2" t="s">
        <v>27</v>
      </c>
      <c r="B24" s="2" t="s">
        <v>28</v>
      </c>
      <c r="C24" s="3">
        <v>0.55600000000000005</v>
      </c>
      <c r="D24" s="2"/>
      <c r="E24" s="2" t="s">
        <v>27</v>
      </c>
      <c r="F24" s="2" t="s">
        <v>28</v>
      </c>
      <c r="G24" s="4">
        <v>1834739</v>
      </c>
      <c r="H24" s="4">
        <v>31750</v>
      </c>
      <c r="I24" s="3">
        <v>1.7299999999999999E-2</v>
      </c>
      <c r="J24" s="4">
        <v>326184</v>
      </c>
      <c r="K24" s="4">
        <v>27777</v>
      </c>
      <c r="L24" s="3">
        <v>0.31900000000000001</v>
      </c>
      <c r="M24" s="4">
        <v>70561</v>
      </c>
      <c r="N24" s="3">
        <v>0.55600000000000005</v>
      </c>
      <c r="AD24" t="s">
        <v>2</v>
      </c>
      <c r="AE24" t="s">
        <v>84</v>
      </c>
      <c r="AF24" t="s">
        <v>8</v>
      </c>
      <c r="AG24" t="str">
        <f t="shared" si="4"/>
        <v>B科学启蒙</v>
      </c>
      <c r="AH24" s="37">
        <v>0.53100000000000003</v>
      </c>
      <c r="AI24">
        <v>19.5</v>
      </c>
      <c r="AJ24">
        <v>7117.5</v>
      </c>
    </row>
    <row r="25" spans="1:36">
      <c r="AD25" t="s">
        <v>2</v>
      </c>
      <c r="AE25" t="s">
        <v>84</v>
      </c>
      <c r="AF25" t="s">
        <v>9</v>
      </c>
      <c r="AG25" t="str">
        <f t="shared" si="4"/>
        <v>B美术培训</v>
      </c>
      <c r="AH25" s="37">
        <v>0.14199999999999999</v>
      </c>
      <c r="AI25">
        <v>18.899999999999999</v>
      </c>
      <c r="AJ25">
        <v>6898.4999999999991</v>
      </c>
    </row>
    <row r="26" spans="1:36">
      <c r="AD26" t="s">
        <v>2</v>
      </c>
      <c r="AE26" t="s">
        <v>84</v>
      </c>
      <c r="AF26" t="s">
        <v>10</v>
      </c>
      <c r="AG26" t="str">
        <f t="shared" si="4"/>
        <v>B职业培训</v>
      </c>
      <c r="AH26" s="37">
        <v>0.35599999999999998</v>
      </c>
      <c r="AI26">
        <v>33.299999999999997</v>
      </c>
      <c r="AJ26">
        <v>12154.499999999998</v>
      </c>
    </row>
    <row r="27" spans="1:36">
      <c r="AD27" t="s">
        <v>2</v>
      </c>
      <c r="AE27" t="s">
        <v>84</v>
      </c>
      <c r="AF27" t="s">
        <v>11</v>
      </c>
      <c r="AG27" t="str">
        <f t="shared" si="4"/>
        <v>B舞蹈培训</v>
      </c>
      <c r="AH27" s="37">
        <v>0.129</v>
      </c>
      <c r="AI27">
        <v>14.7</v>
      </c>
      <c r="AJ27">
        <v>5365.5</v>
      </c>
    </row>
    <row r="28" spans="1:36">
      <c r="AD28" t="s">
        <v>2</v>
      </c>
      <c r="AE28" t="s">
        <v>84</v>
      </c>
      <c r="AF28" t="s">
        <v>12</v>
      </c>
      <c r="AG28" t="str">
        <f t="shared" si="4"/>
        <v>B语言培训</v>
      </c>
      <c r="AH28" s="37">
        <v>0.32800000000000001</v>
      </c>
      <c r="AI28">
        <v>44.7</v>
      </c>
      <c r="AJ28">
        <v>16315.500000000002</v>
      </c>
    </row>
    <row r="29" spans="1:36">
      <c r="AD29" t="s">
        <v>2</v>
      </c>
      <c r="AE29" t="s">
        <v>84</v>
      </c>
      <c r="AF29" t="s">
        <v>13</v>
      </c>
      <c r="AG29" t="str">
        <f t="shared" si="4"/>
        <v>B课后辅导</v>
      </c>
      <c r="AH29" s="37">
        <v>0.65600000000000003</v>
      </c>
      <c r="AI29">
        <v>35.799999999999997</v>
      </c>
      <c r="AJ29">
        <v>13066.999999999998</v>
      </c>
    </row>
    <row r="30" spans="1:36">
      <c r="AD30" t="s">
        <v>2</v>
      </c>
      <c r="AE30" t="s">
        <v>84</v>
      </c>
      <c r="AF30" t="s">
        <v>14</v>
      </c>
      <c r="AG30" t="str">
        <f t="shared" si="4"/>
        <v>B运动培训</v>
      </c>
      <c r="AH30" s="37">
        <v>0.55400000000000005</v>
      </c>
      <c r="AI30">
        <v>8.6</v>
      </c>
      <c r="AJ30">
        <v>3139</v>
      </c>
    </row>
    <row r="31" spans="1:36">
      <c r="AD31" t="s">
        <v>2</v>
      </c>
      <c r="AE31" t="s">
        <v>84</v>
      </c>
      <c r="AF31" t="s">
        <v>15</v>
      </c>
      <c r="AG31" t="str">
        <f t="shared" si="4"/>
        <v>B音乐培训</v>
      </c>
      <c r="AH31" s="37">
        <v>0.16400000000000001</v>
      </c>
      <c r="AI31">
        <v>20.6</v>
      </c>
      <c r="AJ31">
        <v>7519.0000000000009</v>
      </c>
    </row>
    <row r="32" spans="1:36">
      <c r="AD32" t="s">
        <v>2</v>
      </c>
      <c r="AE32" t="s">
        <v>116</v>
      </c>
      <c r="AF32" t="s">
        <v>3</v>
      </c>
      <c r="AG32" t="str">
        <f t="shared" si="4"/>
        <v>C兴趣生活</v>
      </c>
      <c r="AH32" s="37">
        <v>5.0999999999999997E-2</v>
      </c>
      <c r="AI32">
        <v>27.5</v>
      </c>
      <c r="AJ32">
        <v>10037.5</v>
      </c>
    </row>
    <row r="33" spans="19:36">
      <c r="AD33" t="s">
        <v>2</v>
      </c>
      <c r="AE33" t="s">
        <v>116</v>
      </c>
      <c r="AF33" t="s">
        <v>4</v>
      </c>
      <c r="AG33" t="str">
        <f t="shared" si="4"/>
        <v>C学历提升</v>
      </c>
      <c r="AH33" s="37">
        <v>0.17899999999999999</v>
      </c>
      <c r="AI33">
        <v>24.5</v>
      </c>
      <c r="AJ33">
        <v>8942.5</v>
      </c>
    </row>
    <row r="34" spans="19:36">
      <c r="S34" s="1"/>
      <c r="T34" s="1"/>
      <c r="U34" s="1"/>
      <c r="V34" s="1"/>
      <c r="W34" s="37"/>
      <c r="AD34" t="s">
        <v>2</v>
      </c>
      <c r="AE34" t="s">
        <v>116</v>
      </c>
      <c r="AF34" t="s">
        <v>5</v>
      </c>
      <c r="AG34" t="str">
        <f t="shared" si="4"/>
        <v>C少儿才艺</v>
      </c>
      <c r="AH34" s="37">
        <v>0.16700000000000001</v>
      </c>
      <c r="AI34">
        <v>13.1</v>
      </c>
      <c r="AJ34">
        <v>4781.5</v>
      </c>
    </row>
    <row r="35" spans="19:36">
      <c r="S35" s="1"/>
      <c r="U35" s="1"/>
      <c r="W35" s="37"/>
      <c r="AD35" t="s">
        <v>2</v>
      </c>
      <c r="AE35" t="s">
        <v>116</v>
      </c>
      <c r="AF35" t="s">
        <v>6</v>
      </c>
      <c r="AG35" t="str">
        <f t="shared" si="4"/>
        <v>C感统教育</v>
      </c>
      <c r="AH35" s="37">
        <v>0.97299999999999998</v>
      </c>
      <c r="AI35">
        <v>10.3</v>
      </c>
      <c r="AJ35">
        <v>3759.5000000000005</v>
      </c>
    </row>
    <row r="36" spans="19:36">
      <c r="S36" s="1"/>
      <c r="T36" s="1"/>
      <c r="U36" s="1"/>
      <c r="V36" s="1"/>
      <c r="W36" s="37"/>
      <c r="AD36" t="s">
        <v>2</v>
      </c>
      <c r="AE36" t="s">
        <v>116</v>
      </c>
      <c r="AF36" t="s">
        <v>7</v>
      </c>
      <c r="AG36" t="str">
        <f t="shared" si="4"/>
        <v>C留学机构</v>
      </c>
      <c r="AH36" s="37">
        <v>0.80300000000000005</v>
      </c>
      <c r="AI36">
        <v>43.6</v>
      </c>
      <c r="AJ36">
        <v>15914</v>
      </c>
    </row>
    <row r="37" spans="19:36">
      <c r="S37" s="1"/>
      <c r="T37" s="1"/>
      <c r="U37" s="1"/>
      <c r="W37" s="37"/>
      <c r="AD37" t="s">
        <v>2</v>
      </c>
      <c r="AE37" t="s">
        <v>116</v>
      </c>
      <c r="AF37" t="s">
        <v>8</v>
      </c>
      <c r="AG37" t="str">
        <f t="shared" si="4"/>
        <v>C科学启蒙</v>
      </c>
      <c r="AH37" s="37">
        <v>0.192</v>
      </c>
      <c r="AI37">
        <v>9.4</v>
      </c>
      <c r="AJ37">
        <v>3431</v>
      </c>
    </row>
    <row r="38" spans="19:36">
      <c r="S38" s="1"/>
      <c r="W38" s="37"/>
      <c r="AD38" t="s">
        <v>2</v>
      </c>
      <c r="AE38" t="s">
        <v>116</v>
      </c>
      <c r="AF38" t="s">
        <v>9</v>
      </c>
      <c r="AG38" t="str">
        <f t="shared" si="4"/>
        <v>C美术培训</v>
      </c>
      <c r="AH38" s="37">
        <v>3.3000000000000002E-2</v>
      </c>
      <c r="AI38">
        <v>9</v>
      </c>
      <c r="AJ38">
        <v>3285</v>
      </c>
    </row>
    <row r="39" spans="19:36">
      <c r="S39" s="1"/>
      <c r="T39" s="1"/>
      <c r="W39" s="37"/>
      <c r="AD39" t="s">
        <v>2</v>
      </c>
      <c r="AE39" t="s">
        <v>116</v>
      </c>
      <c r="AF39" t="s">
        <v>10</v>
      </c>
      <c r="AG39" t="str">
        <f t="shared" si="4"/>
        <v>C职业培训</v>
      </c>
      <c r="AH39" s="37">
        <v>0.17100000000000001</v>
      </c>
      <c r="AI39">
        <v>18.399999999999999</v>
      </c>
      <c r="AJ39">
        <v>6715.9999999999991</v>
      </c>
    </row>
    <row r="40" spans="19:36">
      <c r="S40" s="1"/>
      <c r="U40" s="1"/>
      <c r="W40" s="37"/>
      <c r="AD40" t="s">
        <v>2</v>
      </c>
      <c r="AE40" t="s">
        <v>116</v>
      </c>
      <c r="AF40" t="s">
        <v>11</v>
      </c>
      <c r="AG40" t="str">
        <f t="shared" si="4"/>
        <v>C舞蹈培训</v>
      </c>
      <c r="AH40" s="37">
        <v>5.1999999999999998E-2</v>
      </c>
      <c r="AI40">
        <v>7.8</v>
      </c>
      <c r="AJ40">
        <v>2847</v>
      </c>
    </row>
    <row r="41" spans="19:36">
      <c r="S41" s="1"/>
      <c r="U41" s="1"/>
      <c r="W41" s="37"/>
      <c r="AD41" t="s">
        <v>2</v>
      </c>
      <c r="AE41" t="s">
        <v>116</v>
      </c>
      <c r="AF41" t="s">
        <v>12</v>
      </c>
      <c r="AG41" t="str">
        <f t="shared" si="4"/>
        <v>C语言培训</v>
      </c>
      <c r="AH41" s="37">
        <v>0.161</v>
      </c>
      <c r="AI41">
        <v>33</v>
      </c>
      <c r="AJ41">
        <v>12045</v>
      </c>
    </row>
    <row r="42" spans="19:36">
      <c r="S42" s="1"/>
      <c r="T42" s="1"/>
      <c r="U42" s="1"/>
      <c r="V42" s="1"/>
      <c r="W42" s="37"/>
      <c r="AD42" t="s">
        <v>2</v>
      </c>
      <c r="AE42" t="s">
        <v>116</v>
      </c>
      <c r="AF42" t="s">
        <v>13</v>
      </c>
      <c r="AG42" t="str">
        <f t="shared" si="4"/>
        <v>C课后辅导</v>
      </c>
      <c r="AH42" s="37">
        <v>0.26400000000000001</v>
      </c>
      <c r="AI42">
        <v>30.2</v>
      </c>
      <c r="AJ42">
        <v>11023</v>
      </c>
    </row>
    <row r="43" spans="19:36">
      <c r="S43" s="1"/>
      <c r="U43" s="1"/>
      <c r="W43" s="37"/>
      <c r="AD43" t="s">
        <v>2</v>
      </c>
      <c r="AE43" t="s">
        <v>116</v>
      </c>
      <c r="AF43" t="s">
        <v>14</v>
      </c>
      <c r="AG43" t="str">
        <f t="shared" si="4"/>
        <v>C运动培训</v>
      </c>
      <c r="AH43" s="37">
        <v>0.23599999999999999</v>
      </c>
      <c r="AI43">
        <v>4.9000000000000004</v>
      </c>
      <c r="AJ43">
        <v>1788.5000000000002</v>
      </c>
    </row>
    <row r="44" spans="19:36">
      <c r="S44" s="1"/>
      <c r="U44" s="1"/>
      <c r="W44" s="37"/>
      <c r="AD44" t="s">
        <v>2</v>
      </c>
      <c r="AE44" t="s">
        <v>116</v>
      </c>
      <c r="AF44" t="s">
        <v>15</v>
      </c>
      <c r="AG44" t="str">
        <f t="shared" si="4"/>
        <v>C音乐培训</v>
      </c>
      <c r="AH44" s="37">
        <v>7.2999999999999995E-2</v>
      </c>
      <c r="AI44">
        <v>7.9</v>
      </c>
      <c r="AJ44">
        <v>2883.5</v>
      </c>
    </row>
    <row r="45" spans="19:36">
      <c r="S45" s="1"/>
      <c r="T45" s="1"/>
      <c r="U45" s="1"/>
      <c r="V45" s="1"/>
      <c r="W45" s="37"/>
      <c r="AD45" t="s">
        <v>2</v>
      </c>
      <c r="AE45" t="s">
        <v>608</v>
      </c>
      <c r="AF45" t="s">
        <v>3</v>
      </c>
      <c r="AG45" t="str">
        <f t="shared" si="4"/>
        <v>1S兴趣生活</v>
      </c>
      <c r="AH45" s="37">
        <v>0.61099999999999999</v>
      </c>
      <c r="AI45">
        <v>18.899999999999999</v>
      </c>
      <c r="AJ45">
        <v>6898.4999999999991</v>
      </c>
    </row>
    <row r="46" spans="19:36">
      <c r="S46" s="1"/>
      <c r="T46" s="1"/>
      <c r="U46" s="1"/>
      <c r="V46" s="1"/>
      <c r="W46" s="37"/>
      <c r="AD46" t="s">
        <v>2</v>
      </c>
      <c r="AE46" t="s">
        <v>608</v>
      </c>
      <c r="AF46" t="s">
        <v>4</v>
      </c>
      <c r="AG46" t="str">
        <f t="shared" si="4"/>
        <v>1S学历提升</v>
      </c>
      <c r="AH46" s="37">
        <v>0.42499999999999999</v>
      </c>
      <c r="AI46">
        <v>50.6</v>
      </c>
      <c r="AJ46">
        <v>18469</v>
      </c>
    </row>
    <row r="47" spans="19:36">
      <c r="S47" s="1"/>
      <c r="U47" s="1"/>
      <c r="W47" s="37"/>
      <c r="AD47" t="s">
        <v>2</v>
      </c>
      <c r="AE47" t="s">
        <v>608</v>
      </c>
      <c r="AF47" t="s">
        <v>5</v>
      </c>
      <c r="AG47" t="str">
        <f t="shared" si="4"/>
        <v>1S少儿才艺</v>
      </c>
      <c r="AH47" s="37">
        <v>0.45700000000000002</v>
      </c>
      <c r="AI47">
        <v>18.399999999999999</v>
      </c>
      <c r="AJ47">
        <v>6715.9999999999991</v>
      </c>
    </row>
    <row r="48" spans="19:36">
      <c r="S48" s="1"/>
      <c r="W48" s="37"/>
      <c r="AD48" t="s">
        <v>2</v>
      </c>
      <c r="AE48" t="s">
        <v>608</v>
      </c>
      <c r="AF48" t="s">
        <v>6</v>
      </c>
      <c r="AG48" t="str">
        <f t="shared" si="4"/>
        <v>1S感统教育</v>
      </c>
      <c r="AH48" s="37">
        <v>1</v>
      </c>
      <c r="AI48">
        <v>19</v>
      </c>
      <c r="AJ48">
        <v>6935</v>
      </c>
    </row>
    <row r="49" spans="19:36">
      <c r="S49" s="1"/>
      <c r="U49" s="1"/>
      <c r="W49" s="37"/>
      <c r="AD49" t="s">
        <v>2</v>
      </c>
      <c r="AE49" t="s">
        <v>608</v>
      </c>
      <c r="AF49" t="s">
        <v>7</v>
      </c>
      <c r="AG49" t="str">
        <f t="shared" si="4"/>
        <v>1S留学机构</v>
      </c>
      <c r="AH49" s="37">
        <v>0.84799999999999998</v>
      </c>
      <c r="AI49">
        <v>60.8</v>
      </c>
      <c r="AJ49">
        <v>22192</v>
      </c>
    </row>
    <row r="50" spans="19:36">
      <c r="S50" s="1"/>
      <c r="U50" s="1"/>
      <c r="W50" s="37"/>
      <c r="AD50" t="s">
        <v>2</v>
      </c>
      <c r="AE50" t="s">
        <v>608</v>
      </c>
      <c r="AF50" t="s">
        <v>8</v>
      </c>
      <c r="AG50" t="str">
        <f t="shared" si="4"/>
        <v>1S科学启蒙</v>
      </c>
      <c r="AH50" s="37">
        <v>0.38900000000000001</v>
      </c>
      <c r="AI50">
        <v>24</v>
      </c>
      <c r="AJ50">
        <v>8760</v>
      </c>
    </row>
    <row r="51" spans="19:36">
      <c r="S51" s="1"/>
      <c r="U51" s="1"/>
      <c r="W51" s="37"/>
      <c r="AD51" t="s">
        <v>2</v>
      </c>
      <c r="AE51" t="s">
        <v>608</v>
      </c>
      <c r="AF51" t="s">
        <v>9</v>
      </c>
      <c r="AG51" t="str">
        <f t="shared" si="4"/>
        <v>1S美术培训</v>
      </c>
      <c r="AH51" s="37">
        <v>0.23699999999999999</v>
      </c>
      <c r="AI51">
        <v>21.1</v>
      </c>
      <c r="AJ51">
        <v>7701.5000000000009</v>
      </c>
    </row>
    <row r="52" spans="19:36">
      <c r="S52" s="1"/>
      <c r="U52" s="1"/>
      <c r="W52" s="37"/>
      <c r="AD52" t="s">
        <v>2</v>
      </c>
      <c r="AE52" t="s">
        <v>608</v>
      </c>
      <c r="AF52" t="s">
        <v>10</v>
      </c>
      <c r="AG52" t="str">
        <f t="shared" si="4"/>
        <v>1S职业培训</v>
      </c>
      <c r="AH52" s="37">
        <v>0.29799999999999999</v>
      </c>
      <c r="AI52">
        <v>55</v>
      </c>
      <c r="AJ52">
        <v>20075</v>
      </c>
    </row>
    <row r="53" spans="19:36">
      <c r="S53" s="1"/>
      <c r="T53" s="1"/>
      <c r="U53" s="1"/>
      <c r="V53" s="1"/>
      <c r="W53" s="37"/>
      <c r="AD53" t="s">
        <v>2</v>
      </c>
      <c r="AE53" t="s">
        <v>608</v>
      </c>
      <c r="AF53" t="s">
        <v>11</v>
      </c>
      <c r="AG53" t="str">
        <f t="shared" si="4"/>
        <v>1S舞蹈培训</v>
      </c>
      <c r="AH53" s="37">
        <v>0.13400000000000001</v>
      </c>
      <c r="AI53">
        <v>32.1</v>
      </c>
      <c r="AJ53">
        <v>11716.5</v>
      </c>
    </row>
    <row r="54" spans="19:36">
      <c r="S54" s="1"/>
      <c r="U54" s="1"/>
      <c r="W54" s="37"/>
      <c r="AD54" t="s">
        <v>2</v>
      </c>
      <c r="AE54" t="s">
        <v>608</v>
      </c>
      <c r="AF54" t="s">
        <v>12</v>
      </c>
      <c r="AG54" t="str">
        <f t="shared" si="4"/>
        <v>1S语言培训</v>
      </c>
      <c r="AH54" s="37">
        <v>0.58699999999999997</v>
      </c>
      <c r="AI54">
        <v>46.7</v>
      </c>
      <c r="AJ54">
        <v>17045.5</v>
      </c>
    </row>
    <row r="55" spans="19:36">
      <c r="S55" s="1"/>
      <c r="U55" s="1"/>
      <c r="W55" s="37"/>
      <c r="AD55" t="s">
        <v>2</v>
      </c>
      <c r="AE55" t="s">
        <v>608</v>
      </c>
      <c r="AF55" t="s">
        <v>13</v>
      </c>
      <c r="AG55" t="str">
        <f t="shared" si="4"/>
        <v>1S课后辅导</v>
      </c>
      <c r="AH55" s="37">
        <v>0.88</v>
      </c>
      <c r="AI55">
        <v>53.7</v>
      </c>
      <c r="AJ55">
        <v>19600.5</v>
      </c>
    </row>
    <row r="56" spans="19:36">
      <c r="S56" s="1"/>
      <c r="T56" s="1"/>
      <c r="U56" s="1"/>
      <c r="V56" s="1"/>
      <c r="W56" s="37"/>
      <c r="AD56" t="s">
        <v>2</v>
      </c>
      <c r="AE56" t="s">
        <v>608</v>
      </c>
      <c r="AF56" t="s">
        <v>14</v>
      </c>
      <c r="AG56" t="str">
        <f t="shared" si="4"/>
        <v>1S运动培训</v>
      </c>
      <c r="AH56" s="37">
        <v>0.64500000000000002</v>
      </c>
      <c r="AI56">
        <v>11</v>
      </c>
      <c r="AJ56">
        <v>4015</v>
      </c>
    </row>
    <row r="57" spans="19:36">
      <c r="AD57" t="s">
        <v>2</v>
      </c>
      <c r="AE57" t="s">
        <v>608</v>
      </c>
      <c r="AF57" t="s">
        <v>15</v>
      </c>
      <c r="AG57" t="str">
        <f t="shared" si="4"/>
        <v>1S音乐培训</v>
      </c>
      <c r="AH57" s="37">
        <v>0.38400000000000001</v>
      </c>
      <c r="AI57">
        <v>17.399999999999999</v>
      </c>
      <c r="AJ57">
        <v>6350.9999999999991</v>
      </c>
    </row>
    <row r="58" spans="19:36">
      <c r="AD58" t="s">
        <v>16</v>
      </c>
      <c r="AE58" t="s">
        <v>71</v>
      </c>
      <c r="AF58" t="s">
        <v>17</v>
      </c>
      <c r="AG58" t="str">
        <f t="shared" si="4"/>
        <v>A婚宴酒店</v>
      </c>
      <c r="AH58" s="37">
        <v>0.69399999999999995</v>
      </c>
      <c r="AI58">
        <v>54.6</v>
      </c>
      <c r="AJ58">
        <v>19929</v>
      </c>
    </row>
    <row r="59" spans="19:36">
      <c r="AD59" t="s">
        <v>16</v>
      </c>
      <c r="AE59" t="s">
        <v>71</v>
      </c>
      <c r="AF59" t="s">
        <v>18</v>
      </c>
      <c r="AG59" t="str">
        <f t="shared" si="4"/>
        <v>A婚庆服务</v>
      </c>
      <c r="AH59" s="37">
        <v>0.40100000000000002</v>
      </c>
      <c r="AI59">
        <v>40</v>
      </c>
      <c r="AJ59">
        <v>14600</v>
      </c>
    </row>
    <row r="60" spans="19:36">
      <c r="AD60" t="s">
        <v>16</v>
      </c>
      <c r="AE60" t="s">
        <v>71</v>
      </c>
      <c r="AF60" t="s">
        <v>19</v>
      </c>
      <c r="AG60" t="str">
        <f t="shared" si="4"/>
        <v>A摄影</v>
      </c>
      <c r="AH60" s="37">
        <v>0.16800000000000001</v>
      </c>
      <c r="AI60">
        <v>16.7</v>
      </c>
      <c r="AJ60">
        <v>6095.5</v>
      </c>
    </row>
    <row r="61" spans="19:36">
      <c r="AD61" t="s">
        <v>16</v>
      </c>
      <c r="AE61" t="s">
        <v>84</v>
      </c>
      <c r="AF61" t="s">
        <v>17</v>
      </c>
      <c r="AG61" t="str">
        <f t="shared" si="4"/>
        <v>B婚宴酒店</v>
      </c>
      <c r="AH61" s="37">
        <v>0.76</v>
      </c>
      <c r="AI61">
        <v>48.5</v>
      </c>
      <c r="AJ61">
        <v>17702.5</v>
      </c>
    </row>
    <row r="62" spans="19:36">
      <c r="AD62" t="s">
        <v>16</v>
      </c>
      <c r="AE62" t="s">
        <v>84</v>
      </c>
      <c r="AF62" t="s">
        <v>18</v>
      </c>
      <c r="AG62" t="str">
        <f t="shared" si="4"/>
        <v>B婚庆服务</v>
      </c>
      <c r="AH62" s="37">
        <v>0.371</v>
      </c>
      <c r="AI62">
        <v>31</v>
      </c>
      <c r="AJ62">
        <v>11315</v>
      </c>
    </row>
    <row r="63" spans="19:36">
      <c r="AD63" t="s">
        <v>16</v>
      </c>
      <c r="AE63" t="s">
        <v>84</v>
      </c>
      <c r="AF63" t="s">
        <v>19</v>
      </c>
      <c r="AG63" t="str">
        <f t="shared" si="4"/>
        <v>B摄影</v>
      </c>
      <c r="AH63" s="37">
        <v>0.17199999999999999</v>
      </c>
      <c r="AI63">
        <v>12.8</v>
      </c>
      <c r="AJ63">
        <v>4672</v>
      </c>
    </row>
    <row r="64" spans="19:36">
      <c r="AD64" t="s">
        <v>16</v>
      </c>
      <c r="AE64" t="s">
        <v>116</v>
      </c>
      <c r="AF64" t="s">
        <v>17</v>
      </c>
      <c r="AG64" t="str">
        <f t="shared" si="4"/>
        <v>C婚宴酒店</v>
      </c>
      <c r="AH64" s="37">
        <v>0.40100000000000002</v>
      </c>
      <c r="AI64">
        <v>36</v>
      </c>
      <c r="AJ64">
        <v>13140</v>
      </c>
    </row>
    <row r="65" spans="30:36">
      <c r="AD65" t="s">
        <v>16</v>
      </c>
      <c r="AE65" t="s">
        <v>116</v>
      </c>
      <c r="AF65" t="s">
        <v>18</v>
      </c>
      <c r="AG65" t="str">
        <f t="shared" si="4"/>
        <v>C婚庆服务</v>
      </c>
      <c r="AH65" s="37">
        <v>0.104</v>
      </c>
      <c r="AI65">
        <v>20.9</v>
      </c>
      <c r="AJ65">
        <v>7628.4999999999991</v>
      </c>
    </row>
    <row r="66" spans="30:36">
      <c r="AD66" t="s">
        <v>16</v>
      </c>
      <c r="AE66" t="s">
        <v>116</v>
      </c>
      <c r="AF66" t="s">
        <v>19</v>
      </c>
      <c r="AG66" t="str">
        <f t="shared" si="4"/>
        <v>C摄影</v>
      </c>
      <c r="AH66" s="37">
        <v>6.4000000000000001E-2</v>
      </c>
      <c r="AI66">
        <v>11.6</v>
      </c>
      <c r="AJ66">
        <v>4234</v>
      </c>
    </row>
    <row r="67" spans="30:36">
      <c r="AD67" t="s">
        <v>16</v>
      </c>
      <c r="AE67" t="s">
        <v>608</v>
      </c>
      <c r="AF67" t="s">
        <v>17</v>
      </c>
      <c r="AG67" t="str">
        <f t="shared" ref="AG67:AG118" si="5">AE67&amp;AF67</f>
        <v>1S婚宴酒店</v>
      </c>
      <c r="AH67" s="37">
        <v>0.28000000000000003</v>
      </c>
      <c r="AI67">
        <v>61.8</v>
      </c>
      <c r="AJ67">
        <v>22557</v>
      </c>
    </row>
    <row r="68" spans="30:36">
      <c r="AD68" t="s">
        <v>16</v>
      </c>
      <c r="AE68" t="s">
        <v>608</v>
      </c>
      <c r="AF68" t="s">
        <v>18</v>
      </c>
      <c r="AG68" t="str">
        <f t="shared" si="5"/>
        <v>1S婚庆服务</v>
      </c>
      <c r="AH68" s="37">
        <v>0.42399999999999999</v>
      </c>
      <c r="AI68">
        <v>53.3</v>
      </c>
      <c r="AJ68">
        <v>19454.5</v>
      </c>
    </row>
    <row r="69" spans="30:36">
      <c r="AD69" t="s">
        <v>16</v>
      </c>
      <c r="AE69" t="s">
        <v>608</v>
      </c>
      <c r="AF69" t="s">
        <v>19</v>
      </c>
      <c r="AG69" t="str">
        <f t="shared" si="5"/>
        <v>1S摄影</v>
      </c>
      <c r="AH69" s="37">
        <v>0.21299999999999999</v>
      </c>
      <c r="AI69">
        <v>23.7</v>
      </c>
      <c r="AJ69">
        <v>8650.5</v>
      </c>
    </row>
    <row r="70" spans="30:36">
      <c r="AD70" t="s">
        <v>20</v>
      </c>
      <c r="AE70" t="s">
        <v>71</v>
      </c>
      <c r="AF70" t="s">
        <v>21</v>
      </c>
      <c r="AG70" t="str">
        <f t="shared" si="5"/>
        <v>A公私立学校</v>
      </c>
      <c r="AH70" s="37">
        <v>0.02</v>
      </c>
      <c r="AI70">
        <v>24.1</v>
      </c>
      <c r="AJ70">
        <v>8796.5</v>
      </c>
    </row>
    <row r="71" spans="30:36">
      <c r="AD71" t="s">
        <v>20</v>
      </c>
      <c r="AE71" t="s">
        <v>71</v>
      </c>
      <c r="AF71" t="s">
        <v>22</v>
      </c>
      <c r="AG71" t="str">
        <f t="shared" si="5"/>
        <v>A幼儿教育</v>
      </c>
      <c r="AH71" s="37">
        <v>2.5000000000000001E-2</v>
      </c>
      <c r="AI71">
        <v>16.399999999999999</v>
      </c>
      <c r="AJ71">
        <v>5985.9999999999991</v>
      </c>
    </row>
    <row r="72" spans="30:36">
      <c r="AD72" t="s">
        <v>20</v>
      </c>
      <c r="AE72" t="s">
        <v>84</v>
      </c>
      <c r="AF72" t="s">
        <v>21</v>
      </c>
      <c r="AG72" t="str">
        <f t="shared" si="5"/>
        <v>B公私立学校</v>
      </c>
      <c r="AH72" s="37">
        <v>7.0000000000000007E-2</v>
      </c>
      <c r="AI72">
        <v>28.9</v>
      </c>
      <c r="AJ72">
        <v>10548.5</v>
      </c>
    </row>
    <row r="73" spans="30:36">
      <c r="AD73" t="s">
        <v>20</v>
      </c>
      <c r="AE73" t="s">
        <v>84</v>
      </c>
      <c r="AF73" t="s">
        <v>22</v>
      </c>
      <c r="AG73" t="str">
        <f t="shared" si="5"/>
        <v>B幼儿教育</v>
      </c>
      <c r="AH73" s="37">
        <v>8.0000000000000002E-3</v>
      </c>
      <c r="AI73">
        <v>17.2</v>
      </c>
      <c r="AJ73">
        <v>6278</v>
      </c>
    </row>
    <row r="74" spans="30:36">
      <c r="AD74" t="s">
        <v>20</v>
      </c>
      <c r="AE74" t="s">
        <v>116</v>
      </c>
      <c r="AF74" t="s">
        <v>21</v>
      </c>
      <c r="AG74" t="str">
        <f t="shared" si="5"/>
        <v>C公私立学校</v>
      </c>
      <c r="AH74" s="37">
        <v>2.4E-2</v>
      </c>
      <c r="AI74">
        <v>32.700000000000003</v>
      </c>
      <c r="AJ74">
        <v>11935.500000000002</v>
      </c>
    </row>
    <row r="75" spans="30:36">
      <c r="AD75" t="s">
        <v>20</v>
      </c>
      <c r="AE75" t="s">
        <v>116</v>
      </c>
      <c r="AF75" t="s">
        <v>22</v>
      </c>
      <c r="AG75" t="str">
        <f t="shared" si="5"/>
        <v>C幼儿教育</v>
      </c>
      <c r="AH75" s="37">
        <v>1E-3</v>
      </c>
      <c r="AI75">
        <v>16.7</v>
      </c>
      <c r="AJ75">
        <v>6095.5</v>
      </c>
    </row>
    <row r="76" spans="30:36">
      <c r="AD76" t="s">
        <v>20</v>
      </c>
      <c r="AE76" t="s">
        <v>608</v>
      </c>
      <c r="AF76" t="s">
        <v>21</v>
      </c>
      <c r="AG76" t="str">
        <f t="shared" si="5"/>
        <v>1S公私立学校</v>
      </c>
      <c r="AH76" s="37">
        <v>0</v>
      </c>
      <c r="AI76">
        <v>0</v>
      </c>
      <c r="AJ76">
        <v>0</v>
      </c>
    </row>
    <row r="77" spans="30:36">
      <c r="AD77" t="s">
        <v>20</v>
      </c>
      <c r="AE77" t="s">
        <v>608</v>
      </c>
      <c r="AF77" t="s">
        <v>22</v>
      </c>
      <c r="AG77" t="str">
        <f t="shared" si="5"/>
        <v>1S幼儿教育</v>
      </c>
      <c r="AH77" s="37">
        <v>3.2000000000000001E-2</v>
      </c>
      <c r="AI77">
        <v>23.9</v>
      </c>
      <c r="AJ77">
        <v>8723.5</v>
      </c>
    </row>
    <row r="78" spans="30:36">
      <c r="AD78" t="s">
        <v>23</v>
      </c>
      <c r="AE78" t="s">
        <v>71</v>
      </c>
      <c r="AF78" t="s">
        <v>24</v>
      </c>
      <c r="AG78" t="str">
        <f t="shared" si="5"/>
        <v>A驾驶培训</v>
      </c>
      <c r="AH78" s="37">
        <v>0.70799999999999996</v>
      </c>
      <c r="AI78">
        <v>41</v>
      </c>
      <c r="AJ78">
        <v>14965</v>
      </c>
    </row>
    <row r="79" spans="30:36">
      <c r="AD79" t="s">
        <v>23</v>
      </c>
      <c r="AE79" t="s">
        <v>84</v>
      </c>
      <c r="AF79" t="s">
        <v>24</v>
      </c>
      <c r="AG79" t="str">
        <f t="shared" si="5"/>
        <v>B驾驶培训</v>
      </c>
      <c r="AH79" s="37">
        <v>0.71899999999999997</v>
      </c>
      <c r="AI79">
        <v>32.799999999999997</v>
      </c>
      <c r="AJ79">
        <v>11971.999999999998</v>
      </c>
    </row>
    <row r="80" spans="30:36">
      <c r="AD80" t="s">
        <v>23</v>
      </c>
      <c r="AE80" t="s">
        <v>116</v>
      </c>
      <c r="AF80" t="s">
        <v>24</v>
      </c>
      <c r="AG80" t="str">
        <f t="shared" si="5"/>
        <v>C驾驶培训</v>
      </c>
      <c r="AH80" s="37">
        <v>0.35399999999999998</v>
      </c>
      <c r="AI80">
        <v>22.2</v>
      </c>
      <c r="AJ80">
        <v>8103</v>
      </c>
    </row>
    <row r="81" spans="30:36">
      <c r="AD81" t="s">
        <v>23</v>
      </c>
      <c r="AE81" t="s">
        <v>608</v>
      </c>
      <c r="AF81" t="s">
        <v>24</v>
      </c>
      <c r="AG81" t="str">
        <f t="shared" si="5"/>
        <v>1S驾驶培训</v>
      </c>
      <c r="AH81" s="37">
        <v>0.63200000000000001</v>
      </c>
      <c r="AI81">
        <v>44.9</v>
      </c>
      <c r="AJ81">
        <v>16388.5</v>
      </c>
    </row>
    <row r="82" spans="30:36">
      <c r="AD82" t="s">
        <v>25</v>
      </c>
      <c r="AE82" t="s">
        <v>71</v>
      </c>
      <c r="AF82" t="s">
        <v>25</v>
      </c>
      <c r="AG82" t="str">
        <f t="shared" si="5"/>
        <v>A亲子玩乐</v>
      </c>
      <c r="AH82" s="37">
        <v>0.23899999999999999</v>
      </c>
      <c r="AI82">
        <v>11.4</v>
      </c>
      <c r="AJ82">
        <v>4161</v>
      </c>
    </row>
    <row r="83" spans="30:36">
      <c r="AD83" t="s">
        <v>25</v>
      </c>
      <c r="AE83" t="s">
        <v>84</v>
      </c>
      <c r="AF83" t="s">
        <v>25</v>
      </c>
      <c r="AG83" t="str">
        <f t="shared" si="5"/>
        <v>B亲子玩乐</v>
      </c>
      <c r="AH83" s="37">
        <v>0.22</v>
      </c>
      <c r="AI83">
        <v>12</v>
      </c>
      <c r="AJ83">
        <v>4380</v>
      </c>
    </row>
    <row r="84" spans="30:36">
      <c r="AD84" t="s">
        <v>25</v>
      </c>
      <c r="AE84" t="s">
        <v>116</v>
      </c>
      <c r="AF84" t="s">
        <v>25</v>
      </c>
      <c r="AG84" t="str">
        <f t="shared" si="5"/>
        <v>C亲子玩乐</v>
      </c>
      <c r="AH84" s="37">
        <v>0.10100000000000001</v>
      </c>
      <c r="AI84">
        <v>10.7</v>
      </c>
      <c r="AJ84">
        <v>3905.4999999999995</v>
      </c>
    </row>
    <row r="85" spans="30:36">
      <c r="AD85" t="s">
        <v>25</v>
      </c>
      <c r="AE85" t="s">
        <v>608</v>
      </c>
      <c r="AF85" t="s">
        <v>25</v>
      </c>
      <c r="AG85" t="str">
        <f t="shared" si="5"/>
        <v>1S亲子玩乐</v>
      </c>
      <c r="AH85" s="37">
        <v>0.32</v>
      </c>
      <c r="AI85">
        <v>25.4</v>
      </c>
      <c r="AJ85">
        <v>9271</v>
      </c>
    </row>
    <row r="86" spans="30:36">
      <c r="AD86" t="s">
        <v>26</v>
      </c>
      <c r="AE86" t="s">
        <v>71</v>
      </c>
      <c r="AF86" t="s">
        <v>26</v>
      </c>
      <c r="AG86" t="str">
        <f t="shared" si="5"/>
        <v>A母婴服务</v>
      </c>
      <c r="AH86" s="37">
        <v>0.53100000000000003</v>
      </c>
      <c r="AI86">
        <v>37.4</v>
      </c>
      <c r="AJ86">
        <v>13651</v>
      </c>
    </row>
    <row r="87" spans="30:36">
      <c r="AD87" t="s">
        <v>26</v>
      </c>
      <c r="AE87" t="s">
        <v>84</v>
      </c>
      <c r="AF87" t="s">
        <v>26</v>
      </c>
      <c r="AG87" t="str">
        <f t="shared" si="5"/>
        <v>B母婴服务</v>
      </c>
      <c r="AH87" s="37">
        <v>0.51800000000000002</v>
      </c>
      <c r="AI87">
        <v>30.8</v>
      </c>
      <c r="AJ87">
        <v>11242</v>
      </c>
    </row>
    <row r="88" spans="30:36">
      <c r="AD88" t="s">
        <v>26</v>
      </c>
      <c r="AE88" t="s">
        <v>116</v>
      </c>
      <c r="AF88" t="s">
        <v>26</v>
      </c>
      <c r="AG88" t="str">
        <f t="shared" si="5"/>
        <v>C母婴服务</v>
      </c>
      <c r="AH88" s="37">
        <v>0.17199999999999999</v>
      </c>
      <c r="AI88">
        <v>23.9</v>
      </c>
      <c r="AJ88">
        <v>8723.5</v>
      </c>
    </row>
    <row r="89" spans="30:36">
      <c r="AD89" t="s">
        <v>26</v>
      </c>
      <c r="AE89" t="s">
        <v>608</v>
      </c>
      <c r="AF89" t="s">
        <v>26</v>
      </c>
      <c r="AG89" t="str">
        <f t="shared" si="5"/>
        <v>1S母婴服务</v>
      </c>
      <c r="AH89" s="37">
        <v>0.501</v>
      </c>
      <c r="AI89">
        <v>37.700000000000003</v>
      </c>
      <c r="AJ89">
        <v>13760.500000000002</v>
      </c>
    </row>
    <row r="90" spans="30:36">
      <c r="AG90" t="str">
        <f t="shared" si="5"/>
        <v/>
      </c>
      <c r="AH90" s="37"/>
    </row>
    <row r="91" spans="30:36">
      <c r="AG91" t="str">
        <f t="shared" si="5"/>
        <v/>
      </c>
      <c r="AH91" s="37"/>
    </row>
    <row r="92" spans="30:36">
      <c r="AG92" t="str">
        <f t="shared" si="5"/>
        <v/>
      </c>
      <c r="AH92" s="37"/>
    </row>
    <row r="93" spans="30:36">
      <c r="AG93" t="str">
        <f t="shared" si="5"/>
        <v/>
      </c>
      <c r="AH93" s="37"/>
    </row>
    <row r="94" spans="30:36">
      <c r="AG94" t="str">
        <f t="shared" si="5"/>
        <v/>
      </c>
      <c r="AH94" s="37"/>
    </row>
    <row r="95" spans="30:36">
      <c r="AG95" t="str">
        <f t="shared" si="5"/>
        <v/>
      </c>
      <c r="AH95" s="37"/>
    </row>
    <row r="96" spans="30:36">
      <c r="AG96" t="str">
        <f t="shared" si="5"/>
        <v/>
      </c>
      <c r="AH96" s="37"/>
    </row>
    <row r="97" spans="33:34">
      <c r="AG97" t="str">
        <f t="shared" si="5"/>
        <v/>
      </c>
      <c r="AH97" s="37"/>
    </row>
    <row r="98" spans="33:34">
      <c r="AG98" t="str">
        <f t="shared" si="5"/>
        <v/>
      </c>
      <c r="AH98" s="37"/>
    </row>
    <row r="99" spans="33:34">
      <c r="AG99" t="str">
        <f t="shared" si="5"/>
        <v/>
      </c>
      <c r="AH99" s="37"/>
    </row>
    <row r="100" spans="33:34">
      <c r="AG100" t="str">
        <f t="shared" si="5"/>
        <v/>
      </c>
      <c r="AH100" s="37"/>
    </row>
    <row r="101" spans="33:34">
      <c r="AG101" t="str">
        <f t="shared" si="5"/>
        <v/>
      </c>
      <c r="AH101" s="37"/>
    </row>
    <row r="102" spans="33:34">
      <c r="AG102" t="str">
        <f t="shared" si="5"/>
        <v/>
      </c>
      <c r="AH102" s="37"/>
    </row>
    <row r="103" spans="33:34">
      <c r="AG103" t="str">
        <f t="shared" si="5"/>
        <v/>
      </c>
      <c r="AH103" s="37"/>
    </row>
    <row r="104" spans="33:34">
      <c r="AG104" t="str">
        <f t="shared" si="5"/>
        <v/>
      </c>
      <c r="AH104" s="37"/>
    </row>
    <row r="105" spans="33:34">
      <c r="AG105" t="str">
        <f t="shared" si="5"/>
        <v/>
      </c>
      <c r="AH105" s="37"/>
    </row>
    <row r="106" spans="33:34">
      <c r="AG106" t="str">
        <f t="shared" si="5"/>
        <v/>
      </c>
      <c r="AH106" s="37"/>
    </row>
    <row r="107" spans="33:34">
      <c r="AG107" t="str">
        <f t="shared" si="5"/>
        <v/>
      </c>
      <c r="AH107" s="37"/>
    </row>
    <row r="108" spans="33:34">
      <c r="AG108" t="str">
        <f t="shared" si="5"/>
        <v/>
      </c>
      <c r="AH108" s="37"/>
    </row>
    <row r="109" spans="33:34">
      <c r="AG109" t="str">
        <f t="shared" si="5"/>
        <v/>
      </c>
      <c r="AH109" s="37"/>
    </row>
    <row r="110" spans="33:34">
      <c r="AG110" t="str">
        <f t="shared" si="5"/>
        <v/>
      </c>
      <c r="AH110" s="37"/>
    </row>
    <row r="111" spans="33:34">
      <c r="AG111" t="str">
        <f t="shared" si="5"/>
        <v/>
      </c>
      <c r="AH111" s="37"/>
    </row>
    <row r="112" spans="33:34">
      <c r="AG112" t="str">
        <f t="shared" si="5"/>
        <v/>
      </c>
      <c r="AH112" s="37"/>
    </row>
    <row r="113" spans="33:34">
      <c r="AG113" t="str">
        <f t="shared" si="5"/>
        <v/>
      </c>
      <c r="AH113" s="37"/>
    </row>
    <row r="114" spans="33:34">
      <c r="AG114" t="str">
        <f t="shared" si="5"/>
        <v/>
      </c>
      <c r="AH114" s="37"/>
    </row>
    <row r="115" spans="33:34">
      <c r="AG115" t="str">
        <f t="shared" si="5"/>
        <v/>
      </c>
      <c r="AH115" s="37"/>
    </row>
    <row r="116" spans="33:34">
      <c r="AG116" t="str">
        <f t="shared" si="5"/>
        <v/>
      </c>
      <c r="AH116" s="37"/>
    </row>
    <row r="117" spans="33:34">
      <c r="AG117" t="str">
        <f t="shared" si="5"/>
        <v/>
      </c>
      <c r="AH117" s="37"/>
    </row>
    <row r="118" spans="33:34">
      <c r="AG118" t="str">
        <f t="shared" si="5"/>
        <v/>
      </c>
      <c r="AH118" s="37"/>
    </row>
  </sheetData>
  <autoFilter ref="AD1:AJ118" xr:uid="{AFFA8F0C-370B-8048-BCD6-71664E4679D3}"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35E2C-2029-134A-AC2C-876A9402F628}">
  <sheetPr filterMode="1"/>
  <dimension ref="A1:AK8187"/>
  <sheetViews>
    <sheetView topLeftCell="B1" zoomScale="39" workbookViewId="0">
      <pane ySplit="2" topLeftCell="A3" activePane="bottomLeft" state="frozen"/>
      <selection pane="bottomLeft" activeCell="AD1119" sqref="AD1119"/>
    </sheetView>
  </sheetViews>
  <sheetFormatPr baseColWidth="10" defaultRowHeight="16"/>
  <cols>
    <col min="1" max="1" width="0" hidden="1" customWidth="1"/>
    <col min="2" max="3" width="12.5" bestFit="1" customWidth="1"/>
    <col min="4" max="4" width="5.6640625" hidden="1" customWidth="1"/>
    <col min="5" max="5" width="0.1640625" hidden="1" customWidth="1"/>
    <col min="6" max="6" width="36.5" hidden="1" customWidth="1"/>
    <col min="7" max="7" width="0" hidden="1" customWidth="1"/>
    <col min="10" max="10" width="10.83203125" customWidth="1"/>
    <col min="11" max="11" width="14.83203125" customWidth="1"/>
    <col min="12" max="12" width="10.5" hidden="1" customWidth="1"/>
    <col min="13" max="13" width="16.33203125" hidden="1" customWidth="1"/>
    <col min="14" max="14" width="18.5" customWidth="1"/>
    <col min="15" max="15" width="19.1640625" hidden="1" customWidth="1"/>
    <col min="16" max="16" width="19.33203125" customWidth="1"/>
    <col min="17" max="18" width="19.33203125" style="13" hidden="1" customWidth="1"/>
    <col min="19" max="19" width="17.5" hidden="1" customWidth="1"/>
    <col min="20" max="20" width="16.33203125" bestFit="1" customWidth="1"/>
    <col min="21" max="21" width="23.33203125" style="79" bestFit="1" customWidth="1"/>
    <col min="22" max="22" width="16.6640625" hidden="1" customWidth="1"/>
    <col min="23" max="23" width="21.1640625" style="79" bestFit="1" customWidth="1"/>
    <col min="24" max="24" width="14.5" hidden="1" customWidth="1"/>
    <col min="25" max="25" width="12.5" hidden="1" customWidth="1"/>
    <col min="26" max="26" width="15" hidden="1" customWidth="1"/>
    <col min="27" max="27" width="16.6640625" hidden="1" customWidth="1"/>
    <col min="34" max="34" width="12.33203125" bestFit="1" customWidth="1"/>
    <col min="35" max="35" width="17.83203125" bestFit="1" customWidth="1"/>
  </cols>
  <sheetData>
    <row r="1" spans="1:37" ht="18" customHeight="1">
      <c r="B1" s="2"/>
      <c r="C1" s="2"/>
      <c r="H1" s="2"/>
      <c r="I1" s="2"/>
      <c r="J1" s="97" t="s">
        <v>562</v>
      </c>
      <c r="K1" s="97"/>
      <c r="L1" s="98"/>
      <c r="M1" s="98"/>
      <c r="N1" s="97"/>
      <c r="O1" s="98"/>
      <c r="P1" s="97"/>
      <c r="Q1" s="45"/>
      <c r="R1" s="45"/>
      <c r="S1" s="9"/>
      <c r="T1" s="99" t="s">
        <v>574</v>
      </c>
      <c r="U1" s="99"/>
      <c r="V1" s="100"/>
      <c r="W1" s="99"/>
      <c r="X1" s="8"/>
      <c r="Y1" s="8"/>
      <c r="Z1" s="10" t="s">
        <v>571</v>
      </c>
    </row>
    <row r="2" spans="1:37" ht="18">
      <c r="A2" t="s">
        <v>58</v>
      </c>
      <c r="B2" s="2" t="s">
        <v>31</v>
      </c>
      <c r="C2" s="2" t="s">
        <v>33</v>
      </c>
      <c r="D2" t="s">
        <v>59</v>
      </c>
      <c r="E2" t="s">
        <v>60</v>
      </c>
      <c r="F2" t="str">
        <f>H2&amp;C2</f>
        <v>城市三级类目</v>
      </c>
      <c r="G2" t="s">
        <v>61</v>
      </c>
      <c r="H2" s="2" t="s">
        <v>62</v>
      </c>
      <c r="I2" s="2" t="s">
        <v>63</v>
      </c>
      <c r="J2" s="2" t="s">
        <v>35</v>
      </c>
      <c r="K2" s="2" t="s">
        <v>561</v>
      </c>
      <c r="L2" t="s">
        <v>581</v>
      </c>
      <c r="M2" s="6" t="s">
        <v>558</v>
      </c>
      <c r="N2" s="2" t="s">
        <v>580</v>
      </c>
      <c r="O2" t="s">
        <v>559</v>
      </c>
      <c r="P2" s="55" t="s">
        <v>560</v>
      </c>
      <c r="Q2" s="13" t="s">
        <v>617</v>
      </c>
      <c r="R2" s="13" t="s">
        <v>618</v>
      </c>
      <c r="S2" t="s">
        <v>616</v>
      </c>
      <c r="T2" s="55" t="s">
        <v>47</v>
      </c>
      <c r="U2" s="96" t="s">
        <v>707</v>
      </c>
      <c r="V2" s="6" t="s">
        <v>594</v>
      </c>
      <c r="W2" s="96" t="s">
        <v>623</v>
      </c>
      <c r="X2" s="6" t="s">
        <v>609</v>
      </c>
      <c r="Y2" s="6" t="s">
        <v>603</v>
      </c>
      <c r="Z2" t="s">
        <v>41</v>
      </c>
      <c r="AA2" s="6" t="s">
        <v>651</v>
      </c>
    </row>
    <row r="3" spans="1:37" ht="18">
      <c r="A3" t="s">
        <v>64</v>
      </c>
      <c r="B3" s="2" t="s">
        <v>23</v>
      </c>
      <c r="C3" s="2" t="s">
        <v>24</v>
      </c>
      <c r="D3" t="s">
        <v>65</v>
      </c>
      <c r="E3" t="s">
        <v>66</v>
      </c>
      <c r="F3" t="str">
        <f>H3&amp;C3</f>
        <v>上海市驾驶培训</v>
      </c>
      <c r="G3" t="s">
        <v>67</v>
      </c>
      <c r="H3" s="2" t="s">
        <v>67</v>
      </c>
      <c r="I3" s="2" t="s">
        <v>68</v>
      </c>
      <c r="J3" s="4">
        <v>1004</v>
      </c>
      <c r="K3" s="2">
        <v>245</v>
      </c>
      <c r="L3" s="13">
        <f>VLOOKUP(C3,'渗透率、续签率'!B:C,2,0)</f>
        <v>0.54900000000000004</v>
      </c>
      <c r="M3" s="6">
        <v>0.24</v>
      </c>
      <c r="N3" s="2">
        <v>331</v>
      </c>
      <c r="O3">
        <v>217</v>
      </c>
      <c r="P3" s="55">
        <v>0.66</v>
      </c>
      <c r="Q3" s="13">
        <v>0.72399999999999998</v>
      </c>
      <c r="R3" s="13">
        <v>0.56399999999999995</v>
      </c>
      <c r="S3" s="31">
        <v>15429</v>
      </c>
      <c r="T3" s="55">
        <f>VLOOKUP(E3,'参数设置&amp;汇总'!S:U,3,0)</f>
        <v>0.85</v>
      </c>
      <c r="U3" s="82">
        <f t="shared" ref="U3:U66" si="0">IF(T3*N3&gt;=O3,T3*N3,O3)</f>
        <v>281.34999999999997</v>
      </c>
      <c r="V3" s="13">
        <v>0.85000000000000009</v>
      </c>
      <c r="W3" s="82">
        <f>(O3*(1-L3)+IF((U3-O3)&lt;0,0,(U3-O3)))/V3</f>
        <v>190.84352941176462</v>
      </c>
      <c r="X3" s="1">
        <f>VLOOKUP(E3,'渗透率、续签率'!AG:AJ,4,0)</f>
        <v>16388.5</v>
      </c>
      <c r="Y3" s="1">
        <f>X3*W3</f>
        <v>3127639.1817647046</v>
      </c>
      <c r="Z3">
        <v>74</v>
      </c>
      <c r="AA3" s="89">
        <f>N3*X3</f>
        <v>5424593.5</v>
      </c>
      <c r="AH3" s="37"/>
      <c r="AI3" s="37"/>
      <c r="AK3" s="37"/>
    </row>
    <row r="4" spans="1:37" hidden="1">
      <c r="A4" t="s">
        <v>64</v>
      </c>
      <c r="B4" t="s">
        <v>23</v>
      </c>
      <c r="C4" t="s">
        <v>24</v>
      </c>
      <c r="D4" t="s">
        <v>65</v>
      </c>
      <c r="E4" t="s">
        <v>66</v>
      </c>
      <c r="F4" t="str">
        <f t="shared" ref="F4:F67" si="1">H4&amp;C4</f>
        <v>北京市驾驶培训</v>
      </c>
      <c r="G4" t="s">
        <v>69</v>
      </c>
      <c r="H4" t="s">
        <v>69</v>
      </c>
      <c r="I4" t="s">
        <v>70</v>
      </c>
      <c r="J4">
        <v>273</v>
      </c>
      <c r="K4">
        <v>50</v>
      </c>
      <c r="L4" s="13">
        <f>VLOOKUP(C4,'渗透率、续签率'!B:C,2,0)</f>
        <v>0.54900000000000004</v>
      </c>
      <c r="M4" s="6">
        <v>0.18</v>
      </c>
      <c r="N4">
        <v>212</v>
      </c>
      <c r="O4">
        <v>50</v>
      </c>
      <c r="P4" s="6">
        <v>0.24</v>
      </c>
      <c r="Q4" s="13">
        <v>0.54600000000000004</v>
      </c>
      <c r="R4" s="13">
        <v>0.23499999999999999</v>
      </c>
      <c r="S4" s="31">
        <v>22895</v>
      </c>
      <c r="T4" s="6">
        <f>VLOOKUP(E4,'参数设置&amp;汇总'!S:U,3,0)</f>
        <v>0.85</v>
      </c>
      <c r="U4" s="78">
        <f t="shared" si="0"/>
        <v>180.2</v>
      </c>
      <c r="V4" s="13">
        <v>0.85000000000000009</v>
      </c>
      <c r="W4" s="78">
        <f t="shared" ref="W4:W67" si="2">(O4*(1-L4)+IF((U4-O4)&lt;0,0,(U4-O4)))/V4</f>
        <v>179.70588235294116</v>
      </c>
      <c r="X4" s="1">
        <f>VLOOKUP(E4,'渗透率、续签率'!AG:AJ,4,0)</f>
        <v>16388.5</v>
      </c>
      <c r="Y4" s="1">
        <f t="shared" ref="Y4:Y67" si="3">X4*W4</f>
        <v>2945109.8529411764</v>
      </c>
      <c r="Z4">
        <v>22</v>
      </c>
      <c r="AA4" s="89">
        <f t="shared" ref="AA4:AA67" si="4">N4*X4</f>
        <v>3474362</v>
      </c>
      <c r="AH4" s="37"/>
      <c r="AI4" s="37"/>
      <c r="AK4" s="37"/>
    </row>
    <row r="5" spans="1:37" hidden="1">
      <c r="A5" t="s">
        <v>64</v>
      </c>
      <c r="B5" t="s">
        <v>23</v>
      </c>
      <c r="C5" t="s">
        <v>24</v>
      </c>
      <c r="D5" t="s">
        <v>71</v>
      </c>
      <c r="E5" t="s">
        <v>72</v>
      </c>
      <c r="F5" t="str">
        <f t="shared" si="1"/>
        <v>南京市驾驶培训</v>
      </c>
      <c r="G5" t="s">
        <v>73</v>
      </c>
      <c r="H5" t="s">
        <v>74</v>
      </c>
      <c r="I5" t="s">
        <v>70</v>
      </c>
      <c r="J5">
        <v>295</v>
      </c>
      <c r="K5">
        <v>97</v>
      </c>
      <c r="L5" s="13">
        <f>VLOOKUP(C5,'渗透率、续签率'!B:C,2,0)</f>
        <v>0.54900000000000004</v>
      </c>
      <c r="M5" s="6">
        <v>0.33</v>
      </c>
      <c r="N5">
        <v>187</v>
      </c>
      <c r="O5">
        <v>95</v>
      </c>
      <c r="P5" s="6">
        <v>0.51</v>
      </c>
      <c r="Q5" s="13">
        <v>0.71699999999999997</v>
      </c>
      <c r="R5" s="13">
        <v>0.52200000000000002</v>
      </c>
      <c r="S5" s="31">
        <v>9928</v>
      </c>
      <c r="T5" s="6">
        <f>VLOOKUP(E5,'参数设置&amp;汇总'!S:U,3,0)</f>
        <v>0.85</v>
      </c>
      <c r="U5" s="78">
        <f t="shared" si="0"/>
        <v>158.94999999999999</v>
      </c>
      <c r="V5" s="13">
        <v>0.85000000000000009</v>
      </c>
      <c r="W5" s="78">
        <f t="shared" si="2"/>
        <v>125.64117647058821</v>
      </c>
      <c r="X5" s="1">
        <f>VLOOKUP(E5,'渗透率、续签率'!AG:AJ,4,0)</f>
        <v>14965</v>
      </c>
      <c r="Y5" s="1">
        <f t="shared" si="3"/>
        <v>1880220.2058823525</v>
      </c>
      <c r="Z5">
        <v>47</v>
      </c>
      <c r="AA5" s="89">
        <f t="shared" si="4"/>
        <v>2798455</v>
      </c>
      <c r="AH5" s="37"/>
      <c r="AI5" s="37"/>
      <c r="AK5" s="37"/>
    </row>
    <row r="6" spans="1:37" hidden="1">
      <c r="A6" t="s">
        <v>64</v>
      </c>
      <c r="B6" t="s">
        <v>23</v>
      </c>
      <c r="C6" t="s">
        <v>24</v>
      </c>
      <c r="D6" t="s">
        <v>71</v>
      </c>
      <c r="E6" t="s">
        <v>72</v>
      </c>
      <c r="F6" t="str">
        <f t="shared" si="1"/>
        <v>广州市驾驶培训</v>
      </c>
      <c r="G6" t="s">
        <v>75</v>
      </c>
      <c r="H6" t="s">
        <v>76</v>
      </c>
      <c r="I6" t="s">
        <v>68</v>
      </c>
      <c r="J6" s="1">
        <v>1688</v>
      </c>
      <c r="K6">
        <v>246</v>
      </c>
      <c r="L6" s="13">
        <f>VLOOKUP(C6,'渗透率、续签率'!B:C,2,0)</f>
        <v>0.54900000000000004</v>
      </c>
      <c r="M6" s="6">
        <v>0.15</v>
      </c>
      <c r="N6">
        <v>375</v>
      </c>
      <c r="O6">
        <v>232</v>
      </c>
      <c r="P6" s="6">
        <v>0.62</v>
      </c>
      <c r="Q6" s="13">
        <v>0.71</v>
      </c>
      <c r="R6" s="13">
        <v>0.59299999999999997</v>
      </c>
      <c r="S6" s="31">
        <v>23752</v>
      </c>
      <c r="T6" s="6">
        <f>VLOOKUP(E6,'参数设置&amp;汇总'!S:U,3,0)</f>
        <v>0.85</v>
      </c>
      <c r="U6" s="78">
        <f t="shared" si="0"/>
        <v>318.75</v>
      </c>
      <c r="V6" s="13">
        <v>0.85000000000000009</v>
      </c>
      <c r="W6" s="78">
        <f t="shared" si="2"/>
        <v>225.15529411764703</v>
      </c>
      <c r="X6" s="1">
        <f>VLOOKUP(E6,'渗透率、续签率'!AG:AJ,4,0)</f>
        <v>14965</v>
      </c>
      <c r="Y6" s="1">
        <f t="shared" si="3"/>
        <v>3369448.9764705878</v>
      </c>
      <c r="Z6">
        <v>85</v>
      </c>
      <c r="AA6" s="89">
        <f t="shared" si="4"/>
        <v>5611875</v>
      </c>
      <c r="AH6" s="37"/>
      <c r="AI6" s="37"/>
      <c r="AK6" s="37"/>
    </row>
    <row r="7" spans="1:37" hidden="1">
      <c r="A7" t="s">
        <v>64</v>
      </c>
      <c r="B7" t="s">
        <v>23</v>
      </c>
      <c r="C7" t="s">
        <v>24</v>
      </c>
      <c r="D7" t="s">
        <v>71</v>
      </c>
      <c r="E7" t="s">
        <v>72</v>
      </c>
      <c r="F7" t="str">
        <f t="shared" si="1"/>
        <v>成都市驾驶培训</v>
      </c>
      <c r="G7" t="s">
        <v>77</v>
      </c>
      <c r="H7" t="s">
        <v>78</v>
      </c>
      <c r="I7" t="s">
        <v>70</v>
      </c>
      <c r="J7" s="1">
        <v>1404</v>
      </c>
      <c r="K7">
        <v>177</v>
      </c>
      <c r="L7" s="13">
        <f>VLOOKUP(C7,'渗透率、续签率'!B:C,2,0)</f>
        <v>0.54900000000000004</v>
      </c>
      <c r="M7" s="6">
        <v>0.13</v>
      </c>
      <c r="N7">
        <v>269</v>
      </c>
      <c r="O7">
        <v>161</v>
      </c>
      <c r="P7" s="6">
        <v>0.6</v>
      </c>
      <c r="Q7" s="13">
        <v>0.60699999999999998</v>
      </c>
      <c r="R7" s="13">
        <v>0.46300000000000002</v>
      </c>
      <c r="S7" s="31">
        <v>15177</v>
      </c>
      <c r="T7" s="6">
        <f>VLOOKUP(E7,'参数设置&amp;汇总'!S:U,3,0)</f>
        <v>0.85</v>
      </c>
      <c r="U7" s="78">
        <f t="shared" si="0"/>
        <v>228.65</v>
      </c>
      <c r="V7" s="13">
        <v>0.85000000000000009</v>
      </c>
      <c r="W7" s="78">
        <f t="shared" si="2"/>
        <v>165.01294117647058</v>
      </c>
      <c r="X7" s="1">
        <f>VLOOKUP(E7,'渗透率、续签率'!AG:AJ,4,0)</f>
        <v>14965</v>
      </c>
      <c r="Y7" s="1">
        <f t="shared" si="3"/>
        <v>2469418.6647058823</v>
      </c>
      <c r="Z7">
        <v>89</v>
      </c>
      <c r="AA7" s="89">
        <f t="shared" si="4"/>
        <v>4025585</v>
      </c>
      <c r="AH7" s="37"/>
      <c r="AI7" s="37"/>
      <c r="AK7" s="37"/>
    </row>
    <row r="8" spans="1:37" hidden="1">
      <c r="A8" t="s">
        <v>64</v>
      </c>
      <c r="B8" t="s">
        <v>23</v>
      </c>
      <c r="C8" t="s">
        <v>24</v>
      </c>
      <c r="D8" t="s">
        <v>71</v>
      </c>
      <c r="E8" t="s">
        <v>72</v>
      </c>
      <c r="F8" t="str">
        <f t="shared" si="1"/>
        <v>杭州市驾驶培训</v>
      </c>
      <c r="G8" t="s">
        <v>79</v>
      </c>
      <c r="H8" t="s">
        <v>80</v>
      </c>
      <c r="I8" t="s">
        <v>68</v>
      </c>
      <c r="J8">
        <v>673</v>
      </c>
      <c r="K8">
        <v>240</v>
      </c>
      <c r="L8" s="13">
        <f>VLOOKUP(C8,'渗透率、续签率'!B:C,2,0)</f>
        <v>0.54900000000000004</v>
      </c>
      <c r="M8" s="6">
        <v>0.36</v>
      </c>
      <c r="N8">
        <v>283</v>
      </c>
      <c r="O8">
        <v>218</v>
      </c>
      <c r="P8" s="6">
        <v>0.77</v>
      </c>
      <c r="Q8" s="13">
        <v>0.76900000000000002</v>
      </c>
      <c r="R8" s="13">
        <v>0.64400000000000002</v>
      </c>
      <c r="S8" s="31">
        <v>11711</v>
      </c>
      <c r="T8" s="6">
        <f>VLOOKUP(E8,'参数设置&amp;汇总'!S:U,3,0)</f>
        <v>0.85</v>
      </c>
      <c r="U8" s="78">
        <f t="shared" si="0"/>
        <v>240.54999999999998</v>
      </c>
      <c r="V8" s="13">
        <v>0.85000000000000009</v>
      </c>
      <c r="W8" s="78">
        <f t="shared" si="2"/>
        <v>142.19764705882346</v>
      </c>
      <c r="X8" s="1">
        <f>VLOOKUP(E8,'渗透率、续签率'!AG:AJ,4,0)</f>
        <v>14965</v>
      </c>
      <c r="Y8" s="1">
        <f t="shared" si="3"/>
        <v>2127987.7882352932</v>
      </c>
      <c r="Z8">
        <v>34</v>
      </c>
      <c r="AA8" s="89">
        <f t="shared" si="4"/>
        <v>4235095</v>
      </c>
      <c r="AH8" s="37"/>
      <c r="AI8" s="37"/>
      <c r="AK8" s="37"/>
    </row>
    <row r="9" spans="1:37" hidden="1">
      <c r="A9" t="s">
        <v>64</v>
      </c>
      <c r="B9" t="s">
        <v>23</v>
      </c>
      <c r="C9" t="s">
        <v>24</v>
      </c>
      <c r="D9" t="s">
        <v>71</v>
      </c>
      <c r="E9" t="s">
        <v>72</v>
      </c>
      <c r="F9" t="str">
        <f t="shared" si="1"/>
        <v>武汉市驾驶培训</v>
      </c>
      <c r="G9" t="s">
        <v>81</v>
      </c>
      <c r="H9" t="s">
        <v>82</v>
      </c>
      <c r="I9" t="s">
        <v>68</v>
      </c>
      <c r="J9">
        <v>920</v>
      </c>
      <c r="K9">
        <v>254</v>
      </c>
      <c r="L9" s="13">
        <f>VLOOKUP(C9,'渗透率、续签率'!B:C,2,0)</f>
        <v>0.54900000000000004</v>
      </c>
      <c r="M9" s="6">
        <v>0.28000000000000003</v>
      </c>
      <c r="N9">
        <v>317</v>
      </c>
      <c r="O9">
        <v>231</v>
      </c>
      <c r="P9" s="6">
        <v>0.73</v>
      </c>
      <c r="Q9" s="13">
        <v>0.76600000000000001</v>
      </c>
      <c r="R9" s="13">
        <v>0.63800000000000001</v>
      </c>
      <c r="S9" s="31">
        <v>14049</v>
      </c>
      <c r="T9" s="6">
        <f>VLOOKUP(E9,'参数设置&amp;汇总'!S:U,3,0)</f>
        <v>0.85</v>
      </c>
      <c r="U9" s="78">
        <f t="shared" si="0"/>
        <v>269.45</v>
      </c>
      <c r="V9" s="13">
        <v>0.85000000000000009</v>
      </c>
      <c r="W9" s="78">
        <f t="shared" si="2"/>
        <v>167.80117647058819</v>
      </c>
      <c r="X9" s="1">
        <f>VLOOKUP(E9,'渗透率、续签率'!AG:AJ,4,0)</f>
        <v>14965</v>
      </c>
      <c r="Y9" s="1">
        <f t="shared" si="3"/>
        <v>2511144.6058823522</v>
      </c>
      <c r="Z9">
        <v>62</v>
      </c>
      <c r="AA9" s="89">
        <f t="shared" si="4"/>
        <v>4743905</v>
      </c>
      <c r="AH9" s="37"/>
      <c r="AI9" s="37"/>
      <c r="AK9" s="37"/>
    </row>
    <row r="10" spans="1:37" hidden="1">
      <c r="A10" t="s">
        <v>64</v>
      </c>
      <c r="B10" t="s">
        <v>23</v>
      </c>
      <c r="C10" t="s">
        <v>24</v>
      </c>
      <c r="D10" t="s">
        <v>71</v>
      </c>
      <c r="E10" t="s">
        <v>72</v>
      </c>
      <c r="F10" t="str">
        <f t="shared" si="1"/>
        <v>深圳市驾驶培训</v>
      </c>
      <c r="G10" t="s">
        <v>75</v>
      </c>
      <c r="H10" t="s">
        <v>83</v>
      </c>
      <c r="I10" t="s">
        <v>68</v>
      </c>
      <c r="J10" s="1">
        <v>1469</v>
      </c>
      <c r="K10">
        <v>261</v>
      </c>
      <c r="L10" s="13">
        <f>VLOOKUP(C10,'渗透率、续签率'!B:C,2,0)</f>
        <v>0.54900000000000004</v>
      </c>
      <c r="M10" s="6">
        <v>0.18</v>
      </c>
      <c r="N10">
        <v>504</v>
      </c>
      <c r="O10">
        <v>243</v>
      </c>
      <c r="P10" s="6">
        <v>0.48</v>
      </c>
      <c r="Q10" s="13">
        <v>0.66500000000000004</v>
      </c>
      <c r="R10" s="13">
        <v>0.56100000000000005</v>
      </c>
      <c r="S10" s="31">
        <v>22840</v>
      </c>
      <c r="T10" s="6">
        <f>VLOOKUP(E10,'参数设置&amp;汇总'!S:U,3,0)</f>
        <v>0.85</v>
      </c>
      <c r="U10" s="78">
        <f t="shared" si="0"/>
        <v>428.4</v>
      </c>
      <c r="V10" s="13">
        <v>0.85000000000000009</v>
      </c>
      <c r="W10" s="78">
        <f t="shared" si="2"/>
        <v>347.05058823529401</v>
      </c>
      <c r="X10" s="1">
        <f>VLOOKUP(E10,'渗透率、续签率'!AG:AJ,4,0)</f>
        <v>14965</v>
      </c>
      <c r="Y10" s="1">
        <f t="shared" si="3"/>
        <v>5193612.0529411752</v>
      </c>
      <c r="Z10">
        <v>95</v>
      </c>
      <c r="AA10" s="89">
        <f t="shared" si="4"/>
        <v>7542360</v>
      </c>
      <c r="AH10" s="37"/>
      <c r="AI10" s="37"/>
      <c r="AK10" s="37"/>
    </row>
    <row r="11" spans="1:37" hidden="1">
      <c r="A11" t="s">
        <v>64</v>
      </c>
      <c r="B11" t="s">
        <v>23</v>
      </c>
      <c r="C11" t="s">
        <v>24</v>
      </c>
      <c r="D11" t="s">
        <v>84</v>
      </c>
      <c r="E11" t="s">
        <v>85</v>
      </c>
      <c r="F11" t="str">
        <f t="shared" si="1"/>
        <v>东莞市驾驶培训</v>
      </c>
      <c r="G11" t="s">
        <v>75</v>
      </c>
      <c r="H11" t="s">
        <v>86</v>
      </c>
      <c r="I11" t="s">
        <v>68</v>
      </c>
      <c r="J11" s="1">
        <v>1628</v>
      </c>
      <c r="K11">
        <v>291</v>
      </c>
      <c r="L11" s="13">
        <f>VLOOKUP(C11,'渗透率、续签率'!B:C,2,0)</f>
        <v>0.54900000000000004</v>
      </c>
      <c r="M11" s="6">
        <v>0.18</v>
      </c>
      <c r="N11">
        <v>372</v>
      </c>
      <c r="O11">
        <v>270</v>
      </c>
      <c r="P11" s="6">
        <v>0.73</v>
      </c>
      <c r="Q11" s="13">
        <v>0.69599999999999995</v>
      </c>
      <c r="R11" s="13">
        <v>0.54200000000000004</v>
      </c>
      <c r="S11" s="31">
        <v>18275</v>
      </c>
      <c r="T11" s="6">
        <f>VLOOKUP(E11,'参数设置&amp;汇总'!S:U,3,0)</f>
        <v>0.8</v>
      </c>
      <c r="U11" s="78">
        <f t="shared" si="0"/>
        <v>297.60000000000002</v>
      </c>
      <c r="V11" s="13">
        <v>0.85000000000000009</v>
      </c>
      <c r="W11" s="78">
        <f t="shared" si="2"/>
        <v>175.72941176470587</v>
      </c>
      <c r="X11" s="1">
        <f>VLOOKUP(E11,'渗透率、续签率'!AG:AJ,4,0)</f>
        <v>11971.999999999998</v>
      </c>
      <c r="Y11" s="1">
        <f t="shared" si="3"/>
        <v>2103832.5176470582</v>
      </c>
      <c r="Z11">
        <v>42</v>
      </c>
      <c r="AA11" s="89">
        <f t="shared" si="4"/>
        <v>4453583.9999999991</v>
      </c>
    </row>
    <row r="12" spans="1:37" hidden="1">
      <c r="A12" t="s">
        <v>64</v>
      </c>
      <c r="B12" t="s">
        <v>23</v>
      </c>
      <c r="C12" t="s">
        <v>24</v>
      </c>
      <c r="D12" t="s">
        <v>84</v>
      </c>
      <c r="E12" t="s">
        <v>85</v>
      </c>
      <c r="F12" t="str">
        <f t="shared" si="1"/>
        <v>佛山市驾驶培训</v>
      </c>
      <c r="G12" t="s">
        <v>75</v>
      </c>
      <c r="H12" t="s">
        <v>87</v>
      </c>
      <c r="I12" t="s">
        <v>68</v>
      </c>
      <c r="J12" s="1">
        <v>1384</v>
      </c>
      <c r="K12">
        <v>95</v>
      </c>
      <c r="L12" s="13">
        <f>VLOOKUP(C12,'渗透率、续签率'!B:C,2,0)</f>
        <v>0.54900000000000004</v>
      </c>
      <c r="M12" s="6">
        <v>7.0000000000000007E-2</v>
      </c>
      <c r="N12">
        <v>160</v>
      </c>
      <c r="O12">
        <v>90</v>
      </c>
      <c r="P12" s="6">
        <v>0.56000000000000005</v>
      </c>
      <c r="Q12" s="13">
        <v>0.57499999999999996</v>
      </c>
      <c r="R12" s="13">
        <v>0.47799999999999998</v>
      </c>
      <c r="S12" s="31">
        <v>10533</v>
      </c>
      <c r="T12" s="6">
        <f>VLOOKUP(E12,'参数设置&amp;汇总'!S:U,3,0)</f>
        <v>0.8</v>
      </c>
      <c r="U12" s="78">
        <f t="shared" si="0"/>
        <v>128</v>
      </c>
      <c r="V12" s="13">
        <v>0.85000000000000009</v>
      </c>
      <c r="W12" s="78">
        <f t="shared" si="2"/>
        <v>92.45882352941176</v>
      </c>
      <c r="X12" s="1">
        <f>VLOOKUP(E12,'渗透率、续签率'!AG:AJ,4,0)</f>
        <v>11971.999999999998</v>
      </c>
      <c r="Y12" s="1">
        <f t="shared" si="3"/>
        <v>1106917.0352941174</v>
      </c>
      <c r="Z12">
        <v>29</v>
      </c>
      <c r="AA12" s="89">
        <f t="shared" si="4"/>
        <v>1915519.9999999998</v>
      </c>
      <c r="AH12" s="37"/>
      <c r="AI12" s="37"/>
      <c r="AK12" s="37"/>
    </row>
    <row r="13" spans="1:37" hidden="1">
      <c r="A13" t="s">
        <v>64</v>
      </c>
      <c r="B13" t="s">
        <v>23</v>
      </c>
      <c r="C13" t="s">
        <v>24</v>
      </c>
      <c r="D13" t="s">
        <v>84</v>
      </c>
      <c r="E13" t="s">
        <v>85</v>
      </c>
      <c r="F13" t="str">
        <f t="shared" si="1"/>
        <v>南宁市驾驶培训</v>
      </c>
      <c r="G13" t="s">
        <v>88</v>
      </c>
      <c r="H13" t="s">
        <v>89</v>
      </c>
      <c r="I13" t="s">
        <v>68</v>
      </c>
      <c r="J13">
        <v>501</v>
      </c>
      <c r="K13">
        <v>44</v>
      </c>
      <c r="L13" s="13">
        <f>VLOOKUP(C13,'渗透率、续签率'!B:C,2,0)</f>
        <v>0.54900000000000004</v>
      </c>
      <c r="M13" s="6">
        <v>0.09</v>
      </c>
      <c r="N13">
        <v>133</v>
      </c>
      <c r="O13">
        <v>42</v>
      </c>
      <c r="P13" s="6">
        <v>0.32</v>
      </c>
      <c r="Q13" s="13">
        <v>0.52900000000000003</v>
      </c>
      <c r="R13" s="13">
        <v>0.45</v>
      </c>
      <c r="S13" s="31">
        <v>6868</v>
      </c>
      <c r="T13" s="6">
        <f>VLOOKUP(E13,'参数设置&amp;汇总'!S:U,3,0)</f>
        <v>0.8</v>
      </c>
      <c r="U13" s="78">
        <f t="shared" si="0"/>
        <v>106.4</v>
      </c>
      <c r="V13" s="13">
        <v>0.85000000000000009</v>
      </c>
      <c r="W13" s="78">
        <f t="shared" si="2"/>
        <v>98.049411764705866</v>
      </c>
      <c r="X13" s="1">
        <f>VLOOKUP(E13,'渗透率、续签率'!AG:AJ,4,0)</f>
        <v>11971.999999999998</v>
      </c>
      <c r="Y13" s="1">
        <f t="shared" si="3"/>
        <v>1173847.5576470585</v>
      </c>
      <c r="Z13">
        <v>7</v>
      </c>
      <c r="AA13" s="89">
        <f t="shared" si="4"/>
        <v>1592275.9999999998</v>
      </c>
      <c r="AH13" s="37"/>
      <c r="AI13" s="37"/>
      <c r="AK13" s="37"/>
    </row>
    <row r="14" spans="1:37" hidden="1">
      <c r="A14" t="s">
        <v>64</v>
      </c>
      <c r="B14" t="s">
        <v>23</v>
      </c>
      <c r="C14" t="s">
        <v>24</v>
      </c>
      <c r="D14" t="s">
        <v>84</v>
      </c>
      <c r="E14" t="s">
        <v>85</v>
      </c>
      <c r="F14" t="str">
        <f t="shared" si="1"/>
        <v>南昌市驾驶培训</v>
      </c>
      <c r="G14" t="s">
        <v>90</v>
      </c>
      <c r="H14" t="s">
        <v>91</v>
      </c>
      <c r="I14" t="s">
        <v>68</v>
      </c>
      <c r="J14">
        <v>231</v>
      </c>
      <c r="K14">
        <v>53</v>
      </c>
      <c r="L14" s="13">
        <f>VLOOKUP(C14,'渗透率、续签率'!B:C,2,0)</f>
        <v>0.54900000000000004</v>
      </c>
      <c r="M14" s="6">
        <v>0.23</v>
      </c>
      <c r="N14">
        <v>112</v>
      </c>
      <c r="O14">
        <v>51</v>
      </c>
      <c r="P14" s="6">
        <v>0.46</v>
      </c>
      <c r="Q14" s="13">
        <v>0.67400000000000004</v>
      </c>
      <c r="R14" s="13">
        <v>0.47</v>
      </c>
      <c r="S14" s="31">
        <v>5962</v>
      </c>
      <c r="T14" s="6">
        <f>VLOOKUP(E14,'参数设置&amp;汇总'!S:U,3,0)</f>
        <v>0.8</v>
      </c>
      <c r="U14" s="78">
        <f t="shared" si="0"/>
        <v>89.600000000000009</v>
      </c>
      <c r="V14" s="13">
        <v>0.85000000000000009</v>
      </c>
      <c r="W14" s="78">
        <f t="shared" si="2"/>
        <v>72.47176470588235</v>
      </c>
      <c r="X14" s="1">
        <f>VLOOKUP(E14,'渗透率、续签率'!AG:AJ,4,0)</f>
        <v>11971.999999999998</v>
      </c>
      <c r="Y14" s="1">
        <f t="shared" si="3"/>
        <v>867631.96705882333</v>
      </c>
      <c r="Z14">
        <v>18</v>
      </c>
      <c r="AA14" s="89">
        <f t="shared" si="4"/>
        <v>1340863.9999999998</v>
      </c>
      <c r="AH14" s="37"/>
      <c r="AI14" s="37"/>
      <c r="AK14" s="37"/>
    </row>
    <row r="15" spans="1:37" hidden="1">
      <c r="A15" t="s">
        <v>64</v>
      </c>
      <c r="B15" t="s">
        <v>23</v>
      </c>
      <c r="C15" t="s">
        <v>24</v>
      </c>
      <c r="D15" t="s">
        <v>84</v>
      </c>
      <c r="E15" t="s">
        <v>85</v>
      </c>
      <c r="F15" t="str">
        <f t="shared" si="1"/>
        <v>厦门市驾驶培训</v>
      </c>
      <c r="G15" t="s">
        <v>92</v>
      </c>
      <c r="H15" t="s">
        <v>93</v>
      </c>
      <c r="I15" t="s">
        <v>68</v>
      </c>
      <c r="J15">
        <v>438</v>
      </c>
      <c r="K15">
        <v>68</v>
      </c>
      <c r="L15" s="13">
        <f>VLOOKUP(C15,'渗透率、续签率'!B:C,2,0)</f>
        <v>0.54900000000000004</v>
      </c>
      <c r="M15" s="6">
        <v>0.16</v>
      </c>
      <c r="N15">
        <v>93</v>
      </c>
      <c r="O15">
        <v>60</v>
      </c>
      <c r="P15" s="6">
        <v>0.65</v>
      </c>
      <c r="Q15" s="13">
        <v>0.66600000000000004</v>
      </c>
      <c r="R15" s="13">
        <v>0.502</v>
      </c>
      <c r="S15" s="31">
        <v>5105</v>
      </c>
      <c r="T15" s="6">
        <f>VLOOKUP(E15,'参数设置&amp;汇总'!S:U,3,0)</f>
        <v>0.8</v>
      </c>
      <c r="U15" s="78">
        <f t="shared" si="0"/>
        <v>74.400000000000006</v>
      </c>
      <c r="V15" s="13">
        <v>0.85000000000000009</v>
      </c>
      <c r="W15" s="78">
        <f t="shared" si="2"/>
        <v>48.776470588235298</v>
      </c>
      <c r="X15" s="1">
        <f>VLOOKUP(E15,'渗透率、续签率'!AG:AJ,4,0)</f>
        <v>11971.999999999998</v>
      </c>
      <c r="Y15" s="1">
        <f t="shared" si="3"/>
        <v>583951.90588235285</v>
      </c>
      <c r="Z15">
        <v>16</v>
      </c>
      <c r="AA15" s="89">
        <f t="shared" si="4"/>
        <v>1113395.9999999998</v>
      </c>
      <c r="AH15" s="37"/>
      <c r="AI15" s="37"/>
      <c r="AK15" s="37"/>
    </row>
    <row r="16" spans="1:37" hidden="1">
      <c r="A16" t="s">
        <v>64</v>
      </c>
      <c r="B16" t="s">
        <v>23</v>
      </c>
      <c r="C16" t="s">
        <v>24</v>
      </c>
      <c r="D16" t="s">
        <v>84</v>
      </c>
      <c r="E16" t="s">
        <v>85</v>
      </c>
      <c r="F16" t="str">
        <f t="shared" si="1"/>
        <v>合肥市驾驶培训</v>
      </c>
      <c r="G16" t="s">
        <v>94</v>
      </c>
      <c r="H16" t="s">
        <v>95</v>
      </c>
      <c r="I16" t="s">
        <v>68</v>
      </c>
      <c r="J16">
        <v>502</v>
      </c>
      <c r="K16">
        <v>173</v>
      </c>
      <c r="L16" s="13">
        <f>VLOOKUP(C16,'渗透率、续签率'!B:C,2,0)</f>
        <v>0.54900000000000004</v>
      </c>
      <c r="M16" s="6">
        <v>0.34</v>
      </c>
      <c r="N16">
        <v>260</v>
      </c>
      <c r="O16">
        <v>167</v>
      </c>
      <c r="P16" s="6">
        <v>0.64</v>
      </c>
      <c r="Q16" s="13">
        <v>0.76700000000000002</v>
      </c>
      <c r="R16" s="13">
        <v>0.55500000000000005</v>
      </c>
      <c r="S16" s="31">
        <v>12555</v>
      </c>
      <c r="T16" s="6">
        <f>VLOOKUP(E16,'参数设置&amp;汇总'!S:U,3,0)</f>
        <v>0.8</v>
      </c>
      <c r="U16" s="78">
        <f t="shared" si="0"/>
        <v>208</v>
      </c>
      <c r="V16" s="13">
        <v>0.85000000000000009</v>
      </c>
      <c r="W16" s="78">
        <f t="shared" si="2"/>
        <v>136.84352941176468</v>
      </c>
      <c r="X16" s="1">
        <f>VLOOKUP(E16,'渗透率、续签率'!AG:AJ,4,0)</f>
        <v>11971.999999999998</v>
      </c>
      <c r="Y16" s="1">
        <f t="shared" si="3"/>
        <v>1638290.7341176465</v>
      </c>
      <c r="Z16">
        <v>28</v>
      </c>
      <c r="AA16" s="89">
        <f t="shared" si="4"/>
        <v>3112719.9999999995</v>
      </c>
      <c r="AH16" s="37"/>
      <c r="AI16" s="37"/>
      <c r="AK16" s="37"/>
    </row>
    <row r="17" spans="1:37" hidden="1">
      <c r="A17" t="s">
        <v>64</v>
      </c>
      <c r="B17" t="s">
        <v>23</v>
      </c>
      <c r="C17" t="s">
        <v>24</v>
      </c>
      <c r="D17" t="s">
        <v>84</v>
      </c>
      <c r="E17" t="s">
        <v>85</v>
      </c>
      <c r="F17" t="str">
        <f t="shared" si="1"/>
        <v>天津市驾驶培训</v>
      </c>
      <c r="G17" t="s">
        <v>96</v>
      </c>
      <c r="H17" t="s">
        <v>96</v>
      </c>
      <c r="I17" t="s">
        <v>70</v>
      </c>
      <c r="J17">
        <v>771</v>
      </c>
      <c r="K17">
        <v>132</v>
      </c>
      <c r="L17" s="13">
        <f>VLOOKUP(C17,'渗透率、续签率'!B:C,2,0)</f>
        <v>0.54900000000000004</v>
      </c>
      <c r="M17" s="6">
        <v>0.17</v>
      </c>
      <c r="N17">
        <v>144</v>
      </c>
      <c r="O17">
        <v>111</v>
      </c>
      <c r="P17" s="6">
        <v>0.77</v>
      </c>
      <c r="Q17" s="13">
        <v>0.64600000000000002</v>
      </c>
      <c r="R17" s="13">
        <v>0.53500000000000003</v>
      </c>
      <c r="S17" s="31">
        <v>7224</v>
      </c>
      <c r="T17" s="6">
        <f>VLOOKUP(E17,'参数设置&amp;汇总'!S:U,3,0)</f>
        <v>0.8</v>
      </c>
      <c r="U17" s="78">
        <f t="shared" si="0"/>
        <v>115.2</v>
      </c>
      <c r="V17" s="13">
        <v>0.85000000000000009</v>
      </c>
      <c r="W17" s="78">
        <f t="shared" si="2"/>
        <v>63.836470588235279</v>
      </c>
      <c r="X17" s="1">
        <f>VLOOKUP(E17,'渗透率、续签率'!AG:AJ,4,0)</f>
        <v>11971.999999999998</v>
      </c>
      <c r="Y17" s="1">
        <f t="shared" si="3"/>
        <v>764250.22588235268</v>
      </c>
      <c r="Z17">
        <v>41</v>
      </c>
      <c r="AA17" s="89">
        <f t="shared" si="4"/>
        <v>1723967.9999999998</v>
      </c>
      <c r="AH17" s="37"/>
      <c r="AI17" s="37"/>
      <c r="AK17" s="37"/>
    </row>
    <row r="18" spans="1:37" hidden="1">
      <c r="A18" t="s">
        <v>64</v>
      </c>
      <c r="B18" t="s">
        <v>23</v>
      </c>
      <c r="C18" t="s">
        <v>24</v>
      </c>
      <c r="D18" t="s">
        <v>84</v>
      </c>
      <c r="E18" t="s">
        <v>85</v>
      </c>
      <c r="F18" t="str">
        <f t="shared" si="1"/>
        <v>宁波市驾驶培训</v>
      </c>
      <c r="G18" t="s">
        <v>79</v>
      </c>
      <c r="H18" t="s">
        <v>97</v>
      </c>
      <c r="I18" t="s">
        <v>68</v>
      </c>
      <c r="J18">
        <v>942</v>
      </c>
      <c r="K18">
        <v>177</v>
      </c>
      <c r="L18" s="13">
        <f>VLOOKUP(C18,'渗透率、续签率'!B:C,2,0)</f>
        <v>0.54900000000000004</v>
      </c>
      <c r="M18" s="6">
        <v>0.19</v>
      </c>
      <c r="N18">
        <v>189</v>
      </c>
      <c r="O18">
        <v>154</v>
      </c>
      <c r="P18" s="6">
        <v>0.81</v>
      </c>
      <c r="Q18" s="13">
        <v>0.71899999999999997</v>
      </c>
      <c r="R18" s="13">
        <v>0.59399999999999997</v>
      </c>
      <c r="S18" s="31">
        <v>8365</v>
      </c>
      <c r="T18" s="6">
        <f>VLOOKUP(E18,'参数设置&amp;汇总'!S:U,3,0)</f>
        <v>0.8</v>
      </c>
      <c r="U18" s="78">
        <f t="shared" si="0"/>
        <v>154</v>
      </c>
      <c r="V18" s="13">
        <v>0.85000000000000009</v>
      </c>
      <c r="W18" s="78">
        <f t="shared" si="2"/>
        <v>81.710588235294097</v>
      </c>
      <c r="X18" s="1">
        <f>VLOOKUP(E18,'渗透率、续签率'!AG:AJ,4,0)</f>
        <v>11971.999999999998</v>
      </c>
      <c r="Y18" s="1">
        <f t="shared" si="3"/>
        <v>978239.16235294077</v>
      </c>
      <c r="Z18">
        <v>28</v>
      </c>
      <c r="AA18" s="89">
        <f t="shared" si="4"/>
        <v>2262707.9999999995</v>
      </c>
      <c r="AH18" s="37"/>
      <c r="AI18" s="37"/>
      <c r="AK18" s="37"/>
    </row>
    <row r="19" spans="1:37" hidden="1">
      <c r="A19" t="s">
        <v>64</v>
      </c>
      <c r="B19" t="s">
        <v>23</v>
      </c>
      <c r="C19" t="s">
        <v>24</v>
      </c>
      <c r="D19" t="s">
        <v>84</v>
      </c>
      <c r="E19" t="s">
        <v>85</v>
      </c>
      <c r="F19" t="str">
        <f t="shared" si="1"/>
        <v>无锡市驾驶培训</v>
      </c>
      <c r="G19" t="s">
        <v>73</v>
      </c>
      <c r="H19" t="s">
        <v>98</v>
      </c>
      <c r="I19" t="s">
        <v>70</v>
      </c>
      <c r="J19">
        <v>428</v>
      </c>
      <c r="K19">
        <v>85</v>
      </c>
      <c r="L19" s="13">
        <f>VLOOKUP(C19,'渗透率、续签率'!B:C,2,0)</f>
        <v>0.54900000000000004</v>
      </c>
      <c r="M19" s="6">
        <v>0.2</v>
      </c>
      <c r="N19">
        <v>138</v>
      </c>
      <c r="O19">
        <v>79</v>
      </c>
      <c r="P19" s="6">
        <v>0.56999999999999995</v>
      </c>
      <c r="Q19" s="13">
        <v>0.68400000000000005</v>
      </c>
      <c r="R19" s="13">
        <v>0.54900000000000004</v>
      </c>
      <c r="S19" s="31">
        <v>6290</v>
      </c>
      <c r="T19" s="6">
        <f>VLOOKUP(E19,'参数设置&amp;汇总'!S:U,3,0)</f>
        <v>0.8</v>
      </c>
      <c r="U19" s="78">
        <f t="shared" si="0"/>
        <v>110.4</v>
      </c>
      <c r="V19" s="13">
        <v>0.85000000000000009</v>
      </c>
      <c r="W19" s="78">
        <f t="shared" si="2"/>
        <v>78.857647058823517</v>
      </c>
      <c r="X19" s="1">
        <f>VLOOKUP(E19,'渗透率、续签率'!AG:AJ,4,0)</f>
        <v>11971.999999999998</v>
      </c>
      <c r="Y19" s="1">
        <f t="shared" si="3"/>
        <v>944083.75058823498</v>
      </c>
      <c r="Z19">
        <v>11</v>
      </c>
      <c r="AA19" s="89">
        <f t="shared" si="4"/>
        <v>1652135.9999999998</v>
      </c>
      <c r="AH19" s="37"/>
      <c r="AI19" s="37"/>
      <c r="AK19" s="37"/>
    </row>
    <row r="20" spans="1:37" hidden="1">
      <c r="A20" t="s">
        <v>64</v>
      </c>
      <c r="B20" t="s">
        <v>23</v>
      </c>
      <c r="C20" t="s">
        <v>24</v>
      </c>
      <c r="D20" t="s">
        <v>84</v>
      </c>
      <c r="E20" t="s">
        <v>85</v>
      </c>
      <c r="F20" t="str">
        <f t="shared" si="1"/>
        <v>昆明市驾驶培训</v>
      </c>
      <c r="G20" t="s">
        <v>99</v>
      </c>
      <c r="H20" t="s">
        <v>100</v>
      </c>
      <c r="I20" t="s">
        <v>68</v>
      </c>
      <c r="J20">
        <v>587</v>
      </c>
      <c r="K20">
        <v>175</v>
      </c>
      <c r="L20" s="13">
        <f>VLOOKUP(C20,'渗透率、续签率'!B:C,2,0)</f>
        <v>0.54900000000000004</v>
      </c>
      <c r="M20" s="6">
        <v>0.3</v>
      </c>
      <c r="N20">
        <v>193</v>
      </c>
      <c r="O20">
        <v>142</v>
      </c>
      <c r="P20" s="6">
        <v>0.74</v>
      </c>
      <c r="Q20" s="13">
        <v>0.68</v>
      </c>
      <c r="R20" s="13">
        <v>0.54300000000000004</v>
      </c>
      <c r="S20" s="31">
        <v>8199</v>
      </c>
      <c r="T20" s="6">
        <f>VLOOKUP(E20,'参数设置&amp;汇总'!S:U,3,0)</f>
        <v>0.8</v>
      </c>
      <c r="U20" s="78">
        <f t="shared" si="0"/>
        <v>154.4</v>
      </c>
      <c r="V20" s="13">
        <v>0.85000000000000009</v>
      </c>
      <c r="W20" s="78">
        <f t="shared" si="2"/>
        <v>89.93176470588233</v>
      </c>
      <c r="X20" s="1">
        <f>VLOOKUP(E20,'渗透率、续签率'!AG:AJ,4,0)</f>
        <v>11971.999999999998</v>
      </c>
      <c r="Y20" s="1">
        <f t="shared" si="3"/>
        <v>1076663.0870588231</v>
      </c>
      <c r="Z20">
        <v>23</v>
      </c>
      <c r="AA20" s="89">
        <f t="shared" si="4"/>
        <v>2310595.9999999995</v>
      </c>
      <c r="AH20" s="37"/>
      <c r="AI20" s="37"/>
      <c r="AK20" s="37"/>
    </row>
    <row r="21" spans="1:37" hidden="1">
      <c r="A21" t="s">
        <v>64</v>
      </c>
      <c r="B21" t="s">
        <v>23</v>
      </c>
      <c r="C21" t="s">
        <v>24</v>
      </c>
      <c r="D21" t="s">
        <v>84</v>
      </c>
      <c r="E21" t="s">
        <v>85</v>
      </c>
      <c r="F21" t="str">
        <f t="shared" si="1"/>
        <v>沈阳市驾驶培训</v>
      </c>
      <c r="G21" t="s">
        <v>101</v>
      </c>
      <c r="H21" t="s">
        <v>102</v>
      </c>
      <c r="I21" t="s">
        <v>70</v>
      </c>
      <c r="J21">
        <v>432</v>
      </c>
      <c r="K21">
        <v>77</v>
      </c>
      <c r="L21" s="13">
        <f>VLOOKUP(C21,'渗透率、续签率'!B:C,2,0)</f>
        <v>0.54900000000000004</v>
      </c>
      <c r="M21" s="6">
        <v>0.18</v>
      </c>
      <c r="N21">
        <v>105</v>
      </c>
      <c r="O21">
        <v>74</v>
      </c>
      <c r="P21" s="6">
        <v>0.7</v>
      </c>
      <c r="Q21" s="13">
        <v>0.70499999999999996</v>
      </c>
      <c r="R21" s="13">
        <v>0.54400000000000004</v>
      </c>
      <c r="S21" s="31">
        <v>5837</v>
      </c>
      <c r="T21" s="6">
        <f>VLOOKUP(E21,'参数设置&amp;汇总'!S:U,3,0)</f>
        <v>0.8</v>
      </c>
      <c r="U21" s="78">
        <f t="shared" si="0"/>
        <v>84</v>
      </c>
      <c r="V21" s="13">
        <v>0.85000000000000009</v>
      </c>
      <c r="W21" s="78">
        <f t="shared" si="2"/>
        <v>51.028235294117636</v>
      </c>
      <c r="X21" s="1">
        <f>VLOOKUP(E21,'渗透率、续签率'!AG:AJ,4,0)</f>
        <v>11971.999999999998</v>
      </c>
      <c r="Y21" s="1">
        <f t="shared" si="3"/>
        <v>610910.03294117621</v>
      </c>
      <c r="Z21">
        <v>23</v>
      </c>
      <c r="AA21" s="89">
        <f t="shared" si="4"/>
        <v>1257059.9999999998</v>
      </c>
      <c r="AH21" s="37"/>
      <c r="AI21" s="37"/>
      <c r="AK21" s="37"/>
    </row>
    <row r="22" spans="1:37" hidden="1">
      <c r="A22" t="s">
        <v>64</v>
      </c>
      <c r="B22" t="s">
        <v>23</v>
      </c>
      <c r="C22" t="s">
        <v>24</v>
      </c>
      <c r="D22" t="s">
        <v>84</v>
      </c>
      <c r="E22" t="s">
        <v>85</v>
      </c>
      <c r="F22" t="str">
        <f t="shared" si="1"/>
        <v>济南市驾驶培训</v>
      </c>
      <c r="G22" t="s">
        <v>103</v>
      </c>
      <c r="H22" t="s">
        <v>104</v>
      </c>
      <c r="I22" t="s">
        <v>70</v>
      </c>
      <c r="J22">
        <v>422</v>
      </c>
      <c r="K22">
        <v>96</v>
      </c>
      <c r="L22" s="13">
        <f>VLOOKUP(C22,'渗透率、续签率'!B:C,2,0)</f>
        <v>0.54900000000000004</v>
      </c>
      <c r="M22" s="6">
        <v>0.23</v>
      </c>
      <c r="N22">
        <v>130</v>
      </c>
      <c r="O22">
        <v>88</v>
      </c>
      <c r="P22" s="6">
        <v>0.68</v>
      </c>
      <c r="Q22" s="13">
        <v>0.73599999999999999</v>
      </c>
      <c r="R22" s="13">
        <v>0.52100000000000002</v>
      </c>
      <c r="S22" s="31">
        <v>6594</v>
      </c>
      <c r="T22" s="6">
        <f>VLOOKUP(E22,'参数设置&amp;汇总'!S:U,3,0)</f>
        <v>0.8</v>
      </c>
      <c r="U22" s="78">
        <f t="shared" si="0"/>
        <v>104</v>
      </c>
      <c r="V22" s="13">
        <v>0.85000000000000009</v>
      </c>
      <c r="W22" s="78">
        <f t="shared" si="2"/>
        <v>65.515294117647045</v>
      </c>
      <c r="X22" s="1">
        <f>VLOOKUP(E22,'渗透率、续签率'!AG:AJ,4,0)</f>
        <v>11971.999999999998</v>
      </c>
      <c r="Y22" s="1">
        <f t="shared" si="3"/>
        <v>784349.10117647029</v>
      </c>
      <c r="Z22">
        <v>25</v>
      </c>
      <c r="AA22" s="89">
        <f t="shared" si="4"/>
        <v>1556359.9999999998</v>
      </c>
      <c r="AH22" s="37"/>
      <c r="AI22" s="37"/>
      <c r="AK22" s="37"/>
    </row>
    <row r="23" spans="1:37" hidden="1">
      <c r="A23" t="s">
        <v>64</v>
      </c>
      <c r="B23" t="s">
        <v>23</v>
      </c>
      <c r="C23" t="s">
        <v>24</v>
      </c>
      <c r="D23" t="s">
        <v>84</v>
      </c>
      <c r="E23" t="s">
        <v>85</v>
      </c>
      <c r="F23" t="str">
        <f t="shared" si="1"/>
        <v>温州市驾驶培训</v>
      </c>
      <c r="G23" t="s">
        <v>79</v>
      </c>
      <c r="H23" t="s">
        <v>105</v>
      </c>
      <c r="I23" t="s">
        <v>68</v>
      </c>
      <c r="J23">
        <v>444</v>
      </c>
      <c r="K23">
        <v>73</v>
      </c>
      <c r="L23" s="13">
        <f>VLOOKUP(C23,'渗透率、续签率'!B:C,2,0)</f>
        <v>0.54900000000000004</v>
      </c>
      <c r="M23" s="6">
        <v>0.16</v>
      </c>
      <c r="N23">
        <v>96</v>
      </c>
      <c r="O23">
        <v>67</v>
      </c>
      <c r="P23" s="6">
        <v>0.7</v>
      </c>
      <c r="Q23" s="13">
        <v>0.68</v>
      </c>
      <c r="R23" s="13">
        <v>0.56599999999999995</v>
      </c>
      <c r="S23" s="31">
        <v>5151</v>
      </c>
      <c r="T23" s="6">
        <f>VLOOKUP(E23,'参数设置&amp;汇总'!S:U,3,0)</f>
        <v>0.8</v>
      </c>
      <c r="U23" s="78">
        <f t="shared" si="0"/>
        <v>76.800000000000011</v>
      </c>
      <c r="V23" s="13">
        <v>0.85000000000000009</v>
      </c>
      <c r="W23" s="78">
        <f t="shared" si="2"/>
        <v>47.078823529411771</v>
      </c>
      <c r="X23" s="1">
        <f>VLOOKUP(E23,'渗透率、续签率'!AG:AJ,4,0)</f>
        <v>11971.999999999998</v>
      </c>
      <c r="Y23" s="1">
        <f t="shared" si="3"/>
        <v>563627.67529411765</v>
      </c>
      <c r="Z23">
        <v>9</v>
      </c>
      <c r="AA23" s="89">
        <f t="shared" si="4"/>
        <v>1149311.9999999998</v>
      </c>
      <c r="AH23" s="37"/>
      <c r="AI23" s="37"/>
      <c r="AK23" s="37"/>
    </row>
    <row r="24" spans="1:37" hidden="1">
      <c r="A24" t="s">
        <v>64</v>
      </c>
      <c r="B24" t="s">
        <v>23</v>
      </c>
      <c r="C24" t="s">
        <v>24</v>
      </c>
      <c r="D24" t="s">
        <v>84</v>
      </c>
      <c r="E24" t="s">
        <v>85</v>
      </c>
      <c r="F24" t="str">
        <f t="shared" si="1"/>
        <v>福州市驾驶培训</v>
      </c>
      <c r="G24" t="s">
        <v>92</v>
      </c>
      <c r="H24" t="s">
        <v>106</v>
      </c>
      <c r="I24" t="s">
        <v>68</v>
      </c>
      <c r="J24">
        <v>370</v>
      </c>
      <c r="K24">
        <v>77</v>
      </c>
      <c r="L24" s="13">
        <f>VLOOKUP(C24,'渗透率、续签率'!B:C,2,0)</f>
        <v>0.54900000000000004</v>
      </c>
      <c r="M24" s="6">
        <v>0.21</v>
      </c>
      <c r="N24">
        <v>104</v>
      </c>
      <c r="O24">
        <v>73</v>
      </c>
      <c r="P24" s="6">
        <v>0.7</v>
      </c>
      <c r="Q24" s="13">
        <v>0.70799999999999996</v>
      </c>
      <c r="R24" s="13">
        <v>0.65300000000000002</v>
      </c>
      <c r="S24" s="31">
        <v>5407</v>
      </c>
      <c r="T24" s="6">
        <f>VLOOKUP(E24,'参数设置&amp;汇总'!S:U,3,0)</f>
        <v>0.8</v>
      </c>
      <c r="U24" s="78">
        <f t="shared" si="0"/>
        <v>83.2</v>
      </c>
      <c r="V24" s="13">
        <v>0.85000000000000009</v>
      </c>
      <c r="W24" s="78">
        <f t="shared" si="2"/>
        <v>50.732941176470582</v>
      </c>
      <c r="X24" s="1">
        <f>VLOOKUP(E24,'渗透率、续签率'!AG:AJ,4,0)</f>
        <v>11971.999999999998</v>
      </c>
      <c r="Y24" s="1">
        <f t="shared" si="3"/>
        <v>607374.77176470577</v>
      </c>
      <c r="Z24">
        <v>17</v>
      </c>
      <c r="AA24" s="89">
        <f t="shared" si="4"/>
        <v>1245087.9999999998</v>
      </c>
      <c r="AH24" s="37"/>
      <c r="AI24" s="37"/>
      <c r="AK24" s="37"/>
    </row>
    <row r="25" spans="1:37" hidden="1">
      <c r="A25" t="s">
        <v>64</v>
      </c>
      <c r="B25" t="s">
        <v>23</v>
      </c>
      <c r="C25" t="s">
        <v>24</v>
      </c>
      <c r="D25" t="s">
        <v>84</v>
      </c>
      <c r="E25" t="s">
        <v>85</v>
      </c>
      <c r="F25" t="str">
        <f t="shared" si="1"/>
        <v>苏州市驾驶培训</v>
      </c>
      <c r="G25" t="s">
        <v>73</v>
      </c>
      <c r="H25" t="s">
        <v>107</v>
      </c>
      <c r="I25" t="s">
        <v>70</v>
      </c>
      <c r="J25">
        <v>790</v>
      </c>
      <c r="K25">
        <v>261</v>
      </c>
      <c r="L25" s="13">
        <f>VLOOKUP(C25,'渗透率、续签率'!B:C,2,0)</f>
        <v>0.54900000000000004</v>
      </c>
      <c r="M25" s="6">
        <v>0.33</v>
      </c>
      <c r="N25">
        <v>321</v>
      </c>
      <c r="O25">
        <v>232</v>
      </c>
      <c r="P25" s="6">
        <v>0.72</v>
      </c>
      <c r="Q25" s="13">
        <v>0.81699999999999995</v>
      </c>
      <c r="R25" s="13">
        <v>0.69099999999999995</v>
      </c>
      <c r="S25" s="31">
        <v>15800</v>
      </c>
      <c r="T25" s="6">
        <f>VLOOKUP(E25,'参数设置&amp;汇总'!S:U,3,0)</f>
        <v>0.8</v>
      </c>
      <c r="U25" s="78">
        <f t="shared" si="0"/>
        <v>256.8</v>
      </c>
      <c r="V25" s="13">
        <v>0.85000000000000009</v>
      </c>
      <c r="W25" s="78">
        <f t="shared" si="2"/>
        <v>152.2729411764706</v>
      </c>
      <c r="X25" s="1">
        <f>VLOOKUP(E25,'渗透率、续签率'!AG:AJ,4,0)</f>
        <v>11971.999999999998</v>
      </c>
      <c r="Y25" s="1">
        <f t="shared" si="3"/>
        <v>1823011.6517647058</v>
      </c>
      <c r="Z25">
        <v>36</v>
      </c>
      <c r="AA25" s="89">
        <f t="shared" si="4"/>
        <v>3843011.9999999995</v>
      </c>
      <c r="AH25" s="37"/>
      <c r="AI25" s="37"/>
      <c r="AK25" s="37"/>
    </row>
    <row r="26" spans="1:37" hidden="1">
      <c r="A26" t="s">
        <v>64</v>
      </c>
      <c r="B26" t="s">
        <v>23</v>
      </c>
      <c r="C26" t="s">
        <v>24</v>
      </c>
      <c r="D26" t="s">
        <v>84</v>
      </c>
      <c r="E26" t="s">
        <v>85</v>
      </c>
      <c r="F26" t="str">
        <f t="shared" si="1"/>
        <v>西安市驾驶培训</v>
      </c>
      <c r="G26" t="s">
        <v>108</v>
      </c>
      <c r="H26" t="s">
        <v>109</v>
      </c>
      <c r="I26" t="s">
        <v>70</v>
      </c>
      <c r="J26" s="1">
        <v>1100</v>
      </c>
      <c r="K26">
        <v>153</v>
      </c>
      <c r="L26" s="13">
        <f>VLOOKUP(C26,'渗透率、续签率'!B:C,2,0)</f>
        <v>0.54900000000000004</v>
      </c>
      <c r="M26" s="6">
        <v>0.14000000000000001</v>
      </c>
      <c r="N26">
        <v>260</v>
      </c>
      <c r="O26">
        <v>143</v>
      </c>
      <c r="P26" s="6">
        <v>0.55000000000000004</v>
      </c>
      <c r="Q26" s="13">
        <v>0.67700000000000005</v>
      </c>
      <c r="R26" s="13">
        <v>0.59499999999999997</v>
      </c>
      <c r="S26" s="31">
        <v>15186</v>
      </c>
      <c r="T26" s="6">
        <f>VLOOKUP(E26,'参数设置&amp;汇总'!S:U,3,0)</f>
        <v>0.8</v>
      </c>
      <c r="U26" s="78">
        <f t="shared" si="0"/>
        <v>208</v>
      </c>
      <c r="V26" s="13">
        <v>0.85000000000000009</v>
      </c>
      <c r="W26" s="78">
        <f t="shared" si="2"/>
        <v>152.34470588235291</v>
      </c>
      <c r="X26" s="1">
        <f>VLOOKUP(E26,'渗透率、续签率'!AG:AJ,4,0)</f>
        <v>11971.999999999998</v>
      </c>
      <c r="Y26" s="1">
        <f t="shared" si="3"/>
        <v>1823870.8188235287</v>
      </c>
      <c r="Z26">
        <v>26</v>
      </c>
      <c r="AA26" s="89">
        <f t="shared" si="4"/>
        <v>3112719.9999999995</v>
      </c>
      <c r="AH26" s="37"/>
      <c r="AI26" s="37"/>
      <c r="AK26" s="37"/>
    </row>
    <row r="27" spans="1:37" hidden="1">
      <c r="A27" t="s">
        <v>64</v>
      </c>
      <c r="B27" t="s">
        <v>23</v>
      </c>
      <c r="C27" t="s">
        <v>24</v>
      </c>
      <c r="D27" t="s">
        <v>84</v>
      </c>
      <c r="E27" t="s">
        <v>85</v>
      </c>
      <c r="F27" t="str">
        <f t="shared" si="1"/>
        <v>郑州市驾驶培训</v>
      </c>
      <c r="G27" t="s">
        <v>110</v>
      </c>
      <c r="H27" t="s">
        <v>111</v>
      </c>
      <c r="I27" t="s">
        <v>70</v>
      </c>
      <c r="J27">
        <v>695</v>
      </c>
      <c r="K27">
        <v>122</v>
      </c>
      <c r="L27" s="13">
        <f>VLOOKUP(C27,'渗透率、续签率'!B:C,2,0)</f>
        <v>0.54900000000000004</v>
      </c>
      <c r="M27" s="6">
        <v>0.18</v>
      </c>
      <c r="N27">
        <v>252</v>
      </c>
      <c r="O27">
        <v>115</v>
      </c>
      <c r="P27" s="6">
        <v>0.46</v>
      </c>
      <c r="Q27" s="13">
        <v>0.66600000000000004</v>
      </c>
      <c r="R27" s="13">
        <v>0.53300000000000003</v>
      </c>
      <c r="S27" s="31">
        <v>13670</v>
      </c>
      <c r="T27" s="6">
        <f>VLOOKUP(E27,'参数设置&amp;汇总'!S:U,3,0)</f>
        <v>0.8</v>
      </c>
      <c r="U27" s="78">
        <f t="shared" si="0"/>
        <v>201.60000000000002</v>
      </c>
      <c r="V27" s="13">
        <v>0.85000000000000009</v>
      </c>
      <c r="W27" s="78">
        <f t="shared" si="2"/>
        <v>162.90000000000003</v>
      </c>
      <c r="X27" s="1">
        <f>VLOOKUP(E27,'渗透率、续签率'!AG:AJ,4,0)</f>
        <v>11971.999999999998</v>
      </c>
      <c r="Y27" s="1">
        <f t="shared" si="3"/>
        <v>1950238.8</v>
      </c>
      <c r="Z27">
        <v>36</v>
      </c>
      <c r="AA27" s="89">
        <f t="shared" si="4"/>
        <v>3016943.9999999995</v>
      </c>
      <c r="AH27" s="37"/>
      <c r="AI27" s="37"/>
      <c r="AK27" s="37"/>
    </row>
    <row r="28" spans="1:37" hidden="1">
      <c r="A28" t="s">
        <v>64</v>
      </c>
      <c r="B28" t="s">
        <v>23</v>
      </c>
      <c r="C28" t="s">
        <v>24</v>
      </c>
      <c r="D28" t="s">
        <v>84</v>
      </c>
      <c r="E28" t="s">
        <v>85</v>
      </c>
      <c r="F28" t="str">
        <f t="shared" si="1"/>
        <v>重庆市驾驶培训</v>
      </c>
      <c r="G28" t="s">
        <v>112</v>
      </c>
      <c r="H28" t="s">
        <v>112</v>
      </c>
      <c r="I28" t="s">
        <v>70</v>
      </c>
      <c r="J28" s="1">
        <v>1476</v>
      </c>
      <c r="K28">
        <v>241</v>
      </c>
      <c r="L28" s="13">
        <f>VLOOKUP(C28,'渗透率、续签率'!B:C,2,0)</f>
        <v>0.54900000000000004</v>
      </c>
      <c r="M28" s="6">
        <v>0.16</v>
      </c>
      <c r="N28">
        <v>444</v>
      </c>
      <c r="O28">
        <v>214</v>
      </c>
      <c r="P28" s="6">
        <v>0.48</v>
      </c>
      <c r="Q28" s="13">
        <v>0.56299999999999994</v>
      </c>
      <c r="R28" s="13">
        <v>0.45100000000000001</v>
      </c>
      <c r="S28" s="31">
        <v>19055</v>
      </c>
      <c r="T28" s="6">
        <f>VLOOKUP(E28,'参数设置&amp;汇总'!S:U,3,0)</f>
        <v>0.8</v>
      </c>
      <c r="U28" s="78">
        <f t="shared" si="0"/>
        <v>355.20000000000005</v>
      </c>
      <c r="V28" s="13">
        <v>0.85000000000000009</v>
      </c>
      <c r="W28" s="78">
        <f t="shared" si="2"/>
        <v>279.66352941176473</v>
      </c>
      <c r="X28" s="1">
        <f>VLOOKUP(E28,'渗透率、续签率'!AG:AJ,4,0)</f>
        <v>11971.999999999998</v>
      </c>
      <c r="Y28" s="1">
        <f t="shared" si="3"/>
        <v>3348131.7741176467</v>
      </c>
      <c r="Z28">
        <v>66</v>
      </c>
      <c r="AA28" s="89">
        <f t="shared" si="4"/>
        <v>5315567.9999999991</v>
      </c>
      <c r="AH28" s="37"/>
      <c r="AI28" s="37"/>
      <c r="AK28" s="37"/>
    </row>
    <row r="29" spans="1:37" hidden="1">
      <c r="A29" t="s">
        <v>64</v>
      </c>
      <c r="B29" t="s">
        <v>23</v>
      </c>
      <c r="C29" t="s">
        <v>24</v>
      </c>
      <c r="D29" t="s">
        <v>84</v>
      </c>
      <c r="E29" t="s">
        <v>85</v>
      </c>
      <c r="F29" t="str">
        <f t="shared" si="1"/>
        <v>长沙市驾驶培训</v>
      </c>
      <c r="G29" t="s">
        <v>113</v>
      </c>
      <c r="H29" t="s">
        <v>114</v>
      </c>
      <c r="I29" t="s">
        <v>68</v>
      </c>
      <c r="J29">
        <v>465</v>
      </c>
      <c r="K29">
        <v>139</v>
      </c>
      <c r="L29" s="13">
        <f>VLOOKUP(C29,'渗透率、续签率'!B:C,2,0)</f>
        <v>0.54900000000000004</v>
      </c>
      <c r="M29" s="6">
        <v>0.3</v>
      </c>
      <c r="N29">
        <v>193</v>
      </c>
      <c r="O29">
        <v>130</v>
      </c>
      <c r="P29" s="6">
        <v>0.67</v>
      </c>
      <c r="Q29" s="13">
        <v>0.78800000000000003</v>
      </c>
      <c r="R29" s="13">
        <v>0.60699999999999998</v>
      </c>
      <c r="S29" s="31">
        <v>9936</v>
      </c>
      <c r="T29" s="6">
        <f>VLOOKUP(E29,'参数设置&amp;汇总'!S:U,3,0)</f>
        <v>0.8</v>
      </c>
      <c r="U29" s="78">
        <f t="shared" si="0"/>
        <v>154.4</v>
      </c>
      <c r="V29" s="13">
        <v>0.85000000000000009</v>
      </c>
      <c r="W29" s="78">
        <f t="shared" si="2"/>
        <v>97.682352941176461</v>
      </c>
      <c r="X29" s="1">
        <f>VLOOKUP(E29,'渗透率、续签率'!AG:AJ,4,0)</f>
        <v>11971.999999999998</v>
      </c>
      <c r="Y29" s="1">
        <f t="shared" si="3"/>
        <v>1169453.1294117644</v>
      </c>
      <c r="Z29">
        <v>34</v>
      </c>
      <c r="AA29" s="89">
        <f t="shared" si="4"/>
        <v>2310595.9999999995</v>
      </c>
      <c r="AH29" s="37"/>
      <c r="AI29" s="37"/>
      <c r="AK29" s="37"/>
    </row>
    <row r="30" spans="1:37" hidden="1">
      <c r="A30" t="s">
        <v>64</v>
      </c>
      <c r="B30" t="s">
        <v>23</v>
      </c>
      <c r="C30" t="s">
        <v>24</v>
      </c>
      <c r="D30" t="s">
        <v>84</v>
      </c>
      <c r="E30" t="s">
        <v>85</v>
      </c>
      <c r="F30" t="str">
        <f t="shared" si="1"/>
        <v>青岛市驾驶培训</v>
      </c>
      <c r="G30" t="s">
        <v>103</v>
      </c>
      <c r="H30" t="s">
        <v>115</v>
      </c>
      <c r="I30" t="s">
        <v>70</v>
      </c>
      <c r="J30">
        <v>563</v>
      </c>
      <c r="K30">
        <v>89</v>
      </c>
      <c r="L30" s="13">
        <f>VLOOKUP(C30,'渗透率、续签率'!B:C,2,0)</f>
        <v>0.54900000000000004</v>
      </c>
      <c r="M30" s="6">
        <v>0.16</v>
      </c>
      <c r="N30">
        <v>130</v>
      </c>
      <c r="O30">
        <v>84</v>
      </c>
      <c r="P30" s="6">
        <v>0.65</v>
      </c>
      <c r="Q30" s="13">
        <v>0.64800000000000002</v>
      </c>
      <c r="R30" s="13">
        <v>0.503</v>
      </c>
      <c r="S30" s="31">
        <v>7360</v>
      </c>
      <c r="T30" s="6">
        <f>VLOOKUP(E30,'参数设置&amp;汇总'!S:U,3,0)</f>
        <v>0.8</v>
      </c>
      <c r="U30" s="78">
        <f t="shared" si="0"/>
        <v>104</v>
      </c>
      <c r="V30" s="13">
        <v>0.85000000000000009</v>
      </c>
      <c r="W30" s="78">
        <f t="shared" si="2"/>
        <v>68.098823529411746</v>
      </c>
      <c r="X30" s="1">
        <f>VLOOKUP(E30,'渗透率、续签率'!AG:AJ,4,0)</f>
        <v>11971.999999999998</v>
      </c>
      <c r="Y30" s="1">
        <f t="shared" si="3"/>
        <v>815279.11529411725</v>
      </c>
      <c r="Z30">
        <v>23</v>
      </c>
      <c r="AA30" s="89">
        <f t="shared" si="4"/>
        <v>1556359.9999999998</v>
      </c>
      <c r="AH30" s="37"/>
      <c r="AI30" s="37"/>
      <c r="AK30" s="37"/>
    </row>
    <row r="31" spans="1:37" hidden="1">
      <c r="A31" t="s">
        <v>64</v>
      </c>
      <c r="B31" t="s">
        <v>23</v>
      </c>
      <c r="C31" t="s">
        <v>24</v>
      </c>
      <c r="D31" t="s">
        <v>116</v>
      </c>
      <c r="E31" t="s">
        <v>117</v>
      </c>
      <c r="F31" t="str">
        <f t="shared" si="1"/>
        <v>七台河市驾驶培训</v>
      </c>
      <c r="G31" t="s">
        <v>118</v>
      </c>
      <c r="H31" t="s">
        <v>119</v>
      </c>
      <c r="I31" t="s">
        <v>70</v>
      </c>
      <c r="J31">
        <v>13</v>
      </c>
      <c r="K31">
        <v>0</v>
      </c>
      <c r="L31" s="13">
        <f>VLOOKUP(C31,'渗透率、续签率'!B:C,2,0)</f>
        <v>0.54900000000000004</v>
      </c>
      <c r="M31" s="6">
        <v>0</v>
      </c>
      <c r="N31">
        <v>0</v>
      </c>
      <c r="O31">
        <v>0</v>
      </c>
      <c r="P31" s="6">
        <v>0</v>
      </c>
      <c r="Q31" s="13">
        <v>0</v>
      </c>
      <c r="R31" s="13">
        <v>0</v>
      </c>
      <c r="S31" s="31">
        <v>56</v>
      </c>
      <c r="T31" s="6">
        <f>VLOOKUP(E31,'参数设置&amp;汇总'!S:U,3,0)</f>
        <v>0.4</v>
      </c>
      <c r="U31" s="78">
        <f t="shared" si="0"/>
        <v>0</v>
      </c>
      <c r="V31" s="13">
        <v>0.85000000000000009</v>
      </c>
      <c r="W31" s="78">
        <f t="shared" si="2"/>
        <v>0</v>
      </c>
      <c r="X31" s="1">
        <f>VLOOKUP(E31,'渗透率、续签率'!AG:AJ,4,0)</f>
        <v>8103</v>
      </c>
      <c r="Y31" s="1">
        <f t="shared" si="3"/>
        <v>0</v>
      </c>
      <c r="Z31">
        <v>0</v>
      </c>
      <c r="AA31" s="89">
        <f t="shared" si="4"/>
        <v>0</v>
      </c>
      <c r="AH31" s="37"/>
      <c r="AI31" s="37"/>
      <c r="AK31" s="37"/>
    </row>
    <row r="32" spans="1:37" hidden="1">
      <c r="A32" t="s">
        <v>64</v>
      </c>
      <c r="B32" t="s">
        <v>23</v>
      </c>
      <c r="C32" t="s">
        <v>24</v>
      </c>
      <c r="D32" t="s">
        <v>116</v>
      </c>
      <c r="E32" t="s">
        <v>117</v>
      </c>
      <c r="F32" t="str">
        <f t="shared" si="1"/>
        <v>万宁市驾驶培训</v>
      </c>
      <c r="G32" t="s">
        <v>120</v>
      </c>
      <c r="H32" t="s">
        <v>121</v>
      </c>
      <c r="I32" t="s">
        <v>68</v>
      </c>
      <c r="J32">
        <v>8</v>
      </c>
      <c r="K32">
        <v>0</v>
      </c>
      <c r="L32" s="13">
        <f>VLOOKUP(C32,'渗透率、续签率'!B:C,2,0)</f>
        <v>0.54900000000000004</v>
      </c>
      <c r="M32" s="6">
        <v>0</v>
      </c>
      <c r="N32">
        <v>0</v>
      </c>
      <c r="O32">
        <v>0</v>
      </c>
      <c r="P32" s="6">
        <v>0</v>
      </c>
      <c r="Q32" s="13">
        <v>0</v>
      </c>
      <c r="R32" s="13">
        <v>0</v>
      </c>
      <c r="S32" s="31">
        <v>40</v>
      </c>
      <c r="T32" s="6">
        <f>VLOOKUP(E32,'参数设置&amp;汇总'!S:U,3,0)</f>
        <v>0.4</v>
      </c>
      <c r="U32" s="78">
        <f t="shared" si="0"/>
        <v>0</v>
      </c>
      <c r="V32" s="13">
        <v>0.85000000000000009</v>
      </c>
      <c r="W32" s="78">
        <f t="shared" si="2"/>
        <v>0</v>
      </c>
      <c r="X32" s="1">
        <f>VLOOKUP(E32,'渗透率、续签率'!AG:AJ,4,0)</f>
        <v>8103</v>
      </c>
      <c r="Y32" s="1">
        <f t="shared" si="3"/>
        <v>0</v>
      </c>
      <c r="Z32">
        <v>0</v>
      </c>
      <c r="AA32" s="89">
        <f t="shared" si="4"/>
        <v>0</v>
      </c>
      <c r="AH32" s="37"/>
      <c r="AI32" s="37"/>
      <c r="AK32" s="37"/>
    </row>
    <row r="33" spans="1:37" hidden="1">
      <c r="A33" t="s">
        <v>64</v>
      </c>
      <c r="B33" t="s">
        <v>23</v>
      </c>
      <c r="C33" t="s">
        <v>24</v>
      </c>
      <c r="D33" t="s">
        <v>116</v>
      </c>
      <c r="E33" t="s">
        <v>117</v>
      </c>
      <c r="F33" t="str">
        <f t="shared" si="1"/>
        <v>三亚市驾驶培训</v>
      </c>
      <c r="G33" t="s">
        <v>120</v>
      </c>
      <c r="H33" t="s">
        <v>122</v>
      </c>
      <c r="I33" t="s">
        <v>68</v>
      </c>
      <c r="J33">
        <v>40</v>
      </c>
      <c r="K33">
        <v>6</v>
      </c>
      <c r="L33" s="13">
        <f>VLOOKUP(C33,'渗透率、续签率'!B:C,2,0)</f>
        <v>0.54900000000000004</v>
      </c>
      <c r="M33" s="6">
        <v>0.15</v>
      </c>
      <c r="N33">
        <v>22</v>
      </c>
      <c r="O33">
        <v>6</v>
      </c>
      <c r="P33" s="6">
        <v>0.27</v>
      </c>
      <c r="Q33" s="13">
        <v>0.36799999999999999</v>
      </c>
      <c r="R33" s="13">
        <v>0.192</v>
      </c>
      <c r="S33" s="31">
        <v>991</v>
      </c>
      <c r="T33" s="6">
        <f>VLOOKUP(E33,'参数设置&amp;汇总'!S:U,3,0)</f>
        <v>0.4</v>
      </c>
      <c r="U33" s="78">
        <f t="shared" si="0"/>
        <v>8.8000000000000007</v>
      </c>
      <c r="V33" s="13">
        <v>0.85000000000000009</v>
      </c>
      <c r="W33" s="78">
        <f t="shared" si="2"/>
        <v>6.4776470588235293</v>
      </c>
      <c r="X33" s="1">
        <f>VLOOKUP(E33,'渗透率、续签率'!AG:AJ,4,0)</f>
        <v>8103</v>
      </c>
      <c r="Y33" s="1">
        <f t="shared" si="3"/>
        <v>52488.374117647058</v>
      </c>
      <c r="Z33">
        <v>0</v>
      </c>
      <c r="AA33" s="89">
        <f t="shared" si="4"/>
        <v>178266</v>
      </c>
    </row>
    <row r="34" spans="1:37" hidden="1">
      <c r="A34" t="s">
        <v>64</v>
      </c>
      <c r="B34" t="s">
        <v>23</v>
      </c>
      <c r="C34" t="s">
        <v>24</v>
      </c>
      <c r="D34" t="s">
        <v>116</v>
      </c>
      <c r="E34" t="s">
        <v>117</v>
      </c>
      <c r="F34" t="str">
        <f t="shared" si="1"/>
        <v>三明市驾驶培训</v>
      </c>
      <c r="G34" t="s">
        <v>92</v>
      </c>
      <c r="H34" t="s">
        <v>123</v>
      </c>
      <c r="I34" t="s">
        <v>68</v>
      </c>
      <c r="J34">
        <v>69</v>
      </c>
      <c r="K34">
        <v>7</v>
      </c>
      <c r="L34" s="13">
        <f>VLOOKUP(C34,'渗透率、续签率'!B:C,2,0)</f>
        <v>0.54900000000000004</v>
      </c>
      <c r="M34" s="6">
        <v>0.1</v>
      </c>
      <c r="N34">
        <v>4</v>
      </c>
      <c r="O34">
        <v>4</v>
      </c>
      <c r="P34" s="6">
        <v>1</v>
      </c>
      <c r="Q34" s="13">
        <v>0.30099999999999999</v>
      </c>
      <c r="R34" s="13">
        <v>0.17599999999999999</v>
      </c>
      <c r="S34" s="31">
        <v>308</v>
      </c>
      <c r="T34" s="6">
        <f>VLOOKUP(E34,'参数设置&amp;汇总'!S:U,3,0)</f>
        <v>0.4</v>
      </c>
      <c r="U34" s="78">
        <f t="shared" si="0"/>
        <v>4</v>
      </c>
      <c r="V34" s="13">
        <v>0.85000000000000009</v>
      </c>
      <c r="W34" s="78">
        <f t="shared" si="2"/>
        <v>2.1223529411764703</v>
      </c>
      <c r="X34" s="1">
        <f>VLOOKUP(E34,'渗透率、续签率'!AG:AJ,4,0)</f>
        <v>8103</v>
      </c>
      <c r="Y34" s="1">
        <f t="shared" si="3"/>
        <v>17197.425882352938</v>
      </c>
      <c r="Z34">
        <v>0</v>
      </c>
      <c r="AA34" s="89">
        <f t="shared" si="4"/>
        <v>32412</v>
      </c>
      <c r="AH34" s="37"/>
      <c r="AI34" s="37"/>
      <c r="AK34" s="37"/>
    </row>
    <row r="35" spans="1:37" hidden="1">
      <c r="A35" t="s">
        <v>64</v>
      </c>
      <c r="B35" t="s">
        <v>23</v>
      </c>
      <c r="C35" t="s">
        <v>24</v>
      </c>
      <c r="D35" t="s">
        <v>116</v>
      </c>
      <c r="E35" t="s">
        <v>117</v>
      </c>
      <c r="F35" t="str">
        <f t="shared" si="1"/>
        <v>三沙市驾驶培训</v>
      </c>
      <c r="G35" t="s">
        <v>120</v>
      </c>
      <c r="H35" t="s">
        <v>124</v>
      </c>
      <c r="I35" t="s">
        <v>68</v>
      </c>
      <c r="J35">
        <v>0</v>
      </c>
      <c r="K35">
        <v>0</v>
      </c>
      <c r="L35" s="13">
        <f>VLOOKUP(C35,'渗透率、续签率'!B:C,2,0)</f>
        <v>0.54900000000000004</v>
      </c>
      <c r="M35" s="6">
        <v>0</v>
      </c>
      <c r="N35">
        <v>0</v>
      </c>
      <c r="O35">
        <v>0</v>
      </c>
      <c r="P35" s="6">
        <v>0</v>
      </c>
      <c r="Q35" s="13">
        <v>0</v>
      </c>
      <c r="R35" s="13">
        <v>0</v>
      </c>
      <c r="S35" s="31">
        <v>0</v>
      </c>
      <c r="T35" s="6">
        <f>VLOOKUP(E35,'参数设置&amp;汇总'!S:U,3,0)</f>
        <v>0.4</v>
      </c>
      <c r="U35" s="78">
        <f t="shared" si="0"/>
        <v>0</v>
      </c>
      <c r="V35" s="13">
        <v>0.85000000000000009</v>
      </c>
      <c r="W35" s="78">
        <f t="shared" si="2"/>
        <v>0</v>
      </c>
      <c r="X35" s="1">
        <f>VLOOKUP(E35,'渗透率、续签率'!AG:AJ,4,0)</f>
        <v>8103</v>
      </c>
      <c r="Y35" s="1">
        <f t="shared" si="3"/>
        <v>0</v>
      </c>
      <c r="Z35">
        <v>0</v>
      </c>
      <c r="AA35" s="89">
        <f t="shared" si="4"/>
        <v>0</v>
      </c>
      <c r="AH35" s="37"/>
      <c r="AI35" s="37"/>
      <c r="AK35" s="37"/>
    </row>
    <row r="36" spans="1:37" hidden="1">
      <c r="A36" t="s">
        <v>64</v>
      </c>
      <c r="B36" t="s">
        <v>23</v>
      </c>
      <c r="C36" t="s">
        <v>24</v>
      </c>
      <c r="D36" t="s">
        <v>116</v>
      </c>
      <c r="E36" t="s">
        <v>117</v>
      </c>
      <c r="F36" t="str">
        <f t="shared" si="1"/>
        <v>三门峡市驾驶培训</v>
      </c>
      <c r="G36" t="s">
        <v>110</v>
      </c>
      <c r="H36" t="s">
        <v>125</v>
      </c>
      <c r="I36" t="s">
        <v>70</v>
      </c>
      <c r="J36">
        <v>57</v>
      </c>
      <c r="K36">
        <v>0</v>
      </c>
      <c r="L36" s="13">
        <f>VLOOKUP(C36,'渗透率、续签率'!B:C,2,0)</f>
        <v>0.54900000000000004</v>
      </c>
      <c r="M36" s="6">
        <v>0</v>
      </c>
      <c r="N36">
        <v>6</v>
      </c>
      <c r="O36">
        <v>0</v>
      </c>
      <c r="P36" s="6">
        <v>0</v>
      </c>
      <c r="Q36" s="13">
        <v>0</v>
      </c>
      <c r="R36" s="13">
        <v>0</v>
      </c>
      <c r="S36" s="31">
        <v>392</v>
      </c>
      <c r="T36" s="6">
        <f>VLOOKUP(E36,'参数设置&amp;汇总'!S:U,3,0)</f>
        <v>0.4</v>
      </c>
      <c r="U36" s="78">
        <f t="shared" si="0"/>
        <v>2.4000000000000004</v>
      </c>
      <c r="V36" s="13">
        <v>0.85000000000000009</v>
      </c>
      <c r="W36" s="78">
        <f t="shared" si="2"/>
        <v>2.8235294117647061</v>
      </c>
      <c r="X36" s="1">
        <f>VLOOKUP(E36,'渗透率、续签率'!AG:AJ,4,0)</f>
        <v>8103</v>
      </c>
      <c r="Y36" s="1">
        <f t="shared" si="3"/>
        <v>22879.058823529413</v>
      </c>
      <c r="Z36">
        <v>0</v>
      </c>
      <c r="AA36" s="89">
        <f t="shared" si="4"/>
        <v>48618</v>
      </c>
      <c r="AH36" s="37"/>
      <c r="AI36" s="37"/>
      <c r="AK36" s="37"/>
    </row>
    <row r="37" spans="1:37" hidden="1">
      <c r="A37" t="s">
        <v>64</v>
      </c>
      <c r="B37" t="s">
        <v>23</v>
      </c>
      <c r="C37" t="s">
        <v>24</v>
      </c>
      <c r="D37" t="s">
        <v>116</v>
      </c>
      <c r="E37" t="s">
        <v>117</v>
      </c>
      <c r="F37" t="str">
        <f t="shared" si="1"/>
        <v>上饶市驾驶培训</v>
      </c>
      <c r="G37" t="s">
        <v>90</v>
      </c>
      <c r="H37" t="s">
        <v>126</v>
      </c>
      <c r="I37" t="s">
        <v>68</v>
      </c>
      <c r="J37">
        <v>227</v>
      </c>
      <c r="K37">
        <v>3</v>
      </c>
      <c r="L37" s="13">
        <f>VLOOKUP(C37,'渗透率、续签率'!B:C,2,0)</f>
        <v>0.54900000000000004</v>
      </c>
      <c r="M37" s="6">
        <v>0.01</v>
      </c>
      <c r="N37">
        <v>28</v>
      </c>
      <c r="O37">
        <v>3</v>
      </c>
      <c r="P37" s="6">
        <v>0.11</v>
      </c>
      <c r="Q37" s="13">
        <v>0.12</v>
      </c>
      <c r="R37" s="13">
        <v>7.8E-2</v>
      </c>
      <c r="S37" s="31">
        <v>1502</v>
      </c>
      <c r="T37" s="6">
        <f>VLOOKUP(E37,'参数设置&amp;汇总'!S:U,3,0)</f>
        <v>0.4</v>
      </c>
      <c r="U37" s="78">
        <f t="shared" si="0"/>
        <v>11.200000000000001</v>
      </c>
      <c r="V37" s="13">
        <v>0.85000000000000009</v>
      </c>
      <c r="W37" s="78">
        <f t="shared" si="2"/>
        <v>11.238823529411764</v>
      </c>
      <c r="X37" s="1">
        <f>VLOOKUP(E37,'渗透率、续签率'!AG:AJ,4,0)</f>
        <v>8103</v>
      </c>
      <c r="Y37" s="1">
        <f t="shared" si="3"/>
        <v>91068.187058823532</v>
      </c>
      <c r="Z37">
        <v>2</v>
      </c>
      <c r="AA37" s="89">
        <f t="shared" si="4"/>
        <v>226884</v>
      </c>
    </row>
    <row r="38" spans="1:37" hidden="1">
      <c r="A38" t="s">
        <v>64</v>
      </c>
      <c r="B38" t="s">
        <v>23</v>
      </c>
      <c r="C38" t="s">
        <v>24</v>
      </c>
      <c r="D38" t="s">
        <v>116</v>
      </c>
      <c r="E38" t="s">
        <v>117</v>
      </c>
      <c r="F38" t="str">
        <f t="shared" si="1"/>
        <v>东方市驾驶培训</v>
      </c>
      <c r="G38" t="s">
        <v>120</v>
      </c>
      <c r="H38" t="s">
        <v>127</v>
      </c>
      <c r="I38" t="s">
        <v>68</v>
      </c>
      <c r="J38">
        <v>17</v>
      </c>
      <c r="K38">
        <v>1</v>
      </c>
      <c r="L38" s="13">
        <f>VLOOKUP(C38,'渗透率、续签率'!B:C,2,0)</f>
        <v>0.54900000000000004</v>
      </c>
      <c r="M38" s="6">
        <v>0.06</v>
      </c>
      <c r="N38">
        <v>10</v>
      </c>
      <c r="O38">
        <v>1</v>
      </c>
      <c r="P38" s="6">
        <v>0.1</v>
      </c>
      <c r="Q38" s="13">
        <v>0.14099999999999999</v>
      </c>
      <c r="R38" s="13">
        <v>0.14099999999999999</v>
      </c>
      <c r="S38" s="31">
        <v>260</v>
      </c>
      <c r="T38" s="6">
        <f>VLOOKUP(E38,'参数设置&amp;汇总'!S:U,3,0)</f>
        <v>0.4</v>
      </c>
      <c r="U38" s="78">
        <f t="shared" si="0"/>
        <v>4</v>
      </c>
      <c r="V38" s="13">
        <v>0.85000000000000009</v>
      </c>
      <c r="W38" s="78">
        <f t="shared" si="2"/>
        <v>4.0599999999999996</v>
      </c>
      <c r="X38" s="1">
        <f>VLOOKUP(E38,'渗透率、续签率'!AG:AJ,4,0)</f>
        <v>8103</v>
      </c>
      <c r="Y38" s="1">
        <f t="shared" si="3"/>
        <v>32898.18</v>
      </c>
      <c r="Z38">
        <v>0</v>
      </c>
      <c r="AA38" s="89">
        <f t="shared" si="4"/>
        <v>81030</v>
      </c>
    </row>
    <row r="39" spans="1:37" hidden="1">
      <c r="A39" t="s">
        <v>64</v>
      </c>
      <c r="B39" t="s">
        <v>23</v>
      </c>
      <c r="C39" t="s">
        <v>24</v>
      </c>
      <c r="D39" t="s">
        <v>116</v>
      </c>
      <c r="E39" t="s">
        <v>117</v>
      </c>
      <c r="F39" t="str">
        <f t="shared" si="1"/>
        <v>东营市驾驶培训</v>
      </c>
      <c r="G39" t="s">
        <v>103</v>
      </c>
      <c r="H39" t="s">
        <v>128</v>
      </c>
      <c r="I39" t="s">
        <v>70</v>
      </c>
      <c r="J39">
        <v>100</v>
      </c>
      <c r="K39">
        <v>2</v>
      </c>
      <c r="L39" s="13">
        <f>VLOOKUP(C39,'渗透率、续签率'!B:C,2,0)</f>
        <v>0.54900000000000004</v>
      </c>
      <c r="M39" s="6">
        <v>0.02</v>
      </c>
      <c r="N39">
        <v>23</v>
      </c>
      <c r="O39">
        <v>1</v>
      </c>
      <c r="P39" s="6">
        <v>0.04</v>
      </c>
      <c r="Q39" s="13">
        <v>3.9E-2</v>
      </c>
      <c r="R39" s="13">
        <v>0</v>
      </c>
      <c r="S39" s="31">
        <v>779</v>
      </c>
      <c r="T39" s="6">
        <f>VLOOKUP(E39,'参数设置&amp;汇总'!S:U,3,0)</f>
        <v>0.4</v>
      </c>
      <c r="U39" s="78">
        <f t="shared" si="0"/>
        <v>9.2000000000000011</v>
      </c>
      <c r="V39" s="13">
        <v>0.85000000000000009</v>
      </c>
      <c r="W39" s="78">
        <f t="shared" si="2"/>
        <v>10.177647058823529</v>
      </c>
      <c r="X39" s="1">
        <f>VLOOKUP(E39,'渗透率、续签率'!AG:AJ,4,0)</f>
        <v>8103</v>
      </c>
      <c r="Y39" s="1">
        <f t="shared" si="3"/>
        <v>82469.474117647056</v>
      </c>
      <c r="Z39">
        <v>0</v>
      </c>
      <c r="AA39" s="89">
        <f t="shared" si="4"/>
        <v>186369</v>
      </c>
      <c r="AH39" s="37"/>
      <c r="AI39" s="37"/>
      <c r="AK39" s="37"/>
    </row>
    <row r="40" spans="1:37" hidden="1">
      <c r="A40" t="s">
        <v>64</v>
      </c>
      <c r="B40" t="s">
        <v>23</v>
      </c>
      <c r="C40" t="s">
        <v>24</v>
      </c>
      <c r="D40" t="s">
        <v>116</v>
      </c>
      <c r="E40" t="s">
        <v>117</v>
      </c>
      <c r="F40" t="str">
        <f t="shared" si="1"/>
        <v>中卫市驾驶培训</v>
      </c>
      <c r="G40" t="s">
        <v>129</v>
      </c>
      <c r="H40" t="s">
        <v>130</v>
      </c>
      <c r="I40" t="s">
        <v>70</v>
      </c>
      <c r="J40">
        <v>37</v>
      </c>
      <c r="K40">
        <v>0</v>
      </c>
      <c r="L40" s="13">
        <f>VLOOKUP(C40,'渗透率、续签率'!B:C,2,0)</f>
        <v>0.54900000000000004</v>
      </c>
      <c r="M40" s="6">
        <v>0</v>
      </c>
      <c r="N40">
        <v>0</v>
      </c>
      <c r="O40">
        <v>0</v>
      </c>
      <c r="P40" s="6">
        <v>0</v>
      </c>
      <c r="Q40" s="13">
        <v>0</v>
      </c>
      <c r="R40" s="13">
        <v>0</v>
      </c>
      <c r="S40" s="31">
        <v>162</v>
      </c>
      <c r="T40" s="6">
        <f>VLOOKUP(E40,'参数设置&amp;汇总'!S:U,3,0)</f>
        <v>0.4</v>
      </c>
      <c r="U40" s="78">
        <f t="shared" si="0"/>
        <v>0</v>
      </c>
      <c r="V40" s="13">
        <v>0.85000000000000009</v>
      </c>
      <c r="W40" s="78">
        <f t="shared" si="2"/>
        <v>0</v>
      </c>
      <c r="X40" s="1">
        <f>VLOOKUP(E40,'渗透率、续签率'!AG:AJ,4,0)</f>
        <v>8103</v>
      </c>
      <c r="Y40" s="1">
        <f t="shared" si="3"/>
        <v>0</v>
      </c>
      <c r="Z40">
        <v>0</v>
      </c>
      <c r="AA40" s="89">
        <f t="shared" si="4"/>
        <v>0</v>
      </c>
      <c r="AH40" s="37"/>
      <c r="AI40" s="37"/>
      <c r="AK40" s="37"/>
    </row>
    <row r="41" spans="1:37" hidden="1">
      <c r="A41" t="s">
        <v>64</v>
      </c>
      <c r="B41" t="s">
        <v>23</v>
      </c>
      <c r="C41" t="s">
        <v>24</v>
      </c>
      <c r="D41" t="s">
        <v>116</v>
      </c>
      <c r="E41" t="s">
        <v>117</v>
      </c>
      <c r="F41" t="str">
        <f t="shared" si="1"/>
        <v>中山市驾驶培训</v>
      </c>
      <c r="G41" t="s">
        <v>75</v>
      </c>
      <c r="H41" t="s">
        <v>131</v>
      </c>
      <c r="I41" t="s">
        <v>68</v>
      </c>
      <c r="J41">
        <v>436</v>
      </c>
      <c r="K41">
        <v>70</v>
      </c>
      <c r="L41" s="13">
        <f>VLOOKUP(C41,'渗透率、续签率'!B:C,2,0)</f>
        <v>0.54900000000000004</v>
      </c>
      <c r="M41" s="6">
        <v>0.16</v>
      </c>
      <c r="N41">
        <v>110</v>
      </c>
      <c r="O41">
        <v>64</v>
      </c>
      <c r="P41" s="6">
        <v>0.57999999999999996</v>
      </c>
      <c r="Q41" s="13">
        <v>0.65700000000000003</v>
      </c>
      <c r="R41" s="13">
        <v>0.47899999999999998</v>
      </c>
      <c r="S41" s="31">
        <v>6396</v>
      </c>
      <c r="T41" s="6">
        <f>VLOOKUP(E41,'参数设置&amp;汇总'!S:U,3,0)</f>
        <v>0.4</v>
      </c>
      <c r="U41" s="78">
        <f t="shared" si="0"/>
        <v>64</v>
      </c>
      <c r="V41" s="13">
        <v>0.85000000000000009</v>
      </c>
      <c r="W41" s="78">
        <f t="shared" si="2"/>
        <v>33.957647058823525</v>
      </c>
      <c r="X41" s="1">
        <f>VLOOKUP(E41,'渗透率、续签率'!AG:AJ,4,0)</f>
        <v>8103</v>
      </c>
      <c r="Y41" s="1">
        <f t="shared" si="3"/>
        <v>275158.81411764701</v>
      </c>
      <c r="Z41">
        <v>8</v>
      </c>
      <c r="AA41" s="89">
        <f t="shared" si="4"/>
        <v>891330</v>
      </c>
      <c r="AH41" s="37"/>
      <c r="AI41" s="37"/>
      <c r="AK41" s="37"/>
    </row>
    <row r="42" spans="1:37" hidden="1">
      <c r="A42" t="s">
        <v>64</v>
      </c>
      <c r="B42" t="s">
        <v>23</v>
      </c>
      <c r="C42" t="s">
        <v>24</v>
      </c>
      <c r="D42" t="s">
        <v>116</v>
      </c>
      <c r="E42" t="s">
        <v>117</v>
      </c>
      <c r="F42" t="str">
        <f t="shared" si="1"/>
        <v>临夏回族自治州驾驶培训</v>
      </c>
      <c r="G42" t="s">
        <v>132</v>
      </c>
      <c r="H42" t="s">
        <v>133</v>
      </c>
      <c r="I42" t="s">
        <v>70</v>
      </c>
      <c r="J42">
        <v>41</v>
      </c>
      <c r="K42">
        <v>0</v>
      </c>
      <c r="L42" s="13">
        <f>VLOOKUP(C42,'渗透率、续签率'!B:C,2,0)</f>
        <v>0.54900000000000004</v>
      </c>
      <c r="M42" s="6">
        <v>0</v>
      </c>
      <c r="N42">
        <v>0</v>
      </c>
      <c r="O42">
        <v>0</v>
      </c>
      <c r="P42" s="6">
        <v>0</v>
      </c>
      <c r="Q42" s="13">
        <v>0</v>
      </c>
      <c r="R42" s="13">
        <v>0</v>
      </c>
      <c r="S42" s="31">
        <v>152</v>
      </c>
      <c r="T42" s="6">
        <f>VLOOKUP(E42,'参数设置&amp;汇总'!S:U,3,0)</f>
        <v>0.4</v>
      </c>
      <c r="U42" s="78">
        <f t="shared" si="0"/>
        <v>0</v>
      </c>
      <c r="V42" s="13">
        <v>0.85000000000000009</v>
      </c>
      <c r="W42" s="78">
        <f t="shared" si="2"/>
        <v>0</v>
      </c>
      <c r="X42" s="1">
        <f>VLOOKUP(E42,'渗透率、续签率'!AG:AJ,4,0)</f>
        <v>8103</v>
      </c>
      <c r="Y42" s="1">
        <f t="shared" si="3"/>
        <v>0</v>
      </c>
      <c r="Z42">
        <v>0</v>
      </c>
      <c r="AA42" s="89">
        <f t="shared" si="4"/>
        <v>0</v>
      </c>
      <c r="AH42" s="37"/>
      <c r="AI42" s="37"/>
      <c r="AK42" s="37"/>
    </row>
    <row r="43" spans="1:37" hidden="1">
      <c r="A43" t="s">
        <v>64</v>
      </c>
      <c r="B43" t="s">
        <v>23</v>
      </c>
      <c r="C43" t="s">
        <v>24</v>
      </c>
      <c r="D43" t="s">
        <v>116</v>
      </c>
      <c r="E43" t="s">
        <v>117</v>
      </c>
      <c r="F43" t="str">
        <f t="shared" si="1"/>
        <v>临汾市驾驶培训</v>
      </c>
      <c r="G43" t="s">
        <v>134</v>
      </c>
      <c r="H43" t="s">
        <v>135</v>
      </c>
      <c r="I43" t="s">
        <v>70</v>
      </c>
      <c r="J43">
        <v>103</v>
      </c>
      <c r="K43">
        <v>1</v>
      </c>
      <c r="L43" s="13">
        <f>VLOOKUP(C43,'渗透率、续签率'!B:C,2,0)</f>
        <v>0.54900000000000004</v>
      </c>
      <c r="M43" s="6">
        <v>0.01</v>
      </c>
      <c r="N43">
        <v>15</v>
      </c>
      <c r="O43">
        <v>1</v>
      </c>
      <c r="P43" s="6">
        <v>7.0000000000000007E-2</v>
      </c>
      <c r="Q43" s="13">
        <v>0.109</v>
      </c>
      <c r="R43" s="13">
        <v>4.8000000000000001E-2</v>
      </c>
      <c r="S43" s="31">
        <v>714</v>
      </c>
      <c r="T43" s="6">
        <f>VLOOKUP(E43,'参数设置&amp;汇总'!S:U,3,0)</f>
        <v>0.4</v>
      </c>
      <c r="U43" s="78">
        <f t="shared" si="0"/>
        <v>6</v>
      </c>
      <c r="V43" s="13">
        <v>0.85000000000000009</v>
      </c>
      <c r="W43" s="78">
        <f t="shared" si="2"/>
        <v>6.4129411764705875</v>
      </c>
      <c r="X43" s="1">
        <f>VLOOKUP(E43,'渗透率、续签率'!AG:AJ,4,0)</f>
        <v>8103</v>
      </c>
      <c r="Y43" s="1">
        <f t="shared" si="3"/>
        <v>51964.062352941168</v>
      </c>
      <c r="Z43">
        <v>0</v>
      </c>
      <c r="AA43" s="89">
        <f t="shared" si="4"/>
        <v>121545</v>
      </c>
      <c r="AH43" s="37"/>
      <c r="AI43" s="37"/>
      <c r="AK43" s="37"/>
    </row>
    <row r="44" spans="1:37" hidden="1">
      <c r="A44" t="s">
        <v>64</v>
      </c>
      <c r="B44" t="s">
        <v>23</v>
      </c>
      <c r="C44" t="s">
        <v>24</v>
      </c>
      <c r="D44" t="s">
        <v>116</v>
      </c>
      <c r="E44" t="s">
        <v>117</v>
      </c>
      <c r="F44" t="str">
        <f t="shared" si="1"/>
        <v>临沂市驾驶培训</v>
      </c>
      <c r="G44" t="s">
        <v>103</v>
      </c>
      <c r="H44" t="s">
        <v>136</v>
      </c>
      <c r="I44" t="s">
        <v>70</v>
      </c>
      <c r="J44">
        <v>323</v>
      </c>
      <c r="K44">
        <v>34</v>
      </c>
      <c r="L44" s="13">
        <f>VLOOKUP(C44,'渗透率、续签率'!B:C,2,0)</f>
        <v>0.54900000000000004</v>
      </c>
      <c r="M44" s="6">
        <v>0.11</v>
      </c>
      <c r="N44">
        <v>80</v>
      </c>
      <c r="O44">
        <v>33</v>
      </c>
      <c r="P44" s="6">
        <v>0.41</v>
      </c>
      <c r="Q44" s="13">
        <v>0.46700000000000003</v>
      </c>
      <c r="R44" s="13">
        <v>7.2999999999999995E-2</v>
      </c>
      <c r="S44" s="31">
        <v>3784</v>
      </c>
      <c r="T44" s="6">
        <f>VLOOKUP(E44,'参数设置&amp;汇总'!S:U,3,0)</f>
        <v>0.4</v>
      </c>
      <c r="U44" s="78">
        <f t="shared" si="0"/>
        <v>33</v>
      </c>
      <c r="V44" s="13">
        <v>0.85000000000000009</v>
      </c>
      <c r="W44" s="78">
        <f t="shared" si="2"/>
        <v>17.509411764705881</v>
      </c>
      <c r="X44" s="1">
        <f>VLOOKUP(E44,'渗透率、续签率'!AG:AJ,4,0)</f>
        <v>8103</v>
      </c>
      <c r="Y44" s="1">
        <f t="shared" si="3"/>
        <v>141878.76352941175</v>
      </c>
      <c r="Z44">
        <v>3</v>
      </c>
      <c r="AA44" s="89">
        <f t="shared" si="4"/>
        <v>648240</v>
      </c>
      <c r="AH44" s="37"/>
      <c r="AI44" s="37"/>
      <c r="AK44" s="37"/>
    </row>
    <row r="45" spans="1:37" hidden="1">
      <c r="A45" t="s">
        <v>64</v>
      </c>
      <c r="B45" t="s">
        <v>23</v>
      </c>
      <c r="C45" t="s">
        <v>24</v>
      </c>
      <c r="D45" t="s">
        <v>116</v>
      </c>
      <c r="E45" t="s">
        <v>117</v>
      </c>
      <c r="F45" t="str">
        <f t="shared" si="1"/>
        <v>临沧市驾驶培训</v>
      </c>
      <c r="G45" t="s">
        <v>99</v>
      </c>
      <c r="H45" t="s">
        <v>137</v>
      </c>
      <c r="I45" t="s">
        <v>68</v>
      </c>
      <c r="J45">
        <v>75</v>
      </c>
      <c r="K45">
        <v>0</v>
      </c>
      <c r="L45" s="13">
        <f>VLOOKUP(C45,'渗透率、续签率'!B:C,2,0)</f>
        <v>0.54900000000000004</v>
      </c>
      <c r="M45" s="6">
        <v>0</v>
      </c>
      <c r="N45">
        <v>0</v>
      </c>
      <c r="O45">
        <v>0</v>
      </c>
      <c r="P45" s="6">
        <v>0</v>
      </c>
      <c r="Q45" s="13">
        <v>0</v>
      </c>
      <c r="R45" s="13">
        <v>0</v>
      </c>
      <c r="S45" s="31">
        <v>148</v>
      </c>
      <c r="T45" s="6">
        <f>VLOOKUP(E45,'参数设置&amp;汇总'!S:U,3,0)</f>
        <v>0.4</v>
      </c>
      <c r="U45" s="78">
        <f t="shared" si="0"/>
        <v>0</v>
      </c>
      <c r="V45" s="13">
        <v>0.85000000000000009</v>
      </c>
      <c r="W45" s="78">
        <f t="shared" si="2"/>
        <v>0</v>
      </c>
      <c r="X45" s="1">
        <f>VLOOKUP(E45,'渗透率、续签率'!AG:AJ,4,0)</f>
        <v>8103</v>
      </c>
      <c r="Y45" s="1">
        <f t="shared" si="3"/>
        <v>0</v>
      </c>
      <c r="Z45">
        <v>0</v>
      </c>
      <c r="AA45" s="89">
        <f t="shared" si="4"/>
        <v>0</v>
      </c>
      <c r="AH45" s="37"/>
      <c r="AI45" s="37"/>
      <c r="AK45" s="37"/>
    </row>
    <row r="46" spans="1:37" hidden="1">
      <c r="A46" t="s">
        <v>64</v>
      </c>
      <c r="B46" t="s">
        <v>23</v>
      </c>
      <c r="C46" t="s">
        <v>24</v>
      </c>
      <c r="D46" t="s">
        <v>116</v>
      </c>
      <c r="E46" t="s">
        <v>117</v>
      </c>
      <c r="F46" t="str">
        <f t="shared" si="1"/>
        <v>临高县驾驶培训</v>
      </c>
      <c r="G46" t="s">
        <v>120</v>
      </c>
      <c r="H46" t="s">
        <v>138</v>
      </c>
      <c r="I46" t="s">
        <v>68</v>
      </c>
      <c r="J46">
        <v>9</v>
      </c>
      <c r="K46">
        <v>1</v>
      </c>
      <c r="L46" s="13">
        <f>VLOOKUP(C46,'渗透率、续签率'!B:C,2,0)</f>
        <v>0.54900000000000004</v>
      </c>
      <c r="M46" s="6">
        <v>0.11</v>
      </c>
      <c r="N46">
        <v>0</v>
      </c>
      <c r="O46">
        <v>0</v>
      </c>
      <c r="P46" s="6">
        <v>0</v>
      </c>
      <c r="Q46" s="13">
        <v>0.311</v>
      </c>
      <c r="R46" s="13">
        <v>0.311</v>
      </c>
      <c r="S46" s="31">
        <v>15</v>
      </c>
      <c r="T46" s="6">
        <f>VLOOKUP(E46,'参数设置&amp;汇总'!S:U,3,0)</f>
        <v>0.4</v>
      </c>
      <c r="U46" s="78">
        <f t="shared" si="0"/>
        <v>0</v>
      </c>
      <c r="V46" s="13">
        <v>0.85000000000000009</v>
      </c>
      <c r="W46" s="78">
        <f t="shared" si="2"/>
        <v>0</v>
      </c>
      <c r="X46" s="1">
        <f>VLOOKUP(E46,'渗透率、续签率'!AG:AJ,4,0)</f>
        <v>8103</v>
      </c>
      <c r="Y46" s="1">
        <f t="shared" si="3"/>
        <v>0</v>
      </c>
      <c r="Z46">
        <v>0</v>
      </c>
      <c r="AA46" s="89">
        <f t="shared" si="4"/>
        <v>0</v>
      </c>
      <c r="AH46" s="37"/>
      <c r="AI46" s="37"/>
      <c r="AK46" s="37"/>
    </row>
    <row r="47" spans="1:37" hidden="1">
      <c r="A47" t="s">
        <v>64</v>
      </c>
      <c r="B47" t="s">
        <v>23</v>
      </c>
      <c r="C47" t="s">
        <v>24</v>
      </c>
      <c r="D47" t="s">
        <v>116</v>
      </c>
      <c r="E47" t="s">
        <v>117</v>
      </c>
      <c r="F47" t="str">
        <f t="shared" si="1"/>
        <v>丹东市驾驶培训</v>
      </c>
      <c r="G47" t="s">
        <v>101</v>
      </c>
      <c r="H47" t="s">
        <v>139</v>
      </c>
      <c r="I47" t="s">
        <v>70</v>
      </c>
      <c r="J47">
        <v>76</v>
      </c>
      <c r="K47">
        <v>0</v>
      </c>
      <c r="L47" s="13">
        <f>VLOOKUP(C47,'渗透率、续签率'!B:C,2,0)</f>
        <v>0.54900000000000004</v>
      </c>
      <c r="M47" s="6">
        <v>0</v>
      </c>
      <c r="N47">
        <v>0</v>
      </c>
      <c r="O47">
        <v>0</v>
      </c>
      <c r="P47" s="6">
        <v>0</v>
      </c>
      <c r="Q47" s="13">
        <v>0</v>
      </c>
      <c r="R47" s="13">
        <v>0</v>
      </c>
      <c r="S47" s="31">
        <v>202</v>
      </c>
      <c r="T47" s="6">
        <f>VLOOKUP(E47,'参数设置&amp;汇总'!S:U,3,0)</f>
        <v>0.4</v>
      </c>
      <c r="U47" s="78">
        <f t="shared" si="0"/>
        <v>0</v>
      </c>
      <c r="V47" s="13">
        <v>0.85000000000000009</v>
      </c>
      <c r="W47" s="78">
        <f t="shared" si="2"/>
        <v>0</v>
      </c>
      <c r="X47" s="1">
        <f>VLOOKUP(E47,'渗透率、续签率'!AG:AJ,4,0)</f>
        <v>8103</v>
      </c>
      <c r="Y47" s="1">
        <f t="shared" si="3"/>
        <v>0</v>
      </c>
      <c r="Z47">
        <v>0</v>
      </c>
      <c r="AA47" s="89">
        <f t="shared" si="4"/>
        <v>0</v>
      </c>
      <c r="AH47" s="37"/>
      <c r="AI47" s="37"/>
      <c r="AK47" s="37"/>
    </row>
    <row r="48" spans="1:37" hidden="1">
      <c r="A48" t="s">
        <v>64</v>
      </c>
      <c r="B48" t="s">
        <v>23</v>
      </c>
      <c r="C48" t="s">
        <v>24</v>
      </c>
      <c r="D48" t="s">
        <v>116</v>
      </c>
      <c r="E48" t="s">
        <v>117</v>
      </c>
      <c r="F48" t="str">
        <f t="shared" si="1"/>
        <v>丽水市驾驶培训</v>
      </c>
      <c r="G48" t="s">
        <v>79</v>
      </c>
      <c r="H48" t="s">
        <v>140</v>
      </c>
      <c r="I48" t="s">
        <v>68</v>
      </c>
      <c r="J48">
        <v>80</v>
      </c>
      <c r="K48">
        <v>4</v>
      </c>
      <c r="L48" s="13">
        <f>VLOOKUP(C48,'渗透率、续签率'!B:C,2,0)</f>
        <v>0.54900000000000004</v>
      </c>
      <c r="M48" s="6">
        <v>0.05</v>
      </c>
      <c r="N48">
        <v>19</v>
      </c>
      <c r="O48">
        <v>4</v>
      </c>
      <c r="P48" s="6">
        <v>0.21</v>
      </c>
      <c r="Q48" s="13">
        <v>0.20599999999999999</v>
      </c>
      <c r="R48" s="13">
        <v>0.14199999999999999</v>
      </c>
      <c r="S48" s="31">
        <v>687</v>
      </c>
      <c r="T48" s="6">
        <f>VLOOKUP(E48,'参数设置&amp;汇总'!S:U,3,0)</f>
        <v>0.4</v>
      </c>
      <c r="U48" s="78">
        <f t="shared" si="0"/>
        <v>7.6000000000000005</v>
      </c>
      <c r="V48" s="13">
        <v>0.85000000000000009</v>
      </c>
      <c r="W48" s="78">
        <f t="shared" si="2"/>
        <v>6.3576470588235283</v>
      </c>
      <c r="X48" s="1">
        <f>VLOOKUP(E48,'渗透率、续签率'!AG:AJ,4,0)</f>
        <v>8103</v>
      </c>
      <c r="Y48" s="1">
        <f t="shared" si="3"/>
        <v>51516.01411764705</v>
      </c>
      <c r="Z48">
        <v>1</v>
      </c>
      <c r="AA48" s="89">
        <f t="shared" si="4"/>
        <v>153957</v>
      </c>
      <c r="AH48" s="37"/>
      <c r="AI48" s="37"/>
      <c r="AK48" s="37"/>
    </row>
    <row r="49" spans="1:37" hidden="1">
      <c r="A49" t="s">
        <v>64</v>
      </c>
      <c r="B49" t="s">
        <v>23</v>
      </c>
      <c r="C49" t="s">
        <v>24</v>
      </c>
      <c r="D49" t="s">
        <v>116</v>
      </c>
      <c r="E49" t="s">
        <v>117</v>
      </c>
      <c r="F49" t="str">
        <f t="shared" si="1"/>
        <v>丽江市驾驶培训</v>
      </c>
      <c r="G49" t="s">
        <v>99</v>
      </c>
      <c r="H49" t="s">
        <v>141</v>
      </c>
      <c r="I49" t="s">
        <v>68</v>
      </c>
      <c r="J49">
        <v>48</v>
      </c>
      <c r="K49">
        <v>0</v>
      </c>
      <c r="L49" s="13">
        <f>VLOOKUP(C49,'渗透率、续签率'!B:C,2,0)</f>
        <v>0.54900000000000004</v>
      </c>
      <c r="M49" s="6">
        <v>0</v>
      </c>
      <c r="N49">
        <v>3</v>
      </c>
      <c r="O49">
        <v>0</v>
      </c>
      <c r="P49" s="6">
        <v>0</v>
      </c>
      <c r="Q49" s="13">
        <v>0</v>
      </c>
      <c r="R49" s="13">
        <v>0</v>
      </c>
      <c r="S49" s="31">
        <v>235</v>
      </c>
      <c r="T49" s="6">
        <f>VLOOKUP(E49,'参数设置&amp;汇总'!S:U,3,0)</f>
        <v>0.4</v>
      </c>
      <c r="U49" s="78">
        <f t="shared" si="0"/>
        <v>1.2000000000000002</v>
      </c>
      <c r="V49" s="13">
        <v>0.85000000000000009</v>
      </c>
      <c r="W49" s="78">
        <f t="shared" si="2"/>
        <v>1.411764705882353</v>
      </c>
      <c r="X49" s="1">
        <f>VLOOKUP(E49,'渗透率、续签率'!AG:AJ,4,0)</f>
        <v>8103</v>
      </c>
      <c r="Y49" s="1">
        <f t="shared" si="3"/>
        <v>11439.529411764706</v>
      </c>
      <c r="Z49">
        <v>0</v>
      </c>
      <c r="AA49" s="89">
        <f t="shared" si="4"/>
        <v>24309</v>
      </c>
      <c r="AH49" s="37"/>
      <c r="AI49" s="37"/>
      <c r="AK49" s="37"/>
    </row>
    <row r="50" spans="1:37" hidden="1">
      <c r="A50" t="s">
        <v>64</v>
      </c>
      <c r="B50" t="s">
        <v>23</v>
      </c>
      <c r="C50" t="s">
        <v>24</v>
      </c>
      <c r="D50" t="s">
        <v>116</v>
      </c>
      <c r="E50" t="s">
        <v>117</v>
      </c>
      <c r="F50" t="str">
        <f t="shared" si="1"/>
        <v>乌兰察布市驾驶培训</v>
      </c>
      <c r="G50" t="s">
        <v>142</v>
      </c>
      <c r="H50" t="s">
        <v>143</v>
      </c>
      <c r="I50" t="s">
        <v>70</v>
      </c>
      <c r="J50">
        <v>56</v>
      </c>
      <c r="K50">
        <v>2</v>
      </c>
      <c r="L50" s="13">
        <f>VLOOKUP(C50,'渗透率、续签率'!B:C,2,0)</f>
        <v>0.54900000000000004</v>
      </c>
      <c r="M50" s="6">
        <v>0.04</v>
      </c>
      <c r="N50">
        <v>4</v>
      </c>
      <c r="O50">
        <v>2</v>
      </c>
      <c r="P50" s="6">
        <v>0.5</v>
      </c>
      <c r="Q50" s="13">
        <v>0.25800000000000001</v>
      </c>
      <c r="R50" s="13">
        <v>0</v>
      </c>
      <c r="S50" s="31">
        <v>269</v>
      </c>
      <c r="T50" s="6">
        <f>VLOOKUP(E50,'参数设置&amp;汇总'!S:U,3,0)</f>
        <v>0.4</v>
      </c>
      <c r="U50" s="78">
        <f t="shared" si="0"/>
        <v>2</v>
      </c>
      <c r="V50" s="13">
        <v>0.85000000000000009</v>
      </c>
      <c r="W50" s="78">
        <f t="shared" si="2"/>
        <v>1.0611764705882352</v>
      </c>
      <c r="X50" s="1">
        <f>VLOOKUP(E50,'渗透率、续签率'!AG:AJ,4,0)</f>
        <v>8103</v>
      </c>
      <c r="Y50" s="1">
        <f t="shared" si="3"/>
        <v>8598.712941176469</v>
      </c>
      <c r="Z50">
        <v>0</v>
      </c>
      <c r="AA50" s="89">
        <f t="shared" si="4"/>
        <v>32412</v>
      </c>
      <c r="AH50" s="37"/>
      <c r="AI50" s="37"/>
      <c r="AK50" s="37"/>
    </row>
    <row r="51" spans="1:37" hidden="1">
      <c r="A51" t="s">
        <v>64</v>
      </c>
      <c r="B51" t="s">
        <v>23</v>
      </c>
      <c r="C51" t="s">
        <v>24</v>
      </c>
      <c r="D51" t="s">
        <v>116</v>
      </c>
      <c r="E51" t="s">
        <v>117</v>
      </c>
      <c r="F51" t="str">
        <f t="shared" si="1"/>
        <v>乌海市驾驶培训</v>
      </c>
      <c r="G51" t="s">
        <v>142</v>
      </c>
      <c r="H51" t="s">
        <v>144</v>
      </c>
      <c r="I51" t="s">
        <v>70</v>
      </c>
      <c r="J51">
        <v>23</v>
      </c>
      <c r="K51">
        <v>0</v>
      </c>
      <c r="L51" s="13">
        <f>VLOOKUP(C51,'渗透率、续签率'!B:C,2,0)</f>
        <v>0.54900000000000004</v>
      </c>
      <c r="M51" s="6">
        <v>0</v>
      </c>
      <c r="N51">
        <v>1</v>
      </c>
      <c r="O51">
        <v>0</v>
      </c>
      <c r="P51" s="6">
        <v>0</v>
      </c>
      <c r="Q51" s="13">
        <v>0</v>
      </c>
      <c r="R51" s="13">
        <v>0</v>
      </c>
      <c r="S51" s="31">
        <v>169</v>
      </c>
      <c r="T51" s="6">
        <f>VLOOKUP(E51,'参数设置&amp;汇总'!S:U,3,0)</f>
        <v>0.4</v>
      </c>
      <c r="U51" s="78">
        <f t="shared" si="0"/>
        <v>0.4</v>
      </c>
      <c r="V51" s="13">
        <v>0.85000000000000009</v>
      </c>
      <c r="W51" s="78">
        <f t="shared" si="2"/>
        <v>0.47058823529411764</v>
      </c>
      <c r="X51" s="1">
        <f>VLOOKUP(E51,'渗透率、续签率'!AG:AJ,4,0)</f>
        <v>8103</v>
      </c>
      <c r="Y51" s="1">
        <f t="shared" si="3"/>
        <v>3813.1764705882351</v>
      </c>
      <c r="Z51">
        <v>0</v>
      </c>
      <c r="AA51" s="89">
        <f t="shared" si="4"/>
        <v>8103</v>
      </c>
      <c r="AH51" s="37"/>
      <c r="AI51" s="37"/>
      <c r="AJ51" s="1"/>
      <c r="AK51" s="37"/>
    </row>
    <row r="52" spans="1:37" hidden="1">
      <c r="A52" t="s">
        <v>64</v>
      </c>
      <c r="B52" t="s">
        <v>23</v>
      </c>
      <c r="C52" t="s">
        <v>24</v>
      </c>
      <c r="D52" t="s">
        <v>116</v>
      </c>
      <c r="E52" t="s">
        <v>117</v>
      </c>
      <c r="F52" t="str">
        <f t="shared" si="1"/>
        <v>乌鲁木齐市驾驶培训</v>
      </c>
      <c r="G52" t="s">
        <v>145</v>
      </c>
      <c r="H52" t="s">
        <v>146</v>
      </c>
      <c r="I52" t="s">
        <v>70</v>
      </c>
      <c r="J52">
        <v>170</v>
      </c>
      <c r="K52">
        <v>48</v>
      </c>
      <c r="L52" s="13">
        <f>VLOOKUP(C52,'渗透率、续签率'!B:C,2,0)</f>
        <v>0.54900000000000004</v>
      </c>
      <c r="M52" s="6">
        <v>0.28000000000000003</v>
      </c>
      <c r="N52">
        <v>46</v>
      </c>
      <c r="O52">
        <v>40</v>
      </c>
      <c r="P52" s="6">
        <v>0.87</v>
      </c>
      <c r="Q52" s="13">
        <v>0.79600000000000004</v>
      </c>
      <c r="R52" s="13">
        <v>0.623</v>
      </c>
      <c r="S52" s="31">
        <v>2707</v>
      </c>
      <c r="T52" s="6">
        <f>VLOOKUP(E52,'参数设置&amp;汇总'!S:U,3,0)</f>
        <v>0.4</v>
      </c>
      <c r="U52" s="78">
        <f t="shared" si="0"/>
        <v>40</v>
      </c>
      <c r="V52" s="13">
        <v>0.85000000000000009</v>
      </c>
      <c r="W52" s="78">
        <f t="shared" si="2"/>
        <v>21.223529411764702</v>
      </c>
      <c r="X52" s="1">
        <f>VLOOKUP(E52,'渗透率、续签率'!AG:AJ,4,0)</f>
        <v>8103</v>
      </c>
      <c r="Y52" s="1">
        <f t="shared" si="3"/>
        <v>171974.25882352938</v>
      </c>
      <c r="Z52">
        <v>0</v>
      </c>
      <c r="AA52" s="89">
        <f t="shared" si="4"/>
        <v>372738</v>
      </c>
      <c r="AH52" s="37"/>
      <c r="AI52" s="37"/>
      <c r="AK52" s="37"/>
    </row>
    <row r="53" spans="1:37" hidden="1">
      <c r="A53" t="s">
        <v>64</v>
      </c>
      <c r="B53" t="s">
        <v>23</v>
      </c>
      <c r="C53" t="s">
        <v>24</v>
      </c>
      <c r="D53" t="s">
        <v>116</v>
      </c>
      <c r="E53" t="s">
        <v>117</v>
      </c>
      <c r="F53" t="str">
        <f t="shared" si="1"/>
        <v>乐东黎族自治县驾驶培训</v>
      </c>
      <c r="G53" t="s">
        <v>120</v>
      </c>
      <c r="H53" t="s">
        <v>147</v>
      </c>
      <c r="I53" t="s">
        <v>68</v>
      </c>
      <c r="J53">
        <v>21</v>
      </c>
      <c r="K53">
        <v>0</v>
      </c>
      <c r="L53" s="13">
        <f>VLOOKUP(C53,'渗透率、续签率'!B:C,2,0)</f>
        <v>0.54900000000000004</v>
      </c>
      <c r="M53" s="6">
        <v>0</v>
      </c>
      <c r="N53">
        <v>0</v>
      </c>
      <c r="O53">
        <v>0</v>
      </c>
      <c r="P53" s="6">
        <v>0</v>
      </c>
      <c r="Q53" s="13">
        <v>0</v>
      </c>
      <c r="R53" s="13">
        <v>0</v>
      </c>
      <c r="S53" s="31">
        <v>51</v>
      </c>
      <c r="T53" s="6">
        <f>VLOOKUP(E53,'参数设置&amp;汇总'!S:U,3,0)</f>
        <v>0.4</v>
      </c>
      <c r="U53" s="78">
        <f t="shared" si="0"/>
        <v>0</v>
      </c>
      <c r="V53" s="13">
        <v>0.85000000000000009</v>
      </c>
      <c r="W53" s="78">
        <f t="shared" si="2"/>
        <v>0</v>
      </c>
      <c r="X53" s="1">
        <f>VLOOKUP(E53,'渗透率、续签率'!AG:AJ,4,0)</f>
        <v>8103</v>
      </c>
      <c r="Y53" s="1">
        <f t="shared" si="3"/>
        <v>0</v>
      </c>
      <c r="Z53">
        <v>0</v>
      </c>
      <c r="AA53" s="89">
        <f t="shared" si="4"/>
        <v>0</v>
      </c>
      <c r="AH53" s="37"/>
      <c r="AI53" s="37"/>
      <c r="AK53" s="37"/>
    </row>
    <row r="54" spans="1:37" hidden="1">
      <c r="A54" t="s">
        <v>64</v>
      </c>
      <c r="B54" t="s">
        <v>23</v>
      </c>
      <c r="C54" t="s">
        <v>24</v>
      </c>
      <c r="D54" t="s">
        <v>116</v>
      </c>
      <c r="E54" t="s">
        <v>117</v>
      </c>
      <c r="F54" t="str">
        <f t="shared" si="1"/>
        <v>乐山市驾驶培训</v>
      </c>
      <c r="G54" t="s">
        <v>77</v>
      </c>
      <c r="H54" t="s">
        <v>148</v>
      </c>
      <c r="I54" t="s">
        <v>70</v>
      </c>
      <c r="J54">
        <v>101</v>
      </c>
      <c r="K54">
        <v>1</v>
      </c>
      <c r="L54" s="13">
        <f>VLOOKUP(C54,'渗透率、续签率'!B:C,2,0)</f>
        <v>0.54900000000000004</v>
      </c>
      <c r="M54" s="6">
        <v>0.01</v>
      </c>
      <c r="N54">
        <v>15</v>
      </c>
      <c r="O54">
        <v>1</v>
      </c>
      <c r="P54" s="6">
        <v>7.0000000000000007E-2</v>
      </c>
      <c r="Q54" s="13">
        <v>7.8E-2</v>
      </c>
      <c r="R54" s="13">
        <v>7.8E-2</v>
      </c>
      <c r="S54" s="31">
        <v>650</v>
      </c>
      <c r="T54" s="6">
        <f>VLOOKUP(E54,'参数设置&amp;汇总'!S:U,3,0)</f>
        <v>0.4</v>
      </c>
      <c r="U54" s="78">
        <f t="shared" si="0"/>
        <v>6</v>
      </c>
      <c r="V54" s="13">
        <v>0.85000000000000009</v>
      </c>
      <c r="W54" s="78">
        <f t="shared" si="2"/>
        <v>6.4129411764705875</v>
      </c>
      <c r="X54" s="1">
        <f>VLOOKUP(E54,'渗透率、续签率'!AG:AJ,4,0)</f>
        <v>8103</v>
      </c>
      <c r="Y54" s="1">
        <f t="shared" si="3"/>
        <v>51964.062352941168</v>
      </c>
      <c r="Z54">
        <v>0</v>
      </c>
      <c r="AA54" s="89">
        <f t="shared" si="4"/>
        <v>121545</v>
      </c>
      <c r="AH54" s="37"/>
      <c r="AI54" s="37"/>
      <c r="AJ54" s="1"/>
      <c r="AK54" s="37"/>
    </row>
    <row r="55" spans="1:37" hidden="1">
      <c r="A55" t="s">
        <v>64</v>
      </c>
      <c r="B55" t="s">
        <v>23</v>
      </c>
      <c r="C55" t="s">
        <v>24</v>
      </c>
      <c r="D55" t="s">
        <v>116</v>
      </c>
      <c r="E55" t="s">
        <v>117</v>
      </c>
      <c r="F55" t="str">
        <f t="shared" si="1"/>
        <v>九江市驾驶培训</v>
      </c>
      <c r="G55" t="s">
        <v>90</v>
      </c>
      <c r="H55" t="s">
        <v>149</v>
      </c>
      <c r="I55" t="s">
        <v>68</v>
      </c>
      <c r="J55">
        <v>172</v>
      </c>
      <c r="K55">
        <v>2</v>
      </c>
      <c r="L55" s="13">
        <f>VLOOKUP(C55,'渗透率、续签率'!B:C,2,0)</f>
        <v>0.54900000000000004</v>
      </c>
      <c r="M55" s="6">
        <v>0.01</v>
      </c>
      <c r="N55">
        <v>40</v>
      </c>
      <c r="O55">
        <v>2</v>
      </c>
      <c r="P55" s="6">
        <v>0.05</v>
      </c>
      <c r="Q55" s="13">
        <v>4.4999999999999998E-2</v>
      </c>
      <c r="R55" s="13">
        <v>0</v>
      </c>
      <c r="S55" s="31">
        <v>1501</v>
      </c>
      <c r="T55" s="6">
        <f>VLOOKUP(E55,'参数设置&amp;汇总'!S:U,3,0)</f>
        <v>0.4</v>
      </c>
      <c r="U55" s="78">
        <f t="shared" si="0"/>
        <v>16</v>
      </c>
      <c r="V55" s="13">
        <v>0.85000000000000009</v>
      </c>
      <c r="W55" s="78">
        <f t="shared" si="2"/>
        <v>17.531764705882349</v>
      </c>
      <c r="X55" s="1">
        <f>VLOOKUP(E55,'渗透率、续签率'!AG:AJ,4,0)</f>
        <v>8103</v>
      </c>
      <c r="Y55" s="1">
        <f t="shared" si="3"/>
        <v>142059.88941176469</v>
      </c>
      <c r="Z55">
        <v>0</v>
      </c>
      <c r="AA55" s="89">
        <f t="shared" si="4"/>
        <v>324120</v>
      </c>
    </row>
    <row r="56" spans="1:37" hidden="1">
      <c r="A56" t="s">
        <v>64</v>
      </c>
      <c r="B56" t="s">
        <v>23</v>
      </c>
      <c r="C56" t="s">
        <v>24</v>
      </c>
      <c r="D56" t="s">
        <v>116</v>
      </c>
      <c r="E56" t="s">
        <v>117</v>
      </c>
      <c r="F56" t="str">
        <f t="shared" si="1"/>
        <v>云浮市驾驶培训</v>
      </c>
      <c r="G56" t="s">
        <v>75</v>
      </c>
      <c r="H56" t="s">
        <v>150</v>
      </c>
      <c r="I56" t="s">
        <v>68</v>
      </c>
      <c r="J56">
        <v>134</v>
      </c>
      <c r="K56">
        <v>1</v>
      </c>
      <c r="L56" s="13">
        <f>VLOOKUP(C56,'渗透率、续签率'!B:C,2,0)</f>
        <v>0.54900000000000004</v>
      </c>
      <c r="M56" s="6">
        <v>0.01</v>
      </c>
      <c r="N56">
        <v>16</v>
      </c>
      <c r="O56">
        <v>1</v>
      </c>
      <c r="P56" s="6">
        <v>0.06</v>
      </c>
      <c r="Q56" s="13">
        <v>5.3999999999999999E-2</v>
      </c>
      <c r="R56" s="13">
        <v>0</v>
      </c>
      <c r="S56" s="31">
        <v>827</v>
      </c>
      <c r="T56" s="6">
        <f>VLOOKUP(E56,'参数设置&amp;汇总'!S:U,3,0)</f>
        <v>0.4</v>
      </c>
      <c r="U56" s="78">
        <f t="shared" si="0"/>
        <v>6.4</v>
      </c>
      <c r="V56" s="13">
        <v>0.85000000000000009</v>
      </c>
      <c r="W56" s="78">
        <f t="shared" si="2"/>
        <v>6.8835294117647052</v>
      </c>
      <c r="X56" s="1">
        <f>VLOOKUP(E56,'渗透率、续签率'!AG:AJ,4,0)</f>
        <v>8103</v>
      </c>
      <c r="Y56" s="1">
        <f t="shared" si="3"/>
        <v>55777.238823529406</v>
      </c>
      <c r="Z56">
        <v>0</v>
      </c>
      <c r="AA56" s="89">
        <f t="shared" si="4"/>
        <v>129648</v>
      </c>
      <c r="AH56" s="37"/>
      <c r="AI56" s="37"/>
      <c r="AJ56" s="1"/>
      <c r="AK56" s="37"/>
    </row>
    <row r="57" spans="1:37" hidden="1">
      <c r="A57" t="s">
        <v>64</v>
      </c>
      <c r="B57" t="s">
        <v>23</v>
      </c>
      <c r="C57" t="s">
        <v>24</v>
      </c>
      <c r="D57" t="s">
        <v>116</v>
      </c>
      <c r="E57" t="s">
        <v>117</v>
      </c>
      <c r="F57" t="str">
        <f t="shared" si="1"/>
        <v>五家渠市驾驶培训</v>
      </c>
      <c r="G57" t="s">
        <v>145</v>
      </c>
      <c r="H57" t="s">
        <v>151</v>
      </c>
      <c r="I57" t="s">
        <v>70</v>
      </c>
      <c r="J57">
        <v>7</v>
      </c>
      <c r="K57">
        <v>0</v>
      </c>
      <c r="L57" s="13">
        <f>VLOOKUP(C57,'渗透率、续签率'!B:C,2,0)</f>
        <v>0.54900000000000004</v>
      </c>
      <c r="M57" s="6">
        <v>0</v>
      </c>
      <c r="N57">
        <v>0</v>
      </c>
      <c r="O57">
        <v>0</v>
      </c>
      <c r="P57" s="6">
        <v>0</v>
      </c>
      <c r="Q57" s="13">
        <v>0</v>
      </c>
      <c r="R57" s="13">
        <v>0</v>
      </c>
      <c r="S57" s="31">
        <v>23</v>
      </c>
      <c r="T57" s="6">
        <f>VLOOKUP(E57,'参数设置&amp;汇总'!S:U,3,0)</f>
        <v>0.4</v>
      </c>
      <c r="U57" s="78">
        <f t="shared" si="0"/>
        <v>0</v>
      </c>
      <c r="V57" s="13">
        <v>0.85000000000000009</v>
      </c>
      <c r="W57" s="78">
        <f t="shared" si="2"/>
        <v>0</v>
      </c>
      <c r="X57" s="1">
        <f>VLOOKUP(E57,'渗透率、续签率'!AG:AJ,4,0)</f>
        <v>8103</v>
      </c>
      <c r="Y57" s="1">
        <f t="shared" si="3"/>
        <v>0</v>
      </c>
      <c r="Z57">
        <v>0</v>
      </c>
      <c r="AA57" s="89">
        <f t="shared" si="4"/>
        <v>0</v>
      </c>
      <c r="AH57" s="37"/>
      <c r="AI57" s="37"/>
      <c r="AJ57" s="1"/>
      <c r="AK57" s="37"/>
    </row>
    <row r="58" spans="1:37" hidden="1">
      <c r="A58" t="s">
        <v>64</v>
      </c>
      <c r="B58" t="s">
        <v>23</v>
      </c>
      <c r="C58" t="s">
        <v>24</v>
      </c>
      <c r="D58" t="s">
        <v>116</v>
      </c>
      <c r="E58" t="s">
        <v>117</v>
      </c>
      <c r="F58" t="str">
        <f t="shared" si="1"/>
        <v>五指山市驾驶培训</v>
      </c>
      <c r="G58" t="s">
        <v>120</v>
      </c>
      <c r="H58" t="s">
        <v>152</v>
      </c>
      <c r="I58" t="s">
        <v>68</v>
      </c>
      <c r="J58">
        <v>2</v>
      </c>
      <c r="K58">
        <v>0</v>
      </c>
      <c r="L58" s="13">
        <f>VLOOKUP(C58,'渗透率、续签率'!B:C,2,0)</f>
        <v>0.54900000000000004</v>
      </c>
      <c r="M58" s="6">
        <v>0</v>
      </c>
      <c r="N58">
        <v>0</v>
      </c>
      <c r="O58">
        <v>0</v>
      </c>
      <c r="P58" s="6">
        <v>0</v>
      </c>
      <c r="Q58" s="13">
        <v>0</v>
      </c>
      <c r="R58" s="13">
        <v>0</v>
      </c>
      <c r="S58" s="31">
        <v>8</v>
      </c>
      <c r="T58" s="6">
        <f>VLOOKUP(E58,'参数设置&amp;汇总'!S:U,3,0)</f>
        <v>0.4</v>
      </c>
      <c r="U58" s="78">
        <f t="shared" si="0"/>
        <v>0</v>
      </c>
      <c r="V58" s="13">
        <v>0.85000000000000009</v>
      </c>
      <c r="W58" s="78">
        <f t="shared" si="2"/>
        <v>0</v>
      </c>
      <c r="X58" s="1">
        <f>VLOOKUP(E58,'渗透率、续签率'!AG:AJ,4,0)</f>
        <v>8103</v>
      </c>
      <c r="Y58" s="1">
        <f t="shared" si="3"/>
        <v>0</v>
      </c>
      <c r="Z58">
        <v>0</v>
      </c>
      <c r="AA58" s="89">
        <f t="shared" si="4"/>
        <v>0</v>
      </c>
      <c r="AH58" s="37"/>
      <c r="AI58" s="37"/>
      <c r="AK58" s="37"/>
    </row>
    <row r="59" spans="1:37" hidden="1">
      <c r="A59" t="s">
        <v>64</v>
      </c>
      <c r="B59" t="s">
        <v>23</v>
      </c>
      <c r="C59" t="s">
        <v>24</v>
      </c>
      <c r="D59" t="s">
        <v>116</v>
      </c>
      <c r="E59" t="s">
        <v>117</v>
      </c>
      <c r="F59" t="str">
        <f t="shared" si="1"/>
        <v>亳州市驾驶培训</v>
      </c>
      <c r="G59" t="s">
        <v>94</v>
      </c>
      <c r="H59" t="s">
        <v>153</v>
      </c>
      <c r="I59" t="s">
        <v>68</v>
      </c>
      <c r="J59">
        <v>121</v>
      </c>
      <c r="K59">
        <v>0</v>
      </c>
      <c r="L59" s="13">
        <f>VLOOKUP(C59,'渗透率、续签率'!B:C,2,0)</f>
        <v>0.54900000000000004</v>
      </c>
      <c r="M59" s="6">
        <v>0</v>
      </c>
      <c r="N59">
        <v>28</v>
      </c>
      <c r="O59">
        <v>0</v>
      </c>
      <c r="P59" s="6">
        <v>0</v>
      </c>
      <c r="Q59" s="13">
        <v>0</v>
      </c>
      <c r="R59" s="13">
        <v>0</v>
      </c>
      <c r="S59" s="31">
        <v>847</v>
      </c>
      <c r="T59" s="6">
        <f>VLOOKUP(E59,'参数设置&amp;汇总'!S:U,3,0)</f>
        <v>0.4</v>
      </c>
      <c r="U59" s="78">
        <f t="shared" si="0"/>
        <v>11.200000000000001</v>
      </c>
      <c r="V59" s="13">
        <v>0.85000000000000009</v>
      </c>
      <c r="W59" s="78">
        <f t="shared" si="2"/>
        <v>13.176470588235293</v>
      </c>
      <c r="X59" s="1">
        <f>VLOOKUP(E59,'渗透率、续签率'!AG:AJ,4,0)</f>
        <v>8103</v>
      </c>
      <c r="Y59" s="1">
        <f t="shared" si="3"/>
        <v>106768.94117647059</v>
      </c>
      <c r="Z59">
        <v>0</v>
      </c>
      <c r="AA59" s="89">
        <f t="shared" si="4"/>
        <v>226884</v>
      </c>
      <c r="AH59" s="37"/>
      <c r="AI59" s="37"/>
      <c r="AK59" s="37"/>
    </row>
    <row r="60" spans="1:37" hidden="1">
      <c r="A60" t="s">
        <v>64</v>
      </c>
      <c r="B60" t="s">
        <v>23</v>
      </c>
      <c r="C60" t="s">
        <v>24</v>
      </c>
      <c r="D60" t="s">
        <v>116</v>
      </c>
      <c r="E60" t="s">
        <v>117</v>
      </c>
      <c r="F60" t="str">
        <f t="shared" si="1"/>
        <v>仙桃市驾驶培训</v>
      </c>
      <c r="G60" t="s">
        <v>81</v>
      </c>
      <c r="H60" t="s">
        <v>154</v>
      </c>
      <c r="I60" t="s">
        <v>68</v>
      </c>
      <c r="J60">
        <v>51</v>
      </c>
      <c r="K60">
        <v>2</v>
      </c>
      <c r="L60" s="13">
        <f>VLOOKUP(C60,'渗透率、续签率'!B:C,2,0)</f>
        <v>0.54900000000000004</v>
      </c>
      <c r="M60" s="6">
        <v>0.04</v>
      </c>
      <c r="N60">
        <v>8</v>
      </c>
      <c r="O60">
        <v>2</v>
      </c>
      <c r="P60" s="6">
        <v>0.25</v>
      </c>
      <c r="Q60" s="13">
        <v>0.18099999999999999</v>
      </c>
      <c r="R60" s="13">
        <v>0.18099999999999999</v>
      </c>
      <c r="S60" s="31">
        <v>281</v>
      </c>
      <c r="T60" s="6">
        <f>VLOOKUP(E60,'参数设置&amp;汇总'!S:U,3,0)</f>
        <v>0.4</v>
      </c>
      <c r="U60" s="78">
        <f t="shared" si="0"/>
        <v>3.2</v>
      </c>
      <c r="V60" s="13">
        <v>0.85000000000000009</v>
      </c>
      <c r="W60" s="78">
        <f t="shared" si="2"/>
        <v>2.4729411764705884</v>
      </c>
      <c r="X60" s="1">
        <f>VLOOKUP(E60,'渗透率、续签率'!AG:AJ,4,0)</f>
        <v>8103</v>
      </c>
      <c r="Y60" s="1">
        <f t="shared" si="3"/>
        <v>20038.242352941179</v>
      </c>
      <c r="Z60">
        <v>2</v>
      </c>
      <c r="AA60" s="89">
        <f t="shared" si="4"/>
        <v>64824</v>
      </c>
      <c r="AH60" s="37"/>
      <c r="AI60" s="37"/>
      <c r="AK60" s="37"/>
    </row>
    <row r="61" spans="1:37" hidden="1">
      <c r="A61" t="s">
        <v>64</v>
      </c>
      <c r="B61" t="s">
        <v>23</v>
      </c>
      <c r="C61" t="s">
        <v>24</v>
      </c>
      <c r="D61" t="s">
        <v>116</v>
      </c>
      <c r="E61" t="s">
        <v>117</v>
      </c>
      <c r="F61" t="str">
        <f t="shared" si="1"/>
        <v>伊春市驾驶培训</v>
      </c>
      <c r="G61" t="s">
        <v>118</v>
      </c>
      <c r="H61" t="s">
        <v>155</v>
      </c>
      <c r="I61" t="s">
        <v>70</v>
      </c>
      <c r="J61">
        <v>13</v>
      </c>
      <c r="K61">
        <v>0</v>
      </c>
      <c r="L61" s="13">
        <f>VLOOKUP(C61,'渗透率、续签率'!B:C,2,0)</f>
        <v>0.54900000000000004</v>
      </c>
      <c r="M61" s="6">
        <v>0</v>
      </c>
      <c r="N61">
        <v>0</v>
      </c>
      <c r="O61">
        <v>0</v>
      </c>
      <c r="P61" s="6">
        <v>0</v>
      </c>
      <c r="Q61" s="13">
        <v>0</v>
      </c>
      <c r="R61" s="13">
        <v>0</v>
      </c>
      <c r="S61" s="31">
        <v>46</v>
      </c>
      <c r="T61" s="6">
        <f>VLOOKUP(E61,'参数设置&amp;汇总'!S:U,3,0)</f>
        <v>0.4</v>
      </c>
      <c r="U61" s="78">
        <f t="shared" si="0"/>
        <v>0</v>
      </c>
      <c r="V61" s="13">
        <v>0.85000000000000009</v>
      </c>
      <c r="W61" s="78">
        <f t="shared" si="2"/>
        <v>0</v>
      </c>
      <c r="X61" s="1">
        <f>VLOOKUP(E61,'渗透率、续签率'!AG:AJ,4,0)</f>
        <v>8103</v>
      </c>
      <c r="Y61" s="1">
        <f t="shared" si="3"/>
        <v>0</v>
      </c>
      <c r="Z61">
        <v>0</v>
      </c>
      <c r="AA61" s="89">
        <f t="shared" si="4"/>
        <v>0</v>
      </c>
      <c r="AH61" s="37"/>
      <c r="AI61" s="37"/>
      <c r="AK61" s="37"/>
    </row>
    <row r="62" spans="1:37" hidden="1">
      <c r="A62" t="s">
        <v>64</v>
      </c>
      <c r="B62" t="s">
        <v>23</v>
      </c>
      <c r="C62" t="s">
        <v>24</v>
      </c>
      <c r="D62" t="s">
        <v>116</v>
      </c>
      <c r="E62" t="s">
        <v>117</v>
      </c>
      <c r="F62" t="str">
        <f t="shared" si="1"/>
        <v>伊犁哈萨克自治州驾驶培训</v>
      </c>
      <c r="G62" t="s">
        <v>145</v>
      </c>
      <c r="H62" t="s">
        <v>156</v>
      </c>
      <c r="I62" t="s">
        <v>70</v>
      </c>
      <c r="J62">
        <v>82</v>
      </c>
      <c r="K62">
        <v>1</v>
      </c>
      <c r="L62" s="13">
        <f>VLOOKUP(C62,'渗透率、续签率'!B:C,2,0)</f>
        <v>0.54900000000000004</v>
      </c>
      <c r="M62" s="6">
        <v>0.01</v>
      </c>
      <c r="N62">
        <v>12</v>
      </c>
      <c r="O62">
        <v>1</v>
      </c>
      <c r="P62" s="6">
        <v>0.08</v>
      </c>
      <c r="Q62" s="13">
        <v>2.3E-2</v>
      </c>
      <c r="R62" s="13">
        <v>0</v>
      </c>
      <c r="S62" s="31">
        <v>587</v>
      </c>
      <c r="T62" s="6">
        <f>VLOOKUP(E62,'参数设置&amp;汇总'!S:U,3,0)</f>
        <v>0.4</v>
      </c>
      <c r="U62" s="78">
        <f t="shared" si="0"/>
        <v>4.8000000000000007</v>
      </c>
      <c r="V62" s="13">
        <v>0.85000000000000009</v>
      </c>
      <c r="W62" s="78">
        <f t="shared" si="2"/>
        <v>5.0011764705882351</v>
      </c>
      <c r="X62" s="1">
        <f>VLOOKUP(E62,'渗透率、续签率'!AG:AJ,4,0)</f>
        <v>8103</v>
      </c>
      <c r="Y62" s="1">
        <f t="shared" si="3"/>
        <v>40524.532941176469</v>
      </c>
      <c r="Z62">
        <v>0</v>
      </c>
      <c r="AA62" s="89">
        <f t="shared" si="4"/>
        <v>97236</v>
      </c>
      <c r="AH62" s="37"/>
      <c r="AI62" s="37"/>
      <c r="AK62" s="37"/>
    </row>
    <row r="63" spans="1:37" hidden="1">
      <c r="A63" t="s">
        <v>64</v>
      </c>
      <c r="B63" t="s">
        <v>23</v>
      </c>
      <c r="C63" t="s">
        <v>24</v>
      </c>
      <c r="D63" t="s">
        <v>116</v>
      </c>
      <c r="E63" t="s">
        <v>117</v>
      </c>
      <c r="F63" t="str">
        <f t="shared" si="1"/>
        <v>佳木斯市驾驶培训</v>
      </c>
      <c r="G63" t="s">
        <v>118</v>
      </c>
      <c r="H63" t="s">
        <v>157</v>
      </c>
      <c r="I63" t="s">
        <v>70</v>
      </c>
      <c r="J63">
        <v>41</v>
      </c>
      <c r="K63">
        <v>0</v>
      </c>
      <c r="L63" s="13">
        <f>VLOOKUP(C63,'渗透率、续签率'!B:C,2,0)</f>
        <v>0.54900000000000004</v>
      </c>
      <c r="M63" s="6">
        <v>0</v>
      </c>
      <c r="N63">
        <v>11</v>
      </c>
      <c r="O63">
        <v>0</v>
      </c>
      <c r="P63" s="6">
        <v>0</v>
      </c>
      <c r="Q63" s="13">
        <v>0</v>
      </c>
      <c r="R63" s="13">
        <v>0</v>
      </c>
      <c r="S63" s="31">
        <v>318</v>
      </c>
      <c r="T63" s="6">
        <f>VLOOKUP(E63,'参数设置&amp;汇总'!S:U,3,0)</f>
        <v>0.4</v>
      </c>
      <c r="U63" s="78">
        <f t="shared" si="0"/>
        <v>4.4000000000000004</v>
      </c>
      <c r="V63" s="13">
        <v>0.85000000000000009</v>
      </c>
      <c r="W63" s="78">
        <f t="shared" si="2"/>
        <v>5.1764705882352944</v>
      </c>
      <c r="X63" s="1">
        <f>VLOOKUP(E63,'渗透率、续签率'!AG:AJ,4,0)</f>
        <v>8103</v>
      </c>
      <c r="Y63" s="1">
        <f t="shared" si="3"/>
        <v>41944.941176470587</v>
      </c>
      <c r="Z63">
        <v>0</v>
      </c>
      <c r="AA63" s="89">
        <f t="shared" si="4"/>
        <v>89133</v>
      </c>
      <c r="AH63" s="37"/>
      <c r="AI63" s="37"/>
      <c r="AK63" s="37"/>
    </row>
    <row r="64" spans="1:37" hidden="1">
      <c r="A64" t="s">
        <v>64</v>
      </c>
      <c r="B64" t="s">
        <v>23</v>
      </c>
      <c r="C64" t="s">
        <v>24</v>
      </c>
      <c r="D64" t="s">
        <v>116</v>
      </c>
      <c r="E64" t="s">
        <v>117</v>
      </c>
      <c r="F64" t="str">
        <f t="shared" si="1"/>
        <v>保亭黎族苗族自治县驾驶培训</v>
      </c>
      <c r="G64" t="s">
        <v>120</v>
      </c>
      <c r="H64" t="s">
        <v>158</v>
      </c>
      <c r="I64" t="s">
        <v>68</v>
      </c>
      <c r="J64">
        <v>4</v>
      </c>
      <c r="K64">
        <v>0</v>
      </c>
      <c r="L64" s="13">
        <f>VLOOKUP(C64,'渗透率、续签率'!B:C,2,0)</f>
        <v>0.54900000000000004</v>
      </c>
      <c r="M64" s="6">
        <v>0</v>
      </c>
      <c r="N64">
        <v>0</v>
      </c>
      <c r="O64">
        <v>0</v>
      </c>
      <c r="P64" s="6">
        <v>0</v>
      </c>
      <c r="Q64" s="13">
        <v>0</v>
      </c>
      <c r="R64" s="13">
        <v>0</v>
      </c>
      <c r="S64" s="31">
        <v>24</v>
      </c>
      <c r="T64" s="6">
        <f>VLOOKUP(E64,'参数设置&amp;汇总'!S:U,3,0)</f>
        <v>0.4</v>
      </c>
      <c r="U64" s="78">
        <f t="shared" si="0"/>
        <v>0</v>
      </c>
      <c r="V64" s="13">
        <v>0.85000000000000009</v>
      </c>
      <c r="W64" s="78">
        <f t="shared" si="2"/>
        <v>0</v>
      </c>
      <c r="X64" s="1">
        <f>VLOOKUP(E64,'渗透率、续签率'!AG:AJ,4,0)</f>
        <v>8103</v>
      </c>
      <c r="Y64" s="1">
        <f t="shared" si="3"/>
        <v>0</v>
      </c>
      <c r="Z64">
        <v>0</v>
      </c>
      <c r="AA64" s="89">
        <f t="shared" si="4"/>
        <v>0</v>
      </c>
      <c r="AH64" s="37"/>
      <c r="AI64" s="37"/>
      <c r="AK64" s="37"/>
    </row>
    <row r="65" spans="1:37" hidden="1">
      <c r="A65" t="s">
        <v>64</v>
      </c>
      <c r="B65" t="s">
        <v>23</v>
      </c>
      <c r="C65" t="s">
        <v>24</v>
      </c>
      <c r="D65" t="s">
        <v>116</v>
      </c>
      <c r="E65" t="s">
        <v>117</v>
      </c>
      <c r="F65" t="str">
        <f t="shared" si="1"/>
        <v>保定市驾驶培训</v>
      </c>
      <c r="G65" t="s">
        <v>159</v>
      </c>
      <c r="H65" t="s">
        <v>160</v>
      </c>
      <c r="I65" t="s">
        <v>70</v>
      </c>
      <c r="J65">
        <v>692</v>
      </c>
      <c r="K65">
        <v>20</v>
      </c>
      <c r="L65" s="13">
        <f>VLOOKUP(C65,'渗透率、续签率'!B:C,2,0)</f>
        <v>0.54900000000000004</v>
      </c>
      <c r="M65" s="6">
        <v>0.03</v>
      </c>
      <c r="N65">
        <v>59</v>
      </c>
      <c r="O65">
        <v>19</v>
      </c>
      <c r="P65" s="6">
        <v>0.32</v>
      </c>
      <c r="Q65" s="13">
        <v>0.312</v>
      </c>
      <c r="R65" s="13">
        <v>0.17399999999999999</v>
      </c>
      <c r="S65" s="31">
        <v>3297</v>
      </c>
      <c r="T65" s="6">
        <f>VLOOKUP(E65,'参数设置&amp;汇总'!S:U,3,0)</f>
        <v>0.4</v>
      </c>
      <c r="U65" s="78">
        <f t="shared" si="0"/>
        <v>23.6</v>
      </c>
      <c r="V65" s="13">
        <v>0.85000000000000009</v>
      </c>
      <c r="W65" s="78">
        <f t="shared" si="2"/>
        <v>15.492941176470588</v>
      </c>
      <c r="X65" s="1">
        <f>VLOOKUP(E65,'渗透率、续签率'!AG:AJ,4,0)</f>
        <v>8103</v>
      </c>
      <c r="Y65" s="1">
        <f t="shared" si="3"/>
        <v>125539.30235294117</v>
      </c>
      <c r="Z65">
        <v>1</v>
      </c>
      <c r="AA65" s="89">
        <f t="shared" si="4"/>
        <v>478077</v>
      </c>
      <c r="AH65" s="37"/>
      <c r="AI65" s="37"/>
      <c r="AK65" s="37"/>
    </row>
    <row r="66" spans="1:37" hidden="1">
      <c r="A66" t="s">
        <v>64</v>
      </c>
      <c r="B66" t="s">
        <v>23</v>
      </c>
      <c r="C66" t="s">
        <v>24</v>
      </c>
      <c r="D66" t="s">
        <v>116</v>
      </c>
      <c r="E66" t="s">
        <v>117</v>
      </c>
      <c r="F66" t="str">
        <f t="shared" si="1"/>
        <v>保山市驾驶培训</v>
      </c>
      <c r="G66" t="s">
        <v>99</v>
      </c>
      <c r="H66" t="s">
        <v>161</v>
      </c>
      <c r="I66" t="s">
        <v>68</v>
      </c>
      <c r="J66">
        <v>69</v>
      </c>
      <c r="K66">
        <v>3</v>
      </c>
      <c r="L66" s="13">
        <f>VLOOKUP(C66,'渗透率、续签率'!B:C,2,0)</f>
        <v>0.54900000000000004</v>
      </c>
      <c r="M66" s="6">
        <v>0.04</v>
      </c>
      <c r="N66">
        <v>4</v>
      </c>
      <c r="O66">
        <v>2</v>
      </c>
      <c r="P66" s="6">
        <v>0.5</v>
      </c>
      <c r="Q66" s="13">
        <v>0.13300000000000001</v>
      </c>
      <c r="R66" s="13">
        <v>0</v>
      </c>
      <c r="S66" s="31">
        <v>239</v>
      </c>
      <c r="T66" s="6">
        <f>VLOOKUP(E66,'参数设置&amp;汇总'!S:U,3,0)</f>
        <v>0.4</v>
      </c>
      <c r="U66" s="78">
        <f t="shared" si="0"/>
        <v>2</v>
      </c>
      <c r="V66" s="13">
        <v>0.85000000000000009</v>
      </c>
      <c r="W66" s="78">
        <f t="shared" si="2"/>
        <v>1.0611764705882352</v>
      </c>
      <c r="X66" s="1">
        <f>VLOOKUP(E66,'渗透率、续签率'!AG:AJ,4,0)</f>
        <v>8103</v>
      </c>
      <c r="Y66" s="1">
        <f t="shared" si="3"/>
        <v>8598.712941176469</v>
      </c>
      <c r="Z66">
        <v>0</v>
      </c>
      <c r="AA66" s="89">
        <f t="shared" si="4"/>
        <v>32412</v>
      </c>
      <c r="AH66" s="37"/>
      <c r="AI66" s="37"/>
      <c r="AK66" s="37"/>
    </row>
    <row r="67" spans="1:37" hidden="1">
      <c r="A67" t="s">
        <v>64</v>
      </c>
      <c r="B67" t="s">
        <v>23</v>
      </c>
      <c r="C67" t="s">
        <v>24</v>
      </c>
      <c r="D67" t="s">
        <v>116</v>
      </c>
      <c r="E67" t="s">
        <v>117</v>
      </c>
      <c r="F67" t="str">
        <f t="shared" si="1"/>
        <v>信阳市驾驶培训</v>
      </c>
      <c r="G67" t="s">
        <v>110</v>
      </c>
      <c r="H67" t="s">
        <v>162</v>
      </c>
      <c r="I67" t="s">
        <v>70</v>
      </c>
      <c r="J67">
        <v>360</v>
      </c>
      <c r="K67">
        <v>3</v>
      </c>
      <c r="L67" s="13">
        <f>VLOOKUP(C67,'渗透率、续签率'!B:C,2,0)</f>
        <v>0.54900000000000004</v>
      </c>
      <c r="M67" s="6">
        <v>0.01</v>
      </c>
      <c r="N67">
        <v>26</v>
      </c>
      <c r="O67">
        <v>3</v>
      </c>
      <c r="P67" s="6">
        <v>0.12</v>
      </c>
      <c r="Q67" s="13">
        <v>7.4999999999999997E-2</v>
      </c>
      <c r="R67" s="13">
        <v>3.4000000000000002E-2</v>
      </c>
      <c r="S67" s="31">
        <v>1636</v>
      </c>
      <c r="T67" s="6">
        <f>VLOOKUP(E67,'参数设置&amp;汇总'!S:U,3,0)</f>
        <v>0.4</v>
      </c>
      <c r="U67" s="78">
        <f t="shared" ref="U67:U130" si="5">IF(T67*N67&gt;=O67,T67*N67,O67)</f>
        <v>10.4</v>
      </c>
      <c r="V67" s="13">
        <v>0.85000000000000009</v>
      </c>
      <c r="W67" s="78">
        <f t="shared" si="2"/>
        <v>10.297647058823529</v>
      </c>
      <c r="X67" s="1">
        <f>VLOOKUP(E67,'渗透率、续签率'!AG:AJ,4,0)</f>
        <v>8103</v>
      </c>
      <c r="Y67" s="1">
        <f t="shared" si="3"/>
        <v>83441.834117647057</v>
      </c>
      <c r="Z67">
        <v>0</v>
      </c>
      <c r="AA67" s="89">
        <f t="shared" si="4"/>
        <v>210678</v>
      </c>
      <c r="AH67" s="37"/>
      <c r="AI67" s="37"/>
      <c r="AK67" s="37"/>
    </row>
    <row r="68" spans="1:37" hidden="1">
      <c r="A68" t="s">
        <v>64</v>
      </c>
      <c r="B68" t="s">
        <v>23</v>
      </c>
      <c r="C68" t="s">
        <v>24</v>
      </c>
      <c r="D68" t="s">
        <v>116</v>
      </c>
      <c r="E68" t="s">
        <v>117</v>
      </c>
      <c r="F68" t="str">
        <f t="shared" ref="F68:F131" si="6">H68&amp;C68</f>
        <v>儋州市驾驶培训</v>
      </c>
      <c r="G68" t="s">
        <v>120</v>
      </c>
      <c r="H68" t="s">
        <v>163</v>
      </c>
      <c r="I68" t="s">
        <v>68</v>
      </c>
      <c r="J68">
        <v>35</v>
      </c>
      <c r="K68">
        <v>4</v>
      </c>
      <c r="L68" s="13">
        <f>VLOOKUP(C68,'渗透率、续签率'!B:C,2,0)</f>
        <v>0.54900000000000004</v>
      </c>
      <c r="M68" s="6">
        <v>0.11</v>
      </c>
      <c r="N68">
        <v>3</v>
      </c>
      <c r="O68">
        <v>2</v>
      </c>
      <c r="P68" s="6">
        <v>0.67</v>
      </c>
      <c r="Q68" s="13">
        <v>0.33</v>
      </c>
      <c r="R68" s="13">
        <v>0</v>
      </c>
      <c r="S68" s="31">
        <v>159</v>
      </c>
      <c r="T68" s="6">
        <f>VLOOKUP(E68,'参数设置&amp;汇总'!S:U,3,0)</f>
        <v>0.4</v>
      </c>
      <c r="U68" s="78">
        <f t="shared" si="5"/>
        <v>2</v>
      </c>
      <c r="V68" s="13">
        <v>0.85000000000000009</v>
      </c>
      <c r="W68" s="78">
        <f t="shared" ref="W68:W131" si="7">(O68*(1-L68)+IF((U68-O68)&lt;0,0,(U68-O68)))/V68</f>
        <v>1.0611764705882352</v>
      </c>
      <c r="X68" s="1">
        <f>VLOOKUP(E68,'渗透率、续签率'!AG:AJ,4,0)</f>
        <v>8103</v>
      </c>
      <c r="Y68" s="1">
        <f t="shared" ref="Y68:Y131" si="8">X68*W68</f>
        <v>8598.712941176469</v>
      </c>
      <c r="Z68">
        <v>0</v>
      </c>
      <c r="AA68" s="89">
        <f t="shared" ref="AA68:AA131" si="9">N68*X68</f>
        <v>24309</v>
      </c>
      <c r="AH68" s="37"/>
      <c r="AI68" s="37"/>
      <c r="AK68" s="37"/>
    </row>
    <row r="69" spans="1:37" hidden="1">
      <c r="A69" t="s">
        <v>64</v>
      </c>
      <c r="B69" t="s">
        <v>23</v>
      </c>
      <c r="C69" t="s">
        <v>24</v>
      </c>
      <c r="D69" t="s">
        <v>116</v>
      </c>
      <c r="E69" t="s">
        <v>117</v>
      </c>
      <c r="F69" t="str">
        <f t="shared" si="6"/>
        <v>克孜勒苏柯尔克孜自治州驾驶培训</v>
      </c>
      <c r="G69" t="s">
        <v>145</v>
      </c>
      <c r="H69" t="s">
        <v>164</v>
      </c>
      <c r="I69" t="s">
        <v>70</v>
      </c>
      <c r="J69">
        <v>21</v>
      </c>
      <c r="K69">
        <v>0</v>
      </c>
      <c r="L69" s="13">
        <f>VLOOKUP(C69,'渗透率、续签率'!B:C,2,0)</f>
        <v>0.54900000000000004</v>
      </c>
      <c r="M69" s="6">
        <v>0</v>
      </c>
      <c r="N69">
        <v>0</v>
      </c>
      <c r="O69">
        <v>0</v>
      </c>
      <c r="P69" s="6">
        <v>0</v>
      </c>
      <c r="Q69" s="13">
        <v>0</v>
      </c>
      <c r="R69" s="13">
        <v>0</v>
      </c>
      <c r="S69" s="31">
        <v>50</v>
      </c>
      <c r="T69" s="6">
        <f>VLOOKUP(E69,'参数设置&amp;汇总'!S:U,3,0)</f>
        <v>0.4</v>
      </c>
      <c r="U69" s="78">
        <f t="shared" si="5"/>
        <v>0</v>
      </c>
      <c r="V69" s="13">
        <v>0.85000000000000009</v>
      </c>
      <c r="W69" s="78">
        <f t="shared" si="7"/>
        <v>0</v>
      </c>
      <c r="X69" s="1">
        <f>VLOOKUP(E69,'渗透率、续签率'!AG:AJ,4,0)</f>
        <v>8103</v>
      </c>
      <c r="Y69" s="1">
        <f t="shared" si="8"/>
        <v>0</v>
      </c>
      <c r="Z69">
        <v>0</v>
      </c>
      <c r="AA69" s="89">
        <f t="shared" si="9"/>
        <v>0</v>
      </c>
      <c r="AH69" s="37"/>
      <c r="AI69" s="37"/>
      <c r="AK69" s="37"/>
    </row>
    <row r="70" spans="1:37" hidden="1">
      <c r="A70" t="s">
        <v>64</v>
      </c>
      <c r="B70" t="s">
        <v>23</v>
      </c>
      <c r="C70" t="s">
        <v>24</v>
      </c>
      <c r="D70" t="s">
        <v>116</v>
      </c>
      <c r="E70" t="s">
        <v>117</v>
      </c>
      <c r="F70" t="str">
        <f t="shared" si="6"/>
        <v>克拉玛依市驾驶培训</v>
      </c>
      <c r="G70" t="s">
        <v>145</v>
      </c>
      <c r="H70" t="s">
        <v>165</v>
      </c>
      <c r="I70" t="s">
        <v>70</v>
      </c>
      <c r="J70">
        <v>15</v>
      </c>
      <c r="K70">
        <v>0</v>
      </c>
      <c r="L70" s="13">
        <f>VLOOKUP(C70,'渗透率、续签率'!B:C,2,0)</f>
        <v>0.54900000000000004</v>
      </c>
      <c r="M70" s="6">
        <v>0</v>
      </c>
      <c r="N70">
        <v>0</v>
      </c>
      <c r="O70">
        <v>0</v>
      </c>
      <c r="P70" s="6">
        <v>0</v>
      </c>
      <c r="Q70" s="13">
        <v>0</v>
      </c>
      <c r="R70" s="13">
        <v>0</v>
      </c>
      <c r="S70" s="31">
        <v>114</v>
      </c>
      <c r="T70" s="6">
        <f>VLOOKUP(E70,'参数设置&amp;汇总'!S:U,3,0)</f>
        <v>0.4</v>
      </c>
      <c r="U70" s="78">
        <f t="shared" si="5"/>
        <v>0</v>
      </c>
      <c r="V70" s="13">
        <v>0.85000000000000009</v>
      </c>
      <c r="W70" s="78">
        <f t="shared" si="7"/>
        <v>0</v>
      </c>
      <c r="X70" s="1">
        <f>VLOOKUP(E70,'渗透率、续签率'!AG:AJ,4,0)</f>
        <v>8103</v>
      </c>
      <c r="Y70" s="1">
        <f t="shared" si="8"/>
        <v>0</v>
      </c>
      <c r="Z70">
        <v>0</v>
      </c>
      <c r="AA70" s="89">
        <f t="shared" si="9"/>
        <v>0</v>
      </c>
      <c r="AH70" s="37"/>
      <c r="AI70" s="37"/>
      <c r="AK70" s="37"/>
    </row>
    <row r="71" spans="1:37" hidden="1">
      <c r="A71" t="s">
        <v>64</v>
      </c>
      <c r="B71" t="s">
        <v>23</v>
      </c>
      <c r="C71" t="s">
        <v>24</v>
      </c>
      <c r="D71" t="s">
        <v>116</v>
      </c>
      <c r="E71" t="s">
        <v>117</v>
      </c>
      <c r="F71" t="str">
        <f t="shared" si="6"/>
        <v>六安市驾驶培训</v>
      </c>
      <c r="G71" t="s">
        <v>94</v>
      </c>
      <c r="H71" t="s">
        <v>166</v>
      </c>
      <c r="I71" t="s">
        <v>68</v>
      </c>
      <c r="J71">
        <v>169</v>
      </c>
      <c r="K71">
        <v>3</v>
      </c>
      <c r="L71" s="13">
        <f>VLOOKUP(C71,'渗透率、续签率'!B:C,2,0)</f>
        <v>0.54900000000000004</v>
      </c>
      <c r="M71" s="6">
        <v>0.02</v>
      </c>
      <c r="N71">
        <v>16</v>
      </c>
      <c r="O71">
        <v>2</v>
      </c>
      <c r="P71" s="6">
        <v>0.13</v>
      </c>
      <c r="Q71" s="13">
        <v>0.126</v>
      </c>
      <c r="R71" s="13">
        <v>0</v>
      </c>
      <c r="S71" s="31">
        <v>925</v>
      </c>
      <c r="T71" s="6">
        <f>VLOOKUP(E71,'参数设置&amp;汇总'!S:U,3,0)</f>
        <v>0.4</v>
      </c>
      <c r="U71" s="78">
        <f t="shared" si="5"/>
        <v>6.4</v>
      </c>
      <c r="V71" s="13">
        <v>0.85000000000000009</v>
      </c>
      <c r="W71" s="78">
        <f t="shared" si="7"/>
        <v>6.2376470588235291</v>
      </c>
      <c r="X71" s="1">
        <f>VLOOKUP(E71,'渗透率、续签率'!AG:AJ,4,0)</f>
        <v>8103</v>
      </c>
      <c r="Y71" s="1">
        <f t="shared" si="8"/>
        <v>50543.654117647056</v>
      </c>
      <c r="Z71">
        <v>0</v>
      </c>
      <c r="AA71" s="89">
        <f t="shared" si="9"/>
        <v>129648</v>
      </c>
      <c r="AH71" s="37"/>
      <c r="AI71" s="37"/>
      <c r="AK71" s="37"/>
    </row>
    <row r="72" spans="1:37" hidden="1">
      <c r="A72" t="s">
        <v>64</v>
      </c>
      <c r="B72" t="s">
        <v>23</v>
      </c>
      <c r="C72" t="s">
        <v>24</v>
      </c>
      <c r="D72" t="s">
        <v>116</v>
      </c>
      <c r="E72" t="s">
        <v>117</v>
      </c>
      <c r="F72" t="str">
        <f t="shared" si="6"/>
        <v>六盘水市驾驶培训</v>
      </c>
      <c r="G72" t="s">
        <v>167</v>
      </c>
      <c r="H72" t="s">
        <v>168</v>
      </c>
      <c r="I72" t="s">
        <v>70</v>
      </c>
      <c r="J72">
        <v>55</v>
      </c>
      <c r="K72">
        <v>0</v>
      </c>
      <c r="L72" s="13">
        <f>VLOOKUP(C72,'渗透率、续签率'!B:C,2,0)</f>
        <v>0.54900000000000004</v>
      </c>
      <c r="M72" s="6">
        <v>0</v>
      </c>
      <c r="N72">
        <v>24</v>
      </c>
      <c r="O72">
        <v>0</v>
      </c>
      <c r="P72" s="6">
        <v>0</v>
      </c>
      <c r="Q72" s="13">
        <v>0</v>
      </c>
      <c r="R72" s="13">
        <v>0</v>
      </c>
      <c r="S72" s="31">
        <v>631</v>
      </c>
      <c r="T72" s="6">
        <f>VLOOKUP(E72,'参数设置&amp;汇总'!S:U,3,0)</f>
        <v>0.4</v>
      </c>
      <c r="U72" s="78">
        <f t="shared" si="5"/>
        <v>9.6000000000000014</v>
      </c>
      <c r="V72" s="13">
        <v>0.85000000000000009</v>
      </c>
      <c r="W72" s="78">
        <f t="shared" si="7"/>
        <v>11.294117647058824</v>
      </c>
      <c r="X72" s="1">
        <f>VLOOKUP(E72,'渗透率、续签率'!AG:AJ,4,0)</f>
        <v>8103</v>
      </c>
      <c r="Y72" s="1">
        <f t="shared" si="8"/>
        <v>91516.23529411765</v>
      </c>
      <c r="Z72">
        <v>0</v>
      </c>
      <c r="AA72" s="89">
        <f t="shared" si="9"/>
        <v>194472</v>
      </c>
    </row>
    <row r="73" spans="1:37" hidden="1">
      <c r="A73" t="s">
        <v>64</v>
      </c>
      <c r="B73" t="s">
        <v>23</v>
      </c>
      <c r="C73" t="s">
        <v>24</v>
      </c>
      <c r="D73" t="s">
        <v>116</v>
      </c>
      <c r="E73" t="s">
        <v>117</v>
      </c>
      <c r="F73" t="str">
        <f t="shared" si="6"/>
        <v>兰州市驾驶培训</v>
      </c>
      <c r="G73" t="s">
        <v>132</v>
      </c>
      <c r="H73" t="s">
        <v>169</v>
      </c>
      <c r="I73" t="s">
        <v>70</v>
      </c>
      <c r="J73">
        <v>211</v>
      </c>
      <c r="K73">
        <v>24</v>
      </c>
      <c r="L73" s="13">
        <f>VLOOKUP(C73,'渗透率、续签率'!B:C,2,0)</f>
        <v>0.54900000000000004</v>
      </c>
      <c r="M73" s="6">
        <v>0.11</v>
      </c>
      <c r="N73">
        <v>65</v>
      </c>
      <c r="O73">
        <v>23</v>
      </c>
      <c r="P73" s="6">
        <v>0.35</v>
      </c>
      <c r="Q73" s="13">
        <v>0.47699999999999998</v>
      </c>
      <c r="R73" s="13">
        <v>0.30299999999999999</v>
      </c>
      <c r="S73" s="31">
        <v>2945</v>
      </c>
      <c r="T73" s="6">
        <f>VLOOKUP(E73,'参数设置&amp;汇总'!S:U,3,0)</f>
        <v>0.4</v>
      </c>
      <c r="U73" s="78">
        <f t="shared" si="5"/>
        <v>26</v>
      </c>
      <c r="V73" s="13">
        <v>0.85000000000000009</v>
      </c>
      <c r="W73" s="78">
        <f t="shared" si="7"/>
        <v>15.732941176470586</v>
      </c>
      <c r="X73" s="1">
        <f>VLOOKUP(E73,'渗透率、续签率'!AG:AJ,4,0)</f>
        <v>8103</v>
      </c>
      <c r="Y73" s="1">
        <f t="shared" si="8"/>
        <v>127484.02235294116</v>
      </c>
      <c r="Z73">
        <v>3</v>
      </c>
      <c r="AA73" s="89">
        <f t="shared" si="9"/>
        <v>526695</v>
      </c>
      <c r="AH73" s="37"/>
      <c r="AI73" s="37"/>
      <c r="AK73" s="37"/>
    </row>
    <row r="74" spans="1:37" hidden="1">
      <c r="A74" t="s">
        <v>64</v>
      </c>
      <c r="B74" t="s">
        <v>23</v>
      </c>
      <c r="C74" t="s">
        <v>24</v>
      </c>
      <c r="D74" t="s">
        <v>116</v>
      </c>
      <c r="E74" t="s">
        <v>117</v>
      </c>
      <c r="F74" t="str">
        <f t="shared" si="6"/>
        <v>兴安盟驾驶培训</v>
      </c>
      <c r="G74" t="s">
        <v>142</v>
      </c>
      <c r="H74" t="s">
        <v>170</v>
      </c>
      <c r="I74" t="s">
        <v>70</v>
      </c>
      <c r="J74">
        <v>35</v>
      </c>
      <c r="K74">
        <v>0</v>
      </c>
      <c r="L74" s="13">
        <f>VLOOKUP(C74,'渗透率、续签率'!B:C,2,0)</f>
        <v>0.54900000000000004</v>
      </c>
      <c r="M74" s="6">
        <v>0</v>
      </c>
      <c r="N74">
        <v>8</v>
      </c>
      <c r="O74">
        <v>0</v>
      </c>
      <c r="P74" s="6">
        <v>0</v>
      </c>
      <c r="Q74" s="13">
        <v>0</v>
      </c>
      <c r="R74" s="13">
        <v>0</v>
      </c>
      <c r="S74" s="31">
        <v>307</v>
      </c>
      <c r="T74" s="6">
        <f>VLOOKUP(E74,'参数设置&amp;汇总'!S:U,3,0)</f>
        <v>0.4</v>
      </c>
      <c r="U74" s="78">
        <f t="shared" si="5"/>
        <v>3.2</v>
      </c>
      <c r="V74" s="13">
        <v>0.85000000000000009</v>
      </c>
      <c r="W74" s="78">
        <f t="shared" si="7"/>
        <v>3.7647058823529411</v>
      </c>
      <c r="X74" s="1">
        <f>VLOOKUP(E74,'渗透率、续签率'!AG:AJ,4,0)</f>
        <v>8103</v>
      </c>
      <c r="Y74" s="1">
        <f t="shared" si="8"/>
        <v>30505.411764705881</v>
      </c>
      <c r="Z74">
        <v>0</v>
      </c>
      <c r="AA74" s="89">
        <f t="shared" si="9"/>
        <v>64824</v>
      </c>
      <c r="AH74" s="37"/>
      <c r="AI74" s="37"/>
      <c r="AK74" s="37"/>
    </row>
    <row r="75" spans="1:37" hidden="1">
      <c r="A75" t="s">
        <v>64</v>
      </c>
      <c r="B75" t="s">
        <v>23</v>
      </c>
      <c r="C75" t="s">
        <v>24</v>
      </c>
      <c r="D75" t="s">
        <v>116</v>
      </c>
      <c r="E75" t="s">
        <v>117</v>
      </c>
      <c r="F75" t="str">
        <f t="shared" si="6"/>
        <v>内江市驾驶培训</v>
      </c>
      <c r="G75" t="s">
        <v>77</v>
      </c>
      <c r="H75" t="s">
        <v>171</v>
      </c>
      <c r="I75" t="s">
        <v>70</v>
      </c>
      <c r="J75">
        <v>81</v>
      </c>
      <c r="K75">
        <v>0</v>
      </c>
      <c r="L75" s="13">
        <f>VLOOKUP(C75,'渗透率、续签率'!B:C,2,0)</f>
        <v>0.54900000000000004</v>
      </c>
      <c r="M75" s="6">
        <v>0</v>
      </c>
      <c r="N75">
        <v>18</v>
      </c>
      <c r="O75">
        <v>0</v>
      </c>
      <c r="P75" s="6">
        <v>0</v>
      </c>
      <c r="Q75" s="13">
        <v>0</v>
      </c>
      <c r="R75" s="13">
        <v>0</v>
      </c>
      <c r="S75" s="31">
        <v>624</v>
      </c>
      <c r="T75" s="6">
        <f>VLOOKUP(E75,'参数设置&amp;汇总'!S:U,3,0)</f>
        <v>0.4</v>
      </c>
      <c r="U75" s="78">
        <f t="shared" si="5"/>
        <v>7.2</v>
      </c>
      <c r="V75" s="13">
        <v>0.85000000000000009</v>
      </c>
      <c r="W75" s="78">
        <f t="shared" si="7"/>
        <v>8.4705882352941178</v>
      </c>
      <c r="X75" s="1">
        <f>VLOOKUP(E75,'渗透率、续签率'!AG:AJ,4,0)</f>
        <v>8103</v>
      </c>
      <c r="Y75" s="1">
        <f t="shared" si="8"/>
        <v>68637.176470588238</v>
      </c>
      <c r="Z75">
        <v>0</v>
      </c>
      <c r="AA75" s="89">
        <f t="shared" si="9"/>
        <v>145854</v>
      </c>
      <c r="AH75" s="37"/>
      <c r="AI75" s="37"/>
      <c r="AK75" s="37"/>
    </row>
    <row r="76" spans="1:37" hidden="1">
      <c r="A76" t="s">
        <v>64</v>
      </c>
      <c r="B76" t="s">
        <v>23</v>
      </c>
      <c r="C76" t="s">
        <v>24</v>
      </c>
      <c r="D76" t="s">
        <v>116</v>
      </c>
      <c r="E76" t="s">
        <v>117</v>
      </c>
      <c r="F76" t="str">
        <f t="shared" si="6"/>
        <v>凉山彝族自治州驾驶培训</v>
      </c>
      <c r="G76" t="s">
        <v>77</v>
      </c>
      <c r="H76" t="s">
        <v>172</v>
      </c>
      <c r="I76" t="s">
        <v>70</v>
      </c>
      <c r="J76">
        <v>99</v>
      </c>
      <c r="K76">
        <v>1</v>
      </c>
      <c r="L76" s="13">
        <f>VLOOKUP(C76,'渗透率、续签率'!B:C,2,0)</f>
        <v>0.54900000000000004</v>
      </c>
      <c r="M76" s="6">
        <v>0.01</v>
      </c>
      <c r="N76">
        <v>11</v>
      </c>
      <c r="O76">
        <v>1</v>
      </c>
      <c r="P76" s="6">
        <v>0.09</v>
      </c>
      <c r="Q76" s="13">
        <v>6.4000000000000001E-2</v>
      </c>
      <c r="R76" s="13">
        <v>0</v>
      </c>
      <c r="S76" s="31">
        <v>601</v>
      </c>
      <c r="T76" s="6">
        <f>VLOOKUP(E76,'参数设置&amp;汇总'!S:U,3,0)</f>
        <v>0.4</v>
      </c>
      <c r="U76" s="78">
        <f t="shared" si="5"/>
        <v>4.4000000000000004</v>
      </c>
      <c r="V76" s="13">
        <v>0.85000000000000009</v>
      </c>
      <c r="W76" s="78">
        <f t="shared" si="7"/>
        <v>4.5305882352941174</v>
      </c>
      <c r="X76" s="1">
        <f>VLOOKUP(E76,'渗透率、续签率'!AG:AJ,4,0)</f>
        <v>8103</v>
      </c>
      <c r="Y76" s="1">
        <f t="shared" si="8"/>
        <v>36711.356470588231</v>
      </c>
      <c r="Z76">
        <v>0</v>
      </c>
      <c r="AA76" s="89">
        <f t="shared" si="9"/>
        <v>89133</v>
      </c>
      <c r="AH76" s="37"/>
      <c r="AI76" s="37"/>
      <c r="AK76" s="37"/>
    </row>
    <row r="77" spans="1:37" hidden="1">
      <c r="A77" t="s">
        <v>64</v>
      </c>
      <c r="B77" t="s">
        <v>23</v>
      </c>
      <c r="C77" t="s">
        <v>24</v>
      </c>
      <c r="D77" t="s">
        <v>116</v>
      </c>
      <c r="E77" t="s">
        <v>117</v>
      </c>
      <c r="F77" t="str">
        <f t="shared" si="6"/>
        <v>包头市驾驶培训</v>
      </c>
      <c r="G77" t="s">
        <v>142</v>
      </c>
      <c r="H77" t="s">
        <v>173</v>
      </c>
      <c r="I77" t="s">
        <v>70</v>
      </c>
      <c r="J77">
        <v>98</v>
      </c>
      <c r="K77">
        <v>6</v>
      </c>
      <c r="L77" s="13">
        <f>VLOOKUP(C77,'渗透率、续签率'!B:C,2,0)</f>
        <v>0.54900000000000004</v>
      </c>
      <c r="M77" s="6">
        <v>0.06</v>
      </c>
      <c r="N77">
        <v>55</v>
      </c>
      <c r="O77">
        <v>6</v>
      </c>
      <c r="P77" s="6">
        <v>0.11</v>
      </c>
      <c r="Q77" s="13">
        <v>0.222</v>
      </c>
      <c r="R77" s="13">
        <v>0.13800000000000001</v>
      </c>
      <c r="S77" s="31">
        <v>1983</v>
      </c>
      <c r="T77" s="6">
        <f>VLOOKUP(E77,'参数设置&amp;汇总'!S:U,3,0)</f>
        <v>0.4</v>
      </c>
      <c r="U77" s="78">
        <f t="shared" si="5"/>
        <v>22</v>
      </c>
      <c r="V77" s="13">
        <v>0.85000000000000009</v>
      </c>
      <c r="W77" s="78">
        <f t="shared" si="7"/>
        <v>22.007058823529409</v>
      </c>
      <c r="X77" s="1">
        <f>VLOOKUP(E77,'渗透率、续签率'!AG:AJ,4,0)</f>
        <v>8103</v>
      </c>
      <c r="Y77" s="1">
        <f t="shared" si="8"/>
        <v>178323.19764705881</v>
      </c>
      <c r="Z77">
        <v>0</v>
      </c>
      <c r="AA77" s="89">
        <f t="shared" si="9"/>
        <v>445665</v>
      </c>
    </row>
    <row r="78" spans="1:37" hidden="1">
      <c r="A78" t="s">
        <v>64</v>
      </c>
      <c r="B78" t="s">
        <v>23</v>
      </c>
      <c r="C78" t="s">
        <v>24</v>
      </c>
      <c r="D78" t="s">
        <v>116</v>
      </c>
      <c r="E78" t="s">
        <v>117</v>
      </c>
      <c r="F78" t="str">
        <f t="shared" si="6"/>
        <v>北屯市驾驶培训</v>
      </c>
      <c r="G78" t="s">
        <v>145</v>
      </c>
      <c r="H78" t="s">
        <v>174</v>
      </c>
      <c r="I78" t="s">
        <v>70</v>
      </c>
      <c r="J78">
        <v>4</v>
      </c>
      <c r="K78">
        <v>0</v>
      </c>
      <c r="L78" s="13">
        <f>VLOOKUP(C78,'渗透率、续签率'!B:C,2,0)</f>
        <v>0.54900000000000004</v>
      </c>
      <c r="M78" s="6">
        <v>0</v>
      </c>
      <c r="N78">
        <v>0</v>
      </c>
      <c r="O78">
        <v>0</v>
      </c>
      <c r="P78" s="6">
        <v>0</v>
      </c>
      <c r="Q78" s="13">
        <v>0</v>
      </c>
      <c r="R78" s="13">
        <v>0</v>
      </c>
      <c r="S78" s="31">
        <v>13</v>
      </c>
      <c r="T78" s="6">
        <f>VLOOKUP(E78,'参数设置&amp;汇总'!S:U,3,0)</f>
        <v>0.4</v>
      </c>
      <c r="U78" s="78">
        <f t="shared" si="5"/>
        <v>0</v>
      </c>
      <c r="V78" s="13">
        <v>0.85000000000000009</v>
      </c>
      <c r="W78" s="78">
        <f t="shared" si="7"/>
        <v>0</v>
      </c>
      <c r="X78" s="1">
        <f>VLOOKUP(E78,'渗透率、续签率'!AG:AJ,4,0)</f>
        <v>8103</v>
      </c>
      <c r="Y78" s="1">
        <f t="shared" si="8"/>
        <v>0</v>
      </c>
      <c r="Z78">
        <v>0</v>
      </c>
      <c r="AA78" s="89">
        <f t="shared" si="9"/>
        <v>0</v>
      </c>
      <c r="AH78" s="37"/>
      <c r="AI78" s="37"/>
      <c r="AK78" s="37"/>
    </row>
    <row r="79" spans="1:37" hidden="1">
      <c r="A79" t="s">
        <v>64</v>
      </c>
      <c r="B79" t="s">
        <v>23</v>
      </c>
      <c r="C79" t="s">
        <v>24</v>
      </c>
      <c r="D79" t="s">
        <v>116</v>
      </c>
      <c r="E79" t="s">
        <v>117</v>
      </c>
      <c r="F79" t="str">
        <f t="shared" si="6"/>
        <v>北海市驾驶培训</v>
      </c>
      <c r="G79" t="s">
        <v>88</v>
      </c>
      <c r="H79" t="s">
        <v>175</v>
      </c>
      <c r="I79" t="s">
        <v>68</v>
      </c>
      <c r="J79">
        <v>79</v>
      </c>
      <c r="K79">
        <v>1</v>
      </c>
      <c r="L79" s="13">
        <f>VLOOKUP(C79,'渗透率、续签率'!B:C,2,0)</f>
        <v>0.54900000000000004</v>
      </c>
      <c r="M79" s="6">
        <v>0.01</v>
      </c>
      <c r="N79">
        <v>21</v>
      </c>
      <c r="O79">
        <v>1</v>
      </c>
      <c r="P79" s="6">
        <v>0.05</v>
      </c>
      <c r="Q79" s="13">
        <v>7.2999999999999995E-2</v>
      </c>
      <c r="R79" s="13">
        <v>0</v>
      </c>
      <c r="S79" s="31">
        <v>747</v>
      </c>
      <c r="T79" s="6">
        <f>VLOOKUP(E79,'参数设置&amp;汇总'!S:U,3,0)</f>
        <v>0.4</v>
      </c>
      <c r="U79" s="78">
        <f t="shared" si="5"/>
        <v>8.4</v>
      </c>
      <c r="V79" s="13">
        <v>0.85000000000000009</v>
      </c>
      <c r="W79" s="78">
        <f t="shared" si="7"/>
        <v>9.236470588235294</v>
      </c>
      <c r="X79" s="1">
        <f>VLOOKUP(E79,'渗透率、续签率'!AG:AJ,4,0)</f>
        <v>8103</v>
      </c>
      <c r="Y79" s="1">
        <f t="shared" si="8"/>
        <v>74843.12117647058</v>
      </c>
      <c r="Z79">
        <v>0</v>
      </c>
      <c r="AA79" s="89">
        <f t="shared" si="9"/>
        <v>170163</v>
      </c>
      <c r="AH79" s="37"/>
      <c r="AI79" s="37"/>
      <c r="AJ79" s="1"/>
      <c r="AK79" s="37"/>
    </row>
    <row r="80" spans="1:37" hidden="1">
      <c r="A80" t="s">
        <v>64</v>
      </c>
      <c r="B80" t="s">
        <v>23</v>
      </c>
      <c r="C80" t="s">
        <v>24</v>
      </c>
      <c r="D80" t="s">
        <v>116</v>
      </c>
      <c r="E80" t="s">
        <v>117</v>
      </c>
      <c r="F80" t="str">
        <f t="shared" si="6"/>
        <v>十堰市驾驶培训</v>
      </c>
      <c r="G80" t="s">
        <v>81</v>
      </c>
      <c r="H80" t="s">
        <v>176</v>
      </c>
      <c r="I80" t="s">
        <v>68</v>
      </c>
      <c r="J80">
        <v>82</v>
      </c>
      <c r="K80">
        <v>1</v>
      </c>
      <c r="L80" s="13">
        <f>VLOOKUP(C80,'渗透率、续签率'!B:C,2,0)</f>
        <v>0.54900000000000004</v>
      </c>
      <c r="M80" s="6">
        <v>0.01</v>
      </c>
      <c r="N80">
        <v>18</v>
      </c>
      <c r="O80">
        <v>1</v>
      </c>
      <c r="P80" s="6">
        <v>0.06</v>
      </c>
      <c r="Q80" s="13">
        <v>2.5999999999999999E-2</v>
      </c>
      <c r="R80" s="13">
        <v>0</v>
      </c>
      <c r="S80" s="31">
        <v>640</v>
      </c>
      <c r="T80" s="6">
        <f>VLOOKUP(E80,'参数设置&amp;汇总'!S:U,3,0)</f>
        <v>0.4</v>
      </c>
      <c r="U80" s="78">
        <f t="shared" si="5"/>
        <v>7.2</v>
      </c>
      <c r="V80" s="13">
        <v>0.85000000000000009</v>
      </c>
      <c r="W80" s="78">
        <f t="shared" si="7"/>
        <v>7.8247058823529398</v>
      </c>
      <c r="X80" s="1">
        <f>VLOOKUP(E80,'渗透率、续签率'!AG:AJ,4,0)</f>
        <v>8103</v>
      </c>
      <c r="Y80" s="1">
        <f t="shared" si="8"/>
        <v>63403.591764705874</v>
      </c>
      <c r="Z80">
        <v>0</v>
      </c>
      <c r="AA80" s="89">
        <f t="shared" si="9"/>
        <v>145854</v>
      </c>
      <c r="AH80" s="37"/>
      <c r="AI80" s="37"/>
      <c r="AK80" s="37"/>
    </row>
    <row r="81" spans="1:37" hidden="1">
      <c r="A81" t="s">
        <v>64</v>
      </c>
      <c r="B81" t="s">
        <v>23</v>
      </c>
      <c r="C81" t="s">
        <v>24</v>
      </c>
      <c r="D81" t="s">
        <v>116</v>
      </c>
      <c r="E81" t="s">
        <v>117</v>
      </c>
      <c r="F81" t="str">
        <f t="shared" si="6"/>
        <v>南充市驾驶培训</v>
      </c>
      <c r="G81" t="s">
        <v>77</v>
      </c>
      <c r="H81" t="s">
        <v>177</v>
      </c>
      <c r="I81" t="s">
        <v>70</v>
      </c>
      <c r="J81">
        <v>159</v>
      </c>
      <c r="K81">
        <v>9</v>
      </c>
      <c r="L81" s="13">
        <f>VLOOKUP(C81,'渗透率、续签率'!B:C,2,0)</f>
        <v>0.54900000000000004</v>
      </c>
      <c r="M81" s="6">
        <v>0.06</v>
      </c>
      <c r="N81">
        <v>18</v>
      </c>
      <c r="O81">
        <v>9</v>
      </c>
      <c r="P81" s="6">
        <v>0.5</v>
      </c>
      <c r="Q81" s="13">
        <v>0.33700000000000002</v>
      </c>
      <c r="R81" s="13">
        <v>0.27600000000000002</v>
      </c>
      <c r="S81" s="31">
        <v>1035</v>
      </c>
      <c r="T81" s="6">
        <f>VLOOKUP(E81,'参数设置&amp;汇总'!S:U,3,0)</f>
        <v>0.4</v>
      </c>
      <c r="U81" s="78">
        <f t="shared" si="5"/>
        <v>9</v>
      </c>
      <c r="V81" s="13">
        <v>0.85000000000000009</v>
      </c>
      <c r="W81" s="78">
        <f t="shared" si="7"/>
        <v>4.7752941176470571</v>
      </c>
      <c r="X81" s="1">
        <f>VLOOKUP(E81,'渗透率、续签率'!AG:AJ,4,0)</f>
        <v>8103</v>
      </c>
      <c r="Y81" s="1">
        <f t="shared" si="8"/>
        <v>38694.208235294107</v>
      </c>
      <c r="Z81">
        <v>0</v>
      </c>
      <c r="AA81" s="89">
        <f t="shared" si="9"/>
        <v>145854</v>
      </c>
    </row>
    <row r="82" spans="1:37" hidden="1">
      <c r="A82" t="s">
        <v>64</v>
      </c>
      <c r="B82" t="s">
        <v>23</v>
      </c>
      <c r="C82" t="s">
        <v>24</v>
      </c>
      <c r="D82" t="s">
        <v>116</v>
      </c>
      <c r="E82" t="s">
        <v>117</v>
      </c>
      <c r="F82" t="str">
        <f t="shared" si="6"/>
        <v>南平市驾驶培训</v>
      </c>
      <c r="G82" t="s">
        <v>92</v>
      </c>
      <c r="H82" t="s">
        <v>178</v>
      </c>
      <c r="I82" t="s">
        <v>68</v>
      </c>
      <c r="J82">
        <v>59</v>
      </c>
      <c r="K82">
        <v>1</v>
      </c>
      <c r="L82" s="13">
        <f>VLOOKUP(C82,'渗透率、续签率'!B:C,2,0)</f>
        <v>0.54900000000000004</v>
      </c>
      <c r="M82" s="6">
        <v>0.02</v>
      </c>
      <c r="N82">
        <v>5</v>
      </c>
      <c r="O82">
        <v>1</v>
      </c>
      <c r="P82" s="6">
        <v>0.2</v>
      </c>
      <c r="Q82" s="13">
        <v>9.0999999999999998E-2</v>
      </c>
      <c r="R82" s="13">
        <v>0</v>
      </c>
      <c r="S82" s="31">
        <v>386</v>
      </c>
      <c r="T82" s="6">
        <f>VLOOKUP(E82,'参数设置&amp;汇总'!S:U,3,0)</f>
        <v>0.4</v>
      </c>
      <c r="U82" s="78">
        <f t="shared" si="5"/>
        <v>2</v>
      </c>
      <c r="V82" s="13">
        <v>0.85000000000000009</v>
      </c>
      <c r="W82" s="78">
        <f t="shared" si="7"/>
        <v>1.7070588235294117</v>
      </c>
      <c r="X82" s="1">
        <f>VLOOKUP(E82,'渗透率、续签率'!AG:AJ,4,0)</f>
        <v>8103</v>
      </c>
      <c r="Y82" s="1">
        <f t="shared" si="8"/>
        <v>13832.297647058824</v>
      </c>
      <c r="Z82">
        <v>0</v>
      </c>
      <c r="AA82" s="89">
        <f t="shared" si="9"/>
        <v>40515</v>
      </c>
      <c r="AH82" s="37"/>
      <c r="AI82" s="37"/>
      <c r="AK82" s="37"/>
    </row>
    <row r="83" spans="1:37" hidden="1">
      <c r="A83" t="s">
        <v>64</v>
      </c>
      <c r="B83" t="s">
        <v>23</v>
      </c>
      <c r="C83" t="s">
        <v>24</v>
      </c>
      <c r="D83" t="s">
        <v>116</v>
      </c>
      <c r="E83" t="s">
        <v>117</v>
      </c>
      <c r="F83" t="str">
        <f t="shared" si="6"/>
        <v>南通市驾驶培训</v>
      </c>
      <c r="G83" t="s">
        <v>73</v>
      </c>
      <c r="H83" t="s">
        <v>179</v>
      </c>
      <c r="I83" t="s">
        <v>70</v>
      </c>
      <c r="J83">
        <v>463</v>
      </c>
      <c r="K83">
        <v>28</v>
      </c>
      <c r="L83" s="13">
        <f>VLOOKUP(C83,'渗透率、续签率'!B:C,2,0)</f>
        <v>0.54900000000000004</v>
      </c>
      <c r="M83" s="6">
        <v>0.06</v>
      </c>
      <c r="N83">
        <v>66</v>
      </c>
      <c r="O83">
        <v>26</v>
      </c>
      <c r="P83" s="6">
        <v>0.39</v>
      </c>
      <c r="Q83" s="13">
        <v>0.39400000000000002</v>
      </c>
      <c r="R83" s="13">
        <v>0.156</v>
      </c>
      <c r="S83" s="31">
        <v>3565</v>
      </c>
      <c r="T83" s="6">
        <f>VLOOKUP(E83,'参数设置&amp;汇总'!S:U,3,0)</f>
        <v>0.4</v>
      </c>
      <c r="U83" s="78">
        <f t="shared" si="5"/>
        <v>26.400000000000002</v>
      </c>
      <c r="V83" s="13">
        <v>0.85000000000000009</v>
      </c>
      <c r="W83" s="78">
        <f t="shared" si="7"/>
        <v>14.265882352941176</v>
      </c>
      <c r="X83" s="1">
        <f>VLOOKUP(E83,'渗透率、续签率'!AG:AJ,4,0)</f>
        <v>8103</v>
      </c>
      <c r="Y83" s="1">
        <f t="shared" si="8"/>
        <v>115596.44470588236</v>
      </c>
      <c r="Z83">
        <v>0</v>
      </c>
      <c r="AA83" s="89">
        <f t="shared" si="9"/>
        <v>534798</v>
      </c>
      <c r="AH83" s="37"/>
      <c r="AI83" s="37"/>
      <c r="AK83" s="37"/>
    </row>
    <row r="84" spans="1:37" hidden="1">
      <c r="A84" t="s">
        <v>64</v>
      </c>
      <c r="B84" t="s">
        <v>23</v>
      </c>
      <c r="C84" t="s">
        <v>24</v>
      </c>
      <c r="D84" t="s">
        <v>116</v>
      </c>
      <c r="E84" t="s">
        <v>117</v>
      </c>
      <c r="F84" t="str">
        <f t="shared" si="6"/>
        <v>南阳市驾驶培训</v>
      </c>
      <c r="G84" t="s">
        <v>110</v>
      </c>
      <c r="H84" t="s">
        <v>180</v>
      </c>
      <c r="I84" t="s">
        <v>70</v>
      </c>
      <c r="J84">
        <v>600</v>
      </c>
      <c r="K84">
        <v>0</v>
      </c>
      <c r="L84" s="13">
        <f>VLOOKUP(C84,'渗透率、续签率'!B:C,2,0)</f>
        <v>0.54900000000000004</v>
      </c>
      <c r="M84" s="6">
        <v>0</v>
      </c>
      <c r="N84">
        <v>77</v>
      </c>
      <c r="O84">
        <v>0</v>
      </c>
      <c r="P84" s="6">
        <v>0</v>
      </c>
      <c r="Q84" s="13">
        <v>4.0000000000000001E-3</v>
      </c>
      <c r="R84" s="13">
        <v>0</v>
      </c>
      <c r="S84" s="31">
        <v>3199</v>
      </c>
      <c r="T84" s="6">
        <f>VLOOKUP(E84,'参数设置&amp;汇总'!S:U,3,0)</f>
        <v>0.4</v>
      </c>
      <c r="U84" s="78">
        <f t="shared" si="5"/>
        <v>30.8</v>
      </c>
      <c r="V84" s="13">
        <v>0.85000000000000009</v>
      </c>
      <c r="W84" s="78">
        <f t="shared" si="7"/>
        <v>36.235294117647058</v>
      </c>
      <c r="X84" s="1">
        <f>VLOOKUP(E84,'渗透率、续签率'!AG:AJ,4,0)</f>
        <v>8103</v>
      </c>
      <c r="Y84" s="1">
        <f t="shared" si="8"/>
        <v>293614.5882352941</v>
      </c>
      <c r="Z84">
        <v>0</v>
      </c>
      <c r="AA84" s="89">
        <f t="shared" si="9"/>
        <v>623931</v>
      </c>
      <c r="AH84" s="37"/>
      <c r="AI84" s="37"/>
      <c r="AK84" s="37"/>
    </row>
    <row r="85" spans="1:37" hidden="1">
      <c r="A85" t="s">
        <v>64</v>
      </c>
      <c r="B85" t="s">
        <v>23</v>
      </c>
      <c r="C85" t="s">
        <v>24</v>
      </c>
      <c r="D85" t="s">
        <v>116</v>
      </c>
      <c r="E85" t="s">
        <v>117</v>
      </c>
      <c r="F85" t="str">
        <f t="shared" si="6"/>
        <v>博尔塔拉蒙古自治州驾驶培训</v>
      </c>
      <c r="G85" t="s">
        <v>145</v>
      </c>
      <c r="H85" t="s">
        <v>181</v>
      </c>
      <c r="I85" t="s">
        <v>70</v>
      </c>
      <c r="J85">
        <v>17</v>
      </c>
      <c r="K85">
        <v>0</v>
      </c>
      <c r="L85" s="13">
        <f>VLOOKUP(C85,'渗透率、续签率'!B:C,2,0)</f>
        <v>0.54900000000000004</v>
      </c>
      <c r="M85" s="6">
        <v>0</v>
      </c>
      <c r="N85">
        <v>0</v>
      </c>
      <c r="O85">
        <v>0</v>
      </c>
      <c r="P85" s="6">
        <v>0</v>
      </c>
      <c r="Q85" s="13">
        <v>0</v>
      </c>
      <c r="R85" s="13">
        <v>0</v>
      </c>
      <c r="S85" s="31">
        <v>50</v>
      </c>
      <c r="T85" s="6">
        <f>VLOOKUP(E85,'参数设置&amp;汇总'!S:U,3,0)</f>
        <v>0.4</v>
      </c>
      <c r="U85" s="78">
        <f t="shared" si="5"/>
        <v>0</v>
      </c>
      <c r="V85" s="13">
        <v>0.85000000000000009</v>
      </c>
      <c r="W85" s="78">
        <f t="shared" si="7"/>
        <v>0</v>
      </c>
      <c r="X85" s="1">
        <f>VLOOKUP(E85,'渗透率、续签率'!AG:AJ,4,0)</f>
        <v>8103</v>
      </c>
      <c r="Y85" s="1">
        <f t="shared" si="8"/>
        <v>0</v>
      </c>
      <c r="Z85">
        <v>0</v>
      </c>
      <c r="AA85" s="89">
        <f t="shared" si="9"/>
        <v>0</v>
      </c>
      <c r="AH85" s="37"/>
      <c r="AI85" s="37"/>
      <c r="AK85" s="37"/>
    </row>
    <row r="86" spans="1:37" hidden="1">
      <c r="A86" t="s">
        <v>64</v>
      </c>
      <c r="B86" t="s">
        <v>23</v>
      </c>
      <c r="C86" t="s">
        <v>24</v>
      </c>
      <c r="D86" t="s">
        <v>116</v>
      </c>
      <c r="E86" t="s">
        <v>117</v>
      </c>
      <c r="F86" t="str">
        <f t="shared" si="6"/>
        <v>双河市驾驶培训</v>
      </c>
      <c r="G86" t="s">
        <v>145</v>
      </c>
      <c r="H86" t="s">
        <v>182</v>
      </c>
      <c r="I86" t="s">
        <v>70</v>
      </c>
      <c r="J86">
        <v>2</v>
      </c>
      <c r="K86">
        <v>0</v>
      </c>
      <c r="L86" s="13">
        <f>VLOOKUP(C86,'渗透率、续签率'!B:C,2,0)</f>
        <v>0.54900000000000004</v>
      </c>
      <c r="M86" s="6">
        <v>0</v>
      </c>
      <c r="N86">
        <v>0</v>
      </c>
      <c r="O86">
        <v>0</v>
      </c>
      <c r="P86" s="6">
        <v>0</v>
      </c>
      <c r="Q86" s="13">
        <v>0</v>
      </c>
      <c r="R86" s="13">
        <v>0</v>
      </c>
      <c r="S86" s="31">
        <v>8</v>
      </c>
      <c r="T86" s="6">
        <f>VLOOKUP(E86,'参数设置&amp;汇总'!S:U,3,0)</f>
        <v>0.4</v>
      </c>
      <c r="U86" s="78">
        <f t="shared" si="5"/>
        <v>0</v>
      </c>
      <c r="V86" s="13">
        <v>0.85000000000000009</v>
      </c>
      <c r="W86" s="78">
        <f t="shared" si="7"/>
        <v>0</v>
      </c>
      <c r="X86" s="1">
        <f>VLOOKUP(E86,'渗透率、续签率'!AG:AJ,4,0)</f>
        <v>8103</v>
      </c>
      <c r="Y86" s="1">
        <f t="shared" si="8"/>
        <v>0</v>
      </c>
      <c r="Z86">
        <v>0</v>
      </c>
      <c r="AA86" s="89">
        <f t="shared" si="9"/>
        <v>0</v>
      </c>
      <c r="AH86" s="37"/>
      <c r="AI86" s="37"/>
      <c r="AK86" s="37"/>
    </row>
    <row r="87" spans="1:37" hidden="1">
      <c r="A87" t="s">
        <v>64</v>
      </c>
      <c r="B87" t="s">
        <v>23</v>
      </c>
      <c r="C87" t="s">
        <v>24</v>
      </c>
      <c r="D87" t="s">
        <v>116</v>
      </c>
      <c r="E87" t="s">
        <v>117</v>
      </c>
      <c r="F87" t="str">
        <f t="shared" si="6"/>
        <v>双鸭山市驾驶培训</v>
      </c>
      <c r="G87" t="s">
        <v>118</v>
      </c>
      <c r="H87" t="s">
        <v>183</v>
      </c>
      <c r="I87" t="s">
        <v>70</v>
      </c>
      <c r="J87">
        <v>24</v>
      </c>
      <c r="K87">
        <v>0</v>
      </c>
      <c r="L87" s="13">
        <f>VLOOKUP(C87,'渗透率、续签率'!B:C,2,0)</f>
        <v>0.54900000000000004</v>
      </c>
      <c r="M87" s="6">
        <v>0</v>
      </c>
      <c r="N87">
        <v>0</v>
      </c>
      <c r="O87">
        <v>0</v>
      </c>
      <c r="P87" s="6">
        <v>0</v>
      </c>
      <c r="Q87" s="13">
        <v>0</v>
      </c>
      <c r="R87" s="13">
        <v>0</v>
      </c>
      <c r="S87" s="31">
        <v>105</v>
      </c>
      <c r="T87" s="6">
        <f>VLOOKUP(E87,'参数设置&amp;汇总'!S:U,3,0)</f>
        <v>0.4</v>
      </c>
      <c r="U87" s="78">
        <f t="shared" si="5"/>
        <v>0</v>
      </c>
      <c r="V87" s="13">
        <v>0.85000000000000009</v>
      </c>
      <c r="W87" s="78">
        <f t="shared" si="7"/>
        <v>0</v>
      </c>
      <c r="X87" s="1">
        <f>VLOOKUP(E87,'渗透率、续签率'!AG:AJ,4,0)</f>
        <v>8103</v>
      </c>
      <c r="Y87" s="1">
        <f t="shared" si="8"/>
        <v>0</v>
      </c>
      <c r="Z87">
        <v>0</v>
      </c>
      <c r="AA87" s="89">
        <f t="shared" si="9"/>
        <v>0</v>
      </c>
      <c r="AH87" s="37"/>
      <c r="AI87" s="37"/>
      <c r="AK87" s="37"/>
    </row>
    <row r="88" spans="1:37" hidden="1">
      <c r="A88" t="s">
        <v>64</v>
      </c>
      <c r="B88" t="s">
        <v>23</v>
      </c>
      <c r="C88" t="s">
        <v>24</v>
      </c>
      <c r="D88" t="s">
        <v>116</v>
      </c>
      <c r="E88" t="s">
        <v>117</v>
      </c>
      <c r="F88" t="str">
        <f t="shared" si="6"/>
        <v>可克达拉市驾驶培训</v>
      </c>
      <c r="G88" t="s">
        <v>145</v>
      </c>
      <c r="H88" t="s">
        <v>184</v>
      </c>
      <c r="I88" t="s">
        <v>70</v>
      </c>
      <c r="J88">
        <v>1</v>
      </c>
      <c r="K88">
        <v>0</v>
      </c>
      <c r="L88" s="13">
        <f>VLOOKUP(C88,'渗透率、续签率'!B:C,2,0)</f>
        <v>0.54900000000000004</v>
      </c>
      <c r="M88" s="6">
        <v>0</v>
      </c>
      <c r="N88">
        <v>0</v>
      </c>
      <c r="O88">
        <v>0</v>
      </c>
      <c r="P88" s="6">
        <v>0</v>
      </c>
      <c r="Q88" s="13">
        <v>0</v>
      </c>
      <c r="R88" s="13">
        <v>0</v>
      </c>
      <c r="S88" s="31">
        <v>10</v>
      </c>
      <c r="T88" s="6">
        <f>VLOOKUP(E88,'参数设置&amp;汇总'!S:U,3,0)</f>
        <v>0.4</v>
      </c>
      <c r="U88" s="78">
        <f t="shared" si="5"/>
        <v>0</v>
      </c>
      <c r="V88" s="13">
        <v>0.85000000000000009</v>
      </c>
      <c r="W88" s="78">
        <f t="shared" si="7"/>
        <v>0</v>
      </c>
      <c r="X88" s="1">
        <f>VLOOKUP(E88,'渗透率、续签率'!AG:AJ,4,0)</f>
        <v>8103</v>
      </c>
      <c r="Y88" s="1">
        <f t="shared" si="8"/>
        <v>0</v>
      </c>
      <c r="Z88">
        <v>0</v>
      </c>
      <c r="AA88" s="89">
        <f t="shared" si="9"/>
        <v>0</v>
      </c>
      <c r="AH88" s="37"/>
      <c r="AI88" s="37"/>
      <c r="AK88" s="37"/>
    </row>
    <row r="89" spans="1:37" hidden="1">
      <c r="A89" t="s">
        <v>64</v>
      </c>
      <c r="B89" t="s">
        <v>23</v>
      </c>
      <c r="C89" t="s">
        <v>24</v>
      </c>
      <c r="D89" t="s">
        <v>116</v>
      </c>
      <c r="E89" t="s">
        <v>117</v>
      </c>
      <c r="F89" t="str">
        <f t="shared" si="6"/>
        <v>台州市驾驶培训</v>
      </c>
      <c r="G89" t="s">
        <v>79</v>
      </c>
      <c r="H89" t="s">
        <v>185</v>
      </c>
      <c r="I89" t="s">
        <v>68</v>
      </c>
      <c r="J89">
        <v>315</v>
      </c>
      <c r="K89">
        <v>55</v>
      </c>
      <c r="L89" s="13">
        <f>VLOOKUP(C89,'渗透率、续签率'!B:C,2,0)</f>
        <v>0.54900000000000004</v>
      </c>
      <c r="M89" s="6">
        <v>0.17</v>
      </c>
      <c r="N89">
        <v>75</v>
      </c>
      <c r="O89">
        <v>52</v>
      </c>
      <c r="P89" s="6">
        <v>0.69</v>
      </c>
      <c r="Q89" s="13">
        <v>0.63700000000000001</v>
      </c>
      <c r="R89" s="13">
        <v>0.53500000000000003</v>
      </c>
      <c r="S89" s="31">
        <v>3320</v>
      </c>
      <c r="T89" s="6">
        <f>VLOOKUP(E89,'参数设置&amp;汇总'!S:U,3,0)</f>
        <v>0.4</v>
      </c>
      <c r="U89" s="78">
        <f t="shared" si="5"/>
        <v>52</v>
      </c>
      <c r="V89" s="13">
        <v>0.85000000000000009</v>
      </c>
      <c r="W89" s="78">
        <f t="shared" si="7"/>
        <v>27.590588235294113</v>
      </c>
      <c r="X89" s="1">
        <f>VLOOKUP(E89,'渗透率、续签率'!AG:AJ,4,0)</f>
        <v>8103</v>
      </c>
      <c r="Y89" s="1">
        <f t="shared" si="8"/>
        <v>223566.53647058821</v>
      </c>
      <c r="Z89">
        <v>5</v>
      </c>
      <c r="AA89" s="89">
        <f t="shared" si="9"/>
        <v>607725</v>
      </c>
      <c r="AH89" s="37"/>
      <c r="AI89" s="37"/>
      <c r="AK89" s="37"/>
    </row>
    <row r="90" spans="1:37" hidden="1">
      <c r="A90" t="s">
        <v>64</v>
      </c>
      <c r="B90" t="s">
        <v>23</v>
      </c>
      <c r="C90" t="s">
        <v>24</v>
      </c>
      <c r="D90" t="s">
        <v>116</v>
      </c>
      <c r="E90" t="s">
        <v>117</v>
      </c>
      <c r="F90" t="str">
        <f t="shared" si="6"/>
        <v>台湾省驾驶培训</v>
      </c>
      <c r="G90" t="s">
        <v>186</v>
      </c>
      <c r="H90" t="s">
        <v>186</v>
      </c>
      <c r="I90" t="s">
        <v>57</v>
      </c>
      <c r="J90">
        <v>314</v>
      </c>
      <c r="K90">
        <v>0</v>
      </c>
      <c r="L90" s="13">
        <f>VLOOKUP(C90,'渗透率、续签率'!B:C,2,0)</f>
        <v>0.54900000000000004</v>
      </c>
      <c r="M90" s="6">
        <v>0</v>
      </c>
      <c r="N90">
        <v>0</v>
      </c>
      <c r="O90">
        <v>0</v>
      </c>
      <c r="P90" s="6">
        <v>0</v>
      </c>
      <c r="Q90" s="13">
        <v>0</v>
      </c>
      <c r="R90" s="13">
        <v>0</v>
      </c>
      <c r="S90" s="31">
        <v>7</v>
      </c>
      <c r="T90" s="6">
        <f>VLOOKUP(E90,'参数设置&amp;汇总'!S:U,3,0)</f>
        <v>0.4</v>
      </c>
      <c r="U90" s="78">
        <f t="shared" si="5"/>
        <v>0</v>
      </c>
      <c r="V90" s="13">
        <v>0.85000000000000009</v>
      </c>
      <c r="W90" s="78">
        <f t="shared" si="7"/>
        <v>0</v>
      </c>
      <c r="X90" s="1">
        <f>VLOOKUP(E90,'渗透率、续签率'!AG:AJ,4,0)</f>
        <v>8103</v>
      </c>
      <c r="Y90" s="1">
        <f t="shared" si="8"/>
        <v>0</v>
      </c>
      <c r="Z90">
        <v>0</v>
      </c>
      <c r="AA90" s="89">
        <f t="shared" si="9"/>
        <v>0</v>
      </c>
      <c r="AH90" s="37"/>
      <c r="AI90" s="37"/>
      <c r="AK90" s="37"/>
    </row>
    <row r="91" spans="1:37" hidden="1">
      <c r="A91" t="s">
        <v>64</v>
      </c>
      <c r="B91" t="s">
        <v>23</v>
      </c>
      <c r="C91" t="s">
        <v>24</v>
      </c>
      <c r="D91" t="s">
        <v>116</v>
      </c>
      <c r="E91" t="s">
        <v>117</v>
      </c>
      <c r="F91" t="str">
        <f t="shared" si="6"/>
        <v>吉安市驾驶培训</v>
      </c>
      <c r="G91" t="s">
        <v>90</v>
      </c>
      <c r="H91" t="s">
        <v>187</v>
      </c>
      <c r="I91" t="s">
        <v>68</v>
      </c>
      <c r="J91">
        <v>123</v>
      </c>
      <c r="K91">
        <v>1</v>
      </c>
      <c r="L91" s="13">
        <f>VLOOKUP(C91,'渗透率、续签率'!B:C,2,0)</f>
        <v>0.54900000000000004</v>
      </c>
      <c r="M91" s="6">
        <v>0.01</v>
      </c>
      <c r="N91">
        <v>21</v>
      </c>
      <c r="O91">
        <v>1</v>
      </c>
      <c r="P91" s="6">
        <v>0.05</v>
      </c>
      <c r="Q91" s="13">
        <v>5.8000000000000003E-2</v>
      </c>
      <c r="R91" s="13">
        <v>0</v>
      </c>
      <c r="S91" s="31">
        <v>1037</v>
      </c>
      <c r="T91" s="6">
        <f>VLOOKUP(E91,'参数设置&amp;汇总'!S:U,3,0)</f>
        <v>0.4</v>
      </c>
      <c r="U91" s="78">
        <f t="shared" si="5"/>
        <v>8.4</v>
      </c>
      <c r="V91" s="13">
        <v>0.85000000000000009</v>
      </c>
      <c r="W91" s="78">
        <f t="shared" si="7"/>
        <v>9.236470588235294</v>
      </c>
      <c r="X91" s="1">
        <f>VLOOKUP(E91,'渗透率、续签率'!AG:AJ,4,0)</f>
        <v>8103</v>
      </c>
      <c r="Y91" s="1">
        <f t="shared" si="8"/>
        <v>74843.12117647058</v>
      </c>
      <c r="Z91">
        <v>0</v>
      </c>
      <c r="AA91" s="89">
        <f t="shared" si="9"/>
        <v>170163</v>
      </c>
    </row>
    <row r="92" spans="1:37" hidden="1">
      <c r="A92" t="s">
        <v>64</v>
      </c>
      <c r="B92" t="s">
        <v>23</v>
      </c>
      <c r="C92" t="s">
        <v>24</v>
      </c>
      <c r="D92" t="s">
        <v>116</v>
      </c>
      <c r="E92" t="s">
        <v>117</v>
      </c>
      <c r="F92" t="str">
        <f t="shared" si="6"/>
        <v>吉林市驾驶培训</v>
      </c>
      <c r="G92" t="s">
        <v>188</v>
      </c>
      <c r="H92" t="s">
        <v>189</v>
      </c>
      <c r="I92" t="s">
        <v>70</v>
      </c>
      <c r="J92">
        <v>111</v>
      </c>
      <c r="K92">
        <v>6</v>
      </c>
      <c r="L92" s="13">
        <f>VLOOKUP(C92,'渗透率、续签率'!B:C,2,0)</f>
        <v>0.54900000000000004</v>
      </c>
      <c r="M92" s="6">
        <v>0.05</v>
      </c>
      <c r="N92">
        <v>10</v>
      </c>
      <c r="O92">
        <v>6</v>
      </c>
      <c r="P92" s="6">
        <v>0.6</v>
      </c>
      <c r="Q92" s="13">
        <v>0.33600000000000002</v>
      </c>
      <c r="R92" s="13">
        <v>0.30099999999999999</v>
      </c>
      <c r="S92" s="31">
        <v>519</v>
      </c>
      <c r="T92" s="6">
        <f>VLOOKUP(E92,'参数设置&amp;汇总'!S:U,3,0)</f>
        <v>0.4</v>
      </c>
      <c r="U92" s="78">
        <f t="shared" si="5"/>
        <v>6</v>
      </c>
      <c r="V92" s="13">
        <v>0.85000000000000009</v>
      </c>
      <c r="W92" s="78">
        <f t="shared" si="7"/>
        <v>3.1835294117647051</v>
      </c>
      <c r="X92" s="1">
        <f>VLOOKUP(E92,'渗透率、续签率'!AG:AJ,4,0)</f>
        <v>8103</v>
      </c>
      <c r="Y92" s="1">
        <f t="shared" si="8"/>
        <v>25796.138823529403</v>
      </c>
      <c r="Z92">
        <v>0</v>
      </c>
      <c r="AA92" s="89">
        <f t="shared" si="9"/>
        <v>81030</v>
      </c>
    </row>
    <row r="93" spans="1:37" hidden="1">
      <c r="A93" t="s">
        <v>64</v>
      </c>
      <c r="B93" t="s">
        <v>23</v>
      </c>
      <c r="C93" t="s">
        <v>24</v>
      </c>
      <c r="D93" t="s">
        <v>116</v>
      </c>
      <c r="E93" t="s">
        <v>117</v>
      </c>
      <c r="F93" t="str">
        <f t="shared" si="6"/>
        <v>吐鲁番市驾驶培训</v>
      </c>
      <c r="G93" t="s">
        <v>145</v>
      </c>
      <c r="H93" t="s">
        <v>190</v>
      </c>
      <c r="I93" t="s">
        <v>70</v>
      </c>
      <c r="J93">
        <v>25</v>
      </c>
      <c r="K93">
        <v>0</v>
      </c>
      <c r="L93" s="13">
        <f>VLOOKUP(C93,'渗透率、续签率'!B:C,2,0)</f>
        <v>0.54900000000000004</v>
      </c>
      <c r="M93" s="6">
        <v>0</v>
      </c>
      <c r="N93">
        <v>0</v>
      </c>
      <c r="O93">
        <v>0</v>
      </c>
      <c r="P93" s="6">
        <v>0</v>
      </c>
      <c r="Q93" s="13">
        <v>0</v>
      </c>
      <c r="R93" s="13">
        <v>0</v>
      </c>
      <c r="S93" s="31">
        <v>88</v>
      </c>
      <c r="T93" s="6">
        <f>VLOOKUP(E93,'参数设置&amp;汇总'!S:U,3,0)</f>
        <v>0.4</v>
      </c>
      <c r="U93" s="78">
        <f t="shared" si="5"/>
        <v>0</v>
      </c>
      <c r="V93" s="13">
        <v>0.85000000000000009</v>
      </c>
      <c r="W93" s="78">
        <f t="shared" si="7"/>
        <v>0</v>
      </c>
      <c r="X93" s="1">
        <f>VLOOKUP(E93,'渗透率、续签率'!AG:AJ,4,0)</f>
        <v>8103</v>
      </c>
      <c r="Y93" s="1">
        <f t="shared" si="8"/>
        <v>0</v>
      </c>
      <c r="Z93">
        <v>0</v>
      </c>
      <c r="AA93" s="89">
        <f t="shared" si="9"/>
        <v>0</v>
      </c>
    </row>
    <row r="94" spans="1:37" hidden="1">
      <c r="A94" t="s">
        <v>64</v>
      </c>
      <c r="B94" t="s">
        <v>23</v>
      </c>
      <c r="C94" t="s">
        <v>24</v>
      </c>
      <c r="D94" t="s">
        <v>116</v>
      </c>
      <c r="E94" t="s">
        <v>117</v>
      </c>
      <c r="F94" t="str">
        <f t="shared" si="6"/>
        <v>吕梁市驾驶培训</v>
      </c>
      <c r="G94" t="s">
        <v>134</v>
      </c>
      <c r="H94" t="s">
        <v>191</v>
      </c>
      <c r="I94" t="s">
        <v>70</v>
      </c>
      <c r="J94">
        <v>109</v>
      </c>
      <c r="K94">
        <v>0</v>
      </c>
      <c r="L94" s="13">
        <f>VLOOKUP(C94,'渗透率、续签率'!B:C,2,0)</f>
        <v>0.54900000000000004</v>
      </c>
      <c r="M94" s="6">
        <v>0</v>
      </c>
      <c r="N94">
        <v>3</v>
      </c>
      <c r="O94">
        <v>0</v>
      </c>
      <c r="P94" s="6">
        <v>0</v>
      </c>
      <c r="Q94" s="13">
        <v>0</v>
      </c>
      <c r="R94" s="13">
        <v>0</v>
      </c>
      <c r="S94" s="31">
        <v>386</v>
      </c>
      <c r="T94" s="6">
        <f>VLOOKUP(E94,'参数设置&amp;汇总'!S:U,3,0)</f>
        <v>0.4</v>
      </c>
      <c r="U94" s="78">
        <f t="shared" si="5"/>
        <v>1.2000000000000002</v>
      </c>
      <c r="V94" s="13">
        <v>0.85000000000000009</v>
      </c>
      <c r="W94" s="78">
        <f t="shared" si="7"/>
        <v>1.411764705882353</v>
      </c>
      <c r="X94" s="1">
        <f>VLOOKUP(E94,'渗透率、续签率'!AG:AJ,4,0)</f>
        <v>8103</v>
      </c>
      <c r="Y94" s="1">
        <f t="shared" si="8"/>
        <v>11439.529411764706</v>
      </c>
      <c r="Z94">
        <v>0</v>
      </c>
      <c r="AA94" s="89">
        <f t="shared" si="9"/>
        <v>24309</v>
      </c>
    </row>
    <row r="95" spans="1:37" hidden="1">
      <c r="A95" t="s">
        <v>64</v>
      </c>
      <c r="B95" t="s">
        <v>23</v>
      </c>
      <c r="C95" t="s">
        <v>24</v>
      </c>
      <c r="D95" t="s">
        <v>116</v>
      </c>
      <c r="E95" t="s">
        <v>117</v>
      </c>
      <c r="F95" t="str">
        <f t="shared" si="6"/>
        <v>吴忠市驾驶培训</v>
      </c>
      <c r="G95" t="s">
        <v>129</v>
      </c>
      <c r="H95" t="s">
        <v>192</v>
      </c>
      <c r="I95" t="s">
        <v>70</v>
      </c>
      <c r="J95">
        <v>35</v>
      </c>
      <c r="K95">
        <v>0</v>
      </c>
      <c r="L95" s="13">
        <f>VLOOKUP(C95,'渗透率、续签率'!B:C,2,0)</f>
        <v>0.54900000000000004</v>
      </c>
      <c r="M95" s="6">
        <v>0</v>
      </c>
      <c r="N95">
        <v>12</v>
      </c>
      <c r="O95">
        <v>0</v>
      </c>
      <c r="P95" s="6">
        <v>0</v>
      </c>
      <c r="Q95" s="13">
        <v>0</v>
      </c>
      <c r="R95" s="13">
        <v>0</v>
      </c>
      <c r="S95" s="31">
        <v>380</v>
      </c>
      <c r="T95" s="6">
        <f>VLOOKUP(E95,'参数设置&amp;汇总'!S:U,3,0)</f>
        <v>0.4</v>
      </c>
      <c r="U95" s="78">
        <f t="shared" si="5"/>
        <v>4.8000000000000007</v>
      </c>
      <c r="V95" s="13">
        <v>0.85000000000000009</v>
      </c>
      <c r="W95" s="78">
        <f t="shared" si="7"/>
        <v>5.6470588235294121</v>
      </c>
      <c r="X95" s="1">
        <f>VLOOKUP(E95,'渗透率、续签率'!AG:AJ,4,0)</f>
        <v>8103</v>
      </c>
      <c r="Y95" s="1">
        <f t="shared" si="8"/>
        <v>45758.117647058825</v>
      </c>
      <c r="Z95">
        <v>0</v>
      </c>
      <c r="AA95" s="89">
        <f t="shared" si="9"/>
        <v>97236</v>
      </c>
    </row>
    <row r="96" spans="1:37" hidden="1">
      <c r="A96" t="s">
        <v>64</v>
      </c>
      <c r="B96" t="s">
        <v>23</v>
      </c>
      <c r="C96" t="s">
        <v>24</v>
      </c>
      <c r="D96" t="s">
        <v>116</v>
      </c>
      <c r="E96" t="s">
        <v>117</v>
      </c>
      <c r="F96" t="str">
        <f t="shared" si="6"/>
        <v>周口市驾驶培训</v>
      </c>
      <c r="G96" t="s">
        <v>110</v>
      </c>
      <c r="H96" t="s">
        <v>193</v>
      </c>
      <c r="I96" t="s">
        <v>70</v>
      </c>
      <c r="J96">
        <v>452</v>
      </c>
      <c r="K96">
        <v>4</v>
      </c>
      <c r="L96" s="13">
        <f>VLOOKUP(C96,'渗透率、续签率'!B:C,2,0)</f>
        <v>0.54900000000000004</v>
      </c>
      <c r="M96" s="6">
        <v>0.01</v>
      </c>
      <c r="N96">
        <v>33</v>
      </c>
      <c r="O96">
        <v>4</v>
      </c>
      <c r="P96" s="6">
        <v>0.12</v>
      </c>
      <c r="Q96" s="13">
        <v>9.4E-2</v>
      </c>
      <c r="R96" s="13">
        <v>3.2000000000000001E-2</v>
      </c>
      <c r="S96" s="31">
        <v>1932</v>
      </c>
      <c r="T96" s="6">
        <f>VLOOKUP(E96,'参数设置&amp;汇总'!S:U,3,0)</f>
        <v>0.4</v>
      </c>
      <c r="U96" s="78">
        <f t="shared" si="5"/>
        <v>13.200000000000001</v>
      </c>
      <c r="V96" s="13">
        <v>0.85000000000000009</v>
      </c>
      <c r="W96" s="78">
        <f t="shared" si="7"/>
        <v>12.945882352941176</v>
      </c>
      <c r="X96" s="1">
        <f>VLOOKUP(E96,'渗透率、续签率'!AG:AJ,4,0)</f>
        <v>8103</v>
      </c>
      <c r="Y96" s="1">
        <f t="shared" si="8"/>
        <v>104900.48470588235</v>
      </c>
      <c r="Z96">
        <v>0</v>
      </c>
      <c r="AA96" s="89">
        <f t="shared" si="9"/>
        <v>267399</v>
      </c>
    </row>
    <row r="97" spans="1:27" hidden="1">
      <c r="A97" t="s">
        <v>64</v>
      </c>
      <c r="B97" t="s">
        <v>23</v>
      </c>
      <c r="C97" t="s">
        <v>24</v>
      </c>
      <c r="D97" t="s">
        <v>116</v>
      </c>
      <c r="E97" t="s">
        <v>117</v>
      </c>
      <c r="F97" t="str">
        <f t="shared" si="6"/>
        <v>呼伦贝尔市驾驶培训</v>
      </c>
      <c r="G97" t="s">
        <v>142</v>
      </c>
      <c r="H97" t="s">
        <v>194</v>
      </c>
      <c r="I97" t="s">
        <v>70</v>
      </c>
      <c r="J97">
        <v>47</v>
      </c>
      <c r="K97">
        <v>0</v>
      </c>
      <c r="L97" s="13">
        <f>VLOOKUP(C97,'渗透率、续签率'!B:C,2,0)</f>
        <v>0.54900000000000004</v>
      </c>
      <c r="M97" s="6">
        <v>0</v>
      </c>
      <c r="N97">
        <v>2</v>
      </c>
      <c r="O97">
        <v>0</v>
      </c>
      <c r="P97" s="6">
        <v>0</v>
      </c>
      <c r="Q97" s="13">
        <v>0</v>
      </c>
      <c r="R97" s="13">
        <v>0</v>
      </c>
      <c r="S97" s="31">
        <v>198</v>
      </c>
      <c r="T97" s="6">
        <f>VLOOKUP(E97,'参数设置&amp;汇总'!S:U,3,0)</f>
        <v>0.4</v>
      </c>
      <c r="U97" s="78">
        <f t="shared" si="5"/>
        <v>0.8</v>
      </c>
      <c r="V97" s="13">
        <v>0.85000000000000009</v>
      </c>
      <c r="W97" s="78">
        <f t="shared" si="7"/>
        <v>0.94117647058823528</v>
      </c>
      <c r="X97" s="1">
        <f>VLOOKUP(E97,'渗透率、续签率'!AG:AJ,4,0)</f>
        <v>8103</v>
      </c>
      <c r="Y97" s="1">
        <f t="shared" si="8"/>
        <v>7626.3529411764703</v>
      </c>
      <c r="Z97">
        <v>1</v>
      </c>
      <c r="AA97" s="89">
        <f t="shared" si="9"/>
        <v>16206</v>
      </c>
    </row>
    <row r="98" spans="1:27" hidden="1">
      <c r="A98" t="s">
        <v>64</v>
      </c>
      <c r="B98" t="s">
        <v>23</v>
      </c>
      <c r="C98" t="s">
        <v>24</v>
      </c>
      <c r="D98" t="s">
        <v>116</v>
      </c>
      <c r="E98" t="s">
        <v>117</v>
      </c>
      <c r="F98" t="str">
        <f t="shared" si="6"/>
        <v>呼和浩特市驾驶培训</v>
      </c>
      <c r="G98" t="s">
        <v>142</v>
      </c>
      <c r="H98" t="s">
        <v>195</v>
      </c>
      <c r="I98" t="s">
        <v>70</v>
      </c>
      <c r="J98">
        <v>132</v>
      </c>
      <c r="K98">
        <v>26</v>
      </c>
      <c r="L98" s="13">
        <f>VLOOKUP(C98,'渗透率、续签率'!B:C,2,0)</f>
        <v>0.54900000000000004</v>
      </c>
      <c r="M98" s="6">
        <v>0.2</v>
      </c>
      <c r="N98">
        <v>55</v>
      </c>
      <c r="O98">
        <v>25</v>
      </c>
      <c r="P98" s="6">
        <v>0.45</v>
      </c>
      <c r="Q98" s="13">
        <v>0.67200000000000004</v>
      </c>
      <c r="R98" s="13">
        <v>0.38500000000000001</v>
      </c>
      <c r="S98" s="31">
        <v>2678</v>
      </c>
      <c r="T98" s="6">
        <f>VLOOKUP(E98,'参数设置&amp;汇总'!S:U,3,0)</f>
        <v>0.4</v>
      </c>
      <c r="U98" s="78">
        <f t="shared" si="5"/>
        <v>25</v>
      </c>
      <c r="V98" s="13">
        <v>0.85000000000000009</v>
      </c>
      <c r="W98" s="78">
        <f t="shared" si="7"/>
        <v>13.264705882352938</v>
      </c>
      <c r="X98" s="1">
        <f>VLOOKUP(E98,'渗透率、续签率'!AG:AJ,4,0)</f>
        <v>8103</v>
      </c>
      <c r="Y98" s="1">
        <f t="shared" si="8"/>
        <v>107483.91176470586</v>
      </c>
      <c r="Z98">
        <v>10</v>
      </c>
      <c r="AA98" s="89">
        <f t="shared" si="9"/>
        <v>445665</v>
      </c>
    </row>
    <row r="99" spans="1:27" hidden="1">
      <c r="A99" t="s">
        <v>64</v>
      </c>
      <c r="B99" t="s">
        <v>23</v>
      </c>
      <c r="C99" t="s">
        <v>24</v>
      </c>
      <c r="D99" t="s">
        <v>116</v>
      </c>
      <c r="E99" t="s">
        <v>117</v>
      </c>
      <c r="F99" t="str">
        <f t="shared" si="6"/>
        <v>和田地区驾驶培训</v>
      </c>
      <c r="G99" t="s">
        <v>145</v>
      </c>
      <c r="H99" t="s">
        <v>196</v>
      </c>
      <c r="I99" t="s">
        <v>70</v>
      </c>
      <c r="J99">
        <v>73</v>
      </c>
      <c r="K99">
        <v>0</v>
      </c>
      <c r="L99" s="13">
        <f>VLOOKUP(C99,'渗透率、续签率'!B:C,2,0)</f>
        <v>0.54900000000000004</v>
      </c>
      <c r="M99" s="6">
        <v>0</v>
      </c>
      <c r="N99">
        <v>6</v>
      </c>
      <c r="O99">
        <v>0</v>
      </c>
      <c r="P99" s="6">
        <v>0</v>
      </c>
      <c r="Q99" s="13">
        <v>0</v>
      </c>
      <c r="R99" s="13">
        <v>0</v>
      </c>
      <c r="S99" s="31">
        <v>278</v>
      </c>
      <c r="T99" s="6">
        <f>VLOOKUP(E99,'参数设置&amp;汇总'!S:U,3,0)</f>
        <v>0.4</v>
      </c>
      <c r="U99" s="78">
        <f t="shared" si="5"/>
        <v>2.4000000000000004</v>
      </c>
      <c r="V99" s="13">
        <v>0.85000000000000009</v>
      </c>
      <c r="W99" s="78">
        <f t="shared" si="7"/>
        <v>2.8235294117647061</v>
      </c>
      <c r="X99" s="1">
        <f>VLOOKUP(E99,'渗透率、续签率'!AG:AJ,4,0)</f>
        <v>8103</v>
      </c>
      <c r="Y99" s="1">
        <f t="shared" si="8"/>
        <v>22879.058823529413</v>
      </c>
      <c r="Z99">
        <v>0</v>
      </c>
      <c r="AA99" s="89">
        <f t="shared" si="9"/>
        <v>48618</v>
      </c>
    </row>
    <row r="100" spans="1:27" hidden="1">
      <c r="A100" t="s">
        <v>64</v>
      </c>
      <c r="B100" t="s">
        <v>23</v>
      </c>
      <c r="C100" t="s">
        <v>24</v>
      </c>
      <c r="D100" t="s">
        <v>116</v>
      </c>
      <c r="E100" t="s">
        <v>117</v>
      </c>
      <c r="F100" t="str">
        <f t="shared" si="6"/>
        <v>咸宁市驾驶培训</v>
      </c>
      <c r="G100" t="s">
        <v>81</v>
      </c>
      <c r="H100" t="s">
        <v>197</v>
      </c>
      <c r="I100" t="s">
        <v>68</v>
      </c>
      <c r="J100">
        <v>69</v>
      </c>
      <c r="K100">
        <v>1</v>
      </c>
      <c r="L100" s="13">
        <f>VLOOKUP(C100,'渗透率、续签率'!B:C,2,0)</f>
        <v>0.54900000000000004</v>
      </c>
      <c r="M100" s="6">
        <v>0.01</v>
      </c>
      <c r="N100">
        <v>14</v>
      </c>
      <c r="O100">
        <v>1</v>
      </c>
      <c r="P100" s="6">
        <v>7.0000000000000007E-2</v>
      </c>
      <c r="Q100" s="13">
        <v>6.2E-2</v>
      </c>
      <c r="R100" s="13">
        <v>0</v>
      </c>
      <c r="S100" s="31">
        <v>612</v>
      </c>
      <c r="T100" s="6">
        <f>VLOOKUP(E100,'参数设置&amp;汇总'!S:U,3,0)</f>
        <v>0.4</v>
      </c>
      <c r="U100" s="78">
        <f t="shared" si="5"/>
        <v>5.6000000000000005</v>
      </c>
      <c r="V100" s="13">
        <v>0.85000000000000009</v>
      </c>
      <c r="W100" s="78">
        <f t="shared" si="7"/>
        <v>5.9423529411764697</v>
      </c>
      <c r="X100" s="1">
        <f>VLOOKUP(E100,'渗透率、续签率'!AG:AJ,4,0)</f>
        <v>8103</v>
      </c>
      <c r="Y100" s="1">
        <f t="shared" si="8"/>
        <v>48150.885882352937</v>
      </c>
      <c r="Z100">
        <v>2</v>
      </c>
      <c r="AA100" s="89">
        <f t="shared" si="9"/>
        <v>113442</v>
      </c>
    </row>
    <row r="101" spans="1:27" hidden="1">
      <c r="A101" t="s">
        <v>64</v>
      </c>
      <c r="B101" t="s">
        <v>23</v>
      </c>
      <c r="C101" t="s">
        <v>24</v>
      </c>
      <c r="D101" t="s">
        <v>116</v>
      </c>
      <c r="E101" t="s">
        <v>117</v>
      </c>
      <c r="F101" t="str">
        <f t="shared" si="6"/>
        <v>咸阳市驾驶培训</v>
      </c>
      <c r="G101" t="s">
        <v>108</v>
      </c>
      <c r="H101" t="s">
        <v>198</v>
      </c>
      <c r="I101" t="s">
        <v>70</v>
      </c>
      <c r="J101">
        <v>331</v>
      </c>
      <c r="K101">
        <v>9</v>
      </c>
      <c r="L101" s="13">
        <f>VLOOKUP(C101,'渗透率、续签率'!B:C,2,0)</f>
        <v>0.54900000000000004</v>
      </c>
      <c r="M101" s="6">
        <v>0.03</v>
      </c>
      <c r="N101">
        <v>22</v>
      </c>
      <c r="O101">
        <v>7</v>
      </c>
      <c r="P101" s="6">
        <v>0.32</v>
      </c>
      <c r="Q101" s="13">
        <v>0.34300000000000003</v>
      </c>
      <c r="R101" s="13">
        <v>0.23</v>
      </c>
      <c r="S101" s="31">
        <v>1734</v>
      </c>
      <c r="T101" s="6">
        <f>VLOOKUP(E101,'参数设置&amp;汇总'!S:U,3,0)</f>
        <v>0.4</v>
      </c>
      <c r="U101" s="78">
        <f t="shared" si="5"/>
        <v>8.8000000000000007</v>
      </c>
      <c r="V101" s="13">
        <v>0.85000000000000009</v>
      </c>
      <c r="W101" s="78">
        <f t="shared" si="7"/>
        <v>5.8317647058823532</v>
      </c>
      <c r="X101" s="1">
        <f>VLOOKUP(E101,'渗透率、续签率'!AG:AJ,4,0)</f>
        <v>8103</v>
      </c>
      <c r="Y101" s="1">
        <f t="shared" si="8"/>
        <v>47254.789411764708</v>
      </c>
      <c r="Z101">
        <v>1</v>
      </c>
      <c r="AA101" s="89">
        <f t="shared" si="9"/>
        <v>178266</v>
      </c>
    </row>
    <row r="102" spans="1:27" hidden="1">
      <c r="A102" t="s">
        <v>64</v>
      </c>
      <c r="B102" t="s">
        <v>23</v>
      </c>
      <c r="C102" t="s">
        <v>24</v>
      </c>
      <c r="D102" t="s">
        <v>116</v>
      </c>
      <c r="E102" t="s">
        <v>117</v>
      </c>
      <c r="F102" t="str">
        <f t="shared" si="6"/>
        <v>哈密市驾驶培训</v>
      </c>
      <c r="G102" t="s">
        <v>145</v>
      </c>
      <c r="H102" t="s">
        <v>199</v>
      </c>
      <c r="I102" t="s">
        <v>70</v>
      </c>
      <c r="J102">
        <v>12</v>
      </c>
      <c r="K102">
        <v>0</v>
      </c>
      <c r="L102" s="13">
        <f>VLOOKUP(C102,'渗透率、续签率'!B:C,2,0)</f>
        <v>0.54900000000000004</v>
      </c>
      <c r="M102" s="6">
        <v>0</v>
      </c>
      <c r="N102">
        <v>9</v>
      </c>
      <c r="O102">
        <v>0</v>
      </c>
      <c r="P102" s="6">
        <v>0</v>
      </c>
      <c r="Q102" s="13">
        <v>0</v>
      </c>
      <c r="R102" s="13">
        <v>0</v>
      </c>
      <c r="S102" s="31">
        <v>145</v>
      </c>
      <c r="T102" s="6">
        <f>VLOOKUP(E102,'参数设置&amp;汇总'!S:U,3,0)</f>
        <v>0.4</v>
      </c>
      <c r="U102" s="78">
        <f t="shared" si="5"/>
        <v>3.6</v>
      </c>
      <c r="V102" s="13">
        <v>0.85000000000000009</v>
      </c>
      <c r="W102" s="78">
        <f t="shared" si="7"/>
        <v>4.2352941176470589</v>
      </c>
      <c r="X102" s="1">
        <f>VLOOKUP(E102,'渗透率、续签率'!AG:AJ,4,0)</f>
        <v>8103</v>
      </c>
      <c r="Y102" s="1">
        <f t="shared" si="8"/>
        <v>34318.588235294119</v>
      </c>
      <c r="Z102">
        <v>0</v>
      </c>
      <c r="AA102" s="89">
        <f t="shared" si="9"/>
        <v>72927</v>
      </c>
    </row>
    <row r="103" spans="1:27" hidden="1">
      <c r="A103" t="s">
        <v>64</v>
      </c>
      <c r="B103" t="s">
        <v>23</v>
      </c>
      <c r="C103" t="s">
        <v>24</v>
      </c>
      <c r="D103" t="s">
        <v>116</v>
      </c>
      <c r="E103" t="s">
        <v>117</v>
      </c>
      <c r="F103" t="str">
        <f t="shared" si="6"/>
        <v>哈尔滨市驾驶培训</v>
      </c>
      <c r="G103" t="s">
        <v>118</v>
      </c>
      <c r="H103" t="s">
        <v>200</v>
      </c>
      <c r="I103" t="s">
        <v>70</v>
      </c>
      <c r="J103">
        <v>244</v>
      </c>
      <c r="K103">
        <v>55</v>
      </c>
      <c r="L103" s="13">
        <f>VLOOKUP(C103,'渗透率、续签率'!B:C,2,0)</f>
        <v>0.54900000000000004</v>
      </c>
      <c r="M103" s="6">
        <v>0.23</v>
      </c>
      <c r="N103">
        <v>78</v>
      </c>
      <c r="O103">
        <v>44</v>
      </c>
      <c r="P103" s="6">
        <v>0.56000000000000005</v>
      </c>
      <c r="Q103" s="13">
        <v>0.70299999999999996</v>
      </c>
      <c r="R103" s="13">
        <v>0.41199999999999998</v>
      </c>
      <c r="S103" s="31">
        <v>4596</v>
      </c>
      <c r="T103" s="6">
        <f>VLOOKUP(E103,'参数设置&amp;汇总'!S:U,3,0)</f>
        <v>0.4</v>
      </c>
      <c r="U103" s="78">
        <f t="shared" si="5"/>
        <v>44</v>
      </c>
      <c r="V103" s="13">
        <v>0.85000000000000009</v>
      </c>
      <c r="W103" s="78">
        <f t="shared" si="7"/>
        <v>23.345882352941171</v>
      </c>
      <c r="X103" s="1">
        <f>VLOOKUP(E103,'渗透率、续签率'!AG:AJ,4,0)</f>
        <v>8103</v>
      </c>
      <c r="Y103" s="1">
        <f t="shared" si="8"/>
        <v>189171.6847058823</v>
      </c>
      <c r="Z103">
        <v>4</v>
      </c>
      <c r="AA103" s="89">
        <f t="shared" si="9"/>
        <v>632034</v>
      </c>
    </row>
    <row r="104" spans="1:27" hidden="1">
      <c r="A104" t="s">
        <v>64</v>
      </c>
      <c r="B104" t="s">
        <v>23</v>
      </c>
      <c r="C104" t="s">
        <v>24</v>
      </c>
      <c r="D104" t="s">
        <v>116</v>
      </c>
      <c r="E104" t="s">
        <v>117</v>
      </c>
      <c r="F104" t="str">
        <f t="shared" si="6"/>
        <v>唐山市驾驶培训</v>
      </c>
      <c r="G104" t="s">
        <v>159</v>
      </c>
      <c r="H104" t="s">
        <v>201</v>
      </c>
      <c r="I104" t="s">
        <v>70</v>
      </c>
      <c r="J104">
        <v>185</v>
      </c>
      <c r="K104">
        <v>4</v>
      </c>
      <c r="L104" s="13">
        <f>VLOOKUP(C104,'渗透率、续签率'!B:C,2,0)</f>
        <v>0.54900000000000004</v>
      </c>
      <c r="M104" s="6">
        <v>0.02</v>
      </c>
      <c r="N104">
        <v>34</v>
      </c>
      <c r="O104">
        <v>4</v>
      </c>
      <c r="P104" s="6">
        <v>0.12</v>
      </c>
      <c r="Q104" s="13">
        <v>0.16600000000000001</v>
      </c>
      <c r="R104" s="13">
        <v>0</v>
      </c>
      <c r="S104" s="31">
        <v>1673</v>
      </c>
      <c r="T104" s="6">
        <f>VLOOKUP(E104,'参数设置&amp;汇总'!S:U,3,0)</f>
        <v>0.4</v>
      </c>
      <c r="U104" s="78">
        <f t="shared" si="5"/>
        <v>13.600000000000001</v>
      </c>
      <c r="V104" s="13">
        <v>0.85000000000000009</v>
      </c>
      <c r="W104" s="78">
        <f t="shared" si="7"/>
        <v>13.416470588235295</v>
      </c>
      <c r="X104" s="1">
        <f>VLOOKUP(E104,'渗透率、续签率'!AG:AJ,4,0)</f>
        <v>8103</v>
      </c>
      <c r="Y104" s="1">
        <f t="shared" si="8"/>
        <v>108713.6611764706</v>
      </c>
      <c r="Z104">
        <v>0</v>
      </c>
      <c r="AA104" s="89">
        <f t="shared" si="9"/>
        <v>275502</v>
      </c>
    </row>
    <row r="105" spans="1:27" hidden="1">
      <c r="A105" t="s">
        <v>64</v>
      </c>
      <c r="B105" t="s">
        <v>23</v>
      </c>
      <c r="C105" t="s">
        <v>24</v>
      </c>
      <c r="D105" t="s">
        <v>116</v>
      </c>
      <c r="E105" t="s">
        <v>117</v>
      </c>
      <c r="F105" t="str">
        <f t="shared" si="6"/>
        <v>商丘市驾驶培训</v>
      </c>
      <c r="G105" t="s">
        <v>110</v>
      </c>
      <c r="H105" t="s">
        <v>202</v>
      </c>
      <c r="I105" t="s">
        <v>70</v>
      </c>
      <c r="J105">
        <v>286</v>
      </c>
      <c r="K105">
        <v>2</v>
      </c>
      <c r="L105" s="13">
        <f>VLOOKUP(C105,'渗透率、续签率'!B:C,2,0)</f>
        <v>0.54900000000000004</v>
      </c>
      <c r="M105" s="6">
        <v>0.01</v>
      </c>
      <c r="N105">
        <v>49</v>
      </c>
      <c r="O105">
        <v>2</v>
      </c>
      <c r="P105" s="6">
        <v>0.04</v>
      </c>
      <c r="Q105" s="13">
        <v>4.5999999999999999E-2</v>
      </c>
      <c r="R105" s="13">
        <v>7.0000000000000001E-3</v>
      </c>
      <c r="S105" s="31">
        <v>1842</v>
      </c>
      <c r="T105" s="6">
        <f>VLOOKUP(E105,'参数设置&amp;汇总'!S:U,3,0)</f>
        <v>0.4</v>
      </c>
      <c r="U105" s="78">
        <f t="shared" si="5"/>
        <v>19.600000000000001</v>
      </c>
      <c r="V105" s="13">
        <v>0.85000000000000009</v>
      </c>
      <c r="W105" s="78">
        <f t="shared" si="7"/>
        <v>21.767058823529414</v>
      </c>
      <c r="X105" s="1">
        <f>VLOOKUP(E105,'渗透率、续签率'!AG:AJ,4,0)</f>
        <v>8103</v>
      </c>
      <c r="Y105" s="1">
        <f t="shared" si="8"/>
        <v>176378.47764705884</v>
      </c>
      <c r="Z105">
        <v>0</v>
      </c>
      <c r="AA105" s="89">
        <f t="shared" si="9"/>
        <v>397047</v>
      </c>
    </row>
    <row r="106" spans="1:27" hidden="1">
      <c r="A106" t="s">
        <v>64</v>
      </c>
      <c r="B106" t="s">
        <v>23</v>
      </c>
      <c r="C106" t="s">
        <v>24</v>
      </c>
      <c r="D106" t="s">
        <v>116</v>
      </c>
      <c r="E106" t="s">
        <v>117</v>
      </c>
      <c r="F106" t="str">
        <f t="shared" si="6"/>
        <v>商洛市驾驶培训</v>
      </c>
      <c r="G106" t="s">
        <v>108</v>
      </c>
      <c r="H106" t="s">
        <v>203</v>
      </c>
      <c r="I106" t="s">
        <v>70</v>
      </c>
      <c r="J106">
        <v>56</v>
      </c>
      <c r="K106">
        <v>1</v>
      </c>
      <c r="L106" s="13">
        <f>VLOOKUP(C106,'渗透率、续签率'!B:C,2,0)</f>
        <v>0.54900000000000004</v>
      </c>
      <c r="M106" s="6">
        <v>0.02</v>
      </c>
      <c r="N106">
        <v>7</v>
      </c>
      <c r="O106">
        <v>1</v>
      </c>
      <c r="P106" s="6">
        <v>0.14000000000000001</v>
      </c>
      <c r="Q106" s="13">
        <v>5.1999999999999998E-2</v>
      </c>
      <c r="R106" s="13">
        <v>0</v>
      </c>
      <c r="S106" s="31">
        <v>313</v>
      </c>
      <c r="T106" s="6">
        <f>VLOOKUP(E106,'参数设置&amp;汇总'!S:U,3,0)</f>
        <v>0.4</v>
      </c>
      <c r="U106" s="78">
        <f t="shared" si="5"/>
        <v>2.8000000000000003</v>
      </c>
      <c r="V106" s="13">
        <v>0.85000000000000009</v>
      </c>
      <c r="W106" s="78">
        <f t="shared" si="7"/>
        <v>2.6482352941176472</v>
      </c>
      <c r="X106" s="1">
        <f>VLOOKUP(E106,'渗透率、续签率'!AG:AJ,4,0)</f>
        <v>8103</v>
      </c>
      <c r="Y106" s="1">
        <f t="shared" si="8"/>
        <v>21458.650588235294</v>
      </c>
      <c r="Z106">
        <v>0</v>
      </c>
      <c r="AA106" s="89">
        <f t="shared" si="9"/>
        <v>56721</v>
      </c>
    </row>
    <row r="107" spans="1:27" hidden="1">
      <c r="A107" t="s">
        <v>64</v>
      </c>
      <c r="B107" t="s">
        <v>23</v>
      </c>
      <c r="C107" t="s">
        <v>24</v>
      </c>
      <c r="D107" t="s">
        <v>116</v>
      </c>
      <c r="E107" t="s">
        <v>117</v>
      </c>
      <c r="F107" t="str">
        <f t="shared" si="6"/>
        <v>喀什地区驾驶培训</v>
      </c>
      <c r="G107" t="s">
        <v>145</v>
      </c>
      <c r="H107" t="s">
        <v>204</v>
      </c>
      <c r="I107" t="s">
        <v>70</v>
      </c>
      <c r="J107">
        <v>148</v>
      </c>
      <c r="K107">
        <v>1</v>
      </c>
      <c r="L107" s="13">
        <f>VLOOKUP(C107,'渗透率、续签率'!B:C,2,0)</f>
        <v>0.54900000000000004</v>
      </c>
      <c r="M107" s="6">
        <v>0.01</v>
      </c>
      <c r="N107">
        <v>13</v>
      </c>
      <c r="O107">
        <v>0</v>
      </c>
      <c r="P107" s="6">
        <v>0</v>
      </c>
      <c r="Q107" s="13">
        <v>1.2999999999999999E-2</v>
      </c>
      <c r="R107" s="13">
        <v>0</v>
      </c>
      <c r="S107" s="31">
        <v>593</v>
      </c>
      <c r="T107" s="6">
        <f>VLOOKUP(E107,'参数设置&amp;汇总'!S:U,3,0)</f>
        <v>0.4</v>
      </c>
      <c r="U107" s="78">
        <f t="shared" si="5"/>
        <v>5.2</v>
      </c>
      <c r="V107" s="13">
        <v>0.85000000000000009</v>
      </c>
      <c r="W107" s="78">
        <f t="shared" si="7"/>
        <v>6.117647058823529</v>
      </c>
      <c r="X107" s="1">
        <f>VLOOKUP(E107,'渗透率、续签率'!AG:AJ,4,0)</f>
        <v>8103</v>
      </c>
      <c r="Y107" s="1">
        <f t="shared" si="8"/>
        <v>49571.294117647056</v>
      </c>
      <c r="Z107">
        <v>0</v>
      </c>
      <c r="AA107" s="89">
        <f t="shared" si="9"/>
        <v>105339</v>
      </c>
    </row>
    <row r="108" spans="1:27" hidden="1">
      <c r="A108" t="s">
        <v>64</v>
      </c>
      <c r="B108" t="s">
        <v>23</v>
      </c>
      <c r="C108" t="s">
        <v>24</v>
      </c>
      <c r="D108" t="s">
        <v>116</v>
      </c>
      <c r="E108" t="s">
        <v>117</v>
      </c>
      <c r="F108" t="str">
        <f t="shared" si="6"/>
        <v>嘉兴市驾驶培训</v>
      </c>
      <c r="G108" t="s">
        <v>79</v>
      </c>
      <c r="H108" t="s">
        <v>205</v>
      </c>
      <c r="I108" t="s">
        <v>68</v>
      </c>
      <c r="J108">
        <v>344</v>
      </c>
      <c r="K108">
        <v>128</v>
      </c>
      <c r="L108" s="13">
        <f>VLOOKUP(C108,'渗透率、续签率'!B:C,2,0)</f>
        <v>0.54900000000000004</v>
      </c>
      <c r="M108" s="6">
        <v>0.37</v>
      </c>
      <c r="N108">
        <v>147</v>
      </c>
      <c r="O108">
        <v>118</v>
      </c>
      <c r="P108" s="6">
        <v>0.8</v>
      </c>
      <c r="Q108" s="13">
        <v>0.78200000000000003</v>
      </c>
      <c r="R108" s="13">
        <v>0.71399999999999997</v>
      </c>
      <c r="S108" s="31">
        <v>5206</v>
      </c>
      <c r="T108" s="6">
        <f>VLOOKUP(E108,'参数设置&amp;汇总'!S:U,3,0)</f>
        <v>0.4</v>
      </c>
      <c r="U108" s="78">
        <f t="shared" si="5"/>
        <v>118</v>
      </c>
      <c r="V108" s="13">
        <v>0.85000000000000009</v>
      </c>
      <c r="W108" s="78">
        <f t="shared" si="7"/>
        <v>62.609411764705868</v>
      </c>
      <c r="X108" s="1">
        <f>VLOOKUP(E108,'渗透率、续签率'!AG:AJ,4,0)</f>
        <v>8103</v>
      </c>
      <c r="Y108" s="1">
        <f t="shared" si="8"/>
        <v>507324.06352941162</v>
      </c>
      <c r="Z108">
        <v>3</v>
      </c>
      <c r="AA108" s="89">
        <f t="shared" si="9"/>
        <v>1191141</v>
      </c>
    </row>
    <row r="109" spans="1:27" hidden="1">
      <c r="A109" t="s">
        <v>64</v>
      </c>
      <c r="B109" t="s">
        <v>23</v>
      </c>
      <c r="C109" t="s">
        <v>24</v>
      </c>
      <c r="D109" t="s">
        <v>116</v>
      </c>
      <c r="E109" t="s">
        <v>117</v>
      </c>
      <c r="F109" t="str">
        <f t="shared" si="6"/>
        <v>嘉峪关市驾驶培训</v>
      </c>
      <c r="G109" t="s">
        <v>132</v>
      </c>
      <c r="H109" t="s">
        <v>206</v>
      </c>
      <c r="I109" t="s">
        <v>70</v>
      </c>
      <c r="J109">
        <v>17</v>
      </c>
      <c r="K109">
        <v>0</v>
      </c>
      <c r="L109" s="13">
        <f>VLOOKUP(C109,'渗透率、续签率'!B:C,2,0)</f>
        <v>0.54900000000000004</v>
      </c>
      <c r="M109" s="6">
        <v>0</v>
      </c>
      <c r="N109">
        <v>7</v>
      </c>
      <c r="O109">
        <v>0</v>
      </c>
      <c r="P109" s="6">
        <v>0</v>
      </c>
      <c r="Q109" s="13">
        <v>0</v>
      </c>
      <c r="R109" s="13">
        <v>0</v>
      </c>
      <c r="S109" s="31">
        <v>183</v>
      </c>
      <c r="T109" s="6">
        <f>VLOOKUP(E109,'参数设置&amp;汇总'!S:U,3,0)</f>
        <v>0.4</v>
      </c>
      <c r="U109" s="78">
        <f t="shared" si="5"/>
        <v>2.8000000000000003</v>
      </c>
      <c r="V109" s="13">
        <v>0.85000000000000009</v>
      </c>
      <c r="W109" s="78">
        <f t="shared" si="7"/>
        <v>3.2941176470588234</v>
      </c>
      <c r="X109" s="1">
        <f>VLOOKUP(E109,'渗透率、续签率'!AG:AJ,4,0)</f>
        <v>8103</v>
      </c>
      <c r="Y109" s="1">
        <f t="shared" si="8"/>
        <v>26692.235294117647</v>
      </c>
      <c r="Z109">
        <v>0</v>
      </c>
      <c r="AA109" s="89">
        <f t="shared" si="9"/>
        <v>56721</v>
      </c>
    </row>
    <row r="110" spans="1:27" hidden="1">
      <c r="A110" t="s">
        <v>64</v>
      </c>
      <c r="B110" t="s">
        <v>23</v>
      </c>
      <c r="C110" t="s">
        <v>24</v>
      </c>
      <c r="D110" t="s">
        <v>116</v>
      </c>
      <c r="E110" t="s">
        <v>117</v>
      </c>
      <c r="F110" t="str">
        <f t="shared" si="6"/>
        <v>四平市驾驶培训</v>
      </c>
      <c r="G110" t="s">
        <v>188</v>
      </c>
      <c r="H110" t="s">
        <v>207</v>
      </c>
      <c r="I110" t="s">
        <v>70</v>
      </c>
      <c r="J110">
        <v>80</v>
      </c>
      <c r="K110">
        <v>0</v>
      </c>
      <c r="L110" s="13">
        <f>VLOOKUP(C110,'渗透率、续签率'!B:C,2,0)</f>
        <v>0.54900000000000004</v>
      </c>
      <c r="M110" s="6">
        <v>0</v>
      </c>
      <c r="N110">
        <v>5</v>
      </c>
      <c r="O110">
        <v>0</v>
      </c>
      <c r="P110" s="6">
        <v>0</v>
      </c>
      <c r="Q110" s="13">
        <v>0</v>
      </c>
      <c r="R110" s="13">
        <v>0</v>
      </c>
      <c r="S110" s="31">
        <v>325</v>
      </c>
      <c r="T110" s="6">
        <f>VLOOKUP(E110,'参数设置&amp;汇总'!S:U,3,0)</f>
        <v>0.4</v>
      </c>
      <c r="U110" s="78">
        <f t="shared" si="5"/>
        <v>2</v>
      </c>
      <c r="V110" s="13">
        <v>0.85000000000000009</v>
      </c>
      <c r="W110" s="78">
        <f t="shared" si="7"/>
        <v>2.3529411764705879</v>
      </c>
      <c r="X110" s="1">
        <f>VLOOKUP(E110,'渗透率、续签率'!AG:AJ,4,0)</f>
        <v>8103</v>
      </c>
      <c r="Y110" s="1">
        <f t="shared" si="8"/>
        <v>19065.882352941175</v>
      </c>
      <c r="Z110">
        <v>0</v>
      </c>
      <c r="AA110" s="89">
        <f t="shared" si="9"/>
        <v>40515</v>
      </c>
    </row>
    <row r="111" spans="1:27" hidden="1">
      <c r="A111" t="s">
        <v>64</v>
      </c>
      <c r="B111" t="s">
        <v>23</v>
      </c>
      <c r="C111" t="s">
        <v>24</v>
      </c>
      <c r="D111" t="s">
        <v>116</v>
      </c>
      <c r="E111" t="s">
        <v>117</v>
      </c>
      <c r="F111" t="str">
        <f t="shared" si="6"/>
        <v>固原市驾驶培训</v>
      </c>
      <c r="G111" t="s">
        <v>129</v>
      </c>
      <c r="H111" t="s">
        <v>208</v>
      </c>
      <c r="I111" t="s">
        <v>70</v>
      </c>
      <c r="J111">
        <v>20</v>
      </c>
      <c r="K111">
        <v>1</v>
      </c>
      <c r="L111" s="13">
        <f>VLOOKUP(C111,'渗透率、续签率'!B:C,2,0)</f>
        <v>0.54900000000000004</v>
      </c>
      <c r="M111" s="6">
        <v>0.05</v>
      </c>
      <c r="N111">
        <v>0</v>
      </c>
      <c r="O111">
        <v>0</v>
      </c>
      <c r="P111" s="6">
        <v>0</v>
      </c>
      <c r="Q111" s="13">
        <v>8.1000000000000003E-2</v>
      </c>
      <c r="R111" s="13">
        <v>0</v>
      </c>
      <c r="S111" s="31">
        <v>121</v>
      </c>
      <c r="T111" s="6">
        <f>VLOOKUP(E111,'参数设置&amp;汇总'!S:U,3,0)</f>
        <v>0.4</v>
      </c>
      <c r="U111" s="78">
        <f t="shared" si="5"/>
        <v>0</v>
      </c>
      <c r="V111" s="13">
        <v>0.85000000000000009</v>
      </c>
      <c r="W111" s="78">
        <f t="shared" si="7"/>
        <v>0</v>
      </c>
      <c r="X111" s="1">
        <f>VLOOKUP(E111,'渗透率、续签率'!AG:AJ,4,0)</f>
        <v>8103</v>
      </c>
      <c r="Y111" s="1">
        <f t="shared" si="8"/>
        <v>0</v>
      </c>
      <c r="Z111">
        <v>0</v>
      </c>
      <c r="AA111" s="89">
        <f t="shared" si="9"/>
        <v>0</v>
      </c>
    </row>
    <row r="112" spans="1:27" hidden="1">
      <c r="A112" t="s">
        <v>64</v>
      </c>
      <c r="B112" t="s">
        <v>23</v>
      </c>
      <c r="C112" t="s">
        <v>24</v>
      </c>
      <c r="D112" t="s">
        <v>116</v>
      </c>
      <c r="E112" t="s">
        <v>117</v>
      </c>
      <c r="F112" t="str">
        <f t="shared" si="6"/>
        <v>图木舒克市驾驶培训</v>
      </c>
      <c r="G112" t="s">
        <v>145</v>
      </c>
      <c r="H112" t="s">
        <v>209</v>
      </c>
      <c r="I112" t="s">
        <v>70</v>
      </c>
      <c r="J112">
        <v>15</v>
      </c>
      <c r="K112">
        <v>0</v>
      </c>
      <c r="L112" s="13">
        <f>VLOOKUP(C112,'渗透率、续签率'!B:C,2,0)</f>
        <v>0.54900000000000004</v>
      </c>
      <c r="M112" s="6">
        <v>0</v>
      </c>
      <c r="N112">
        <v>0</v>
      </c>
      <c r="O112">
        <v>0</v>
      </c>
      <c r="P112" s="6">
        <v>0</v>
      </c>
      <c r="Q112" s="13">
        <v>0</v>
      </c>
      <c r="R112" s="13">
        <v>0</v>
      </c>
      <c r="S112" s="31">
        <v>39</v>
      </c>
      <c r="T112" s="6">
        <f>VLOOKUP(E112,'参数设置&amp;汇总'!S:U,3,0)</f>
        <v>0.4</v>
      </c>
      <c r="U112" s="78">
        <f t="shared" si="5"/>
        <v>0</v>
      </c>
      <c r="V112" s="13">
        <v>0.85000000000000009</v>
      </c>
      <c r="W112" s="78">
        <f t="shared" si="7"/>
        <v>0</v>
      </c>
      <c r="X112" s="1">
        <f>VLOOKUP(E112,'渗透率、续签率'!AG:AJ,4,0)</f>
        <v>8103</v>
      </c>
      <c r="Y112" s="1">
        <f t="shared" si="8"/>
        <v>0</v>
      </c>
      <c r="Z112">
        <v>0</v>
      </c>
      <c r="AA112" s="89">
        <f t="shared" si="9"/>
        <v>0</v>
      </c>
    </row>
    <row r="113" spans="1:37" hidden="1">
      <c r="A113" t="s">
        <v>64</v>
      </c>
      <c r="B113" t="s">
        <v>23</v>
      </c>
      <c r="C113" t="s">
        <v>24</v>
      </c>
      <c r="D113" t="s">
        <v>116</v>
      </c>
      <c r="E113" t="s">
        <v>117</v>
      </c>
      <c r="F113" t="str">
        <f t="shared" si="6"/>
        <v>塔城地区驾驶培训</v>
      </c>
      <c r="G113" t="s">
        <v>145</v>
      </c>
      <c r="H113" t="s">
        <v>210</v>
      </c>
      <c r="I113" t="s">
        <v>70</v>
      </c>
      <c r="J113">
        <v>30</v>
      </c>
      <c r="K113">
        <v>1</v>
      </c>
      <c r="L113" s="13">
        <f>VLOOKUP(C113,'渗透率、续签率'!B:C,2,0)</f>
        <v>0.54900000000000004</v>
      </c>
      <c r="M113" s="6">
        <v>0.03</v>
      </c>
      <c r="N113">
        <v>0</v>
      </c>
      <c r="O113">
        <v>0</v>
      </c>
      <c r="P113" s="6">
        <v>0</v>
      </c>
      <c r="Q113" s="13">
        <v>0.122</v>
      </c>
      <c r="R113" s="13">
        <v>0</v>
      </c>
      <c r="S113" s="31">
        <v>87</v>
      </c>
      <c r="T113" s="6">
        <f>VLOOKUP(E113,'参数设置&amp;汇总'!S:U,3,0)</f>
        <v>0.4</v>
      </c>
      <c r="U113" s="78">
        <f t="shared" si="5"/>
        <v>0</v>
      </c>
      <c r="V113" s="13">
        <v>0.85000000000000009</v>
      </c>
      <c r="W113" s="78">
        <f t="shared" si="7"/>
        <v>0</v>
      </c>
      <c r="X113" s="1">
        <f>VLOOKUP(E113,'渗透率、续签率'!AG:AJ,4,0)</f>
        <v>8103</v>
      </c>
      <c r="Y113" s="1">
        <f t="shared" si="8"/>
        <v>0</v>
      </c>
      <c r="Z113">
        <v>0</v>
      </c>
      <c r="AA113" s="89">
        <f t="shared" si="9"/>
        <v>0</v>
      </c>
      <c r="AH113" s="37"/>
      <c r="AI113" s="37"/>
      <c r="AK113" s="37"/>
    </row>
    <row r="114" spans="1:37" hidden="1">
      <c r="A114" t="s">
        <v>64</v>
      </c>
      <c r="B114" t="s">
        <v>23</v>
      </c>
      <c r="C114" t="s">
        <v>24</v>
      </c>
      <c r="D114" t="s">
        <v>116</v>
      </c>
      <c r="E114" t="s">
        <v>117</v>
      </c>
      <c r="F114" t="str">
        <f t="shared" si="6"/>
        <v>大兴安岭地区驾驶培训</v>
      </c>
      <c r="G114" t="s">
        <v>118</v>
      </c>
      <c r="H114" t="s">
        <v>211</v>
      </c>
      <c r="I114" t="s">
        <v>70</v>
      </c>
      <c r="J114">
        <v>5</v>
      </c>
      <c r="K114">
        <v>0</v>
      </c>
      <c r="L114" s="13">
        <f>VLOOKUP(C114,'渗透率、续签率'!B:C,2,0)</f>
        <v>0.54900000000000004</v>
      </c>
      <c r="M114" s="6">
        <v>0</v>
      </c>
      <c r="N114">
        <v>0</v>
      </c>
      <c r="O114">
        <v>0</v>
      </c>
      <c r="P114" s="6">
        <v>0</v>
      </c>
      <c r="Q114" s="13">
        <v>0</v>
      </c>
      <c r="R114" s="13">
        <v>0</v>
      </c>
      <c r="S114" s="31">
        <v>6</v>
      </c>
      <c r="T114" s="6">
        <f>VLOOKUP(E114,'参数设置&amp;汇总'!S:U,3,0)</f>
        <v>0.4</v>
      </c>
      <c r="U114" s="78">
        <f t="shared" si="5"/>
        <v>0</v>
      </c>
      <c r="V114" s="13">
        <v>0.85000000000000009</v>
      </c>
      <c r="W114" s="78">
        <f t="shared" si="7"/>
        <v>0</v>
      </c>
      <c r="X114" s="1">
        <f>VLOOKUP(E114,'渗透率、续签率'!AG:AJ,4,0)</f>
        <v>8103</v>
      </c>
      <c r="Y114" s="1">
        <f t="shared" si="8"/>
        <v>0</v>
      </c>
      <c r="Z114">
        <v>0</v>
      </c>
      <c r="AA114" s="89">
        <f t="shared" si="9"/>
        <v>0</v>
      </c>
      <c r="AH114" s="37"/>
      <c r="AI114" s="37"/>
      <c r="AK114" s="37"/>
    </row>
    <row r="115" spans="1:37" hidden="1">
      <c r="A115" t="s">
        <v>64</v>
      </c>
      <c r="B115" t="s">
        <v>23</v>
      </c>
      <c r="C115" t="s">
        <v>24</v>
      </c>
      <c r="D115" t="s">
        <v>116</v>
      </c>
      <c r="E115" t="s">
        <v>117</v>
      </c>
      <c r="F115" t="str">
        <f t="shared" si="6"/>
        <v>大同市驾驶培训</v>
      </c>
      <c r="G115" t="s">
        <v>134</v>
      </c>
      <c r="H115" t="s">
        <v>212</v>
      </c>
      <c r="I115" t="s">
        <v>70</v>
      </c>
      <c r="J115">
        <v>117</v>
      </c>
      <c r="K115">
        <v>11</v>
      </c>
      <c r="L115" s="13">
        <f>VLOOKUP(C115,'渗透率、续签率'!B:C,2,0)</f>
        <v>0.54900000000000004</v>
      </c>
      <c r="M115" s="6">
        <v>0.09</v>
      </c>
      <c r="N115">
        <v>28</v>
      </c>
      <c r="O115">
        <v>11</v>
      </c>
      <c r="P115" s="6">
        <v>0.39</v>
      </c>
      <c r="Q115" s="13">
        <v>0.43099999999999999</v>
      </c>
      <c r="R115" s="13">
        <v>0.23599999999999999</v>
      </c>
      <c r="S115" s="31">
        <v>1299</v>
      </c>
      <c r="T115" s="6">
        <f>VLOOKUP(E115,'参数设置&amp;汇总'!S:U,3,0)</f>
        <v>0.4</v>
      </c>
      <c r="U115" s="78">
        <f t="shared" si="5"/>
        <v>11.200000000000001</v>
      </c>
      <c r="V115" s="13">
        <v>0.85000000000000009</v>
      </c>
      <c r="W115" s="78">
        <f t="shared" si="7"/>
        <v>6.0717647058823525</v>
      </c>
      <c r="X115" s="1">
        <f>VLOOKUP(E115,'渗透率、续签率'!AG:AJ,4,0)</f>
        <v>8103</v>
      </c>
      <c r="Y115" s="1">
        <f t="shared" si="8"/>
        <v>49199.509411764702</v>
      </c>
      <c r="Z115">
        <v>2</v>
      </c>
      <c r="AA115" s="89">
        <f t="shared" si="9"/>
        <v>226884</v>
      </c>
      <c r="AH115" s="37"/>
      <c r="AI115" s="37"/>
      <c r="AK115" s="37"/>
    </row>
    <row r="116" spans="1:37" hidden="1">
      <c r="A116" t="s">
        <v>64</v>
      </c>
      <c r="B116" t="s">
        <v>23</v>
      </c>
      <c r="C116" t="s">
        <v>24</v>
      </c>
      <c r="D116" t="s">
        <v>116</v>
      </c>
      <c r="E116" t="s">
        <v>117</v>
      </c>
      <c r="F116" t="str">
        <f t="shared" si="6"/>
        <v>大庆市驾驶培训</v>
      </c>
      <c r="G116" t="s">
        <v>118</v>
      </c>
      <c r="H116" t="s">
        <v>213</v>
      </c>
      <c r="I116" t="s">
        <v>70</v>
      </c>
      <c r="J116">
        <v>55</v>
      </c>
      <c r="K116">
        <v>0</v>
      </c>
      <c r="L116" s="13">
        <f>VLOOKUP(C116,'渗透率、续签率'!B:C,2,0)</f>
        <v>0.54900000000000004</v>
      </c>
      <c r="M116" s="6">
        <v>0</v>
      </c>
      <c r="N116">
        <v>18</v>
      </c>
      <c r="O116">
        <v>0</v>
      </c>
      <c r="P116" s="6">
        <v>0</v>
      </c>
      <c r="Q116" s="13">
        <v>0</v>
      </c>
      <c r="R116" s="13">
        <v>0</v>
      </c>
      <c r="S116" s="31">
        <v>517</v>
      </c>
      <c r="T116" s="6">
        <f>VLOOKUP(E116,'参数设置&amp;汇总'!S:U,3,0)</f>
        <v>0.4</v>
      </c>
      <c r="U116" s="78">
        <f t="shared" si="5"/>
        <v>7.2</v>
      </c>
      <c r="V116" s="13">
        <v>0.85000000000000009</v>
      </c>
      <c r="W116" s="78">
        <f t="shared" si="7"/>
        <v>8.4705882352941178</v>
      </c>
      <c r="X116" s="1">
        <f>VLOOKUP(E116,'渗透率、续签率'!AG:AJ,4,0)</f>
        <v>8103</v>
      </c>
      <c r="Y116" s="1">
        <f t="shared" si="8"/>
        <v>68637.176470588238</v>
      </c>
      <c r="Z116">
        <v>0</v>
      </c>
      <c r="AA116" s="89">
        <f t="shared" si="9"/>
        <v>145854</v>
      </c>
      <c r="AH116" s="37"/>
      <c r="AI116" s="37"/>
      <c r="AK116" s="37"/>
    </row>
    <row r="117" spans="1:37" hidden="1">
      <c r="A117" t="s">
        <v>64</v>
      </c>
      <c r="B117" t="s">
        <v>23</v>
      </c>
      <c r="C117" t="s">
        <v>24</v>
      </c>
      <c r="D117" t="s">
        <v>116</v>
      </c>
      <c r="E117" t="s">
        <v>117</v>
      </c>
      <c r="F117" t="str">
        <f t="shared" si="6"/>
        <v>大理白族自治州驾驶培训</v>
      </c>
      <c r="G117" t="s">
        <v>99</v>
      </c>
      <c r="H117" t="s">
        <v>214</v>
      </c>
      <c r="I117" t="s">
        <v>68</v>
      </c>
      <c r="J117">
        <v>112</v>
      </c>
      <c r="K117">
        <v>1</v>
      </c>
      <c r="L117" s="13">
        <f>VLOOKUP(C117,'渗透率、续签率'!B:C,2,0)</f>
        <v>0.54900000000000004</v>
      </c>
      <c r="M117" s="6">
        <v>0.01</v>
      </c>
      <c r="N117">
        <v>13</v>
      </c>
      <c r="O117">
        <v>1</v>
      </c>
      <c r="P117" s="6">
        <v>0.08</v>
      </c>
      <c r="Q117" s="13">
        <v>7.2999999999999995E-2</v>
      </c>
      <c r="R117" s="13">
        <v>0</v>
      </c>
      <c r="S117" s="31">
        <v>646</v>
      </c>
      <c r="T117" s="6">
        <f>VLOOKUP(E117,'参数设置&amp;汇总'!S:U,3,0)</f>
        <v>0.4</v>
      </c>
      <c r="U117" s="78">
        <f t="shared" si="5"/>
        <v>5.2</v>
      </c>
      <c r="V117" s="13">
        <v>0.85000000000000009</v>
      </c>
      <c r="W117" s="78">
        <f t="shared" si="7"/>
        <v>5.471764705882352</v>
      </c>
      <c r="X117" s="1">
        <f>VLOOKUP(E117,'渗透率、续签率'!AG:AJ,4,0)</f>
        <v>8103</v>
      </c>
      <c r="Y117" s="1">
        <f t="shared" si="8"/>
        <v>44337.709411764699</v>
      </c>
      <c r="Z117">
        <v>1</v>
      </c>
      <c r="AA117" s="89">
        <f t="shared" si="9"/>
        <v>105339</v>
      </c>
      <c r="AH117" s="37"/>
      <c r="AI117" s="37"/>
      <c r="AK117" s="37"/>
    </row>
    <row r="118" spans="1:37" hidden="1">
      <c r="A118" t="s">
        <v>64</v>
      </c>
      <c r="B118" t="s">
        <v>23</v>
      </c>
      <c r="C118" t="s">
        <v>24</v>
      </c>
      <c r="D118" t="s">
        <v>116</v>
      </c>
      <c r="E118" t="s">
        <v>117</v>
      </c>
      <c r="F118" t="str">
        <f t="shared" si="6"/>
        <v>大连市驾驶培训</v>
      </c>
      <c r="G118" t="s">
        <v>101</v>
      </c>
      <c r="H118" t="s">
        <v>215</v>
      </c>
      <c r="I118" t="s">
        <v>70</v>
      </c>
      <c r="J118">
        <v>201</v>
      </c>
      <c r="K118">
        <v>18</v>
      </c>
      <c r="L118" s="13">
        <f>VLOOKUP(C118,'渗透率、续签率'!B:C,2,0)</f>
        <v>0.54900000000000004</v>
      </c>
      <c r="M118" s="6">
        <v>0.09</v>
      </c>
      <c r="N118">
        <v>56</v>
      </c>
      <c r="O118">
        <v>18</v>
      </c>
      <c r="P118" s="6">
        <v>0.32</v>
      </c>
      <c r="Q118" s="13">
        <v>0.45</v>
      </c>
      <c r="R118" s="13">
        <v>0.28199999999999997</v>
      </c>
      <c r="S118" s="31">
        <v>2336</v>
      </c>
      <c r="T118" s="6">
        <f>VLOOKUP(E118,'参数设置&amp;汇总'!S:U,3,0)</f>
        <v>0.4</v>
      </c>
      <c r="U118" s="78">
        <f t="shared" si="5"/>
        <v>22.400000000000002</v>
      </c>
      <c r="V118" s="13">
        <v>0.85000000000000009</v>
      </c>
      <c r="W118" s="78">
        <f t="shared" si="7"/>
        <v>14.727058823529411</v>
      </c>
      <c r="X118" s="1">
        <f>VLOOKUP(E118,'渗透率、续签率'!AG:AJ,4,0)</f>
        <v>8103</v>
      </c>
      <c r="Y118" s="1">
        <f t="shared" si="8"/>
        <v>119333.35764705882</v>
      </c>
      <c r="Z118">
        <v>13</v>
      </c>
      <c r="AA118" s="89">
        <f t="shared" si="9"/>
        <v>453768</v>
      </c>
      <c r="AH118" s="37"/>
      <c r="AI118" s="37"/>
      <c r="AK118" s="37"/>
    </row>
    <row r="119" spans="1:37" hidden="1">
      <c r="A119" t="s">
        <v>64</v>
      </c>
      <c r="B119" t="s">
        <v>23</v>
      </c>
      <c r="C119" t="s">
        <v>24</v>
      </c>
      <c r="D119" t="s">
        <v>116</v>
      </c>
      <c r="E119" t="s">
        <v>117</v>
      </c>
      <c r="F119" t="str">
        <f t="shared" si="6"/>
        <v>天水市驾驶培训</v>
      </c>
      <c r="G119" t="s">
        <v>132</v>
      </c>
      <c r="H119" t="s">
        <v>216</v>
      </c>
      <c r="I119" t="s">
        <v>70</v>
      </c>
      <c r="J119">
        <v>85</v>
      </c>
      <c r="K119">
        <v>0</v>
      </c>
      <c r="L119" s="13">
        <f>VLOOKUP(C119,'渗透率、续签率'!B:C,2,0)</f>
        <v>0.54900000000000004</v>
      </c>
      <c r="M119" s="6">
        <v>0</v>
      </c>
      <c r="N119">
        <v>21</v>
      </c>
      <c r="O119">
        <v>0</v>
      </c>
      <c r="P119" s="6">
        <v>0</v>
      </c>
      <c r="Q119" s="13">
        <v>0</v>
      </c>
      <c r="R119" s="13">
        <v>0</v>
      </c>
      <c r="S119" s="31">
        <v>698</v>
      </c>
      <c r="T119" s="6">
        <f>VLOOKUP(E119,'参数设置&amp;汇总'!S:U,3,0)</f>
        <v>0.4</v>
      </c>
      <c r="U119" s="78">
        <f t="shared" si="5"/>
        <v>8.4</v>
      </c>
      <c r="V119" s="13">
        <v>0.85000000000000009</v>
      </c>
      <c r="W119" s="78">
        <f t="shared" si="7"/>
        <v>9.8823529411764692</v>
      </c>
      <c r="X119" s="1">
        <f>VLOOKUP(E119,'渗透率、续签率'!AG:AJ,4,0)</f>
        <v>8103</v>
      </c>
      <c r="Y119" s="1">
        <f t="shared" si="8"/>
        <v>80076.705882352937</v>
      </c>
      <c r="Z119">
        <v>0</v>
      </c>
      <c r="AA119" s="89">
        <f t="shared" si="9"/>
        <v>170163</v>
      </c>
      <c r="AH119" s="37"/>
      <c r="AI119" s="37"/>
      <c r="AK119" s="37"/>
    </row>
    <row r="120" spans="1:37" hidden="1">
      <c r="A120" t="s">
        <v>64</v>
      </c>
      <c r="B120" t="s">
        <v>23</v>
      </c>
      <c r="C120" t="s">
        <v>24</v>
      </c>
      <c r="D120" t="s">
        <v>116</v>
      </c>
      <c r="E120" t="s">
        <v>117</v>
      </c>
      <c r="F120" t="str">
        <f t="shared" si="6"/>
        <v>天门市驾驶培训</v>
      </c>
      <c r="G120" t="s">
        <v>81</v>
      </c>
      <c r="H120" t="s">
        <v>217</v>
      </c>
      <c r="I120" t="s">
        <v>68</v>
      </c>
      <c r="J120">
        <v>33</v>
      </c>
      <c r="K120">
        <v>1</v>
      </c>
      <c r="L120" s="13">
        <f>VLOOKUP(C120,'渗透率、续签率'!B:C,2,0)</f>
        <v>0.54900000000000004</v>
      </c>
      <c r="M120" s="6">
        <v>0.03</v>
      </c>
      <c r="N120">
        <v>7</v>
      </c>
      <c r="O120">
        <v>1</v>
      </c>
      <c r="P120" s="6">
        <v>0.14000000000000001</v>
      </c>
      <c r="Q120" s="13">
        <v>0.108</v>
      </c>
      <c r="R120" s="13">
        <v>0.108</v>
      </c>
      <c r="S120" s="31">
        <v>220</v>
      </c>
      <c r="T120" s="6">
        <f>VLOOKUP(E120,'参数设置&amp;汇总'!S:U,3,0)</f>
        <v>0.4</v>
      </c>
      <c r="U120" s="78">
        <f t="shared" si="5"/>
        <v>2.8000000000000003</v>
      </c>
      <c r="V120" s="13">
        <v>0.85000000000000009</v>
      </c>
      <c r="W120" s="78">
        <f t="shared" si="7"/>
        <v>2.6482352941176472</v>
      </c>
      <c r="X120" s="1">
        <f>VLOOKUP(E120,'渗透率、续签率'!AG:AJ,4,0)</f>
        <v>8103</v>
      </c>
      <c r="Y120" s="1">
        <f t="shared" si="8"/>
        <v>21458.650588235294</v>
      </c>
      <c r="Z120">
        <v>0</v>
      </c>
      <c r="AA120" s="89">
        <f t="shared" si="9"/>
        <v>56721</v>
      </c>
      <c r="AH120" s="37"/>
      <c r="AI120" s="37"/>
      <c r="AK120" s="37"/>
    </row>
    <row r="121" spans="1:37" hidden="1">
      <c r="A121" t="s">
        <v>64</v>
      </c>
      <c r="B121" t="s">
        <v>23</v>
      </c>
      <c r="C121" t="s">
        <v>24</v>
      </c>
      <c r="D121" t="s">
        <v>116</v>
      </c>
      <c r="E121" t="s">
        <v>117</v>
      </c>
      <c r="F121" t="str">
        <f t="shared" si="6"/>
        <v>太原市驾驶培训</v>
      </c>
      <c r="G121" t="s">
        <v>134</v>
      </c>
      <c r="H121" t="s">
        <v>218</v>
      </c>
      <c r="I121" t="s">
        <v>70</v>
      </c>
      <c r="J121">
        <v>324</v>
      </c>
      <c r="K121">
        <v>80</v>
      </c>
      <c r="L121" s="13">
        <f>VLOOKUP(C121,'渗透率、续签率'!B:C,2,0)</f>
        <v>0.54900000000000004</v>
      </c>
      <c r="M121" s="6">
        <v>0.25</v>
      </c>
      <c r="N121">
        <v>105</v>
      </c>
      <c r="O121">
        <v>69</v>
      </c>
      <c r="P121" s="6">
        <v>0.66</v>
      </c>
      <c r="Q121" s="13">
        <v>0.69</v>
      </c>
      <c r="R121" s="13">
        <v>0.42899999999999999</v>
      </c>
      <c r="S121" s="31">
        <v>5169</v>
      </c>
      <c r="T121" s="6">
        <f>VLOOKUP(E121,'参数设置&amp;汇总'!S:U,3,0)</f>
        <v>0.4</v>
      </c>
      <c r="U121" s="78">
        <f t="shared" si="5"/>
        <v>69</v>
      </c>
      <c r="V121" s="13">
        <v>0.85000000000000009</v>
      </c>
      <c r="W121" s="78">
        <f t="shared" si="7"/>
        <v>36.610588235294109</v>
      </c>
      <c r="X121" s="1">
        <f>VLOOKUP(E121,'渗透率、续签率'!AG:AJ,4,0)</f>
        <v>8103</v>
      </c>
      <c r="Y121" s="1">
        <f t="shared" si="8"/>
        <v>296655.59647058818</v>
      </c>
      <c r="Z121">
        <v>22</v>
      </c>
      <c r="AA121" s="89">
        <f t="shared" si="9"/>
        <v>850815</v>
      </c>
    </row>
    <row r="122" spans="1:37" hidden="1">
      <c r="A122" t="s">
        <v>64</v>
      </c>
      <c r="B122" t="s">
        <v>23</v>
      </c>
      <c r="C122" t="s">
        <v>24</v>
      </c>
      <c r="D122" t="s">
        <v>116</v>
      </c>
      <c r="E122" t="s">
        <v>117</v>
      </c>
      <c r="F122" t="str">
        <f t="shared" si="6"/>
        <v>威海市驾驶培训</v>
      </c>
      <c r="G122" t="s">
        <v>103</v>
      </c>
      <c r="H122" t="s">
        <v>219</v>
      </c>
      <c r="I122" t="s">
        <v>70</v>
      </c>
      <c r="J122">
        <v>66</v>
      </c>
      <c r="K122">
        <v>5</v>
      </c>
      <c r="L122" s="13">
        <f>VLOOKUP(C122,'渗透率、续签率'!B:C,2,0)</f>
        <v>0.54900000000000004</v>
      </c>
      <c r="M122" s="6">
        <v>0.08</v>
      </c>
      <c r="N122">
        <v>21</v>
      </c>
      <c r="O122">
        <v>5</v>
      </c>
      <c r="P122" s="6">
        <v>0.24</v>
      </c>
      <c r="Q122" s="13">
        <v>0.27600000000000002</v>
      </c>
      <c r="R122" s="13">
        <v>8.4000000000000005E-2</v>
      </c>
      <c r="S122" s="31">
        <v>691</v>
      </c>
      <c r="T122" s="6">
        <f>VLOOKUP(E122,'参数设置&amp;汇总'!S:U,3,0)</f>
        <v>0.4</v>
      </c>
      <c r="U122" s="78">
        <f t="shared" si="5"/>
        <v>8.4</v>
      </c>
      <c r="V122" s="13">
        <v>0.85000000000000009</v>
      </c>
      <c r="W122" s="78">
        <f t="shared" si="7"/>
        <v>6.6529411764705877</v>
      </c>
      <c r="X122" s="1">
        <f>VLOOKUP(E122,'渗透率、续签率'!AG:AJ,4,0)</f>
        <v>8103</v>
      </c>
      <c r="Y122" s="1">
        <f t="shared" si="8"/>
        <v>53908.782352941169</v>
      </c>
      <c r="Z122">
        <v>0</v>
      </c>
      <c r="AA122" s="89">
        <f t="shared" si="9"/>
        <v>170163</v>
      </c>
      <c r="AH122" s="37"/>
      <c r="AI122" s="37"/>
      <c r="AK122" s="37"/>
    </row>
    <row r="123" spans="1:37" hidden="1">
      <c r="A123" t="s">
        <v>64</v>
      </c>
      <c r="B123" t="s">
        <v>23</v>
      </c>
      <c r="C123" t="s">
        <v>24</v>
      </c>
      <c r="D123" t="s">
        <v>116</v>
      </c>
      <c r="E123" t="s">
        <v>117</v>
      </c>
      <c r="F123" t="str">
        <f t="shared" si="6"/>
        <v>娄底市驾驶培训</v>
      </c>
      <c r="G123" t="s">
        <v>113</v>
      </c>
      <c r="H123" t="s">
        <v>220</v>
      </c>
      <c r="I123" t="s">
        <v>68</v>
      </c>
      <c r="J123">
        <v>154</v>
      </c>
      <c r="K123">
        <v>4</v>
      </c>
      <c r="L123" s="13">
        <f>VLOOKUP(C123,'渗透率、续签率'!B:C,2,0)</f>
        <v>0.54900000000000004</v>
      </c>
      <c r="M123" s="6">
        <v>0.03</v>
      </c>
      <c r="N123">
        <v>19</v>
      </c>
      <c r="O123">
        <v>4</v>
      </c>
      <c r="P123" s="6">
        <v>0.21</v>
      </c>
      <c r="Q123" s="13">
        <v>0.16500000000000001</v>
      </c>
      <c r="R123" s="13">
        <v>4.5999999999999999E-2</v>
      </c>
      <c r="S123" s="31">
        <v>892</v>
      </c>
      <c r="T123" s="6">
        <f>VLOOKUP(E123,'参数设置&amp;汇总'!S:U,3,0)</f>
        <v>0.4</v>
      </c>
      <c r="U123" s="78">
        <f t="shared" si="5"/>
        <v>7.6000000000000005</v>
      </c>
      <c r="V123" s="13">
        <v>0.85000000000000009</v>
      </c>
      <c r="W123" s="78">
        <f t="shared" si="7"/>
        <v>6.3576470588235283</v>
      </c>
      <c r="X123" s="1">
        <f>VLOOKUP(E123,'渗透率、续签率'!AG:AJ,4,0)</f>
        <v>8103</v>
      </c>
      <c r="Y123" s="1">
        <f t="shared" si="8"/>
        <v>51516.01411764705</v>
      </c>
      <c r="Z123">
        <v>0</v>
      </c>
      <c r="AA123" s="89">
        <f t="shared" si="9"/>
        <v>153957</v>
      </c>
      <c r="AH123" s="37"/>
      <c r="AI123" s="37"/>
      <c r="AJ123" s="1"/>
      <c r="AK123" s="37"/>
    </row>
    <row r="124" spans="1:37" hidden="1">
      <c r="A124" t="s">
        <v>64</v>
      </c>
      <c r="B124" t="s">
        <v>23</v>
      </c>
      <c r="C124" t="s">
        <v>24</v>
      </c>
      <c r="D124" t="s">
        <v>116</v>
      </c>
      <c r="E124" t="s">
        <v>117</v>
      </c>
      <c r="F124" t="str">
        <f t="shared" si="6"/>
        <v>孝感市驾驶培训</v>
      </c>
      <c r="G124" t="s">
        <v>81</v>
      </c>
      <c r="H124" t="s">
        <v>221</v>
      </c>
      <c r="I124" t="s">
        <v>68</v>
      </c>
      <c r="J124">
        <v>154</v>
      </c>
      <c r="K124">
        <v>3</v>
      </c>
      <c r="L124" s="13">
        <f>VLOOKUP(C124,'渗透率、续签率'!B:C,2,0)</f>
        <v>0.54900000000000004</v>
      </c>
      <c r="M124" s="6">
        <v>0.02</v>
      </c>
      <c r="N124">
        <v>25</v>
      </c>
      <c r="O124">
        <v>3</v>
      </c>
      <c r="P124" s="6">
        <v>0.12</v>
      </c>
      <c r="Q124" s="13">
        <v>7.0000000000000007E-2</v>
      </c>
      <c r="R124" s="13">
        <v>2.5999999999999999E-2</v>
      </c>
      <c r="S124" s="31">
        <v>1008</v>
      </c>
      <c r="T124" s="6">
        <f>VLOOKUP(E124,'参数设置&amp;汇总'!S:U,3,0)</f>
        <v>0.4</v>
      </c>
      <c r="U124" s="78">
        <f t="shared" si="5"/>
        <v>10</v>
      </c>
      <c r="V124" s="13">
        <v>0.85000000000000009</v>
      </c>
      <c r="W124" s="78">
        <f t="shared" si="7"/>
        <v>9.827058823529411</v>
      </c>
      <c r="X124" s="1">
        <f>VLOOKUP(E124,'渗透率、续签率'!AG:AJ,4,0)</f>
        <v>8103</v>
      </c>
      <c r="Y124" s="1">
        <f t="shared" si="8"/>
        <v>79628.657647058819</v>
      </c>
      <c r="Z124">
        <v>0</v>
      </c>
      <c r="AA124" s="89">
        <f t="shared" si="9"/>
        <v>202575</v>
      </c>
      <c r="AH124" s="37"/>
      <c r="AI124" s="37"/>
      <c r="AK124" s="37"/>
    </row>
    <row r="125" spans="1:37" hidden="1">
      <c r="A125" t="s">
        <v>64</v>
      </c>
      <c r="B125" t="s">
        <v>23</v>
      </c>
      <c r="C125" t="s">
        <v>24</v>
      </c>
      <c r="D125" t="s">
        <v>116</v>
      </c>
      <c r="E125" t="s">
        <v>117</v>
      </c>
      <c r="F125" t="str">
        <f t="shared" si="6"/>
        <v>宁德市驾驶培训</v>
      </c>
      <c r="G125" t="s">
        <v>92</v>
      </c>
      <c r="H125" t="s">
        <v>222</v>
      </c>
      <c r="I125" t="s">
        <v>68</v>
      </c>
      <c r="J125">
        <v>55</v>
      </c>
      <c r="K125">
        <v>1</v>
      </c>
      <c r="L125" s="13">
        <f>VLOOKUP(C125,'渗透率、续签率'!B:C,2,0)</f>
        <v>0.54900000000000004</v>
      </c>
      <c r="M125" s="6">
        <v>0.02</v>
      </c>
      <c r="N125">
        <v>23</v>
      </c>
      <c r="O125">
        <v>1</v>
      </c>
      <c r="P125" s="6">
        <v>0.04</v>
      </c>
      <c r="Q125" s="13">
        <v>0.10299999999999999</v>
      </c>
      <c r="R125" s="13">
        <v>6.2E-2</v>
      </c>
      <c r="S125" s="31">
        <v>707</v>
      </c>
      <c r="T125" s="6">
        <f>VLOOKUP(E125,'参数设置&amp;汇总'!S:U,3,0)</f>
        <v>0.4</v>
      </c>
      <c r="U125" s="78">
        <f t="shared" si="5"/>
        <v>9.2000000000000011</v>
      </c>
      <c r="V125" s="13">
        <v>0.85000000000000009</v>
      </c>
      <c r="W125" s="78">
        <f t="shared" si="7"/>
        <v>10.177647058823529</v>
      </c>
      <c r="X125" s="1">
        <f>VLOOKUP(E125,'渗透率、续签率'!AG:AJ,4,0)</f>
        <v>8103</v>
      </c>
      <c r="Y125" s="1">
        <f t="shared" si="8"/>
        <v>82469.474117647056</v>
      </c>
      <c r="Z125">
        <v>0</v>
      </c>
      <c r="AA125" s="89">
        <f t="shared" si="9"/>
        <v>186369</v>
      </c>
      <c r="AH125" s="37"/>
      <c r="AI125" s="37"/>
      <c r="AK125" s="37"/>
    </row>
    <row r="126" spans="1:37" hidden="1">
      <c r="A126" t="s">
        <v>64</v>
      </c>
      <c r="B126" t="s">
        <v>23</v>
      </c>
      <c r="C126" t="s">
        <v>24</v>
      </c>
      <c r="D126" t="s">
        <v>116</v>
      </c>
      <c r="E126" t="s">
        <v>117</v>
      </c>
      <c r="F126" t="str">
        <f t="shared" si="6"/>
        <v>安庆市驾驶培训</v>
      </c>
      <c r="G126" t="s">
        <v>94</v>
      </c>
      <c r="H126" t="s">
        <v>223</v>
      </c>
      <c r="I126" t="s">
        <v>68</v>
      </c>
      <c r="J126">
        <v>146</v>
      </c>
      <c r="K126">
        <v>0</v>
      </c>
      <c r="L126" s="13">
        <f>VLOOKUP(C126,'渗透率、续签率'!B:C,2,0)</f>
        <v>0.54900000000000004</v>
      </c>
      <c r="M126" s="6">
        <v>0</v>
      </c>
      <c r="N126">
        <v>23</v>
      </c>
      <c r="O126">
        <v>0</v>
      </c>
      <c r="P126" s="6">
        <v>0</v>
      </c>
      <c r="Q126" s="13">
        <v>0</v>
      </c>
      <c r="R126" s="13">
        <v>0</v>
      </c>
      <c r="S126" s="31">
        <v>981</v>
      </c>
      <c r="T126" s="6">
        <f>VLOOKUP(E126,'参数设置&amp;汇总'!S:U,3,0)</f>
        <v>0.4</v>
      </c>
      <c r="U126" s="78">
        <f t="shared" si="5"/>
        <v>9.2000000000000011</v>
      </c>
      <c r="V126" s="13">
        <v>0.85000000000000009</v>
      </c>
      <c r="W126" s="78">
        <f t="shared" si="7"/>
        <v>10.823529411764707</v>
      </c>
      <c r="X126" s="1">
        <f>VLOOKUP(E126,'渗透率、续签率'!AG:AJ,4,0)</f>
        <v>8103</v>
      </c>
      <c r="Y126" s="1">
        <f t="shared" si="8"/>
        <v>87703.058823529413</v>
      </c>
      <c r="Z126">
        <v>0</v>
      </c>
      <c r="AA126" s="89">
        <f t="shared" si="9"/>
        <v>186369</v>
      </c>
      <c r="AH126" s="37"/>
      <c r="AI126" s="37"/>
      <c r="AK126" s="37"/>
    </row>
    <row r="127" spans="1:37" hidden="1">
      <c r="A127" t="s">
        <v>64</v>
      </c>
      <c r="B127" t="s">
        <v>23</v>
      </c>
      <c r="C127" t="s">
        <v>24</v>
      </c>
      <c r="D127" t="s">
        <v>116</v>
      </c>
      <c r="E127" t="s">
        <v>117</v>
      </c>
      <c r="F127" t="str">
        <f t="shared" si="6"/>
        <v>安康市驾驶培训</v>
      </c>
      <c r="G127" t="s">
        <v>108</v>
      </c>
      <c r="H127" t="s">
        <v>224</v>
      </c>
      <c r="I127" t="s">
        <v>70</v>
      </c>
      <c r="J127">
        <v>83</v>
      </c>
      <c r="K127">
        <v>0</v>
      </c>
      <c r="L127" s="13">
        <f>VLOOKUP(C127,'渗透率、续签率'!B:C,2,0)</f>
        <v>0.54900000000000004</v>
      </c>
      <c r="M127" s="6">
        <v>0</v>
      </c>
      <c r="N127">
        <v>10</v>
      </c>
      <c r="O127">
        <v>0</v>
      </c>
      <c r="P127" s="6">
        <v>0</v>
      </c>
      <c r="Q127" s="13">
        <v>0</v>
      </c>
      <c r="R127" s="13">
        <v>0</v>
      </c>
      <c r="S127" s="31">
        <v>420</v>
      </c>
      <c r="T127" s="6">
        <f>VLOOKUP(E127,'参数设置&amp;汇总'!S:U,3,0)</f>
        <v>0.4</v>
      </c>
      <c r="U127" s="78">
        <f t="shared" si="5"/>
        <v>4</v>
      </c>
      <c r="V127" s="13">
        <v>0.85000000000000009</v>
      </c>
      <c r="W127" s="78">
        <f t="shared" si="7"/>
        <v>4.7058823529411757</v>
      </c>
      <c r="X127" s="1">
        <f>VLOOKUP(E127,'渗透率、续签率'!AG:AJ,4,0)</f>
        <v>8103</v>
      </c>
      <c r="Y127" s="1">
        <f t="shared" si="8"/>
        <v>38131.76470588235</v>
      </c>
      <c r="Z127">
        <v>0</v>
      </c>
      <c r="AA127" s="89">
        <f t="shared" si="9"/>
        <v>81030</v>
      </c>
      <c r="AH127" s="37"/>
      <c r="AI127" s="37"/>
      <c r="AK127" s="37"/>
    </row>
    <row r="128" spans="1:37" hidden="1">
      <c r="A128" t="s">
        <v>64</v>
      </c>
      <c r="B128" t="s">
        <v>23</v>
      </c>
      <c r="C128" t="s">
        <v>24</v>
      </c>
      <c r="D128" t="s">
        <v>116</v>
      </c>
      <c r="E128" t="s">
        <v>117</v>
      </c>
      <c r="F128" t="str">
        <f t="shared" si="6"/>
        <v>安阳市驾驶培训</v>
      </c>
      <c r="G128" t="s">
        <v>110</v>
      </c>
      <c r="H128" t="s">
        <v>225</v>
      </c>
      <c r="I128" t="s">
        <v>70</v>
      </c>
      <c r="J128">
        <v>218</v>
      </c>
      <c r="K128">
        <v>3</v>
      </c>
      <c r="L128" s="13">
        <f>VLOOKUP(C128,'渗透率、续签率'!B:C,2,0)</f>
        <v>0.54900000000000004</v>
      </c>
      <c r="M128" s="6">
        <v>0.01</v>
      </c>
      <c r="N128">
        <v>48</v>
      </c>
      <c r="O128">
        <v>3</v>
      </c>
      <c r="P128" s="6">
        <v>0.06</v>
      </c>
      <c r="Q128" s="13">
        <v>0.09</v>
      </c>
      <c r="R128" s="13">
        <v>0</v>
      </c>
      <c r="S128" s="31">
        <v>1810</v>
      </c>
      <c r="T128" s="6">
        <f>VLOOKUP(E128,'参数设置&amp;汇总'!S:U,3,0)</f>
        <v>0.4</v>
      </c>
      <c r="U128" s="78">
        <f t="shared" si="5"/>
        <v>19.200000000000003</v>
      </c>
      <c r="V128" s="13">
        <v>0.85000000000000009</v>
      </c>
      <c r="W128" s="78">
        <f t="shared" si="7"/>
        <v>20.650588235294119</v>
      </c>
      <c r="X128" s="1">
        <f>VLOOKUP(E128,'渗透率、续签率'!AG:AJ,4,0)</f>
        <v>8103</v>
      </c>
      <c r="Y128" s="1">
        <f t="shared" si="8"/>
        <v>167331.71647058826</v>
      </c>
      <c r="Z128">
        <v>0</v>
      </c>
      <c r="AA128" s="89">
        <f t="shared" si="9"/>
        <v>388944</v>
      </c>
      <c r="AH128" s="37"/>
      <c r="AI128" s="37"/>
      <c r="AK128" s="37"/>
    </row>
    <row r="129" spans="1:37" hidden="1">
      <c r="A129" t="s">
        <v>64</v>
      </c>
      <c r="B129" t="s">
        <v>23</v>
      </c>
      <c r="C129" t="s">
        <v>24</v>
      </c>
      <c r="D129" t="s">
        <v>116</v>
      </c>
      <c r="E129" t="s">
        <v>117</v>
      </c>
      <c r="F129" t="str">
        <f t="shared" si="6"/>
        <v>安顺市驾驶培训</v>
      </c>
      <c r="G129" t="s">
        <v>167</v>
      </c>
      <c r="H129" t="s">
        <v>226</v>
      </c>
      <c r="I129" t="s">
        <v>70</v>
      </c>
      <c r="J129">
        <v>118</v>
      </c>
      <c r="K129">
        <v>1</v>
      </c>
      <c r="L129" s="13">
        <f>VLOOKUP(C129,'渗透率、续签率'!B:C,2,0)</f>
        <v>0.54900000000000004</v>
      </c>
      <c r="M129" s="6">
        <v>0.01</v>
      </c>
      <c r="N129">
        <v>18</v>
      </c>
      <c r="O129">
        <v>1</v>
      </c>
      <c r="P129" s="6">
        <v>0.06</v>
      </c>
      <c r="Q129" s="13">
        <v>0.129</v>
      </c>
      <c r="R129" s="13">
        <v>8.3000000000000004E-2</v>
      </c>
      <c r="S129" s="31">
        <v>796</v>
      </c>
      <c r="T129" s="6">
        <f>VLOOKUP(E129,'参数设置&amp;汇总'!S:U,3,0)</f>
        <v>0.4</v>
      </c>
      <c r="U129" s="78">
        <f t="shared" si="5"/>
        <v>7.2</v>
      </c>
      <c r="V129" s="13">
        <v>0.85000000000000009</v>
      </c>
      <c r="W129" s="78">
        <f t="shared" si="7"/>
        <v>7.8247058823529398</v>
      </c>
      <c r="X129" s="1">
        <f>VLOOKUP(E129,'渗透率、续签率'!AG:AJ,4,0)</f>
        <v>8103</v>
      </c>
      <c r="Y129" s="1">
        <f t="shared" si="8"/>
        <v>63403.591764705874</v>
      </c>
      <c r="Z129">
        <v>0</v>
      </c>
      <c r="AA129" s="89">
        <f t="shared" si="9"/>
        <v>145854</v>
      </c>
      <c r="AH129" s="37"/>
      <c r="AI129" s="37"/>
      <c r="AK129" s="37"/>
    </row>
    <row r="130" spans="1:37" hidden="1">
      <c r="A130" t="s">
        <v>64</v>
      </c>
      <c r="B130" t="s">
        <v>23</v>
      </c>
      <c r="C130" t="s">
        <v>24</v>
      </c>
      <c r="D130" t="s">
        <v>116</v>
      </c>
      <c r="E130" t="s">
        <v>117</v>
      </c>
      <c r="F130" t="str">
        <f t="shared" si="6"/>
        <v>定安县驾驶培训</v>
      </c>
      <c r="G130" t="s">
        <v>120</v>
      </c>
      <c r="H130" t="s">
        <v>227</v>
      </c>
      <c r="I130" t="s">
        <v>68</v>
      </c>
      <c r="J130">
        <v>10</v>
      </c>
      <c r="K130">
        <v>0</v>
      </c>
      <c r="L130" s="13">
        <f>VLOOKUP(C130,'渗透率、续签率'!B:C,2,0)</f>
        <v>0.54900000000000004</v>
      </c>
      <c r="M130" s="6">
        <v>0</v>
      </c>
      <c r="N130">
        <v>0</v>
      </c>
      <c r="O130">
        <v>0</v>
      </c>
      <c r="P130" s="6">
        <v>0</v>
      </c>
      <c r="Q130" s="13">
        <v>0.31900000000000001</v>
      </c>
      <c r="R130" s="13">
        <v>0</v>
      </c>
      <c r="S130" s="31">
        <v>20</v>
      </c>
      <c r="T130" s="6">
        <f>VLOOKUP(E130,'参数设置&amp;汇总'!S:U,3,0)</f>
        <v>0.4</v>
      </c>
      <c r="U130" s="78">
        <f t="shared" si="5"/>
        <v>0</v>
      </c>
      <c r="V130" s="13">
        <v>0.85000000000000009</v>
      </c>
      <c r="W130" s="78">
        <f t="shared" si="7"/>
        <v>0</v>
      </c>
      <c r="X130" s="1">
        <f>VLOOKUP(E130,'渗透率、续签率'!AG:AJ,4,0)</f>
        <v>8103</v>
      </c>
      <c r="Y130" s="1">
        <f t="shared" si="8"/>
        <v>0</v>
      </c>
      <c r="Z130">
        <v>0</v>
      </c>
      <c r="AA130" s="89">
        <f t="shared" si="9"/>
        <v>0</v>
      </c>
      <c r="AH130" s="37"/>
      <c r="AI130" s="37"/>
      <c r="AK130" s="37"/>
    </row>
    <row r="131" spans="1:37" hidden="1">
      <c r="A131" t="s">
        <v>64</v>
      </c>
      <c r="B131" t="s">
        <v>23</v>
      </c>
      <c r="C131" t="s">
        <v>24</v>
      </c>
      <c r="D131" t="s">
        <v>116</v>
      </c>
      <c r="E131" t="s">
        <v>117</v>
      </c>
      <c r="F131" t="str">
        <f t="shared" si="6"/>
        <v>定西市驾驶培训</v>
      </c>
      <c r="G131" t="s">
        <v>132</v>
      </c>
      <c r="H131" t="s">
        <v>228</v>
      </c>
      <c r="I131" t="s">
        <v>70</v>
      </c>
      <c r="J131">
        <v>63</v>
      </c>
      <c r="K131">
        <v>0</v>
      </c>
      <c r="L131" s="13">
        <f>VLOOKUP(C131,'渗透率、续签率'!B:C,2,0)</f>
        <v>0.54900000000000004</v>
      </c>
      <c r="M131" s="6">
        <v>0</v>
      </c>
      <c r="N131">
        <v>1</v>
      </c>
      <c r="O131">
        <v>0</v>
      </c>
      <c r="P131" s="6">
        <v>0</v>
      </c>
      <c r="Q131" s="13">
        <v>0</v>
      </c>
      <c r="R131" s="13">
        <v>0</v>
      </c>
      <c r="S131" s="31">
        <v>245</v>
      </c>
      <c r="T131" s="6">
        <f>VLOOKUP(E131,'参数设置&amp;汇总'!S:U,3,0)</f>
        <v>0.4</v>
      </c>
      <c r="U131" s="78">
        <f t="shared" ref="U131:U194" si="10">IF(T131*N131&gt;=O131,T131*N131,O131)</f>
        <v>0.4</v>
      </c>
      <c r="V131" s="13">
        <v>0.85000000000000009</v>
      </c>
      <c r="W131" s="78">
        <f t="shared" si="7"/>
        <v>0.47058823529411764</v>
      </c>
      <c r="X131" s="1">
        <f>VLOOKUP(E131,'渗透率、续签率'!AG:AJ,4,0)</f>
        <v>8103</v>
      </c>
      <c r="Y131" s="1">
        <f t="shared" si="8"/>
        <v>3813.1764705882351</v>
      </c>
      <c r="Z131">
        <v>0</v>
      </c>
      <c r="AA131" s="89">
        <f t="shared" si="9"/>
        <v>8103</v>
      </c>
      <c r="AH131" s="37"/>
      <c r="AI131" s="37"/>
      <c r="AK131" s="37"/>
    </row>
    <row r="132" spans="1:37" hidden="1">
      <c r="A132" t="s">
        <v>64</v>
      </c>
      <c r="B132" t="s">
        <v>23</v>
      </c>
      <c r="C132" t="s">
        <v>24</v>
      </c>
      <c r="D132" t="s">
        <v>116</v>
      </c>
      <c r="E132" t="s">
        <v>117</v>
      </c>
      <c r="F132" t="str">
        <f t="shared" ref="F132:F195" si="11">H132&amp;C132</f>
        <v>宜宾市驾驶培训</v>
      </c>
      <c r="G132" t="s">
        <v>77</v>
      </c>
      <c r="H132" t="s">
        <v>229</v>
      </c>
      <c r="I132" t="s">
        <v>70</v>
      </c>
      <c r="J132">
        <v>149</v>
      </c>
      <c r="K132">
        <v>8</v>
      </c>
      <c r="L132" s="13">
        <f>VLOOKUP(C132,'渗透率、续签率'!B:C,2,0)</f>
        <v>0.54900000000000004</v>
      </c>
      <c r="M132" s="6">
        <v>0.05</v>
      </c>
      <c r="N132">
        <v>41</v>
      </c>
      <c r="O132">
        <v>8</v>
      </c>
      <c r="P132" s="6">
        <v>0.2</v>
      </c>
      <c r="Q132" s="13">
        <v>0.34699999999999998</v>
      </c>
      <c r="R132" s="13">
        <v>0.22800000000000001</v>
      </c>
      <c r="S132" s="31">
        <v>1777</v>
      </c>
      <c r="T132" s="6">
        <f>VLOOKUP(E132,'参数设置&amp;汇总'!S:U,3,0)</f>
        <v>0.4</v>
      </c>
      <c r="U132" s="78">
        <f t="shared" si="10"/>
        <v>16.400000000000002</v>
      </c>
      <c r="V132" s="13">
        <v>0.85000000000000009</v>
      </c>
      <c r="W132" s="78">
        <f t="shared" ref="W132:W195" si="12">(O132*(1-L132)+IF((U132-O132)&lt;0,0,(U132-O132)))/V132</f>
        <v>14.127058823529413</v>
      </c>
      <c r="X132" s="1">
        <f>VLOOKUP(E132,'渗透率、续签率'!AG:AJ,4,0)</f>
        <v>8103</v>
      </c>
      <c r="Y132" s="1">
        <f t="shared" ref="Y132:Y195" si="13">X132*W132</f>
        <v>114471.55764705884</v>
      </c>
      <c r="Z132">
        <v>0</v>
      </c>
      <c r="AA132" s="89">
        <f t="shared" ref="AA132:AA195" si="14">N132*X132</f>
        <v>332223</v>
      </c>
      <c r="AH132" s="37"/>
      <c r="AI132" s="37"/>
      <c r="AK132" s="37"/>
    </row>
    <row r="133" spans="1:37" hidden="1">
      <c r="A133" t="s">
        <v>64</v>
      </c>
      <c r="B133" t="s">
        <v>23</v>
      </c>
      <c r="C133" t="s">
        <v>24</v>
      </c>
      <c r="D133" t="s">
        <v>116</v>
      </c>
      <c r="E133" t="s">
        <v>117</v>
      </c>
      <c r="F133" t="str">
        <f t="shared" si="11"/>
        <v>宜昌市驾驶培训</v>
      </c>
      <c r="G133" t="s">
        <v>81</v>
      </c>
      <c r="H133" t="s">
        <v>230</v>
      </c>
      <c r="I133" t="s">
        <v>68</v>
      </c>
      <c r="J133">
        <v>125</v>
      </c>
      <c r="K133">
        <v>2</v>
      </c>
      <c r="L133" s="13">
        <f>VLOOKUP(C133,'渗透率、续签率'!B:C,2,0)</f>
        <v>0.54900000000000004</v>
      </c>
      <c r="M133" s="6">
        <v>0.02</v>
      </c>
      <c r="N133">
        <v>23</v>
      </c>
      <c r="O133">
        <v>2</v>
      </c>
      <c r="P133" s="6">
        <v>0.09</v>
      </c>
      <c r="Q133" s="13">
        <v>8.8999999999999996E-2</v>
      </c>
      <c r="R133" s="13">
        <v>0</v>
      </c>
      <c r="S133" s="31">
        <v>847</v>
      </c>
      <c r="T133" s="6">
        <f>VLOOKUP(E133,'参数设置&amp;汇总'!S:U,3,0)</f>
        <v>0.4</v>
      </c>
      <c r="U133" s="78">
        <f t="shared" si="10"/>
        <v>9.2000000000000011</v>
      </c>
      <c r="V133" s="13">
        <v>0.85000000000000009</v>
      </c>
      <c r="W133" s="78">
        <f t="shared" si="12"/>
        <v>9.5317647058823525</v>
      </c>
      <c r="X133" s="1">
        <f>VLOOKUP(E133,'渗透率、续签率'!AG:AJ,4,0)</f>
        <v>8103</v>
      </c>
      <c r="Y133" s="1">
        <f t="shared" si="13"/>
        <v>77235.8894117647</v>
      </c>
      <c r="Z133">
        <v>0</v>
      </c>
      <c r="AA133" s="89">
        <f t="shared" si="14"/>
        <v>186369</v>
      </c>
      <c r="AH133" s="37"/>
      <c r="AI133" s="37"/>
      <c r="AK133" s="37"/>
    </row>
    <row r="134" spans="1:37" hidden="1">
      <c r="A134" t="s">
        <v>64</v>
      </c>
      <c r="B134" t="s">
        <v>23</v>
      </c>
      <c r="C134" t="s">
        <v>24</v>
      </c>
      <c r="D134" t="s">
        <v>116</v>
      </c>
      <c r="E134" t="s">
        <v>117</v>
      </c>
      <c r="F134" t="str">
        <f t="shared" si="11"/>
        <v>宜春市驾驶培训</v>
      </c>
      <c r="G134" t="s">
        <v>90</v>
      </c>
      <c r="H134" t="s">
        <v>231</v>
      </c>
      <c r="I134" t="s">
        <v>68</v>
      </c>
      <c r="J134">
        <v>160</v>
      </c>
      <c r="K134">
        <v>2</v>
      </c>
      <c r="L134" s="13">
        <f>VLOOKUP(C134,'渗透率、续签率'!B:C,2,0)</f>
        <v>0.54900000000000004</v>
      </c>
      <c r="M134" s="6">
        <v>0.01</v>
      </c>
      <c r="N134">
        <v>24</v>
      </c>
      <c r="O134">
        <v>2</v>
      </c>
      <c r="P134" s="6">
        <v>0.08</v>
      </c>
      <c r="Q134" s="13">
        <v>6.5000000000000002E-2</v>
      </c>
      <c r="R134" s="13">
        <v>0</v>
      </c>
      <c r="S134" s="31">
        <v>1168</v>
      </c>
      <c r="T134" s="6">
        <f>VLOOKUP(E134,'参数设置&amp;汇总'!S:U,3,0)</f>
        <v>0.4</v>
      </c>
      <c r="U134" s="78">
        <f t="shared" si="10"/>
        <v>9.6000000000000014</v>
      </c>
      <c r="V134" s="13">
        <v>0.85000000000000009</v>
      </c>
      <c r="W134" s="78">
        <f t="shared" si="12"/>
        <v>10.00235294117647</v>
      </c>
      <c r="X134" s="1">
        <f>VLOOKUP(E134,'渗透率、续签率'!AG:AJ,4,0)</f>
        <v>8103</v>
      </c>
      <c r="Y134" s="1">
        <f t="shared" si="13"/>
        <v>81049.065882352937</v>
      </c>
      <c r="Z134">
        <v>0</v>
      </c>
      <c r="AA134" s="89">
        <f t="shared" si="14"/>
        <v>194472</v>
      </c>
      <c r="AH134" s="37"/>
      <c r="AI134" s="37"/>
      <c r="AK134" s="37"/>
    </row>
    <row r="135" spans="1:37" hidden="1">
      <c r="A135" t="s">
        <v>64</v>
      </c>
      <c r="B135" t="s">
        <v>23</v>
      </c>
      <c r="C135" t="s">
        <v>24</v>
      </c>
      <c r="D135" t="s">
        <v>116</v>
      </c>
      <c r="E135" t="s">
        <v>117</v>
      </c>
      <c r="F135" t="str">
        <f t="shared" si="11"/>
        <v>宝鸡市驾驶培训</v>
      </c>
      <c r="G135" t="s">
        <v>108</v>
      </c>
      <c r="H135" t="s">
        <v>232</v>
      </c>
      <c r="I135" t="s">
        <v>70</v>
      </c>
      <c r="J135">
        <v>116</v>
      </c>
      <c r="K135">
        <v>2</v>
      </c>
      <c r="L135" s="13">
        <f>VLOOKUP(C135,'渗透率、续签率'!B:C,2,0)</f>
        <v>0.54900000000000004</v>
      </c>
      <c r="M135" s="6">
        <v>0.02</v>
      </c>
      <c r="N135">
        <v>29</v>
      </c>
      <c r="O135">
        <v>2</v>
      </c>
      <c r="P135" s="6">
        <v>7.0000000000000007E-2</v>
      </c>
      <c r="Q135" s="13">
        <v>6.9000000000000006E-2</v>
      </c>
      <c r="R135" s="13">
        <v>3.5000000000000003E-2</v>
      </c>
      <c r="S135" s="31">
        <v>862</v>
      </c>
      <c r="T135" s="6">
        <f>VLOOKUP(E135,'参数设置&amp;汇总'!S:U,3,0)</f>
        <v>0.4</v>
      </c>
      <c r="U135" s="78">
        <f t="shared" si="10"/>
        <v>11.600000000000001</v>
      </c>
      <c r="V135" s="13">
        <v>0.85000000000000009</v>
      </c>
      <c r="W135" s="78">
        <f t="shared" si="12"/>
        <v>12.355294117647059</v>
      </c>
      <c r="X135" s="1">
        <f>VLOOKUP(E135,'渗透率、续签率'!AG:AJ,4,0)</f>
        <v>8103</v>
      </c>
      <c r="Y135" s="1">
        <f t="shared" si="13"/>
        <v>100114.94823529411</v>
      </c>
      <c r="Z135">
        <v>0</v>
      </c>
      <c r="AA135" s="89">
        <f t="shared" si="14"/>
        <v>234987</v>
      </c>
      <c r="AH135" s="37"/>
      <c r="AI135" s="37"/>
      <c r="AJ135" s="1"/>
      <c r="AK135" s="37"/>
    </row>
    <row r="136" spans="1:37" hidden="1">
      <c r="A136" t="s">
        <v>64</v>
      </c>
      <c r="B136" t="s">
        <v>23</v>
      </c>
      <c r="C136" t="s">
        <v>24</v>
      </c>
      <c r="D136" t="s">
        <v>116</v>
      </c>
      <c r="E136" t="s">
        <v>117</v>
      </c>
      <c r="F136" t="str">
        <f t="shared" si="11"/>
        <v>宣城市驾驶培训</v>
      </c>
      <c r="G136" t="s">
        <v>94</v>
      </c>
      <c r="H136" t="s">
        <v>233</v>
      </c>
      <c r="I136" t="s">
        <v>68</v>
      </c>
      <c r="J136">
        <v>61</v>
      </c>
      <c r="K136">
        <v>0</v>
      </c>
      <c r="L136" s="13">
        <f>VLOOKUP(C136,'渗透率、续签率'!B:C,2,0)</f>
        <v>0.54900000000000004</v>
      </c>
      <c r="M136" s="6">
        <v>0</v>
      </c>
      <c r="N136">
        <v>27</v>
      </c>
      <c r="O136">
        <v>0</v>
      </c>
      <c r="P136" s="6">
        <v>0</v>
      </c>
      <c r="Q136" s="13">
        <v>0</v>
      </c>
      <c r="R136" s="13">
        <v>0</v>
      </c>
      <c r="S136" s="31">
        <v>776</v>
      </c>
      <c r="T136" s="6">
        <f>VLOOKUP(E136,'参数设置&amp;汇总'!S:U,3,0)</f>
        <v>0.4</v>
      </c>
      <c r="U136" s="78">
        <f t="shared" si="10"/>
        <v>10.8</v>
      </c>
      <c r="V136" s="13">
        <v>0.85000000000000009</v>
      </c>
      <c r="W136" s="78">
        <f t="shared" si="12"/>
        <v>12.705882352941176</v>
      </c>
      <c r="X136" s="1">
        <f>VLOOKUP(E136,'渗透率、续签率'!AG:AJ,4,0)</f>
        <v>8103</v>
      </c>
      <c r="Y136" s="1">
        <f t="shared" si="13"/>
        <v>102955.76470588235</v>
      </c>
      <c r="Z136">
        <v>0</v>
      </c>
      <c r="AA136" s="89">
        <f t="shared" si="14"/>
        <v>218781</v>
      </c>
      <c r="AH136" s="37"/>
      <c r="AI136" s="37"/>
      <c r="AJ136" s="1"/>
      <c r="AK136" s="37"/>
    </row>
    <row r="137" spans="1:37" hidden="1">
      <c r="A137" t="s">
        <v>64</v>
      </c>
      <c r="B137" t="s">
        <v>23</v>
      </c>
      <c r="C137" t="s">
        <v>24</v>
      </c>
      <c r="D137" t="s">
        <v>116</v>
      </c>
      <c r="E137" t="s">
        <v>117</v>
      </c>
      <c r="F137" t="str">
        <f t="shared" si="11"/>
        <v>宿州市驾驶培训</v>
      </c>
      <c r="G137" t="s">
        <v>94</v>
      </c>
      <c r="H137" t="s">
        <v>234</v>
      </c>
      <c r="I137" t="s">
        <v>68</v>
      </c>
      <c r="J137">
        <v>276</v>
      </c>
      <c r="K137">
        <v>6</v>
      </c>
      <c r="L137" s="13">
        <f>VLOOKUP(C137,'渗透率、续签率'!B:C,2,0)</f>
        <v>0.54900000000000004</v>
      </c>
      <c r="M137" s="6">
        <v>0.02</v>
      </c>
      <c r="N137">
        <v>25</v>
      </c>
      <c r="O137">
        <v>5</v>
      </c>
      <c r="P137" s="6">
        <v>0.2</v>
      </c>
      <c r="Q137" s="13">
        <v>0.17399999999999999</v>
      </c>
      <c r="R137" s="13">
        <v>9.4E-2</v>
      </c>
      <c r="S137" s="31">
        <v>1192</v>
      </c>
      <c r="T137" s="6">
        <f>VLOOKUP(E137,'参数设置&amp;汇总'!S:U,3,0)</f>
        <v>0.4</v>
      </c>
      <c r="U137" s="78">
        <f t="shared" si="10"/>
        <v>10</v>
      </c>
      <c r="V137" s="13">
        <v>0.85000000000000009</v>
      </c>
      <c r="W137" s="78">
        <f t="shared" si="12"/>
        <v>8.5352941176470569</v>
      </c>
      <c r="X137" s="1">
        <f>VLOOKUP(E137,'渗透率、续签率'!AG:AJ,4,0)</f>
        <v>8103</v>
      </c>
      <c r="Y137" s="1">
        <f t="shared" si="13"/>
        <v>69161.488235294106</v>
      </c>
      <c r="Z137">
        <v>0</v>
      </c>
      <c r="AA137" s="89">
        <f t="shared" si="14"/>
        <v>202575</v>
      </c>
      <c r="AH137" s="37"/>
      <c r="AI137" s="37"/>
      <c r="AJ137" s="1"/>
      <c r="AK137" s="37"/>
    </row>
    <row r="138" spans="1:37" hidden="1">
      <c r="A138" t="s">
        <v>64</v>
      </c>
      <c r="B138" t="s">
        <v>23</v>
      </c>
      <c r="C138" t="s">
        <v>24</v>
      </c>
      <c r="D138" t="s">
        <v>116</v>
      </c>
      <c r="E138" t="s">
        <v>117</v>
      </c>
      <c r="F138" t="str">
        <f t="shared" si="11"/>
        <v>宿迁市驾驶培训</v>
      </c>
      <c r="G138" t="s">
        <v>73</v>
      </c>
      <c r="H138" t="s">
        <v>235</v>
      </c>
      <c r="I138" t="s">
        <v>70</v>
      </c>
      <c r="J138">
        <v>144</v>
      </c>
      <c r="K138">
        <v>2</v>
      </c>
      <c r="L138" s="13">
        <f>VLOOKUP(C138,'渗透率、续签率'!B:C,2,0)</f>
        <v>0.54900000000000004</v>
      </c>
      <c r="M138" s="6">
        <v>0.01</v>
      </c>
      <c r="N138">
        <v>33</v>
      </c>
      <c r="O138">
        <v>2</v>
      </c>
      <c r="P138" s="6">
        <v>0.06</v>
      </c>
      <c r="Q138" s="13">
        <v>8.1000000000000003E-2</v>
      </c>
      <c r="R138" s="13">
        <v>0</v>
      </c>
      <c r="S138" s="31">
        <v>1125</v>
      </c>
      <c r="T138" s="6">
        <f>VLOOKUP(E138,'参数设置&amp;汇总'!S:U,3,0)</f>
        <v>0.4</v>
      </c>
      <c r="U138" s="78">
        <f t="shared" si="10"/>
        <v>13.200000000000001</v>
      </c>
      <c r="V138" s="13">
        <v>0.85000000000000009</v>
      </c>
      <c r="W138" s="78">
        <f t="shared" si="12"/>
        <v>14.237647058823528</v>
      </c>
      <c r="X138" s="1">
        <f>VLOOKUP(E138,'渗透率、续签率'!AG:AJ,4,0)</f>
        <v>8103</v>
      </c>
      <c r="Y138" s="1">
        <f t="shared" si="13"/>
        <v>115367.65411764705</v>
      </c>
      <c r="Z138">
        <v>0</v>
      </c>
      <c r="AA138" s="89">
        <f t="shared" si="14"/>
        <v>267399</v>
      </c>
      <c r="AH138" s="37"/>
      <c r="AI138" s="37"/>
      <c r="AJ138" s="1"/>
      <c r="AK138" s="37"/>
    </row>
    <row r="139" spans="1:37" hidden="1">
      <c r="A139" t="s">
        <v>64</v>
      </c>
      <c r="B139" t="s">
        <v>23</v>
      </c>
      <c r="C139" t="s">
        <v>24</v>
      </c>
      <c r="D139" t="s">
        <v>116</v>
      </c>
      <c r="E139" t="s">
        <v>117</v>
      </c>
      <c r="F139" t="str">
        <f t="shared" si="11"/>
        <v>屯昌县驾驶培训</v>
      </c>
      <c r="G139" t="s">
        <v>120</v>
      </c>
      <c r="H139" t="s">
        <v>236</v>
      </c>
      <c r="I139" t="s">
        <v>68</v>
      </c>
      <c r="J139">
        <v>4</v>
      </c>
      <c r="K139">
        <v>0</v>
      </c>
      <c r="L139" s="13">
        <f>VLOOKUP(C139,'渗透率、续签率'!B:C,2,0)</f>
        <v>0.54900000000000004</v>
      </c>
      <c r="M139" s="6">
        <v>0</v>
      </c>
      <c r="N139">
        <v>0</v>
      </c>
      <c r="O139">
        <v>0</v>
      </c>
      <c r="P139" s="6">
        <v>0</v>
      </c>
      <c r="Q139" s="13">
        <v>0</v>
      </c>
      <c r="R139" s="13">
        <v>0</v>
      </c>
      <c r="S139" s="31">
        <v>12</v>
      </c>
      <c r="T139" s="6">
        <f>VLOOKUP(E139,'参数设置&amp;汇总'!S:U,3,0)</f>
        <v>0.4</v>
      </c>
      <c r="U139" s="78">
        <f t="shared" si="10"/>
        <v>0</v>
      </c>
      <c r="V139" s="13">
        <v>0.85000000000000009</v>
      </c>
      <c r="W139" s="78">
        <f t="shared" si="12"/>
        <v>0</v>
      </c>
      <c r="X139" s="1">
        <f>VLOOKUP(E139,'渗透率、续签率'!AG:AJ,4,0)</f>
        <v>8103</v>
      </c>
      <c r="Y139" s="1">
        <f t="shared" si="13"/>
        <v>0</v>
      </c>
      <c r="Z139">
        <v>0</v>
      </c>
      <c r="AA139" s="89">
        <f t="shared" si="14"/>
        <v>0</v>
      </c>
      <c r="AH139" s="37"/>
      <c r="AI139" s="37"/>
      <c r="AJ139" s="1"/>
      <c r="AK139" s="37"/>
    </row>
    <row r="140" spans="1:37" hidden="1">
      <c r="A140" t="s">
        <v>64</v>
      </c>
      <c r="B140" t="s">
        <v>23</v>
      </c>
      <c r="C140" t="s">
        <v>24</v>
      </c>
      <c r="D140" t="s">
        <v>116</v>
      </c>
      <c r="E140" t="s">
        <v>117</v>
      </c>
      <c r="F140" t="str">
        <f t="shared" si="11"/>
        <v>山南市驾驶培训</v>
      </c>
      <c r="G140" t="s">
        <v>237</v>
      </c>
      <c r="H140" t="s">
        <v>238</v>
      </c>
      <c r="I140" t="s">
        <v>57</v>
      </c>
      <c r="J140">
        <v>5</v>
      </c>
      <c r="K140">
        <v>0</v>
      </c>
      <c r="L140" s="13">
        <f>VLOOKUP(C140,'渗透率、续签率'!B:C,2,0)</f>
        <v>0.54900000000000004</v>
      </c>
      <c r="M140" s="6">
        <v>0</v>
      </c>
      <c r="N140">
        <v>0</v>
      </c>
      <c r="O140">
        <v>0</v>
      </c>
      <c r="P140" s="6">
        <v>0</v>
      </c>
      <c r="Q140" s="13">
        <v>0</v>
      </c>
      <c r="R140" s="13">
        <v>0</v>
      </c>
      <c r="S140" s="31">
        <v>14</v>
      </c>
      <c r="T140" s="6">
        <f>VLOOKUP(E140,'参数设置&amp;汇总'!S:U,3,0)</f>
        <v>0.4</v>
      </c>
      <c r="U140" s="78">
        <f t="shared" si="10"/>
        <v>0</v>
      </c>
      <c r="V140" s="13">
        <v>0.85000000000000009</v>
      </c>
      <c r="W140" s="78">
        <f t="shared" si="12"/>
        <v>0</v>
      </c>
      <c r="X140" s="1">
        <f>VLOOKUP(E140,'渗透率、续签率'!AG:AJ,4,0)</f>
        <v>8103</v>
      </c>
      <c r="Y140" s="1">
        <f t="shared" si="13"/>
        <v>0</v>
      </c>
      <c r="Z140">
        <v>0</v>
      </c>
      <c r="AA140" s="89">
        <f t="shared" si="14"/>
        <v>0</v>
      </c>
      <c r="AH140" s="37"/>
      <c r="AI140" s="37"/>
      <c r="AJ140" s="1"/>
      <c r="AK140" s="37"/>
    </row>
    <row r="141" spans="1:37" hidden="1">
      <c r="A141" t="s">
        <v>64</v>
      </c>
      <c r="B141" t="s">
        <v>23</v>
      </c>
      <c r="C141" t="s">
        <v>24</v>
      </c>
      <c r="D141" t="s">
        <v>116</v>
      </c>
      <c r="E141" t="s">
        <v>117</v>
      </c>
      <c r="F141" t="str">
        <f t="shared" si="11"/>
        <v>岳阳市驾驶培训</v>
      </c>
      <c r="G141" t="s">
        <v>113</v>
      </c>
      <c r="H141" t="s">
        <v>239</v>
      </c>
      <c r="I141" t="s">
        <v>68</v>
      </c>
      <c r="J141">
        <v>184</v>
      </c>
      <c r="K141">
        <v>2</v>
      </c>
      <c r="L141" s="13">
        <f>VLOOKUP(C141,'渗透率、续签率'!B:C,2,0)</f>
        <v>0.54900000000000004</v>
      </c>
      <c r="M141" s="6">
        <v>0.01</v>
      </c>
      <c r="N141">
        <v>17</v>
      </c>
      <c r="O141">
        <v>2</v>
      </c>
      <c r="P141" s="6">
        <v>0.12</v>
      </c>
      <c r="Q141" s="13">
        <v>7.9000000000000001E-2</v>
      </c>
      <c r="R141" s="13">
        <v>0</v>
      </c>
      <c r="S141" s="31">
        <v>827</v>
      </c>
      <c r="T141" s="6">
        <f>VLOOKUP(E141,'参数设置&amp;汇总'!S:U,3,0)</f>
        <v>0.4</v>
      </c>
      <c r="U141" s="78">
        <f t="shared" si="10"/>
        <v>6.8000000000000007</v>
      </c>
      <c r="V141" s="13">
        <v>0.85000000000000009</v>
      </c>
      <c r="W141" s="78">
        <f t="shared" si="12"/>
        <v>6.7082352941176477</v>
      </c>
      <c r="X141" s="1">
        <f>VLOOKUP(E141,'渗透率、续签率'!AG:AJ,4,0)</f>
        <v>8103</v>
      </c>
      <c r="Y141" s="1">
        <f t="shared" si="13"/>
        <v>54356.830588235302</v>
      </c>
      <c r="Z141">
        <v>2</v>
      </c>
      <c r="AA141" s="89">
        <f t="shared" si="14"/>
        <v>137751</v>
      </c>
      <c r="AH141" s="37"/>
      <c r="AI141" s="37"/>
      <c r="AJ141" s="1"/>
      <c r="AK141" s="37"/>
    </row>
    <row r="142" spans="1:37" hidden="1">
      <c r="A142" t="s">
        <v>64</v>
      </c>
      <c r="B142" t="s">
        <v>23</v>
      </c>
      <c r="C142" t="s">
        <v>24</v>
      </c>
      <c r="D142" t="s">
        <v>116</v>
      </c>
      <c r="E142" t="s">
        <v>117</v>
      </c>
      <c r="F142" t="str">
        <f t="shared" si="11"/>
        <v>崇左市驾驶培训</v>
      </c>
      <c r="G142" t="s">
        <v>88</v>
      </c>
      <c r="H142" t="s">
        <v>240</v>
      </c>
      <c r="I142" t="s">
        <v>68</v>
      </c>
      <c r="J142">
        <v>67</v>
      </c>
      <c r="K142">
        <v>1</v>
      </c>
      <c r="L142" s="13">
        <f>VLOOKUP(C142,'渗透率、续签率'!B:C,2,0)</f>
        <v>0.54900000000000004</v>
      </c>
      <c r="M142" s="6">
        <v>0.01</v>
      </c>
      <c r="N142">
        <v>21</v>
      </c>
      <c r="O142">
        <v>1</v>
      </c>
      <c r="P142" s="6">
        <v>0.05</v>
      </c>
      <c r="Q142" s="13">
        <v>5.6000000000000001E-2</v>
      </c>
      <c r="R142" s="13">
        <v>5.6000000000000001E-2</v>
      </c>
      <c r="S142" s="31">
        <v>649</v>
      </c>
      <c r="T142" s="6">
        <f>VLOOKUP(E142,'参数设置&amp;汇总'!S:U,3,0)</f>
        <v>0.4</v>
      </c>
      <c r="U142" s="78">
        <f t="shared" si="10"/>
        <v>8.4</v>
      </c>
      <c r="V142" s="13">
        <v>0.85000000000000009</v>
      </c>
      <c r="W142" s="78">
        <f t="shared" si="12"/>
        <v>9.236470588235294</v>
      </c>
      <c r="X142" s="1">
        <f>VLOOKUP(E142,'渗透率、续签率'!AG:AJ,4,0)</f>
        <v>8103</v>
      </c>
      <c r="Y142" s="1">
        <f t="shared" si="13"/>
        <v>74843.12117647058</v>
      </c>
      <c r="Z142">
        <v>0</v>
      </c>
      <c r="AA142" s="89">
        <f t="shared" si="14"/>
        <v>170163</v>
      </c>
      <c r="AH142" s="37"/>
      <c r="AI142" s="37"/>
      <c r="AJ142" s="1"/>
      <c r="AK142" s="37"/>
    </row>
    <row r="143" spans="1:37" hidden="1">
      <c r="A143" t="s">
        <v>64</v>
      </c>
      <c r="B143" t="s">
        <v>23</v>
      </c>
      <c r="C143" t="s">
        <v>24</v>
      </c>
      <c r="D143" t="s">
        <v>116</v>
      </c>
      <c r="E143" t="s">
        <v>117</v>
      </c>
      <c r="F143" t="str">
        <f t="shared" si="11"/>
        <v>巴中市驾驶培训</v>
      </c>
      <c r="G143" t="s">
        <v>77</v>
      </c>
      <c r="H143" t="s">
        <v>241</v>
      </c>
      <c r="I143" t="s">
        <v>70</v>
      </c>
      <c r="J143">
        <v>78</v>
      </c>
      <c r="K143">
        <v>1</v>
      </c>
      <c r="L143" s="13">
        <f>VLOOKUP(C143,'渗透率、续签率'!B:C,2,0)</f>
        <v>0.54900000000000004</v>
      </c>
      <c r="M143" s="6">
        <v>0.01</v>
      </c>
      <c r="N143">
        <v>4</v>
      </c>
      <c r="O143">
        <v>1</v>
      </c>
      <c r="P143" s="6">
        <v>0.25</v>
      </c>
      <c r="Q143" s="13">
        <v>8.6999999999999994E-2</v>
      </c>
      <c r="R143" s="13">
        <v>0</v>
      </c>
      <c r="S143" s="31">
        <v>313</v>
      </c>
      <c r="T143" s="6">
        <f>VLOOKUP(E143,'参数设置&amp;汇总'!S:U,3,0)</f>
        <v>0.4</v>
      </c>
      <c r="U143" s="78">
        <f t="shared" si="10"/>
        <v>1.6</v>
      </c>
      <c r="V143" s="13">
        <v>0.85000000000000009</v>
      </c>
      <c r="W143" s="78">
        <f t="shared" si="12"/>
        <v>1.2364705882352942</v>
      </c>
      <c r="X143" s="1">
        <f>VLOOKUP(E143,'渗透率、续签率'!AG:AJ,4,0)</f>
        <v>8103</v>
      </c>
      <c r="Y143" s="1">
        <f t="shared" si="13"/>
        <v>10019.121176470589</v>
      </c>
      <c r="Z143">
        <v>2</v>
      </c>
      <c r="AA143" s="89">
        <f t="shared" si="14"/>
        <v>32412</v>
      </c>
      <c r="AH143" s="37"/>
      <c r="AI143" s="37"/>
      <c r="AK143" s="37"/>
    </row>
    <row r="144" spans="1:37" hidden="1">
      <c r="A144" t="s">
        <v>64</v>
      </c>
      <c r="B144" t="s">
        <v>23</v>
      </c>
      <c r="C144" t="s">
        <v>24</v>
      </c>
      <c r="D144" t="s">
        <v>116</v>
      </c>
      <c r="E144" t="s">
        <v>117</v>
      </c>
      <c r="F144" t="str">
        <f t="shared" si="11"/>
        <v>巴彦淖尔市驾驶培训</v>
      </c>
      <c r="G144" t="s">
        <v>142</v>
      </c>
      <c r="H144" t="s">
        <v>242</v>
      </c>
      <c r="I144" t="s">
        <v>70</v>
      </c>
      <c r="J144">
        <v>30</v>
      </c>
      <c r="K144">
        <v>0</v>
      </c>
      <c r="L144" s="13">
        <f>VLOOKUP(C144,'渗透率、续签率'!B:C,2,0)</f>
        <v>0.54900000000000004</v>
      </c>
      <c r="M144" s="6">
        <v>0</v>
      </c>
      <c r="N144">
        <v>5</v>
      </c>
      <c r="O144">
        <v>0</v>
      </c>
      <c r="P144" s="6">
        <v>0</v>
      </c>
      <c r="Q144" s="13">
        <v>0</v>
      </c>
      <c r="R144" s="13">
        <v>0</v>
      </c>
      <c r="S144" s="31">
        <v>218</v>
      </c>
      <c r="T144" s="6">
        <f>VLOOKUP(E144,'参数设置&amp;汇总'!S:U,3,0)</f>
        <v>0.4</v>
      </c>
      <c r="U144" s="78">
        <f t="shared" si="10"/>
        <v>2</v>
      </c>
      <c r="V144" s="13">
        <v>0.85000000000000009</v>
      </c>
      <c r="W144" s="78">
        <f t="shared" si="12"/>
        <v>2.3529411764705879</v>
      </c>
      <c r="X144" s="1">
        <f>VLOOKUP(E144,'渗透率、续签率'!AG:AJ,4,0)</f>
        <v>8103</v>
      </c>
      <c r="Y144" s="1">
        <f t="shared" si="13"/>
        <v>19065.882352941175</v>
      </c>
      <c r="Z144">
        <v>0</v>
      </c>
      <c r="AA144" s="89">
        <f t="shared" si="14"/>
        <v>40515</v>
      </c>
      <c r="AH144" s="37"/>
      <c r="AI144" s="37"/>
      <c r="AJ144" s="1"/>
      <c r="AK144" s="37"/>
    </row>
    <row r="145" spans="1:37" hidden="1">
      <c r="A145" t="s">
        <v>64</v>
      </c>
      <c r="B145" t="s">
        <v>23</v>
      </c>
      <c r="C145" t="s">
        <v>24</v>
      </c>
      <c r="D145" t="s">
        <v>116</v>
      </c>
      <c r="E145" t="s">
        <v>117</v>
      </c>
      <c r="F145" t="str">
        <f t="shared" si="11"/>
        <v>巴音郭楞蒙古自治州驾驶培训</v>
      </c>
      <c r="G145" t="s">
        <v>145</v>
      </c>
      <c r="H145" t="s">
        <v>243</v>
      </c>
      <c r="I145" t="s">
        <v>70</v>
      </c>
      <c r="J145">
        <v>51</v>
      </c>
      <c r="K145">
        <v>1</v>
      </c>
      <c r="L145" s="13">
        <f>VLOOKUP(C145,'渗透率、续签率'!B:C,2,0)</f>
        <v>0.54900000000000004</v>
      </c>
      <c r="M145" s="6">
        <v>0.02</v>
      </c>
      <c r="N145">
        <v>12</v>
      </c>
      <c r="O145">
        <v>1</v>
      </c>
      <c r="P145" s="6">
        <v>0.08</v>
      </c>
      <c r="Q145" s="13">
        <v>0.112</v>
      </c>
      <c r="R145" s="13">
        <v>0.112</v>
      </c>
      <c r="S145" s="31">
        <v>389</v>
      </c>
      <c r="T145" s="6">
        <f>VLOOKUP(E145,'参数设置&amp;汇总'!S:U,3,0)</f>
        <v>0.4</v>
      </c>
      <c r="U145" s="78">
        <f t="shared" si="10"/>
        <v>4.8000000000000007</v>
      </c>
      <c r="V145" s="13">
        <v>0.85000000000000009</v>
      </c>
      <c r="W145" s="78">
        <f t="shared" si="12"/>
        <v>5.0011764705882351</v>
      </c>
      <c r="X145" s="1">
        <f>VLOOKUP(E145,'渗透率、续签率'!AG:AJ,4,0)</f>
        <v>8103</v>
      </c>
      <c r="Y145" s="1">
        <f t="shared" si="13"/>
        <v>40524.532941176469</v>
      </c>
      <c r="Z145">
        <v>0</v>
      </c>
      <c r="AA145" s="89">
        <f t="shared" si="14"/>
        <v>97236</v>
      </c>
      <c r="AH145" s="37"/>
      <c r="AI145" s="37"/>
      <c r="AJ145" s="1"/>
      <c r="AK145" s="37"/>
    </row>
    <row r="146" spans="1:37" hidden="1">
      <c r="A146" t="s">
        <v>64</v>
      </c>
      <c r="B146" t="s">
        <v>23</v>
      </c>
      <c r="C146" t="s">
        <v>24</v>
      </c>
      <c r="D146" t="s">
        <v>116</v>
      </c>
      <c r="E146" t="s">
        <v>117</v>
      </c>
      <c r="F146" t="str">
        <f t="shared" si="11"/>
        <v>常州市驾驶培训</v>
      </c>
      <c r="G146" t="s">
        <v>73</v>
      </c>
      <c r="H146" t="s">
        <v>244</v>
      </c>
      <c r="I146" t="s">
        <v>70</v>
      </c>
      <c r="J146">
        <v>318</v>
      </c>
      <c r="K146">
        <v>78</v>
      </c>
      <c r="L146" s="13">
        <f>VLOOKUP(C146,'渗透率、续签率'!B:C,2,0)</f>
        <v>0.54900000000000004</v>
      </c>
      <c r="M146" s="6">
        <v>0.25</v>
      </c>
      <c r="N146">
        <v>89</v>
      </c>
      <c r="O146">
        <v>71</v>
      </c>
      <c r="P146" s="6">
        <v>0.8</v>
      </c>
      <c r="Q146" s="13">
        <v>0.745</v>
      </c>
      <c r="R146" s="13">
        <v>0.63200000000000001</v>
      </c>
      <c r="S146" s="31">
        <v>4098</v>
      </c>
      <c r="T146" s="6">
        <f>VLOOKUP(E146,'参数设置&amp;汇总'!S:U,3,0)</f>
        <v>0.4</v>
      </c>
      <c r="U146" s="78">
        <f t="shared" si="10"/>
        <v>71</v>
      </c>
      <c r="V146" s="13">
        <v>0.85000000000000009</v>
      </c>
      <c r="W146" s="78">
        <f t="shared" si="12"/>
        <v>37.671764705882339</v>
      </c>
      <c r="X146" s="1">
        <f>VLOOKUP(E146,'渗透率、续签率'!AG:AJ,4,0)</f>
        <v>8103</v>
      </c>
      <c r="Y146" s="1">
        <f t="shared" si="13"/>
        <v>305254.30941176461</v>
      </c>
      <c r="Z146">
        <v>13</v>
      </c>
      <c r="AA146" s="89">
        <f t="shared" si="14"/>
        <v>721167</v>
      </c>
      <c r="AH146" s="37"/>
      <c r="AI146" s="37"/>
      <c r="AJ146" s="1"/>
      <c r="AK146" s="37"/>
    </row>
    <row r="147" spans="1:37" hidden="1">
      <c r="A147" t="s">
        <v>64</v>
      </c>
      <c r="B147" t="s">
        <v>23</v>
      </c>
      <c r="C147" t="s">
        <v>24</v>
      </c>
      <c r="D147" t="s">
        <v>116</v>
      </c>
      <c r="E147" t="s">
        <v>117</v>
      </c>
      <c r="F147" t="str">
        <f t="shared" si="11"/>
        <v>常德市驾驶培训</v>
      </c>
      <c r="G147" t="s">
        <v>113</v>
      </c>
      <c r="H147" t="s">
        <v>245</v>
      </c>
      <c r="I147" t="s">
        <v>68</v>
      </c>
      <c r="J147">
        <v>136</v>
      </c>
      <c r="K147">
        <v>4</v>
      </c>
      <c r="L147" s="13">
        <f>VLOOKUP(C147,'渗透率、续签率'!B:C,2,0)</f>
        <v>0.54900000000000004</v>
      </c>
      <c r="M147" s="6">
        <v>0.03</v>
      </c>
      <c r="N147">
        <v>11</v>
      </c>
      <c r="O147">
        <v>4</v>
      </c>
      <c r="P147" s="6">
        <v>0.36</v>
      </c>
      <c r="Q147" s="13">
        <v>0.186</v>
      </c>
      <c r="R147" s="13">
        <v>0.15</v>
      </c>
      <c r="S147" s="31">
        <v>799</v>
      </c>
      <c r="T147" s="6">
        <f>VLOOKUP(E147,'参数设置&amp;汇总'!S:U,3,0)</f>
        <v>0.4</v>
      </c>
      <c r="U147" s="78">
        <f t="shared" si="10"/>
        <v>4.4000000000000004</v>
      </c>
      <c r="V147" s="13">
        <v>0.85000000000000009</v>
      </c>
      <c r="W147" s="78">
        <f t="shared" si="12"/>
        <v>2.5929411764705881</v>
      </c>
      <c r="X147" s="1">
        <f>VLOOKUP(E147,'渗透率、续签率'!AG:AJ,4,0)</f>
        <v>8103</v>
      </c>
      <c r="Y147" s="1">
        <f t="shared" si="13"/>
        <v>21010.602352941176</v>
      </c>
      <c r="Z147">
        <v>1</v>
      </c>
      <c r="AA147" s="89">
        <f t="shared" si="14"/>
        <v>89133</v>
      </c>
      <c r="AH147" s="37"/>
      <c r="AI147" s="37"/>
      <c r="AJ147" s="1"/>
      <c r="AK147" s="37"/>
    </row>
    <row r="148" spans="1:37" hidden="1">
      <c r="A148" t="s">
        <v>64</v>
      </c>
      <c r="B148" t="s">
        <v>23</v>
      </c>
      <c r="C148" t="s">
        <v>24</v>
      </c>
      <c r="D148" t="s">
        <v>116</v>
      </c>
      <c r="E148" t="s">
        <v>117</v>
      </c>
      <c r="F148" t="str">
        <f t="shared" si="11"/>
        <v>平凉市驾驶培训</v>
      </c>
      <c r="G148" t="s">
        <v>132</v>
      </c>
      <c r="H148" t="s">
        <v>246</v>
      </c>
      <c r="I148" t="s">
        <v>70</v>
      </c>
      <c r="J148">
        <v>51</v>
      </c>
      <c r="K148">
        <v>0</v>
      </c>
      <c r="L148" s="13">
        <f>VLOOKUP(C148,'渗透率、续签率'!B:C,2,0)</f>
        <v>0.54900000000000004</v>
      </c>
      <c r="M148" s="6">
        <v>0</v>
      </c>
      <c r="N148">
        <v>5</v>
      </c>
      <c r="O148">
        <v>0</v>
      </c>
      <c r="P148" s="6">
        <v>0</v>
      </c>
      <c r="Q148" s="13">
        <v>0</v>
      </c>
      <c r="R148" s="13">
        <v>0</v>
      </c>
      <c r="S148" s="31">
        <v>263</v>
      </c>
      <c r="T148" s="6">
        <f>VLOOKUP(E148,'参数设置&amp;汇总'!S:U,3,0)</f>
        <v>0.4</v>
      </c>
      <c r="U148" s="78">
        <f t="shared" si="10"/>
        <v>2</v>
      </c>
      <c r="V148" s="13">
        <v>0.85000000000000009</v>
      </c>
      <c r="W148" s="78">
        <f t="shared" si="12"/>
        <v>2.3529411764705879</v>
      </c>
      <c r="X148" s="1">
        <f>VLOOKUP(E148,'渗透率、续签率'!AG:AJ,4,0)</f>
        <v>8103</v>
      </c>
      <c r="Y148" s="1">
        <f t="shared" si="13"/>
        <v>19065.882352941175</v>
      </c>
      <c r="Z148">
        <v>0</v>
      </c>
      <c r="AA148" s="89">
        <f t="shared" si="14"/>
        <v>40515</v>
      </c>
      <c r="AH148" s="37"/>
      <c r="AI148" s="37"/>
      <c r="AJ148" s="1"/>
      <c r="AK148" s="37"/>
    </row>
    <row r="149" spans="1:37" hidden="1">
      <c r="A149" t="s">
        <v>64</v>
      </c>
      <c r="B149" t="s">
        <v>23</v>
      </c>
      <c r="C149" t="s">
        <v>24</v>
      </c>
      <c r="D149" t="s">
        <v>116</v>
      </c>
      <c r="E149" t="s">
        <v>117</v>
      </c>
      <c r="F149" t="str">
        <f t="shared" si="11"/>
        <v>平顶山市驾驶培训</v>
      </c>
      <c r="G149" t="s">
        <v>110</v>
      </c>
      <c r="H149" t="s">
        <v>247</v>
      </c>
      <c r="I149" t="s">
        <v>70</v>
      </c>
      <c r="J149">
        <v>166</v>
      </c>
      <c r="K149">
        <v>6</v>
      </c>
      <c r="L149" s="13">
        <f>VLOOKUP(C149,'渗透率、续签率'!B:C,2,0)</f>
        <v>0.54900000000000004</v>
      </c>
      <c r="M149" s="6">
        <v>0.04</v>
      </c>
      <c r="N149">
        <v>37</v>
      </c>
      <c r="O149">
        <v>5</v>
      </c>
      <c r="P149" s="6">
        <v>0.14000000000000001</v>
      </c>
      <c r="Q149" s="13">
        <v>0.19</v>
      </c>
      <c r="R149" s="13">
        <v>0.109</v>
      </c>
      <c r="S149" s="31">
        <v>1420</v>
      </c>
      <c r="T149" s="6">
        <f>VLOOKUP(E149,'参数设置&amp;汇总'!S:U,3,0)</f>
        <v>0.4</v>
      </c>
      <c r="U149" s="78">
        <f t="shared" si="10"/>
        <v>14.8</v>
      </c>
      <c r="V149" s="13">
        <v>0.85000000000000009</v>
      </c>
      <c r="W149" s="78">
        <f t="shared" si="12"/>
        <v>14.182352941176468</v>
      </c>
      <c r="X149" s="1">
        <f>VLOOKUP(E149,'渗透率、续签率'!AG:AJ,4,0)</f>
        <v>8103</v>
      </c>
      <c r="Y149" s="1">
        <f t="shared" si="13"/>
        <v>114919.60588235292</v>
      </c>
      <c r="Z149">
        <v>0</v>
      </c>
      <c r="AA149" s="89">
        <f t="shared" si="14"/>
        <v>299811</v>
      </c>
      <c r="AH149" s="37"/>
      <c r="AI149" s="37"/>
      <c r="AJ149" s="1"/>
      <c r="AK149" s="37"/>
    </row>
    <row r="150" spans="1:37" hidden="1">
      <c r="A150" t="s">
        <v>64</v>
      </c>
      <c r="B150" t="s">
        <v>23</v>
      </c>
      <c r="C150" t="s">
        <v>24</v>
      </c>
      <c r="D150" t="s">
        <v>116</v>
      </c>
      <c r="E150" t="s">
        <v>117</v>
      </c>
      <c r="F150" t="str">
        <f t="shared" si="11"/>
        <v>广元市驾驶培训</v>
      </c>
      <c r="G150" t="s">
        <v>77</v>
      </c>
      <c r="H150" t="s">
        <v>248</v>
      </c>
      <c r="I150" t="s">
        <v>70</v>
      </c>
      <c r="J150">
        <v>55</v>
      </c>
      <c r="K150">
        <v>0</v>
      </c>
      <c r="L150" s="13">
        <f>VLOOKUP(C150,'渗透率、续签率'!B:C,2,0)</f>
        <v>0.54900000000000004</v>
      </c>
      <c r="M150" s="6">
        <v>0</v>
      </c>
      <c r="N150">
        <v>2</v>
      </c>
      <c r="O150">
        <v>0</v>
      </c>
      <c r="P150" s="6">
        <v>0</v>
      </c>
      <c r="Q150" s="13">
        <v>0</v>
      </c>
      <c r="R150" s="13">
        <v>0</v>
      </c>
      <c r="S150" s="31">
        <v>232</v>
      </c>
      <c r="T150" s="6">
        <f>VLOOKUP(E150,'参数设置&amp;汇总'!S:U,3,0)</f>
        <v>0.4</v>
      </c>
      <c r="U150" s="78">
        <f t="shared" si="10"/>
        <v>0.8</v>
      </c>
      <c r="V150" s="13">
        <v>0.85000000000000009</v>
      </c>
      <c r="W150" s="78">
        <f t="shared" si="12"/>
        <v>0.94117647058823528</v>
      </c>
      <c r="X150" s="1">
        <f>VLOOKUP(E150,'渗透率、续签率'!AG:AJ,4,0)</f>
        <v>8103</v>
      </c>
      <c r="Y150" s="1">
        <f t="shared" si="13"/>
        <v>7626.3529411764703</v>
      </c>
      <c r="Z150">
        <v>1</v>
      </c>
      <c r="AA150" s="89">
        <f t="shared" si="14"/>
        <v>16206</v>
      </c>
      <c r="AH150" s="37"/>
      <c r="AI150" s="37"/>
      <c r="AJ150" s="1"/>
      <c r="AK150" s="37"/>
    </row>
    <row r="151" spans="1:37" hidden="1">
      <c r="A151" t="s">
        <v>64</v>
      </c>
      <c r="B151" t="s">
        <v>23</v>
      </c>
      <c r="C151" t="s">
        <v>24</v>
      </c>
      <c r="D151" t="s">
        <v>116</v>
      </c>
      <c r="E151" t="s">
        <v>117</v>
      </c>
      <c r="F151" t="str">
        <f t="shared" si="11"/>
        <v>广安市驾驶培训</v>
      </c>
      <c r="G151" t="s">
        <v>77</v>
      </c>
      <c r="H151" t="s">
        <v>249</v>
      </c>
      <c r="I151" t="s">
        <v>70</v>
      </c>
      <c r="J151">
        <v>103</v>
      </c>
      <c r="K151">
        <v>0</v>
      </c>
      <c r="L151" s="13">
        <f>VLOOKUP(C151,'渗透率、续签率'!B:C,2,0)</f>
        <v>0.54900000000000004</v>
      </c>
      <c r="M151" s="6">
        <v>0</v>
      </c>
      <c r="N151">
        <v>22</v>
      </c>
      <c r="O151">
        <v>0</v>
      </c>
      <c r="P151" s="6">
        <v>0</v>
      </c>
      <c r="Q151" s="13">
        <v>0</v>
      </c>
      <c r="R151" s="13">
        <v>0</v>
      </c>
      <c r="S151" s="31">
        <v>679</v>
      </c>
      <c r="T151" s="6">
        <f>VLOOKUP(E151,'参数设置&amp;汇总'!S:U,3,0)</f>
        <v>0.4</v>
      </c>
      <c r="U151" s="78">
        <f t="shared" si="10"/>
        <v>8.8000000000000007</v>
      </c>
      <c r="V151" s="13">
        <v>0.85000000000000009</v>
      </c>
      <c r="W151" s="78">
        <f t="shared" si="12"/>
        <v>10.352941176470589</v>
      </c>
      <c r="X151" s="1">
        <f>VLOOKUP(E151,'渗透率、续签率'!AG:AJ,4,0)</f>
        <v>8103</v>
      </c>
      <c r="Y151" s="1">
        <f t="shared" si="13"/>
        <v>83889.882352941175</v>
      </c>
      <c r="Z151">
        <v>1</v>
      </c>
      <c r="AA151" s="89">
        <f t="shared" si="14"/>
        <v>178266</v>
      </c>
      <c r="AH151" s="37"/>
      <c r="AI151" s="37"/>
      <c r="AJ151" s="1"/>
      <c r="AK151" s="37"/>
    </row>
    <row r="152" spans="1:37" hidden="1">
      <c r="A152" t="s">
        <v>64</v>
      </c>
      <c r="B152" t="s">
        <v>23</v>
      </c>
      <c r="C152" t="s">
        <v>24</v>
      </c>
      <c r="D152" t="s">
        <v>116</v>
      </c>
      <c r="E152" t="s">
        <v>117</v>
      </c>
      <c r="F152" t="str">
        <f t="shared" si="11"/>
        <v>庆阳市驾驶培训</v>
      </c>
      <c r="G152" t="s">
        <v>132</v>
      </c>
      <c r="H152" t="s">
        <v>250</v>
      </c>
      <c r="I152" t="s">
        <v>70</v>
      </c>
      <c r="J152">
        <v>62</v>
      </c>
      <c r="K152">
        <v>0</v>
      </c>
      <c r="L152" s="13">
        <f>VLOOKUP(C152,'渗透率、续签率'!B:C,2,0)</f>
        <v>0.54900000000000004</v>
      </c>
      <c r="M152" s="6">
        <v>0</v>
      </c>
      <c r="N152">
        <v>11</v>
      </c>
      <c r="O152">
        <v>0</v>
      </c>
      <c r="P152" s="6">
        <v>0</v>
      </c>
      <c r="Q152" s="13">
        <v>0</v>
      </c>
      <c r="R152" s="13">
        <v>0</v>
      </c>
      <c r="S152" s="31">
        <v>371</v>
      </c>
      <c r="T152" s="6">
        <f>VLOOKUP(E152,'参数设置&amp;汇总'!S:U,3,0)</f>
        <v>0.4</v>
      </c>
      <c r="U152" s="78">
        <f t="shared" si="10"/>
        <v>4.4000000000000004</v>
      </c>
      <c r="V152" s="13">
        <v>0.85000000000000009</v>
      </c>
      <c r="W152" s="78">
        <f t="shared" si="12"/>
        <v>5.1764705882352944</v>
      </c>
      <c r="X152" s="1">
        <f>VLOOKUP(E152,'渗透率、续签率'!AG:AJ,4,0)</f>
        <v>8103</v>
      </c>
      <c r="Y152" s="1">
        <f t="shared" si="13"/>
        <v>41944.941176470587</v>
      </c>
      <c r="Z152">
        <v>0</v>
      </c>
      <c r="AA152" s="89">
        <f t="shared" si="14"/>
        <v>89133</v>
      </c>
      <c r="AH152" s="37"/>
      <c r="AI152" s="37"/>
      <c r="AJ152" s="1"/>
      <c r="AK152" s="37"/>
    </row>
    <row r="153" spans="1:37" hidden="1">
      <c r="A153" t="s">
        <v>64</v>
      </c>
      <c r="B153" t="s">
        <v>23</v>
      </c>
      <c r="C153" t="s">
        <v>24</v>
      </c>
      <c r="D153" t="s">
        <v>116</v>
      </c>
      <c r="E153" t="s">
        <v>117</v>
      </c>
      <c r="F153" t="str">
        <f t="shared" si="11"/>
        <v>廊坊市驾驶培训</v>
      </c>
      <c r="G153" t="s">
        <v>159</v>
      </c>
      <c r="H153" t="s">
        <v>251</v>
      </c>
      <c r="I153" t="s">
        <v>70</v>
      </c>
      <c r="J153">
        <v>207</v>
      </c>
      <c r="K153">
        <v>19</v>
      </c>
      <c r="L153" s="13">
        <f>VLOOKUP(C153,'渗透率、续签率'!B:C,2,0)</f>
        <v>0.54900000000000004</v>
      </c>
      <c r="M153" s="6">
        <v>0.09</v>
      </c>
      <c r="N153">
        <v>59</v>
      </c>
      <c r="O153">
        <v>18</v>
      </c>
      <c r="P153" s="6">
        <v>0.31</v>
      </c>
      <c r="Q153" s="13">
        <v>0.51</v>
      </c>
      <c r="R153" s="13">
        <v>0.16700000000000001</v>
      </c>
      <c r="S153" s="31">
        <v>3137</v>
      </c>
      <c r="T153" s="6">
        <f>VLOOKUP(E153,'参数设置&amp;汇总'!S:U,3,0)</f>
        <v>0.4</v>
      </c>
      <c r="U153" s="78">
        <f t="shared" si="10"/>
        <v>23.6</v>
      </c>
      <c r="V153" s="13">
        <v>0.85000000000000009</v>
      </c>
      <c r="W153" s="78">
        <f t="shared" si="12"/>
        <v>16.138823529411763</v>
      </c>
      <c r="X153" s="1">
        <f>VLOOKUP(E153,'渗透率、续签率'!AG:AJ,4,0)</f>
        <v>8103</v>
      </c>
      <c r="Y153" s="1">
        <f t="shared" si="13"/>
        <v>130772.88705882351</v>
      </c>
      <c r="Z153">
        <v>0</v>
      </c>
      <c r="AA153" s="89">
        <f t="shared" si="14"/>
        <v>478077</v>
      </c>
      <c r="AH153" s="37"/>
      <c r="AI153" s="37"/>
      <c r="AJ153" s="1"/>
      <c r="AK153" s="37"/>
    </row>
    <row r="154" spans="1:37" hidden="1">
      <c r="A154" t="s">
        <v>64</v>
      </c>
      <c r="B154" t="s">
        <v>23</v>
      </c>
      <c r="C154" t="s">
        <v>24</v>
      </c>
      <c r="D154" t="s">
        <v>116</v>
      </c>
      <c r="E154" t="s">
        <v>117</v>
      </c>
      <c r="F154" t="str">
        <f t="shared" si="11"/>
        <v>延安市驾驶培训</v>
      </c>
      <c r="G154" t="s">
        <v>108</v>
      </c>
      <c r="H154" t="s">
        <v>252</v>
      </c>
      <c r="I154" t="s">
        <v>70</v>
      </c>
      <c r="J154">
        <v>65</v>
      </c>
      <c r="K154">
        <v>0</v>
      </c>
      <c r="L154" s="13">
        <f>VLOOKUP(C154,'渗透率、续签率'!B:C,2,0)</f>
        <v>0.54900000000000004</v>
      </c>
      <c r="M154" s="6">
        <v>0</v>
      </c>
      <c r="N154">
        <v>7</v>
      </c>
      <c r="O154">
        <v>0</v>
      </c>
      <c r="P154" s="6">
        <v>0</v>
      </c>
      <c r="Q154" s="13">
        <v>0</v>
      </c>
      <c r="R154" s="13">
        <v>0</v>
      </c>
      <c r="S154" s="31">
        <v>323</v>
      </c>
      <c r="T154" s="6">
        <f>VLOOKUP(E154,'参数设置&amp;汇总'!S:U,3,0)</f>
        <v>0.4</v>
      </c>
      <c r="U154" s="78">
        <f t="shared" si="10"/>
        <v>2.8000000000000003</v>
      </c>
      <c r="V154" s="13">
        <v>0.85000000000000009</v>
      </c>
      <c r="W154" s="78">
        <f t="shared" si="12"/>
        <v>3.2941176470588234</v>
      </c>
      <c r="X154" s="1">
        <f>VLOOKUP(E154,'渗透率、续签率'!AG:AJ,4,0)</f>
        <v>8103</v>
      </c>
      <c r="Y154" s="1">
        <f t="shared" si="13"/>
        <v>26692.235294117647</v>
      </c>
      <c r="Z154">
        <v>0</v>
      </c>
      <c r="AA154" s="89">
        <f t="shared" si="14"/>
        <v>56721</v>
      </c>
      <c r="AH154" s="37"/>
      <c r="AI154" s="37"/>
      <c r="AJ154" s="1"/>
      <c r="AK154" s="37"/>
    </row>
    <row r="155" spans="1:37" hidden="1">
      <c r="A155" t="s">
        <v>64</v>
      </c>
      <c r="B155" t="s">
        <v>23</v>
      </c>
      <c r="C155" t="s">
        <v>24</v>
      </c>
      <c r="D155" t="s">
        <v>116</v>
      </c>
      <c r="E155" t="s">
        <v>117</v>
      </c>
      <c r="F155" t="str">
        <f t="shared" si="11"/>
        <v>延边朝鲜族自治州驾驶培训</v>
      </c>
      <c r="G155" t="s">
        <v>188</v>
      </c>
      <c r="H155" t="s">
        <v>253</v>
      </c>
      <c r="I155" t="s">
        <v>70</v>
      </c>
      <c r="J155">
        <v>62</v>
      </c>
      <c r="K155">
        <v>0</v>
      </c>
      <c r="L155" s="13">
        <f>VLOOKUP(C155,'渗透率、续签率'!B:C,2,0)</f>
        <v>0.54900000000000004</v>
      </c>
      <c r="M155" s="6">
        <v>0</v>
      </c>
      <c r="N155">
        <v>1</v>
      </c>
      <c r="O155">
        <v>0</v>
      </c>
      <c r="P155" s="6">
        <v>0</v>
      </c>
      <c r="Q155" s="13">
        <v>0</v>
      </c>
      <c r="R155" s="13">
        <v>0</v>
      </c>
      <c r="S155" s="31">
        <v>193</v>
      </c>
      <c r="T155" s="6">
        <f>VLOOKUP(E155,'参数设置&amp;汇总'!S:U,3,0)</f>
        <v>0.4</v>
      </c>
      <c r="U155" s="78">
        <f t="shared" si="10"/>
        <v>0.4</v>
      </c>
      <c r="V155" s="13">
        <v>0.85000000000000009</v>
      </c>
      <c r="W155" s="78">
        <f t="shared" si="12"/>
        <v>0.47058823529411764</v>
      </c>
      <c r="X155" s="1">
        <f>VLOOKUP(E155,'渗透率、续签率'!AG:AJ,4,0)</f>
        <v>8103</v>
      </c>
      <c r="Y155" s="1">
        <f t="shared" si="13"/>
        <v>3813.1764705882351</v>
      </c>
      <c r="Z155">
        <v>0</v>
      </c>
      <c r="AA155" s="89">
        <f t="shared" si="14"/>
        <v>8103</v>
      </c>
      <c r="AH155" s="37"/>
      <c r="AI155" s="37"/>
      <c r="AJ155" s="1"/>
      <c r="AK155" s="37"/>
    </row>
    <row r="156" spans="1:37" hidden="1">
      <c r="A156" t="s">
        <v>64</v>
      </c>
      <c r="B156" t="s">
        <v>23</v>
      </c>
      <c r="C156" t="s">
        <v>24</v>
      </c>
      <c r="D156" t="s">
        <v>116</v>
      </c>
      <c r="E156" t="s">
        <v>117</v>
      </c>
      <c r="F156" t="str">
        <f t="shared" si="11"/>
        <v>开封市驾驶培训</v>
      </c>
      <c r="G156" t="s">
        <v>110</v>
      </c>
      <c r="H156" t="s">
        <v>254</v>
      </c>
      <c r="I156" t="s">
        <v>70</v>
      </c>
      <c r="J156">
        <v>205</v>
      </c>
      <c r="K156">
        <v>5</v>
      </c>
      <c r="L156" s="13">
        <f>VLOOKUP(C156,'渗透率、续签率'!B:C,2,0)</f>
        <v>0.54900000000000004</v>
      </c>
      <c r="M156" s="6">
        <v>0.02</v>
      </c>
      <c r="N156">
        <v>44</v>
      </c>
      <c r="O156">
        <v>5</v>
      </c>
      <c r="P156" s="6">
        <v>0.11</v>
      </c>
      <c r="Q156" s="13">
        <v>0.22800000000000001</v>
      </c>
      <c r="R156" s="13">
        <v>0.19900000000000001</v>
      </c>
      <c r="S156" s="31">
        <v>1876</v>
      </c>
      <c r="T156" s="6">
        <f>VLOOKUP(E156,'参数设置&amp;汇总'!S:U,3,0)</f>
        <v>0.4</v>
      </c>
      <c r="U156" s="78">
        <f t="shared" si="10"/>
        <v>17.600000000000001</v>
      </c>
      <c r="V156" s="13">
        <v>0.85000000000000009</v>
      </c>
      <c r="W156" s="78">
        <f t="shared" si="12"/>
        <v>17.476470588235294</v>
      </c>
      <c r="X156" s="1">
        <f>VLOOKUP(E156,'渗透率、续签率'!AG:AJ,4,0)</f>
        <v>8103</v>
      </c>
      <c r="Y156" s="1">
        <f t="shared" si="13"/>
        <v>141611.8411764706</v>
      </c>
      <c r="Z156">
        <v>1</v>
      </c>
      <c r="AA156" s="89">
        <f t="shared" si="14"/>
        <v>356532</v>
      </c>
      <c r="AH156" s="37"/>
      <c r="AI156" s="37"/>
      <c r="AJ156" s="1"/>
      <c r="AK156" s="37"/>
    </row>
    <row r="157" spans="1:37" hidden="1">
      <c r="A157" t="s">
        <v>64</v>
      </c>
      <c r="B157" t="s">
        <v>23</v>
      </c>
      <c r="C157" t="s">
        <v>24</v>
      </c>
      <c r="D157" t="s">
        <v>116</v>
      </c>
      <c r="E157" t="s">
        <v>117</v>
      </c>
      <c r="F157" t="str">
        <f t="shared" si="11"/>
        <v>张家口市驾驶培训</v>
      </c>
      <c r="G157" t="s">
        <v>159</v>
      </c>
      <c r="H157" t="s">
        <v>255</v>
      </c>
      <c r="I157" t="s">
        <v>70</v>
      </c>
      <c r="J157">
        <v>106</v>
      </c>
      <c r="K157">
        <v>0</v>
      </c>
      <c r="L157" s="13">
        <f>VLOOKUP(C157,'渗透率、续签率'!B:C,2,0)</f>
        <v>0.54900000000000004</v>
      </c>
      <c r="M157" s="6">
        <v>0</v>
      </c>
      <c r="N157">
        <v>23</v>
      </c>
      <c r="O157">
        <v>0</v>
      </c>
      <c r="P157" s="6">
        <v>0</v>
      </c>
      <c r="Q157" s="13">
        <v>3.6999999999999998E-2</v>
      </c>
      <c r="R157" s="13">
        <v>0</v>
      </c>
      <c r="S157" s="31">
        <v>774</v>
      </c>
      <c r="T157" s="6">
        <f>VLOOKUP(E157,'参数设置&amp;汇总'!S:U,3,0)</f>
        <v>0.4</v>
      </c>
      <c r="U157" s="78">
        <f t="shared" si="10"/>
        <v>9.2000000000000011</v>
      </c>
      <c r="V157" s="13">
        <v>0.85000000000000009</v>
      </c>
      <c r="W157" s="78">
        <f t="shared" si="12"/>
        <v>10.823529411764707</v>
      </c>
      <c r="X157" s="1">
        <f>VLOOKUP(E157,'渗透率、续签率'!AG:AJ,4,0)</f>
        <v>8103</v>
      </c>
      <c r="Y157" s="1">
        <f t="shared" si="13"/>
        <v>87703.058823529413</v>
      </c>
      <c r="Z157">
        <v>2</v>
      </c>
      <c r="AA157" s="89">
        <f t="shared" si="14"/>
        <v>186369</v>
      </c>
      <c r="AH157" s="37"/>
      <c r="AI157" s="37"/>
      <c r="AK157" s="37"/>
    </row>
    <row r="158" spans="1:37" hidden="1">
      <c r="A158" t="s">
        <v>64</v>
      </c>
      <c r="B158" t="s">
        <v>23</v>
      </c>
      <c r="C158" t="s">
        <v>24</v>
      </c>
      <c r="D158" t="s">
        <v>116</v>
      </c>
      <c r="E158" t="s">
        <v>117</v>
      </c>
      <c r="F158" t="str">
        <f t="shared" si="11"/>
        <v>张家界市驾驶培训</v>
      </c>
      <c r="G158" t="s">
        <v>113</v>
      </c>
      <c r="H158" t="s">
        <v>256</v>
      </c>
      <c r="I158" t="s">
        <v>68</v>
      </c>
      <c r="J158">
        <v>39</v>
      </c>
      <c r="K158">
        <v>0</v>
      </c>
      <c r="L158" s="13">
        <f>VLOOKUP(C158,'渗透率、续签率'!B:C,2,0)</f>
        <v>0.54900000000000004</v>
      </c>
      <c r="M158" s="6">
        <v>0</v>
      </c>
      <c r="N158">
        <v>1</v>
      </c>
      <c r="O158">
        <v>0</v>
      </c>
      <c r="P158" s="6">
        <v>0</v>
      </c>
      <c r="Q158" s="13">
        <v>0</v>
      </c>
      <c r="R158" s="13">
        <v>0</v>
      </c>
      <c r="S158" s="31">
        <v>206</v>
      </c>
      <c r="T158" s="6">
        <f>VLOOKUP(E158,'参数设置&amp;汇总'!S:U,3,0)</f>
        <v>0.4</v>
      </c>
      <c r="U158" s="78">
        <f t="shared" si="10"/>
        <v>0.4</v>
      </c>
      <c r="V158" s="13">
        <v>0.85000000000000009</v>
      </c>
      <c r="W158" s="78">
        <f t="shared" si="12"/>
        <v>0.47058823529411764</v>
      </c>
      <c r="X158" s="1">
        <f>VLOOKUP(E158,'渗透率、续签率'!AG:AJ,4,0)</f>
        <v>8103</v>
      </c>
      <c r="Y158" s="1">
        <f t="shared" si="13"/>
        <v>3813.1764705882351</v>
      </c>
      <c r="Z158">
        <v>0</v>
      </c>
      <c r="AA158" s="89">
        <f t="shared" si="14"/>
        <v>8103</v>
      </c>
      <c r="AH158" s="37"/>
      <c r="AI158" s="37"/>
      <c r="AK158" s="37"/>
    </row>
    <row r="159" spans="1:37" hidden="1">
      <c r="A159" t="s">
        <v>64</v>
      </c>
      <c r="B159" t="s">
        <v>23</v>
      </c>
      <c r="C159" t="s">
        <v>24</v>
      </c>
      <c r="D159" t="s">
        <v>116</v>
      </c>
      <c r="E159" t="s">
        <v>117</v>
      </c>
      <c r="F159" t="str">
        <f t="shared" si="11"/>
        <v>张掖市驾驶培训</v>
      </c>
      <c r="G159" t="s">
        <v>132</v>
      </c>
      <c r="H159" t="s">
        <v>257</v>
      </c>
      <c r="I159" t="s">
        <v>70</v>
      </c>
      <c r="J159">
        <v>32</v>
      </c>
      <c r="K159">
        <v>1</v>
      </c>
      <c r="L159" s="13">
        <f>VLOOKUP(C159,'渗透率、续签率'!B:C,2,0)</f>
        <v>0.54900000000000004</v>
      </c>
      <c r="M159" s="6">
        <v>0.03</v>
      </c>
      <c r="N159">
        <v>1</v>
      </c>
      <c r="O159">
        <v>0</v>
      </c>
      <c r="P159" s="6">
        <v>0</v>
      </c>
      <c r="Q159" s="13">
        <v>6.9000000000000006E-2</v>
      </c>
      <c r="R159" s="13">
        <v>0</v>
      </c>
      <c r="S159" s="31">
        <v>150</v>
      </c>
      <c r="T159" s="6">
        <f>VLOOKUP(E159,'参数设置&amp;汇总'!S:U,3,0)</f>
        <v>0.4</v>
      </c>
      <c r="U159" s="78">
        <f t="shared" si="10"/>
        <v>0.4</v>
      </c>
      <c r="V159" s="13">
        <v>0.85000000000000009</v>
      </c>
      <c r="W159" s="78">
        <f t="shared" si="12"/>
        <v>0.47058823529411764</v>
      </c>
      <c r="X159" s="1">
        <f>VLOOKUP(E159,'渗透率、续签率'!AG:AJ,4,0)</f>
        <v>8103</v>
      </c>
      <c r="Y159" s="1">
        <f t="shared" si="13"/>
        <v>3813.1764705882351</v>
      </c>
      <c r="Z159">
        <v>0</v>
      </c>
      <c r="AA159" s="89">
        <f t="shared" si="14"/>
        <v>8103</v>
      </c>
      <c r="AH159" s="37"/>
      <c r="AI159" s="37"/>
      <c r="AK159" s="37"/>
    </row>
    <row r="160" spans="1:37" hidden="1">
      <c r="A160" t="s">
        <v>64</v>
      </c>
      <c r="B160" t="s">
        <v>23</v>
      </c>
      <c r="C160" t="s">
        <v>24</v>
      </c>
      <c r="D160" t="s">
        <v>116</v>
      </c>
      <c r="E160" t="s">
        <v>117</v>
      </c>
      <c r="F160" t="str">
        <f t="shared" si="11"/>
        <v>徐州市驾驶培训</v>
      </c>
      <c r="G160" t="s">
        <v>73</v>
      </c>
      <c r="H160" t="s">
        <v>258</v>
      </c>
      <c r="I160" t="s">
        <v>70</v>
      </c>
      <c r="J160">
        <v>424</v>
      </c>
      <c r="K160">
        <v>16</v>
      </c>
      <c r="L160" s="13">
        <f>VLOOKUP(C160,'渗透率、续签率'!B:C,2,0)</f>
        <v>0.54900000000000004</v>
      </c>
      <c r="M160" s="6">
        <v>0.04</v>
      </c>
      <c r="N160">
        <v>49</v>
      </c>
      <c r="O160">
        <v>16</v>
      </c>
      <c r="P160" s="6">
        <v>0.33</v>
      </c>
      <c r="Q160" s="13">
        <v>0.373</v>
      </c>
      <c r="R160" s="13">
        <v>0.29399999999999998</v>
      </c>
      <c r="S160" s="31">
        <v>2935</v>
      </c>
      <c r="T160" s="6">
        <f>VLOOKUP(E160,'参数设置&amp;汇总'!S:U,3,0)</f>
        <v>0.4</v>
      </c>
      <c r="U160" s="78">
        <f t="shared" si="10"/>
        <v>19.600000000000001</v>
      </c>
      <c r="V160" s="13">
        <v>0.85000000000000009</v>
      </c>
      <c r="W160" s="78">
        <f t="shared" si="12"/>
        <v>12.724705882352941</v>
      </c>
      <c r="X160" s="1">
        <f>VLOOKUP(E160,'渗透率、续签率'!AG:AJ,4,0)</f>
        <v>8103</v>
      </c>
      <c r="Y160" s="1">
        <f t="shared" si="13"/>
        <v>103108.29176470588</v>
      </c>
      <c r="Z160">
        <v>1</v>
      </c>
      <c r="AA160" s="89">
        <f t="shared" si="14"/>
        <v>397047</v>
      </c>
      <c r="AH160" s="37"/>
      <c r="AI160" s="37"/>
      <c r="AK160" s="37"/>
    </row>
    <row r="161" spans="1:37" hidden="1">
      <c r="A161" t="s">
        <v>64</v>
      </c>
      <c r="B161" t="s">
        <v>23</v>
      </c>
      <c r="C161" t="s">
        <v>24</v>
      </c>
      <c r="D161" t="s">
        <v>116</v>
      </c>
      <c r="E161" t="s">
        <v>117</v>
      </c>
      <c r="F161" t="str">
        <f t="shared" si="11"/>
        <v>德宏傣族景颇族自治州驾驶培训</v>
      </c>
      <c r="G161" t="s">
        <v>99</v>
      </c>
      <c r="H161" t="s">
        <v>259</v>
      </c>
      <c r="I161" t="s">
        <v>68</v>
      </c>
      <c r="J161">
        <v>40</v>
      </c>
      <c r="K161">
        <v>0</v>
      </c>
      <c r="L161" s="13">
        <f>VLOOKUP(C161,'渗透率、续签率'!B:C,2,0)</f>
        <v>0.54900000000000004</v>
      </c>
      <c r="M161" s="6">
        <v>0</v>
      </c>
      <c r="N161">
        <v>0</v>
      </c>
      <c r="O161">
        <v>0</v>
      </c>
      <c r="P161" s="6">
        <v>0</v>
      </c>
      <c r="Q161" s="13">
        <v>0</v>
      </c>
      <c r="R161" s="13">
        <v>0</v>
      </c>
      <c r="S161" s="31">
        <v>159</v>
      </c>
      <c r="T161" s="6">
        <f>VLOOKUP(E161,'参数设置&amp;汇总'!S:U,3,0)</f>
        <v>0.4</v>
      </c>
      <c r="U161" s="78">
        <f t="shared" si="10"/>
        <v>0</v>
      </c>
      <c r="V161" s="13">
        <v>0.85000000000000009</v>
      </c>
      <c r="W161" s="78">
        <f t="shared" si="12"/>
        <v>0</v>
      </c>
      <c r="X161" s="1">
        <f>VLOOKUP(E161,'渗透率、续签率'!AG:AJ,4,0)</f>
        <v>8103</v>
      </c>
      <c r="Y161" s="1">
        <f t="shared" si="13"/>
        <v>0</v>
      </c>
      <c r="Z161">
        <v>0</v>
      </c>
      <c r="AA161" s="89">
        <f t="shared" si="14"/>
        <v>0</v>
      </c>
      <c r="AH161" s="37"/>
      <c r="AI161" s="37"/>
      <c r="AK161" s="37"/>
    </row>
    <row r="162" spans="1:37" hidden="1">
      <c r="A162" t="s">
        <v>64</v>
      </c>
      <c r="B162" t="s">
        <v>23</v>
      </c>
      <c r="C162" t="s">
        <v>24</v>
      </c>
      <c r="D162" t="s">
        <v>116</v>
      </c>
      <c r="E162" t="s">
        <v>117</v>
      </c>
      <c r="F162" t="str">
        <f t="shared" si="11"/>
        <v>德州市驾驶培训</v>
      </c>
      <c r="G162" t="s">
        <v>103</v>
      </c>
      <c r="H162" t="s">
        <v>260</v>
      </c>
      <c r="I162" t="s">
        <v>70</v>
      </c>
      <c r="J162">
        <v>287</v>
      </c>
      <c r="K162">
        <v>4</v>
      </c>
      <c r="L162" s="13">
        <f>VLOOKUP(C162,'渗透率、续签率'!B:C,2,0)</f>
        <v>0.54900000000000004</v>
      </c>
      <c r="M162" s="6">
        <v>0.01</v>
      </c>
      <c r="N162">
        <v>34</v>
      </c>
      <c r="O162">
        <v>4</v>
      </c>
      <c r="P162" s="6">
        <v>0.12</v>
      </c>
      <c r="Q162" s="13">
        <v>0.128</v>
      </c>
      <c r="R162" s="13">
        <v>0</v>
      </c>
      <c r="S162" s="31">
        <v>1627</v>
      </c>
      <c r="T162" s="6">
        <f>VLOOKUP(E162,'参数设置&amp;汇总'!S:U,3,0)</f>
        <v>0.4</v>
      </c>
      <c r="U162" s="78">
        <f t="shared" si="10"/>
        <v>13.600000000000001</v>
      </c>
      <c r="V162" s="13">
        <v>0.85000000000000009</v>
      </c>
      <c r="W162" s="78">
        <f t="shared" si="12"/>
        <v>13.416470588235295</v>
      </c>
      <c r="X162" s="1">
        <f>VLOOKUP(E162,'渗透率、续签率'!AG:AJ,4,0)</f>
        <v>8103</v>
      </c>
      <c r="Y162" s="1">
        <f t="shared" si="13"/>
        <v>108713.6611764706</v>
      </c>
      <c r="Z162">
        <v>0</v>
      </c>
      <c r="AA162" s="89">
        <f t="shared" si="14"/>
        <v>275502</v>
      </c>
      <c r="AH162" s="37"/>
      <c r="AI162" s="37"/>
      <c r="AK162" s="37"/>
    </row>
    <row r="163" spans="1:37" hidden="1">
      <c r="A163" t="s">
        <v>64</v>
      </c>
      <c r="B163" t="s">
        <v>23</v>
      </c>
      <c r="C163" t="s">
        <v>24</v>
      </c>
      <c r="D163" t="s">
        <v>116</v>
      </c>
      <c r="E163" t="s">
        <v>117</v>
      </c>
      <c r="F163" t="str">
        <f t="shared" si="11"/>
        <v>德阳市驾驶培训</v>
      </c>
      <c r="G163" t="s">
        <v>77</v>
      </c>
      <c r="H163" t="s">
        <v>261</v>
      </c>
      <c r="I163" t="s">
        <v>70</v>
      </c>
      <c r="J163">
        <v>110</v>
      </c>
      <c r="K163">
        <v>5</v>
      </c>
      <c r="L163" s="13">
        <f>VLOOKUP(C163,'渗透率、续签率'!B:C,2,0)</f>
        <v>0.54900000000000004</v>
      </c>
      <c r="M163" s="6">
        <v>0.05</v>
      </c>
      <c r="N163">
        <v>21</v>
      </c>
      <c r="O163">
        <v>4</v>
      </c>
      <c r="P163" s="6">
        <v>0.19</v>
      </c>
      <c r="Q163" s="13">
        <v>0.19500000000000001</v>
      </c>
      <c r="R163" s="13">
        <v>0.126</v>
      </c>
      <c r="S163" s="31">
        <v>906</v>
      </c>
      <c r="T163" s="6">
        <f>VLOOKUP(E163,'参数设置&amp;汇总'!S:U,3,0)</f>
        <v>0.4</v>
      </c>
      <c r="U163" s="78">
        <f t="shared" si="10"/>
        <v>8.4</v>
      </c>
      <c r="V163" s="13">
        <v>0.85000000000000009</v>
      </c>
      <c r="W163" s="78">
        <f t="shared" si="12"/>
        <v>7.2988235294117647</v>
      </c>
      <c r="X163" s="1">
        <f>VLOOKUP(E163,'渗透率、续签率'!AG:AJ,4,0)</f>
        <v>8103</v>
      </c>
      <c r="Y163" s="1">
        <f t="shared" si="13"/>
        <v>59142.367058823533</v>
      </c>
      <c r="Z163">
        <v>1</v>
      </c>
      <c r="AA163" s="89">
        <f t="shared" si="14"/>
        <v>170163</v>
      </c>
      <c r="AH163" s="37"/>
      <c r="AI163" s="37"/>
      <c r="AK163" s="37"/>
    </row>
    <row r="164" spans="1:37" hidden="1">
      <c r="A164" t="s">
        <v>64</v>
      </c>
      <c r="B164" t="s">
        <v>23</v>
      </c>
      <c r="C164" t="s">
        <v>24</v>
      </c>
      <c r="D164" t="s">
        <v>116</v>
      </c>
      <c r="E164" t="s">
        <v>117</v>
      </c>
      <c r="F164" t="str">
        <f t="shared" si="11"/>
        <v>忻州市驾驶培训</v>
      </c>
      <c r="G164" t="s">
        <v>134</v>
      </c>
      <c r="H164" t="s">
        <v>262</v>
      </c>
      <c r="I164" t="s">
        <v>70</v>
      </c>
      <c r="J164">
        <v>44</v>
      </c>
      <c r="K164">
        <v>0</v>
      </c>
      <c r="L164" s="13">
        <f>VLOOKUP(C164,'渗透率、续签率'!B:C,2,0)</f>
        <v>0.54900000000000004</v>
      </c>
      <c r="M164" s="6">
        <v>0</v>
      </c>
      <c r="N164">
        <v>11</v>
      </c>
      <c r="O164">
        <v>0</v>
      </c>
      <c r="P164" s="6">
        <v>0</v>
      </c>
      <c r="Q164" s="13">
        <v>0</v>
      </c>
      <c r="R164" s="13">
        <v>0</v>
      </c>
      <c r="S164" s="31">
        <v>400</v>
      </c>
      <c r="T164" s="6">
        <f>VLOOKUP(E164,'参数设置&amp;汇总'!S:U,3,0)</f>
        <v>0.4</v>
      </c>
      <c r="U164" s="78">
        <f t="shared" si="10"/>
        <v>4.4000000000000004</v>
      </c>
      <c r="V164" s="13">
        <v>0.85000000000000009</v>
      </c>
      <c r="W164" s="78">
        <f t="shared" si="12"/>
        <v>5.1764705882352944</v>
      </c>
      <c r="X164" s="1">
        <f>VLOOKUP(E164,'渗透率、续签率'!AG:AJ,4,0)</f>
        <v>8103</v>
      </c>
      <c r="Y164" s="1">
        <f t="shared" si="13"/>
        <v>41944.941176470587</v>
      </c>
      <c r="Z164">
        <v>0</v>
      </c>
      <c r="AA164" s="89">
        <f t="shared" si="14"/>
        <v>89133</v>
      </c>
      <c r="AH164" s="37"/>
      <c r="AI164" s="37"/>
      <c r="AJ164" s="1"/>
      <c r="AK164" s="37"/>
    </row>
    <row r="165" spans="1:37" hidden="1">
      <c r="A165" t="s">
        <v>64</v>
      </c>
      <c r="B165" t="s">
        <v>23</v>
      </c>
      <c r="C165" t="s">
        <v>24</v>
      </c>
      <c r="D165" t="s">
        <v>116</v>
      </c>
      <c r="E165" t="s">
        <v>117</v>
      </c>
      <c r="F165" t="str">
        <f t="shared" si="11"/>
        <v>怀化市驾驶培训</v>
      </c>
      <c r="G165" t="s">
        <v>113</v>
      </c>
      <c r="H165" t="s">
        <v>263</v>
      </c>
      <c r="I165" t="s">
        <v>68</v>
      </c>
      <c r="J165">
        <v>85</v>
      </c>
      <c r="K165">
        <v>1</v>
      </c>
      <c r="L165" s="13">
        <f>VLOOKUP(C165,'渗透率、续签率'!B:C,2,0)</f>
        <v>0.54900000000000004</v>
      </c>
      <c r="M165" s="6">
        <v>0.01</v>
      </c>
      <c r="N165">
        <v>20</v>
      </c>
      <c r="O165">
        <v>1</v>
      </c>
      <c r="P165" s="6">
        <v>0.05</v>
      </c>
      <c r="Q165" s="13">
        <v>9.9000000000000005E-2</v>
      </c>
      <c r="R165" s="13">
        <v>7.1999999999999995E-2</v>
      </c>
      <c r="S165" s="31">
        <v>700</v>
      </c>
      <c r="T165" s="6">
        <f>VLOOKUP(E165,'参数设置&amp;汇总'!S:U,3,0)</f>
        <v>0.4</v>
      </c>
      <c r="U165" s="78">
        <f t="shared" si="10"/>
        <v>8</v>
      </c>
      <c r="V165" s="13">
        <v>0.85000000000000009</v>
      </c>
      <c r="W165" s="78">
        <f t="shared" si="12"/>
        <v>8.7658823529411745</v>
      </c>
      <c r="X165" s="1">
        <f>VLOOKUP(E165,'渗透率、续签率'!AG:AJ,4,0)</f>
        <v>8103</v>
      </c>
      <c r="Y165" s="1">
        <f t="shared" si="13"/>
        <v>71029.944705882343</v>
      </c>
      <c r="Z165">
        <v>0</v>
      </c>
      <c r="AA165" s="89">
        <f t="shared" si="14"/>
        <v>162060</v>
      </c>
    </row>
    <row r="166" spans="1:37" hidden="1">
      <c r="A166" t="s">
        <v>64</v>
      </c>
      <c r="B166" t="s">
        <v>23</v>
      </c>
      <c r="C166" t="s">
        <v>24</v>
      </c>
      <c r="D166" t="s">
        <v>116</v>
      </c>
      <c r="E166" t="s">
        <v>117</v>
      </c>
      <c r="F166" t="str">
        <f t="shared" si="11"/>
        <v>怒江傈僳族自治州驾驶培训</v>
      </c>
      <c r="G166" t="s">
        <v>99</v>
      </c>
      <c r="H166" t="s">
        <v>264</v>
      </c>
      <c r="I166" t="s">
        <v>68</v>
      </c>
      <c r="J166">
        <v>14</v>
      </c>
      <c r="K166">
        <v>0</v>
      </c>
      <c r="L166" s="13">
        <f>VLOOKUP(C166,'渗透率、续签率'!B:C,2,0)</f>
        <v>0.54900000000000004</v>
      </c>
      <c r="M166" s="6">
        <v>0</v>
      </c>
      <c r="N166">
        <v>0</v>
      </c>
      <c r="O166">
        <v>0</v>
      </c>
      <c r="P166" s="6">
        <v>0</v>
      </c>
      <c r="Q166" s="13">
        <v>0</v>
      </c>
      <c r="R166" s="13">
        <v>0</v>
      </c>
      <c r="S166" s="31">
        <v>14</v>
      </c>
      <c r="T166" s="6">
        <f>VLOOKUP(E166,'参数设置&amp;汇总'!S:U,3,0)</f>
        <v>0.4</v>
      </c>
      <c r="U166" s="78">
        <f t="shared" si="10"/>
        <v>0</v>
      </c>
      <c r="V166" s="13">
        <v>0.85000000000000009</v>
      </c>
      <c r="W166" s="78">
        <f t="shared" si="12"/>
        <v>0</v>
      </c>
      <c r="X166" s="1">
        <f>VLOOKUP(E166,'渗透率、续签率'!AG:AJ,4,0)</f>
        <v>8103</v>
      </c>
      <c r="Y166" s="1">
        <f t="shared" si="13"/>
        <v>0</v>
      </c>
      <c r="Z166">
        <v>0</v>
      </c>
      <c r="AA166" s="89">
        <f t="shared" si="14"/>
        <v>0</v>
      </c>
      <c r="AH166" s="37"/>
      <c r="AI166" s="37"/>
      <c r="AJ166" s="1"/>
      <c r="AK166" s="37"/>
    </row>
    <row r="167" spans="1:37" hidden="1">
      <c r="A167" t="s">
        <v>64</v>
      </c>
      <c r="B167" t="s">
        <v>23</v>
      </c>
      <c r="C167" t="s">
        <v>24</v>
      </c>
      <c r="D167" t="s">
        <v>116</v>
      </c>
      <c r="E167" t="s">
        <v>117</v>
      </c>
      <c r="F167" t="str">
        <f t="shared" si="11"/>
        <v>恩施土家族苗族自治州驾驶培训</v>
      </c>
      <c r="G167" t="s">
        <v>81</v>
      </c>
      <c r="H167" t="s">
        <v>265</v>
      </c>
      <c r="I167" t="s">
        <v>68</v>
      </c>
      <c r="J167">
        <v>81</v>
      </c>
      <c r="K167">
        <v>0</v>
      </c>
      <c r="L167" s="13">
        <f>VLOOKUP(C167,'渗透率、续签率'!B:C,2,0)</f>
        <v>0.54900000000000004</v>
      </c>
      <c r="M167" s="6">
        <v>0</v>
      </c>
      <c r="N167">
        <v>11</v>
      </c>
      <c r="O167">
        <v>0</v>
      </c>
      <c r="P167" s="6">
        <v>0</v>
      </c>
      <c r="Q167" s="13">
        <v>0</v>
      </c>
      <c r="R167" s="13">
        <v>0</v>
      </c>
      <c r="S167" s="31">
        <v>486</v>
      </c>
      <c r="T167" s="6">
        <f>VLOOKUP(E167,'参数设置&amp;汇总'!S:U,3,0)</f>
        <v>0.4</v>
      </c>
      <c r="U167" s="78">
        <f t="shared" si="10"/>
        <v>4.4000000000000004</v>
      </c>
      <c r="V167" s="13">
        <v>0.85000000000000009</v>
      </c>
      <c r="W167" s="78">
        <f t="shared" si="12"/>
        <v>5.1764705882352944</v>
      </c>
      <c r="X167" s="1">
        <f>VLOOKUP(E167,'渗透率、续签率'!AG:AJ,4,0)</f>
        <v>8103</v>
      </c>
      <c r="Y167" s="1">
        <f t="shared" si="13"/>
        <v>41944.941176470587</v>
      </c>
      <c r="Z167">
        <v>0</v>
      </c>
      <c r="AA167" s="89">
        <f t="shared" si="14"/>
        <v>89133</v>
      </c>
      <c r="AH167" s="37"/>
      <c r="AI167" s="37"/>
      <c r="AJ167" s="1"/>
      <c r="AK167" s="37"/>
    </row>
    <row r="168" spans="1:37" hidden="1">
      <c r="A168" t="s">
        <v>64</v>
      </c>
      <c r="B168" t="s">
        <v>23</v>
      </c>
      <c r="C168" t="s">
        <v>24</v>
      </c>
      <c r="D168" t="s">
        <v>116</v>
      </c>
      <c r="E168" t="s">
        <v>117</v>
      </c>
      <c r="F168" t="str">
        <f t="shared" si="11"/>
        <v>惠州市驾驶培训</v>
      </c>
      <c r="G168" t="s">
        <v>75</v>
      </c>
      <c r="H168" t="s">
        <v>266</v>
      </c>
      <c r="I168" t="s">
        <v>68</v>
      </c>
      <c r="J168" s="1">
        <v>1133</v>
      </c>
      <c r="K168">
        <v>73</v>
      </c>
      <c r="L168" s="13">
        <f>VLOOKUP(C168,'渗透率、续签率'!B:C,2,0)</f>
        <v>0.54900000000000004</v>
      </c>
      <c r="M168" s="6">
        <v>0.06</v>
      </c>
      <c r="N168">
        <v>93</v>
      </c>
      <c r="O168">
        <v>65</v>
      </c>
      <c r="P168" s="6">
        <v>0.7</v>
      </c>
      <c r="Q168" s="13">
        <v>0.51400000000000001</v>
      </c>
      <c r="R168" s="13">
        <v>0.38200000000000001</v>
      </c>
      <c r="S168" s="31">
        <v>6185</v>
      </c>
      <c r="T168" s="6">
        <f>VLOOKUP(E168,'参数设置&amp;汇总'!S:U,3,0)</f>
        <v>0.4</v>
      </c>
      <c r="U168" s="78">
        <f t="shared" si="10"/>
        <v>65</v>
      </c>
      <c r="V168" s="13">
        <v>0.85000000000000009</v>
      </c>
      <c r="W168" s="78">
        <f t="shared" si="12"/>
        <v>34.488235294117644</v>
      </c>
      <c r="X168" s="1">
        <f>VLOOKUP(E168,'渗透率、续签率'!AG:AJ,4,0)</f>
        <v>8103</v>
      </c>
      <c r="Y168" s="1">
        <f t="shared" si="13"/>
        <v>279458.17058823525</v>
      </c>
      <c r="Z168">
        <v>18</v>
      </c>
      <c r="AA168" s="89">
        <f t="shared" si="14"/>
        <v>753579</v>
      </c>
      <c r="AH168" s="37"/>
      <c r="AI168" s="37"/>
      <c r="AK168" s="37"/>
    </row>
    <row r="169" spans="1:37" hidden="1">
      <c r="A169" t="s">
        <v>64</v>
      </c>
      <c r="B169" t="s">
        <v>23</v>
      </c>
      <c r="C169" t="s">
        <v>24</v>
      </c>
      <c r="D169" t="s">
        <v>116</v>
      </c>
      <c r="E169" t="s">
        <v>117</v>
      </c>
      <c r="F169" t="str">
        <f t="shared" si="11"/>
        <v>扬州市驾驶培训</v>
      </c>
      <c r="G169" t="s">
        <v>73</v>
      </c>
      <c r="H169" t="s">
        <v>267</v>
      </c>
      <c r="I169" t="s">
        <v>70</v>
      </c>
      <c r="J169">
        <v>185</v>
      </c>
      <c r="K169">
        <v>8</v>
      </c>
      <c r="L169" s="13">
        <f>VLOOKUP(C169,'渗透率、续签率'!B:C,2,0)</f>
        <v>0.54900000000000004</v>
      </c>
      <c r="M169" s="6">
        <v>0.04</v>
      </c>
      <c r="N169">
        <v>24</v>
      </c>
      <c r="O169">
        <v>8</v>
      </c>
      <c r="P169" s="6">
        <v>0.33</v>
      </c>
      <c r="Q169" s="13">
        <v>0.31900000000000001</v>
      </c>
      <c r="R169" s="13">
        <v>0.215</v>
      </c>
      <c r="S169" s="31">
        <v>1244</v>
      </c>
      <c r="T169" s="6">
        <f>VLOOKUP(E169,'参数设置&amp;汇总'!S:U,3,0)</f>
        <v>0.4</v>
      </c>
      <c r="U169" s="78">
        <f t="shared" si="10"/>
        <v>9.6000000000000014</v>
      </c>
      <c r="V169" s="13">
        <v>0.85000000000000009</v>
      </c>
      <c r="W169" s="78">
        <f t="shared" si="12"/>
        <v>6.1270588235294126</v>
      </c>
      <c r="X169" s="1">
        <f>VLOOKUP(E169,'渗透率、续签率'!AG:AJ,4,0)</f>
        <v>8103</v>
      </c>
      <c r="Y169" s="1">
        <f t="shared" si="13"/>
        <v>49647.557647058828</v>
      </c>
      <c r="Z169">
        <v>0</v>
      </c>
      <c r="AA169" s="89">
        <f t="shared" si="14"/>
        <v>194472</v>
      </c>
      <c r="AH169" s="37"/>
      <c r="AI169" s="37"/>
      <c r="AK169" s="37"/>
    </row>
    <row r="170" spans="1:37" hidden="1">
      <c r="A170" t="s">
        <v>64</v>
      </c>
      <c r="B170" t="s">
        <v>23</v>
      </c>
      <c r="C170" t="s">
        <v>24</v>
      </c>
      <c r="D170" t="s">
        <v>116</v>
      </c>
      <c r="E170" t="s">
        <v>117</v>
      </c>
      <c r="F170" t="str">
        <f t="shared" si="11"/>
        <v>承德市驾驶培训</v>
      </c>
      <c r="G170" t="s">
        <v>159</v>
      </c>
      <c r="H170" t="s">
        <v>268</v>
      </c>
      <c r="I170" t="s">
        <v>70</v>
      </c>
      <c r="J170">
        <v>91</v>
      </c>
      <c r="K170">
        <v>0</v>
      </c>
      <c r="L170" s="13">
        <f>VLOOKUP(C170,'渗透率、续签率'!B:C,2,0)</f>
        <v>0.54900000000000004</v>
      </c>
      <c r="M170" s="6">
        <v>0</v>
      </c>
      <c r="N170">
        <v>11</v>
      </c>
      <c r="O170">
        <v>0</v>
      </c>
      <c r="P170" s="6">
        <v>0</v>
      </c>
      <c r="Q170" s="13">
        <v>0</v>
      </c>
      <c r="R170" s="13">
        <v>0</v>
      </c>
      <c r="S170" s="31">
        <v>452</v>
      </c>
      <c r="T170" s="6">
        <f>VLOOKUP(E170,'参数设置&amp;汇总'!S:U,3,0)</f>
        <v>0.4</v>
      </c>
      <c r="U170" s="78">
        <f t="shared" si="10"/>
        <v>4.4000000000000004</v>
      </c>
      <c r="V170" s="13">
        <v>0.85000000000000009</v>
      </c>
      <c r="W170" s="78">
        <f t="shared" si="12"/>
        <v>5.1764705882352944</v>
      </c>
      <c r="X170" s="1">
        <f>VLOOKUP(E170,'渗透率、续签率'!AG:AJ,4,0)</f>
        <v>8103</v>
      </c>
      <c r="Y170" s="1">
        <f t="shared" si="13"/>
        <v>41944.941176470587</v>
      </c>
      <c r="Z170">
        <v>0</v>
      </c>
      <c r="AA170" s="89">
        <f t="shared" si="14"/>
        <v>89133</v>
      </c>
      <c r="AH170" s="37"/>
      <c r="AI170" s="37"/>
      <c r="AK170" s="37"/>
    </row>
    <row r="171" spans="1:37" hidden="1">
      <c r="A171" t="s">
        <v>64</v>
      </c>
      <c r="B171" t="s">
        <v>23</v>
      </c>
      <c r="C171" t="s">
        <v>24</v>
      </c>
      <c r="D171" t="s">
        <v>116</v>
      </c>
      <c r="E171" t="s">
        <v>117</v>
      </c>
      <c r="F171" t="str">
        <f t="shared" si="11"/>
        <v>抚州市驾驶培训</v>
      </c>
      <c r="G171" t="s">
        <v>90</v>
      </c>
      <c r="H171" t="s">
        <v>269</v>
      </c>
      <c r="I171" t="s">
        <v>68</v>
      </c>
      <c r="J171">
        <v>115</v>
      </c>
      <c r="K171">
        <v>2</v>
      </c>
      <c r="L171" s="13">
        <f>VLOOKUP(C171,'渗透率、续签率'!B:C,2,0)</f>
        <v>0.54900000000000004</v>
      </c>
      <c r="M171" s="6">
        <v>0.02</v>
      </c>
      <c r="N171">
        <v>21</v>
      </c>
      <c r="O171">
        <v>2</v>
      </c>
      <c r="P171" s="6">
        <v>0.1</v>
      </c>
      <c r="Q171" s="13">
        <v>0.11</v>
      </c>
      <c r="R171" s="13">
        <v>7.0999999999999994E-2</v>
      </c>
      <c r="S171" s="31">
        <v>851</v>
      </c>
      <c r="T171" s="6">
        <f>VLOOKUP(E171,'参数设置&amp;汇总'!S:U,3,0)</f>
        <v>0.4</v>
      </c>
      <c r="U171" s="78">
        <f t="shared" si="10"/>
        <v>8.4</v>
      </c>
      <c r="V171" s="13">
        <v>0.85000000000000009</v>
      </c>
      <c r="W171" s="78">
        <f t="shared" si="12"/>
        <v>8.590588235294117</v>
      </c>
      <c r="X171" s="1">
        <f>VLOOKUP(E171,'渗透率、续签率'!AG:AJ,4,0)</f>
        <v>8103</v>
      </c>
      <c r="Y171" s="1">
        <f t="shared" si="13"/>
        <v>69609.536470588224</v>
      </c>
      <c r="Z171">
        <v>0</v>
      </c>
      <c r="AA171" s="89">
        <f t="shared" si="14"/>
        <v>170163</v>
      </c>
      <c r="AH171" s="37"/>
      <c r="AI171" s="37"/>
      <c r="AK171" s="37"/>
    </row>
    <row r="172" spans="1:37" hidden="1">
      <c r="A172" t="s">
        <v>64</v>
      </c>
      <c r="B172" t="s">
        <v>23</v>
      </c>
      <c r="C172" t="s">
        <v>24</v>
      </c>
      <c r="D172" t="s">
        <v>116</v>
      </c>
      <c r="E172" t="s">
        <v>117</v>
      </c>
      <c r="F172" t="str">
        <f t="shared" si="11"/>
        <v>抚顺市驾驶培训</v>
      </c>
      <c r="G172" t="s">
        <v>101</v>
      </c>
      <c r="H172" t="s">
        <v>270</v>
      </c>
      <c r="I172" t="s">
        <v>70</v>
      </c>
      <c r="J172">
        <v>48</v>
      </c>
      <c r="K172">
        <v>0</v>
      </c>
      <c r="L172" s="13">
        <f>VLOOKUP(C172,'渗透率、续签率'!B:C,2,0)</f>
        <v>0.54900000000000004</v>
      </c>
      <c r="M172" s="6">
        <v>0</v>
      </c>
      <c r="N172">
        <v>1</v>
      </c>
      <c r="O172">
        <v>0</v>
      </c>
      <c r="P172" s="6">
        <v>0</v>
      </c>
      <c r="Q172" s="13">
        <v>0</v>
      </c>
      <c r="R172" s="13">
        <v>0</v>
      </c>
      <c r="S172" s="31">
        <v>213</v>
      </c>
      <c r="T172" s="6">
        <f>VLOOKUP(E172,'参数设置&amp;汇总'!S:U,3,0)</f>
        <v>0.4</v>
      </c>
      <c r="U172" s="78">
        <f t="shared" si="10"/>
        <v>0.4</v>
      </c>
      <c r="V172" s="13">
        <v>0.85000000000000009</v>
      </c>
      <c r="W172" s="78">
        <f t="shared" si="12"/>
        <v>0.47058823529411764</v>
      </c>
      <c r="X172" s="1">
        <f>VLOOKUP(E172,'渗透率、续签率'!AG:AJ,4,0)</f>
        <v>8103</v>
      </c>
      <c r="Y172" s="1">
        <f t="shared" si="13"/>
        <v>3813.1764705882351</v>
      </c>
      <c r="Z172">
        <v>0</v>
      </c>
      <c r="AA172" s="89">
        <f t="shared" si="14"/>
        <v>8103</v>
      </c>
      <c r="AH172" s="37"/>
      <c r="AI172" s="37"/>
      <c r="AK172" s="37"/>
    </row>
    <row r="173" spans="1:37" hidden="1">
      <c r="A173" t="s">
        <v>64</v>
      </c>
      <c r="B173" t="s">
        <v>23</v>
      </c>
      <c r="C173" t="s">
        <v>24</v>
      </c>
      <c r="D173" t="s">
        <v>116</v>
      </c>
      <c r="E173" t="s">
        <v>117</v>
      </c>
      <c r="F173" t="str">
        <f t="shared" si="11"/>
        <v>拉萨市驾驶培训</v>
      </c>
      <c r="G173" t="s">
        <v>237</v>
      </c>
      <c r="H173" t="s">
        <v>271</v>
      </c>
      <c r="I173" t="s">
        <v>57</v>
      </c>
      <c r="J173">
        <v>49</v>
      </c>
      <c r="K173">
        <v>1</v>
      </c>
      <c r="L173" s="13">
        <f>VLOOKUP(C173,'渗透率、续签率'!B:C,2,0)</f>
        <v>0.54900000000000004</v>
      </c>
      <c r="M173" s="6">
        <v>0.02</v>
      </c>
      <c r="N173">
        <v>25</v>
      </c>
      <c r="O173">
        <v>1</v>
      </c>
      <c r="P173" s="6">
        <v>0.04</v>
      </c>
      <c r="Q173" s="13">
        <v>6.8000000000000005E-2</v>
      </c>
      <c r="R173" s="13">
        <v>0</v>
      </c>
      <c r="S173" s="31">
        <v>641</v>
      </c>
      <c r="T173" s="6">
        <f>VLOOKUP(E173,'参数设置&amp;汇总'!S:U,3,0)</f>
        <v>0.4</v>
      </c>
      <c r="U173" s="78">
        <f t="shared" si="10"/>
        <v>10</v>
      </c>
      <c r="V173" s="13">
        <v>0.85000000000000009</v>
      </c>
      <c r="W173" s="78">
        <f t="shared" si="12"/>
        <v>11.118823529411765</v>
      </c>
      <c r="X173" s="1">
        <f>VLOOKUP(E173,'渗透率、续签率'!AG:AJ,4,0)</f>
        <v>8103</v>
      </c>
      <c r="Y173" s="1">
        <f t="shared" si="13"/>
        <v>90095.827058823532</v>
      </c>
      <c r="Z173">
        <v>0</v>
      </c>
      <c r="AA173" s="89">
        <f t="shared" si="14"/>
        <v>202575</v>
      </c>
      <c r="AH173" s="37"/>
      <c r="AI173" s="37"/>
      <c r="AK173" s="37"/>
    </row>
    <row r="174" spans="1:37" hidden="1">
      <c r="A174" t="s">
        <v>64</v>
      </c>
      <c r="B174" t="s">
        <v>23</v>
      </c>
      <c r="C174" t="s">
        <v>24</v>
      </c>
      <c r="D174" t="s">
        <v>116</v>
      </c>
      <c r="E174" t="s">
        <v>117</v>
      </c>
      <c r="F174" t="str">
        <f t="shared" si="11"/>
        <v>揭阳市驾驶培训</v>
      </c>
      <c r="G174" t="s">
        <v>75</v>
      </c>
      <c r="H174" t="s">
        <v>272</v>
      </c>
      <c r="I174" t="s">
        <v>68</v>
      </c>
      <c r="J174">
        <v>411</v>
      </c>
      <c r="K174">
        <v>5</v>
      </c>
      <c r="L174" s="13">
        <f>VLOOKUP(C174,'渗透率、续签率'!B:C,2,0)</f>
        <v>0.54900000000000004</v>
      </c>
      <c r="M174" s="6">
        <v>0.01</v>
      </c>
      <c r="N174">
        <v>22</v>
      </c>
      <c r="O174">
        <v>4</v>
      </c>
      <c r="P174" s="6">
        <v>0.18</v>
      </c>
      <c r="Q174" s="13">
        <v>0.2</v>
      </c>
      <c r="R174" s="13">
        <v>4.8000000000000001E-2</v>
      </c>
      <c r="S174" s="31">
        <v>1573</v>
      </c>
      <c r="T174" s="6">
        <f>VLOOKUP(E174,'参数设置&amp;汇总'!S:U,3,0)</f>
        <v>0.4</v>
      </c>
      <c r="U174" s="78">
        <f t="shared" si="10"/>
        <v>8.8000000000000007</v>
      </c>
      <c r="V174" s="13">
        <v>0.85000000000000009</v>
      </c>
      <c r="W174" s="78">
        <f t="shared" si="12"/>
        <v>7.7694117647058825</v>
      </c>
      <c r="X174" s="1">
        <f>VLOOKUP(E174,'渗透率、续签率'!AG:AJ,4,0)</f>
        <v>8103</v>
      </c>
      <c r="Y174" s="1">
        <f t="shared" si="13"/>
        <v>62955.543529411763</v>
      </c>
      <c r="Z174">
        <v>2</v>
      </c>
      <c r="AA174" s="89">
        <f t="shared" si="14"/>
        <v>178266</v>
      </c>
      <c r="AH174" s="37"/>
      <c r="AI174" s="37"/>
      <c r="AK174" s="37"/>
    </row>
    <row r="175" spans="1:37" hidden="1">
      <c r="A175" t="s">
        <v>64</v>
      </c>
      <c r="B175" t="s">
        <v>23</v>
      </c>
      <c r="C175" t="s">
        <v>24</v>
      </c>
      <c r="D175" t="s">
        <v>116</v>
      </c>
      <c r="E175" t="s">
        <v>117</v>
      </c>
      <c r="F175" t="str">
        <f t="shared" si="11"/>
        <v>攀枝花市驾驶培训</v>
      </c>
      <c r="G175" t="s">
        <v>77</v>
      </c>
      <c r="H175" t="s">
        <v>273</v>
      </c>
      <c r="I175" t="s">
        <v>70</v>
      </c>
      <c r="J175">
        <v>45</v>
      </c>
      <c r="K175">
        <v>0</v>
      </c>
      <c r="L175" s="13">
        <f>VLOOKUP(C175,'渗透率、续签率'!B:C,2,0)</f>
        <v>0.54900000000000004</v>
      </c>
      <c r="M175" s="6">
        <v>0</v>
      </c>
      <c r="N175">
        <v>9</v>
      </c>
      <c r="O175">
        <v>0</v>
      </c>
      <c r="P175" s="6">
        <v>0</v>
      </c>
      <c r="Q175" s="13">
        <v>0</v>
      </c>
      <c r="R175" s="13">
        <v>0</v>
      </c>
      <c r="S175" s="31">
        <v>346</v>
      </c>
      <c r="T175" s="6">
        <f>VLOOKUP(E175,'参数设置&amp;汇总'!S:U,3,0)</f>
        <v>0.4</v>
      </c>
      <c r="U175" s="78">
        <f t="shared" si="10"/>
        <v>3.6</v>
      </c>
      <c r="V175" s="13">
        <v>0.85000000000000009</v>
      </c>
      <c r="W175" s="78">
        <f t="shared" si="12"/>
        <v>4.2352941176470589</v>
      </c>
      <c r="X175" s="1">
        <f>VLOOKUP(E175,'渗透率、续签率'!AG:AJ,4,0)</f>
        <v>8103</v>
      </c>
      <c r="Y175" s="1">
        <f t="shared" si="13"/>
        <v>34318.588235294119</v>
      </c>
      <c r="Z175">
        <v>0</v>
      </c>
      <c r="AA175" s="89">
        <f t="shared" si="14"/>
        <v>72927</v>
      </c>
      <c r="AH175" s="37"/>
      <c r="AI175" s="37"/>
      <c r="AK175" s="37"/>
    </row>
    <row r="176" spans="1:37" hidden="1">
      <c r="A176" t="s">
        <v>64</v>
      </c>
      <c r="B176" t="s">
        <v>23</v>
      </c>
      <c r="C176" t="s">
        <v>24</v>
      </c>
      <c r="D176" t="s">
        <v>116</v>
      </c>
      <c r="E176" t="s">
        <v>117</v>
      </c>
      <c r="F176" t="str">
        <f t="shared" si="11"/>
        <v>文山壮族苗族自治州驾驶培训</v>
      </c>
      <c r="G176" t="s">
        <v>99</v>
      </c>
      <c r="H176" t="s">
        <v>274</v>
      </c>
      <c r="I176" t="s">
        <v>68</v>
      </c>
      <c r="J176">
        <v>103</v>
      </c>
      <c r="K176">
        <v>1</v>
      </c>
      <c r="L176" s="13">
        <f>VLOOKUP(C176,'渗透率、续签率'!B:C,2,0)</f>
        <v>0.54900000000000004</v>
      </c>
      <c r="M176" s="6">
        <v>0.01</v>
      </c>
      <c r="N176">
        <v>2</v>
      </c>
      <c r="O176">
        <v>1</v>
      </c>
      <c r="P176" s="6">
        <v>0.5</v>
      </c>
      <c r="Q176" s="13">
        <v>5.6000000000000001E-2</v>
      </c>
      <c r="R176" s="13">
        <v>0</v>
      </c>
      <c r="S176" s="31">
        <v>394</v>
      </c>
      <c r="T176" s="6">
        <f>VLOOKUP(E176,'参数设置&amp;汇总'!S:U,3,0)</f>
        <v>0.4</v>
      </c>
      <c r="U176" s="78">
        <f t="shared" si="10"/>
        <v>1</v>
      </c>
      <c r="V176" s="13">
        <v>0.85000000000000009</v>
      </c>
      <c r="W176" s="78">
        <f t="shared" si="12"/>
        <v>0.53058823529411758</v>
      </c>
      <c r="X176" s="1">
        <f>VLOOKUP(E176,'渗透率、续签率'!AG:AJ,4,0)</f>
        <v>8103</v>
      </c>
      <c r="Y176" s="1">
        <f t="shared" si="13"/>
        <v>4299.3564705882345</v>
      </c>
      <c r="Z176">
        <v>0</v>
      </c>
      <c r="AA176" s="89">
        <f t="shared" si="14"/>
        <v>16206</v>
      </c>
      <c r="AH176" s="37"/>
      <c r="AI176" s="37"/>
      <c r="AK176" s="37"/>
    </row>
    <row r="177" spans="1:37" hidden="1">
      <c r="A177" t="s">
        <v>64</v>
      </c>
      <c r="B177" t="s">
        <v>23</v>
      </c>
      <c r="C177" t="s">
        <v>24</v>
      </c>
      <c r="D177" t="s">
        <v>116</v>
      </c>
      <c r="E177" t="s">
        <v>117</v>
      </c>
      <c r="F177" t="str">
        <f t="shared" si="11"/>
        <v>文昌市驾驶培训</v>
      </c>
      <c r="G177" t="s">
        <v>120</v>
      </c>
      <c r="H177" t="s">
        <v>275</v>
      </c>
      <c r="I177" t="s">
        <v>68</v>
      </c>
      <c r="J177">
        <v>16</v>
      </c>
      <c r="K177">
        <v>0</v>
      </c>
      <c r="L177" s="13">
        <f>VLOOKUP(C177,'渗透率、续签率'!B:C,2,0)</f>
        <v>0.54900000000000004</v>
      </c>
      <c r="M177" s="6">
        <v>0</v>
      </c>
      <c r="N177">
        <v>0</v>
      </c>
      <c r="O177">
        <v>0</v>
      </c>
      <c r="P177" s="6">
        <v>0</v>
      </c>
      <c r="Q177" s="13">
        <v>0</v>
      </c>
      <c r="R177" s="13">
        <v>0</v>
      </c>
      <c r="S177" s="31">
        <v>57</v>
      </c>
      <c r="T177" s="6">
        <f>VLOOKUP(E177,'参数设置&amp;汇总'!S:U,3,0)</f>
        <v>0.4</v>
      </c>
      <c r="U177" s="78">
        <f t="shared" si="10"/>
        <v>0</v>
      </c>
      <c r="V177" s="13">
        <v>0.85000000000000009</v>
      </c>
      <c r="W177" s="78">
        <f t="shared" si="12"/>
        <v>0</v>
      </c>
      <c r="X177" s="1">
        <f>VLOOKUP(E177,'渗透率、续签率'!AG:AJ,4,0)</f>
        <v>8103</v>
      </c>
      <c r="Y177" s="1">
        <f t="shared" si="13"/>
        <v>0</v>
      </c>
      <c r="Z177">
        <v>0</v>
      </c>
      <c r="AA177" s="89">
        <f t="shared" si="14"/>
        <v>0</v>
      </c>
      <c r="AH177" s="37"/>
      <c r="AI177" s="37"/>
      <c r="AK177" s="37"/>
    </row>
    <row r="178" spans="1:37" hidden="1">
      <c r="A178" t="s">
        <v>64</v>
      </c>
      <c r="B178" t="s">
        <v>23</v>
      </c>
      <c r="C178" t="s">
        <v>24</v>
      </c>
      <c r="D178" t="s">
        <v>116</v>
      </c>
      <c r="E178" t="s">
        <v>117</v>
      </c>
      <c r="F178" t="str">
        <f t="shared" si="11"/>
        <v>新乡市驾驶培训</v>
      </c>
      <c r="G178" t="s">
        <v>110</v>
      </c>
      <c r="H178" t="s">
        <v>276</v>
      </c>
      <c r="I178" t="s">
        <v>70</v>
      </c>
      <c r="J178">
        <v>295</v>
      </c>
      <c r="K178">
        <v>5</v>
      </c>
      <c r="L178" s="13">
        <f>VLOOKUP(C178,'渗透率、续签率'!B:C,2,0)</f>
        <v>0.54900000000000004</v>
      </c>
      <c r="M178" s="6">
        <v>0.02</v>
      </c>
      <c r="N178">
        <v>44</v>
      </c>
      <c r="O178">
        <v>5</v>
      </c>
      <c r="P178" s="6">
        <v>0.11</v>
      </c>
      <c r="Q178" s="13">
        <v>0.14299999999999999</v>
      </c>
      <c r="R178" s="13">
        <v>4.7E-2</v>
      </c>
      <c r="S178" s="31">
        <v>2035</v>
      </c>
      <c r="T178" s="6">
        <f>VLOOKUP(E178,'参数设置&amp;汇总'!S:U,3,0)</f>
        <v>0.4</v>
      </c>
      <c r="U178" s="78">
        <f t="shared" si="10"/>
        <v>17.600000000000001</v>
      </c>
      <c r="V178" s="13">
        <v>0.85000000000000009</v>
      </c>
      <c r="W178" s="78">
        <f t="shared" si="12"/>
        <v>17.476470588235294</v>
      </c>
      <c r="X178" s="1">
        <f>VLOOKUP(E178,'渗透率、续签率'!AG:AJ,4,0)</f>
        <v>8103</v>
      </c>
      <c r="Y178" s="1">
        <f t="shared" si="13"/>
        <v>141611.8411764706</v>
      </c>
      <c r="Z178">
        <v>0</v>
      </c>
      <c r="AA178" s="89">
        <f t="shared" si="14"/>
        <v>356532</v>
      </c>
      <c r="AH178" s="37"/>
      <c r="AI178" s="37"/>
      <c r="AJ178" s="1"/>
      <c r="AK178" s="37"/>
    </row>
    <row r="179" spans="1:37" hidden="1">
      <c r="A179" t="s">
        <v>64</v>
      </c>
      <c r="B179" t="s">
        <v>23</v>
      </c>
      <c r="C179" t="s">
        <v>24</v>
      </c>
      <c r="D179" t="s">
        <v>116</v>
      </c>
      <c r="E179" t="s">
        <v>117</v>
      </c>
      <c r="F179" t="str">
        <f t="shared" si="11"/>
        <v>新余市驾驶培训</v>
      </c>
      <c r="G179" t="s">
        <v>90</v>
      </c>
      <c r="H179" t="s">
        <v>277</v>
      </c>
      <c r="I179" t="s">
        <v>68</v>
      </c>
      <c r="J179">
        <v>40</v>
      </c>
      <c r="K179">
        <v>0</v>
      </c>
      <c r="L179" s="13">
        <f>VLOOKUP(C179,'渗透率、续签率'!B:C,2,0)</f>
        <v>0.54900000000000004</v>
      </c>
      <c r="M179" s="6">
        <v>0</v>
      </c>
      <c r="N179">
        <v>21</v>
      </c>
      <c r="O179">
        <v>0</v>
      </c>
      <c r="P179" s="6">
        <v>0</v>
      </c>
      <c r="Q179" s="13">
        <v>0</v>
      </c>
      <c r="R179" s="13">
        <v>0</v>
      </c>
      <c r="S179" s="31">
        <v>552</v>
      </c>
      <c r="T179" s="6">
        <f>VLOOKUP(E179,'参数设置&amp;汇总'!S:U,3,0)</f>
        <v>0.4</v>
      </c>
      <c r="U179" s="78">
        <f t="shared" si="10"/>
        <v>8.4</v>
      </c>
      <c r="V179" s="13">
        <v>0.85000000000000009</v>
      </c>
      <c r="W179" s="78">
        <f t="shared" si="12"/>
        <v>9.8823529411764692</v>
      </c>
      <c r="X179" s="1">
        <f>VLOOKUP(E179,'渗透率、续签率'!AG:AJ,4,0)</f>
        <v>8103</v>
      </c>
      <c r="Y179" s="1">
        <f t="shared" si="13"/>
        <v>80076.705882352937</v>
      </c>
      <c r="Z179">
        <v>0</v>
      </c>
      <c r="AA179" s="89">
        <f t="shared" si="14"/>
        <v>170163</v>
      </c>
      <c r="AH179" s="37"/>
      <c r="AI179" s="37"/>
      <c r="AK179" s="37"/>
    </row>
    <row r="180" spans="1:37" hidden="1">
      <c r="A180" t="s">
        <v>64</v>
      </c>
      <c r="B180" t="s">
        <v>23</v>
      </c>
      <c r="C180" t="s">
        <v>24</v>
      </c>
      <c r="D180" t="s">
        <v>116</v>
      </c>
      <c r="E180" t="s">
        <v>117</v>
      </c>
      <c r="F180" t="str">
        <f t="shared" si="11"/>
        <v>新星市驾驶培训</v>
      </c>
      <c r="G180" t="s">
        <v>145</v>
      </c>
      <c r="H180" t="s">
        <v>278</v>
      </c>
      <c r="I180" t="s">
        <v>70</v>
      </c>
      <c r="J180">
        <v>0</v>
      </c>
      <c r="K180">
        <v>0</v>
      </c>
      <c r="L180" s="13">
        <f>VLOOKUP(C180,'渗透率、续签率'!B:C,2,0)</f>
        <v>0.54900000000000004</v>
      </c>
      <c r="M180" s="6">
        <v>0</v>
      </c>
      <c r="N180">
        <v>0</v>
      </c>
      <c r="O180">
        <v>0</v>
      </c>
      <c r="P180" s="6">
        <v>0</v>
      </c>
      <c r="Q180" s="13">
        <v>0</v>
      </c>
      <c r="R180" s="13">
        <v>0</v>
      </c>
      <c r="S180" s="31">
        <v>0</v>
      </c>
      <c r="T180" s="6">
        <f>VLOOKUP(E180,'参数设置&amp;汇总'!S:U,3,0)</f>
        <v>0.4</v>
      </c>
      <c r="U180" s="78">
        <f t="shared" si="10"/>
        <v>0</v>
      </c>
      <c r="V180" s="13">
        <v>0.85000000000000009</v>
      </c>
      <c r="W180" s="78">
        <f t="shared" si="12"/>
        <v>0</v>
      </c>
      <c r="X180" s="1">
        <f>VLOOKUP(E180,'渗透率、续签率'!AG:AJ,4,0)</f>
        <v>8103</v>
      </c>
      <c r="Y180" s="1">
        <f t="shared" si="13"/>
        <v>0</v>
      </c>
      <c r="Z180">
        <v>0</v>
      </c>
      <c r="AA180" s="89">
        <f t="shared" si="14"/>
        <v>0</v>
      </c>
      <c r="AH180" s="37"/>
      <c r="AI180" s="37"/>
      <c r="AK180" s="37"/>
    </row>
    <row r="181" spans="1:37" hidden="1">
      <c r="A181" t="s">
        <v>64</v>
      </c>
      <c r="B181" t="s">
        <v>23</v>
      </c>
      <c r="C181" t="s">
        <v>24</v>
      </c>
      <c r="D181" t="s">
        <v>116</v>
      </c>
      <c r="E181" t="s">
        <v>117</v>
      </c>
      <c r="F181" t="str">
        <f t="shared" si="11"/>
        <v>日喀则市驾驶培训</v>
      </c>
      <c r="G181" t="s">
        <v>237</v>
      </c>
      <c r="H181" t="s">
        <v>279</v>
      </c>
      <c r="I181" t="s">
        <v>57</v>
      </c>
      <c r="J181">
        <v>12</v>
      </c>
      <c r="K181">
        <v>0</v>
      </c>
      <c r="L181" s="13">
        <f>VLOOKUP(C181,'渗透率、续签率'!B:C,2,0)</f>
        <v>0.54900000000000004</v>
      </c>
      <c r="M181" s="6">
        <v>0</v>
      </c>
      <c r="N181">
        <v>0</v>
      </c>
      <c r="O181">
        <v>0</v>
      </c>
      <c r="P181" s="6">
        <v>0</v>
      </c>
      <c r="Q181" s="13">
        <v>0</v>
      </c>
      <c r="R181" s="13">
        <v>0</v>
      </c>
      <c r="S181" s="31">
        <v>35</v>
      </c>
      <c r="T181" s="6">
        <f>VLOOKUP(E181,'参数设置&amp;汇总'!S:U,3,0)</f>
        <v>0.4</v>
      </c>
      <c r="U181" s="78">
        <f t="shared" si="10"/>
        <v>0</v>
      </c>
      <c r="V181" s="13">
        <v>0.85000000000000009</v>
      </c>
      <c r="W181" s="78">
        <f t="shared" si="12"/>
        <v>0</v>
      </c>
      <c r="X181" s="1">
        <f>VLOOKUP(E181,'渗透率、续签率'!AG:AJ,4,0)</f>
        <v>8103</v>
      </c>
      <c r="Y181" s="1">
        <f t="shared" si="13"/>
        <v>0</v>
      </c>
      <c r="Z181">
        <v>0</v>
      </c>
      <c r="AA181" s="89">
        <f t="shared" si="14"/>
        <v>0</v>
      </c>
      <c r="AH181" s="37"/>
      <c r="AI181" s="37"/>
      <c r="AK181" s="37"/>
    </row>
    <row r="182" spans="1:37" hidden="1">
      <c r="A182" t="s">
        <v>64</v>
      </c>
      <c r="B182" t="s">
        <v>23</v>
      </c>
      <c r="C182" t="s">
        <v>24</v>
      </c>
      <c r="D182" t="s">
        <v>116</v>
      </c>
      <c r="E182" t="s">
        <v>117</v>
      </c>
      <c r="F182" t="str">
        <f t="shared" si="11"/>
        <v>日照市驾驶培训</v>
      </c>
      <c r="G182" t="s">
        <v>103</v>
      </c>
      <c r="H182" t="s">
        <v>280</v>
      </c>
      <c r="I182" t="s">
        <v>70</v>
      </c>
      <c r="J182">
        <v>98</v>
      </c>
      <c r="K182">
        <v>0</v>
      </c>
      <c r="L182" s="13">
        <f>VLOOKUP(C182,'渗透率、续签率'!B:C,2,0)</f>
        <v>0.54900000000000004</v>
      </c>
      <c r="M182" s="6">
        <v>0</v>
      </c>
      <c r="N182">
        <v>22</v>
      </c>
      <c r="O182">
        <v>0</v>
      </c>
      <c r="P182" s="6">
        <v>0</v>
      </c>
      <c r="Q182" s="13">
        <v>0</v>
      </c>
      <c r="R182" s="13">
        <v>0</v>
      </c>
      <c r="S182" s="31">
        <v>896</v>
      </c>
      <c r="T182" s="6">
        <f>VLOOKUP(E182,'参数设置&amp;汇总'!S:U,3,0)</f>
        <v>0.4</v>
      </c>
      <c r="U182" s="78">
        <f t="shared" si="10"/>
        <v>8.8000000000000007</v>
      </c>
      <c r="V182" s="13">
        <v>0.85000000000000009</v>
      </c>
      <c r="W182" s="78">
        <f t="shared" si="12"/>
        <v>10.352941176470589</v>
      </c>
      <c r="X182" s="1">
        <f>VLOOKUP(E182,'渗透率、续签率'!AG:AJ,4,0)</f>
        <v>8103</v>
      </c>
      <c r="Y182" s="1">
        <f t="shared" si="13"/>
        <v>83889.882352941175</v>
      </c>
      <c r="Z182">
        <v>0</v>
      </c>
      <c r="AA182" s="89">
        <f t="shared" si="14"/>
        <v>178266</v>
      </c>
    </row>
    <row r="183" spans="1:37" hidden="1">
      <c r="A183" t="s">
        <v>64</v>
      </c>
      <c r="B183" t="s">
        <v>23</v>
      </c>
      <c r="C183" t="s">
        <v>24</v>
      </c>
      <c r="D183" t="s">
        <v>116</v>
      </c>
      <c r="E183" t="s">
        <v>117</v>
      </c>
      <c r="F183" t="str">
        <f t="shared" si="11"/>
        <v>昆玉市驾驶培训</v>
      </c>
      <c r="G183" t="s">
        <v>145</v>
      </c>
      <c r="H183" t="s">
        <v>281</v>
      </c>
      <c r="I183" t="s">
        <v>70</v>
      </c>
      <c r="J183">
        <v>4</v>
      </c>
      <c r="K183">
        <v>0</v>
      </c>
      <c r="L183" s="13">
        <f>VLOOKUP(C183,'渗透率、续签率'!B:C,2,0)</f>
        <v>0.54900000000000004</v>
      </c>
      <c r="M183" s="6">
        <v>0</v>
      </c>
      <c r="N183">
        <v>0</v>
      </c>
      <c r="O183">
        <v>0</v>
      </c>
      <c r="P183" s="6">
        <v>0</v>
      </c>
      <c r="Q183" s="13">
        <v>0</v>
      </c>
      <c r="R183" s="13">
        <v>0</v>
      </c>
      <c r="S183" s="31">
        <v>9</v>
      </c>
      <c r="T183" s="6">
        <f>VLOOKUP(E183,'参数设置&amp;汇总'!S:U,3,0)</f>
        <v>0.4</v>
      </c>
      <c r="U183" s="78">
        <f t="shared" si="10"/>
        <v>0</v>
      </c>
      <c r="V183" s="13">
        <v>0.85000000000000009</v>
      </c>
      <c r="W183" s="78">
        <f t="shared" si="12"/>
        <v>0</v>
      </c>
      <c r="X183" s="1">
        <f>VLOOKUP(E183,'渗透率、续签率'!AG:AJ,4,0)</f>
        <v>8103</v>
      </c>
      <c r="Y183" s="1">
        <f t="shared" si="13"/>
        <v>0</v>
      </c>
      <c r="Z183">
        <v>0</v>
      </c>
      <c r="AA183" s="89">
        <f t="shared" si="14"/>
        <v>0</v>
      </c>
      <c r="AH183" s="37"/>
      <c r="AI183" s="37"/>
      <c r="AK183" s="37"/>
    </row>
    <row r="184" spans="1:37" hidden="1">
      <c r="A184" t="s">
        <v>64</v>
      </c>
      <c r="B184" t="s">
        <v>23</v>
      </c>
      <c r="C184" t="s">
        <v>24</v>
      </c>
      <c r="D184" t="s">
        <v>116</v>
      </c>
      <c r="E184" t="s">
        <v>117</v>
      </c>
      <c r="F184" t="str">
        <f t="shared" si="11"/>
        <v>昌吉回族自治州驾驶培训</v>
      </c>
      <c r="G184" t="s">
        <v>145</v>
      </c>
      <c r="H184" t="s">
        <v>282</v>
      </c>
      <c r="I184" t="s">
        <v>70</v>
      </c>
      <c r="J184">
        <v>85</v>
      </c>
      <c r="K184">
        <v>1</v>
      </c>
      <c r="L184" s="13">
        <f>VLOOKUP(C184,'渗透率、续签率'!B:C,2,0)</f>
        <v>0.54900000000000004</v>
      </c>
      <c r="M184" s="6">
        <v>0.01</v>
      </c>
      <c r="N184">
        <v>5</v>
      </c>
      <c r="O184">
        <v>0</v>
      </c>
      <c r="P184" s="6">
        <v>0</v>
      </c>
      <c r="Q184" s="13">
        <v>1.2999999999999999E-2</v>
      </c>
      <c r="R184" s="13">
        <v>0</v>
      </c>
      <c r="S184" s="31">
        <v>380</v>
      </c>
      <c r="T184" s="6">
        <f>VLOOKUP(E184,'参数设置&amp;汇总'!S:U,3,0)</f>
        <v>0.4</v>
      </c>
      <c r="U184" s="78">
        <f t="shared" si="10"/>
        <v>2</v>
      </c>
      <c r="V184" s="13">
        <v>0.85000000000000009</v>
      </c>
      <c r="W184" s="78">
        <f t="shared" si="12"/>
        <v>2.3529411764705879</v>
      </c>
      <c r="X184" s="1">
        <f>VLOOKUP(E184,'渗透率、续签率'!AG:AJ,4,0)</f>
        <v>8103</v>
      </c>
      <c r="Y184" s="1">
        <f t="shared" si="13"/>
        <v>19065.882352941175</v>
      </c>
      <c r="Z184">
        <v>0</v>
      </c>
      <c r="AA184" s="89">
        <f t="shared" si="14"/>
        <v>40515</v>
      </c>
      <c r="AH184" s="37"/>
      <c r="AI184" s="37"/>
      <c r="AK184" s="37"/>
    </row>
    <row r="185" spans="1:37" hidden="1">
      <c r="A185" t="s">
        <v>64</v>
      </c>
      <c r="B185" t="s">
        <v>23</v>
      </c>
      <c r="C185" t="s">
        <v>24</v>
      </c>
      <c r="D185" t="s">
        <v>116</v>
      </c>
      <c r="E185" t="s">
        <v>117</v>
      </c>
      <c r="F185" t="str">
        <f t="shared" si="11"/>
        <v>昌江黎族自治县驾驶培训</v>
      </c>
      <c r="G185" t="s">
        <v>120</v>
      </c>
      <c r="H185" t="s">
        <v>283</v>
      </c>
      <c r="I185" t="s">
        <v>68</v>
      </c>
      <c r="J185">
        <v>5</v>
      </c>
      <c r="K185">
        <v>0</v>
      </c>
      <c r="L185" s="13">
        <f>VLOOKUP(C185,'渗透率、续签率'!B:C,2,0)</f>
        <v>0.54900000000000004</v>
      </c>
      <c r="M185" s="6">
        <v>0</v>
      </c>
      <c r="N185">
        <v>0</v>
      </c>
      <c r="O185">
        <v>0</v>
      </c>
      <c r="P185" s="6">
        <v>0</v>
      </c>
      <c r="Q185" s="13">
        <v>0</v>
      </c>
      <c r="R185" s="13">
        <v>0</v>
      </c>
      <c r="S185" s="31">
        <v>14</v>
      </c>
      <c r="T185" s="6">
        <f>VLOOKUP(E185,'参数设置&amp;汇总'!S:U,3,0)</f>
        <v>0.4</v>
      </c>
      <c r="U185" s="78">
        <f t="shared" si="10"/>
        <v>0</v>
      </c>
      <c r="V185" s="13">
        <v>0.85000000000000009</v>
      </c>
      <c r="W185" s="78">
        <f t="shared" si="12"/>
        <v>0</v>
      </c>
      <c r="X185" s="1">
        <f>VLOOKUP(E185,'渗透率、续签率'!AG:AJ,4,0)</f>
        <v>8103</v>
      </c>
      <c r="Y185" s="1">
        <f t="shared" si="13"/>
        <v>0</v>
      </c>
      <c r="Z185">
        <v>0</v>
      </c>
      <c r="AA185" s="89">
        <f t="shared" si="14"/>
        <v>0</v>
      </c>
      <c r="AH185" s="37"/>
      <c r="AI185" s="37"/>
      <c r="AK185" s="37"/>
    </row>
    <row r="186" spans="1:37" hidden="1">
      <c r="A186" t="s">
        <v>64</v>
      </c>
      <c r="B186" t="s">
        <v>23</v>
      </c>
      <c r="C186" t="s">
        <v>24</v>
      </c>
      <c r="D186" t="s">
        <v>116</v>
      </c>
      <c r="E186" t="s">
        <v>117</v>
      </c>
      <c r="F186" t="str">
        <f t="shared" si="11"/>
        <v>昌都市驾驶培训</v>
      </c>
      <c r="G186" t="s">
        <v>237</v>
      </c>
      <c r="H186" t="s">
        <v>284</v>
      </c>
      <c r="I186" t="s">
        <v>57</v>
      </c>
      <c r="J186">
        <v>6</v>
      </c>
      <c r="K186">
        <v>0</v>
      </c>
      <c r="L186" s="13">
        <f>VLOOKUP(C186,'渗透率、续签率'!B:C,2,0)</f>
        <v>0.54900000000000004</v>
      </c>
      <c r="M186" s="6">
        <v>0</v>
      </c>
      <c r="N186">
        <v>0</v>
      </c>
      <c r="O186">
        <v>0</v>
      </c>
      <c r="P186" s="6">
        <v>0</v>
      </c>
      <c r="Q186" s="13">
        <v>0</v>
      </c>
      <c r="R186" s="13">
        <v>0</v>
      </c>
      <c r="S186" s="31">
        <v>7</v>
      </c>
      <c r="T186" s="6">
        <f>VLOOKUP(E186,'参数设置&amp;汇总'!S:U,3,0)</f>
        <v>0.4</v>
      </c>
      <c r="U186" s="78">
        <f t="shared" si="10"/>
        <v>0</v>
      </c>
      <c r="V186" s="13">
        <v>0.85000000000000009</v>
      </c>
      <c r="W186" s="78">
        <f t="shared" si="12"/>
        <v>0</v>
      </c>
      <c r="X186" s="1">
        <f>VLOOKUP(E186,'渗透率、续签率'!AG:AJ,4,0)</f>
        <v>8103</v>
      </c>
      <c r="Y186" s="1">
        <f t="shared" si="13"/>
        <v>0</v>
      </c>
      <c r="Z186">
        <v>0</v>
      </c>
      <c r="AA186" s="89">
        <f t="shared" si="14"/>
        <v>0</v>
      </c>
      <c r="AH186" s="37"/>
      <c r="AI186" s="37"/>
      <c r="AK186" s="37"/>
    </row>
    <row r="187" spans="1:37" hidden="1">
      <c r="A187" t="s">
        <v>64</v>
      </c>
      <c r="B187" t="s">
        <v>23</v>
      </c>
      <c r="C187" t="s">
        <v>24</v>
      </c>
      <c r="D187" t="s">
        <v>116</v>
      </c>
      <c r="E187" t="s">
        <v>117</v>
      </c>
      <c r="F187" t="str">
        <f t="shared" si="11"/>
        <v>昭通市驾驶培训</v>
      </c>
      <c r="G187" t="s">
        <v>99</v>
      </c>
      <c r="H187" t="s">
        <v>285</v>
      </c>
      <c r="I187" t="s">
        <v>68</v>
      </c>
      <c r="J187">
        <v>136</v>
      </c>
      <c r="K187">
        <v>0</v>
      </c>
      <c r="L187" s="13">
        <f>VLOOKUP(C187,'渗透率、续签率'!B:C,2,0)</f>
        <v>0.54900000000000004</v>
      </c>
      <c r="M187" s="6">
        <v>0</v>
      </c>
      <c r="N187">
        <v>18</v>
      </c>
      <c r="O187">
        <v>0</v>
      </c>
      <c r="P187" s="6">
        <v>0</v>
      </c>
      <c r="Q187" s="13">
        <v>5.7000000000000002E-2</v>
      </c>
      <c r="R187" s="13">
        <v>0</v>
      </c>
      <c r="S187" s="31">
        <v>909</v>
      </c>
      <c r="T187" s="6">
        <f>VLOOKUP(E187,'参数设置&amp;汇总'!S:U,3,0)</f>
        <v>0.4</v>
      </c>
      <c r="U187" s="78">
        <f t="shared" si="10"/>
        <v>7.2</v>
      </c>
      <c r="V187" s="13">
        <v>0.85000000000000009</v>
      </c>
      <c r="W187" s="78">
        <f t="shared" si="12"/>
        <v>8.4705882352941178</v>
      </c>
      <c r="X187" s="1">
        <f>VLOOKUP(E187,'渗透率、续签率'!AG:AJ,4,0)</f>
        <v>8103</v>
      </c>
      <c r="Y187" s="1">
        <f t="shared" si="13"/>
        <v>68637.176470588238</v>
      </c>
      <c r="Z187">
        <v>0</v>
      </c>
      <c r="AA187" s="89">
        <f t="shared" si="14"/>
        <v>145854</v>
      </c>
    </row>
    <row r="188" spans="1:37" hidden="1">
      <c r="A188" t="s">
        <v>64</v>
      </c>
      <c r="B188" t="s">
        <v>23</v>
      </c>
      <c r="C188" t="s">
        <v>24</v>
      </c>
      <c r="D188" t="s">
        <v>116</v>
      </c>
      <c r="E188" t="s">
        <v>117</v>
      </c>
      <c r="F188" t="str">
        <f t="shared" si="11"/>
        <v>晋中市驾驶培训</v>
      </c>
      <c r="G188" t="s">
        <v>134</v>
      </c>
      <c r="H188" t="s">
        <v>286</v>
      </c>
      <c r="I188" t="s">
        <v>70</v>
      </c>
      <c r="J188">
        <v>86</v>
      </c>
      <c r="K188">
        <v>4</v>
      </c>
      <c r="L188" s="13">
        <f>VLOOKUP(C188,'渗透率、续签率'!B:C,2,0)</f>
        <v>0.54900000000000004</v>
      </c>
      <c r="M188" s="6">
        <v>0.05</v>
      </c>
      <c r="N188">
        <v>10</v>
      </c>
      <c r="O188">
        <v>4</v>
      </c>
      <c r="P188" s="6">
        <v>0.4</v>
      </c>
      <c r="Q188" s="13">
        <v>0.31900000000000001</v>
      </c>
      <c r="R188" s="13">
        <v>0.13500000000000001</v>
      </c>
      <c r="S188" s="31">
        <v>599</v>
      </c>
      <c r="T188" s="6">
        <f>VLOOKUP(E188,'参数设置&amp;汇总'!S:U,3,0)</f>
        <v>0.4</v>
      </c>
      <c r="U188" s="78">
        <f t="shared" si="10"/>
        <v>4</v>
      </c>
      <c r="V188" s="13">
        <v>0.85000000000000009</v>
      </c>
      <c r="W188" s="78">
        <f t="shared" si="12"/>
        <v>2.1223529411764703</v>
      </c>
      <c r="X188" s="1">
        <f>VLOOKUP(E188,'渗透率、续签率'!AG:AJ,4,0)</f>
        <v>8103</v>
      </c>
      <c r="Y188" s="1">
        <f t="shared" si="13"/>
        <v>17197.425882352938</v>
      </c>
      <c r="Z188">
        <v>1</v>
      </c>
      <c r="AA188" s="89">
        <f t="shared" si="14"/>
        <v>81030</v>
      </c>
      <c r="AH188" s="37"/>
      <c r="AI188" s="37"/>
      <c r="AK188" s="37"/>
    </row>
    <row r="189" spans="1:37" hidden="1">
      <c r="A189" t="s">
        <v>64</v>
      </c>
      <c r="B189" t="s">
        <v>23</v>
      </c>
      <c r="C189" t="s">
        <v>24</v>
      </c>
      <c r="D189" t="s">
        <v>116</v>
      </c>
      <c r="E189" t="s">
        <v>117</v>
      </c>
      <c r="F189" t="str">
        <f t="shared" si="11"/>
        <v>晋城市驾驶培训</v>
      </c>
      <c r="G189" t="s">
        <v>134</v>
      </c>
      <c r="H189" t="s">
        <v>287</v>
      </c>
      <c r="I189" t="s">
        <v>70</v>
      </c>
      <c r="J189">
        <v>77</v>
      </c>
      <c r="K189">
        <v>2</v>
      </c>
      <c r="L189" s="13">
        <f>VLOOKUP(C189,'渗透率、续签率'!B:C,2,0)</f>
        <v>0.54900000000000004</v>
      </c>
      <c r="M189" s="6">
        <v>0.03</v>
      </c>
      <c r="N189">
        <v>14</v>
      </c>
      <c r="O189">
        <v>2</v>
      </c>
      <c r="P189" s="6">
        <v>0.14000000000000001</v>
      </c>
      <c r="Q189" s="13">
        <v>0.16200000000000001</v>
      </c>
      <c r="R189" s="13">
        <v>8.4000000000000005E-2</v>
      </c>
      <c r="S189" s="31">
        <v>591</v>
      </c>
      <c r="T189" s="6">
        <f>VLOOKUP(E189,'参数设置&amp;汇总'!S:U,3,0)</f>
        <v>0.4</v>
      </c>
      <c r="U189" s="78">
        <f t="shared" si="10"/>
        <v>5.6000000000000005</v>
      </c>
      <c r="V189" s="13">
        <v>0.85000000000000009</v>
      </c>
      <c r="W189" s="78">
        <f t="shared" si="12"/>
        <v>5.2964705882352945</v>
      </c>
      <c r="X189" s="1">
        <f>VLOOKUP(E189,'渗透率、续签率'!AG:AJ,4,0)</f>
        <v>8103</v>
      </c>
      <c r="Y189" s="1">
        <f t="shared" si="13"/>
        <v>42917.301176470588</v>
      </c>
      <c r="Z189">
        <v>0</v>
      </c>
      <c r="AA189" s="89">
        <f t="shared" si="14"/>
        <v>113442</v>
      </c>
      <c r="AH189" s="37"/>
      <c r="AI189" s="37"/>
      <c r="AK189" s="37"/>
    </row>
    <row r="190" spans="1:37" hidden="1">
      <c r="A190" t="s">
        <v>64</v>
      </c>
      <c r="B190" t="s">
        <v>23</v>
      </c>
      <c r="C190" t="s">
        <v>24</v>
      </c>
      <c r="D190" t="s">
        <v>116</v>
      </c>
      <c r="E190" t="s">
        <v>117</v>
      </c>
      <c r="F190" t="str">
        <f t="shared" si="11"/>
        <v>普洱市驾驶培训</v>
      </c>
      <c r="G190" t="s">
        <v>99</v>
      </c>
      <c r="H190" t="s">
        <v>288</v>
      </c>
      <c r="I190" t="s">
        <v>68</v>
      </c>
      <c r="J190">
        <v>55</v>
      </c>
      <c r="K190">
        <v>0</v>
      </c>
      <c r="L190" s="13">
        <f>VLOOKUP(C190,'渗透率、续签率'!B:C,2,0)</f>
        <v>0.54900000000000004</v>
      </c>
      <c r="M190" s="6">
        <v>0</v>
      </c>
      <c r="N190">
        <v>3</v>
      </c>
      <c r="O190">
        <v>0</v>
      </c>
      <c r="P190" s="6">
        <v>0</v>
      </c>
      <c r="Q190" s="13">
        <v>0</v>
      </c>
      <c r="R190" s="13">
        <v>0</v>
      </c>
      <c r="S190" s="31">
        <v>199</v>
      </c>
      <c r="T190" s="6">
        <f>VLOOKUP(E190,'参数设置&amp;汇总'!S:U,3,0)</f>
        <v>0.4</v>
      </c>
      <c r="U190" s="78">
        <f t="shared" si="10"/>
        <v>1.2000000000000002</v>
      </c>
      <c r="V190" s="13">
        <v>0.85000000000000009</v>
      </c>
      <c r="W190" s="78">
        <f t="shared" si="12"/>
        <v>1.411764705882353</v>
      </c>
      <c r="X190" s="1">
        <f>VLOOKUP(E190,'渗透率、续签率'!AG:AJ,4,0)</f>
        <v>8103</v>
      </c>
      <c r="Y190" s="1">
        <f t="shared" si="13"/>
        <v>11439.529411764706</v>
      </c>
      <c r="Z190">
        <v>0</v>
      </c>
      <c r="AA190" s="89">
        <f t="shared" si="14"/>
        <v>24309</v>
      </c>
      <c r="AH190" s="37"/>
      <c r="AI190" s="37"/>
      <c r="AK190" s="37"/>
    </row>
    <row r="191" spans="1:37" hidden="1">
      <c r="A191" t="s">
        <v>64</v>
      </c>
      <c r="B191" t="s">
        <v>23</v>
      </c>
      <c r="C191" t="s">
        <v>24</v>
      </c>
      <c r="D191" t="s">
        <v>116</v>
      </c>
      <c r="E191" t="s">
        <v>117</v>
      </c>
      <c r="F191" t="str">
        <f t="shared" si="11"/>
        <v>景德镇市驾驶培训</v>
      </c>
      <c r="G191" t="s">
        <v>90</v>
      </c>
      <c r="H191" t="s">
        <v>289</v>
      </c>
      <c r="I191" t="s">
        <v>68</v>
      </c>
      <c r="J191">
        <v>49</v>
      </c>
      <c r="K191">
        <v>1</v>
      </c>
      <c r="L191" s="13">
        <f>VLOOKUP(C191,'渗透率、续签率'!B:C,2,0)</f>
        <v>0.54900000000000004</v>
      </c>
      <c r="M191" s="6">
        <v>0.02</v>
      </c>
      <c r="N191">
        <v>14</v>
      </c>
      <c r="O191">
        <v>1</v>
      </c>
      <c r="P191" s="6">
        <v>7.0000000000000007E-2</v>
      </c>
      <c r="Q191" s="13">
        <v>0.14199999999999999</v>
      </c>
      <c r="R191" s="13">
        <v>0</v>
      </c>
      <c r="S191" s="31">
        <v>482</v>
      </c>
      <c r="T191" s="6">
        <f>VLOOKUP(E191,'参数设置&amp;汇总'!S:U,3,0)</f>
        <v>0.4</v>
      </c>
      <c r="U191" s="78">
        <f t="shared" si="10"/>
        <v>5.6000000000000005</v>
      </c>
      <c r="V191" s="13">
        <v>0.85000000000000009</v>
      </c>
      <c r="W191" s="78">
        <f t="shared" si="12"/>
        <v>5.9423529411764697</v>
      </c>
      <c r="X191" s="1">
        <f>VLOOKUP(E191,'渗透率、续签率'!AG:AJ,4,0)</f>
        <v>8103</v>
      </c>
      <c r="Y191" s="1">
        <f t="shared" si="13"/>
        <v>48150.885882352937</v>
      </c>
      <c r="Z191">
        <v>0</v>
      </c>
      <c r="AA191" s="89">
        <f t="shared" si="14"/>
        <v>113442</v>
      </c>
    </row>
    <row r="192" spans="1:37" hidden="1">
      <c r="A192" t="s">
        <v>64</v>
      </c>
      <c r="B192" t="s">
        <v>23</v>
      </c>
      <c r="C192" t="s">
        <v>24</v>
      </c>
      <c r="D192" t="s">
        <v>116</v>
      </c>
      <c r="E192" t="s">
        <v>117</v>
      </c>
      <c r="F192" t="str">
        <f t="shared" si="11"/>
        <v>曲靖市驾驶培训</v>
      </c>
      <c r="G192" t="s">
        <v>99</v>
      </c>
      <c r="H192" t="s">
        <v>290</v>
      </c>
      <c r="I192" t="s">
        <v>68</v>
      </c>
      <c r="J192">
        <v>181</v>
      </c>
      <c r="K192">
        <v>3</v>
      </c>
      <c r="L192" s="13">
        <f>VLOOKUP(C192,'渗透率、续签率'!B:C,2,0)</f>
        <v>0.54900000000000004</v>
      </c>
      <c r="M192" s="6">
        <v>0.02</v>
      </c>
      <c r="N192">
        <v>38</v>
      </c>
      <c r="O192">
        <v>3</v>
      </c>
      <c r="P192" s="6">
        <v>0.08</v>
      </c>
      <c r="Q192" s="13">
        <v>0.105</v>
      </c>
      <c r="R192" s="13">
        <v>4.2000000000000003E-2</v>
      </c>
      <c r="S192" s="31">
        <v>1419</v>
      </c>
      <c r="T192" s="6">
        <f>VLOOKUP(E192,'参数设置&amp;汇总'!S:U,3,0)</f>
        <v>0.4</v>
      </c>
      <c r="U192" s="78">
        <f t="shared" si="10"/>
        <v>15.200000000000001</v>
      </c>
      <c r="V192" s="13">
        <v>0.85000000000000009</v>
      </c>
      <c r="W192" s="78">
        <f t="shared" si="12"/>
        <v>15.94470588235294</v>
      </c>
      <c r="X192" s="1">
        <f>VLOOKUP(E192,'渗透率、续签率'!AG:AJ,4,0)</f>
        <v>8103</v>
      </c>
      <c r="Y192" s="1">
        <f t="shared" si="13"/>
        <v>129199.95176470587</v>
      </c>
      <c r="Z192">
        <v>0</v>
      </c>
      <c r="AA192" s="89">
        <f t="shared" si="14"/>
        <v>307914</v>
      </c>
      <c r="AH192" s="37"/>
      <c r="AI192" s="37"/>
      <c r="AK192" s="37"/>
    </row>
    <row r="193" spans="1:37" hidden="1">
      <c r="A193" t="s">
        <v>64</v>
      </c>
      <c r="B193" t="s">
        <v>23</v>
      </c>
      <c r="C193" t="s">
        <v>24</v>
      </c>
      <c r="D193" t="s">
        <v>116</v>
      </c>
      <c r="E193" t="s">
        <v>117</v>
      </c>
      <c r="F193" t="str">
        <f t="shared" si="11"/>
        <v>朔州市驾驶培训</v>
      </c>
      <c r="G193" t="s">
        <v>134</v>
      </c>
      <c r="H193" t="s">
        <v>291</v>
      </c>
      <c r="I193" t="s">
        <v>70</v>
      </c>
      <c r="J193">
        <v>54</v>
      </c>
      <c r="K193">
        <v>0</v>
      </c>
      <c r="L193" s="13">
        <f>VLOOKUP(C193,'渗透率、续签率'!B:C,2,0)</f>
        <v>0.54900000000000004</v>
      </c>
      <c r="M193" s="6">
        <v>0</v>
      </c>
      <c r="N193">
        <v>4</v>
      </c>
      <c r="O193">
        <v>0</v>
      </c>
      <c r="P193" s="6">
        <v>0</v>
      </c>
      <c r="Q193" s="13">
        <v>0</v>
      </c>
      <c r="R193" s="13">
        <v>0</v>
      </c>
      <c r="S193" s="31">
        <v>329</v>
      </c>
      <c r="T193" s="6">
        <f>VLOOKUP(E193,'参数设置&amp;汇总'!S:U,3,0)</f>
        <v>0.4</v>
      </c>
      <c r="U193" s="78">
        <f t="shared" si="10"/>
        <v>1.6</v>
      </c>
      <c r="V193" s="13">
        <v>0.85000000000000009</v>
      </c>
      <c r="W193" s="78">
        <f t="shared" si="12"/>
        <v>1.8823529411764706</v>
      </c>
      <c r="X193" s="1">
        <f>VLOOKUP(E193,'渗透率、续签率'!AG:AJ,4,0)</f>
        <v>8103</v>
      </c>
      <c r="Y193" s="1">
        <f t="shared" si="13"/>
        <v>15252.705882352941</v>
      </c>
      <c r="Z193">
        <v>0</v>
      </c>
      <c r="AA193" s="89">
        <f t="shared" si="14"/>
        <v>32412</v>
      </c>
      <c r="AH193" s="37"/>
      <c r="AI193" s="37"/>
      <c r="AK193" s="37"/>
    </row>
    <row r="194" spans="1:37" hidden="1">
      <c r="A194" t="s">
        <v>64</v>
      </c>
      <c r="B194" t="s">
        <v>23</v>
      </c>
      <c r="C194" t="s">
        <v>24</v>
      </c>
      <c r="D194" t="s">
        <v>116</v>
      </c>
      <c r="E194" t="s">
        <v>117</v>
      </c>
      <c r="F194" t="str">
        <f t="shared" si="11"/>
        <v>朝阳市驾驶培训</v>
      </c>
      <c r="G194" t="s">
        <v>101</v>
      </c>
      <c r="H194" t="s">
        <v>292</v>
      </c>
      <c r="I194" t="s">
        <v>70</v>
      </c>
      <c r="J194">
        <v>102</v>
      </c>
      <c r="K194">
        <v>0</v>
      </c>
      <c r="L194" s="13">
        <f>VLOOKUP(C194,'渗透率、续签率'!B:C,2,0)</f>
        <v>0.54900000000000004</v>
      </c>
      <c r="M194" s="6">
        <v>0</v>
      </c>
      <c r="N194">
        <v>11</v>
      </c>
      <c r="O194">
        <v>0</v>
      </c>
      <c r="P194" s="6">
        <v>0</v>
      </c>
      <c r="Q194" s="13">
        <v>0</v>
      </c>
      <c r="R194" s="13">
        <v>0</v>
      </c>
      <c r="S194" s="31">
        <v>450</v>
      </c>
      <c r="T194" s="6">
        <f>VLOOKUP(E194,'参数设置&amp;汇总'!S:U,3,0)</f>
        <v>0.4</v>
      </c>
      <c r="U194" s="78">
        <f t="shared" si="10"/>
        <v>4.4000000000000004</v>
      </c>
      <c r="V194" s="13">
        <v>0.85000000000000009</v>
      </c>
      <c r="W194" s="78">
        <f t="shared" si="12"/>
        <v>5.1764705882352944</v>
      </c>
      <c r="X194" s="1">
        <f>VLOOKUP(E194,'渗透率、续签率'!AG:AJ,4,0)</f>
        <v>8103</v>
      </c>
      <c r="Y194" s="1">
        <f t="shared" si="13"/>
        <v>41944.941176470587</v>
      </c>
      <c r="Z194">
        <v>0</v>
      </c>
      <c r="AA194" s="89">
        <f t="shared" si="14"/>
        <v>89133</v>
      </c>
      <c r="AH194" s="37"/>
      <c r="AI194" s="37"/>
      <c r="AK194" s="37"/>
    </row>
    <row r="195" spans="1:37" hidden="1">
      <c r="A195" t="s">
        <v>64</v>
      </c>
      <c r="B195" t="s">
        <v>23</v>
      </c>
      <c r="C195" t="s">
        <v>24</v>
      </c>
      <c r="D195" t="s">
        <v>116</v>
      </c>
      <c r="E195" t="s">
        <v>117</v>
      </c>
      <c r="F195" t="str">
        <f t="shared" si="11"/>
        <v>本溪市驾驶培训</v>
      </c>
      <c r="G195" t="s">
        <v>101</v>
      </c>
      <c r="H195" t="s">
        <v>293</v>
      </c>
      <c r="I195" t="s">
        <v>70</v>
      </c>
      <c r="J195">
        <v>32</v>
      </c>
      <c r="K195">
        <v>1</v>
      </c>
      <c r="L195" s="13">
        <f>VLOOKUP(C195,'渗透率、续签率'!B:C,2,0)</f>
        <v>0.54900000000000004</v>
      </c>
      <c r="M195" s="6">
        <v>0.03</v>
      </c>
      <c r="N195">
        <v>1</v>
      </c>
      <c r="O195">
        <v>1</v>
      </c>
      <c r="P195" s="6">
        <v>1</v>
      </c>
      <c r="Q195" s="13">
        <v>0.11600000000000001</v>
      </c>
      <c r="R195" s="13">
        <v>0</v>
      </c>
      <c r="S195" s="31">
        <v>150</v>
      </c>
      <c r="T195" s="6">
        <f>VLOOKUP(E195,'参数设置&amp;汇总'!S:U,3,0)</f>
        <v>0.4</v>
      </c>
      <c r="U195" s="78">
        <f t="shared" ref="U195:U258" si="15">IF(T195*N195&gt;=O195,T195*N195,O195)</f>
        <v>1</v>
      </c>
      <c r="V195" s="13">
        <v>0.85000000000000009</v>
      </c>
      <c r="W195" s="78">
        <f t="shared" si="12"/>
        <v>0.53058823529411758</v>
      </c>
      <c r="X195" s="1">
        <f>VLOOKUP(E195,'渗透率、续签率'!AG:AJ,4,0)</f>
        <v>8103</v>
      </c>
      <c r="Y195" s="1">
        <f t="shared" si="13"/>
        <v>4299.3564705882345</v>
      </c>
      <c r="Z195">
        <v>0</v>
      </c>
      <c r="AA195" s="89">
        <f t="shared" si="14"/>
        <v>8103</v>
      </c>
      <c r="AH195" s="37"/>
      <c r="AI195" s="37"/>
      <c r="AK195" s="37"/>
    </row>
    <row r="196" spans="1:37" hidden="1">
      <c r="A196" t="s">
        <v>64</v>
      </c>
      <c r="B196" t="s">
        <v>23</v>
      </c>
      <c r="C196" t="s">
        <v>24</v>
      </c>
      <c r="D196" t="s">
        <v>116</v>
      </c>
      <c r="E196" t="s">
        <v>117</v>
      </c>
      <c r="F196" t="str">
        <f t="shared" ref="F196:F259" si="16">H196&amp;C196</f>
        <v>来宾市驾驶培训</v>
      </c>
      <c r="G196" t="s">
        <v>88</v>
      </c>
      <c r="H196" t="s">
        <v>294</v>
      </c>
      <c r="I196" t="s">
        <v>68</v>
      </c>
      <c r="J196">
        <v>100</v>
      </c>
      <c r="K196">
        <v>0</v>
      </c>
      <c r="L196" s="13">
        <f>VLOOKUP(C196,'渗透率、续签率'!B:C,2,0)</f>
        <v>0.54900000000000004</v>
      </c>
      <c r="M196" s="6">
        <v>0</v>
      </c>
      <c r="N196">
        <v>10</v>
      </c>
      <c r="O196">
        <v>0</v>
      </c>
      <c r="P196" s="6">
        <v>0</v>
      </c>
      <c r="Q196" s="13">
        <v>0</v>
      </c>
      <c r="R196" s="13">
        <v>0</v>
      </c>
      <c r="S196" s="31">
        <v>451</v>
      </c>
      <c r="T196" s="6">
        <f>VLOOKUP(E196,'参数设置&amp;汇总'!S:U,3,0)</f>
        <v>0.4</v>
      </c>
      <c r="U196" s="78">
        <f t="shared" si="15"/>
        <v>4</v>
      </c>
      <c r="V196" s="13">
        <v>0.85000000000000009</v>
      </c>
      <c r="W196" s="78">
        <f t="shared" ref="W196:W259" si="17">(O196*(1-L196)+IF((U196-O196)&lt;0,0,(U196-O196)))/V196</f>
        <v>4.7058823529411757</v>
      </c>
      <c r="X196" s="1">
        <f>VLOOKUP(E196,'渗透率、续签率'!AG:AJ,4,0)</f>
        <v>8103</v>
      </c>
      <c r="Y196" s="1">
        <f t="shared" ref="Y196:Y259" si="18">X196*W196</f>
        <v>38131.76470588235</v>
      </c>
      <c r="Z196">
        <v>0</v>
      </c>
      <c r="AA196" s="89">
        <f t="shared" ref="AA196:AA259" si="19">N196*X196</f>
        <v>81030</v>
      </c>
      <c r="AH196" s="37"/>
      <c r="AI196" s="37"/>
      <c r="AK196" s="37"/>
    </row>
    <row r="197" spans="1:37" hidden="1">
      <c r="A197" t="s">
        <v>64</v>
      </c>
      <c r="B197" t="s">
        <v>23</v>
      </c>
      <c r="C197" t="s">
        <v>24</v>
      </c>
      <c r="D197" t="s">
        <v>116</v>
      </c>
      <c r="E197" t="s">
        <v>117</v>
      </c>
      <c r="F197" t="str">
        <f t="shared" si="16"/>
        <v>松原市驾驶培训</v>
      </c>
      <c r="G197" t="s">
        <v>188</v>
      </c>
      <c r="H197" t="s">
        <v>295</v>
      </c>
      <c r="I197" t="s">
        <v>70</v>
      </c>
      <c r="J197">
        <v>50</v>
      </c>
      <c r="K197">
        <v>1</v>
      </c>
      <c r="L197" s="13">
        <f>VLOOKUP(C197,'渗透率、续签率'!B:C,2,0)</f>
        <v>0.54900000000000004</v>
      </c>
      <c r="M197" s="6">
        <v>0.02</v>
      </c>
      <c r="N197">
        <v>5</v>
      </c>
      <c r="O197">
        <v>1</v>
      </c>
      <c r="P197" s="6">
        <v>0.2</v>
      </c>
      <c r="Q197" s="13">
        <v>8.1000000000000003E-2</v>
      </c>
      <c r="R197" s="13">
        <v>0</v>
      </c>
      <c r="S197" s="31">
        <v>249</v>
      </c>
      <c r="T197" s="6">
        <f>VLOOKUP(E197,'参数设置&amp;汇总'!S:U,3,0)</f>
        <v>0.4</v>
      </c>
      <c r="U197" s="78">
        <f t="shared" si="15"/>
        <v>2</v>
      </c>
      <c r="V197" s="13">
        <v>0.85000000000000009</v>
      </c>
      <c r="W197" s="78">
        <f t="shared" si="17"/>
        <v>1.7070588235294117</v>
      </c>
      <c r="X197" s="1">
        <f>VLOOKUP(E197,'渗透率、续签率'!AG:AJ,4,0)</f>
        <v>8103</v>
      </c>
      <c r="Y197" s="1">
        <f t="shared" si="18"/>
        <v>13832.297647058824</v>
      </c>
      <c r="Z197">
        <v>0</v>
      </c>
      <c r="AA197" s="89">
        <f t="shared" si="19"/>
        <v>40515</v>
      </c>
      <c r="AH197" s="37"/>
      <c r="AI197" s="37"/>
      <c r="AK197" s="37"/>
    </row>
    <row r="198" spans="1:37" hidden="1">
      <c r="A198" t="s">
        <v>64</v>
      </c>
      <c r="B198" t="s">
        <v>23</v>
      </c>
      <c r="C198" t="s">
        <v>24</v>
      </c>
      <c r="D198" t="s">
        <v>116</v>
      </c>
      <c r="E198" t="s">
        <v>117</v>
      </c>
      <c r="F198" t="str">
        <f t="shared" si="16"/>
        <v>林芝市驾驶培训</v>
      </c>
      <c r="G198" t="s">
        <v>237</v>
      </c>
      <c r="H198" t="s">
        <v>296</v>
      </c>
      <c r="I198" t="s">
        <v>57</v>
      </c>
      <c r="J198">
        <v>5</v>
      </c>
      <c r="K198">
        <v>0</v>
      </c>
      <c r="L198" s="13">
        <f>VLOOKUP(C198,'渗透率、续签率'!B:C,2,0)</f>
        <v>0.54900000000000004</v>
      </c>
      <c r="M198" s="6">
        <v>0</v>
      </c>
      <c r="N198">
        <v>0</v>
      </c>
      <c r="O198">
        <v>0</v>
      </c>
      <c r="P198" s="6">
        <v>0</v>
      </c>
      <c r="Q198" s="13">
        <v>0</v>
      </c>
      <c r="R198" s="13">
        <v>0</v>
      </c>
      <c r="S198" s="31">
        <v>37</v>
      </c>
      <c r="T198" s="6">
        <f>VLOOKUP(E198,'参数设置&amp;汇总'!S:U,3,0)</f>
        <v>0.4</v>
      </c>
      <c r="U198" s="78">
        <f t="shared" si="15"/>
        <v>0</v>
      </c>
      <c r="V198" s="13">
        <v>0.85000000000000009</v>
      </c>
      <c r="W198" s="78">
        <f t="shared" si="17"/>
        <v>0</v>
      </c>
      <c r="X198" s="1">
        <f>VLOOKUP(E198,'渗透率、续签率'!AG:AJ,4,0)</f>
        <v>8103</v>
      </c>
      <c r="Y198" s="1">
        <f t="shared" si="18"/>
        <v>0</v>
      </c>
      <c r="Z198">
        <v>0</v>
      </c>
      <c r="AA198" s="89">
        <f t="shared" si="19"/>
        <v>0</v>
      </c>
      <c r="AH198" s="37"/>
      <c r="AI198" s="37"/>
      <c r="AK198" s="37"/>
    </row>
    <row r="199" spans="1:37" hidden="1">
      <c r="A199" t="s">
        <v>64</v>
      </c>
      <c r="B199" t="s">
        <v>23</v>
      </c>
      <c r="C199" t="s">
        <v>24</v>
      </c>
      <c r="D199" t="s">
        <v>116</v>
      </c>
      <c r="E199" t="s">
        <v>117</v>
      </c>
      <c r="F199" t="str">
        <f t="shared" si="16"/>
        <v>果洛藏族自治州驾驶培训</v>
      </c>
      <c r="G199" t="s">
        <v>297</v>
      </c>
      <c r="H199" t="s">
        <v>298</v>
      </c>
      <c r="I199" t="s">
        <v>70</v>
      </c>
      <c r="J199">
        <v>8</v>
      </c>
      <c r="K199">
        <v>0</v>
      </c>
      <c r="L199" s="13">
        <f>VLOOKUP(C199,'渗透率、续签率'!B:C,2,0)</f>
        <v>0.54900000000000004</v>
      </c>
      <c r="M199" s="6">
        <v>0</v>
      </c>
      <c r="N199">
        <v>0</v>
      </c>
      <c r="O199">
        <v>0</v>
      </c>
      <c r="P199" s="6">
        <v>0</v>
      </c>
      <c r="Q199" s="13">
        <v>0</v>
      </c>
      <c r="R199" s="13">
        <v>0</v>
      </c>
      <c r="S199" s="31">
        <v>9</v>
      </c>
      <c r="T199" s="6">
        <f>VLOOKUP(E199,'参数设置&amp;汇总'!S:U,3,0)</f>
        <v>0.4</v>
      </c>
      <c r="U199" s="78">
        <f t="shared" si="15"/>
        <v>0</v>
      </c>
      <c r="V199" s="13">
        <v>0.85000000000000009</v>
      </c>
      <c r="W199" s="78">
        <f t="shared" si="17"/>
        <v>0</v>
      </c>
      <c r="X199" s="1">
        <f>VLOOKUP(E199,'渗透率、续签率'!AG:AJ,4,0)</f>
        <v>8103</v>
      </c>
      <c r="Y199" s="1">
        <f t="shared" si="18"/>
        <v>0</v>
      </c>
      <c r="Z199">
        <v>0</v>
      </c>
      <c r="AA199" s="89">
        <f t="shared" si="19"/>
        <v>0</v>
      </c>
      <c r="AH199" s="37"/>
      <c r="AI199" s="37"/>
      <c r="AK199" s="37"/>
    </row>
    <row r="200" spans="1:37" hidden="1">
      <c r="A200" t="s">
        <v>64</v>
      </c>
      <c r="B200" t="s">
        <v>23</v>
      </c>
      <c r="C200" t="s">
        <v>24</v>
      </c>
      <c r="D200" t="s">
        <v>116</v>
      </c>
      <c r="E200" t="s">
        <v>117</v>
      </c>
      <c r="F200" t="str">
        <f t="shared" si="16"/>
        <v>枣庄市驾驶培训</v>
      </c>
      <c r="G200" t="s">
        <v>103</v>
      </c>
      <c r="H200" t="s">
        <v>299</v>
      </c>
      <c r="I200" t="s">
        <v>70</v>
      </c>
      <c r="J200">
        <v>145</v>
      </c>
      <c r="K200">
        <v>1</v>
      </c>
      <c r="L200" s="13">
        <f>VLOOKUP(C200,'渗透率、续签率'!B:C,2,0)</f>
        <v>0.54900000000000004</v>
      </c>
      <c r="M200" s="6">
        <v>0.01</v>
      </c>
      <c r="N200">
        <v>32</v>
      </c>
      <c r="O200">
        <v>1</v>
      </c>
      <c r="P200" s="6">
        <v>0.03</v>
      </c>
      <c r="Q200" s="13">
        <v>5.2999999999999999E-2</v>
      </c>
      <c r="R200" s="13">
        <v>0.04</v>
      </c>
      <c r="S200" s="31">
        <v>1205</v>
      </c>
      <c r="T200" s="6">
        <f>VLOOKUP(E200,'参数设置&amp;汇总'!S:U,3,0)</f>
        <v>0.4</v>
      </c>
      <c r="U200" s="78">
        <f t="shared" si="15"/>
        <v>12.8</v>
      </c>
      <c r="V200" s="13">
        <v>0.85000000000000009</v>
      </c>
      <c r="W200" s="78">
        <f t="shared" si="17"/>
        <v>14.412941176470587</v>
      </c>
      <c r="X200" s="1">
        <f>VLOOKUP(E200,'渗透率、续签率'!AG:AJ,4,0)</f>
        <v>8103</v>
      </c>
      <c r="Y200" s="1">
        <f t="shared" si="18"/>
        <v>116788.06235294117</v>
      </c>
      <c r="Z200">
        <v>0</v>
      </c>
      <c r="AA200" s="89">
        <f t="shared" si="19"/>
        <v>259296</v>
      </c>
      <c r="AH200" s="37"/>
      <c r="AI200" s="37"/>
      <c r="AK200" s="37"/>
    </row>
    <row r="201" spans="1:37" hidden="1">
      <c r="A201" t="s">
        <v>64</v>
      </c>
      <c r="B201" t="s">
        <v>23</v>
      </c>
      <c r="C201" t="s">
        <v>24</v>
      </c>
      <c r="D201" t="s">
        <v>116</v>
      </c>
      <c r="E201" t="s">
        <v>117</v>
      </c>
      <c r="F201" t="str">
        <f t="shared" si="16"/>
        <v>柳州市驾驶培训</v>
      </c>
      <c r="G201" t="s">
        <v>88</v>
      </c>
      <c r="H201" t="s">
        <v>300</v>
      </c>
      <c r="I201" t="s">
        <v>68</v>
      </c>
      <c r="J201">
        <v>155</v>
      </c>
      <c r="K201">
        <v>10</v>
      </c>
      <c r="L201" s="13">
        <f>VLOOKUP(C201,'渗透率、续签率'!B:C,2,0)</f>
        <v>0.54900000000000004</v>
      </c>
      <c r="M201" s="6">
        <v>0.06</v>
      </c>
      <c r="N201">
        <v>32</v>
      </c>
      <c r="O201">
        <v>9</v>
      </c>
      <c r="P201" s="6">
        <v>0.28000000000000003</v>
      </c>
      <c r="Q201" s="13">
        <v>0.44800000000000001</v>
      </c>
      <c r="R201" s="13">
        <v>0.40100000000000002</v>
      </c>
      <c r="S201" s="31">
        <v>1721</v>
      </c>
      <c r="T201" s="6">
        <f>VLOOKUP(E201,'参数设置&amp;汇总'!S:U,3,0)</f>
        <v>0.4</v>
      </c>
      <c r="U201" s="78">
        <f t="shared" si="15"/>
        <v>12.8</v>
      </c>
      <c r="V201" s="13">
        <v>0.85000000000000009</v>
      </c>
      <c r="W201" s="78">
        <f t="shared" si="17"/>
        <v>9.2458823529411749</v>
      </c>
      <c r="X201" s="1">
        <f>VLOOKUP(E201,'渗透率、续签率'!AG:AJ,4,0)</f>
        <v>8103</v>
      </c>
      <c r="Y201" s="1">
        <f t="shared" si="18"/>
        <v>74919.384705882345</v>
      </c>
      <c r="Z201">
        <v>0</v>
      </c>
      <c r="AA201" s="89">
        <f t="shared" si="19"/>
        <v>259296</v>
      </c>
      <c r="AH201" s="37"/>
      <c r="AI201" s="37"/>
      <c r="AJ201" s="1"/>
      <c r="AK201" s="37"/>
    </row>
    <row r="202" spans="1:37" hidden="1">
      <c r="A202" t="s">
        <v>64</v>
      </c>
      <c r="B202" t="s">
        <v>23</v>
      </c>
      <c r="C202" t="s">
        <v>24</v>
      </c>
      <c r="D202" t="s">
        <v>116</v>
      </c>
      <c r="E202" t="s">
        <v>117</v>
      </c>
      <c r="F202" t="str">
        <f t="shared" si="16"/>
        <v>株洲市驾驶培训</v>
      </c>
      <c r="G202" t="s">
        <v>113</v>
      </c>
      <c r="H202" t="s">
        <v>301</v>
      </c>
      <c r="I202" t="s">
        <v>68</v>
      </c>
      <c r="J202">
        <v>106</v>
      </c>
      <c r="K202">
        <v>2</v>
      </c>
      <c r="L202" s="13">
        <f>VLOOKUP(C202,'渗透率、续签率'!B:C,2,0)</f>
        <v>0.54900000000000004</v>
      </c>
      <c r="M202" s="6">
        <v>0.02</v>
      </c>
      <c r="N202">
        <v>30</v>
      </c>
      <c r="O202">
        <v>2</v>
      </c>
      <c r="P202" s="6">
        <v>7.0000000000000007E-2</v>
      </c>
      <c r="Q202" s="13">
        <v>0.14699999999999999</v>
      </c>
      <c r="R202" s="13">
        <v>8.6999999999999994E-2</v>
      </c>
      <c r="S202" s="31">
        <v>1085</v>
      </c>
      <c r="T202" s="6">
        <f>VLOOKUP(E202,'参数设置&amp;汇总'!S:U,3,0)</f>
        <v>0.4</v>
      </c>
      <c r="U202" s="78">
        <f t="shared" si="15"/>
        <v>12</v>
      </c>
      <c r="V202" s="13">
        <v>0.85000000000000009</v>
      </c>
      <c r="W202" s="78">
        <f t="shared" si="17"/>
        <v>12.825882352941175</v>
      </c>
      <c r="X202" s="1">
        <f>VLOOKUP(E202,'渗透率、续签率'!AG:AJ,4,0)</f>
        <v>8103</v>
      </c>
      <c r="Y202" s="1">
        <f t="shared" si="18"/>
        <v>103928.12470588234</v>
      </c>
      <c r="Z202">
        <v>0</v>
      </c>
      <c r="AA202" s="89">
        <f t="shared" si="19"/>
        <v>243090</v>
      </c>
      <c r="AH202" s="37"/>
      <c r="AI202" s="37"/>
      <c r="AJ202" s="1"/>
      <c r="AK202" s="37"/>
    </row>
    <row r="203" spans="1:37" hidden="1">
      <c r="A203" t="s">
        <v>64</v>
      </c>
      <c r="B203" t="s">
        <v>23</v>
      </c>
      <c r="C203" t="s">
        <v>24</v>
      </c>
      <c r="D203" t="s">
        <v>116</v>
      </c>
      <c r="E203" t="s">
        <v>117</v>
      </c>
      <c r="F203" t="str">
        <f t="shared" si="16"/>
        <v>桂林市驾驶培训</v>
      </c>
      <c r="G203" t="s">
        <v>88</v>
      </c>
      <c r="H203" t="s">
        <v>302</v>
      </c>
      <c r="I203" t="s">
        <v>68</v>
      </c>
      <c r="J203">
        <v>162</v>
      </c>
      <c r="K203">
        <v>2</v>
      </c>
      <c r="L203" s="13">
        <f>VLOOKUP(C203,'渗透率、续签率'!B:C,2,0)</f>
        <v>0.54900000000000004</v>
      </c>
      <c r="M203" s="6">
        <v>0.01</v>
      </c>
      <c r="N203">
        <v>38</v>
      </c>
      <c r="O203">
        <v>2</v>
      </c>
      <c r="P203" s="6">
        <v>0.05</v>
      </c>
      <c r="Q203" s="13">
        <v>3.1E-2</v>
      </c>
      <c r="R203" s="13">
        <v>0</v>
      </c>
      <c r="S203" s="31">
        <v>1456</v>
      </c>
      <c r="T203" s="6">
        <f>VLOOKUP(E203,'参数设置&amp;汇总'!S:U,3,0)</f>
        <v>0.4</v>
      </c>
      <c r="U203" s="78">
        <f t="shared" si="15"/>
        <v>15.200000000000001</v>
      </c>
      <c r="V203" s="13">
        <v>0.85000000000000009</v>
      </c>
      <c r="W203" s="78">
        <f t="shared" si="17"/>
        <v>16.590588235294117</v>
      </c>
      <c r="X203" s="1">
        <f>VLOOKUP(E203,'渗透率、续签率'!AG:AJ,4,0)</f>
        <v>8103</v>
      </c>
      <c r="Y203" s="1">
        <f t="shared" si="18"/>
        <v>134433.53647058824</v>
      </c>
      <c r="Z203">
        <v>0</v>
      </c>
      <c r="AA203" s="89">
        <f t="shared" si="19"/>
        <v>307914</v>
      </c>
      <c r="AH203" s="37"/>
      <c r="AI203" s="37"/>
      <c r="AK203" s="37"/>
    </row>
    <row r="204" spans="1:37" hidden="1">
      <c r="A204" t="s">
        <v>64</v>
      </c>
      <c r="B204" t="s">
        <v>23</v>
      </c>
      <c r="C204" t="s">
        <v>24</v>
      </c>
      <c r="D204" t="s">
        <v>116</v>
      </c>
      <c r="E204" t="s">
        <v>117</v>
      </c>
      <c r="F204" t="str">
        <f t="shared" si="16"/>
        <v>梅州市驾驶培训</v>
      </c>
      <c r="G204" t="s">
        <v>75</v>
      </c>
      <c r="H204" t="s">
        <v>303</v>
      </c>
      <c r="I204" t="s">
        <v>68</v>
      </c>
      <c r="J204">
        <v>359</v>
      </c>
      <c r="K204">
        <v>0</v>
      </c>
      <c r="L204" s="13">
        <f>VLOOKUP(C204,'渗透率、续签率'!B:C,2,0)</f>
        <v>0.54900000000000004</v>
      </c>
      <c r="M204" s="6">
        <v>0</v>
      </c>
      <c r="N204">
        <v>5</v>
      </c>
      <c r="O204">
        <v>0</v>
      </c>
      <c r="P204" s="6">
        <v>0</v>
      </c>
      <c r="Q204" s="13">
        <v>0</v>
      </c>
      <c r="R204" s="13">
        <v>0</v>
      </c>
      <c r="S204" s="31">
        <v>782</v>
      </c>
      <c r="T204" s="6">
        <f>VLOOKUP(E204,'参数设置&amp;汇总'!S:U,3,0)</f>
        <v>0.4</v>
      </c>
      <c r="U204" s="78">
        <f t="shared" si="15"/>
        <v>2</v>
      </c>
      <c r="V204" s="13">
        <v>0.85000000000000009</v>
      </c>
      <c r="W204" s="78">
        <f t="shared" si="17"/>
        <v>2.3529411764705879</v>
      </c>
      <c r="X204" s="1">
        <f>VLOOKUP(E204,'渗透率、续签率'!AG:AJ,4,0)</f>
        <v>8103</v>
      </c>
      <c r="Y204" s="1">
        <f t="shared" si="18"/>
        <v>19065.882352941175</v>
      </c>
      <c r="Z204">
        <v>0</v>
      </c>
      <c r="AA204" s="89">
        <f t="shared" si="19"/>
        <v>40515</v>
      </c>
      <c r="AH204" s="37"/>
      <c r="AI204" s="37"/>
      <c r="AK204" s="37"/>
    </row>
    <row r="205" spans="1:37" hidden="1">
      <c r="A205" t="s">
        <v>64</v>
      </c>
      <c r="B205" t="s">
        <v>23</v>
      </c>
      <c r="C205" t="s">
        <v>24</v>
      </c>
      <c r="D205" t="s">
        <v>116</v>
      </c>
      <c r="E205" t="s">
        <v>117</v>
      </c>
      <c r="F205" t="str">
        <f t="shared" si="16"/>
        <v>梧州市驾驶培训</v>
      </c>
      <c r="G205" t="s">
        <v>88</v>
      </c>
      <c r="H205" t="s">
        <v>304</v>
      </c>
      <c r="I205" t="s">
        <v>68</v>
      </c>
      <c r="J205">
        <v>138</v>
      </c>
      <c r="K205">
        <v>0</v>
      </c>
      <c r="L205" s="13">
        <f>VLOOKUP(C205,'渗透率、续签率'!B:C,2,0)</f>
        <v>0.54900000000000004</v>
      </c>
      <c r="M205" s="6">
        <v>0</v>
      </c>
      <c r="N205">
        <v>18</v>
      </c>
      <c r="O205">
        <v>0</v>
      </c>
      <c r="P205" s="6">
        <v>0</v>
      </c>
      <c r="Q205" s="13">
        <v>0</v>
      </c>
      <c r="R205" s="13">
        <v>0</v>
      </c>
      <c r="S205" s="31">
        <v>874</v>
      </c>
      <c r="T205" s="6">
        <f>VLOOKUP(E205,'参数设置&amp;汇总'!S:U,3,0)</f>
        <v>0.4</v>
      </c>
      <c r="U205" s="78">
        <f t="shared" si="15"/>
        <v>7.2</v>
      </c>
      <c r="V205" s="13">
        <v>0.85000000000000009</v>
      </c>
      <c r="W205" s="78">
        <f t="shared" si="17"/>
        <v>8.4705882352941178</v>
      </c>
      <c r="X205" s="1">
        <f>VLOOKUP(E205,'渗透率、续签率'!AG:AJ,4,0)</f>
        <v>8103</v>
      </c>
      <c r="Y205" s="1">
        <f t="shared" si="18"/>
        <v>68637.176470588238</v>
      </c>
      <c r="Z205">
        <v>0</v>
      </c>
      <c r="AA205" s="89">
        <f t="shared" si="19"/>
        <v>145854</v>
      </c>
      <c r="AH205" s="37"/>
      <c r="AI205" s="37"/>
      <c r="AJ205" s="1"/>
      <c r="AK205" s="37"/>
    </row>
    <row r="206" spans="1:37" hidden="1">
      <c r="A206" t="s">
        <v>64</v>
      </c>
      <c r="B206" t="s">
        <v>23</v>
      </c>
      <c r="C206" t="s">
        <v>24</v>
      </c>
      <c r="D206" t="s">
        <v>116</v>
      </c>
      <c r="E206" t="s">
        <v>117</v>
      </c>
      <c r="F206" t="str">
        <f t="shared" si="16"/>
        <v>楚雄彝族自治州驾驶培训</v>
      </c>
      <c r="G206" t="s">
        <v>99</v>
      </c>
      <c r="H206" t="s">
        <v>305</v>
      </c>
      <c r="I206" t="s">
        <v>68</v>
      </c>
      <c r="J206">
        <v>86</v>
      </c>
      <c r="K206">
        <v>2</v>
      </c>
      <c r="L206" s="13">
        <f>VLOOKUP(C206,'渗透率、续签率'!B:C,2,0)</f>
        <v>0.54900000000000004</v>
      </c>
      <c r="M206" s="6">
        <v>0.02</v>
      </c>
      <c r="N206">
        <v>6</v>
      </c>
      <c r="O206">
        <v>1</v>
      </c>
      <c r="P206" s="6">
        <v>0.17</v>
      </c>
      <c r="Q206" s="13">
        <v>3.5000000000000003E-2</v>
      </c>
      <c r="R206" s="13">
        <v>3.5000000000000003E-2</v>
      </c>
      <c r="S206" s="31">
        <v>388</v>
      </c>
      <c r="T206" s="6">
        <f>VLOOKUP(E206,'参数设置&amp;汇总'!S:U,3,0)</f>
        <v>0.4</v>
      </c>
      <c r="U206" s="78">
        <f t="shared" si="15"/>
        <v>2.4000000000000004</v>
      </c>
      <c r="V206" s="13">
        <v>0.85000000000000009</v>
      </c>
      <c r="W206" s="78">
        <f t="shared" si="17"/>
        <v>2.1776470588235295</v>
      </c>
      <c r="X206" s="1">
        <f>VLOOKUP(E206,'渗透率、续签率'!AG:AJ,4,0)</f>
        <v>8103</v>
      </c>
      <c r="Y206" s="1">
        <f t="shared" si="18"/>
        <v>17645.47411764706</v>
      </c>
      <c r="Z206">
        <v>0</v>
      </c>
      <c r="AA206" s="89">
        <f t="shared" si="19"/>
        <v>48618</v>
      </c>
      <c r="AH206" s="37"/>
      <c r="AI206" s="37"/>
      <c r="AJ206" s="1"/>
      <c r="AK206" s="37"/>
    </row>
    <row r="207" spans="1:37" hidden="1">
      <c r="A207" t="s">
        <v>64</v>
      </c>
      <c r="B207" t="s">
        <v>23</v>
      </c>
      <c r="C207" t="s">
        <v>24</v>
      </c>
      <c r="D207" t="s">
        <v>116</v>
      </c>
      <c r="E207" t="s">
        <v>117</v>
      </c>
      <c r="F207" t="str">
        <f t="shared" si="16"/>
        <v>榆林市驾驶培训</v>
      </c>
      <c r="G207" t="s">
        <v>108</v>
      </c>
      <c r="H207" t="s">
        <v>306</v>
      </c>
      <c r="I207" t="s">
        <v>70</v>
      </c>
      <c r="J207">
        <v>108</v>
      </c>
      <c r="K207">
        <v>0</v>
      </c>
      <c r="L207" s="13">
        <f>VLOOKUP(C207,'渗透率、续签率'!B:C,2,0)</f>
        <v>0.54900000000000004</v>
      </c>
      <c r="M207" s="6">
        <v>0</v>
      </c>
      <c r="N207">
        <v>22</v>
      </c>
      <c r="O207">
        <v>0</v>
      </c>
      <c r="P207" s="6">
        <v>0</v>
      </c>
      <c r="Q207" s="13">
        <v>0</v>
      </c>
      <c r="R207" s="13">
        <v>0</v>
      </c>
      <c r="S207" s="31">
        <v>917</v>
      </c>
      <c r="T207" s="6">
        <f>VLOOKUP(E207,'参数设置&amp;汇总'!S:U,3,0)</f>
        <v>0.4</v>
      </c>
      <c r="U207" s="78">
        <f t="shared" si="15"/>
        <v>8.8000000000000007</v>
      </c>
      <c r="V207" s="13">
        <v>0.85000000000000009</v>
      </c>
      <c r="W207" s="78">
        <f t="shared" si="17"/>
        <v>10.352941176470589</v>
      </c>
      <c r="X207" s="1">
        <f>VLOOKUP(E207,'渗透率、续签率'!AG:AJ,4,0)</f>
        <v>8103</v>
      </c>
      <c r="Y207" s="1">
        <f t="shared" si="18"/>
        <v>83889.882352941175</v>
      </c>
      <c r="Z207">
        <v>0</v>
      </c>
      <c r="AA207" s="89">
        <f t="shared" si="19"/>
        <v>178266</v>
      </c>
      <c r="AH207" s="37"/>
      <c r="AI207" s="37"/>
      <c r="AJ207" s="1"/>
      <c r="AK207" s="37"/>
    </row>
    <row r="208" spans="1:37" hidden="1">
      <c r="A208" t="s">
        <v>64</v>
      </c>
      <c r="B208" t="s">
        <v>23</v>
      </c>
      <c r="C208" t="s">
        <v>24</v>
      </c>
      <c r="D208" t="s">
        <v>116</v>
      </c>
      <c r="E208" t="s">
        <v>117</v>
      </c>
      <c r="F208" t="str">
        <f t="shared" si="16"/>
        <v>武威市驾驶培训</v>
      </c>
      <c r="G208" t="s">
        <v>132</v>
      </c>
      <c r="H208" t="s">
        <v>307</v>
      </c>
      <c r="I208" t="s">
        <v>70</v>
      </c>
      <c r="J208">
        <v>57</v>
      </c>
      <c r="K208">
        <v>5</v>
      </c>
      <c r="L208" s="13">
        <f>VLOOKUP(C208,'渗透率、续签率'!B:C,2,0)</f>
        <v>0.54900000000000004</v>
      </c>
      <c r="M208" s="6">
        <v>0.09</v>
      </c>
      <c r="N208">
        <v>14</v>
      </c>
      <c r="O208">
        <v>4</v>
      </c>
      <c r="P208" s="6">
        <v>0.28999999999999998</v>
      </c>
      <c r="Q208" s="13">
        <v>0.20300000000000001</v>
      </c>
      <c r="R208" s="13">
        <v>0</v>
      </c>
      <c r="S208" s="31">
        <v>438</v>
      </c>
      <c r="T208" s="6">
        <f>VLOOKUP(E208,'参数设置&amp;汇总'!S:U,3,0)</f>
        <v>0.4</v>
      </c>
      <c r="U208" s="78">
        <f t="shared" si="15"/>
        <v>5.6000000000000005</v>
      </c>
      <c r="V208" s="13">
        <v>0.85000000000000009</v>
      </c>
      <c r="W208" s="78">
        <f t="shared" si="17"/>
        <v>4.0047058823529413</v>
      </c>
      <c r="X208" s="1">
        <f>VLOOKUP(E208,'渗透率、续签率'!AG:AJ,4,0)</f>
        <v>8103</v>
      </c>
      <c r="Y208" s="1">
        <f t="shared" si="18"/>
        <v>32450.131764705882</v>
      </c>
      <c r="Z208">
        <v>0</v>
      </c>
      <c r="AA208" s="89">
        <f t="shared" si="19"/>
        <v>113442</v>
      </c>
      <c r="AH208" s="37"/>
      <c r="AI208" s="37"/>
      <c r="AJ208" s="1"/>
      <c r="AK208" s="37"/>
    </row>
    <row r="209" spans="1:37" hidden="1">
      <c r="A209" t="s">
        <v>64</v>
      </c>
      <c r="B209" t="s">
        <v>23</v>
      </c>
      <c r="C209" t="s">
        <v>24</v>
      </c>
      <c r="D209" t="s">
        <v>116</v>
      </c>
      <c r="E209" t="s">
        <v>117</v>
      </c>
      <c r="F209" t="str">
        <f t="shared" si="16"/>
        <v>毕节市驾驶培训</v>
      </c>
      <c r="G209" t="s">
        <v>167</v>
      </c>
      <c r="H209" t="s">
        <v>308</v>
      </c>
      <c r="I209" t="s">
        <v>70</v>
      </c>
      <c r="J209">
        <v>128</v>
      </c>
      <c r="K209">
        <v>1</v>
      </c>
      <c r="L209" s="13">
        <f>VLOOKUP(C209,'渗透率、续签率'!B:C,2,0)</f>
        <v>0.54900000000000004</v>
      </c>
      <c r="M209" s="6">
        <v>0.01</v>
      </c>
      <c r="N209">
        <v>32</v>
      </c>
      <c r="O209">
        <v>1</v>
      </c>
      <c r="P209" s="6">
        <v>0.03</v>
      </c>
      <c r="Q209" s="13">
        <v>3.1E-2</v>
      </c>
      <c r="R209" s="13">
        <v>0</v>
      </c>
      <c r="S209" s="31">
        <v>1106</v>
      </c>
      <c r="T209" s="6">
        <f>VLOOKUP(E209,'参数设置&amp;汇总'!S:U,3,0)</f>
        <v>0.4</v>
      </c>
      <c r="U209" s="78">
        <f t="shared" si="15"/>
        <v>12.8</v>
      </c>
      <c r="V209" s="13">
        <v>0.85000000000000009</v>
      </c>
      <c r="W209" s="78">
        <f t="shared" si="17"/>
        <v>14.412941176470587</v>
      </c>
      <c r="X209" s="1">
        <f>VLOOKUP(E209,'渗透率、续签率'!AG:AJ,4,0)</f>
        <v>8103</v>
      </c>
      <c r="Y209" s="1">
        <f t="shared" si="18"/>
        <v>116788.06235294117</v>
      </c>
      <c r="Z209">
        <v>0</v>
      </c>
      <c r="AA209" s="89">
        <f t="shared" si="19"/>
        <v>259296</v>
      </c>
      <c r="AH209" s="37"/>
      <c r="AI209" s="37"/>
      <c r="AK209" s="37"/>
    </row>
    <row r="210" spans="1:37" hidden="1">
      <c r="A210" t="s">
        <v>64</v>
      </c>
      <c r="B210" t="s">
        <v>23</v>
      </c>
      <c r="C210" t="s">
        <v>24</v>
      </c>
      <c r="D210" t="s">
        <v>116</v>
      </c>
      <c r="E210" t="s">
        <v>117</v>
      </c>
      <c r="F210" t="str">
        <f t="shared" si="16"/>
        <v>永州市驾驶培训</v>
      </c>
      <c r="G210" t="s">
        <v>113</v>
      </c>
      <c r="H210" t="s">
        <v>309</v>
      </c>
      <c r="I210" t="s">
        <v>68</v>
      </c>
      <c r="J210">
        <v>179</v>
      </c>
      <c r="K210">
        <v>1</v>
      </c>
      <c r="L210" s="13">
        <f>VLOOKUP(C210,'渗透率、续签率'!B:C,2,0)</f>
        <v>0.54900000000000004</v>
      </c>
      <c r="M210" s="6">
        <v>0.01</v>
      </c>
      <c r="N210">
        <v>32</v>
      </c>
      <c r="O210">
        <v>1</v>
      </c>
      <c r="P210" s="6">
        <v>0.03</v>
      </c>
      <c r="Q210" s="13">
        <v>0.02</v>
      </c>
      <c r="R210" s="13">
        <v>0</v>
      </c>
      <c r="S210" s="31">
        <v>1287</v>
      </c>
      <c r="T210" s="6">
        <f>VLOOKUP(E210,'参数设置&amp;汇总'!S:U,3,0)</f>
        <v>0.4</v>
      </c>
      <c r="U210" s="78">
        <f t="shared" si="15"/>
        <v>12.8</v>
      </c>
      <c r="V210" s="13">
        <v>0.85000000000000009</v>
      </c>
      <c r="W210" s="78">
        <f t="shared" si="17"/>
        <v>14.412941176470587</v>
      </c>
      <c r="X210" s="1">
        <f>VLOOKUP(E210,'渗透率、续签率'!AG:AJ,4,0)</f>
        <v>8103</v>
      </c>
      <c r="Y210" s="1">
        <f t="shared" si="18"/>
        <v>116788.06235294117</v>
      </c>
      <c r="Z210">
        <v>0</v>
      </c>
      <c r="AA210" s="89">
        <f t="shared" si="19"/>
        <v>259296</v>
      </c>
      <c r="AH210" s="37"/>
      <c r="AI210" s="37"/>
      <c r="AJ210" s="1"/>
      <c r="AK210" s="37"/>
    </row>
    <row r="211" spans="1:37" hidden="1">
      <c r="A211" t="s">
        <v>64</v>
      </c>
      <c r="B211" t="s">
        <v>23</v>
      </c>
      <c r="C211" t="s">
        <v>24</v>
      </c>
      <c r="D211" t="s">
        <v>116</v>
      </c>
      <c r="E211" t="s">
        <v>117</v>
      </c>
      <c r="F211" t="str">
        <f t="shared" si="16"/>
        <v>汉中市驾驶培训</v>
      </c>
      <c r="G211" t="s">
        <v>108</v>
      </c>
      <c r="H211" t="s">
        <v>310</v>
      </c>
      <c r="I211" t="s">
        <v>70</v>
      </c>
      <c r="J211">
        <v>140</v>
      </c>
      <c r="K211">
        <v>1</v>
      </c>
      <c r="L211" s="13">
        <f>VLOOKUP(C211,'渗透率、续签率'!B:C,2,0)</f>
        <v>0.54900000000000004</v>
      </c>
      <c r="M211" s="6">
        <v>0.01</v>
      </c>
      <c r="N211">
        <v>15</v>
      </c>
      <c r="O211">
        <v>0</v>
      </c>
      <c r="P211" s="6">
        <v>0</v>
      </c>
      <c r="Q211" s="13">
        <v>1.2999999999999999E-2</v>
      </c>
      <c r="R211" s="13">
        <v>0</v>
      </c>
      <c r="S211" s="31">
        <v>615</v>
      </c>
      <c r="T211" s="6">
        <f>VLOOKUP(E211,'参数设置&amp;汇总'!S:U,3,0)</f>
        <v>0.4</v>
      </c>
      <c r="U211" s="78">
        <f t="shared" si="15"/>
        <v>6</v>
      </c>
      <c r="V211" s="13">
        <v>0.85000000000000009</v>
      </c>
      <c r="W211" s="78">
        <f t="shared" si="17"/>
        <v>7.0588235294117636</v>
      </c>
      <c r="X211" s="1">
        <f>VLOOKUP(E211,'渗透率、续签率'!AG:AJ,4,0)</f>
        <v>8103</v>
      </c>
      <c r="Y211" s="1">
        <f t="shared" si="18"/>
        <v>57197.647058823517</v>
      </c>
      <c r="Z211">
        <v>0</v>
      </c>
      <c r="AA211" s="89">
        <f t="shared" si="19"/>
        <v>121545</v>
      </c>
      <c r="AH211" s="37"/>
      <c r="AI211" s="37"/>
      <c r="AJ211" s="1"/>
      <c r="AK211" s="37"/>
    </row>
    <row r="212" spans="1:37" hidden="1">
      <c r="A212" t="s">
        <v>64</v>
      </c>
      <c r="B212" t="s">
        <v>23</v>
      </c>
      <c r="C212" t="s">
        <v>24</v>
      </c>
      <c r="D212" t="s">
        <v>116</v>
      </c>
      <c r="E212" t="s">
        <v>117</v>
      </c>
      <c r="F212" t="str">
        <f t="shared" si="16"/>
        <v>汕头市驾驶培训</v>
      </c>
      <c r="G212" t="s">
        <v>75</v>
      </c>
      <c r="H212" t="s">
        <v>311</v>
      </c>
      <c r="I212" t="s">
        <v>68</v>
      </c>
      <c r="J212">
        <v>288</v>
      </c>
      <c r="K212">
        <v>5</v>
      </c>
      <c r="L212" s="13">
        <f>VLOOKUP(C212,'渗透率、续签率'!B:C,2,0)</f>
        <v>0.54900000000000004</v>
      </c>
      <c r="M212" s="6">
        <v>0.02</v>
      </c>
      <c r="N212">
        <v>59</v>
      </c>
      <c r="O212">
        <v>5</v>
      </c>
      <c r="P212" s="6">
        <v>0.08</v>
      </c>
      <c r="Q212" s="13">
        <v>0.157</v>
      </c>
      <c r="R212" s="13">
        <v>7.5999999999999998E-2</v>
      </c>
      <c r="S212" s="31">
        <v>2251</v>
      </c>
      <c r="T212" s="6">
        <f>VLOOKUP(E212,'参数设置&amp;汇总'!S:U,3,0)</f>
        <v>0.4</v>
      </c>
      <c r="U212" s="78">
        <f t="shared" si="15"/>
        <v>23.6</v>
      </c>
      <c r="V212" s="13">
        <v>0.85000000000000009</v>
      </c>
      <c r="W212" s="78">
        <f t="shared" si="17"/>
        <v>24.535294117647055</v>
      </c>
      <c r="X212" s="1">
        <f>VLOOKUP(E212,'渗透率、续签率'!AG:AJ,4,0)</f>
        <v>8103</v>
      </c>
      <c r="Y212" s="1">
        <f t="shared" si="18"/>
        <v>198809.48823529409</v>
      </c>
      <c r="Z212">
        <v>2</v>
      </c>
      <c r="AA212" s="89">
        <f t="shared" si="19"/>
        <v>478077</v>
      </c>
      <c r="AH212" s="37"/>
      <c r="AI212" s="37"/>
      <c r="AJ212" s="1"/>
      <c r="AK212" s="37"/>
    </row>
    <row r="213" spans="1:37" hidden="1">
      <c r="A213" t="s">
        <v>64</v>
      </c>
      <c r="B213" t="s">
        <v>23</v>
      </c>
      <c r="C213" t="s">
        <v>24</v>
      </c>
      <c r="D213" t="s">
        <v>116</v>
      </c>
      <c r="E213" t="s">
        <v>117</v>
      </c>
      <c r="F213" t="str">
        <f t="shared" si="16"/>
        <v>汕尾市驾驶培训</v>
      </c>
      <c r="G213" t="s">
        <v>75</v>
      </c>
      <c r="H213" t="s">
        <v>312</v>
      </c>
      <c r="I213" t="s">
        <v>68</v>
      </c>
      <c r="J213">
        <v>256</v>
      </c>
      <c r="K213">
        <v>2</v>
      </c>
      <c r="L213" s="13">
        <f>VLOOKUP(C213,'渗透率、续签率'!B:C,2,0)</f>
        <v>0.54900000000000004</v>
      </c>
      <c r="M213" s="6">
        <v>0.01</v>
      </c>
      <c r="N213">
        <v>13</v>
      </c>
      <c r="O213">
        <v>2</v>
      </c>
      <c r="P213" s="6">
        <v>0.15</v>
      </c>
      <c r="Q213" s="13">
        <v>2.7E-2</v>
      </c>
      <c r="R213" s="13">
        <v>0</v>
      </c>
      <c r="S213" s="31">
        <v>1111</v>
      </c>
      <c r="T213" s="6">
        <f>VLOOKUP(E213,'参数设置&amp;汇总'!S:U,3,0)</f>
        <v>0.4</v>
      </c>
      <c r="U213" s="78">
        <f t="shared" si="15"/>
        <v>5.2</v>
      </c>
      <c r="V213" s="13">
        <v>0.85000000000000009</v>
      </c>
      <c r="W213" s="78">
        <f t="shared" si="17"/>
        <v>4.8258823529411767</v>
      </c>
      <c r="X213" s="1">
        <f>VLOOKUP(E213,'渗透率、续签率'!AG:AJ,4,0)</f>
        <v>8103</v>
      </c>
      <c r="Y213" s="1">
        <f t="shared" si="18"/>
        <v>39104.124705882357</v>
      </c>
      <c r="Z213">
        <v>0</v>
      </c>
      <c r="AA213" s="89">
        <f t="shared" si="19"/>
        <v>105339</v>
      </c>
      <c r="AH213" s="37"/>
      <c r="AI213" s="37"/>
      <c r="AK213" s="37"/>
    </row>
    <row r="214" spans="1:37" hidden="1">
      <c r="A214" t="s">
        <v>64</v>
      </c>
      <c r="B214" t="s">
        <v>23</v>
      </c>
      <c r="C214" t="s">
        <v>24</v>
      </c>
      <c r="D214" t="s">
        <v>116</v>
      </c>
      <c r="E214" t="s">
        <v>117</v>
      </c>
      <c r="F214" t="str">
        <f t="shared" si="16"/>
        <v>江门市驾驶培训</v>
      </c>
      <c r="G214" t="s">
        <v>75</v>
      </c>
      <c r="H214" t="s">
        <v>313</v>
      </c>
      <c r="I214" t="s">
        <v>68</v>
      </c>
      <c r="J214">
        <v>347</v>
      </c>
      <c r="K214">
        <v>34</v>
      </c>
      <c r="L214" s="13">
        <f>VLOOKUP(C214,'渗透率、续签率'!B:C,2,0)</f>
        <v>0.54900000000000004</v>
      </c>
      <c r="M214" s="6">
        <v>0.1</v>
      </c>
      <c r="N214">
        <v>51</v>
      </c>
      <c r="O214">
        <v>31</v>
      </c>
      <c r="P214" s="6">
        <v>0.61</v>
      </c>
      <c r="Q214" s="13">
        <v>0.53</v>
      </c>
      <c r="R214" s="13">
        <v>0.42099999999999999</v>
      </c>
      <c r="S214" s="31">
        <v>2858</v>
      </c>
      <c r="T214" s="6">
        <f>VLOOKUP(E214,'参数设置&amp;汇总'!S:U,3,0)</f>
        <v>0.4</v>
      </c>
      <c r="U214" s="78">
        <f t="shared" si="15"/>
        <v>31</v>
      </c>
      <c r="V214" s="13">
        <v>0.85000000000000009</v>
      </c>
      <c r="W214" s="78">
        <f t="shared" si="17"/>
        <v>16.448235294117644</v>
      </c>
      <c r="X214" s="1">
        <f>VLOOKUP(E214,'渗透率、续签率'!AG:AJ,4,0)</f>
        <v>8103</v>
      </c>
      <c r="Y214" s="1">
        <f t="shared" si="18"/>
        <v>133280.05058823526</v>
      </c>
      <c r="Z214">
        <v>4</v>
      </c>
      <c r="AA214" s="89">
        <f t="shared" si="19"/>
        <v>413253</v>
      </c>
      <c r="AH214" s="37"/>
      <c r="AI214" s="37"/>
      <c r="AK214" s="37"/>
    </row>
    <row r="215" spans="1:37" hidden="1">
      <c r="A215" t="s">
        <v>64</v>
      </c>
      <c r="B215" t="s">
        <v>23</v>
      </c>
      <c r="C215" t="s">
        <v>24</v>
      </c>
      <c r="D215" t="s">
        <v>116</v>
      </c>
      <c r="E215" t="s">
        <v>117</v>
      </c>
      <c r="F215" t="str">
        <f t="shared" si="16"/>
        <v>池州市驾驶培训</v>
      </c>
      <c r="G215" t="s">
        <v>94</v>
      </c>
      <c r="H215" t="s">
        <v>314</v>
      </c>
      <c r="I215" t="s">
        <v>68</v>
      </c>
      <c r="J215">
        <v>38</v>
      </c>
      <c r="K215">
        <v>0</v>
      </c>
      <c r="L215" s="13">
        <f>VLOOKUP(C215,'渗透率、续签率'!B:C,2,0)</f>
        <v>0.54900000000000004</v>
      </c>
      <c r="M215" s="6">
        <v>0</v>
      </c>
      <c r="N215">
        <v>14</v>
      </c>
      <c r="O215">
        <v>0</v>
      </c>
      <c r="P215" s="6">
        <v>0</v>
      </c>
      <c r="Q215" s="13">
        <v>0</v>
      </c>
      <c r="R215" s="13">
        <v>0</v>
      </c>
      <c r="S215" s="31">
        <v>388</v>
      </c>
      <c r="T215" s="6">
        <f>VLOOKUP(E215,'参数设置&amp;汇总'!S:U,3,0)</f>
        <v>0.4</v>
      </c>
      <c r="U215" s="78">
        <f t="shared" si="15"/>
        <v>5.6000000000000005</v>
      </c>
      <c r="V215" s="13">
        <v>0.85000000000000009</v>
      </c>
      <c r="W215" s="78">
        <f t="shared" si="17"/>
        <v>6.5882352941176467</v>
      </c>
      <c r="X215" s="1">
        <f>VLOOKUP(E215,'渗透率、续签率'!AG:AJ,4,0)</f>
        <v>8103</v>
      </c>
      <c r="Y215" s="1">
        <f t="shared" si="18"/>
        <v>53384.470588235294</v>
      </c>
      <c r="Z215">
        <v>0</v>
      </c>
      <c r="AA215" s="89">
        <f t="shared" si="19"/>
        <v>113442</v>
      </c>
      <c r="AH215" s="37"/>
      <c r="AI215" s="37"/>
      <c r="AJ215" s="1"/>
      <c r="AK215" s="37"/>
    </row>
    <row r="216" spans="1:37" hidden="1">
      <c r="A216" t="s">
        <v>64</v>
      </c>
      <c r="B216" t="s">
        <v>23</v>
      </c>
      <c r="C216" t="s">
        <v>24</v>
      </c>
      <c r="D216" t="s">
        <v>116</v>
      </c>
      <c r="E216" t="s">
        <v>117</v>
      </c>
      <c r="F216" t="str">
        <f t="shared" si="16"/>
        <v>沧州市驾驶培训</v>
      </c>
      <c r="G216" t="s">
        <v>159</v>
      </c>
      <c r="H216" t="s">
        <v>315</v>
      </c>
      <c r="I216" t="s">
        <v>70</v>
      </c>
      <c r="J216">
        <v>277</v>
      </c>
      <c r="K216">
        <v>1</v>
      </c>
      <c r="L216" s="13">
        <f>VLOOKUP(C216,'渗透率、续签率'!B:C,2,0)</f>
        <v>0.54900000000000004</v>
      </c>
      <c r="M216" s="6">
        <v>0</v>
      </c>
      <c r="N216">
        <v>35</v>
      </c>
      <c r="O216">
        <v>1</v>
      </c>
      <c r="P216" s="6">
        <v>0.03</v>
      </c>
      <c r="Q216" s="13">
        <v>2.4E-2</v>
      </c>
      <c r="R216" s="13">
        <v>2.4E-2</v>
      </c>
      <c r="S216" s="31">
        <v>1649</v>
      </c>
      <c r="T216" s="6">
        <f>VLOOKUP(E216,'参数设置&amp;汇总'!S:U,3,0)</f>
        <v>0.4</v>
      </c>
      <c r="U216" s="78">
        <f t="shared" si="15"/>
        <v>14</v>
      </c>
      <c r="V216" s="13">
        <v>0.85000000000000009</v>
      </c>
      <c r="W216" s="78">
        <f t="shared" si="17"/>
        <v>15.824705882352941</v>
      </c>
      <c r="X216" s="1">
        <f>VLOOKUP(E216,'渗透率、续签率'!AG:AJ,4,0)</f>
        <v>8103</v>
      </c>
      <c r="Y216" s="1">
        <f t="shared" si="18"/>
        <v>128227.59176470588</v>
      </c>
      <c r="Z216">
        <v>0</v>
      </c>
      <c r="AA216" s="89">
        <f t="shared" si="19"/>
        <v>283605</v>
      </c>
      <c r="AH216" s="37"/>
      <c r="AI216" s="37"/>
      <c r="AJ216" s="1"/>
      <c r="AK216" s="37"/>
    </row>
    <row r="217" spans="1:37" hidden="1">
      <c r="A217" t="s">
        <v>64</v>
      </c>
      <c r="B217" t="s">
        <v>23</v>
      </c>
      <c r="C217" t="s">
        <v>24</v>
      </c>
      <c r="D217" t="s">
        <v>116</v>
      </c>
      <c r="E217" t="s">
        <v>117</v>
      </c>
      <c r="F217" t="str">
        <f t="shared" si="16"/>
        <v>河池市驾驶培训</v>
      </c>
      <c r="G217" t="s">
        <v>88</v>
      </c>
      <c r="H217" t="s">
        <v>316</v>
      </c>
      <c r="I217" t="s">
        <v>68</v>
      </c>
      <c r="J217">
        <v>124</v>
      </c>
      <c r="K217">
        <v>0</v>
      </c>
      <c r="L217" s="13">
        <f>VLOOKUP(C217,'渗透率、续签率'!B:C,2,0)</f>
        <v>0.54900000000000004</v>
      </c>
      <c r="M217" s="6">
        <v>0</v>
      </c>
      <c r="N217">
        <v>6</v>
      </c>
      <c r="O217">
        <v>0</v>
      </c>
      <c r="P217" s="6">
        <v>0</v>
      </c>
      <c r="Q217" s="13">
        <v>2.3E-2</v>
      </c>
      <c r="R217" s="13">
        <v>0</v>
      </c>
      <c r="S217" s="31">
        <v>634</v>
      </c>
      <c r="T217" s="6">
        <f>VLOOKUP(E217,'参数设置&amp;汇总'!S:U,3,0)</f>
        <v>0.4</v>
      </c>
      <c r="U217" s="78">
        <f t="shared" si="15"/>
        <v>2.4000000000000004</v>
      </c>
      <c r="V217" s="13">
        <v>0.85000000000000009</v>
      </c>
      <c r="W217" s="78">
        <f t="shared" si="17"/>
        <v>2.8235294117647061</v>
      </c>
      <c r="X217" s="1">
        <f>VLOOKUP(E217,'渗透率、续签率'!AG:AJ,4,0)</f>
        <v>8103</v>
      </c>
      <c r="Y217" s="1">
        <f t="shared" si="18"/>
        <v>22879.058823529413</v>
      </c>
      <c r="Z217">
        <v>0</v>
      </c>
      <c r="AA217" s="89">
        <f t="shared" si="19"/>
        <v>48618</v>
      </c>
      <c r="AH217" s="37"/>
      <c r="AI217" s="37"/>
      <c r="AJ217" s="1"/>
      <c r="AK217" s="37"/>
    </row>
    <row r="218" spans="1:37" hidden="1">
      <c r="A218" t="s">
        <v>64</v>
      </c>
      <c r="B218" t="s">
        <v>23</v>
      </c>
      <c r="C218" t="s">
        <v>24</v>
      </c>
      <c r="D218" t="s">
        <v>116</v>
      </c>
      <c r="E218" t="s">
        <v>117</v>
      </c>
      <c r="F218" t="str">
        <f t="shared" si="16"/>
        <v>河源市驾驶培训</v>
      </c>
      <c r="G218" t="s">
        <v>75</v>
      </c>
      <c r="H218" t="s">
        <v>317</v>
      </c>
      <c r="I218" t="s">
        <v>68</v>
      </c>
      <c r="J218">
        <v>325</v>
      </c>
      <c r="K218">
        <v>3</v>
      </c>
      <c r="L218" s="13">
        <f>VLOOKUP(C218,'渗透率、续签率'!B:C,2,0)</f>
        <v>0.54900000000000004</v>
      </c>
      <c r="M218" s="6">
        <v>0.01</v>
      </c>
      <c r="N218">
        <v>9</v>
      </c>
      <c r="O218">
        <v>3</v>
      </c>
      <c r="P218" s="6">
        <v>0.33</v>
      </c>
      <c r="Q218" s="13">
        <v>0.111</v>
      </c>
      <c r="R218" s="13">
        <v>0</v>
      </c>
      <c r="S218" s="31">
        <v>863</v>
      </c>
      <c r="T218" s="6">
        <f>VLOOKUP(E218,'参数设置&amp;汇总'!S:U,3,0)</f>
        <v>0.4</v>
      </c>
      <c r="U218" s="78">
        <f t="shared" si="15"/>
        <v>3.6</v>
      </c>
      <c r="V218" s="13">
        <v>0.85000000000000009</v>
      </c>
      <c r="W218" s="78">
        <f t="shared" si="17"/>
        <v>2.2976470588235292</v>
      </c>
      <c r="X218" s="1">
        <f>VLOOKUP(E218,'渗透率、续签率'!AG:AJ,4,0)</f>
        <v>8103</v>
      </c>
      <c r="Y218" s="1">
        <f t="shared" si="18"/>
        <v>18617.834117647057</v>
      </c>
      <c r="Z218">
        <v>0</v>
      </c>
      <c r="AA218" s="89">
        <f t="shared" si="19"/>
        <v>72927</v>
      </c>
      <c r="AH218" s="37"/>
      <c r="AI218" s="37"/>
      <c r="AK218" s="37"/>
    </row>
    <row r="219" spans="1:37" hidden="1">
      <c r="A219" t="s">
        <v>64</v>
      </c>
      <c r="B219" t="s">
        <v>23</v>
      </c>
      <c r="C219" t="s">
        <v>24</v>
      </c>
      <c r="D219" t="s">
        <v>116</v>
      </c>
      <c r="E219" t="s">
        <v>117</v>
      </c>
      <c r="F219" t="str">
        <f t="shared" si="16"/>
        <v>泉州市驾驶培训</v>
      </c>
      <c r="G219" t="s">
        <v>92</v>
      </c>
      <c r="H219" t="s">
        <v>318</v>
      </c>
      <c r="I219" t="s">
        <v>68</v>
      </c>
      <c r="J219">
        <v>520</v>
      </c>
      <c r="K219">
        <v>58</v>
      </c>
      <c r="L219" s="13">
        <f>VLOOKUP(C219,'渗透率、续签率'!B:C,2,0)</f>
        <v>0.54900000000000004</v>
      </c>
      <c r="M219" s="6">
        <v>0.11</v>
      </c>
      <c r="N219">
        <v>81</v>
      </c>
      <c r="O219">
        <v>56</v>
      </c>
      <c r="P219" s="6">
        <v>0.69</v>
      </c>
      <c r="Q219" s="13">
        <v>0.64900000000000002</v>
      </c>
      <c r="R219" s="13">
        <v>0.47399999999999998</v>
      </c>
      <c r="S219" s="31">
        <v>5107</v>
      </c>
      <c r="T219" s="6">
        <f>VLOOKUP(E219,'参数设置&amp;汇总'!S:U,3,0)</f>
        <v>0.4</v>
      </c>
      <c r="U219" s="78">
        <f t="shared" si="15"/>
        <v>56</v>
      </c>
      <c r="V219" s="13">
        <v>0.85000000000000009</v>
      </c>
      <c r="W219" s="78">
        <f t="shared" si="17"/>
        <v>29.712941176470583</v>
      </c>
      <c r="X219" s="1">
        <f>VLOOKUP(E219,'渗透率、续签率'!AG:AJ,4,0)</f>
        <v>8103</v>
      </c>
      <c r="Y219" s="1">
        <f t="shared" si="18"/>
        <v>240763.96235294113</v>
      </c>
      <c r="Z219">
        <v>9</v>
      </c>
      <c r="AA219" s="89">
        <f t="shared" si="19"/>
        <v>656343</v>
      </c>
      <c r="AH219" s="37"/>
      <c r="AI219" s="37"/>
      <c r="AJ219" s="1"/>
      <c r="AK219" s="37"/>
    </row>
    <row r="220" spans="1:37" hidden="1">
      <c r="A220" t="s">
        <v>64</v>
      </c>
      <c r="B220" t="s">
        <v>23</v>
      </c>
      <c r="C220" t="s">
        <v>24</v>
      </c>
      <c r="D220" t="s">
        <v>116</v>
      </c>
      <c r="E220" t="s">
        <v>117</v>
      </c>
      <c r="F220" t="str">
        <f t="shared" si="16"/>
        <v>泰安市驾驶培训</v>
      </c>
      <c r="G220" t="s">
        <v>103</v>
      </c>
      <c r="H220" t="s">
        <v>319</v>
      </c>
      <c r="I220" t="s">
        <v>70</v>
      </c>
      <c r="J220">
        <v>234</v>
      </c>
      <c r="K220">
        <v>5</v>
      </c>
      <c r="L220" s="13">
        <f>VLOOKUP(C220,'渗透率、续签率'!B:C,2,0)</f>
        <v>0.54900000000000004</v>
      </c>
      <c r="M220" s="6">
        <v>0.02</v>
      </c>
      <c r="N220">
        <v>36</v>
      </c>
      <c r="O220">
        <v>2</v>
      </c>
      <c r="P220" s="6">
        <v>0.06</v>
      </c>
      <c r="Q220" s="13">
        <v>7.0999999999999994E-2</v>
      </c>
      <c r="R220" s="13">
        <v>2.3E-2</v>
      </c>
      <c r="S220" s="31">
        <v>1305</v>
      </c>
      <c r="T220" s="6">
        <f>VLOOKUP(E220,'参数设置&amp;汇总'!S:U,3,0)</f>
        <v>0.4</v>
      </c>
      <c r="U220" s="78">
        <f t="shared" si="15"/>
        <v>14.4</v>
      </c>
      <c r="V220" s="13">
        <v>0.85000000000000009</v>
      </c>
      <c r="W220" s="78">
        <f t="shared" si="17"/>
        <v>15.64941176470588</v>
      </c>
      <c r="X220" s="1">
        <f>VLOOKUP(E220,'渗透率、续签率'!AG:AJ,4,0)</f>
        <v>8103</v>
      </c>
      <c r="Y220" s="1">
        <f t="shared" si="18"/>
        <v>126807.18352941175</v>
      </c>
      <c r="Z220">
        <v>0</v>
      </c>
      <c r="AA220" s="89">
        <f t="shared" si="19"/>
        <v>291708</v>
      </c>
      <c r="AH220" s="37"/>
      <c r="AI220" s="37"/>
      <c r="AJ220" s="1"/>
      <c r="AK220" s="37"/>
    </row>
    <row r="221" spans="1:37" hidden="1">
      <c r="A221" t="s">
        <v>64</v>
      </c>
      <c r="B221" t="s">
        <v>23</v>
      </c>
      <c r="C221" t="s">
        <v>24</v>
      </c>
      <c r="D221" t="s">
        <v>116</v>
      </c>
      <c r="E221" t="s">
        <v>117</v>
      </c>
      <c r="F221" t="str">
        <f t="shared" si="16"/>
        <v>泰州市驾驶培训</v>
      </c>
      <c r="G221" t="s">
        <v>73</v>
      </c>
      <c r="H221" t="s">
        <v>320</v>
      </c>
      <c r="I221" t="s">
        <v>70</v>
      </c>
      <c r="J221">
        <v>203</v>
      </c>
      <c r="K221">
        <v>8</v>
      </c>
      <c r="L221" s="13">
        <f>VLOOKUP(C221,'渗透率、续签率'!B:C,2,0)</f>
        <v>0.54900000000000004</v>
      </c>
      <c r="M221" s="6">
        <v>0.04</v>
      </c>
      <c r="N221">
        <v>21</v>
      </c>
      <c r="O221">
        <v>8</v>
      </c>
      <c r="P221" s="6">
        <v>0.38</v>
      </c>
      <c r="Q221" s="13">
        <v>0.27</v>
      </c>
      <c r="R221" s="13">
        <v>0.127</v>
      </c>
      <c r="S221" s="31">
        <v>1109</v>
      </c>
      <c r="T221" s="6">
        <f>VLOOKUP(E221,'参数设置&amp;汇总'!S:U,3,0)</f>
        <v>0.4</v>
      </c>
      <c r="U221" s="78">
        <f t="shared" si="15"/>
        <v>8.4</v>
      </c>
      <c r="V221" s="13">
        <v>0.85000000000000009</v>
      </c>
      <c r="W221" s="78">
        <f t="shared" si="17"/>
        <v>4.7152941176470584</v>
      </c>
      <c r="X221" s="1">
        <f>VLOOKUP(E221,'渗透率、续签率'!AG:AJ,4,0)</f>
        <v>8103</v>
      </c>
      <c r="Y221" s="1">
        <f t="shared" si="18"/>
        <v>38208.028235294114</v>
      </c>
      <c r="Z221">
        <v>0</v>
      </c>
      <c r="AA221" s="89">
        <f t="shared" si="19"/>
        <v>170163</v>
      </c>
      <c r="AH221" s="37"/>
      <c r="AI221" s="37"/>
      <c r="AJ221" s="1"/>
      <c r="AK221" s="37"/>
    </row>
    <row r="222" spans="1:37" hidden="1">
      <c r="A222" t="s">
        <v>64</v>
      </c>
      <c r="B222" t="s">
        <v>23</v>
      </c>
      <c r="C222" t="s">
        <v>24</v>
      </c>
      <c r="D222" t="s">
        <v>116</v>
      </c>
      <c r="E222" t="s">
        <v>117</v>
      </c>
      <c r="F222" t="str">
        <f t="shared" si="16"/>
        <v>泸州市驾驶培训</v>
      </c>
      <c r="G222" t="s">
        <v>77</v>
      </c>
      <c r="H222" t="s">
        <v>321</v>
      </c>
      <c r="I222" t="s">
        <v>70</v>
      </c>
      <c r="J222">
        <v>120</v>
      </c>
      <c r="K222">
        <v>1</v>
      </c>
      <c r="L222" s="13">
        <f>VLOOKUP(C222,'渗透率、续签率'!B:C,2,0)</f>
        <v>0.54900000000000004</v>
      </c>
      <c r="M222" s="6">
        <v>0.01</v>
      </c>
      <c r="N222">
        <v>26</v>
      </c>
      <c r="O222">
        <v>1</v>
      </c>
      <c r="P222" s="6">
        <v>0.04</v>
      </c>
      <c r="Q222" s="13">
        <v>6.4000000000000001E-2</v>
      </c>
      <c r="R222" s="13">
        <v>0</v>
      </c>
      <c r="S222" s="31">
        <v>1093</v>
      </c>
      <c r="T222" s="6">
        <f>VLOOKUP(E222,'参数设置&amp;汇总'!S:U,3,0)</f>
        <v>0.4</v>
      </c>
      <c r="U222" s="78">
        <f t="shared" si="15"/>
        <v>10.4</v>
      </c>
      <c r="V222" s="13">
        <v>0.85000000000000009</v>
      </c>
      <c r="W222" s="78">
        <f t="shared" si="17"/>
        <v>11.589411764705883</v>
      </c>
      <c r="X222" s="1">
        <f>VLOOKUP(E222,'渗透率、续签率'!AG:AJ,4,0)</f>
        <v>8103</v>
      </c>
      <c r="Y222" s="1">
        <f t="shared" si="18"/>
        <v>93909.00352941177</v>
      </c>
      <c r="Z222">
        <v>0</v>
      </c>
      <c r="AA222" s="89">
        <f t="shared" si="19"/>
        <v>210678</v>
      </c>
      <c r="AH222" s="37"/>
      <c r="AI222" s="37"/>
      <c r="AJ222" s="1"/>
      <c r="AK222" s="37"/>
    </row>
    <row r="223" spans="1:37" hidden="1">
      <c r="A223" t="s">
        <v>64</v>
      </c>
      <c r="B223" t="s">
        <v>23</v>
      </c>
      <c r="C223" t="s">
        <v>24</v>
      </c>
      <c r="D223" t="s">
        <v>116</v>
      </c>
      <c r="E223" t="s">
        <v>117</v>
      </c>
      <c r="F223" t="str">
        <f t="shared" si="16"/>
        <v>洛阳市驾驶培训</v>
      </c>
      <c r="G223" t="s">
        <v>110</v>
      </c>
      <c r="H223" t="s">
        <v>322</v>
      </c>
      <c r="I223" t="s">
        <v>70</v>
      </c>
      <c r="J223">
        <v>382</v>
      </c>
      <c r="K223">
        <v>23</v>
      </c>
      <c r="L223" s="13">
        <f>VLOOKUP(C223,'渗透率、续签率'!B:C,2,0)</f>
        <v>0.54900000000000004</v>
      </c>
      <c r="M223" s="6">
        <v>0.06</v>
      </c>
      <c r="N223">
        <v>57</v>
      </c>
      <c r="O223">
        <v>23</v>
      </c>
      <c r="P223" s="6">
        <v>0.4</v>
      </c>
      <c r="Q223" s="13">
        <v>0.48199999999999998</v>
      </c>
      <c r="R223" s="13">
        <v>0.28299999999999997</v>
      </c>
      <c r="S223" s="31">
        <v>3404</v>
      </c>
      <c r="T223" s="6">
        <f>VLOOKUP(E223,'参数设置&amp;汇总'!S:U,3,0)</f>
        <v>0.4</v>
      </c>
      <c r="U223" s="78">
        <f t="shared" si="15"/>
        <v>23</v>
      </c>
      <c r="V223" s="13">
        <v>0.85000000000000009</v>
      </c>
      <c r="W223" s="78">
        <f t="shared" si="17"/>
        <v>12.203529411764704</v>
      </c>
      <c r="X223" s="1">
        <f>VLOOKUP(E223,'渗透率、续签率'!AG:AJ,4,0)</f>
        <v>8103</v>
      </c>
      <c r="Y223" s="1">
        <f t="shared" si="18"/>
        <v>98885.198823529397</v>
      </c>
      <c r="Z223">
        <v>13</v>
      </c>
      <c r="AA223" s="89">
        <f t="shared" si="19"/>
        <v>461871</v>
      </c>
      <c r="AH223" s="37"/>
      <c r="AI223" s="37"/>
      <c r="AK223" s="37"/>
    </row>
    <row r="224" spans="1:37" hidden="1">
      <c r="A224" t="s">
        <v>64</v>
      </c>
      <c r="B224" t="s">
        <v>23</v>
      </c>
      <c r="C224" t="s">
        <v>24</v>
      </c>
      <c r="D224" t="s">
        <v>116</v>
      </c>
      <c r="E224" t="s">
        <v>117</v>
      </c>
      <c r="F224" t="str">
        <f t="shared" si="16"/>
        <v>济宁市驾驶培训</v>
      </c>
      <c r="G224" t="s">
        <v>103</v>
      </c>
      <c r="H224" t="s">
        <v>323</v>
      </c>
      <c r="I224" t="s">
        <v>70</v>
      </c>
      <c r="J224">
        <v>273</v>
      </c>
      <c r="K224">
        <v>4</v>
      </c>
      <c r="L224" s="13">
        <f>VLOOKUP(C224,'渗透率、续签率'!B:C,2,0)</f>
        <v>0.54900000000000004</v>
      </c>
      <c r="M224" s="6">
        <v>0.01</v>
      </c>
      <c r="N224">
        <v>54</v>
      </c>
      <c r="O224">
        <v>4</v>
      </c>
      <c r="P224" s="6">
        <v>7.0000000000000007E-2</v>
      </c>
      <c r="Q224" s="13">
        <v>0.111</v>
      </c>
      <c r="R224" s="13">
        <v>0</v>
      </c>
      <c r="S224" s="31">
        <v>2187</v>
      </c>
      <c r="T224" s="6">
        <f>VLOOKUP(E224,'参数设置&amp;汇总'!S:U,3,0)</f>
        <v>0.4</v>
      </c>
      <c r="U224" s="78">
        <f t="shared" si="15"/>
        <v>21.6</v>
      </c>
      <c r="V224" s="13">
        <v>0.85000000000000009</v>
      </c>
      <c r="W224" s="78">
        <f t="shared" si="17"/>
        <v>22.828235294117643</v>
      </c>
      <c r="X224" s="1">
        <f>VLOOKUP(E224,'渗透率、续签率'!AG:AJ,4,0)</f>
        <v>8103</v>
      </c>
      <c r="Y224" s="1">
        <f t="shared" si="18"/>
        <v>184977.19058823527</v>
      </c>
      <c r="Z224">
        <v>0</v>
      </c>
      <c r="AA224" s="89">
        <f t="shared" si="19"/>
        <v>437562</v>
      </c>
      <c r="AH224" s="37"/>
      <c r="AI224" s="37"/>
      <c r="AK224" s="37"/>
    </row>
    <row r="225" spans="1:37" hidden="1">
      <c r="A225" t="s">
        <v>64</v>
      </c>
      <c r="B225" t="s">
        <v>23</v>
      </c>
      <c r="C225" t="s">
        <v>24</v>
      </c>
      <c r="D225" t="s">
        <v>116</v>
      </c>
      <c r="E225" t="s">
        <v>117</v>
      </c>
      <c r="F225" t="str">
        <f t="shared" si="16"/>
        <v>济源市驾驶培训</v>
      </c>
      <c r="G225" t="s">
        <v>110</v>
      </c>
      <c r="H225" t="s">
        <v>324</v>
      </c>
      <c r="I225" t="s">
        <v>70</v>
      </c>
      <c r="J225">
        <v>17</v>
      </c>
      <c r="K225">
        <v>0</v>
      </c>
      <c r="L225" s="13">
        <f>VLOOKUP(C225,'渗透率、续签率'!B:C,2,0)</f>
        <v>0.54900000000000004</v>
      </c>
      <c r="M225" s="6">
        <v>0</v>
      </c>
      <c r="N225">
        <v>2</v>
      </c>
      <c r="O225">
        <v>0</v>
      </c>
      <c r="P225" s="6">
        <v>0</v>
      </c>
      <c r="Q225" s="13">
        <v>0</v>
      </c>
      <c r="R225" s="13">
        <v>0</v>
      </c>
      <c r="S225" s="31">
        <v>95</v>
      </c>
      <c r="T225" s="6">
        <f>VLOOKUP(E225,'参数设置&amp;汇总'!S:U,3,0)</f>
        <v>0.4</v>
      </c>
      <c r="U225" s="78">
        <f t="shared" si="15"/>
        <v>0.8</v>
      </c>
      <c r="V225" s="13">
        <v>0.85000000000000009</v>
      </c>
      <c r="W225" s="78">
        <f t="shared" si="17"/>
        <v>0.94117647058823528</v>
      </c>
      <c r="X225" s="1">
        <f>VLOOKUP(E225,'渗透率、续签率'!AG:AJ,4,0)</f>
        <v>8103</v>
      </c>
      <c r="Y225" s="1">
        <f t="shared" si="18"/>
        <v>7626.3529411764703</v>
      </c>
      <c r="Z225">
        <v>0</v>
      </c>
      <c r="AA225" s="89">
        <f t="shared" si="19"/>
        <v>16206</v>
      </c>
      <c r="AH225" s="37"/>
      <c r="AI225" s="37"/>
      <c r="AK225" s="37"/>
    </row>
    <row r="226" spans="1:37" hidden="1">
      <c r="A226" t="s">
        <v>64</v>
      </c>
      <c r="B226" t="s">
        <v>23</v>
      </c>
      <c r="C226" t="s">
        <v>24</v>
      </c>
      <c r="D226" t="s">
        <v>116</v>
      </c>
      <c r="E226" t="s">
        <v>117</v>
      </c>
      <c r="F226" t="str">
        <f t="shared" si="16"/>
        <v>海东市驾驶培训</v>
      </c>
      <c r="G226" t="s">
        <v>297</v>
      </c>
      <c r="H226" t="s">
        <v>325</v>
      </c>
      <c r="I226" t="s">
        <v>70</v>
      </c>
      <c r="J226">
        <v>36</v>
      </c>
      <c r="K226">
        <v>0</v>
      </c>
      <c r="L226" s="13">
        <f>VLOOKUP(C226,'渗透率、续签率'!B:C,2,0)</f>
        <v>0.54900000000000004</v>
      </c>
      <c r="M226" s="6">
        <v>0</v>
      </c>
      <c r="N226">
        <v>3</v>
      </c>
      <c r="O226">
        <v>0</v>
      </c>
      <c r="P226" s="6">
        <v>0</v>
      </c>
      <c r="Q226" s="13">
        <v>0</v>
      </c>
      <c r="R226" s="13">
        <v>0</v>
      </c>
      <c r="S226" s="31">
        <v>166</v>
      </c>
      <c r="T226" s="6">
        <f>VLOOKUP(E226,'参数设置&amp;汇总'!S:U,3,0)</f>
        <v>0.4</v>
      </c>
      <c r="U226" s="78">
        <f t="shared" si="15"/>
        <v>1.2000000000000002</v>
      </c>
      <c r="V226" s="13">
        <v>0.85000000000000009</v>
      </c>
      <c r="W226" s="78">
        <f t="shared" si="17"/>
        <v>1.411764705882353</v>
      </c>
      <c r="X226" s="1">
        <f>VLOOKUP(E226,'渗透率、续签率'!AG:AJ,4,0)</f>
        <v>8103</v>
      </c>
      <c r="Y226" s="1">
        <f t="shared" si="18"/>
        <v>11439.529411764706</v>
      </c>
      <c r="Z226">
        <v>0</v>
      </c>
      <c r="AA226" s="89">
        <f t="shared" si="19"/>
        <v>24309</v>
      </c>
      <c r="AH226" s="37"/>
      <c r="AI226" s="37"/>
      <c r="AK226" s="37"/>
    </row>
    <row r="227" spans="1:37" hidden="1">
      <c r="A227" t="s">
        <v>64</v>
      </c>
      <c r="B227" t="s">
        <v>23</v>
      </c>
      <c r="C227" t="s">
        <v>24</v>
      </c>
      <c r="D227" t="s">
        <v>116</v>
      </c>
      <c r="E227" t="s">
        <v>117</v>
      </c>
      <c r="F227" t="str">
        <f t="shared" si="16"/>
        <v>海北藏族自治州驾驶培训</v>
      </c>
      <c r="G227" t="s">
        <v>297</v>
      </c>
      <c r="H227" t="s">
        <v>326</v>
      </c>
      <c r="I227" t="s">
        <v>70</v>
      </c>
      <c r="J227">
        <v>9</v>
      </c>
      <c r="K227">
        <v>0</v>
      </c>
      <c r="L227" s="13">
        <f>VLOOKUP(C227,'渗透率、续签率'!B:C,2,0)</f>
        <v>0.54900000000000004</v>
      </c>
      <c r="M227" s="6">
        <v>0</v>
      </c>
      <c r="N227">
        <v>0</v>
      </c>
      <c r="O227">
        <v>0</v>
      </c>
      <c r="P227" s="6">
        <v>0</v>
      </c>
      <c r="Q227" s="13">
        <v>0</v>
      </c>
      <c r="R227" s="13">
        <v>0</v>
      </c>
      <c r="S227" s="31">
        <v>17</v>
      </c>
      <c r="T227" s="6">
        <f>VLOOKUP(E227,'参数设置&amp;汇总'!S:U,3,0)</f>
        <v>0.4</v>
      </c>
      <c r="U227" s="78">
        <f t="shared" si="15"/>
        <v>0</v>
      </c>
      <c r="V227" s="13">
        <v>0.85000000000000009</v>
      </c>
      <c r="W227" s="78">
        <f t="shared" si="17"/>
        <v>0</v>
      </c>
      <c r="X227" s="1">
        <f>VLOOKUP(E227,'渗透率、续签率'!AG:AJ,4,0)</f>
        <v>8103</v>
      </c>
      <c r="Y227" s="1">
        <f t="shared" si="18"/>
        <v>0</v>
      </c>
      <c r="Z227">
        <v>0</v>
      </c>
      <c r="AA227" s="89">
        <f t="shared" si="19"/>
        <v>0</v>
      </c>
      <c r="AH227" s="37"/>
      <c r="AI227" s="37"/>
      <c r="AK227" s="37"/>
    </row>
    <row r="228" spans="1:37" hidden="1">
      <c r="A228" t="s">
        <v>64</v>
      </c>
      <c r="B228" t="s">
        <v>23</v>
      </c>
      <c r="C228" t="s">
        <v>24</v>
      </c>
      <c r="D228" t="s">
        <v>116</v>
      </c>
      <c r="E228" t="s">
        <v>117</v>
      </c>
      <c r="F228" t="str">
        <f t="shared" si="16"/>
        <v>海南藏族自治州驾驶培训</v>
      </c>
      <c r="G228" t="s">
        <v>297</v>
      </c>
      <c r="H228" t="s">
        <v>327</v>
      </c>
      <c r="I228" t="s">
        <v>70</v>
      </c>
      <c r="J228">
        <v>11</v>
      </c>
      <c r="K228">
        <v>0</v>
      </c>
      <c r="L228" s="13">
        <f>VLOOKUP(C228,'渗透率、续签率'!B:C,2,0)</f>
        <v>0.54900000000000004</v>
      </c>
      <c r="M228" s="6">
        <v>0</v>
      </c>
      <c r="N228">
        <v>0</v>
      </c>
      <c r="O228">
        <v>0</v>
      </c>
      <c r="P228" s="6">
        <v>0</v>
      </c>
      <c r="Q228" s="13">
        <v>0</v>
      </c>
      <c r="R228" s="13">
        <v>0</v>
      </c>
      <c r="S228" s="31">
        <v>20</v>
      </c>
      <c r="T228" s="6">
        <f>VLOOKUP(E228,'参数设置&amp;汇总'!S:U,3,0)</f>
        <v>0.4</v>
      </c>
      <c r="U228" s="78">
        <f t="shared" si="15"/>
        <v>0</v>
      </c>
      <c r="V228" s="13">
        <v>0.85000000000000009</v>
      </c>
      <c r="W228" s="78">
        <f t="shared" si="17"/>
        <v>0</v>
      </c>
      <c r="X228" s="1">
        <f>VLOOKUP(E228,'渗透率、续签率'!AG:AJ,4,0)</f>
        <v>8103</v>
      </c>
      <c r="Y228" s="1">
        <f t="shared" si="18"/>
        <v>0</v>
      </c>
      <c r="Z228">
        <v>0</v>
      </c>
      <c r="AA228" s="89">
        <f t="shared" si="19"/>
        <v>0</v>
      </c>
      <c r="AH228" s="37"/>
      <c r="AI228" s="37"/>
      <c r="AK228" s="37"/>
    </row>
    <row r="229" spans="1:37" hidden="1">
      <c r="A229" t="s">
        <v>64</v>
      </c>
      <c r="B229" t="s">
        <v>23</v>
      </c>
      <c r="C229" t="s">
        <v>24</v>
      </c>
      <c r="D229" t="s">
        <v>116</v>
      </c>
      <c r="E229" t="s">
        <v>117</v>
      </c>
      <c r="F229" t="str">
        <f t="shared" si="16"/>
        <v>海口市驾驶培训</v>
      </c>
      <c r="G229" t="s">
        <v>120</v>
      </c>
      <c r="H229" t="s">
        <v>328</v>
      </c>
      <c r="I229" t="s">
        <v>68</v>
      </c>
      <c r="J229">
        <v>154</v>
      </c>
      <c r="K229">
        <v>35</v>
      </c>
      <c r="L229" s="13">
        <f>VLOOKUP(C229,'渗透率、续签率'!B:C,2,0)</f>
        <v>0.54900000000000004</v>
      </c>
      <c r="M229" s="6">
        <v>0.23</v>
      </c>
      <c r="N229">
        <v>32</v>
      </c>
      <c r="O229">
        <v>25</v>
      </c>
      <c r="P229" s="6">
        <v>0.78</v>
      </c>
      <c r="Q229" s="13">
        <v>0.67400000000000004</v>
      </c>
      <c r="R229" s="13">
        <v>0.41</v>
      </c>
      <c r="S229" s="31">
        <v>1400</v>
      </c>
      <c r="T229" s="6">
        <f>VLOOKUP(E229,'参数设置&amp;汇总'!S:U,3,0)</f>
        <v>0.4</v>
      </c>
      <c r="U229" s="78">
        <f t="shared" si="15"/>
        <v>25</v>
      </c>
      <c r="V229" s="13">
        <v>0.85000000000000009</v>
      </c>
      <c r="W229" s="78">
        <f t="shared" si="17"/>
        <v>13.264705882352938</v>
      </c>
      <c r="X229" s="1">
        <f>VLOOKUP(E229,'渗透率、续签率'!AG:AJ,4,0)</f>
        <v>8103</v>
      </c>
      <c r="Y229" s="1">
        <f t="shared" si="18"/>
        <v>107483.91176470586</v>
      </c>
      <c r="Z229">
        <v>5</v>
      </c>
      <c r="AA229" s="89">
        <f t="shared" si="19"/>
        <v>259296</v>
      </c>
      <c r="AH229" s="37"/>
      <c r="AI229" s="37"/>
      <c r="AK229" s="37"/>
    </row>
    <row r="230" spans="1:37" hidden="1">
      <c r="A230" t="s">
        <v>64</v>
      </c>
      <c r="B230" t="s">
        <v>23</v>
      </c>
      <c r="C230" t="s">
        <v>24</v>
      </c>
      <c r="D230" t="s">
        <v>116</v>
      </c>
      <c r="E230" t="s">
        <v>117</v>
      </c>
      <c r="F230" t="str">
        <f t="shared" si="16"/>
        <v>海西蒙古族藏族自治州驾驶培训</v>
      </c>
      <c r="G230" t="s">
        <v>297</v>
      </c>
      <c r="H230" t="s">
        <v>329</v>
      </c>
      <c r="I230" t="s">
        <v>70</v>
      </c>
      <c r="J230">
        <v>18</v>
      </c>
      <c r="K230">
        <v>0</v>
      </c>
      <c r="L230" s="13">
        <f>VLOOKUP(C230,'渗透率、续签率'!B:C,2,0)</f>
        <v>0.54900000000000004</v>
      </c>
      <c r="M230" s="6">
        <v>0</v>
      </c>
      <c r="N230">
        <v>0</v>
      </c>
      <c r="O230">
        <v>0</v>
      </c>
      <c r="P230" s="6">
        <v>0</v>
      </c>
      <c r="Q230" s="13">
        <v>0</v>
      </c>
      <c r="R230" s="13">
        <v>0</v>
      </c>
      <c r="S230" s="31">
        <v>78</v>
      </c>
      <c r="T230" s="6">
        <f>VLOOKUP(E230,'参数设置&amp;汇总'!S:U,3,0)</f>
        <v>0.4</v>
      </c>
      <c r="U230" s="78">
        <f t="shared" si="15"/>
        <v>0</v>
      </c>
      <c r="V230" s="13">
        <v>0.85000000000000009</v>
      </c>
      <c r="W230" s="78">
        <f t="shared" si="17"/>
        <v>0</v>
      </c>
      <c r="X230" s="1">
        <f>VLOOKUP(E230,'渗透率、续签率'!AG:AJ,4,0)</f>
        <v>8103</v>
      </c>
      <c r="Y230" s="1">
        <f t="shared" si="18"/>
        <v>0</v>
      </c>
      <c r="Z230">
        <v>0</v>
      </c>
      <c r="AA230" s="89">
        <f t="shared" si="19"/>
        <v>0</v>
      </c>
      <c r="AH230" s="37"/>
      <c r="AI230" s="37"/>
      <c r="AJ230" s="1"/>
      <c r="AK230" s="37"/>
    </row>
    <row r="231" spans="1:37" hidden="1">
      <c r="A231" t="s">
        <v>64</v>
      </c>
      <c r="B231" t="s">
        <v>23</v>
      </c>
      <c r="C231" t="s">
        <v>24</v>
      </c>
      <c r="D231" t="s">
        <v>116</v>
      </c>
      <c r="E231" t="s">
        <v>117</v>
      </c>
      <c r="F231" t="str">
        <f t="shared" si="16"/>
        <v>淄博市驾驶培训</v>
      </c>
      <c r="G231" t="s">
        <v>103</v>
      </c>
      <c r="H231" t="s">
        <v>330</v>
      </c>
      <c r="I231" t="s">
        <v>70</v>
      </c>
      <c r="J231">
        <v>161</v>
      </c>
      <c r="K231">
        <v>0</v>
      </c>
      <c r="L231" s="13">
        <f>VLOOKUP(C231,'渗透率、续签率'!B:C,2,0)</f>
        <v>0.54900000000000004</v>
      </c>
      <c r="M231" s="6">
        <v>0</v>
      </c>
      <c r="N231">
        <v>35</v>
      </c>
      <c r="O231">
        <v>0</v>
      </c>
      <c r="P231" s="6">
        <v>0</v>
      </c>
      <c r="Q231" s="13">
        <v>0</v>
      </c>
      <c r="R231" s="13">
        <v>0</v>
      </c>
      <c r="S231" s="31">
        <v>1459</v>
      </c>
      <c r="T231" s="6">
        <f>VLOOKUP(E231,'参数设置&amp;汇总'!S:U,3,0)</f>
        <v>0.4</v>
      </c>
      <c r="U231" s="78">
        <f t="shared" si="15"/>
        <v>14</v>
      </c>
      <c r="V231" s="13">
        <v>0.85000000000000009</v>
      </c>
      <c r="W231" s="78">
        <f t="shared" si="17"/>
        <v>16.470588235294116</v>
      </c>
      <c r="X231" s="1">
        <f>VLOOKUP(E231,'渗透率、续签率'!AG:AJ,4,0)</f>
        <v>8103</v>
      </c>
      <c r="Y231" s="1">
        <f t="shared" si="18"/>
        <v>133461.17647058822</v>
      </c>
      <c r="Z231">
        <v>1</v>
      </c>
      <c r="AA231" s="89">
        <f t="shared" si="19"/>
        <v>283605</v>
      </c>
    </row>
    <row r="232" spans="1:37" hidden="1">
      <c r="A232" t="s">
        <v>64</v>
      </c>
      <c r="B232" t="s">
        <v>23</v>
      </c>
      <c r="C232" t="s">
        <v>24</v>
      </c>
      <c r="D232" t="s">
        <v>116</v>
      </c>
      <c r="E232" t="s">
        <v>117</v>
      </c>
      <c r="F232" t="str">
        <f t="shared" si="16"/>
        <v>淮北市驾驶培训</v>
      </c>
      <c r="G232" t="s">
        <v>94</v>
      </c>
      <c r="H232" t="s">
        <v>331</v>
      </c>
      <c r="I232" t="s">
        <v>68</v>
      </c>
      <c r="J232">
        <v>103</v>
      </c>
      <c r="K232">
        <v>4</v>
      </c>
      <c r="L232" s="13">
        <f>VLOOKUP(C232,'渗透率、续签率'!B:C,2,0)</f>
        <v>0.54900000000000004</v>
      </c>
      <c r="M232" s="6">
        <v>0.04</v>
      </c>
      <c r="N232">
        <v>14</v>
      </c>
      <c r="O232">
        <v>4</v>
      </c>
      <c r="P232" s="6">
        <v>0.28999999999999998</v>
      </c>
      <c r="Q232" s="13">
        <v>0.29099999999999998</v>
      </c>
      <c r="R232" s="13">
        <v>7.6999999999999999E-2</v>
      </c>
      <c r="S232" s="31">
        <v>709</v>
      </c>
      <c r="T232" s="6">
        <f>VLOOKUP(E232,'参数设置&amp;汇总'!S:U,3,0)</f>
        <v>0.4</v>
      </c>
      <c r="U232" s="78">
        <f t="shared" si="15"/>
        <v>5.6000000000000005</v>
      </c>
      <c r="V232" s="13">
        <v>0.85000000000000009</v>
      </c>
      <c r="W232" s="78">
        <f t="shared" si="17"/>
        <v>4.0047058823529413</v>
      </c>
      <c r="X232" s="1">
        <f>VLOOKUP(E232,'渗透率、续签率'!AG:AJ,4,0)</f>
        <v>8103</v>
      </c>
      <c r="Y232" s="1">
        <f t="shared" si="18"/>
        <v>32450.131764705882</v>
      </c>
      <c r="Z232">
        <v>0</v>
      </c>
      <c r="AA232" s="89">
        <f t="shared" si="19"/>
        <v>113442</v>
      </c>
      <c r="AH232" s="37"/>
      <c r="AI232" s="37"/>
      <c r="AJ232" s="1"/>
      <c r="AK232" s="37"/>
    </row>
    <row r="233" spans="1:37" hidden="1">
      <c r="A233" t="s">
        <v>64</v>
      </c>
      <c r="B233" t="s">
        <v>23</v>
      </c>
      <c r="C233" t="s">
        <v>24</v>
      </c>
      <c r="D233" t="s">
        <v>116</v>
      </c>
      <c r="E233" t="s">
        <v>117</v>
      </c>
      <c r="F233" t="str">
        <f t="shared" si="16"/>
        <v>淮南市驾驶培训</v>
      </c>
      <c r="G233" t="s">
        <v>94</v>
      </c>
      <c r="H233" t="s">
        <v>332</v>
      </c>
      <c r="I233" t="s">
        <v>68</v>
      </c>
      <c r="J233">
        <v>172</v>
      </c>
      <c r="K233">
        <v>6</v>
      </c>
      <c r="L233" s="13">
        <f>VLOOKUP(C233,'渗透率、续签率'!B:C,2,0)</f>
        <v>0.54900000000000004</v>
      </c>
      <c r="M233" s="6">
        <v>0.03</v>
      </c>
      <c r="N233">
        <v>23</v>
      </c>
      <c r="O233">
        <v>5</v>
      </c>
      <c r="P233" s="6">
        <v>0.22</v>
      </c>
      <c r="Q233" s="13">
        <v>0.105</v>
      </c>
      <c r="R233" s="13">
        <v>2.3E-2</v>
      </c>
      <c r="S233" s="31">
        <v>1022</v>
      </c>
      <c r="T233" s="6">
        <f>VLOOKUP(E233,'参数设置&amp;汇总'!S:U,3,0)</f>
        <v>0.4</v>
      </c>
      <c r="U233" s="78">
        <f t="shared" si="15"/>
        <v>9.2000000000000011</v>
      </c>
      <c r="V233" s="13">
        <v>0.85000000000000009</v>
      </c>
      <c r="W233" s="78">
        <f t="shared" si="17"/>
        <v>7.5941176470588241</v>
      </c>
      <c r="X233" s="1">
        <f>VLOOKUP(E233,'渗透率、续签率'!AG:AJ,4,0)</f>
        <v>8103</v>
      </c>
      <c r="Y233" s="1">
        <f t="shared" si="18"/>
        <v>61535.135294117652</v>
      </c>
      <c r="Z233">
        <v>0</v>
      </c>
      <c r="AA233" s="89">
        <f t="shared" si="19"/>
        <v>186369</v>
      </c>
      <c r="AH233" s="37"/>
      <c r="AI233" s="37"/>
      <c r="AJ233" s="1"/>
      <c r="AK233" s="37"/>
    </row>
    <row r="234" spans="1:37" hidden="1">
      <c r="A234" t="s">
        <v>64</v>
      </c>
      <c r="B234" t="s">
        <v>23</v>
      </c>
      <c r="C234" t="s">
        <v>24</v>
      </c>
      <c r="D234" t="s">
        <v>116</v>
      </c>
      <c r="E234" t="s">
        <v>117</v>
      </c>
      <c r="F234" t="str">
        <f t="shared" si="16"/>
        <v>淮安市驾驶培训</v>
      </c>
      <c r="G234" t="s">
        <v>73</v>
      </c>
      <c r="H234" t="s">
        <v>333</v>
      </c>
      <c r="I234" t="s">
        <v>70</v>
      </c>
      <c r="J234">
        <v>253</v>
      </c>
      <c r="K234">
        <v>6</v>
      </c>
      <c r="L234" s="13">
        <f>VLOOKUP(C234,'渗透率、续签率'!B:C,2,0)</f>
        <v>0.54900000000000004</v>
      </c>
      <c r="M234" s="6">
        <v>0.02</v>
      </c>
      <c r="N234">
        <v>33</v>
      </c>
      <c r="O234">
        <v>6</v>
      </c>
      <c r="P234" s="6">
        <v>0.18</v>
      </c>
      <c r="Q234" s="13">
        <v>0.26400000000000001</v>
      </c>
      <c r="R234" s="13">
        <v>0.17</v>
      </c>
      <c r="S234" s="31">
        <v>1607</v>
      </c>
      <c r="T234" s="6">
        <f>VLOOKUP(E234,'参数设置&amp;汇总'!S:U,3,0)</f>
        <v>0.4</v>
      </c>
      <c r="U234" s="78">
        <f t="shared" si="15"/>
        <v>13.200000000000001</v>
      </c>
      <c r="V234" s="13">
        <v>0.85000000000000009</v>
      </c>
      <c r="W234" s="78">
        <f t="shared" si="17"/>
        <v>11.654117647058824</v>
      </c>
      <c r="X234" s="1">
        <f>VLOOKUP(E234,'渗透率、续签率'!AG:AJ,4,0)</f>
        <v>8103</v>
      </c>
      <c r="Y234" s="1">
        <f t="shared" si="18"/>
        <v>94433.315294117652</v>
      </c>
      <c r="Z234">
        <v>0</v>
      </c>
      <c r="AA234" s="89">
        <f t="shared" si="19"/>
        <v>267399</v>
      </c>
      <c r="AH234" s="37"/>
      <c r="AI234" s="37"/>
      <c r="AK234" s="37"/>
    </row>
    <row r="235" spans="1:37" hidden="1">
      <c r="A235" t="s">
        <v>64</v>
      </c>
      <c r="B235" t="s">
        <v>23</v>
      </c>
      <c r="C235" t="s">
        <v>24</v>
      </c>
      <c r="D235" t="s">
        <v>116</v>
      </c>
      <c r="E235" t="s">
        <v>117</v>
      </c>
      <c r="F235" t="str">
        <f t="shared" si="16"/>
        <v>清远市驾驶培训</v>
      </c>
      <c r="G235" t="s">
        <v>75</v>
      </c>
      <c r="H235" t="s">
        <v>334</v>
      </c>
      <c r="I235" t="s">
        <v>68</v>
      </c>
      <c r="J235">
        <v>333</v>
      </c>
      <c r="K235">
        <v>4</v>
      </c>
      <c r="L235" s="13">
        <f>VLOOKUP(C235,'渗透率、续签率'!B:C,2,0)</f>
        <v>0.54900000000000004</v>
      </c>
      <c r="M235" s="6">
        <v>0.01</v>
      </c>
      <c r="N235">
        <v>26</v>
      </c>
      <c r="O235">
        <v>4</v>
      </c>
      <c r="P235" s="6">
        <v>0.15</v>
      </c>
      <c r="Q235" s="13">
        <v>0.17499999999999999</v>
      </c>
      <c r="R235" s="13">
        <v>0.107</v>
      </c>
      <c r="S235" s="31">
        <v>1779</v>
      </c>
      <c r="T235" s="6">
        <f>VLOOKUP(E235,'参数设置&amp;汇总'!S:U,3,0)</f>
        <v>0.4</v>
      </c>
      <c r="U235" s="78">
        <f t="shared" si="15"/>
        <v>10.4</v>
      </c>
      <c r="V235" s="13">
        <v>0.85000000000000009</v>
      </c>
      <c r="W235" s="78">
        <f t="shared" si="17"/>
        <v>9.6517647058823535</v>
      </c>
      <c r="X235" s="1">
        <f>VLOOKUP(E235,'渗透率、续签率'!AG:AJ,4,0)</f>
        <v>8103</v>
      </c>
      <c r="Y235" s="1">
        <f t="shared" si="18"/>
        <v>78208.249411764715</v>
      </c>
      <c r="Z235">
        <v>3</v>
      </c>
      <c r="AA235" s="89">
        <f t="shared" si="19"/>
        <v>210678</v>
      </c>
      <c r="AH235" s="37"/>
      <c r="AI235" s="37"/>
      <c r="AK235" s="37"/>
    </row>
    <row r="236" spans="1:37" hidden="1">
      <c r="A236" t="s">
        <v>64</v>
      </c>
      <c r="B236" t="s">
        <v>23</v>
      </c>
      <c r="C236" t="s">
        <v>24</v>
      </c>
      <c r="D236" t="s">
        <v>116</v>
      </c>
      <c r="E236" t="s">
        <v>117</v>
      </c>
      <c r="F236" t="str">
        <f t="shared" si="16"/>
        <v>渭南市驾驶培训</v>
      </c>
      <c r="G236" t="s">
        <v>108</v>
      </c>
      <c r="H236" t="s">
        <v>335</v>
      </c>
      <c r="I236" t="s">
        <v>70</v>
      </c>
      <c r="J236">
        <v>175</v>
      </c>
      <c r="K236">
        <v>6</v>
      </c>
      <c r="L236" s="13">
        <f>VLOOKUP(C236,'渗透率、续签率'!B:C,2,0)</f>
        <v>0.54900000000000004</v>
      </c>
      <c r="M236" s="6">
        <v>0.03</v>
      </c>
      <c r="N236">
        <v>10</v>
      </c>
      <c r="O236">
        <v>4</v>
      </c>
      <c r="P236" s="6">
        <v>0.4</v>
      </c>
      <c r="Q236" s="13">
        <v>0.182</v>
      </c>
      <c r="R236" s="13">
        <v>0.13</v>
      </c>
      <c r="S236" s="31">
        <v>757</v>
      </c>
      <c r="T236" s="6">
        <f>VLOOKUP(E236,'参数设置&amp;汇总'!S:U,3,0)</f>
        <v>0.4</v>
      </c>
      <c r="U236" s="78">
        <f t="shared" si="15"/>
        <v>4</v>
      </c>
      <c r="V236" s="13">
        <v>0.85000000000000009</v>
      </c>
      <c r="W236" s="78">
        <f t="shared" si="17"/>
        <v>2.1223529411764703</v>
      </c>
      <c r="X236" s="1">
        <f>VLOOKUP(E236,'渗透率、续签率'!AG:AJ,4,0)</f>
        <v>8103</v>
      </c>
      <c r="Y236" s="1">
        <f t="shared" si="18"/>
        <v>17197.425882352938</v>
      </c>
      <c r="Z236">
        <v>0</v>
      </c>
      <c r="AA236" s="89">
        <f t="shared" si="19"/>
        <v>81030</v>
      </c>
      <c r="AH236" s="37"/>
      <c r="AI236" s="37"/>
      <c r="AK236" s="37"/>
    </row>
    <row r="237" spans="1:37" hidden="1">
      <c r="A237" t="s">
        <v>64</v>
      </c>
      <c r="B237" t="s">
        <v>23</v>
      </c>
      <c r="C237" t="s">
        <v>24</v>
      </c>
      <c r="D237" t="s">
        <v>116</v>
      </c>
      <c r="E237" t="s">
        <v>117</v>
      </c>
      <c r="F237" t="str">
        <f t="shared" si="16"/>
        <v>湖州市驾驶培训</v>
      </c>
      <c r="G237" t="s">
        <v>79</v>
      </c>
      <c r="H237" t="s">
        <v>336</v>
      </c>
      <c r="I237" t="s">
        <v>68</v>
      </c>
      <c r="J237">
        <v>177</v>
      </c>
      <c r="K237">
        <v>32</v>
      </c>
      <c r="L237" s="13">
        <f>VLOOKUP(C237,'渗透率、续签率'!B:C,2,0)</f>
        <v>0.54900000000000004</v>
      </c>
      <c r="M237" s="6">
        <v>0.18</v>
      </c>
      <c r="N237">
        <v>49</v>
      </c>
      <c r="O237">
        <v>32</v>
      </c>
      <c r="P237" s="6">
        <v>0.65</v>
      </c>
      <c r="Q237" s="13">
        <v>0.66</v>
      </c>
      <c r="R237" s="13">
        <v>0.5</v>
      </c>
      <c r="S237" s="31">
        <v>2182</v>
      </c>
      <c r="T237" s="6">
        <f>VLOOKUP(E237,'参数设置&amp;汇总'!S:U,3,0)</f>
        <v>0.4</v>
      </c>
      <c r="U237" s="78">
        <f t="shared" si="15"/>
        <v>32</v>
      </c>
      <c r="V237" s="13">
        <v>0.85000000000000009</v>
      </c>
      <c r="W237" s="78">
        <f t="shared" si="17"/>
        <v>16.978823529411763</v>
      </c>
      <c r="X237" s="1">
        <f>VLOOKUP(E237,'渗透率、续签率'!AG:AJ,4,0)</f>
        <v>8103</v>
      </c>
      <c r="Y237" s="1">
        <f t="shared" si="18"/>
        <v>137579.4070588235</v>
      </c>
      <c r="Z237">
        <v>1</v>
      </c>
      <c r="AA237" s="89">
        <f t="shared" si="19"/>
        <v>397047</v>
      </c>
      <c r="AH237" s="37"/>
      <c r="AI237" s="37"/>
      <c r="AK237" s="37"/>
    </row>
    <row r="238" spans="1:37" hidden="1">
      <c r="A238" t="s">
        <v>64</v>
      </c>
      <c r="B238" t="s">
        <v>23</v>
      </c>
      <c r="C238" t="s">
        <v>24</v>
      </c>
      <c r="D238" t="s">
        <v>116</v>
      </c>
      <c r="E238" t="s">
        <v>117</v>
      </c>
      <c r="F238" t="str">
        <f t="shared" si="16"/>
        <v>湘潭市驾驶培训</v>
      </c>
      <c r="G238" t="s">
        <v>113</v>
      </c>
      <c r="H238" t="s">
        <v>337</v>
      </c>
      <c r="I238" t="s">
        <v>68</v>
      </c>
      <c r="J238">
        <v>75</v>
      </c>
      <c r="K238">
        <v>1</v>
      </c>
      <c r="L238" s="13">
        <f>VLOOKUP(C238,'渗透率、续签率'!B:C,2,0)</f>
        <v>0.54900000000000004</v>
      </c>
      <c r="M238" s="6">
        <v>0.01</v>
      </c>
      <c r="N238">
        <v>34</v>
      </c>
      <c r="O238">
        <v>1</v>
      </c>
      <c r="P238" s="6">
        <v>0.03</v>
      </c>
      <c r="Q238" s="13">
        <v>6.3E-2</v>
      </c>
      <c r="R238" s="13">
        <v>0</v>
      </c>
      <c r="S238" s="31">
        <v>984</v>
      </c>
      <c r="T238" s="6">
        <f>VLOOKUP(E238,'参数设置&amp;汇总'!S:U,3,0)</f>
        <v>0.4</v>
      </c>
      <c r="U238" s="78">
        <f t="shared" si="15"/>
        <v>13.600000000000001</v>
      </c>
      <c r="V238" s="13">
        <v>0.85000000000000009</v>
      </c>
      <c r="W238" s="78">
        <f t="shared" si="17"/>
        <v>15.354117647058825</v>
      </c>
      <c r="X238" s="1">
        <f>VLOOKUP(E238,'渗透率、续签率'!AG:AJ,4,0)</f>
        <v>8103</v>
      </c>
      <c r="Y238" s="1">
        <f t="shared" si="18"/>
        <v>124414.41529411766</v>
      </c>
      <c r="Z238">
        <v>0</v>
      </c>
      <c r="AA238" s="89">
        <f t="shared" si="19"/>
        <v>275502</v>
      </c>
      <c r="AH238" s="37"/>
      <c r="AI238" s="37"/>
      <c r="AK238" s="37"/>
    </row>
    <row r="239" spans="1:37" hidden="1">
      <c r="A239" t="s">
        <v>64</v>
      </c>
      <c r="B239" t="s">
        <v>23</v>
      </c>
      <c r="C239" t="s">
        <v>24</v>
      </c>
      <c r="D239" t="s">
        <v>116</v>
      </c>
      <c r="E239" t="s">
        <v>117</v>
      </c>
      <c r="F239" t="str">
        <f t="shared" si="16"/>
        <v>湘西土家族苗族自治州驾驶培训</v>
      </c>
      <c r="G239" t="s">
        <v>113</v>
      </c>
      <c r="H239" t="s">
        <v>338</v>
      </c>
      <c r="I239" t="s">
        <v>68</v>
      </c>
      <c r="J239">
        <v>66</v>
      </c>
      <c r="K239">
        <v>0</v>
      </c>
      <c r="L239" s="13">
        <f>VLOOKUP(C239,'渗透率、续签率'!B:C,2,0)</f>
        <v>0.54900000000000004</v>
      </c>
      <c r="M239" s="6">
        <v>0</v>
      </c>
      <c r="N239">
        <v>4</v>
      </c>
      <c r="O239">
        <v>0</v>
      </c>
      <c r="P239" s="6">
        <v>0</v>
      </c>
      <c r="Q239" s="13">
        <v>0</v>
      </c>
      <c r="R239" s="13">
        <v>0</v>
      </c>
      <c r="S239" s="31">
        <v>430</v>
      </c>
      <c r="T239" s="6">
        <f>VLOOKUP(E239,'参数设置&amp;汇总'!S:U,3,0)</f>
        <v>0.4</v>
      </c>
      <c r="U239" s="78">
        <f t="shared" si="15"/>
        <v>1.6</v>
      </c>
      <c r="V239" s="13">
        <v>0.85000000000000009</v>
      </c>
      <c r="W239" s="78">
        <f t="shared" si="17"/>
        <v>1.8823529411764706</v>
      </c>
      <c r="X239" s="1">
        <f>VLOOKUP(E239,'渗透率、续签率'!AG:AJ,4,0)</f>
        <v>8103</v>
      </c>
      <c r="Y239" s="1">
        <f t="shared" si="18"/>
        <v>15252.705882352941</v>
      </c>
      <c r="Z239">
        <v>0</v>
      </c>
      <c r="AA239" s="89">
        <f t="shared" si="19"/>
        <v>32412</v>
      </c>
      <c r="AH239" s="37"/>
      <c r="AI239" s="37"/>
      <c r="AK239" s="37"/>
    </row>
    <row r="240" spans="1:37" hidden="1">
      <c r="A240" t="s">
        <v>64</v>
      </c>
      <c r="B240" t="s">
        <v>23</v>
      </c>
      <c r="C240" t="s">
        <v>24</v>
      </c>
      <c r="D240" t="s">
        <v>116</v>
      </c>
      <c r="E240" t="s">
        <v>117</v>
      </c>
      <c r="F240" t="str">
        <f t="shared" si="16"/>
        <v>湛江市驾驶培训</v>
      </c>
      <c r="G240" t="s">
        <v>75</v>
      </c>
      <c r="H240" t="s">
        <v>339</v>
      </c>
      <c r="I240" t="s">
        <v>68</v>
      </c>
      <c r="J240">
        <v>317</v>
      </c>
      <c r="K240">
        <v>8</v>
      </c>
      <c r="L240" s="13">
        <f>VLOOKUP(C240,'渗透率、续签率'!B:C,2,0)</f>
        <v>0.54900000000000004</v>
      </c>
      <c r="M240" s="6">
        <v>0.03</v>
      </c>
      <c r="N240">
        <v>33</v>
      </c>
      <c r="O240">
        <v>8</v>
      </c>
      <c r="P240" s="6">
        <v>0.24</v>
      </c>
      <c r="Q240" s="13">
        <v>0.29799999999999999</v>
      </c>
      <c r="R240" s="13">
        <v>0.19</v>
      </c>
      <c r="S240" s="31">
        <v>2153</v>
      </c>
      <c r="T240" s="6">
        <f>VLOOKUP(E240,'参数设置&amp;汇总'!S:U,3,0)</f>
        <v>0.4</v>
      </c>
      <c r="U240" s="78">
        <f t="shared" si="15"/>
        <v>13.200000000000001</v>
      </c>
      <c r="V240" s="13">
        <v>0.85000000000000009</v>
      </c>
      <c r="W240" s="78">
        <f t="shared" si="17"/>
        <v>10.36235294117647</v>
      </c>
      <c r="X240" s="1">
        <f>VLOOKUP(E240,'渗透率、续签率'!AG:AJ,4,0)</f>
        <v>8103</v>
      </c>
      <c r="Y240" s="1">
        <f t="shared" si="18"/>
        <v>83966.145882352939</v>
      </c>
      <c r="Z240">
        <v>1</v>
      </c>
      <c r="AA240" s="89">
        <f t="shared" si="19"/>
        <v>267399</v>
      </c>
      <c r="AH240" s="37"/>
      <c r="AI240" s="37"/>
      <c r="AK240" s="37"/>
    </row>
    <row r="241" spans="1:37" hidden="1">
      <c r="A241" t="s">
        <v>64</v>
      </c>
      <c r="B241" t="s">
        <v>23</v>
      </c>
      <c r="C241" t="s">
        <v>24</v>
      </c>
      <c r="D241" t="s">
        <v>116</v>
      </c>
      <c r="E241" t="s">
        <v>117</v>
      </c>
      <c r="F241" t="str">
        <f t="shared" si="16"/>
        <v>滁州市驾驶培训</v>
      </c>
      <c r="G241" t="s">
        <v>94</v>
      </c>
      <c r="H241" t="s">
        <v>340</v>
      </c>
      <c r="I241" t="s">
        <v>68</v>
      </c>
      <c r="J241">
        <v>162</v>
      </c>
      <c r="K241">
        <v>0</v>
      </c>
      <c r="L241" s="13">
        <f>VLOOKUP(C241,'渗透率、续签率'!B:C,2,0)</f>
        <v>0.54900000000000004</v>
      </c>
      <c r="M241" s="6">
        <v>0</v>
      </c>
      <c r="N241">
        <v>35</v>
      </c>
      <c r="O241">
        <v>0</v>
      </c>
      <c r="P241" s="6">
        <v>0</v>
      </c>
      <c r="Q241" s="13">
        <v>0</v>
      </c>
      <c r="R241" s="13">
        <v>0</v>
      </c>
      <c r="S241" s="31">
        <v>1261</v>
      </c>
      <c r="T241" s="6">
        <f>VLOOKUP(E241,'参数设置&amp;汇总'!S:U,3,0)</f>
        <v>0.4</v>
      </c>
      <c r="U241" s="78">
        <f t="shared" si="15"/>
        <v>14</v>
      </c>
      <c r="V241" s="13">
        <v>0.85000000000000009</v>
      </c>
      <c r="W241" s="78">
        <f t="shared" si="17"/>
        <v>16.470588235294116</v>
      </c>
      <c r="X241" s="1">
        <f>VLOOKUP(E241,'渗透率、续签率'!AG:AJ,4,0)</f>
        <v>8103</v>
      </c>
      <c r="Y241" s="1">
        <f t="shared" si="18"/>
        <v>133461.17647058822</v>
      </c>
      <c r="Z241">
        <v>0</v>
      </c>
      <c r="AA241" s="89">
        <f t="shared" si="19"/>
        <v>283605</v>
      </c>
      <c r="AH241" s="37"/>
      <c r="AI241" s="37"/>
      <c r="AK241" s="37"/>
    </row>
    <row r="242" spans="1:37" hidden="1">
      <c r="A242" t="s">
        <v>64</v>
      </c>
      <c r="B242" t="s">
        <v>23</v>
      </c>
      <c r="C242" t="s">
        <v>24</v>
      </c>
      <c r="D242" t="s">
        <v>116</v>
      </c>
      <c r="E242" t="s">
        <v>117</v>
      </c>
      <c r="F242" t="str">
        <f t="shared" si="16"/>
        <v>滨州市驾驶培训</v>
      </c>
      <c r="G242" t="s">
        <v>103</v>
      </c>
      <c r="H242" t="s">
        <v>341</v>
      </c>
      <c r="I242" t="s">
        <v>70</v>
      </c>
      <c r="J242">
        <v>166</v>
      </c>
      <c r="K242">
        <v>1</v>
      </c>
      <c r="L242" s="13">
        <f>VLOOKUP(C242,'渗透率、续签率'!B:C,2,0)</f>
        <v>0.54900000000000004</v>
      </c>
      <c r="M242" s="6">
        <v>0.01</v>
      </c>
      <c r="N242">
        <v>12</v>
      </c>
      <c r="O242">
        <v>1</v>
      </c>
      <c r="P242" s="6">
        <v>0.08</v>
      </c>
      <c r="Q242" s="13">
        <v>0.05</v>
      </c>
      <c r="R242" s="13">
        <v>0.05</v>
      </c>
      <c r="S242" s="31">
        <v>649</v>
      </c>
      <c r="T242" s="6">
        <f>VLOOKUP(E242,'参数设置&amp;汇总'!S:U,3,0)</f>
        <v>0.4</v>
      </c>
      <c r="U242" s="78">
        <f t="shared" si="15"/>
        <v>4.8000000000000007</v>
      </c>
      <c r="V242" s="13">
        <v>0.85000000000000009</v>
      </c>
      <c r="W242" s="78">
        <f t="shared" si="17"/>
        <v>5.0011764705882351</v>
      </c>
      <c r="X242" s="1">
        <f>VLOOKUP(E242,'渗透率、续签率'!AG:AJ,4,0)</f>
        <v>8103</v>
      </c>
      <c r="Y242" s="1">
        <f t="shared" si="18"/>
        <v>40524.532941176469</v>
      </c>
      <c r="Z242">
        <v>0</v>
      </c>
      <c r="AA242" s="89">
        <f t="shared" si="19"/>
        <v>97236</v>
      </c>
      <c r="AH242" s="37"/>
      <c r="AI242" s="37"/>
      <c r="AK242" s="37"/>
    </row>
    <row r="243" spans="1:37" hidden="1">
      <c r="A243" t="s">
        <v>64</v>
      </c>
      <c r="B243" t="s">
        <v>23</v>
      </c>
      <c r="C243" t="s">
        <v>24</v>
      </c>
      <c r="D243" t="s">
        <v>116</v>
      </c>
      <c r="E243" t="s">
        <v>117</v>
      </c>
      <c r="F243" t="str">
        <f t="shared" si="16"/>
        <v>漯河市驾驶培训</v>
      </c>
      <c r="G243" t="s">
        <v>110</v>
      </c>
      <c r="H243" t="s">
        <v>342</v>
      </c>
      <c r="I243" t="s">
        <v>70</v>
      </c>
      <c r="J243">
        <v>85</v>
      </c>
      <c r="K243">
        <v>2</v>
      </c>
      <c r="L243" s="13">
        <f>VLOOKUP(C243,'渗透率、续签率'!B:C,2,0)</f>
        <v>0.54900000000000004</v>
      </c>
      <c r="M243" s="6">
        <v>0.02</v>
      </c>
      <c r="N243">
        <v>31</v>
      </c>
      <c r="O243">
        <v>2</v>
      </c>
      <c r="P243" s="6">
        <v>0.06</v>
      </c>
      <c r="Q243" s="13">
        <v>0.16400000000000001</v>
      </c>
      <c r="R243" s="13">
        <v>0.106</v>
      </c>
      <c r="S243" s="31">
        <v>842</v>
      </c>
      <c r="T243" s="6">
        <f>VLOOKUP(E243,'参数设置&amp;汇总'!S:U,3,0)</f>
        <v>0.4</v>
      </c>
      <c r="U243" s="78">
        <f t="shared" si="15"/>
        <v>12.4</v>
      </c>
      <c r="V243" s="13">
        <v>0.85000000000000009</v>
      </c>
      <c r="W243" s="78">
        <f t="shared" si="17"/>
        <v>13.296470588235293</v>
      </c>
      <c r="X243" s="1">
        <f>VLOOKUP(E243,'渗透率、续签率'!AG:AJ,4,0)</f>
        <v>8103</v>
      </c>
      <c r="Y243" s="1">
        <f t="shared" si="18"/>
        <v>107741.30117647057</v>
      </c>
      <c r="Z243">
        <v>1</v>
      </c>
      <c r="AA243" s="89">
        <f t="shared" si="19"/>
        <v>251193</v>
      </c>
      <c r="AH243" s="37"/>
      <c r="AI243" s="37"/>
      <c r="AK243" s="37"/>
    </row>
    <row r="244" spans="1:37" hidden="1">
      <c r="A244" t="s">
        <v>64</v>
      </c>
      <c r="B244" t="s">
        <v>23</v>
      </c>
      <c r="C244" t="s">
        <v>24</v>
      </c>
      <c r="D244" t="s">
        <v>116</v>
      </c>
      <c r="E244" t="s">
        <v>117</v>
      </c>
      <c r="F244" t="str">
        <f t="shared" si="16"/>
        <v>漳州市驾驶培训</v>
      </c>
      <c r="G244" t="s">
        <v>92</v>
      </c>
      <c r="H244" t="s">
        <v>343</v>
      </c>
      <c r="I244" t="s">
        <v>68</v>
      </c>
      <c r="J244">
        <v>155</v>
      </c>
      <c r="K244">
        <v>11</v>
      </c>
      <c r="L244" s="13">
        <f>VLOOKUP(C244,'渗透率、续签率'!B:C,2,0)</f>
        <v>0.54900000000000004</v>
      </c>
      <c r="M244" s="6">
        <v>7.0000000000000007E-2</v>
      </c>
      <c r="N244">
        <v>18</v>
      </c>
      <c r="O244">
        <v>11</v>
      </c>
      <c r="P244" s="6">
        <v>0.61</v>
      </c>
      <c r="Q244" s="13">
        <v>0.46600000000000003</v>
      </c>
      <c r="R244" s="13">
        <v>0.438</v>
      </c>
      <c r="S244" s="31">
        <v>1025</v>
      </c>
      <c r="T244" s="6">
        <f>VLOOKUP(E244,'参数设置&amp;汇总'!S:U,3,0)</f>
        <v>0.4</v>
      </c>
      <c r="U244" s="78">
        <f t="shared" si="15"/>
        <v>11</v>
      </c>
      <c r="V244" s="13">
        <v>0.85000000000000009</v>
      </c>
      <c r="W244" s="78">
        <f t="shared" si="17"/>
        <v>5.8364705882352927</v>
      </c>
      <c r="X244" s="1">
        <f>VLOOKUP(E244,'渗透率、续签率'!AG:AJ,4,0)</f>
        <v>8103</v>
      </c>
      <c r="Y244" s="1">
        <f t="shared" si="18"/>
        <v>47292.921176470576</v>
      </c>
      <c r="Z244">
        <v>0</v>
      </c>
      <c r="AA244" s="89">
        <f t="shared" si="19"/>
        <v>145854</v>
      </c>
      <c r="AH244" s="37"/>
      <c r="AI244" s="37"/>
      <c r="AK244" s="37"/>
    </row>
    <row r="245" spans="1:37" hidden="1">
      <c r="A245" t="s">
        <v>64</v>
      </c>
      <c r="B245" t="s">
        <v>23</v>
      </c>
      <c r="C245" t="s">
        <v>24</v>
      </c>
      <c r="D245" t="s">
        <v>116</v>
      </c>
      <c r="E245" t="s">
        <v>117</v>
      </c>
      <c r="F245" t="str">
        <f t="shared" si="16"/>
        <v>潍坊市驾驶培训</v>
      </c>
      <c r="G245" t="s">
        <v>103</v>
      </c>
      <c r="H245" t="s">
        <v>344</v>
      </c>
      <c r="I245" t="s">
        <v>70</v>
      </c>
      <c r="J245">
        <v>619</v>
      </c>
      <c r="K245">
        <v>26</v>
      </c>
      <c r="L245" s="13">
        <f>VLOOKUP(C245,'渗透率、续签率'!B:C,2,0)</f>
        <v>0.54900000000000004</v>
      </c>
      <c r="M245" s="6">
        <v>0.04</v>
      </c>
      <c r="N245">
        <v>40</v>
      </c>
      <c r="O245">
        <v>16</v>
      </c>
      <c r="P245" s="6">
        <v>0.4</v>
      </c>
      <c r="Q245" s="13">
        <v>0.39600000000000002</v>
      </c>
      <c r="R245" s="13">
        <v>0.23400000000000001</v>
      </c>
      <c r="S245" s="31">
        <v>3124</v>
      </c>
      <c r="T245" s="6">
        <f>VLOOKUP(E245,'参数设置&amp;汇总'!S:U,3,0)</f>
        <v>0.4</v>
      </c>
      <c r="U245" s="78">
        <f t="shared" si="15"/>
        <v>16</v>
      </c>
      <c r="V245" s="13">
        <v>0.85000000000000009</v>
      </c>
      <c r="W245" s="78">
        <f t="shared" si="17"/>
        <v>8.4894117647058813</v>
      </c>
      <c r="X245" s="1">
        <f>VLOOKUP(E245,'渗透率、续签率'!AG:AJ,4,0)</f>
        <v>8103</v>
      </c>
      <c r="Y245" s="1">
        <f t="shared" si="18"/>
        <v>68789.703529411752</v>
      </c>
      <c r="Z245">
        <v>8</v>
      </c>
      <c r="AA245" s="89">
        <f t="shared" si="19"/>
        <v>324120</v>
      </c>
      <c r="AH245" s="37"/>
      <c r="AI245" s="37"/>
      <c r="AK245" s="37"/>
    </row>
    <row r="246" spans="1:37" hidden="1">
      <c r="A246" t="s">
        <v>64</v>
      </c>
      <c r="B246" t="s">
        <v>23</v>
      </c>
      <c r="C246" t="s">
        <v>24</v>
      </c>
      <c r="D246" t="s">
        <v>116</v>
      </c>
      <c r="E246" t="s">
        <v>117</v>
      </c>
      <c r="F246" t="str">
        <f t="shared" si="16"/>
        <v>潜江市驾驶培训</v>
      </c>
      <c r="G246" t="s">
        <v>81</v>
      </c>
      <c r="H246" t="s">
        <v>345</v>
      </c>
      <c r="I246" t="s">
        <v>68</v>
      </c>
      <c r="J246">
        <v>27</v>
      </c>
      <c r="K246">
        <v>0</v>
      </c>
      <c r="L246" s="13">
        <f>VLOOKUP(C246,'渗透率、续签率'!B:C,2,0)</f>
        <v>0.54900000000000004</v>
      </c>
      <c r="M246" s="6">
        <v>0</v>
      </c>
      <c r="N246">
        <v>4</v>
      </c>
      <c r="O246">
        <v>0</v>
      </c>
      <c r="P246" s="6">
        <v>0</v>
      </c>
      <c r="Q246" s="13">
        <v>0</v>
      </c>
      <c r="R246" s="13">
        <v>0</v>
      </c>
      <c r="S246" s="31">
        <v>148</v>
      </c>
      <c r="T246" s="6">
        <f>VLOOKUP(E246,'参数设置&amp;汇总'!S:U,3,0)</f>
        <v>0.4</v>
      </c>
      <c r="U246" s="78">
        <f t="shared" si="15"/>
        <v>1.6</v>
      </c>
      <c r="V246" s="13">
        <v>0.85000000000000009</v>
      </c>
      <c r="W246" s="78">
        <f t="shared" si="17"/>
        <v>1.8823529411764706</v>
      </c>
      <c r="X246" s="1">
        <f>VLOOKUP(E246,'渗透率、续签率'!AG:AJ,4,0)</f>
        <v>8103</v>
      </c>
      <c r="Y246" s="1">
        <f t="shared" si="18"/>
        <v>15252.705882352941</v>
      </c>
      <c r="Z246">
        <v>0</v>
      </c>
      <c r="AA246" s="89">
        <f t="shared" si="19"/>
        <v>32412</v>
      </c>
      <c r="AH246" s="37"/>
      <c r="AI246" s="37"/>
      <c r="AK246" s="37"/>
    </row>
    <row r="247" spans="1:37" hidden="1">
      <c r="A247" t="s">
        <v>64</v>
      </c>
      <c r="B247" t="s">
        <v>23</v>
      </c>
      <c r="C247" t="s">
        <v>24</v>
      </c>
      <c r="D247" t="s">
        <v>116</v>
      </c>
      <c r="E247" t="s">
        <v>117</v>
      </c>
      <c r="F247" t="str">
        <f t="shared" si="16"/>
        <v>潮州市驾驶培训</v>
      </c>
      <c r="G247" t="s">
        <v>75</v>
      </c>
      <c r="H247" t="s">
        <v>346</v>
      </c>
      <c r="I247" t="s">
        <v>68</v>
      </c>
      <c r="J247">
        <v>191</v>
      </c>
      <c r="K247">
        <v>1</v>
      </c>
      <c r="L247" s="13">
        <f>VLOOKUP(C247,'渗透率、续签率'!B:C,2,0)</f>
        <v>0.54900000000000004</v>
      </c>
      <c r="M247" s="6">
        <v>0.01</v>
      </c>
      <c r="N247">
        <v>11</v>
      </c>
      <c r="O247">
        <v>1</v>
      </c>
      <c r="P247" s="6">
        <v>0.09</v>
      </c>
      <c r="Q247" s="13">
        <v>3.5000000000000003E-2</v>
      </c>
      <c r="R247" s="13">
        <v>0</v>
      </c>
      <c r="S247" s="31">
        <v>761</v>
      </c>
      <c r="T247" s="6">
        <f>VLOOKUP(E247,'参数设置&amp;汇总'!S:U,3,0)</f>
        <v>0.4</v>
      </c>
      <c r="U247" s="78">
        <f t="shared" si="15"/>
        <v>4.4000000000000004</v>
      </c>
      <c r="V247" s="13">
        <v>0.85000000000000009</v>
      </c>
      <c r="W247" s="78">
        <f t="shared" si="17"/>
        <v>4.5305882352941174</v>
      </c>
      <c r="X247" s="1">
        <f>VLOOKUP(E247,'渗透率、续签率'!AG:AJ,4,0)</f>
        <v>8103</v>
      </c>
      <c r="Y247" s="1">
        <f t="shared" si="18"/>
        <v>36711.356470588231</v>
      </c>
      <c r="Z247">
        <v>1</v>
      </c>
      <c r="AA247" s="89">
        <f t="shared" si="19"/>
        <v>89133</v>
      </c>
      <c r="AH247" s="37"/>
      <c r="AI247" s="37"/>
      <c r="AK247" s="37"/>
    </row>
    <row r="248" spans="1:37" hidden="1">
      <c r="A248" t="s">
        <v>64</v>
      </c>
      <c r="B248" t="s">
        <v>23</v>
      </c>
      <c r="C248" t="s">
        <v>24</v>
      </c>
      <c r="D248" t="s">
        <v>116</v>
      </c>
      <c r="E248" t="s">
        <v>117</v>
      </c>
      <c r="F248" t="str">
        <f t="shared" si="16"/>
        <v>澄迈县驾驶培训</v>
      </c>
      <c r="G248" t="s">
        <v>120</v>
      </c>
      <c r="H248" t="s">
        <v>347</v>
      </c>
      <c r="I248" t="s">
        <v>68</v>
      </c>
      <c r="J248">
        <v>21</v>
      </c>
      <c r="K248">
        <v>0</v>
      </c>
      <c r="L248" s="13">
        <f>VLOOKUP(C248,'渗透率、续签率'!B:C,2,0)</f>
        <v>0.54900000000000004</v>
      </c>
      <c r="M248" s="6">
        <v>0</v>
      </c>
      <c r="N248">
        <v>1</v>
      </c>
      <c r="O248">
        <v>0</v>
      </c>
      <c r="P248" s="6">
        <v>0</v>
      </c>
      <c r="Q248" s="13">
        <v>0</v>
      </c>
      <c r="R248" s="13">
        <v>0</v>
      </c>
      <c r="S248" s="31">
        <v>63</v>
      </c>
      <c r="T248" s="6">
        <f>VLOOKUP(E248,'参数设置&amp;汇总'!S:U,3,0)</f>
        <v>0.4</v>
      </c>
      <c r="U248" s="78">
        <f t="shared" si="15"/>
        <v>0.4</v>
      </c>
      <c r="V248" s="13">
        <v>0.85000000000000009</v>
      </c>
      <c r="W248" s="78">
        <f t="shared" si="17"/>
        <v>0.47058823529411764</v>
      </c>
      <c r="X248" s="1">
        <f>VLOOKUP(E248,'渗透率、续签率'!AG:AJ,4,0)</f>
        <v>8103</v>
      </c>
      <c r="Y248" s="1">
        <f t="shared" si="18"/>
        <v>3813.1764705882351</v>
      </c>
      <c r="Z248">
        <v>0</v>
      </c>
      <c r="AA248" s="89">
        <f t="shared" si="19"/>
        <v>8103</v>
      </c>
      <c r="AH248" s="37"/>
      <c r="AI248" s="37"/>
      <c r="AK248" s="37"/>
    </row>
    <row r="249" spans="1:37" hidden="1">
      <c r="A249" t="s">
        <v>64</v>
      </c>
      <c r="B249" t="s">
        <v>23</v>
      </c>
      <c r="C249" t="s">
        <v>24</v>
      </c>
      <c r="D249" t="s">
        <v>116</v>
      </c>
      <c r="E249" t="s">
        <v>117</v>
      </c>
      <c r="F249" t="str">
        <f t="shared" si="16"/>
        <v>澳门特别行政区驾驶培训</v>
      </c>
      <c r="G249" t="s">
        <v>348</v>
      </c>
      <c r="H249" t="s">
        <v>348</v>
      </c>
      <c r="I249" t="s">
        <v>57</v>
      </c>
      <c r="J249">
        <v>43</v>
      </c>
      <c r="K249">
        <v>0</v>
      </c>
      <c r="L249" s="13">
        <f>VLOOKUP(C249,'渗透率、续签率'!B:C,2,0)</f>
        <v>0.54900000000000004</v>
      </c>
      <c r="M249" s="6">
        <v>0</v>
      </c>
      <c r="N249">
        <v>0</v>
      </c>
      <c r="O249">
        <v>0</v>
      </c>
      <c r="P249" s="6">
        <v>0</v>
      </c>
      <c r="Q249" s="13">
        <v>0</v>
      </c>
      <c r="R249" s="13">
        <v>0</v>
      </c>
      <c r="S249" s="31">
        <v>97</v>
      </c>
      <c r="T249" s="6">
        <f>VLOOKUP(E249,'参数设置&amp;汇总'!S:U,3,0)</f>
        <v>0.4</v>
      </c>
      <c r="U249" s="78">
        <f t="shared" si="15"/>
        <v>0</v>
      </c>
      <c r="V249" s="13">
        <v>0.85000000000000009</v>
      </c>
      <c r="W249" s="78">
        <f t="shared" si="17"/>
        <v>0</v>
      </c>
      <c r="X249" s="1">
        <f>VLOOKUP(E249,'渗透率、续签率'!AG:AJ,4,0)</f>
        <v>8103</v>
      </c>
      <c r="Y249" s="1">
        <f t="shared" si="18"/>
        <v>0</v>
      </c>
      <c r="Z249">
        <v>0</v>
      </c>
      <c r="AA249" s="89">
        <f t="shared" si="19"/>
        <v>0</v>
      </c>
      <c r="AH249" s="37"/>
      <c r="AI249" s="37"/>
      <c r="AK249" s="37"/>
    </row>
    <row r="250" spans="1:37" hidden="1">
      <c r="A250" t="s">
        <v>64</v>
      </c>
      <c r="B250" t="s">
        <v>23</v>
      </c>
      <c r="C250" t="s">
        <v>24</v>
      </c>
      <c r="D250" t="s">
        <v>116</v>
      </c>
      <c r="E250" t="s">
        <v>117</v>
      </c>
      <c r="F250" t="str">
        <f t="shared" si="16"/>
        <v>濮阳市驾驶培训</v>
      </c>
      <c r="G250" t="s">
        <v>110</v>
      </c>
      <c r="H250" t="s">
        <v>349</v>
      </c>
      <c r="I250" t="s">
        <v>70</v>
      </c>
      <c r="J250">
        <v>179</v>
      </c>
      <c r="K250">
        <v>1</v>
      </c>
      <c r="L250" s="13">
        <f>VLOOKUP(C250,'渗透率、续签率'!B:C,2,0)</f>
        <v>0.54900000000000004</v>
      </c>
      <c r="M250" s="6">
        <v>0.01</v>
      </c>
      <c r="N250">
        <v>49</v>
      </c>
      <c r="O250">
        <v>1</v>
      </c>
      <c r="P250" s="6">
        <v>0.02</v>
      </c>
      <c r="Q250" s="13">
        <v>3.4000000000000002E-2</v>
      </c>
      <c r="R250" s="13">
        <v>0</v>
      </c>
      <c r="S250" s="31">
        <v>1624</v>
      </c>
      <c r="T250" s="6">
        <f>VLOOKUP(E250,'参数设置&amp;汇总'!S:U,3,0)</f>
        <v>0.4</v>
      </c>
      <c r="U250" s="78">
        <f t="shared" si="15"/>
        <v>19.600000000000001</v>
      </c>
      <c r="V250" s="13">
        <v>0.85000000000000009</v>
      </c>
      <c r="W250" s="78">
        <f t="shared" si="17"/>
        <v>22.412941176470589</v>
      </c>
      <c r="X250" s="1">
        <f>VLOOKUP(E250,'渗透率、续签率'!AG:AJ,4,0)</f>
        <v>8103</v>
      </c>
      <c r="Y250" s="1">
        <f t="shared" si="18"/>
        <v>181612.0623529412</v>
      </c>
      <c r="Z250">
        <v>1</v>
      </c>
      <c r="AA250" s="89">
        <f t="shared" si="19"/>
        <v>397047</v>
      </c>
      <c r="AH250" s="37"/>
      <c r="AI250" s="37"/>
      <c r="AK250" s="37"/>
    </row>
    <row r="251" spans="1:37" hidden="1">
      <c r="A251" t="s">
        <v>64</v>
      </c>
      <c r="B251" t="s">
        <v>23</v>
      </c>
      <c r="C251" t="s">
        <v>24</v>
      </c>
      <c r="D251" t="s">
        <v>116</v>
      </c>
      <c r="E251" t="s">
        <v>117</v>
      </c>
      <c r="F251" t="str">
        <f t="shared" si="16"/>
        <v>烟台市驾驶培训</v>
      </c>
      <c r="G251" t="s">
        <v>103</v>
      </c>
      <c r="H251" t="s">
        <v>350</v>
      </c>
      <c r="I251" t="s">
        <v>70</v>
      </c>
      <c r="J251">
        <v>244</v>
      </c>
      <c r="K251">
        <v>20</v>
      </c>
      <c r="L251" s="13">
        <f>VLOOKUP(C251,'渗透率、续签率'!B:C,2,0)</f>
        <v>0.54900000000000004</v>
      </c>
      <c r="M251" s="6">
        <v>0.08</v>
      </c>
      <c r="N251">
        <v>46</v>
      </c>
      <c r="O251">
        <v>19</v>
      </c>
      <c r="P251" s="6">
        <v>0.41</v>
      </c>
      <c r="Q251" s="13">
        <v>0.501</v>
      </c>
      <c r="R251" s="13">
        <v>0.39900000000000002</v>
      </c>
      <c r="S251" s="31">
        <v>2295</v>
      </c>
      <c r="T251" s="6">
        <f>VLOOKUP(E251,'参数设置&amp;汇总'!S:U,3,0)</f>
        <v>0.4</v>
      </c>
      <c r="U251" s="78">
        <f t="shared" si="15"/>
        <v>19</v>
      </c>
      <c r="V251" s="13">
        <v>0.85000000000000009</v>
      </c>
      <c r="W251" s="78">
        <f t="shared" si="17"/>
        <v>10.081176470588233</v>
      </c>
      <c r="X251" s="1">
        <f>VLOOKUP(E251,'渗透率、续签率'!AG:AJ,4,0)</f>
        <v>8103</v>
      </c>
      <c r="Y251" s="1">
        <f t="shared" si="18"/>
        <v>81687.772941176445</v>
      </c>
      <c r="Z251">
        <v>2</v>
      </c>
      <c r="AA251" s="89">
        <f t="shared" si="19"/>
        <v>372738</v>
      </c>
      <c r="AH251" s="37"/>
      <c r="AI251" s="37"/>
      <c r="AK251" s="37"/>
    </row>
    <row r="252" spans="1:37" hidden="1">
      <c r="A252" t="s">
        <v>64</v>
      </c>
      <c r="B252" t="s">
        <v>23</v>
      </c>
      <c r="C252" t="s">
        <v>24</v>
      </c>
      <c r="D252" t="s">
        <v>116</v>
      </c>
      <c r="E252" t="s">
        <v>117</v>
      </c>
      <c r="F252" t="str">
        <f t="shared" si="16"/>
        <v>焦作市驾驶培训</v>
      </c>
      <c r="G252" t="s">
        <v>110</v>
      </c>
      <c r="H252" t="s">
        <v>351</v>
      </c>
      <c r="I252" t="s">
        <v>70</v>
      </c>
      <c r="J252">
        <v>170</v>
      </c>
      <c r="K252">
        <v>3</v>
      </c>
      <c r="L252" s="13">
        <f>VLOOKUP(C252,'渗透率、续签率'!B:C,2,0)</f>
        <v>0.54900000000000004</v>
      </c>
      <c r="M252" s="6">
        <v>0.02</v>
      </c>
      <c r="N252">
        <v>19</v>
      </c>
      <c r="O252">
        <v>3</v>
      </c>
      <c r="P252" s="6">
        <v>0.16</v>
      </c>
      <c r="Q252" s="13">
        <v>0.16600000000000001</v>
      </c>
      <c r="R252" s="13">
        <v>0</v>
      </c>
      <c r="S252" s="31">
        <v>986</v>
      </c>
      <c r="T252" s="6">
        <f>VLOOKUP(E252,'参数设置&amp;汇总'!S:U,3,0)</f>
        <v>0.4</v>
      </c>
      <c r="U252" s="78">
        <f t="shared" si="15"/>
        <v>7.6000000000000005</v>
      </c>
      <c r="V252" s="13">
        <v>0.85000000000000009</v>
      </c>
      <c r="W252" s="78">
        <f t="shared" si="17"/>
        <v>7.0035294117647053</v>
      </c>
      <c r="X252" s="1">
        <f>VLOOKUP(E252,'渗透率、续签率'!AG:AJ,4,0)</f>
        <v>8103</v>
      </c>
      <c r="Y252" s="1">
        <f t="shared" si="18"/>
        <v>56749.598823529406</v>
      </c>
      <c r="Z252">
        <v>0</v>
      </c>
      <c r="AA252" s="89">
        <f t="shared" si="19"/>
        <v>153957</v>
      </c>
      <c r="AH252" s="37"/>
      <c r="AI252" s="37"/>
      <c r="AK252" s="37"/>
    </row>
    <row r="253" spans="1:37" hidden="1">
      <c r="A253" t="s">
        <v>64</v>
      </c>
      <c r="B253" t="s">
        <v>23</v>
      </c>
      <c r="C253" t="s">
        <v>24</v>
      </c>
      <c r="D253" t="s">
        <v>116</v>
      </c>
      <c r="E253" t="s">
        <v>117</v>
      </c>
      <c r="F253" t="str">
        <f t="shared" si="16"/>
        <v>牡丹江市驾驶培训</v>
      </c>
      <c r="G253" t="s">
        <v>118</v>
      </c>
      <c r="H253" t="s">
        <v>352</v>
      </c>
      <c r="I253" t="s">
        <v>70</v>
      </c>
      <c r="J253">
        <v>52</v>
      </c>
      <c r="K253">
        <v>1</v>
      </c>
      <c r="L253" s="13">
        <f>VLOOKUP(C253,'渗透率、续签率'!B:C,2,0)</f>
        <v>0.54900000000000004</v>
      </c>
      <c r="M253" s="6">
        <v>0.02</v>
      </c>
      <c r="N253">
        <v>13</v>
      </c>
      <c r="O253">
        <v>1</v>
      </c>
      <c r="P253" s="6">
        <v>0.08</v>
      </c>
      <c r="Q253" s="13">
        <v>4.5999999999999999E-2</v>
      </c>
      <c r="R253" s="13">
        <v>0</v>
      </c>
      <c r="S253" s="31">
        <v>442</v>
      </c>
      <c r="T253" s="6">
        <f>VLOOKUP(E253,'参数设置&amp;汇总'!S:U,3,0)</f>
        <v>0.4</v>
      </c>
      <c r="U253" s="78">
        <f t="shared" si="15"/>
        <v>5.2</v>
      </c>
      <c r="V253" s="13">
        <v>0.85000000000000009</v>
      </c>
      <c r="W253" s="78">
        <f t="shared" si="17"/>
        <v>5.471764705882352</v>
      </c>
      <c r="X253" s="1">
        <f>VLOOKUP(E253,'渗透率、续签率'!AG:AJ,4,0)</f>
        <v>8103</v>
      </c>
      <c r="Y253" s="1">
        <f t="shared" si="18"/>
        <v>44337.709411764699</v>
      </c>
      <c r="Z253">
        <v>0</v>
      </c>
      <c r="AA253" s="89">
        <f t="shared" si="19"/>
        <v>105339</v>
      </c>
    </row>
    <row r="254" spans="1:37" hidden="1">
      <c r="A254" t="s">
        <v>64</v>
      </c>
      <c r="B254" t="s">
        <v>23</v>
      </c>
      <c r="C254" t="s">
        <v>24</v>
      </c>
      <c r="D254" t="s">
        <v>116</v>
      </c>
      <c r="E254" t="s">
        <v>117</v>
      </c>
      <c r="F254" t="str">
        <f t="shared" si="16"/>
        <v>玉林市驾驶培训</v>
      </c>
      <c r="G254" t="s">
        <v>88</v>
      </c>
      <c r="H254" t="s">
        <v>353</v>
      </c>
      <c r="I254" t="s">
        <v>68</v>
      </c>
      <c r="J254">
        <v>345</v>
      </c>
      <c r="K254">
        <v>8</v>
      </c>
      <c r="L254" s="13">
        <f>VLOOKUP(C254,'渗透率、续签率'!B:C,2,0)</f>
        <v>0.54900000000000004</v>
      </c>
      <c r="M254" s="6">
        <v>0.02</v>
      </c>
      <c r="N254">
        <v>9</v>
      </c>
      <c r="O254">
        <v>6</v>
      </c>
      <c r="P254" s="6">
        <v>0.67</v>
      </c>
      <c r="Q254" s="13">
        <v>0.19600000000000001</v>
      </c>
      <c r="R254" s="13">
        <v>0.115</v>
      </c>
      <c r="S254" s="31">
        <v>1170</v>
      </c>
      <c r="T254" s="6">
        <f>VLOOKUP(E254,'参数设置&amp;汇总'!S:U,3,0)</f>
        <v>0.4</v>
      </c>
      <c r="U254" s="78">
        <f t="shared" si="15"/>
        <v>6</v>
      </c>
      <c r="V254" s="13">
        <v>0.85000000000000009</v>
      </c>
      <c r="W254" s="78">
        <f t="shared" si="17"/>
        <v>3.1835294117647051</v>
      </c>
      <c r="X254" s="1">
        <f>VLOOKUP(E254,'渗透率、续签率'!AG:AJ,4,0)</f>
        <v>8103</v>
      </c>
      <c r="Y254" s="1">
        <f t="shared" si="18"/>
        <v>25796.138823529403</v>
      </c>
      <c r="Z254">
        <v>0</v>
      </c>
      <c r="AA254" s="89">
        <f t="shared" si="19"/>
        <v>72927</v>
      </c>
      <c r="AH254" s="37"/>
      <c r="AI254" s="37"/>
      <c r="AK254" s="37"/>
    </row>
    <row r="255" spans="1:37" hidden="1">
      <c r="A255" t="s">
        <v>64</v>
      </c>
      <c r="B255" t="s">
        <v>23</v>
      </c>
      <c r="C255" t="s">
        <v>24</v>
      </c>
      <c r="D255" t="s">
        <v>116</v>
      </c>
      <c r="E255" t="s">
        <v>117</v>
      </c>
      <c r="F255" t="str">
        <f t="shared" si="16"/>
        <v>玉树藏族自治州驾驶培训</v>
      </c>
      <c r="G255" t="s">
        <v>297</v>
      </c>
      <c r="H255" t="s">
        <v>354</v>
      </c>
      <c r="I255" t="s">
        <v>70</v>
      </c>
      <c r="J255">
        <v>7</v>
      </c>
      <c r="K255">
        <v>0</v>
      </c>
      <c r="L255" s="13">
        <f>VLOOKUP(C255,'渗透率、续签率'!B:C,2,0)</f>
        <v>0.54900000000000004</v>
      </c>
      <c r="M255" s="6">
        <v>0</v>
      </c>
      <c r="N255">
        <v>1</v>
      </c>
      <c r="O255">
        <v>0</v>
      </c>
      <c r="P255" s="6">
        <v>0</v>
      </c>
      <c r="Q255" s="13">
        <v>0</v>
      </c>
      <c r="R255" s="13">
        <v>0</v>
      </c>
      <c r="S255" s="31">
        <v>20</v>
      </c>
      <c r="T255" s="6">
        <f>VLOOKUP(E255,'参数设置&amp;汇总'!S:U,3,0)</f>
        <v>0.4</v>
      </c>
      <c r="U255" s="78">
        <f t="shared" si="15"/>
        <v>0.4</v>
      </c>
      <c r="V255" s="13">
        <v>0.85000000000000009</v>
      </c>
      <c r="W255" s="78">
        <f t="shared" si="17"/>
        <v>0.47058823529411764</v>
      </c>
      <c r="X255" s="1">
        <f>VLOOKUP(E255,'渗透率、续签率'!AG:AJ,4,0)</f>
        <v>8103</v>
      </c>
      <c r="Y255" s="1">
        <f t="shared" si="18"/>
        <v>3813.1764705882351</v>
      </c>
      <c r="Z255">
        <v>0</v>
      </c>
      <c r="AA255" s="89">
        <f t="shared" si="19"/>
        <v>8103</v>
      </c>
      <c r="AH255" s="37"/>
      <c r="AI255" s="37"/>
      <c r="AJ255" s="1"/>
      <c r="AK255" s="37"/>
    </row>
    <row r="256" spans="1:37" hidden="1">
      <c r="A256" t="s">
        <v>64</v>
      </c>
      <c r="B256" t="s">
        <v>23</v>
      </c>
      <c r="C256" t="s">
        <v>24</v>
      </c>
      <c r="D256" t="s">
        <v>116</v>
      </c>
      <c r="E256" t="s">
        <v>117</v>
      </c>
      <c r="F256" t="str">
        <f t="shared" si="16"/>
        <v>玉溪市驾驶培训</v>
      </c>
      <c r="G256" t="s">
        <v>99</v>
      </c>
      <c r="H256" t="s">
        <v>355</v>
      </c>
      <c r="I256" t="s">
        <v>68</v>
      </c>
      <c r="J256">
        <v>71</v>
      </c>
      <c r="K256">
        <v>0</v>
      </c>
      <c r="L256" s="13">
        <f>VLOOKUP(C256,'渗透率、续签率'!B:C,2,0)</f>
        <v>0.54900000000000004</v>
      </c>
      <c r="M256" s="6">
        <v>0</v>
      </c>
      <c r="N256">
        <v>3</v>
      </c>
      <c r="O256">
        <v>0</v>
      </c>
      <c r="P256" s="6">
        <v>0</v>
      </c>
      <c r="Q256" s="13">
        <v>0</v>
      </c>
      <c r="R256" s="13">
        <v>0</v>
      </c>
      <c r="S256" s="31">
        <v>289</v>
      </c>
      <c r="T256" s="6">
        <f>VLOOKUP(E256,'参数设置&amp;汇总'!S:U,3,0)</f>
        <v>0.4</v>
      </c>
      <c r="U256" s="78">
        <f t="shared" si="15"/>
        <v>1.2000000000000002</v>
      </c>
      <c r="V256" s="13">
        <v>0.85000000000000009</v>
      </c>
      <c r="W256" s="78">
        <f t="shared" si="17"/>
        <v>1.411764705882353</v>
      </c>
      <c r="X256" s="1">
        <f>VLOOKUP(E256,'渗透率、续签率'!AG:AJ,4,0)</f>
        <v>8103</v>
      </c>
      <c r="Y256" s="1">
        <f t="shared" si="18"/>
        <v>11439.529411764706</v>
      </c>
      <c r="Z256">
        <v>0</v>
      </c>
      <c r="AA256" s="89">
        <f t="shared" si="19"/>
        <v>24309</v>
      </c>
      <c r="AH256" s="37"/>
      <c r="AI256" s="37"/>
      <c r="AK256" s="37"/>
    </row>
    <row r="257" spans="1:37" hidden="1">
      <c r="A257" t="s">
        <v>64</v>
      </c>
      <c r="B257" t="s">
        <v>23</v>
      </c>
      <c r="C257" t="s">
        <v>24</v>
      </c>
      <c r="D257" t="s">
        <v>116</v>
      </c>
      <c r="E257" t="s">
        <v>117</v>
      </c>
      <c r="F257" t="str">
        <f t="shared" si="16"/>
        <v>珠海市驾驶培训</v>
      </c>
      <c r="G257" t="s">
        <v>75</v>
      </c>
      <c r="H257" t="s">
        <v>356</v>
      </c>
      <c r="I257" t="s">
        <v>68</v>
      </c>
      <c r="J257">
        <v>206</v>
      </c>
      <c r="K257">
        <v>57</v>
      </c>
      <c r="L257" s="13">
        <f>VLOOKUP(C257,'渗透率、续签率'!B:C,2,0)</f>
        <v>0.54900000000000004</v>
      </c>
      <c r="M257" s="6">
        <v>0.28000000000000003</v>
      </c>
      <c r="N257">
        <v>55</v>
      </c>
      <c r="O257">
        <v>48</v>
      </c>
      <c r="P257" s="6">
        <v>0.87</v>
      </c>
      <c r="Q257" s="13">
        <v>0.75600000000000001</v>
      </c>
      <c r="R257" s="13">
        <v>0.61299999999999999</v>
      </c>
      <c r="S257" s="31">
        <v>2845</v>
      </c>
      <c r="T257" s="6">
        <f>VLOOKUP(E257,'参数设置&amp;汇总'!S:U,3,0)</f>
        <v>0.4</v>
      </c>
      <c r="U257" s="78">
        <f t="shared" si="15"/>
        <v>48</v>
      </c>
      <c r="V257" s="13">
        <v>0.85000000000000009</v>
      </c>
      <c r="W257" s="78">
        <f t="shared" si="17"/>
        <v>25.46823529411764</v>
      </c>
      <c r="X257" s="1">
        <f>VLOOKUP(E257,'渗透率、续签率'!AG:AJ,4,0)</f>
        <v>8103</v>
      </c>
      <c r="Y257" s="1">
        <f t="shared" si="18"/>
        <v>206369.11058823523</v>
      </c>
      <c r="Z257">
        <v>11</v>
      </c>
      <c r="AA257" s="89">
        <f t="shared" si="19"/>
        <v>445665</v>
      </c>
    </row>
    <row r="258" spans="1:37" hidden="1">
      <c r="A258" t="s">
        <v>64</v>
      </c>
      <c r="B258" t="s">
        <v>23</v>
      </c>
      <c r="C258" t="s">
        <v>24</v>
      </c>
      <c r="D258" t="s">
        <v>116</v>
      </c>
      <c r="E258" t="s">
        <v>117</v>
      </c>
      <c r="F258" t="str">
        <f t="shared" si="16"/>
        <v>琼中黎族苗族自治县驾驶培训</v>
      </c>
      <c r="G258" t="s">
        <v>120</v>
      </c>
      <c r="H258" t="s">
        <v>357</v>
      </c>
      <c r="I258" t="s">
        <v>68</v>
      </c>
      <c r="J258">
        <v>6</v>
      </c>
      <c r="K258">
        <v>0</v>
      </c>
      <c r="L258" s="13">
        <f>VLOOKUP(C258,'渗透率、续签率'!B:C,2,0)</f>
        <v>0.54900000000000004</v>
      </c>
      <c r="M258" s="6">
        <v>0</v>
      </c>
      <c r="N258">
        <v>0</v>
      </c>
      <c r="O258">
        <v>0</v>
      </c>
      <c r="P258" s="6">
        <v>0</v>
      </c>
      <c r="Q258" s="13">
        <v>0</v>
      </c>
      <c r="R258" s="13">
        <v>0</v>
      </c>
      <c r="S258" s="31">
        <v>8</v>
      </c>
      <c r="T258" s="6">
        <f>VLOOKUP(E258,'参数设置&amp;汇总'!S:U,3,0)</f>
        <v>0.4</v>
      </c>
      <c r="U258" s="78">
        <f t="shared" si="15"/>
        <v>0</v>
      </c>
      <c r="V258" s="13">
        <v>0.85000000000000009</v>
      </c>
      <c r="W258" s="78">
        <f t="shared" si="17"/>
        <v>0</v>
      </c>
      <c r="X258" s="1">
        <f>VLOOKUP(E258,'渗透率、续签率'!AG:AJ,4,0)</f>
        <v>8103</v>
      </c>
      <c r="Y258" s="1">
        <f t="shared" si="18"/>
        <v>0</v>
      </c>
      <c r="Z258">
        <v>0</v>
      </c>
      <c r="AA258" s="89">
        <f t="shared" si="19"/>
        <v>0</v>
      </c>
      <c r="AH258" s="37"/>
      <c r="AI258" s="37"/>
      <c r="AK258" s="37"/>
    </row>
    <row r="259" spans="1:37" hidden="1">
      <c r="A259" t="s">
        <v>64</v>
      </c>
      <c r="B259" t="s">
        <v>23</v>
      </c>
      <c r="C259" t="s">
        <v>24</v>
      </c>
      <c r="D259" t="s">
        <v>116</v>
      </c>
      <c r="E259" t="s">
        <v>117</v>
      </c>
      <c r="F259" t="str">
        <f t="shared" si="16"/>
        <v>琼海市驾驶培训</v>
      </c>
      <c r="G259" t="s">
        <v>120</v>
      </c>
      <c r="H259" t="s">
        <v>358</v>
      </c>
      <c r="I259" t="s">
        <v>68</v>
      </c>
      <c r="J259">
        <v>17</v>
      </c>
      <c r="K259">
        <v>0</v>
      </c>
      <c r="L259" s="13">
        <f>VLOOKUP(C259,'渗透率、续签率'!B:C,2,0)</f>
        <v>0.54900000000000004</v>
      </c>
      <c r="M259" s="6">
        <v>0</v>
      </c>
      <c r="N259">
        <v>0</v>
      </c>
      <c r="O259">
        <v>0</v>
      </c>
      <c r="P259" s="6">
        <v>0</v>
      </c>
      <c r="Q259" s="13">
        <v>0</v>
      </c>
      <c r="R259" s="13">
        <v>0</v>
      </c>
      <c r="S259" s="31">
        <v>85</v>
      </c>
      <c r="T259" s="6">
        <f>VLOOKUP(E259,'参数设置&amp;汇总'!S:U,3,0)</f>
        <v>0.4</v>
      </c>
      <c r="U259" s="78">
        <f t="shared" ref="U259:U322" si="20">IF(T259*N259&gt;=O259,T259*N259,O259)</f>
        <v>0</v>
      </c>
      <c r="V259" s="13">
        <v>0.85000000000000009</v>
      </c>
      <c r="W259" s="78">
        <f t="shared" si="17"/>
        <v>0</v>
      </c>
      <c r="X259" s="1">
        <f>VLOOKUP(E259,'渗透率、续签率'!AG:AJ,4,0)</f>
        <v>8103</v>
      </c>
      <c r="Y259" s="1">
        <f t="shared" si="18"/>
        <v>0</v>
      </c>
      <c r="Z259">
        <v>0</v>
      </c>
      <c r="AA259" s="89">
        <f t="shared" si="19"/>
        <v>0</v>
      </c>
      <c r="AH259" s="37"/>
      <c r="AI259" s="37"/>
      <c r="AK259" s="37"/>
    </row>
    <row r="260" spans="1:37" hidden="1">
      <c r="A260" t="s">
        <v>64</v>
      </c>
      <c r="B260" t="s">
        <v>23</v>
      </c>
      <c r="C260" t="s">
        <v>24</v>
      </c>
      <c r="D260" t="s">
        <v>116</v>
      </c>
      <c r="E260" t="s">
        <v>117</v>
      </c>
      <c r="F260" t="str">
        <f t="shared" ref="F260:F323" si="21">H260&amp;C260</f>
        <v>甘南藏族自治州驾驶培训</v>
      </c>
      <c r="G260" t="s">
        <v>132</v>
      </c>
      <c r="H260" t="s">
        <v>359</v>
      </c>
      <c r="I260" t="s">
        <v>70</v>
      </c>
      <c r="J260">
        <v>8</v>
      </c>
      <c r="K260">
        <v>0</v>
      </c>
      <c r="L260" s="13">
        <f>VLOOKUP(C260,'渗透率、续签率'!B:C,2,0)</f>
        <v>0.54900000000000004</v>
      </c>
      <c r="M260" s="6">
        <v>0</v>
      </c>
      <c r="N260">
        <v>0</v>
      </c>
      <c r="O260">
        <v>0</v>
      </c>
      <c r="P260" s="6">
        <v>0</v>
      </c>
      <c r="Q260" s="13">
        <v>0</v>
      </c>
      <c r="R260" s="13">
        <v>0</v>
      </c>
      <c r="S260" s="31">
        <v>22</v>
      </c>
      <c r="T260" s="6">
        <f>VLOOKUP(E260,'参数设置&amp;汇总'!S:U,3,0)</f>
        <v>0.4</v>
      </c>
      <c r="U260" s="78">
        <f t="shared" si="20"/>
        <v>0</v>
      </c>
      <c r="V260" s="13">
        <v>0.85000000000000009</v>
      </c>
      <c r="W260" s="78">
        <f t="shared" ref="W260:W323" si="22">(O260*(1-L260)+IF((U260-O260)&lt;0,0,(U260-O260)))/V260</f>
        <v>0</v>
      </c>
      <c r="X260" s="1">
        <f>VLOOKUP(E260,'渗透率、续签率'!AG:AJ,4,0)</f>
        <v>8103</v>
      </c>
      <c r="Y260" s="1">
        <f t="shared" ref="Y260:Y323" si="23">X260*W260</f>
        <v>0</v>
      </c>
      <c r="Z260">
        <v>0</v>
      </c>
      <c r="AA260" s="89">
        <f t="shared" ref="AA260:AA323" si="24">N260*X260</f>
        <v>0</v>
      </c>
      <c r="AH260" s="37"/>
      <c r="AI260" s="37"/>
      <c r="AK260" s="37"/>
    </row>
    <row r="261" spans="1:37" hidden="1">
      <c r="A261" t="s">
        <v>64</v>
      </c>
      <c r="B261" t="s">
        <v>23</v>
      </c>
      <c r="C261" t="s">
        <v>24</v>
      </c>
      <c r="D261" t="s">
        <v>116</v>
      </c>
      <c r="E261" t="s">
        <v>117</v>
      </c>
      <c r="F261" t="str">
        <f t="shared" si="21"/>
        <v>甘孜藏族自治州驾驶培训</v>
      </c>
      <c r="G261" t="s">
        <v>77</v>
      </c>
      <c r="H261" t="s">
        <v>360</v>
      </c>
      <c r="I261" t="s">
        <v>70</v>
      </c>
      <c r="J261">
        <v>12</v>
      </c>
      <c r="K261">
        <v>0</v>
      </c>
      <c r="L261" s="13">
        <f>VLOOKUP(C261,'渗透率、续签率'!B:C,2,0)</f>
        <v>0.54900000000000004</v>
      </c>
      <c r="M261" s="6">
        <v>0</v>
      </c>
      <c r="N261">
        <v>0</v>
      </c>
      <c r="O261">
        <v>0</v>
      </c>
      <c r="P261" s="6">
        <v>0</v>
      </c>
      <c r="Q261" s="13">
        <v>0</v>
      </c>
      <c r="R261" s="13">
        <v>0</v>
      </c>
      <c r="S261" s="31">
        <v>48</v>
      </c>
      <c r="T261" s="6">
        <f>VLOOKUP(E261,'参数设置&amp;汇总'!S:U,3,0)</f>
        <v>0.4</v>
      </c>
      <c r="U261" s="78">
        <f t="shared" si="20"/>
        <v>0</v>
      </c>
      <c r="V261" s="13">
        <v>0.85000000000000009</v>
      </c>
      <c r="W261" s="78">
        <f t="shared" si="22"/>
        <v>0</v>
      </c>
      <c r="X261" s="1">
        <f>VLOOKUP(E261,'渗透率、续签率'!AG:AJ,4,0)</f>
        <v>8103</v>
      </c>
      <c r="Y261" s="1">
        <f t="shared" si="23"/>
        <v>0</v>
      </c>
      <c r="Z261">
        <v>0</v>
      </c>
      <c r="AA261" s="89">
        <f t="shared" si="24"/>
        <v>0</v>
      </c>
      <c r="AH261" s="37"/>
      <c r="AI261" s="37"/>
      <c r="AK261" s="37"/>
    </row>
    <row r="262" spans="1:37" hidden="1">
      <c r="A262" t="s">
        <v>64</v>
      </c>
      <c r="B262" t="s">
        <v>23</v>
      </c>
      <c r="C262" t="s">
        <v>24</v>
      </c>
      <c r="D262" t="s">
        <v>116</v>
      </c>
      <c r="E262" t="s">
        <v>117</v>
      </c>
      <c r="F262" t="str">
        <f t="shared" si="21"/>
        <v>白城市驾驶培训</v>
      </c>
      <c r="G262" t="s">
        <v>188</v>
      </c>
      <c r="H262" t="s">
        <v>361</v>
      </c>
      <c r="I262" t="s">
        <v>70</v>
      </c>
      <c r="J262">
        <v>46</v>
      </c>
      <c r="K262">
        <v>0</v>
      </c>
      <c r="L262" s="13">
        <f>VLOOKUP(C262,'渗透率、续签率'!B:C,2,0)</f>
        <v>0.54900000000000004</v>
      </c>
      <c r="M262" s="6">
        <v>0</v>
      </c>
      <c r="N262">
        <v>7</v>
      </c>
      <c r="O262">
        <v>0</v>
      </c>
      <c r="P262" s="6">
        <v>0</v>
      </c>
      <c r="Q262" s="13">
        <v>0</v>
      </c>
      <c r="R262" s="13">
        <v>0</v>
      </c>
      <c r="S262" s="31">
        <v>259</v>
      </c>
      <c r="T262" s="6">
        <f>VLOOKUP(E262,'参数设置&amp;汇总'!S:U,3,0)</f>
        <v>0.4</v>
      </c>
      <c r="U262" s="78">
        <f t="shared" si="20"/>
        <v>2.8000000000000003</v>
      </c>
      <c r="V262" s="13">
        <v>0.85000000000000009</v>
      </c>
      <c r="W262" s="78">
        <f t="shared" si="22"/>
        <v>3.2941176470588234</v>
      </c>
      <c r="X262" s="1">
        <f>VLOOKUP(E262,'渗透率、续签率'!AG:AJ,4,0)</f>
        <v>8103</v>
      </c>
      <c r="Y262" s="1">
        <f t="shared" si="23"/>
        <v>26692.235294117647</v>
      </c>
      <c r="Z262">
        <v>0</v>
      </c>
      <c r="AA262" s="89">
        <f t="shared" si="24"/>
        <v>56721</v>
      </c>
      <c r="AH262" s="37"/>
      <c r="AI262" s="37"/>
      <c r="AK262" s="37"/>
    </row>
    <row r="263" spans="1:37" hidden="1">
      <c r="A263" t="s">
        <v>64</v>
      </c>
      <c r="B263" t="s">
        <v>23</v>
      </c>
      <c r="C263" t="s">
        <v>24</v>
      </c>
      <c r="D263" t="s">
        <v>116</v>
      </c>
      <c r="E263" t="s">
        <v>117</v>
      </c>
      <c r="F263" t="str">
        <f t="shared" si="21"/>
        <v>白山市驾驶培训</v>
      </c>
      <c r="G263" t="s">
        <v>188</v>
      </c>
      <c r="H263" t="s">
        <v>362</v>
      </c>
      <c r="I263" t="s">
        <v>70</v>
      </c>
      <c r="J263">
        <v>18</v>
      </c>
      <c r="K263">
        <v>0</v>
      </c>
      <c r="L263" s="13">
        <f>VLOOKUP(C263,'渗透率、续签率'!B:C,2,0)</f>
        <v>0.54900000000000004</v>
      </c>
      <c r="M263" s="6">
        <v>0</v>
      </c>
      <c r="N263">
        <v>0</v>
      </c>
      <c r="O263">
        <v>0</v>
      </c>
      <c r="P263" s="6">
        <v>0</v>
      </c>
      <c r="Q263" s="13">
        <v>0</v>
      </c>
      <c r="R263" s="13">
        <v>0</v>
      </c>
      <c r="S263" s="31">
        <v>70</v>
      </c>
      <c r="T263" s="6">
        <f>VLOOKUP(E263,'参数设置&amp;汇总'!S:U,3,0)</f>
        <v>0.4</v>
      </c>
      <c r="U263" s="78">
        <f t="shared" si="20"/>
        <v>0</v>
      </c>
      <c r="V263" s="13">
        <v>0.85000000000000009</v>
      </c>
      <c r="W263" s="78">
        <f t="shared" si="22"/>
        <v>0</v>
      </c>
      <c r="X263" s="1">
        <f>VLOOKUP(E263,'渗透率、续签率'!AG:AJ,4,0)</f>
        <v>8103</v>
      </c>
      <c r="Y263" s="1">
        <f t="shared" si="23"/>
        <v>0</v>
      </c>
      <c r="Z263">
        <v>1</v>
      </c>
      <c r="AA263" s="89">
        <f t="shared" si="24"/>
        <v>0</v>
      </c>
      <c r="AH263" s="37"/>
      <c r="AI263" s="37"/>
      <c r="AK263" s="37"/>
    </row>
    <row r="264" spans="1:37" hidden="1">
      <c r="A264" t="s">
        <v>64</v>
      </c>
      <c r="B264" t="s">
        <v>23</v>
      </c>
      <c r="C264" t="s">
        <v>24</v>
      </c>
      <c r="D264" t="s">
        <v>116</v>
      </c>
      <c r="E264" t="s">
        <v>117</v>
      </c>
      <c r="F264" t="str">
        <f t="shared" si="21"/>
        <v>白杨市驾驶培训</v>
      </c>
      <c r="G264" t="s">
        <v>145</v>
      </c>
      <c r="H264" t="s">
        <v>363</v>
      </c>
      <c r="I264" t="s">
        <v>70</v>
      </c>
      <c r="J264">
        <v>0</v>
      </c>
      <c r="K264">
        <v>0</v>
      </c>
      <c r="L264" s="13">
        <f>VLOOKUP(C264,'渗透率、续签率'!B:C,2,0)</f>
        <v>0.54900000000000004</v>
      </c>
      <c r="M264" s="6">
        <v>0</v>
      </c>
      <c r="N264">
        <v>0</v>
      </c>
      <c r="O264">
        <v>0</v>
      </c>
      <c r="P264" s="6">
        <v>0</v>
      </c>
      <c r="Q264" s="13">
        <v>0</v>
      </c>
      <c r="R264" s="13">
        <v>0</v>
      </c>
      <c r="S264" s="31">
        <v>0</v>
      </c>
      <c r="T264" s="6">
        <f>VLOOKUP(E264,'参数设置&amp;汇总'!S:U,3,0)</f>
        <v>0.4</v>
      </c>
      <c r="U264" s="78">
        <f t="shared" si="20"/>
        <v>0</v>
      </c>
      <c r="V264" s="13">
        <v>0.85000000000000009</v>
      </c>
      <c r="W264" s="78">
        <f t="shared" si="22"/>
        <v>0</v>
      </c>
      <c r="X264" s="1">
        <f>VLOOKUP(E264,'渗透率、续签率'!AG:AJ,4,0)</f>
        <v>8103</v>
      </c>
      <c r="Y264" s="1">
        <f t="shared" si="23"/>
        <v>0</v>
      </c>
      <c r="Z264">
        <v>0</v>
      </c>
      <c r="AA264" s="89">
        <f t="shared" si="24"/>
        <v>0</v>
      </c>
      <c r="AH264" s="37"/>
      <c r="AI264" s="37"/>
      <c r="AK264" s="37"/>
    </row>
    <row r="265" spans="1:37" hidden="1">
      <c r="A265" t="s">
        <v>64</v>
      </c>
      <c r="B265" t="s">
        <v>23</v>
      </c>
      <c r="C265" t="s">
        <v>24</v>
      </c>
      <c r="D265" t="s">
        <v>116</v>
      </c>
      <c r="E265" t="s">
        <v>117</v>
      </c>
      <c r="F265" t="str">
        <f t="shared" si="21"/>
        <v>白沙黎族自治县驾驶培训</v>
      </c>
      <c r="G265" t="s">
        <v>120</v>
      </c>
      <c r="H265" t="s">
        <v>364</v>
      </c>
      <c r="I265" t="s">
        <v>68</v>
      </c>
      <c r="J265">
        <v>2</v>
      </c>
      <c r="K265">
        <v>0</v>
      </c>
      <c r="L265" s="13">
        <f>VLOOKUP(C265,'渗透率、续签率'!B:C,2,0)</f>
        <v>0.54900000000000004</v>
      </c>
      <c r="M265" s="6">
        <v>0</v>
      </c>
      <c r="N265">
        <v>0</v>
      </c>
      <c r="O265">
        <v>0</v>
      </c>
      <c r="P265" s="6">
        <v>0</v>
      </c>
      <c r="Q265" s="13">
        <v>0</v>
      </c>
      <c r="R265" s="13">
        <v>0</v>
      </c>
      <c r="S265" s="31">
        <v>3</v>
      </c>
      <c r="T265" s="6">
        <f>VLOOKUP(E265,'参数设置&amp;汇总'!S:U,3,0)</f>
        <v>0.4</v>
      </c>
      <c r="U265" s="78">
        <f t="shared" si="20"/>
        <v>0</v>
      </c>
      <c r="V265" s="13">
        <v>0.85000000000000009</v>
      </c>
      <c r="W265" s="78">
        <f t="shared" si="22"/>
        <v>0</v>
      </c>
      <c r="X265" s="1">
        <f>VLOOKUP(E265,'渗透率、续签率'!AG:AJ,4,0)</f>
        <v>8103</v>
      </c>
      <c r="Y265" s="1">
        <f t="shared" si="23"/>
        <v>0</v>
      </c>
      <c r="Z265">
        <v>0</v>
      </c>
      <c r="AA265" s="89">
        <f t="shared" si="24"/>
        <v>0</v>
      </c>
      <c r="AH265" s="37"/>
      <c r="AI265" s="37"/>
      <c r="AK265" s="37"/>
    </row>
    <row r="266" spans="1:37" hidden="1">
      <c r="A266" t="s">
        <v>64</v>
      </c>
      <c r="B266" t="s">
        <v>23</v>
      </c>
      <c r="C266" t="s">
        <v>24</v>
      </c>
      <c r="D266" t="s">
        <v>116</v>
      </c>
      <c r="E266" t="s">
        <v>117</v>
      </c>
      <c r="F266" t="str">
        <f t="shared" si="21"/>
        <v>白银市驾驶培训</v>
      </c>
      <c r="G266" t="s">
        <v>132</v>
      </c>
      <c r="H266" t="s">
        <v>365</v>
      </c>
      <c r="I266" t="s">
        <v>70</v>
      </c>
      <c r="J266">
        <v>52</v>
      </c>
      <c r="K266">
        <v>0</v>
      </c>
      <c r="L266" s="13">
        <f>VLOOKUP(C266,'渗透率、续签率'!B:C,2,0)</f>
        <v>0.54900000000000004</v>
      </c>
      <c r="M266" s="6">
        <v>0</v>
      </c>
      <c r="N266">
        <v>5</v>
      </c>
      <c r="O266">
        <v>0</v>
      </c>
      <c r="P266" s="6">
        <v>0</v>
      </c>
      <c r="Q266" s="13">
        <v>0</v>
      </c>
      <c r="R266" s="13">
        <v>0</v>
      </c>
      <c r="S266" s="31">
        <v>220</v>
      </c>
      <c r="T266" s="6">
        <f>VLOOKUP(E266,'参数设置&amp;汇总'!S:U,3,0)</f>
        <v>0.4</v>
      </c>
      <c r="U266" s="78">
        <f t="shared" si="20"/>
        <v>2</v>
      </c>
      <c r="V266" s="13">
        <v>0.85000000000000009</v>
      </c>
      <c r="W266" s="78">
        <f t="shared" si="22"/>
        <v>2.3529411764705879</v>
      </c>
      <c r="X266" s="1">
        <f>VLOOKUP(E266,'渗透率、续签率'!AG:AJ,4,0)</f>
        <v>8103</v>
      </c>
      <c r="Y266" s="1">
        <f t="shared" si="23"/>
        <v>19065.882352941175</v>
      </c>
      <c r="Z266">
        <v>0</v>
      </c>
      <c r="AA266" s="89">
        <f t="shared" si="24"/>
        <v>40515</v>
      </c>
      <c r="AH266" s="37"/>
      <c r="AI266" s="37"/>
      <c r="AK266" s="37"/>
    </row>
    <row r="267" spans="1:37" hidden="1">
      <c r="A267" t="s">
        <v>64</v>
      </c>
      <c r="B267" t="s">
        <v>23</v>
      </c>
      <c r="C267" t="s">
        <v>24</v>
      </c>
      <c r="D267" t="s">
        <v>116</v>
      </c>
      <c r="E267" t="s">
        <v>117</v>
      </c>
      <c r="F267" t="str">
        <f t="shared" si="21"/>
        <v>百色市驾驶培训</v>
      </c>
      <c r="G267" t="s">
        <v>88</v>
      </c>
      <c r="H267" t="s">
        <v>366</v>
      </c>
      <c r="I267" t="s">
        <v>68</v>
      </c>
      <c r="J267">
        <v>122</v>
      </c>
      <c r="K267">
        <v>1</v>
      </c>
      <c r="L267" s="13">
        <f>VLOOKUP(C267,'渗透率、续签率'!B:C,2,0)</f>
        <v>0.54900000000000004</v>
      </c>
      <c r="M267" s="6">
        <v>0.01</v>
      </c>
      <c r="N267">
        <v>11</v>
      </c>
      <c r="O267">
        <v>1</v>
      </c>
      <c r="P267" s="6">
        <v>0.09</v>
      </c>
      <c r="Q267" s="13">
        <v>2.8000000000000001E-2</v>
      </c>
      <c r="R267" s="13">
        <v>0</v>
      </c>
      <c r="S267" s="31">
        <v>646</v>
      </c>
      <c r="T267" s="6">
        <f>VLOOKUP(E267,'参数设置&amp;汇总'!S:U,3,0)</f>
        <v>0.4</v>
      </c>
      <c r="U267" s="78">
        <f t="shared" si="20"/>
        <v>4.4000000000000004</v>
      </c>
      <c r="V267" s="13">
        <v>0.85000000000000009</v>
      </c>
      <c r="W267" s="78">
        <f t="shared" si="22"/>
        <v>4.5305882352941174</v>
      </c>
      <c r="X267" s="1">
        <f>VLOOKUP(E267,'渗透率、续签率'!AG:AJ,4,0)</f>
        <v>8103</v>
      </c>
      <c r="Y267" s="1">
        <f t="shared" si="23"/>
        <v>36711.356470588231</v>
      </c>
      <c r="Z267">
        <v>0</v>
      </c>
      <c r="AA267" s="89">
        <f t="shared" si="24"/>
        <v>89133</v>
      </c>
      <c r="AH267" s="37"/>
      <c r="AI267" s="37"/>
      <c r="AJ267" s="1"/>
      <c r="AK267" s="37"/>
    </row>
    <row r="268" spans="1:37" hidden="1">
      <c r="A268" t="s">
        <v>64</v>
      </c>
      <c r="B268" t="s">
        <v>23</v>
      </c>
      <c r="C268" t="s">
        <v>24</v>
      </c>
      <c r="D268" t="s">
        <v>116</v>
      </c>
      <c r="E268" t="s">
        <v>117</v>
      </c>
      <c r="F268" t="str">
        <f t="shared" si="21"/>
        <v>益阳市驾驶培训</v>
      </c>
      <c r="G268" t="s">
        <v>113</v>
      </c>
      <c r="H268" t="s">
        <v>367</v>
      </c>
      <c r="I268" t="s">
        <v>68</v>
      </c>
      <c r="J268">
        <v>116</v>
      </c>
      <c r="K268">
        <v>0</v>
      </c>
      <c r="L268" s="13">
        <f>VLOOKUP(C268,'渗透率、续签率'!B:C,2,0)</f>
        <v>0.54900000000000004</v>
      </c>
      <c r="M268" s="6">
        <v>0</v>
      </c>
      <c r="N268">
        <v>12</v>
      </c>
      <c r="O268">
        <v>0</v>
      </c>
      <c r="P268" s="6">
        <v>0</v>
      </c>
      <c r="Q268" s="13">
        <v>0</v>
      </c>
      <c r="R268" s="13">
        <v>0</v>
      </c>
      <c r="S268" s="31">
        <v>504</v>
      </c>
      <c r="T268" s="6">
        <f>VLOOKUP(E268,'参数设置&amp;汇总'!S:U,3,0)</f>
        <v>0.4</v>
      </c>
      <c r="U268" s="78">
        <f t="shared" si="20"/>
        <v>4.8000000000000007</v>
      </c>
      <c r="V268" s="13">
        <v>0.85000000000000009</v>
      </c>
      <c r="W268" s="78">
        <f t="shared" si="22"/>
        <v>5.6470588235294121</v>
      </c>
      <c r="X268" s="1">
        <f>VLOOKUP(E268,'渗透率、续签率'!AG:AJ,4,0)</f>
        <v>8103</v>
      </c>
      <c r="Y268" s="1">
        <f t="shared" si="23"/>
        <v>45758.117647058825</v>
      </c>
      <c r="Z268">
        <v>0</v>
      </c>
      <c r="AA268" s="89">
        <f t="shared" si="24"/>
        <v>97236</v>
      </c>
      <c r="AH268" s="37"/>
      <c r="AI268" s="37"/>
      <c r="AK268" s="37"/>
    </row>
    <row r="269" spans="1:37" hidden="1">
      <c r="A269" t="s">
        <v>64</v>
      </c>
      <c r="B269" t="s">
        <v>23</v>
      </c>
      <c r="C269" t="s">
        <v>24</v>
      </c>
      <c r="D269" t="s">
        <v>116</v>
      </c>
      <c r="E269" t="s">
        <v>117</v>
      </c>
      <c r="F269" t="str">
        <f t="shared" si="21"/>
        <v>盐城市驾驶培训</v>
      </c>
      <c r="G269" t="s">
        <v>73</v>
      </c>
      <c r="H269" t="s">
        <v>368</v>
      </c>
      <c r="I269" t="s">
        <v>70</v>
      </c>
      <c r="J269">
        <v>290</v>
      </c>
      <c r="K269">
        <v>4</v>
      </c>
      <c r="L269" s="13">
        <f>VLOOKUP(C269,'渗透率、续签率'!B:C,2,0)</f>
        <v>0.54900000000000004</v>
      </c>
      <c r="M269" s="6">
        <v>0.01</v>
      </c>
      <c r="N269">
        <v>35</v>
      </c>
      <c r="O269">
        <v>4</v>
      </c>
      <c r="P269" s="6">
        <v>0.11</v>
      </c>
      <c r="Q269" s="13">
        <v>0.107</v>
      </c>
      <c r="R269" s="13">
        <v>1.7000000000000001E-2</v>
      </c>
      <c r="S269" s="31">
        <v>1674</v>
      </c>
      <c r="T269" s="6">
        <f>VLOOKUP(E269,'参数设置&amp;汇总'!S:U,3,0)</f>
        <v>0.4</v>
      </c>
      <c r="U269" s="78">
        <f t="shared" si="20"/>
        <v>14</v>
      </c>
      <c r="V269" s="13">
        <v>0.85000000000000009</v>
      </c>
      <c r="W269" s="78">
        <f t="shared" si="22"/>
        <v>13.887058823529411</v>
      </c>
      <c r="X269" s="1">
        <f>VLOOKUP(E269,'渗透率、续签率'!AG:AJ,4,0)</f>
        <v>8103</v>
      </c>
      <c r="Y269" s="1">
        <f t="shared" si="23"/>
        <v>112526.83764705883</v>
      </c>
      <c r="Z269">
        <v>1</v>
      </c>
      <c r="AA269" s="89">
        <f t="shared" si="24"/>
        <v>283605</v>
      </c>
      <c r="AH269" s="37"/>
      <c r="AI269" s="37"/>
      <c r="AK269" s="37"/>
    </row>
    <row r="270" spans="1:37" hidden="1">
      <c r="A270" t="s">
        <v>64</v>
      </c>
      <c r="B270" t="s">
        <v>23</v>
      </c>
      <c r="C270" t="s">
        <v>24</v>
      </c>
      <c r="D270" t="s">
        <v>116</v>
      </c>
      <c r="E270" t="s">
        <v>117</v>
      </c>
      <c r="F270" t="str">
        <f t="shared" si="21"/>
        <v>盘锦市驾驶培训</v>
      </c>
      <c r="G270" t="s">
        <v>101</v>
      </c>
      <c r="H270" t="s">
        <v>369</v>
      </c>
      <c r="I270" t="s">
        <v>70</v>
      </c>
      <c r="J270">
        <v>49</v>
      </c>
      <c r="K270">
        <v>2</v>
      </c>
      <c r="L270" s="13">
        <f>VLOOKUP(C270,'渗透率、续签率'!B:C,2,0)</f>
        <v>0.54900000000000004</v>
      </c>
      <c r="M270" s="6">
        <v>0.04</v>
      </c>
      <c r="N270">
        <v>6</v>
      </c>
      <c r="O270">
        <v>2</v>
      </c>
      <c r="P270" s="6">
        <v>0.33</v>
      </c>
      <c r="Q270" s="13">
        <v>0.121</v>
      </c>
      <c r="R270" s="13">
        <v>0</v>
      </c>
      <c r="S270" s="31">
        <v>311</v>
      </c>
      <c r="T270" s="6">
        <f>VLOOKUP(E270,'参数设置&amp;汇总'!S:U,3,0)</f>
        <v>0.4</v>
      </c>
      <c r="U270" s="78">
        <f t="shared" si="20"/>
        <v>2.4000000000000004</v>
      </c>
      <c r="V270" s="13">
        <v>0.85000000000000009</v>
      </c>
      <c r="W270" s="78">
        <f t="shared" si="22"/>
        <v>1.5317647058823531</v>
      </c>
      <c r="X270" s="1">
        <f>VLOOKUP(E270,'渗透率、续签率'!AG:AJ,4,0)</f>
        <v>8103</v>
      </c>
      <c r="Y270" s="1">
        <f t="shared" si="23"/>
        <v>12411.889411764707</v>
      </c>
      <c r="Z270">
        <v>0</v>
      </c>
      <c r="AA270" s="89">
        <f t="shared" si="24"/>
        <v>48618</v>
      </c>
      <c r="AH270" s="37"/>
      <c r="AI270" s="37"/>
      <c r="AK270" s="37"/>
    </row>
    <row r="271" spans="1:37" hidden="1">
      <c r="A271" t="s">
        <v>64</v>
      </c>
      <c r="B271" t="s">
        <v>23</v>
      </c>
      <c r="C271" t="s">
        <v>24</v>
      </c>
      <c r="D271" t="s">
        <v>116</v>
      </c>
      <c r="E271" t="s">
        <v>117</v>
      </c>
      <c r="F271" t="str">
        <f t="shared" si="21"/>
        <v>眉山市驾驶培训</v>
      </c>
      <c r="G271" t="s">
        <v>77</v>
      </c>
      <c r="H271" t="s">
        <v>370</v>
      </c>
      <c r="I271" t="s">
        <v>70</v>
      </c>
      <c r="J271">
        <v>108</v>
      </c>
      <c r="K271">
        <v>2</v>
      </c>
      <c r="L271" s="13">
        <f>VLOOKUP(C271,'渗透率、续签率'!B:C,2,0)</f>
        <v>0.54900000000000004</v>
      </c>
      <c r="M271" s="6">
        <v>0.02</v>
      </c>
      <c r="N271">
        <v>19</v>
      </c>
      <c r="O271">
        <v>2</v>
      </c>
      <c r="P271" s="6">
        <v>0.11</v>
      </c>
      <c r="Q271" s="13">
        <v>0.122</v>
      </c>
      <c r="R271" s="13">
        <v>7.4999999999999997E-2</v>
      </c>
      <c r="S271" s="31">
        <v>782</v>
      </c>
      <c r="T271" s="6">
        <f>VLOOKUP(E271,'参数设置&amp;汇总'!S:U,3,0)</f>
        <v>0.4</v>
      </c>
      <c r="U271" s="78">
        <f t="shared" si="20"/>
        <v>7.6000000000000005</v>
      </c>
      <c r="V271" s="13">
        <v>0.85000000000000009</v>
      </c>
      <c r="W271" s="78">
        <f t="shared" si="22"/>
        <v>7.6494117647058824</v>
      </c>
      <c r="X271" s="1">
        <f>VLOOKUP(E271,'渗透率、续签率'!AG:AJ,4,0)</f>
        <v>8103</v>
      </c>
      <c r="Y271" s="1">
        <f t="shared" si="23"/>
        <v>61983.183529411763</v>
      </c>
      <c r="Z271">
        <v>0</v>
      </c>
      <c r="AA271" s="89">
        <f t="shared" si="24"/>
        <v>153957</v>
      </c>
      <c r="AH271" s="37"/>
      <c r="AI271" s="37"/>
      <c r="AJ271" s="1"/>
      <c r="AK271" s="37"/>
    </row>
    <row r="272" spans="1:37" hidden="1">
      <c r="A272" t="s">
        <v>64</v>
      </c>
      <c r="B272" t="s">
        <v>23</v>
      </c>
      <c r="C272" t="s">
        <v>24</v>
      </c>
      <c r="D272" t="s">
        <v>116</v>
      </c>
      <c r="E272" t="s">
        <v>117</v>
      </c>
      <c r="F272" t="str">
        <f t="shared" si="21"/>
        <v>石嘴山市驾驶培训</v>
      </c>
      <c r="G272" t="s">
        <v>129</v>
      </c>
      <c r="H272" t="s">
        <v>371</v>
      </c>
      <c r="I272" t="s">
        <v>70</v>
      </c>
      <c r="J272">
        <v>24</v>
      </c>
      <c r="K272">
        <v>1</v>
      </c>
      <c r="L272" s="13">
        <f>VLOOKUP(C272,'渗透率、续签率'!B:C,2,0)</f>
        <v>0.54900000000000004</v>
      </c>
      <c r="M272" s="6">
        <v>0.04</v>
      </c>
      <c r="N272">
        <v>11</v>
      </c>
      <c r="O272">
        <v>1</v>
      </c>
      <c r="P272" s="6">
        <v>0.09</v>
      </c>
      <c r="Q272" s="13">
        <v>6.6000000000000003E-2</v>
      </c>
      <c r="R272" s="13">
        <v>0</v>
      </c>
      <c r="S272" s="31">
        <v>277</v>
      </c>
      <c r="T272" s="6">
        <f>VLOOKUP(E272,'参数设置&amp;汇总'!S:U,3,0)</f>
        <v>0.4</v>
      </c>
      <c r="U272" s="78">
        <f t="shared" si="20"/>
        <v>4.4000000000000004</v>
      </c>
      <c r="V272" s="13">
        <v>0.85000000000000009</v>
      </c>
      <c r="W272" s="78">
        <f t="shared" si="22"/>
        <v>4.5305882352941174</v>
      </c>
      <c r="X272" s="1">
        <f>VLOOKUP(E272,'渗透率、续签率'!AG:AJ,4,0)</f>
        <v>8103</v>
      </c>
      <c r="Y272" s="1">
        <f t="shared" si="23"/>
        <v>36711.356470588231</v>
      </c>
      <c r="Z272">
        <v>0</v>
      </c>
      <c r="AA272" s="89">
        <f t="shared" si="24"/>
        <v>89133</v>
      </c>
      <c r="AH272" s="37"/>
      <c r="AI272" s="37"/>
      <c r="AK272" s="37"/>
    </row>
    <row r="273" spans="1:37" hidden="1">
      <c r="A273" t="s">
        <v>64</v>
      </c>
      <c r="B273" t="s">
        <v>23</v>
      </c>
      <c r="C273" t="s">
        <v>24</v>
      </c>
      <c r="D273" t="s">
        <v>116</v>
      </c>
      <c r="E273" t="s">
        <v>117</v>
      </c>
      <c r="F273" t="str">
        <f t="shared" si="21"/>
        <v>石家庄市驾驶培训</v>
      </c>
      <c r="G273" t="s">
        <v>159</v>
      </c>
      <c r="H273" t="s">
        <v>372</v>
      </c>
      <c r="I273" t="s">
        <v>70</v>
      </c>
      <c r="J273">
        <v>394</v>
      </c>
      <c r="K273">
        <v>65</v>
      </c>
      <c r="L273" s="13">
        <f>VLOOKUP(C273,'渗透率、续签率'!B:C,2,0)</f>
        <v>0.54900000000000004</v>
      </c>
      <c r="M273" s="6">
        <v>0.16</v>
      </c>
      <c r="N273">
        <v>113</v>
      </c>
      <c r="O273">
        <v>59</v>
      </c>
      <c r="P273" s="6">
        <v>0.52</v>
      </c>
      <c r="Q273" s="13">
        <v>0.66500000000000004</v>
      </c>
      <c r="R273" s="13">
        <v>0.33</v>
      </c>
      <c r="S273" s="31">
        <v>5970</v>
      </c>
      <c r="T273" s="6">
        <f>VLOOKUP(E273,'参数设置&amp;汇总'!S:U,3,0)</f>
        <v>0.4</v>
      </c>
      <c r="U273" s="78">
        <f t="shared" si="20"/>
        <v>59</v>
      </c>
      <c r="V273" s="13">
        <v>0.85000000000000009</v>
      </c>
      <c r="W273" s="78">
        <f t="shared" si="22"/>
        <v>31.304705882352934</v>
      </c>
      <c r="X273" s="1">
        <f>VLOOKUP(E273,'渗透率、续签率'!AG:AJ,4,0)</f>
        <v>8103</v>
      </c>
      <c r="Y273" s="1">
        <f t="shared" si="23"/>
        <v>253662.03176470581</v>
      </c>
      <c r="Z273">
        <v>7</v>
      </c>
      <c r="AA273" s="89">
        <f t="shared" si="24"/>
        <v>915639</v>
      </c>
      <c r="AH273" s="37"/>
      <c r="AI273" s="37"/>
      <c r="AK273" s="37"/>
    </row>
    <row r="274" spans="1:37" hidden="1">
      <c r="A274" t="s">
        <v>64</v>
      </c>
      <c r="B274" t="s">
        <v>23</v>
      </c>
      <c r="C274" t="s">
        <v>24</v>
      </c>
      <c r="D274" t="s">
        <v>116</v>
      </c>
      <c r="E274" t="s">
        <v>117</v>
      </c>
      <c r="F274" t="str">
        <f t="shared" si="21"/>
        <v>石河子市驾驶培训</v>
      </c>
      <c r="G274" t="s">
        <v>145</v>
      </c>
      <c r="H274" t="s">
        <v>373</v>
      </c>
      <c r="I274" t="s">
        <v>70</v>
      </c>
      <c r="J274">
        <v>17</v>
      </c>
      <c r="K274">
        <v>1</v>
      </c>
      <c r="L274" s="13">
        <f>VLOOKUP(C274,'渗透率、续签率'!B:C,2,0)</f>
        <v>0.54900000000000004</v>
      </c>
      <c r="M274" s="6">
        <v>0.06</v>
      </c>
      <c r="N274">
        <v>4</v>
      </c>
      <c r="O274">
        <v>1</v>
      </c>
      <c r="P274" s="6">
        <v>0.25</v>
      </c>
      <c r="Q274" s="13">
        <v>0.14099999999999999</v>
      </c>
      <c r="R274" s="13">
        <v>0.14099999999999999</v>
      </c>
      <c r="S274" s="31">
        <v>130</v>
      </c>
      <c r="T274" s="6">
        <f>VLOOKUP(E274,'参数设置&amp;汇总'!S:U,3,0)</f>
        <v>0.4</v>
      </c>
      <c r="U274" s="78">
        <f t="shared" si="20"/>
        <v>1.6</v>
      </c>
      <c r="V274" s="13">
        <v>0.85000000000000009</v>
      </c>
      <c r="W274" s="78">
        <f t="shared" si="22"/>
        <v>1.2364705882352942</v>
      </c>
      <c r="X274" s="1">
        <f>VLOOKUP(E274,'渗透率、续签率'!AG:AJ,4,0)</f>
        <v>8103</v>
      </c>
      <c r="Y274" s="1">
        <f t="shared" si="23"/>
        <v>10019.121176470589</v>
      </c>
      <c r="Z274">
        <v>0</v>
      </c>
      <c r="AA274" s="89">
        <f t="shared" si="24"/>
        <v>32412</v>
      </c>
      <c r="AH274" s="37"/>
      <c r="AI274" s="37"/>
      <c r="AJ274" s="1"/>
      <c r="AK274" s="37"/>
    </row>
    <row r="275" spans="1:37" hidden="1">
      <c r="A275" t="s">
        <v>64</v>
      </c>
      <c r="B275" t="s">
        <v>23</v>
      </c>
      <c r="C275" t="s">
        <v>24</v>
      </c>
      <c r="D275" t="s">
        <v>116</v>
      </c>
      <c r="E275" t="s">
        <v>117</v>
      </c>
      <c r="F275" t="str">
        <f t="shared" si="21"/>
        <v>神农架林区驾驶培训</v>
      </c>
      <c r="G275" t="s">
        <v>81</v>
      </c>
      <c r="H275" t="s">
        <v>374</v>
      </c>
      <c r="I275" t="s">
        <v>68</v>
      </c>
      <c r="J275">
        <v>1</v>
      </c>
      <c r="K275">
        <v>0</v>
      </c>
      <c r="L275" s="13">
        <f>VLOOKUP(C275,'渗透率、续签率'!B:C,2,0)</f>
        <v>0.54900000000000004</v>
      </c>
      <c r="M275" s="6">
        <v>0</v>
      </c>
      <c r="N275">
        <v>0</v>
      </c>
      <c r="O275">
        <v>0</v>
      </c>
      <c r="P275" s="6">
        <v>0</v>
      </c>
      <c r="Q275" s="13">
        <v>0</v>
      </c>
      <c r="R275" s="13">
        <v>0</v>
      </c>
      <c r="S275" s="31">
        <v>1</v>
      </c>
      <c r="T275" s="6">
        <f>VLOOKUP(E275,'参数设置&amp;汇总'!S:U,3,0)</f>
        <v>0.4</v>
      </c>
      <c r="U275" s="78">
        <f t="shared" si="20"/>
        <v>0</v>
      </c>
      <c r="V275" s="13">
        <v>0.85000000000000009</v>
      </c>
      <c r="W275" s="78">
        <f t="shared" si="22"/>
        <v>0</v>
      </c>
      <c r="X275" s="1">
        <f>VLOOKUP(E275,'渗透率、续签率'!AG:AJ,4,0)</f>
        <v>8103</v>
      </c>
      <c r="Y275" s="1">
        <f t="shared" si="23"/>
        <v>0</v>
      </c>
      <c r="Z275">
        <v>0</v>
      </c>
      <c r="AA275" s="89">
        <f t="shared" si="24"/>
        <v>0</v>
      </c>
      <c r="AH275" s="37"/>
      <c r="AI275" s="37"/>
      <c r="AK275" s="37"/>
    </row>
    <row r="276" spans="1:37" hidden="1">
      <c r="A276" t="s">
        <v>64</v>
      </c>
      <c r="B276" t="s">
        <v>23</v>
      </c>
      <c r="C276" t="s">
        <v>24</v>
      </c>
      <c r="D276" t="s">
        <v>116</v>
      </c>
      <c r="E276" t="s">
        <v>117</v>
      </c>
      <c r="F276" t="str">
        <f t="shared" si="21"/>
        <v>秦皇岛市驾驶培训</v>
      </c>
      <c r="G276" t="s">
        <v>159</v>
      </c>
      <c r="H276" t="s">
        <v>375</v>
      </c>
      <c r="I276" t="s">
        <v>70</v>
      </c>
      <c r="J276">
        <v>97</v>
      </c>
      <c r="K276">
        <v>4</v>
      </c>
      <c r="L276" s="13">
        <f>VLOOKUP(C276,'渗透率、续签率'!B:C,2,0)</f>
        <v>0.54900000000000004</v>
      </c>
      <c r="M276" s="6">
        <v>0.04</v>
      </c>
      <c r="N276">
        <v>21</v>
      </c>
      <c r="O276">
        <v>3</v>
      </c>
      <c r="P276" s="6">
        <v>0.14000000000000001</v>
      </c>
      <c r="Q276" s="13">
        <v>0.17</v>
      </c>
      <c r="R276" s="13">
        <v>0</v>
      </c>
      <c r="S276" s="31">
        <v>797</v>
      </c>
      <c r="T276" s="6">
        <f>VLOOKUP(E276,'参数设置&amp;汇总'!S:U,3,0)</f>
        <v>0.4</v>
      </c>
      <c r="U276" s="78">
        <f t="shared" si="20"/>
        <v>8.4</v>
      </c>
      <c r="V276" s="13">
        <v>0.85000000000000009</v>
      </c>
      <c r="W276" s="78">
        <f t="shared" si="22"/>
        <v>7.9447058823529408</v>
      </c>
      <c r="X276" s="1">
        <f>VLOOKUP(E276,'渗透率、续签率'!AG:AJ,4,0)</f>
        <v>8103</v>
      </c>
      <c r="Y276" s="1">
        <f t="shared" si="23"/>
        <v>64375.951764705882</v>
      </c>
      <c r="Z276">
        <v>3</v>
      </c>
      <c r="AA276" s="89">
        <f t="shared" si="24"/>
        <v>170163</v>
      </c>
      <c r="AH276" s="37"/>
      <c r="AI276" s="37"/>
      <c r="AJ276" s="1"/>
      <c r="AK276" s="37"/>
    </row>
    <row r="277" spans="1:37" hidden="1">
      <c r="A277" t="s">
        <v>64</v>
      </c>
      <c r="B277" t="s">
        <v>23</v>
      </c>
      <c r="C277" t="s">
        <v>24</v>
      </c>
      <c r="D277" t="s">
        <v>116</v>
      </c>
      <c r="E277" t="s">
        <v>117</v>
      </c>
      <c r="F277" t="str">
        <f t="shared" si="21"/>
        <v>红河哈尼族彝族自治州驾驶培训</v>
      </c>
      <c r="G277" t="s">
        <v>99</v>
      </c>
      <c r="H277" t="s">
        <v>376</v>
      </c>
      <c r="I277" t="s">
        <v>68</v>
      </c>
      <c r="J277">
        <v>109</v>
      </c>
      <c r="K277">
        <v>3</v>
      </c>
      <c r="L277" s="13">
        <f>VLOOKUP(C277,'渗透率、续签率'!B:C,2,0)</f>
        <v>0.54900000000000004</v>
      </c>
      <c r="M277" s="6">
        <v>0.03</v>
      </c>
      <c r="N277">
        <v>5</v>
      </c>
      <c r="O277">
        <v>1</v>
      </c>
      <c r="P277" s="6">
        <v>0.2</v>
      </c>
      <c r="Q277" s="13">
        <v>5.5E-2</v>
      </c>
      <c r="R277" s="13">
        <v>4.4999999999999998E-2</v>
      </c>
      <c r="S277" s="31">
        <v>541</v>
      </c>
      <c r="T277" s="6">
        <f>VLOOKUP(E277,'参数设置&amp;汇总'!S:U,3,0)</f>
        <v>0.4</v>
      </c>
      <c r="U277" s="78">
        <f t="shared" si="20"/>
        <v>2</v>
      </c>
      <c r="V277" s="13">
        <v>0.85000000000000009</v>
      </c>
      <c r="W277" s="78">
        <f t="shared" si="22"/>
        <v>1.7070588235294117</v>
      </c>
      <c r="X277" s="1">
        <f>VLOOKUP(E277,'渗透率、续签率'!AG:AJ,4,0)</f>
        <v>8103</v>
      </c>
      <c r="Y277" s="1">
        <f t="shared" si="23"/>
        <v>13832.297647058824</v>
      </c>
      <c r="Z277">
        <v>0</v>
      </c>
      <c r="AA277" s="89">
        <f t="shared" si="24"/>
        <v>40515</v>
      </c>
      <c r="AH277" s="37"/>
      <c r="AI277" s="37"/>
      <c r="AJ277" s="1"/>
      <c r="AK277" s="37"/>
    </row>
    <row r="278" spans="1:37" hidden="1">
      <c r="A278" t="s">
        <v>64</v>
      </c>
      <c r="B278" t="s">
        <v>23</v>
      </c>
      <c r="C278" t="s">
        <v>24</v>
      </c>
      <c r="D278" t="s">
        <v>116</v>
      </c>
      <c r="E278" t="s">
        <v>117</v>
      </c>
      <c r="F278" t="str">
        <f t="shared" si="21"/>
        <v>绍兴市驾驶培训</v>
      </c>
      <c r="G278" t="s">
        <v>79</v>
      </c>
      <c r="H278" t="s">
        <v>377</v>
      </c>
      <c r="I278" t="s">
        <v>68</v>
      </c>
      <c r="J278">
        <v>257</v>
      </c>
      <c r="K278">
        <v>70</v>
      </c>
      <c r="L278" s="13">
        <f>VLOOKUP(C278,'渗透率、续签率'!B:C,2,0)</f>
        <v>0.54900000000000004</v>
      </c>
      <c r="M278" s="6">
        <v>0.27</v>
      </c>
      <c r="N278">
        <v>86</v>
      </c>
      <c r="O278">
        <v>64</v>
      </c>
      <c r="P278" s="6">
        <v>0.74</v>
      </c>
      <c r="Q278" s="13">
        <v>0.70599999999999996</v>
      </c>
      <c r="R278" s="13">
        <v>0.622</v>
      </c>
      <c r="S278" s="31">
        <v>3541</v>
      </c>
      <c r="T278" s="6">
        <f>VLOOKUP(E278,'参数设置&amp;汇总'!S:U,3,0)</f>
        <v>0.4</v>
      </c>
      <c r="U278" s="78">
        <f t="shared" si="20"/>
        <v>64</v>
      </c>
      <c r="V278" s="13">
        <v>0.85000000000000009</v>
      </c>
      <c r="W278" s="78">
        <f t="shared" si="22"/>
        <v>33.957647058823525</v>
      </c>
      <c r="X278" s="1">
        <f>VLOOKUP(E278,'渗透率、续签率'!AG:AJ,4,0)</f>
        <v>8103</v>
      </c>
      <c r="Y278" s="1">
        <f t="shared" si="23"/>
        <v>275158.81411764701</v>
      </c>
      <c r="Z278">
        <v>3</v>
      </c>
      <c r="AA278" s="89">
        <f t="shared" si="24"/>
        <v>696858</v>
      </c>
      <c r="AH278" s="37"/>
      <c r="AI278" s="37"/>
      <c r="AK278" s="37"/>
    </row>
    <row r="279" spans="1:37" hidden="1">
      <c r="A279" t="s">
        <v>64</v>
      </c>
      <c r="B279" t="s">
        <v>23</v>
      </c>
      <c r="C279" t="s">
        <v>24</v>
      </c>
      <c r="D279" t="s">
        <v>116</v>
      </c>
      <c r="E279" t="s">
        <v>117</v>
      </c>
      <c r="F279" t="str">
        <f t="shared" si="21"/>
        <v>绥化市驾驶培训</v>
      </c>
      <c r="G279" t="s">
        <v>118</v>
      </c>
      <c r="H279" t="s">
        <v>378</v>
      </c>
      <c r="I279" t="s">
        <v>70</v>
      </c>
      <c r="J279">
        <v>95</v>
      </c>
      <c r="K279">
        <v>1</v>
      </c>
      <c r="L279" s="13">
        <f>VLOOKUP(C279,'渗透率、续签率'!B:C,2,0)</f>
        <v>0.54900000000000004</v>
      </c>
      <c r="M279" s="6">
        <v>0.01</v>
      </c>
      <c r="N279">
        <v>7</v>
      </c>
      <c r="O279">
        <v>0</v>
      </c>
      <c r="P279" s="6">
        <v>0</v>
      </c>
      <c r="Q279" s="13">
        <v>1.7999999999999999E-2</v>
      </c>
      <c r="R279" s="13">
        <v>0</v>
      </c>
      <c r="S279" s="31">
        <v>555</v>
      </c>
      <c r="T279" s="6">
        <f>VLOOKUP(E279,'参数设置&amp;汇总'!S:U,3,0)</f>
        <v>0.4</v>
      </c>
      <c r="U279" s="78">
        <f t="shared" si="20"/>
        <v>2.8000000000000003</v>
      </c>
      <c r="V279" s="13">
        <v>0.85000000000000009</v>
      </c>
      <c r="W279" s="78">
        <f t="shared" si="22"/>
        <v>3.2941176470588234</v>
      </c>
      <c r="X279" s="1">
        <f>VLOOKUP(E279,'渗透率、续签率'!AG:AJ,4,0)</f>
        <v>8103</v>
      </c>
      <c r="Y279" s="1">
        <f t="shared" si="23"/>
        <v>26692.235294117647</v>
      </c>
      <c r="Z279">
        <v>0</v>
      </c>
      <c r="AA279" s="89">
        <f t="shared" si="24"/>
        <v>56721</v>
      </c>
      <c r="AH279" s="37"/>
      <c r="AI279" s="37"/>
      <c r="AK279" s="37"/>
    </row>
    <row r="280" spans="1:37" hidden="1">
      <c r="A280" t="s">
        <v>64</v>
      </c>
      <c r="B280" t="s">
        <v>23</v>
      </c>
      <c r="C280" t="s">
        <v>24</v>
      </c>
      <c r="D280" t="s">
        <v>116</v>
      </c>
      <c r="E280" t="s">
        <v>117</v>
      </c>
      <c r="F280" t="str">
        <f t="shared" si="21"/>
        <v>绵阳市驾驶培训</v>
      </c>
      <c r="G280" t="s">
        <v>77</v>
      </c>
      <c r="H280" t="s">
        <v>379</v>
      </c>
      <c r="I280" t="s">
        <v>70</v>
      </c>
      <c r="J280">
        <v>146</v>
      </c>
      <c r="K280">
        <v>5</v>
      </c>
      <c r="L280" s="13">
        <f>VLOOKUP(C280,'渗透率、续签率'!B:C,2,0)</f>
        <v>0.54900000000000004</v>
      </c>
      <c r="M280" s="6">
        <v>0.03</v>
      </c>
      <c r="N280">
        <v>25</v>
      </c>
      <c r="O280">
        <v>4</v>
      </c>
      <c r="P280" s="6">
        <v>0.16</v>
      </c>
      <c r="Q280" s="13">
        <v>0.24299999999999999</v>
      </c>
      <c r="R280" s="13">
        <v>0.20100000000000001</v>
      </c>
      <c r="S280" s="31">
        <v>1160</v>
      </c>
      <c r="T280" s="6">
        <f>VLOOKUP(E280,'参数设置&amp;汇总'!S:U,3,0)</f>
        <v>0.4</v>
      </c>
      <c r="U280" s="78">
        <f t="shared" si="20"/>
        <v>10</v>
      </c>
      <c r="V280" s="13">
        <v>0.85000000000000009</v>
      </c>
      <c r="W280" s="78">
        <f t="shared" si="22"/>
        <v>9.1811764705882339</v>
      </c>
      <c r="X280" s="1">
        <f>VLOOKUP(E280,'渗透率、续签率'!AG:AJ,4,0)</f>
        <v>8103</v>
      </c>
      <c r="Y280" s="1">
        <f t="shared" si="23"/>
        <v>74395.072941176462</v>
      </c>
      <c r="Z280">
        <v>0</v>
      </c>
      <c r="AA280" s="89">
        <f t="shared" si="24"/>
        <v>202575</v>
      </c>
      <c r="AH280" s="37"/>
      <c r="AI280" s="37"/>
      <c r="AK280" s="37"/>
    </row>
    <row r="281" spans="1:37" hidden="1">
      <c r="A281" t="s">
        <v>64</v>
      </c>
      <c r="B281" t="s">
        <v>23</v>
      </c>
      <c r="C281" t="s">
        <v>24</v>
      </c>
      <c r="D281" t="s">
        <v>116</v>
      </c>
      <c r="E281" t="s">
        <v>117</v>
      </c>
      <c r="F281" t="str">
        <f t="shared" si="21"/>
        <v>聊城市驾驶培训</v>
      </c>
      <c r="G281" t="s">
        <v>103</v>
      </c>
      <c r="H281" t="s">
        <v>380</v>
      </c>
      <c r="I281" t="s">
        <v>70</v>
      </c>
      <c r="J281">
        <v>258</v>
      </c>
      <c r="K281">
        <v>6</v>
      </c>
      <c r="L281" s="13">
        <f>VLOOKUP(C281,'渗透率、续签率'!B:C,2,0)</f>
        <v>0.54900000000000004</v>
      </c>
      <c r="M281" s="6">
        <v>0.02</v>
      </c>
      <c r="N281">
        <v>25</v>
      </c>
      <c r="O281">
        <v>6</v>
      </c>
      <c r="P281" s="6">
        <v>0.24</v>
      </c>
      <c r="Q281" s="13">
        <v>0.20599999999999999</v>
      </c>
      <c r="R281" s="13">
        <v>5.8999999999999997E-2</v>
      </c>
      <c r="S281" s="31">
        <v>1492</v>
      </c>
      <c r="T281" s="6">
        <f>VLOOKUP(E281,'参数设置&amp;汇总'!S:U,3,0)</f>
        <v>0.4</v>
      </c>
      <c r="U281" s="78">
        <f t="shared" si="20"/>
        <v>10</v>
      </c>
      <c r="V281" s="13">
        <v>0.85000000000000009</v>
      </c>
      <c r="W281" s="78">
        <f t="shared" si="22"/>
        <v>7.8894117647058808</v>
      </c>
      <c r="X281" s="1">
        <f>VLOOKUP(E281,'渗透率、续签率'!AG:AJ,4,0)</f>
        <v>8103</v>
      </c>
      <c r="Y281" s="1">
        <f t="shared" si="23"/>
        <v>63927.903529411749</v>
      </c>
      <c r="Z281">
        <v>0</v>
      </c>
      <c r="AA281" s="89">
        <f t="shared" si="24"/>
        <v>202575</v>
      </c>
      <c r="AH281" s="37"/>
      <c r="AI281" s="37"/>
      <c r="AK281" s="37"/>
    </row>
    <row r="282" spans="1:37" hidden="1">
      <c r="A282" t="s">
        <v>64</v>
      </c>
      <c r="B282" t="s">
        <v>23</v>
      </c>
      <c r="C282" t="s">
        <v>24</v>
      </c>
      <c r="D282" t="s">
        <v>116</v>
      </c>
      <c r="E282" t="s">
        <v>117</v>
      </c>
      <c r="F282" t="str">
        <f t="shared" si="21"/>
        <v>肇庆市驾驶培训</v>
      </c>
      <c r="G282" t="s">
        <v>75</v>
      </c>
      <c r="H282" t="s">
        <v>381</v>
      </c>
      <c r="I282" t="s">
        <v>68</v>
      </c>
      <c r="J282">
        <v>265</v>
      </c>
      <c r="K282">
        <v>12</v>
      </c>
      <c r="L282" s="13">
        <f>VLOOKUP(C282,'渗透率、续签率'!B:C,2,0)</f>
        <v>0.54900000000000004</v>
      </c>
      <c r="M282" s="6">
        <v>0.05</v>
      </c>
      <c r="N282">
        <v>30</v>
      </c>
      <c r="O282">
        <v>7</v>
      </c>
      <c r="P282" s="6">
        <v>0.23</v>
      </c>
      <c r="Q282" s="13">
        <v>0.31</v>
      </c>
      <c r="R282" s="13">
        <v>0.17699999999999999</v>
      </c>
      <c r="S282" s="31">
        <v>1671</v>
      </c>
      <c r="T282" s="6">
        <f>VLOOKUP(E282,'参数设置&amp;汇总'!S:U,3,0)</f>
        <v>0.4</v>
      </c>
      <c r="U282" s="78">
        <f t="shared" si="20"/>
        <v>12</v>
      </c>
      <c r="V282" s="13">
        <v>0.85000000000000009</v>
      </c>
      <c r="W282" s="78">
        <f t="shared" si="22"/>
        <v>9.5964705882352934</v>
      </c>
      <c r="X282" s="1">
        <f>VLOOKUP(E282,'渗透率、续签率'!AG:AJ,4,0)</f>
        <v>8103</v>
      </c>
      <c r="Y282" s="1">
        <f t="shared" si="23"/>
        <v>77760.201176470582</v>
      </c>
      <c r="Z282">
        <v>1</v>
      </c>
      <c r="AA282" s="89">
        <f t="shared" si="24"/>
        <v>243090</v>
      </c>
      <c r="AH282" s="37"/>
      <c r="AI282" s="37"/>
      <c r="AJ282" s="1"/>
      <c r="AK282" s="37"/>
    </row>
    <row r="283" spans="1:37" hidden="1">
      <c r="A283" t="s">
        <v>64</v>
      </c>
      <c r="B283" t="s">
        <v>23</v>
      </c>
      <c r="C283" t="s">
        <v>24</v>
      </c>
      <c r="D283" t="s">
        <v>116</v>
      </c>
      <c r="E283" t="s">
        <v>117</v>
      </c>
      <c r="F283" t="str">
        <f t="shared" si="21"/>
        <v>胡杨河市驾驶培训</v>
      </c>
      <c r="G283" t="s">
        <v>145</v>
      </c>
      <c r="H283" t="s">
        <v>382</v>
      </c>
      <c r="I283" t="s">
        <v>70</v>
      </c>
      <c r="J283">
        <v>1</v>
      </c>
      <c r="K283">
        <v>0</v>
      </c>
      <c r="L283" s="13">
        <f>VLOOKUP(C283,'渗透率、续签率'!B:C,2,0)</f>
        <v>0.54900000000000004</v>
      </c>
      <c r="M283" s="6">
        <v>0</v>
      </c>
      <c r="N283">
        <v>0</v>
      </c>
      <c r="O283">
        <v>0</v>
      </c>
      <c r="P283" s="6">
        <v>0</v>
      </c>
      <c r="Q283" s="13">
        <v>0</v>
      </c>
      <c r="R283" s="13">
        <v>0</v>
      </c>
      <c r="S283" s="31">
        <v>5</v>
      </c>
      <c r="T283" s="6">
        <f>VLOOKUP(E283,'参数设置&amp;汇总'!S:U,3,0)</f>
        <v>0.4</v>
      </c>
      <c r="U283" s="78">
        <f t="shared" si="20"/>
        <v>0</v>
      </c>
      <c r="V283" s="13">
        <v>0.85000000000000009</v>
      </c>
      <c r="W283" s="78">
        <f t="shared" si="22"/>
        <v>0</v>
      </c>
      <c r="X283" s="1">
        <f>VLOOKUP(E283,'渗透率、续签率'!AG:AJ,4,0)</f>
        <v>8103</v>
      </c>
      <c r="Y283" s="1">
        <f t="shared" si="23"/>
        <v>0</v>
      </c>
      <c r="Z283">
        <v>0</v>
      </c>
      <c r="AA283" s="89">
        <f t="shared" si="24"/>
        <v>0</v>
      </c>
      <c r="AH283" s="37"/>
      <c r="AI283" s="37"/>
      <c r="AK283" s="37"/>
    </row>
    <row r="284" spans="1:37" hidden="1">
      <c r="A284" t="s">
        <v>64</v>
      </c>
      <c r="B284" t="s">
        <v>23</v>
      </c>
      <c r="C284" t="s">
        <v>24</v>
      </c>
      <c r="D284" t="s">
        <v>116</v>
      </c>
      <c r="E284" t="s">
        <v>117</v>
      </c>
      <c r="F284" t="str">
        <f t="shared" si="21"/>
        <v>自贡市驾驶培训</v>
      </c>
      <c r="G284" t="s">
        <v>77</v>
      </c>
      <c r="H284" t="s">
        <v>383</v>
      </c>
      <c r="I284" t="s">
        <v>70</v>
      </c>
      <c r="J284">
        <v>89</v>
      </c>
      <c r="K284">
        <v>3</v>
      </c>
      <c r="L284" s="13">
        <f>VLOOKUP(C284,'渗透率、续签率'!B:C,2,0)</f>
        <v>0.54900000000000004</v>
      </c>
      <c r="M284" s="6">
        <v>0.03</v>
      </c>
      <c r="N284">
        <v>11</v>
      </c>
      <c r="O284">
        <v>3</v>
      </c>
      <c r="P284" s="6">
        <v>0.27</v>
      </c>
      <c r="Q284" s="13">
        <v>0.23200000000000001</v>
      </c>
      <c r="R284" s="13">
        <v>0.14899999999999999</v>
      </c>
      <c r="S284" s="31">
        <v>583</v>
      </c>
      <c r="T284" s="6">
        <f>VLOOKUP(E284,'参数设置&amp;汇总'!S:U,3,0)</f>
        <v>0.4</v>
      </c>
      <c r="U284" s="78">
        <f t="shared" si="20"/>
        <v>4.4000000000000004</v>
      </c>
      <c r="V284" s="13">
        <v>0.85000000000000009</v>
      </c>
      <c r="W284" s="78">
        <f t="shared" si="22"/>
        <v>3.2388235294117647</v>
      </c>
      <c r="X284" s="1">
        <f>VLOOKUP(E284,'渗透率、续签率'!AG:AJ,4,0)</f>
        <v>8103</v>
      </c>
      <c r="Y284" s="1">
        <f t="shared" si="23"/>
        <v>26244.187058823529</v>
      </c>
      <c r="Z284">
        <v>0</v>
      </c>
      <c r="AA284" s="89">
        <f t="shared" si="24"/>
        <v>89133</v>
      </c>
      <c r="AH284" s="37"/>
      <c r="AI284" s="37"/>
      <c r="AK284" s="37"/>
    </row>
    <row r="285" spans="1:37" hidden="1">
      <c r="A285" t="s">
        <v>64</v>
      </c>
      <c r="B285" t="s">
        <v>23</v>
      </c>
      <c r="C285" t="s">
        <v>24</v>
      </c>
      <c r="D285" t="s">
        <v>116</v>
      </c>
      <c r="E285" t="s">
        <v>117</v>
      </c>
      <c r="F285" t="str">
        <f t="shared" si="21"/>
        <v>舟山市驾驶培训</v>
      </c>
      <c r="G285" t="s">
        <v>79</v>
      </c>
      <c r="H285" t="s">
        <v>384</v>
      </c>
      <c r="I285" t="s">
        <v>68</v>
      </c>
      <c r="J285">
        <v>23</v>
      </c>
      <c r="K285">
        <v>0</v>
      </c>
      <c r="L285" s="13">
        <f>VLOOKUP(C285,'渗透率、续签率'!B:C,2,0)</f>
        <v>0.54900000000000004</v>
      </c>
      <c r="M285" s="6">
        <v>0</v>
      </c>
      <c r="N285">
        <v>17</v>
      </c>
      <c r="O285">
        <v>0</v>
      </c>
      <c r="P285" s="6">
        <v>0</v>
      </c>
      <c r="Q285" s="13">
        <v>0</v>
      </c>
      <c r="R285" s="13">
        <v>0</v>
      </c>
      <c r="S285" s="31">
        <v>468</v>
      </c>
      <c r="T285" s="6">
        <f>VLOOKUP(E285,'参数设置&amp;汇总'!S:U,3,0)</f>
        <v>0.4</v>
      </c>
      <c r="U285" s="78">
        <f t="shared" si="20"/>
        <v>6.8000000000000007</v>
      </c>
      <c r="V285" s="13">
        <v>0.85000000000000009</v>
      </c>
      <c r="W285" s="78">
        <f t="shared" si="22"/>
        <v>8</v>
      </c>
      <c r="X285" s="1">
        <f>VLOOKUP(E285,'渗透率、续签率'!AG:AJ,4,0)</f>
        <v>8103</v>
      </c>
      <c r="Y285" s="1">
        <f t="shared" si="23"/>
        <v>64824</v>
      </c>
      <c r="Z285">
        <v>0</v>
      </c>
      <c r="AA285" s="89">
        <f t="shared" si="24"/>
        <v>137751</v>
      </c>
      <c r="AH285" s="37"/>
      <c r="AI285" s="37"/>
      <c r="AJ285" s="1"/>
      <c r="AK285" s="37"/>
    </row>
    <row r="286" spans="1:37" hidden="1">
      <c r="A286" t="s">
        <v>64</v>
      </c>
      <c r="B286" t="s">
        <v>23</v>
      </c>
      <c r="C286" t="s">
        <v>24</v>
      </c>
      <c r="D286" t="s">
        <v>116</v>
      </c>
      <c r="E286" t="s">
        <v>117</v>
      </c>
      <c r="F286" t="str">
        <f t="shared" si="21"/>
        <v>芜湖市驾驶培训</v>
      </c>
      <c r="G286" t="s">
        <v>94</v>
      </c>
      <c r="H286" t="s">
        <v>385</v>
      </c>
      <c r="I286" t="s">
        <v>68</v>
      </c>
      <c r="J286">
        <v>87</v>
      </c>
      <c r="K286">
        <v>9</v>
      </c>
      <c r="L286" s="13">
        <f>VLOOKUP(C286,'渗透率、续签率'!B:C,2,0)</f>
        <v>0.54900000000000004</v>
      </c>
      <c r="M286" s="6">
        <v>0.1</v>
      </c>
      <c r="N286">
        <v>46</v>
      </c>
      <c r="O286">
        <v>9</v>
      </c>
      <c r="P286" s="6">
        <v>0.2</v>
      </c>
      <c r="Q286" s="13">
        <v>0.46500000000000002</v>
      </c>
      <c r="R286" s="13">
        <v>0</v>
      </c>
      <c r="S286" s="31">
        <v>1825</v>
      </c>
      <c r="T286" s="6">
        <f>VLOOKUP(E286,'参数设置&amp;汇总'!S:U,3,0)</f>
        <v>0.4</v>
      </c>
      <c r="U286" s="78">
        <f t="shared" si="20"/>
        <v>18.400000000000002</v>
      </c>
      <c r="V286" s="13">
        <v>0.85000000000000009</v>
      </c>
      <c r="W286" s="78">
        <f t="shared" si="22"/>
        <v>15.834117647058823</v>
      </c>
      <c r="X286" s="1">
        <f>VLOOKUP(E286,'渗透率、续签率'!AG:AJ,4,0)</f>
        <v>8103</v>
      </c>
      <c r="Y286" s="1">
        <f t="shared" si="23"/>
        <v>128303.85529411765</v>
      </c>
      <c r="Z286">
        <v>0</v>
      </c>
      <c r="AA286" s="89">
        <f t="shared" si="24"/>
        <v>372738</v>
      </c>
      <c r="AH286" s="37"/>
      <c r="AI286" s="37"/>
      <c r="AK286" s="37"/>
    </row>
    <row r="287" spans="1:37" hidden="1">
      <c r="A287" t="s">
        <v>64</v>
      </c>
      <c r="B287" t="s">
        <v>23</v>
      </c>
      <c r="C287" t="s">
        <v>24</v>
      </c>
      <c r="D287" t="s">
        <v>116</v>
      </c>
      <c r="E287" t="s">
        <v>117</v>
      </c>
      <c r="F287" t="str">
        <f t="shared" si="21"/>
        <v>茂名市驾驶培训</v>
      </c>
      <c r="G287" t="s">
        <v>75</v>
      </c>
      <c r="H287" t="s">
        <v>386</v>
      </c>
      <c r="I287" t="s">
        <v>68</v>
      </c>
      <c r="J287">
        <v>401</v>
      </c>
      <c r="K287">
        <v>2</v>
      </c>
      <c r="L287" s="13">
        <f>VLOOKUP(C287,'渗透率、续签率'!B:C,2,0)</f>
        <v>0.54900000000000004</v>
      </c>
      <c r="M287" s="6">
        <v>0</v>
      </c>
      <c r="N287">
        <v>33</v>
      </c>
      <c r="O287">
        <v>2</v>
      </c>
      <c r="P287" s="6">
        <v>0.06</v>
      </c>
      <c r="Q287" s="13">
        <v>5.5E-2</v>
      </c>
      <c r="R287" s="13">
        <v>2.1000000000000001E-2</v>
      </c>
      <c r="S287" s="31">
        <v>1725</v>
      </c>
      <c r="T287" s="6">
        <f>VLOOKUP(E287,'参数设置&amp;汇总'!S:U,3,0)</f>
        <v>0.4</v>
      </c>
      <c r="U287" s="78">
        <f t="shared" si="20"/>
        <v>13.200000000000001</v>
      </c>
      <c r="V287" s="13">
        <v>0.85000000000000009</v>
      </c>
      <c r="W287" s="78">
        <f t="shared" si="22"/>
        <v>14.237647058823528</v>
      </c>
      <c r="X287" s="1">
        <f>VLOOKUP(E287,'渗透率、续签率'!AG:AJ,4,0)</f>
        <v>8103</v>
      </c>
      <c r="Y287" s="1">
        <f t="shared" si="23"/>
        <v>115367.65411764705</v>
      </c>
      <c r="Z287">
        <v>1</v>
      </c>
      <c r="AA287" s="89">
        <f t="shared" si="24"/>
        <v>267399</v>
      </c>
      <c r="AH287" s="37"/>
      <c r="AI287" s="37"/>
      <c r="AK287" s="37"/>
    </row>
    <row r="288" spans="1:37" hidden="1">
      <c r="A288" t="s">
        <v>64</v>
      </c>
      <c r="B288" t="s">
        <v>23</v>
      </c>
      <c r="C288" t="s">
        <v>24</v>
      </c>
      <c r="D288" t="s">
        <v>116</v>
      </c>
      <c r="E288" t="s">
        <v>117</v>
      </c>
      <c r="F288" t="str">
        <f t="shared" si="21"/>
        <v>荆州市驾驶培训</v>
      </c>
      <c r="G288" t="s">
        <v>81</v>
      </c>
      <c r="H288" t="s">
        <v>387</v>
      </c>
      <c r="I288" t="s">
        <v>68</v>
      </c>
      <c r="J288">
        <v>143</v>
      </c>
      <c r="K288">
        <v>2</v>
      </c>
      <c r="L288" s="13">
        <f>VLOOKUP(C288,'渗透率、续签率'!B:C,2,0)</f>
        <v>0.54900000000000004</v>
      </c>
      <c r="M288" s="6">
        <v>0.01</v>
      </c>
      <c r="N288">
        <v>32</v>
      </c>
      <c r="O288">
        <v>2</v>
      </c>
      <c r="P288" s="6">
        <v>0.06</v>
      </c>
      <c r="Q288" s="13">
        <v>7.6999999999999999E-2</v>
      </c>
      <c r="R288" s="13">
        <v>8.9999999999999993E-3</v>
      </c>
      <c r="S288" s="31">
        <v>1254</v>
      </c>
      <c r="T288" s="6">
        <f>VLOOKUP(E288,'参数设置&amp;汇总'!S:U,3,0)</f>
        <v>0.4</v>
      </c>
      <c r="U288" s="78">
        <f t="shared" si="20"/>
        <v>12.8</v>
      </c>
      <c r="V288" s="13">
        <v>0.85000000000000009</v>
      </c>
      <c r="W288" s="78">
        <f t="shared" si="22"/>
        <v>13.76705882352941</v>
      </c>
      <c r="X288" s="1">
        <f>VLOOKUP(E288,'渗透率、续签率'!AG:AJ,4,0)</f>
        <v>8103</v>
      </c>
      <c r="Y288" s="1">
        <f t="shared" si="23"/>
        <v>111554.47764705881</v>
      </c>
      <c r="Z288">
        <v>0</v>
      </c>
      <c r="AA288" s="89">
        <f t="shared" si="24"/>
        <v>259296</v>
      </c>
      <c r="AH288" s="37"/>
      <c r="AI288" s="37"/>
      <c r="AJ288" s="1"/>
      <c r="AK288" s="37"/>
    </row>
    <row r="289" spans="1:37" hidden="1">
      <c r="A289" t="s">
        <v>64</v>
      </c>
      <c r="B289" t="s">
        <v>23</v>
      </c>
      <c r="C289" t="s">
        <v>24</v>
      </c>
      <c r="D289" t="s">
        <v>116</v>
      </c>
      <c r="E289" t="s">
        <v>117</v>
      </c>
      <c r="F289" t="str">
        <f t="shared" si="21"/>
        <v>荆门市驾驶培训</v>
      </c>
      <c r="G289" t="s">
        <v>81</v>
      </c>
      <c r="H289" t="s">
        <v>388</v>
      </c>
      <c r="I289" t="s">
        <v>68</v>
      </c>
      <c r="J289">
        <v>96</v>
      </c>
      <c r="K289">
        <v>1</v>
      </c>
      <c r="L289" s="13">
        <f>VLOOKUP(C289,'渗透率、续签率'!B:C,2,0)</f>
        <v>0.54900000000000004</v>
      </c>
      <c r="M289" s="6">
        <v>0.01</v>
      </c>
      <c r="N289">
        <v>16</v>
      </c>
      <c r="O289">
        <v>1</v>
      </c>
      <c r="P289" s="6">
        <v>0.06</v>
      </c>
      <c r="Q289" s="13">
        <v>3.3000000000000002E-2</v>
      </c>
      <c r="R289" s="13">
        <v>0</v>
      </c>
      <c r="S289" s="31">
        <v>600</v>
      </c>
      <c r="T289" s="6">
        <f>VLOOKUP(E289,'参数设置&amp;汇总'!S:U,3,0)</f>
        <v>0.4</v>
      </c>
      <c r="U289" s="78">
        <f t="shared" si="20"/>
        <v>6.4</v>
      </c>
      <c r="V289" s="13">
        <v>0.85000000000000009</v>
      </c>
      <c r="W289" s="78">
        <f t="shared" si="22"/>
        <v>6.8835294117647052</v>
      </c>
      <c r="X289" s="1">
        <f>VLOOKUP(E289,'渗透率、续签率'!AG:AJ,4,0)</f>
        <v>8103</v>
      </c>
      <c r="Y289" s="1">
        <f t="shared" si="23"/>
        <v>55777.238823529406</v>
      </c>
      <c r="Z289">
        <v>0</v>
      </c>
      <c r="AA289" s="89">
        <f t="shared" si="24"/>
        <v>129648</v>
      </c>
      <c r="AH289" s="37"/>
      <c r="AI289" s="37"/>
      <c r="AK289" s="37"/>
    </row>
    <row r="290" spans="1:37" hidden="1">
      <c r="A290" t="s">
        <v>64</v>
      </c>
      <c r="B290" t="s">
        <v>23</v>
      </c>
      <c r="C290" t="s">
        <v>24</v>
      </c>
      <c r="D290" t="s">
        <v>116</v>
      </c>
      <c r="E290" t="s">
        <v>117</v>
      </c>
      <c r="F290" t="str">
        <f t="shared" si="21"/>
        <v>莆田市驾驶培训</v>
      </c>
      <c r="G290" t="s">
        <v>92</v>
      </c>
      <c r="H290" t="s">
        <v>389</v>
      </c>
      <c r="I290" t="s">
        <v>68</v>
      </c>
      <c r="J290">
        <v>134</v>
      </c>
      <c r="K290">
        <v>16</v>
      </c>
      <c r="L290" s="13">
        <f>VLOOKUP(C290,'渗透率、续签率'!B:C,2,0)</f>
        <v>0.54900000000000004</v>
      </c>
      <c r="M290" s="6">
        <v>0.12</v>
      </c>
      <c r="N290">
        <v>22</v>
      </c>
      <c r="O290">
        <v>14</v>
      </c>
      <c r="P290" s="6">
        <v>0.64</v>
      </c>
      <c r="Q290" s="13">
        <v>0.50800000000000001</v>
      </c>
      <c r="R290" s="13">
        <v>0.40699999999999997</v>
      </c>
      <c r="S290" s="31">
        <v>1209</v>
      </c>
      <c r="T290" s="6">
        <f>VLOOKUP(E290,'参数设置&amp;汇总'!S:U,3,0)</f>
        <v>0.4</v>
      </c>
      <c r="U290" s="78">
        <f t="shared" si="20"/>
        <v>14</v>
      </c>
      <c r="V290" s="13">
        <v>0.85000000000000009</v>
      </c>
      <c r="W290" s="78">
        <f t="shared" si="22"/>
        <v>7.4282352941176457</v>
      </c>
      <c r="X290" s="1">
        <f>VLOOKUP(E290,'渗透率、续签率'!AG:AJ,4,0)</f>
        <v>8103</v>
      </c>
      <c r="Y290" s="1">
        <f t="shared" si="23"/>
        <v>60190.990588235283</v>
      </c>
      <c r="Z290">
        <v>2</v>
      </c>
      <c r="AA290" s="89">
        <f t="shared" si="24"/>
        <v>178266</v>
      </c>
      <c r="AH290" s="37"/>
      <c r="AI290" s="37"/>
      <c r="AK290" s="37"/>
    </row>
    <row r="291" spans="1:37" hidden="1">
      <c r="A291" t="s">
        <v>64</v>
      </c>
      <c r="B291" t="s">
        <v>23</v>
      </c>
      <c r="C291" t="s">
        <v>24</v>
      </c>
      <c r="D291" t="s">
        <v>116</v>
      </c>
      <c r="E291" t="s">
        <v>117</v>
      </c>
      <c r="F291" t="str">
        <f t="shared" si="21"/>
        <v>菏泽市驾驶培训</v>
      </c>
      <c r="G291" t="s">
        <v>103</v>
      </c>
      <c r="H291" t="s">
        <v>390</v>
      </c>
      <c r="I291" t="s">
        <v>70</v>
      </c>
      <c r="J291">
        <v>314</v>
      </c>
      <c r="K291">
        <v>3</v>
      </c>
      <c r="L291" s="13">
        <f>VLOOKUP(C291,'渗透率、续签率'!B:C,2,0)</f>
        <v>0.54900000000000004</v>
      </c>
      <c r="M291" s="6">
        <v>0.01</v>
      </c>
      <c r="N291">
        <v>56</v>
      </c>
      <c r="O291">
        <v>3</v>
      </c>
      <c r="P291" s="6">
        <v>0.05</v>
      </c>
      <c r="Q291" s="13">
        <v>8.3000000000000004E-2</v>
      </c>
      <c r="R291" s="13">
        <v>1.2E-2</v>
      </c>
      <c r="S291" s="31">
        <v>2292</v>
      </c>
      <c r="T291" s="6">
        <f>VLOOKUP(E291,'参数设置&amp;汇总'!S:U,3,0)</f>
        <v>0.4</v>
      </c>
      <c r="U291" s="78">
        <f t="shared" si="20"/>
        <v>22.400000000000002</v>
      </c>
      <c r="V291" s="13">
        <v>0.85000000000000009</v>
      </c>
      <c r="W291" s="78">
        <f t="shared" si="22"/>
        <v>24.415294117647058</v>
      </c>
      <c r="X291" s="1">
        <f>VLOOKUP(E291,'渗透率、续签率'!AG:AJ,4,0)</f>
        <v>8103</v>
      </c>
      <c r="Y291" s="1">
        <f t="shared" si="23"/>
        <v>197837.12823529411</v>
      </c>
      <c r="Z291">
        <v>0</v>
      </c>
      <c r="AA291" s="89">
        <f t="shared" si="24"/>
        <v>453768</v>
      </c>
      <c r="AH291" s="37"/>
      <c r="AI291" s="37"/>
      <c r="AK291" s="37"/>
    </row>
    <row r="292" spans="1:37" hidden="1">
      <c r="A292" t="s">
        <v>64</v>
      </c>
      <c r="B292" t="s">
        <v>23</v>
      </c>
      <c r="C292" t="s">
        <v>24</v>
      </c>
      <c r="D292" t="s">
        <v>116</v>
      </c>
      <c r="E292" t="s">
        <v>117</v>
      </c>
      <c r="F292" t="str">
        <f t="shared" si="21"/>
        <v>萍乡市驾驶培训</v>
      </c>
      <c r="G292" t="s">
        <v>90</v>
      </c>
      <c r="H292" t="s">
        <v>391</v>
      </c>
      <c r="I292" t="s">
        <v>68</v>
      </c>
      <c r="J292">
        <v>36</v>
      </c>
      <c r="K292">
        <v>1</v>
      </c>
      <c r="L292" s="13">
        <f>VLOOKUP(C292,'渗透率、续签率'!B:C,2,0)</f>
        <v>0.54900000000000004</v>
      </c>
      <c r="M292" s="6">
        <v>0.03</v>
      </c>
      <c r="N292">
        <v>6</v>
      </c>
      <c r="O292">
        <v>1</v>
      </c>
      <c r="P292" s="6">
        <v>0.17</v>
      </c>
      <c r="Q292" s="13">
        <v>9.5000000000000001E-2</v>
      </c>
      <c r="R292" s="13">
        <v>0</v>
      </c>
      <c r="S292" s="31">
        <v>341</v>
      </c>
      <c r="T292" s="6">
        <f>VLOOKUP(E292,'参数设置&amp;汇总'!S:U,3,0)</f>
        <v>0.4</v>
      </c>
      <c r="U292" s="78">
        <f t="shared" si="20"/>
        <v>2.4000000000000004</v>
      </c>
      <c r="V292" s="13">
        <v>0.85000000000000009</v>
      </c>
      <c r="W292" s="78">
        <f t="shared" si="22"/>
        <v>2.1776470588235295</v>
      </c>
      <c r="X292" s="1">
        <f>VLOOKUP(E292,'渗透率、续签率'!AG:AJ,4,0)</f>
        <v>8103</v>
      </c>
      <c r="Y292" s="1">
        <f t="shared" si="23"/>
        <v>17645.47411764706</v>
      </c>
      <c r="Z292">
        <v>0</v>
      </c>
      <c r="AA292" s="89">
        <f t="shared" si="24"/>
        <v>48618</v>
      </c>
      <c r="AH292" s="37"/>
      <c r="AI292" s="37"/>
      <c r="AK292" s="37"/>
    </row>
    <row r="293" spans="1:37" hidden="1">
      <c r="A293" t="s">
        <v>64</v>
      </c>
      <c r="B293" t="s">
        <v>23</v>
      </c>
      <c r="C293" t="s">
        <v>24</v>
      </c>
      <c r="D293" t="s">
        <v>116</v>
      </c>
      <c r="E293" t="s">
        <v>117</v>
      </c>
      <c r="F293" t="str">
        <f t="shared" si="21"/>
        <v>营口市驾驶培训</v>
      </c>
      <c r="G293" t="s">
        <v>101</v>
      </c>
      <c r="H293" t="s">
        <v>392</v>
      </c>
      <c r="I293" t="s">
        <v>70</v>
      </c>
      <c r="J293">
        <v>94</v>
      </c>
      <c r="K293">
        <v>0</v>
      </c>
      <c r="L293" s="13">
        <f>VLOOKUP(C293,'渗透率、续签率'!B:C,2,0)</f>
        <v>0.54900000000000004</v>
      </c>
      <c r="M293" s="6">
        <v>0</v>
      </c>
      <c r="N293">
        <v>9</v>
      </c>
      <c r="O293">
        <v>0</v>
      </c>
      <c r="P293" s="6">
        <v>0</v>
      </c>
      <c r="Q293" s="13">
        <v>0</v>
      </c>
      <c r="R293" s="13">
        <v>0</v>
      </c>
      <c r="S293" s="31">
        <v>540</v>
      </c>
      <c r="T293" s="6">
        <f>VLOOKUP(E293,'参数设置&amp;汇总'!S:U,3,0)</f>
        <v>0.4</v>
      </c>
      <c r="U293" s="78">
        <f t="shared" si="20"/>
        <v>3.6</v>
      </c>
      <c r="V293" s="13">
        <v>0.85000000000000009</v>
      </c>
      <c r="W293" s="78">
        <f t="shared" si="22"/>
        <v>4.2352941176470589</v>
      </c>
      <c r="X293" s="1">
        <f>VLOOKUP(E293,'渗透率、续签率'!AG:AJ,4,0)</f>
        <v>8103</v>
      </c>
      <c r="Y293" s="1">
        <f t="shared" si="23"/>
        <v>34318.588235294119</v>
      </c>
      <c r="Z293">
        <v>0</v>
      </c>
      <c r="AA293" s="89">
        <f t="shared" si="24"/>
        <v>72927</v>
      </c>
      <c r="AH293" s="37"/>
      <c r="AI293" s="37"/>
      <c r="AK293" s="37"/>
    </row>
    <row r="294" spans="1:37" hidden="1">
      <c r="A294" t="s">
        <v>64</v>
      </c>
      <c r="B294" t="s">
        <v>23</v>
      </c>
      <c r="C294" t="s">
        <v>24</v>
      </c>
      <c r="D294" t="s">
        <v>116</v>
      </c>
      <c r="E294" t="s">
        <v>117</v>
      </c>
      <c r="F294" t="str">
        <f t="shared" si="21"/>
        <v>葫芦岛市驾驶培训</v>
      </c>
      <c r="G294" t="s">
        <v>101</v>
      </c>
      <c r="H294" t="s">
        <v>393</v>
      </c>
      <c r="I294" t="s">
        <v>70</v>
      </c>
      <c r="J294">
        <v>75</v>
      </c>
      <c r="K294">
        <v>0</v>
      </c>
      <c r="L294" s="13">
        <f>VLOOKUP(C294,'渗透率、续签率'!B:C,2,0)</f>
        <v>0.54900000000000004</v>
      </c>
      <c r="M294" s="6">
        <v>0</v>
      </c>
      <c r="N294">
        <v>10</v>
      </c>
      <c r="O294">
        <v>0</v>
      </c>
      <c r="P294" s="6">
        <v>0</v>
      </c>
      <c r="Q294" s="13">
        <v>0</v>
      </c>
      <c r="R294" s="13">
        <v>0</v>
      </c>
      <c r="S294" s="31">
        <v>446</v>
      </c>
      <c r="T294" s="6">
        <f>VLOOKUP(E294,'参数设置&amp;汇总'!S:U,3,0)</f>
        <v>0.4</v>
      </c>
      <c r="U294" s="78">
        <f t="shared" si="20"/>
        <v>4</v>
      </c>
      <c r="V294" s="13">
        <v>0.85000000000000009</v>
      </c>
      <c r="W294" s="78">
        <f t="shared" si="22"/>
        <v>4.7058823529411757</v>
      </c>
      <c r="X294" s="1">
        <f>VLOOKUP(E294,'渗透率、续签率'!AG:AJ,4,0)</f>
        <v>8103</v>
      </c>
      <c r="Y294" s="1">
        <f t="shared" si="23"/>
        <v>38131.76470588235</v>
      </c>
      <c r="Z294">
        <v>0</v>
      </c>
      <c r="AA294" s="89">
        <f t="shared" si="24"/>
        <v>81030</v>
      </c>
      <c r="AH294" s="37"/>
      <c r="AI294" s="37"/>
      <c r="AK294" s="37"/>
    </row>
    <row r="295" spans="1:37" hidden="1">
      <c r="A295" t="s">
        <v>64</v>
      </c>
      <c r="B295" t="s">
        <v>23</v>
      </c>
      <c r="C295" t="s">
        <v>24</v>
      </c>
      <c r="D295" t="s">
        <v>116</v>
      </c>
      <c r="E295" t="s">
        <v>117</v>
      </c>
      <c r="F295" t="str">
        <f t="shared" si="21"/>
        <v>蚌埠市驾驶培训</v>
      </c>
      <c r="G295" t="s">
        <v>94</v>
      </c>
      <c r="H295" t="s">
        <v>394</v>
      </c>
      <c r="I295" t="s">
        <v>68</v>
      </c>
      <c r="J295">
        <v>129</v>
      </c>
      <c r="K295">
        <v>9</v>
      </c>
      <c r="L295" s="13">
        <f>VLOOKUP(C295,'渗透率、续签率'!B:C,2,0)</f>
        <v>0.54900000000000004</v>
      </c>
      <c r="M295" s="6">
        <v>7.0000000000000007E-2</v>
      </c>
      <c r="N295">
        <v>25</v>
      </c>
      <c r="O295">
        <v>8</v>
      </c>
      <c r="P295" s="6">
        <v>0.32</v>
      </c>
      <c r="Q295" s="13">
        <v>0.316</v>
      </c>
      <c r="R295" s="13">
        <v>0</v>
      </c>
      <c r="S295" s="31">
        <v>1152</v>
      </c>
      <c r="T295" s="6">
        <f>VLOOKUP(E295,'参数设置&amp;汇总'!S:U,3,0)</f>
        <v>0.4</v>
      </c>
      <c r="U295" s="78">
        <f t="shared" si="20"/>
        <v>10</v>
      </c>
      <c r="V295" s="13">
        <v>0.85000000000000009</v>
      </c>
      <c r="W295" s="78">
        <f t="shared" si="22"/>
        <v>6.5976470588235285</v>
      </c>
      <c r="X295" s="1">
        <f>VLOOKUP(E295,'渗透率、续签率'!AG:AJ,4,0)</f>
        <v>8103</v>
      </c>
      <c r="Y295" s="1">
        <f t="shared" si="23"/>
        <v>53460.734117647051</v>
      </c>
      <c r="Z295">
        <v>0</v>
      </c>
      <c r="AA295" s="89">
        <f t="shared" si="24"/>
        <v>202575</v>
      </c>
      <c r="AH295" s="37"/>
      <c r="AI295" s="37"/>
      <c r="AK295" s="37"/>
    </row>
    <row r="296" spans="1:37" hidden="1">
      <c r="A296" t="s">
        <v>64</v>
      </c>
      <c r="B296" t="s">
        <v>23</v>
      </c>
      <c r="C296" t="s">
        <v>24</v>
      </c>
      <c r="D296" t="s">
        <v>116</v>
      </c>
      <c r="E296" t="s">
        <v>117</v>
      </c>
      <c r="F296" t="str">
        <f t="shared" si="21"/>
        <v>衡水市驾驶培训</v>
      </c>
      <c r="G296" t="s">
        <v>159</v>
      </c>
      <c r="H296" t="s">
        <v>395</v>
      </c>
      <c r="I296" t="s">
        <v>70</v>
      </c>
      <c r="J296">
        <v>174</v>
      </c>
      <c r="K296">
        <v>2</v>
      </c>
      <c r="L296" s="13">
        <f>VLOOKUP(C296,'渗透率、续签率'!B:C,2,0)</f>
        <v>0.54900000000000004</v>
      </c>
      <c r="M296" s="6">
        <v>0.01</v>
      </c>
      <c r="N296">
        <v>34</v>
      </c>
      <c r="O296">
        <v>2</v>
      </c>
      <c r="P296" s="6">
        <v>0.06</v>
      </c>
      <c r="Q296" s="13">
        <v>0.10299999999999999</v>
      </c>
      <c r="R296" s="13">
        <v>6.8000000000000005E-2</v>
      </c>
      <c r="S296" s="31">
        <v>1391</v>
      </c>
      <c r="T296" s="6">
        <f>VLOOKUP(E296,'参数设置&amp;汇总'!S:U,3,0)</f>
        <v>0.4</v>
      </c>
      <c r="U296" s="78">
        <f t="shared" si="20"/>
        <v>13.600000000000001</v>
      </c>
      <c r="V296" s="13">
        <v>0.85000000000000009</v>
      </c>
      <c r="W296" s="78">
        <f t="shared" si="22"/>
        <v>14.708235294117646</v>
      </c>
      <c r="X296" s="1">
        <f>VLOOKUP(E296,'渗透率、续签率'!AG:AJ,4,0)</f>
        <v>8103</v>
      </c>
      <c r="Y296" s="1">
        <f t="shared" si="23"/>
        <v>119180.83058823529</v>
      </c>
      <c r="Z296">
        <v>1</v>
      </c>
      <c r="AA296" s="89">
        <f t="shared" si="24"/>
        <v>275502</v>
      </c>
      <c r="AH296" s="37"/>
      <c r="AI296" s="37"/>
      <c r="AK296" s="37"/>
    </row>
    <row r="297" spans="1:37" hidden="1">
      <c r="A297" t="s">
        <v>64</v>
      </c>
      <c r="B297" t="s">
        <v>23</v>
      </c>
      <c r="C297" t="s">
        <v>24</v>
      </c>
      <c r="D297" t="s">
        <v>116</v>
      </c>
      <c r="E297" t="s">
        <v>117</v>
      </c>
      <c r="F297" t="str">
        <f t="shared" si="21"/>
        <v>衡阳市驾驶培训</v>
      </c>
      <c r="G297" t="s">
        <v>113</v>
      </c>
      <c r="H297" t="s">
        <v>396</v>
      </c>
      <c r="I297" t="s">
        <v>68</v>
      </c>
      <c r="J297">
        <v>232</v>
      </c>
      <c r="K297">
        <v>9</v>
      </c>
      <c r="L297" s="13">
        <f>VLOOKUP(C297,'渗透率、续签率'!B:C,2,0)</f>
        <v>0.54900000000000004</v>
      </c>
      <c r="M297" s="6">
        <v>0.04</v>
      </c>
      <c r="N297">
        <v>42</v>
      </c>
      <c r="O297">
        <v>9</v>
      </c>
      <c r="P297" s="6">
        <v>0.21</v>
      </c>
      <c r="Q297" s="13">
        <v>0.34699999999999998</v>
      </c>
      <c r="R297" s="13">
        <v>0.24399999999999999</v>
      </c>
      <c r="S297" s="31">
        <v>1913</v>
      </c>
      <c r="T297" s="6">
        <f>VLOOKUP(E297,'参数设置&amp;汇总'!S:U,3,0)</f>
        <v>0.4</v>
      </c>
      <c r="U297" s="78">
        <f t="shared" si="20"/>
        <v>16.8</v>
      </c>
      <c r="V297" s="13">
        <v>0.85000000000000009</v>
      </c>
      <c r="W297" s="78">
        <f t="shared" si="22"/>
        <v>13.951764705882351</v>
      </c>
      <c r="X297" s="1">
        <f>VLOOKUP(E297,'渗透率、续签率'!AG:AJ,4,0)</f>
        <v>8103</v>
      </c>
      <c r="Y297" s="1">
        <f t="shared" si="23"/>
        <v>113051.14941176469</v>
      </c>
      <c r="Z297">
        <v>1</v>
      </c>
      <c r="AA297" s="89">
        <f t="shared" si="24"/>
        <v>340326</v>
      </c>
    </row>
    <row r="298" spans="1:37" hidden="1">
      <c r="A298" t="s">
        <v>64</v>
      </c>
      <c r="B298" t="s">
        <v>23</v>
      </c>
      <c r="C298" t="s">
        <v>24</v>
      </c>
      <c r="D298" t="s">
        <v>116</v>
      </c>
      <c r="E298" t="s">
        <v>117</v>
      </c>
      <c r="F298" t="str">
        <f t="shared" si="21"/>
        <v>衢州市驾驶培训</v>
      </c>
      <c r="G298" t="s">
        <v>79</v>
      </c>
      <c r="H298" t="s">
        <v>397</v>
      </c>
      <c r="I298" t="s">
        <v>68</v>
      </c>
      <c r="J298">
        <v>92</v>
      </c>
      <c r="K298">
        <v>20</v>
      </c>
      <c r="L298" s="13">
        <f>VLOOKUP(C298,'渗透率、续签率'!B:C,2,0)</f>
        <v>0.54900000000000004</v>
      </c>
      <c r="M298" s="6">
        <v>0.22</v>
      </c>
      <c r="N298">
        <v>21</v>
      </c>
      <c r="O298">
        <v>19</v>
      </c>
      <c r="P298" s="6">
        <v>0.9</v>
      </c>
      <c r="Q298" s="13">
        <v>0.59</v>
      </c>
      <c r="R298" s="13">
        <v>0.57499999999999996</v>
      </c>
      <c r="S298" s="31">
        <v>777</v>
      </c>
      <c r="T298" s="6">
        <f>VLOOKUP(E298,'参数设置&amp;汇总'!S:U,3,0)</f>
        <v>0.4</v>
      </c>
      <c r="U298" s="78">
        <f t="shared" si="20"/>
        <v>19</v>
      </c>
      <c r="V298" s="13">
        <v>0.85000000000000009</v>
      </c>
      <c r="W298" s="78">
        <f t="shared" si="22"/>
        <v>10.081176470588233</v>
      </c>
      <c r="X298" s="1">
        <f>VLOOKUP(E298,'渗透率、续签率'!AG:AJ,4,0)</f>
        <v>8103</v>
      </c>
      <c r="Y298" s="1">
        <f t="shared" si="23"/>
        <v>81687.772941176445</v>
      </c>
      <c r="Z298">
        <v>0</v>
      </c>
      <c r="AA298" s="89">
        <f t="shared" si="24"/>
        <v>170163</v>
      </c>
      <c r="AH298" s="37"/>
      <c r="AI298" s="37"/>
      <c r="AK298" s="37"/>
    </row>
    <row r="299" spans="1:37" hidden="1">
      <c r="A299" t="s">
        <v>64</v>
      </c>
      <c r="B299" t="s">
        <v>23</v>
      </c>
      <c r="C299" t="s">
        <v>24</v>
      </c>
      <c r="D299" t="s">
        <v>116</v>
      </c>
      <c r="E299" t="s">
        <v>117</v>
      </c>
      <c r="F299" t="str">
        <f t="shared" si="21"/>
        <v>襄阳市驾驶培训</v>
      </c>
      <c r="G299" t="s">
        <v>81</v>
      </c>
      <c r="H299" t="s">
        <v>398</v>
      </c>
      <c r="I299" t="s">
        <v>68</v>
      </c>
      <c r="J299">
        <v>329</v>
      </c>
      <c r="K299">
        <v>1</v>
      </c>
      <c r="L299" s="13">
        <f>VLOOKUP(C299,'渗透率、续签率'!B:C,2,0)</f>
        <v>0.54900000000000004</v>
      </c>
      <c r="M299" s="6">
        <v>0</v>
      </c>
      <c r="N299">
        <v>35</v>
      </c>
      <c r="O299">
        <v>1</v>
      </c>
      <c r="P299" s="6">
        <v>0.03</v>
      </c>
      <c r="Q299" s="13">
        <v>0.03</v>
      </c>
      <c r="R299" s="13">
        <v>0</v>
      </c>
      <c r="S299" s="31">
        <v>1552</v>
      </c>
      <c r="T299" s="6">
        <f>VLOOKUP(E299,'参数设置&amp;汇总'!S:U,3,0)</f>
        <v>0.4</v>
      </c>
      <c r="U299" s="78">
        <f t="shared" si="20"/>
        <v>14</v>
      </c>
      <c r="V299" s="13">
        <v>0.85000000000000009</v>
      </c>
      <c r="W299" s="78">
        <f t="shared" si="22"/>
        <v>15.824705882352941</v>
      </c>
      <c r="X299" s="1">
        <f>VLOOKUP(E299,'渗透率、续签率'!AG:AJ,4,0)</f>
        <v>8103</v>
      </c>
      <c r="Y299" s="1">
        <f t="shared" si="23"/>
        <v>128227.59176470588</v>
      </c>
      <c r="Z299">
        <v>1</v>
      </c>
      <c r="AA299" s="89">
        <f t="shared" si="24"/>
        <v>283605</v>
      </c>
      <c r="AH299" s="37"/>
      <c r="AI299" s="37"/>
      <c r="AJ299" s="1"/>
      <c r="AK299" s="37"/>
    </row>
    <row r="300" spans="1:37" hidden="1">
      <c r="A300" t="s">
        <v>64</v>
      </c>
      <c r="B300" t="s">
        <v>23</v>
      </c>
      <c r="C300" t="s">
        <v>24</v>
      </c>
      <c r="D300" t="s">
        <v>116</v>
      </c>
      <c r="E300" t="s">
        <v>117</v>
      </c>
      <c r="F300" t="str">
        <f t="shared" si="21"/>
        <v>西双版纳傣族自治州驾驶培训</v>
      </c>
      <c r="G300" t="s">
        <v>99</v>
      </c>
      <c r="H300" t="s">
        <v>399</v>
      </c>
      <c r="I300" t="s">
        <v>68</v>
      </c>
      <c r="J300">
        <v>40</v>
      </c>
      <c r="K300">
        <v>0</v>
      </c>
      <c r="L300" s="13">
        <f>VLOOKUP(C300,'渗透率、续签率'!B:C,2,0)</f>
        <v>0.54900000000000004</v>
      </c>
      <c r="M300" s="6">
        <v>0</v>
      </c>
      <c r="N300">
        <v>9</v>
      </c>
      <c r="O300">
        <v>0</v>
      </c>
      <c r="P300" s="6">
        <v>0</v>
      </c>
      <c r="Q300" s="13">
        <v>0</v>
      </c>
      <c r="R300" s="13">
        <v>0</v>
      </c>
      <c r="S300" s="31">
        <v>321</v>
      </c>
      <c r="T300" s="6">
        <f>VLOOKUP(E300,'参数设置&amp;汇总'!S:U,3,0)</f>
        <v>0.4</v>
      </c>
      <c r="U300" s="78">
        <f t="shared" si="20"/>
        <v>3.6</v>
      </c>
      <c r="V300" s="13">
        <v>0.85000000000000009</v>
      </c>
      <c r="W300" s="78">
        <f t="shared" si="22"/>
        <v>4.2352941176470589</v>
      </c>
      <c r="X300" s="1">
        <f>VLOOKUP(E300,'渗透率、续签率'!AG:AJ,4,0)</f>
        <v>8103</v>
      </c>
      <c r="Y300" s="1">
        <f t="shared" si="23"/>
        <v>34318.588235294119</v>
      </c>
      <c r="Z300">
        <v>0</v>
      </c>
      <c r="AA300" s="89">
        <f t="shared" si="24"/>
        <v>72927</v>
      </c>
      <c r="AH300" s="37"/>
      <c r="AI300" s="37"/>
      <c r="AK300" s="37"/>
    </row>
    <row r="301" spans="1:37" hidden="1">
      <c r="A301" t="s">
        <v>64</v>
      </c>
      <c r="B301" t="s">
        <v>23</v>
      </c>
      <c r="C301" t="s">
        <v>24</v>
      </c>
      <c r="D301" t="s">
        <v>116</v>
      </c>
      <c r="E301" t="s">
        <v>117</v>
      </c>
      <c r="F301" t="str">
        <f t="shared" si="21"/>
        <v>西宁市驾驶培训</v>
      </c>
      <c r="G301" t="s">
        <v>297</v>
      </c>
      <c r="H301" t="s">
        <v>400</v>
      </c>
      <c r="I301" t="s">
        <v>70</v>
      </c>
      <c r="J301">
        <v>88</v>
      </c>
      <c r="K301">
        <v>7</v>
      </c>
      <c r="L301" s="13">
        <f>VLOOKUP(C301,'渗透率、续签率'!B:C,2,0)</f>
        <v>0.54900000000000004</v>
      </c>
      <c r="M301" s="6">
        <v>0.08</v>
      </c>
      <c r="N301">
        <v>27</v>
      </c>
      <c r="O301">
        <v>6</v>
      </c>
      <c r="P301" s="6">
        <v>0.22</v>
      </c>
      <c r="Q301" s="13">
        <v>0.31900000000000001</v>
      </c>
      <c r="R301" s="13">
        <v>0.13600000000000001</v>
      </c>
      <c r="S301" s="31">
        <v>1181</v>
      </c>
      <c r="T301" s="6">
        <f>VLOOKUP(E301,'参数设置&amp;汇总'!S:U,3,0)</f>
        <v>0.4</v>
      </c>
      <c r="U301" s="78">
        <f t="shared" si="20"/>
        <v>10.8</v>
      </c>
      <c r="V301" s="13">
        <v>0.85000000000000009</v>
      </c>
      <c r="W301" s="78">
        <f t="shared" si="22"/>
        <v>8.8305882352941172</v>
      </c>
      <c r="X301" s="1">
        <f>VLOOKUP(E301,'渗透率、续签率'!AG:AJ,4,0)</f>
        <v>8103</v>
      </c>
      <c r="Y301" s="1">
        <f t="shared" si="23"/>
        <v>71554.256470588225</v>
      </c>
      <c r="Z301">
        <v>0</v>
      </c>
      <c r="AA301" s="89">
        <f t="shared" si="24"/>
        <v>218781</v>
      </c>
    </row>
    <row r="302" spans="1:37" hidden="1">
      <c r="A302" t="s">
        <v>64</v>
      </c>
      <c r="B302" t="s">
        <v>23</v>
      </c>
      <c r="C302" t="s">
        <v>24</v>
      </c>
      <c r="D302" t="s">
        <v>116</v>
      </c>
      <c r="E302" t="s">
        <v>117</v>
      </c>
      <c r="F302" t="str">
        <f t="shared" si="21"/>
        <v>许昌市驾驶培训</v>
      </c>
      <c r="G302" t="s">
        <v>110</v>
      </c>
      <c r="H302" t="s">
        <v>401</v>
      </c>
      <c r="I302" t="s">
        <v>70</v>
      </c>
      <c r="J302">
        <v>206</v>
      </c>
      <c r="K302">
        <v>3</v>
      </c>
      <c r="L302" s="13">
        <f>VLOOKUP(C302,'渗透率、续签率'!B:C,2,0)</f>
        <v>0.54900000000000004</v>
      </c>
      <c r="M302" s="6">
        <v>0.01</v>
      </c>
      <c r="N302">
        <v>55</v>
      </c>
      <c r="O302">
        <v>3</v>
      </c>
      <c r="P302" s="6">
        <v>0.05</v>
      </c>
      <c r="Q302" s="13">
        <v>0.18099999999999999</v>
      </c>
      <c r="R302" s="13">
        <v>7.8E-2</v>
      </c>
      <c r="S302" s="31">
        <v>1916</v>
      </c>
      <c r="T302" s="6">
        <f>VLOOKUP(E302,'参数设置&amp;汇总'!S:U,3,0)</f>
        <v>0.4</v>
      </c>
      <c r="U302" s="78">
        <f t="shared" si="20"/>
        <v>22</v>
      </c>
      <c r="V302" s="13">
        <v>0.85000000000000009</v>
      </c>
      <c r="W302" s="78">
        <f t="shared" si="22"/>
        <v>23.944705882352942</v>
      </c>
      <c r="X302" s="1">
        <f>VLOOKUP(E302,'渗透率、续签率'!AG:AJ,4,0)</f>
        <v>8103</v>
      </c>
      <c r="Y302" s="1">
        <f t="shared" si="23"/>
        <v>194023.95176470588</v>
      </c>
      <c r="Z302">
        <v>0</v>
      </c>
      <c r="AA302" s="89">
        <f t="shared" si="24"/>
        <v>445665</v>
      </c>
      <c r="AH302" s="37"/>
      <c r="AI302" s="37"/>
      <c r="AK302" s="37"/>
    </row>
    <row r="303" spans="1:37" hidden="1">
      <c r="A303" t="s">
        <v>64</v>
      </c>
      <c r="B303" t="s">
        <v>23</v>
      </c>
      <c r="C303" t="s">
        <v>24</v>
      </c>
      <c r="D303" t="s">
        <v>116</v>
      </c>
      <c r="E303" t="s">
        <v>117</v>
      </c>
      <c r="F303" t="str">
        <f t="shared" si="21"/>
        <v>贵港市驾驶培训</v>
      </c>
      <c r="G303" t="s">
        <v>88</v>
      </c>
      <c r="H303" t="s">
        <v>402</v>
      </c>
      <c r="I303" t="s">
        <v>68</v>
      </c>
      <c r="J303">
        <v>251</v>
      </c>
      <c r="K303">
        <v>1</v>
      </c>
      <c r="L303" s="13">
        <f>VLOOKUP(C303,'渗透率、续签率'!B:C,2,0)</f>
        <v>0.54900000000000004</v>
      </c>
      <c r="M303" s="6">
        <v>0</v>
      </c>
      <c r="N303">
        <v>25</v>
      </c>
      <c r="O303">
        <v>1</v>
      </c>
      <c r="P303" s="6">
        <v>0.04</v>
      </c>
      <c r="Q303" s="13">
        <v>2.4E-2</v>
      </c>
      <c r="R303" s="13">
        <v>0.01</v>
      </c>
      <c r="S303" s="31">
        <v>1225</v>
      </c>
      <c r="T303" s="6">
        <f>VLOOKUP(E303,'参数设置&amp;汇总'!S:U,3,0)</f>
        <v>0.4</v>
      </c>
      <c r="U303" s="78">
        <f t="shared" si="20"/>
        <v>10</v>
      </c>
      <c r="V303" s="13">
        <v>0.85000000000000009</v>
      </c>
      <c r="W303" s="78">
        <f t="shared" si="22"/>
        <v>11.118823529411765</v>
      </c>
      <c r="X303" s="1">
        <f>VLOOKUP(E303,'渗透率、续签率'!AG:AJ,4,0)</f>
        <v>8103</v>
      </c>
      <c r="Y303" s="1">
        <f t="shared" si="23"/>
        <v>90095.827058823532</v>
      </c>
      <c r="Z303">
        <v>0</v>
      </c>
      <c r="AA303" s="89">
        <f t="shared" si="24"/>
        <v>202575</v>
      </c>
      <c r="AH303" s="37"/>
      <c r="AI303" s="37"/>
      <c r="AK303" s="37"/>
    </row>
    <row r="304" spans="1:37" hidden="1">
      <c r="A304" t="s">
        <v>64</v>
      </c>
      <c r="B304" t="s">
        <v>23</v>
      </c>
      <c r="C304" t="s">
        <v>24</v>
      </c>
      <c r="D304" t="s">
        <v>116</v>
      </c>
      <c r="E304" t="s">
        <v>117</v>
      </c>
      <c r="F304" t="str">
        <f t="shared" si="21"/>
        <v>贵阳市驾驶培训</v>
      </c>
      <c r="G304" t="s">
        <v>167</v>
      </c>
      <c r="H304" t="s">
        <v>403</v>
      </c>
      <c r="I304" t="s">
        <v>70</v>
      </c>
      <c r="J304">
        <v>312</v>
      </c>
      <c r="K304">
        <v>59</v>
      </c>
      <c r="L304" s="13">
        <f>VLOOKUP(C304,'渗透率、续签率'!B:C,2,0)</f>
        <v>0.54900000000000004</v>
      </c>
      <c r="M304" s="6">
        <v>0.19</v>
      </c>
      <c r="N304">
        <v>119</v>
      </c>
      <c r="O304">
        <v>51</v>
      </c>
      <c r="P304" s="6">
        <v>0.43</v>
      </c>
      <c r="Q304" s="13">
        <v>0.65900000000000003</v>
      </c>
      <c r="R304" s="13">
        <v>0.47399999999999998</v>
      </c>
      <c r="S304" s="31">
        <v>6448</v>
      </c>
      <c r="T304" s="6">
        <f>VLOOKUP(E304,'参数设置&amp;汇总'!S:U,3,0)</f>
        <v>0.4</v>
      </c>
      <c r="U304" s="78">
        <f t="shared" si="20"/>
        <v>51</v>
      </c>
      <c r="V304" s="13">
        <v>0.85000000000000009</v>
      </c>
      <c r="W304" s="78">
        <f t="shared" si="22"/>
        <v>27.059999999999995</v>
      </c>
      <c r="X304" s="1">
        <f>VLOOKUP(E304,'渗透率、续签率'!AG:AJ,4,0)</f>
        <v>8103</v>
      </c>
      <c r="Y304" s="1">
        <f t="shared" si="23"/>
        <v>219267.17999999996</v>
      </c>
      <c r="Z304">
        <v>6</v>
      </c>
      <c r="AA304" s="89">
        <f t="shared" si="24"/>
        <v>964257</v>
      </c>
      <c r="AH304" s="37"/>
      <c r="AI304" s="37"/>
      <c r="AK304" s="37"/>
    </row>
    <row r="305" spans="1:37" hidden="1">
      <c r="A305" t="s">
        <v>64</v>
      </c>
      <c r="B305" t="s">
        <v>23</v>
      </c>
      <c r="C305" t="s">
        <v>24</v>
      </c>
      <c r="D305" t="s">
        <v>116</v>
      </c>
      <c r="E305" t="s">
        <v>117</v>
      </c>
      <c r="F305" t="str">
        <f t="shared" si="21"/>
        <v>贺州市驾驶培训</v>
      </c>
      <c r="G305" t="s">
        <v>88</v>
      </c>
      <c r="H305" t="s">
        <v>404</v>
      </c>
      <c r="I305" t="s">
        <v>68</v>
      </c>
      <c r="J305">
        <v>91</v>
      </c>
      <c r="K305">
        <v>1</v>
      </c>
      <c r="L305" s="13">
        <f>VLOOKUP(C305,'渗透率、续签率'!B:C,2,0)</f>
        <v>0.54900000000000004</v>
      </c>
      <c r="M305" s="6">
        <v>0.01</v>
      </c>
      <c r="N305">
        <v>9</v>
      </c>
      <c r="O305">
        <v>1</v>
      </c>
      <c r="P305" s="6">
        <v>0.11</v>
      </c>
      <c r="Q305" s="13">
        <v>6.0999999999999999E-2</v>
      </c>
      <c r="R305" s="13">
        <v>0</v>
      </c>
      <c r="S305" s="31">
        <v>542</v>
      </c>
      <c r="T305" s="6">
        <f>VLOOKUP(E305,'参数设置&amp;汇总'!S:U,3,0)</f>
        <v>0.4</v>
      </c>
      <c r="U305" s="78">
        <f t="shared" si="20"/>
        <v>3.6</v>
      </c>
      <c r="V305" s="13">
        <v>0.85000000000000009</v>
      </c>
      <c r="W305" s="78">
        <f t="shared" si="22"/>
        <v>3.5894117647058823</v>
      </c>
      <c r="X305" s="1">
        <f>VLOOKUP(E305,'渗透率、续签率'!AG:AJ,4,0)</f>
        <v>8103</v>
      </c>
      <c r="Y305" s="1">
        <f t="shared" si="23"/>
        <v>29085.003529411766</v>
      </c>
      <c r="Z305">
        <v>0</v>
      </c>
      <c r="AA305" s="89">
        <f t="shared" si="24"/>
        <v>72927</v>
      </c>
      <c r="AH305" s="37"/>
      <c r="AI305" s="37"/>
      <c r="AK305" s="37"/>
    </row>
    <row r="306" spans="1:37" hidden="1">
      <c r="A306" t="s">
        <v>64</v>
      </c>
      <c r="B306" t="s">
        <v>23</v>
      </c>
      <c r="C306" t="s">
        <v>24</v>
      </c>
      <c r="D306" t="s">
        <v>116</v>
      </c>
      <c r="E306" t="s">
        <v>117</v>
      </c>
      <c r="F306" t="str">
        <f t="shared" si="21"/>
        <v>资阳市驾驶培训</v>
      </c>
      <c r="G306" t="s">
        <v>77</v>
      </c>
      <c r="H306" t="s">
        <v>405</v>
      </c>
      <c r="I306" t="s">
        <v>70</v>
      </c>
      <c r="J306">
        <v>61</v>
      </c>
      <c r="K306">
        <v>1</v>
      </c>
      <c r="L306" s="13">
        <f>VLOOKUP(C306,'渗透率、续签率'!B:C,2,0)</f>
        <v>0.54900000000000004</v>
      </c>
      <c r="M306" s="6">
        <v>0.02</v>
      </c>
      <c r="N306">
        <v>7</v>
      </c>
      <c r="O306">
        <v>0</v>
      </c>
      <c r="P306" s="6">
        <v>0</v>
      </c>
      <c r="Q306" s="13">
        <v>0.10100000000000001</v>
      </c>
      <c r="R306" s="13">
        <v>1.7999999999999999E-2</v>
      </c>
      <c r="S306" s="31">
        <v>334</v>
      </c>
      <c r="T306" s="6">
        <f>VLOOKUP(E306,'参数设置&amp;汇总'!S:U,3,0)</f>
        <v>0.4</v>
      </c>
      <c r="U306" s="78">
        <f t="shared" si="20"/>
        <v>2.8000000000000003</v>
      </c>
      <c r="V306" s="13">
        <v>0.85000000000000009</v>
      </c>
      <c r="W306" s="78">
        <f t="shared" si="22"/>
        <v>3.2941176470588234</v>
      </c>
      <c r="X306" s="1">
        <f>VLOOKUP(E306,'渗透率、续签率'!AG:AJ,4,0)</f>
        <v>8103</v>
      </c>
      <c r="Y306" s="1">
        <f t="shared" si="23"/>
        <v>26692.235294117647</v>
      </c>
      <c r="Z306">
        <v>0</v>
      </c>
      <c r="AA306" s="89">
        <f t="shared" si="24"/>
        <v>56721</v>
      </c>
      <c r="AH306" s="37"/>
      <c r="AI306" s="37"/>
      <c r="AK306" s="37"/>
    </row>
    <row r="307" spans="1:37" hidden="1">
      <c r="A307" t="s">
        <v>64</v>
      </c>
      <c r="B307" t="s">
        <v>23</v>
      </c>
      <c r="C307" t="s">
        <v>24</v>
      </c>
      <c r="D307" t="s">
        <v>116</v>
      </c>
      <c r="E307" t="s">
        <v>117</v>
      </c>
      <c r="F307" t="str">
        <f t="shared" si="21"/>
        <v>赣州市驾驶培训</v>
      </c>
      <c r="G307" t="s">
        <v>90</v>
      </c>
      <c r="H307" t="s">
        <v>406</v>
      </c>
      <c r="I307" t="s">
        <v>68</v>
      </c>
      <c r="J307">
        <v>484</v>
      </c>
      <c r="K307">
        <v>19</v>
      </c>
      <c r="L307" s="13">
        <f>VLOOKUP(C307,'渗透率、续签率'!B:C,2,0)</f>
        <v>0.54900000000000004</v>
      </c>
      <c r="M307" s="6">
        <v>0.04</v>
      </c>
      <c r="N307">
        <v>77</v>
      </c>
      <c r="O307">
        <v>18</v>
      </c>
      <c r="P307" s="6">
        <v>0.23</v>
      </c>
      <c r="Q307" s="13">
        <v>0.37</v>
      </c>
      <c r="R307" s="13">
        <v>0.27400000000000002</v>
      </c>
      <c r="S307" s="31">
        <v>4131</v>
      </c>
      <c r="T307" s="6">
        <f>VLOOKUP(E307,'参数设置&amp;汇总'!S:U,3,0)</f>
        <v>0.4</v>
      </c>
      <c r="U307" s="78">
        <f t="shared" si="20"/>
        <v>30.8</v>
      </c>
      <c r="V307" s="13">
        <v>0.85000000000000009</v>
      </c>
      <c r="W307" s="78">
        <f t="shared" si="22"/>
        <v>24.609411764705879</v>
      </c>
      <c r="X307" s="1">
        <f>VLOOKUP(E307,'渗透率、续签率'!AG:AJ,4,0)</f>
        <v>8103</v>
      </c>
      <c r="Y307" s="1">
        <f t="shared" si="23"/>
        <v>199410.06352941174</v>
      </c>
      <c r="Z307">
        <v>6</v>
      </c>
      <c r="AA307" s="89">
        <f t="shared" si="24"/>
        <v>623931</v>
      </c>
      <c r="AH307" s="37"/>
      <c r="AI307" s="37"/>
      <c r="AK307" s="37"/>
    </row>
    <row r="308" spans="1:37" hidden="1">
      <c r="A308" t="s">
        <v>64</v>
      </c>
      <c r="B308" t="s">
        <v>23</v>
      </c>
      <c r="C308" t="s">
        <v>24</v>
      </c>
      <c r="D308" t="s">
        <v>116</v>
      </c>
      <c r="E308" t="s">
        <v>117</v>
      </c>
      <c r="F308" t="str">
        <f t="shared" si="21"/>
        <v>赤峰市驾驶培训</v>
      </c>
      <c r="G308" t="s">
        <v>142</v>
      </c>
      <c r="H308" t="s">
        <v>407</v>
      </c>
      <c r="I308" t="s">
        <v>70</v>
      </c>
      <c r="J308">
        <v>197</v>
      </c>
      <c r="K308">
        <v>4</v>
      </c>
      <c r="L308" s="13">
        <f>VLOOKUP(C308,'渗透率、续签率'!B:C,2,0)</f>
        <v>0.54900000000000004</v>
      </c>
      <c r="M308" s="6">
        <v>0.02</v>
      </c>
      <c r="N308">
        <v>29</v>
      </c>
      <c r="O308">
        <v>4</v>
      </c>
      <c r="P308" s="6">
        <v>0.14000000000000001</v>
      </c>
      <c r="Q308" s="13">
        <v>0.14599999999999999</v>
      </c>
      <c r="R308" s="13">
        <v>0.06</v>
      </c>
      <c r="S308" s="31">
        <v>1288</v>
      </c>
      <c r="T308" s="6">
        <f>VLOOKUP(E308,'参数设置&amp;汇总'!S:U,3,0)</f>
        <v>0.4</v>
      </c>
      <c r="U308" s="78">
        <f t="shared" si="20"/>
        <v>11.600000000000001</v>
      </c>
      <c r="V308" s="13">
        <v>0.85000000000000009</v>
      </c>
      <c r="W308" s="78">
        <f t="shared" si="22"/>
        <v>11.063529411764707</v>
      </c>
      <c r="X308" s="1">
        <f>VLOOKUP(E308,'渗透率、续签率'!AG:AJ,4,0)</f>
        <v>8103</v>
      </c>
      <c r="Y308" s="1">
        <f t="shared" si="23"/>
        <v>89647.778823529414</v>
      </c>
      <c r="Z308">
        <v>0</v>
      </c>
      <c r="AA308" s="89">
        <f t="shared" si="24"/>
        <v>234987</v>
      </c>
      <c r="AH308" s="37"/>
      <c r="AI308" s="37"/>
      <c r="AK308" s="37"/>
    </row>
    <row r="309" spans="1:37" hidden="1">
      <c r="A309" t="s">
        <v>64</v>
      </c>
      <c r="B309" t="s">
        <v>23</v>
      </c>
      <c r="C309" t="s">
        <v>24</v>
      </c>
      <c r="D309" t="s">
        <v>116</v>
      </c>
      <c r="E309" t="s">
        <v>117</v>
      </c>
      <c r="F309" t="str">
        <f t="shared" si="21"/>
        <v>辽源市驾驶培训</v>
      </c>
      <c r="G309" t="s">
        <v>188</v>
      </c>
      <c r="H309" t="s">
        <v>408</v>
      </c>
      <c r="I309" t="s">
        <v>70</v>
      </c>
      <c r="J309">
        <v>25</v>
      </c>
      <c r="K309">
        <v>1</v>
      </c>
      <c r="L309" s="13">
        <f>VLOOKUP(C309,'渗透率、续签率'!B:C,2,0)</f>
        <v>0.54900000000000004</v>
      </c>
      <c r="M309" s="6">
        <v>0.04</v>
      </c>
      <c r="N309">
        <v>1</v>
      </c>
      <c r="O309">
        <v>1</v>
      </c>
      <c r="P309" s="6">
        <v>1</v>
      </c>
      <c r="Q309" s="13">
        <v>9.9000000000000005E-2</v>
      </c>
      <c r="R309" s="13">
        <v>9.9000000000000005E-2</v>
      </c>
      <c r="S309" s="31">
        <v>124</v>
      </c>
      <c r="T309" s="6">
        <f>VLOOKUP(E309,'参数设置&amp;汇总'!S:U,3,0)</f>
        <v>0.4</v>
      </c>
      <c r="U309" s="78">
        <f t="shared" si="20"/>
        <v>1</v>
      </c>
      <c r="V309" s="13">
        <v>0.85000000000000009</v>
      </c>
      <c r="W309" s="78">
        <f t="shared" si="22"/>
        <v>0.53058823529411758</v>
      </c>
      <c r="X309" s="1">
        <f>VLOOKUP(E309,'渗透率、续签率'!AG:AJ,4,0)</f>
        <v>8103</v>
      </c>
      <c r="Y309" s="1">
        <f t="shared" si="23"/>
        <v>4299.3564705882345</v>
      </c>
      <c r="Z309">
        <v>0</v>
      </c>
      <c r="AA309" s="89">
        <f t="shared" si="24"/>
        <v>8103</v>
      </c>
      <c r="AH309" s="37"/>
      <c r="AI309" s="37"/>
      <c r="AK309" s="37"/>
    </row>
    <row r="310" spans="1:37" hidden="1">
      <c r="A310" t="s">
        <v>64</v>
      </c>
      <c r="B310" t="s">
        <v>23</v>
      </c>
      <c r="C310" t="s">
        <v>24</v>
      </c>
      <c r="D310" t="s">
        <v>116</v>
      </c>
      <c r="E310" t="s">
        <v>117</v>
      </c>
      <c r="F310" t="str">
        <f t="shared" si="21"/>
        <v>辽阳市驾驶培训</v>
      </c>
      <c r="G310" t="s">
        <v>101</v>
      </c>
      <c r="H310" t="s">
        <v>409</v>
      </c>
      <c r="I310" t="s">
        <v>70</v>
      </c>
      <c r="J310">
        <v>40</v>
      </c>
      <c r="K310">
        <v>0</v>
      </c>
      <c r="L310" s="13">
        <f>VLOOKUP(C310,'渗透率、续签率'!B:C,2,0)</f>
        <v>0.54900000000000004</v>
      </c>
      <c r="M310" s="6">
        <v>0</v>
      </c>
      <c r="N310">
        <v>8</v>
      </c>
      <c r="O310">
        <v>0</v>
      </c>
      <c r="P310" s="6">
        <v>0</v>
      </c>
      <c r="Q310" s="13">
        <v>8.8999999999999996E-2</v>
      </c>
      <c r="R310" s="13">
        <v>0</v>
      </c>
      <c r="S310" s="31">
        <v>307</v>
      </c>
      <c r="T310" s="6">
        <f>VLOOKUP(E310,'参数设置&amp;汇总'!S:U,3,0)</f>
        <v>0.4</v>
      </c>
      <c r="U310" s="78">
        <f t="shared" si="20"/>
        <v>3.2</v>
      </c>
      <c r="V310" s="13">
        <v>0.85000000000000009</v>
      </c>
      <c r="W310" s="78">
        <f t="shared" si="22"/>
        <v>3.7647058823529411</v>
      </c>
      <c r="X310" s="1">
        <f>VLOOKUP(E310,'渗透率、续签率'!AG:AJ,4,0)</f>
        <v>8103</v>
      </c>
      <c r="Y310" s="1">
        <f t="shared" si="23"/>
        <v>30505.411764705881</v>
      </c>
      <c r="Z310">
        <v>0</v>
      </c>
      <c r="AA310" s="89">
        <f t="shared" si="24"/>
        <v>64824</v>
      </c>
      <c r="AH310" s="37"/>
      <c r="AI310" s="37"/>
      <c r="AK310" s="37"/>
    </row>
    <row r="311" spans="1:37" hidden="1">
      <c r="A311" t="s">
        <v>64</v>
      </c>
      <c r="B311" t="s">
        <v>23</v>
      </c>
      <c r="C311" t="s">
        <v>24</v>
      </c>
      <c r="D311" t="s">
        <v>116</v>
      </c>
      <c r="E311" t="s">
        <v>117</v>
      </c>
      <c r="F311" t="str">
        <f t="shared" si="21"/>
        <v>达州市驾驶培训</v>
      </c>
      <c r="G311" t="s">
        <v>77</v>
      </c>
      <c r="H311" t="s">
        <v>410</v>
      </c>
      <c r="I311" t="s">
        <v>70</v>
      </c>
      <c r="J311">
        <v>124</v>
      </c>
      <c r="K311">
        <v>1</v>
      </c>
      <c r="L311" s="13">
        <f>VLOOKUP(C311,'渗透率、续签率'!B:C,2,0)</f>
        <v>0.54900000000000004</v>
      </c>
      <c r="M311" s="6">
        <v>0.01</v>
      </c>
      <c r="N311">
        <v>25</v>
      </c>
      <c r="O311">
        <v>1</v>
      </c>
      <c r="P311" s="6">
        <v>0.04</v>
      </c>
      <c r="Q311" s="13">
        <v>1.7000000000000001E-2</v>
      </c>
      <c r="R311" s="13">
        <v>0</v>
      </c>
      <c r="S311" s="31">
        <v>911</v>
      </c>
      <c r="T311" s="6">
        <f>VLOOKUP(E311,'参数设置&amp;汇总'!S:U,3,0)</f>
        <v>0.4</v>
      </c>
      <c r="U311" s="78">
        <f t="shared" si="20"/>
        <v>10</v>
      </c>
      <c r="V311" s="13">
        <v>0.85000000000000009</v>
      </c>
      <c r="W311" s="78">
        <f t="shared" si="22"/>
        <v>11.118823529411765</v>
      </c>
      <c r="X311" s="1">
        <f>VLOOKUP(E311,'渗透率、续签率'!AG:AJ,4,0)</f>
        <v>8103</v>
      </c>
      <c r="Y311" s="1">
        <f t="shared" si="23"/>
        <v>90095.827058823532</v>
      </c>
      <c r="Z311">
        <v>0</v>
      </c>
      <c r="AA311" s="89">
        <f t="shared" si="24"/>
        <v>202575</v>
      </c>
      <c r="AH311" s="37"/>
      <c r="AI311" s="37"/>
      <c r="AK311" s="37"/>
    </row>
    <row r="312" spans="1:37" hidden="1">
      <c r="A312" t="s">
        <v>64</v>
      </c>
      <c r="B312" t="s">
        <v>23</v>
      </c>
      <c r="C312" t="s">
        <v>24</v>
      </c>
      <c r="D312" t="s">
        <v>116</v>
      </c>
      <c r="E312" t="s">
        <v>117</v>
      </c>
      <c r="F312" t="str">
        <f t="shared" si="21"/>
        <v>运城市驾驶培训</v>
      </c>
      <c r="G312" t="s">
        <v>134</v>
      </c>
      <c r="H312" t="s">
        <v>411</v>
      </c>
      <c r="I312" t="s">
        <v>70</v>
      </c>
      <c r="J312">
        <v>154</v>
      </c>
      <c r="K312">
        <v>0</v>
      </c>
      <c r="L312" s="13">
        <f>VLOOKUP(C312,'渗透率、续签率'!B:C,2,0)</f>
        <v>0.54900000000000004</v>
      </c>
      <c r="M312" s="6">
        <v>0</v>
      </c>
      <c r="N312">
        <v>18</v>
      </c>
      <c r="O312">
        <v>0</v>
      </c>
      <c r="P312" s="6">
        <v>0</v>
      </c>
      <c r="Q312" s="13">
        <v>3.1E-2</v>
      </c>
      <c r="R312" s="13">
        <v>0</v>
      </c>
      <c r="S312" s="31">
        <v>853</v>
      </c>
      <c r="T312" s="6">
        <f>VLOOKUP(E312,'参数设置&amp;汇总'!S:U,3,0)</f>
        <v>0.4</v>
      </c>
      <c r="U312" s="78">
        <f t="shared" si="20"/>
        <v>7.2</v>
      </c>
      <c r="V312" s="13">
        <v>0.85000000000000009</v>
      </c>
      <c r="W312" s="78">
        <f t="shared" si="22"/>
        <v>8.4705882352941178</v>
      </c>
      <c r="X312" s="1">
        <f>VLOOKUP(E312,'渗透率、续签率'!AG:AJ,4,0)</f>
        <v>8103</v>
      </c>
      <c r="Y312" s="1">
        <f t="shared" si="23"/>
        <v>68637.176470588238</v>
      </c>
      <c r="Z312">
        <v>1</v>
      </c>
      <c r="AA312" s="89">
        <f t="shared" si="24"/>
        <v>145854</v>
      </c>
      <c r="AH312" s="37"/>
      <c r="AI312" s="37"/>
      <c r="AK312" s="37"/>
    </row>
    <row r="313" spans="1:37" hidden="1">
      <c r="A313" t="s">
        <v>64</v>
      </c>
      <c r="B313" t="s">
        <v>23</v>
      </c>
      <c r="C313" t="s">
        <v>24</v>
      </c>
      <c r="D313" t="s">
        <v>116</v>
      </c>
      <c r="E313" t="s">
        <v>117</v>
      </c>
      <c r="F313" t="str">
        <f t="shared" si="21"/>
        <v>连云港市驾驶培训</v>
      </c>
      <c r="G313" t="s">
        <v>73</v>
      </c>
      <c r="H313" t="s">
        <v>412</v>
      </c>
      <c r="I313" t="s">
        <v>70</v>
      </c>
      <c r="J313">
        <v>287</v>
      </c>
      <c r="K313">
        <v>5</v>
      </c>
      <c r="L313" s="13">
        <f>VLOOKUP(C313,'渗透率、续签率'!B:C,2,0)</f>
        <v>0.54900000000000004</v>
      </c>
      <c r="M313" s="6">
        <v>0.02</v>
      </c>
      <c r="N313">
        <v>26</v>
      </c>
      <c r="O313">
        <v>5</v>
      </c>
      <c r="P313" s="6">
        <v>0.19</v>
      </c>
      <c r="Q313" s="13">
        <v>0.106</v>
      </c>
      <c r="R313" s="13">
        <v>2.1999999999999999E-2</v>
      </c>
      <c r="S313" s="31">
        <v>1234</v>
      </c>
      <c r="T313" s="6">
        <f>VLOOKUP(E313,'参数设置&amp;汇总'!S:U,3,0)</f>
        <v>0.4</v>
      </c>
      <c r="U313" s="78">
        <f t="shared" si="20"/>
        <v>10.4</v>
      </c>
      <c r="V313" s="13">
        <v>0.85000000000000009</v>
      </c>
      <c r="W313" s="78">
        <f t="shared" si="22"/>
        <v>9.0058823529411764</v>
      </c>
      <c r="X313" s="1">
        <f>VLOOKUP(E313,'渗透率、续签率'!AG:AJ,4,0)</f>
        <v>8103</v>
      </c>
      <c r="Y313" s="1">
        <f t="shared" si="23"/>
        <v>72974.664705882358</v>
      </c>
      <c r="Z313">
        <v>0</v>
      </c>
      <c r="AA313" s="89">
        <f t="shared" si="24"/>
        <v>210678</v>
      </c>
      <c r="AH313" s="37"/>
      <c r="AI313" s="37"/>
      <c r="AK313" s="37"/>
    </row>
    <row r="314" spans="1:37" hidden="1">
      <c r="A314" t="s">
        <v>64</v>
      </c>
      <c r="B314" t="s">
        <v>23</v>
      </c>
      <c r="C314" t="s">
        <v>24</v>
      </c>
      <c r="D314" t="s">
        <v>116</v>
      </c>
      <c r="E314" t="s">
        <v>117</v>
      </c>
      <c r="F314" t="str">
        <f t="shared" si="21"/>
        <v>迪庆藏族自治州驾驶培训</v>
      </c>
      <c r="G314" t="s">
        <v>99</v>
      </c>
      <c r="H314" t="s">
        <v>413</v>
      </c>
      <c r="I314" t="s">
        <v>68</v>
      </c>
      <c r="J314">
        <v>12</v>
      </c>
      <c r="K314">
        <v>0</v>
      </c>
      <c r="L314" s="13">
        <f>VLOOKUP(C314,'渗透率、续签率'!B:C,2,0)</f>
        <v>0.54900000000000004</v>
      </c>
      <c r="M314" s="6">
        <v>0</v>
      </c>
      <c r="N314">
        <v>0</v>
      </c>
      <c r="O314">
        <v>0</v>
      </c>
      <c r="P314" s="6">
        <v>0</v>
      </c>
      <c r="Q314" s="13">
        <v>0</v>
      </c>
      <c r="R314" s="13">
        <v>0</v>
      </c>
      <c r="S314" s="31">
        <v>25</v>
      </c>
      <c r="T314" s="6">
        <f>VLOOKUP(E314,'参数设置&amp;汇总'!S:U,3,0)</f>
        <v>0.4</v>
      </c>
      <c r="U314" s="78">
        <f t="shared" si="20"/>
        <v>0</v>
      </c>
      <c r="V314" s="13">
        <v>0.85000000000000009</v>
      </c>
      <c r="W314" s="78">
        <f t="shared" si="22"/>
        <v>0</v>
      </c>
      <c r="X314" s="1">
        <f>VLOOKUP(E314,'渗透率、续签率'!AG:AJ,4,0)</f>
        <v>8103</v>
      </c>
      <c r="Y314" s="1">
        <f t="shared" si="23"/>
        <v>0</v>
      </c>
      <c r="Z314">
        <v>0</v>
      </c>
      <c r="AA314" s="89">
        <f t="shared" si="24"/>
        <v>0</v>
      </c>
      <c r="AH314" s="37"/>
      <c r="AI314" s="37"/>
      <c r="AK314" s="37"/>
    </row>
    <row r="315" spans="1:37" hidden="1">
      <c r="A315" t="s">
        <v>64</v>
      </c>
      <c r="B315" t="s">
        <v>23</v>
      </c>
      <c r="C315" t="s">
        <v>24</v>
      </c>
      <c r="D315" t="s">
        <v>116</v>
      </c>
      <c r="E315" t="s">
        <v>117</v>
      </c>
      <c r="F315" t="str">
        <f t="shared" si="21"/>
        <v>通化市驾驶培训</v>
      </c>
      <c r="G315" t="s">
        <v>188</v>
      </c>
      <c r="H315" t="s">
        <v>414</v>
      </c>
      <c r="I315" t="s">
        <v>70</v>
      </c>
      <c r="J315">
        <v>44</v>
      </c>
      <c r="K315">
        <v>0</v>
      </c>
      <c r="L315" s="13">
        <f>VLOOKUP(C315,'渗透率、续签率'!B:C,2,0)</f>
        <v>0.54900000000000004</v>
      </c>
      <c r="M315" s="6">
        <v>0</v>
      </c>
      <c r="N315">
        <v>0</v>
      </c>
      <c r="O315">
        <v>0</v>
      </c>
      <c r="P315" s="6">
        <v>0</v>
      </c>
      <c r="Q315" s="13">
        <v>0</v>
      </c>
      <c r="R315" s="13">
        <v>0</v>
      </c>
      <c r="S315" s="31">
        <v>176</v>
      </c>
      <c r="T315" s="6">
        <f>VLOOKUP(E315,'参数设置&amp;汇总'!S:U,3,0)</f>
        <v>0.4</v>
      </c>
      <c r="U315" s="78">
        <f t="shared" si="20"/>
        <v>0</v>
      </c>
      <c r="V315" s="13">
        <v>0.85000000000000009</v>
      </c>
      <c r="W315" s="78">
        <f t="shared" si="22"/>
        <v>0</v>
      </c>
      <c r="X315" s="1">
        <f>VLOOKUP(E315,'渗透率、续签率'!AG:AJ,4,0)</f>
        <v>8103</v>
      </c>
      <c r="Y315" s="1">
        <f t="shared" si="23"/>
        <v>0</v>
      </c>
      <c r="Z315">
        <v>0</v>
      </c>
      <c r="AA315" s="89">
        <f t="shared" si="24"/>
        <v>0</v>
      </c>
      <c r="AH315" s="37"/>
      <c r="AI315" s="37"/>
      <c r="AK315" s="37"/>
    </row>
    <row r="316" spans="1:37" hidden="1">
      <c r="A316" t="s">
        <v>64</v>
      </c>
      <c r="B316" t="s">
        <v>23</v>
      </c>
      <c r="C316" t="s">
        <v>24</v>
      </c>
      <c r="D316" t="s">
        <v>116</v>
      </c>
      <c r="E316" t="s">
        <v>117</v>
      </c>
      <c r="F316" t="str">
        <f t="shared" si="21"/>
        <v>通辽市驾驶培训</v>
      </c>
      <c r="G316" t="s">
        <v>142</v>
      </c>
      <c r="H316" t="s">
        <v>415</v>
      </c>
      <c r="I316" t="s">
        <v>70</v>
      </c>
      <c r="J316">
        <v>89</v>
      </c>
      <c r="K316">
        <v>0</v>
      </c>
      <c r="L316" s="13">
        <f>VLOOKUP(C316,'渗透率、续签率'!B:C,2,0)</f>
        <v>0.54900000000000004</v>
      </c>
      <c r="M316" s="6">
        <v>0</v>
      </c>
      <c r="N316">
        <v>21</v>
      </c>
      <c r="O316">
        <v>0</v>
      </c>
      <c r="P316" s="6">
        <v>0</v>
      </c>
      <c r="Q316" s="13">
        <v>0</v>
      </c>
      <c r="R316" s="13">
        <v>0</v>
      </c>
      <c r="S316" s="31">
        <v>682</v>
      </c>
      <c r="T316" s="6">
        <f>VLOOKUP(E316,'参数设置&amp;汇总'!S:U,3,0)</f>
        <v>0.4</v>
      </c>
      <c r="U316" s="78">
        <f t="shared" si="20"/>
        <v>8.4</v>
      </c>
      <c r="V316" s="13">
        <v>0.85000000000000009</v>
      </c>
      <c r="W316" s="78">
        <f t="shared" si="22"/>
        <v>9.8823529411764692</v>
      </c>
      <c r="X316" s="1">
        <f>VLOOKUP(E316,'渗透率、续签率'!AG:AJ,4,0)</f>
        <v>8103</v>
      </c>
      <c r="Y316" s="1">
        <f t="shared" si="23"/>
        <v>80076.705882352937</v>
      </c>
      <c r="Z316">
        <v>0</v>
      </c>
      <c r="AA316" s="89">
        <f t="shared" si="24"/>
        <v>170163</v>
      </c>
      <c r="AH316" s="37"/>
      <c r="AI316" s="37"/>
      <c r="AK316" s="37"/>
    </row>
    <row r="317" spans="1:37" hidden="1">
      <c r="A317" t="s">
        <v>64</v>
      </c>
      <c r="B317" t="s">
        <v>23</v>
      </c>
      <c r="C317" t="s">
        <v>24</v>
      </c>
      <c r="D317" t="s">
        <v>116</v>
      </c>
      <c r="E317" t="s">
        <v>117</v>
      </c>
      <c r="F317" t="str">
        <f t="shared" si="21"/>
        <v>遂宁市驾驶培训</v>
      </c>
      <c r="G317" t="s">
        <v>77</v>
      </c>
      <c r="H317" t="s">
        <v>416</v>
      </c>
      <c r="I317" t="s">
        <v>70</v>
      </c>
      <c r="J317">
        <v>81</v>
      </c>
      <c r="K317">
        <v>1</v>
      </c>
      <c r="L317" s="13">
        <f>VLOOKUP(C317,'渗透率、续签率'!B:C,2,0)</f>
        <v>0.54900000000000004</v>
      </c>
      <c r="M317" s="6">
        <v>0.01</v>
      </c>
      <c r="N317">
        <v>15</v>
      </c>
      <c r="O317">
        <v>1</v>
      </c>
      <c r="P317" s="6">
        <v>7.0000000000000007E-2</v>
      </c>
      <c r="Q317" s="13">
        <v>7.5999999999999998E-2</v>
      </c>
      <c r="R317" s="13">
        <v>7.5999999999999998E-2</v>
      </c>
      <c r="S317" s="31">
        <v>632</v>
      </c>
      <c r="T317" s="6">
        <f>VLOOKUP(E317,'参数设置&amp;汇总'!S:U,3,0)</f>
        <v>0.4</v>
      </c>
      <c r="U317" s="78">
        <f t="shared" si="20"/>
        <v>6</v>
      </c>
      <c r="V317" s="13">
        <v>0.85000000000000009</v>
      </c>
      <c r="W317" s="78">
        <f t="shared" si="22"/>
        <v>6.4129411764705875</v>
      </c>
      <c r="X317" s="1">
        <f>VLOOKUP(E317,'渗透率、续签率'!AG:AJ,4,0)</f>
        <v>8103</v>
      </c>
      <c r="Y317" s="1">
        <f t="shared" si="23"/>
        <v>51964.062352941168</v>
      </c>
      <c r="Z317">
        <v>0</v>
      </c>
      <c r="AA317" s="89">
        <f t="shared" si="24"/>
        <v>121545</v>
      </c>
      <c r="AH317" s="37"/>
      <c r="AI317" s="37"/>
      <c r="AK317" s="37"/>
    </row>
    <row r="318" spans="1:37" hidden="1">
      <c r="A318" t="s">
        <v>64</v>
      </c>
      <c r="B318" t="s">
        <v>23</v>
      </c>
      <c r="C318" t="s">
        <v>24</v>
      </c>
      <c r="D318" t="s">
        <v>116</v>
      </c>
      <c r="E318" t="s">
        <v>117</v>
      </c>
      <c r="F318" t="str">
        <f t="shared" si="21"/>
        <v>遵义市驾驶培训</v>
      </c>
      <c r="G318" t="s">
        <v>167</v>
      </c>
      <c r="H318" t="s">
        <v>417</v>
      </c>
      <c r="I318" t="s">
        <v>70</v>
      </c>
      <c r="J318">
        <v>207</v>
      </c>
      <c r="K318">
        <v>2</v>
      </c>
      <c r="L318" s="13">
        <f>VLOOKUP(C318,'渗透率、续签率'!B:C,2,0)</f>
        <v>0.54900000000000004</v>
      </c>
      <c r="M318" s="6">
        <v>0.01</v>
      </c>
      <c r="N318">
        <v>24</v>
      </c>
      <c r="O318">
        <v>2</v>
      </c>
      <c r="P318" s="6">
        <v>0.08</v>
      </c>
      <c r="Q318" s="13">
        <v>9.1999999999999998E-2</v>
      </c>
      <c r="R318" s="13">
        <v>0</v>
      </c>
      <c r="S318" s="31">
        <v>1261</v>
      </c>
      <c r="T318" s="6">
        <f>VLOOKUP(E318,'参数设置&amp;汇总'!S:U,3,0)</f>
        <v>0.4</v>
      </c>
      <c r="U318" s="78">
        <f t="shared" si="20"/>
        <v>9.6000000000000014</v>
      </c>
      <c r="V318" s="13">
        <v>0.85000000000000009</v>
      </c>
      <c r="W318" s="78">
        <f t="shared" si="22"/>
        <v>10.00235294117647</v>
      </c>
      <c r="X318" s="1">
        <f>VLOOKUP(E318,'渗透率、续签率'!AG:AJ,4,0)</f>
        <v>8103</v>
      </c>
      <c r="Y318" s="1">
        <f t="shared" si="23"/>
        <v>81049.065882352937</v>
      </c>
      <c r="Z318">
        <v>0</v>
      </c>
      <c r="AA318" s="89">
        <f t="shared" si="24"/>
        <v>194472</v>
      </c>
      <c r="AH318" s="37"/>
      <c r="AI318" s="37"/>
      <c r="AJ318" s="1"/>
      <c r="AK318" s="37"/>
    </row>
    <row r="319" spans="1:37" hidden="1">
      <c r="A319" t="s">
        <v>64</v>
      </c>
      <c r="B319" t="s">
        <v>23</v>
      </c>
      <c r="C319" t="s">
        <v>24</v>
      </c>
      <c r="D319" t="s">
        <v>116</v>
      </c>
      <c r="E319" t="s">
        <v>117</v>
      </c>
      <c r="F319" t="str">
        <f t="shared" si="21"/>
        <v>邢台市驾驶培训</v>
      </c>
      <c r="G319" t="s">
        <v>159</v>
      </c>
      <c r="H319" t="s">
        <v>418</v>
      </c>
      <c r="I319" t="s">
        <v>70</v>
      </c>
      <c r="J319">
        <v>279</v>
      </c>
      <c r="K319">
        <v>4</v>
      </c>
      <c r="L319" s="13">
        <f>VLOOKUP(C319,'渗透率、续签率'!B:C,2,0)</f>
        <v>0.54900000000000004</v>
      </c>
      <c r="M319" s="6">
        <v>0.01</v>
      </c>
      <c r="N319">
        <v>30</v>
      </c>
      <c r="O319">
        <v>4</v>
      </c>
      <c r="P319" s="6">
        <v>0.13</v>
      </c>
      <c r="Q319" s="13">
        <v>9.0999999999999998E-2</v>
      </c>
      <c r="R319" s="13">
        <v>0</v>
      </c>
      <c r="S319" s="31">
        <v>1526</v>
      </c>
      <c r="T319" s="6">
        <f>VLOOKUP(E319,'参数设置&amp;汇总'!S:U,3,0)</f>
        <v>0.4</v>
      </c>
      <c r="U319" s="78">
        <f t="shared" si="20"/>
        <v>12</v>
      </c>
      <c r="V319" s="13">
        <v>0.85000000000000009</v>
      </c>
      <c r="W319" s="78">
        <f t="shared" si="22"/>
        <v>11.534117647058823</v>
      </c>
      <c r="X319" s="1">
        <f>VLOOKUP(E319,'渗透率、续签率'!AG:AJ,4,0)</f>
        <v>8103</v>
      </c>
      <c r="Y319" s="1">
        <f t="shared" si="23"/>
        <v>93460.955294117637</v>
      </c>
      <c r="Z319">
        <v>0</v>
      </c>
      <c r="AA319" s="89">
        <f t="shared" si="24"/>
        <v>243090</v>
      </c>
      <c r="AH319" s="37"/>
      <c r="AI319" s="37"/>
      <c r="AK319" s="37"/>
    </row>
    <row r="320" spans="1:37" hidden="1">
      <c r="A320" t="s">
        <v>64</v>
      </c>
      <c r="B320" t="s">
        <v>23</v>
      </c>
      <c r="C320" t="s">
        <v>24</v>
      </c>
      <c r="D320" t="s">
        <v>116</v>
      </c>
      <c r="E320" t="s">
        <v>117</v>
      </c>
      <c r="F320" t="str">
        <f t="shared" si="21"/>
        <v>那曲市驾驶培训</v>
      </c>
      <c r="G320" t="s">
        <v>237</v>
      </c>
      <c r="H320" t="s">
        <v>419</v>
      </c>
      <c r="I320" t="s">
        <v>57</v>
      </c>
      <c r="J320">
        <v>2</v>
      </c>
      <c r="K320">
        <v>0</v>
      </c>
      <c r="L320" s="13">
        <f>VLOOKUP(C320,'渗透率、续签率'!B:C,2,0)</f>
        <v>0.54900000000000004</v>
      </c>
      <c r="M320" s="6">
        <v>0</v>
      </c>
      <c r="N320">
        <v>0</v>
      </c>
      <c r="O320">
        <v>0</v>
      </c>
      <c r="P320" s="6">
        <v>0</v>
      </c>
      <c r="Q320" s="13">
        <v>0</v>
      </c>
      <c r="R320" s="13">
        <v>0</v>
      </c>
      <c r="S320" s="31">
        <v>1</v>
      </c>
      <c r="T320" s="6">
        <f>VLOOKUP(E320,'参数设置&amp;汇总'!S:U,3,0)</f>
        <v>0.4</v>
      </c>
      <c r="U320" s="78">
        <f t="shared" si="20"/>
        <v>0</v>
      </c>
      <c r="V320" s="13">
        <v>0.85000000000000009</v>
      </c>
      <c r="W320" s="78">
        <f t="shared" si="22"/>
        <v>0</v>
      </c>
      <c r="X320" s="1">
        <f>VLOOKUP(E320,'渗透率、续签率'!AG:AJ,4,0)</f>
        <v>8103</v>
      </c>
      <c r="Y320" s="1">
        <f t="shared" si="23"/>
        <v>0</v>
      </c>
      <c r="Z320">
        <v>0</v>
      </c>
      <c r="AA320" s="89">
        <f t="shared" si="24"/>
        <v>0</v>
      </c>
      <c r="AH320" s="37"/>
      <c r="AI320" s="37"/>
      <c r="AJ320" s="1"/>
      <c r="AK320" s="37"/>
    </row>
    <row r="321" spans="1:37" hidden="1">
      <c r="A321" t="s">
        <v>64</v>
      </c>
      <c r="B321" t="s">
        <v>23</v>
      </c>
      <c r="C321" t="s">
        <v>24</v>
      </c>
      <c r="D321" t="s">
        <v>116</v>
      </c>
      <c r="E321" t="s">
        <v>117</v>
      </c>
      <c r="F321" t="str">
        <f t="shared" si="21"/>
        <v>邯郸市驾驶培训</v>
      </c>
      <c r="G321" t="s">
        <v>159</v>
      </c>
      <c r="H321" t="s">
        <v>420</v>
      </c>
      <c r="I321" t="s">
        <v>70</v>
      </c>
      <c r="J321">
        <v>231</v>
      </c>
      <c r="K321">
        <v>0</v>
      </c>
      <c r="L321" s="13">
        <f>VLOOKUP(C321,'渗透率、续签率'!B:C,2,0)</f>
        <v>0.54900000000000004</v>
      </c>
      <c r="M321" s="6">
        <v>0</v>
      </c>
      <c r="N321">
        <v>43</v>
      </c>
      <c r="O321">
        <v>0</v>
      </c>
      <c r="P321" s="6">
        <v>0</v>
      </c>
      <c r="Q321" s="13">
        <v>8.9999999999999993E-3</v>
      </c>
      <c r="R321" s="13">
        <v>0</v>
      </c>
      <c r="S321" s="31">
        <v>1648</v>
      </c>
      <c r="T321" s="6">
        <f>VLOOKUP(E321,'参数设置&amp;汇总'!S:U,3,0)</f>
        <v>0.4</v>
      </c>
      <c r="U321" s="78">
        <f t="shared" si="20"/>
        <v>17.2</v>
      </c>
      <c r="V321" s="13">
        <v>0.85000000000000009</v>
      </c>
      <c r="W321" s="78">
        <f t="shared" si="22"/>
        <v>20.235294117647054</v>
      </c>
      <c r="X321" s="1">
        <f>VLOOKUP(E321,'渗透率、续签率'!AG:AJ,4,0)</f>
        <v>8103</v>
      </c>
      <c r="Y321" s="1">
        <f t="shared" si="23"/>
        <v>163966.58823529407</v>
      </c>
      <c r="Z321">
        <v>0</v>
      </c>
      <c r="AA321" s="89">
        <f t="shared" si="24"/>
        <v>348429</v>
      </c>
      <c r="AH321" s="37"/>
      <c r="AI321" s="37"/>
      <c r="AJ321" s="1"/>
      <c r="AK321" s="37"/>
    </row>
    <row r="322" spans="1:37" hidden="1">
      <c r="A322" t="s">
        <v>64</v>
      </c>
      <c r="B322" t="s">
        <v>23</v>
      </c>
      <c r="C322" t="s">
        <v>24</v>
      </c>
      <c r="D322" t="s">
        <v>116</v>
      </c>
      <c r="E322" t="s">
        <v>117</v>
      </c>
      <c r="F322" t="str">
        <f t="shared" si="21"/>
        <v>邵阳市驾驶培训</v>
      </c>
      <c r="G322" t="s">
        <v>113</v>
      </c>
      <c r="H322" t="s">
        <v>421</v>
      </c>
      <c r="I322" t="s">
        <v>68</v>
      </c>
      <c r="J322">
        <v>172</v>
      </c>
      <c r="K322">
        <v>2</v>
      </c>
      <c r="L322" s="13">
        <f>VLOOKUP(C322,'渗透率、续签率'!B:C,2,0)</f>
        <v>0.54900000000000004</v>
      </c>
      <c r="M322" s="6">
        <v>0.01</v>
      </c>
      <c r="N322">
        <v>30</v>
      </c>
      <c r="O322">
        <v>2</v>
      </c>
      <c r="P322" s="6">
        <v>7.0000000000000007E-2</v>
      </c>
      <c r="Q322" s="13">
        <v>8.5999999999999993E-2</v>
      </c>
      <c r="R322" s="13">
        <v>7.0000000000000007E-2</v>
      </c>
      <c r="S322" s="31">
        <v>1309</v>
      </c>
      <c r="T322" s="6">
        <f>VLOOKUP(E322,'参数设置&amp;汇总'!S:U,3,0)</f>
        <v>0.4</v>
      </c>
      <c r="U322" s="78">
        <f t="shared" si="20"/>
        <v>12</v>
      </c>
      <c r="V322" s="13">
        <v>0.85000000000000009</v>
      </c>
      <c r="W322" s="78">
        <f t="shared" si="22"/>
        <v>12.825882352941175</v>
      </c>
      <c r="X322" s="1">
        <f>VLOOKUP(E322,'渗透率、续签率'!AG:AJ,4,0)</f>
        <v>8103</v>
      </c>
      <c r="Y322" s="1">
        <f t="shared" si="23"/>
        <v>103928.12470588234</v>
      </c>
      <c r="Z322">
        <v>0</v>
      </c>
      <c r="AA322" s="89">
        <f t="shared" si="24"/>
        <v>243090</v>
      </c>
      <c r="AH322" s="37"/>
      <c r="AI322" s="37"/>
      <c r="AK322" s="37"/>
    </row>
    <row r="323" spans="1:37" hidden="1">
      <c r="A323" t="s">
        <v>64</v>
      </c>
      <c r="B323" t="s">
        <v>23</v>
      </c>
      <c r="C323" t="s">
        <v>24</v>
      </c>
      <c r="D323" t="s">
        <v>116</v>
      </c>
      <c r="E323" t="s">
        <v>117</v>
      </c>
      <c r="F323" t="str">
        <f t="shared" si="21"/>
        <v>郴州市驾驶培训</v>
      </c>
      <c r="G323" t="s">
        <v>113</v>
      </c>
      <c r="H323" t="s">
        <v>422</v>
      </c>
      <c r="I323" t="s">
        <v>68</v>
      </c>
      <c r="J323">
        <v>113</v>
      </c>
      <c r="K323">
        <v>3</v>
      </c>
      <c r="L323" s="13">
        <f>VLOOKUP(C323,'渗透率、续签率'!B:C,2,0)</f>
        <v>0.54900000000000004</v>
      </c>
      <c r="M323" s="6">
        <v>0.03</v>
      </c>
      <c r="N323">
        <v>27</v>
      </c>
      <c r="O323">
        <v>3</v>
      </c>
      <c r="P323" s="6">
        <v>0.11</v>
      </c>
      <c r="Q323" s="13">
        <v>0.11799999999999999</v>
      </c>
      <c r="R323" s="13">
        <v>9.8000000000000004E-2</v>
      </c>
      <c r="S323" s="31">
        <v>1039</v>
      </c>
      <c r="T323" s="6">
        <f>VLOOKUP(E323,'参数设置&amp;汇总'!S:U,3,0)</f>
        <v>0.4</v>
      </c>
      <c r="U323" s="78">
        <f t="shared" ref="U323:U386" si="25">IF(T323*N323&gt;=O323,T323*N323,O323)</f>
        <v>10.8</v>
      </c>
      <c r="V323" s="13">
        <v>0.85000000000000009</v>
      </c>
      <c r="W323" s="78">
        <f t="shared" si="22"/>
        <v>10.768235294117646</v>
      </c>
      <c r="X323" s="1">
        <f>VLOOKUP(E323,'渗透率、续签率'!AG:AJ,4,0)</f>
        <v>8103</v>
      </c>
      <c r="Y323" s="1">
        <f t="shared" si="23"/>
        <v>87255.010588235295</v>
      </c>
      <c r="Z323">
        <v>1</v>
      </c>
      <c r="AA323" s="89">
        <f t="shared" si="24"/>
        <v>218781</v>
      </c>
      <c r="AH323" s="37"/>
      <c r="AI323" s="37"/>
      <c r="AK323" s="37"/>
    </row>
    <row r="324" spans="1:37" hidden="1">
      <c r="A324" t="s">
        <v>64</v>
      </c>
      <c r="B324" t="s">
        <v>23</v>
      </c>
      <c r="C324" t="s">
        <v>24</v>
      </c>
      <c r="D324" t="s">
        <v>116</v>
      </c>
      <c r="E324" t="s">
        <v>117</v>
      </c>
      <c r="F324" t="str">
        <f t="shared" ref="F324:F387" si="26">H324&amp;C324</f>
        <v>鄂尔多斯市驾驶培训</v>
      </c>
      <c r="G324" t="s">
        <v>142</v>
      </c>
      <c r="H324" t="s">
        <v>423</v>
      </c>
      <c r="I324" t="s">
        <v>70</v>
      </c>
      <c r="J324">
        <v>60</v>
      </c>
      <c r="K324">
        <v>0</v>
      </c>
      <c r="L324" s="13">
        <f>VLOOKUP(C324,'渗透率、续签率'!B:C,2,0)</f>
        <v>0.54900000000000004</v>
      </c>
      <c r="M324" s="6">
        <v>0</v>
      </c>
      <c r="N324">
        <v>23</v>
      </c>
      <c r="O324">
        <v>0</v>
      </c>
      <c r="P324" s="6">
        <v>0</v>
      </c>
      <c r="Q324" s="13">
        <v>6.6000000000000003E-2</v>
      </c>
      <c r="R324" s="13">
        <v>0</v>
      </c>
      <c r="S324" s="31">
        <v>774</v>
      </c>
      <c r="T324" s="6">
        <f>VLOOKUP(E324,'参数设置&amp;汇总'!S:U,3,0)</f>
        <v>0.4</v>
      </c>
      <c r="U324" s="78">
        <f t="shared" si="25"/>
        <v>9.2000000000000011</v>
      </c>
      <c r="V324" s="13">
        <v>0.85000000000000009</v>
      </c>
      <c r="W324" s="78">
        <f t="shared" ref="W324:W387" si="27">(O324*(1-L324)+IF((U324-O324)&lt;0,0,(U324-O324)))/V324</f>
        <v>10.823529411764707</v>
      </c>
      <c r="X324" s="1">
        <f>VLOOKUP(E324,'渗透率、续签率'!AG:AJ,4,0)</f>
        <v>8103</v>
      </c>
      <c r="Y324" s="1">
        <f t="shared" ref="Y324:Y387" si="28">X324*W324</f>
        <v>87703.058823529413</v>
      </c>
      <c r="Z324">
        <v>0</v>
      </c>
      <c r="AA324" s="89">
        <f t="shared" ref="AA324:AA387" si="29">N324*X324</f>
        <v>186369</v>
      </c>
      <c r="AH324" s="37"/>
      <c r="AI324" s="37"/>
      <c r="AK324" s="37"/>
    </row>
    <row r="325" spans="1:37" hidden="1">
      <c r="A325" t="s">
        <v>64</v>
      </c>
      <c r="B325" t="s">
        <v>23</v>
      </c>
      <c r="C325" t="s">
        <v>24</v>
      </c>
      <c r="D325" t="s">
        <v>116</v>
      </c>
      <c r="E325" t="s">
        <v>117</v>
      </c>
      <c r="F325" t="str">
        <f t="shared" si="26"/>
        <v>鄂州市驾驶培训</v>
      </c>
      <c r="G325" t="s">
        <v>81</v>
      </c>
      <c r="H325" t="s">
        <v>424</v>
      </c>
      <c r="I325" t="s">
        <v>68</v>
      </c>
      <c r="J325">
        <v>52</v>
      </c>
      <c r="K325">
        <v>5</v>
      </c>
      <c r="L325" s="13">
        <f>VLOOKUP(C325,'渗透率、续签率'!B:C,2,0)</f>
        <v>0.54900000000000004</v>
      </c>
      <c r="M325" s="6">
        <v>0.1</v>
      </c>
      <c r="N325">
        <v>10</v>
      </c>
      <c r="O325">
        <v>5</v>
      </c>
      <c r="P325" s="6">
        <v>0.5</v>
      </c>
      <c r="Q325" s="13">
        <v>0.45</v>
      </c>
      <c r="R325" s="13">
        <v>0.307</v>
      </c>
      <c r="S325" s="31">
        <v>502</v>
      </c>
      <c r="T325" s="6">
        <f>VLOOKUP(E325,'参数设置&amp;汇总'!S:U,3,0)</f>
        <v>0.4</v>
      </c>
      <c r="U325" s="78">
        <f t="shared" si="25"/>
        <v>5</v>
      </c>
      <c r="V325" s="13">
        <v>0.85000000000000009</v>
      </c>
      <c r="W325" s="78">
        <f t="shared" si="27"/>
        <v>2.6529411764705877</v>
      </c>
      <c r="X325" s="1">
        <f>VLOOKUP(E325,'渗透率、续签率'!AG:AJ,4,0)</f>
        <v>8103</v>
      </c>
      <c r="Y325" s="1">
        <f t="shared" si="28"/>
        <v>21496.782352941173</v>
      </c>
      <c r="Z325">
        <v>0</v>
      </c>
      <c r="AA325" s="89">
        <f t="shared" si="29"/>
        <v>81030</v>
      </c>
      <c r="AH325" s="37"/>
      <c r="AI325" s="37"/>
      <c r="AK325" s="37"/>
    </row>
    <row r="326" spans="1:37" hidden="1">
      <c r="A326" t="s">
        <v>64</v>
      </c>
      <c r="B326" t="s">
        <v>23</v>
      </c>
      <c r="C326" t="s">
        <v>24</v>
      </c>
      <c r="D326" t="s">
        <v>116</v>
      </c>
      <c r="E326" t="s">
        <v>117</v>
      </c>
      <c r="F326" t="str">
        <f t="shared" si="26"/>
        <v>酒泉市驾驶培训</v>
      </c>
      <c r="G326" t="s">
        <v>132</v>
      </c>
      <c r="H326" t="s">
        <v>425</v>
      </c>
      <c r="I326" t="s">
        <v>70</v>
      </c>
      <c r="J326">
        <v>46</v>
      </c>
      <c r="K326">
        <v>0</v>
      </c>
      <c r="L326" s="13">
        <f>VLOOKUP(C326,'渗透率、续签率'!B:C,2,0)</f>
        <v>0.54900000000000004</v>
      </c>
      <c r="M326" s="6">
        <v>0</v>
      </c>
      <c r="N326">
        <v>8</v>
      </c>
      <c r="O326">
        <v>0</v>
      </c>
      <c r="P326" s="6">
        <v>0</v>
      </c>
      <c r="Q326" s="13">
        <v>0</v>
      </c>
      <c r="R326" s="13">
        <v>0</v>
      </c>
      <c r="S326" s="31">
        <v>279</v>
      </c>
      <c r="T326" s="6">
        <f>VLOOKUP(E326,'参数设置&amp;汇总'!S:U,3,0)</f>
        <v>0.4</v>
      </c>
      <c r="U326" s="78">
        <f t="shared" si="25"/>
        <v>3.2</v>
      </c>
      <c r="V326" s="13">
        <v>0.85000000000000009</v>
      </c>
      <c r="W326" s="78">
        <f t="shared" si="27"/>
        <v>3.7647058823529411</v>
      </c>
      <c r="X326" s="1">
        <f>VLOOKUP(E326,'渗透率、续签率'!AG:AJ,4,0)</f>
        <v>8103</v>
      </c>
      <c r="Y326" s="1">
        <f t="shared" si="28"/>
        <v>30505.411764705881</v>
      </c>
      <c r="Z326">
        <v>0</v>
      </c>
      <c r="AA326" s="89">
        <f t="shared" si="29"/>
        <v>64824</v>
      </c>
      <c r="AH326" s="37"/>
      <c r="AI326" s="37"/>
      <c r="AK326" s="37"/>
    </row>
    <row r="327" spans="1:37" hidden="1">
      <c r="A327" t="s">
        <v>64</v>
      </c>
      <c r="B327" t="s">
        <v>23</v>
      </c>
      <c r="C327" t="s">
        <v>24</v>
      </c>
      <c r="D327" t="s">
        <v>116</v>
      </c>
      <c r="E327" t="s">
        <v>117</v>
      </c>
      <c r="F327" t="str">
        <f t="shared" si="26"/>
        <v>金华市驾驶培训</v>
      </c>
      <c r="G327" t="s">
        <v>79</v>
      </c>
      <c r="H327" t="s">
        <v>426</v>
      </c>
      <c r="I327" t="s">
        <v>68</v>
      </c>
      <c r="J327">
        <v>529</v>
      </c>
      <c r="K327">
        <v>136</v>
      </c>
      <c r="L327" s="13">
        <f>VLOOKUP(C327,'渗透率、续签率'!B:C,2,0)</f>
        <v>0.54900000000000004</v>
      </c>
      <c r="M327" s="6">
        <v>0.26</v>
      </c>
      <c r="N327">
        <v>146</v>
      </c>
      <c r="O327">
        <v>102</v>
      </c>
      <c r="P327" s="6">
        <v>0.7</v>
      </c>
      <c r="Q327" s="13">
        <v>0.70899999999999996</v>
      </c>
      <c r="R327" s="13">
        <v>0.57699999999999996</v>
      </c>
      <c r="S327" s="31">
        <v>7109</v>
      </c>
      <c r="T327" s="6">
        <f>VLOOKUP(E327,'参数设置&amp;汇总'!S:U,3,0)</f>
        <v>0.4</v>
      </c>
      <c r="U327" s="78">
        <f t="shared" si="25"/>
        <v>102</v>
      </c>
      <c r="V327" s="13">
        <v>0.85000000000000009</v>
      </c>
      <c r="W327" s="78">
        <f t="shared" si="27"/>
        <v>54.11999999999999</v>
      </c>
      <c r="X327" s="1">
        <f>VLOOKUP(E327,'渗透率、续签率'!AG:AJ,4,0)</f>
        <v>8103</v>
      </c>
      <c r="Y327" s="1">
        <f t="shared" si="28"/>
        <v>438534.35999999993</v>
      </c>
      <c r="Z327">
        <v>13</v>
      </c>
      <c r="AA327" s="89">
        <f t="shared" si="29"/>
        <v>1183038</v>
      </c>
      <c r="AH327" s="37"/>
      <c r="AI327" s="37"/>
      <c r="AK327" s="37"/>
    </row>
    <row r="328" spans="1:37" hidden="1">
      <c r="A328" t="s">
        <v>64</v>
      </c>
      <c r="B328" t="s">
        <v>23</v>
      </c>
      <c r="C328" t="s">
        <v>24</v>
      </c>
      <c r="D328" t="s">
        <v>116</v>
      </c>
      <c r="E328" t="s">
        <v>117</v>
      </c>
      <c r="F328" t="str">
        <f t="shared" si="26"/>
        <v>金昌市驾驶培训</v>
      </c>
      <c r="G328" t="s">
        <v>132</v>
      </c>
      <c r="H328" t="s">
        <v>427</v>
      </c>
      <c r="I328" t="s">
        <v>70</v>
      </c>
      <c r="J328">
        <v>23</v>
      </c>
      <c r="K328">
        <v>0</v>
      </c>
      <c r="L328" s="13">
        <f>VLOOKUP(C328,'渗透率、续签率'!B:C,2,0)</f>
        <v>0.54900000000000004</v>
      </c>
      <c r="M328" s="6">
        <v>0</v>
      </c>
      <c r="N328">
        <v>6</v>
      </c>
      <c r="O328">
        <v>0</v>
      </c>
      <c r="P328" s="6">
        <v>0</v>
      </c>
      <c r="Q328" s="13">
        <v>0</v>
      </c>
      <c r="R328" s="13">
        <v>0</v>
      </c>
      <c r="S328" s="31">
        <v>198</v>
      </c>
      <c r="T328" s="6">
        <f>VLOOKUP(E328,'参数设置&amp;汇总'!S:U,3,0)</f>
        <v>0.4</v>
      </c>
      <c r="U328" s="78">
        <f t="shared" si="25"/>
        <v>2.4000000000000004</v>
      </c>
      <c r="V328" s="13">
        <v>0.85000000000000009</v>
      </c>
      <c r="W328" s="78">
        <f t="shared" si="27"/>
        <v>2.8235294117647061</v>
      </c>
      <c r="X328" s="1">
        <f>VLOOKUP(E328,'渗透率、续签率'!AG:AJ,4,0)</f>
        <v>8103</v>
      </c>
      <c r="Y328" s="1">
        <f t="shared" si="28"/>
        <v>22879.058823529413</v>
      </c>
      <c r="Z328">
        <v>0</v>
      </c>
      <c r="AA328" s="89">
        <f t="shared" si="29"/>
        <v>48618</v>
      </c>
      <c r="AH328" s="37"/>
      <c r="AI328" s="37"/>
      <c r="AK328" s="37"/>
    </row>
    <row r="329" spans="1:37" hidden="1">
      <c r="A329" t="s">
        <v>64</v>
      </c>
      <c r="B329" t="s">
        <v>23</v>
      </c>
      <c r="C329" t="s">
        <v>24</v>
      </c>
      <c r="D329" t="s">
        <v>116</v>
      </c>
      <c r="E329" t="s">
        <v>117</v>
      </c>
      <c r="F329" t="str">
        <f t="shared" si="26"/>
        <v>钦州市驾驶培训</v>
      </c>
      <c r="G329" t="s">
        <v>88</v>
      </c>
      <c r="H329" t="s">
        <v>428</v>
      </c>
      <c r="I329" t="s">
        <v>68</v>
      </c>
      <c r="J329">
        <v>154</v>
      </c>
      <c r="K329">
        <v>0</v>
      </c>
      <c r="L329" s="13">
        <f>VLOOKUP(C329,'渗透率、续签率'!B:C,2,0)</f>
        <v>0.54900000000000004</v>
      </c>
      <c r="M329" s="6">
        <v>0</v>
      </c>
      <c r="N329">
        <v>22</v>
      </c>
      <c r="O329">
        <v>0</v>
      </c>
      <c r="P329" s="6">
        <v>0</v>
      </c>
      <c r="Q329" s="13">
        <v>0</v>
      </c>
      <c r="R329" s="13">
        <v>0</v>
      </c>
      <c r="S329" s="31">
        <v>819</v>
      </c>
      <c r="T329" s="6">
        <f>VLOOKUP(E329,'参数设置&amp;汇总'!S:U,3,0)</f>
        <v>0.4</v>
      </c>
      <c r="U329" s="78">
        <f t="shared" si="25"/>
        <v>8.8000000000000007</v>
      </c>
      <c r="V329" s="13">
        <v>0.85000000000000009</v>
      </c>
      <c r="W329" s="78">
        <f t="shared" si="27"/>
        <v>10.352941176470589</v>
      </c>
      <c r="X329" s="1">
        <f>VLOOKUP(E329,'渗透率、续签率'!AG:AJ,4,0)</f>
        <v>8103</v>
      </c>
      <c r="Y329" s="1">
        <f t="shared" si="28"/>
        <v>83889.882352941175</v>
      </c>
      <c r="Z329">
        <v>0</v>
      </c>
      <c r="AA329" s="89">
        <f t="shared" si="29"/>
        <v>178266</v>
      </c>
      <c r="AH329" s="37"/>
      <c r="AI329" s="37"/>
      <c r="AK329" s="37"/>
    </row>
    <row r="330" spans="1:37" hidden="1">
      <c r="A330" t="s">
        <v>64</v>
      </c>
      <c r="B330" t="s">
        <v>23</v>
      </c>
      <c r="C330" t="s">
        <v>24</v>
      </c>
      <c r="D330" t="s">
        <v>116</v>
      </c>
      <c r="E330" t="s">
        <v>117</v>
      </c>
      <c r="F330" t="str">
        <f t="shared" si="26"/>
        <v>铁岭市驾驶培训</v>
      </c>
      <c r="G330" t="s">
        <v>101</v>
      </c>
      <c r="H330" t="s">
        <v>429</v>
      </c>
      <c r="I330" t="s">
        <v>70</v>
      </c>
      <c r="J330">
        <v>60</v>
      </c>
      <c r="K330">
        <v>0</v>
      </c>
      <c r="L330" s="13">
        <f>VLOOKUP(C330,'渗透率、续签率'!B:C,2,0)</f>
        <v>0.54900000000000004</v>
      </c>
      <c r="M330" s="6">
        <v>0</v>
      </c>
      <c r="N330">
        <v>1</v>
      </c>
      <c r="O330">
        <v>0</v>
      </c>
      <c r="P330" s="6">
        <v>0</v>
      </c>
      <c r="Q330" s="13">
        <v>0</v>
      </c>
      <c r="R330" s="13">
        <v>0</v>
      </c>
      <c r="S330" s="31">
        <v>249</v>
      </c>
      <c r="T330" s="6">
        <f>VLOOKUP(E330,'参数设置&amp;汇总'!S:U,3,0)</f>
        <v>0.4</v>
      </c>
      <c r="U330" s="78">
        <f t="shared" si="25"/>
        <v>0.4</v>
      </c>
      <c r="V330" s="13">
        <v>0.85000000000000009</v>
      </c>
      <c r="W330" s="78">
        <f t="shared" si="27"/>
        <v>0.47058823529411764</v>
      </c>
      <c r="X330" s="1">
        <f>VLOOKUP(E330,'渗透率、续签率'!AG:AJ,4,0)</f>
        <v>8103</v>
      </c>
      <c r="Y330" s="1">
        <f t="shared" si="28"/>
        <v>3813.1764705882351</v>
      </c>
      <c r="Z330">
        <v>0</v>
      </c>
      <c r="AA330" s="89">
        <f t="shared" si="29"/>
        <v>8103</v>
      </c>
      <c r="AH330" s="37"/>
      <c r="AI330" s="37"/>
      <c r="AK330" s="37"/>
    </row>
    <row r="331" spans="1:37" hidden="1">
      <c r="A331" t="s">
        <v>64</v>
      </c>
      <c r="B331" t="s">
        <v>23</v>
      </c>
      <c r="C331" t="s">
        <v>24</v>
      </c>
      <c r="D331" t="s">
        <v>116</v>
      </c>
      <c r="E331" t="s">
        <v>117</v>
      </c>
      <c r="F331" t="str">
        <f t="shared" si="26"/>
        <v>铁门关市驾驶培训</v>
      </c>
      <c r="G331" t="s">
        <v>145</v>
      </c>
      <c r="H331" t="s">
        <v>430</v>
      </c>
      <c r="I331" t="s">
        <v>70</v>
      </c>
      <c r="J331">
        <v>2</v>
      </c>
      <c r="K331">
        <v>0</v>
      </c>
      <c r="L331" s="13">
        <f>VLOOKUP(C331,'渗透率、续签率'!B:C,2,0)</f>
        <v>0.54900000000000004</v>
      </c>
      <c r="M331" s="6">
        <v>0</v>
      </c>
      <c r="N331">
        <v>0</v>
      </c>
      <c r="O331">
        <v>0</v>
      </c>
      <c r="P331" s="6">
        <v>0</v>
      </c>
      <c r="Q331" s="13">
        <v>0</v>
      </c>
      <c r="R331" s="13">
        <v>0</v>
      </c>
      <c r="S331" s="31">
        <v>12</v>
      </c>
      <c r="T331" s="6">
        <f>VLOOKUP(E331,'参数设置&amp;汇总'!S:U,3,0)</f>
        <v>0.4</v>
      </c>
      <c r="U331" s="78">
        <f t="shared" si="25"/>
        <v>0</v>
      </c>
      <c r="V331" s="13">
        <v>0.85000000000000009</v>
      </c>
      <c r="W331" s="78">
        <f t="shared" si="27"/>
        <v>0</v>
      </c>
      <c r="X331" s="1">
        <f>VLOOKUP(E331,'渗透率、续签率'!AG:AJ,4,0)</f>
        <v>8103</v>
      </c>
      <c r="Y331" s="1">
        <f t="shared" si="28"/>
        <v>0</v>
      </c>
      <c r="Z331">
        <v>0</v>
      </c>
      <c r="AA331" s="89">
        <f t="shared" si="29"/>
        <v>0</v>
      </c>
      <c r="AH331" s="37"/>
      <c r="AI331" s="37"/>
      <c r="AK331" s="37"/>
    </row>
    <row r="332" spans="1:37" hidden="1">
      <c r="A332" t="s">
        <v>64</v>
      </c>
      <c r="B332" t="s">
        <v>23</v>
      </c>
      <c r="C332" t="s">
        <v>24</v>
      </c>
      <c r="D332" t="s">
        <v>116</v>
      </c>
      <c r="E332" t="s">
        <v>117</v>
      </c>
      <c r="F332" t="str">
        <f t="shared" si="26"/>
        <v>铜仁市驾驶培训</v>
      </c>
      <c r="G332" t="s">
        <v>167</v>
      </c>
      <c r="H332" t="s">
        <v>431</v>
      </c>
      <c r="I332" t="s">
        <v>70</v>
      </c>
      <c r="J332">
        <v>102</v>
      </c>
      <c r="K332">
        <v>0</v>
      </c>
      <c r="L332" s="13">
        <f>VLOOKUP(C332,'渗透率、续签率'!B:C,2,0)</f>
        <v>0.54900000000000004</v>
      </c>
      <c r="M332" s="6">
        <v>0</v>
      </c>
      <c r="N332">
        <v>11</v>
      </c>
      <c r="O332">
        <v>0</v>
      </c>
      <c r="P332" s="6">
        <v>0</v>
      </c>
      <c r="Q332" s="13">
        <v>0</v>
      </c>
      <c r="R332" s="13">
        <v>0</v>
      </c>
      <c r="S332" s="31">
        <v>546</v>
      </c>
      <c r="T332" s="6">
        <f>VLOOKUP(E332,'参数设置&amp;汇总'!S:U,3,0)</f>
        <v>0.4</v>
      </c>
      <c r="U332" s="78">
        <f t="shared" si="25"/>
        <v>4.4000000000000004</v>
      </c>
      <c r="V332" s="13">
        <v>0.85000000000000009</v>
      </c>
      <c r="W332" s="78">
        <f t="shared" si="27"/>
        <v>5.1764705882352944</v>
      </c>
      <c r="X332" s="1">
        <f>VLOOKUP(E332,'渗透率、续签率'!AG:AJ,4,0)</f>
        <v>8103</v>
      </c>
      <c r="Y332" s="1">
        <f t="shared" si="28"/>
        <v>41944.941176470587</v>
      </c>
      <c r="Z332">
        <v>0</v>
      </c>
      <c r="AA332" s="89">
        <f t="shared" si="29"/>
        <v>89133</v>
      </c>
      <c r="AH332" s="37"/>
      <c r="AI332" s="37"/>
      <c r="AK332" s="37"/>
    </row>
    <row r="333" spans="1:37" hidden="1">
      <c r="A333" t="s">
        <v>64</v>
      </c>
      <c r="B333" t="s">
        <v>23</v>
      </c>
      <c r="C333" t="s">
        <v>24</v>
      </c>
      <c r="D333" t="s">
        <v>116</v>
      </c>
      <c r="E333" t="s">
        <v>117</v>
      </c>
      <c r="F333" t="str">
        <f t="shared" si="26"/>
        <v>铜川市驾驶培训</v>
      </c>
      <c r="G333" t="s">
        <v>108</v>
      </c>
      <c r="H333" t="s">
        <v>432</v>
      </c>
      <c r="I333" t="s">
        <v>70</v>
      </c>
      <c r="J333">
        <v>34</v>
      </c>
      <c r="K333">
        <v>0</v>
      </c>
      <c r="L333" s="13">
        <f>VLOOKUP(C333,'渗透率、续签率'!B:C,2,0)</f>
        <v>0.54900000000000004</v>
      </c>
      <c r="M333" s="6">
        <v>0</v>
      </c>
      <c r="N333">
        <v>0</v>
      </c>
      <c r="O333">
        <v>0</v>
      </c>
      <c r="P333" s="6">
        <v>0</v>
      </c>
      <c r="Q333" s="13">
        <v>0</v>
      </c>
      <c r="R333" s="13">
        <v>0</v>
      </c>
      <c r="S333" s="31">
        <v>105</v>
      </c>
      <c r="T333" s="6">
        <f>VLOOKUP(E333,'参数设置&amp;汇总'!S:U,3,0)</f>
        <v>0.4</v>
      </c>
      <c r="U333" s="78">
        <f t="shared" si="25"/>
        <v>0</v>
      </c>
      <c r="V333" s="13">
        <v>0.85000000000000009</v>
      </c>
      <c r="W333" s="78">
        <f t="shared" si="27"/>
        <v>0</v>
      </c>
      <c r="X333" s="1">
        <f>VLOOKUP(E333,'渗透率、续签率'!AG:AJ,4,0)</f>
        <v>8103</v>
      </c>
      <c r="Y333" s="1">
        <f t="shared" si="28"/>
        <v>0</v>
      </c>
      <c r="Z333">
        <v>0</v>
      </c>
      <c r="AA333" s="89">
        <f t="shared" si="29"/>
        <v>0</v>
      </c>
      <c r="AH333" s="37"/>
      <c r="AI333" s="37"/>
      <c r="AJ333" s="1"/>
      <c r="AK333" s="37"/>
    </row>
    <row r="334" spans="1:37" hidden="1">
      <c r="A334" t="s">
        <v>64</v>
      </c>
      <c r="B334" t="s">
        <v>23</v>
      </c>
      <c r="C334" t="s">
        <v>24</v>
      </c>
      <c r="D334" t="s">
        <v>116</v>
      </c>
      <c r="E334" t="s">
        <v>117</v>
      </c>
      <c r="F334" t="str">
        <f t="shared" si="26"/>
        <v>铜陵市驾驶培训</v>
      </c>
      <c r="G334" t="s">
        <v>94</v>
      </c>
      <c r="H334" t="s">
        <v>433</v>
      </c>
      <c r="I334" t="s">
        <v>68</v>
      </c>
      <c r="J334">
        <v>45</v>
      </c>
      <c r="K334">
        <v>2</v>
      </c>
      <c r="L334" s="13">
        <f>VLOOKUP(C334,'渗透率、续签率'!B:C,2,0)</f>
        <v>0.54900000000000004</v>
      </c>
      <c r="M334" s="6">
        <v>0.04</v>
      </c>
      <c r="N334">
        <v>18</v>
      </c>
      <c r="O334">
        <v>2</v>
      </c>
      <c r="P334" s="6">
        <v>0.11</v>
      </c>
      <c r="Q334" s="13">
        <v>0.14399999999999999</v>
      </c>
      <c r="R334" s="13">
        <v>0</v>
      </c>
      <c r="S334" s="31">
        <v>560</v>
      </c>
      <c r="T334" s="6">
        <f>VLOOKUP(E334,'参数设置&amp;汇总'!S:U,3,0)</f>
        <v>0.4</v>
      </c>
      <c r="U334" s="78">
        <f t="shared" si="25"/>
        <v>7.2</v>
      </c>
      <c r="V334" s="13">
        <v>0.85000000000000009</v>
      </c>
      <c r="W334" s="78">
        <f t="shared" si="27"/>
        <v>7.1788235294117646</v>
      </c>
      <c r="X334" s="1">
        <f>VLOOKUP(E334,'渗透率、续签率'!AG:AJ,4,0)</f>
        <v>8103</v>
      </c>
      <c r="Y334" s="1">
        <f t="shared" si="28"/>
        <v>58170.007058823532</v>
      </c>
      <c r="Z334">
        <v>0</v>
      </c>
      <c r="AA334" s="89">
        <f t="shared" si="29"/>
        <v>145854</v>
      </c>
      <c r="AH334" s="37"/>
      <c r="AI334" s="37"/>
      <c r="AK334" s="37"/>
    </row>
    <row r="335" spans="1:37" hidden="1">
      <c r="A335" t="s">
        <v>64</v>
      </c>
      <c r="B335" t="s">
        <v>23</v>
      </c>
      <c r="C335" t="s">
        <v>24</v>
      </c>
      <c r="D335" t="s">
        <v>116</v>
      </c>
      <c r="E335" t="s">
        <v>117</v>
      </c>
      <c r="F335" t="str">
        <f t="shared" si="26"/>
        <v>银川市驾驶培训</v>
      </c>
      <c r="G335" t="s">
        <v>129</v>
      </c>
      <c r="H335" t="s">
        <v>434</v>
      </c>
      <c r="I335" t="s">
        <v>70</v>
      </c>
      <c r="J335">
        <v>109</v>
      </c>
      <c r="K335">
        <v>15</v>
      </c>
      <c r="L335" s="13">
        <f>VLOOKUP(C335,'渗透率、续签率'!B:C,2,0)</f>
        <v>0.54900000000000004</v>
      </c>
      <c r="M335" s="6">
        <v>0.14000000000000001</v>
      </c>
      <c r="N335">
        <v>79</v>
      </c>
      <c r="O335">
        <v>15</v>
      </c>
      <c r="P335" s="6">
        <v>0.19</v>
      </c>
      <c r="Q335" s="13">
        <v>0.54600000000000004</v>
      </c>
      <c r="R335" s="13">
        <v>0.04</v>
      </c>
      <c r="S335" s="31">
        <v>5003</v>
      </c>
      <c r="T335" s="6">
        <f>VLOOKUP(E335,'参数设置&amp;汇总'!S:U,3,0)</f>
        <v>0.4</v>
      </c>
      <c r="U335" s="78">
        <f t="shared" si="25"/>
        <v>31.6</v>
      </c>
      <c r="V335" s="13">
        <v>0.85000000000000009</v>
      </c>
      <c r="W335" s="78">
        <f t="shared" si="27"/>
        <v>27.488235294117647</v>
      </c>
      <c r="X335" s="1">
        <f>VLOOKUP(E335,'渗透率、续签率'!AG:AJ,4,0)</f>
        <v>8103</v>
      </c>
      <c r="Y335" s="1">
        <f t="shared" si="28"/>
        <v>222737.17058823528</v>
      </c>
      <c r="Z335">
        <v>0</v>
      </c>
      <c r="AA335" s="89">
        <f t="shared" si="29"/>
        <v>640137</v>
      </c>
      <c r="AH335" s="37"/>
      <c r="AI335" s="37"/>
      <c r="AK335" s="37"/>
    </row>
    <row r="336" spans="1:37" hidden="1">
      <c r="A336" t="s">
        <v>64</v>
      </c>
      <c r="B336" t="s">
        <v>23</v>
      </c>
      <c r="C336" t="s">
        <v>24</v>
      </c>
      <c r="D336" t="s">
        <v>116</v>
      </c>
      <c r="E336" t="s">
        <v>117</v>
      </c>
      <c r="F336" t="str">
        <f t="shared" si="26"/>
        <v>锡林郭勒盟驾驶培训</v>
      </c>
      <c r="G336" t="s">
        <v>142</v>
      </c>
      <c r="H336" t="s">
        <v>435</v>
      </c>
      <c r="I336" t="s">
        <v>70</v>
      </c>
      <c r="J336">
        <v>49</v>
      </c>
      <c r="K336">
        <v>0</v>
      </c>
      <c r="L336" s="13">
        <f>VLOOKUP(C336,'渗透率、续签率'!B:C,2,0)</f>
        <v>0.54900000000000004</v>
      </c>
      <c r="M336" s="6">
        <v>0</v>
      </c>
      <c r="N336">
        <v>5</v>
      </c>
      <c r="O336">
        <v>0</v>
      </c>
      <c r="P336" s="6">
        <v>0</v>
      </c>
      <c r="Q336" s="13">
        <v>0</v>
      </c>
      <c r="R336" s="13">
        <v>0</v>
      </c>
      <c r="S336" s="31">
        <v>204</v>
      </c>
      <c r="T336" s="6">
        <f>VLOOKUP(E336,'参数设置&amp;汇总'!S:U,3,0)</f>
        <v>0.4</v>
      </c>
      <c r="U336" s="78">
        <f t="shared" si="25"/>
        <v>2</v>
      </c>
      <c r="V336" s="13">
        <v>0.85000000000000009</v>
      </c>
      <c r="W336" s="78">
        <f t="shared" si="27"/>
        <v>2.3529411764705879</v>
      </c>
      <c r="X336" s="1">
        <f>VLOOKUP(E336,'渗透率、续签率'!AG:AJ,4,0)</f>
        <v>8103</v>
      </c>
      <c r="Y336" s="1">
        <f t="shared" si="28"/>
        <v>19065.882352941175</v>
      </c>
      <c r="Z336">
        <v>0</v>
      </c>
      <c r="AA336" s="89">
        <f t="shared" si="29"/>
        <v>40515</v>
      </c>
      <c r="AH336" s="37"/>
      <c r="AI336" s="37"/>
      <c r="AK336" s="37"/>
    </row>
    <row r="337" spans="1:37" hidden="1">
      <c r="A337" t="s">
        <v>64</v>
      </c>
      <c r="B337" t="s">
        <v>23</v>
      </c>
      <c r="C337" t="s">
        <v>24</v>
      </c>
      <c r="D337" t="s">
        <v>116</v>
      </c>
      <c r="E337" t="s">
        <v>117</v>
      </c>
      <c r="F337" t="str">
        <f t="shared" si="26"/>
        <v>锦州市驾驶培训</v>
      </c>
      <c r="G337" t="s">
        <v>101</v>
      </c>
      <c r="H337" t="s">
        <v>436</v>
      </c>
      <c r="I337" t="s">
        <v>70</v>
      </c>
      <c r="J337">
        <v>67</v>
      </c>
      <c r="K337">
        <v>1</v>
      </c>
      <c r="L337" s="13">
        <f>VLOOKUP(C337,'渗透率、续签率'!B:C,2,0)</f>
        <v>0.54900000000000004</v>
      </c>
      <c r="M337" s="6">
        <v>0.01</v>
      </c>
      <c r="N337">
        <v>7</v>
      </c>
      <c r="O337">
        <v>1</v>
      </c>
      <c r="P337" s="6">
        <v>0.14000000000000001</v>
      </c>
      <c r="Q337" s="13">
        <v>0.10199999999999999</v>
      </c>
      <c r="R337" s="13">
        <v>0</v>
      </c>
      <c r="S337" s="31">
        <v>353</v>
      </c>
      <c r="T337" s="6">
        <f>VLOOKUP(E337,'参数设置&amp;汇总'!S:U,3,0)</f>
        <v>0.4</v>
      </c>
      <c r="U337" s="78">
        <f t="shared" si="25"/>
        <v>2.8000000000000003</v>
      </c>
      <c r="V337" s="13">
        <v>0.85000000000000009</v>
      </c>
      <c r="W337" s="78">
        <f t="shared" si="27"/>
        <v>2.6482352941176472</v>
      </c>
      <c r="X337" s="1">
        <f>VLOOKUP(E337,'渗透率、续签率'!AG:AJ,4,0)</f>
        <v>8103</v>
      </c>
      <c r="Y337" s="1">
        <f t="shared" si="28"/>
        <v>21458.650588235294</v>
      </c>
      <c r="Z337">
        <v>0</v>
      </c>
      <c r="AA337" s="89">
        <f t="shared" si="29"/>
        <v>56721</v>
      </c>
      <c r="AH337" s="37"/>
      <c r="AI337" s="37"/>
      <c r="AJ337" s="1"/>
      <c r="AK337" s="37"/>
    </row>
    <row r="338" spans="1:37" hidden="1">
      <c r="A338" t="s">
        <v>64</v>
      </c>
      <c r="B338" t="s">
        <v>23</v>
      </c>
      <c r="C338" t="s">
        <v>24</v>
      </c>
      <c r="D338" t="s">
        <v>116</v>
      </c>
      <c r="E338" t="s">
        <v>117</v>
      </c>
      <c r="F338" t="str">
        <f t="shared" si="26"/>
        <v>镇江市驾驶培训</v>
      </c>
      <c r="G338" t="s">
        <v>73</v>
      </c>
      <c r="H338" t="s">
        <v>437</v>
      </c>
      <c r="I338" t="s">
        <v>70</v>
      </c>
      <c r="J338">
        <v>136</v>
      </c>
      <c r="K338">
        <v>12</v>
      </c>
      <c r="L338" s="13">
        <f>VLOOKUP(C338,'渗透率、续签率'!B:C,2,0)</f>
        <v>0.54900000000000004</v>
      </c>
      <c r="M338" s="6">
        <v>0.09</v>
      </c>
      <c r="N338">
        <v>33</v>
      </c>
      <c r="O338">
        <v>12</v>
      </c>
      <c r="P338" s="6">
        <v>0.36</v>
      </c>
      <c r="Q338" s="13">
        <v>0.50800000000000001</v>
      </c>
      <c r="R338" s="13">
        <v>0.42599999999999999</v>
      </c>
      <c r="S338" s="31">
        <v>1438</v>
      </c>
      <c r="T338" s="6">
        <f>VLOOKUP(E338,'参数设置&amp;汇总'!S:U,3,0)</f>
        <v>0.4</v>
      </c>
      <c r="U338" s="78">
        <f t="shared" si="25"/>
        <v>13.200000000000001</v>
      </c>
      <c r="V338" s="13">
        <v>0.85000000000000009</v>
      </c>
      <c r="W338" s="78">
        <f t="shared" si="27"/>
        <v>7.7788235294117642</v>
      </c>
      <c r="X338" s="1">
        <f>VLOOKUP(E338,'渗透率、续签率'!AG:AJ,4,0)</f>
        <v>8103</v>
      </c>
      <c r="Y338" s="1">
        <f t="shared" si="28"/>
        <v>63031.807058823528</v>
      </c>
      <c r="Z338">
        <v>0</v>
      </c>
      <c r="AA338" s="89">
        <f t="shared" si="29"/>
        <v>267399</v>
      </c>
      <c r="AH338" s="37"/>
      <c r="AI338" s="37"/>
      <c r="AJ338" s="1"/>
      <c r="AK338" s="37"/>
    </row>
    <row r="339" spans="1:37" hidden="1">
      <c r="A339" t="s">
        <v>64</v>
      </c>
      <c r="B339" t="s">
        <v>23</v>
      </c>
      <c r="C339" t="s">
        <v>24</v>
      </c>
      <c r="D339" t="s">
        <v>116</v>
      </c>
      <c r="E339" t="s">
        <v>117</v>
      </c>
      <c r="F339" t="str">
        <f t="shared" si="26"/>
        <v>长春市驾驶培训</v>
      </c>
      <c r="G339" t="s">
        <v>188</v>
      </c>
      <c r="H339" t="s">
        <v>438</v>
      </c>
      <c r="I339" t="s">
        <v>70</v>
      </c>
      <c r="J339">
        <v>337</v>
      </c>
      <c r="K339">
        <v>45</v>
      </c>
      <c r="L339" s="13">
        <f>VLOOKUP(C339,'渗透率、续签率'!B:C,2,0)</f>
        <v>0.54900000000000004</v>
      </c>
      <c r="M339" s="6">
        <v>0.13</v>
      </c>
      <c r="N339">
        <v>84</v>
      </c>
      <c r="O339">
        <v>42</v>
      </c>
      <c r="P339" s="6">
        <v>0.5</v>
      </c>
      <c r="Q339" s="13">
        <v>0.65200000000000002</v>
      </c>
      <c r="R339" s="13">
        <v>0.35599999999999998</v>
      </c>
      <c r="S339" s="31">
        <v>5935</v>
      </c>
      <c r="T339" s="6">
        <f>VLOOKUP(E339,'参数设置&amp;汇总'!S:U,3,0)</f>
        <v>0.4</v>
      </c>
      <c r="U339" s="78">
        <f t="shared" si="25"/>
        <v>42</v>
      </c>
      <c r="V339" s="13">
        <v>0.85000000000000009</v>
      </c>
      <c r="W339" s="78">
        <f t="shared" si="27"/>
        <v>22.284705882352934</v>
      </c>
      <c r="X339" s="1">
        <f>VLOOKUP(E339,'渗透率、续签率'!AG:AJ,4,0)</f>
        <v>8103</v>
      </c>
      <c r="Y339" s="1">
        <f t="shared" si="28"/>
        <v>180572.97176470584</v>
      </c>
      <c r="Z339">
        <v>7</v>
      </c>
      <c r="AA339" s="89">
        <f t="shared" si="29"/>
        <v>680652</v>
      </c>
      <c r="AH339" s="37"/>
      <c r="AI339" s="37"/>
      <c r="AJ339" s="1"/>
      <c r="AK339" s="37"/>
    </row>
    <row r="340" spans="1:37" hidden="1">
      <c r="A340" t="s">
        <v>64</v>
      </c>
      <c r="B340" t="s">
        <v>23</v>
      </c>
      <c r="C340" t="s">
        <v>24</v>
      </c>
      <c r="D340" t="s">
        <v>116</v>
      </c>
      <c r="E340" t="s">
        <v>117</v>
      </c>
      <c r="F340" t="str">
        <f t="shared" si="26"/>
        <v>长治市驾驶培训</v>
      </c>
      <c r="G340" t="s">
        <v>134</v>
      </c>
      <c r="H340" t="s">
        <v>439</v>
      </c>
      <c r="I340" t="s">
        <v>70</v>
      </c>
      <c r="J340">
        <v>96</v>
      </c>
      <c r="K340">
        <v>2</v>
      </c>
      <c r="L340" s="13">
        <f>VLOOKUP(C340,'渗透率、续签率'!B:C,2,0)</f>
        <v>0.54900000000000004</v>
      </c>
      <c r="M340" s="6">
        <v>0.02</v>
      </c>
      <c r="N340">
        <v>21</v>
      </c>
      <c r="O340">
        <v>2</v>
      </c>
      <c r="P340" s="6">
        <v>0.1</v>
      </c>
      <c r="Q340" s="13">
        <v>0.13700000000000001</v>
      </c>
      <c r="R340" s="13">
        <v>0.13300000000000001</v>
      </c>
      <c r="S340" s="31">
        <v>778</v>
      </c>
      <c r="T340" s="6">
        <f>VLOOKUP(E340,'参数设置&amp;汇总'!S:U,3,0)</f>
        <v>0.4</v>
      </c>
      <c r="U340" s="78">
        <f t="shared" si="25"/>
        <v>8.4</v>
      </c>
      <c r="V340" s="13">
        <v>0.85000000000000009</v>
      </c>
      <c r="W340" s="78">
        <f t="shared" si="27"/>
        <v>8.590588235294117</v>
      </c>
      <c r="X340" s="1">
        <f>VLOOKUP(E340,'渗透率、续签率'!AG:AJ,4,0)</f>
        <v>8103</v>
      </c>
      <c r="Y340" s="1">
        <f t="shared" si="28"/>
        <v>69609.536470588224</v>
      </c>
      <c r="Z340">
        <v>0</v>
      </c>
      <c r="AA340" s="89">
        <f t="shared" si="29"/>
        <v>170163</v>
      </c>
      <c r="AH340" s="37"/>
      <c r="AI340" s="37"/>
      <c r="AJ340" s="1"/>
      <c r="AK340" s="37"/>
    </row>
    <row r="341" spans="1:37" hidden="1">
      <c r="A341" t="s">
        <v>64</v>
      </c>
      <c r="B341" t="s">
        <v>23</v>
      </c>
      <c r="C341" t="s">
        <v>24</v>
      </c>
      <c r="D341" t="s">
        <v>116</v>
      </c>
      <c r="E341" t="s">
        <v>117</v>
      </c>
      <c r="F341" t="str">
        <f t="shared" si="26"/>
        <v>阜新市驾驶培训</v>
      </c>
      <c r="G341" t="s">
        <v>101</v>
      </c>
      <c r="H341" t="s">
        <v>440</v>
      </c>
      <c r="I341" t="s">
        <v>70</v>
      </c>
      <c r="J341">
        <v>47</v>
      </c>
      <c r="K341">
        <v>0</v>
      </c>
      <c r="L341" s="13">
        <f>VLOOKUP(C341,'渗透率、续签率'!B:C,2,0)</f>
        <v>0.54900000000000004</v>
      </c>
      <c r="M341" s="6">
        <v>0</v>
      </c>
      <c r="N341">
        <v>1</v>
      </c>
      <c r="O341">
        <v>0</v>
      </c>
      <c r="P341" s="6">
        <v>0</v>
      </c>
      <c r="Q341" s="13">
        <v>0</v>
      </c>
      <c r="R341" s="13">
        <v>0</v>
      </c>
      <c r="S341" s="31">
        <v>209</v>
      </c>
      <c r="T341" s="6">
        <f>VLOOKUP(E341,'参数设置&amp;汇总'!S:U,3,0)</f>
        <v>0.4</v>
      </c>
      <c r="U341" s="78">
        <f t="shared" si="25"/>
        <v>0.4</v>
      </c>
      <c r="V341" s="13">
        <v>0.85000000000000009</v>
      </c>
      <c r="W341" s="78">
        <f t="shared" si="27"/>
        <v>0.47058823529411764</v>
      </c>
      <c r="X341" s="1">
        <f>VLOOKUP(E341,'渗透率、续签率'!AG:AJ,4,0)</f>
        <v>8103</v>
      </c>
      <c r="Y341" s="1">
        <f t="shared" si="28"/>
        <v>3813.1764705882351</v>
      </c>
      <c r="Z341">
        <v>0</v>
      </c>
      <c r="AA341" s="89">
        <f t="shared" si="29"/>
        <v>8103</v>
      </c>
      <c r="AH341" s="37"/>
      <c r="AI341" s="37"/>
      <c r="AK341" s="37"/>
    </row>
    <row r="342" spans="1:37" hidden="1">
      <c r="A342" t="s">
        <v>64</v>
      </c>
      <c r="B342" t="s">
        <v>23</v>
      </c>
      <c r="C342" t="s">
        <v>24</v>
      </c>
      <c r="D342" t="s">
        <v>116</v>
      </c>
      <c r="E342" t="s">
        <v>117</v>
      </c>
      <c r="F342" t="str">
        <f t="shared" si="26"/>
        <v>阜阳市驾驶培训</v>
      </c>
      <c r="G342" t="s">
        <v>94</v>
      </c>
      <c r="H342" t="s">
        <v>441</v>
      </c>
      <c r="I342" t="s">
        <v>68</v>
      </c>
      <c r="J342">
        <v>262</v>
      </c>
      <c r="K342">
        <v>3</v>
      </c>
      <c r="L342" s="13">
        <f>VLOOKUP(C342,'渗透率、续签率'!B:C,2,0)</f>
        <v>0.54900000000000004</v>
      </c>
      <c r="M342" s="6">
        <v>0.01</v>
      </c>
      <c r="N342">
        <v>60</v>
      </c>
      <c r="O342">
        <v>2</v>
      </c>
      <c r="P342" s="6">
        <v>0.03</v>
      </c>
      <c r="Q342" s="13">
        <v>5.2999999999999999E-2</v>
      </c>
      <c r="R342" s="13">
        <v>0</v>
      </c>
      <c r="S342" s="31">
        <v>2119</v>
      </c>
      <c r="T342" s="6">
        <f>VLOOKUP(E342,'参数设置&amp;汇总'!S:U,3,0)</f>
        <v>0.4</v>
      </c>
      <c r="U342" s="78">
        <f t="shared" si="25"/>
        <v>24</v>
      </c>
      <c r="V342" s="13">
        <v>0.85000000000000009</v>
      </c>
      <c r="W342" s="78">
        <f t="shared" si="27"/>
        <v>26.943529411764704</v>
      </c>
      <c r="X342" s="1">
        <f>VLOOKUP(E342,'渗透率、续签率'!AG:AJ,4,0)</f>
        <v>8103</v>
      </c>
      <c r="Y342" s="1">
        <f t="shared" si="28"/>
        <v>218323.41882352938</v>
      </c>
      <c r="Z342">
        <v>0</v>
      </c>
      <c r="AA342" s="89">
        <f t="shared" si="29"/>
        <v>486180</v>
      </c>
      <c r="AH342" s="37"/>
      <c r="AI342" s="37"/>
      <c r="AJ342" s="1"/>
      <c r="AK342" s="37"/>
    </row>
    <row r="343" spans="1:37" hidden="1">
      <c r="A343" t="s">
        <v>64</v>
      </c>
      <c r="B343" t="s">
        <v>23</v>
      </c>
      <c r="C343" t="s">
        <v>24</v>
      </c>
      <c r="D343" t="s">
        <v>116</v>
      </c>
      <c r="E343" t="s">
        <v>117</v>
      </c>
      <c r="F343" t="str">
        <f t="shared" si="26"/>
        <v>防城港市驾驶培训</v>
      </c>
      <c r="G343" t="s">
        <v>88</v>
      </c>
      <c r="H343" t="s">
        <v>442</v>
      </c>
      <c r="I343" t="s">
        <v>68</v>
      </c>
      <c r="J343">
        <v>43</v>
      </c>
      <c r="K343">
        <v>0</v>
      </c>
      <c r="L343" s="13">
        <f>VLOOKUP(C343,'渗透率、续签率'!B:C,2,0)</f>
        <v>0.54900000000000004</v>
      </c>
      <c r="M343" s="6">
        <v>0</v>
      </c>
      <c r="N343">
        <v>18</v>
      </c>
      <c r="O343">
        <v>0</v>
      </c>
      <c r="P343" s="6">
        <v>0</v>
      </c>
      <c r="Q343" s="13">
        <v>0</v>
      </c>
      <c r="R343" s="13">
        <v>0</v>
      </c>
      <c r="S343" s="31">
        <v>486</v>
      </c>
      <c r="T343" s="6">
        <f>VLOOKUP(E343,'参数设置&amp;汇总'!S:U,3,0)</f>
        <v>0.4</v>
      </c>
      <c r="U343" s="78">
        <f t="shared" si="25"/>
        <v>7.2</v>
      </c>
      <c r="V343" s="13">
        <v>0.85000000000000009</v>
      </c>
      <c r="W343" s="78">
        <f t="shared" si="27"/>
        <v>8.4705882352941178</v>
      </c>
      <c r="X343" s="1">
        <f>VLOOKUP(E343,'渗透率、续签率'!AG:AJ,4,0)</f>
        <v>8103</v>
      </c>
      <c r="Y343" s="1">
        <f t="shared" si="28"/>
        <v>68637.176470588238</v>
      </c>
      <c r="Z343">
        <v>0</v>
      </c>
      <c r="AA343" s="89">
        <f t="shared" si="29"/>
        <v>145854</v>
      </c>
      <c r="AH343" s="37"/>
      <c r="AI343" s="37"/>
      <c r="AJ343" s="1"/>
      <c r="AK343" s="37"/>
    </row>
    <row r="344" spans="1:37" hidden="1">
      <c r="A344" t="s">
        <v>64</v>
      </c>
      <c r="B344" t="s">
        <v>23</v>
      </c>
      <c r="C344" t="s">
        <v>24</v>
      </c>
      <c r="D344" t="s">
        <v>116</v>
      </c>
      <c r="E344" t="s">
        <v>117</v>
      </c>
      <c r="F344" t="str">
        <f t="shared" si="26"/>
        <v>阳江市驾驶培训</v>
      </c>
      <c r="G344" t="s">
        <v>75</v>
      </c>
      <c r="H344" t="s">
        <v>443</v>
      </c>
      <c r="I344" t="s">
        <v>68</v>
      </c>
      <c r="J344">
        <v>214</v>
      </c>
      <c r="K344">
        <v>0</v>
      </c>
      <c r="L344" s="13">
        <f>VLOOKUP(C344,'渗透率、续签率'!B:C,2,0)</f>
        <v>0.54900000000000004</v>
      </c>
      <c r="M344" s="6">
        <v>0</v>
      </c>
      <c r="N344">
        <v>15</v>
      </c>
      <c r="O344">
        <v>0</v>
      </c>
      <c r="P344" s="6">
        <v>0</v>
      </c>
      <c r="Q344" s="13">
        <v>0</v>
      </c>
      <c r="R344" s="13">
        <v>0</v>
      </c>
      <c r="S344" s="31">
        <v>937</v>
      </c>
      <c r="T344" s="6">
        <f>VLOOKUP(E344,'参数设置&amp;汇总'!S:U,3,0)</f>
        <v>0.4</v>
      </c>
      <c r="U344" s="78">
        <f t="shared" si="25"/>
        <v>6</v>
      </c>
      <c r="V344" s="13">
        <v>0.85000000000000009</v>
      </c>
      <c r="W344" s="78">
        <f t="shared" si="27"/>
        <v>7.0588235294117636</v>
      </c>
      <c r="X344" s="1">
        <f>VLOOKUP(E344,'渗透率、续签率'!AG:AJ,4,0)</f>
        <v>8103</v>
      </c>
      <c r="Y344" s="1">
        <f t="shared" si="28"/>
        <v>57197.647058823517</v>
      </c>
      <c r="Z344">
        <v>0</v>
      </c>
      <c r="AA344" s="89">
        <f t="shared" si="29"/>
        <v>121545</v>
      </c>
      <c r="AH344" s="37"/>
      <c r="AI344" s="37"/>
      <c r="AK344" s="37"/>
    </row>
    <row r="345" spans="1:37" hidden="1">
      <c r="A345" t="s">
        <v>64</v>
      </c>
      <c r="B345" t="s">
        <v>23</v>
      </c>
      <c r="C345" t="s">
        <v>24</v>
      </c>
      <c r="D345" t="s">
        <v>116</v>
      </c>
      <c r="E345" t="s">
        <v>117</v>
      </c>
      <c r="F345" t="str">
        <f t="shared" si="26"/>
        <v>阳泉市驾驶培训</v>
      </c>
      <c r="G345" t="s">
        <v>134</v>
      </c>
      <c r="H345" t="s">
        <v>444</v>
      </c>
      <c r="I345" t="s">
        <v>70</v>
      </c>
      <c r="J345">
        <v>24</v>
      </c>
      <c r="K345">
        <v>1</v>
      </c>
      <c r="L345" s="13">
        <f>VLOOKUP(C345,'渗透率、续签率'!B:C,2,0)</f>
        <v>0.54900000000000004</v>
      </c>
      <c r="M345" s="6">
        <v>0.04</v>
      </c>
      <c r="N345">
        <v>2</v>
      </c>
      <c r="O345">
        <v>1</v>
      </c>
      <c r="P345" s="6">
        <v>0.5</v>
      </c>
      <c r="Q345" s="13">
        <v>0.113</v>
      </c>
      <c r="R345" s="13">
        <v>0</v>
      </c>
      <c r="S345" s="31">
        <v>159</v>
      </c>
      <c r="T345" s="6">
        <f>VLOOKUP(E345,'参数设置&amp;汇总'!S:U,3,0)</f>
        <v>0.4</v>
      </c>
      <c r="U345" s="78">
        <f t="shared" si="25"/>
        <v>1</v>
      </c>
      <c r="V345" s="13">
        <v>0.85000000000000009</v>
      </c>
      <c r="W345" s="78">
        <f t="shared" si="27"/>
        <v>0.53058823529411758</v>
      </c>
      <c r="X345" s="1">
        <f>VLOOKUP(E345,'渗透率、续签率'!AG:AJ,4,0)</f>
        <v>8103</v>
      </c>
      <c r="Y345" s="1">
        <f t="shared" si="28"/>
        <v>4299.3564705882345</v>
      </c>
      <c r="Z345">
        <v>0</v>
      </c>
      <c r="AA345" s="89">
        <f t="shared" si="29"/>
        <v>16206</v>
      </c>
      <c r="AH345" s="37"/>
      <c r="AI345" s="37"/>
      <c r="AK345" s="37"/>
    </row>
    <row r="346" spans="1:37" hidden="1">
      <c r="A346" t="s">
        <v>64</v>
      </c>
      <c r="B346" t="s">
        <v>23</v>
      </c>
      <c r="C346" t="s">
        <v>24</v>
      </c>
      <c r="D346" t="s">
        <v>116</v>
      </c>
      <c r="E346" t="s">
        <v>117</v>
      </c>
      <c r="F346" t="str">
        <f t="shared" si="26"/>
        <v>阿克苏地区驾驶培训</v>
      </c>
      <c r="G346" t="s">
        <v>145</v>
      </c>
      <c r="H346" t="s">
        <v>445</v>
      </c>
      <c r="I346" t="s">
        <v>70</v>
      </c>
      <c r="J346">
        <v>99</v>
      </c>
      <c r="K346">
        <v>6</v>
      </c>
      <c r="L346" s="13">
        <f>VLOOKUP(C346,'渗透率、续签率'!B:C,2,0)</f>
        <v>0.54900000000000004</v>
      </c>
      <c r="M346" s="6">
        <v>0.06</v>
      </c>
      <c r="N346">
        <v>4</v>
      </c>
      <c r="O346">
        <v>4</v>
      </c>
      <c r="P346" s="6">
        <v>1</v>
      </c>
      <c r="Q346" s="13">
        <v>0.23300000000000001</v>
      </c>
      <c r="R346" s="13">
        <v>0</v>
      </c>
      <c r="S346" s="31">
        <v>384</v>
      </c>
      <c r="T346" s="6">
        <f>VLOOKUP(E346,'参数设置&amp;汇总'!S:U,3,0)</f>
        <v>0.4</v>
      </c>
      <c r="U346" s="78">
        <f t="shared" si="25"/>
        <v>4</v>
      </c>
      <c r="V346" s="13">
        <v>0.85000000000000009</v>
      </c>
      <c r="W346" s="78">
        <f t="shared" si="27"/>
        <v>2.1223529411764703</v>
      </c>
      <c r="X346" s="1">
        <f>VLOOKUP(E346,'渗透率、续签率'!AG:AJ,4,0)</f>
        <v>8103</v>
      </c>
      <c r="Y346" s="1">
        <f t="shared" si="28"/>
        <v>17197.425882352938</v>
      </c>
      <c r="Z346">
        <v>0</v>
      </c>
      <c r="AA346" s="89">
        <f t="shared" si="29"/>
        <v>32412</v>
      </c>
      <c r="AH346" s="37"/>
      <c r="AI346" s="37"/>
      <c r="AK346" s="37"/>
    </row>
    <row r="347" spans="1:37" hidden="1">
      <c r="A347" t="s">
        <v>64</v>
      </c>
      <c r="B347" t="s">
        <v>23</v>
      </c>
      <c r="C347" t="s">
        <v>24</v>
      </c>
      <c r="D347" t="s">
        <v>116</v>
      </c>
      <c r="E347" t="s">
        <v>117</v>
      </c>
      <c r="F347" t="str">
        <f t="shared" si="26"/>
        <v>阿勒泰地区驾驶培训</v>
      </c>
      <c r="G347" t="s">
        <v>145</v>
      </c>
      <c r="H347" t="s">
        <v>446</v>
      </c>
      <c r="I347" t="s">
        <v>70</v>
      </c>
      <c r="J347">
        <v>10</v>
      </c>
      <c r="K347">
        <v>0</v>
      </c>
      <c r="L347" s="13">
        <f>VLOOKUP(C347,'渗透率、续签率'!B:C,2,0)</f>
        <v>0.54900000000000004</v>
      </c>
      <c r="M347" s="6">
        <v>0</v>
      </c>
      <c r="N347">
        <v>0</v>
      </c>
      <c r="O347">
        <v>0</v>
      </c>
      <c r="P347" s="6">
        <v>0</v>
      </c>
      <c r="Q347" s="13">
        <v>0</v>
      </c>
      <c r="R347" s="13">
        <v>0</v>
      </c>
      <c r="S347" s="31">
        <v>18</v>
      </c>
      <c r="T347" s="6">
        <f>VLOOKUP(E347,'参数设置&amp;汇总'!S:U,3,0)</f>
        <v>0.4</v>
      </c>
      <c r="U347" s="78">
        <f t="shared" si="25"/>
        <v>0</v>
      </c>
      <c r="V347" s="13">
        <v>0.85000000000000009</v>
      </c>
      <c r="W347" s="78">
        <f t="shared" si="27"/>
        <v>0</v>
      </c>
      <c r="X347" s="1">
        <f>VLOOKUP(E347,'渗透率、续签率'!AG:AJ,4,0)</f>
        <v>8103</v>
      </c>
      <c r="Y347" s="1">
        <f t="shared" si="28"/>
        <v>0</v>
      </c>
      <c r="Z347">
        <v>0</v>
      </c>
      <c r="AA347" s="89">
        <f t="shared" si="29"/>
        <v>0</v>
      </c>
      <c r="AH347" s="37"/>
      <c r="AI347" s="37"/>
      <c r="AJ347" s="1"/>
      <c r="AK347" s="37"/>
    </row>
    <row r="348" spans="1:37" hidden="1">
      <c r="A348" t="s">
        <v>64</v>
      </c>
      <c r="B348" t="s">
        <v>23</v>
      </c>
      <c r="C348" t="s">
        <v>24</v>
      </c>
      <c r="D348" t="s">
        <v>116</v>
      </c>
      <c r="E348" t="s">
        <v>117</v>
      </c>
      <c r="F348" t="str">
        <f t="shared" si="26"/>
        <v>阿坝藏族羌族自治州驾驶培训</v>
      </c>
      <c r="G348" t="s">
        <v>77</v>
      </c>
      <c r="H348" t="s">
        <v>447</v>
      </c>
      <c r="I348" t="s">
        <v>70</v>
      </c>
      <c r="J348">
        <v>18</v>
      </c>
      <c r="K348">
        <v>0</v>
      </c>
      <c r="L348" s="13">
        <f>VLOOKUP(C348,'渗透率、续签率'!B:C,2,0)</f>
        <v>0.54900000000000004</v>
      </c>
      <c r="M348" s="6">
        <v>0</v>
      </c>
      <c r="N348">
        <v>0</v>
      </c>
      <c r="O348">
        <v>0</v>
      </c>
      <c r="P348" s="6">
        <v>0</v>
      </c>
      <c r="Q348" s="13">
        <v>0</v>
      </c>
      <c r="R348" s="13">
        <v>0</v>
      </c>
      <c r="S348" s="31">
        <v>56</v>
      </c>
      <c r="T348" s="6">
        <f>VLOOKUP(E348,'参数设置&amp;汇总'!S:U,3,0)</f>
        <v>0.4</v>
      </c>
      <c r="U348" s="78">
        <f t="shared" si="25"/>
        <v>0</v>
      </c>
      <c r="V348" s="13">
        <v>0.85000000000000009</v>
      </c>
      <c r="W348" s="78">
        <f t="shared" si="27"/>
        <v>0</v>
      </c>
      <c r="X348" s="1">
        <f>VLOOKUP(E348,'渗透率、续签率'!AG:AJ,4,0)</f>
        <v>8103</v>
      </c>
      <c r="Y348" s="1">
        <f t="shared" si="28"/>
        <v>0</v>
      </c>
      <c r="Z348">
        <v>0</v>
      </c>
      <c r="AA348" s="89">
        <f t="shared" si="29"/>
        <v>0</v>
      </c>
      <c r="AH348" s="37"/>
      <c r="AI348" s="37"/>
      <c r="AJ348" s="1"/>
      <c r="AK348" s="37"/>
    </row>
    <row r="349" spans="1:37" hidden="1">
      <c r="A349" t="s">
        <v>64</v>
      </c>
      <c r="B349" t="s">
        <v>23</v>
      </c>
      <c r="C349" t="s">
        <v>24</v>
      </c>
      <c r="D349" t="s">
        <v>116</v>
      </c>
      <c r="E349" t="s">
        <v>117</v>
      </c>
      <c r="F349" t="str">
        <f t="shared" si="26"/>
        <v>阿拉善盟驾驶培训</v>
      </c>
      <c r="G349" t="s">
        <v>142</v>
      </c>
      <c r="H349" t="s">
        <v>448</v>
      </c>
      <c r="I349" t="s">
        <v>70</v>
      </c>
      <c r="J349">
        <v>6</v>
      </c>
      <c r="K349">
        <v>0</v>
      </c>
      <c r="L349" s="13">
        <f>VLOOKUP(C349,'渗透率、续签率'!B:C,2,0)</f>
        <v>0.54900000000000004</v>
      </c>
      <c r="M349" s="6">
        <v>0</v>
      </c>
      <c r="N349">
        <v>1</v>
      </c>
      <c r="O349">
        <v>0</v>
      </c>
      <c r="P349" s="6">
        <v>0</v>
      </c>
      <c r="Q349" s="13">
        <v>0</v>
      </c>
      <c r="R349" s="13">
        <v>0</v>
      </c>
      <c r="S349" s="31">
        <v>23</v>
      </c>
      <c r="T349" s="6">
        <f>VLOOKUP(E349,'参数设置&amp;汇总'!S:U,3,0)</f>
        <v>0.4</v>
      </c>
      <c r="U349" s="78">
        <f t="shared" si="25"/>
        <v>0.4</v>
      </c>
      <c r="V349" s="13">
        <v>0.85000000000000009</v>
      </c>
      <c r="W349" s="78">
        <f t="shared" si="27"/>
        <v>0.47058823529411764</v>
      </c>
      <c r="X349" s="1">
        <f>VLOOKUP(E349,'渗透率、续签率'!AG:AJ,4,0)</f>
        <v>8103</v>
      </c>
      <c r="Y349" s="1">
        <f t="shared" si="28"/>
        <v>3813.1764705882351</v>
      </c>
      <c r="Z349">
        <v>0</v>
      </c>
      <c r="AA349" s="89">
        <f t="shared" si="29"/>
        <v>8103</v>
      </c>
      <c r="AH349" s="37"/>
      <c r="AI349" s="37"/>
      <c r="AJ349" s="1"/>
      <c r="AK349" s="37"/>
    </row>
    <row r="350" spans="1:37" hidden="1">
      <c r="A350" t="s">
        <v>64</v>
      </c>
      <c r="B350" t="s">
        <v>23</v>
      </c>
      <c r="C350" t="s">
        <v>24</v>
      </c>
      <c r="D350" t="s">
        <v>116</v>
      </c>
      <c r="E350" t="s">
        <v>117</v>
      </c>
      <c r="F350" t="str">
        <f t="shared" si="26"/>
        <v>阿拉尔市驾驶培训</v>
      </c>
      <c r="G350" t="s">
        <v>145</v>
      </c>
      <c r="H350" t="s">
        <v>449</v>
      </c>
      <c r="I350" t="s">
        <v>70</v>
      </c>
      <c r="J350">
        <v>9</v>
      </c>
      <c r="K350">
        <v>0</v>
      </c>
      <c r="L350" s="13">
        <f>VLOOKUP(C350,'渗透率、续签率'!B:C,2,0)</f>
        <v>0.54900000000000004</v>
      </c>
      <c r="M350" s="6">
        <v>0</v>
      </c>
      <c r="N350">
        <v>0</v>
      </c>
      <c r="O350">
        <v>0</v>
      </c>
      <c r="P350" s="6">
        <v>0</v>
      </c>
      <c r="Q350" s="13">
        <v>0</v>
      </c>
      <c r="R350" s="13">
        <v>0</v>
      </c>
      <c r="S350" s="31">
        <v>54</v>
      </c>
      <c r="T350" s="6">
        <f>VLOOKUP(E350,'参数设置&amp;汇总'!S:U,3,0)</f>
        <v>0.4</v>
      </c>
      <c r="U350" s="78">
        <f t="shared" si="25"/>
        <v>0</v>
      </c>
      <c r="V350" s="13">
        <v>0.85000000000000009</v>
      </c>
      <c r="W350" s="78">
        <f t="shared" si="27"/>
        <v>0</v>
      </c>
      <c r="X350" s="1">
        <f>VLOOKUP(E350,'渗透率、续签率'!AG:AJ,4,0)</f>
        <v>8103</v>
      </c>
      <c r="Y350" s="1">
        <f t="shared" si="28"/>
        <v>0</v>
      </c>
      <c r="Z350">
        <v>0</v>
      </c>
      <c r="AA350" s="89">
        <f t="shared" si="29"/>
        <v>0</v>
      </c>
      <c r="AH350" s="37"/>
      <c r="AI350" s="37"/>
      <c r="AJ350" s="1"/>
      <c r="AK350" s="37"/>
    </row>
    <row r="351" spans="1:37" hidden="1">
      <c r="A351" t="s">
        <v>64</v>
      </c>
      <c r="B351" t="s">
        <v>23</v>
      </c>
      <c r="C351" t="s">
        <v>24</v>
      </c>
      <c r="D351" t="s">
        <v>116</v>
      </c>
      <c r="E351" t="s">
        <v>117</v>
      </c>
      <c r="F351" t="str">
        <f t="shared" si="26"/>
        <v>阿里地区驾驶培训</v>
      </c>
      <c r="G351" t="s">
        <v>237</v>
      </c>
      <c r="H351" t="s">
        <v>450</v>
      </c>
      <c r="I351" t="s">
        <v>57</v>
      </c>
      <c r="J351">
        <v>2</v>
      </c>
      <c r="K351">
        <v>0</v>
      </c>
      <c r="L351" s="13">
        <f>VLOOKUP(C351,'渗透率、续签率'!B:C,2,0)</f>
        <v>0.54900000000000004</v>
      </c>
      <c r="M351" s="6">
        <v>0</v>
      </c>
      <c r="N351">
        <v>0</v>
      </c>
      <c r="O351">
        <v>0</v>
      </c>
      <c r="P351" s="6">
        <v>0</v>
      </c>
      <c r="Q351" s="13">
        <v>0</v>
      </c>
      <c r="R351" s="13">
        <v>0</v>
      </c>
      <c r="S351" s="31">
        <v>2</v>
      </c>
      <c r="T351" s="6">
        <f>VLOOKUP(E351,'参数设置&amp;汇总'!S:U,3,0)</f>
        <v>0.4</v>
      </c>
      <c r="U351" s="78">
        <f t="shared" si="25"/>
        <v>0</v>
      </c>
      <c r="V351" s="13">
        <v>0.85000000000000009</v>
      </c>
      <c r="W351" s="78">
        <f t="shared" si="27"/>
        <v>0</v>
      </c>
      <c r="X351" s="1">
        <f>VLOOKUP(E351,'渗透率、续签率'!AG:AJ,4,0)</f>
        <v>8103</v>
      </c>
      <c r="Y351" s="1">
        <f t="shared" si="28"/>
        <v>0</v>
      </c>
      <c r="Z351">
        <v>0</v>
      </c>
      <c r="AA351" s="89">
        <f t="shared" si="29"/>
        <v>0</v>
      </c>
      <c r="AH351" s="37"/>
      <c r="AI351" s="37"/>
      <c r="AJ351" s="1"/>
      <c r="AK351" s="37"/>
    </row>
    <row r="352" spans="1:37" hidden="1">
      <c r="A352" t="s">
        <v>64</v>
      </c>
      <c r="B352" t="s">
        <v>23</v>
      </c>
      <c r="C352" t="s">
        <v>24</v>
      </c>
      <c r="D352" t="s">
        <v>116</v>
      </c>
      <c r="E352" t="s">
        <v>117</v>
      </c>
      <c r="F352" t="str">
        <f t="shared" si="26"/>
        <v>陇南市驾驶培训</v>
      </c>
      <c r="G352" t="s">
        <v>132</v>
      </c>
      <c r="H352" t="s">
        <v>451</v>
      </c>
      <c r="I352" t="s">
        <v>70</v>
      </c>
      <c r="J352">
        <v>67</v>
      </c>
      <c r="K352">
        <v>0</v>
      </c>
      <c r="L352" s="13">
        <f>VLOOKUP(C352,'渗透率、续签率'!B:C,2,0)</f>
        <v>0.54900000000000004</v>
      </c>
      <c r="M352" s="6">
        <v>0</v>
      </c>
      <c r="N352">
        <v>1</v>
      </c>
      <c r="O352">
        <v>0</v>
      </c>
      <c r="P352" s="6">
        <v>0</v>
      </c>
      <c r="Q352" s="13">
        <v>0</v>
      </c>
      <c r="R352" s="13">
        <v>0</v>
      </c>
      <c r="S352" s="31">
        <v>269</v>
      </c>
      <c r="T352" s="6">
        <f>VLOOKUP(E352,'参数设置&amp;汇总'!S:U,3,0)</f>
        <v>0.4</v>
      </c>
      <c r="U352" s="78">
        <f t="shared" si="25"/>
        <v>0.4</v>
      </c>
      <c r="V352" s="13">
        <v>0.85000000000000009</v>
      </c>
      <c r="W352" s="78">
        <f t="shared" si="27"/>
        <v>0.47058823529411764</v>
      </c>
      <c r="X352" s="1">
        <f>VLOOKUP(E352,'渗透率、续签率'!AG:AJ,4,0)</f>
        <v>8103</v>
      </c>
      <c r="Y352" s="1">
        <f t="shared" si="28"/>
        <v>3813.1764705882351</v>
      </c>
      <c r="Z352">
        <v>0</v>
      </c>
      <c r="AA352" s="89">
        <f t="shared" si="29"/>
        <v>8103</v>
      </c>
      <c r="AH352" s="37"/>
      <c r="AI352" s="37"/>
      <c r="AK352" s="37"/>
    </row>
    <row r="353" spans="1:37" hidden="1">
      <c r="A353" t="s">
        <v>64</v>
      </c>
      <c r="B353" t="s">
        <v>23</v>
      </c>
      <c r="C353" t="s">
        <v>24</v>
      </c>
      <c r="D353" t="s">
        <v>116</v>
      </c>
      <c r="E353" t="s">
        <v>117</v>
      </c>
      <c r="F353" t="str">
        <f t="shared" si="26"/>
        <v>陵水黎族自治县驾驶培训</v>
      </c>
      <c r="G353" t="s">
        <v>120</v>
      </c>
      <c r="H353" t="s">
        <v>452</v>
      </c>
      <c r="I353" t="s">
        <v>68</v>
      </c>
      <c r="J353">
        <v>13</v>
      </c>
      <c r="K353">
        <v>0</v>
      </c>
      <c r="L353" s="13">
        <f>VLOOKUP(C353,'渗透率、续签率'!B:C,2,0)</f>
        <v>0.54900000000000004</v>
      </c>
      <c r="M353" s="6">
        <v>0</v>
      </c>
      <c r="N353">
        <v>0</v>
      </c>
      <c r="O353">
        <v>0</v>
      </c>
      <c r="P353" s="6">
        <v>0</v>
      </c>
      <c r="Q353" s="13">
        <v>0</v>
      </c>
      <c r="R353" s="13">
        <v>0</v>
      </c>
      <c r="S353" s="31">
        <v>86</v>
      </c>
      <c r="T353" s="6">
        <f>VLOOKUP(E353,'参数设置&amp;汇总'!S:U,3,0)</f>
        <v>0.4</v>
      </c>
      <c r="U353" s="78">
        <f t="shared" si="25"/>
        <v>0</v>
      </c>
      <c r="V353" s="13">
        <v>0.85000000000000009</v>
      </c>
      <c r="W353" s="78">
        <f t="shared" si="27"/>
        <v>0</v>
      </c>
      <c r="X353" s="1">
        <f>VLOOKUP(E353,'渗透率、续签率'!AG:AJ,4,0)</f>
        <v>8103</v>
      </c>
      <c r="Y353" s="1">
        <f t="shared" si="28"/>
        <v>0</v>
      </c>
      <c r="Z353">
        <v>0</v>
      </c>
      <c r="AA353" s="89">
        <f t="shared" si="29"/>
        <v>0</v>
      </c>
      <c r="AH353" s="37"/>
      <c r="AI353" s="37"/>
      <c r="AK353" s="37"/>
    </row>
    <row r="354" spans="1:37" hidden="1">
      <c r="A354" t="s">
        <v>64</v>
      </c>
      <c r="B354" t="s">
        <v>23</v>
      </c>
      <c r="C354" t="s">
        <v>24</v>
      </c>
      <c r="D354" t="s">
        <v>116</v>
      </c>
      <c r="E354" t="s">
        <v>117</v>
      </c>
      <c r="F354" t="str">
        <f t="shared" si="26"/>
        <v>随州市驾驶培训</v>
      </c>
      <c r="G354" t="s">
        <v>81</v>
      </c>
      <c r="H354" t="s">
        <v>453</v>
      </c>
      <c r="I354" t="s">
        <v>68</v>
      </c>
      <c r="J354">
        <v>58</v>
      </c>
      <c r="K354">
        <v>1</v>
      </c>
      <c r="L354" s="13">
        <f>VLOOKUP(C354,'渗透率、续签率'!B:C,2,0)</f>
        <v>0.54900000000000004</v>
      </c>
      <c r="M354" s="6">
        <v>0.02</v>
      </c>
      <c r="N354">
        <v>9</v>
      </c>
      <c r="O354">
        <v>1</v>
      </c>
      <c r="P354" s="6">
        <v>0.11</v>
      </c>
      <c r="Q354" s="13">
        <v>6.2E-2</v>
      </c>
      <c r="R354" s="13">
        <v>0</v>
      </c>
      <c r="S354" s="31">
        <v>356</v>
      </c>
      <c r="T354" s="6">
        <f>VLOOKUP(E354,'参数设置&amp;汇总'!S:U,3,0)</f>
        <v>0.4</v>
      </c>
      <c r="U354" s="78">
        <f t="shared" si="25"/>
        <v>3.6</v>
      </c>
      <c r="V354" s="13">
        <v>0.85000000000000009</v>
      </c>
      <c r="W354" s="78">
        <f t="shared" si="27"/>
        <v>3.5894117647058823</v>
      </c>
      <c r="X354" s="1">
        <f>VLOOKUP(E354,'渗透率、续签率'!AG:AJ,4,0)</f>
        <v>8103</v>
      </c>
      <c r="Y354" s="1">
        <f t="shared" si="28"/>
        <v>29085.003529411766</v>
      </c>
      <c r="Z354">
        <v>0</v>
      </c>
      <c r="AA354" s="89">
        <f t="shared" si="29"/>
        <v>72927</v>
      </c>
      <c r="AH354" s="37"/>
      <c r="AI354" s="37"/>
      <c r="AJ354" s="1"/>
      <c r="AK354" s="37"/>
    </row>
    <row r="355" spans="1:37" hidden="1">
      <c r="A355" t="s">
        <v>64</v>
      </c>
      <c r="B355" t="s">
        <v>23</v>
      </c>
      <c r="C355" t="s">
        <v>24</v>
      </c>
      <c r="D355" t="s">
        <v>116</v>
      </c>
      <c r="E355" t="s">
        <v>117</v>
      </c>
      <c r="F355" t="str">
        <f t="shared" si="26"/>
        <v>雅安市驾驶培训</v>
      </c>
      <c r="G355" t="s">
        <v>77</v>
      </c>
      <c r="H355" t="s">
        <v>454</v>
      </c>
      <c r="I355" t="s">
        <v>70</v>
      </c>
      <c r="J355">
        <v>49</v>
      </c>
      <c r="K355">
        <v>0</v>
      </c>
      <c r="L355" s="13">
        <f>VLOOKUP(C355,'渗透率、续签率'!B:C,2,0)</f>
        <v>0.54900000000000004</v>
      </c>
      <c r="M355" s="6">
        <v>0</v>
      </c>
      <c r="N355">
        <v>1</v>
      </c>
      <c r="O355">
        <v>0</v>
      </c>
      <c r="P355" s="6">
        <v>0</v>
      </c>
      <c r="Q355" s="13">
        <v>0</v>
      </c>
      <c r="R355" s="13">
        <v>0</v>
      </c>
      <c r="S355" s="31">
        <v>211</v>
      </c>
      <c r="T355" s="6">
        <f>VLOOKUP(E355,'参数设置&amp;汇总'!S:U,3,0)</f>
        <v>0.4</v>
      </c>
      <c r="U355" s="78">
        <f t="shared" si="25"/>
        <v>0.4</v>
      </c>
      <c r="V355" s="13">
        <v>0.85000000000000009</v>
      </c>
      <c r="W355" s="78">
        <f t="shared" si="27"/>
        <v>0.47058823529411764</v>
      </c>
      <c r="X355" s="1">
        <f>VLOOKUP(E355,'渗透率、续签率'!AG:AJ,4,0)</f>
        <v>8103</v>
      </c>
      <c r="Y355" s="1">
        <f t="shared" si="28"/>
        <v>3813.1764705882351</v>
      </c>
      <c r="Z355">
        <v>0</v>
      </c>
      <c r="AA355" s="89">
        <f t="shared" si="29"/>
        <v>8103</v>
      </c>
      <c r="AH355" s="37"/>
      <c r="AI355" s="37"/>
      <c r="AK355" s="37"/>
    </row>
    <row r="356" spans="1:37" hidden="1">
      <c r="A356" t="s">
        <v>64</v>
      </c>
      <c r="B356" t="s">
        <v>23</v>
      </c>
      <c r="C356" t="s">
        <v>24</v>
      </c>
      <c r="D356" t="s">
        <v>116</v>
      </c>
      <c r="E356" t="s">
        <v>117</v>
      </c>
      <c r="F356" t="str">
        <f t="shared" si="26"/>
        <v>鞍山市驾驶培训</v>
      </c>
      <c r="G356" t="s">
        <v>101</v>
      </c>
      <c r="H356" t="s">
        <v>455</v>
      </c>
      <c r="I356" t="s">
        <v>70</v>
      </c>
      <c r="J356">
        <v>103</v>
      </c>
      <c r="K356">
        <v>2</v>
      </c>
      <c r="L356" s="13">
        <f>VLOOKUP(C356,'渗透率、续签率'!B:C,2,0)</f>
        <v>0.54900000000000004</v>
      </c>
      <c r="M356" s="6">
        <v>0.02</v>
      </c>
      <c r="N356">
        <v>13</v>
      </c>
      <c r="O356">
        <v>2</v>
      </c>
      <c r="P356" s="6">
        <v>0.15</v>
      </c>
      <c r="Q356" s="13">
        <v>9.5000000000000001E-2</v>
      </c>
      <c r="R356" s="13">
        <v>0</v>
      </c>
      <c r="S356" s="31">
        <v>552</v>
      </c>
      <c r="T356" s="6">
        <f>VLOOKUP(E356,'参数设置&amp;汇总'!S:U,3,0)</f>
        <v>0.4</v>
      </c>
      <c r="U356" s="78">
        <f t="shared" si="25"/>
        <v>5.2</v>
      </c>
      <c r="V356" s="13">
        <v>0.85000000000000009</v>
      </c>
      <c r="W356" s="78">
        <f t="shared" si="27"/>
        <v>4.8258823529411767</v>
      </c>
      <c r="X356" s="1">
        <f>VLOOKUP(E356,'渗透率、续签率'!AG:AJ,4,0)</f>
        <v>8103</v>
      </c>
      <c r="Y356" s="1">
        <f t="shared" si="28"/>
        <v>39104.124705882357</v>
      </c>
      <c r="Z356">
        <v>0</v>
      </c>
      <c r="AA356" s="89">
        <f t="shared" si="29"/>
        <v>105339</v>
      </c>
      <c r="AH356" s="37"/>
      <c r="AI356" s="37"/>
      <c r="AK356" s="37"/>
    </row>
    <row r="357" spans="1:37" hidden="1">
      <c r="A357" t="s">
        <v>64</v>
      </c>
      <c r="B357" t="s">
        <v>23</v>
      </c>
      <c r="C357" t="s">
        <v>24</v>
      </c>
      <c r="D357" t="s">
        <v>116</v>
      </c>
      <c r="E357" t="s">
        <v>117</v>
      </c>
      <c r="F357" t="str">
        <f t="shared" si="26"/>
        <v>韶关市驾驶培训</v>
      </c>
      <c r="G357" t="s">
        <v>75</v>
      </c>
      <c r="H357" t="s">
        <v>456</v>
      </c>
      <c r="I357" t="s">
        <v>68</v>
      </c>
      <c r="J357">
        <v>154</v>
      </c>
      <c r="K357">
        <v>5</v>
      </c>
      <c r="L357" s="13">
        <f>VLOOKUP(C357,'渗透率、续签率'!B:C,2,0)</f>
        <v>0.54900000000000004</v>
      </c>
      <c r="M357" s="6">
        <v>0.03</v>
      </c>
      <c r="N357">
        <v>14</v>
      </c>
      <c r="O357">
        <v>5</v>
      </c>
      <c r="P357" s="6">
        <v>0.36</v>
      </c>
      <c r="Q357" s="13">
        <v>0.255</v>
      </c>
      <c r="R357" s="13">
        <v>0.20799999999999999</v>
      </c>
      <c r="S357" s="31">
        <v>884</v>
      </c>
      <c r="T357" s="6">
        <f>VLOOKUP(E357,'参数设置&amp;汇总'!S:U,3,0)</f>
        <v>0.4</v>
      </c>
      <c r="U357" s="78">
        <f t="shared" si="25"/>
        <v>5.6000000000000005</v>
      </c>
      <c r="V357" s="13">
        <v>0.85000000000000009</v>
      </c>
      <c r="W357" s="78">
        <f t="shared" si="27"/>
        <v>3.3588235294117648</v>
      </c>
      <c r="X357" s="1">
        <f>VLOOKUP(E357,'渗透率、续签率'!AG:AJ,4,0)</f>
        <v>8103</v>
      </c>
      <c r="Y357" s="1">
        <f t="shared" si="28"/>
        <v>27216.547058823529</v>
      </c>
      <c r="Z357">
        <v>0</v>
      </c>
      <c r="AA357" s="89">
        <f t="shared" si="29"/>
        <v>113442</v>
      </c>
      <c r="AH357" s="37"/>
      <c r="AI357" s="37"/>
      <c r="AK357" s="37"/>
    </row>
    <row r="358" spans="1:37" hidden="1">
      <c r="A358" t="s">
        <v>64</v>
      </c>
      <c r="B358" t="s">
        <v>23</v>
      </c>
      <c r="C358" t="s">
        <v>24</v>
      </c>
      <c r="D358" t="s">
        <v>116</v>
      </c>
      <c r="E358" t="s">
        <v>117</v>
      </c>
      <c r="F358" t="str">
        <f t="shared" si="26"/>
        <v>香港特别行政区驾驶培训</v>
      </c>
      <c r="G358" t="s">
        <v>457</v>
      </c>
      <c r="H358" t="s">
        <v>457</v>
      </c>
      <c r="I358" t="s">
        <v>57</v>
      </c>
      <c r="J358">
        <v>117</v>
      </c>
      <c r="K358">
        <v>0</v>
      </c>
      <c r="L358" s="13">
        <f>VLOOKUP(C358,'渗透率、续签率'!B:C,2,0)</f>
        <v>0.54900000000000004</v>
      </c>
      <c r="M358" s="6">
        <v>0</v>
      </c>
      <c r="N358">
        <v>9</v>
      </c>
      <c r="O358">
        <v>0</v>
      </c>
      <c r="P358" s="6">
        <v>0</v>
      </c>
      <c r="Q358" s="13">
        <v>0</v>
      </c>
      <c r="R358" s="13">
        <v>0</v>
      </c>
      <c r="S358" s="31">
        <v>406</v>
      </c>
      <c r="T358" s="6">
        <f>VLOOKUP(E358,'参数设置&amp;汇总'!S:U,3,0)</f>
        <v>0.4</v>
      </c>
      <c r="U358" s="78">
        <f t="shared" si="25"/>
        <v>3.6</v>
      </c>
      <c r="V358" s="13">
        <v>0.85000000000000009</v>
      </c>
      <c r="W358" s="78">
        <f t="shared" si="27"/>
        <v>4.2352941176470589</v>
      </c>
      <c r="X358" s="1">
        <f>VLOOKUP(E358,'渗透率、续签率'!AG:AJ,4,0)</f>
        <v>8103</v>
      </c>
      <c r="Y358" s="1">
        <f t="shared" si="28"/>
        <v>34318.588235294119</v>
      </c>
      <c r="Z358">
        <v>0</v>
      </c>
      <c r="AA358" s="89">
        <f t="shared" si="29"/>
        <v>72927</v>
      </c>
    </row>
    <row r="359" spans="1:37" hidden="1">
      <c r="A359" t="s">
        <v>64</v>
      </c>
      <c r="B359" t="s">
        <v>23</v>
      </c>
      <c r="C359" t="s">
        <v>24</v>
      </c>
      <c r="D359" t="s">
        <v>116</v>
      </c>
      <c r="E359" t="s">
        <v>117</v>
      </c>
      <c r="F359" t="str">
        <f t="shared" si="26"/>
        <v>马鞍山市驾驶培训</v>
      </c>
      <c r="G359" t="s">
        <v>94</v>
      </c>
      <c r="H359" t="s">
        <v>458</v>
      </c>
      <c r="I359" t="s">
        <v>68</v>
      </c>
      <c r="J359">
        <v>51</v>
      </c>
      <c r="K359">
        <v>2</v>
      </c>
      <c r="L359" s="13">
        <f>VLOOKUP(C359,'渗透率、续签率'!B:C,2,0)</f>
        <v>0.54900000000000004</v>
      </c>
      <c r="M359" s="6">
        <v>0.04</v>
      </c>
      <c r="N359">
        <v>24</v>
      </c>
      <c r="O359">
        <v>2</v>
      </c>
      <c r="P359" s="6">
        <v>0.08</v>
      </c>
      <c r="Q359" s="13">
        <v>0.23599999999999999</v>
      </c>
      <c r="R359" s="13">
        <v>0.186</v>
      </c>
      <c r="S359" s="31">
        <v>912</v>
      </c>
      <c r="T359" s="6">
        <f>VLOOKUP(E359,'参数设置&amp;汇总'!S:U,3,0)</f>
        <v>0.4</v>
      </c>
      <c r="U359" s="78">
        <f t="shared" si="25"/>
        <v>9.6000000000000014</v>
      </c>
      <c r="V359" s="13">
        <v>0.85000000000000009</v>
      </c>
      <c r="W359" s="78">
        <f t="shared" si="27"/>
        <v>10.00235294117647</v>
      </c>
      <c r="X359" s="1">
        <f>VLOOKUP(E359,'渗透率、续签率'!AG:AJ,4,0)</f>
        <v>8103</v>
      </c>
      <c r="Y359" s="1">
        <f t="shared" si="28"/>
        <v>81049.065882352937</v>
      </c>
      <c r="Z359">
        <v>0</v>
      </c>
      <c r="AA359" s="89">
        <f t="shared" si="29"/>
        <v>194472</v>
      </c>
      <c r="AH359" s="37"/>
      <c r="AI359" s="37"/>
      <c r="AK359" s="37"/>
    </row>
    <row r="360" spans="1:37" hidden="1">
      <c r="A360" t="s">
        <v>64</v>
      </c>
      <c r="B360" t="s">
        <v>23</v>
      </c>
      <c r="C360" t="s">
        <v>24</v>
      </c>
      <c r="D360" t="s">
        <v>116</v>
      </c>
      <c r="E360" t="s">
        <v>117</v>
      </c>
      <c r="F360" t="str">
        <f t="shared" si="26"/>
        <v>驻马店市驾驶培训</v>
      </c>
      <c r="G360" t="s">
        <v>110</v>
      </c>
      <c r="H360" t="s">
        <v>459</v>
      </c>
      <c r="I360" t="s">
        <v>70</v>
      </c>
      <c r="J360">
        <v>263</v>
      </c>
      <c r="K360">
        <v>0</v>
      </c>
      <c r="L360" s="13">
        <f>VLOOKUP(C360,'渗透率、续签率'!B:C,2,0)</f>
        <v>0.54900000000000004</v>
      </c>
      <c r="M360" s="6">
        <v>0</v>
      </c>
      <c r="N360">
        <v>36</v>
      </c>
      <c r="O360">
        <v>0</v>
      </c>
      <c r="P360" s="6">
        <v>0</v>
      </c>
      <c r="Q360" s="13">
        <v>0</v>
      </c>
      <c r="R360" s="13">
        <v>0</v>
      </c>
      <c r="S360" s="31">
        <v>1368</v>
      </c>
      <c r="T360" s="6">
        <f>VLOOKUP(E360,'参数设置&amp;汇总'!S:U,3,0)</f>
        <v>0.4</v>
      </c>
      <c r="U360" s="78">
        <f t="shared" si="25"/>
        <v>14.4</v>
      </c>
      <c r="V360" s="13">
        <v>0.85000000000000009</v>
      </c>
      <c r="W360" s="78">
        <f t="shared" si="27"/>
        <v>16.941176470588236</v>
      </c>
      <c r="X360" s="1">
        <f>VLOOKUP(E360,'渗透率、续签率'!AG:AJ,4,0)</f>
        <v>8103</v>
      </c>
      <c r="Y360" s="1">
        <f t="shared" si="28"/>
        <v>137274.35294117648</v>
      </c>
      <c r="Z360">
        <v>0</v>
      </c>
      <c r="AA360" s="89">
        <f t="shared" si="29"/>
        <v>291708</v>
      </c>
      <c r="AH360" s="37"/>
      <c r="AI360" s="37"/>
      <c r="AK360" s="37"/>
    </row>
    <row r="361" spans="1:37" hidden="1">
      <c r="A361" t="s">
        <v>64</v>
      </c>
      <c r="B361" t="s">
        <v>23</v>
      </c>
      <c r="C361" t="s">
        <v>24</v>
      </c>
      <c r="D361" t="s">
        <v>116</v>
      </c>
      <c r="E361" t="s">
        <v>117</v>
      </c>
      <c r="F361" t="str">
        <f t="shared" si="26"/>
        <v>鸡西市驾驶培训</v>
      </c>
      <c r="G361" t="s">
        <v>118</v>
      </c>
      <c r="H361" t="s">
        <v>460</v>
      </c>
      <c r="I361" t="s">
        <v>70</v>
      </c>
      <c r="J361">
        <v>16</v>
      </c>
      <c r="K361">
        <v>0</v>
      </c>
      <c r="L361" s="13">
        <f>VLOOKUP(C361,'渗透率、续签率'!B:C,2,0)</f>
        <v>0.54900000000000004</v>
      </c>
      <c r="M361" s="6">
        <v>0</v>
      </c>
      <c r="N361">
        <v>1</v>
      </c>
      <c r="O361">
        <v>0</v>
      </c>
      <c r="P361" s="6">
        <v>0</v>
      </c>
      <c r="Q361" s="13">
        <v>0</v>
      </c>
      <c r="R361" s="13">
        <v>0</v>
      </c>
      <c r="S361" s="31">
        <v>103</v>
      </c>
      <c r="T361" s="6">
        <f>VLOOKUP(E361,'参数设置&amp;汇总'!S:U,3,0)</f>
        <v>0.4</v>
      </c>
      <c r="U361" s="78">
        <f t="shared" si="25"/>
        <v>0.4</v>
      </c>
      <c r="V361" s="13">
        <v>0.85000000000000009</v>
      </c>
      <c r="W361" s="78">
        <f t="shared" si="27"/>
        <v>0.47058823529411764</v>
      </c>
      <c r="X361" s="1">
        <f>VLOOKUP(E361,'渗透率、续签率'!AG:AJ,4,0)</f>
        <v>8103</v>
      </c>
      <c r="Y361" s="1">
        <f t="shared" si="28"/>
        <v>3813.1764705882351</v>
      </c>
      <c r="Z361">
        <v>0</v>
      </c>
      <c r="AA361" s="89">
        <f t="shared" si="29"/>
        <v>8103</v>
      </c>
      <c r="AH361" s="37"/>
      <c r="AI361" s="37"/>
      <c r="AK361" s="37"/>
    </row>
    <row r="362" spans="1:37" hidden="1">
      <c r="A362" t="s">
        <v>64</v>
      </c>
      <c r="B362" t="s">
        <v>23</v>
      </c>
      <c r="C362" t="s">
        <v>24</v>
      </c>
      <c r="D362" t="s">
        <v>116</v>
      </c>
      <c r="E362" t="s">
        <v>117</v>
      </c>
      <c r="F362" t="str">
        <f t="shared" si="26"/>
        <v>鹤壁市驾驶培训</v>
      </c>
      <c r="G362" t="s">
        <v>110</v>
      </c>
      <c r="H362" t="s">
        <v>461</v>
      </c>
      <c r="I362" t="s">
        <v>70</v>
      </c>
      <c r="J362">
        <v>74</v>
      </c>
      <c r="K362">
        <v>1</v>
      </c>
      <c r="L362" s="13">
        <f>VLOOKUP(C362,'渗透率、续签率'!B:C,2,0)</f>
        <v>0.54900000000000004</v>
      </c>
      <c r="M362" s="6">
        <v>0.01</v>
      </c>
      <c r="N362">
        <v>28</v>
      </c>
      <c r="O362">
        <v>1</v>
      </c>
      <c r="P362" s="6">
        <v>0.04</v>
      </c>
      <c r="Q362" s="13">
        <v>0.154</v>
      </c>
      <c r="R362" s="13">
        <v>2.7E-2</v>
      </c>
      <c r="S362" s="31">
        <v>779</v>
      </c>
      <c r="T362" s="6">
        <f>VLOOKUP(E362,'参数设置&amp;汇总'!S:U,3,0)</f>
        <v>0.4</v>
      </c>
      <c r="U362" s="78">
        <f t="shared" si="25"/>
        <v>11.200000000000001</v>
      </c>
      <c r="V362" s="13">
        <v>0.85000000000000009</v>
      </c>
      <c r="W362" s="78">
        <f t="shared" si="27"/>
        <v>12.530588235294118</v>
      </c>
      <c r="X362" s="1">
        <f>VLOOKUP(E362,'渗透率、续签率'!AG:AJ,4,0)</f>
        <v>8103</v>
      </c>
      <c r="Y362" s="1">
        <f t="shared" si="28"/>
        <v>101535.35647058825</v>
      </c>
      <c r="Z362">
        <v>0</v>
      </c>
      <c r="AA362" s="89">
        <f t="shared" si="29"/>
        <v>226884</v>
      </c>
      <c r="AH362" s="37"/>
      <c r="AI362" s="37"/>
      <c r="AK362" s="37"/>
    </row>
    <row r="363" spans="1:37" hidden="1">
      <c r="A363" t="s">
        <v>64</v>
      </c>
      <c r="B363" t="s">
        <v>23</v>
      </c>
      <c r="C363" t="s">
        <v>24</v>
      </c>
      <c r="D363" t="s">
        <v>116</v>
      </c>
      <c r="E363" t="s">
        <v>117</v>
      </c>
      <c r="F363" t="str">
        <f t="shared" si="26"/>
        <v>鹤岗市驾驶培训</v>
      </c>
      <c r="G363" t="s">
        <v>118</v>
      </c>
      <c r="H363" t="s">
        <v>462</v>
      </c>
      <c r="I363" t="s">
        <v>70</v>
      </c>
      <c r="J363">
        <v>11</v>
      </c>
      <c r="K363">
        <v>0</v>
      </c>
      <c r="L363" s="13">
        <f>VLOOKUP(C363,'渗透率、续签率'!B:C,2,0)</f>
        <v>0.54900000000000004</v>
      </c>
      <c r="M363" s="6">
        <v>0</v>
      </c>
      <c r="N363">
        <v>1</v>
      </c>
      <c r="O363">
        <v>0</v>
      </c>
      <c r="P363" s="6">
        <v>0</v>
      </c>
      <c r="Q363" s="13">
        <v>0</v>
      </c>
      <c r="R363" s="13">
        <v>0</v>
      </c>
      <c r="S363" s="31">
        <v>84</v>
      </c>
      <c r="T363" s="6">
        <f>VLOOKUP(E363,'参数设置&amp;汇总'!S:U,3,0)</f>
        <v>0.4</v>
      </c>
      <c r="U363" s="78">
        <f t="shared" si="25"/>
        <v>0.4</v>
      </c>
      <c r="V363" s="13">
        <v>0.85000000000000009</v>
      </c>
      <c r="W363" s="78">
        <f t="shared" si="27"/>
        <v>0.47058823529411764</v>
      </c>
      <c r="X363" s="1">
        <f>VLOOKUP(E363,'渗透率、续签率'!AG:AJ,4,0)</f>
        <v>8103</v>
      </c>
      <c r="Y363" s="1">
        <f t="shared" si="28"/>
        <v>3813.1764705882351</v>
      </c>
      <c r="Z363">
        <v>0</v>
      </c>
      <c r="AA363" s="89">
        <f t="shared" si="29"/>
        <v>8103</v>
      </c>
    </row>
    <row r="364" spans="1:37" hidden="1">
      <c r="A364" t="s">
        <v>64</v>
      </c>
      <c r="B364" t="s">
        <v>23</v>
      </c>
      <c r="C364" t="s">
        <v>24</v>
      </c>
      <c r="D364" t="s">
        <v>116</v>
      </c>
      <c r="E364" t="s">
        <v>117</v>
      </c>
      <c r="F364" t="str">
        <f t="shared" si="26"/>
        <v>鹰潭市驾驶培训</v>
      </c>
      <c r="G364" t="s">
        <v>90</v>
      </c>
      <c r="H364" t="s">
        <v>463</v>
      </c>
      <c r="I364" t="s">
        <v>68</v>
      </c>
      <c r="J364">
        <v>38</v>
      </c>
      <c r="K364">
        <v>0</v>
      </c>
      <c r="L364" s="13">
        <f>VLOOKUP(C364,'渗透率、续签率'!B:C,2,0)</f>
        <v>0.54900000000000004</v>
      </c>
      <c r="M364" s="6">
        <v>0</v>
      </c>
      <c r="N364">
        <v>12</v>
      </c>
      <c r="O364">
        <v>0</v>
      </c>
      <c r="P364" s="6">
        <v>0</v>
      </c>
      <c r="Q364" s="13">
        <v>0</v>
      </c>
      <c r="R364" s="13">
        <v>0</v>
      </c>
      <c r="S364" s="31">
        <v>344</v>
      </c>
      <c r="T364" s="6">
        <f>VLOOKUP(E364,'参数设置&amp;汇总'!S:U,3,0)</f>
        <v>0.4</v>
      </c>
      <c r="U364" s="78">
        <f t="shared" si="25"/>
        <v>4.8000000000000007</v>
      </c>
      <c r="V364" s="13">
        <v>0.85000000000000009</v>
      </c>
      <c r="W364" s="78">
        <f t="shared" si="27"/>
        <v>5.6470588235294121</v>
      </c>
      <c r="X364" s="1">
        <f>VLOOKUP(E364,'渗透率、续签率'!AG:AJ,4,0)</f>
        <v>8103</v>
      </c>
      <c r="Y364" s="1">
        <f t="shared" si="28"/>
        <v>45758.117647058825</v>
      </c>
      <c r="Z364">
        <v>0</v>
      </c>
      <c r="AA364" s="89">
        <f t="shared" si="29"/>
        <v>97236</v>
      </c>
      <c r="AH364" s="37"/>
      <c r="AI364" s="37"/>
      <c r="AK364" s="37"/>
    </row>
    <row r="365" spans="1:37" hidden="1">
      <c r="A365" t="s">
        <v>64</v>
      </c>
      <c r="B365" t="s">
        <v>23</v>
      </c>
      <c r="C365" t="s">
        <v>24</v>
      </c>
      <c r="D365" t="s">
        <v>116</v>
      </c>
      <c r="E365" t="s">
        <v>117</v>
      </c>
      <c r="F365" t="str">
        <f t="shared" si="26"/>
        <v>黄冈市驾驶培训</v>
      </c>
      <c r="G365" t="s">
        <v>81</v>
      </c>
      <c r="H365" t="s">
        <v>464</v>
      </c>
      <c r="I365" t="s">
        <v>68</v>
      </c>
      <c r="J365">
        <v>251</v>
      </c>
      <c r="K365">
        <v>6</v>
      </c>
      <c r="L365" s="13">
        <f>VLOOKUP(C365,'渗透率、续签率'!B:C,2,0)</f>
        <v>0.54900000000000004</v>
      </c>
      <c r="M365" s="6">
        <v>0.02</v>
      </c>
      <c r="N365">
        <v>20</v>
      </c>
      <c r="O365">
        <v>5</v>
      </c>
      <c r="P365" s="6">
        <v>0.25</v>
      </c>
      <c r="Q365" s="13">
        <v>0.13100000000000001</v>
      </c>
      <c r="R365" s="13">
        <v>6.3E-2</v>
      </c>
      <c r="S365" s="31">
        <v>1053</v>
      </c>
      <c r="T365" s="6">
        <f>VLOOKUP(E365,'参数设置&amp;汇总'!S:U,3,0)</f>
        <v>0.4</v>
      </c>
      <c r="U365" s="78">
        <f t="shared" si="25"/>
        <v>8</v>
      </c>
      <c r="V365" s="13">
        <v>0.85000000000000009</v>
      </c>
      <c r="W365" s="78">
        <f t="shared" si="27"/>
        <v>6.1823529411764699</v>
      </c>
      <c r="X365" s="1">
        <f>VLOOKUP(E365,'渗透率、续签率'!AG:AJ,4,0)</f>
        <v>8103</v>
      </c>
      <c r="Y365" s="1">
        <f t="shared" si="28"/>
        <v>50095.605882352938</v>
      </c>
      <c r="Z365">
        <v>0</v>
      </c>
      <c r="AA365" s="89">
        <f t="shared" si="29"/>
        <v>162060</v>
      </c>
      <c r="AH365" s="37"/>
      <c r="AI365" s="37"/>
      <c r="AJ365" s="1"/>
      <c r="AK365" s="37"/>
    </row>
    <row r="366" spans="1:37" hidden="1">
      <c r="A366" t="s">
        <v>64</v>
      </c>
      <c r="B366" t="s">
        <v>23</v>
      </c>
      <c r="C366" t="s">
        <v>24</v>
      </c>
      <c r="D366" t="s">
        <v>116</v>
      </c>
      <c r="E366" t="s">
        <v>117</v>
      </c>
      <c r="F366" t="str">
        <f t="shared" si="26"/>
        <v>黄南藏族自治州驾驶培训</v>
      </c>
      <c r="G366" t="s">
        <v>297</v>
      </c>
      <c r="H366" t="s">
        <v>465</v>
      </c>
      <c r="I366" t="s">
        <v>70</v>
      </c>
      <c r="J366">
        <v>8</v>
      </c>
      <c r="K366">
        <v>0</v>
      </c>
      <c r="L366" s="13">
        <f>VLOOKUP(C366,'渗透率、续签率'!B:C,2,0)</f>
        <v>0.54900000000000004</v>
      </c>
      <c r="M366" s="6">
        <v>0</v>
      </c>
      <c r="N366">
        <v>0</v>
      </c>
      <c r="O366">
        <v>0</v>
      </c>
      <c r="P366" s="6">
        <v>0</v>
      </c>
      <c r="Q366" s="13">
        <v>0</v>
      </c>
      <c r="R366" s="13">
        <v>0</v>
      </c>
      <c r="S366" s="31">
        <v>23</v>
      </c>
      <c r="T366" s="6">
        <f>VLOOKUP(E366,'参数设置&amp;汇总'!S:U,3,0)</f>
        <v>0.4</v>
      </c>
      <c r="U366" s="78">
        <f t="shared" si="25"/>
        <v>0</v>
      </c>
      <c r="V366" s="13">
        <v>0.85000000000000009</v>
      </c>
      <c r="W366" s="78">
        <f t="shared" si="27"/>
        <v>0</v>
      </c>
      <c r="X366" s="1">
        <f>VLOOKUP(E366,'渗透率、续签率'!AG:AJ,4,0)</f>
        <v>8103</v>
      </c>
      <c r="Y366" s="1">
        <f t="shared" si="28"/>
        <v>0</v>
      </c>
      <c r="Z366">
        <v>0</v>
      </c>
      <c r="AA366" s="89">
        <f t="shared" si="29"/>
        <v>0</v>
      </c>
      <c r="AH366" s="37"/>
      <c r="AI366" s="37"/>
      <c r="AK366" s="37"/>
    </row>
    <row r="367" spans="1:37" hidden="1">
      <c r="A367" t="s">
        <v>64</v>
      </c>
      <c r="B367" t="s">
        <v>23</v>
      </c>
      <c r="C367" t="s">
        <v>24</v>
      </c>
      <c r="D367" t="s">
        <v>116</v>
      </c>
      <c r="E367" t="s">
        <v>117</v>
      </c>
      <c r="F367" t="str">
        <f t="shared" si="26"/>
        <v>黄山市驾驶培训</v>
      </c>
      <c r="G367" t="s">
        <v>94</v>
      </c>
      <c r="H367" t="s">
        <v>466</v>
      </c>
      <c r="I367" t="s">
        <v>68</v>
      </c>
      <c r="J367">
        <v>36</v>
      </c>
      <c r="K367">
        <v>3</v>
      </c>
      <c r="L367" s="13">
        <f>VLOOKUP(C367,'渗透率、续签率'!B:C,2,0)</f>
        <v>0.54900000000000004</v>
      </c>
      <c r="M367" s="6">
        <v>0.08</v>
      </c>
      <c r="N367">
        <v>7</v>
      </c>
      <c r="O367">
        <v>3</v>
      </c>
      <c r="P367" s="6">
        <v>0.43</v>
      </c>
      <c r="Q367" s="13">
        <v>0.30199999999999999</v>
      </c>
      <c r="R367" s="13">
        <v>0.30199999999999999</v>
      </c>
      <c r="S367" s="31">
        <v>289</v>
      </c>
      <c r="T367" s="6">
        <f>VLOOKUP(E367,'参数设置&amp;汇总'!S:U,3,0)</f>
        <v>0.4</v>
      </c>
      <c r="U367" s="78">
        <f t="shared" si="25"/>
        <v>3</v>
      </c>
      <c r="V367" s="13">
        <v>0.85000000000000009</v>
      </c>
      <c r="W367" s="78">
        <f t="shared" si="27"/>
        <v>1.5917647058823525</v>
      </c>
      <c r="X367" s="1">
        <f>VLOOKUP(E367,'渗透率、续签率'!AG:AJ,4,0)</f>
        <v>8103</v>
      </c>
      <c r="Y367" s="1">
        <f t="shared" si="28"/>
        <v>12898.069411764702</v>
      </c>
      <c r="Z367">
        <v>0</v>
      </c>
      <c r="AA367" s="89">
        <f t="shared" si="29"/>
        <v>56721</v>
      </c>
    </row>
    <row r="368" spans="1:37" hidden="1">
      <c r="A368" t="s">
        <v>64</v>
      </c>
      <c r="B368" t="s">
        <v>23</v>
      </c>
      <c r="C368" t="s">
        <v>24</v>
      </c>
      <c r="D368" t="s">
        <v>116</v>
      </c>
      <c r="E368" t="s">
        <v>117</v>
      </c>
      <c r="F368" t="str">
        <f t="shared" si="26"/>
        <v>黄石市驾驶培训</v>
      </c>
      <c r="G368" t="s">
        <v>81</v>
      </c>
      <c r="H368" t="s">
        <v>467</v>
      </c>
      <c r="I368" t="s">
        <v>68</v>
      </c>
      <c r="J368">
        <v>91</v>
      </c>
      <c r="K368">
        <v>7</v>
      </c>
      <c r="L368" s="13">
        <f>VLOOKUP(C368,'渗透率、续签率'!B:C,2,0)</f>
        <v>0.54900000000000004</v>
      </c>
      <c r="M368" s="6">
        <v>0.08</v>
      </c>
      <c r="N368">
        <v>20</v>
      </c>
      <c r="O368">
        <v>6</v>
      </c>
      <c r="P368" s="6">
        <v>0.3</v>
      </c>
      <c r="Q368" s="13">
        <v>0.34899999999999998</v>
      </c>
      <c r="R368" s="13">
        <v>0.20399999999999999</v>
      </c>
      <c r="S368" s="31">
        <v>791</v>
      </c>
      <c r="T368" s="6">
        <f>VLOOKUP(E368,'参数设置&amp;汇总'!S:U,3,0)</f>
        <v>0.4</v>
      </c>
      <c r="U368" s="78">
        <f t="shared" si="25"/>
        <v>8</v>
      </c>
      <c r="V368" s="13">
        <v>0.85000000000000009</v>
      </c>
      <c r="W368" s="78">
        <f t="shared" si="27"/>
        <v>5.5364705882352929</v>
      </c>
      <c r="X368" s="1">
        <f>VLOOKUP(E368,'渗透率、续签率'!AG:AJ,4,0)</f>
        <v>8103</v>
      </c>
      <c r="Y368" s="1">
        <f t="shared" si="28"/>
        <v>44862.021176470582</v>
      </c>
      <c r="Z368">
        <v>0</v>
      </c>
      <c r="AA368" s="89">
        <f t="shared" si="29"/>
        <v>162060</v>
      </c>
      <c r="AH368" s="37"/>
      <c r="AI368" s="37"/>
      <c r="AK368" s="37"/>
    </row>
    <row r="369" spans="1:37" hidden="1">
      <c r="A369" t="s">
        <v>64</v>
      </c>
      <c r="B369" t="s">
        <v>23</v>
      </c>
      <c r="C369" t="s">
        <v>24</v>
      </c>
      <c r="D369" t="s">
        <v>116</v>
      </c>
      <c r="E369" t="s">
        <v>117</v>
      </c>
      <c r="F369" t="str">
        <f t="shared" si="26"/>
        <v>黑河市驾驶培训</v>
      </c>
      <c r="G369" t="s">
        <v>118</v>
      </c>
      <c r="H369" t="s">
        <v>468</v>
      </c>
      <c r="I369" t="s">
        <v>70</v>
      </c>
      <c r="J369">
        <v>36</v>
      </c>
      <c r="K369">
        <v>0</v>
      </c>
      <c r="L369" s="13">
        <f>VLOOKUP(C369,'渗透率、续签率'!B:C,2,0)</f>
        <v>0.54900000000000004</v>
      </c>
      <c r="M369" s="6">
        <v>0</v>
      </c>
      <c r="N369">
        <v>0</v>
      </c>
      <c r="O369">
        <v>0</v>
      </c>
      <c r="P369" s="6">
        <v>0</v>
      </c>
      <c r="Q369" s="13">
        <v>0</v>
      </c>
      <c r="R369" s="13">
        <v>0</v>
      </c>
      <c r="S369" s="31">
        <v>107</v>
      </c>
      <c r="T369" s="6">
        <f>VLOOKUP(E369,'参数设置&amp;汇总'!S:U,3,0)</f>
        <v>0.4</v>
      </c>
      <c r="U369" s="78">
        <f t="shared" si="25"/>
        <v>0</v>
      </c>
      <c r="V369" s="13">
        <v>0.85000000000000009</v>
      </c>
      <c r="W369" s="78">
        <f t="shared" si="27"/>
        <v>0</v>
      </c>
      <c r="X369" s="1">
        <f>VLOOKUP(E369,'渗透率、续签率'!AG:AJ,4,0)</f>
        <v>8103</v>
      </c>
      <c r="Y369" s="1">
        <f t="shared" si="28"/>
        <v>0</v>
      </c>
      <c r="Z369">
        <v>0</v>
      </c>
      <c r="AA369" s="89">
        <f t="shared" si="29"/>
        <v>0</v>
      </c>
      <c r="AH369" s="37"/>
      <c r="AI369" s="37"/>
      <c r="AK369" s="37"/>
    </row>
    <row r="370" spans="1:37" hidden="1">
      <c r="A370" t="s">
        <v>64</v>
      </c>
      <c r="B370" t="s">
        <v>23</v>
      </c>
      <c r="C370" t="s">
        <v>24</v>
      </c>
      <c r="D370" t="s">
        <v>116</v>
      </c>
      <c r="E370" t="s">
        <v>117</v>
      </c>
      <c r="F370" t="str">
        <f t="shared" si="26"/>
        <v>黔东南苗族侗族自治州驾驶培训</v>
      </c>
      <c r="G370" t="s">
        <v>167</v>
      </c>
      <c r="H370" t="s">
        <v>469</v>
      </c>
      <c r="I370" t="s">
        <v>70</v>
      </c>
      <c r="J370">
        <v>116</v>
      </c>
      <c r="K370">
        <v>0</v>
      </c>
      <c r="L370" s="13">
        <f>VLOOKUP(C370,'渗透率、续签率'!B:C,2,0)</f>
        <v>0.54900000000000004</v>
      </c>
      <c r="M370" s="6">
        <v>0</v>
      </c>
      <c r="N370">
        <v>19</v>
      </c>
      <c r="O370">
        <v>0</v>
      </c>
      <c r="P370" s="6">
        <v>0</v>
      </c>
      <c r="Q370" s="13">
        <v>0</v>
      </c>
      <c r="R370" s="13">
        <v>0</v>
      </c>
      <c r="S370" s="31">
        <v>788</v>
      </c>
      <c r="T370" s="6">
        <f>VLOOKUP(E370,'参数设置&amp;汇总'!S:U,3,0)</f>
        <v>0.4</v>
      </c>
      <c r="U370" s="78">
        <f t="shared" si="25"/>
        <v>7.6000000000000005</v>
      </c>
      <c r="V370" s="13">
        <v>0.85000000000000009</v>
      </c>
      <c r="W370" s="78">
        <f t="shared" si="27"/>
        <v>8.9411764705882355</v>
      </c>
      <c r="X370" s="1">
        <f>VLOOKUP(E370,'渗透率、续签率'!AG:AJ,4,0)</f>
        <v>8103</v>
      </c>
      <c r="Y370" s="1">
        <f t="shared" si="28"/>
        <v>72450.352941176476</v>
      </c>
      <c r="Z370">
        <v>0</v>
      </c>
      <c r="AA370" s="89">
        <f t="shared" si="29"/>
        <v>153957</v>
      </c>
      <c r="AH370" s="37"/>
      <c r="AI370" s="37"/>
      <c r="AK370" s="37"/>
    </row>
    <row r="371" spans="1:37" hidden="1">
      <c r="A371" t="s">
        <v>64</v>
      </c>
      <c r="B371" t="s">
        <v>23</v>
      </c>
      <c r="C371" t="s">
        <v>24</v>
      </c>
      <c r="D371" t="s">
        <v>116</v>
      </c>
      <c r="E371" t="s">
        <v>117</v>
      </c>
      <c r="F371" t="str">
        <f t="shared" si="26"/>
        <v>黔南布依族苗族自治州驾驶培训</v>
      </c>
      <c r="G371" t="s">
        <v>167</v>
      </c>
      <c r="H371" t="s">
        <v>470</v>
      </c>
      <c r="I371" t="s">
        <v>70</v>
      </c>
      <c r="J371">
        <v>128</v>
      </c>
      <c r="K371">
        <v>0</v>
      </c>
      <c r="L371" s="13">
        <f>VLOOKUP(C371,'渗透率、续签率'!B:C,2,0)</f>
        <v>0.54900000000000004</v>
      </c>
      <c r="M371" s="6">
        <v>0</v>
      </c>
      <c r="N371">
        <v>20</v>
      </c>
      <c r="O371">
        <v>0</v>
      </c>
      <c r="P371" s="6">
        <v>0</v>
      </c>
      <c r="Q371" s="13">
        <v>0</v>
      </c>
      <c r="R371" s="13">
        <v>0</v>
      </c>
      <c r="S371" s="31">
        <v>790</v>
      </c>
      <c r="T371" s="6">
        <f>VLOOKUP(E371,'参数设置&amp;汇总'!S:U,3,0)</f>
        <v>0.4</v>
      </c>
      <c r="U371" s="78">
        <f t="shared" si="25"/>
        <v>8</v>
      </c>
      <c r="V371" s="13">
        <v>0.85000000000000009</v>
      </c>
      <c r="W371" s="78">
        <f t="shared" si="27"/>
        <v>9.4117647058823515</v>
      </c>
      <c r="X371" s="1">
        <f>VLOOKUP(E371,'渗透率、续签率'!AG:AJ,4,0)</f>
        <v>8103</v>
      </c>
      <c r="Y371" s="1">
        <f t="shared" si="28"/>
        <v>76263.529411764699</v>
      </c>
      <c r="Z371">
        <v>0</v>
      </c>
      <c r="AA371" s="89">
        <f t="shared" si="29"/>
        <v>162060</v>
      </c>
      <c r="AH371" s="37"/>
      <c r="AI371" s="37"/>
      <c r="AK371" s="37"/>
    </row>
    <row r="372" spans="1:37" hidden="1">
      <c r="A372" t="s">
        <v>64</v>
      </c>
      <c r="B372" t="s">
        <v>23</v>
      </c>
      <c r="C372" t="s">
        <v>24</v>
      </c>
      <c r="D372" t="s">
        <v>116</v>
      </c>
      <c r="E372" t="s">
        <v>117</v>
      </c>
      <c r="F372" t="str">
        <f t="shared" si="26"/>
        <v>黔西南布依族苗族自治州驾驶培训</v>
      </c>
      <c r="G372" t="s">
        <v>167</v>
      </c>
      <c r="H372" t="s">
        <v>471</v>
      </c>
      <c r="I372" t="s">
        <v>70</v>
      </c>
      <c r="J372">
        <v>102</v>
      </c>
      <c r="K372">
        <v>1</v>
      </c>
      <c r="L372" s="13">
        <f>VLOOKUP(C372,'渗透率、续签率'!B:C,2,0)</f>
        <v>0.54900000000000004</v>
      </c>
      <c r="M372" s="6">
        <v>0.01</v>
      </c>
      <c r="N372">
        <v>14</v>
      </c>
      <c r="O372">
        <v>1</v>
      </c>
      <c r="P372" s="6">
        <v>7.0000000000000007E-2</v>
      </c>
      <c r="Q372" s="13">
        <v>6.9000000000000006E-2</v>
      </c>
      <c r="R372" s="13">
        <v>6.9000000000000006E-2</v>
      </c>
      <c r="S372" s="31">
        <v>590</v>
      </c>
      <c r="T372" s="6">
        <f>VLOOKUP(E372,'参数设置&amp;汇总'!S:U,3,0)</f>
        <v>0.4</v>
      </c>
      <c r="U372" s="78">
        <f t="shared" si="25"/>
        <v>5.6000000000000005</v>
      </c>
      <c r="V372" s="13">
        <v>0.85000000000000009</v>
      </c>
      <c r="W372" s="78">
        <f t="shared" si="27"/>
        <v>5.9423529411764697</v>
      </c>
      <c r="X372" s="1">
        <f>VLOOKUP(E372,'渗透率、续签率'!AG:AJ,4,0)</f>
        <v>8103</v>
      </c>
      <c r="Y372" s="1">
        <f t="shared" si="28"/>
        <v>48150.885882352937</v>
      </c>
      <c r="Z372">
        <v>0</v>
      </c>
      <c r="AA372" s="89">
        <f t="shared" si="29"/>
        <v>113442</v>
      </c>
      <c r="AH372" s="37"/>
      <c r="AI372" s="37"/>
      <c r="AK372" s="37"/>
    </row>
    <row r="373" spans="1:37" hidden="1">
      <c r="A373" t="s">
        <v>64</v>
      </c>
      <c r="B373" t="s">
        <v>23</v>
      </c>
      <c r="C373" t="s">
        <v>24</v>
      </c>
      <c r="D373" t="s">
        <v>116</v>
      </c>
      <c r="E373" t="s">
        <v>117</v>
      </c>
      <c r="F373" t="str">
        <f t="shared" si="26"/>
        <v>齐齐哈尔市驾驶培训</v>
      </c>
      <c r="G373" t="s">
        <v>118</v>
      </c>
      <c r="H373" t="s">
        <v>472</v>
      </c>
      <c r="I373" t="s">
        <v>70</v>
      </c>
      <c r="J373">
        <v>79</v>
      </c>
      <c r="K373">
        <v>1</v>
      </c>
      <c r="L373" s="13">
        <f>VLOOKUP(C373,'渗透率、续签率'!B:C,2,0)</f>
        <v>0.54900000000000004</v>
      </c>
      <c r="M373" s="6">
        <v>0.01</v>
      </c>
      <c r="N373">
        <v>10</v>
      </c>
      <c r="O373">
        <v>1</v>
      </c>
      <c r="P373" s="6">
        <v>0.1</v>
      </c>
      <c r="Q373" s="13">
        <v>6.6000000000000003E-2</v>
      </c>
      <c r="R373" s="13">
        <v>5.7000000000000002E-2</v>
      </c>
      <c r="S373" s="31">
        <v>464</v>
      </c>
      <c r="T373" s="6">
        <f>VLOOKUP(E373,'参数设置&amp;汇总'!S:U,3,0)</f>
        <v>0.4</v>
      </c>
      <c r="U373" s="78">
        <f t="shared" si="25"/>
        <v>4</v>
      </c>
      <c r="V373" s="13">
        <v>0.85000000000000009</v>
      </c>
      <c r="W373" s="78">
        <f t="shared" si="27"/>
        <v>4.0599999999999996</v>
      </c>
      <c r="X373" s="1">
        <f>VLOOKUP(E373,'渗透率、续签率'!AG:AJ,4,0)</f>
        <v>8103</v>
      </c>
      <c r="Y373" s="1">
        <f t="shared" si="28"/>
        <v>32898.18</v>
      </c>
      <c r="Z373">
        <v>0</v>
      </c>
      <c r="AA373" s="89">
        <f t="shared" si="29"/>
        <v>81030</v>
      </c>
      <c r="AH373" s="37"/>
      <c r="AI373" s="37"/>
      <c r="AK373" s="37"/>
    </row>
    <row r="374" spans="1:37" hidden="1">
      <c r="A374" t="s">
        <v>64</v>
      </c>
      <c r="B374" t="s">
        <v>23</v>
      </c>
      <c r="C374" t="s">
        <v>24</v>
      </c>
      <c r="D374" t="s">
        <v>116</v>
      </c>
      <c r="E374" t="s">
        <v>117</v>
      </c>
      <c r="F374" t="str">
        <f t="shared" si="26"/>
        <v>龙岩市驾驶培训</v>
      </c>
      <c r="G374" t="s">
        <v>92</v>
      </c>
      <c r="H374" t="s">
        <v>473</v>
      </c>
      <c r="I374" t="s">
        <v>68</v>
      </c>
      <c r="J374">
        <v>73</v>
      </c>
      <c r="K374">
        <v>2</v>
      </c>
      <c r="L374" s="13">
        <f>VLOOKUP(C374,'渗透率、续签率'!B:C,2,0)</f>
        <v>0.54900000000000004</v>
      </c>
      <c r="M374" s="6">
        <v>0.03</v>
      </c>
      <c r="N374">
        <v>3</v>
      </c>
      <c r="O374">
        <v>2</v>
      </c>
      <c r="P374" s="6">
        <v>0.67</v>
      </c>
      <c r="Q374" s="13">
        <v>0.20799999999999999</v>
      </c>
      <c r="R374" s="13">
        <v>0.19400000000000001</v>
      </c>
      <c r="S374" s="31">
        <v>230</v>
      </c>
      <c r="T374" s="6">
        <f>VLOOKUP(E374,'参数设置&amp;汇总'!S:U,3,0)</f>
        <v>0.4</v>
      </c>
      <c r="U374" s="78">
        <f t="shared" si="25"/>
        <v>2</v>
      </c>
      <c r="V374" s="13">
        <v>0.85000000000000009</v>
      </c>
      <c r="W374" s="78">
        <f t="shared" si="27"/>
        <v>1.0611764705882352</v>
      </c>
      <c r="X374" s="1">
        <f>VLOOKUP(E374,'渗透率、续签率'!AG:AJ,4,0)</f>
        <v>8103</v>
      </c>
      <c r="Y374" s="1">
        <f t="shared" si="28"/>
        <v>8598.712941176469</v>
      </c>
      <c r="Z374">
        <v>0</v>
      </c>
      <c r="AA374" s="89">
        <f t="shared" si="29"/>
        <v>24309</v>
      </c>
      <c r="AH374" s="37"/>
      <c r="AI374" s="37"/>
      <c r="AK374" s="37"/>
    </row>
    <row r="375" spans="1:37" ht="18">
      <c r="A375" t="s">
        <v>64</v>
      </c>
      <c r="B375" s="2" t="s">
        <v>16</v>
      </c>
      <c r="C375" s="2" t="s">
        <v>18</v>
      </c>
      <c r="D375" t="s">
        <v>65</v>
      </c>
      <c r="E375" t="s">
        <v>474</v>
      </c>
      <c r="F375" t="str">
        <f t="shared" si="26"/>
        <v>上海市婚庆服务</v>
      </c>
      <c r="G375" t="s">
        <v>67</v>
      </c>
      <c r="H375" s="2" t="s">
        <v>67</v>
      </c>
      <c r="I375" s="2" t="s">
        <v>68</v>
      </c>
      <c r="J375" s="2">
        <v>989</v>
      </c>
      <c r="K375" s="2">
        <v>17</v>
      </c>
      <c r="L375" s="13">
        <f>VLOOKUP(C375,'渗透率、续签率'!B:C,2,0)</f>
        <v>0.36499999999999999</v>
      </c>
      <c r="M375" s="6">
        <v>0.02</v>
      </c>
      <c r="N375" s="2">
        <v>475</v>
      </c>
      <c r="O375">
        <v>17</v>
      </c>
      <c r="P375" s="55">
        <v>0.04</v>
      </c>
      <c r="Q375" s="13">
        <v>0.34</v>
      </c>
      <c r="R375" s="13">
        <v>0.23100000000000001</v>
      </c>
      <c r="S375" s="31">
        <v>5490</v>
      </c>
      <c r="T375" s="55">
        <f>VLOOKUP(E375,'参数设置&amp;汇总'!S:U,3,0)</f>
        <v>0.1</v>
      </c>
      <c r="U375" s="82">
        <f t="shared" si="25"/>
        <v>47.5</v>
      </c>
      <c r="V375" s="13">
        <v>0.85000000000000009</v>
      </c>
      <c r="W375" s="82">
        <f t="shared" si="27"/>
        <v>48.582352941176467</v>
      </c>
      <c r="X375" s="1">
        <f>VLOOKUP(E375,'渗透率、续签率'!AG:AJ,4,0)</f>
        <v>19454.5</v>
      </c>
      <c r="Y375" s="1">
        <f t="shared" si="28"/>
        <v>945145.38529411762</v>
      </c>
      <c r="Z375">
        <v>131</v>
      </c>
      <c r="AA375" s="89">
        <f t="shared" si="29"/>
        <v>9240887.5</v>
      </c>
      <c r="AH375" s="37"/>
      <c r="AI375" s="37"/>
      <c r="AK375" s="37"/>
    </row>
    <row r="376" spans="1:37" hidden="1">
      <c r="A376" t="s">
        <v>64</v>
      </c>
      <c r="B376" t="s">
        <v>16</v>
      </c>
      <c r="C376" t="s">
        <v>18</v>
      </c>
      <c r="D376" t="s">
        <v>65</v>
      </c>
      <c r="E376" t="s">
        <v>474</v>
      </c>
      <c r="F376" t="str">
        <f t="shared" si="26"/>
        <v>北京市婚庆服务</v>
      </c>
      <c r="G376" t="s">
        <v>69</v>
      </c>
      <c r="H376" t="s">
        <v>69</v>
      </c>
      <c r="I376" t="s">
        <v>70</v>
      </c>
      <c r="J376">
        <v>861</v>
      </c>
      <c r="K376">
        <v>18</v>
      </c>
      <c r="L376" s="13">
        <f>VLOOKUP(C376,'渗透率、续签率'!B:C,2,0)</f>
        <v>0.36499999999999999</v>
      </c>
      <c r="M376" s="6">
        <v>0.02</v>
      </c>
      <c r="N376">
        <v>459</v>
      </c>
      <c r="O376">
        <v>18</v>
      </c>
      <c r="P376" s="6">
        <v>0.04</v>
      </c>
      <c r="Q376" s="13">
        <v>0.46700000000000003</v>
      </c>
      <c r="R376" s="13">
        <v>0.32300000000000001</v>
      </c>
      <c r="S376" s="31">
        <v>6348</v>
      </c>
      <c r="T376" s="6">
        <f>VLOOKUP(E376,'参数设置&amp;汇总'!S:U,3,0)</f>
        <v>0.1</v>
      </c>
      <c r="U376" s="78">
        <f t="shared" si="25"/>
        <v>45.900000000000006</v>
      </c>
      <c r="V376" s="13">
        <v>0.85000000000000009</v>
      </c>
      <c r="W376" s="78">
        <f t="shared" si="27"/>
        <v>46.27058823529412</v>
      </c>
      <c r="X376" s="1">
        <f>VLOOKUP(E376,'渗透率、续签率'!AG:AJ,4,0)</f>
        <v>19454.5</v>
      </c>
      <c r="Y376" s="1">
        <f t="shared" si="28"/>
        <v>900171.15882352949</v>
      </c>
      <c r="Z376">
        <v>130</v>
      </c>
      <c r="AA376" s="89">
        <f t="shared" si="29"/>
        <v>8929615.5</v>
      </c>
      <c r="AH376" s="37"/>
      <c r="AI376" s="37"/>
      <c r="AK376" s="37"/>
    </row>
    <row r="377" spans="1:37" hidden="1">
      <c r="A377" t="s">
        <v>64</v>
      </c>
      <c r="B377" t="s">
        <v>16</v>
      </c>
      <c r="C377" t="s">
        <v>18</v>
      </c>
      <c r="D377" t="s">
        <v>71</v>
      </c>
      <c r="E377" t="s">
        <v>475</v>
      </c>
      <c r="F377" t="str">
        <f t="shared" si="26"/>
        <v>南京市婚庆服务</v>
      </c>
      <c r="G377" t="s">
        <v>73</v>
      </c>
      <c r="H377" t="s">
        <v>74</v>
      </c>
      <c r="I377" t="s">
        <v>70</v>
      </c>
      <c r="J377">
        <v>716</v>
      </c>
      <c r="K377">
        <v>4</v>
      </c>
      <c r="L377" s="13">
        <f>VLOOKUP(C377,'渗透率、续签率'!B:C,2,0)</f>
        <v>0.36499999999999999</v>
      </c>
      <c r="M377" s="6">
        <v>0.01</v>
      </c>
      <c r="N377">
        <v>298</v>
      </c>
      <c r="O377">
        <v>4</v>
      </c>
      <c r="P377" s="6">
        <v>0.01</v>
      </c>
      <c r="Q377" s="13">
        <v>0.111</v>
      </c>
      <c r="R377" s="13">
        <v>0</v>
      </c>
      <c r="S377" s="31">
        <v>2698</v>
      </c>
      <c r="T377" s="6">
        <f>VLOOKUP(E377,'参数设置&amp;汇总'!S:U,3,0)</f>
        <v>0.05</v>
      </c>
      <c r="U377" s="78">
        <f t="shared" si="25"/>
        <v>14.9</v>
      </c>
      <c r="V377" s="13">
        <v>0.85000000000000009</v>
      </c>
      <c r="W377" s="78">
        <f t="shared" si="27"/>
        <v>15.811764705882354</v>
      </c>
      <c r="X377" s="1">
        <f>VLOOKUP(E377,'渗透率、续签率'!AG:AJ,4,0)</f>
        <v>14600</v>
      </c>
      <c r="Y377" s="1">
        <f t="shared" si="28"/>
        <v>230851.76470588235</v>
      </c>
      <c r="Z377">
        <v>65</v>
      </c>
      <c r="AA377" s="89">
        <f t="shared" si="29"/>
        <v>4350800</v>
      </c>
      <c r="AH377" s="37"/>
      <c r="AI377" s="37"/>
      <c r="AK377" s="37"/>
    </row>
    <row r="378" spans="1:37" hidden="1">
      <c r="A378" t="s">
        <v>64</v>
      </c>
      <c r="B378" t="s">
        <v>16</v>
      </c>
      <c r="C378" t="s">
        <v>18</v>
      </c>
      <c r="D378" t="s">
        <v>71</v>
      </c>
      <c r="E378" t="s">
        <v>475</v>
      </c>
      <c r="F378" t="str">
        <f t="shared" si="26"/>
        <v>广州市婚庆服务</v>
      </c>
      <c r="G378" t="s">
        <v>75</v>
      </c>
      <c r="H378" t="s">
        <v>76</v>
      </c>
      <c r="I378" t="s">
        <v>68</v>
      </c>
      <c r="J378">
        <v>838</v>
      </c>
      <c r="K378">
        <v>20</v>
      </c>
      <c r="L378" s="13">
        <f>VLOOKUP(C378,'渗透率、续签率'!B:C,2,0)</f>
        <v>0.36499999999999999</v>
      </c>
      <c r="M378" s="6">
        <v>0.02</v>
      </c>
      <c r="N378">
        <v>391</v>
      </c>
      <c r="O378">
        <v>20</v>
      </c>
      <c r="P378" s="6">
        <v>0.05</v>
      </c>
      <c r="Q378" s="13">
        <v>0.50600000000000001</v>
      </c>
      <c r="R378" s="13">
        <v>0.36499999999999999</v>
      </c>
      <c r="S378" s="31">
        <v>6487</v>
      </c>
      <c r="T378" s="6">
        <f>VLOOKUP(E378,'参数设置&amp;汇总'!S:U,3,0)</f>
        <v>0.05</v>
      </c>
      <c r="U378" s="78">
        <f t="shared" si="25"/>
        <v>20</v>
      </c>
      <c r="V378" s="13">
        <v>0.85000000000000009</v>
      </c>
      <c r="W378" s="78">
        <f t="shared" si="27"/>
        <v>14.941176470588234</v>
      </c>
      <c r="X378" s="1">
        <f>VLOOKUP(E378,'渗透率、续签率'!AG:AJ,4,0)</f>
        <v>14600</v>
      </c>
      <c r="Y378" s="1">
        <f t="shared" si="28"/>
        <v>218141.17647058822</v>
      </c>
      <c r="Z378">
        <v>77</v>
      </c>
      <c r="AA378" s="89">
        <f t="shared" si="29"/>
        <v>5708600</v>
      </c>
      <c r="AH378" s="37"/>
      <c r="AI378" s="37"/>
      <c r="AK378" s="37"/>
    </row>
    <row r="379" spans="1:37" hidden="1">
      <c r="A379" t="s">
        <v>64</v>
      </c>
      <c r="B379" t="s">
        <v>16</v>
      </c>
      <c r="C379" t="s">
        <v>18</v>
      </c>
      <c r="D379" t="s">
        <v>71</v>
      </c>
      <c r="E379" t="s">
        <v>475</v>
      </c>
      <c r="F379" t="str">
        <f t="shared" si="26"/>
        <v>成都市婚庆服务</v>
      </c>
      <c r="G379" t="s">
        <v>77</v>
      </c>
      <c r="H379" t="s">
        <v>78</v>
      </c>
      <c r="I379" t="s">
        <v>70</v>
      </c>
      <c r="J379" s="1">
        <v>1686</v>
      </c>
      <c r="K379">
        <v>17</v>
      </c>
      <c r="L379" s="13">
        <f>VLOOKUP(C379,'渗透率、续签率'!B:C,2,0)</f>
        <v>0.36499999999999999</v>
      </c>
      <c r="M379" s="6">
        <v>0.01</v>
      </c>
      <c r="N379">
        <v>722</v>
      </c>
      <c r="O379">
        <v>17</v>
      </c>
      <c r="P379" s="6">
        <v>0.02</v>
      </c>
      <c r="Q379" s="13">
        <v>0.308</v>
      </c>
      <c r="R379" s="13">
        <v>0.14899999999999999</v>
      </c>
      <c r="S379" s="31">
        <v>7712</v>
      </c>
      <c r="T379" s="6">
        <f>VLOOKUP(E379,'参数设置&amp;汇总'!S:U,3,0)</f>
        <v>0.05</v>
      </c>
      <c r="U379" s="78">
        <f t="shared" si="25"/>
        <v>36.1</v>
      </c>
      <c r="V379" s="13">
        <v>0.85000000000000009</v>
      </c>
      <c r="W379" s="78">
        <f t="shared" si="27"/>
        <v>35.170588235294119</v>
      </c>
      <c r="X379" s="1">
        <f>VLOOKUP(E379,'渗透率、续签率'!AG:AJ,4,0)</f>
        <v>14600</v>
      </c>
      <c r="Y379" s="1">
        <f t="shared" si="28"/>
        <v>513490.58823529416</v>
      </c>
      <c r="Z379">
        <v>135</v>
      </c>
      <c r="AA379" s="89">
        <f t="shared" si="29"/>
        <v>10541200</v>
      </c>
      <c r="AH379" s="37"/>
      <c r="AI379" s="37"/>
      <c r="AK379" s="37"/>
    </row>
    <row r="380" spans="1:37" hidden="1">
      <c r="A380" t="s">
        <v>64</v>
      </c>
      <c r="B380" t="s">
        <v>16</v>
      </c>
      <c r="C380" t="s">
        <v>18</v>
      </c>
      <c r="D380" t="s">
        <v>71</v>
      </c>
      <c r="E380" t="s">
        <v>475</v>
      </c>
      <c r="F380" t="str">
        <f t="shared" si="26"/>
        <v>杭州市婚庆服务</v>
      </c>
      <c r="G380" t="s">
        <v>79</v>
      </c>
      <c r="H380" t="s">
        <v>80</v>
      </c>
      <c r="I380" t="s">
        <v>68</v>
      </c>
      <c r="J380" s="1">
        <v>1108</v>
      </c>
      <c r="K380">
        <v>14</v>
      </c>
      <c r="L380" s="13">
        <f>VLOOKUP(C380,'渗透率、续签率'!B:C,2,0)</f>
        <v>0.36499999999999999</v>
      </c>
      <c r="M380" s="6">
        <v>0.01</v>
      </c>
      <c r="N380">
        <v>543</v>
      </c>
      <c r="O380">
        <v>14</v>
      </c>
      <c r="P380" s="6">
        <v>0.03</v>
      </c>
      <c r="Q380" s="13">
        <v>0.21</v>
      </c>
      <c r="R380" s="13">
        <v>9.1999999999999998E-2</v>
      </c>
      <c r="S380" s="31">
        <v>6102</v>
      </c>
      <c r="T380" s="6">
        <f>VLOOKUP(E380,'参数设置&amp;汇总'!S:U,3,0)</f>
        <v>0.05</v>
      </c>
      <c r="U380" s="78">
        <f t="shared" si="25"/>
        <v>27.150000000000002</v>
      </c>
      <c r="V380" s="13">
        <v>0.85000000000000009</v>
      </c>
      <c r="W380" s="78">
        <f t="shared" si="27"/>
        <v>25.929411764705883</v>
      </c>
      <c r="X380" s="1">
        <f>VLOOKUP(E380,'渗透率、续签率'!AG:AJ,4,0)</f>
        <v>14600</v>
      </c>
      <c r="Y380" s="1">
        <f t="shared" si="28"/>
        <v>378569.4117647059</v>
      </c>
      <c r="Z380">
        <v>82</v>
      </c>
      <c r="AA380" s="89">
        <f t="shared" si="29"/>
        <v>7927800</v>
      </c>
    </row>
    <row r="381" spans="1:37" hidden="1">
      <c r="A381" t="s">
        <v>64</v>
      </c>
      <c r="B381" t="s">
        <v>16</v>
      </c>
      <c r="C381" t="s">
        <v>18</v>
      </c>
      <c r="D381" t="s">
        <v>71</v>
      </c>
      <c r="E381" t="s">
        <v>475</v>
      </c>
      <c r="F381" t="str">
        <f t="shared" si="26"/>
        <v>武汉市婚庆服务</v>
      </c>
      <c r="G381" t="s">
        <v>81</v>
      </c>
      <c r="H381" t="s">
        <v>82</v>
      </c>
      <c r="I381" t="s">
        <v>68</v>
      </c>
      <c r="J381">
        <v>742</v>
      </c>
      <c r="K381">
        <v>8</v>
      </c>
      <c r="L381" s="13">
        <f>VLOOKUP(C381,'渗透率、续签率'!B:C,2,0)</f>
        <v>0.36499999999999999</v>
      </c>
      <c r="M381" s="6">
        <v>0.01</v>
      </c>
      <c r="N381">
        <v>402</v>
      </c>
      <c r="O381">
        <v>8</v>
      </c>
      <c r="P381" s="6">
        <v>0.02</v>
      </c>
      <c r="Q381" s="13">
        <v>0.27500000000000002</v>
      </c>
      <c r="R381" s="13">
        <v>0.14399999999999999</v>
      </c>
      <c r="S381" s="31">
        <v>4460</v>
      </c>
      <c r="T381" s="6">
        <f>VLOOKUP(E381,'参数设置&amp;汇总'!S:U,3,0)</f>
        <v>0.05</v>
      </c>
      <c r="U381" s="78">
        <f t="shared" si="25"/>
        <v>20.100000000000001</v>
      </c>
      <c r="V381" s="13">
        <v>0.85000000000000009</v>
      </c>
      <c r="W381" s="78">
        <f t="shared" si="27"/>
        <v>20.211764705882352</v>
      </c>
      <c r="X381" s="1">
        <f>VLOOKUP(E381,'渗透率、续签率'!AG:AJ,4,0)</f>
        <v>14600</v>
      </c>
      <c r="Y381" s="1">
        <f t="shared" si="28"/>
        <v>295091.76470588235</v>
      </c>
      <c r="Z381">
        <v>58</v>
      </c>
      <c r="AA381" s="89">
        <f t="shared" si="29"/>
        <v>5869200</v>
      </c>
      <c r="AH381" s="37"/>
      <c r="AI381" s="37"/>
      <c r="AK381" s="37"/>
    </row>
    <row r="382" spans="1:37" hidden="1">
      <c r="A382" t="s">
        <v>64</v>
      </c>
      <c r="B382" t="s">
        <v>16</v>
      </c>
      <c r="C382" t="s">
        <v>18</v>
      </c>
      <c r="D382" t="s">
        <v>71</v>
      </c>
      <c r="E382" t="s">
        <v>475</v>
      </c>
      <c r="F382" t="str">
        <f t="shared" si="26"/>
        <v>深圳市婚庆服务</v>
      </c>
      <c r="G382" t="s">
        <v>75</v>
      </c>
      <c r="H382" t="s">
        <v>83</v>
      </c>
      <c r="I382" t="s">
        <v>68</v>
      </c>
      <c r="J382">
        <v>700</v>
      </c>
      <c r="K382">
        <v>31</v>
      </c>
      <c r="L382" s="13">
        <f>VLOOKUP(C382,'渗透率、续签率'!B:C,2,0)</f>
        <v>0.36499999999999999</v>
      </c>
      <c r="M382" s="6">
        <v>0.04</v>
      </c>
      <c r="N382">
        <v>448</v>
      </c>
      <c r="O382">
        <v>31</v>
      </c>
      <c r="P382" s="6">
        <v>7.0000000000000007E-2</v>
      </c>
      <c r="Q382" s="13">
        <v>0.65300000000000002</v>
      </c>
      <c r="R382" s="13">
        <v>0.54600000000000004</v>
      </c>
      <c r="S382" s="31">
        <v>9698</v>
      </c>
      <c r="T382" s="6">
        <f>VLOOKUP(E382,'参数设置&amp;汇总'!S:U,3,0)</f>
        <v>0.05</v>
      </c>
      <c r="U382" s="78">
        <f t="shared" si="25"/>
        <v>31</v>
      </c>
      <c r="V382" s="13">
        <v>0.85000000000000009</v>
      </c>
      <c r="W382" s="78">
        <f t="shared" si="27"/>
        <v>23.158823529411762</v>
      </c>
      <c r="X382" s="1">
        <f>VLOOKUP(E382,'渗透率、续签率'!AG:AJ,4,0)</f>
        <v>14600</v>
      </c>
      <c r="Y382" s="1">
        <f t="shared" si="28"/>
        <v>338118.82352941175</v>
      </c>
      <c r="Z382">
        <v>89</v>
      </c>
      <c r="AA382" s="89">
        <f t="shared" si="29"/>
        <v>6540800</v>
      </c>
      <c r="AH382" s="37"/>
      <c r="AI382" s="37"/>
      <c r="AK382" s="37"/>
    </row>
    <row r="383" spans="1:37" hidden="1">
      <c r="A383" t="s">
        <v>64</v>
      </c>
      <c r="B383" t="s">
        <v>16</v>
      </c>
      <c r="C383" t="s">
        <v>18</v>
      </c>
      <c r="D383" t="s">
        <v>84</v>
      </c>
      <c r="E383" t="s">
        <v>476</v>
      </c>
      <c r="F383" t="str">
        <f t="shared" si="26"/>
        <v>东莞市婚庆服务</v>
      </c>
      <c r="G383" t="s">
        <v>75</v>
      </c>
      <c r="H383" t="s">
        <v>86</v>
      </c>
      <c r="I383" t="s">
        <v>68</v>
      </c>
      <c r="J383">
        <v>616</v>
      </c>
      <c r="K383">
        <v>12</v>
      </c>
      <c r="L383" s="13">
        <f>VLOOKUP(C383,'渗透率、续签率'!B:C,2,0)</f>
        <v>0.36499999999999999</v>
      </c>
      <c r="M383" s="6">
        <v>0.02</v>
      </c>
      <c r="N383">
        <v>330</v>
      </c>
      <c r="O383">
        <v>12</v>
      </c>
      <c r="P383" s="6">
        <v>0.04</v>
      </c>
      <c r="Q383" s="13">
        <v>0.46200000000000002</v>
      </c>
      <c r="R383" s="13">
        <v>0.39600000000000002</v>
      </c>
      <c r="S383" s="31">
        <v>4915</v>
      </c>
      <c r="T383" s="6">
        <f>VLOOKUP(E383,'参数设置&amp;汇总'!S:U,3,0)</f>
        <v>0.05</v>
      </c>
      <c r="U383" s="78">
        <f t="shared" si="25"/>
        <v>16.5</v>
      </c>
      <c r="V383" s="13">
        <v>0.85000000000000009</v>
      </c>
      <c r="W383" s="78">
        <f t="shared" si="27"/>
        <v>14.258823529411764</v>
      </c>
      <c r="X383" s="1">
        <f>VLOOKUP(E383,'渗透率、续签率'!AG:AJ,4,0)</f>
        <v>11315</v>
      </c>
      <c r="Y383" s="1">
        <f t="shared" si="28"/>
        <v>161338.5882352941</v>
      </c>
      <c r="Z383">
        <v>48</v>
      </c>
      <c r="AA383" s="89">
        <f t="shared" si="29"/>
        <v>3733950</v>
      </c>
    </row>
    <row r="384" spans="1:37" hidden="1">
      <c r="A384" t="s">
        <v>64</v>
      </c>
      <c r="B384" t="s">
        <v>16</v>
      </c>
      <c r="C384" t="s">
        <v>18</v>
      </c>
      <c r="D384" t="s">
        <v>84</v>
      </c>
      <c r="E384" t="s">
        <v>476</v>
      </c>
      <c r="F384" t="str">
        <f t="shared" si="26"/>
        <v>佛山市婚庆服务</v>
      </c>
      <c r="G384" t="s">
        <v>75</v>
      </c>
      <c r="H384" t="s">
        <v>87</v>
      </c>
      <c r="I384" t="s">
        <v>68</v>
      </c>
      <c r="J384">
        <v>596</v>
      </c>
      <c r="K384">
        <v>17</v>
      </c>
      <c r="L384" s="13">
        <f>VLOOKUP(C384,'渗透率、续签率'!B:C,2,0)</f>
        <v>0.36499999999999999</v>
      </c>
      <c r="M384" s="6">
        <v>0.03</v>
      </c>
      <c r="N384">
        <v>234</v>
      </c>
      <c r="O384">
        <v>17</v>
      </c>
      <c r="P384" s="6">
        <v>7.0000000000000007E-2</v>
      </c>
      <c r="Q384" s="13">
        <v>0.45800000000000002</v>
      </c>
      <c r="R384" s="13">
        <v>0.34100000000000003</v>
      </c>
      <c r="S384" s="31">
        <v>3044</v>
      </c>
      <c r="T384" s="6">
        <f>VLOOKUP(E384,'参数设置&amp;汇总'!S:U,3,0)</f>
        <v>0.05</v>
      </c>
      <c r="U384" s="78">
        <f t="shared" si="25"/>
        <v>17</v>
      </c>
      <c r="V384" s="13">
        <v>0.85000000000000009</v>
      </c>
      <c r="W384" s="78">
        <f t="shared" si="27"/>
        <v>12.7</v>
      </c>
      <c r="X384" s="1">
        <f>VLOOKUP(E384,'渗透率、续签率'!AG:AJ,4,0)</f>
        <v>11315</v>
      </c>
      <c r="Y384" s="1">
        <f t="shared" si="28"/>
        <v>143700.5</v>
      </c>
      <c r="Z384">
        <v>28</v>
      </c>
      <c r="AA384" s="89">
        <f t="shared" si="29"/>
        <v>2647710</v>
      </c>
      <c r="AH384" s="37"/>
      <c r="AI384" s="37"/>
      <c r="AK384" s="37"/>
    </row>
    <row r="385" spans="1:37" hidden="1">
      <c r="A385" t="s">
        <v>64</v>
      </c>
      <c r="B385" t="s">
        <v>16</v>
      </c>
      <c r="C385" t="s">
        <v>18</v>
      </c>
      <c r="D385" t="s">
        <v>84</v>
      </c>
      <c r="E385" t="s">
        <v>476</v>
      </c>
      <c r="F385" t="str">
        <f t="shared" si="26"/>
        <v>南宁市婚庆服务</v>
      </c>
      <c r="G385" t="s">
        <v>88</v>
      </c>
      <c r="H385" t="s">
        <v>89</v>
      </c>
      <c r="I385" t="s">
        <v>68</v>
      </c>
      <c r="J385">
        <v>418</v>
      </c>
      <c r="K385">
        <v>1</v>
      </c>
      <c r="L385" s="13">
        <f>VLOOKUP(C385,'渗透率、续签率'!B:C,2,0)</f>
        <v>0.36499999999999999</v>
      </c>
      <c r="M385" s="6">
        <v>0</v>
      </c>
      <c r="N385">
        <v>178</v>
      </c>
      <c r="O385">
        <v>1</v>
      </c>
      <c r="P385" s="6">
        <v>0.01</v>
      </c>
      <c r="Q385" s="13">
        <v>0.125</v>
      </c>
      <c r="R385" s="13">
        <v>4.9000000000000002E-2</v>
      </c>
      <c r="S385" s="31">
        <v>1587</v>
      </c>
      <c r="T385" s="6">
        <f>VLOOKUP(E385,'参数设置&amp;汇总'!S:U,3,0)</f>
        <v>0.05</v>
      </c>
      <c r="U385" s="78">
        <f t="shared" si="25"/>
        <v>8.9</v>
      </c>
      <c r="V385" s="13">
        <v>0.85000000000000009</v>
      </c>
      <c r="W385" s="78">
        <f t="shared" si="27"/>
        <v>10.041176470588235</v>
      </c>
      <c r="X385" s="1">
        <f>VLOOKUP(E385,'渗透率、续签率'!AG:AJ,4,0)</f>
        <v>11315</v>
      </c>
      <c r="Y385" s="1">
        <f t="shared" si="28"/>
        <v>113615.91176470587</v>
      </c>
      <c r="Z385">
        <v>14</v>
      </c>
      <c r="AA385" s="89">
        <f t="shared" si="29"/>
        <v>2014070</v>
      </c>
    </row>
    <row r="386" spans="1:37" hidden="1">
      <c r="A386" t="s">
        <v>64</v>
      </c>
      <c r="B386" t="s">
        <v>16</v>
      </c>
      <c r="C386" t="s">
        <v>18</v>
      </c>
      <c r="D386" t="s">
        <v>84</v>
      </c>
      <c r="E386" t="s">
        <v>476</v>
      </c>
      <c r="F386" t="str">
        <f t="shared" si="26"/>
        <v>南昌市婚庆服务</v>
      </c>
      <c r="G386" t="s">
        <v>90</v>
      </c>
      <c r="H386" t="s">
        <v>91</v>
      </c>
      <c r="I386" t="s">
        <v>68</v>
      </c>
      <c r="J386">
        <v>378</v>
      </c>
      <c r="K386">
        <v>3</v>
      </c>
      <c r="L386" s="13">
        <f>VLOOKUP(C386,'渗透率、续签率'!B:C,2,0)</f>
        <v>0.36499999999999999</v>
      </c>
      <c r="M386" s="6">
        <v>0.01</v>
      </c>
      <c r="N386">
        <v>142</v>
      </c>
      <c r="O386">
        <v>3</v>
      </c>
      <c r="P386" s="6">
        <v>0.02</v>
      </c>
      <c r="Q386" s="13">
        <v>0.14199999999999999</v>
      </c>
      <c r="R386" s="13">
        <v>3.5999999999999997E-2</v>
      </c>
      <c r="S386" s="31">
        <v>1304</v>
      </c>
      <c r="T386" s="6">
        <f>VLOOKUP(E386,'参数设置&amp;汇总'!S:U,3,0)</f>
        <v>0.05</v>
      </c>
      <c r="U386" s="78">
        <f t="shared" si="25"/>
        <v>7.1000000000000005</v>
      </c>
      <c r="V386" s="13">
        <v>0.85000000000000009</v>
      </c>
      <c r="W386" s="78">
        <f t="shared" si="27"/>
        <v>7.0647058823529409</v>
      </c>
      <c r="X386" s="1">
        <f>VLOOKUP(E386,'渗透率、续签率'!AG:AJ,4,0)</f>
        <v>11315</v>
      </c>
      <c r="Y386" s="1">
        <f t="shared" si="28"/>
        <v>79937.147058823524</v>
      </c>
      <c r="Z386">
        <v>30</v>
      </c>
      <c r="AA386" s="89">
        <f t="shared" si="29"/>
        <v>1606730</v>
      </c>
      <c r="AH386" s="37"/>
      <c r="AI386" s="37"/>
      <c r="AK386" s="37"/>
    </row>
    <row r="387" spans="1:37" hidden="1">
      <c r="A387" t="s">
        <v>64</v>
      </c>
      <c r="B387" t="s">
        <v>16</v>
      </c>
      <c r="C387" t="s">
        <v>18</v>
      </c>
      <c r="D387" t="s">
        <v>84</v>
      </c>
      <c r="E387" t="s">
        <v>476</v>
      </c>
      <c r="F387" t="str">
        <f t="shared" si="26"/>
        <v>厦门市婚庆服务</v>
      </c>
      <c r="G387" t="s">
        <v>92</v>
      </c>
      <c r="H387" t="s">
        <v>93</v>
      </c>
      <c r="I387" t="s">
        <v>68</v>
      </c>
      <c r="J387">
        <v>397</v>
      </c>
      <c r="K387">
        <v>14</v>
      </c>
      <c r="L387" s="13">
        <f>VLOOKUP(C387,'渗透率、续签率'!B:C,2,0)</f>
        <v>0.36499999999999999</v>
      </c>
      <c r="M387" s="6">
        <v>0.04</v>
      </c>
      <c r="N387">
        <v>200</v>
      </c>
      <c r="O387">
        <v>14</v>
      </c>
      <c r="P387" s="6">
        <v>7.0000000000000007E-2</v>
      </c>
      <c r="Q387" s="13">
        <v>0.45800000000000002</v>
      </c>
      <c r="R387" s="13">
        <v>0.30299999999999999</v>
      </c>
      <c r="S387" s="31">
        <v>2414</v>
      </c>
      <c r="T387" s="6">
        <f>VLOOKUP(E387,'参数设置&amp;汇总'!S:U,3,0)</f>
        <v>0.05</v>
      </c>
      <c r="U387" s="78">
        <f t="shared" ref="U387:U450" si="30">IF(T387*N387&gt;=O387,T387*N387,O387)</f>
        <v>14</v>
      </c>
      <c r="V387" s="13">
        <v>0.85000000000000009</v>
      </c>
      <c r="W387" s="78">
        <f t="shared" si="27"/>
        <v>10.458823529411765</v>
      </c>
      <c r="X387" s="1">
        <f>VLOOKUP(E387,'渗透率、续签率'!AG:AJ,4,0)</f>
        <v>11315</v>
      </c>
      <c r="Y387" s="1">
        <f t="shared" si="28"/>
        <v>118341.58823529413</v>
      </c>
      <c r="Z387">
        <v>30</v>
      </c>
      <c r="AA387" s="89">
        <f t="shared" si="29"/>
        <v>2263000</v>
      </c>
      <c r="AH387" s="37"/>
      <c r="AI387" s="37"/>
      <c r="AK387" s="37"/>
    </row>
    <row r="388" spans="1:37" hidden="1">
      <c r="A388" t="s">
        <v>64</v>
      </c>
      <c r="B388" t="s">
        <v>16</v>
      </c>
      <c r="C388" t="s">
        <v>18</v>
      </c>
      <c r="D388" t="s">
        <v>84</v>
      </c>
      <c r="E388" t="s">
        <v>476</v>
      </c>
      <c r="F388" t="str">
        <f t="shared" ref="F388:F451" si="31">H388&amp;C388</f>
        <v>合肥市婚庆服务</v>
      </c>
      <c r="G388" t="s">
        <v>94</v>
      </c>
      <c r="H388" t="s">
        <v>95</v>
      </c>
      <c r="I388" t="s">
        <v>68</v>
      </c>
      <c r="J388">
        <v>982</v>
      </c>
      <c r="K388">
        <v>26</v>
      </c>
      <c r="L388" s="13">
        <f>VLOOKUP(C388,'渗透率、续签率'!B:C,2,0)</f>
        <v>0.36499999999999999</v>
      </c>
      <c r="M388" s="6">
        <v>0.03</v>
      </c>
      <c r="N388">
        <v>322</v>
      </c>
      <c r="O388">
        <v>26</v>
      </c>
      <c r="P388" s="6">
        <v>0.08</v>
      </c>
      <c r="Q388" s="13">
        <v>0.52200000000000002</v>
      </c>
      <c r="R388" s="13">
        <v>0.442</v>
      </c>
      <c r="S388" s="31">
        <v>5451</v>
      </c>
      <c r="T388" s="6">
        <f>VLOOKUP(E388,'参数设置&amp;汇总'!S:U,3,0)</f>
        <v>0.05</v>
      </c>
      <c r="U388" s="78">
        <f t="shared" si="30"/>
        <v>26</v>
      </c>
      <c r="V388" s="13">
        <v>0.85000000000000009</v>
      </c>
      <c r="W388" s="78">
        <f t="shared" ref="W388:W451" si="32">(O388*(1-L388)+IF((U388-O388)&lt;0,0,(U388-O388)))/V388</f>
        <v>19.423529411764704</v>
      </c>
      <c r="X388" s="1">
        <f>VLOOKUP(E388,'渗透率、续签率'!AG:AJ,4,0)</f>
        <v>11315</v>
      </c>
      <c r="Y388" s="1">
        <f t="shared" ref="Y388:Y451" si="33">X388*W388</f>
        <v>219777.23529411762</v>
      </c>
      <c r="Z388">
        <v>47</v>
      </c>
      <c r="AA388" s="89">
        <f t="shared" ref="AA388:AA451" si="34">N388*X388</f>
        <v>3643430</v>
      </c>
    </row>
    <row r="389" spans="1:37" hidden="1">
      <c r="A389" t="s">
        <v>64</v>
      </c>
      <c r="B389" t="s">
        <v>16</v>
      </c>
      <c r="C389" t="s">
        <v>18</v>
      </c>
      <c r="D389" t="s">
        <v>84</v>
      </c>
      <c r="E389" t="s">
        <v>476</v>
      </c>
      <c r="F389" t="str">
        <f t="shared" si="31"/>
        <v>天津市婚庆服务</v>
      </c>
      <c r="G389" t="s">
        <v>96</v>
      </c>
      <c r="H389" t="s">
        <v>96</v>
      </c>
      <c r="I389" t="s">
        <v>70</v>
      </c>
      <c r="J389">
        <v>787</v>
      </c>
      <c r="K389">
        <v>8</v>
      </c>
      <c r="L389" s="13">
        <f>VLOOKUP(C389,'渗透率、续签率'!B:C,2,0)</f>
        <v>0.36499999999999999</v>
      </c>
      <c r="M389" s="6">
        <v>0.01</v>
      </c>
      <c r="N389">
        <v>335</v>
      </c>
      <c r="O389">
        <v>8</v>
      </c>
      <c r="P389" s="6">
        <v>0.02</v>
      </c>
      <c r="Q389" s="13">
        <v>0.15</v>
      </c>
      <c r="R389" s="13">
        <v>2.1000000000000001E-2</v>
      </c>
      <c r="S389" s="31">
        <v>2951</v>
      </c>
      <c r="T389" s="6">
        <f>VLOOKUP(E389,'参数设置&amp;汇总'!S:U,3,0)</f>
        <v>0.05</v>
      </c>
      <c r="U389" s="78">
        <f t="shared" si="30"/>
        <v>16.75</v>
      </c>
      <c r="V389" s="13">
        <v>0.85000000000000009</v>
      </c>
      <c r="W389" s="78">
        <f t="shared" si="32"/>
        <v>16.270588235294117</v>
      </c>
      <c r="X389" s="1">
        <f>VLOOKUP(E389,'渗透率、续签率'!AG:AJ,4,0)</f>
        <v>11315</v>
      </c>
      <c r="Y389" s="1">
        <f t="shared" si="33"/>
        <v>184101.70588235292</v>
      </c>
      <c r="Z389">
        <v>59</v>
      </c>
      <c r="AA389" s="89">
        <f t="shared" si="34"/>
        <v>3790525</v>
      </c>
    </row>
    <row r="390" spans="1:37" hidden="1">
      <c r="A390" t="s">
        <v>64</v>
      </c>
      <c r="B390" t="s">
        <v>16</v>
      </c>
      <c r="C390" t="s">
        <v>18</v>
      </c>
      <c r="D390" t="s">
        <v>84</v>
      </c>
      <c r="E390" t="s">
        <v>476</v>
      </c>
      <c r="F390" t="str">
        <f t="shared" si="31"/>
        <v>宁波市婚庆服务</v>
      </c>
      <c r="G390" t="s">
        <v>79</v>
      </c>
      <c r="H390" t="s">
        <v>97</v>
      </c>
      <c r="I390" t="s">
        <v>68</v>
      </c>
      <c r="J390">
        <v>902</v>
      </c>
      <c r="K390">
        <v>10</v>
      </c>
      <c r="L390" s="13">
        <f>VLOOKUP(C390,'渗透率、续签率'!B:C,2,0)</f>
        <v>0.36499999999999999</v>
      </c>
      <c r="M390" s="6">
        <v>0.01</v>
      </c>
      <c r="N390">
        <v>353</v>
      </c>
      <c r="O390">
        <v>10</v>
      </c>
      <c r="P390" s="6">
        <v>0.03</v>
      </c>
      <c r="Q390" s="13">
        <v>0.28599999999999998</v>
      </c>
      <c r="R390" s="13">
        <v>0.14299999999999999</v>
      </c>
      <c r="S390" s="31">
        <v>3393</v>
      </c>
      <c r="T390" s="6">
        <f>VLOOKUP(E390,'参数设置&amp;汇总'!S:U,3,0)</f>
        <v>0.05</v>
      </c>
      <c r="U390" s="78">
        <f t="shared" si="30"/>
        <v>17.650000000000002</v>
      </c>
      <c r="V390" s="13">
        <v>0.85000000000000009</v>
      </c>
      <c r="W390" s="78">
        <f t="shared" si="32"/>
        <v>16.47058823529412</v>
      </c>
      <c r="X390" s="1">
        <f>VLOOKUP(E390,'渗透率、续签率'!AG:AJ,4,0)</f>
        <v>11315</v>
      </c>
      <c r="Y390" s="1">
        <f t="shared" si="33"/>
        <v>186364.70588235295</v>
      </c>
      <c r="Z390">
        <v>66</v>
      </c>
      <c r="AA390" s="89">
        <f t="shared" si="34"/>
        <v>3994195</v>
      </c>
    </row>
    <row r="391" spans="1:37" hidden="1">
      <c r="A391" t="s">
        <v>64</v>
      </c>
      <c r="B391" t="s">
        <v>16</v>
      </c>
      <c r="C391" t="s">
        <v>18</v>
      </c>
      <c r="D391" t="s">
        <v>84</v>
      </c>
      <c r="E391" t="s">
        <v>476</v>
      </c>
      <c r="F391" t="str">
        <f t="shared" si="31"/>
        <v>无锡市婚庆服务</v>
      </c>
      <c r="G391" t="s">
        <v>73</v>
      </c>
      <c r="H391" t="s">
        <v>98</v>
      </c>
      <c r="I391" t="s">
        <v>70</v>
      </c>
      <c r="J391">
        <v>551</v>
      </c>
      <c r="K391">
        <v>4</v>
      </c>
      <c r="L391" s="13">
        <f>VLOOKUP(C391,'渗透率、续签率'!B:C,2,0)</f>
        <v>0.36499999999999999</v>
      </c>
      <c r="M391" s="6">
        <v>0.01</v>
      </c>
      <c r="N391">
        <v>160</v>
      </c>
      <c r="O391">
        <v>4</v>
      </c>
      <c r="P391" s="6">
        <v>0.03</v>
      </c>
      <c r="Q391" s="13">
        <v>0.123</v>
      </c>
      <c r="R391" s="13">
        <v>0</v>
      </c>
      <c r="S391" s="31">
        <v>1589</v>
      </c>
      <c r="T391" s="6">
        <f>VLOOKUP(E391,'参数设置&amp;汇总'!S:U,3,0)</f>
        <v>0.05</v>
      </c>
      <c r="U391" s="78">
        <f t="shared" si="30"/>
        <v>8</v>
      </c>
      <c r="V391" s="13">
        <v>0.85000000000000009</v>
      </c>
      <c r="W391" s="78">
        <f t="shared" si="32"/>
        <v>7.6941176470588228</v>
      </c>
      <c r="X391" s="1">
        <f>VLOOKUP(E391,'渗透率、续签率'!AG:AJ,4,0)</f>
        <v>11315</v>
      </c>
      <c r="Y391" s="1">
        <f t="shared" si="33"/>
        <v>87058.941176470587</v>
      </c>
      <c r="Z391">
        <v>57</v>
      </c>
      <c r="AA391" s="89">
        <f t="shared" si="34"/>
        <v>1810400</v>
      </c>
    </row>
    <row r="392" spans="1:37" hidden="1">
      <c r="A392" t="s">
        <v>64</v>
      </c>
      <c r="B392" t="s">
        <v>16</v>
      </c>
      <c r="C392" t="s">
        <v>18</v>
      </c>
      <c r="D392" t="s">
        <v>84</v>
      </c>
      <c r="E392" t="s">
        <v>476</v>
      </c>
      <c r="F392" t="str">
        <f t="shared" si="31"/>
        <v>昆明市婚庆服务</v>
      </c>
      <c r="G392" t="s">
        <v>99</v>
      </c>
      <c r="H392" t="s">
        <v>100</v>
      </c>
      <c r="I392" t="s">
        <v>68</v>
      </c>
      <c r="J392">
        <v>557</v>
      </c>
      <c r="K392">
        <v>7</v>
      </c>
      <c r="L392" s="13">
        <f>VLOOKUP(C392,'渗透率、续签率'!B:C,2,0)</f>
        <v>0.36499999999999999</v>
      </c>
      <c r="M392" s="6">
        <v>0.01</v>
      </c>
      <c r="N392">
        <v>250</v>
      </c>
      <c r="O392">
        <v>7</v>
      </c>
      <c r="P392" s="6">
        <v>0.03</v>
      </c>
      <c r="Q392" s="13">
        <v>0.30499999999999999</v>
      </c>
      <c r="R392" s="13">
        <v>0.16500000000000001</v>
      </c>
      <c r="S392" s="31">
        <v>2439</v>
      </c>
      <c r="T392" s="6">
        <f>VLOOKUP(E392,'参数设置&amp;汇总'!S:U,3,0)</f>
        <v>0.05</v>
      </c>
      <c r="U392" s="78">
        <f t="shared" si="30"/>
        <v>12.5</v>
      </c>
      <c r="V392" s="13">
        <v>0.85000000000000009</v>
      </c>
      <c r="W392" s="78">
        <f t="shared" si="32"/>
        <v>11.7</v>
      </c>
      <c r="X392" s="1">
        <f>VLOOKUP(E392,'渗透率、续签率'!AG:AJ,4,0)</f>
        <v>11315</v>
      </c>
      <c r="Y392" s="1">
        <f t="shared" si="33"/>
        <v>132385.5</v>
      </c>
      <c r="Z392">
        <v>50</v>
      </c>
      <c r="AA392" s="89">
        <f t="shared" si="34"/>
        <v>2828750</v>
      </c>
      <c r="AH392" s="37"/>
      <c r="AI392" s="37"/>
      <c r="AK392" s="37"/>
    </row>
    <row r="393" spans="1:37" hidden="1">
      <c r="A393" t="s">
        <v>64</v>
      </c>
      <c r="B393" t="s">
        <v>16</v>
      </c>
      <c r="C393" t="s">
        <v>18</v>
      </c>
      <c r="D393" t="s">
        <v>84</v>
      </c>
      <c r="E393" t="s">
        <v>476</v>
      </c>
      <c r="F393" t="str">
        <f t="shared" si="31"/>
        <v>沈阳市婚庆服务</v>
      </c>
      <c r="G393" t="s">
        <v>101</v>
      </c>
      <c r="H393" t="s">
        <v>102</v>
      </c>
      <c r="I393" t="s">
        <v>70</v>
      </c>
      <c r="J393">
        <v>553</v>
      </c>
      <c r="K393">
        <v>2</v>
      </c>
      <c r="L393" s="13">
        <f>VLOOKUP(C393,'渗透率、续签率'!B:C,2,0)</f>
        <v>0.36499999999999999</v>
      </c>
      <c r="M393" s="6">
        <v>0</v>
      </c>
      <c r="N393">
        <v>228</v>
      </c>
      <c r="O393">
        <v>2</v>
      </c>
      <c r="P393" s="6">
        <v>0.01</v>
      </c>
      <c r="Q393" s="13">
        <v>0.17499999999999999</v>
      </c>
      <c r="R393" s="13">
        <v>9.6000000000000002E-2</v>
      </c>
      <c r="S393" s="31">
        <v>2251</v>
      </c>
      <c r="T393" s="6">
        <f>VLOOKUP(E393,'参数设置&amp;汇总'!S:U,3,0)</f>
        <v>0.05</v>
      </c>
      <c r="U393" s="78">
        <f t="shared" si="30"/>
        <v>11.4</v>
      </c>
      <c r="V393" s="13">
        <v>0.85000000000000009</v>
      </c>
      <c r="W393" s="78">
        <f t="shared" si="32"/>
        <v>12.552941176470586</v>
      </c>
      <c r="X393" s="1">
        <f>VLOOKUP(E393,'渗透率、续签率'!AG:AJ,4,0)</f>
        <v>11315</v>
      </c>
      <c r="Y393" s="1">
        <f t="shared" si="33"/>
        <v>142036.52941176467</v>
      </c>
      <c r="Z393">
        <v>46</v>
      </c>
      <c r="AA393" s="89">
        <f t="shared" si="34"/>
        <v>2579820</v>
      </c>
      <c r="AH393" s="37"/>
      <c r="AI393" s="37"/>
      <c r="AK393" s="37"/>
    </row>
    <row r="394" spans="1:37" hidden="1">
      <c r="A394" t="s">
        <v>64</v>
      </c>
      <c r="B394" t="s">
        <v>16</v>
      </c>
      <c r="C394" t="s">
        <v>18</v>
      </c>
      <c r="D394" t="s">
        <v>84</v>
      </c>
      <c r="E394" t="s">
        <v>476</v>
      </c>
      <c r="F394" t="str">
        <f t="shared" si="31"/>
        <v>济南市婚庆服务</v>
      </c>
      <c r="G394" t="s">
        <v>103</v>
      </c>
      <c r="H394" t="s">
        <v>104</v>
      </c>
      <c r="I394" t="s">
        <v>70</v>
      </c>
      <c r="J394">
        <v>947</v>
      </c>
      <c r="K394">
        <v>13</v>
      </c>
      <c r="L394" s="13">
        <f>VLOOKUP(C394,'渗透率、续签率'!B:C,2,0)</f>
        <v>0.36499999999999999</v>
      </c>
      <c r="M394" s="6">
        <v>0.01</v>
      </c>
      <c r="N394">
        <v>406</v>
      </c>
      <c r="O394">
        <v>13</v>
      </c>
      <c r="P394" s="6">
        <v>0.03</v>
      </c>
      <c r="Q394" s="13">
        <v>0.252</v>
      </c>
      <c r="R394" s="13">
        <v>0.105</v>
      </c>
      <c r="S394" s="31">
        <v>4048</v>
      </c>
      <c r="T394" s="6">
        <f>VLOOKUP(E394,'参数设置&amp;汇总'!S:U,3,0)</f>
        <v>0.05</v>
      </c>
      <c r="U394" s="78">
        <f t="shared" si="30"/>
        <v>20.3</v>
      </c>
      <c r="V394" s="13">
        <v>0.85000000000000009</v>
      </c>
      <c r="W394" s="78">
        <f t="shared" si="32"/>
        <v>18.3</v>
      </c>
      <c r="X394" s="1">
        <f>VLOOKUP(E394,'渗透率、续签率'!AG:AJ,4,0)</f>
        <v>11315</v>
      </c>
      <c r="Y394" s="1">
        <f t="shared" si="33"/>
        <v>207064.5</v>
      </c>
      <c r="Z394">
        <v>46</v>
      </c>
      <c r="AA394" s="89">
        <f t="shared" si="34"/>
        <v>4593890</v>
      </c>
      <c r="AH394" s="37"/>
      <c r="AI394" s="37"/>
      <c r="AK394" s="37"/>
    </row>
    <row r="395" spans="1:37" hidden="1">
      <c r="A395" t="s">
        <v>64</v>
      </c>
      <c r="B395" t="s">
        <v>16</v>
      </c>
      <c r="C395" t="s">
        <v>18</v>
      </c>
      <c r="D395" t="s">
        <v>84</v>
      </c>
      <c r="E395" t="s">
        <v>476</v>
      </c>
      <c r="F395" t="str">
        <f t="shared" si="31"/>
        <v>温州市婚庆服务</v>
      </c>
      <c r="G395" t="s">
        <v>79</v>
      </c>
      <c r="H395" t="s">
        <v>105</v>
      </c>
      <c r="I395" t="s">
        <v>68</v>
      </c>
      <c r="J395" s="1">
        <v>1092</v>
      </c>
      <c r="K395">
        <v>2</v>
      </c>
      <c r="L395" s="13">
        <f>VLOOKUP(C395,'渗透率、续签率'!B:C,2,0)</f>
        <v>0.36499999999999999</v>
      </c>
      <c r="M395" s="6">
        <v>0</v>
      </c>
      <c r="N395">
        <v>324</v>
      </c>
      <c r="O395">
        <v>2</v>
      </c>
      <c r="P395" s="6">
        <v>0.01</v>
      </c>
      <c r="Q395" s="13">
        <v>5.8999999999999997E-2</v>
      </c>
      <c r="R395" s="13">
        <v>0</v>
      </c>
      <c r="S395" s="31">
        <v>2703</v>
      </c>
      <c r="T395" s="6">
        <f>VLOOKUP(E395,'参数设置&amp;汇总'!S:U,3,0)</f>
        <v>0.05</v>
      </c>
      <c r="U395" s="78">
        <f t="shared" si="30"/>
        <v>16.2</v>
      </c>
      <c r="V395" s="13">
        <v>0.85000000000000009</v>
      </c>
      <c r="W395" s="78">
        <f t="shared" si="32"/>
        <v>18.199999999999996</v>
      </c>
      <c r="X395" s="1">
        <f>VLOOKUP(E395,'渗透率、续签率'!AG:AJ,4,0)</f>
        <v>11315</v>
      </c>
      <c r="Y395" s="1">
        <f t="shared" si="33"/>
        <v>205932.99999999994</v>
      </c>
      <c r="Z395">
        <v>56</v>
      </c>
      <c r="AA395" s="89">
        <f t="shared" si="34"/>
        <v>3666060</v>
      </c>
      <c r="AH395" s="37"/>
      <c r="AI395" s="37"/>
      <c r="AK395" s="37"/>
    </row>
    <row r="396" spans="1:37" hidden="1">
      <c r="A396" t="s">
        <v>64</v>
      </c>
      <c r="B396" t="s">
        <v>16</v>
      </c>
      <c r="C396" t="s">
        <v>18</v>
      </c>
      <c r="D396" t="s">
        <v>84</v>
      </c>
      <c r="E396" t="s">
        <v>476</v>
      </c>
      <c r="F396" t="str">
        <f t="shared" si="31"/>
        <v>福州市婚庆服务</v>
      </c>
      <c r="G396" t="s">
        <v>92</v>
      </c>
      <c r="H396" t="s">
        <v>106</v>
      </c>
      <c r="I396" t="s">
        <v>68</v>
      </c>
      <c r="J396">
        <v>682</v>
      </c>
      <c r="K396">
        <v>5</v>
      </c>
      <c r="L396" s="13">
        <f>VLOOKUP(C396,'渗透率、续签率'!B:C,2,0)</f>
        <v>0.36499999999999999</v>
      </c>
      <c r="M396" s="6">
        <v>0.01</v>
      </c>
      <c r="N396">
        <v>215</v>
      </c>
      <c r="O396">
        <v>5</v>
      </c>
      <c r="P396" s="6">
        <v>0.02</v>
      </c>
      <c r="Q396" s="13">
        <v>0.19700000000000001</v>
      </c>
      <c r="R396" s="13">
        <v>0.128</v>
      </c>
      <c r="S396" s="31">
        <v>1763</v>
      </c>
      <c r="T396" s="6">
        <f>VLOOKUP(E396,'参数设置&amp;汇总'!S:U,3,0)</f>
        <v>0.05</v>
      </c>
      <c r="U396" s="78">
        <f t="shared" si="30"/>
        <v>10.75</v>
      </c>
      <c r="V396" s="13">
        <v>0.85000000000000009</v>
      </c>
      <c r="W396" s="78">
        <f t="shared" si="32"/>
        <v>10.5</v>
      </c>
      <c r="X396" s="1">
        <f>VLOOKUP(E396,'渗透率、续签率'!AG:AJ,4,0)</f>
        <v>11315</v>
      </c>
      <c r="Y396" s="1">
        <f t="shared" si="33"/>
        <v>118807.5</v>
      </c>
      <c r="Z396">
        <v>24</v>
      </c>
      <c r="AA396" s="89">
        <f t="shared" si="34"/>
        <v>2432725</v>
      </c>
      <c r="AH396" s="37"/>
      <c r="AI396" s="37"/>
      <c r="AK396" s="37"/>
    </row>
    <row r="397" spans="1:37" hidden="1">
      <c r="A397" t="s">
        <v>64</v>
      </c>
      <c r="B397" t="s">
        <v>16</v>
      </c>
      <c r="C397" t="s">
        <v>18</v>
      </c>
      <c r="D397" t="s">
        <v>84</v>
      </c>
      <c r="E397" t="s">
        <v>476</v>
      </c>
      <c r="F397" t="str">
        <f t="shared" si="31"/>
        <v>苏州市婚庆服务</v>
      </c>
      <c r="G397" t="s">
        <v>73</v>
      </c>
      <c r="H397" t="s">
        <v>107</v>
      </c>
      <c r="I397" t="s">
        <v>70</v>
      </c>
      <c r="J397" s="1">
        <v>1268</v>
      </c>
      <c r="K397">
        <v>17</v>
      </c>
      <c r="L397" s="13">
        <f>VLOOKUP(C397,'渗透率、续签率'!B:C,2,0)</f>
        <v>0.36499999999999999</v>
      </c>
      <c r="M397" s="6">
        <v>0.01</v>
      </c>
      <c r="N397">
        <v>555</v>
      </c>
      <c r="O397">
        <v>17</v>
      </c>
      <c r="P397" s="6">
        <v>0.03</v>
      </c>
      <c r="Q397" s="13">
        <v>0.223</v>
      </c>
      <c r="R397" s="13">
        <v>8.8999999999999996E-2</v>
      </c>
      <c r="S397" s="31">
        <v>6241</v>
      </c>
      <c r="T397" s="6">
        <f>VLOOKUP(E397,'参数设置&amp;汇总'!S:U,3,0)</f>
        <v>0.05</v>
      </c>
      <c r="U397" s="78">
        <f t="shared" si="30"/>
        <v>27.75</v>
      </c>
      <c r="V397" s="13">
        <v>0.85000000000000009</v>
      </c>
      <c r="W397" s="78">
        <f t="shared" si="32"/>
        <v>25.347058823529412</v>
      </c>
      <c r="X397" s="1">
        <f>VLOOKUP(E397,'渗透率、续签率'!AG:AJ,4,0)</f>
        <v>11315</v>
      </c>
      <c r="Y397" s="1">
        <f t="shared" si="33"/>
        <v>286801.9705882353</v>
      </c>
      <c r="Z397">
        <v>106</v>
      </c>
      <c r="AA397" s="89">
        <f t="shared" si="34"/>
        <v>6279825</v>
      </c>
    </row>
    <row r="398" spans="1:37" hidden="1">
      <c r="A398" t="s">
        <v>64</v>
      </c>
      <c r="B398" t="s">
        <v>16</v>
      </c>
      <c r="C398" t="s">
        <v>18</v>
      </c>
      <c r="D398" t="s">
        <v>84</v>
      </c>
      <c r="E398" t="s">
        <v>476</v>
      </c>
      <c r="F398" t="str">
        <f t="shared" si="31"/>
        <v>西安市婚庆服务</v>
      </c>
      <c r="G398" t="s">
        <v>108</v>
      </c>
      <c r="H398" t="s">
        <v>109</v>
      </c>
      <c r="I398" t="s">
        <v>70</v>
      </c>
      <c r="J398" s="1">
        <v>1053</v>
      </c>
      <c r="K398">
        <v>19</v>
      </c>
      <c r="L398" s="13">
        <f>VLOOKUP(C398,'渗透率、续签率'!B:C,2,0)</f>
        <v>0.36499999999999999</v>
      </c>
      <c r="M398" s="6">
        <v>0.02</v>
      </c>
      <c r="N398">
        <v>473</v>
      </c>
      <c r="O398">
        <v>19</v>
      </c>
      <c r="P398" s="6">
        <v>0.04</v>
      </c>
      <c r="Q398" s="13">
        <v>0.29899999999999999</v>
      </c>
      <c r="R398" s="13">
        <v>0.129</v>
      </c>
      <c r="S398" s="31">
        <v>5813</v>
      </c>
      <c r="T398" s="6">
        <f>VLOOKUP(E398,'参数设置&amp;汇总'!S:U,3,0)</f>
        <v>0.05</v>
      </c>
      <c r="U398" s="78">
        <f t="shared" si="30"/>
        <v>23.650000000000002</v>
      </c>
      <c r="V398" s="13">
        <v>0.85000000000000009</v>
      </c>
      <c r="W398" s="78">
        <f t="shared" si="32"/>
        <v>19.664705882352944</v>
      </c>
      <c r="X398" s="1">
        <f>VLOOKUP(E398,'渗透率、续签率'!AG:AJ,4,0)</f>
        <v>11315</v>
      </c>
      <c r="Y398" s="1">
        <f t="shared" si="33"/>
        <v>222506.14705882355</v>
      </c>
      <c r="Z398">
        <v>59</v>
      </c>
      <c r="AA398" s="89">
        <f t="shared" si="34"/>
        <v>5351995</v>
      </c>
      <c r="AH398" s="37"/>
      <c r="AI398" s="37"/>
      <c r="AK398" s="37"/>
    </row>
    <row r="399" spans="1:37" hidden="1">
      <c r="A399" t="s">
        <v>64</v>
      </c>
      <c r="B399" t="s">
        <v>16</v>
      </c>
      <c r="C399" t="s">
        <v>18</v>
      </c>
      <c r="D399" t="s">
        <v>84</v>
      </c>
      <c r="E399" t="s">
        <v>476</v>
      </c>
      <c r="F399" t="str">
        <f t="shared" si="31"/>
        <v>郑州市婚庆服务</v>
      </c>
      <c r="G399" t="s">
        <v>110</v>
      </c>
      <c r="H399" t="s">
        <v>111</v>
      </c>
      <c r="I399" t="s">
        <v>70</v>
      </c>
      <c r="J399" s="1">
        <v>1110</v>
      </c>
      <c r="K399">
        <v>21</v>
      </c>
      <c r="L399" s="13">
        <f>VLOOKUP(C399,'渗透率、续签率'!B:C,2,0)</f>
        <v>0.36499999999999999</v>
      </c>
      <c r="M399" s="6">
        <v>0.02</v>
      </c>
      <c r="N399">
        <v>553</v>
      </c>
      <c r="O399">
        <v>20</v>
      </c>
      <c r="P399" s="6">
        <v>0.04</v>
      </c>
      <c r="Q399" s="13">
        <v>0.34599999999999997</v>
      </c>
      <c r="R399" s="13">
        <v>0.187</v>
      </c>
      <c r="S399" s="31">
        <v>7175</v>
      </c>
      <c r="T399" s="6">
        <f>VLOOKUP(E399,'参数设置&amp;汇总'!S:U,3,0)</f>
        <v>0.05</v>
      </c>
      <c r="U399" s="78">
        <f t="shared" si="30"/>
        <v>27.650000000000002</v>
      </c>
      <c r="V399" s="13">
        <v>0.85000000000000009</v>
      </c>
      <c r="W399" s="78">
        <f t="shared" si="32"/>
        <v>23.941176470588236</v>
      </c>
      <c r="X399" s="1">
        <f>VLOOKUP(E399,'渗透率、续签率'!AG:AJ,4,0)</f>
        <v>11315</v>
      </c>
      <c r="Y399" s="1">
        <f t="shared" si="33"/>
        <v>270894.4117647059</v>
      </c>
      <c r="Z399">
        <v>68</v>
      </c>
      <c r="AA399" s="89">
        <f t="shared" si="34"/>
        <v>6257195</v>
      </c>
      <c r="AH399" s="37"/>
      <c r="AI399" s="37"/>
      <c r="AK399" s="37"/>
    </row>
    <row r="400" spans="1:37" hidden="1">
      <c r="A400" t="s">
        <v>64</v>
      </c>
      <c r="B400" t="s">
        <v>16</v>
      </c>
      <c r="C400" t="s">
        <v>18</v>
      </c>
      <c r="D400" t="s">
        <v>84</v>
      </c>
      <c r="E400" t="s">
        <v>476</v>
      </c>
      <c r="F400" t="str">
        <f t="shared" si="31"/>
        <v>重庆市婚庆服务</v>
      </c>
      <c r="G400" t="s">
        <v>112</v>
      </c>
      <c r="H400" t="s">
        <v>112</v>
      </c>
      <c r="I400" t="s">
        <v>70</v>
      </c>
      <c r="J400" s="1">
        <v>1861</v>
      </c>
      <c r="K400">
        <v>13</v>
      </c>
      <c r="L400" s="13">
        <f>VLOOKUP(C400,'渗透率、续签率'!B:C,2,0)</f>
        <v>0.36499999999999999</v>
      </c>
      <c r="M400" s="6">
        <v>0.01</v>
      </c>
      <c r="N400">
        <v>467</v>
      </c>
      <c r="O400">
        <v>13</v>
      </c>
      <c r="P400" s="6">
        <v>0.03</v>
      </c>
      <c r="Q400" s="13">
        <v>0.20100000000000001</v>
      </c>
      <c r="R400" s="13">
        <v>6.2E-2</v>
      </c>
      <c r="S400" s="31">
        <v>4459</v>
      </c>
      <c r="T400" s="6">
        <f>VLOOKUP(E400,'参数设置&amp;汇总'!S:U,3,0)</f>
        <v>0.05</v>
      </c>
      <c r="U400" s="78">
        <f t="shared" si="30"/>
        <v>23.35</v>
      </c>
      <c r="V400" s="13">
        <v>0.85000000000000009</v>
      </c>
      <c r="W400" s="78">
        <f t="shared" si="32"/>
        <v>21.888235294117649</v>
      </c>
      <c r="X400" s="1">
        <f>VLOOKUP(E400,'渗透率、续签率'!AG:AJ,4,0)</f>
        <v>11315</v>
      </c>
      <c r="Y400" s="1">
        <f t="shared" si="33"/>
        <v>247665.3823529412</v>
      </c>
      <c r="Z400">
        <v>102</v>
      </c>
      <c r="AA400" s="89">
        <f t="shared" si="34"/>
        <v>5284105</v>
      </c>
      <c r="AH400" s="37"/>
      <c r="AI400" s="37"/>
      <c r="AK400" s="37"/>
    </row>
    <row r="401" spans="1:37" hidden="1">
      <c r="A401" t="s">
        <v>64</v>
      </c>
      <c r="B401" t="s">
        <v>16</v>
      </c>
      <c r="C401" t="s">
        <v>18</v>
      </c>
      <c r="D401" t="s">
        <v>84</v>
      </c>
      <c r="E401" t="s">
        <v>476</v>
      </c>
      <c r="F401" t="str">
        <f t="shared" si="31"/>
        <v>长沙市婚庆服务</v>
      </c>
      <c r="G401" t="s">
        <v>113</v>
      </c>
      <c r="H401" t="s">
        <v>114</v>
      </c>
      <c r="I401" t="s">
        <v>68</v>
      </c>
      <c r="J401">
        <v>763</v>
      </c>
      <c r="K401">
        <v>16</v>
      </c>
      <c r="L401" s="13">
        <f>VLOOKUP(C401,'渗透率、续签率'!B:C,2,0)</f>
        <v>0.36499999999999999</v>
      </c>
      <c r="M401" s="6">
        <v>0.02</v>
      </c>
      <c r="N401">
        <v>276</v>
      </c>
      <c r="O401">
        <v>16</v>
      </c>
      <c r="P401" s="6">
        <v>0.06</v>
      </c>
      <c r="Q401" s="13">
        <v>0.223</v>
      </c>
      <c r="R401" s="13">
        <v>0.01</v>
      </c>
      <c r="S401" s="31">
        <v>2729</v>
      </c>
      <c r="T401" s="6">
        <f>VLOOKUP(E401,'参数设置&amp;汇总'!S:U,3,0)</f>
        <v>0.05</v>
      </c>
      <c r="U401" s="78">
        <f t="shared" si="30"/>
        <v>16</v>
      </c>
      <c r="V401" s="13">
        <v>0.85000000000000009</v>
      </c>
      <c r="W401" s="78">
        <f t="shared" si="32"/>
        <v>11.952941176470587</v>
      </c>
      <c r="X401" s="1">
        <f>VLOOKUP(E401,'渗透率、续签率'!AG:AJ,4,0)</f>
        <v>11315</v>
      </c>
      <c r="Y401" s="1">
        <f t="shared" si="33"/>
        <v>135247.5294117647</v>
      </c>
      <c r="Z401">
        <v>51</v>
      </c>
      <c r="AA401" s="89">
        <f t="shared" si="34"/>
        <v>3122940</v>
      </c>
      <c r="AH401" s="37"/>
      <c r="AI401" s="37"/>
      <c r="AK401" s="37"/>
    </row>
    <row r="402" spans="1:37" hidden="1">
      <c r="A402" t="s">
        <v>64</v>
      </c>
      <c r="B402" t="s">
        <v>16</v>
      </c>
      <c r="C402" t="s">
        <v>18</v>
      </c>
      <c r="D402" t="s">
        <v>84</v>
      </c>
      <c r="E402" t="s">
        <v>476</v>
      </c>
      <c r="F402" t="str">
        <f t="shared" si="31"/>
        <v>青岛市婚庆服务</v>
      </c>
      <c r="G402" t="s">
        <v>103</v>
      </c>
      <c r="H402" t="s">
        <v>115</v>
      </c>
      <c r="I402" t="s">
        <v>70</v>
      </c>
      <c r="J402" s="1">
        <v>1199</v>
      </c>
      <c r="K402">
        <v>16</v>
      </c>
      <c r="L402" s="13">
        <f>VLOOKUP(C402,'渗透率、续签率'!B:C,2,0)</f>
        <v>0.36499999999999999</v>
      </c>
      <c r="M402" s="6">
        <v>0.01</v>
      </c>
      <c r="N402">
        <v>514</v>
      </c>
      <c r="O402">
        <v>16</v>
      </c>
      <c r="P402" s="6">
        <v>0.03</v>
      </c>
      <c r="Q402" s="13">
        <v>0.315</v>
      </c>
      <c r="R402" s="13">
        <v>0.24</v>
      </c>
      <c r="S402" s="31">
        <v>5691</v>
      </c>
      <c r="T402" s="6">
        <f>VLOOKUP(E402,'参数设置&amp;汇总'!S:U,3,0)</f>
        <v>0.05</v>
      </c>
      <c r="U402" s="78">
        <f t="shared" si="30"/>
        <v>25.700000000000003</v>
      </c>
      <c r="V402" s="13">
        <v>0.85000000000000009</v>
      </c>
      <c r="W402" s="78">
        <f t="shared" si="32"/>
        <v>23.364705882352943</v>
      </c>
      <c r="X402" s="1">
        <f>VLOOKUP(E402,'渗透率、续签率'!AG:AJ,4,0)</f>
        <v>11315</v>
      </c>
      <c r="Y402" s="1">
        <f t="shared" si="33"/>
        <v>264371.64705882355</v>
      </c>
      <c r="Z402">
        <v>68</v>
      </c>
      <c r="AA402" s="89">
        <f t="shared" si="34"/>
        <v>5815910</v>
      </c>
      <c r="AH402" s="37"/>
      <c r="AI402" s="37"/>
      <c r="AK402" s="37"/>
    </row>
    <row r="403" spans="1:37" hidden="1">
      <c r="A403" t="s">
        <v>64</v>
      </c>
      <c r="B403" t="s">
        <v>16</v>
      </c>
      <c r="C403" t="s">
        <v>18</v>
      </c>
      <c r="D403" t="s">
        <v>116</v>
      </c>
      <c r="E403" t="s">
        <v>477</v>
      </c>
      <c r="F403" t="str">
        <f t="shared" si="31"/>
        <v>七台河市婚庆服务</v>
      </c>
      <c r="G403" t="s">
        <v>118</v>
      </c>
      <c r="H403" t="s">
        <v>119</v>
      </c>
      <c r="I403" t="s">
        <v>70</v>
      </c>
      <c r="J403">
        <v>42</v>
      </c>
      <c r="K403">
        <v>0</v>
      </c>
      <c r="L403" s="13">
        <f>VLOOKUP(C403,'渗透率、续签率'!B:C,2,0)</f>
        <v>0.36499999999999999</v>
      </c>
      <c r="M403" s="6">
        <v>0</v>
      </c>
      <c r="N403">
        <v>4</v>
      </c>
      <c r="O403">
        <v>0</v>
      </c>
      <c r="P403" s="6">
        <v>0</v>
      </c>
      <c r="Q403" s="13">
        <v>0</v>
      </c>
      <c r="R403" s="13">
        <v>0</v>
      </c>
      <c r="S403" s="31">
        <v>57</v>
      </c>
      <c r="T403" s="6">
        <f>VLOOKUP(E403,'参数设置&amp;汇总'!S:U,3,0)</f>
        <v>0.01</v>
      </c>
      <c r="U403" s="78">
        <f t="shared" si="30"/>
        <v>0.04</v>
      </c>
      <c r="V403" s="13">
        <v>0.85000000000000009</v>
      </c>
      <c r="W403" s="78">
        <f t="shared" si="32"/>
        <v>4.7058823529411764E-2</v>
      </c>
      <c r="X403" s="1">
        <f>VLOOKUP(E403,'渗透率、续签率'!AG:AJ,4,0)</f>
        <v>7628.4999999999991</v>
      </c>
      <c r="Y403" s="1">
        <f t="shared" si="33"/>
        <v>358.9882352941176</v>
      </c>
      <c r="Z403">
        <v>0</v>
      </c>
      <c r="AA403" s="89">
        <f t="shared" si="34"/>
        <v>30513.999999999996</v>
      </c>
      <c r="AH403" s="37"/>
      <c r="AI403" s="37"/>
      <c r="AK403" s="37"/>
    </row>
    <row r="404" spans="1:37" hidden="1">
      <c r="A404" t="s">
        <v>64</v>
      </c>
      <c r="B404" t="s">
        <v>16</v>
      </c>
      <c r="C404" t="s">
        <v>18</v>
      </c>
      <c r="D404" t="s">
        <v>116</v>
      </c>
      <c r="E404" t="s">
        <v>477</v>
      </c>
      <c r="F404" t="str">
        <f t="shared" si="31"/>
        <v>万宁市婚庆服务</v>
      </c>
      <c r="G404" t="s">
        <v>120</v>
      </c>
      <c r="H404" t="s">
        <v>121</v>
      </c>
      <c r="I404" t="s">
        <v>68</v>
      </c>
      <c r="J404">
        <v>32</v>
      </c>
      <c r="K404">
        <v>0</v>
      </c>
      <c r="L404" s="13">
        <f>VLOOKUP(C404,'渗透率、续签率'!B:C,2,0)</f>
        <v>0.36499999999999999</v>
      </c>
      <c r="M404" s="6">
        <v>0</v>
      </c>
      <c r="N404">
        <v>3</v>
      </c>
      <c r="O404">
        <v>0</v>
      </c>
      <c r="P404" s="6">
        <v>0</v>
      </c>
      <c r="Q404" s="13">
        <v>0</v>
      </c>
      <c r="R404" s="13">
        <v>0</v>
      </c>
      <c r="S404" s="31">
        <v>47</v>
      </c>
      <c r="T404" s="6">
        <f>VLOOKUP(E404,'参数设置&amp;汇总'!S:U,3,0)</f>
        <v>0.01</v>
      </c>
      <c r="U404" s="78">
        <f t="shared" si="30"/>
        <v>0.03</v>
      </c>
      <c r="V404" s="13">
        <v>0.85000000000000009</v>
      </c>
      <c r="W404" s="78">
        <f t="shared" si="32"/>
        <v>3.5294117647058816E-2</v>
      </c>
      <c r="X404" s="1">
        <f>VLOOKUP(E404,'渗透率、续签率'!AG:AJ,4,0)</f>
        <v>7628.4999999999991</v>
      </c>
      <c r="Y404" s="1">
        <f t="shared" si="33"/>
        <v>269.24117647058813</v>
      </c>
      <c r="Z404">
        <v>0</v>
      </c>
      <c r="AA404" s="89">
        <f t="shared" si="34"/>
        <v>22885.499999999996</v>
      </c>
      <c r="AH404" s="37"/>
      <c r="AI404" s="37"/>
      <c r="AK404" s="37"/>
    </row>
    <row r="405" spans="1:37" hidden="1">
      <c r="A405" t="s">
        <v>64</v>
      </c>
      <c r="B405" t="s">
        <v>16</v>
      </c>
      <c r="C405" t="s">
        <v>18</v>
      </c>
      <c r="D405" t="s">
        <v>116</v>
      </c>
      <c r="E405" t="s">
        <v>477</v>
      </c>
      <c r="F405" t="str">
        <f t="shared" si="31"/>
        <v>三亚市婚庆服务</v>
      </c>
      <c r="G405" t="s">
        <v>120</v>
      </c>
      <c r="H405" t="s">
        <v>122</v>
      </c>
      <c r="I405" t="s">
        <v>68</v>
      </c>
      <c r="J405">
        <v>259</v>
      </c>
      <c r="K405">
        <v>7</v>
      </c>
      <c r="L405" s="13">
        <f>VLOOKUP(C405,'渗透率、续签率'!B:C,2,0)</f>
        <v>0.36499999999999999</v>
      </c>
      <c r="M405" s="6">
        <v>0.03</v>
      </c>
      <c r="N405">
        <v>103</v>
      </c>
      <c r="O405">
        <v>7</v>
      </c>
      <c r="P405" s="6">
        <v>7.0000000000000007E-2</v>
      </c>
      <c r="Q405" s="13">
        <v>0.40699999999999997</v>
      </c>
      <c r="R405" s="13">
        <v>0.28499999999999998</v>
      </c>
      <c r="S405" s="31">
        <v>1209</v>
      </c>
      <c r="T405" s="6">
        <f>VLOOKUP(E405,'参数设置&amp;汇总'!S:U,3,0)</f>
        <v>0.01</v>
      </c>
      <c r="U405" s="78">
        <f t="shared" si="30"/>
        <v>7</v>
      </c>
      <c r="V405" s="13">
        <v>0.85000000000000009</v>
      </c>
      <c r="W405" s="78">
        <f t="shared" si="32"/>
        <v>5.2294117647058824</v>
      </c>
      <c r="X405" s="1">
        <f>VLOOKUP(E405,'渗透率、续签率'!AG:AJ,4,0)</f>
        <v>7628.4999999999991</v>
      </c>
      <c r="Y405" s="1">
        <f t="shared" si="33"/>
        <v>39892.567647058822</v>
      </c>
      <c r="Z405">
        <v>1</v>
      </c>
      <c r="AA405" s="89">
        <f t="shared" si="34"/>
        <v>785735.49999999988</v>
      </c>
      <c r="AH405" s="37"/>
      <c r="AI405" s="37"/>
      <c r="AK405" s="37"/>
    </row>
    <row r="406" spans="1:37" hidden="1">
      <c r="A406" t="s">
        <v>64</v>
      </c>
      <c r="B406" t="s">
        <v>16</v>
      </c>
      <c r="C406" t="s">
        <v>18</v>
      </c>
      <c r="D406" t="s">
        <v>116</v>
      </c>
      <c r="E406" t="s">
        <v>477</v>
      </c>
      <c r="F406" t="str">
        <f t="shared" si="31"/>
        <v>三明市婚庆服务</v>
      </c>
      <c r="G406" t="s">
        <v>92</v>
      </c>
      <c r="H406" t="s">
        <v>123</v>
      </c>
      <c r="I406" t="s">
        <v>68</v>
      </c>
      <c r="J406">
        <v>215</v>
      </c>
      <c r="K406">
        <v>0</v>
      </c>
      <c r="L406" s="13">
        <f>VLOOKUP(C406,'渗透率、续签率'!B:C,2,0)</f>
        <v>0.36499999999999999</v>
      </c>
      <c r="M406" s="6">
        <v>0</v>
      </c>
      <c r="N406">
        <v>5</v>
      </c>
      <c r="O406">
        <v>0</v>
      </c>
      <c r="P406" s="6">
        <v>0</v>
      </c>
      <c r="Q406" s="13">
        <v>0</v>
      </c>
      <c r="R406" s="13">
        <v>0</v>
      </c>
      <c r="S406" s="31">
        <v>242</v>
      </c>
      <c r="T406" s="6">
        <f>VLOOKUP(E406,'参数设置&amp;汇总'!S:U,3,0)</f>
        <v>0.01</v>
      </c>
      <c r="U406" s="78">
        <f t="shared" si="30"/>
        <v>0.05</v>
      </c>
      <c r="V406" s="13">
        <v>0.85000000000000009</v>
      </c>
      <c r="W406" s="78">
        <f t="shared" si="32"/>
        <v>5.8823529411764705E-2</v>
      </c>
      <c r="X406" s="1">
        <f>VLOOKUP(E406,'渗透率、续签率'!AG:AJ,4,0)</f>
        <v>7628.4999999999991</v>
      </c>
      <c r="Y406" s="1">
        <f t="shared" si="33"/>
        <v>448.73529411764702</v>
      </c>
      <c r="Z406">
        <v>0</v>
      </c>
      <c r="AA406" s="89">
        <f t="shared" si="34"/>
        <v>38142.499999999993</v>
      </c>
      <c r="AH406" s="37"/>
      <c r="AI406" s="37"/>
      <c r="AK406" s="37"/>
    </row>
    <row r="407" spans="1:37" hidden="1">
      <c r="A407" t="s">
        <v>64</v>
      </c>
      <c r="B407" t="s">
        <v>16</v>
      </c>
      <c r="C407" t="s">
        <v>18</v>
      </c>
      <c r="D407" t="s">
        <v>116</v>
      </c>
      <c r="E407" t="s">
        <v>477</v>
      </c>
      <c r="F407" t="str">
        <f t="shared" si="31"/>
        <v>三沙市婚庆服务</v>
      </c>
      <c r="G407" t="s">
        <v>120</v>
      </c>
      <c r="H407" t="s">
        <v>124</v>
      </c>
      <c r="I407" t="s">
        <v>68</v>
      </c>
      <c r="J407">
        <v>0</v>
      </c>
      <c r="K407">
        <v>0</v>
      </c>
      <c r="L407" s="13">
        <f>VLOOKUP(C407,'渗透率、续签率'!B:C,2,0)</f>
        <v>0.36499999999999999</v>
      </c>
      <c r="M407" s="6">
        <v>0</v>
      </c>
      <c r="N407">
        <v>0</v>
      </c>
      <c r="O407">
        <v>0</v>
      </c>
      <c r="P407" s="6">
        <v>0</v>
      </c>
      <c r="Q407" s="13">
        <v>0</v>
      </c>
      <c r="R407" s="13">
        <v>0</v>
      </c>
      <c r="S407" s="31">
        <v>0</v>
      </c>
      <c r="T407" s="6">
        <f>VLOOKUP(E407,'参数设置&amp;汇总'!S:U,3,0)</f>
        <v>0.01</v>
      </c>
      <c r="U407" s="78">
        <f t="shared" si="30"/>
        <v>0</v>
      </c>
      <c r="V407" s="13">
        <v>0.85000000000000009</v>
      </c>
      <c r="W407" s="78">
        <f t="shared" si="32"/>
        <v>0</v>
      </c>
      <c r="X407" s="1">
        <f>VLOOKUP(E407,'渗透率、续签率'!AG:AJ,4,0)</f>
        <v>7628.4999999999991</v>
      </c>
      <c r="Y407" s="1">
        <f t="shared" si="33"/>
        <v>0</v>
      </c>
      <c r="Z407">
        <v>0</v>
      </c>
      <c r="AA407" s="89">
        <f t="shared" si="34"/>
        <v>0</v>
      </c>
    </row>
    <row r="408" spans="1:37" hidden="1">
      <c r="A408" t="s">
        <v>64</v>
      </c>
      <c r="B408" t="s">
        <v>16</v>
      </c>
      <c r="C408" t="s">
        <v>18</v>
      </c>
      <c r="D408" t="s">
        <v>116</v>
      </c>
      <c r="E408" t="s">
        <v>477</v>
      </c>
      <c r="F408" t="str">
        <f t="shared" si="31"/>
        <v>三门峡市婚庆服务</v>
      </c>
      <c r="G408" t="s">
        <v>110</v>
      </c>
      <c r="H408" t="s">
        <v>125</v>
      </c>
      <c r="I408" t="s">
        <v>70</v>
      </c>
      <c r="J408">
        <v>210</v>
      </c>
      <c r="K408">
        <v>0</v>
      </c>
      <c r="L408" s="13">
        <f>VLOOKUP(C408,'渗透率、续签率'!B:C,2,0)</f>
        <v>0.36499999999999999</v>
      </c>
      <c r="M408" s="6">
        <v>0</v>
      </c>
      <c r="N408">
        <v>48</v>
      </c>
      <c r="O408">
        <v>0</v>
      </c>
      <c r="P408" s="6">
        <v>0</v>
      </c>
      <c r="Q408" s="13">
        <v>0</v>
      </c>
      <c r="R408" s="13">
        <v>0</v>
      </c>
      <c r="S408" s="31">
        <v>374</v>
      </c>
      <c r="T408" s="6">
        <f>VLOOKUP(E408,'参数设置&amp;汇总'!S:U,3,0)</f>
        <v>0.01</v>
      </c>
      <c r="U408" s="78">
        <f t="shared" si="30"/>
        <v>0.48</v>
      </c>
      <c r="V408" s="13">
        <v>0.85000000000000009</v>
      </c>
      <c r="W408" s="78">
        <f t="shared" si="32"/>
        <v>0.56470588235294106</v>
      </c>
      <c r="X408" s="1">
        <f>VLOOKUP(E408,'渗透率、续签率'!AG:AJ,4,0)</f>
        <v>7628.4999999999991</v>
      </c>
      <c r="Y408" s="1">
        <f t="shared" si="33"/>
        <v>4307.8588235294101</v>
      </c>
      <c r="Z408">
        <v>0</v>
      </c>
      <c r="AA408" s="89">
        <f t="shared" si="34"/>
        <v>366167.99999999994</v>
      </c>
      <c r="AH408" s="37"/>
      <c r="AI408" s="37"/>
      <c r="AK408" s="37"/>
    </row>
    <row r="409" spans="1:37" hidden="1">
      <c r="A409" t="s">
        <v>64</v>
      </c>
      <c r="B409" t="s">
        <v>16</v>
      </c>
      <c r="C409" t="s">
        <v>18</v>
      </c>
      <c r="D409" t="s">
        <v>116</v>
      </c>
      <c r="E409" t="s">
        <v>477</v>
      </c>
      <c r="F409" t="str">
        <f t="shared" si="31"/>
        <v>上饶市婚庆服务</v>
      </c>
      <c r="G409" t="s">
        <v>90</v>
      </c>
      <c r="H409" t="s">
        <v>126</v>
      </c>
      <c r="I409" t="s">
        <v>68</v>
      </c>
      <c r="J409">
        <v>590</v>
      </c>
      <c r="K409">
        <v>1</v>
      </c>
      <c r="L409" s="13">
        <f>VLOOKUP(C409,'渗透率、续签率'!B:C,2,0)</f>
        <v>0.36499999999999999</v>
      </c>
      <c r="M409" s="6">
        <v>0</v>
      </c>
      <c r="N409">
        <v>54</v>
      </c>
      <c r="O409">
        <v>1</v>
      </c>
      <c r="P409" s="6">
        <v>0.02</v>
      </c>
      <c r="Q409" s="13">
        <v>5.7000000000000002E-2</v>
      </c>
      <c r="R409" s="13">
        <v>8.9999999999999993E-3</v>
      </c>
      <c r="S409" s="31">
        <v>642</v>
      </c>
      <c r="T409" s="6">
        <f>VLOOKUP(E409,'参数设置&amp;汇总'!S:U,3,0)</f>
        <v>0.01</v>
      </c>
      <c r="U409" s="78">
        <f t="shared" si="30"/>
        <v>1</v>
      </c>
      <c r="V409" s="13">
        <v>0.85000000000000009</v>
      </c>
      <c r="W409" s="78">
        <f t="shared" si="32"/>
        <v>0.74705882352941166</v>
      </c>
      <c r="X409" s="1">
        <f>VLOOKUP(E409,'渗透率、续签率'!AG:AJ,4,0)</f>
        <v>7628.4999999999991</v>
      </c>
      <c r="Y409" s="1">
        <f t="shared" si="33"/>
        <v>5698.9382352941166</v>
      </c>
      <c r="Z409">
        <v>17</v>
      </c>
      <c r="AA409" s="89">
        <f t="shared" si="34"/>
        <v>411938.99999999994</v>
      </c>
      <c r="AH409" s="37"/>
      <c r="AI409" s="37"/>
      <c r="AJ409" s="1"/>
      <c r="AK409" s="37"/>
    </row>
    <row r="410" spans="1:37" hidden="1">
      <c r="A410" t="s">
        <v>64</v>
      </c>
      <c r="B410" t="s">
        <v>16</v>
      </c>
      <c r="C410" t="s">
        <v>18</v>
      </c>
      <c r="D410" t="s">
        <v>116</v>
      </c>
      <c r="E410" t="s">
        <v>477</v>
      </c>
      <c r="F410" t="str">
        <f t="shared" si="31"/>
        <v>东方市婚庆服务</v>
      </c>
      <c r="G410" t="s">
        <v>120</v>
      </c>
      <c r="H410" t="s">
        <v>127</v>
      </c>
      <c r="I410" t="s">
        <v>68</v>
      </c>
      <c r="J410">
        <v>17</v>
      </c>
      <c r="K410">
        <v>0</v>
      </c>
      <c r="L410" s="13">
        <f>VLOOKUP(C410,'渗透率、续签率'!B:C,2,0)</f>
        <v>0.36499999999999999</v>
      </c>
      <c r="M410" s="6">
        <v>0</v>
      </c>
      <c r="N410">
        <v>0</v>
      </c>
      <c r="O410">
        <v>0</v>
      </c>
      <c r="P410" s="6">
        <v>0</v>
      </c>
      <c r="Q410" s="13">
        <v>0</v>
      </c>
      <c r="R410" s="13">
        <v>0</v>
      </c>
      <c r="S410" s="31">
        <v>22</v>
      </c>
      <c r="T410" s="6">
        <f>VLOOKUP(E410,'参数设置&amp;汇总'!S:U,3,0)</f>
        <v>0.01</v>
      </c>
      <c r="U410" s="78">
        <f t="shared" si="30"/>
        <v>0</v>
      </c>
      <c r="V410" s="13">
        <v>0.85000000000000009</v>
      </c>
      <c r="W410" s="78">
        <f t="shared" si="32"/>
        <v>0</v>
      </c>
      <c r="X410" s="1">
        <f>VLOOKUP(E410,'渗透率、续签率'!AG:AJ,4,0)</f>
        <v>7628.4999999999991</v>
      </c>
      <c r="Y410" s="1">
        <f t="shared" si="33"/>
        <v>0</v>
      </c>
      <c r="Z410">
        <v>0</v>
      </c>
      <c r="AA410" s="89">
        <f t="shared" si="34"/>
        <v>0</v>
      </c>
      <c r="AH410" s="37"/>
      <c r="AI410" s="37"/>
      <c r="AK410" s="37"/>
    </row>
    <row r="411" spans="1:37" hidden="1">
      <c r="A411" t="s">
        <v>64</v>
      </c>
      <c r="B411" t="s">
        <v>16</v>
      </c>
      <c r="C411" t="s">
        <v>18</v>
      </c>
      <c r="D411" t="s">
        <v>116</v>
      </c>
      <c r="E411" t="s">
        <v>477</v>
      </c>
      <c r="F411" t="str">
        <f t="shared" si="31"/>
        <v>东营市婚庆服务</v>
      </c>
      <c r="G411" t="s">
        <v>103</v>
      </c>
      <c r="H411" t="s">
        <v>128</v>
      </c>
      <c r="I411" t="s">
        <v>70</v>
      </c>
      <c r="J411">
        <v>317</v>
      </c>
      <c r="K411">
        <v>1</v>
      </c>
      <c r="L411" s="13">
        <f>VLOOKUP(C411,'渗透率、续签率'!B:C,2,0)</f>
        <v>0.36499999999999999</v>
      </c>
      <c r="M411" s="6">
        <v>0</v>
      </c>
      <c r="N411">
        <v>75</v>
      </c>
      <c r="O411">
        <v>1</v>
      </c>
      <c r="P411" s="6">
        <v>0.01</v>
      </c>
      <c r="Q411" s="13">
        <v>7.0000000000000007E-2</v>
      </c>
      <c r="R411" s="13">
        <v>0</v>
      </c>
      <c r="S411" s="31">
        <v>626</v>
      </c>
      <c r="T411" s="6">
        <f>VLOOKUP(E411,'参数设置&amp;汇总'!S:U,3,0)</f>
        <v>0.01</v>
      </c>
      <c r="U411" s="78">
        <f t="shared" si="30"/>
        <v>1</v>
      </c>
      <c r="V411" s="13">
        <v>0.85000000000000009</v>
      </c>
      <c r="W411" s="78">
        <f t="shared" si="32"/>
        <v>0.74705882352941166</v>
      </c>
      <c r="X411" s="1">
        <f>VLOOKUP(E411,'渗透率、续签率'!AG:AJ,4,0)</f>
        <v>7628.4999999999991</v>
      </c>
      <c r="Y411" s="1">
        <f t="shared" si="33"/>
        <v>5698.9382352941166</v>
      </c>
      <c r="Z411">
        <v>11</v>
      </c>
      <c r="AA411" s="89">
        <f t="shared" si="34"/>
        <v>572137.49999999988</v>
      </c>
      <c r="AH411" s="37"/>
      <c r="AI411" s="37"/>
      <c r="AK411" s="37"/>
    </row>
    <row r="412" spans="1:37" hidden="1">
      <c r="A412" t="s">
        <v>64</v>
      </c>
      <c r="B412" t="s">
        <v>16</v>
      </c>
      <c r="C412" t="s">
        <v>18</v>
      </c>
      <c r="D412" t="s">
        <v>116</v>
      </c>
      <c r="E412" t="s">
        <v>477</v>
      </c>
      <c r="F412" t="str">
        <f t="shared" si="31"/>
        <v>中卫市婚庆服务</v>
      </c>
      <c r="G412" t="s">
        <v>129</v>
      </c>
      <c r="H412" t="s">
        <v>130</v>
      </c>
      <c r="I412" t="s">
        <v>70</v>
      </c>
      <c r="J412">
        <v>116</v>
      </c>
      <c r="K412">
        <v>0</v>
      </c>
      <c r="L412" s="13">
        <f>VLOOKUP(C412,'渗透率、续签率'!B:C,2,0)</f>
        <v>0.36499999999999999</v>
      </c>
      <c r="M412" s="6">
        <v>0</v>
      </c>
      <c r="N412">
        <v>10</v>
      </c>
      <c r="O412">
        <v>0</v>
      </c>
      <c r="P412" s="6">
        <v>0</v>
      </c>
      <c r="Q412" s="13">
        <v>0</v>
      </c>
      <c r="R412" s="13">
        <v>0</v>
      </c>
      <c r="S412" s="31">
        <v>136</v>
      </c>
      <c r="T412" s="6">
        <f>VLOOKUP(E412,'参数设置&amp;汇总'!S:U,3,0)</f>
        <v>0.01</v>
      </c>
      <c r="U412" s="78">
        <f t="shared" si="30"/>
        <v>0.1</v>
      </c>
      <c r="V412" s="13">
        <v>0.85000000000000009</v>
      </c>
      <c r="W412" s="78">
        <f t="shared" si="32"/>
        <v>0.11764705882352941</v>
      </c>
      <c r="X412" s="1">
        <f>VLOOKUP(E412,'渗透率、续签率'!AG:AJ,4,0)</f>
        <v>7628.4999999999991</v>
      </c>
      <c r="Y412" s="1">
        <f t="shared" si="33"/>
        <v>897.47058823529403</v>
      </c>
      <c r="Z412">
        <v>0</v>
      </c>
      <c r="AA412" s="89">
        <f t="shared" si="34"/>
        <v>76284.999999999985</v>
      </c>
      <c r="AH412" s="37"/>
      <c r="AI412" s="37"/>
      <c r="AK412" s="37"/>
    </row>
    <row r="413" spans="1:37" hidden="1">
      <c r="A413" t="s">
        <v>64</v>
      </c>
      <c r="B413" t="s">
        <v>16</v>
      </c>
      <c r="C413" t="s">
        <v>18</v>
      </c>
      <c r="D413" t="s">
        <v>116</v>
      </c>
      <c r="E413" t="s">
        <v>477</v>
      </c>
      <c r="F413" t="str">
        <f t="shared" si="31"/>
        <v>中山市婚庆服务</v>
      </c>
      <c r="G413" t="s">
        <v>75</v>
      </c>
      <c r="H413" t="s">
        <v>131</v>
      </c>
      <c r="I413" t="s">
        <v>68</v>
      </c>
      <c r="J413">
        <v>322</v>
      </c>
      <c r="K413">
        <v>4</v>
      </c>
      <c r="L413" s="13">
        <f>VLOOKUP(C413,'渗透率、续签率'!B:C,2,0)</f>
        <v>0.36499999999999999</v>
      </c>
      <c r="M413" s="6">
        <v>0.01</v>
      </c>
      <c r="N413">
        <v>139</v>
      </c>
      <c r="O413">
        <v>4</v>
      </c>
      <c r="P413" s="6">
        <v>0.03</v>
      </c>
      <c r="Q413" s="13">
        <v>0.375</v>
      </c>
      <c r="R413" s="13">
        <v>0.217</v>
      </c>
      <c r="S413" s="31">
        <v>1330</v>
      </c>
      <c r="T413" s="6">
        <f>VLOOKUP(E413,'参数设置&amp;汇总'!S:U,3,0)</f>
        <v>0.01</v>
      </c>
      <c r="U413" s="78">
        <f t="shared" si="30"/>
        <v>4</v>
      </c>
      <c r="V413" s="13">
        <v>0.85000000000000009</v>
      </c>
      <c r="W413" s="78">
        <f t="shared" si="32"/>
        <v>2.9882352941176467</v>
      </c>
      <c r="X413" s="1">
        <f>VLOOKUP(E413,'渗透率、续签率'!AG:AJ,4,0)</f>
        <v>7628.4999999999991</v>
      </c>
      <c r="Y413" s="1">
        <f t="shared" si="33"/>
        <v>22795.752941176466</v>
      </c>
      <c r="Z413">
        <v>23</v>
      </c>
      <c r="AA413" s="89">
        <f t="shared" si="34"/>
        <v>1060361.4999999998</v>
      </c>
      <c r="AH413" s="37"/>
      <c r="AI413" s="37"/>
      <c r="AK413" s="37"/>
    </row>
    <row r="414" spans="1:37" hidden="1">
      <c r="A414" t="s">
        <v>64</v>
      </c>
      <c r="B414" t="s">
        <v>16</v>
      </c>
      <c r="C414" t="s">
        <v>18</v>
      </c>
      <c r="D414" t="s">
        <v>116</v>
      </c>
      <c r="E414" t="s">
        <v>477</v>
      </c>
      <c r="F414" t="str">
        <f t="shared" si="31"/>
        <v>临夏回族自治州婚庆服务</v>
      </c>
      <c r="G414" t="s">
        <v>132</v>
      </c>
      <c r="H414" t="s">
        <v>133</v>
      </c>
      <c r="I414" t="s">
        <v>70</v>
      </c>
      <c r="J414">
        <v>140</v>
      </c>
      <c r="K414">
        <v>0</v>
      </c>
      <c r="L414" s="13">
        <f>VLOOKUP(C414,'渗透率、续签率'!B:C,2,0)</f>
        <v>0.36499999999999999</v>
      </c>
      <c r="M414" s="6">
        <v>0</v>
      </c>
      <c r="N414">
        <v>15</v>
      </c>
      <c r="O414">
        <v>0</v>
      </c>
      <c r="P414" s="6">
        <v>0</v>
      </c>
      <c r="Q414" s="13">
        <v>0</v>
      </c>
      <c r="R414" s="13">
        <v>0</v>
      </c>
      <c r="S414" s="31">
        <v>150</v>
      </c>
      <c r="T414" s="6">
        <f>VLOOKUP(E414,'参数设置&amp;汇总'!S:U,3,0)</f>
        <v>0.01</v>
      </c>
      <c r="U414" s="78">
        <f t="shared" si="30"/>
        <v>0.15</v>
      </c>
      <c r="V414" s="13">
        <v>0.85000000000000009</v>
      </c>
      <c r="W414" s="78">
        <f t="shared" si="32"/>
        <v>0.1764705882352941</v>
      </c>
      <c r="X414" s="1">
        <f>VLOOKUP(E414,'渗透率、续签率'!AG:AJ,4,0)</f>
        <v>7628.4999999999991</v>
      </c>
      <c r="Y414" s="1">
        <f t="shared" si="33"/>
        <v>1346.205882352941</v>
      </c>
      <c r="Z414">
        <v>0</v>
      </c>
      <c r="AA414" s="89">
        <f t="shared" si="34"/>
        <v>114427.49999999999</v>
      </c>
      <c r="AH414" s="37"/>
      <c r="AI414" s="37"/>
      <c r="AK414" s="37"/>
    </row>
    <row r="415" spans="1:37" hidden="1">
      <c r="A415" t="s">
        <v>64</v>
      </c>
      <c r="B415" t="s">
        <v>16</v>
      </c>
      <c r="C415" t="s">
        <v>18</v>
      </c>
      <c r="D415" t="s">
        <v>116</v>
      </c>
      <c r="E415" t="s">
        <v>477</v>
      </c>
      <c r="F415" t="str">
        <f t="shared" si="31"/>
        <v>临汾市婚庆服务</v>
      </c>
      <c r="G415" t="s">
        <v>134</v>
      </c>
      <c r="H415" t="s">
        <v>135</v>
      </c>
      <c r="I415" t="s">
        <v>70</v>
      </c>
      <c r="J415">
        <v>486</v>
      </c>
      <c r="K415">
        <v>0</v>
      </c>
      <c r="L415" s="13">
        <f>VLOOKUP(C415,'渗透率、续签率'!B:C,2,0)</f>
        <v>0.36499999999999999</v>
      </c>
      <c r="M415" s="6">
        <v>0</v>
      </c>
      <c r="N415">
        <v>94</v>
      </c>
      <c r="O415">
        <v>0</v>
      </c>
      <c r="P415" s="6">
        <v>0</v>
      </c>
      <c r="Q415" s="13">
        <v>0</v>
      </c>
      <c r="R415" s="13">
        <v>0</v>
      </c>
      <c r="S415" s="31">
        <v>739</v>
      </c>
      <c r="T415" s="6">
        <f>VLOOKUP(E415,'参数设置&amp;汇总'!S:U,3,0)</f>
        <v>0.01</v>
      </c>
      <c r="U415" s="78">
        <f t="shared" si="30"/>
        <v>0.94000000000000006</v>
      </c>
      <c r="V415" s="13">
        <v>0.85000000000000009</v>
      </c>
      <c r="W415" s="78">
        <f t="shared" si="32"/>
        <v>1.1058823529411763</v>
      </c>
      <c r="X415" s="1">
        <f>VLOOKUP(E415,'渗透率、续签率'!AG:AJ,4,0)</f>
        <v>7628.4999999999991</v>
      </c>
      <c r="Y415" s="1">
        <f t="shared" si="33"/>
        <v>8436.2235294117618</v>
      </c>
      <c r="Z415">
        <v>0</v>
      </c>
      <c r="AA415" s="89">
        <f t="shared" si="34"/>
        <v>717078.99999999988</v>
      </c>
      <c r="AH415" s="37"/>
      <c r="AI415" s="37"/>
      <c r="AK415" s="37"/>
    </row>
    <row r="416" spans="1:37" hidden="1">
      <c r="A416" t="s">
        <v>64</v>
      </c>
      <c r="B416" t="s">
        <v>16</v>
      </c>
      <c r="C416" t="s">
        <v>18</v>
      </c>
      <c r="D416" t="s">
        <v>116</v>
      </c>
      <c r="E416" t="s">
        <v>477</v>
      </c>
      <c r="F416" t="str">
        <f t="shared" si="31"/>
        <v>临沂市婚庆服务</v>
      </c>
      <c r="G416" t="s">
        <v>103</v>
      </c>
      <c r="H416" t="s">
        <v>136</v>
      </c>
      <c r="I416" t="s">
        <v>70</v>
      </c>
      <c r="J416" s="1">
        <v>1395</v>
      </c>
      <c r="K416">
        <v>2</v>
      </c>
      <c r="L416" s="13">
        <f>VLOOKUP(C416,'渗透率、续签率'!B:C,2,0)</f>
        <v>0.36499999999999999</v>
      </c>
      <c r="M416" s="6">
        <v>0</v>
      </c>
      <c r="N416">
        <v>411</v>
      </c>
      <c r="O416">
        <v>2</v>
      </c>
      <c r="P416" s="6">
        <v>0</v>
      </c>
      <c r="Q416" s="13">
        <v>3.1E-2</v>
      </c>
      <c r="R416" s="13">
        <v>0</v>
      </c>
      <c r="S416" s="31">
        <v>3445</v>
      </c>
      <c r="T416" s="6">
        <f>VLOOKUP(E416,'参数设置&amp;汇总'!S:U,3,0)</f>
        <v>0.01</v>
      </c>
      <c r="U416" s="78">
        <f t="shared" si="30"/>
        <v>4.1100000000000003</v>
      </c>
      <c r="V416" s="13">
        <v>0.85000000000000009</v>
      </c>
      <c r="W416" s="78">
        <f t="shared" si="32"/>
        <v>3.9764705882352942</v>
      </c>
      <c r="X416" s="1">
        <f>VLOOKUP(E416,'渗透率、续签率'!AG:AJ,4,0)</f>
        <v>7628.4999999999991</v>
      </c>
      <c r="Y416" s="1">
        <f t="shared" si="33"/>
        <v>30334.50588235294</v>
      </c>
      <c r="Z416">
        <v>17</v>
      </c>
      <c r="AA416" s="89">
        <f t="shared" si="34"/>
        <v>3135313.4999999995</v>
      </c>
      <c r="AH416" s="37"/>
      <c r="AI416" s="37"/>
      <c r="AK416" s="37"/>
    </row>
    <row r="417" spans="1:37" hidden="1">
      <c r="A417" t="s">
        <v>64</v>
      </c>
      <c r="B417" t="s">
        <v>16</v>
      </c>
      <c r="C417" t="s">
        <v>18</v>
      </c>
      <c r="D417" t="s">
        <v>116</v>
      </c>
      <c r="E417" t="s">
        <v>477</v>
      </c>
      <c r="F417" t="str">
        <f t="shared" si="31"/>
        <v>临沧市婚庆服务</v>
      </c>
      <c r="G417" t="s">
        <v>99</v>
      </c>
      <c r="H417" t="s">
        <v>137</v>
      </c>
      <c r="I417" t="s">
        <v>68</v>
      </c>
      <c r="J417">
        <v>109</v>
      </c>
      <c r="K417">
        <v>0</v>
      </c>
      <c r="L417" s="13">
        <f>VLOOKUP(C417,'渗透率、续签率'!B:C,2,0)</f>
        <v>0.36499999999999999</v>
      </c>
      <c r="M417" s="6">
        <v>0</v>
      </c>
      <c r="N417">
        <v>0</v>
      </c>
      <c r="O417">
        <v>0</v>
      </c>
      <c r="P417" s="6">
        <v>0</v>
      </c>
      <c r="Q417" s="13">
        <v>0</v>
      </c>
      <c r="R417" s="13">
        <v>0</v>
      </c>
      <c r="S417" s="31">
        <v>67</v>
      </c>
      <c r="T417" s="6">
        <f>VLOOKUP(E417,'参数设置&amp;汇总'!S:U,3,0)</f>
        <v>0.01</v>
      </c>
      <c r="U417" s="78">
        <f t="shared" si="30"/>
        <v>0</v>
      </c>
      <c r="V417" s="13">
        <v>0.85000000000000009</v>
      </c>
      <c r="W417" s="78">
        <f t="shared" si="32"/>
        <v>0</v>
      </c>
      <c r="X417" s="1">
        <f>VLOOKUP(E417,'渗透率、续签率'!AG:AJ,4,0)</f>
        <v>7628.4999999999991</v>
      </c>
      <c r="Y417" s="1">
        <f t="shared" si="33"/>
        <v>0</v>
      </c>
      <c r="Z417">
        <v>0</v>
      </c>
      <c r="AA417" s="89">
        <f t="shared" si="34"/>
        <v>0</v>
      </c>
      <c r="AH417" s="37"/>
      <c r="AI417" s="37"/>
      <c r="AK417" s="37"/>
    </row>
    <row r="418" spans="1:37" hidden="1">
      <c r="A418" t="s">
        <v>64</v>
      </c>
      <c r="B418" t="s">
        <v>16</v>
      </c>
      <c r="C418" t="s">
        <v>18</v>
      </c>
      <c r="D418" t="s">
        <v>116</v>
      </c>
      <c r="E418" t="s">
        <v>477</v>
      </c>
      <c r="F418" t="str">
        <f t="shared" si="31"/>
        <v>临高县婚庆服务</v>
      </c>
      <c r="G418" t="s">
        <v>120</v>
      </c>
      <c r="H418" t="s">
        <v>138</v>
      </c>
      <c r="I418" t="s">
        <v>68</v>
      </c>
      <c r="J418">
        <v>15</v>
      </c>
      <c r="K418">
        <v>0</v>
      </c>
      <c r="L418" s="13">
        <f>VLOOKUP(C418,'渗透率、续签率'!B:C,2,0)</f>
        <v>0.36499999999999999</v>
      </c>
      <c r="M418" s="6">
        <v>0</v>
      </c>
      <c r="N418">
        <v>0</v>
      </c>
      <c r="O418">
        <v>0</v>
      </c>
      <c r="P418" s="6">
        <v>0</v>
      </c>
      <c r="Q418" s="13">
        <v>0</v>
      </c>
      <c r="R418" s="13">
        <v>0</v>
      </c>
      <c r="S418" s="31">
        <v>8</v>
      </c>
      <c r="T418" s="6">
        <f>VLOOKUP(E418,'参数设置&amp;汇总'!S:U,3,0)</f>
        <v>0.01</v>
      </c>
      <c r="U418" s="78">
        <f t="shared" si="30"/>
        <v>0</v>
      </c>
      <c r="V418" s="13">
        <v>0.85000000000000009</v>
      </c>
      <c r="W418" s="78">
        <f t="shared" si="32"/>
        <v>0</v>
      </c>
      <c r="X418" s="1">
        <f>VLOOKUP(E418,'渗透率、续签率'!AG:AJ,4,0)</f>
        <v>7628.4999999999991</v>
      </c>
      <c r="Y418" s="1">
        <f t="shared" si="33"/>
        <v>0</v>
      </c>
      <c r="Z418">
        <v>0</v>
      </c>
      <c r="AA418" s="89">
        <f t="shared" si="34"/>
        <v>0</v>
      </c>
      <c r="AH418" s="37"/>
      <c r="AI418" s="37"/>
      <c r="AK418" s="37"/>
    </row>
    <row r="419" spans="1:37" hidden="1">
      <c r="A419" t="s">
        <v>64</v>
      </c>
      <c r="B419" t="s">
        <v>16</v>
      </c>
      <c r="C419" t="s">
        <v>18</v>
      </c>
      <c r="D419" t="s">
        <v>116</v>
      </c>
      <c r="E419" t="s">
        <v>477</v>
      </c>
      <c r="F419" t="str">
        <f t="shared" si="31"/>
        <v>丹东市婚庆服务</v>
      </c>
      <c r="G419" t="s">
        <v>101</v>
      </c>
      <c r="H419" t="s">
        <v>139</v>
      </c>
      <c r="I419" t="s">
        <v>70</v>
      </c>
      <c r="J419">
        <v>161</v>
      </c>
      <c r="K419">
        <v>0</v>
      </c>
      <c r="L419" s="13">
        <f>VLOOKUP(C419,'渗透率、续签率'!B:C,2,0)</f>
        <v>0.36499999999999999</v>
      </c>
      <c r="M419" s="6">
        <v>0</v>
      </c>
      <c r="N419">
        <v>16</v>
      </c>
      <c r="O419">
        <v>0</v>
      </c>
      <c r="P419" s="6">
        <v>0</v>
      </c>
      <c r="Q419" s="13">
        <v>0</v>
      </c>
      <c r="R419" s="13">
        <v>0</v>
      </c>
      <c r="S419" s="31">
        <v>218</v>
      </c>
      <c r="T419" s="6">
        <f>VLOOKUP(E419,'参数设置&amp;汇总'!S:U,3,0)</f>
        <v>0.01</v>
      </c>
      <c r="U419" s="78">
        <f t="shared" si="30"/>
        <v>0.16</v>
      </c>
      <c r="V419" s="13">
        <v>0.85000000000000009</v>
      </c>
      <c r="W419" s="78">
        <f t="shared" si="32"/>
        <v>0.18823529411764706</v>
      </c>
      <c r="X419" s="1">
        <f>VLOOKUP(E419,'渗透率、续签率'!AG:AJ,4,0)</f>
        <v>7628.4999999999991</v>
      </c>
      <c r="Y419" s="1">
        <f t="shared" si="33"/>
        <v>1435.9529411764704</v>
      </c>
      <c r="Z419">
        <v>6</v>
      </c>
      <c r="AA419" s="89">
        <f t="shared" si="34"/>
        <v>122055.99999999999</v>
      </c>
      <c r="AH419" s="37"/>
      <c r="AI419" s="37"/>
      <c r="AK419" s="37"/>
    </row>
    <row r="420" spans="1:37" hidden="1">
      <c r="A420" t="s">
        <v>64</v>
      </c>
      <c r="B420" t="s">
        <v>16</v>
      </c>
      <c r="C420" t="s">
        <v>18</v>
      </c>
      <c r="D420" t="s">
        <v>116</v>
      </c>
      <c r="E420" t="s">
        <v>477</v>
      </c>
      <c r="F420" t="str">
        <f t="shared" si="31"/>
        <v>丽水市婚庆服务</v>
      </c>
      <c r="G420" t="s">
        <v>79</v>
      </c>
      <c r="H420" t="s">
        <v>140</v>
      </c>
      <c r="I420" t="s">
        <v>68</v>
      </c>
      <c r="J420">
        <v>239</v>
      </c>
      <c r="K420">
        <v>0</v>
      </c>
      <c r="L420" s="13">
        <f>VLOOKUP(C420,'渗透率、续签率'!B:C,2,0)</f>
        <v>0.36499999999999999</v>
      </c>
      <c r="M420" s="6">
        <v>0</v>
      </c>
      <c r="N420">
        <v>36</v>
      </c>
      <c r="O420">
        <v>0</v>
      </c>
      <c r="P420" s="6">
        <v>0</v>
      </c>
      <c r="Q420" s="13">
        <v>0.01</v>
      </c>
      <c r="R420" s="13">
        <v>0</v>
      </c>
      <c r="S420" s="31">
        <v>383</v>
      </c>
      <c r="T420" s="6">
        <f>VLOOKUP(E420,'参数设置&amp;汇总'!S:U,3,0)</f>
        <v>0.01</v>
      </c>
      <c r="U420" s="78">
        <f t="shared" si="30"/>
        <v>0.36</v>
      </c>
      <c r="V420" s="13">
        <v>0.85000000000000009</v>
      </c>
      <c r="W420" s="78">
        <f t="shared" si="32"/>
        <v>0.42352941176470582</v>
      </c>
      <c r="X420" s="1">
        <f>VLOOKUP(E420,'渗透率、续签率'!AG:AJ,4,0)</f>
        <v>7628.4999999999991</v>
      </c>
      <c r="Y420" s="1">
        <f t="shared" si="33"/>
        <v>3230.894117647058</v>
      </c>
      <c r="Z420">
        <v>7</v>
      </c>
      <c r="AA420" s="89">
        <f t="shared" si="34"/>
        <v>274625.99999999994</v>
      </c>
      <c r="AH420" s="37"/>
      <c r="AI420" s="37"/>
      <c r="AK420" s="37"/>
    </row>
    <row r="421" spans="1:37" hidden="1">
      <c r="A421" t="s">
        <v>64</v>
      </c>
      <c r="B421" t="s">
        <v>16</v>
      </c>
      <c r="C421" t="s">
        <v>18</v>
      </c>
      <c r="D421" t="s">
        <v>116</v>
      </c>
      <c r="E421" t="s">
        <v>477</v>
      </c>
      <c r="F421" t="str">
        <f t="shared" si="31"/>
        <v>丽江市婚庆服务</v>
      </c>
      <c r="G421" t="s">
        <v>99</v>
      </c>
      <c r="H421" t="s">
        <v>141</v>
      </c>
      <c r="I421" t="s">
        <v>68</v>
      </c>
      <c r="J421">
        <v>340</v>
      </c>
      <c r="K421">
        <v>8</v>
      </c>
      <c r="L421" s="13">
        <f>VLOOKUP(C421,'渗透率、续签率'!B:C,2,0)</f>
        <v>0.36499999999999999</v>
      </c>
      <c r="M421" s="6">
        <v>0.02</v>
      </c>
      <c r="N421">
        <v>141</v>
      </c>
      <c r="O421">
        <v>8</v>
      </c>
      <c r="P421" s="6">
        <v>0.06</v>
      </c>
      <c r="Q421" s="13">
        <v>0.22800000000000001</v>
      </c>
      <c r="R421" s="13">
        <v>4.1000000000000002E-2</v>
      </c>
      <c r="S421" s="31">
        <v>1543</v>
      </c>
      <c r="T421" s="6">
        <f>VLOOKUP(E421,'参数设置&amp;汇总'!S:U,3,0)</f>
        <v>0.01</v>
      </c>
      <c r="U421" s="78">
        <f t="shared" si="30"/>
        <v>8</v>
      </c>
      <c r="V421" s="13">
        <v>0.85000000000000009</v>
      </c>
      <c r="W421" s="78">
        <f t="shared" si="32"/>
        <v>5.9764705882352933</v>
      </c>
      <c r="X421" s="1">
        <f>VLOOKUP(E421,'渗透率、续签率'!AG:AJ,4,0)</f>
        <v>7628.4999999999991</v>
      </c>
      <c r="Y421" s="1">
        <f t="shared" si="33"/>
        <v>45591.505882352933</v>
      </c>
      <c r="Z421">
        <v>0</v>
      </c>
      <c r="AA421" s="89">
        <f t="shared" si="34"/>
        <v>1075618.4999999998</v>
      </c>
      <c r="AH421" s="37"/>
      <c r="AI421" s="37"/>
      <c r="AK421" s="37"/>
    </row>
    <row r="422" spans="1:37" hidden="1">
      <c r="A422" t="s">
        <v>64</v>
      </c>
      <c r="B422" t="s">
        <v>16</v>
      </c>
      <c r="C422" t="s">
        <v>18</v>
      </c>
      <c r="D422" t="s">
        <v>116</v>
      </c>
      <c r="E422" t="s">
        <v>477</v>
      </c>
      <c r="F422" t="str">
        <f t="shared" si="31"/>
        <v>乌兰察布市婚庆服务</v>
      </c>
      <c r="G422" t="s">
        <v>142</v>
      </c>
      <c r="H422" t="s">
        <v>143</v>
      </c>
      <c r="I422" t="s">
        <v>70</v>
      </c>
      <c r="J422">
        <v>174</v>
      </c>
      <c r="K422">
        <v>0</v>
      </c>
      <c r="L422" s="13">
        <f>VLOOKUP(C422,'渗透率、续签率'!B:C,2,0)</f>
        <v>0.36499999999999999</v>
      </c>
      <c r="M422" s="6">
        <v>0</v>
      </c>
      <c r="N422">
        <v>34</v>
      </c>
      <c r="O422">
        <v>0</v>
      </c>
      <c r="P422" s="6">
        <v>0</v>
      </c>
      <c r="Q422" s="13">
        <v>2.1999999999999999E-2</v>
      </c>
      <c r="R422" s="13">
        <v>0</v>
      </c>
      <c r="S422" s="31">
        <v>287</v>
      </c>
      <c r="T422" s="6">
        <f>VLOOKUP(E422,'参数设置&amp;汇总'!S:U,3,0)</f>
        <v>0.01</v>
      </c>
      <c r="U422" s="78">
        <f t="shared" si="30"/>
        <v>0.34</v>
      </c>
      <c r="V422" s="13">
        <v>0.85000000000000009</v>
      </c>
      <c r="W422" s="78">
        <f t="shared" si="32"/>
        <v>0.39999999999999997</v>
      </c>
      <c r="X422" s="1">
        <f>VLOOKUP(E422,'渗透率、续签率'!AG:AJ,4,0)</f>
        <v>7628.4999999999991</v>
      </c>
      <c r="Y422" s="1">
        <f t="shared" si="33"/>
        <v>3051.3999999999992</v>
      </c>
      <c r="Z422">
        <v>0</v>
      </c>
      <c r="AA422" s="89">
        <f t="shared" si="34"/>
        <v>259368.99999999997</v>
      </c>
      <c r="AH422" s="37"/>
      <c r="AI422" s="37"/>
      <c r="AK422" s="37"/>
    </row>
    <row r="423" spans="1:37" hidden="1">
      <c r="A423" t="s">
        <v>64</v>
      </c>
      <c r="B423" t="s">
        <v>16</v>
      </c>
      <c r="C423" t="s">
        <v>18</v>
      </c>
      <c r="D423" t="s">
        <v>116</v>
      </c>
      <c r="E423" t="s">
        <v>477</v>
      </c>
      <c r="F423" t="str">
        <f t="shared" si="31"/>
        <v>乌海市婚庆服务</v>
      </c>
      <c r="G423" t="s">
        <v>142</v>
      </c>
      <c r="H423" t="s">
        <v>144</v>
      </c>
      <c r="I423" t="s">
        <v>70</v>
      </c>
      <c r="J423">
        <v>40</v>
      </c>
      <c r="K423">
        <v>0</v>
      </c>
      <c r="L423" s="13">
        <f>VLOOKUP(C423,'渗透率、续签率'!B:C,2,0)</f>
        <v>0.36499999999999999</v>
      </c>
      <c r="M423" s="6">
        <v>0</v>
      </c>
      <c r="N423">
        <v>10</v>
      </c>
      <c r="O423">
        <v>0</v>
      </c>
      <c r="P423" s="6">
        <v>0</v>
      </c>
      <c r="Q423" s="13">
        <v>0.105</v>
      </c>
      <c r="R423" s="13">
        <v>0</v>
      </c>
      <c r="S423" s="31">
        <v>104</v>
      </c>
      <c r="T423" s="6">
        <f>VLOOKUP(E423,'参数设置&amp;汇总'!S:U,3,0)</f>
        <v>0.01</v>
      </c>
      <c r="U423" s="78">
        <f t="shared" si="30"/>
        <v>0.1</v>
      </c>
      <c r="V423" s="13">
        <v>0.85000000000000009</v>
      </c>
      <c r="W423" s="78">
        <f t="shared" si="32"/>
        <v>0.11764705882352941</v>
      </c>
      <c r="X423" s="1">
        <f>VLOOKUP(E423,'渗透率、续签率'!AG:AJ,4,0)</f>
        <v>7628.4999999999991</v>
      </c>
      <c r="Y423" s="1">
        <f t="shared" si="33"/>
        <v>897.47058823529403</v>
      </c>
      <c r="Z423">
        <v>0</v>
      </c>
      <c r="AA423" s="89">
        <f t="shared" si="34"/>
        <v>76284.999999999985</v>
      </c>
      <c r="AH423" s="37"/>
      <c r="AI423" s="37"/>
      <c r="AK423" s="37"/>
    </row>
    <row r="424" spans="1:37" hidden="1">
      <c r="A424" t="s">
        <v>64</v>
      </c>
      <c r="B424" t="s">
        <v>16</v>
      </c>
      <c r="C424" t="s">
        <v>18</v>
      </c>
      <c r="D424" t="s">
        <v>116</v>
      </c>
      <c r="E424" t="s">
        <v>477</v>
      </c>
      <c r="F424" t="str">
        <f t="shared" si="31"/>
        <v>乌鲁木齐市婚庆服务</v>
      </c>
      <c r="G424" t="s">
        <v>145</v>
      </c>
      <c r="H424" t="s">
        <v>146</v>
      </c>
      <c r="I424" t="s">
        <v>70</v>
      </c>
      <c r="J424">
        <v>292</v>
      </c>
      <c r="K424">
        <v>12</v>
      </c>
      <c r="L424" s="13">
        <f>VLOOKUP(C424,'渗透率、续签率'!B:C,2,0)</f>
        <v>0.36499999999999999</v>
      </c>
      <c r="M424" s="6">
        <v>0.04</v>
      </c>
      <c r="N424">
        <v>120</v>
      </c>
      <c r="O424">
        <v>12</v>
      </c>
      <c r="P424" s="6">
        <v>0.1</v>
      </c>
      <c r="Q424" s="13">
        <v>0.38300000000000001</v>
      </c>
      <c r="R424" s="13">
        <v>0.16600000000000001</v>
      </c>
      <c r="S424" s="31">
        <v>1473</v>
      </c>
      <c r="T424" s="6">
        <f>VLOOKUP(E424,'参数设置&amp;汇总'!S:U,3,0)</f>
        <v>0.01</v>
      </c>
      <c r="U424" s="78">
        <f t="shared" si="30"/>
        <v>12</v>
      </c>
      <c r="V424" s="13">
        <v>0.85000000000000009</v>
      </c>
      <c r="W424" s="78">
        <f t="shared" si="32"/>
        <v>8.9647058823529395</v>
      </c>
      <c r="X424" s="1">
        <f>VLOOKUP(E424,'渗透率、续签率'!AG:AJ,4,0)</f>
        <v>7628.4999999999991</v>
      </c>
      <c r="Y424" s="1">
        <f t="shared" si="33"/>
        <v>68387.258823529395</v>
      </c>
      <c r="Z424">
        <v>4</v>
      </c>
      <c r="AA424" s="89">
        <f t="shared" si="34"/>
        <v>915419.99999999988</v>
      </c>
      <c r="AH424" s="37"/>
      <c r="AI424" s="37"/>
      <c r="AK424" s="37"/>
    </row>
    <row r="425" spans="1:37" hidden="1">
      <c r="A425" t="s">
        <v>64</v>
      </c>
      <c r="B425" t="s">
        <v>16</v>
      </c>
      <c r="C425" t="s">
        <v>18</v>
      </c>
      <c r="D425" t="s">
        <v>116</v>
      </c>
      <c r="E425" t="s">
        <v>477</v>
      </c>
      <c r="F425" t="str">
        <f t="shared" si="31"/>
        <v>乐东黎族自治县婚庆服务</v>
      </c>
      <c r="G425" t="s">
        <v>120</v>
      </c>
      <c r="H425" t="s">
        <v>147</v>
      </c>
      <c r="I425" t="s">
        <v>68</v>
      </c>
      <c r="J425">
        <v>16</v>
      </c>
      <c r="K425">
        <v>0</v>
      </c>
      <c r="L425" s="13">
        <f>VLOOKUP(C425,'渗透率、续签率'!B:C,2,0)</f>
        <v>0.36499999999999999</v>
      </c>
      <c r="M425" s="6">
        <v>0</v>
      </c>
      <c r="N425">
        <v>0</v>
      </c>
      <c r="O425">
        <v>0</v>
      </c>
      <c r="P425" s="6">
        <v>0</v>
      </c>
      <c r="Q425" s="13">
        <v>0</v>
      </c>
      <c r="R425" s="13">
        <v>0</v>
      </c>
      <c r="S425" s="31">
        <v>17</v>
      </c>
      <c r="T425" s="6">
        <f>VLOOKUP(E425,'参数设置&amp;汇总'!S:U,3,0)</f>
        <v>0.01</v>
      </c>
      <c r="U425" s="78">
        <f t="shared" si="30"/>
        <v>0</v>
      </c>
      <c r="V425" s="13">
        <v>0.85000000000000009</v>
      </c>
      <c r="W425" s="78">
        <f t="shared" si="32"/>
        <v>0</v>
      </c>
      <c r="X425" s="1">
        <f>VLOOKUP(E425,'渗透率、续签率'!AG:AJ,4,0)</f>
        <v>7628.4999999999991</v>
      </c>
      <c r="Y425" s="1">
        <f t="shared" si="33"/>
        <v>0</v>
      </c>
      <c r="Z425">
        <v>0</v>
      </c>
      <c r="AA425" s="89">
        <f t="shared" si="34"/>
        <v>0</v>
      </c>
      <c r="AH425" s="37"/>
      <c r="AI425" s="37"/>
      <c r="AK425" s="37"/>
    </row>
    <row r="426" spans="1:37" hidden="1">
      <c r="A426" t="s">
        <v>64</v>
      </c>
      <c r="B426" t="s">
        <v>16</v>
      </c>
      <c r="C426" t="s">
        <v>18</v>
      </c>
      <c r="D426" t="s">
        <v>116</v>
      </c>
      <c r="E426" t="s">
        <v>477</v>
      </c>
      <c r="F426" t="str">
        <f t="shared" si="31"/>
        <v>乐山市婚庆服务</v>
      </c>
      <c r="G426" t="s">
        <v>77</v>
      </c>
      <c r="H426" t="s">
        <v>148</v>
      </c>
      <c r="I426" t="s">
        <v>70</v>
      </c>
      <c r="J426">
        <v>267</v>
      </c>
      <c r="K426">
        <v>0</v>
      </c>
      <c r="L426" s="13">
        <f>VLOOKUP(C426,'渗透率、续签率'!B:C,2,0)</f>
        <v>0.36499999999999999</v>
      </c>
      <c r="M426" s="6">
        <v>0</v>
      </c>
      <c r="N426">
        <v>39</v>
      </c>
      <c r="O426">
        <v>0</v>
      </c>
      <c r="P426" s="6">
        <v>0</v>
      </c>
      <c r="Q426" s="13">
        <v>0.13300000000000001</v>
      </c>
      <c r="R426" s="13">
        <v>0</v>
      </c>
      <c r="S426" s="31">
        <v>495</v>
      </c>
      <c r="T426" s="6">
        <f>VLOOKUP(E426,'参数设置&amp;汇总'!S:U,3,0)</f>
        <v>0.01</v>
      </c>
      <c r="U426" s="78">
        <f t="shared" si="30"/>
        <v>0.39</v>
      </c>
      <c r="V426" s="13">
        <v>0.85000000000000009</v>
      </c>
      <c r="W426" s="78">
        <f t="shared" si="32"/>
        <v>0.45882352941176469</v>
      </c>
      <c r="X426" s="1">
        <f>VLOOKUP(E426,'渗透率、续签率'!AG:AJ,4,0)</f>
        <v>7628.4999999999991</v>
      </c>
      <c r="Y426" s="1">
        <f t="shared" si="33"/>
        <v>3500.1352941176465</v>
      </c>
      <c r="Z426">
        <v>0</v>
      </c>
      <c r="AA426" s="89">
        <f t="shared" si="34"/>
        <v>297511.49999999994</v>
      </c>
      <c r="AH426" s="37"/>
      <c r="AI426" s="37"/>
      <c r="AK426" s="37"/>
    </row>
    <row r="427" spans="1:37" hidden="1">
      <c r="A427" t="s">
        <v>64</v>
      </c>
      <c r="B427" t="s">
        <v>16</v>
      </c>
      <c r="C427" t="s">
        <v>18</v>
      </c>
      <c r="D427" t="s">
        <v>116</v>
      </c>
      <c r="E427" t="s">
        <v>477</v>
      </c>
      <c r="F427" t="str">
        <f t="shared" si="31"/>
        <v>九江市婚庆服务</v>
      </c>
      <c r="G427" t="s">
        <v>90</v>
      </c>
      <c r="H427" t="s">
        <v>149</v>
      </c>
      <c r="I427" t="s">
        <v>68</v>
      </c>
      <c r="J427">
        <v>379</v>
      </c>
      <c r="K427">
        <v>0</v>
      </c>
      <c r="L427" s="13">
        <f>VLOOKUP(C427,'渗透率、续签率'!B:C,2,0)</f>
        <v>0.36499999999999999</v>
      </c>
      <c r="M427" s="6">
        <v>0</v>
      </c>
      <c r="N427">
        <v>44</v>
      </c>
      <c r="O427">
        <v>0</v>
      </c>
      <c r="P427" s="6">
        <v>0</v>
      </c>
      <c r="Q427" s="13">
        <v>1.2999999999999999E-2</v>
      </c>
      <c r="R427" s="13">
        <v>0</v>
      </c>
      <c r="S427" s="31">
        <v>456</v>
      </c>
      <c r="T427" s="6">
        <f>VLOOKUP(E427,'参数设置&amp;汇总'!S:U,3,0)</f>
        <v>0.01</v>
      </c>
      <c r="U427" s="78">
        <f t="shared" si="30"/>
        <v>0.44</v>
      </c>
      <c r="V427" s="13">
        <v>0.85000000000000009</v>
      </c>
      <c r="W427" s="78">
        <f t="shared" si="32"/>
        <v>0.51764705882352935</v>
      </c>
      <c r="X427" s="1">
        <f>VLOOKUP(E427,'渗透率、续签率'!AG:AJ,4,0)</f>
        <v>7628.4999999999991</v>
      </c>
      <c r="Y427" s="1">
        <f t="shared" si="33"/>
        <v>3948.8705882352933</v>
      </c>
      <c r="Z427">
        <v>0</v>
      </c>
      <c r="AA427" s="89">
        <f t="shared" si="34"/>
        <v>335653.99999999994</v>
      </c>
      <c r="AH427" s="37"/>
      <c r="AI427" s="37"/>
      <c r="AK427" s="37"/>
    </row>
    <row r="428" spans="1:37" hidden="1">
      <c r="A428" t="s">
        <v>64</v>
      </c>
      <c r="B428" t="s">
        <v>16</v>
      </c>
      <c r="C428" t="s">
        <v>18</v>
      </c>
      <c r="D428" t="s">
        <v>116</v>
      </c>
      <c r="E428" t="s">
        <v>477</v>
      </c>
      <c r="F428" t="str">
        <f t="shared" si="31"/>
        <v>云浮市婚庆服务</v>
      </c>
      <c r="G428" t="s">
        <v>75</v>
      </c>
      <c r="H428" t="s">
        <v>150</v>
      </c>
      <c r="I428" t="s">
        <v>68</v>
      </c>
      <c r="J428">
        <v>146</v>
      </c>
      <c r="K428">
        <v>0</v>
      </c>
      <c r="L428" s="13">
        <f>VLOOKUP(C428,'渗透率、续签率'!B:C,2,0)</f>
        <v>0.36499999999999999</v>
      </c>
      <c r="M428" s="6">
        <v>0</v>
      </c>
      <c r="N428">
        <v>7</v>
      </c>
      <c r="O428">
        <v>0</v>
      </c>
      <c r="P428" s="6">
        <v>0</v>
      </c>
      <c r="Q428" s="13">
        <v>0.02</v>
      </c>
      <c r="R428" s="13">
        <v>0</v>
      </c>
      <c r="S428" s="31">
        <v>164</v>
      </c>
      <c r="T428" s="6">
        <f>VLOOKUP(E428,'参数设置&amp;汇总'!S:U,3,0)</f>
        <v>0.01</v>
      </c>
      <c r="U428" s="78">
        <f t="shared" si="30"/>
        <v>7.0000000000000007E-2</v>
      </c>
      <c r="V428" s="13">
        <v>0.85000000000000009</v>
      </c>
      <c r="W428" s="78">
        <f t="shared" si="32"/>
        <v>8.2352941176470587E-2</v>
      </c>
      <c r="X428" s="1">
        <f>VLOOKUP(E428,'渗透率、续签率'!AG:AJ,4,0)</f>
        <v>7628.4999999999991</v>
      </c>
      <c r="Y428" s="1">
        <f t="shared" si="33"/>
        <v>628.22941176470579</v>
      </c>
      <c r="Z428">
        <v>0</v>
      </c>
      <c r="AA428" s="89">
        <f t="shared" si="34"/>
        <v>53399.499999999993</v>
      </c>
      <c r="AH428" s="37"/>
      <c r="AI428" s="37"/>
      <c r="AJ428" s="1"/>
      <c r="AK428" s="37"/>
    </row>
    <row r="429" spans="1:37" hidden="1">
      <c r="A429" t="s">
        <v>64</v>
      </c>
      <c r="B429" t="s">
        <v>16</v>
      </c>
      <c r="C429" t="s">
        <v>18</v>
      </c>
      <c r="D429" t="s">
        <v>116</v>
      </c>
      <c r="E429" t="s">
        <v>477</v>
      </c>
      <c r="F429" t="str">
        <f t="shared" si="31"/>
        <v>五家渠市婚庆服务</v>
      </c>
      <c r="G429" t="s">
        <v>145</v>
      </c>
      <c r="H429" t="s">
        <v>151</v>
      </c>
      <c r="I429" t="s">
        <v>70</v>
      </c>
      <c r="J429">
        <v>9</v>
      </c>
      <c r="K429">
        <v>0</v>
      </c>
      <c r="L429" s="13">
        <f>VLOOKUP(C429,'渗透率、续签率'!B:C,2,0)</f>
        <v>0.36499999999999999</v>
      </c>
      <c r="M429" s="6">
        <v>0</v>
      </c>
      <c r="N429">
        <v>0</v>
      </c>
      <c r="O429">
        <v>0</v>
      </c>
      <c r="P429" s="6">
        <v>0</v>
      </c>
      <c r="Q429" s="13">
        <v>0</v>
      </c>
      <c r="R429" s="13">
        <v>0</v>
      </c>
      <c r="S429" s="31">
        <v>12</v>
      </c>
      <c r="T429" s="6">
        <f>VLOOKUP(E429,'参数设置&amp;汇总'!S:U,3,0)</f>
        <v>0.01</v>
      </c>
      <c r="U429" s="78">
        <f t="shared" si="30"/>
        <v>0</v>
      </c>
      <c r="V429" s="13">
        <v>0.85000000000000009</v>
      </c>
      <c r="W429" s="78">
        <f t="shared" si="32"/>
        <v>0</v>
      </c>
      <c r="X429" s="1">
        <f>VLOOKUP(E429,'渗透率、续签率'!AG:AJ,4,0)</f>
        <v>7628.4999999999991</v>
      </c>
      <c r="Y429" s="1">
        <f t="shared" si="33"/>
        <v>0</v>
      </c>
      <c r="Z429">
        <v>0</v>
      </c>
      <c r="AA429" s="89">
        <f t="shared" si="34"/>
        <v>0</v>
      </c>
      <c r="AH429" s="37"/>
      <c r="AI429" s="37"/>
      <c r="AK429" s="37"/>
    </row>
    <row r="430" spans="1:37" hidden="1">
      <c r="A430" t="s">
        <v>64</v>
      </c>
      <c r="B430" t="s">
        <v>16</v>
      </c>
      <c r="C430" t="s">
        <v>18</v>
      </c>
      <c r="D430" t="s">
        <v>116</v>
      </c>
      <c r="E430" t="s">
        <v>477</v>
      </c>
      <c r="F430" t="str">
        <f t="shared" si="31"/>
        <v>五指山市婚庆服务</v>
      </c>
      <c r="G430" t="s">
        <v>120</v>
      </c>
      <c r="H430" t="s">
        <v>152</v>
      </c>
      <c r="I430" t="s">
        <v>68</v>
      </c>
      <c r="J430">
        <v>2</v>
      </c>
      <c r="K430">
        <v>0</v>
      </c>
      <c r="L430" s="13">
        <f>VLOOKUP(C430,'渗透率、续签率'!B:C,2,0)</f>
        <v>0.36499999999999999</v>
      </c>
      <c r="M430" s="6">
        <v>0</v>
      </c>
      <c r="N430">
        <v>0</v>
      </c>
      <c r="O430">
        <v>0</v>
      </c>
      <c r="P430" s="6">
        <v>0</v>
      </c>
      <c r="Q430" s="13">
        <v>0</v>
      </c>
      <c r="R430" s="13">
        <v>0</v>
      </c>
      <c r="S430" s="31">
        <v>1</v>
      </c>
      <c r="T430" s="6">
        <f>VLOOKUP(E430,'参数设置&amp;汇总'!S:U,3,0)</f>
        <v>0.01</v>
      </c>
      <c r="U430" s="78">
        <f t="shared" si="30"/>
        <v>0</v>
      </c>
      <c r="V430" s="13">
        <v>0.85000000000000009</v>
      </c>
      <c r="W430" s="78">
        <f t="shared" si="32"/>
        <v>0</v>
      </c>
      <c r="X430" s="1">
        <f>VLOOKUP(E430,'渗透率、续签率'!AG:AJ,4,0)</f>
        <v>7628.4999999999991</v>
      </c>
      <c r="Y430" s="1">
        <f t="shared" si="33"/>
        <v>0</v>
      </c>
      <c r="Z430">
        <v>0</v>
      </c>
      <c r="AA430" s="89">
        <f t="shared" si="34"/>
        <v>0</v>
      </c>
      <c r="AH430" s="37"/>
      <c r="AI430" s="37"/>
      <c r="AJ430" s="1"/>
      <c r="AK430" s="37"/>
    </row>
    <row r="431" spans="1:37" hidden="1">
      <c r="A431" t="s">
        <v>64</v>
      </c>
      <c r="B431" t="s">
        <v>16</v>
      </c>
      <c r="C431" t="s">
        <v>18</v>
      </c>
      <c r="D431" t="s">
        <v>116</v>
      </c>
      <c r="E431" t="s">
        <v>477</v>
      </c>
      <c r="F431" t="str">
        <f t="shared" si="31"/>
        <v>亳州市婚庆服务</v>
      </c>
      <c r="G431" t="s">
        <v>94</v>
      </c>
      <c r="H431" t="s">
        <v>153</v>
      </c>
      <c r="I431" t="s">
        <v>68</v>
      </c>
      <c r="J431">
        <v>849</v>
      </c>
      <c r="K431">
        <v>2</v>
      </c>
      <c r="L431" s="13">
        <f>VLOOKUP(C431,'渗透率、续签率'!B:C,2,0)</f>
        <v>0.36499999999999999</v>
      </c>
      <c r="M431" s="6">
        <v>0</v>
      </c>
      <c r="N431">
        <v>67</v>
      </c>
      <c r="O431">
        <v>0</v>
      </c>
      <c r="P431" s="6">
        <v>0</v>
      </c>
      <c r="Q431" s="13">
        <v>1.2999999999999999E-2</v>
      </c>
      <c r="R431" s="13">
        <v>0</v>
      </c>
      <c r="S431" s="31">
        <v>770</v>
      </c>
      <c r="T431" s="6">
        <f>VLOOKUP(E431,'参数设置&amp;汇总'!S:U,3,0)</f>
        <v>0.01</v>
      </c>
      <c r="U431" s="78">
        <f t="shared" si="30"/>
        <v>0.67</v>
      </c>
      <c r="V431" s="13">
        <v>0.85000000000000009</v>
      </c>
      <c r="W431" s="78">
        <f t="shared" si="32"/>
        <v>0.78823529411764703</v>
      </c>
      <c r="X431" s="1">
        <f>VLOOKUP(E431,'渗透率、续签率'!AG:AJ,4,0)</f>
        <v>7628.4999999999991</v>
      </c>
      <c r="Y431" s="1">
        <f t="shared" si="33"/>
        <v>6013.0529411764701</v>
      </c>
      <c r="Z431">
        <v>0</v>
      </c>
      <c r="AA431" s="89">
        <f t="shared" si="34"/>
        <v>511109.49999999994</v>
      </c>
      <c r="AH431" s="37"/>
      <c r="AI431" s="37"/>
      <c r="AJ431" s="1"/>
      <c r="AK431" s="37"/>
    </row>
    <row r="432" spans="1:37" hidden="1">
      <c r="A432" t="s">
        <v>64</v>
      </c>
      <c r="B432" t="s">
        <v>16</v>
      </c>
      <c r="C432" t="s">
        <v>18</v>
      </c>
      <c r="D432" t="s">
        <v>116</v>
      </c>
      <c r="E432" t="s">
        <v>477</v>
      </c>
      <c r="F432" t="str">
        <f t="shared" si="31"/>
        <v>仙桃市婚庆服务</v>
      </c>
      <c r="G432" t="s">
        <v>81</v>
      </c>
      <c r="H432" t="s">
        <v>154</v>
      </c>
      <c r="I432" t="s">
        <v>68</v>
      </c>
      <c r="J432">
        <v>104</v>
      </c>
      <c r="K432">
        <v>0</v>
      </c>
      <c r="L432" s="13">
        <f>VLOOKUP(C432,'渗透率、续签率'!B:C,2,0)</f>
        <v>0.36499999999999999</v>
      </c>
      <c r="M432" s="6">
        <v>0</v>
      </c>
      <c r="N432">
        <v>20</v>
      </c>
      <c r="O432">
        <v>0</v>
      </c>
      <c r="P432" s="6">
        <v>0</v>
      </c>
      <c r="Q432" s="13">
        <v>0</v>
      </c>
      <c r="R432" s="13">
        <v>0</v>
      </c>
      <c r="S432" s="31">
        <v>183</v>
      </c>
      <c r="T432" s="6">
        <f>VLOOKUP(E432,'参数设置&amp;汇总'!S:U,3,0)</f>
        <v>0.01</v>
      </c>
      <c r="U432" s="78">
        <f t="shared" si="30"/>
        <v>0.2</v>
      </c>
      <c r="V432" s="13">
        <v>0.85000000000000009</v>
      </c>
      <c r="W432" s="78">
        <f t="shared" si="32"/>
        <v>0.23529411764705882</v>
      </c>
      <c r="X432" s="1">
        <f>VLOOKUP(E432,'渗透率、续签率'!AG:AJ,4,0)</f>
        <v>7628.4999999999991</v>
      </c>
      <c r="Y432" s="1">
        <f t="shared" si="33"/>
        <v>1794.9411764705881</v>
      </c>
      <c r="Z432">
        <v>0</v>
      </c>
      <c r="AA432" s="89">
        <f t="shared" si="34"/>
        <v>152569.99999999997</v>
      </c>
      <c r="AH432" s="37"/>
      <c r="AI432" s="37"/>
      <c r="AK432" s="37"/>
    </row>
    <row r="433" spans="1:37" hidden="1">
      <c r="A433" t="s">
        <v>64</v>
      </c>
      <c r="B433" t="s">
        <v>16</v>
      </c>
      <c r="C433" t="s">
        <v>18</v>
      </c>
      <c r="D433" t="s">
        <v>116</v>
      </c>
      <c r="E433" t="s">
        <v>477</v>
      </c>
      <c r="F433" t="str">
        <f t="shared" si="31"/>
        <v>伊春市婚庆服务</v>
      </c>
      <c r="G433" t="s">
        <v>118</v>
      </c>
      <c r="H433" t="s">
        <v>155</v>
      </c>
      <c r="I433" t="s">
        <v>70</v>
      </c>
      <c r="J433">
        <v>66</v>
      </c>
      <c r="K433">
        <v>0</v>
      </c>
      <c r="L433" s="13">
        <f>VLOOKUP(C433,'渗透率、续签率'!B:C,2,0)</f>
        <v>0.36499999999999999</v>
      </c>
      <c r="M433" s="6">
        <v>0</v>
      </c>
      <c r="N433">
        <v>0</v>
      </c>
      <c r="O433">
        <v>0</v>
      </c>
      <c r="P433" s="6">
        <v>0</v>
      </c>
      <c r="Q433" s="13">
        <v>0</v>
      </c>
      <c r="R433" s="13">
        <v>0</v>
      </c>
      <c r="S433" s="31">
        <v>36</v>
      </c>
      <c r="T433" s="6">
        <f>VLOOKUP(E433,'参数设置&amp;汇总'!S:U,3,0)</f>
        <v>0.01</v>
      </c>
      <c r="U433" s="78">
        <f t="shared" si="30"/>
        <v>0</v>
      </c>
      <c r="V433" s="13">
        <v>0.85000000000000009</v>
      </c>
      <c r="W433" s="78">
        <f t="shared" si="32"/>
        <v>0</v>
      </c>
      <c r="X433" s="1">
        <f>VLOOKUP(E433,'渗透率、续签率'!AG:AJ,4,0)</f>
        <v>7628.4999999999991</v>
      </c>
      <c r="Y433" s="1">
        <f t="shared" si="33"/>
        <v>0</v>
      </c>
      <c r="Z433">
        <v>0</v>
      </c>
      <c r="AA433" s="89">
        <f t="shared" si="34"/>
        <v>0</v>
      </c>
    </row>
    <row r="434" spans="1:37" hidden="1">
      <c r="A434" t="s">
        <v>64</v>
      </c>
      <c r="B434" t="s">
        <v>16</v>
      </c>
      <c r="C434" t="s">
        <v>18</v>
      </c>
      <c r="D434" t="s">
        <v>116</v>
      </c>
      <c r="E434" t="s">
        <v>477</v>
      </c>
      <c r="F434" t="str">
        <f t="shared" si="31"/>
        <v>伊犁哈萨克自治州婚庆服务</v>
      </c>
      <c r="G434" t="s">
        <v>145</v>
      </c>
      <c r="H434" t="s">
        <v>156</v>
      </c>
      <c r="I434" t="s">
        <v>70</v>
      </c>
      <c r="J434">
        <v>405</v>
      </c>
      <c r="K434">
        <v>2</v>
      </c>
      <c r="L434" s="13">
        <f>VLOOKUP(C434,'渗透率、续签率'!B:C,2,0)</f>
        <v>0.36499999999999999</v>
      </c>
      <c r="M434" s="6">
        <v>0</v>
      </c>
      <c r="N434">
        <v>47</v>
      </c>
      <c r="O434">
        <v>2</v>
      </c>
      <c r="P434" s="6">
        <v>0.04</v>
      </c>
      <c r="Q434" s="13">
        <v>0.11600000000000001</v>
      </c>
      <c r="R434" s="13">
        <v>1.2E-2</v>
      </c>
      <c r="S434" s="31">
        <v>621</v>
      </c>
      <c r="T434" s="6">
        <f>VLOOKUP(E434,'参数设置&amp;汇总'!S:U,3,0)</f>
        <v>0.01</v>
      </c>
      <c r="U434" s="78">
        <f t="shared" si="30"/>
        <v>2</v>
      </c>
      <c r="V434" s="13">
        <v>0.85000000000000009</v>
      </c>
      <c r="W434" s="78">
        <f t="shared" si="32"/>
        <v>1.4941176470588233</v>
      </c>
      <c r="X434" s="1">
        <f>VLOOKUP(E434,'渗透率、续签率'!AG:AJ,4,0)</f>
        <v>7628.4999999999991</v>
      </c>
      <c r="Y434" s="1">
        <f t="shared" si="33"/>
        <v>11397.876470588233</v>
      </c>
      <c r="Z434">
        <v>0</v>
      </c>
      <c r="AA434" s="89">
        <f t="shared" si="34"/>
        <v>358539.49999999994</v>
      </c>
      <c r="AH434" s="37"/>
      <c r="AI434" s="37"/>
      <c r="AK434" s="37"/>
    </row>
    <row r="435" spans="1:37" hidden="1">
      <c r="A435" t="s">
        <v>64</v>
      </c>
      <c r="B435" t="s">
        <v>16</v>
      </c>
      <c r="C435" t="s">
        <v>18</v>
      </c>
      <c r="D435" t="s">
        <v>116</v>
      </c>
      <c r="E435" t="s">
        <v>477</v>
      </c>
      <c r="F435" t="str">
        <f t="shared" si="31"/>
        <v>佳木斯市婚庆服务</v>
      </c>
      <c r="G435" t="s">
        <v>118</v>
      </c>
      <c r="H435" t="s">
        <v>157</v>
      </c>
      <c r="I435" t="s">
        <v>70</v>
      </c>
      <c r="J435">
        <v>134</v>
      </c>
      <c r="K435">
        <v>0</v>
      </c>
      <c r="L435" s="13">
        <f>VLOOKUP(C435,'渗透率、续签率'!B:C,2,0)</f>
        <v>0.36499999999999999</v>
      </c>
      <c r="M435" s="6">
        <v>0</v>
      </c>
      <c r="N435">
        <v>28</v>
      </c>
      <c r="O435">
        <v>0</v>
      </c>
      <c r="P435" s="6">
        <v>0</v>
      </c>
      <c r="Q435" s="13">
        <v>0</v>
      </c>
      <c r="R435" s="13">
        <v>0</v>
      </c>
      <c r="S435" s="31">
        <v>239</v>
      </c>
      <c r="T435" s="6">
        <f>VLOOKUP(E435,'参数设置&amp;汇总'!S:U,3,0)</f>
        <v>0.01</v>
      </c>
      <c r="U435" s="78">
        <f t="shared" si="30"/>
        <v>0.28000000000000003</v>
      </c>
      <c r="V435" s="13">
        <v>0.85000000000000009</v>
      </c>
      <c r="W435" s="78">
        <f t="shared" si="32"/>
        <v>0.32941176470588235</v>
      </c>
      <c r="X435" s="1">
        <f>VLOOKUP(E435,'渗透率、续签率'!AG:AJ,4,0)</f>
        <v>7628.4999999999991</v>
      </c>
      <c r="Y435" s="1">
        <f t="shared" si="33"/>
        <v>2512.9176470588231</v>
      </c>
      <c r="Z435">
        <v>0</v>
      </c>
      <c r="AA435" s="89">
        <f t="shared" si="34"/>
        <v>213597.99999999997</v>
      </c>
      <c r="AH435" s="37"/>
      <c r="AI435" s="37"/>
      <c r="AK435" s="37"/>
    </row>
    <row r="436" spans="1:37" hidden="1">
      <c r="A436" t="s">
        <v>64</v>
      </c>
      <c r="B436" t="s">
        <v>16</v>
      </c>
      <c r="C436" t="s">
        <v>18</v>
      </c>
      <c r="D436" t="s">
        <v>116</v>
      </c>
      <c r="E436" t="s">
        <v>477</v>
      </c>
      <c r="F436" t="str">
        <f t="shared" si="31"/>
        <v>保亭黎族苗族自治县婚庆服务</v>
      </c>
      <c r="G436" t="s">
        <v>120</v>
      </c>
      <c r="H436" t="s">
        <v>158</v>
      </c>
      <c r="I436" t="s">
        <v>68</v>
      </c>
      <c r="J436">
        <v>5</v>
      </c>
      <c r="K436">
        <v>0</v>
      </c>
      <c r="L436" s="13">
        <f>VLOOKUP(C436,'渗透率、续签率'!B:C,2,0)</f>
        <v>0.36499999999999999</v>
      </c>
      <c r="M436" s="6">
        <v>0</v>
      </c>
      <c r="N436">
        <v>0</v>
      </c>
      <c r="O436">
        <v>0</v>
      </c>
      <c r="P436" s="6">
        <v>0</v>
      </c>
      <c r="Q436" s="13">
        <v>0</v>
      </c>
      <c r="R436" s="13">
        <v>0</v>
      </c>
      <c r="S436" s="31">
        <v>5</v>
      </c>
      <c r="T436" s="6">
        <f>VLOOKUP(E436,'参数设置&amp;汇总'!S:U,3,0)</f>
        <v>0.01</v>
      </c>
      <c r="U436" s="78">
        <f t="shared" si="30"/>
        <v>0</v>
      </c>
      <c r="V436" s="13">
        <v>0.85000000000000009</v>
      </c>
      <c r="W436" s="78">
        <f t="shared" si="32"/>
        <v>0</v>
      </c>
      <c r="X436" s="1">
        <f>VLOOKUP(E436,'渗透率、续签率'!AG:AJ,4,0)</f>
        <v>7628.4999999999991</v>
      </c>
      <c r="Y436" s="1">
        <f t="shared" si="33"/>
        <v>0</v>
      </c>
      <c r="Z436">
        <v>0</v>
      </c>
      <c r="AA436" s="89">
        <f t="shared" si="34"/>
        <v>0</v>
      </c>
      <c r="AH436" s="37"/>
      <c r="AI436" s="37"/>
      <c r="AK436" s="37"/>
    </row>
    <row r="437" spans="1:37" hidden="1">
      <c r="A437" t="s">
        <v>64</v>
      </c>
      <c r="B437" t="s">
        <v>16</v>
      </c>
      <c r="C437" t="s">
        <v>18</v>
      </c>
      <c r="D437" t="s">
        <v>116</v>
      </c>
      <c r="E437" t="s">
        <v>477</v>
      </c>
      <c r="F437" t="str">
        <f t="shared" si="31"/>
        <v>保定市婚庆服务</v>
      </c>
      <c r="G437" t="s">
        <v>159</v>
      </c>
      <c r="H437" t="s">
        <v>160</v>
      </c>
      <c r="I437" t="s">
        <v>70</v>
      </c>
      <c r="J437" s="1">
        <v>1058</v>
      </c>
      <c r="K437">
        <v>0</v>
      </c>
      <c r="L437" s="13">
        <f>VLOOKUP(C437,'渗透率、续签率'!B:C,2,0)</f>
        <v>0.36499999999999999</v>
      </c>
      <c r="M437" s="6">
        <v>0</v>
      </c>
      <c r="N437">
        <v>313</v>
      </c>
      <c r="O437">
        <v>0</v>
      </c>
      <c r="P437" s="6">
        <v>0</v>
      </c>
      <c r="Q437" s="13">
        <v>4.2999999999999997E-2</v>
      </c>
      <c r="R437" s="13">
        <v>0</v>
      </c>
      <c r="S437" s="31">
        <v>2479</v>
      </c>
      <c r="T437" s="6">
        <f>VLOOKUP(E437,'参数设置&amp;汇总'!S:U,3,0)</f>
        <v>0.01</v>
      </c>
      <c r="U437" s="78">
        <f t="shared" si="30"/>
        <v>3.13</v>
      </c>
      <c r="V437" s="13">
        <v>0.85000000000000009</v>
      </c>
      <c r="W437" s="78">
        <f t="shared" si="32"/>
        <v>3.6823529411764699</v>
      </c>
      <c r="X437" s="1">
        <f>VLOOKUP(E437,'渗透率、续签率'!AG:AJ,4,0)</f>
        <v>7628.4999999999991</v>
      </c>
      <c r="Y437" s="1">
        <f t="shared" si="33"/>
        <v>28090.829411764698</v>
      </c>
      <c r="Z437">
        <v>30</v>
      </c>
      <c r="AA437" s="89">
        <f t="shared" si="34"/>
        <v>2387720.4999999995</v>
      </c>
      <c r="AH437" s="37"/>
      <c r="AI437" s="37"/>
      <c r="AK437" s="37"/>
    </row>
    <row r="438" spans="1:37" hidden="1">
      <c r="A438" t="s">
        <v>64</v>
      </c>
      <c r="B438" t="s">
        <v>16</v>
      </c>
      <c r="C438" t="s">
        <v>18</v>
      </c>
      <c r="D438" t="s">
        <v>116</v>
      </c>
      <c r="E438" t="s">
        <v>477</v>
      </c>
      <c r="F438" t="str">
        <f t="shared" si="31"/>
        <v>保山市婚庆服务</v>
      </c>
      <c r="G438" t="s">
        <v>99</v>
      </c>
      <c r="H438" t="s">
        <v>161</v>
      </c>
      <c r="I438" t="s">
        <v>68</v>
      </c>
      <c r="J438">
        <v>128</v>
      </c>
      <c r="K438">
        <v>0</v>
      </c>
      <c r="L438" s="13">
        <f>VLOOKUP(C438,'渗透率、续签率'!B:C,2,0)</f>
        <v>0.36499999999999999</v>
      </c>
      <c r="M438" s="6">
        <v>0</v>
      </c>
      <c r="N438">
        <v>17</v>
      </c>
      <c r="O438">
        <v>0</v>
      </c>
      <c r="P438" s="6">
        <v>0</v>
      </c>
      <c r="Q438" s="13">
        <v>5.3999999999999999E-2</v>
      </c>
      <c r="R438" s="13">
        <v>0</v>
      </c>
      <c r="S438" s="31">
        <v>152</v>
      </c>
      <c r="T438" s="6">
        <f>VLOOKUP(E438,'参数设置&amp;汇总'!S:U,3,0)</f>
        <v>0.01</v>
      </c>
      <c r="U438" s="78">
        <f t="shared" si="30"/>
        <v>0.17</v>
      </c>
      <c r="V438" s="13">
        <v>0.85000000000000009</v>
      </c>
      <c r="W438" s="78">
        <f t="shared" si="32"/>
        <v>0.19999999999999998</v>
      </c>
      <c r="X438" s="1">
        <f>VLOOKUP(E438,'渗透率、续签率'!AG:AJ,4,0)</f>
        <v>7628.4999999999991</v>
      </c>
      <c r="Y438" s="1">
        <f t="shared" si="33"/>
        <v>1525.6999999999996</v>
      </c>
      <c r="Z438">
        <v>1</v>
      </c>
      <c r="AA438" s="89">
        <f t="shared" si="34"/>
        <v>129684.49999999999</v>
      </c>
      <c r="AH438" s="37"/>
      <c r="AI438" s="37"/>
      <c r="AK438" s="37"/>
    </row>
    <row r="439" spans="1:37" hidden="1">
      <c r="A439" t="s">
        <v>64</v>
      </c>
      <c r="B439" t="s">
        <v>16</v>
      </c>
      <c r="C439" t="s">
        <v>18</v>
      </c>
      <c r="D439" t="s">
        <v>116</v>
      </c>
      <c r="E439" t="s">
        <v>477</v>
      </c>
      <c r="F439" t="str">
        <f t="shared" si="31"/>
        <v>信阳市婚庆服务</v>
      </c>
      <c r="G439" t="s">
        <v>110</v>
      </c>
      <c r="H439" t="s">
        <v>162</v>
      </c>
      <c r="I439" t="s">
        <v>70</v>
      </c>
      <c r="J439">
        <v>901</v>
      </c>
      <c r="K439">
        <v>0</v>
      </c>
      <c r="L439" s="13">
        <f>VLOOKUP(C439,'渗透率、续签率'!B:C,2,0)</f>
        <v>0.36499999999999999</v>
      </c>
      <c r="M439" s="6">
        <v>0</v>
      </c>
      <c r="N439">
        <v>89</v>
      </c>
      <c r="O439">
        <v>0</v>
      </c>
      <c r="P439" s="6">
        <v>0</v>
      </c>
      <c r="Q439" s="13">
        <v>0.01</v>
      </c>
      <c r="R439" s="13">
        <v>0</v>
      </c>
      <c r="S439" s="31">
        <v>1011</v>
      </c>
      <c r="T439" s="6">
        <f>VLOOKUP(E439,'参数设置&amp;汇总'!S:U,3,0)</f>
        <v>0.01</v>
      </c>
      <c r="U439" s="78">
        <f t="shared" si="30"/>
        <v>0.89</v>
      </c>
      <c r="V439" s="13">
        <v>0.85000000000000009</v>
      </c>
      <c r="W439" s="78">
        <f t="shared" si="32"/>
        <v>1.0470588235294116</v>
      </c>
      <c r="X439" s="1">
        <f>VLOOKUP(E439,'渗透率、续签率'!AG:AJ,4,0)</f>
        <v>7628.4999999999991</v>
      </c>
      <c r="Y439" s="1">
        <f t="shared" si="33"/>
        <v>7987.4882352941158</v>
      </c>
      <c r="Z439">
        <v>24</v>
      </c>
      <c r="AA439" s="89">
        <f t="shared" si="34"/>
        <v>678936.49999999988</v>
      </c>
      <c r="AH439" s="37"/>
      <c r="AI439" s="37"/>
      <c r="AK439" s="37"/>
    </row>
    <row r="440" spans="1:37" hidden="1">
      <c r="A440" t="s">
        <v>64</v>
      </c>
      <c r="B440" t="s">
        <v>16</v>
      </c>
      <c r="C440" t="s">
        <v>18</v>
      </c>
      <c r="D440" t="s">
        <v>116</v>
      </c>
      <c r="E440" t="s">
        <v>477</v>
      </c>
      <c r="F440" t="str">
        <f t="shared" si="31"/>
        <v>儋州市婚庆服务</v>
      </c>
      <c r="G440" t="s">
        <v>120</v>
      </c>
      <c r="H440" t="s">
        <v>163</v>
      </c>
      <c r="I440" t="s">
        <v>68</v>
      </c>
      <c r="J440">
        <v>41</v>
      </c>
      <c r="K440">
        <v>0</v>
      </c>
      <c r="L440" s="13">
        <f>VLOOKUP(C440,'渗透率、续签率'!B:C,2,0)</f>
        <v>0.36499999999999999</v>
      </c>
      <c r="M440" s="6">
        <v>0</v>
      </c>
      <c r="N440">
        <v>10</v>
      </c>
      <c r="O440">
        <v>0</v>
      </c>
      <c r="P440" s="6">
        <v>0</v>
      </c>
      <c r="Q440" s="13">
        <v>0</v>
      </c>
      <c r="R440" s="13">
        <v>0</v>
      </c>
      <c r="S440" s="31">
        <v>95</v>
      </c>
      <c r="T440" s="6">
        <f>VLOOKUP(E440,'参数设置&amp;汇总'!S:U,3,0)</f>
        <v>0.01</v>
      </c>
      <c r="U440" s="78">
        <f t="shared" si="30"/>
        <v>0.1</v>
      </c>
      <c r="V440" s="13">
        <v>0.85000000000000009</v>
      </c>
      <c r="W440" s="78">
        <f t="shared" si="32"/>
        <v>0.11764705882352941</v>
      </c>
      <c r="X440" s="1">
        <f>VLOOKUP(E440,'渗透率、续签率'!AG:AJ,4,0)</f>
        <v>7628.4999999999991</v>
      </c>
      <c r="Y440" s="1">
        <f t="shared" si="33"/>
        <v>897.47058823529403</v>
      </c>
      <c r="Z440">
        <v>3</v>
      </c>
      <c r="AA440" s="89">
        <f t="shared" si="34"/>
        <v>76284.999999999985</v>
      </c>
      <c r="AH440" s="37"/>
      <c r="AI440" s="37"/>
      <c r="AK440" s="37"/>
    </row>
    <row r="441" spans="1:37" hidden="1">
      <c r="A441" t="s">
        <v>64</v>
      </c>
      <c r="B441" t="s">
        <v>16</v>
      </c>
      <c r="C441" t="s">
        <v>18</v>
      </c>
      <c r="D441" t="s">
        <v>116</v>
      </c>
      <c r="E441" t="s">
        <v>477</v>
      </c>
      <c r="F441" t="str">
        <f t="shared" si="31"/>
        <v>克孜勒苏柯尔克孜自治州婚庆服务</v>
      </c>
      <c r="G441" t="s">
        <v>145</v>
      </c>
      <c r="H441" t="s">
        <v>164</v>
      </c>
      <c r="I441" t="s">
        <v>70</v>
      </c>
      <c r="J441">
        <v>49</v>
      </c>
      <c r="K441">
        <v>0</v>
      </c>
      <c r="L441" s="13">
        <f>VLOOKUP(C441,'渗透率、续签率'!B:C,2,0)</f>
        <v>0.36499999999999999</v>
      </c>
      <c r="M441" s="6">
        <v>0</v>
      </c>
      <c r="N441">
        <v>0</v>
      </c>
      <c r="O441">
        <v>0</v>
      </c>
      <c r="P441" s="6">
        <v>0</v>
      </c>
      <c r="Q441" s="13">
        <v>0</v>
      </c>
      <c r="R441" s="13">
        <v>0</v>
      </c>
      <c r="S441" s="31">
        <v>18</v>
      </c>
      <c r="T441" s="6">
        <f>VLOOKUP(E441,'参数设置&amp;汇总'!S:U,3,0)</f>
        <v>0.01</v>
      </c>
      <c r="U441" s="78">
        <f t="shared" si="30"/>
        <v>0</v>
      </c>
      <c r="V441" s="13">
        <v>0.85000000000000009</v>
      </c>
      <c r="W441" s="78">
        <f t="shared" si="32"/>
        <v>0</v>
      </c>
      <c r="X441" s="1">
        <f>VLOOKUP(E441,'渗透率、续签率'!AG:AJ,4,0)</f>
        <v>7628.4999999999991</v>
      </c>
      <c r="Y441" s="1">
        <f t="shared" si="33"/>
        <v>0</v>
      </c>
      <c r="Z441">
        <v>0</v>
      </c>
      <c r="AA441" s="89">
        <f t="shared" si="34"/>
        <v>0</v>
      </c>
      <c r="AH441" s="37"/>
      <c r="AI441" s="37"/>
      <c r="AK441" s="37"/>
    </row>
    <row r="442" spans="1:37" hidden="1">
      <c r="A442" t="s">
        <v>64</v>
      </c>
      <c r="B442" t="s">
        <v>16</v>
      </c>
      <c r="C442" t="s">
        <v>18</v>
      </c>
      <c r="D442" t="s">
        <v>116</v>
      </c>
      <c r="E442" t="s">
        <v>477</v>
      </c>
      <c r="F442" t="str">
        <f t="shared" si="31"/>
        <v>克拉玛依市婚庆服务</v>
      </c>
      <c r="G442" t="s">
        <v>145</v>
      </c>
      <c r="H442" t="s">
        <v>165</v>
      </c>
      <c r="I442" t="s">
        <v>70</v>
      </c>
      <c r="J442">
        <v>24</v>
      </c>
      <c r="K442">
        <v>0</v>
      </c>
      <c r="L442" s="13">
        <f>VLOOKUP(C442,'渗透率、续签率'!B:C,2,0)</f>
        <v>0.36499999999999999</v>
      </c>
      <c r="M442" s="6">
        <v>0</v>
      </c>
      <c r="N442">
        <v>1</v>
      </c>
      <c r="O442">
        <v>0</v>
      </c>
      <c r="P442" s="6">
        <v>0</v>
      </c>
      <c r="Q442" s="13">
        <v>0.25</v>
      </c>
      <c r="R442" s="13">
        <v>0</v>
      </c>
      <c r="S442" s="31">
        <v>20</v>
      </c>
      <c r="T442" s="6">
        <f>VLOOKUP(E442,'参数设置&amp;汇总'!S:U,3,0)</f>
        <v>0.01</v>
      </c>
      <c r="U442" s="78">
        <f t="shared" si="30"/>
        <v>0.01</v>
      </c>
      <c r="V442" s="13">
        <v>0.85000000000000009</v>
      </c>
      <c r="W442" s="78">
        <f t="shared" si="32"/>
        <v>1.1764705882352941E-2</v>
      </c>
      <c r="X442" s="1">
        <f>VLOOKUP(E442,'渗透率、续签率'!AG:AJ,4,0)</f>
        <v>7628.4999999999991</v>
      </c>
      <c r="Y442" s="1">
        <f t="shared" si="33"/>
        <v>89.7470588235294</v>
      </c>
      <c r="Z442">
        <v>0</v>
      </c>
      <c r="AA442" s="89">
        <f t="shared" si="34"/>
        <v>7628.4999999999991</v>
      </c>
      <c r="AH442" s="37"/>
      <c r="AI442" s="37"/>
      <c r="AK442" s="37"/>
    </row>
    <row r="443" spans="1:37" hidden="1">
      <c r="A443" t="s">
        <v>64</v>
      </c>
      <c r="B443" t="s">
        <v>16</v>
      </c>
      <c r="C443" t="s">
        <v>18</v>
      </c>
      <c r="D443" t="s">
        <v>116</v>
      </c>
      <c r="E443" t="s">
        <v>477</v>
      </c>
      <c r="F443" t="str">
        <f t="shared" si="31"/>
        <v>六安市婚庆服务</v>
      </c>
      <c r="G443" t="s">
        <v>94</v>
      </c>
      <c r="H443" t="s">
        <v>166</v>
      </c>
      <c r="I443" t="s">
        <v>68</v>
      </c>
      <c r="J443">
        <v>915</v>
      </c>
      <c r="K443">
        <v>1</v>
      </c>
      <c r="L443" s="13">
        <f>VLOOKUP(C443,'渗透率、续签率'!B:C,2,0)</f>
        <v>0.36499999999999999</v>
      </c>
      <c r="M443" s="6">
        <v>0</v>
      </c>
      <c r="N443">
        <v>60</v>
      </c>
      <c r="O443">
        <v>1</v>
      </c>
      <c r="P443" s="6">
        <v>0.02</v>
      </c>
      <c r="Q443" s="13">
        <v>3.2000000000000001E-2</v>
      </c>
      <c r="R443" s="13">
        <v>0</v>
      </c>
      <c r="S443" s="31">
        <v>788</v>
      </c>
      <c r="T443" s="6">
        <f>VLOOKUP(E443,'参数设置&amp;汇总'!S:U,3,0)</f>
        <v>0.01</v>
      </c>
      <c r="U443" s="78">
        <f t="shared" si="30"/>
        <v>1</v>
      </c>
      <c r="V443" s="13">
        <v>0.85000000000000009</v>
      </c>
      <c r="W443" s="78">
        <f t="shared" si="32"/>
        <v>0.74705882352941166</v>
      </c>
      <c r="X443" s="1">
        <f>VLOOKUP(E443,'渗透率、续签率'!AG:AJ,4,0)</f>
        <v>7628.4999999999991</v>
      </c>
      <c r="Y443" s="1">
        <f t="shared" si="33"/>
        <v>5698.9382352941166</v>
      </c>
      <c r="Z443">
        <v>0</v>
      </c>
      <c r="AA443" s="89">
        <f t="shared" si="34"/>
        <v>457709.99999999994</v>
      </c>
      <c r="AH443" s="37"/>
      <c r="AI443" s="37"/>
      <c r="AK443" s="37"/>
    </row>
    <row r="444" spans="1:37" hidden="1">
      <c r="A444" t="s">
        <v>64</v>
      </c>
      <c r="B444" t="s">
        <v>16</v>
      </c>
      <c r="C444" t="s">
        <v>18</v>
      </c>
      <c r="D444" t="s">
        <v>116</v>
      </c>
      <c r="E444" t="s">
        <v>477</v>
      </c>
      <c r="F444" t="str">
        <f t="shared" si="31"/>
        <v>六盘水市婚庆服务</v>
      </c>
      <c r="G444" t="s">
        <v>167</v>
      </c>
      <c r="H444" t="s">
        <v>168</v>
      </c>
      <c r="I444" t="s">
        <v>70</v>
      </c>
      <c r="J444">
        <v>174</v>
      </c>
      <c r="K444">
        <v>0</v>
      </c>
      <c r="L444" s="13">
        <f>VLOOKUP(C444,'渗透率、续签率'!B:C,2,0)</f>
        <v>0.36499999999999999</v>
      </c>
      <c r="M444" s="6">
        <v>0</v>
      </c>
      <c r="N444">
        <v>22</v>
      </c>
      <c r="O444">
        <v>0</v>
      </c>
      <c r="P444" s="6">
        <v>0</v>
      </c>
      <c r="Q444" s="13">
        <v>0.05</v>
      </c>
      <c r="R444" s="13">
        <v>0</v>
      </c>
      <c r="S444" s="31">
        <v>221</v>
      </c>
      <c r="T444" s="6">
        <f>VLOOKUP(E444,'参数设置&amp;汇总'!S:U,3,0)</f>
        <v>0.01</v>
      </c>
      <c r="U444" s="78">
        <f t="shared" si="30"/>
        <v>0.22</v>
      </c>
      <c r="V444" s="13">
        <v>0.85000000000000009</v>
      </c>
      <c r="W444" s="78">
        <f t="shared" si="32"/>
        <v>0.25882352941176467</v>
      </c>
      <c r="X444" s="1">
        <f>VLOOKUP(E444,'渗透率、续签率'!AG:AJ,4,0)</f>
        <v>7628.4999999999991</v>
      </c>
      <c r="Y444" s="1">
        <f t="shared" si="33"/>
        <v>1974.4352941176467</v>
      </c>
      <c r="Z444">
        <v>1</v>
      </c>
      <c r="AA444" s="89">
        <f t="shared" si="34"/>
        <v>167826.99999999997</v>
      </c>
      <c r="AH444" s="37"/>
      <c r="AI444" s="37"/>
      <c r="AK444" s="37"/>
    </row>
    <row r="445" spans="1:37" hidden="1">
      <c r="A445" t="s">
        <v>64</v>
      </c>
      <c r="B445" t="s">
        <v>16</v>
      </c>
      <c r="C445" t="s">
        <v>18</v>
      </c>
      <c r="D445" t="s">
        <v>116</v>
      </c>
      <c r="E445" t="s">
        <v>477</v>
      </c>
      <c r="F445" t="str">
        <f t="shared" si="31"/>
        <v>兰州市婚庆服务</v>
      </c>
      <c r="G445" t="s">
        <v>132</v>
      </c>
      <c r="H445" t="s">
        <v>169</v>
      </c>
      <c r="I445" t="s">
        <v>70</v>
      </c>
      <c r="J445">
        <v>271</v>
      </c>
      <c r="K445">
        <v>3</v>
      </c>
      <c r="L445" s="13">
        <f>VLOOKUP(C445,'渗透率、续签率'!B:C,2,0)</f>
        <v>0.36499999999999999</v>
      </c>
      <c r="M445" s="6">
        <v>0.01</v>
      </c>
      <c r="N445">
        <v>111</v>
      </c>
      <c r="O445">
        <v>3</v>
      </c>
      <c r="P445" s="6">
        <v>0.03</v>
      </c>
      <c r="Q445" s="13">
        <v>0.432</v>
      </c>
      <c r="R445" s="13">
        <v>0.35799999999999998</v>
      </c>
      <c r="S445" s="31">
        <v>1593</v>
      </c>
      <c r="T445" s="6">
        <f>VLOOKUP(E445,'参数设置&amp;汇总'!S:U,3,0)</f>
        <v>0.01</v>
      </c>
      <c r="U445" s="78">
        <f t="shared" si="30"/>
        <v>3</v>
      </c>
      <c r="V445" s="13">
        <v>0.85000000000000009</v>
      </c>
      <c r="W445" s="78">
        <f t="shared" si="32"/>
        <v>2.2411764705882349</v>
      </c>
      <c r="X445" s="1">
        <f>VLOOKUP(E445,'渗透率、续签率'!AG:AJ,4,0)</f>
        <v>7628.4999999999991</v>
      </c>
      <c r="Y445" s="1">
        <f t="shared" si="33"/>
        <v>17096.814705882349</v>
      </c>
      <c r="Z445">
        <v>2</v>
      </c>
      <c r="AA445" s="89">
        <f t="shared" si="34"/>
        <v>846763.49999999988</v>
      </c>
      <c r="AH445" s="37"/>
      <c r="AI445" s="37"/>
      <c r="AK445" s="37"/>
    </row>
    <row r="446" spans="1:37" hidden="1">
      <c r="A446" t="s">
        <v>64</v>
      </c>
      <c r="B446" t="s">
        <v>16</v>
      </c>
      <c r="C446" t="s">
        <v>18</v>
      </c>
      <c r="D446" t="s">
        <v>116</v>
      </c>
      <c r="E446" t="s">
        <v>477</v>
      </c>
      <c r="F446" t="str">
        <f t="shared" si="31"/>
        <v>兴安盟婚庆服务</v>
      </c>
      <c r="G446" t="s">
        <v>142</v>
      </c>
      <c r="H446" t="s">
        <v>170</v>
      </c>
      <c r="I446" t="s">
        <v>70</v>
      </c>
      <c r="J446">
        <v>139</v>
      </c>
      <c r="K446">
        <v>0</v>
      </c>
      <c r="L446" s="13">
        <f>VLOOKUP(C446,'渗透率、续签率'!B:C,2,0)</f>
        <v>0.36499999999999999</v>
      </c>
      <c r="M446" s="6">
        <v>0</v>
      </c>
      <c r="N446">
        <v>7</v>
      </c>
      <c r="O446">
        <v>0</v>
      </c>
      <c r="P446" s="6">
        <v>0</v>
      </c>
      <c r="Q446" s="13">
        <v>0</v>
      </c>
      <c r="R446" s="13">
        <v>0</v>
      </c>
      <c r="S446" s="31">
        <v>130</v>
      </c>
      <c r="T446" s="6">
        <f>VLOOKUP(E446,'参数设置&amp;汇总'!S:U,3,0)</f>
        <v>0.01</v>
      </c>
      <c r="U446" s="78">
        <f t="shared" si="30"/>
        <v>7.0000000000000007E-2</v>
      </c>
      <c r="V446" s="13">
        <v>0.85000000000000009</v>
      </c>
      <c r="W446" s="78">
        <f t="shared" si="32"/>
        <v>8.2352941176470587E-2</v>
      </c>
      <c r="X446" s="1">
        <f>VLOOKUP(E446,'渗透率、续签率'!AG:AJ,4,0)</f>
        <v>7628.4999999999991</v>
      </c>
      <c r="Y446" s="1">
        <f t="shared" si="33"/>
        <v>628.22941176470579</v>
      </c>
      <c r="Z446">
        <v>0</v>
      </c>
      <c r="AA446" s="89">
        <f t="shared" si="34"/>
        <v>53399.499999999993</v>
      </c>
      <c r="AH446" s="37"/>
      <c r="AI446" s="37"/>
      <c r="AK446" s="37"/>
    </row>
    <row r="447" spans="1:37" hidden="1">
      <c r="A447" t="s">
        <v>64</v>
      </c>
      <c r="B447" t="s">
        <v>16</v>
      </c>
      <c r="C447" t="s">
        <v>18</v>
      </c>
      <c r="D447" t="s">
        <v>116</v>
      </c>
      <c r="E447" t="s">
        <v>477</v>
      </c>
      <c r="F447" t="str">
        <f t="shared" si="31"/>
        <v>内江市婚庆服务</v>
      </c>
      <c r="G447" t="s">
        <v>77</v>
      </c>
      <c r="H447" t="s">
        <v>171</v>
      </c>
      <c r="I447" t="s">
        <v>70</v>
      </c>
      <c r="J447">
        <v>161</v>
      </c>
      <c r="K447">
        <v>0</v>
      </c>
      <c r="L447" s="13">
        <f>VLOOKUP(C447,'渗透率、续签率'!B:C,2,0)</f>
        <v>0.36499999999999999</v>
      </c>
      <c r="M447" s="6">
        <v>0</v>
      </c>
      <c r="N447">
        <v>15</v>
      </c>
      <c r="O447">
        <v>0</v>
      </c>
      <c r="P447" s="6">
        <v>0</v>
      </c>
      <c r="Q447" s="13">
        <v>0</v>
      </c>
      <c r="R447" s="13">
        <v>0</v>
      </c>
      <c r="S447" s="31">
        <v>217</v>
      </c>
      <c r="T447" s="6">
        <f>VLOOKUP(E447,'参数设置&amp;汇总'!S:U,3,0)</f>
        <v>0.01</v>
      </c>
      <c r="U447" s="78">
        <f t="shared" si="30"/>
        <v>0.15</v>
      </c>
      <c r="V447" s="13">
        <v>0.85000000000000009</v>
      </c>
      <c r="W447" s="78">
        <f t="shared" si="32"/>
        <v>0.1764705882352941</v>
      </c>
      <c r="X447" s="1">
        <f>VLOOKUP(E447,'渗透率、续签率'!AG:AJ,4,0)</f>
        <v>7628.4999999999991</v>
      </c>
      <c r="Y447" s="1">
        <f t="shared" si="33"/>
        <v>1346.205882352941</v>
      </c>
      <c r="Z447">
        <v>0</v>
      </c>
      <c r="AA447" s="89">
        <f t="shared" si="34"/>
        <v>114427.49999999999</v>
      </c>
      <c r="AH447" s="37"/>
      <c r="AI447" s="37"/>
      <c r="AJ447" s="1"/>
      <c r="AK447" s="37"/>
    </row>
    <row r="448" spans="1:37" hidden="1">
      <c r="A448" t="s">
        <v>64</v>
      </c>
      <c r="B448" t="s">
        <v>16</v>
      </c>
      <c r="C448" t="s">
        <v>18</v>
      </c>
      <c r="D448" t="s">
        <v>116</v>
      </c>
      <c r="E448" t="s">
        <v>477</v>
      </c>
      <c r="F448" t="str">
        <f t="shared" si="31"/>
        <v>凉山彝族自治州婚庆服务</v>
      </c>
      <c r="G448" t="s">
        <v>77</v>
      </c>
      <c r="H448" t="s">
        <v>172</v>
      </c>
      <c r="I448" t="s">
        <v>70</v>
      </c>
      <c r="J448">
        <v>169</v>
      </c>
      <c r="K448">
        <v>1</v>
      </c>
      <c r="L448" s="13">
        <f>VLOOKUP(C448,'渗透率、续签率'!B:C,2,0)</f>
        <v>0.36499999999999999</v>
      </c>
      <c r="M448" s="6">
        <v>0.01</v>
      </c>
      <c r="N448">
        <v>31</v>
      </c>
      <c r="O448">
        <v>1</v>
      </c>
      <c r="P448" s="6">
        <v>0.03</v>
      </c>
      <c r="Q448" s="13">
        <v>5.3999999999999999E-2</v>
      </c>
      <c r="R448" s="13">
        <v>0</v>
      </c>
      <c r="S448" s="31">
        <v>276</v>
      </c>
      <c r="T448" s="6">
        <f>VLOOKUP(E448,'参数设置&amp;汇总'!S:U,3,0)</f>
        <v>0.01</v>
      </c>
      <c r="U448" s="78">
        <f t="shared" si="30"/>
        <v>1</v>
      </c>
      <c r="V448" s="13">
        <v>0.85000000000000009</v>
      </c>
      <c r="W448" s="78">
        <f t="shared" si="32"/>
        <v>0.74705882352941166</v>
      </c>
      <c r="X448" s="1">
        <f>VLOOKUP(E448,'渗透率、续签率'!AG:AJ,4,0)</f>
        <v>7628.4999999999991</v>
      </c>
      <c r="Y448" s="1">
        <f t="shared" si="33"/>
        <v>5698.9382352941166</v>
      </c>
      <c r="Z448">
        <v>0</v>
      </c>
      <c r="AA448" s="89">
        <f t="shared" si="34"/>
        <v>236483.49999999997</v>
      </c>
      <c r="AH448" s="37"/>
      <c r="AI448" s="37"/>
      <c r="AK448" s="37"/>
    </row>
    <row r="449" spans="1:37" hidden="1">
      <c r="A449" t="s">
        <v>64</v>
      </c>
      <c r="B449" t="s">
        <v>16</v>
      </c>
      <c r="C449" t="s">
        <v>18</v>
      </c>
      <c r="D449" t="s">
        <v>116</v>
      </c>
      <c r="E449" t="s">
        <v>477</v>
      </c>
      <c r="F449" t="str">
        <f t="shared" si="31"/>
        <v>包头市婚庆服务</v>
      </c>
      <c r="G449" t="s">
        <v>142</v>
      </c>
      <c r="H449" t="s">
        <v>173</v>
      </c>
      <c r="I449" t="s">
        <v>70</v>
      </c>
      <c r="J449">
        <v>221</v>
      </c>
      <c r="K449">
        <v>0</v>
      </c>
      <c r="L449" s="13">
        <f>VLOOKUP(C449,'渗透率、续签率'!B:C,2,0)</f>
        <v>0.36499999999999999</v>
      </c>
      <c r="M449" s="6">
        <v>0</v>
      </c>
      <c r="N449">
        <v>87</v>
      </c>
      <c r="O449">
        <v>0</v>
      </c>
      <c r="P449" s="6">
        <v>0</v>
      </c>
      <c r="Q449" s="13">
        <v>0.02</v>
      </c>
      <c r="R449" s="13">
        <v>0</v>
      </c>
      <c r="S449" s="31">
        <v>650</v>
      </c>
      <c r="T449" s="6">
        <f>VLOOKUP(E449,'参数设置&amp;汇总'!S:U,3,0)</f>
        <v>0.01</v>
      </c>
      <c r="U449" s="78">
        <f t="shared" si="30"/>
        <v>0.87</v>
      </c>
      <c r="V449" s="13">
        <v>0.85000000000000009</v>
      </c>
      <c r="W449" s="78">
        <f t="shared" si="32"/>
        <v>1.0235294117647058</v>
      </c>
      <c r="X449" s="1">
        <f>VLOOKUP(E449,'渗透率、续签率'!AG:AJ,4,0)</f>
        <v>7628.4999999999991</v>
      </c>
      <c r="Y449" s="1">
        <f t="shared" si="33"/>
        <v>7807.9941176470575</v>
      </c>
      <c r="Z449">
        <v>0</v>
      </c>
      <c r="AA449" s="89">
        <f t="shared" si="34"/>
        <v>663679.49999999988</v>
      </c>
      <c r="AH449" s="37"/>
      <c r="AI449" s="37"/>
      <c r="AK449" s="37"/>
    </row>
    <row r="450" spans="1:37" hidden="1">
      <c r="A450" t="s">
        <v>64</v>
      </c>
      <c r="B450" t="s">
        <v>16</v>
      </c>
      <c r="C450" t="s">
        <v>18</v>
      </c>
      <c r="D450" t="s">
        <v>116</v>
      </c>
      <c r="E450" t="s">
        <v>477</v>
      </c>
      <c r="F450" t="str">
        <f t="shared" si="31"/>
        <v>北屯市婚庆服务</v>
      </c>
      <c r="G450" t="s">
        <v>145</v>
      </c>
      <c r="H450" t="s">
        <v>174</v>
      </c>
      <c r="I450" t="s">
        <v>70</v>
      </c>
      <c r="J450">
        <v>11</v>
      </c>
      <c r="K450">
        <v>0</v>
      </c>
      <c r="L450" s="13">
        <f>VLOOKUP(C450,'渗透率、续签率'!B:C,2,0)</f>
        <v>0.36499999999999999</v>
      </c>
      <c r="M450" s="6">
        <v>0</v>
      </c>
      <c r="N450">
        <v>1</v>
      </c>
      <c r="O450">
        <v>0</v>
      </c>
      <c r="P450" s="6">
        <v>0</v>
      </c>
      <c r="Q450" s="13">
        <v>0</v>
      </c>
      <c r="R450" s="13">
        <v>0</v>
      </c>
      <c r="S450" s="31">
        <v>13</v>
      </c>
      <c r="T450" s="6">
        <f>VLOOKUP(E450,'参数设置&amp;汇总'!S:U,3,0)</f>
        <v>0.01</v>
      </c>
      <c r="U450" s="78">
        <f t="shared" si="30"/>
        <v>0.01</v>
      </c>
      <c r="V450" s="13">
        <v>0.85000000000000009</v>
      </c>
      <c r="W450" s="78">
        <f t="shared" si="32"/>
        <v>1.1764705882352941E-2</v>
      </c>
      <c r="X450" s="1">
        <f>VLOOKUP(E450,'渗透率、续签率'!AG:AJ,4,0)</f>
        <v>7628.4999999999991</v>
      </c>
      <c r="Y450" s="1">
        <f t="shared" si="33"/>
        <v>89.7470588235294</v>
      </c>
      <c r="Z450">
        <v>0</v>
      </c>
      <c r="AA450" s="89">
        <f t="shared" si="34"/>
        <v>7628.4999999999991</v>
      </c>
      <c r="AH450" s="37"/>
      <c r="AI450" s="37"/>
      <c r="AK450" s="37"/>
    </row>
    <row r="451" spans="1:37" hidden="1">
      <c r="A451" t="s">
        <v>64</v>
      </c>
      <c r="B451" t="s">
        <v>16</v>
      </c>
      <c r="C451" t="s">
        <v>18</v>
      </c>
      <c r="D451" t="s">
        <v>116</v>
      </c>
      <c r="E451" t="s">
        <v>477</v>
      </c>
      <c r="F451" t="str">
        <f t="shared" si="31"/>
        <v>北海市婚庆服务</v>
      </c>
      <c r="G451" t="s">
        <v>88</v>
      </c>
      <c r="H451" t="s">
        <v>175</v>
      </c>
      <c r="I451" t="s">
        <v>68</v>
      </c>
      <c r="J451">
        <v>202</v>
      </c>
      <c r="K451">
        <v>0</v>
      </c>
      <c r="L451" s="13">
        <f>VLOOKUP(C451,'渗透率、续签率'!B:C,2,0)</f>
        <v>0.36499999999999999</v>
      </c>
      <c r="M451" s="6">
        <v>0</v>
      </c>
      <c r="N451">
        <v>64</v>
      </c>
      <c r="O451">
        <v>0</v>
      </c>
      <c r="P451" s="6">
        <v>0</v>
      </c>
      <c r="Q451" s="13">
        <v>0</v>
      </c>
      <c r="R451" s="13">
        <v>0</v>
      </c>
      <c r="S451" s="31">
        <v>475</v>
      </c>
      <c r="T451" s="6">
        <f>VLOOKUP(E451,'参数设置&amp;汇总'!S:U,3,0)</f>
        <v>0.01</v>
      </c>
      <c r="U451" s="78">
        <f t="shared" ref="U451:U514" si="35">IF(T451*N451&gt;=O451,T451*N451,O451)</f>
        <v>0.64</v>
      </c>
      <c r="V451" s="13">
        <v>0.85000000000000009</v>
      </c>
      <c r="W451" s="78">
        <f t="shared" si="32"/>
        <v>0.75294117647058822</v>
      </c>
      <c r="X451" s="1">
        <f>VLOOKUP(E451,'渗透率、续签率'!AG:AJ,4,0)</f>
        <v>7628.4999999999991</v>
      </c>
      <c r="Y451" s="1">
        <f t="shared" si="33"/>
        <v>5743.8117647058816</v>
      </c>
      <c r="Z451">
        <v>4</v>
      </c>
      <c r="AA451" s="89">
        <f t="shared" si="34"/>
        <v>488223.99999999994</v>
      </c>
    </row>
    <row r="452" spans="1:37" hidden="1">
      <c r="A452" t="s">
        <v>64</v>
      </c>
      <c r="B452" t="s">
        <v>16</v>
      </c>
      <c r="C452" t="s">
        <v>18</v>
      </c>
      <c r="D452" t="s">
        <v>116</v>
      </c>
      <c r="E452" t="s">
        <v>477</v>
      </c>
      <c r="F452" t="str">
        <f t="shared" ref="F452:F515" si="36">H452&amp;C452</f>
        <v>十堰市婚庆服务</v>
      </c>
      <c r="G452" t="s">
        <v>81</v>
      </c>
      <c r="H452" t="s">
        <v>176</v>
      </c>
      <c r="I452" t="s">
        <v>68</v>
      </c>
      <c r="J452">
        <v>241</v>
      </c>
      <c r="K452">
        <v>1</v>
      </c>
      <c r="L452" s="13">
        <f>VLOOKUP(C452,'渗透率、续签率'!B:C,2,0)</f>
        <v>0.36499999999999999</v>
      </c>
      <c r="M452" s="6">
        <v>0</v>
      </c>
      <c r="N452">
        <v>23</v>
      </c>
      <c r="O452">
        <v>1</v>
      </c>
      <c r="P452" s="6">
        <v>0.04</v>
      </c>
      <c r="Q452" s="13">
        <v>4.4999999999999998E-2</v>
      </c>
      <c r="R452" s="13">
        <v>0</v>
      </c>
      <c r="S452" s="31">
        <v>276</v>
      </c>
      <c r="T452" s="6">
        <f>VLOOKUP(E452,'参数设置&amp;汇总'!S:U,3,0)</f>
        <v>0.01</v>
      </c>
      <c r="U452" s="78">
        <f t="shared" si="35"/>
        <v>1</v>
      </c>
      <c r="V452" s="13">
        <v>0.85000000000000009</v>
      </c>
      <c r="W452" s="78">
        <f t="shared" ref="W452:W515" si="37">(O452*(1-L452)+IF((U452-O452)&lt;0,0,(U452-O452)))/V452</f>
        <v>0.74705882352941166</v>
      </c>
      <c r="X452" s="1">
        <f>VLOOKUP(E452,'渗透率、续签率'!AG:AJ,4,0)</f>
        <v>7628.4999999999991</v>
      </c>
      <c r="Y452" s="1">
        <f t="shared" ref="Y452:Y515" si="38">X452*W452</f>
        <v>5698.9382352941166</v>
      </c>
      <c r="Z452">
        <v>0</v>
      </c>
      <c r="AA452" s="89">
        <f t="shared" ref="AA452:AA515" si="39">N452*X452</f>
        <v>175455.49999999997</v>
      </c>
      <c r="AH452" s="37"/>
      <c r="AI452" s="37"/>
      <c r="AJ452" s="1"/>
      <c r="AK452" s="37"/>
    </row>
    <row r="453" spans="1:37" hidden="1">
      <c r="A453" t="s">
        <v>64</v>
      </c>
      <c r="B453" t="s">
        <v>16</v>
      </c>
      <c r="C453" t="s">
        <v>18</v>
      </c>
      <c r="D453" t="s">
        <v>116</v>
      </c>
      <c r="E453" t="s">
        <v>477</v>
      </c>
      <c r="F453" t="str">
        <f t="shared" si="36"/>
        <v>南充市婚庆服务</v>
      </c>
      <c r="G453" t="s">
        <v>77</v>
      </c>
      <c r="H453" t="s">
        <v>177</v>
      </c>
      <c r="I453" t="s">
        <v>70</v>
      </c>
      <c r="J453">
        <v>636</v>
      </c>
      <c r="K453">
        <v>1</v>
      </c>
      <c r="L453" s="13">
        <f>VLOOKUP(C453,'渗透率、续签率'!B:C,2,0)</f>
        <v>0.36499999999999999</v>
      </c>
      <c r="M453" s="6">
        <v>0</v>
      </c>
      <c r="N453">
        <v>77</v>
      </c>
      <c r="O453">
        <v>1</v>
      </c>
      <c r="P453" s="6">
        <v>0.01</v>
      </c>
      <c r="Q453" s="13">
        <v>2.8000000000000001E-2</v>
      </c>
      <c r="R453" s="13">
        <v>0</v>
      </c>
      <c r="S453" s="31">
        <v>814</v>
      </c>
      <c r="T453" s="6">
        <f>VLOOKUP(E453,'参数设置&amp;汇总'!S:U,3,0)</f>
        <v>0.01</v>
      </c>
      <c r="U453" s="78">
        <f t="shared" si="35"/>
        <v>1</v>
      </c>
      <c r="V453" s="13">
        <v>0.85000000000000009</v>
      </c>
      <c r="W453" s="78">
        <f t="shared" si="37"/>
        <v>0.74705882352941166</v>
      </c>
      <c r="X453" s="1">
        <f>VLOOKUP(E453,'渗透率、续签率'!AG:AJ,4,0)</f>
        <v>7628.4999999999991</v>
      </c>
      <c r="Y453" s="1">
        <f t="shared" si="38"/>
        <v>5698.9382352941166</v>
      </c>
      <c r="Z453">
        <v>0</v>
      </c>
      <c r="AA453" s="89">
        <f t="shared" si="39"/>
        <v>587394.49999999988</v>
      </c>
      <c r="AH453" s="37"/>
      <c r="AI453" s="37"/>
      <c r="AJ453" s="1"/>
      <c r="AK453" s="37"/>
    </row>
    <row r="454" spans="1:37" hidden="1">
      <c r="A454" t="s">
        <v>64</v>
      </c>
      <c r="B454" t="s">
        <v>16</v>
      </c>
      <c r="C454" t="s">
        <v>18</v>
      </c>
      <c r="D454" t="s">
        <v>116</v>
      </c>
      <c r="E454" t="s">
        <v>477</v>
      </c>
      <c r="F454" t="str">
        <f t="shared" si="36"/>
        <v>南平市婚庆服务</v>
      </c>
      <c r="G454" t="s">
        <v>92</v>
      </c>
      <c r="H454" t="s">
        <v>178</v>
      </c>
      <c r="I454" t="s">
        <v>68</v>
      </c>
      <c r="J454">
        <v>216</v>
      </c>
      <c r="K454">
        <v>0</v>
      </c>
      <c r="L454" s="13">
        <f>VLOOKUP(C454,'渗透率、续签率'!B:C,2,0)</f>
        <v>0.36499999999999999</v>
      </c>
      <c r="M454" s="6">
        <v>0</v>
      </c>
      <c r="N454">
        <v>6</v>
      </c>
      <c r="O454">
        <v>0</v>
      </c>
      <c r="P454" s="6">
        <v>0</v>
      </c>
      <c r="Q454" s="13">
        <v>0</v>
      </c>
      <c r="R454" s="13">
        <v>0</v>
      </c>
      <c r="S454" s="31">
        <v>156</v>
      </c>
      <c r="T454" s="6">
        <f>VLOOKUP(E454,'参数设置&amp;汇总'!S:U,3,0)</f>
        <v>0.01</v>
      </c>
      <c r="U454" s="78">
        <f t="shared" si="35"/>
        <v>0.06</v>
      </c>
      <c r="V454" s="13">
        <v>0.85000000000000009</v>
      </c>
      <c r="W454" s="78">
        <f t="shared" si="37"/>
        <v>7.0588235294117632E-2</v>
      </c>
      <c r="X454" s="1">
        <f>VLOOKUP(E454,'渗透率、续签率'!AG:AJ,4,0)</f>
        <v>7628.4999999999991</v>
      </c>
      <c r="Y454" s="1">
        <f t="shared" si="38"/>
        <v>538.48235294117626</v>
      </c>
      <c r="Z454">
        <v>0</v>
      </c>
      <c r="AA454" s="89">
        <f t="shared" si="39"/>
        <v>45770.999999999993</v>
      </c>
      <c r="AH454" s="37"/>
      <c r="AI454" s="37"/>
      <c r="AK454" s="37"/>
    </row>
    <row r="455" spans="1:37" hidden="1">
      <c r="A455" t="s">
        <v>64</v>
      </c>
      <c r="B455" t="s">
        <v>16</v>
      </c>
      <c r="C455" t="s">
        <v>18</v>
      </c>
      <c r="D455" t="s">
        <v>116</v>
      </c>
      <c r="E455" t="s">
        <v>477</v>
      </c>
      <c r="F455" t="str">
        <f t="shared" si="36"/>
        <v>南通市婚庆服务</v>
      </c>
      <c r="G455" t="s">
        <v>73</v>
      </c>
      <c r="H455" t="s">
        <v>179</v>
      </c>
      <c r="I455" t="s">
        <v>70</v>
      </c>
      <c r="J455">
        <v>830</v>
      </c>
      <c r="K455">
        <v>6</v>
      </c>
      <c r="L455" s="13">
        <f>VLOOKUP(C455,'渗透率、续签率'!B:C,2,0)</f>
        <v>0.36499999999999999</v>
      </c>
      <c r="M455" s="6">
        <v>0.01</v>
      </c>
      <c r="N455">
        <v>181</v>
      </c>
      <c r="O455">
        <v>6</v>
      </c>
      <c r="P455" s="6">
        <v>0.03</v>
      </c>
      <c r="Q455" s="13">
        <v>0.23400000000000001</v>
      </c>
      <c r="R455" s="13">
        <v>0.124</v>
      </c>
      <c r="S455" s="31">
        <v>1737</v>
      </c>
      <c r="T455" s="6">
        <f>VLOOKUP(E455,'参数设置&amp;汇总'!S:U,3,0)</f>
        <v>0.01</v>
      </c>
      <c r="U455" s="78">
        <f t="shared" si="35"/>
        <v>6</v>
      </c>
      <c r="V455" s="13">
        <v>0.85000000000000009</v>
      </c>
      <c r="W455" s="78">
        <f t="shared" si="37"/>
        <v>4.4823529411764698</v>
      </c>
      <c r="X455" s="1">
        <f>VLOOKUP(E455,'渗透率、续签率'!AG:AJ,4,0)</f>
        <v>7628.4999999999991</v>
      </c>
      <c r="Y455" s="1">
        <f t="shared" si="38"/>
        <v>34193.629411764698</v>
      </c>
      <c r="Z455">
        <v>5</v>
      </c>
      <c r="AA455" s="89">
        <f t="shared" si="39"/>
        <v>1380758.4999999998</v>
      </c>
    </row>
    <row r="456" spans="1:37" hidden="1">
      <c r="A456" t="s">
        <v>64</v>
      </c>
      <c r="B456" t="s">
        <v>16</v>
      </c>
      <c r="C456" t="s">
        <v>18</v>
      </c>
      <c r="D456" t="s">
        <v>116</v>
      </c>
      <c r="E456" t="s">
        <v>477</v>
      </c>
      <c r="F456" t="str">
        <f t="shared" si="36"/>
        <v>南阳市婚庆服务</v>
      </c>
      <c r="G456" t="s">
        <v>110</v>
      </c>
      <c r="H456" t="s">
        <v>180</v>
      </c>
      <c r="I456" t="s">
        <v>70</v>
      </c>
      <c r="J456" s="1">
        <v>1188</v>
      </c>
      <c r="K456">
        <v>2</v>
      </c>
      <c r="L456" s="13">
        <f>VLOOKUP(C456,'渗透率、续签率'!B:C,2,0)</f>
        <v>0.36499999999999999</v>
      </c>
      <c r="M456" s="6">
        <v>0</v>
      </c>
      <c r="N456">
        <v>144</v>
      </c>
      <c r="O456">
        <v>2</v>
      </c>
      <c r="P456" s="6">
        <v>0.01</v>
      </c>
      <c r="Q456" s="13">
        <v>9.7000000000000003E-2</v>
      </c>
      <c r="R456" s="13">
        <v>1.7999999999999999E-2</v>
      </c>
      <c r="S456" s="31">
        <v>1681</v>
      </c>
      <c r="T456" s="6">
        <f>VLOOKUP(E456,'参数设置&amp;汇总'!S:U,3,0)</f>
        <v>0.01</v>
      </c>
      <c r="U456" s="78">
        <f t="shared" si="35"/>
        <v>2</v>
      </c>
      <c r="V456" s="13">
        <v>0.85000000000000009</v>
      </c>
      <c r="W456" s="78">
        <f t="shared" si="37"/>
        <v>1.4941176470588233</v>
      </c>
      <c r="X456" s="1">
        <f>VLOOKUP(E456,'渗透率、续签率'!AG:AJ,4,0)</f>
        <v>7628.4999999999991</v>
      </c>
      <c r="Y456" s="1">
        <f t="shared" si="38"/>
        <v>11397.876470588233</v>
      </c>
      <c r="Z456">
        <v>30</v>
      </c>
      <c r="AA456" s="89">
        <f t="shared" si="39"/>
        <v>1098503.9999999998</v>
      </c>
      <c r="AH456" s="37"/>
      <c r="AI456" s="37"/>
      <c r="AK456" s="37"/>
    </row>
    <row r="457" spans="1:37" hidden="1">
      <c r="A457" t="s">
        <v>64</v>
      </c>
      <c r="B457" t="s">
        <v>16</v>
      </c>
      <c r="C457" t="s">
        <v>18</v>
      </c>
      <c r="D457" t="s">
        <v>116</v>
      </c>
      <c r="E457" t="s">
        <v>477</v>
      </c>
      <c r="F457" t="str">
        <f t="shared" si="36"/>
        <v>博尔塔拉蒙古自治州婚庆服务</v>
      </c>
      <c r="G457" t="s">
        <v>145</v>
      </c>
      <c r="H457" t="s">
        <v>181</v>
      </c>
      <c r="I457" t="s">
        <v>70</v>
      </c>
      <c r="J457">
        <v>49</v>
      </c>
      <c r="K457">
        <v>0</v>
      </c>
      <c r="L457" s="13">
        <f>VLOOKUP(C457,'渗透率、续签率'!B:C,2,0)</f>
        <v>0.36499999999999999</v>
      </c>
      <c r="M457" s="6">
        <v>0</v>
      </c>
      <c r="N457">
        <v>5</v>
      </c>
      <c r="O457">
        <v>0</v>
      </c>
      <c r="P457" s="6">
        <v>0</v>
      </c>
      <c r="Q457" s="13">
        <v>0</v>
      </c>
      <c r="R457" s="13">
        <v>0</v>
      </c>
      <c r="S457" s="31">
        <v>68</v>
      </c>
      <c r="T457" s="6">
        <f>VLOOKUP(E457,'参数设置&amp;汇总'!S:U,3,0)</f>
        <v>0.01</v>
      </c>
      <c r="U457" s="78">
        <f t="shared" si="35"/>
        <v>0.05</v>
      </c>
      <c r="V457" s="13">
        <v>0.85000000000000009</v>
      </c>
      <c r="W457" s="78">
        <f t="shared" si="37"/>
        <v>5.8823529411764705E-2</v>
      </c>
      <c r="X457" s="1">
        <f>VLOOKUP(E457,'渗透率、续签率'!AG:AJ,4,0)</f>
        <v>7628.4999999999991</v>
      </c>
      <c r="Y457" s="1">
        <f t="shared" si="38"/>
        <v>448.73529411764702</v>
      </c>
      <c r="Z457">
        <v>0</v>
      </c>
      <c r="AA457" s="89">
        <f t="shared" si="39"/>
        <v>38142.499999999993</v>
      </c>
      <c r="AH457" s="37"/>
      <c r="AI457" s="37"/>
      <c r="AK457" s="37"/>
    </row>
    <row r="458" spans="1:37" hidden="1">
      <c r="A458" t="s">
        <v>64</v>
      </c>
      <c r="B458" t="s">
        <v>16</v>
      </c>
      <c r="C458" t="s">
        <v>18</v>
      </c>
      <c r="D458" t="s">
        <v>116</v>
      </c>
      <c r="E458" t="s">
        <v>477</v>
      </c>
      <c r="F458" t="str">
        <f t="shared" si="36"/>
        <v>双河市婚庆服务</v>
      </c>
      <c r="G458" t="s">
        <v>145</v>
      </c>
      <c r="H458" t="s">
        <v>182</v>
      </c>
      <c r="I458" t="s">
        <v>70</v>
      </c>
      <c r="J458">
        <v>2</v>
      </c>
      <c r="K458">
        <v>0</v>
      </c>
      <c r="L458" s="13">
        <f>VLOOKUP(C458,'渗透率、续签率'!B:C,2,0)</f>
        <v>0.36499999999999999</v>
      </c>
      <c r="M458" s="6">
        <v>0</v>
      </c>
      <c r="N458">
        <v>0</v>
      </c>
      <c r="O458">
        <v>0</v>
      </c>
      <c r="P458" s="6">
        <v>0</v>
      </c>
      <c r="Q458" s="13">
        <v>0</v>
      </c>
      <c r="R458" s="13">
        <v>0</v>
      </c>
      <c r="S458" s="31">
        <v>3</v>
      </c>
      <c r="T458" s="6">
        <f>VLOOKUP(E458,'参数设置&amp;汇总'!S:U,3,0)</f>
        <v>0.01</v>
      </c>
      <c r="U458" s="78">
        <f t="shared" si="35"/>
        <v>0</v>
      </c>
      <c r="V458" s="13">
        <v>0.85000000000000009</v>
      </c>
      <c r="W458" s="78">
        <f t="shared" si="37"/>
        <v>0</v>
      </c>
      <c r="X458" s="1">
        <f>VLOOKUP(E458,'渗透率、续签率'!AG:AJ,4,0)</f>
        <v>7628.4999999999991</v>
      </c>
      <c r="Y458" s="1">
        <f t="shared" si="38"/>
        <v>0</v>
      </c>
      <c r="Z458">
        <v>0</v>
      </c>
      <c r="AA458" s="89">
        <f t="shared" si="39"/>
        <v>0</v>
      </c>
      <c r="AH458" s="37"/>
      <c r="AI458" s="37"/>
      <c r="AK458" s="37"/>
    </row>
    <row r="459" spans="1:37" hidden="1">
      <c r="A459" t="s">
        <v>64</v>
      </c>
      <c r="B459" t="s">
        <v>16</v>
      </c>
      <c r="C459" t="s">
        <v>18</v>
      </c>
      <c r="D459" t="s">
        <v>116</v>
      </c>
      <c r="E459" t="s">
        <v>477</v>
      </c>
      <c r="F459" t="str">
        <f t="shared" si="36"/>
        <v>双鸭山市婚庆服务</v>
      </c>
      <c r="G459" t="s">
        <v>118</v>
      </c>
      <c r="H459" t="s">
        <v>183</v>
      </c>
      <c r="I459" t="s">
        <v>70</v>
      </c>
      <c r="J459">
        <v>77</v>
      </c>
      <c r="K459">
        <v>0</v>
      </c>
      <c r="L459" s="13">
        <f>VLOOKUP(C459,'渗透率、续签率'!B:C,2,0)</f>
        <v>0.36499999999999999</v>
      </c>
      <c r="M459" s="6">
        <v>0</v>
      </c>
      <c r="N459">
        <v>7</v>
      </c>
      <c r="O459">
        <v>0</v>
      </c>
      <c r="P459" s="6">
        <v>0</v>
      </c>
      <c r="Q459" s="13">
        <v>6.3E-2</v>
      </c>
      <c r="R459" s="13">
        <v>0</v>
      </c>
      <c r="S459" s="31">
        <v>101</v>
      </c>
      <c r="T459" s="6">
        <f>VLOOKUP(E459,'参数设置&amp;汇总'!S:U,3,0)</f>
        <v>0.01</v>
      </c>
      <c r="U459" s="78">
        <f t="shared" si="35"/>
        <v>7.0000000000000007E-2</v>
      </c>
      <c r="V459" s="13">
        <v>0.85000000000000009</v>
      </c>
      <c r="W459" s="78">
        <f t="shared" si="37"/>
        <v>8.2352941176470587E-2</v>
      </c>
      <c r="X459" s="1">
        <f>VLOOKUP(E459,'渗透率、续签率'!AG:AJ,4,0)</f>
        <v>7628.4999999999991</v>
      </c>
      <c r="Y459" s="1">
        <f t="shared" si="38"/>
        <v>628.22941176470579</v>
      </c>
      <c r="Z459">
        <v>0</v>
      </c>
      <c r="AA459" s="89">
        <f t="shared" si="39"/>
        <v>53399.499999999993</v>
      </c>
      <c r="AH459" s="37"/>
      <c r="AI459" s="37"/>
      <c r="AK459" s="37"/>
    </row>
    <row r="460" spans="1:37" hidden="1">
      <c r="A460" t="s">
        <v>64</v>
      </c>
      <c r="B460" t="s">
        <v>16</v>
      </c>
      <c r="C460" t="s">
        <v>18</v>
      </c>
      <c r="D460" t="s">
        <v>116</v>
      </c>
      <c r="E460" t="s">
        <v>477</v>
      </c>
      <c r="F460" t="str">
        <f t="shared" si="36"/>
        <v>可克达拉市婚庆服务</v>
      </c>
      <c r="G460" t="s">
        <v>145</v>
      </c>
      <c r="H460" t="s">
        <v>184</v>
      </c>
      <c r="I460" t="s">
        <v>70</v>
      </c>
      <c r="J460">
        <v>4</v>
      </c>
      <c r="K460">
        <v>0</v>
      </c>
      <c r="L460" s="13">
        <f>VLOOKUP(C460,'渗透率、续签率'!B:C,2,0)</f>
        <v>0.36499999999999999</v>
      </c>
      <c r="M460" s="6">
        <v>0</v>
      </c>
      <c r="N460">
        <v>0</v>
      </c>
      <c r="O460">
        <v>0</v>
      </c>
      <c r="P460" s="6">
        <v>0</v>
      </c>
      <c r="Q460" s="13">
        <v>0</v>
      </c>
      <c r="R460" s="13">
        <v>0</v>
      </c>
      <c r="S460" s="31">
        <v>2</v>
      </c>
      <c r="T460" s="6">
        <f>VLOOKUP(E460,'参数设置&amp;汇总'!S:U,3,0)</f>
        <v>0.01</v>
      </c>
      <c r="U460" s="78">
        <f t="shared" si="35"/>
        <v>0</v>
      </c>
      <c r="V460" s="13">
        <v>0.85000000000000009</v>
      </c>
      <c r="W460" s="78">
        <f t="shared" si="37"/>
        <v>0</v>
      </c>
      <c r="X460" s="1">
        <f>VLOOKUP(E460,'渗透率、续签率'!AG:AJ,4,0)</f>
        <v>7628.4999999999991</v>
      </c>
      <c r="Y460" s="1">
        <f t="shared" si="38"/>
        <v>0</v>
      </c>
      <c r="Z460">
        <v>0</v>
      </c>
      <c r="AA460" s="89">
        <f t="shared" si="39"/>
        <v>0</v>
      </c>
      <c r="AH460" s="37"/>
      <c r="AI460" s="37"/>
      <c r="AK460" s="37"/>
    </row>
    <row r="461" spans="1:37" hidden="1">
      <c r="A461" t="s">
        <v>64</v>
      </c>
      <c r="B461" t="s">
        <v>16</v>
      </c>
      <c r="C461" t="s">
        <v>18</v>
      </c>
      <c r="D461" t="s">
        <v>116</v>
      </c>
      <c r="E461" t="s">
        <v>477</v>
      </c>
      <c r="F461" t="str">
        <f t="shared" si="36"/>
        <v>台州市婚庆服务</v>
      </c>
      <c r="G461" t="s">
        <v>79</v>
      </c>
      <c r="H461" t="s">
        <v>185</v>
      </c>
      <c r="I461" t="s">
        <v>68</v>
      </c>
      <c r="J461">
        <v>893</v>
      </c>
      <c r="K461">
        <v>0</v>
      </c>
      <c r="L461" s="13">
        <f>VLOOKUP(C461,'渗透率、续签率'!B:C,2,0)</f>
        <v>0.36499999999999999</v>
      </c>
      <c r="M461" s="6">
        <v>0</v>
      </c>
      <c r="N461">
        <v>219</v>
      </c>
      <c r="O461">
        <v>0</v>
      </c>
      <c r="P461" s="6">
        <v>0</v>
      </c>
      <c r="Q461" s="13">
        <v>5.3999999999999999E-2</v>
      </c>
      <c r="R461" s="13">
        <v>0</v>
      </c>
      <c r="S461" s="31">
        <v>2309</v>
      </c>
      <c r="T461" s="6">
        <f>VLOOKUP(E461,'参数设置&amp;汇总'!S:U,3,0)</f>
        <v>0.01</v>
      </c>
      <c r="U461" s="78">
        <f t="shared" si="35"/>
        <v>2.19</v>
      </c>
      <c r="V461" s="13">
        <v>0.85000000000000009</v>
      </c>
      <c r="W461" s="78">
        <f t="shared" si="37"/>
        <v>2.5764705882352938</v>
      </c>
      <c r="X461" s="1">
        <f>VLOOKUP(E461,'渗透率、续签率'!AG:AJ,4,0)</f>
        <v>7628.4999999999991</v>
      </c>
      <c r="Y461" s="1">
        <f t="shared" si="38"/>
        <v>19654.605882352938</v>
      </c>
      <c r="Z461">
        <v>30</v>
      </c>
      <c r="AA461" s="89">
        <f t="shared" si="39"/>
        <v>1670641.4999999998</v>
      </c>
      <c r="AH461" s="37"/>
      <c r="AI461" s="37"/>
      <c r="AK461" s="37"/>
    </row>
    <row r="462" spans="1:37" hidden="1">
      <c r="A462" t="s">
        <v>64</v>
      </c>
      <c r="B462" t="s">
        <v>16</v>
      </c>
      <c r="C462" t="s">
        <v>18</v>
      </c>
      <c r="D462" t="s">
        <v>116</v>
      </c>
      <c r="E462" t="s">
        <v>477</v>
      </c>
      <c r="F462" t="str">
        <f t="shared" si="36"/>
        <v>台湾省婚庆服务</v>
      </c>
      <c r="G462" t="s">
        <v>186</v>
      </c>
      <c r="H462" t="s">
        <v>186</v>
      </c>
      <c r="I462" t="s">
        <v>57</v>
      </c>
      <c r="J462" s="1">
        <v>1736</v>
      </c>
      <c r="K462">
        <v>0</v>
      </c>
      <c r="L462" s="13">
        <f>VLOOKUP(C462,'渗透率、续签率'!B:C,2,0)</f>
        <v>0.36499999999999999</v>
      </c>
      <c r="M462" s="6">
        <v>0</v>
      </c>
      <c r="N462">
        <v>0</v>
      </c>
      <c r="O462">
        <v>0</v>
      </c>
      <c r="P462" s="6">
        <v>0</v>
      </c>
      <c r="Q462" s="13">
        <v>0</v>
      </c>
      <c r="R462" s="13">
        <v>0</v>
      </c>
      <c r="S462" s="31">
        <v>10</v>
      </c>
      <c r="T462" s="6">
        <f>VLOOKUP(E462,'参数设置&amp;汇总'!S:U,3,0)</f>
        <v>0.01</v>
      </c>
      <c r="U462" s="78">
        <f t="shared" si="35"/>
        <v>0</v>
      </c>
      <c r="V462" s="13">
        <v>0.85000000000000009</v>
      </c>
      <c r="W462" s="78">
        <f t="shared" si="37"/>
        <v>0</v>
      </c>
      <c r="X462" s="1">
        <f>VLOOKUP(E462,'渗透率、续签率'!AG:AJ,4,0)</f>
        <v>7628.4999999999991</v>
      </c>
      <c r="Y462" s="1">
        <f t="shared" si="38"/>
        <v>0</v>
      </c>
      <c r="Z462">
        <v>0</v>
      </c>
      <c r="AA462" s="89">
        <f t="shared" si="39"/>
        <v>0</v>
      </c>
      <c r="AH462" s="37"/>
      <c r="AI462" s="37"/>
      <c r="AK462" s="37"/>
    </row>
    <row r="463" spans="1:37" hidden="1">
      <c r="A463" t="s">
        <v>64</v>
      </c>
      <c r="B463" t="s">
        <v>16</v>
      </c>
      <c r="C463" t="s">
        <v>18</v>
      </c>
      <c r="D463" t="s">
        <v>116</v>
      </c>
      <c r="E463" t="s">
        <v>477</v>
      </c>
      <c r="F463" t="str">
        <f t="shared" si="36"/>
        <v>吉安市婚庆服务</v>
      </c>
      <c r="G463" t="s">
        <v>90</v>
      </c>
      <c r="H463" t="s">
        <v>187</v>
      </c>
      <c r="I463" t="s">
        <v>68</v>
      </c>
      <c r="J463">
        <v>336</v>
      </c>
      <c r="K463">
        <v>0</v>
      </c>
      <c r="L463" s="13">
        <f>VLOOKUP(C463,'渗透率、续签率'!B:C,2,0)</f>
        <v>0.36499999999999999</v>
      </c>
      <c r="M463" s="6">
        <v>0</v>
      </c>
      <c r="N463">
        <v>34</v>
      </c>
      <c r="O463">
        <v>0</v>
      </c>
      <c r="P463" s="6">
        <v>0</v>
      </c>
      <c r="Q463" s="13">
        <v>0</v>
      </c>
      <c r="R463" s="13">
        <v>0</v>
      </c>
      <c r="S463" s="31">
        <v>432</v>
      </c>
      <c r="T463" s="6">
        <f>VLOOKUP(E463,'参数设置&amp;汇总'!S:U,3,0)</f>
        <v>0.01</v>
      </c>
      <c r="U463" s="78">
        <f t="shared" si="35"/>
        <v>0.34</v>
      </c>
      <c r="V463" s="13">
        <v>0.85000000000000009</v>
      </c>
      <c r="W463" s="78">
        <f t="shared" si="37"/>
        <v>0.39999999999999997</v>
      </c>
      <c r="X463" s="1">
        <f>VLOOKUP(E463,'渗透率、续签率'!AG:AJ,4,0)</f>
        <v>7628.4999999999991</v>
      </c>
      <c r="Y463" s="1">
        <f t="shared" si="38"/>
        <v>3051.3999999999992</v>
      </c>
      <c r="Z463">
        <v>1</v>
      </c>
      <c r="AA463" s="89">
        <f t="shared" si="39"/>
        <v>259368.99999999997</v>
      </c>
      <c r="AH463" s="37"/>
      <c r="AI463" s="37"/>
      <c r="AK463" s="37"/>
    </row>
    <row r="464" spans="1:37" hidden="1">
      <c r="A464" t="s">
        <v>64</v>
      </c>
      <c r="B464" t="s">
        <v>16</v>
      </c>
      <c r="C464" t="s">
        <v>18</v>
      </c>
      <c r="D464" t="s">
        <v>116</v>
      </c>
      <c r="E464" t="s">
        <v>477</v>
      </c>
      <c r="F464" t="str">
        <f t="shared" si="36"/>
        <v>吉林市婚庆服务</v>
      </c>
      <c r="G464" t="s">
        <v>188</v>
      </c>
      <c r="H464" t="s">
        <v>189</v>
      </c>
      <c r="I464" t="s">
        <v>70</v>
      </c>
      <c r="J464">
        <v>226</v>
      </c>
      <c r="K464">
        <v>0</v>
      </c>
      <c r="L464" s="13">
        <f>VLOOKUP(C464,'渗透率、续签率'!B:C,2,0)</f>
        <v>0.36499999999999999</v>
      </c>
      <c r="M464" s="6">
        <v>0</v>
      </c>
      <c r="N464">
        <v>35</v>
      </c>
      <c r="O464">
        <v>0</v>
      </c>
      <c r="P464" s="6">
        <v>0</v>
      </c>
      <c r="Q464" s="13">
        <v>8.9999999999999993E-3</v>
      </c>
      <c r="R464" s="13">
        <v>0</v>
      </c>
      <c r="S464" s="31">
        <v>314</v>
      </c>
      <c r="T464" s="6">
        <f>VLOOKUP(E464,'参数设置&amp;汇总'!S:U,3,0)</f>
        <v>0.01</v>
      </c>
      <c r="U464" s="78">
        <f t="shared" si="35"/>
        <v>0.35000000000000003</v>
      </c>
      <c r="V464" s="13">
        <v>0.85000000000000009</v>
      </c>
      <c r="W464" s="78">
        <f t="shared" si="37"/>
        <v>0.41176470588235292</v>
      </c>
      <c r="X464" s="1">
        <f>VLOOKUP(E464,'渗透率、续签率'!AG:AJ,4,0)</f>
        <v>7628.4999999999991</v>
      </c>
      <c r="Y464" s="1">
        <f t="shared" si="38"/>
        <v>3141.1470588235288</v>
      </c>
      <c r="Z464">
        <v>0</v>
      </c>
      <c r="AA464" s="89">
        <f t="shared" si="39"/>
        <v>266997.49999999994</v>
      </c>
      <c r="AH464" s="37"/>
      <c r="AI464" s="37"/>
      <c r="AK464" s="37"/>
    </row>
    <row r="465" spans="1:37" hidden="1">
      <c r="A465" t="s">
        <v>64</v>
      </c>
      <c r="B465" t="s">
        <v>16</v>
      </c>
      <c r="C465" t="s">
        <v>18</v>
      </c>
      <c r="D465" t="s">
        <v>116</v>
      </c>
      <c r="E465" t="s">
        <v>477</v>
      </c>
      <c r="F465" t="str">
        <f t="shared" si="36"/>
        <v>吐鲁番市婚庆服务</v>
      </c>
      <c r="G465" t="s">
        <v>145</v>
      </c>
      <c r="H465" t="s">
        <v>190</v>
      </c>
      <c r="I465" t="s">
        <v>70</v>
      </c>
      <c r="J465">
        <v>55</v>
      </c>
      <c r="K465">
        <v>0</v>
      </c>
      <c r="L465" s="13">
        <f>VLOOKUP(C465,'渗透率、续签率'!B:C,2,0)</f>
        <v>0.36499999999999999</v>
      </c>
      <c r="M465" s="6">
        <v>0</v>
      </c>
      <c r="N465">
        <v>2</v>
      </c>
      <c r="O465">
        <v>0</v>
      </c>
      <c r="P465" s="6">
        <v>0</v>
      </c>
      <c r="Q465" s="13">
        <v>0</v>
      </c>
      <c r="R465" s="13">
        <v>0</v>
      </c>
      <c r="S465" s="31">
        <v>43</v>
      </c>
      <c r="T465" s="6">
        <f>VLOOKUP(E465,'参数设置&amp;汇总'!S:U,3,0)</f>
        <v>0.01</v>
      </c>
      <c r="U465" s="78">
        <f t="shared" si="35"/>
        <v>0.02</v>
      </c>
      <c r="V465" s="13">
        <v>0.85000000000000009</v>
      </c>
      <c r="W465" s="78">
        <f t="shared" si="37"/>
        <v>2.3529411764705882E-2</v>
      </c>
      <c r="X465" s="1">
        <f>VLOOKUP(E465,'渗透率、续签率'!AG:AJ,4,0)</f>
        <v>7628.4999999999991</v>
      </c>
      <c r="Y465" s="1">
        <f t="shared" si="38"/>
        <v>179.4941176470588</v>
      </c>
      <c r="Z465">
        <v>0</v>
      </c>
      <c r="AA465" s="89">
        <f t="shared" si="39"/>
        <v>15256.999999999998</v>
      </c>
      <c r="AH465" s="37"/>
      <c r="AI465" s="37"/>
      <c r="AK465" s="37"/>
    </row>
    <row r="466" spans="1:37" hidden="1">
      <c r="A466" t="s">
        <v>64</v>
      </c>
      <c r="B466" t="s">
        <v>16</v>
      </c>
      <c r="C466" t="s">
        <v>18</v>
      </c>
      <c r="D466" t="s">
        <v>116</v>
      </c>
      <c r="E466" t="s">
        <v>477</v>
      </c>
      <c r="F466" t="str">
        <f t="shared" si="36"/>
        <v>吕梁市婚庆服务</v>
      </c>
      <c r="G466" t="s">
        <v>134</v>
      </c>
      <c r="H466" t="s">
        <v>191</v>
      </c>
      <c r="I466" t="s">
        <v>70</v>
      </c>
      <c r="J466">
        <v>462</v>
      </c>
      <c r="K466">
        <v>0</v>
      </c>
      <c r="L466" s="13">
        <f>VLOOKUP(C466,'渗透率、续签率'!B:C,2,0)</f>
        <v>0.36499999999999999</v>
      </c>
      <c r="M466" s="6">
        <v>0</v>
      </c>
      <c r="N466">
        <v>44</v>
      </c>
      <c r="O466">
        <v>0</v>
      </c>
      <c r="P466" s="6">
        <v>0</v>
      </c>
      <c r="Q466" s="13">
        <v>0</v>
      </c>
      <c r="R466" s="13">
        <v>0</v>
      </c>
      <c r="S466" s="31">
        <v>489</v>
      </c>
      <c r="T466" s="6">
        <f>VLOOKUP(E466,'参数设置&amp;汇总'!S:U,3,0)</f>
        <v>0.01</v>
      </c>
      <c r="U466" s="78">
        <f t="shared" si="35"/>
        <v>0.44</v>
      </c>
      <c r="V466" s="13">
        <v>0.85000000000000009</v>
      </c>
      <c r="W466" s="78">
        <f t="shared" si="37"/>
        <v>0.51764705882352935</v>
      </c>
      <c r="X466" s="1">
        <f>VLOOKUP(E466,'渗透率、续签率'!AG:AJ,4,0)</f>
        <v>7628.4999999999991</v>
      </c>
      <c r="Y466" s="1">
        <f t="shared" si="38"/>
        <v>3948.8705882352933</v>
      </c>
      <c r="Z466">
        <v>0</v>
      </c>
      <c r="AA466" s="89">
        <f t="shared" si="39"/>
        <v>335653.99999999994</v>
      </c>
      <c r="AH466" s="37"/>
      <c r="AI466" s="37"/>
      <c r="AK466" s="37"/>
    </row>
    <row r="467" spans="1:37" hidden="1">
      <c r="A467" t="s">
        <v>64</v>
      </c>
      <c r="B467" t="s">
        <v>16</v>
      </c>
      <c r="C467" t="s">
        <v>18</v>
      </c>
      <c r="D467" t="s">
        <v>116</v>
      </c>
      <c r="E467" t="s">
        <v>477</v>
      </c>
      <c r="F467" t="str">
        <f t="shared" si="36"/>
        <v>吴忠市婚庆服务</v>
      </c>
      <c r="G467" t="s">
        <v>129</v>
      </c>
      <c r="H467" t="s">
        <v>192</v>
      </c>
      <c r="I467" t="s">
        <v>70</v>
      </c>
      <c r="J467">
        <v>118</v>
      </c>
      <c r="K467">
        <v>0</v>
      </c>
      <c r="L467" s="13">
        <f>VLOOKUP(C467,'渗透率、续签率'!B:C,2,0)</f>
        <v>0.36499999999999999</v>
      </c>
      <c r="M467" s="6">
        <v>0</v>
      </c>
      <c r="N467">
        <v>23</v>
      </c>
      <c r="O467">
        <v>0</v>
      </c>
      <c r="P467" s="6">
        <v>0</v>
      </c>
      <c r="Q467" s="13">
        <v>0</v>
      </c>
      <c r="R467" s="13">
        <v>0</v>
      </c>
      <c r="S467" s="31">
        <v>307</v>
      </c>
      <c r="T467" s="6">
        <f>VLOOKUP(E467,'参数设置&amp;汇总'!S:U,3,0)</f>
        <v>0.01</v>
      </c>
      <c r="U467" s="78">
        <f t="shared" si="35"/>
        <v>0.23</v>
      </c>
      <c r="V467" s="13">
        <v>0.85000000000000009</v>
      </c>
      <c r="W467" s="78">
        <f t="shared" si="37"/>
        <v>0.27058823529411763</v>
      </c>
      <c r="X467" s="1">
        <f>VLOOKUP(E467,'渗透率、续签率'!AG:AJ,4,0)</f>
        <v>7628.4999999999991</v>
      </c>
      <c r="Y467" s="1">
        <f t="shared" si="38"/>
        <v>2064.1823529411763</v>
      </c>
      <c r="Z467">
        <v>0</v>
      </c>
      <c r="AA467" s="89">
        <f t="shared" si="39"/>
        <v>175455.49999999997</v>
      </c>
      <c r="AH467" s="37"/>
      <c r="AI467" s="37"/>
      <c r="AK467" s="37"/>
    </row>
    <row r="468" spans="1:37" hidden="1">
      <c r="A468" t="s">
        <v>64</v>
      </c>
      <c r="B468" t="s">
        <v>16</v>
      </c>
      <c r="C468" t="s">
        <v>18</v>
      </c>
      <c r="D468" t="s">
        <v>116</v>
      </c>
      <c r="E468" t="s">
        <v>477</v>
      </c>
      <c r="F468" t="str">
        <f t="shared" si="36"/>
        <v>周口市婚庆服务</v>
      </c>
      <c r="G468" t="s">
        <v>110</v>
      </c>
      <c r="H468" t="s">
        <v>193</v>
      </c>
      <c r="I468" t="s">
        <v>70</v>
      </c>
      <c r="J468" s="1">
        <v>1439</v>
      </c>
      <c r="K468">
        <v>0</v>
      </c>
      <c r="L468" s="13">
        <f>VLOOKUP(C468,'渗透率、续签率'!B:C,2,0)</f>
        <v>0.36499999999999999</v>
      </c>
      <c r="M468" s="6">
        <v>0</v>
      </c>
      <c r="N468">
        <v>192</v>
      </c>
      <c r="O468">
        <v>0</v>
      </c>
      <c r="P468" s="6">
        <v>0</v>
      </c>
      <c r="Q468" s="13">
        <v>8.0000000000000002E-3</v>
      </c>
      <c r="R468" s="13">
        <v>0</v>
      </c>
      <c r="S468" s="31">
        <v>1865</v>
      </c>
      <c r="T468" s="6">
        <f>VLOOKUP(E468,'参数设置&amp;汇总'!S:U,3,0)</f>
        <v>0.01</v>
      </c>
      <c r="U468" s="78">
        <f t="shared" si="35"/>
        <v>1.92</v>
      </c>
      <c r="V468" s="13">
        <v>0.85000000000000009</v>
      </c>
      <c r="W468" s="78">
        <f t="shared" si="37"/>
        <v>2.2588235294117642</v>
      </c>
      <c r="X468" s="1">
        <f>VLOOKUP(E468,'渗透率、续签率'!AG:AJ,4,0)</f>
        <v>7628.4999999999991</v>
      </c>
      <c r="Y468" s="1">
        <f t="shared" si="38"/>
        <v>17231.43529411764</v>
      </c>
      <c r="Z468">
        <v>33</v>
      </c>
      <c r="AA468" s="89">
        <f t="shared" si="39"/>
        <v>1464671.9999999998</v>
      </c>
      <c r="AH468" s="37"/>
      <c r="AI468" s="37"/>
      <c r="AK468" s="37"/>
    </row>
    <row r="469" spans="1:37" hidden="1">
      <c r="A469" t="s">
        <v>64</v>
      </c>
      <c r="B469" t="s">
        <v>16</v>
      </c>
      <c r="C469" t="s">
        <v>18</v>
      </c>
      <c r="D469" t="s">
        <v>116</v>
      </c>
      <c r="E469" t="s">
        <v>477</v>
      </c>
      <c r="F469" t="str">
        <f t="shared" si="36"/>
        <v>呼伦贝尔市婚庆服务</v>
      </c>
      <c r="G469" t="s">
        <v>142</v>
      </c>
      <c r="H469" t="s">
        <v>194</v>
      </c>
      <c r="I469" t="s">
        <v>70</v>
      </c>
      <c r="J469">
        <v>215</v>
      </c>
      <c r="K469">
        <v>0</v>
      </c>
      <c r="L469" s="13">
        <f>VLOOKUP(C469,'渗透率、续签率'!B:C,2,0)</f>
        <v>0.36499999999999999</v>
      </c>
      <c r="M469" s="6">
        <v>0</v>
      </c>
      <c r="N469">
        <v>18</v>
      </c>
      <c r="O469">
        <v>0</v>
      </c>
      <c r="P469" s="6">
        <v>0</v>
      </c>
      <c r="Q469" s="13">
        <v>0</v>
      </c>
      <c r="R469" s="13">
        <v>0</v>
      </c>
      <c r="S469" s="31">
        <v>251</v>
      </c>
      <c r="T469" s="6">
        <f>VLOOKUP(E469,'参数设置&amp;汇总'!S:U,3,0)</f>
        <v>0.01</v>
      </c>
      <c r="U469" s="78">
        <f t="shared" si="35"/>
        <v>0.18</v>
      </c>
      <c r="V469" s="13">
        <v>0.85000000000000009</v>
      </c>
      <c r="W469" s="78">
        <f t="shared" si="37"/>
        <v>0.21176470588235291</v>
      </c>
      <c r="X469" s="1">
        <f>VLOOKUP(E469,'渗透率、续签率'!AG:AJ,4,0)</f>
        <v>7628.4999999999991</v>
      </c>
      <c r="Y469" s="1">
        <f t="shared" si="38"/>
        <v>1615.447058823529</v>
      </c>
      <c r="Z469">
        <v>0</v>
      </c>
      <c r="AA469" s="89">
        <f t="shared" si="39"/>
        <v>137312.99999999997</v>
      </c>
      <c r="AH469" s="37"/>
      <c r="AI469" s="37"/>
      <c r="AK469" s="37"/>
    </row>
    <row r="470" spans="1:37" hidden="1">
      <c r="A470" t="s">
        <v>64</v>
      </c>
      <c r="B470" t="s">
        <v>16</v>
      </c>
      <c r="C470" t="s">
        <v>18</v>
      </c>
      <c r="D470" t="s">
        <v>116</v>
      </c>
      <c r="E470" t="s">
        <v>477</v>
      </c>
      <c r="F470" t="str">
        <f t="shared" si="36"/>
        <v>呼和浩特市婚庆服务</v>
      </c>
      <c r="G470" t="s">
        <v>142</v>
      </c>
      <c r="H470" t="s">
        <v>195</v>
      </c>
      <c r="I470" t="s">
        <v>70</v>
      </c>
      <c r="J470">
        <v>269</v>
      </c>
      <c r="K470">
        <v>2</v>
      </c>
      <c r="L470" s="13">
        <f>VLOOKUP(C470,'渗透率、续签率'!B:C,2,0)</f>
        <v>0.36499999999999999</v>
      </c>
      <c r="M470" s="6">
        <v>0.01</v>
      </c>
      <c r="N470">
        <v>132</v>
      </c>
      <c r="O470">
        <v>2</v>
      </c>
      <c r="P470" s="6">
        <v>0.02</v>
      </c>
      <c r="Q470" s="13">
        <v>0.09</v>
      </c>
      <c r="R470" s="13">
        <v>4.7E-2</v>
      </c>
      <c r="S470" s="31">
        <v>1018</v>
      </c>
      <c r="T470" s="6">
        <f>VLOOKUP(E470,'参数设置&amp;汇总'!S:U,3,0)</f>
        <v>0.01</v>
      </c>
      <c r="U470" s="78">
        <f t="shared" si="35"/>
        <v>2</v>
      </c>
      <c r="V470" s="13">
        <v>0.85000000000000009</v>
      </c>
      <c r="W470" s="78">
        <f t="shared" si="37"/>
        <v>1.4941176470588233</v>
      </c>
      <c r="X470" s="1">
        <f>VLOOKUP(E470,'渗透率、续签率'!AG:AJ,4,0)</f>
        <v>7628.4999999999991</v>
      </c>
      <c r="Y470" s="1">
        <f t="shared" si="38"/>
        <v>11397.876470588233</v>
      </c>
      <c r="Z470">
        <v>0</v>
      </c>
      <c r="AA470" s="89">
        <f t="shared" si="39"/>
        <v>1006961.9999999999</v>
      </c>
      <c r="AH470" s="37"/>
      <c r="AI470" s="37"/>
      <c r="AK470" s="37"/>
    </row>
    <row r="471" spans="1:37" hidden="1">
      <c r="A471" t="s">
        <v>64</v>
      </c>
      <c r="B471" t="s">
        <v>16</v>
      </c>
      <c r="C471" t="s">
        <v>18</v>
      </c>
      <c r="D471" t="s">
        <v>116</v>
      </c>
      <c r="E471" t="s">
        <v>477</v>
      </c>
      <c r="F471" t="str">
        <f t="shared" si="36"/>
        <v>和田地区婚庆服务</v>
      </c>
      <c r="G471" t="s">
        <v>145</v>
      </c>
      <c r="H471" t="s">
        <v>196</v>
      </c>
      <c r="I471" t="s">
        <v>70</v>
      </c>
      <c r="J471">
        <v>187</v>
      </c>
      <c r="K471">
        <v>0</v>
      </c>
      <c r="L471" s="13">
        <f>VLOOKUP(C471,'渗透率、续签率'!B:C,2,0)</f>
        <v>0.36499999999999999</v>
      </c>
      <c r="M471" s="6">
        <v>0</v>
      </c>
      <c r="N471">
        <v>4</v>
      </c>
      <c r="O471">
        <v>0</v>
      </c>
      <c r="P471" s="6">
        <v>0</v>
      </c>
      <c r="Q471" s="13">
        <v>0</v>
      </c>
      <c r="R471" s="13">
        <v>0</v>
      </c>
      <c r="S471" s="31">
        <v>93</v>
      </c>
      <c r="T471" s="6">
        <f>VLOOKUP(E471,'参数设置&amp;汇总'!S:U,3,0)</f>
        <v>0.01</v>
      </c>
      <c r="U471" s="78">
        <f t="shared" si="35"/>
        <v>0.04</v>
      </c>
      <c r="V471" s="13">
        <v>0.85000000000000009</v>
      </c>
      <c r="W471" s="78">
        <f t="shared" si="37"/>
        <v>4.7058823529411764E-2</v>
      </c>
      <c r="X471" s="1">
        <f>VLOOKUP(E471,'渗透率、续签率'!AG:AJ,4,0)</f>
        <v>7628.4999999999991</v>
      </c>
      <c r="Y471" s="1">
        <f t="shared" si="38"/>
        <v>358.9882352941176</v>
      </c>
      <c r="Z471">
        <v>0</v>
      </c>
      <c r="AA471" s="89">
        <f t="shared" si="39"/>
        <v>30513.999999999996</v>
      </c>
      <c r="AH471" s="37"/>
      <c r="AI471" s="37"/>
      <c r="AK471" s="37"/>
    </row>
    <row r="472" spans="1:37" hidden="1">
      <c r="A472" t="s">
        <v>64</v>
      </c>
      <c r="B472" t="s">
        <v>16</v>
      </c>
      <c r="C472" t="s">
        <v>18</v>
      </c>
      <c r="D472" t="s">
        <v>116</v>
      </c>
      <c r="E472" t="s">
        <v>477</v>
      </c>
      <c r="F472" t="str">
        <f t="shared" si="36"/>
        <v>咸宁市婚庆服务</v>
      </c>
      <c r="G472" t="s">
        <v>81</v>
      </c>
      <c r="H472" t="s">
        <v>197</v>
      </c>
      <c r="I472" t="s">
        <v>68</v>
      </c>
      <c r="J472">
        <v>246</v>
      </c>
      <c r="K472">
        <v>0</v>
      </c>
      <c r="L472" s="13">
        <f>VLOOKUP(C472,'渗透率、续签率'!B:C,2,0)</f>
        <v>0.36499999999999999</v>
      </c>
      <c r="M472" s="6">
        <v>0</v>
      </c>
      <c r="N472">
        <v>20</v>
      </c>
      <c r="O472">
        <v>0</v>
      </c>
      <c r="P472" s="6">
        <v>0</v>
      </c>
      <c r="Q472" s="13">
        <v>0.01</v>
      </c>
      <c r="R472" s="13">
        <v>0</v>
      </c>
      <c r="S472" s="31">
        <v>253</v>
      </c>
      <c r="T472" s="6">
        <f>VLOOKUP(E472,'参数设置&amp;汇总'!S:U,3,0)</f>
        <v>0.01</v>
      </c>
      <c r="U472" s="78">
        <f t="shared" si="35"/>
        <v>0.2</v>
      </c>
      <c r="V472" s="13">
        <v>0.85000000000000009</v>
      </c>
      <c r="W472" s="78">
        <f t="shared" si="37"/>
        <v>0.23529411764705882</v>
      </c>
      <c r="X472" s="1">
        <f>VLOOKUP(E472,'渗透率、续签率'!AG:AJ,4,0)</f>
        <v>7628.4999999999991</v>
      </c>
      <c r="Y472" s="1">
        <f t="shared" si="38"/>
        <v>1794.9411764705881</v>
      </c>
      <c r="Z472">
        <v>1</v>
      </c>
      <c r="AA472" s="89">
        <f t="shared" si="39"/>
        <v>152569.99999999997</v>
      </c>
      <c r="AH472" s="37"/>
      <c r="AI472" s="37"/>
      <c r="AK472" s="37"/>
    </row>
    <row r="473" spans="1:37" hidden="1">
      <c r="A473" t="s">
        <v>64</v>
      </c>
      <c r="B473" t="s">
        <v>16</v>
      </c>
      <c r="C473" t="s">
        <v>18</v>
      </c>
      <c r="D473" t="s">
        <v>116</v>
      </c>
      <c r="E473" t="s">
        <v>477</v>
      </c>
      <c r="F473" t="str">
        <f t="shared" si="36"/>
        <v>咸阳市婚庆服务</v>
      </c>
      <c r="G473" t="s">
        <v>108</v>
      </c>
      <c r="H473" t="s">
        <v>198</v>
      </c>
      <c r="I473" t="s">
        <v>70</v>
      </c>
      <c r="J473">
        <v>491</v>
      </c>
      <c r="K473">
        <v>1</v>
      </c>
      <c r="L473" s="13">
        <f>VLOOKUP(C473,'渗透率、续签率'!B:C,2,0)</f>
        <v>0.36499999999999999</v>
      </c>
      <c r="M473" s="6">
        <v>0</v>
      </c>
      <c r="N473">
        <v>80</v>
      </c>
      <c r="O473">
        <v>1</v>
      </c>
      <c r="P473" s="6">
        <v>0.01</v>
      </c>
      <c r="Q473" s="13">
        <v>8.4000000000000005E-2</v>
      </c>
      <c r="R473" s="13">
        <v>5.7000000000000002E-2</v>
      </c>
      <c r="S473" s="31">
        <v>877</v>
      </c>
      <c r="T473" s="6">
        <f>VLOOKUP(E473,'参数设置&amp;汇总'!S:U,3,0)</f>
        <v>0.01</v>
      </c>
      <c r="U473" s="78">
        <f t="shared" si="35"/>
        <v>1</v>
      </c>
      <c r="V473" s="13">
        <v>0.85000000000000009</v>
      </c>
      <c r="W473" s="78">
        <f t="shared" si="37"/>
        <v>0.74705882352941166</v>
      </c>
      <c r="X473" s="1">
        <f>VLOOKUP(E473,'渗透率、续签率'!AG:AJ,4,0)</f>
        <v>7628.4999999999991</v>
      </c>
      <c r="Y473" s="1">
        <f t="shared" si="38"/>
        <v>5698.9382352941166</v>
      </c>
      <c r="Z473">
        <v>23</v>
      </c>
      <c r="AA473" s="89">
        <f t="shared" si="39"/>
        <v>610279.99999999988</v>
      </c>
    </row>
    <row r="474" spans="1:37" hidden="1">
      <c r="A474" t="s">
        <v>64</v>
      </c>
      <c r="B474" t="s">
        <v>16</v>
      </c>
      <c r="C474" t="s">
        <v>18</v>
      </c>
      <c r="D474" t="s">
        <v>116</v>
      </c>
      <c r="E474" t="s">
        <v>477</v>
      </c>
      <c r="F474" t="str">
        <f t="shared" si="36"/>
        <v>哈密市婚庆服务</v>
      </c>
      <c r="G474" t="s">
        <v>145</v>
      </c>
      <c r="H474" t="s">
        <v>199</v>
      </c>
      <c r="I474" t="s">
        <v>70</v>
      </c>
      <c r="J474">
        <v>58</v>
      </c>
      <c r="K474">
        <v>0</v>
      </c>
      <c r="L474" s="13">
        <f>VLOOKUP(C474,'渗透率、续签率'!B:C,2,0)</f>
        <v>0.36499999999999999</v>
      </c>
      <c r="M474" s="6">
        <v>0</v>
      </c>
      <c r="N474">
        <v>7</v>
      </c>
      <c r="O474">
        <v>0</v>
      </c>
      <c r="P474" s="6">
        <v>0</v>
      </c>
      <c r="Q474" s="13">
        <v>0</v>
      </c>
      <c r="R474" s="13">
        <v>0</v>
      </c>
      <c r="S474" s="31">
        <v>75</v>
      </c>
      <c r="T474" s="6">
        <f>VLOOKUP(E474,'参数设置&amp;汇总'!S:U,3,0)</f>
        <v>0.01</v>
      </c>
      <c r="U474" s="78">
        <f t="shared" si="35"/>
        <v>7.0000000000000007E-2</v>
      </c>
      <c r="V474" s="13">
        <v>0.85000000000000009</v>
      </c>
      <c r="W474" s="78">
        <f t="shared" si="37"/>
        <v>8.2352941176470587E-2</v>
      </c>
      <c r="X474" s="1">
        <f>VLOOKUP(E474,'渗透率、续签率'!AG:AJ,4,0)</f>
        <v>7628.4999999999991</v>
      </c>
      <c r="Y474" s="1">
        <f t="shared" si="38"/>
        <v>628.22941176470579</v>
      </c>
      <c r="Z474">
        <v>0</v>
      </c>
      <c r="AA474" s="89">
        <f t="shared" si="39"/>
        <v>53399.499999999993</v>
      </c>
      <c r="AH474" s="37"/>
      <c r="AI474" s="37"/>
      <c r="AK474" s="37"/>
    </row>
    <row r="475" spans="1:37" hidden="1">
      <c r="A475" t="s">
        <v>64</v>
      </c>
      <c r="B475" t="s">
        <v>16</v>
      </c>
      <c r="C475" t="s">
        <v>18</v>
      </c>
      <c r="D475" t="s">
        <v>116</v>
      </c>
      <c r="E475" t="s">
        <v>477</v>
      </c>
      <c r="F475" t="str">
        <f t="shared" si="36"/>
        <v>哈尔滨市婚庆服务</v>
      </c>
      <c r="G475" t="s">
        <v>118</v>
      </c>
      <c r="H475" t="s">
        <v>200</v>
      </c>
      <c r="I475" t="s">
        <v>70</v>
      </c>
      <c r="J475">
        <v>765</v>
      </c>
      <c r="K475">
        <v>9</v>
      </c>
      <c r="L475" s="13">
        <f>VLOOKUP(C475,'渗透率、续签率'!B:C,2,0)</f>
        <v>0.36499999999999999</v>
      </c>
      <c r="M475" s="6">
        <v>0.01</v>
      </c>
      <c r="N475">
        <v>221</v>
      </c>
      <c r="O475">
        <v>9</v>
      </c>
      <c r="P475" s="6">
        <v>0.04</v>
      </c>
      <c r="Q475" s="13">
        <v>0.24099999999999999</v>
      </c>
      <c r="R475" s="13">
        <v>0.155</v>
      </c>
      <c r="S475" s="31">
        <v>2345</v>
      </c>
      <c r="T475" s="6">
        <f>VLOOKUP(E475,'参数设置&amp;汇总'!S:U,3,0)</f>
        <v>0.01</v>
      </c>
      <c r="U475" s="78">
        <f t="shared" si="35"/>
        <v>9</v>
      </c>
      <c r="V475" s="13">
        <v>0.85000000000000009</v>
      </c>
      <c r="W475" s="78">
        <f t="shared" si="37"/>
        <v>6.7235294117647051</v>
      </c>
      <c r="X475" s="1">
        <f>VLOOKUP(E475,'渗透率、续签率'!AG:AJ,4,0)</f>
        <v>7628.4999999999991</v>
      </c>
      <c r="Y475" s="1">
        <f t="shared" si="38"/>
        <v>51290.44411764705</v>
      </c>
      <c r="Z475">
        <v>39</v>
      </c>
      <c r="AA475" s="89">
        <f t="shared" si="39"/>
        <v>1685898.4999999998</v>
      </c>
      <c r="AH475" s="37"/>
      <c r="AI475" s="37"/>
      <c r="AJ475" s="1"/>
      <c r="AK475" s="37"/>
    </row>
    <row r="476" spans="1:37" hidden="1">
      <c r="A476" t="s">
        <v>64</v>
      </c>
      <c r="B476" t="s">
        <v>16</v>
      </c>
      <c r="C476" t="s">
        <v>18</v>
      </c>
      <c r="D476" t="s">
        <v>116</v>
      </c>
      <c r="E476" t="s">
        <v>477</v>
      </c>
      <c r="F476" t="str">
        <f t="shared" si="36"/>
        <v>唐山市婚庆服务</v>
      </c>
      <c r="G476" t="s">
        <v>159</v>
      </c>
      <c r="H476" t="s">
        <v>201</v>
      </c>
      <c r="I476" t="s">
        <v>70</v>
      </c>
      <c r="J476">
        <v>721</v>
      </c>
      <c r="K476">
        <v>1</v>
      </c>
      <c r="L476" s="13">
        <f>VLOOKUP(C476,'渗透率、续签率'!B:C,2,0)</f>
        <v>0.36499999999999999</v>
      </c>
      <c r="M476" s="6">
        <v>0</v>
      </c>
      <c r="N476">
        <v>143</v>
      </c>
      <c r="O476">
        <v>1</v>
      </c>
      <c r="P476" s="6">
        <v>0.01</v>
      </c>
      <c r="Q476" s="13">
        <v>5.3999999999999999E-2</v>
      </c>
      <c r="R476" s="13">
        <v>0</v>
      </c>
      <c r="S476" s="31">
        <v>1284</v>
      </c>
      <c r="T476" s="6">
        <f>VLOOKUP(E476,'参数设置&amp;汇总'!S:U,3,0)</f>
        <v>0.01</v>
      </c>
      <c r="U476" s="78">
        <f t="shared" si="35"/>
        <v>1.43</v>
      </c>
      <c r="V476" s="13">
        <v>0.85000000000000009</v>
      </c>
      <c r="W476" s="78">
        <f t="shared" si="37"/>
        <v>1.252941176470588</v>
      </c>
      <c r="X476" s="1">
        <f>VLOOKUP(E476,'渗透率、续签率'!AG:AJ,4,0)</f>
        <v>7628.4999999999991</v>
      </c>
      <c r="Y476" s="1">
        <f t="shared" si="38"/>
        <v>9558.0617647058789</v>
      </c>
      <c r="Z476">
        <v>33</v>
      </c>
      <c r="AA476" s="89">
        <f t="shared" si="39"/>
        <v>1090875.4999999998</v>
      </c>
      <c r="AH476" s="37"/>
      <c r="AI476" s="37"/>
      <c r="AK476" s="37"/>
    </row>
    <row r="477" spans="1:37" hidden="1">
      <c r="A477" t="s">
        <v>64</v>
      </c>
      <c r="B477" t="s">
        <v>16</v>
      </c>
      <c r="C477" t="s">
        <v>18</v>
      </c>
      <c r="D477" t="s">
        <v>116</v>
      </c>
      <c r="E477" t="s">
        <v>477</v>
      </c>
      <c r="F477" t="str">
        <f t="shared" si="36"/>
        <v>商丘市婚庆服务</v>
      </c>
      <c r="G477" t="s">
        <v>110</v>
      </c>
      <c r="H477" t="s">
        <v>202</v>
      </c>
      <c r="I477" t="s">
        <v>70</v>
      </c>
      <c r="J477" s="1">
        <v>1126</v>
      </c>
      <c r="K477">
        <v>2</v>
      </c>
      <c r="L477" s="13">
        <f>VLOOKUP(C477,'渗透率、续签率'!B:C,2,0)</f>
        <v>0.36499999999999999</v>
      </c>
      <c r="M477" s="6">
        <v>0</v>
      </c>
      <c r="N477">
        <v>200</v>
      </c>
      <c r="O477">
        <v>0</v>
      </c>
      <c r="P477" s="6">
        <v>0</v>
      </c>
      <c r="Q477" s="13">
        <v>3.0000000000000001E-3</v>
      </c>
      <c r="R477" s="13">
        <v>0</v>
      </c>
      <c r="S477" s="31">
        <v>1826</v>
      </c>
      <c r="T477" s="6">
        <f>VLOOKUP(E477,'参数设置&amp;汇总'!S:U,3,0)</f>
        <v>0.01</v>
      </c>
      <c r="U477" s="78">
        <f t="shared" si="35"/>
        <v>2</v>
      </c>
      <c r="V477" s="13">
        <v>0.85000000000000009</v>
      </c>
      <c r="W477" s="78">
        <f t="shared" si="37"/>
        <v>2.3529411764705879</v>
      </c>
      <c r="X477" s="1">
        <f>VLOOKUP(E477,'渗透率、续签率'!AG:AJ,4,0)</f>
        <v>7628.4999999999991</v>
      </c>
      <c r="Y477" s="1">
        <f t="shared" si="38"/>
        <v>17949.411764705877</v>
      </c>
      <c r="Z477">
        <v>24</v>
      </c>
      <c r="AA477" s="89">
        <f t="shared" si="39"/>
        <v>1525699.9999999998</v>
      </c>
    </row>
    <row r="478" spans="1:37" hidden="1">
      <c r="A478" t="s">
        <v>64</v>
      </c>
      <c r="B478" t="s">
        <v>16</v>
      </c>
      <c r="C478" t="s">
        <v>18</v>
      </c>
      <c r="D478" t="s">
        <v>116</v>
      </c>
      <c r="E478" t="s">
        <v>477</v>
      </c>
      <c r="F478" t="str">
        <f t="shared" si="36"/>
        <v>商洛市婚庆服务</v>
      </c>
      <c r="G478" t="s">
        <v>108</v>
      </c>
      <c r="H478" t="s">
        <v>203</v>
      </c>
      <c r="I478" t="s">
        <v>70</v>
      </c>
      <c r="J478">
        <v>195</v>
      </c>
      <c r="K478">
        <v>0</v>
      </c>
      <c r="L478" s="13">
        <f>VLOOKUP(C478,'渗透率、续签率'!B:C,2,0)</f>
        <v>0.36499999999999999</v>
      </c>
      <c r="M478" s="6">
        <v>0</v>
      </c>
      <c r="N478">
        <v>21</v>
      </c>
      <c r="O478">
        <v>0</v>
      </c>
      <c r="P478" s="6">
        <v>0</v>
      </c>
      <c r="Q478" s="13">
        <v>2.7E-2</v>
      </c>
      <c r="R478" s="13">
        <v>0</v>
      </c>
      <c r="S478" s="31">
        <v>198</v>
      </c>
      <c r="T478" s="6">
        <f>VLOOKUP(E478,'参数设置&amp;汇总'!S:U,3,0)</f>
        <v>0.01</v>
      </c>
      <c r="U478" s="78">
        <f t="shared" si="35"/>
        <v>0.21</v>
      </c>
      <c r="V478" s="13">
        <v>0.85000000000000009</v>
      </c>
      <c r="W478" s="78">
        <f t="shared" si="37"/>
        <v>0.24705882352941172</v>
      </c>
      <c r="X478" s="1">
        <f>VLOOKUP(E478,'渗透率、续签率'!AG:AJ,4,0)</f>
        <v>7628.4999999999991</v>
      </c>
      <c r="Y478" s="1">
        <f t="shared" si="38"/>
        <v>1884.688235294117</v>
      </c>
      <c r="Z478">
        <v>0</v>
      </c>
      <c r="AA478" s="89">
        <f t="shared" si="39"/>
        <v>160198.49999999997</v>
      </c>
      <c r="AH478" s="37"/>
      <c r="AI478" s="37"/>
      <c r="AK478" s="37"/>
    </row>
    <row r="479" spans="1:37" hidden="1">
      <c r="A479" t="s">
        <v>64</v>
      </c>
      <c r="B479" t="s">
        <v>16</v>
      </c>
      <c r="C479" t="s">
        <v>18</v>
      </c>
      <c r="D479" t="s">
        <v>116</v>
      </c>
      <c r="E479" t="s">
        <v>477</v>
      </c>
      <c r="F479" t="str">
        <f t="shared" si="36"/>
        <v>喀什地区婚庆服务</v>
      </c>
      <c r="G479" t="s">
        <v>145</v>
      </c>
      <c r="H479" t="s">
        <v>204</v>
      </c>
      <c r="I479" t="s">
        <v>70</v>
      </c>
      <c r="J479">
        <v>550</v>
      </c>
      <c r="K479">
        <v>0</v>
      </c>
      <c r="L479" s="13">
        <f>VLOOKUP(C479,'渗透率、续签率'!B:C,2,0)</f>
        <v>0.36499999999999999</v>
      </c>
      <c r="M479" s="6">
        <v>0</v>
      </c>
      <c r="N479">
        <v>30</v>
      </c>
      <c r="O479">
        <v>0</v>
      </c>
      <c r="P479" s="6">
        <v>0</v>
      </c>
      <c r="Q479" s="13">
        <v>3.1E-2</v>
      </c>
      <c r="R479" s="13">
        <v>0</v>
      </c>
      <c r="S479" s="31">
        <v>428</v>
      </c>
      <c r="T479" s="6">
        <f>VLOOKUP(E479,'参数设置&amp;汇总'!S:U,3,0)</f>
        <v>0.01</v>
      </c>
      <c r="U479" s="78">
        <f t="shared" si="35"/>
        <v>0.3</v>
      </c>
      <c r="V479" s="13">
        <v>0.85000000000000009</v>
      </c>
      <c r="W479" s="78">
        <f t="shared" si="37"/>
        <v>0.3529411764705882</v>
      </c>
      <c r="X479" s="1">
        <f>VLOOKUP(E479,'渗透率、续签率'!AG:AJ,4,0)</f>
        <v>7628.4999999999991</v>
      </c>
      <c r="Y479" s="1">
        <f t="shared" si="38"/>
        <v>2692.411764705882</v>
      </c>
      <c r="Z479">
        <v>0</v>
      </c>
      <c r="AA479" s="89">
        <f t="shared" si="39"/>
        <v>228854.99999999997</v>
      </c>
      <c r="AH479" s="37"/>
      <c r="AI479" s="37"/>
      <c r="AK479" s="37"/>
    </row>
    <row r="480" spans="1:37" hidden="1">
      <c r="A480" t="s">
        <v>64</v>
      </c>
      <c r="B480" t="s">
        <v>16</v>
      </c>
      <c r="C480" t="s">
        <v>18</v>
      </c>
      <c r="D480" t="s">
        <v>116</v>
      </c>
      <c r="E480" t="s">
        <v>477</v>
      </c>
      <c r="F480" t="str">
        <f t="shared" si="36"/>
        <v>嘉兴市婚庆服务</v>
      </c>
      <c r="G480" t="s">
        <v>79</v>
      </c>
      <c r="H480" t="s">
        <v>205</v>
      </c>
      <c r="I480" t="s">
        <v>68</v>
      </c>
      <c r="J480">
        <v>738</v>
      </c>
      <c r="K480">
        <v>5</v>
      </c>
      <c r="L480" s="13">
        <f>VLOOKUP(C480,'渗透率、续签率'!B:C,2,0)</f>
        <v>0.36499999999999999</v>
      </c>
      <c r="M480" s="6">
        <v>0.01</v>
      </c>
      <c r="N480">
        <v>240</v>
      </c>
      <c r="O480">
        <v>5</v>
      </c>
      <c r="P480" s="6">
        <v>0.02</v>
      </c>
      <c r="Q480" s="13">
        <v>0.16900000000000001</v>
      </c>
      <c r="R480" s="13">
        <v>6.2E-2</v>
      </c>
      <c r="S480" s="31">
        <v>2192</v>
      </c>
      <c r="T480" s="6">
        <f>VLOOKUP(E480,'参数设置&amp;汇总'!S:U,3,0)</f>
        <v>0.01</v>
      </c>
      <c r="U480" s="78">
        <f t="shared" si="35"/>
        <v>5</v>
      </c>
      <c r="V480" s="13">
        <v>0.85000000000000009</v>
      </c>
      <c r="W480" s="78">
        <f t="shared" si="37"/>
        <v>3.7352941176470584</v>
      </c>
      <c r="X480" s="1">
        <f>VLOOKUP(E480,'渗透率、续签率'!AG:AJ,4,0)</f>
        <v>7628.4999999999991</v>
      </c>
      <c r="Y480" s="1">
        <f t="shared" si="38"/>
        <v>28494.69117647058</v>
      </c>
      <c r="Z480">
        <v>37</v>
      </c>
      <c r="AA480" s="89">
        <f t="shared" si="39"/>
        <v>1830839.9999999998</v>
      </c>
      <c r="AH480" s="37"/>
      <c r="AI480" s="37"/>
      <c r="AK480" s="37"/>
    </row>
    <row r="481" spans="1:37" hidden="1">
      <c r="A481" t="s">
        <v>64</v>
      </c>
      <c r="B481" t="s">
        <v>16</v>
      </c>
      <c r="C481" t="s">
        <v>18</v>
      </c>
      <c r="D481" t="s">
        <v>116</v>
      </c>
      <c r="E481" t="s">
        <v>477</v>
      </c>
      <c r="F481" t="str">
        <f t="shared" si="36"/>
        <v>嘉峪关市婚庆服务</v>
      </c>
      <c r="G481" t="s">
        <v>132</v>
      </c>
      <c r="H481" t="s">
        <v>206</v>
      </c>
      <c r="I481" t="s">
        <v>70</v>
      </c>
      <c r="J481">
        <v>21</v>
      </c>
      <c r="K481">
        <v>0</v>
      </c>
      <c r="L481" s="13">
        <f>VLOOKUP(C481,'渗透率、续签率'!B:C,2,0)</f>
        <v>0.36499999999999999</v>
      </c>
      <c r="M481" s="6">
        <v>0</v>
      </c>
      <c r="N481">
        <v>9</v>
      </c>
      <c r="O481">
        <v>0</v>
      </c>
      <c r="P481" s="6">
        <v>0</v>
      </c>
      <c r="Q481" s="13">
        <v>0</v>
      </c>
      <c r="R481" s="13">
        <v>0</v>
      </c>
      <c r="S481" s="31">
        <v>62</v>
      </c>
      <c r="T481" s="6">
        <f>VLOOKUP(E481,'参数设置&amp;汇总'!S:U,3,0)</f>
        <v>0.01</v>
      </c>
      <c r="U481" s="78">
        <f t="shared" si="35"/>
        <v>0.09</v>
      </c>
      <c r="V481" s="13">
        <v>0.85000000000000009</v>
      </c>
      <c r="W481" s="78">
        <f t="shared" si="37"/>
        <v>0.10588235294117646</v>
      </c>
      <c r="X481" s="1">
        <f>VLOOKUP(E481,'渗透率、续签率'!AG:AJ,4,0)</f>
        <v>7628.4999999999991</v>
      </c>
      <c r="Y481" s="1">
        <f t="shared" si="38"/>
        <v>807.7235294117645</v>
      </c>
      <c r="Z481">
        <v>0</v>
      </c>
      <c r="AA481" s="89">
        <f t="shared" si="39"/>
        <v>68656.499999999985</v>
      </c>
      <c r="AH481" s="37"/>
      <c r="AI481" s="37"/>
      <c r="AK481" s="37"/>
    </row>
    <row r="482" spans="1:37" hidden="1">
      <c r="A482" t="s">
        <v>64</v>
      </c>
      <c r="B482" t="s">
        <v>16</v>
      </c>
      <c r="C482" t="s">
        <v>18</v>
      </c>
      <c r="D482" t="s">
        <v>116</v>
      </c>
      <c r="E482" t="s">
        <v>477</v>
      </c>
      <c r="F482" t="str">
        <f t="shared" si="36"/>
        <v>四平市婚庆服务</v>
      </c>
      <c r="G482" t="s">
        <v>188</v>
      </c>
      <c r="H482" t="s">
        <v>207</v>
      </c>
      <c r="I482" t="s">
        <v>70</v>
      </c>
      <c r="J482">
        <v>136</v>
      </c>
      <c r="K482">
        <v>0</v>
      </c>
      <c r="L482" s="13">
        <f>VLOOKUP(C482,'渗透率、续签率'!B:C,2,0)</f>
        <v>0.36499999999999999</v>
      </c>
      <c r="M482" s="6">
        <v>0</v>
      </c>
      <c r="N482">
        <v>15</v>
      </c>
      <c r="O482">
        <v>0</v>
      </c>
      <c r="P482" s="6">
        <v>0</v>
      </c>
      <c r="Q482" s="13">
        <v>6.4000000000000001E-2</v>
      </c>
      <c r="R482" s="13">
        <v>0</v>
      </c>
      <c r="S482" s="31">
        <v>155</v>
      </c>
      <c r="T482" s="6">
        <f>VLOOKUP(E482,'参数设置&amp;汇总'!S:U,3,0)</f>
        <v>0.01</v>
      </c>
      <c r="U482" s="78">
        <f t="shared" si="35"/>
        <v>0.15</v>
      </c>
      <c r="V482" s="13">
        <v>0.85000000000000009</v>
      </c>
      <c r="W482" s="78">
        <f t="shared" si="37"/>
        <v>0.1764705882352941</v>
      </c>
      <c r="X482" s="1">
        <f>VLOOKUP(E482,'渗透率、续签率'!AG:AJ,4,0)</f>
        <v>7628.4999999999991</v>
      </c>
      <c r="Y482" s="1">
        <f t="shared" si="38"/>
        <v>1346.205882352941</v>
      </c>
      <c r="Z482">
        <v>0</v>
      </c>
      <c r="AA482" s="89">
        <f t="shared" si="39"/>
        <v>114427.49999999999</v>
      </c>
      <c r="AH482" s="37"/>
      <c r="AI482" s="37"/>
      <c r="AK482" s="37"/>
    </row>
    <row r="483" spans="1:37" hidden="1">
      <c r="A483" t="s">
        <v>64</v>
      </c>
      <c r="B483" t="s">
        <v>16</v>
      </c>
      <c r="C483" t="s">
        <v>18</v>
      </c>
      <c r="D483" t="s">
        <v>116</v>
      </c>
      <c r="E483" t="s">
        <v>477</v>
      </c>
      <c r="F483" t="str">
        <f t="shared" si="36"/>
        <v>固原市婚庆服务</v>
      </c>
      <c r="G483" t="s">
        <v>129</v>
      </c>
      <c r="H483" t="s">
        <v>208</v>
      </c>
      <c r="I483" t="s">
        <v>70</v>
      </c>
      <c r="J483">
        <v>100</v>
      </c>
      <c r="K483">
        <v>0</v>
      </c>
      <c r="L483" s="13">
        <f>VLOOKUP(C483,'渗透率、续签率'!B:C,2,0)</f>
        <v>0.36499999999999999</v>
      </c>
      <c r="M483" s="6">
        <v>0</v>
      </c>
      <c r="N483">
        <v>14</v>
      </c>
      <c r="O483">
        <v>0</v>
      </c>
      <c r="P483" s="6">
        <v>0</v>
      </c>
      <c r="Q483" s="13">
        <v>0</v>
      </c>
      <c r="R483" s="13">
        <v>0</v>
      </c>
      <c r="S483" s="31">
        <v>128</v>
      </c>
      <c r="T483" s="6">
        <f>VLOOKUP(E483,'参数设置&amp;汇总'!S:U,3,0)</f>
        <v>0.01</v>
      </c>
      <c r="U483" s="78">
        <f t="shared" si="35"/>
        <v>0.14000000000000001</v>
      </c>
      <c r="V483" s="13">
        <v>0.85000000000000009</v>
      </c>
      <c r="W483" s="78">
        <f t="shared" si="37"/>
        <v>0.16470588235294117</v>
      </c>
      <c r="X483" s="1">
        <f>VLOOKUP(E483,'渗透率、续签率'!AG:AJ,4,0)</f>
        <v>7628.4999999999991</v>
      </c>
      <c r="Y483" s="1">
        <f t="shared" si="38"/>
        <v>1256.4588235294116</v>
      </c>
      <c r="Z483">
        <v>0</v>
      </c>
      <c r="AA483" s="89">
        <f t="shared" si="39"/>
        <v>106798.99999999999</v>
      </c>
      <c r="AH483" s="37"/>
      <c r="AI483" s="37"/>
      <c r="AK483" s="37"/>
    </row>
    <row r="484" spans="1:37" hidden="1">
      <c r="A484" t="s">
        <v>64</v>
      </c>
      <c r="B484" t="s">
        <v>16</v>
      </c>
      <c r="C484" t="s">
        <v>18</v>
      </c>
      <c r="D484" t="s">
        <v>116</v>
      </c>
      <c r="E484" t="s">
        <v>477</v>
      </c>
      <c r="F484" t="str">
        <f t="shared" si="36"/>
        <v>图木舒克市婚庆服务</v>
      </c>
      <c r="G484" t="s">
        <v>145</v>
      </c>
      <c r="H484" t="s">
        <v>209</v>
      </c>
      <c r="I484" t="s">
        <v>70</v>
      </c>
      <c r="J484">
        <v>28</v>
      </c>
      <c r="K484">
        <v>0</v>
      </c>
      <c r="L484" s="13">
        <f>VLOOKUP(C484,'渗透率、续签率'!B:C,2,0)</f>
        <v>0.36499999999999999</v>
      </c>
      <c r="M484" s="6">
        <v>0</v>
      </c>
      <c r="N484">
        <v>1</v>
      </c>
      <c r="O484">
        <v>0</v>
      </c>
      <c r="P484" s="6">
        <v>0</v>
      </c>
      <c r="Q484" s="13">
        <v>0</v>
      </c>
      <c r="R484" s="13">
        <v>0</v>
      </c>
      <c r="S484" s="31">
        <v>30</v>
      </c>
      <c r="T484" s="6">
        <f>VLOOKUP(E484,'参数设置&amp;汇总'!S:U,3,0)</f>
        <v>0.01</v>
      </c>
      <c r="U484" s="78">
        <f t="shared" si="35"/>
        <v>0.01</v>
      </c>
      <c r="V484" s="13">
        <v>0.85000000000000009</v>
      </c>
      <c r="W484" s="78">
        <f t="shared" si="37"/>
        <v>1.1764705882352941E-2</v>
      </c>
      <c r="X484" s="1">
        <f>VLOOKUP(E484,'渗透率、续签率'!AG:AJ,4,0)</f>
        <v>7628.4999999999991</v>
      </c>
      <c r="Y484" s="1">
        <f t="shared" si="38"/>
        <v>89.7470588235294</v>
      </c>
      <c r="Z484">
        <v>0</v>
      </c>
      <c r="AA484" s="89">
        <f t="shared" si="39"/>
        <v>7628.4999999999991</v>
      </c>
      <c r="AH484" s="37"/>
      <c r="AI484" s="37"/>
      <c r="AK484" s="37"/>
    </row>
    <row r="485" spans="1:37" hidden="1">
      <c r="A485" t="s">
        <v>64</v>
      </c>
      <c r="B485" t="s">
        <v>16</v>
      </c>
      <c r="C485" t="s">
        <v>18</v>
      </c>
      <c r="D485" t="s">
        <v>116</v>
      </c>
      <c r="E485" t="s">
        <v>477</v>
      </c>
      <c r="F485" t="str">
        <f t="shared" si="36"/>
        <v>塔城地区婚庆服务</v>
      </c>
      <c r="G485" t="s">
        <v>145</v>
      </c>
      <c r="H485" t="s">
        <v>210</v>
      </c>
      <c r="I485" t="s">
        <v>70</v>
      </c>
      <c r="J485">
        <v>96</v>
      </c>
      <c r="K485">
        <v>0</v>
      </c>
      <c r="L485" s="13">
        <f>VLOOKUP(C485,'渗透率、续签率'!B:C,2,0)</f>
        <v>0.36499999999999999</v>
      </c>
      <c r="M485" s="6">
        <v>0</v>
      </c>
      <c r="N485">
        <v>8</v>
      </c>
      <c r="O485">
        <v>0</v>
      </c>
      <c r="P485" s="6">
        <v>0</v>
      </c>
      <c r="Q485" s="13">
        <v>4.3999999999999997E-2</v>
      </c>
      <c r="R485" s="13">
        <v>0</v>
      </c>
      <c r="S485" s="31">
        <v>128</v>
      </c>
      <c r="T485" s="6">
        <f>VLOOKUP(E485,'参数设置&amp;汇总'!S:U,3,0)</f>
        <v>0.01</v>
      </c>
      <c r="U485" s="78">
        <f t="shared" si="35"/>
        <v>0.08</v>
      </c>
      <c r="V485" s="13">
        <v>0.85000000000000009</v>
      </c>
      <c r="W485" s="78">
        <f t="shared" si="37"/>
        <v>9.4117647058823528E-2</v>
      </c>
      <c r="X485" s="1">
        <f>VLOOKUP(E485,'渗透率、续签率'!AG:AJ,4,0)</f>
        <v>7628.4999999999991</v>
      </c>
      <c r="Y485" s="1">
        <f t="shared" si="38"/>
        <v>717.9764705882352</v>
      </c>
      <c r="Z485">
        <v>0</v>
      </c>
      <c r="AA485" s="89">
        <f t="shared" si="39"/>
        <v>61027.999999999993</v>
      </c>
      <c r="AH485" s="37"/>
      <c r="AI485" s="37"/>
      <c r="AK485" s="37"/>
    </row>
    <row r="486" spans="1:37" hidden="1">
      <c r="A486" t="s">
        <v>64</v>
      </c>
      <c r="B486" t="s">
        <v>16</v>
      </c>
      <c r="C486" t="s">
        <v>18</v>
      </c>
      <c r="D486" t="s">
        <v>116</v>
      </c>
      <c r="E486" t="s">
        <v>477</v>
      </c>
      <c r="F486" t="str">
        <f t="shared" si="36"/>
        <v>大兴安岭地区婚庆服务</v>
      </c>
      <c r="G486" t="s">
        <v>118</v>
      </c>
      <c r="H486" t="s">
        <v>211</v>
      </c>
      <c r="I486" t="s">
        <v>70</v>
      </c>
      <c r="J486">
        <v>23</v>
      </c>
      <c r="K486">
        <v>0</v>
      </c>
      <c r="L486" s="13">
        <f>VLOOKUP(C486,'渗透率、续签率'!B:C,2,0)</f>
        <v>0.36499999999999999</v>
      </c>
      <c r="M486" s="6">
        <v>0</v>
      </c>
      <c r="N486">
        <v>2</v>
      </c>
      <c r="O486">
        <v>0</v>
      </c>
      <c r="P486" s="6">
        <v>0</v>
      </c>
      <c r="Q486" s="13">
        <v>0</v>
      </c>
      <c r="R486" s="13">
        <v>0</v>
      </c>
      <c r="S486" s="31">
        <v>25</v>
      </c>
      <c r="T486" s="6">
        <f>VLOOKUP(E486,'参数设置&amp;汇总'!S:U,3,0)</f>
        <v>0.01</v>
      </c>
      <c r="U486" s="78">
        <f t="shared" si="35"/>
        <v>0.02</v>
      </c>
      <c r="V486" s="13">
        <v>0.85000000000000009</v>
      </c>
      <c r="W486" s="78">
        <f t="shared" si="37"/>
        <v>2.3529411764705882E-2</v>
      </c>
      <c r="X486" s="1">
        <f>VLOOKUP(E486,'渗透率、续签率'!AG:AJ,4,0)</f>
        <v>7628.4999999999991</v>
      </c>
      <c r="Y486" s="1">
        <f t="shared" si="38"/>
        <v>179.4941176470588</v>
      </c>
      <c r="Z486">
        <v>0</v>
      </c>
      <c r="AA486" s="89">
        <f t="shared" si="39"/>
        <v>15256.999999999998</v>
      </c>
      <c r="AH486" s="37"/>
      <c r="AI486" s="37"/>
      <c r="AK486" s="37"/>
    </row>
    <row r="487" spans="1:37" hidden="1">
      <c r="A487" t="s">
        <v>64</v>
      </c>
      <c r="B487" t="s">
        <v>16</v>
      </c>
      <c r="C487" t="s">
        <v>18</v>
      </c>
      <c r="D487" t="s">
        <v>116</v>
      </c>
      <c r="E487" t="s">
        <v>477</v>
      </c>
      <c r="F487" t="str">
        <f t="shared" si="36"/>
        <v>大同市婚庆服务</v>
      </c>
      <c r="G487" t="s">
        <v>134</v>
      </c>
      <c r="H487" t="s">
        <v>212</v>
      </c>
      <c r="I487" t="s">
        <v>70</v>
      </c>
      <c r="J487">
        <v>349</v>
      </c>
      <c r="K487">
        <v>1</v>
      </c>
      <c r="L487" s="13">
        <f>VLOOKUP(C487,'渗透率、续签率'!B:C,2,0)</f>
        <v>0.36499999999999999</v>
      </c>
      <c r="M487" s="6">
        <v>0</v>
      </c>
      <c r="N487">
        <v>114</v>
      </c>
      <c r="O487">
        <v>1</v>
      </c>
      <c r="P487" s="6">
        <v>0.01</v>
      </c>
      <c r="Q487" s="13">
        <v>6.9000000000000006E-2</v>
      </c>
      <c r="R487" s="13">
        <v>0</v>
      </c>
      <c r="S487" s="31">
        <v>826</v>
      </c>
      <c r="T487" s="6">
        <f>VLOOKUP(E487,'参数设置&amp;汇总'!S:U,3,0)</f>
        <v>0.01</v>
      </c>
      <c r="U487" s="78">
        <f t="shared" si="35"/>
        <v>1.1400000000000001</v>
      </c>
      <c r="V487" s="13">
        <v>0.85000000000000009</v>
      </c>
      <c r="W487" s="78">
        <f t="shared" si="37"/>
        <v>0.91176470588235303</v>
      </c>
      <c r="X487" s="1">
        <f>VLOOKUP(E487,'渗透率、续签率'!AG:AJ,4,0)</f>
        <v>7628.4999999999991</v>
      </c>
      <c r="Y487" s="1">
        <f t="shared" si="38"/>
        <v>6955.3970588235297</v>
      </c>
      <c r="Z487">
        <v>14</v>
      </c>
      <c r="AA487" s="89">
        <f t="shared" si="39"/>
        <v>869648.99999999988</v>
      </c>
      <c r="AH487" s="37"/>
      <c r="AI487" s="37"/>
      <c r="AK487" s="37"/>
    </row>
    <row r="488" spans="1:37" hidden="1">
      <c r="A488" t="s">
        <v>64</v>
      </c>
      <c r="B488" t="s">
        <v>16</v>
      </c>
      <c r="C488" t="s">
        <v>18</v>
      </c>
      <c r="D488" t="s">
        <v>116</v>
      </c>
      <c r="E488" t="s">
        <v>477</v>
      </c>
      <c r="F488" t="str">
        <f t="shared" si="36"/>
        <v>大庆市婚庆服务</v>
      </c>
      <c r="G488" t="s">
        <v>118</v>
      </c>
      <c r="H488" t="s">
        <v>213</v>
      </c>
      <c r="I488" t="s">
        <v>70</v>
      </c>
      <c r="J488">
        <v>195</v>
      </c>
      <c r="K488">
        <v>0</v>
      </c>
      <c r="L488" s="13">
        <f>VLOOKUP(C488,'渗透率、续签率'!B:C,2,0)</f>
        <v>0.36499999999999999</v>
      </c>
      <c r="M488" s="6">
        <v>0</v>
      </c>
      <c r="N488">
        <v>29</v>
      </c>
      <c r="O488">
        <v>0</v>
      </c>
      <c r="P488" s="6">
        <v>0</v>
      </c>
      <c r="Q488" s="13">
        <v>3.5999999999999997E-2</v>
      </c>
      <c r="R488" s="13">
        <v>0</v>
      </c>
      <c r="S488" s="31">
        <v>297</v>
      </c>
      <c r="T488" s="6">
        <f>VLOOKUP(E488,'参数设置&amp;汇总'!S:U,3,0)</f>
        <v>0.01</v>
      </c>
      <c r="U488" s="78">
        <f t="shared" si="35"/>
        <v>0.28999999999999998</v>
      </c>
      <c r="V488" s="13">
        <v>0.85000000000000009</v>
      </c>
      <c r="W488" s="78">
        <f t="shared" si="37"/>
        <v>0.34117647058823525</v>
      </c>
      <c r="X488" s="1">
        <f>VLOOKUP(E488,'渗透率、续签率'!AG:AJ,4,0)</f>
        <v>7628.4999999999991</v>
      </c>
      <c r="Y488" s="1">
        <f t="shared" si="38"/>
        <v>2602.6647058823523</v>
      </c>
      <c r="Z488">
        <v>10</v>
      </c>
      <c r="AA488" s="89">
        <f t="shared" si="39"/>
        <v>221226.49999999997</v>
      </c>
      <c r="AH488" s="37"/>
      <c r="AI488" s="37"/>
      <c r="AK488" s="37"/>
    </row>
    <row r="489" spans="1:37" hidden="1">
      <c r="A489" t="s">
        <v>64</v>
      </c>
      <c r="B489" t="s">
        <v>16</v>
      </c>
      <c r="C489" t="s">
        <v>18</v>
      </c>
      <c r="D489" t="s">
        <v>116</v>
      </c>
      <c r="E489" t="s">
        <v>477</v>
      </c>
      <c r="F489" t="str">
        <f t="shared" si="36"/>
        <v>大理白族自治州婚庆服务</v>
      </c>
      <c r="G489" t="s">
        <v>99</v>
      </c>
      <c r="H489" t="s">
        <v>214</v>
      </c>
      <c r="I489" t="s">
        <v>68</v>
      </c>
      <c r="J489">
        <v>482</v>
      </c>
      <c r="K489">
        <v>6</v>
      </c>
      <c r="L489" s="13">
        <f>VLOOKUP(C489,'渗透率、续签率'!B:C,2,0)</f>
        <v>0.36499999999999999</v>
      </c>
      <c r="M489" s="6">
        <v>0.01</v>
      </c>
      <c r="N489">
        <v>138</v>
      </c>
      <c r="O489">
        <v>6</v>
      </c>
      <c r="P489" s="6">
        <v>0.04</v>
      </c>
      <c r="Q489" s="13">
        <v>0.19400000000000001</v>
      </c>
      <c r="R489" s="13">
        <v>3.9E-2</v>
      </c>
      <c r="S489" s="31">
        <v>1506</v>
      </c>
      <c r="T489" s="6">
        <f>VLOOKUP(E489,'参数设置&amp;汇总'!S:U,3,0)</f>
        <v>0.01</v>
      </c>
      <c r="U489" s="78">
        <f t="shared" si="35"/>
        <v>6</v>
      </c>
      <c r="V489" s="13">
        <v>0.85000000000000009</v>
      </c>
      <c r="W489" s="78">
        <f t="shared" si="37"/>
        <v>4.4823529411764698</v>
      </c>
      <c r="X489" s="1">
        <f>VLOOKUP(E489,'渗透率、续签率'!AG:AJ,4,0)</f>
        <v>7628.4999999999991</v>
      </c>
      <c r="Y489" s="1">
        <f t="shared" si="38"/>
        <v>34193.629411764698</v>
      </c>
      <c r="Z489">
        <v>26</v>
      </c>
      <c r="AA489" s="89">
        <f t="shared" si="39"/>
        <v>1052732.9999999998</v>
      </c>
      <c r="AH489" s="37"/>
      <c r="AI489" s="37"/>
      <c r="AK489" s="37"/>
    </row>
    <row r="490" spans="1:37" hidden="1">
      <c r="A490" t="s">
        <v>64</v>
      </c>
      <c r="B490" t="s">
        <v>16</v>
      </c>
      <c r="C490" t="s">
        <v>18</v>
      </c>
      <c r="D490" t="s">
        <v>116</v>
      </c>
      <c r="E490" t="s">
        <v>477</v>
      </c>
      <c r="F490" t="str">
        <f t="shared" si="36"/>
        <v>大连市婚庆服务</v>
      </c>
      <c r="G490" t="s">
        <v>101</v>
      </c>
      <c r="H490" t="s">
        <v>215</v>
      </c>
      <c r="I490" t="s">
        <v>70</v>
      </c>
      <c r="J490">
        <v>614</v>
      </c>
      <c r="K490">
        <v>15</v>
      </c>
      <c r="L490" s="13">
        <f>VLOOKUP(C490,'渗透率、续签率'!B:C,2,0)</f>
        <v>0.36499999999999999</v>
      </c>
      <c r="M490" s="6">
        <v>0.02</v>
      </c>
      <c r="N490">
        <v>170</v>
      </c>
      <c r="O490">
        <v>15</v>
      </c>
      <c r="P490" s="6">
        <v>0.09</v>
      </c>
      <c r="Q490" s="13">
        <v>0.20599999999999999</v>
      </c>
      <c r="R490" s="13">
        <v>2.7E-2</v>
      </c>
      <c r="S490" s="31">
        <v>1847</v>
      </c>
      <c r="T490" s="6">
        <f>VLOOKUP(E490,'参数设置&amp;汇总'!S:U,3,0)</f>
        <v>0.01</v>
      </c>
      <c r="U490" s="78">
        <f t="shared" si="35"/>
        <v>15</v>
      </c>
      <c r="V490" s="13">
        <v>0.85000000000000009</v>
      </c>
      <c r="W490" s="78">
        <f t="shared" si="37"/>
        <v>11.205882352941176</v>
      </c>
      <c r="X490" s="1">
        <f>VLOOKUP(E490,'渗透率、续签率'!AG:AJ,4,0)</f>
        <v>7628.4999999999991</v>
      </c>
      <c r="Y490" s="1">
        <f t="shared" si="38"/>
        <v>85484.073529411748</v>
      </c>
      <c r="Z490">
        <v>62</v>
      </c>
      <c r="AA490" s="89">
        <f t="shared" si="39"/>
        <v>1296844.9999999998</v>
      </c>
    </row>
    <row r="491" spans="1:37" hidden="1">
      <c r="A491" t="s">
        <v>64</v>
      </c>
      <c r="B491" t="s">
        <v>16</v>
      </c>
      <c r="C491" t="s">
        <v>18</v>
      </c>
      <c r="D491" t="s">
        <v>116</v>
      </c>
      <c r="E491" t="s">
        <v>477</v>
      </c>
      <c r="F491" t="str">
        <f t="shared" si="36"/>
        <v>天水市婚庆服务</v>
      </c>
      <c r="G491" t="s">
        <v>132</v>
      </c>
      <c r="H491" t="s">
        <v>216</v>
      </c>
      <c r="I491" t="s">
        <v>70</v>
      </c>
      <c r="J491">
        <v>252</v>
      </c>
      <c r="K491">
        <v>0</v>
      </c>
      <c r="L491" s="13">
        <f>VLOOKUP(C491,'渗透率、续签率'!B:C,2,0)</f>
        <v>0.36499999999999999</v>
      </c>
      <c r="M491" s="6">
        <v>0</v>
      </c>
      <c r="N491">
        <v>49</v>
      </c>
      <c r="O491">
        <v>0</v>
      </c>
      <c r="P491" s="6">
        <v>0</v>
      </c>
      <c r="Q491" s="13">
        <v>0</v>
      </c>
      <c r="R491" s="13">
        <v>0</v>
      </c>
      <c r="S491" s="31">
        <v>403</v>
      </c>
      <c r="T491" s="6">
        <f>VLOOKUP(E491,'参数设置&amp;汇总'!S:U,3,0)</f>
        <v>0.01</v>
      </c>
      <c r="U491" s="78">
        <f t="shared" si="35"/>
        <v>0.49</v>
      </c>
      <c r="V491" s="13">
        <v>0.85000000000000009</v>
      </c>
      <c r="W491" s="78">
        <f t="shared" si="37"/>
        <v>0.57647058823529407</v>
      </c>
      <c r="X491" s="1">
        <f>VLOOKUP(E491,'渗透率、续签率'!AG:AJ,4,0)</f>
        <v>7628.4999999999991</v>
      </c>
      <c r="Y491" s="1">
        <f t="shared" si="38"/>
        <v>4397.6058823529402</v>
      </c>
      <c r="Z491">
        <v>0</v>
      </c>
      <c r="AA491" s="89">
        <f t="shared" si="39"/>
        <v>373796.49999999994</v>
      </c>
      <c r="AH491" s="37"/>
      <c r="AI491" s="37"/>
      <c r="AK491" s="37"/>
    </row>
    <row r="492" spans="1:37" hidden="1">
      <c r="A492" t="s">
        <v>64</v>
      </c>
      <c r="B492" t="s">
        <v>16</v>
      </c>
      <c r="C492" t="s">
        <v>18</v>
      </c>
      <c r="D492" t="s">
        <v>116</v>
      </c>
      <c r="E492" t="s">
        <v>477</v>
      </c>
      <c r="F492" t="str">
        <f t="shared" si="36"/>
        <v>天门市婚庆服务</v>
      </c>
      <c r="G492" t="s">
        <v>81</v>
      </c>
      <c r="H492" t="s">
        <v>217</v>
      </c>
      <c r="I492" t="s">
        <v>68</v>
      </c>
      <c r="J492">
        <v>108</v>
      </c>
      <c r="K492">
        <v>0</v>
      </c>
      <c r="L492" s="13">
        <f>VLOOKUP(C492,'渗透率、续签率'!B:C,2,0)</f>
        <v>0.36499999999999999</v>
      </c>
      <c r="M492" s="6">
        <v>0</v>
      </c>
      <c r="N492">
        <v>8</v>
      </c>
      <c r="O492">
        <v>0</v>
      </c>
      <c r="P492" s="6">
        <v>0</v>
      </c>
      <c r="Q492" s="13">
        <v>0</v>
      </c>
      <c r="R492" s="13">
        <v>0</v>
      </c>
      <c r="S492" s="31">
        <v>88</v>
      </c>
      <c r="T492" s="6">
        <f>VLOOKUP(E492,'参数设置&amp;汇总'!S:U,3,0)</f>
        <v>0.01</v>
      </c>
      <c r="U492" s="78">
        <f t="shared" si="35"/>
        <v>0.08</v>
      </c>
      <c r="V492" s="13">
        <v>0.85000000000000009</v>
      </c>
      <c r="W492" s="78">
        <f t="shared" si="37"/>
        <v>9.4117647058823528E-2</v>
      </c>
      <c r="X492" s="1">
        <f>VLOOKUP(E492,'渗透率、续签率'!AG:AJ,4,0)</f>
        <v>7628.4999999999991</v>
      </c>
      <c r="Y492" s="1">
        <f t="shared" si="38"/>
        <v>717.9764705882352</v>
      </c>
      <c r="Z492">
        <v>0</v>
      </c>
      <c r="AA492" s="89">
        <f t="shared" si="39"/>
        <v>61027.999999999993</v>
      </c>
      <c r="AH492" s="37"/>
      <c r="AI492" s="37"/>
      <c r="AK492" s="37"/>
    </row>
    <row r="493" spans="1:37" hidden="1">
      <c r="A493" t="s">
        <v>64</v>
      </c>
      <c r="B493" t="s">
        <v>16</v>
      </c>
      <c r="C493" t="s">
        <v>18</v>
      </c>
      <c r="D493" t="s">
        <v>116</v>
      </c>
      <c r="E493" t="s">
        <v>477</v>
      </c>
      <c r="F493" t="str">
        <f t="shared" si="36"/>
        <v>太原市婚庆服务</v>
      </c>
      <c r="G493" t="s">
        <v>134</v>
      </c>
      <c r="H493" t="s">
        <v>218</v>
      </c>
      <c r="I493" t="s">
        <v>70</v>
      </c>
      <c r="J493">
        <v>463</v>
      </c>
      <c r="K493">
        <v>4</v>
      </c>
      <c r="L493" s="13">
        <f>VLOOKUP(C493,'渗透率、续签率'!B:C,2,0)</f>
        <v>0.36499999999999999</v>
      </c>
      <c r="M493" s="6">
        <v>0.01</v>
      </c>
      <c r="N493">
        <v>250</v>
      </c>
      <c r="O493">
        <v>4</v>
      </c>
      <c r="P493" s="6">
        <v>0.02</v>
      </c>
      <c r="Q493" s="13">
        <v>0.23200000000000001</v>
      </c>
      <c r="R493" s="13">
        <v>0.19500000000000001</v>
      </c>
      <c r="S493" s="31">
        <v>2531</v>
      </c>
      <c r="T493" s="6">
        <f>VLOOKUP(E493,'参数设置&amp;汇总'!S:U,3,0)</f>
        <v>0.01</v>
      </c>
      <c r="U493" s="78">
        <f t="shared" si="35"/>
        <v>4</v>
      </c>
      <c r="V493" s="13">
        <v>0.85000000000000009</v>
      </c>
      <c r="W493" s="78">
        <f t="shared" si="37"/>
        <v>2.9882352941176467</v>
      </c>
      <c r="X493" s="1">
        <f>VLOOKUP(E493,'渗透率、续签率'!AG:AJ,4,0)</f>
        <v>7628.4999999999991</v>
      </c>
      <c r="Y493" s="1">
        <f t="shared" si="38"/>
        <v>22795.752941176466</v>
      </c>
      <c r="Z493">
        <v>25</v>
      </c>
      <c r="AA493" s="89">
        <f t="shared" si="39"/>
        <v>1907124.9999999998</v>
      </c>
      <c r="AH493" s="37"/>
      <c r="AI493" s="37"/>
      <c r="AK493" s="37"/>
    </row>
    <row r="494" spans="1:37" hidden="1">
      <c r="A494" t="s">
        <v>64</v>
      </c>
      <c r="B494" t="s">
        <v>16</v>
      </c>
      <c r="C494" t="s">
        <v>18</v>
      </c>
      <c r="D494" t="s">
        <v>116</v>
      </c>
      <c r="E494" t="s">
        <v>477</v>
      </c>
      <c r="F494" t="str">
        <f t="shared" si="36"/>
        <v>威海市婚庆服务</v>
      </c>
      <c r="G494" t="s">
        <v>103</v>
      </c>
      <c r="H494" t="s">
        <v>219</v>
      </c>
      <c r="I494" t="s">
        <v>70</v>
      </c>
      <c r="J494">
        <v>339</v>
      </c>
      <c r="K494">
        <v>2</v>
      </c>
      <c r="L494" s="13">
        <f>VLOOKUP(C494,'渗透率、续签率'!B:C,2,0)</f>
        <v>0.36499999999999999</v>
      </c>
      <c r="M494" s="6">
        <v>0.01</v>
      </c>
      <c r="N494">
        <v>80</v>
      </c>
      <c r="O494">
        <v>2</v>
      </c>
      <c r="P494" s="6">
        <v>0.03</v>
      </c>
      <c r="Q494" s="13">
        <v>0.14000000000000001</v>
      </c>
      <c r="R494" s="13">
        <v>5.7000000000000002E-2</v>
      </c>
      <c r="S494" s="31">
        <v>661</v>
      </c>
      <c r="T494" s="6">
        <f>VLOOKUP(E494,'参数设置&amp;汇总'!S:U,3,0)</f>
        <v>0.01</v>
      </c>
      <c r="U494" s="78">
        <f t="shared" si="35"/>
        <v>2</v>
      </c>
      <c r="V494" s="13">
        <v>0.85000000000000009</v>
      </c>
      <c r="W494" s="78">
        <f t="shared" si="37"/>
        <v>1.4941176470588233</v>
      </c>
      <c r="X494" s="1">
        <f>VLOOKUP(E494,'渗透率、续签率'!AG:AJ,4,0)</f>
        <v>7628.4999999999991</v>
      </c>
      <c r="Y494" s="1">
        <f t="shared" si="38"/>
        <v>11397.876470588233</v>
      </c>
      <c r="Z494">
        <v>0</v>
      </c>
      <c r="AA494" s="89">
        <f t="shared" si="39"/>
        <v>610279.99999999988</v>
      </c>
      <c r="AH494" s="37"/>
      <c r="AI494" s="37"/>
      <c r="AK494" s="37"/>
    </row>
    <row r="495" spans="1:37" hidden="1">
      <c r="A495" t="s">
        <v>64</v>
      </c>
      <c r="B495" t="s">
        <v>16</v>
      </c>
      <c r="C495" t="s">
        <v>18</v>
      </c>
      <c r="D495" t="s">
        <v>116</v>
      </c>
      <c r="E495" t="s">
        <v>477</v>
      </c>
      <c r="F495" t="str">
        <f t="shared" si="36"/>
        <v>娄底市婚庆服务</v>
      </c>
      <c r="G495" t="s">
        <v>113</v>
      </c>
      <c r="H495" t="s">
        <v>220</v>
      </c>
      <c r="I495" t="s">
        <v>68</v>
      </c>
      <c r="J495">
        <v>360</v>
      </c>
      <c r="K495">
        <v>0</v>
      </c>
      <c r="L495" s="13">
        <f>VLOOKUP(C495,'渗透率、续签率'!B:C,2,0)</f>
        <v>0.36499999999999999</v>
      </c>
      <c r="M495" s="6">
        <v>0</v>
      </c>
      <c r="N495">
        <v>21</v>
      </c>
      <c r="O495">
        <v>0</v>
      </c>
      <c r="P495" s="6">
        <v>0</v>
      </c>
      <c r="Q495" s="13">
        <v>7.0000000000000001E-3</v>
      </c>
      <c r="R495" s="13">
        <v>0</v>
      </c>
      <c r="S495" s="31">
        <v>309</v>
      </c>
      <c r="T495" s="6">
        <f>VLOOKUP(E495,'参数设置&amp;汇总'!S:U,3,0)</f>
        <v>0.01</v>
      </c>
      <c r="U495" s="78">
        <f t="shared" si="35"/>
        <v>0.21</v>
      </c>
      <c r="V495" s="13">
        <v>0.85000000000000009</v>
      </c>
      <c r="W495" s="78">
        <f t="shared" si="37"/>
        <v>0.24705882352941172</v>
      </c>
      <c r="X495" s="1">
        <f>VLOOKUP(E495,'渗透率、续签率'!AG:AJ,4,0)</f>
        <v>7628.4999999999991</v>
      </c>
      <c r="Y495" s="1">
        <f t="shared" si="38"/>
        <v>1884.688235294117</v>
      </c>
      <c r="Z495">
        <v>1</v>
      </c>
      <c r="AA495" s="89">
        <f t="shared" si="39"/>
        <v>160198.49999999997</v>
      </c>
    </row>
    <row r="496" spans="1:37" hidden="1">
      <c r="A496" t="s">
        <v>64</v>
      </c>
      <c r="B496" t="s">
        <v>16</v>
      </c>
      <c r="C496" t="s">
        <v>18</v>
      </c>
      <c r="D496" t="s">
        <v>116</v>
      </c>
      <c r="E496" t="s">
        <v>477</v>
      </c>
      <c r="F496" t="str">
        <f t="shared" si="36"/>
        <v>孝感市婚庆服务</v>
      </c>
      <c r="G496" t="s">
        <v>81</v>
      </c>
      <c r="H496" t="s">
        <v>221</v>
      </c>
      <c r="I496" t="s">
        <v>68</v>
      </c>
      <c r="J496">
        <v>312</v>
      </c>
      <c r="K496">
        <v>0</v>
      </c>
      <c r="L496" s="13">
        <f>VLOOKUP(C496,'渗透率、续签率'!B:C,2,0)</f>
        <v>0.36499999999999999</v>
      </c>
      <c r="M496" s="6">
        <v>0</v>
      </c>
      <c r="N496">
        <v>37</v>
      </c>
      <c r="O496">
        <v>0</v>
      </c>
      <c r="P496" s="6">
        <v>0</v>
      </c>
      <c r="Q496" s="13">
        <v>0</v>
      </c>
      <c r="R496" s="13">
        <v>0</v>
      </c>
      <c r="S496" s="31">
        <v>408</v>
      </c>
      <c r="T496" s="6">
        <f>VLOOKUP(E496,'参数设置&amp;汇总'!S:U,3,0)</f>
        <v>0.01</v>
      </c>
      <c r="U496" s="78">
        <f t="shared" si="35"/>
        <v>0.37</v>
      </c>
      <c r="V496" s="13">
        <v>0.85000000000000009</v>
      </c>
      <c r="W496" s="78">
        <f t="shared" si="37"/>
        <v>0.43529411764705878</v>
      </c>
      <c r="X496" s="1">
        <f>VLOOKUP(E496,'渗透率、续签率'!AG:AJ,4,0)</f>
        <v>7628.4999999999991</v>
      </c>
      <c r="Y496" s="1">
        <f t="shared" si="38"/>
        <v>3320.6411764705877</v>
      </c>
      <c r="Z496">
        <v>0</v>
      </c>
      <c r="AA496" s="89">
        <f t="shared" si="39"/>
        <v>282254.49999999994</v>
      </c>
      <c r="AH496" s="37"/>
      <c r="AI496" s="37"/>
      <c r="AK496" s="37"/>
    </row>
    <row r="497" spans="1:37" hidden="1">
      <c r="A497" t="s">
        <v>64</v>
      </c>
      <c r="B497" t="s">
        <v>16</v>
      </c>
      <c r="C497" t="s">
        <v>18</v>
      </c>
      <c r="D497" t="s">
        <v>116</v>
      </c>
      <c r="E497" t="s">
        <v>477</v>
      </c>
      <c r="F497" t="str">
        <f t="shared" si="36"/>
        <v>宁德市婚庆服务</v>
      </c>
      <c r="G497" t="s">
        <v>92</v>
      </c>
      <c r="H497" t="s">
        <v>222</v>
      </c>
      <c r="I497" t="s">
        <v>68</v>
      </c>
      <c r="J497">
        <v>308</v>
      </c>
      <c r="K497">
        <v>0</v>
      </c>
      <c r="L497" s="13">
        <f>VLOOKUP(C497,'渗透率、续签率'!B:C,2,0)</f>
        <v>0.36499999999999999</v>
      </c>
      <c r="M497" s="6">
        <v>0</v>
      </c>
      <c r="N497">
        <v>17</v>
      </c>
      <c r="O497">
        <v>0</v>
      </c>
      <c r="P497" s="6">
        <v>0</v>
      </c>
      <c r="Q497" s="13">
        <v>0</v>
      </c>
      <c r="R497" s="13">
        <v>0</v>
      </c>
      <c r="S497" s="31">
        <v>235</v>
      </c>
      <c r="T497" s="6">
        <f>VLOOKUP(E497,'参数设置&amp;汇总'!S:U,3,0)</f>
        <v>0.01</v>
      </c>
      <c r="U497" s="78">
        <f t="shared" si="35"/>
        <v>0.17</v>
      </c>
      <c r="V497" s="13">
        <v>0.85000000000000009</v>
      </c>
      <c r="W497" s="78">
        <f t="shared" si="37"/>
        <v>0.19999999999999998</v>
      </c>
      <c r="X497" s="1">
        <f>VLOOKUP(E497,'渗透率、续签率'!AG:AJ,4,0)</f>
        <v>7628.4999999999991</v>
      </c>
      <c r="Y497" s="1">
        <f t="shared" si="38"/>
        <v>1525.6999999999996</v>
      </c>
      <c r="Z497">
        <v>1</v>
      </c>
      <c r="AA497" s="89">
        <f t="shared" si="39"/>
        <v>129684.49999999999</v>
      </c>
      <c r="AH497" s="37"/>
      <c r="AI497" s="37"/>
      <c r="AJ497" s="1"/>
      <c r="AK497" s="37"/>
    </row>
    <row r="498" spans="1:37" hidden="1">
      <c r="A498" t="s">
        <v>64</v>
      </c>
      <c r="B498" t="s">
        <v>16</v>
      </c>
      <c r="C498" t="s">
        <v>18</v>
      </c>
      <c r="D498" t="s">
        <v>116</v>
      </c>
      <c r="E498" t="s">
        <v>477</v>
      </c>
      <c r="F498" t="str">
        <f t="shared" si="36"/>
        <v>安庆市婚庆服务</v>
      </c>
      <c r="G498" t="s">
        <v>94</v>
      </c>
      <c r="H498" t="s">
        <v>223</v>
      </c>
      <c r="I498" t="s">
        <v>68</v>
      </c>
      <c r="J498">
        <v>606</v>
      </c>
      <c r="K498">
        <v>0</v>
      </c>
      <c r="L498" s="13">
        <f>VLOOKUP(C498,'渗透率、续签率'!B:C,2,0)</f>
        <v>0.36499999999999999</v>
      </c>
      <c r="M498" s="6">
        <v>0</v>
      </c>
      <c r="N498">
        <v>49</v>
      </c>
      <c r="O498">
        <v>0</v>
      </c>
      <c r="P498" s="6">
        <v>0</v>
      </c>
      <c r="Q498" s="13">
        <v>2.4E-2</v>
      </c>
      <c r="R498" s="13">
        <v>0</v>
      </c>
      <c r="S498" s="31">
        <v>690</v>
      </c>
      <c r="T498" s="6">
        <f>VLOOKUP(E498,'参数设置&amp;汇总'!S:U,3,0)</f>
        <v>0.01</v>
      </c>
      <c r="U498" s="78">
        <f t="shared" si="35"/>
        <v>0.49</v>
      </c>
      <c r="V498" s="13">
        <v>0.85000000000000009</v>
      </c>
      <c r="W498" s="78">
        <f t="shared" si="37"/>
        <v>0.57647058823529407</v>
      </c>
      <c r="X498" s="1">
        <f>VLOOKUP(E498,'渗透率、续签率'!AG:AJ,4,0)</f>
        <v>7628.4999999999991</v>
      </c>
      <c r="Y498" s="1">
        <f t="shared" si="38"/>
        <v>4397.6058823529402</v>
      </c>
      <c r="Z498">
        <v>1</v>
      </c>
      <c r="AA498" s="89">
        <f t="shared" si="39"/>
        <v>373796.49999999994</v>
      </c>
      <c r="AH498" s="37"/>
      <c r="AI498" s="37"/>
      <c r="AK498" s="37"/>
    </row>
    <row r="499" spans="1:37" hidden="1">
      <c r="A499" t="s">
        <v>64</v>
      </c>
      <c r="B499" t="s">
        <v>16</v>
      </c>
      <c r="C499" t="s">
        <v>18</v>
      </c>
      <c r="D499" t="s">
        <v>116</v>
      </c>
      <c r="E499" t="s">
        <v>477</v>
      </c>
      <c r="F499" t="str">
        <f t="shared" si="36"/>
        <v>安康市婚庆服务</v>
      </c>
      <c r="G499" t="s">
        <v>108</v>
      </c>
      <c r="H499" t="s">
        <v>224</v>
      </c>
      <c r="I499" t="s">
        <v>70</v>
      </c>
      <c r="J499">
        <v>183</v>
      </c>
      <c r="K499">
        <v>0</v>
      </c>
      <c r="L499" s="13">
        <f>VLOOKUP(C499,'渗透率、续签率'!B:C,2,0)</f>
        <v>0.36499999999999999</v>
      </c>
      <c r="M499" s="6">
        <v>0</v>
      </c>
      <c r="N499">
        <v>25</v>
      </c>
      <c r="O499">
        <v>0</v>
      </c>
      <c r="P499" s="6">
        <v>0</v>
      </c>
      <c r="Q499" s="13">
        <v>0</v>
      </c>
      <c r="R499" s="13">
        <v>0</v>
      </c>
      <c r="S499" s="31">
        <v>272</v>
      </c>
      <c r="T499" s="6">
        <f>VLOOKUP(E499,'参数设置&amp;汇总'!S:U,3,0)</f>
        <v>0.01</v>
      </c>
      <c r="U499" s="78">
        <f t="shared" si="35"/>
        <v>0.25</v>
      </c>
      <c r="V499" s="13">
        <v>0.85000000000000009</v>
      </c>
      <c r="W499" s="78">
        <f t="shared" si="37"/>
        <v>0.29411764705882348</v>
      </c>
      <c r="X499" s="1">
        <f>VLOOKUP(E499,'渗透率、续签率'!AG:AJ,4,0)</f>
        <v>7628.4999999999991</v>
      </c>
      <c r="Y499" s="1">
        <f t="shared" si="38"/>
        <v>2243.6764705882347</v>
      </c>
      <c r="Z499">
        <v>3</v>
      </c>
      <c r="AA499" s="89">
        <f t="shared" si="39"/>
        <v>190712.49999999997</v>
      </c>
    </row>
    <row r="500" spans="1:37" hidden="1">
      <c r="A500" t="s">
        <v>64</v>
      </c>
      <c r="B500" t="s">
        <v>16</v>
      </c>
      <c r="C500" t="s">
        <v>18</v>
      </c>
      <c r="D500" t="s">
        <v>116</v>
      </c>
      <c r="E500" t="s">
        <v>477</v>
      </c>
      <c r="F500" t="str">
        <f t="shared" si="36"/>
        <v>安阳市婚庆服务</v>
      </c>
      <c r="G500" t="s">
        <v>110</v>
      </c>
      <c r="H500" t="s">
        <v>225</v>
      </c>
      <c r="I500" t="s">
        <v>70</v>
      </c>
      <c r="J500">
        <v>597</v>
      </c>
      <c r="K500">
        <v>0</v>
      </c>
      <c r="L500" s="13">
        <f>VLOOKUP(C500,'渗透率、续签率'!B:C,2,0)</f>
        <v>0.36499999999999999</v>
      </c>
      <c r="M500" s="6">
        <v>0</v>
      </c>
      <c r="N500">
        <v>105</v>
      </c>
      <c r="O500">
        <v>0</v>
      </c>
      <c r="P500" s="6">
        <v>0</v>
      </c>
      <c r="Q500" s="13">
        <v>1E-3</v>
      </c>
      <c r="R500" s="13">
        <v>0</v>
      </c>
      <c r="S500" s="31">
        <v>951</v>
      </c>
      <c r="T500" s="6">
        <f>VLOOKUP(E500,'参数设置&amp;汇总'!S:U,3,0)</f>
        <v>0.01</v>
      </c>
      <c r="U500" s="78">
        <f t="shared" si="35"/>
        <v>1.05</v>
      </c>
      <c r="V500" s="13">
        <v>0.85000000000000009</v>
      </c>
      <c r="W500" s="78">
        <f t="shared" si="37"/>
        <v>1.2352941176470587</v>
      </c>
      <c r="X500" s="1">
        <f>VLOOKUP(E500,'渗透率、续签率'!AG:AJ,4,0)</f>
        <v>7628.4999999999991</v>
      </c>
      <c r="Y500" s="1">
        <f t="shared" si="38"/>
        <v>9423.4411764705856</v>
      </c>
      <c r="Z500">
        <v>11</v>
      </c>
      <c r="AA500" s="89">
        <f t="shared" si="39"/>
        <v>800992.49999999988</v>
      </c>
      <c r="AH500" s="37"/>
      <c r="AI500" s="37"/>
      <c r="AK500" s="37"/>
    </row>
    <row r="501" spans="1:37" hidden="1">
      <c r="A501" t="s">
        <v>64</v>
      </c>
      <c r="B501" t="s">
        <v>16</v>
      </c>
      <c r="C501" t="s">
        <v>18</v>
      </c>
      <c r="D501" t="s">
        <v>116</v>
      </c>
      <c r="E501" t="s">
        <v>477</v>
      </c>
      <c r="F501" t="str">
        <f t="shared" si="36"/>
        <v>安顺市婚庆服务</v>
      </c>
      <c r="G501" t="s">
        <v>167</v>
      </c>
      <c r="H501" t="s">
        <v>226</v>
      </c>
      <c r="I501" t="s">
        <v>70</v>
      </c>
      <c r="J501">
        <v>147</v>
      </c>
      <c r="K501">
        <v>1</v>
      </c>
      <c r="L501" s="13">
        <f>VLOOKUP(C501,'渗透率、续签率'!B:C,2,0)</f>
        <v>0.36499999999999999</v>
      </c>
      <c r="M501" s="6">
        <v>0.01</v>
      </c>
      <c r="N501">
        <v>13</v>
      </c>
      <c r="O501">
        <v>1</v>
      </c>
      <c r="P501" s="6">
        <v>0.08</v>
      </c>
      <c r="Q501" s="13">
        <v>8.5999999999999993E-2</v>
      </c>
      <c r="R501" s="13">
        <v>0</v>
      </c>
      <c r="S501" s="31">
        <v>138</v>
      </c>
      <c r="T501" s="6">
        <f>VLOOKUP(E501,'参数设置&amp;汇总'!S:U,3,0)</f>
        <v>0.01</v>
      </c>
      <c r="U501" s="78">
        <f t="shared" si="35"/>
        <v>1</v>
      </c>
      <c r="V501" s="13">
        <v>0.85000000000000009</v>
      </c>
      <c r="W501" s="78">
        <f t="shared" si="37"/>
        <v>0.74705882352941166</v>
      </c>
      <c r="X501" s="1">
        <f>VLOOKUP(E501,'渗透率、续签率'!AG:AJ,4,0)</f>
        <v>7628.4999999999991</v>
      </c>
      <c r="Y501" s="1">
        <f t="shared" si="38"/>
        <v>5698.9382352941166</v>
      </c>
      <c r="Z501">
        <v>0</v>
      </c>
      <c r="AA501" s="89">
        <f t="shared" si="39"/>
        <v>99170.499999999985</v>
      </c>
      <c r="AH501" s="37"/>
      <c r="AI501" s="37"/>
      <c r="AK501" s="37"/>
    </row>
    <row r="502" spans="1:37" hidden="1">
      <c r="A502" t="s">
        <v>64</v>
      </c>
      <c r="B502" t="s">
        <v>16</v>
      </c>
      <c r="C502" t="s">
        <v>18</v>
      </c>
      <c r="D502" t="s">
        <v>116</v>
      </c>
      <c r="E502" t="s">
        <v>477</v>
      </c>
      <c r="F502" t="str">
        <f t="shared" si="36"/>
        <v>定安县婚庆服务</v>
      </c>
      <c r="G502" t="s">
        <v>120</v>
      </c>
      <c r="H502" t="s">
        <v>227</v>
      </c>
      <c r="I502" t="s">
        <v>68</v>
      </c>
      <c r="J502">
        <v>9</v>
      </c>
      <c r="K502">
        <v>0</v>
      </c>
      <c r="L502" s="13">
        <f>VLOOKUP(C502,'渗透率、续签率'!B:C,2,0)</f>
        <v>0.36499999999999999</v>
      </c>
      <c r="M502" s="6">
        <v>0</v>
      </c>
      <c r="N502">
        <v>1</v>
      </c>
      <c r="O502">
        <v>0</v>
      </c>
      <c r="P502" s="6">
        <v>0</v>
      </c>
      <c r="Q502" s="13">
        <v>0</v>
      </c>
      <c r="R502" s="13">
        <v>0</v>
      </c>
      <c r="S502" s="31">
        <v>9</v>
      </c>
      <c r="T502" s="6">
        <f>VLOOKUP(E502,'参数设置&amp;汇总'!S:U,3,0)</f>
        <v>0.01</v>
      </c>
      <c r="U502" s="78">
        <f t="shared" si="35"/>
        <v>0.01</v>
      </c>
      <c r="V502" s="13">
        <v>0.85000000000000009</v>
      </c>
      <c r="W502" s="78">
        <f t="shared" si="37"/>
        <v>1.1764705882352941E-2</v>
      </c>
      <c r="X502" s="1">
        <f>VLOOKUP(E502,'渗透率、续签率'!AG:AJ,4,0)</f>
        <v>7628.4999999999991</v>
      </c>
      <c r="Y502" s="1">
        <f t="shared" si="38"/>
        <v>89.7470588235294</v>
      </c>
      <c r="Z502">
        <v>0</v>
      </c>
      <c r="AA502" s="89">
        <f t="shared" si="39"/>
        <v>7628.4999999999991</v>
      </c>
      <c r="AH502" s="37"/>
      <c r="AI502" s="37"/>
      <c r="AK502" s="37"/>
    </row>
    <row r="503" spans="1:37" hidden="1">
      <c r="A503" t="s">
        <v>64</v>
      </c>
      <c r="B503" t="s">
        <v>16</v>
      </c>
      <c r="C503" t="s">
        <v>18</v>
      </c>
      <c r="D503" t="s">
        <v>116</v>
      </c>
      <c r="E503" t="s">
        <v>477</v>
      </c>
      <c r="F503" t="str">
        <f t="shared" si="36"/>
        <v>定西市婚庆服务</v>
      </c>
      <c r="G503" t="s">
        <v>132</v>
      </c>
      <c r="H503" t="s">
        <v>228</v>
      </c>
      <c r="I503" t="s">
        <v>70</v>
      </c>
      <c r="J503">
        <v>201</v>
      </c>
      <c r="K503">
        <v>0</v>
      </c>
      <c r="L503" s="13">
        <f>VLOOKUP(C503,'渗透率、续签率'!B:C,2,0)</f>
        <v>0.36499999999999999</v>
      </c>
      <c r="M503" s="6">
        <v>0</v>
      </c>
      <c r="N503">
        <v>23</v>
      </c>
      <c r="O503">
        <v>0</v>
      </c>
      <c r="P503" s="6">
        <v>0</v>
      </c>
      <c r="Q503" s="13">
        <v>0</v>
      </c>
      <c r="R503" s="13">
        <v>0</v>
      </c>
      <c r="S503" s="31">
        <v>227</v>
      </c>
      <c r="T503" s="6">
        <f>VLOOKUP(E503,'参数设置&amp;汇总'!S:U,3,0)</f>
        <v>0.01</v>
      </c>
      <c r="U503" s="78">
        <f t="shared" si="35"/>
        <v>0.23</v>
      </c>
      <c r="V503" s="13">
        <v>0.85000000000000009</v>
      </c>
      <c r="W503" s="78">
        <f t="shared" si="37"/>
        <v>0.27058823529411763</v>
      </c>
      <c r="X503" s="1">
        <f>VLOOKUP(E503,'渗透率、续签率'!AG:AJ,4,0)</f>
        <v>7628.4999999999991</v>
      </c>
      <c r="Y503" s="1">
        <f t="shared" si="38"/>
        <v>2064.1823529411763</v>
      </c>
      <c r="Z503">
        <v>1</v>
      </c>
      <c r="AA503" s="89">
        <f t="shared" si="39"/>
        <v>175455.49999999997</v>
      </c>
      <c r="AH503" s="37"/>
      <c r="AI503" s="37"/>
      <c r="AK503" s="37"/>
    </row>
    <row r="504" spans="1:37" hidden="1">
      <c r="A504" t="s">
        <v>64</v>
      </c>
      <c r="B504" t="s">
        <v>16</v>
      </c>
      <c r="C504" t="s">
        <v>18</v>
      </c>
      <c r="D504" t="s">
        <v>116</v>
      </c>
      <c r="E504" t="s">
        <v>477</v>
      </c>
      <c r="F504" t="str">
        <f t="shared" si="36"/>
        <v>宜宾市婚庆服务</v>
      </c>
      <c r="G504" t="s">
        <v>77</v>
      </c>
      <c r="H504" t="s">
        <v>229</v>
      </c>
      <c r="I504" t="s">
        <v>70</v>
      </c>
      <c r="J504">
        <v>345</v>
      </c>
      <c r="K504">
        <v>2</v>
      </c>
      <c r="L504" s="13">
        <f>VLOOKUP(C504,'渗透率、续签率'!B:C,2,0)</f>
        <v>0.36499999999999999</v>
      </c>
      <c r="M504" s="6">
        <v>0.01</v>
      </c>
      <c r="N504">
        <v>57</v>
      </c>
      <c r="O504">
        <v>2</v>
      </c>
      <c r="P504" s="6">
        <v>0.04</v>
      </c>
      <c r="Q504" s="13">
        <v>0.22600000000000001</v>
      </c>
      <c r="R504" s="13">
        <v>0.153</v>
      </c>
      <c r="S504" s="31">
        <v>546</v>
      </c>
      <c r="T504" s="6">
        <f>VLOOKUP(E504,'参数设置&amp;汇总'!S:U,3,0)</f>
        <v>0.01</v>
      </c>
      <c r="U504" s="78">
        <f t="shared" si="35"/>
        <v>2</v>
      </c>
      <c r="V504" s="13">
        <v>0.85000000000000009</v>
      </c>
      <c r="W504" s="78">
        <f t="shared" si="37"/>
        <v>1.4941176470588233</v>
      </c>
      <c r="X504" s="1">
        <f>VLOOKUP(E504,'渗透率、续签率'!AG:AJ,4,0)</f>
        <v>7628.4999999999991</v>
      </c>
      <c r="Y504" s="1">
        <f t="shared" si="38"/>
        <v>11397.876470588233</v>
      </c>
      <c r="Z504">
        <v>0</v>
      </c>
      <c r="AA504" s="89">
        <f t="shared" si="39"/>
        <v>434824.49999999994</v>
      </c>
      <c r="AH504" s="37"/>
      <c r="AI504" s="37"/>
      <c r="AK504" s="37"/>
    </row>
    <row r="505" spans="1:37" hidden="1">
      <c r="A505" t="s">
        <v>64</v>
      </c>
      <c r="B505" t="s">
        <v>16</v>
      </c>
      <c r="C505" t="s">
        <v>18</v>
      </c>
      <c r="D505" t="s">
        <v>116</v>
      </c>
      <c r="E505" t="s">
        <v>477</v>
      </c>
      <c r="F505" t="str">
        <f t="shared" si="36"/>
        <v>宜昌市婚庆服务</v>
      </c>
      <c r="G505" t="s">
        <v>81</v>
      </c>
      <c r="H505" t="s">
        <v>230</v>
      </c>
      <c r="I505" t="s">
        <v>68</v>
      </c>
      <c r="J505">
        <v>277</v>
      </c>
      <c r="K505">
        <v>0</v>
      </c>
      <c r="L505" s="13">
        <f>VLOOKUP(C505,'渗透率、续签率'!B:C,2,0)</f>
        <v>0.36499999999999999</v>
      </c>
      <c r="M505" s="6">
        <v>0</v>
      </c>
      <c r="N505">
        <v>34</v>
      </c>
      <c r="O505">
        <v>0</v>
      </c>
      <c r="P505" s="6">
        <v>0</v>
      </c>
      <c r="Q505" s="13">
        <v>4.2999999999999997E-2</v>
      </c>
      <c r="R505" s="13">
        <v>0</v>
      </c>
      <c r="S505" s="31">
        <v>339</v>
      </c>
      <c r="T505" s="6">
        <f>VLOOKUP(E505,'参数设置&amp;汇总'!S:U,3,0)</f>
        <v>0.01</v>
      </c>
      <c r="U505" s="78">
        <f t="shared" si="35"/>
        <v>0.34</v>
      </c>
      <c r="V505" s="13">
        <v>0.85000000000000009</v>
      </c>
      <c r="W505" s="78">
        <f t="shared" si="37"/>
        <v>0.39999999999999997</v>
      </c>
      <c r="X505" s="1">
        <f>VLOOKUP(E505,'渗透率、续签率'!AG:AJ,4,0)</f>
        <v>7628.4999999999991</v>
      </c>
      <c r="Y505" s="1">
        <f t="shared" si="38"/>
        <v>3051.3999999999992</v>
      </c>
      <c r="Z505">
        <v>2</v>
      </c>
      <c r="AA505" s="89">
        <f t="shared" si="39"/>
        <v>259368.99999999997</v>
      </c>
      <c r="AH505" s="37"/>
      <c r="AI505" s="37"/>
      <c r="AK505" s="37"/>
    </row>
    <row r="506" spans="1:37" hidden="1">
      <c r="A506" t="s">
        <v>64</v>
      </c>
      <c r="B506" t="s">
        <v>16</v>
      </c>
      <c r="C506" t="s">
        <v>18</v>
      </c>
      <c r="D506" t="s">
        <v>116</v>
      </c>
      <c r="E506" t="s">
        <v>477</v>
      </c>
      <c r="F506" t="str">
        <f t="shared" si="36"/>
        <v>宜春市婚庆服务</v>
      </c>
      <c r="G506" t="s">
        <v>90</v>
      </c>
      <c r="H506" t="s">
        <v>231</v>
      </c>
      <c r="I506" t="s">
        <v>68</v>
      </c>
      <c r="J506">
        <v>419</v>
      </c>
      <c r="K506">
        <v>0</v>
      </c>
      <c r="L506" s="13">
        <f>VLOOKUP(C506,'渗透率、续签率'!B:C,2,0)</f>
        <v>0.36499999999999999</v>
      </c>
      <c r="M506" s="6">
        <v>0</v>
      </c>
      <c r="N506">
        <v>41</v>
      </c>
      <c r="O506">
        <v>0</v>
      </c>
      <c r="P506" s="6">
        <v>0</v>
      </c>
      <c r="Q506" s="13">
        <v>0</v>
      </c>
      <c r="R506" s="13">
        <v>0</v>
      </c>
      <c r="S506" s="31">
        <v>464</v>
      </c>
      <c r="T506" s="6">
        <f>VLOOKUP(E506,'参数设置&amp;汇总'!S:U,3,0)</f>
        <v>0.01</v>
      </c>
      <c r="U506" s="78">
        <f t="shared" si="35"/>
        <v>0.41000000000000003</v>
      </c>
      <c r="V506" s="13">
        <v>0.85000000000000009</v>
      </c>
      <c r="W506" s="78">
        <f t="shared" si="37"/>
        <v>0.4823529411764706</v>
      </c>
      <c r="X506" s="1">
        <f>VLOOKUP(E506,'渗透率、续签率'!AG:AJ,4,0)</f>
        <v>7628.4999999999991</v>
      </c>
      <c r="Y506" s="1">
        <f t="shared" si="38"/>
        <v>3679.6294117647053</v>
      </c>
      <c r="Z506">
        <v>0</v>
      </c>
      <c r="AA506" s="89">
        <f t="shared" si="39"/>
        <v>312768.49999999994</v>
      </c>
      <c r="AH506" s="37"/>
      <c r="AI506" s="37"/>
      <c r="AK506" s="37"/>
    </row>
    <row r="507" spans="1:37" hidden="1">
      <c r="A507" t="s">
        <v>64</v>
      </c>
      <c r="B507" t="s">
        <v>16</v>
      </c>
      <c r="C507" t="s">
        <v>18</v>
      </c>
      <c r="D507" t="s">
        <v>116</v>
      </c>
      <c r="E507" t="s">
        <v>477</v>
      </c>
      <c r="F507" t="str">
        <f t="shared" si="36"/>
        <v>宝鸡市婚庆服务</v>
      </c>
      <c r="G507" t="s">
        <v>108</v>
      </c>
      <c r="H507" t="s">
        <v>232</v>
      </c>
      <c r="I507" t="s">
        <v>70</v>
      </c>
      <c r="J507">
        <v>352</v>
      </c>
      <c r="K507">
        <v>1</v>
      </c>
      <c r="L507" s="13">
        <f>VLOOKUP(C507,'渗透率、续签率'!B:C,2,0)</f>
        <v>0.36499999999999999</v>
      </c>
      <c r="M507" s="6">
        <v>0</v>
      </c>
      <c r="N507">
        <v>70</v>
      </c>
      <c r="O507">
        <v>1</v>
      </c>
      <c r="P507" s="6">
        <v>0.01</v>
      </c>
      <c r="Q507" s="13">
        <v>2.9000000000000001E-2</v>
      </c>
      <c r="R507" s="13">
        <v>0</v>
      </c>
      <c r="S507" s="31">
        <v>624</v>
      </c>
      <c r="T507" s="6">
        <f>VLOOKUP(E507,'参数设置&amp;汇总'!S:U,3,0)</f>
        <v>0.01</v>
      </c>
      <c r="U507" s="78">
        <f t="shared" si="35"/>
        <v>1</v>
      </c>
      <c r="V507" s="13">
        <v>0.85000000000000009</v>
      </c>
      <c r="W507" s="78">
        <f t="shared" si="37"/>
        <v>0.74705882352941166</v>
      </c>
      <c r="X507" s="1">
        <f>VLOOKUP(E507,'渗透率、续签率'!AG:AJ,4,0)</f>
        <v>7628.4999999999991</v>
      </c>
      <c r="Y507" s="1">
        <f t="shared" si="38"/>
        <v>5698.9382352941166</v>
      </c>
      <c r="Z507">
        <v>0</v>
      </c>
      <c r="AA507" s="89">
        <f t="shared" si="39"/>
        <v>533994.99999999988</v>
      </c>
      <c r="AH507" s="37"/>
      <c r="AI507" s="37"/>
      <c r="AK507" s="37"/>
    </row>
    <row r="508" spans="1:37" hidden="1">
      <c r="A508" t="s">
        <v>64</v>
      </c>
      <c r="B508" t="s">
        <v>16</v>
      </c>
      <c r="C508" t="s">
        <v>18</v>
      </c>
      <c r="D508" t="s">
        <v>116</v>
      </c>
      <c r="E508" t="s">
        <v>477</v>
      </c>
      <c r="F508" t="str">
        <f t="shared" si="36"/>
        <v>宣城市婚庆服务</v>
      </c>
      <c r="G508" t="s">
        <v>94</v>
      </c>
      <c r="H508" t="s">
        <v>233</v>
      </c>
      <c r="I508" t="s">
        <v>68</v>
      </c>
      <c r="J508">
        <v>250</v>
      </c>
      <c r="K508">
        <v>0</v>
      </c>
      <c r="L508" s="13">
        <f>VLOOKUP(C508,'渗透率、续签率'!B:C,2,0)</f>
        <v>0.36499999999999999</v>
      </c>
      <c r="M508" s="6">
        <v>0</v>
      </c>
      <c r="N508">
        <v>35</v>
      </c>
      <c r="O508">
        <v>0</v>
      </c>
      <c r="P508" s="6">
        <v>0</v>
      </c>
      <c r="Q508" s="13">
        <v>0</v>
      </c>
      <c r="R508" s="13">
        <v>0</v>
      </c>
      <c r="S508" s="31">
        <v>364</v>
      </c>
      <c r="T508" s="6">
        <f>VLOOKUP(E508,'参数设置&amp;汇总'!S:U,3,0)</f>
        <v>0.01</v>
      </c>
      <c r="U508" s="78">
        <f t="shared" si="35"/>
        <v>0.35000000000000003</v>
      </c>
      <c r="V508" s="13">
        <v>0.85000000000000009</v>
      </c>
      <c r="W508" s="78">
        <f t="shared" si="37"/>
        <v>0.41176470588235292</v>
      </c>
      <c r="X508" s="1">
        <f>VLOOKUP(E508,'渗透率、续签率'!AG:AJ,4,0)</f>
        <v>7628.4999999999991</v>
      </c>
      <c r="Y508" s="1">
        <f t="shared" si="38"/>
        <v>3141.1470588235288</v>
      </c>
      <c r="Z508">
        <v>1</v>
      </c>
      <c r="AA508" s="89">
        <f t="shared" si="39"/>
        <v>266997.49999999994</v>
      </c>
      <c r="AH508" s="37"/>
      <c r="AI508" s="37"/>
      <c r="AK508" s="37"/>
    </row>
    <row r="509" spans="1:37" hidden="1">
      <c r="A509" t="s">
        <v>64</v>
      </c>
      <c r="B509" t="s">
        <v>16</v>
      </c>
      <c r="C509" t="s">
        <v>18</v>
      </c>
      <c r="D509" t="s">
        <v>116</v>
      </c>
      <c r="E509" t="s">
        <v>477</v>
      </c>
      <c r="F509" t="str">
        <f t="shared" si="36"/>
        <v>宿州市婚庆服务</v>
      </c>
      <c r="G509" t="s">
        <v>94</v>
      </c>
      <c r="H509" t="s">
        <v>234</v>
      </c>
      <c r="I509" t="s">
        <v>68</v>
      </c>
      <c r="J509">
        <v>868</v>
      </c>
      <c r="K509">
        <v>1</v>
      </c>
      <c r="L509" s="13">
        <f>VLOOKUP(C509,'渗透率、续签率'!B:C,2,0)</f>
        <v>0.36499999999999999</v>
      </c>
      <c r="M509" s="6">
        <v>0</v>
      </c>
      <c r="N509">
        <v>84</v>
      </c>
      <c r="O509">
        <v>1</v>
      </c>
      <c r="P509" s="6">
        <v>0.01</v>
      </c>
      <c r="Q509" s="13">
        <v>3.1E-2</v>
      </c>
      <c r="R509" s="13">
        <v>0</v>
      </c>
      <c r="S509" s="31">
        <v>933</v>
      </c>
      <c r="T509" s="6">
        <f>VLOOKUP(E509,'参数设置&amp;汇总'!S:U,3,0)</f>
        <v>0.01</v>
      </c>
      <c r="U509" s="78">
        <f t="shared" si="35"/>
        <v>1</v>
      </c>
      <c r="V509" s="13">
        <v>0.85000000000000009</v>
      </c>
      <c r="W509" s="78">
        <f t="shared" si="37"/>
        <v>0.74705882352941166</v>
      </c>
      <c r="X509" s="1">
        <f>VLOOKUP(E509,'渗透率、续签率'!AG:AJ,4,0)</f>
        <v>7628.4999999999991</v>
      </c>
      <c r="Y509" s="1">
        <f t="shared" si="38"/>
        <v>5698.9382352941166</v>
      </c>
      <c r="Z509">
        <v>0</v>
      </c>
      <c r="AA509" s="89">
        <f t="shared" si="39"/>
        <v>640793.99999999988</v>
      </c>
      <c r="AH509" s="37"/>
      <c r="AI509" s="37"/>
      <c r="AJ509" s="1"/>
      <c r="AK509" s="37"/>
    </row>
    <row r="510" spans="1:37" hidden="1">
      <c r="A510" t="s">
        <v>64</v>
      </c>
      <c r="B510" t="s">
        <v>16</v>
      </c>
      <c r="C510" t="s">
        <v>18</v>
      </c>
      <c r="D510" t="s">
        <v>116</v>
      </c>
      <c r="E510" t="s">
        <v>477</v>
      </c>
      <c r="F510" t="str">
        <f t="shared" si="36"/>
        <v>宿迁市婚庆服务</v>
      </c>
      <c r="G510" t="s">
        <v>73</v>
      </c>
      <c r="H510" t="s">
        <v>235</v>
      </c>
      <c r="I510" t="s">
        <v>70</v>
      </c>
      <c r="J510">
        <v>640</v>
      </c>
      <c r="K510">
        <v>0</v>
      </c>
      <c r="L510" s="13">
        <f>VLOOKUP(C510,'渗透率、续签率'!B:C,2,0)</f>
        <v>0.36499999999999999</v>
      </c>
      <c r="M510" s="6">
        <v>0</v>
      </c>
      <c r="N510">
        <v>45</v>
      </c>
      <c r="O510">
        <v>0</v>
      </c>
      <c r="P510" s="6">
        <v>0</v>
      </c>
      <c r="Q510" s="13">
        <v>2.1999999999999999E-2</v>
      </c>
      <c r="R510" s="13">
        <v>0</v>
      </c>
      <c r="S510" s="31">
        <v>647</v>
      </c>
      <c r="T510" s="6">
        <f>VLOOKUP(E510,'参数设置&amp;汇总'!S:U,3,0)</f>
        <v>0.01</v>
      </c>
      <c r="U510" s="78">
        <f t="shared" si="35"/>
        <v>0.45</v>
      </c>
      <c r="V510" s="13">
        <v>0.85000000000000009</v>
      </c>
      <c r="W510" s="78">
        <f t="shared" si="37"/>
        <v>0.52941176470588236</v>
      </c>
      <c r="X510" s="1">
        <f>VLOOKUP(E510,'渗透率、续签率'!AG:AJ,4,0)</f>
        <v>7628.4999999999991</v>
      </c>
      <c r="Y510" s="1">
        <f t="shared" si="38"/>
        <v>4038.617647058823</v>
      </c>
      <c r="Z510">
        <v>21</v>
      </c>
      <c r="AA510" s="89">
        <f t="shared" si="39"/>
        <v>343282.49999999994</v>
      </c>
      <c r="AH510" s="37"/>
      <c r="AI510" s="37"/>
      <c r="AK510" s="37"/>
    </row>
    <row r="511" spans="1:37" hidden="1">
      <c r="A511" t="s">
        <v>64</v>
      </c>
      <c r="B511" t="s">
        <v>16</v>
      </c>
      <c r="C511" t="s">
        <v>18</v>
      </c>
      <c r="D511" t="s">
        <v>116</v>
      </c>
      <c r="E511" t="s">
        <v>477</v>
      </c>
      <c r="F511" t="str">
        <f t="shared" si="36"/>
        <v>屯昌县婚庆服务</v>
      </c>
      <c r="G511" t="s">
        <v>120</v>
      </c>
      <c r="H511" t="s">
        <v>236</v>
      </c>
      <c r="I511" t="s">
        <v>68</v>
      </c>
      <c r="J511">
        <v>10</v>
      </c>
      <c r="K511">
        <v>0</v>
      </c>
      <c r="L511" s="13">
        <f>VLOOKUP(C511,'渗透率、续签率'!B:C,2,0)</f>
        <v>0.36499999999999999</v>
      </c>
      <c r="M511" s="6">
        <v>0</v>
      </c>
      <c r="N511">
        <v>0</v>
      </c>
      <c r="O511">
        <v>0</v>
      </c>
      <c r="P511" s="6">
        <v>0</v>
      </c>
      <c r="Q511" s="13">
        <v>0</v>
      </c>
      <c r="R511" s="13">
        <v>0</v>
      </c>
      <c r="S511" s="31">
        <v>9</v>
      </c>
      <c r="T511" s="6">
        <f>VLOOKUP(E511,'参数设置&amp;汇总'!S:U,3,0)</f>
        <v>0.01</v>
      </c>
      <c r="U511" s="78">
        <f t="shared" si="35"/>
        <v>0</v>
      </c>
      <c r="V511" s="13">
        <v>0.85000000000000009</v>
      </c>
      <c r="W511" s="78">
        <f t="shared" si="37"/>
        <v>0</v>
      </c>
      <c r="X511" s="1">
        <f>VLOOKUP(E511,'渗透率、续签率'!AG:AJ,4,0)</f>
        <v>7628.4999999999991</v>
      </c>
      <c r="Y511" s="1">
        <f t="shared" si="38"/>
        <v>0</v>
      </c>
      <c r="Z511">
        <v>0</v>
      </c>
      <c r="AA511" s="89">
        <f t="shared" si="39"/>
        <v>0</v>
      </c>
      <c r="AH511" s="37"/>
      <c r="AI511" s="37"/>
      <c r="AK511" s="37"/>
    </row>
    <row r="512" spans="1:37" hidden="1">
      <c r="A512" t="s">
        <v>64</v>
      </c>
      <c r="B512" t="s">
        <v>16</v>
      </c>
      <c r="C512" t="s">
        <v>18</v>
      </c>
      <c r="D512" t="s">
        <v>116</v>
      </c>
      <c r="E512" t="s">
        <v>477</v>
      </c>
      <c r="F512" t="str">
        <f t="shared" si="36"/>
        <v>山南市婚庆服务</v>
      </c>
      <c r="G512" t="s">
        <v>237</v>
      </c>
      <c r="H512" t="s">
        <v>238</v>
      </c>
      <c r="I512" t="s">
        <v>57</v>
      </c>
      <c r="J512">
        <v>4</v>
      </c>
      <c r="K512">
        <v>0</v>
      </c>
      <c r="L512" s="13">
        <f>VLOOKUP(C512,'渗透率、续签率'!B:C,2,0)</f>
        <v>0.36499999999999999</v>
      </c>
      <c r="M512" s="6">
        <v>0</v>
      </c>
      <c r="N512">
        <v>1</v>
      </c>
      <c r="O512">
        <v>0</v>
      </c>
      <c r="P512" s="6">
        <v>0</v>
      </c>
      <c r="Q512" s="13">
        <v>0.90600000000000003</v>
      </c>
      <c r="R512" s="13">
        <v>0</v>
      </c>
      <c r="S512" s="31">
        <v>5</v>
      </c>
      <c r="T512" s="6">
        <f>VLOOKUP(E512,'参数设置&amp;汇总'!S:U,3,0)</f>
        <v>0.01</v>
      </c>
      <c r="U512" s="78">
        <f t="shared" si="35"/>
        <v>0.01</v>
      </c>
      <c r="V512" s="13">
        <v>0.85000000000000009</v>
      </c>
      <c r="W512" s="78">
        <f t="shared" si="37"/>
        <v>1.1764705882352941E-2</v>
      </c>
      <c r="X512" s="1">
        <f>VLOOKUP(E512,'渗透率、续签率'!AG:AJ,4,0)</f>
        <v>7628.4999999999991</v>
      </c>
      <c r="Y512" s="1">
        <f t="shared" si="38"/>
        <v>89.7470588235294</v>
      </c>
      <c r="Z512">
        <v>0</v>
      </c>
      <c r="AA512" s="89">
        <f t="shared" si="39"/>
        <v>7628.4999999999991</v>
      </c>
      <c r="AH512" s="37"/>
      <c r="AI512" s="37"/>
      <c r="AK512" s="37"/>
    </row>
    <row r="513" spans="1:37" hidden="1">
      <c r="A513" t="s">
        <v>64</v>
      </c>
      <c r="B513" t="s">
        <v>16</v>
      </c>
      <c r="C513" t="s">
        <v>18</v>
      </c>
      <c r="D513" t="s">
        <v>116</v>
      </c>
      <c r="E513" t="s">
        <v>477</v>
      </c>
      <c r="F513" t="str">
        <f t="shared" si="36"/>
        <v>岳阳市婚庆服务</v>
      </c>
      <c r="G513" t="s">
        <v>113</v>
      </c>
      <c r="H513" t="s">
        <v>239</v>
      </c>
      <c r="I513" t="s">
        <v>68</v>
      </c>
      <c r="J513">
        <v>396</v>
      </c>
      <c r="K513">
        <v>1</v>
      </c>
      <c r="L513" s="13">
        <f>VLOOKUP(C513,'渗透率、续签率'!B:C,2,0)</f>
        <v>0.36499999999999999</v>
      </c>
      <c r="M513" s="6">
        <v>0</v>
      </c>
      <c r="N513">
        <v>26</v>
      </c>
      <c r="O513">
        <v>1</v>
      </c>
      <c r="P513" s="6">
        <v>0.04</v>
      </c>
      <c r="Q513" s="13">
        <v>0.06</v>
      </c>
      <c r="R513" s="13">
        <v>0</v>
      </c>
      <c r="S513" s="31">
        <v>377</v>
      </c>
      <c r="T513" s="6">
        <f>VLOOKUP(E513,'参数设置&amp;汇总'!S:U,3,0)</f>
        <v>0.01</v>
      </c>
      <c r="U513" s="78">
        <f t="shared" si="35"/>
        <v>1</v>
      </c>
      <c r="V513" s="13">
        <v>0.85000000000000009</v>
      </c>
      <c r="W513" s="78">
        <f t="shared" si="37"/>
        <v>0.74705882352941166</v>
      </c>
      <c r="X513" s="1">
        <f>VLOOKUP(E513,'渗透率、续签率'!AG:AJ,4,0)</f>
        <v>7628.4999999999991</v>
      </c>
      <c r="Y513" s="1">
        <f t="shared" si="38"/>
        <v>5698.9382352941166</v>
      </c>
      <c r="Z513">
        <v>9</v>
      </c>
      <c r="AA513" s="89">
        <f t="shared" si="39"/>
        <v>198340.99999999997</v>
      </c>
      <c r="AH513" s="37"/>
      <c r="AI513" s="37"/>
      <c r="AJ513" s="1"/>
      <c r="AK513" s="37"/>
    </row>
    <row r="514" spans="1:37" hidden="1">
      <c r="A514" t="s">
        <v>64</v>
      </c>
      <c r="B514" t="s">
        <v>16</v>
      </c>
      <c r="C514" t="s">
        <v>18</v>
      </c>
      <c r="D514" t="s">
        <v>116</v>
      </c>
      <c r="E514" t="s">
        <v>477</v>
      </c>
      <c r="F514" t="str">
        <f t="shared" si="36"/>
        <v>崇左市婚庆服务</v>
      </c>
      <c r="G514" t="s">
        <v>88</v>
      </c>
      <c r="H514" t="s">
        <v>240</v>
      </c>
      <c r="I514" t="s">
        <v>68</v>
      </c>
      <c r="J514">
        <v>68</v>
      </c>
      <c r="K514">
        <v>0</v>
      </c>
      <c r="L514" s="13">
        <f>VLOOKUP(C514,'渗透率、续签率'!B:C,2,0)</f>
        <v>0.36499999999999999</v>
      </c>
      <c r="M514" s="6">
        <v>0</v>
      </c>
      <c r="N514">
        <v>19</v>
      </c>
      <c r="O514">
        <v>0</v>
      </c>
      <c r="P514" s="6">
        <v>0</v>
      </c>
      <c r="Q514" s="13">
        <v>0</v>
      </c>
      <c r="R514" s="13">
        <v>0</v>
      </c>
      <c r="S514" s="31">
        <v>119</v>
      </c>
      <c r="T514" s="6">
        <f>VLOOKUP(E514,'参数设置&amp;汇总'!S:U,3,0)</f>
        <v>0.01</v>
      </c>
      <c r="U514" s="78">
        <f t="shared" si="35"/>
        <v>0.19</v>
      </c>
      <c r="V514" s="13">
        <v>0.85000000000000009</v>
      </c>
      <c r="W514" s="78">
        <f t="shared" si="37"/>
        <v>0.22352941176470587</v>
      </c>
      <c r="X514" s="1">
        <f>VLOOKUP(E514,'渗透率、续签率'!AG:AJ,4,0)</f>
        <v>7628.4999999999991</v>
      </c>
      <c r="Y514" s="1">
        <f t="shared" si="38"/>
        <v>1705.1941176470584</v>
      </c>
      <c r="Z514">
        <v>0</v>
      </c>
      <c r="AA514" s="89">
        <f t="shared" si="39"/>
        <v>144941.49999999997</v>
      </c>
      <c r="AH514" s="37"/>
      <c r="AI514" s="37"/>
      <c r="AJ514" s="1"/>
      <c r="AK514" s="37"/>
    </row>
    <row r="515" spans="1:37" hidden="1">
      <c r="A515" t="s">
        <v>64</v>
      </c>
      <c r="B515" t="s">
        <v>16</v>
      </c>
      <c r="C515" t="s">
        <v>18</v>
      </c>
      <c r="D515" t="s">
        <v>116</v>
      </c>
      <c r="E515" t="s">
        <v>477</v>
      </c>
      <c r="F515" t="str">
        <f t="shared" si="36"/>
        <v>巴中市婚庆服务</v>
      </c>
      <c r="G515" t="s">
        <v>77</v>
      </c>
      <c r="H515" t="s">
        <v>241</v>
      </c>
      <c r="I515" t="s">
        <v>70</v>
      </c>
      <c r="J515">
        <v>359</v>
      </c>
      <c r="K515">
        <v>2</v>
      </c>
      <c r="L515" s="13">
        <f>VLOOKUP(C515,'渗透率、续签率'!B:C,2,0)</f>
        <v>0.36499999999999999</v>
      </c>
      <c r="M515" s="6">
        <v>0.01</v>
      </c>
      <c r="N515">
        <v>14</v>
      </c>
      <c r="O515">
        <v>2</v>
      </c>
      <c r="P515" s="6">
        <v>0.14000000000000001</v>
      </c>
      <c r="Q515" s="13">
        <v>0.13800000000000001</v>
      </c>
      <c r="R515" s="13">
        <v>1.2E-2</v>
      </c>
      <c r="S515" s="31">
        <v>305</v>
      </c>
      <c r="T515" s="6">
        <f>VLOOKUP(E515,'参数设置&amp;汇总'!S:U,3,0)</f>
        <v>0.01</v>
      </c>
      <c r="U515" s="78">
        <f t="shared" ref="U515:U578" si="40">IF(T515*N515&gt;=O515,T515*N515,O515)</f>
        <v>2</v>
      </c>
      <c r="V515" s="13">
        <v>0.85000000000000009</v>
      </c>
      <c r="W515" s="78">
        <f t="shared" si="37"/>
        <v>1.4941176470588233</v>
      </c>
      <c r="X515" s="1">
        <f>VLOOKUP(E515,'渗透率、续签率'!AG:AJ,4,0)</f>
        <v>7628.4999999999991</v>
      </c>
      <c r="Y515" s="1">
        <f t="shared" si="38"/>
        <v>11397.876470588233</v>
      </c>
      <c r="Z515">
        <v>0</v>
      </c>
      <c r="AA515" s="89">
        <f t="shared" si="39"/>
        <v>106798.99999999999</v>
      </c>
      <c r="AH515" s="37"/>
      <c r="AI515" s="37"/>
      <c r="AK515" s="37"/>
    </row>
    <row r="516" spans="1:37" hidden="1">
      <c r="A516" t="s">
        <v>64</v>
      </c>
      <c r="B516" t="s">
        <v>16</v>
      </c>
      <c r="C516" t="s">
        <v>18</v>
      </c>
      <c r="D516" t="s">
        <v>116</v>
      </c>
      <c r="E516" t="s">
        <v>477</v>
      </c>
      <c r="F516" t="str">
        <f t="shared" ref="F516:F579" si="41">H516&amp;C516</f>
        <v>巴彦淖尔市婚庆服务</v>
      </c>
      <c r="G516" t="s">
        <v>142</v>
      </c>
      <c r="H516" t="s">
        <v>242</v>
      </c>
      <c r="I516" t="s">
        <v>70</v>
      </c>
      <c r="J516">
        <v>173</v>
      </c>
      <c r="K516">
        <v>0</v>
      </c>
      <c r="L516" s="13">
        <f>VLOOKUP(C516,'渗透率、续签率'!B:C,2,0)</f>
        <v>0.36499999999999999</v>
      </c>
      <c r="M516" s="6">
        <v>0</v>
      </c>
      <c r="N516">
        <v>38</v>
      </c>
      <c r="O516">
        <v>0</v>
      </c>
      <c r="P516" s="6">
        <v>0</v>
      </c>
      <c r="Q516" s="13">
        <v>1.4999999999999999E-2</v>
      </c>
      <c r="R516" s="13">
        <v>0</v>
      </c>
      <c r="S516" s="31">
        <v>372</v>
      </c>
      <c r="T516" s="6">
        <f>VLOOKUP(E516,'参数设置&amp;汇总'!S:U,3,0)</f>
        <v>0.01</v>
      </c>
      <c r="U516" s="78">
        <f t="shared" si="40"/>
        <v>0.38</v>
      </c>
      <c r="V516" s="13">
        <v>0.85000000000000009</v>
      </c>
      <c r="W516" s="78">
        <f t="shared" ref="W516:W579" si="42">(O516*(1-L516)+IF((U516-O516)&lt;0,0,(U516-O516)))/V516</f>
        <v>0.44705882352941173</v>
      </c>
      <c r="X516" s="1">
        <f>VLOOKUP(E516,'渗透率、续签率'!AG:AJ,4,0)</f>
        <v>7628.4999999999991</v>
      </c>
      <c r="Y516" s="1">
        <f t="shared" ref="Y516:Y579" si="43">X516*W516</f>
        <v>3410.3882352941168</v>
      </c>
      <c r="Z516">
        <v>1</v>
      </c>
      <c r="AA516" s="89">
        <f t="shared" ref="AA516:AA579" si="44">N516*X516</f>
        <v>289882.99999999994</v>
      </c>
      <c r="AH516" s="37"/>
      <c r="AI516" s="37"/>
      <c r="AJ516" s="1"/>
      <c r="AK516" s="37"/>
    </row>
    <row r="517" spans="1:37" hidden="1">
      <c r="A517" t="s">
        <v>64</v>
      </c>
      <c r="B517" t="s">
        <v>16</v>
      </c>
      <c r="C517" t="s">
        <v>18</v>
      </c>
      <c r="D517" t="s">
        <v>116</v>
      </c>
      <c r="E517" t="s">
        <v>477</v>
      </c>
      <c r="F517" t="str">
        <f t="shared" si="41"/>
        <v>巴音郭楞蒙古自治州婚庆服务</v>
      </c>
      <c r="G517" t="s">
        <v>145</v>
      </c>
      <c r="H517" t="s">
        <v>243</v>
      </c>
      <c r="I517" t="s">
        <v>70</v>
      </c>
      <c r="J517">
        <v>114</v>
      </c>
      <c r="K517">
        <v>1</v>
      </c>
      <c r="L517" s="13">
        <f>VLOOKUP(C517,'渗透率、续签率'!B:C,2,0)</f>
        <v>0.36499999999999999</v>
      </c>
      <c r="M517" s="6">
        <v>0.01</v>
      </c>
      <c r="N517">
        <v>31</v>
      </c>
      <c r="O517">
        <v>1</v>
      </c>
      <c r="P517" s="6">
        <v>0.03</v>
      </c>
      <c r="Q517" s="13">
        <v>0.19700000000000001</v>
      </c>
      <c r="R517" s="13">
        <v>0.122</v>
      </c>
      <c r="S517" s="31">
        <v>265</v>
      </c>
      <c r="T517" s="6">
        <f>VLOOKUP(E517,'参数设置&amp;汇总'!S:U,3,0)</f>
        <v>0.01</v>
      </c>
      <c r="U517" s="78">
        <f t="shared" si="40"/>
        <v>1</v>
      </c>
      <c r="V517" s="13">
        <v>0.85000000000000009</v>
      </c>
      <c r="W517" s="78">
        <f t="shared" si="42"/>
        <v>0.74705882352941166</v>
      </c>
      <c r="X517" s="1">
        <f>VLOOKUP(E517,'渗透率、续签率'!AG:AJ,4,0)</f>
        <v>7628.4999999999991</v>
      </c>
      <c r="Y517" s="1">
        <f t="shared" si="43"/>
        <v>5698.9382352941166</v>
      </c>
      <c r="Z517">
        <v>0</v>
      </c>
      <c r="AA517" s="89">
        <f t="shared" si="44"/>
        <v>236483.49999999997</v>
      </c>
    </row>
    <row r="518" spans="1:37" hidden="1">
      <c r="A518" t="s">
        <v>64</v>
      </c>
      <c r="B518" t="s">
        <v>16</v>
      </c>
      <c r="C518" t="s">
        <v>18</v>
      </c>
      <c r="D518" t="s">
        <v>116</v>
      </c>
      <c r="E518" t="s">
        <v>477</v>
      </c>
      <c r="F518" t="str">
        <f t="shared" si="41"/>
        <v>常州市婚庆服务</v>
      </c>
      <c r="G518" t="s">
        <v>73</v>
      </c>
      <c r="H518" t="s">
        <v>244</v>
      </c>
      <c r="I518" t="s">
        <v>70</v>
      </c>
      <c r="J518">
        <v>489</v>
      </c>
      <c r="K518">
        <v>4</v>
      </c>
      <c r="L518" s="13">
        <f>VLOOKUP(C518,'渗透率、续签率'!B:C,2,0)</f>
        <v>0.36499999999999999</v>
      </c>
      <c r="M518" s="6">
        <v>0.01</v>
      </c>
      <c r="N518">
        <v>104</v>
      </c>
      <c r="O518">
        <v>4</v>
      </c>
      <c r="P518" s="6">
        <v>0.04</v>
      </c>
      <c r="Q518" s="13">
        <v>0.127</v>
      </c>
      <c r="R518" s="13">
        <v>5.6000000000000001E-2</v>
      </c>
      <c r="S518" s="31">
        <v>1128</v>
      </c>
      <c r="T518" s="6">
        <f>VLOOKUP(E518,'参数设置&amp;汇总'!S:U,3,0)</f>
        <v>0.01</v>
      </c>
      <c r="U518" s="78">
        <f t="shared" si="40"/>
        <v>4</v>
      </c>
      <c r="V518" s="13">
        <v>0.85000000000000009</v>
      </c>
      <c r="W518" s="78">
        <f t="shared" si="42"/>
        <v>2.9882352941176467</v>
      </c>
      <c r="X518" s="1">
        <f>VLOOKUP(E518,'渗透率、续签率'!AG:AJ,4,0)</f>
        <v>7628.4999999999991</v>
      </c>
      <c r="Y518" s="1">
        <f t="shared" si="43"/>
        <v>22795.752941176466</v>
      </c>
      <c r="Z518">
        <v>8</v>
      </c>
      <c r="AA518" s="89">
        <f t="shared" si="44"/>
        <v>793363.99999999988</v>
      </c>
      <c r="AH518" s="37"/>
      <c r="AI518" s="37"/>
      <c r="AJ518" s="1"/>
      <c r="AK518" s="37"/>
    </row>
    <row r="519" spans="1:37" hidden="1">
      <c r="A519" t="s">
        <v>64</v>
      </c>
      <c r="B519" t="s">
        <v>16</v>
      </c>
      <c r="C519" t="s">
        <v>18</v>
      </c>
      <c r="D519" t="s">
        <v>116</v>
      </c>
      <c r="E519" t="s">
        <v>477</v>
      </c>
      <c r="F519" t="str">
        <f t="shared" si="41"/>
        <v>常德市婚庆服务</v>
      </c>
      <c r="G519" t="s">
        <v>113</v>
      </c>
      <c r="H519" t="s">
        <v>245</v>
      </c>
      <c r="I519" t="s">
        <v>68</v>
      </c>
      <c r="J519">
        <v>335</v>
      </c>
      <c r="K519">
        <v>1</v>
      </c>
      <c r="L519" s="13">
        <f>VLOOKUP(C519,'渗透率、续签率'!B:C,2,0)</f>
        <v>0.36499999999999999</v>
      </c>
      <c r="M519" s="6">
        <v>0</v>
      </c>
      <c r="N519">
        <v>17</v>
      </c>
      <c r="O519">
        <v>1</v>
      </c>
      <c r="P519" s="6">
        <v>0.06</v>
      </c>
      <c r="Q519" s="13">
        <v>3.6999999999999998E-2</v>
      </c>
      <c r="R519" s="13">
        <v>0</v>
      </c>
      <c r="S519" s="31">
        <v>358</v>
      </c>
      <c r="T519" s="6">
        <f>VLOOKUP(E519,'参数设置&amp;汇总'!S:U,3,0)</f>
        <v>0.01</v>
      </c>
      <c r="U519" s="78">
        <f t="shared" si="40"/>
        <v>1</v>
      </c>
      <c r="V519" s="13">
        <v>0.85000000000000009</v>
      </c>
      <c r="W519" s="78">
        <f t="shared" si="42"/>
        <v>0.74705882352941166</v>
      </c>
      <c r="X519" s="1">
        <f>VLOOKUP(E519,'渗透率、续签率'!AG:AJ,4,0)</f>
        <v>7628.4999999999991</v>
      </c>
      <c r="Y519" s="1">
        <f t="shared" si="43"/>
        <v>5698.9382352941166</v>
      </c>
      <c r="Z519">
        <v>0</v>
      </c>
      <c r="AA519" s="89">
        <f t="shared" si="44"/>
        <v>129684.49999999999</v>
      </c>
      <c r="AH519" s="37"/>
      <c r="AI519" s="37"/>
      <c r="AJ519" s="1"/>
      <c r="AK519" s="37"/>
    </row>
    <row r="520" spans="1:37" hidden="1">
      <c r="A520" t="s">
        <v>64</v>
      </c>
      <c r="B520" t="s">
        <v>16</v>
      </c>
      <c r="C520" t="s">
        <v>18</v>
      </c>
      <c r="D520" t="s">
        <v>116</v>
      </c>
      <c r="E520" t="s">
        <v>477</v>
      </c>
      <c r="F520" t="str">
        <f t="shared" si="41"/>
        <v>平凉市婚庆服务</v>
      </c>
      <c r="G520" t="s">
        <v>132</v>
      </c>
      <c r="H520" t="s">
        <v>246</v>
      </c>
      <c r="I520" t="s">
        <v>70</v>
      </c>
      <c r="J520">
        <v>176</v>
      </c>
      <c r="K520">
        <v>0</v>
      </c>
      <c r="L520" s="13">
        <f>VLOOKUP(C520,'渗透率、续签率'!B:C,2,0)</f>
        <v>0.36499999999999999</v>
      </c>
      <c r="M520" s="6">
        <v>0</v>
      </c>
      <c r="N520">
        <v>21</v>
      </c>
      <c r="O520">
        <v>0</v>
      </c>
      <c r="P520" s="6">
        <v>0</v>
      </c>
      <c r="Q520" s="13">
        <v>0</v>
      </c>
      <c r="R520" s="13">
        <v>0</v>
      </c>
      <c r="S520" s="31">
        <v>186</v>
      </c>
      <c r="T520" s="6">
        <f>VLOOKUP(E520,'参数设置&amp;汇总'!S:U,3,0)</f>
        <v>0.01</v>
      </c>
      <c r="U520" s="78">
        <f t="shared" si="40"/>
        <v>0.21</v>
      </c>
      <c r="V520" s="13">
        <v>0.85000000000000009</v>
      </c>
      <c r="W520" s="78">
        <f t="shared" si="42"/>
        <v>0.24705882352941172</v>
      </c>
      <c r="X520" s="1">
        <f>VLOOKUP(E520,'渗透率、续签率'!AG:AJ,4,0)</f>
        <v>7628.4999999999991</v>
      </c>
      <c r="Y520" s="1">
        <f t="shared" si="43"/>
        <v>1884.688235294117</v>
      </c>
      <c r="Z520">
        <v>0</v>
      </c>
      <c r="AA520" s="89">
        <f t="shared" si="44"/>
        <v>160198.49999999997</v>
      </c>
      <c r="AH520" s="37"/>
      <c r="AI520" s="37"/>
      <c r="AK520" s="37"/>
    </row>
    <row r="521" spans="1:37" hidden="1">
      <c r="A521" t="s">
        <v>64</v>
      </c>
      <c r="B521" t="s">
        <v>16</v>
      </c>
      <c r="C521" t="s">
        <v>18</v>
      </c>
      <c r="D521" t="s">
        <v>116</v>
      </c>
      <c r="E521" t="s">
        <v>477</v>
      </c>
      <c r="F521" t="str">
        <f t="shared" si="41"/>
        <v>平顶山市婚庆服务</v>
      </c>
      <c r="G521" t="s">
        <v>110</v>
      </c>
      <c r="H521" t="s">
        <v>247</v>
      </c>
      <c r="I521" t="s">
        <v>70</v>
      </c>
      <c r="J521">
        <v>502</v>
      </c>
      <c r="K521">
        <v>1</v>
      </c>
      <c r="L521" s="13">
        <f>VLOOKUP(C521,'渗透率、续签率'!B:C,2,0)</f>
        <v>0.36499999999999999</v>
      </c>
      <c r="M521" s="6">
        <v>0</v>
      </c>
      <c r="N521">
        <v>68</v>
      </c>
      <c r="O521">
        <v>1</v>
      </c>
      <c r="P521" s="6">
        <v>0.01</v>
      </c>
      <c r="Q521" s="13">
        <v>6.0000000000000001E-3</v>
      </c>
      <c r="R521" s="13">
        <v>0</v>
      </c>
      <c r="S521" s="31">
        <v>686</v>
      </c>
      <c r="T521" s="6">
        <f>VLOOKUP(E521,'参数设置&amp;汇总'!S:U,3,0)</f>
        <v>0.01</v>
      </c>
      <c r="U521" s="78">
        <f t="shared" si="40"/>
        <v>1</v>
      </c>
      <c r="V521" s="13">
        <v>0.85000000000000009</v>
      </c>
      <c r="W521" s="78">
        <f t="shared" si="42"/>
        <v>0.74705882352941166</v>
      </c>
      <c r="X521" s="1">
        <f>VLOOKUP(E521,'渗透率、续签率'!AG:AJ,4,0)</f>
        <v>7628.4999999999991</v>
      </c>
      <c r="Y521" s="1">
        <f t="shared" si="43"/>
        <v>5698.9382352941166</v>
      </c>
      <c r="Z521">
        <v>1</v>
      </c>
      <c r="AA521" s="89">
        <f t="shared" si="44"/>
        <v>518737.99999999994</v>
      </c>
      <c r="AH521" s="37"/>
      <c r="AI521" s="37"/>
      <c r="AK521" s="37"/>
    </row>
    <row r="522" spans="1:37" hidden="1">
      <c r="A522" t="s">
        <v>64</v>
      </c>
      <c r="B522" t="s">
        <v>16</v>
      </c>
      <c r="C522" t="s">
        <v>18</v>
      </c>
      <c r="D522" t="s">
        <v>116</v>
      </c>
      <c r="E522" t="s">
        <v>477</v>
      </c>
      <c r="F522" t="str">
        <f t="shared" si="41"/>
        <v>广元市婚庆服务</v>
      </c>
      <c r="G522" t="s">
        <v>77</v>
      </c>
      <c r="H522" t="s">
        <v>248</v>
      </c>
      <c r="I522" t="s">
        <v>70</v>
      </c>
      <c r="J522">
        <v>250</v>
      </c>
      <c r="K522">
        <v>0</v>
      </c>
      <c r="L522" s="13">
        <f>VLOOKUP(C522,'渗透率、续签率'!B:C,2,0)</f>
        <v>0.36499999999999999</v>
      </c>
      <c r="M522" s="6">
        <v>0</v>
      </c>
      <c r="N522">
        <v>29</v>
      </c>
      <c r="O522">
        <v>0</v>
      </c>
      <c r="P522" s="6">
        <v>0</v>
      </c>
      <c r="Q522" s="13">
        <v>0</v>
      </c>
      <c r="R522" s="13">
        <v>0</v>
      </c>
      <c r="S522" s="31">
        <v>262</v>
      </c>
      <c r="T522" s="6">
        <f>VLOOKUP(E522,'参数设置&amp;汇总'!S:U,3,0)</f>
        <v>0.01</v>
      </c>
      <c r="U522" s="78">
        <f t="shared" si="40"/>
        <v>0.28999999999999998</v>
      </c>
      <c r="V522" s="13">
        <v>0.85000000000000009</v>
      </c>
      <c r="W522" s="78">
        <f t="shared" si="42"/>
        <v>0.34117647058823525</v>
      </c>
      <c r="X522" s="1">
        <f>VLOOKUP(E522,'渗透率、续签率'!AG:AJ,4,0)</f>
        <v>7628.4999999999991</v>
      </c>
      <c r="Y522" s="1">
        <f t="shared" si="43"/>
        <v>2602.6647058823523</v>
      </c>
      <c r="Z522">
        <v>0</v>
      </c>
      <c r="AA522" s="89">
        <f t="shared" si="44"/>
        <v>221226.49999999997</v>
      </c>
      <c r="AH522" s="37"/>
      <c r="AI522" s="37"/>
      <c r="AK522" s="37"/>
    </row>
    <row r="523" spans="1:37" hidden="1">
      <c r="A523" t="s">
        <v>64</v>
      </c>
      <c r="B523" t="s">
        <v>16</v>
      </c>
      <c r="C523" t="s">
        <v>18</v>
      </c>
      <c r="D523" t="s">
        <v>116</v>
      </c>
      <c r="E523" t="s">
        <v>477</v>
      </c>
      <c r="F523" t="str">
        <f t="shared" si="41"/>
        <v>广安市婚庆服务</v>
      </c>
      <c r="G523" t="s">
        <v>77</v>
      </c>
      <c r="H523" t="s">
        <v>249</v>
      </c>
      <c r="I523" t="s">
        <v>70</v>
      </c>
      <c r="J523">
        <v>350</v>
      </c>
      <c r="K523">
        <v>2</v>
      </c>
      <c r="L523" s="13">
        <f>VLOOKUP(C523,'渗透率、续签率'!B:C,2,0)</f>
        <v>0.36499999999999999</v>
      </c>
      <c r="M523" s="6">
        <v>0.01</v>
      </c>
      <c r="N523">
        <v>44</v>
      </c>
      <c r="O523">
        <v>2</v>
      </c>
      <c r="P523" s="6">
        <v>0.05</v>
      </c>
      <c r="Q523" s="13">
        <v>4.4999999999999998E-2</v>
      </c>
      <c r="R523" s="13">
        <v>0</v>
      </c>
      <c r="S523" s="31">
        <v>401</v>
      </c>
      <c r="T523" s="6">
        <f>VLOOKUP(E523,'参数设置&amp;汇总'!S:U,3,0)</f>
        <v>0.01</v>
      </c>
      <c r="U523" s="78">
        <f t="shared" si="40"/>
        <v>2</v>
      </c>
      <c r="V523" s="13">
        <v>0.85000000000000009</v>
      </c>
      <c r="W523" s="78">
        <f t="shared" si="42"/>
        <v>1.4941176470588233</v>
      </c>
      <c r="X523" s="1">
        <f>VLOOKUP(E523,'渗透率、续签率'!AG:AJ,4,0)</f>
        <v>7628.4999999999991</v>
      </c>
      <c r="Y523" s="1">
        <f t="shared" si="43"/>
        <v>11397.876470588233</v>
      </c>
      <c r="Z523">
        <v>0</v>
      </c>
      <c r="AA523" s="89">
        <f t="shared" si="44"/>
        <v>335653.99999999994</v>
      </c>
      <c r="AH523" s="37"/>
      <c r="AI523" s="37"/>
      <c r="AK523" s="37"/>
    </row>
    <row r="524" spans="1:37" hidden="1">
      <c r="A524" t="s">
        <v>64</v>
      </c>
      <c r="B524" t="s">
        <v>16</v>
      </c>
      <c r="C524" t="s">
        <v>18</v>
      </c>
      <c r="D524" t="s">
        <v>116</v>
      </c>
      <c r="E524" t="s">
        <v>477</v>
      </c>
      <c r="F524" t="str">
        <f t="shared" si="41"/>
        <v>庆阳市婚庆服务</v>
      </c>
      <c r="G524" t="s">
        <v>132</v>
      </c>
      <c r="H524" t="s">
        <v>250</v>
      </c>
      <c r="I524" t="s">
        <v>70</v>
      </c>
      <c r="J524">
        <v>174</v>
      </c>
      <c r="K524">
        <v>0</v>
      </c>
      <c r="L524" s="13">
        <f>VLOOKUP(C524,'渗透率、续签率'!B:C,2,0)</f>
        <v>0.36499999999999999</v>
      </c>
      <c r="M524" s="6">
        <v>0</v>
      </c>
      <c r="N524">
        <v>30</v>
      </c>
      <c r="O524">
        <v>0</v>
      </c>
      <c r="P524" s="6">
        <v>0</v>
      </c>
      <c r="Q524" s="13">
        <v>4.0000000000000001E-3</v>
      </c>
      <c r="R524" s="13">
        <v>0</v>
      </c>
      <c r="S524" s="31">
        <v>265</v>
      </c>
      <c r="T524" s="6">
        <f>VLOOKUP(E524,'参数设置&amp;汇总'!S:U,3,0)</f>
        <v>0.01</v>
      </c>
      <c r="U524" s="78">
        <f t="shared" si="40"/>
        <v>0.3</v>
      </c>
      <c r="V524" s="13">
        <v>0.85000000000000009</v>
      </c>
      <c r="W524" s="78">
        <f t="shared" si="42"/>
        <v>0.3529411764705882</v>
      </c>
      <c r="X524" s="1">
        <f>VLOOKUP(E524,'渗透率、续签率'!AG:AJ,4,0)</f>
        <v>7628.4999999999991</v>
      </c>
      <c r="Y524" s="1">
        <f t="shared" si="43"/>
        <v>2692.411764705882</v>
      </c>
      <c r="Z524">
        <v>0</v>
      </c>
      <c r="AA524" s="89">
        <f t="shared" si="44"/>
        <v>228854.99999999997</v>
      </c>
      <c r="AH524" s="37"/>
      <c r="AI524" s="37"/>
      <c r="AJ524" s="1"/>
      <c r="AK524" s="37"/>
    </row>
    <row r="525" spans="1:37" hidden="1">
      <c r="A525" t="s">
        <v>64</v>
      </c>
      <c r="B525" t="s">
        <v>16</v>
      </c>
      <c r="C525" t="s">
        <v>18</v>
      </c>
      <c r="D525" t="s">
        <v>116</v>
      </c>
      <c r="E525" t="s">
        <v>477</v>
      </c>
      <c r="F525" t="str">
        <f t="shared" si="41"/>
        <v>廊坊市婚庆服务</v>
      </c>
      <c r="G525" t="s">
        <v>159</v>
      </c>
      <c r="H525" t="s">
        <v>251</v>
      </c>
      <c r="I525" t="s">
        <v>70</v>
      </c>
      <c r="J525">
        <v>595</v>
      </c>
      <c r="K525">
        <v>1</v>
      </c>
      <c r="L525" s="13">
        <f>VLOOKUP(C525,'渗透率、续签率'!B:C,2,0)</f>
        <v>0.36499999999999999</v>
      </c>
      <c r="M525" s="6">
        <v>0</v>
      </c>
      <c r="N525">
        <v>149</v>
      </c>
      <c r="O525">
        <v>1</v>
      </c>
      <c r="P525" s="6">
        <v>0.01</v>
      </c>
      <c r="Q525" s="13">
        <v>7.2999999999999995E-2</v>
      </c>
      <c r="R525" s="13">
        <v>0</v>
      </c>
      <c r="S525" s="31">
        <v>1323</v>
      </c>
      <c r="T525" s="6">
        <f>VLOOKUP(E525,'参数设置&amp;汇总'!S:U,3,0)</f>
        <v>0.01</v>
      </c>
      <c r="U525" s="78">
        <f t="shared" si="40"/>
        <v>1.49</v>
      </c>
      <c r="V525" s="13">
        <v>0.85000000000000009</v>
      </c>
      <c r="W525" s="78">
        <f t="shared" si="42"/>
        <v>1.3235294117647058</v>
      </c>
      <c r="X525" s="1">
        <f>VLOOKUP(E525,'渗透率、续签率'!AG:AJ,4,0)</f>
        <v>7628.4999999999991</v>
      </c>
      <c r="Y525" s="1">
        <f t="shared" si="43"/>
        <v>10096.544117647058</v>
      </c>
      <c r="Z525">
        <v>0</v>
      </c>
      <c r="AA525" s="89">
        <f t="shared" si="44"/>
        <v>1136646.4999999998</v>
      </c>
      <c r="AH525" s="37"/>
      <c r="AI525" s="37"/>
      <c r="AK525" s="37"/>
    </row>
    <row r="526" spans="1:37" hidden="1">
      <c r="A526" t="s">
        <v>64</v>
      </c>
      <c r="B526" t="s">
        <v>16</v>
      </c>
      <c r="C526" t="s">
        <v>18</v>
      </c>
      <c r="D526" t="s">
        <v>116</v>
      </c>
      <c r="E526" t="s">
        <v>477</v>
      </c>
      <c r="F526" t="str">
        <f t="shared" si="41"/>
        <v>延安市婚庆服务</v>
      </c>
      <c r="G526" t="s">
        <v>108</v>
      </c>
      <c r="H526" t="s">
        <v>252</v>
      </c>
      <c r="I526" t="s">
        <v>70</v>
      </c>
      <c r="J526">
        <v>171</v>
      </c>
      <c r="K526">
        <v>0</v>
      </c>
      <c r="L526" s="13">
        <f>VLOOKUP(C526,'渗透率、续签率'!B:C,2,0)</f>
        <v>0.36499999999999999</v>
      </c>
      <c r="M526" s="6">
        <v>0</v>
      </c>
      <c r="N526">
        <v>16</v>
      </c>
      <c r="O526">
        <v>0</v>
      </c>
      <c r="P526" s="6">
        <v>0</v>
      </c>
      <c r="Q526" s="13">
        <v>0</v>
      </c>
      <c r="R526" s="13">
        <v>0</v>
      </c>
      <c r="S526" s="31">
        <v>164</v>
      </c>
      <c r="T526" s="6">
        <f>VLOOKUP(E526,'参数设置&amp;汇总'!S:U,3,0)</f>
        <v>0.01</v>
      </c>
      <c r="U526" s="78">
        <f t="shared" si="40"/>
        <v>0.16</v>
      </c>
      <c r="V526" s="13">
        <v>0.85000000000000009</v>
      </c>
      <c r="W526" s="78">
        <f t="shared" si="42"/>
        <v>0.18823529411764706</v>
      </c>
      <c r="X526" s="1">
        <f>VLOOKUP(E526,'渗透率、续签率'!AG:AJ,4,0)</f>
        <v>7628.4999999999991</v>
      </c>
      <c r="Y526" s="1">
        <f t="shared" si="43"/>
        <v>1435.9529411764704</v>
      </c>
      <c r="Z526">
        <v>0</v>
      </c>
      <c r="AA526" s="89">
        <f t="shared" si="44"/>
        <v>122055.99999999999</v>
      </c>
      <c r="AH526" s="37"/>
      <c r="AI526" s="37"/>
      <c r="AK526" s="37"/>
    </row>
    <row r="527" spans="1:37" hidden="1">
      <c r="A527" t="s">
        <v>64</v>
      </c>
      <c r="B527" t="s">
        <v>16</v>
      </c>
      <c r="C527" t="s">
        <v>18</v>
      </c>
      <c r="D527" t="s">
        <v>116</v>
      </c>
      <c r="E527" t="s">
        <v>477</v>
      </c>
      <c r="F527" t="str">
        <f t="shared" si="41"/>
        <v>延边朝鲜族自治州婚庆服务</v>
      </c>
      <c r="G527" t="s">
        <v>188</v>
      </c>
      <c r="H527" t="s">
        <v>253</v>
      </c>
      <c r="I527" t="s">
        <v>70</v>
      </c>
      <c r="J527">
        <v>258</v>
      </c>
      <c r="K527">
        <v>0</v>
      </c>
      <c r="L527" s="13">
        <f>VLOOKUP(C527,'渗透率、续签率'!B:C,2,0)</f>
        <v>0.36499999999999999</v>
      </c>
      <c r="M527" s="6">
        <v>0</v>
      </c>
      <c r="N527">
        <v>13</v>
      </c>
      <c r="O527">
        <v>0</v>
      </c>
      <c r="P527" s="6">
        <v>0</v>
      </c>
      <c r="Q527" s="13">
        <v>0</v>
      </c>
      <c r="R527" s="13">
        <v>0</v>
      </c>
      <c r="S527" s="31">
        <v>272</v>
      </c>
      <c r="T527" s="6">
        <f>VLOOKUP(E527,'参数设置&amp;汇总'!S:U,3,0)</f>
        <v>0.01</v>
      </c>
      <c r="U527" s="78">
        <f t="shared" si="40"/>
        <v>0.13</v>
      </c>
      <c r="V527" s="13">
        <v>0.85000000000000009</v>
      </c>
      <c r="W527" s="78">
        <f t="shared" si="42"/>
        <v>0.15294117647058822</v>
      </c>
      <c r="X527" s="1">
        <f>VLOOKUP(E527,'渗透率、续签率'!AG:AJ,4,0)</f>
        <v>7628.4999999999991</v>
      </c>
      <c r="Y527" s="1">
        <f t="shared" si="43"/>
        <v>1166.7117647058822</v>
      </c>
      <c r="Z527">
        <v>0</v>
      </c>
      <c r="AA527" s="89">
        <f t="shared" si="44"/>
        <v>99170.499999999985</v>
      </c>
      <c r="AH527" s="37"/>
      <c r="AI527" s="37"/>
      <c r="AJ527" s="1"/>
      <c r="AK527" s="37"/>
    </row>
    <row r="528" spans="1:37" hidden="1">
      <c r="A528" t="s">
        <v>64</v>
      </c>
      <c r="B528" t="s">
        <v>16</v>
      </c>
      <c r="C528" t="s">
        <v>18</v>
      </c>
      <c r="D528" t="s">
        <v>116</v>
      </c>
      <c r="E528" t="s">
        <v>477</v>
      </c>
      <c r="F528" t="str">
        <f t="shared" si="41"/>
        <v>开封市婚庆服务</v>
      </c>
      <c r="G528" t="s">
        <v>110</v>
      </c>
      <c r="H528" t="s">
        <v>254</v>
      </c>
      <c r="I528" t="s">
        <v>70</v>
      </c>
      <c r="J528">
        <v>560</v>
      </c>
      <c r="K528">
        <v>0</v>
      </c>
      <c r="L528" s="13">
        <f>VLOOKUP(C528,'渗透率、续签率'!B:C,2,0)</f>
        <v>0.36499999999999999</v>
      </c>
      <c r="M528" s="6">
        <v>0</v>
      </c>
      <c r="N528">
        <v>109</v>
      </c>
      <c r="O528">
        <v>0</v>
      </c>
      <c r="P528" s="6">
        <v>0</v>
      </c>
      <c r="Q528" s="13">
        <v>4.1000000000000002E-2</v>
      </c>
      <c r="R528" s="13">
        <v>0</v>
      </c>
      <c r="S528" s="31">
        <v>923</v>
      </c>
      <c r="T528" s="6">
        <f>VLOOKUP(E528,'参数设置&amp;汇总'!S:U,3,0)</f>
        <v>0.01</v>
      </c>
      <c r="U528" s="78">
        <f t="shared" si="40"/>
        <v>1.0900000000000001</v>
      </c>
      <c r="V528" s="13">
        <v>0.85000000000000009</v>
      </c>
      <c r="W528" s="78">
        <f t="shared" si="42"/>
        <v>1.2823529411764705</v>
      </c>
      <c r="X528" s="1">
        <f>VLOOKUP(E528,'渗透率、续签率'!AG:AJ,4,0)</f>
        <v>7628.4999999999991</v>
      </c>
      <c r="Y528" s="1">
        <f t="shared" si="43"/>
        <v>9782.4294117647041</v>
      </c>
      <c r="Z528">
        <v>16</v>
      </c>
      <c r="AA528" s="89">
        <f t="shared" si="44"/>
        <v>831506.49999999988</v>
      </c>
      <c r="AH528" s="37"/>
      <c r="AI528" s="37"/>
      <c r="AK528" s="37"/>
    </row>
    <row r="529" spans="1:37" hidden="1">
      <c r="A529" t="s">
        <v>64</v>
      </c>
      <c r="B529" t="s">
        <v>16</v>
      </c>
      <c r="C529" t="s">
        <v>18</v>
      </c>
      <c r="D529" t="s">
        <v>116</v>
      </c>
      <c r="E529" t="s">
        <v>477</v>
      </c>
      <c r="F529" t="str">
        <f t="shared" si="41"/>
        <v>张家口市婚庆服务</v>
      </c>
      <c r="G529" t="s">
        <v>159</v>
      </c>
      <c r="H529" t="s">
        <v>255</v>
      </c>
      <c r="I529" t="s">
        <v>70</v>
      </c>
      <c r="J529">
        <v>396</v>
      </c>
      <c r="K529">
        <v>0</v>
      </c>
      <c r="L529" s="13">
        <f>VLOOKUP(C529,'渗透率、续签率'!B:C,2,0)</f>
        <v>0.36499999999999999</v>
      </c>
      <c r="M529" s="6">
        <v>0</v>
      </c>
      <c r="N529">
        <v>110</v>
      </c>
      <c r="O529">
        <v>0</v>
      </c>
      <c r="P529" s="6">
        <v>0</v>
      </c>
      <c r="Q529" s="13">
        <v>7.6999999999999999E-2</v>
      </c>
      <c r="R529" s="13">
        <v>0</v>
      </c>
      <c r="S529" s="31">
        <v>836</v>
      </c>
      <c r="T529" s="6">
        <f>VLOOKUP(E529,'参数设置&amp;汇总'!S:U,3,0)</f>
        <v>0.01</v>
      </c>
      <c r="U529" s="78">
        <f t="shared" si="40"/>
        <v>1.1000000000000001</v>
      </c>
      <c r="V529" s="13">
        <v>0.85000000000000009</v>
      </c>
      <c r="W529" s="78">
        <f t="shared" si="42"/>
        <v>1.2941176470588236</v>
      </c>
      <c r="X529" s="1">
        <f>VLOOKUP(E529,'渗透率、续签率'!AG:AJ,4,0)</f>
        <v>7628.4999999999991</v>
      </c>
      <c r="Y529" s="1">
        <f t="shared" si="43"/>
        <v>9872.1764705882342</v>
      </c>
      <c r="Z529">
        <v>17</v>
      </c>
      <c r="AA529" s="89">
        <f t="shared" si="44"/>
        <v>839134.99999999988</v>
      </c>
      <c r="AH529" s="37"/>
      <c r="AI529" s="37"/>
      <c r="AK529" s="37"/>
    </row>
    <row r="530" spans="1:37" hidden="1">
      <c r="A530" t="s">
        <v>64</v>
      </c>
      <c r="B530" t="s">
        <v>16</v>
      </c>
      <c r="C530" t="s">
        <v>18</v>
      </c>
      <c r="D530" t="s">
        <v>116</v>
      </c>
      <c r="E530" t="s">
        <v>477</v>
      </c>
      <c r="F530" t="str">
        <f t="shared" si="41"/>
        <v>张家界市婚庆服务</v>
      </c>
      <c r="G530" t="s">
        <v>113</v>
      </c>
      <c r="H530" t="s">
        <v>256</v>
      </c>
      <c r="I530" t="s">
        <v>68</v>
      </c>
      <c r="J530">
        <v>87</v>
      </c>
      <c r="K530">
        <v>0</v>
      </c>
      <c r="L530" s="13">
        <f>VLOOKUP(C530,'渗透率、续签率'!B:C,2,0)</f>
        <v>0.36499999999999999</v>
      </c>
      <c r="M530" s="6">
        <v>0</v>
      </c>
      <c r="N530">
        <v>4</v>
      </c>
      <c r="O530">
        <v>0</v>
      </c>
      <c r="P530" s="6">
        <v>0</v>
      </c>
      <c r="Q530" s="13">
        <v>3.4000000000000002E-2</v>
      </c>
      <c r="R530" s="13">
        <v>0</v>
      </c>
      <c r="S530" s="31">
        <v>106</v>
      </c>
      <c r="T530" s="6">
        <f>VLOOKUP(E530,'参数设置&amp;汇总'!S:U,3,0)</f>
        <v>0.01</v>
      </c>
      <c r="U530" s="78">
        <f t="shared" si="40"/>
        <v>0.04</v>
      </c>
      <c r="V530" s="13">
        <v>0.85000000000000009</v>
      </c>
      <c r="W530" s="78">
        <f t="shared" si="42"/>
        <v>4.7058823529411764E-2</v>
      </c>
      <c r="X530" s="1">
        <f>VLOOKUP(E530,'渗透率、续签率'!AG:AJ,4,0)</f>
        <v>7628.4999999999991</v>
      </c>
      <c r="Y530" s="1">
        <f t="shared" si="43"/>
        <v>358.9882352941176</v>
      </c>
      <c r="Z530">
        <v>1</v>
      </c>
      <c r="AA530" s="89">
        <f t="shared" si="44"/>
        <v>30513.999999999996</v>
      </c>
      <c r="AH530" s="37"/>
      <c r="AI530" s="37"/>
      <c r="AJ530" s="1"/>
      <c r="AK530" s="37"/>
    </row>
    <row r="531" spans="1:37" hidden="1">
      <c r="A531" t="s">
        <v>64</v>
      </c>
      <c r="B531" t="s">
        <v>16</v>
      </c>
      <c r="C531" t="s">
        <v>18</v>
      </c>
      <c r="D531" t="s">
        <v>116</v>
      </c>
      <c r="E531" t="s">
        <v>477</v>
      </c>
      <c r="F531" t="str">
        <f t="shared" si="41"/>
        <v>张掖市婚庆服务</v>
      </c>
      <c r="G531" t="s">
        <v>132</v>
      </c>
      <c r="H531" t="s">
        <v>257</v>
      </c>
      <c r="I531" t="s">
        <v>70</v>
      </c>
      <c r="J531">
        <v>128</v>
      </c>
      <c r="K531">
        <v>0</v>
      </c>
      <c r="L531" s="13">
        <f>VLOOKUP(C531,'渗透率、续签率'!B:C,2,0)</f>
        <v>0.36499999999999999</v>
      </c>
      <c r="M531" s="6">
        <v>0</v>
      </c>
      <c r="N531">
        <v>13</v>
      </c>
      <c r="O531">
        <v>0</v>
      </c>
      <c r="P531" s="6">
        <v>0</v>
      </c>
      <c r="Q531" s="13">
        <v>0</v>
      </c>
      <c r="R531" s="13">
        <v>0</v>
      </c>
      <c r="S531" s="31">
        <v>154</v>
      </c>
      <c r="T531" s="6">
        <f>VLOOKUP(E531,'参数设置&amp;汇总'!S:U,3,0)</f>
        <v>0.01</v>
      </c>
      <c r="U531" s="78">
        <f t="shared" si="40"/>
        <v>0.13</v>
      </c>
      <c r="V531" s="13">
        <v>0.85000000000000009</v>
      </c>
      <c r="W531" s="78">
        <f t="shared" si="42"/>
        <v>0.15294117647058822</v>
      </c>
      <c r="X531" s="1">
        <f>VLOOKUP(E531,'渗透率、续签率'!AG:AJ,4,0)</f>
        <v>7628.4999999999991</v>
      </c>
      <c r="Y531" s="1">
        <f t="shared" si="43"/>
        <v>1166.7117647058822</v>
      </c>
      <c r="Z531">
        <v>0</v>
      </c>
      <c r="AA531" s="89">
        <f t="shared" si="44"/>
        <v>99170.499999999985</v>
      </c>
      <c r="AH531" s="37"/>
      <c r="AI531" s="37"/>
      <c r="AK531" s="37"/>
    </row>
    <row r="532" spans="1:37" hidden="1">
      <c r="A532" t="s">
        <v>64</v>
      </c>
      <c r="B532" t="s">
        <v>16</v>
      </c>
      <c r="C532" t="s">
        <v>18</v>
      </c>
      <c r="D532" t="s">
        <v>116</v>
      </c>
      <c r="E532" t="s">
        <v>477</v>
      </c>
      <c r="F532" t="str">
        <f t="shared" si="41"/>
        <v>徐州市婚庆服务</v>
      </c>
      <c r="G532" t="s">
        <v>73</v>
      </c>
      <c r="H532" t="s">
        <v>258</v>
      </c>
      <c r="I532" t="s">
        <v>70</v>
      </c>
      <c r="J532" s="1">
        <v>1382</v>
      </c>
      <c r="K532">
        <v>1</v>
      </c>
      <c r="L532" s="13">
        <f>VLOOKUP(C532,'渗透率、续签率'!B:C,2,0)</f>
        <v>0.36499999999999999</v>
      </c>
      <c r="M532" s="6">
        <v>0</v>
      </c>
      <c r="N532">
        <v>173</v>
      </c>
      <c r="O532">
        <v>1</v>
      </c>
      <c r="P532" s="6">
        <v>0.01</v>
      </c>
      <c r="Q532" s="13">
        <v>3.5000000000000003E-2</v>
      </c>
      <c r="R532" s="13">
        <v>0</v>
      </c>
      <c r="S532" s="31">
        <v>2018</v>
      </c>
      <c r="T532" s="6">
        <f>VLOOKUP(E532,'参数设置&amp;汇总'!S:U,3,0)</f>
        <v>0.01</v>
      </c>
      <c r="U532" s="78">
        <f t="shared" si="40"/>
        <v>1.73</v>
      </c>
      <c r="V532" s="13">
        <v>0.85000000000000009</v>
      </c>
      <c r="W532" s="78">
        <f t="shared" si="42"/>
        <v>1.6058823529411763</v>
      </c>
      <c r="X532" s="1">
        <f>VLOOKUP(E532,'渗透率、续签率'!AG:AJ,4,0)</f>
        <v>7628.4999999999991</v>
      </c>
      <c r="Y532" s="1">
        <f t="shared" si="43"/>
        <v>12250.473529411762</v>
      </c>
      <c r="Z532">
        <v>43</v>
      </c>
      <c r="AA532" s="89">
        <f t="shared" si="44"/>
        <v>1319730.4999999998</v>
      </c>
    </row>
    <row r="533" spans="1:37" hidden="1">
      <c r="A533" t="s">
        <v>64</v>
      </c>
      <c r="B533" t="s">
        <v>16</v>
      </c>
      <c r="C533" t="s">
        <v>18</v>
      </c>
      <c r="D533" t="s">
        <v>116</v>
      </c>
      <c r="E533" t="s">
        <v>477</v>
      </c>
      <c r="F533" t="str">
        <f t="shared" si="41"/>
        <v>德宏傣族景颇族自治州婚庆服务</v>
      </c>
      <c r="G533" t="s">
        <v>99</v>
      </c>
      <c r="H533" t="s">
        <v>259</v>
      </c>
      <c r="I533" t="s">
        <v>68</v>
      </c>
      <c r="J533">
        <v>88</v>
      </c>
      <c r="K533">
        <v>0</v>
      </c>
      <c r="L533" s="13">
        <f>VLOOKUP(C533,'渗透率、续签率'!B:C,2,0)</f>
        <v>0.36499999999999999</v>
      </c>
      <c r="M533" s="6">
        <v>0</v>
      </c>
      <c r="N533">
        <v>16</v>
      </c>
      <c r="O533">
        <v>0</v>
      </c>
      <c r="P533" s="6">
        <v>0</v>
      </c>
      <c r="Q533" s="13">
        <v>0</v>
      </c>
      <c r="R533" s="13">
        <v>0</v>
      </c>
      <c r="S533" s="31">
        <v>189</v>
      </c>
      <c r="T533" s="6">
        <f>VLOOKUP(E533,'参数设置&amp;汇总'!S:U,3,0)</f>
        <v>0.01</v>
      </c>
      <c r="U533" s="78">
        <f t="shared" si="40"/>
        <v>0.16</v>
      </c>
      <c r="V533" s="13">
        <v>0.85000000000000009</v>
      </c>
      <c r="W533" s="78">
        <f t="shared" si="42"/>
        <v>0.18823529411764706</v>
      </c>
      <c r="X533" s="1">
        <f>VLOOKUP(E533,'渗透率、续签率'!AG:AJ,4,0)</f>
        <v>7628.4999999999991</v>
      </c>
      <c r="Y533" s="1">
        <f t="shared" si="43"/>
        <v>1435.9529411764704</v>
      </c>
      <c r="Z533">
        <v>2</v>
      </c>
      <c r="AA533" s="89">
        <f t="shared" si="44"/>
        <v>122055.99999999999</v>
      </c>
      <c r="AH533" s="37"/>
      <c r="AI533" s="37"/>
      <c r="AK533" s="37"/>
    </row>
    <row r="534" spans="1:37" hidden="1">
      <c r="A534" t="s">
        <v>64</v>
      </c>
      <c r="B534" t="s">
        <v>16</v>
      </c>
      <c r="C534" t="s">
        <v>18</v>
      </c>
      <c r="D534" t="s">
        <v>116</v>
      </c>
      <c r="E534" t="s">
        <v>477</v>
      </c>
      <c r="F534" t="str">
        <f t="shared" si="41"/>
        <v>德州市婚庆服务</v>
      </c>
      <c r="G534" t="s">
        <v>103</v>
      </c>
      <c r="H534" t="s">
        <v>260</v>
      </c>
      <c r="I534" t="s">
        <v>70</v>
      </c>
      <c r="J534">
        <v>602</v>
      </c>
      <c r="K534">
        <v>0</v>
      </c>
      <c r="L534" s="13">
        <f>VLOOKUP(C534,'渗透率、续签率'!B:C,2,0)</f>
        <v>0.36499999999999999</v>
      </c>
      <c r="M534" s="6">
        <v>0</v>
      </c>
      <c r="N534">
        <v>138</v>
      </c>
      <c r="O534">
        <v>0</v>
      </c>
      <c r="P534" s="6">
        <v>0</v>
      </c>
      <c r="Q534" s="13">
        <v>9.1999999999999998E-2</v>
      </c>
      <c r="R534" s="13">
        <v>4.2999999999999997E-2</v>
      </c>
      <c r="S534" s="31">
        <v>1229</v>
      </c>
      <c r="T534" s="6">
        <f>VLOOKUP(E534,'参数设置&amp;汇总'!S:U,3,0)</f>
        <v>0.01</v>
      </c>
      <c r="U534" s="78">
        <f t="shared" si="40"/>
        <v>1.3800000000000001</v>
      </c>
      <c r="V534" s="13">
        <v>0.85000000000000009</v>
      </c>
      <c r="W534" s="78">
        <f t="shared" si="42"/>
        <v>1.6235294117647059</v>
      </c>
      <c r="X534" s="1">
        <f>VLOOKUP(E534,'渗透率、续签率'!AG:AJ,4,0)</f>
        <v>7628.4999999999991</v>
      </c>
      <c r="Y534" s="1">
        <f t="shared" si="43"/>
        <v>12385.094117647057</v>
      </c>
      <c r="Z534">
        <v>16</v>
      </c>
      <c r="AA534" s="89">
        <f t="shared" si="44"/>
        <v>1052732.9999999998</v>
      </c>
    </row>
    <row r="535" spans="1:37" hidden="1">
      <c r="A535" t="s">
        <v>64</v>
      </c>
      <c r="B535" t="s">
        <v>16</v>
      </c>
      <c r="C535" t="s">
        <v>18</v>
      </c>
      <c r="D535" t="s">
        <v>116</v>
      </c>
      <c r="E535" t="s">
        <v>477</v>
      </c>
      <c r="F535" t="str">
        <f t="shared" si="41"/>
        <v>德阳市婚庆服务</v>
      </c>
      <c r="G535" t="s">
        <v>77</v>
      </c>
      <c r="H535" t="s">
        <v>261</v>
      </c>
      <c r="I535" t="s">
        <v>70</v>
      </c>
      <c r="J535">
        <v>319</v>
      </c>
      <c r="K535">
        <v>0</v>
      </c>
      <c r="L535" s="13">
        <f>VLOOKUP(C535,'渗透率、续签率'!B:C,2,0)</f>
        <v>0.36499999999999999</v>
      </c>
      <c r="M535" s="6">
        <v>0</v>
      </c>
      <c r="N535">
        <v>41</v>
      </c>
      <c r="O535">
        <v>0</v>
      </c>
      <c r="P535" s="6">
        <v>0</v>
      </c>
      <c r="Q535" s="13">
        <v>5.0000000000000001E-3</v>
      </c>
      <c r="R535" s="13">
        <v>0</v>
      </c>
      <c r="S535" s="31">
        <v>411</v>
      </c>
      <c r="T535" s="6">
        <f>VLOOKUP(E535,'参数设置&amp;汇总'!S:U,3,0)</f>
        <v>0.01</v>
      </c>
      <c r="U535" s="78">
        <f t="shared" si="40"/>
        <v>0.41000000000000003</v>
      </c>
      <c r="V535" s="13">
        <v>0.85000000000000009</v>
      </c>
      <c r="W535" s="78">
        <f t="shared" si="42"/>
        <v>0.4823529411764706</v>
      </c>
      <c r="X535" s="1">
        <f>VLOOKUP(E535,'渗透率、续签率'!AG:AJ,4,0)</f>
        <v>7628.4999999999991</v>
      </c>
      <c r="Y535" s="1">
        <f t="shared" si="43"/>
        <v>3679.6294117647053</v>
      </c>
      <c r="Z535">
        <v>16</v>
      </c>
      <c r="AA535" s="89">
        <f t="shared" si="44"/>
        <v>312768.49999999994</v>
      </c>
      <c r="AH535" s="37"/>
      <c r="AI535" s="37"/>
      <c r="AK535" s="37"/>
    </row>
    <row r="536" spans="1:37" hidden="1">
      <c r="A536" t="s">
        <v>64</v>
      </c>
      <c r="B536" t="s">
        <v>16</v>
      </c>
      <c r="C536" t="s">
        <v>18</v>
      </c>
      <c r="D536" t="s">
        <v>116</v>
      </c>
      <c r="E536" t="s">
        <v>477</v>
      </c>
      <c r="F536" t="str">
        <f t="shared" si="41"/>
        <v>忻州市婚庆服务</v>
      </c>
      <c r="G536" t="s">
        <v>134</v>
      </c>
      <c r="H536" t="s">
        <v>262</v>
      </c>
      <c r="I536" t="s">
        <v>70</v>
      </c>
      <c r="J536">
        <v>346</v>
      </c>
      <c r="K536">
        <v>0</v>
      </c>
      <c r="L536" s="13">
        <f>VLOOKUP(C536,'渗透率、续签率'!B:C,2,0)</f>
        <v>0.36499999999999999</v>
      </c>
      <c r="M536" s="6">
        <v>0</v>
      </c>
      <c r="N536">
        <v>51</v>
      </c>
      <c r="O536">
        <v>0</v>
      </c>
      <c r="P536" s="6">
        <v>0</v>
      </c>
      <c r="Q536" s="13">
        <v>0.01</v>
      </c>
      <c r="R536" s="13">
        <v>0</v>
      </c>
      <c r="S536" s="31">
        <v>468</v>
      </c>
      <c r="T536" s="6">
        <f>VLOOKUP(E536,'参数设置&amp;汇总'!S:U,3,0)</f>
        <v>0.01</v>
      </c>
      <c r="U536" s="78">
        <f t="shared" si="40"/>
        <v>0.51</v>
      </c>
      <c r="V536" s="13">
        <v>0.85000000000000009</v>
      </c>
      <c r="W536" s="78">
        <f t="shared" si="42"/>
        <v>0.6</v>
      </c>
      <c r="X536" s="1">
        <f>VLOOKUP(E536,'渗透率、续签率'!AG:AJ,4,0)</f>
        <v>7628.4999999999991</v>
      </c>
      <c r="Y536" s="1">
        <f t="shared" si="43"/>
        <v>4577.0999999999995</v>
      </c>
      <c r="Z536">
        <v>1</v>
      </c>
      <c r="AA536" s="89">
        <f t="shared" si="44"/>
        <v>389053.49999999994</v>
      </c>
      <c r="AH536" s="37"/>
      <c r="AI536" s="37"/>
      <c r="AK536" s="37"/>
    </row>
    <row r="537" spans="1:37" hidden="1">
      <c r="A537" t="s">
        <v>64</v>
      </c>
      <c r="B537" t="s">
        <v>16</v>
      </c>
      <c r="C537" t="s">
        <v>18</v>
      </c>
      <c r="D537" t="s">
        <v>116</v>
      </c>
      <c r="E537" t="s">
        <v>477</v>
      </c>
      <c r="F537" t="str">
        <f t="shared" si="41"/>
        <v>怀化市婚庆服务</v>
      </c>
      <c r="G537" t="s">
        <v>113</v>
      </c>
      <c r="H537" t="s">
        <v>263</v>
      </c>
      <c r="I537" t="s">
        <v>68</v>
      </c>
      <c r="J537">
        <v>202</v>
      </c>
      <c r="K537">
        <v>0</v>
      </c>
      <c r="L537" s="13">
        <f>VLOOKUP(C537,'渗透率、续签率'!B:C,2,0)</f>
        <v>0.36499999999999999</v>
      </c>
      <c r="M537" s="6">
        <v>0</v>
      </c>
      <c r="N537">
        <v>30</v>
      </c>
      <c r="O537">
        <v>0</v>
      </c>
      <c r="P537" s="6">
        <v>0</v>
      </c>
      <c r="Q537" s="13">
        <v>2.5999999999999999E-2</v>
      </c>
      <c r="R537" s="13">
        <v>0</v>
      </c>
      <c r="S537" s="31">
        <v>274</v>
      </c>
      <c r="T537" s="6">
        <f>VLOOKUP(E537,'参数设置&amp;汇总'!S:U,3,0)</f>
        <v>0.01</v>
      </c>
      <c r="U537" s="78">
        <f t="shared" si="40"/>
        <v>0.3</v>
      </c>
      <c r="V537" s="13">
        <v>0.85000000000000009</v>
      </c>
      <c r="W537" s="78">
        <f t="shared" si="42"/>
        <v>0.3529411764705882</v>
      </c>
      <c r="X537" s="1">
        <f>VLOOKUP(E537,'渗透率、续签率'!AG:AJ,4,0)</f>
        <v>7628.4999999999991</v>
      </c>
      <c r="Y537" s="1">
        <f t="shared" si="43"/>
        <v>2692.411764705882</v>
      </c>
      <c r="Z537">
        <v>1</v>
      </c>
      <c r="AA537" s="89">
        <f t="shared" si="44"/>
        <v>228854.99999999997</v>
      </c>
      <c r="AH537" s="37"/>
      <c r="AI537" s="37"/>
      <c r="AK537" s="37"/>
    </row>
    <row r="538" spans="1:37" hidden="1">
      <c r="A538" t="s">
        <v>64</v>
      </c>
      <c r="B538" t="s">
        <v>16</v>
      </c>
      <c r="C538" t="s">
        <v>18</v>
      </c>
      <c r="D538" t="s">
        <v>116</v>
      </c>
      <c r="E538" t="s">
        <v>477</v>
      </c>
      <c r="F538" t="str">
        <f t="shared" si="41"/>
        <v>怒江傈僳族自治州婚庆服务</v>
      </c>
      <c r="G538" t="s">
        <v>99</v>
      </c>
      <c r="H538" t="s">
        <v>264</v>
      </c>
      <c r="I538" t="s">
        <v>68</v>
      </c>
      <c r="J538">
        <v>14</v>
      </c>
      <c r="K538">
        <v>0</v>
      </c>
      <c r="L538" s="13">
        <f>VLOOKUP(C538,'渗透率、续签率'!B:C,2,0)</f>
        <v>0.36499999999999999</v>
      </c>
      <c r="M538" s="6">
        <v>0</v>
      </c>
      <c r="N538">
        <v>0</v>
      </c>
      <c r="O538">
        <v>0</v>
      </c>
      <c r="P538" s="6">
        <v>0</v>
      </c>
      <c r="Q538" s="13">
        <v>0</v>
      </c>
      <c r="R538" s="13">
        <v>0</v>
      </c>
      <c r="S538" s="31">
        <v>4</v>
      </c>
      <c r="T538" s="6">
        <f>VLOOKUP(E538,'参数设置&amp;汇总'!S:U,3,0)</f>
        <v>0.01</v>
      </c>
      <c r="U538" s="78">
        <f t="shared" si="40"/>
        <v>0</v>
      </c>
      <c r="V538" s="13">
        <v>0.85000000000000009</v>
      </c>
      <c r="W538" s="78">
        <f t="shared" si="42"/>
        <v>0</v>
      </c>
      <c r="X538" s="1">
        <f>VLOOKUP(E538,'渗透率、续签率'!AG:AJ,4,0)</f>
        <v>7628.4999999999991</v>
      </c>
      <c r="Y538" s="1">
        <f t="shared" si="43"/>
        <v>0</v>
      </c>
      <c r="Z538">
        <v>0</v>
      </c>
      <c r="AA538" s="89">
        <f t="shared" si="44"/>
        <v>0</v>
      </c>
      <c r="AH538" s="37"/>
      <c r="AI538" s="37"/>
      <c r="AK538" s="37"/>
    </row>
    <row r="539" spans="1:37" hidden="1">
      <c r="A539" t="s">
        <v>64</v>
      </c>
      <c r="B539" t="s">
        <v>16</v>
      </c>
      <c r="C539" t="s">
        <v>18</v>
      </c>
      <c r="D539" t="s">
        <v>116</v>
      </c>
      <c r="E539" t="s">
        <v>477</v>
      </c>
      <c r="F539" t="str">
        <f t="shared" si="41"/>
        <v>恩施土家族苗族自治州婚庆服务</v>
      </c>
      <c r="G539" t="s">
        <v>81</v>
      </c>
      <c r="H539" t="s">
        <v>265</v>
      </c>
      <c r="I539" t="s">
        <v>68</v>
      </c>
      <c r="J539">
        <v>383</v>
      </c>
      <c r="K539">
        <v>0</v>
      </c>
      <c r="L539" s="13">
        <f>VLOOKUP(C539,'渗透率、续签率'!B:C,2,0)</f>
        <v>0.36499999999999999</v>
      </c>
      <c r="M539" s="6">
        <v>0</v>
      </c>
      <c r="N539">
        <v>12</v>
      </c>
      <c r="O539">
        <v>0</v>
      </c>
      <c r="P539" s="6">
        <v>0</v>
      </c>
      <c r="Q539" s="13">
        <v>1.0999999999999999E-2</v>
      </c>
      <c r="R539" s="13">
        <v>0</v>
      </c>
      <c r="S539" s="31">
        <v>254</v>
      </c>
      <c r="T539" s="6">
        <f>VLOOKUP(E539,'参数设置&amp;汇总'!S:U,3,0)</f>
        <v>0.01</v>
      </c>
      <c r="U539" s="78">
        <f t="shared" si="40"/>
        <v>0.12</v>
      </c>
      <c r="V539" s="13">
        <v>0.85000000000000009</v>
      </c>
      <c r="W539" s="78">
        <f t="shared" si="42"/>
        <v>0.14117647058823526</v>
      </c>
      <c r="X539" s="1">
        <f>VLOOKUP(E539,'渗透率、续签率'!AG:AJ,4,0)</f>
        <v>7628.4999999999991</v>
      </c>
      <c r="Y539" s="1">
        <f t="shared" si="43"/>
        <v>1076.9647058823525</v>
      </c>
      <c r="Z539">
        <v>14</v>
      </c>
      <c r="AA539" s="89">
        <f t="shared" si="44"/>
        <v>91541.999999999985</v>
      </c>
    </row>
    <row r="540" spans="1:37" hidden="1">
      <c r="A540" t="s">
        <v>64</v>
      </c>
      <c r="B540" t="s">
        <v>16</v>
      </c>
      <c r="C540" t="s">
        <v>18</v>
      </c>
      <c r="D540" t="s">
        <v>116</v>
      </c>
      <c r="E540" t="s">
        <v>477</v>
      </c>
      <c r="F540" t="str">
        <f t="shared" si="41"/>
        <v>惠州市婚庆服务</v>
      </c>
      <c r="G540" t="s">
        <v>75</v>
      </c>
      <c r="H540" t="s">
        <v>266</v>
      </c>
      <c r="I540" t="s">
        <v>68</v>
      </c>
      <c r="J540">
        <v>446</v>
      </c>
      <c r="K540">
        <v>12</v>
      </c>
      <c r="L540" s="13">
        <f>VLOOKUP(C540,'渗透率、续签率'!B:C,2,0)</f>
        <v>0.36499999999999999</v>
      </c>
      <c r="M540" s="6">
        <v>0.03</v>
      </c>
      <c r="N540">
        <v>192</v>
      </c>
      <c r="O540">
        <v>12</v>
      </c>
      <c r="P540" s="6">
        <v>0.06</v>
      </c>
      <c r="Q540" s="13">
        <v>0.59</v>
      </c>
      <c r="R540" s="13">
        <v>0.46899999999999997</v>
      </c>
      <c r="S540" s="31">
        <v>3082</v>
      </c>
      <c r="T540" s="6">
        <f>VLOOKUP(E540,'参数设置&amp;汇总'!S:U,3,0)</f>
        <v>0.01</v>
      </c>
      <c r="U540" s="78">
        <f t="shared" si="40"/>
        <v>12</v>
      </c>
      <c r="V540" s="13">
        <v>0.85000000000000009</v>
      </c>
      <c r="W540" s="78">
        <f t="shared" si="42"/>
        <v>8.9647058823529395</v>
      </c>
      <c r="X540" s="1">
        <f>VLOOKUP(E540,'渗透率、续签率'!AG:AJ,4,0)</f>
        <v>7628.4999999999991</v>
      </c>
      <c r="Y540" s="1">
        <f t="shared" si="43"/>
        <v>68387.258823529395</v>
      </c>
      <c r="Z540">
        <v>26</v>
      </c>
      <c r="AA540" s="89">
        <f t="shared" si="44"/>
        <v>1464671.9999999998</v>
      </c>
      <c r="AH540" s="37"/>
      <c r="AI540" s="37"/>
      <c r="AK540" s="37"/>
    </row>
    <row r="541" spans="1:37" hidden="1">
      <c r="A541" t="s">
        <v>64</v>
      </c>
      <c r="B541" t="s">
        <v>16</v>
      </c>
      <c r="C541" t="s">
        <v>18</v>
      </c>
      <c r="D541" t="s">
        <v>116</v>
      </c>
      <c r="E541" t="s">
        <v>477</v>
      </c>
      <c r="F541" t="str">
        <f t="shared" si="41"/>
        <v>扬州市婚庆服务</v>
      </c>
      <c r="G541" t="s">
        <v>73</v>
      </c>
      <c r="H541" t="s">
        <v>267</v>
      </c>
      <c r="I541" t="s">
        <v>70</v>
      </c>
      <c r="J541">
        <v>621</v>
      </c>
      <c r="K541">
        <v>0</v>
      </c>
      <c r="L541" s="13">
        <f>VLOOKUP(C541,'渗透率、续签率'!B:C,2,0)</f>
        <v>0.36499999999999999</v>
      </c>
      <c r="M541" s="6">
        <v>0</v>
      </c>
      <c r="N541">
        <v>86</v>
      </c>
      <c r="O541">
        <v>0</v>
      </c>
      <c r="P541" s="6">
        <v>0</v>
      </c>
      <c r="Q541" s="13">
        <v>5.0000000000000001E-3</v>
      </c>
      <c r="R541" s="13">
        <v>0</v>
      </c>
      <c r="S541" s="31">
        <v>781</v>
      </c>
      <c r="T541" s="6">
        <f>VLOOKUP(E541,'参数设置&amp;汇总'!S:U,3,0)</f>
        <v>0.01</v>
      </c>
      <c r="U541" s="78">
        <f t="shared" si="40"/>
        <v>0.86</v>
      </c>
      <c r="V541" s="13">
        <v>0.85000000000000009</v>
      </c>
      <c r="W541" s="78">
        <f t="shared" si="42"/>
        <v>1.0117647058823529</v>
      </c>
      <c r="X541" s="1">
        <f>VLOOKUP(E541,'渗透率、续签率'!AG:AJ,4,0)</f>
        <v>7628.4999999999991</v>
      </c>
      <c r="Y541" s="1">
        <f t="shared" si="43"/>
        <v>7718.2470588235283</v>
      </c>
      <c r="Z541">
        <v>5</v>
      </c>
      <c r="AA541" s="89">
        <f t="shared" si="44"/>
        <v>656050.99999999988</v>
      </c>
      <c r="AH541" s="37"/>
      <c r="AI541" s="37"/>
      <c r="AK541" s="37"/>
    </row>
    <row r="542" spans="1:37" hidden="1">
      <c r="A542" t="s">
        <v>64</v>
      </c>
      <c r="B542" t="s">
        <v>16</v>
      </c>
      <c r="C542" t="s">
        <v>18</v>
      </c>
      <c r="D542" t="s">
        <v>116</v>
      </c>
      <c r="E542" t="s">
        <v>477</v>
      </c>
      <c r="F542" t="str">
        <f t="shared" si="41"/>
        <v>承德市婚庆服务</v>
      </c>
      <c r="G542" t="s">
        <v>159</v>
      </c>
      <c r="H542" t="s">
        <v>268</v>
      </c>
      <c r="I542" t="s">
        <v>70</v>
      </c>
      <c r="J542">
        <v>278</v>
      </c>
      <c r="K542">
        <v>0</v>
      </c>
      <c r="L542" s="13">
        <f>VLOOKUP(C542,'渗透率、续签率'!B:C,2,0)</f>
        <v>0.36499999999999999</v>
      </c>
      <c r="M542" s="6">
        <v>0</v>
      </c>
      <c r="N542">
        <v>40</v>
      </c>
      <c r="O542">
        <v>0</v>
      </c>
      <c r="P542" s="6">
        <v>0</v>
      </c>
      <c r="Q542" s="13">
        <v>1.7000000000000001E-2</v>
      </c>
      <c r="R542" s="13">
        <v>0</v>
      </c>
      <c r="S542" s="31">
        <v>382</v>
      </c>
      <c r="T542" s="6">
        <f>VLOOKUP(E542,'参数设置&amp;汇总'!S:U,3,0)</f>
        <v>0.01</v>
      </c>
      <c r="U542" s="78">
        <f t="shared" si="40"/>
        <v>0.4</v>
      </c>
      <c r="V542" s="13">
        <v>0.85000000000000009</v>
      </c>
      <c r="W542" s="78">
        <f t="shared" si="42"/>
        <v>0.47058823529411764</v>
      </c>
      <c r="X542" s="1">
        <f>VLOOKUP(E542,'渗透率、续签率'!AG:AJ,4,0)</f>
        <v>7628.4999999999991</v>
      </c>
      <c r="Y542" s="1">
        <f t="shared" si="43"/>
        <v>3589.8823529411761</v>
      </c>
      <c r="Z542">
        <v>0</v>
      </c>
      <c r="AA542" s="89">
        <f t="shared" si="44"/>
        <v>305139.99999999994</v>
      </c>
    </row>
    <row r="543" spans="1:37" hidden="1">
      <c r="A543" t="s">
        <v>64</v>
      </c>
      <c r="B543" t="s">
        <v>16</v>
      </c>
      <c r="C543" t="s">
        <v>18</v>
      </c>
      <c r="D543" t="s">
        <v>116</v>
      </c>
      <c r="E543" t="s">
        <v>477</v>
      </c>
      <c r="F543" t="str">
        <f t="shared" si="41"/>
        <v>抚州市婚庆服务</v>
      </c>
      <c r="G543" t="s">
        <v>90</v>
      </c>
      <c r="H543" t="s">
        <v>269</v>
      </c>
      <c r="I543" t="s">
        <v>68</v>
      </c>
      <c r="J543">
        <v>265</v>
      </c>
      <c r="K543">
        <v>0</v>
      </c>
      <c r="L543" s="13">
        <f>VLOOKUP(C543,'渗透率、续签率'!B:C,2,0)</f>
        <v>0.36499999999999999</v>
      </c>
      <c r="M543" s="6">
        <v>0</v>
      </c>
      <c r="N543">
        <v>16</v>
      </c>
      <c r="O543">
        <v>0</v>
      </c>
      <c r="P543" s="6">
        <v>0</v>
      </c>
      <c r="Q543" s="13">
        <v>1.7000000000000001E-2</v>
      </c>
      <c r="R543" s="13">
        <v>0</v>
      </c>
      <c r="S543" s="31">
        <v>215</v>
      </c>
      <c r="T543" s="6">
        <f>VLOOKUP(E543,'参数设置&amp;汇总'!S:U,3,0)</f>
        <v>0.01</v>
      </c>
      <c r="U543" s="78">
        <f t="shared" si="40"/>
        <v>0.16</v>
      </c>
      <c r="V543" s="13">
        <v>0.85000000000000009</v>
      </c>
      <c r="W543" s="78">
        <f t="shared" si="42"/>
        <v>0.18823529411764706</v>
      </c>
      <c r="X543" s="1">
        <f>VLOOKUP(E543,'渗透率、续签率'!AG:AJ,4,0)</f>
        <v>7628.4999999999991</v>
      </c>
      <c r="Y543" s="1">
        <f t="shared" si="43"/>
        <v>1435.9529411764704</v>
      </c>
      <c r="Z543">
        <v>0</v>
      </c>
      <c r="AA543" s="89">
        <f t="shared" si="44"/>
        <v>122055.99999999999</v>
      </c>
    </row>
    <row r="544" spans="1:37" hidden="1">
      <c r="A544" t="s">
        <v>64</v>
      </c>
      <c r="B544" t="s">
        <v>16</v>
      </c>
      <c r="C544" t="s">
        <v>18</v>
      </c>
      <c r="D544" t="s">
        <v>116</v>
      </c>
      <c r="E544" t="s">
        <v>477</v>
      </c>
      <c r="F544" t="str">
        <f t="shared" si="41"/>
        <v>抚顺市婚庆服务</v>
      </c>
      <c r="G544" t="s">
        <v>101</v>
      </c>
      <c r="H544" t="s">
        <v>270</v>
      </c>
      <c r="I544" t="s">
        <v>70</v>
      </c>
      <c r="J544">
        <v>101</v>
      </c>
      <c r="K544">
        <v>0</v>
      </c>
      <c r="L544" s="13">
        <f>VLOOKUP(C544,'渗透率、续签率'!B:C,2,0)</f>
        <v>0.36499999999999999</v>
      </c>
      <c r="M544" s="6">
        <v>0</v>
      </c>
      <c r="N544">
        <v>10</v>
      </c>
      <c r="O544">
        <v>0</v>
      </c>
      <c r="P544" s="6">
        <v>0</v>
      </c>
      <c r="Q544" s="13">
        <v>0</v>
      </c>
      <c r="R544" s="13">
        <v>0</v>
      </c>
      <c r="S544" s="31">
        <v>115</v>
      </c>
      <c r="T544" s="6">
        <f>VLOOKUP(E544,'参数设置&amp;汇总'!S:U,3,0)</f>
        <v>0.01</v>
      </c>
      <c r="U544" s="78">
        <f t="shared" si="40"/>
        <v>0.1</v>
      </c>
      <c r="V544" s="13">
        <v>0.85000000000000009</v>
      </c>
      <c r="W544" s="78">
        <f t="shared" si="42"/>
        <v>0.11764705882352941</v>
      </c>
      <c r="X544" s="1">
        <f>VLOOKUP(E544,'渗透率、续签率'!AG:AJ,4,0)</f>
        <v>7628.4999999999991</v>
      </c>
      <c r="Y544" s="1">
        <f t="shared" si="43"/>
        <v>897.47058823529403</v>
      </c>
      <c r="Z544">
        <v>0</v>
      </c>
      <c r="AA544" s="89">
        <f t="shared" si="44"/>
        <v>76284.999999999985</v>
      </c>
      <c r="AH544" s="37"/>
      <c r="AI544" s="37"/>
      <c r="AK544" s="37"/>
    </row>
    <row r="545" spans="1:37" hidden="1">
      <c r="A545" t="s">
        <v>64</v>
      </c>
      <c r="B545" t="s">
        <v>16</v>
      </c>
      <c r="C545" t="s">
        <v>18</v>
      </c>
      <c r="D545" t="s">
        <v>116</v>
      </c>
      <c r="E545" t="s">
        <v>477</v>
      </c>
      <c r="F545" t="str">
        <f t="shared" si="41"/>
        <v>拉萨市婚庆服务</v>
      </c>
      <c r="G545" t="s">
        <v>237</v>
      </c>
      <c r="H545" t="s">
        <v>271</v>
      </c>
      <c r="I545" t="s">
        <v>57</v>
      </c>
      <c r="J545">
        <v>42</v>
      </c>
      <c r="K545">
        <v>0</v>
      </c>
      <c r="L545" s="13">
        <f>VLOOKUP(C545,'渗透率、续签率'!B:C,2,0)</f>
        <v>0.36499999999999999</v>
      </c>
      <c r="M545" s="6">
        <v>0</v>
      </c>
      <c r="N545">
        <v>8</v>
      </c>
      <c r="O545">
        <v>0</v>
      </c>
      <c r="P545" s="6">
        <v>0</v>
      </c>
      <c r="Q545" s="13">
        <v>7.2999999999999995E-2</v>
      </c>
      <c r="R545" s="13">
        <v>0</v>
      </c>
      <c r="S545" s="31">
        <v>121</v>
      </c>
      <c r="T545" s="6">
        <f>VLOOKUP(E545,'参数设置&amp;汇总'!S:U,3,0)</f>
        <v>0.01</v>
      </c>
      <c r="U545" s="78">
        <f t="shared" si="40"/>
        <v>0.08</v>
      </c>
      <c r="V545" s="13">
        <v>0.85000000000000009</v>
      </c>
      <c r="W545" s="78">
        <f t="shared" si="42"/>
        <v>9.4117647058823528E-2</v>
      </c>
      <c r="X545" s="1">
        <f>VLOOKUP(E545,'渗透率、续签率'!AG:AJ,4,0)</f>
        <v>7628.4999999999991</v>
      </c>
      <c r="Y545" s="1">
        <f t="shared" si="43"/>
        <v>717.9764705882352</v>
      </c>
      <c r="Z545">
        <v>0</v>
      </c>
      <c r="AA545" s="89">
        <f t="shared" si="44"/>
        <v>61027.999999999993</v>
      </c>
      <c r="AH545" s="37"/>
      <c r="AI545" s="37"/>
      <c r="AK545" s="37"/>
    </row>
    <row r="546" spans="1:37" hidden="1">
      <c r="A546" t="s">
        <v>64</v>
      </c>
      <c r="B546" t="s">
        <v>16</v>
      </c>
      <c r="C546" t="s">
        <v>18</v>
      </c>
      <c r="D546" t="s">
        <v>116</v>
      </c>
      <c r="E546" t="s">
        <v>477</v>
      </c>
      <c r="F546" t="str">
        <f t="shared" si="41"/>
        <v>揭阳市婚庆服务</v>
      </c>
      <c r="G546" t="s">
        <v>75</v>
      </c>
      <c r="H546" t="s">
        <v>272</v>
      </c>
      <c r="I546" t="s">
        <v>68</v>
      </c>
      <c r="J546">
        <v>319</v>
      </c>
      <c r="K546">
        <v>0</v>
      </c>
      <c r="L546" s="13">
        <f>VLOOKUP(C546,'渗透率、续签率'!B:C,2,0)</f>
        <v>0.36499999999999999</v>
      </c>
      <c r="M546" s="6">
        <v>0</v>
      </c>
      <c r="N546">
        <v>83</v>
      </c>
      <c r="O546">
        <v>0</v>
      </c>
      <c r="P546" s="6">
        <v>0</v>
      </c>
      <c r="Q546" s="13">
        <v>0</v>
      </c>
      <c r="R546" s="13">
        <v>0</v>
      </c>
      <c r="S546" s="31">
        <v>543</v>
      </c>
      <c r="T546" s="6">
        <f>VLOOKUP(E546,'参数设置&amp;汇总'!S:U,3,0)</f>
        <v>0.01</v>
      </c>
      <c r="U546" s="78">
        <f t="shared" si="40"/>
        <v>0.83000000000000007</v>
      </c>
      <c r="V546" s="13">
        <v>0.85000000000000009</v>
      </c>
      <c r="W546" s="78">
        <f t="shared" si="42"/>
        <v>0.97647058823529409</v>
      </c>
      <c r="X546" s="1">
        <f>VLOOKUP(E546,'渗透率、续签率'!AG:AJ,4,0)</f>
        <v>7628.4999999999991</v>
      </c>
      <c r="Y546" s="1">
        <f t="shared" si="43"/>
        <v>7449.0058823529398</v>
      </c>
      <c r="Z546">
        <v>10</v>
      </c>
      <c r="AA546" s="89">
        <f t="shared" si="44"/>
        <v>633165.49999999988</v>
      </c>
      <c r="AH546" s="37"/>
      <c r="AI546" s="37"/>
      <c r="AK546" s="37"/>
    </row>
    <row r="547" spans="1:37" hidden="1">
      <c r="A547" t="s">
        <v>64</v>
      </c>
      <c r="B547" t="s">
        <v>16</v>
      </c>
      <c r="C547" t="s">
        <v>18</v>
      </c>
      <c r="D547" t="s">
        <v>116</v>
      </c>
      <c r="E547" t="s">
        <v>477</v>
      </c>
      <c r="F547" t="str">
        <f t="shared" si="41"/>
        <v>攀枝花市婚庆服务</v>
      </c>
      <c r="G547" t="s">
        <v>77</v>
      </c>
      <c r="H547" t="s">
        <v>273</v>
      </c>
      <c r="I547" t="s">
        <v>70</v>
      </c>
      <c r="J547">
        <v>56</v>
      </c>
      <c r="K547">
        <v>1</v>
      </c>
      <c r="L547" s="13">
        <f>VLOOKUP(C547,'渗透率、续签率'!B:C,2,0)</f>
        <v>0.36499999999999999</v>
      </c>
      <c r="M547" s="6">
        <v>0.02</v>
      </c>
      <c r="N547">
        <v>16</v>
      </c>
      <c r="O547">
        <v>1</v>
      </c>
      <c r="P547" s="6">
        <v>0.06</v>
      </c>
      <c r="Q547" s="13">
        <v>4.3999999999999997E-2</v>
      </c>
      <c r="R547" s="13">
        <v>0</v>
      </c>
      <c r="S547" s="31">
        <v>95</v>
      </c>
      <c r="T547" s="6">
        <f>VLOOKUP(E547,'参数设置&amp;汇总'!S:U,3,0)</f>
        <v>0.01</v>
      </c>
      <c r="U547" s="78">
        <f t="shared" si="40"/>
        <v>1</v>
      </c>
      <c r="V547" s="13">
        <v>0.85000000000000009</v>
      </c>
      <c r="W547" s="78">
        <f t="shared" si="42"/>
        <v>0.74705882352941166</v>
      </c>
      <c r="X547" s="1">
        <f>VLOOKUP(E547,'渗透率、续签率'!AG:AJ,4,0)</f>
        <v>7628.4999999999991</v>
      </c>
      <c r="Y547" s="1">
        <f t="shared" si="43"/>
        <v>5698.9382352941166</v>
      </c>
      <c r="Z547">
        <v>0</v>
      </c>
      <c r="AA547" s="89">
        <f t="shared" si="44"/>
        <v>122055.99999999999</v>
      </c>
    </row>
    <row r="548" spans="1:37" hidden="1">
      <c r="A548" t="s">
        <v>64</v>
      </c>
      <c r="B548" t="s">
        <v>16</v>
      </c>
      <c r="C548" t="s">
        <v>18</v>
      </c>
      <c r="D548" t="s">
        <v>116</v>
      </c>
      <c r="E548" t="s">
        <v>477</v>
      </c>
      <c r="F548" t="str">
        <f t="shared" si="41"/>
        <v>文山壮族苗族自治州婚庆服务</v>
      </c>
      <c r="G548" t="s">
        <v>99</v>
      </c>
      <c r="H548" t="s">
        <v>274</v>
      </c>
      <c r="I548" t="s">
        <v>68</v>
      </c>
      <c r="J548">
        <v>136</v>
      </c>
      <c r="K548">
        <v>0</v>
      </c>
      <c r="L548" s="13">
        <f>VLOOKUP(C548,'渗透率、续签率'!B:C,2,0)</f>
        <v>0.36499999999999999</v>
      </c>
      <c r="M548" s="6">
        <v>0</v>
      </c>
      <c r="N548">
        <v>41</v>
      </c>
      <c r="O548">
        <v>0</v>
      </c>
      <c r="P548" s="6">
        <v>0</v>
      </c>
      <c r="Q548" s="13">
        <v>2.8000000000000001E-2</v>
      </c>
      <c r="R548" s="13">
        <v>0</v>
      </c>
      <c r="S548" s="31">
        <v>266</v>
      </c>
      <c r="T548" s="6">
        <f>VLOOKUP(E548,'参数设置&amp;汇总'!S:U,3,0)</f>
        <v>0.01</v>
      </c>
      <c r="U548" s="78">
        <f t="shared" si="40"/>
        <v>0.41000000000000003</v>
      </c>
      <c r="V548" s="13">
        <v>0.85000000000000009</v>
      </c>
      <c r="W548" s="78">
        <f t="shared" si="42"/>
        <v>0.4823529411764706</v>
      </c>
      <c r="X548" s="1">
        <f>VLOOKUP(E548,'渗透率、续签率'!AG:AJ,4,0)</f>
        <v>7628.4999999999991</v>
      </c>
      <c r="Y548" s="1">
        <f t="shared" si="43"/>
        <v>3679.6294117647053</v>
      </c>
      <c r="Z548">
        <v>0</v>
      </c>
      <c r="AA548" s="89">
        <f t="shared" si="44"/>
        <v>312768.49999999994</v>
      </c>
    </row>
    <row r="549" spans="1:37" hidden="1">
      <c r="A549" t="s">
        <v>64</v>
      </c>
      <c r="B549" t="s">
        <v>16</v>
      </c>
      <c r="C549" t="s">
        <v>18</v>
      </c>
      <c r="D549" t="s">
        <v>116</v>
      </c>
      <c r="E549" t="s">
        <v>477</v>
      </c>
      <c r="F549" t="str">
        <f t="shared" si="41"/>
        <v>文昌市婚庆服务</v>
      </c>
      <c r="G549" t="s">
        <v>120</v>
      </c>
      <c r="H549" t="s">
        <v>275</v>
      </c>
      <c r="I549" t="s">
        <v>68</v>
      </c>
      <c r="J549">
        <v>18</v>
      </c>
      <c r="K549">
        <v>0</v>
      </c>
      <c r="L549" s="13">
        <f>VLOOKUP(C549,'渗透率、续签率'!B:C,2,0)</f>
        <v>0.36499999999999999</v>
      </c>
      <c r="M549" s="6">
        <v>0</v>
      </c>
      <c r="N549">
        <v>6</v>
      </c>
      <c r="O549">
        <v>0</v>
      </c>
      <c r="P549" s="6">
        <v>0</v>
      </c>
      <c r="Q549" s="13">
        <v>0</v>
      </c>
      <c r="R549" s="13">
        <v>0</v>
      </c>
      <c r="S549" s="31">
        <v>38</v>
      </c>
      <c r="T549" s="6">
        <f>VLOOKUP(E549,'参数设置&amp;汇总'!S:U,3,0)</f>
        <v>0.01</v>
      </c>
      <c r="U549" s="78">
        <f t="shared" si="40"/>
        <v>0.06</v>
      </c>
      <c r="V549" s="13">
        <v>0.85000000000000009</v>
      </c>
      <c r="W549" s="78">
        <f t="shared" si="42"/>
        <v>7.0588235294117632E-2</v>
      </c>
      <c r="X549" s="1">
        <f>VLOOKUP(E549,'渗透率、续签率'!AG:AJ,4,0)</f>
        <v>7628.4999999999991</v>
      </c>
      <c r="Y549" s="1">
        <f t="shared" si="43"/>
        <v>538.48235294117626</v>
      </c>
      <c r="Z549">
        <v>0</v>
      </c>
      <c r="AA549" s="89">
        <f t="shared" si="44"/>
        <v>45770.999999999993</v>
      </c>
      <c r="AH549" s="37"/>
      <c r="AI549" s="37"/>
      <c r="AK549" s="37"/>
    </row>
    <row r="550" spans="1:37" hidden="1">
      <c r="A550" t="s">
        <v>64</v>
      </c>
      <c r="B550" t="s">
        <v>16</v>
      </c>
      <c r="C550" t="s">
        <v>18</v>
      </c>
      <c r="D550" t="s">
        <v>116</v>
      </c>
      <c r="E550" t="s">
        <v>477</v>
      </c>
      <c r="F550" t="str">
        <f t="shared" si="41"/>
        <v>新乡市婚庆服务</v>
      </c>
      <c r="G550" t="s">
        <v>110</v>
      </c>
      <c r="H550" t="s">
        <v>276</v>
      </c>
      <c r="I550" t="s">
        <v>70</v>
      </c>
      <c r="J550">
        <v>691</v>
      </c>
      <c r="K550">
        <v>2</v>
      </c>
      <c r="L550" s="13">
        <f>VLOOKUP(C550,'渗透率、续签率'!B:C,2,0)</f>
        <v>0.36499999999999999</v>
      </c>
      <c r="M550" s="6">
        <v>0</v>
      </c>
      <c r="N550">
        <v>150</v>
      </c>
      <c r="O550">
        <v>2</v>
      </c>
      <c r="P550" s="6">
        <v>0.01</v>
      </c>
      <c r="Q550" s="13">
        <v>1.2E-2</v>
      </c>
      <c r="R550" s="13">
        <v>0</v>
      </c>
      <c r="S550" s="31">
        <v>1291</v>
      </c>
      <c r="T550" s="6">
        <f>VLOOKUP(E550,'参数设置&amp;汇总'!S:U,3,0)</f>
        <v>0.01</v>
      </c>
      <c r="U550" s="78">
        <f t="shared" si="40"/>
        <v>2</v>
      </c>
      <c r="V550" s="13">
        <v>0.85000000000000009</v>
      </c>
      <c r="W550" s="78">
        <f t="shared" si="42"/>
        <v>1.4941176470588233</v>
      </c>
      <c r="X550" s="1">
        <f>VLOOKUP(E550,'渗透率、续签率'!AG:AJ,4,0)</f>
        <v>7628.4999999999991</v>
      </c>
      <c r="Y550" s="1">
        <f t="shared" si="43"/>
        <v>11397.876470588233</v>
      </c>
      <c r="Z550">
        <v>15</v>
      </c>
      <c r="AA550" s="89">
        <f t="shared" si="44"/>
        <v>1144274.9999999998</v>
      </c>
      <c r="AH550" s="37"/>
      <c r="AI550" s="37"/>
      <c r="AK550" s="37"/>
    </row>
    <row r="551" spans="1:37" hidden="1">
      <c r="A551" t="s">
        <v>64</v>
      </c>
      <c r="B551" t="s">
        <v>16</v>
      </c>
      <c r="C551" t="s">
        <v>18</v>
      </c>
      <c r="D551" t="s">
        <v>116</v>
      </c>
      <c r="E551" t="s">
        <v>477</v>
      </c>
      <c r="F551" t="str">
        <f t="shared" si="41"/>
        <v>新余市婚庆服务</v>
      </c>
      <c r="G551" t="s">
        <v>90</v>
      </c>
      <c r="H551" t="s">
        <v>277</v>
      </c>
      <c r="I551" t="s">
        <v>68</v>
      </c>
      <c r="J551">
        <v>67</v>
      </c>
      <c r="K551">
        <v>0</v>
      </c>
      <c r="L551" s="13">
        <f>VLOOKUP(C551,'渗透率、续签率'!B:C,2,0)</f>
        <v>0.36499999999999999</v>
      </c>
      <c r="M551" s="6">
        <v>0</v>
      </c>
      <c r="N551">
        <v>8</v>
      </c>
      <c r="O551">
        <v>0</v>
      </c>
      <c r="P551" s="6">
        <v>0</v>
      </c>
      <c r="Q551" s="13">
        <v>0</v>
      </c>
      <c r="R551" s="13">
        <v>0</v>
      </c>
      <c r="S551" s="31">
        <v>78</v>
      </c>
      <c r="T551" s="6">
        <f>VLOOKUP(E551,'参数设置&amp;汇总'!S:U,3,0)</f>
        <v>0.01</v>
      </c>
      <c r="U551" s="78">
        <f t="shared" si="40"/>
        <v>0.08</v>
      </c>
      <c r="V551" s="13">
        <v>0.85000000000000009</v>
      </c>
      <c r="W551" s="78">
        <f t="shared" si="42"/>
        <v>9.4117647058823528E-2</v>
      </c>
      <c r="X551" s="1">
        <f>VLOOKUP(E551,'渗透率、续签率'!AG:AJ,4,0)</f>
        <v>7628.4999999999991</v>
      </c>
      <c r="Y551" s="1">
        <f t="shared" si="43"/>
        <v>717.9764705882352</v>
      </c>
      <c r="Z551">
        <v>0</v>
      </c>
      <c r="AA551" s="89">
        <f t="shared" si="44"/>
        <v>61027.999999999993</v>
      </c>
      <c r="AH551" s="37"/>
      <c r="AI551" s="37"/>
      <c r="AK551" s="37"/>
    </row>
    <row r="552" spans="1:37" hidden="1">
      <c r="A552" t="s">
        <v>64</v>
      </c>
      <c r="B552" t="s">
        <v>16</v>
      </c>
      <c r="C552" t="s">
        <v>18</v>
      </c>
      <c r="D552" t="s">
        <v>116</v>
      </c>
      <c r="E552" t="s">
        <v>477</v>
      </c>
      <c r="F552" t="str">
        <f t="shared" si="41"/>
        <v>新星市婚庆服务</v>
      </c>
      <c r="G552" t="s">
        <v>145</v>
      </c>
      <c r="H552" t="s">
        <v>278</v>
      </c>
      <c r="I552" t="s">
        <v>70</v>
      </c>
      <c r="J552">
        <v>1</v>
      </c>
      <c r="K552">
        <v>0</v>
      </c>
      <c r="L552" s="13">
        <f>VLOOKUP(C552,'渗透率、续签率'!B:C,2,0)</f>
        <v>0.36499999999999999</v>
      </c>
      <c r="M552" s="6">
        <v>0</v>
      </c>
      <c r="N552">
        <v>1</v>
      </c>
      <c r="O552">
        <v>0</v>
      </c>
      <c r="P552" s="6">
        <v>0</v>
      </c>
      <c r="Q552" s="13">
        <v>0</v>
      </c>
      <c r="R552" s="13">
        <v>0</v>
      </c>
      <c r="S552" s="31">
        <v>2</v>
      </c>
      <c r="T552" s="6">
        <f>VLOOKUP(E552,'参数设置&amp;汇总'!S:U,3,0)</f>
        <v>0.01</v>
      </c>
      <c r="U552" s="78">
        <f t="shared" si="40"/>
        <v>0.01</v>
      </c>
      <c r="V552" s="13">
        <v>0.85000000000000009</v>
      </c>
      <c r="W552" s="78">
        <f t="shared" si="42"/>
        <v>1.1764705882352941E-2</v>
      </c>
      <c r="X552" s="1">
        <f>VLOOKUP(E552,'渗透率、续签率'!AG:AJ,4,0)</f>
        <v>7628.4999999999991</v>
      </c>
      <c r="Y552" s="1">
        <f t="shared" si="43"/>
        <v>89.7470588235294</v>
      </c>
      <c r="Z552">
        <v>0</v>
      </c>
      <c r="AA552" s="89">
        <f t="shared" si="44"/>
        <v>7628.4999999999991</v>
      </c>
      <c r="AH552" s="37"/>
      <c r="AI552" s="37"/>
      <c r="AK552" s="37"/>
    </row>
    <row r="553" spans="1:37" hidden="1">
      <c r="A553" t="s">
        <v>64</v>
      </c>
      <c r="B553" t="s">
        <v>16</v>
      </c>
      <c r="C553" t="s">
        <v>18</v>
      </c>
      <c r="D553" t="s">
        <v>116</v>
      </c>
      <c r="E553" t="s">
        <v>477</v>
      </c>
      <c r="F553" t="str">
        <f t="shared" si="41"/>
        <v>日喀则市婚庆服务</v>
      </c>
      <c r="G553" t="s">
        <v>237</v>
      </c>
      <c r="H553" t="s">
        <v>279</v>
      </c>
      <c r="I553" t="s">
        <v>57</v>
      </c>
      <c r="J553">
        <v>5</v>
      </c>
      <c r="K553">
        <v>0</v>
      </c>
      <c r="L553" s="13">
        <f>VLOOKUP(C553,'渗透率、续签率'!B:C,2,0)</f>
        <v>0.36499999999999999</v>
      </c>
      <c r="M553" s="6">
        <v>0</v>
      </c>
      <c r="N553">
        <v>1</v>
      </c>
      <c r="O553">
        <v>0</v>
      </c>
      <c r="P553" s="6">
        <v>0</v>
      </c>
      <c r="Q553" s="13">
        <v>0</v>
      </c>
      <c r="R553" s="13">
        <v>0</v>
      </c>
      <c r="S553" s="31">
        <v>8</v>
      </c>
      <c r="T553" s="6">
        <f>VLOOKUP(E553,'参数设置&amp;汇总'!S:U,3,0)</f>
        <v>0.01</v>
      </c>
      <c r="U553" s="78">
        <f t="shared" si="40"/>
        <v>0.01</v>
      </c>
      <c r="V553" s="13">
        <v>0.85000000000000009</v>
      </c>
      <c r="W553" s="78">
        <f t="shared" si="42"/>
        <v>1.1764705882352941E-2</v>
      </c>
      <c r="X553" s="1">
        <f>VLOOKUP(E553,'渗透率、续签率'!AG:AJ,4,0)</f>
        <v>7628.4999999999991</v>
      </c>
      <c r="Y553" s="1">
        <f t="shared" si="43"/>
        <v>89.7470588235294</v>
      </c>
      <c r="Z553">
        <v>0</v>
      </c>
      <c r="AA553" s="89">
        <f t="shared" si="44"/>
        <v>7628.4999999999991</v>
      </c>
      <c r="AH553" s="37"/>
      <c r="AI553" s="37"/>
      <c r="AK553" s="37"/>
    </row>
    <row r="554" spans="1:37" hidden="1">
      <c r="A554" t="s">
        <v>64</v>
      </c>
      <c r="B554" t="s">
        <v>16</v>
      </c>
      <c r="C554" t="s">
        <v>18</v>
      </c>
      <c r="D554" t="s">
        <v>116</v>
      </c>
      <c r="E554" t="s">
        <v>477</v>
      </c>
      <c r="F554" t="str">
        <f t="shared" si="41"/>
        <v>日照市婚庆服务</v>
      </c>
      <c r="G554" t="s">
        <v>103</v>
      </c>
      <c r="H554" t="s">
        <v>280</v>
      </c>
      <c r="I554" t="s">
        <v>70</v>
      </c>
      <c r="J554">
        <v>397</v>
      </c>
      <c r="K554">
        <v>0</v>
      </c>
      <c r="L554" s="13">
        <f>VLOOKUP(C554,'渗透率、续签率'!B:C,2,0)</f>
        <v>0.36499999999999999</v>
      </c>
      <c r="M554" s="6">
        <v>0</v>
      </c>
      <c r="N554">
        <v>60</v>
      </c>
      <c r="O554">
        <v>0</v>
      </c>
      <c r="P554" s="6">
        <v>0</v>
      </c>
      <c r="Q554" s="13">
        <v>3.9E-2</v>
      </c>
      <c r="R554" s="13">
        <v>0</v>
      </c>
      <c r="S554" s="31">
        <v>663</v>
      </c>
      <c r="T554" s="6">
        <f>VLOOKUP(E554,'参数设置&amp;汇总'!S:U,3,0)</f>
        <v>0.01</v>
      </c>
      <c r="U554" s="78">
        <f t="shared" si="40"/>
        <v>0.6</v>
      </c>
      <c r="V554" s="13">
        <v>0.85000000000000009</v>
      </c>
      <c r="W554" s="78">
        <f t="shared" si="42"/>
        <v>0.70588235294117641</v>
      </c>
      <c r="X554" s="1">
        <f>VLOOKUP(E554,'渗透率、续签率'!AG:AJ,4,0)</f>
        <v>7628.4999999999991</v>
      </c>
      <c r="Y554" s="1">
        <f t="shared" si="43"/>
        <v>5384.823529411764</v>
      </c>
      <c r="Z554">
        <v>0</v>
      </c>
      <c r="AA554" s="89">
        <f t="shared" si="44"/>
        <v>457709.99999999994</v>
      </c>
      <c r="AH554" s="37"/>
      <c r="AI554" s="37"/>
      <c r="AK554" s="37"/>
    </row>
    <row r="555" spans="1:37" hidden="1">
      <c r="A555" t="s">
        <v>64</v>
      </c>
      <c r="B555" t="s">
        <v>16</v>
      </c>
      <c r="C555" t="s">
        <v>18</v>
      </c>
      <c r="D555" t="s">
        <v>116</v>
      </c>
      <c r="E555" t="s">
        <v>477</v>
      </c>
      <c r="F555" t="str">
        <f t="shared" si="41"/>
        <v>昆玉市婚庆服务</v>
      </c>
      <c r="G555" t="s">
        <v>145</v>
      </c>
      <c r="H555" t="s">
        <v>281</v>
      </c>
      <c r="I555" t="s">
        <v>70</v>
      </c>
      <c r="J555">
        <v>3</v>
      </c>
      <c r="K555">
        <v>0</v>
      </c>
      <c r="L555" s="13">
        <f>VLOOKUP(C555,'渗透率、续签率'!B:C,2,0)</f>
        <v>0.36499999999999999</v>
      </c>
      <c r="M555" s="6">
        <v>0</v>
      </c>
      <c r="N555">
        <v>0</v>
      </c>
      <c r="O555">
        <v>0</v>
      </c>
      <c r="P555" s="6">
        <v>0</v>
      </c>
      <c r="Q555" s="13">
        <v>0</v>
      </c>
      <c r="R555" s="13">
        <v>0</v>
      </c>
      <c r="S555" s="31">
        <v>1</v>
      </c>
      <c r="T555" s="6">
        <f>VLOOKUP(E555,'参数设置&amp;汇总'!S:U,3,0)</f>
        <v>0.01</v>
      </c>
      <c r="U555" s="78">
        <f t="shared" si="40"/>
        <v>0</v>
      </c>
      <c r="V555" s="13">
        <v>0.85000000000000009</v>
      </c>
      <c r="W555" s="78">
        <f t="shared" si="42"/>
        <v>0</v>
      </c>
      <c r="X555" s="1">
        <f>VLOOKUP(E555,'渗透率、续签率'!AG:AJ,4,0)</f>
        <v>7628.4999999999991</v>
      </c>
      <c r="Y555" s="1">
        <f t="shared" si="43"/>
        <v>0</v>
      </c>
      <c r="Z555">
        <v>0</v>
      </c>
      <c r="AA555" s="89">
        <f t="shared" si="44"/>
        <v>0</v>
      </c>
      <c r="AH555" s="37"/>
      <c r="AI555" s="37"/>
      <c r="AK555" s="37"/>
    </row>
    <row r="556" spans="1:37" hidden="1">
      <c r="A556" t="s">
        <v>64</v>
      </c>
      <c r="B556" t="s">
        <v>16</v>
      </c>
      <c r="C556" t="s">
        <v>18</v>
      </c>
      <c r="D556" t="s">
        <v>116</v>
      </c>
      <c r="E556" t="s">
        <v>477</v>
      </c>
      <c r="F556" t="str">
        <f t="shared" si="41"/>
        <v>昌吉回族自治州婚庆服务</v>
      </c>
      <c r="G556" t="s">
        <v>145</v>
      </c>
      <c r="H556" t="s">
        <v>282</v>
      </c>
      <c r="I556" t="s">
        <v>70</v>
      </c>
      <c r="J556">
        <v>137</v>
      </c>
      <c r="K556">
        <v>0</v>
      </c>
      <c r="L556" s="13">
        <f>VLOOKUP(C556,'渗透率、续签率'!B:C,2,0)</f>
        <v>0.36499999999999999</v>
      </c>
      <c r="M556" s="6">
        <v>0</v>
      </c>
      <c r="N556">
        <v>19</v>
      </c>
      <c r="O556">
        <v>0</v>
      </c>
      <c r="P556" s="6">
        <v>0</v>
      </c>
      <c r="Q556" s="13">
        <v>1.2999999999999999E-2</v>
      </c>
      <c r="R556" s="13">
        <v>0</v>
      </c>
      <c r="S556" s="31">
        <v>220</v>
      </c>
      <c r="T556" s="6">
        <f>VLOOKUP(E556,'参数设置&amp;汇总'!S:U,3,0)</f>
        <v>0.01</v>
      </c>
      <c r="U556" s="78">
        <f t="shared" si="40"/>
        <v>0.19</v>
      </c>
      <c r="V556" s="13">
        <v>0.85000000000000009</v>
      </c>
      <c r="W556" s="78">
        <f t="shared" si="42"/>
        <v>0.22352941176470587</v>
      </c>
      <c r="X556" s="1">
        <f>VLOOKUP(E556,'渗透率、续签率'!AG:AJ,4,0)</f>
        <v>7628.4999999999991</v>
      </c>
      <c r="Y556" s="1">
        <f t="shared" si="43"/>
        <v>1705.1941176470584</v>
      </c>
      <c r="Z556">
        <v>0</v>
      </c>
      <c r="AA556" s="89">
        <f t="shared" si="44"/>
        <v>144941.49999999997</v>
      </c>
    </row>
    <row r="557" spans="1:37" hidden="1">
      <c r="A557" t="s">
        <v>64</v>
      </c>
      <c r="B557" t="s">
        <v>16</v>
      </c>
      <c r="C557" t="s">
        <v>18</v>
      </c>
      <c r="D557" t="s">
        <v>116</v>
      </c>
      <c r="E557" t="s">
        <v>477</v>
      </c>
      <c r="F557" t="str">
        <f t="shared" si="41"/>
        <v>昌江黎族自治县婚庆服务</v>
      </c>
      <c r="G557" t="s">
        <v>120</v>
      </c>
      <c r="H557" t="s">
        <v>283</v>
      </c>
      <c r="I557" t="s">
        <v>68</v>
      </c>
      <c r="J557">
        <v>7</v>
      </c>
      <c r="K557">
        <v>0</v>
      </c>
      <c r="L557" s="13">
        <f>VLOOKUP(C557,'渗透率、续签率'!B:C,2,0)</f>
        <v>0.36499999999999999</v>
      </c>
      <c r="M557" s="6">
        <v>0</v>
      </c>
      <c r="N557">
        <v>1</v>
      </c>
      <c r="O557">
        <v>0</v>
      </c>
      <c r="P557" s="6">
        <v>0</v>
      </c>
      <c r="Q557" s="13">
        <v>0</v>
      </c>
      <c r="R557" s="13">
        <v>0</v>
      </c>
      <c r="S557" s="31">
        <v>13</v>
      </c>
      <c r="T557" s="6">
        <f>VLOOKUP(E557,'参数设置&amp;汇总'!S:U,3,0)</f>
        <v>0.01</v>
      </c>
      <c r="U557" s="78">
        <f t="shared" si="40"/>
        <v>0.01</v>
      </c>
      <c r="V557" s="13">
        <v>0.85000000000000009</v>
      </c>
      <c r="W557" s="78">
        <f t="shared" si="42"/>
        <v>1.1764705882352941E-2</v>
      </c>
      <c r="X557" s="1">
        <f>VLOOKUP(E557,'渗透率、续签率'!AG:AJ,4,0)</f>
        <v>7628.4999999999991</v>
      </c>
      <c r="Y557" s="1">
        <f t="shared" si="43"/>
        <v>89.7470588235294</v>
      </c>
      <c r="Z557">
        <v>0</v>
      </c>
      <c r="AA557" s="89">
        <f t="shared" si="44"/>
        <v>7628.4999999999991</v>
      </c>
      <c r="AH557" s="37"/>
      <c r="AI557" s="37"/>
      <c r="AK557" s="37"/>
    </row>
    <row r="558" spans="1:37" hidden="1">
      <c r="A558" t="s">
        <v>64</v>
      </c>
      <c r="B558" t="s">
        <v>16</v>
      </c>
      <c r="C558" t="s">
        <v>18</v>
      </c>
      <c r="D558" t="s">
        <v>116</v>
      </c>
      <c r="E558" t="s">
        <v>477</v>
      </c>
      <c r="F558" t="str">
        <f t="shared" si="41"/>
        <v>昌都市婚庆服务</v>
      </c>
      <c r="G558" t="s">
        <v>237</v>
      </c>
      <c r="H558" t="s">
        <v>284</v>
      </c>
      <c r="I558" t="s">
        <v>57</v>
      </c>
      <c r="J558">
        <v>5</v>
      </c>
      <c r="K558">
        <v>0</v>
      </c>
      <c r="L558" s="13">
        <f>VLOOKUP(C558,'渗透率、续签率'!B:C,2,0)</f>
        <v>0.36499999999999999</v>
      </c>
      <c r="M558" s="6">
        <v>0</v>
      </c>
      <c r="N558">
        <v>0</v>
      </c>
      <c r="O558">
        <v>0</v>
      </c>
      <c r="P558" s="6">
        <v>0</v>
      </c>
      <c r="Q558" s="13">
        <v>0</v>
      </c>
      <c r="R558" s="13">
        <v>0</v>
      </c>
      <c r="S558" s="31">
        <v>4</v>
      </c>
      <c r="T558" s="6">
        <f>VLOOKUP(E558,'参数设置&amp;汇总'!S:U,3,0)</f>
        <v>0.01</v>
      </c>
      <c r="U558" s="78">
        <f t="shared" si="40"/>
        <v>0</v>
      </c>
      <c r="V558" s="13">
        <v>0.85000000000000009</v>
      </c>
      <c r="W558" s="78">
        <f t="shared" si="42"/>
        <v>0</v>
      </c>
      <c r="X558" s="1">
        <f>VLOOKUP(E558,'渗透率、续签率'!AG:AJ,4,0)</f>
        <v>7628.4999999999991</v>
      </c>
      <c r="Y558" s="1">
        <f t="shared" si="43"/>
        <v>0</v>
      </c>
      <c r="Z558">
        <v>0</v>
      </c>
      <c r="AA558" s="89">
        <f t="shared" si="44"/>
        <v>0</v>
      </c>
      <c r="AH558" s="37"/>
      <c r="AI558" s="37"/>
      <c r="AK558" s="37"/>
    </row>
    <row r="559" spans="1:37" hidden="1">
      <c r="A559" t="s">
        <v>64</v>
      </c>
      <c r="B559" t="s">
        <v>16</v>
      </c>
      <c r="C559" t="s">
        <v>18</v>
      </c>
      <c r="D559" t="s">
        <v>116</v>
      </c>
      <c r="E559" t="s">
        <v>477</v>
      </c>
      <c r="F559" t="str">
        <f t="shared" si="41"/>
        <v>昭通市婚庆服务</v>
      </c>
      <c r="G559" t="s">
        <v>99</v>
      </c>
      <c r="H559" t="s">
        <v>285</v>
      </c>
      <c r="I559" t="s">
        <v>68</v>
      </c>
      <c r="J559">
        <v>247</v>
      </c>
      <c r="K559">
        <v>1</v>
      </c>
      <c r="L559" s="13">
        <f>VLOOKUP(C559,'渗透率、续签率'!B:C,2,0)</f>
        <v>0.36499999999999999</v>
      </c>
      <c r="M559" s="6">
        <v>0</v>
      </c>
      <c r="N559">
        <v>46</v>
      </c>
      <c r="O559">
        <v>1</v>
      </c>
      <c r="P559" s="6">
        <v>0.02</v>
      </c>
      <c r="Q559" s="13">
        <v>2.7E-2</v>
      </c>
      <c r="R559" s="13">
        <v>0</v>
      </c>
      <c r="S559" s="31">
        <v>397</v>
      </c>
      <c r="T559" s="6">
        <f>VLOOKUP(E559,'参数设置&amp;汇总'!S:U,3,0)</f>
        <v>0.01</v>
      </c>
      <c r="U559" s="78">
        <f t="shared" si="40"/>
        <v>1</v>
      </c>
      <c r="V559" s="13">
        <v>0.85000000000000009</v>
      </c>
      <c r="W559" s="78">
        <f t="shared" si="42"/>
        <v>0.74705882352941166</v>
      </c>
      <c r="X559" s="1">
        <f>VLOOKUP(E559,'渗透率、续签率'!AG:AJ,4,0)</f>
        <v>7628.4999999999991</v>
      </c>
      <c r="Y559" s="1">
        <f t="shared" si="43"/>
        <v>5698.9382352941166</v>
      </c>
      <c r="Z559">
        <v>0</v>
      </c>
      <c r="AA559" s="89">
        <f t="shared" si="44"/>
        <v>350910.99999999994</v>
      </c>
      <c r="AH559" s="37"/>
      <c r="AI559" s="37"/>
      <c r="AK559" s="37"/>
    </row>
    <row r="560" spans="1:37" hidden="1">
      <c r="A560" t="s">
        <v>64</v>
      </c>
      <c r="B560" t="s">
        <v>16</v>
      </c>
      <c r="C560" t="s">
        <v>18</v>
      </c>
      <c r="D560" t="s">
        <v>116</v>
      </c>
      <c r="E560" t="s">
        <v>477</v>
      </c>
      <c r="F560" t="str">
        <f t="shared" si="41"/>
        <v>晋中市婚庆服务</v>
      </c>
      <c r="G560" t="s">
        <v>134</v>
      </c>
      <c r="H560" t="s">
        <v>286</v>
      </c>
      <c r="I560" t="s">
        <v>70</v>
      </c>
      <c r="J560">
        <v>462</v>
      </c>
      <c r="K560">
        <v>0</v>
      </c>
      <c r="L560" s="13">
        <f>VLOOKUP(C560,'渗透率、续签率'!B:C,2,0)</f>
        <v>0.36499999999999999</v>
      </c>
      <c r="M560" s="6">
        <v>0</v>
      </c>
      <c r="N560">
        <v>69</v>
      </c>
      <c r="O560">
        <v>0</v>
      </c>
      <c r="P560" s="6">
        <v>0</v>
      </c>
      <c r="Q560" s="13">
        <v>0</v>
      </c>
      <c r="R560" s="13">
        <v>0</v>
      </c>
      <c r="S560" s="31">
        <v>612</v>
      </c>
      <c r="T560" s="6">
        <f>VLOOKUP(E560,'参数设置&amp;汇总'!S:U,3,0)</f>
        <v>0.01</v>
      </c>
      <c r="U560" s="78">
        <f t="shared" si="40"/>
        <v>0.69000000000000006</v>
      </c>
      <c r="V560" s="13">
        <v>0.85000000000000009</v>
      </c>
      <c r="W560" s="78">
        <f t="shared" si="42"/>
        <v>0.81176470588235294</v>
      </c>
      <c r="X560" s="1">
        <f>VLOOKUP(E560,'渗透率、续签率'!AG:AJ,4,0)</f>
        <v>7628.4999999999991</v>
      </c>
      <c r="Y560" s="1">
        <f t="shared" si="43"/>
        <v>6192.5470588235285</v>
      </c>
      <c r="Z560">
        <v>1</v>
      </c>
      <c r="AA560" s="89">
        <f t="shared" si="44"/>
        <v>526366.49999999988</v>
      </c>
      <c r="AH560" s="37"/>
      <c r="AI560" s="37"/>
      <c r="AJ560" s="1"/>
      <c r="AK560" s="37"/>
    </row>
    <row r="561" spans="1:37" hidden="1">
      <c r="A561" t="s">
        <v>64</v>
      </c>
      <c r="B561" t="s">
        <v>16</v>
      </c>
      <c r="C561" t="s">
        <v>18</v>
      </c>
      <c r="D561" t="s">
        <v>116</v>
      </c>
      <c r="E561" t="s">
        <v>477</v>
      </c>
      <c r="F561" t="str">
        <f t="shared" si="41"/>
        <v>晋城市婚庆服务</v>
      </c>
      <c r="G561" t="s">
        <v>134</v>
      </c>
      <c r="H561" t="s">
        <v>287</v>
      </c>
      <c r="I561" t="s">
        <v>70</v>
      </c>
      <c r="J561">
        <v>203</v>
      </c>
      <c r="K561">
        <v>0</v>
      </c>
      <c r="L561" s="13">
        <f>VLOOKUP(C561,'渗透率、续签率'!B:C,2,0)</f>
        <v>0.36499999999999999</v>
      </c>
      <c r="M561" s="6">
        <v>0</v>
      </c>
      <c r="N561">
        <v>38</v>
      </c>
      <c r="O561">
        <v>0</v>
      </c>
      <c r="P561" s="6">
        <v>0</v>
      </c>
      <c r="Q561" s="13">
        <v>4.8000000000000001E-2</v>
      </c>
      <c r="R561" s="13">
        <v>0</v>
      </c>
      <c r="S561" s="31">
        <v>329</v>
      </c>
      <c r="T561" s="6">
        <f>VLOOKUP(E561,'参数设置&amp;汇总'!S:U,3,0)</f>
        <v>0.01</v>
      </c>
      <c r="U561" s="78">
        <f t="shared" si="40"/>
        <v>0.38</v>
      </c>
      <c r="V561" s="13">
        <v>0.85000000000000009</v>
      </c>
      <c r="W561" s="78">
        <f t="shared" si="42"/>
        <v>0.44705882352941173</v>
      </c>
      <c r="X561" s="1">
        <f>VLOOKUP(E561,'渗透率、续签率'!AG:AJ,4,0)</f>
        <v>7628.4999999999991</v>
      </c>
      <c r="Y561" s="1">
        <f t="shared" si="43"/>
        <v>3410.3882352941168</v>
      </c>
      <c r="Z561">
        <v>0</v>
      </c>
      <c r="AA561" s="89">
        <f t="shared" si="44"/>
        <v>289882.99999999994</v>
      </c>
    </row>
    <row r="562" spans="1:37" hidden="1">
      <c r="A562" t="s">
        <v>64</v>
      </c>
      <c r="B562" t="s">
        <v>16</v>
      </c>
      <c r="C562" t="s">
        <v>18</v>
      </c>
      <c r="D562" t="s">
        <v>116</v>
      </c>
      <c r="E562" t="s">
        <v>477</v>
      </c>
      <c r="F562" t="str">
        <f t="shared" si="41"/>
        <v>普洱市婚庆服务</v>
      </c>
      <c r="G562" t="s">
        <v>99</v>
      </c>
      <c r="H562" t="s">
        <v>288</v>
      </c>
      <c r="I562" t="s">
        <v>68</v>
      </c>
      <c r="J562">
        <v>105</v>
      </c>
      <c r="K562">
        <v>0</v>
      </c>
      <c r="L562" s="13">
        <f>VLOOKUP(C562,'渗透率、续签率'!B:C,2,0)</f>
        <v>0.36499999999999999</v>
      </c>
      <c r="M562" s="6">
        <v>0</v>
      </c>
      <c r="N562">
        <v>7</v>
      </c>
      <c r="O562">
        <v>0</v>
      </c>
      <c r="P562" s="6">
        <v>0</v>
      </c>
      <c r="Q562" s="13">
        <v>0</v>
      </c>
      <c r="R562" s="13">
        <v>0</v>
      </c>
      <c r="S562" s="31">
        <v>110</v>
      </c>
      <c r="T562" s="6">
        <f>VLOOKUP(E562,'参数设置&amp;汇总'!S:U,3,0)</f>
        <v>0.01</v>
      </c>
      <c r="U562" s="78">
        <f t="shared" si="40"/>
        <v>7.0000000000000007E-2</v>
      </c>
      <c r="V562" s="13">
        <v>0.85000000000000009</v>
      </c>
      <c r="W562" s="78">
        <f t="shared" si="42"/>
        <v>8.2352941176470587E-2</v>
      </c>
      <c r="X562" s="1">
        <f>VLOOKUP(E562,'渗透率、续签率'!AG:AJ,4,0)</f>
        <v>7628.4999999999991</v>
      </c>
      <c r="Y562" s="1">
        <f t="shared" si="43"/>
        <v>628.22941176470579</v>
      </c>
      <c r="Z562">
        <v>0</v>
      </c>
      <c r="AA562" s="89">
        <f t="shared" si="44"/>
        <v>53399.499999999993</v>
      </c>
      <c r="AH562" s="37"/>
      <c r="AI562" s="37"/>
      <c r="AK562" s="37"/>
    </row>
    <row r="563" spans="1:37" hidden="1">
      <c r="A563" t="s">
        <v>64</v>
      </c>
      <c r="B563" t="s">
        <v>16</v>
      </c>
      <c r="C563" t="s">
        <v>18</v>
      </c>
      <c r="D563" t="s">
        <v>116</v>
      </c>
      <c r="E563" t="s">
        <v>477</v>
      </c>
      <c r="F563" t="str">
        <f t="shared" si="41"/>
        <v>景德镇市婚庆服务</v>
      </c>
      <c r="G563" t="s">
        <v>90</v>
      </c>
      <c r="H563" t="s">
        <v>289</v>
      </c>
      <c r="I563" t="s">
        <v>68</v>
      </c>
      <c r="J563">
        <v>167</v>
      </c>
      <c r="K563">
        <v>0</v>
      </c>
      <c r="L563" s="13">
        <f>VLOOKUP(C563,'渗透率、续签率'!B:C,2,0)</f>
        <v>0.36499999999999999</v>
      </c>
      <c r="M563" s="6">
        <v>0</v>
      </c>
      <c r="N563">
        <v>18</v>
      </c>
      <c r="O563">
        <v>0</v>
      </c>
      <c r="P563" s="6">
        <v>0</v>
      </c>
      <c r="Q563" s="13">
        <v>0.125</v>
      </c>
      <c r="R563" s="13">
        <v>0</v>
      </c>
      <c r="S563" s="31">
        <v>229</v>
      </c>
      <c r="T563" s="6">
        <f>VLOOKUP(E563,'参数设置&amp;汇总'!S:U,3,0)</f>
        <v>0.01</v>
      </c>
      <c r="U563" s="78">
        <f t="shared" si="40"/>
        <v>0.18</v>
      </c>
      <c r="V563" s="13">
        <v>0.85000000000000009</v>
      </c>
      <c r="W563" s="78">
        <f t="shared" si="42"/>
        <v>0.21176470588235291</v>
      </c>
      <c r="X563" s="1">
        <f>VLOOKUP(E563,'渗透率、续签率'!AG:AJ,4,0)</f>
        <v>7628.4999999999991</v>
      </c>
      <c r="Y563" s="1">
        <f t="shared" si="43"/>
        <v>1615.447058823529</v>
      </c>
      <c r="Z563">
        <v>0</v>
      </c>
      <c r="AA563" s="89">
        <f t="shared" si="44"/>
        <v>137312.99999999997</v>
      </c>
      <c r="AH563" s="37"/>
      <c r="AI563" s="37"/>
      <c r="AJ563" s="1"/>
      <c r="AK563" s="37"/>
    </row>
    <row r="564" spans="1:37" hidden="1">
      <c r="A564" t="s">
        <v>64</v>
      </c>
      <c r="B564" t="s">
        <v>16</v>
      </c>
      <c r="C564" t="s">
        <v>18</v>
      </c>
      <c r="D564" t="s">
        <v>116</v>
      </c>
      <c r="E564" t="s">
        <v>477</v>
      </c>
      <c r="F564" t="str">
        <f t="shared" si="41"/>
        <v>曲靖市婚庆服务</v>
      </c>
      <c r="G564" t="s">
        <v>99</v>
      </c>
      <c r="H564" t="s">
        <v>290</v>
      </c>
      <c r="I564" t="s">
        <v>68</v>
      </c>
      <c r="J564">
        <v>400</v>
      </c>
      <c r="K564">
        <v>1</v>
      </c>
      <c r="L564" s="13">
        <f>VLOOKUP(C564,'渗透率、续签率'!B:C,2,0)</f>
        <v>0.36499999999999999</v>
      </c>
      <c r="M564" s="6">
        <v>0</v>
      </c>
      <c r="N564">
        <v>43</v>
      </c>
      <c r="O564">
        <v>1</v>
      </c>
      <c r="P564" s="6">
        <v>0.02</v>
      </c>
      <c r="Q564" s="13">
        <v>3.5000000000000003E-2</v>
      </c>
      <c r="R564" s="13">
        <v>0</v>
      </c>
      <c r="S564" s="31">
        <v>519</v>
      </c>
      <c r="T564" s="6">
        <f>VLOOKUP(E564,'参数设置&amp;汇总'!S:U,3,0)</f>
        <v>0.01</v>
      </c>
      <c r="U564" s="78">
        <f t="shared" si="40"/>
        <v>1</v>
      </c>
      <c r="V564" s="13">
        <v>0.85000000000000009</v>
      </c>
      <c r="W564" s="78">
        <f t="shared" si="42"/>
        <v>0.74705882352941166</v>
      </c>
      <c r="X564" s="1">
        <f>VLOOKUP(E564,'渗透率、续签率'!AG:AJ,4,0)</f>
        <v>7628.4999999999991</v>
      </c>
      <c r="Y564" s="1">
        <f t="shared" si="43"/>
        <v>5698.9382352941166</v>
      </c>
      <c r="Z564">
        <v>0</v>
      </c>
      <c r="AA564" s="89">
        <f t="shared" si="44"/>
        <v>328025.49999999994</v>
      </c>
      <c r="AH564" s="37"/>
      <c r="AI564" s="37"/>
      <c r="AK564" s="37"/>
    </row>
    <row r="565" spans="1:37" hidden="1">
      <c r="A565" t="s">
        <v>64</v>
      </c>
      <c r="B565" t="s">
        <v>16</v>
      </c>
      <c r="C565" t="s">
        <v>18</v>
      </c>
      <c r="D565" t="s">
        <v>116</v>
      </c>
      <c r="E565" t="s">
        <v>477</v>
      </c>
      <c r="F565" t="str">
        <f t="shared" si="41"/>
        <v>朔州市婚庆服务</v>
      </c>
      <c r="G565" t="s">
        <v>134</v>
      </c>
      <c r="H565" t="s">
        <v>291</v>
      </c>
      <c r="I565" t="s">
        <v>70</v>
      </c>
      <c r="J565">
        <v>241</v>
      </c>
      <c r="K565">
        <v>0</v>
      </c>
      <c r="L565" s="13">
        <f>VLOOKUP(C565,'渗透率、续签率'!B:C,2,0)</f>
        <v>0.36499999999999999</v>
      </c>
      <c r="M565" s="6">
        <v>0</v>
      </c>
      <c r="N565">
        <v>43</v>
      </c>
      <c r="O565">
        <v>0</v>
      </c>
      <c r="P565" s="6">
        <v>0</v>
      </c>
      <c r="Q565" s="13">
        <v>6.0000000000000001E-3</v>
      </c>
      <c r="R565" s="13">
        <v>0</v>
      </c>
      <c r="S565" s="31">
        <v>409</v>
      </c>
      <c r="T565" s="6">
        <f>VLOOKUP(E565,'参数设置&amp;汇总'!S:U,3,0)</f>
        <v>0.01</v>
      </c>
      <c r="U565" s="78">
        <f t="shared" si="40"/>
        <v>0.43</v>
      </c>
      <c r="V565" s="13">
        <v>0.85000000000000009</v>
      </c>
      <c r="W565" s="78">
        <f t="shared" si="42"/>
        <v>0.50588235294117645</v>
      </c>
      <c r="X565" s="1">
        <f>VLOOKUP(E565,'渗透率、续签率'!AG:AJ,4,0)</f>
        <v>7628.4999999999991</v>
      </c>
      <c r="Y565" s="1">
        <f t="shared" si="43"/>
        <v>3859.1235294117641</v>
      </c>
      <c r="Z565">
        <v>0</v>
      </c>
      <c r="AA565" s="89">
        <f t="shared" si="44"/>
        <v>328025.49999999994</v>
      </c>
      <c r="AH565" s="37"/>
      <c r="AI565" s="37"/>
      <c r="AK565" s="37"/>
    </row>
    <row r="566" spans="1:37" hidden="1">
      <c r="A566" t="s">
        <v>64</v>
      </c>
      <c r="B566" t="s">
        <v>16</v>
      </c>
      <c r="C566" t="s">
        <v>18</v>
      </c>
      <c r="D566" t="s">
        <v>116</v>
      </c>
      <c r="E566" t="s">
        <v>477</v>
      </c>
      <c r="F566" t="str">
        <f t="shared" si="41"/>
        <v>朝阳市婚庆服务</v>
      </c>
      <c r="G566" t="s">
        <v>101</v>
      </c>
      <c r="H566" t="s">
        <v>292</v>
      </c>
      <c r="I566" t="s">
        <v>70</v>
      </c>
      <c r="J566">
        <v>251</v>
      </c>
      <c r="K566">
        <v>0</v>
      </c>
      <c r="L566" s="13">
        <f>VLOOKUP(C566,'渗透率、续签率'!B:C,2,0)</f>
        <v>0.36499999999999999</v>
      </c>
      <c r="M566" s="6">
        <v>0</v>
      </c>
      <c r="N566">
        <v>42</v>
      </c>
      <c r="O566">
        <v>0</v>
      </c>
      <c r="P566" s="6">
        <v>0</v>
      </c>
      <c r="Q566" s="13">
        <v>1.4E-2</v>
      </c>
      <c r="R566" s="13">
        <v>0</v>
      </c>
      <c r="S566" s="31">
        <v>381</v>
      </c>
      <c r="T566" s="6">
        <f>VLOOKUP(E566,'参数设置&amp;汇总'!S:U,3,0)</f>
        <v>0.01</v>
      </c>
      <c r="U566" s="78">
        <f t="shared" si="40"/>
        <v>0.42</v>
      </c>
      <c r="V566" s="13">
        <v>0.85000000000000009</v>
      </c>
      <c r="W566" s="78">
        <f t="shared" si="42"/>
        <v>0.49411764705882344</v>
      </c>
      <c r="X566" s="1">
        <f>VLOOKUP(E566,'渗透率、续签率'!AG:AJ,4,0)</f>
        <v>7628.4999999999991</v>
      </c>
      <c r="Y566" s="1">
        <f t="shared" si="43"/>
        <v>3769.376470588234</v>
      </c>
      <c r="Z566">
        <v>0</v>
      </c>
      <c r="AA566" s="89">
        <f t="shared" si="44"/>
        <v>320396.99999999994</v>
      </c>
      <c r="AH566" s="37"/>
      <c r="AI566" s="37"/>
      <c r="AK566" s="37"/>
    </row>
    <row r="567" spans="1:37" hidden="1">
      <c r="A567" t="s">
        <v>64</v>
      </c>
      <c r="B567" t="s">
        <v>16</v>
      </c>
      <c r="C567" t="s">
        <v>18</v>
      </c>
      <c r="D567" t="s">
        <v>116</v>
      </c>
      <c r="E567" t="s">
        <v>477</v>
      </c>
      <c r="F567" t="str">
        <f t="shared" si="41"/>
        <v>本溪市婚庆服务</v>
      </c>
      <c r="G567" t="s">
        <v>101</v>
      </c>
      <c r="H567" t="s">
        <v>293</v>
      </c>
      <c r="I567" t="s">
        <v>70</v>
      </c>
      <c r="J567">
        <v>71</v>
      </c>
      <c r="K567">
        <v>0</v>
      </c>
      <c r="L567" s="13">
        <f>VLOOKUP(C567,'渗透率、续签率'!B:C,2,0)</f>
        <v>0.36499999999999999</v>
      </c>
      <c r="M567" s="6">
        <v>0</v>
      </c>
      <c r="N567">
        <v>3</v>
      </c>
      <c r="O567">
        <v>0</v>
      </c>
      <c r="P567" s="6">
        <v>0</v>
      </c>
      <c r="Q567" s="13">
        <v>0</v>
      </c>
      <c r="R567" s="13">
        <v>0</v>
      </c>
      <c r="S567" s="31">
        <v>56</v>
      </c>
      <c r="T567" s="6">
        <f>VLOOKUP(E567,'参数设置&amp;汇总'!S:U,3,0)</f>
        <v>0.01</v>
      </c>
      <c r="U567" s="78">
        <f t="shared" si="40"/>
        <v>0.03</v>
      </c>
      <c r="V567" s="13">
        <v>0.85000000000000009</v>
      </c>
      <c r="W567" s="78">
        <f t="shared" si="42"/>
        <v>3.5294117647058816E-2</v>
      </c>
      <c r="X567" s="1">
        <f>VLOOKUP(E567,'渗透率、续签率'!AG:AJ,4,0)</f>
        <v>7628.4999999999991</v>
      </c>
      <c r="Y567" s="1">
        <f t="shared" si="43"/>
        <v>269.24117647058813</v>
      </c>
      <c r="Z567">
        <v>0</v>
      </c>
      <c r="AA567" s="89">
        <f t="shared" si="44"/>
        <v>22885.499999999996</v>
      </c>
      <c r="AH567" s="37"/>
      <c r="AI567" s="37"/>
      <c r="AK567" s="37"/>
    </row>
    <row r="568" spans="1:37" hidden="1">
      <c r="A568" t="s">
        <v>64</v>
      </c>
      <c r="B568" t="s">
        <v>16</v>
      </c>
      <c r="C568" t="s">
        <v>18</v>
      </c>
      <c r="D568" t="s">
        <v>116</v>
      </c>
      <c r="E568" t="s">
        <v>477</v>
      </c>
      <c r="F568" t="str">
        <f t="shared" si="41"/>
        <v>来宾市婚庆服务</v>
      </c>
      <c r="G568" t="s">
        <v>88</v>
      </c>
      <c r="H568" t="s">
        <v>294</v>
      </c>
      <c r="I568" t="s">
        <v>68</v>
      </c>
      <c r="J568">
        <v>87</v>
      </c>
      <c r="K568">
        <v>0</v>
      </c>
      <c r="L568" s="13">
        <f>VLOOKUP(C568,'渗透率、续签率'!B:C,2,0)</f>
        <v>0.36499999999999999</v>
      </c>
      <c r="M568" s="6">
        <v>0</v>
      </c>
      <c r="N568">
        <v>5</v>
      </c>
      <c r="O568">
        <v>0</v>
      </c>
      <c r="P568" s="6">
        <v>0</v>
      </c>
      <c r="Q568" s="13">
        <v>0.128</v>
      </c>
      <c r="R568" s="13">
        <v>0</v>
      </c>
      <c r="S568" s="31">
        <v>90</v>
      </c>
      <c r="T568" s="6">
        <f>VLOOKUP(E568,'参数设置&amp;汇总'!S:U,3,0)</f>
        <v>0.01</v>
      </c>
      <c r="U568" s="78">
        <f t="shared" si="40"/>
        <v>0.05</v>
      </c>
      <c r="V568" s="13">
        <v>0.85000000000000009</v>
      </c>
      <c r="W568" s="78">
        <f t="shared" si="42"/>
        <v>5.8823529411764705E-2</v>
      </c>
      <c r="X568" s="1">
        <f>VLOOKUP(E568,'渗透率、续签率'!AG:AJ,4,0)</f>
        <v>7628.4999999999991</v>
      </c>
      <c r="Y568" s="1">
        <f t="shared" si="43"/>
        <v>448.73529411764702</v>
      </c>
      <c r="Z568">
        <v>0</v>
      </c>
      <c r="AA568" s="89">
        <f t="shared" si="44"/>
        <v>38142.499999999993</v>
      </c>
      <c r="AH568" s="37"/>
      <c r="AI568" s="37"/>
      <c r="AK568" s="37"/>
    </row>
    <row r="569" spans="1:37" hidden="1">
      <c r="A569" t="s">
        <v>64</v>
      </c>
      <c r="B569" t="s">
        <v>16</v>
      </c>
      <c r="C569" t="s">
        <v>18</v>
      </c>
      <c r="D569" t="s">
        <v>116</v>
      </c>
      <c r="E569" t="s">
        <v>477</v>
      </c>
      <c r="F569" t="str">
        <f t="shared" si="41"/>
        <v>松原市婚庆服务</v>
      </c>
      <c r="G569" t="s">
        <v>188</v>
      </c>
      <c r="H569" t="s">
        <v>295</v>
      </c>
      <c r="I569" t="s">
        <v>70</v>
      </c>
      <c r="J569">
        <v>158</v>
      </c>
      <c r="K569">
        <v>0</v>
      </c>
      <c r="L569" s="13">
        <f>VLOOKUP(C569,'渗透率、续签率'!B:C,2,0)</f>
        <v>0.36499999999999999</v>
      </c>
      <c r="M569" s="6">
        <v>0</v>
      </c>
      <c r="N569">
        <v>22</v>
      </c>
      <c r="O569">
        <v>0</v>
      </c>
      <c r="P569" s="6">
        <v>0</v>
      </c>
      <c r="Q569" s="13">
        <v>0</v>
      </c>
      <c r="R569" s="13">
        <v>0</v>
      </c>
      <c r="S569" s="31">
        <v>198</v>
      </c>
      <c r="T569" s="6">
        <f>VLOOKUP(E569,'参数设置&amp;汇总'!S:U,3,0)</f>
        <v>0.01</v>
      </c>
      <c r="U569" s="78">
        <f t="shared" si="40"/>
        <v>0.22</v>
      </c>
      <c r="V569" s="13">
        <v>0.85000000000000009</v>
      </c>
      <c r="W569" s="78">
        <f t="shared" si="42"/>
        <v>0.25882352941176467</v>
      </c>
      <c r="X569" s="1">
        <f>VLOOKUP(E569,'渗透率、续签率'!AG:AJ,4,0)</f>
        <v>7628.4999999999991</v>
      </c>
      <c r="Y569" s="1">
        <f t="shared" si="43"/>
        <v>1974.4352941176467</v>
      </c>
      <c r="Z569">
        <v>0</v>
      </c>
      <c r="AA569" s="89">
        <f t="shared" si="44"/>
        <v>167826.99999999997</v>
      </c>
      <c r="AH569" s="37"/>
      <c r="AI569" s="37"/>
      <c r="AK569" s="37"/>
    </row>
    <row r="570" spans="1:37" hidden="1">
      <c r="A570" t="s">
        <v>64</v>
      </c>
      <c r="B570" t="s">
        <v>16</v>
      </c>
      <c r="C570" t="s">
        <v>18</v>
      </c>
      <c r="D570" t="s">
        <v>116</v>
      </c>
      <c r="E570" t="s">
        <v>477</v>
      </c>
      <c r="F570" t="str">
        <f t="shared" si="41"/>
        <v>林芝市婚庆服务</v>
      </c>
      <c r="G570" t="s">
        <v>237</v>
      </c>
      <c r="H570" t="s">
        <v>296</v>
      </c>
      <c r="I570" t="s">
        <v>57</v>
      </c>
      <c r="J570">
        <v>6</v>
      </c>
      <c r="K570">
        <v>0</v>
      </c>
      <c r="L570" s="13">
        <f>VLOOKUP(C570,'渗透率、续签率'!B:C,2,0)</f>
        <v>0.36499999999999999</v>
      </c>
      <c r="M570" s="6">
        <v>0</v>
      </c>
      <c r="N570">
        <v>2</v>
      </c>
      <c r="O570">
        <v>0</v>
      </c>
      <c r="P570" s="6">
        <v>0</v>
      </c>
      <c r="Q570" s="13">
        <v>0.71599999999999997</v>
      </c>
      <c r="R570" s="13">
        <v>0</v>
      </c>
      <c r="S570" s="31">
        <v>17</v>
      </c>
      <c r="T570" s="6">
        <f>VLOOKUP(E570,'参数设置&amp;汇总'!S:U,3,0)</f>
        <v>0.01</v>
      </c>
      <c r="U570" s="78">
        <f t="shared" si="40"/>
        <v>0.02</v>
      </c>
      <c r="V570" s="13">
        <v>0.85000000000000009</v>
      </c>
      <c r="W570" s="78">
        <f t="shared" si="42"/>
        <v>2.3529411764705882E-2</v>
      </c>
      <c r="X570" s="1">
        <f>VLOOKUP(E570,'渗透率、续签率'!AG:AJ,4,0)</f>
        <v>7628.4999999999991</v>
      </c>
      <c r="Y570" s="1">
        <f t="shared" si="43"/>
        <v>179.4941176470588</v>
      </c>
      <c r="Z570">
        <v>0</v>
      </c>
      <c r="AA570" s="89">
        <f t="shared" si="44"/>
        <v>15256.999999999998</v>
      </c>
      <c r="AH570" s="37"/>
      <c r="AI570" s="37"/>
      <c r="AK570" s="37"/>
    </row>
    <row r="571" spans="1:37" hidden="1">
      <c r="A571" t="s">
        <v>64</v>
      </c>
      <c r="B571" t="s">
        <v>16</v>
      </c>
      <c r="C571" t="s">
        <v>18</v>
      </c>
      <c r="D571" t="s">
        <v>116</v>
      </c>
      <c r="E571" t="s">
        <v>477</v>
      </c>
      <c r="F571" t="str">
        <f t="shared" si="41"/>
        <v>果洛藏族自治州婚庆服务</v>
      </c>
      <c r="G571" t="s">
        <v>297</v>
      </c>
      <c r="H571" t="s">
        <v>298</v>
      </c>
      <c r="I571" t="s">
        <v>70</v>
      </c>
      <c r="J571">
        <v>2</v>
      </c>
      <c r="K571">
        <v>0</v>
      </c>
      <c r="L571" s="13">
        <f>VLOOKUP(C571,'渗透率、续签率'!B:C,2,0)</f>
        <v>0.36499999999999999</v>
      </c>
      <c r="M571" s="6">
        <v>0</v>
      </c>
      <c r="N571">
        <v>0</v>
      </c>
      <c r="O571">
        <v>0</v>
      </c>
      <c r="P571" s="6">
        <v>0</v>
      </c>
      <c r="Q571" s="13">
        <v>0</v>
      </c>
      <c r="R571" s="13">
        <v>0</v>
      </c>
      <c r="S571" s="31">
        <v>2</v>
      </c>
      <c r="T571" s="6">
        <f>VLOOKUP(E571,'参数设置&amp;汇总'!S:U,3,0)</f>
        <v>0.01</v>
      </c>
      <c r="U571" s="78">
        <f t="shared" si="40"/>
        <v>0</v>
      </c>
      <c r="V571" s="13">
        <v>0.85000000000000009</v>
      </c>
      <c r="W571" s="78">
        <f t="shared" si="42"/>
        <v>0</v>
      </c>
      <c r="X571" s="1">
        <f>VLOOKUP(E571,'渗透率、续签率'!AG:AJ,4,0)</f>
        <v>7628.4999999999991</v>
      </c>
      <c r="Y571" s="1">
        <f t="shared" si="43"/>
        <v>0</v>
      </c>
      <c r="Z571">
        <v>0</v>
      </c>
      <c r="AA571" s="89">
        <f t="shared" si="44"/>
        <v>0</v>
      </c>
      <c r="AH571" s="37"/>
      <c r="AI571" s="37"/>
      <c r="AK571" s="37"/>
    </row>
    <row r="572" spans="1:37" hidden="1">
      <c r="A572" t="s">
        <v>64</v>
      </c>
      <c r="B572" t="s">
        <v>16</v>
      </c>
      <c r="C572" t="s">
        <v>18</v>
      </c>
      <c r="D572" t="s">
        <v>116</v>
      </c>
      <c r="E572" t="s">
        <v>477</v>
      </c>
      <c r="F572" t="str">
        <f t="shared" si="41"/>
        <v>枣庄市婚庆服务</v>
      </c>
      <c r="G572" t="s">
        <v>103</v>
      </c>
      <c r="H572" t="s">
        <v>299</v>
      </c>
      <c r="I572" t="s">
        <v>70</v>
      </c>
      <c r="J572">
        <v>579</v>
      </c>
      <c r="K572">
        <v>0</v>
      </c>
      <c r="L572" s="13">
        <f>VLOOKUP(C572,'渗透率、续签率'!B:C,2,0)</f>
        <v>0.36499999999999999</v>
      </c>
      <c r="M572" s="6">
        <v>0</v>
      </c>
      <c r="N572">
        <v>121</v>
      </c>
      <c r="O572">
        <v>0</v>
      </c>
      <c r="P572" s="6">
        <v>0</v>
      </c>
      <c r="Q572" s="13">
        <v>8.0000000000000002E-3</v>
      </c>
      <c r="R572" s="13">
        <v>0</v>
      </c>
      <c r="S572" s="31">
        <v>1016</v>
      </c>
      <c r="T572" s="6">
        <f>VLOOKUP(E572,'参数设置&amp;汇总'!S:U,3,0)</f>
        <v>0.01</v>
      </c>
      <c r="U572" s="78">
        <f t="shared" si="40"/>
        <v>1.21</v>
      </c>
      <c r="V572" s="13">
        <v>0.85000000000000009</v>
      </c>
      <c r="W572" s="78">
        <f t="shared" si="42"/>
        <v>1.4235294117647057</v>
      </c>
      <c r="X572" s="1">
        <f>VLOOKUP(E572,'渗透率、续签率'!AG:AJ,4,0)</f>
        <v>7628.4999999999991</v>
      </c>
      <c r="Y572" s="1">
        <f t="shared" si="43"/>
        <v>10859.394117647056</v>
      </c>
      <c r="Z572">
        <v>1</v>
      </c>
      <c r="AA572" s="89">
        <f t="shared" si="44"/>
        <v>923048.49999999988</v>
      </c>
      <c r="AH572" s="37"/>
      <c r="AI572" s="37"/>
      <c r="AK572" s="37"/>
    </row>
    <row r="573" spans="1:37" hidden="1">
      <c r="A573" t="s">
        <v>64</v>
      </c>
      <c r="B573" t="s">
        <v>16</v>
      </c>
      <c r="C573" t="s">
        <v>18</v>
      </c>
      <c r="D573" t="s">
        <v>116</v>
      </c>
      <c r="E573" t="s">
        <v>477</v>
      </c>
      <c r="F573" t="str">
        <f t="shared" si="41"/>
        <v>柳州市婚庆服务</v>
      </c>
      <c r="G573" t="s">
        <v>88</v>
      </c>
      <c r="H573" t="s">
        <v>300</v>
      </c>
      <c r="I573" t="s">
        <v>68</v>
      </c>
      <c r="J573">
        <v>193</v>
      </c>
      <c r="K573">
        <v>1</v>
      </c>
      <c r="L573" s="13">
        <f>VLOOKUP(C573,'渗透率、续签率'!B:C,2,0)</f>
        <v>0.36499999999999999</v>
      </c>
      <c r="M573" s="6">
        <v>0.01</v>
      </c>
      <c r="N573">
        <v>60</v>
      </c>
      <c r="O573">
        <v>1</v>
      </c>
      <c r="P573" s="6">
        <v>0.02</v>
      </c>
      <c r="Q573" s="13">
        <v>8.5999999999999993E-2</v>
      </c>
      <c r="R573" s="13">
        <v>0</v>
      </c>
      <c r="S573" s="31">
        <v>455</v>
      </c>
      <c r="T573" s="6">
        <f>VLOOKUP(E573,'参数设置&amp;汇总'!S:U,3,0)</f>
        <v>0.01</v>
      </c>
      <c r="U573" s="78">
        <f t="shared" si="40"/>
        <v>1</v>
      </c>
      <c r="V573" s="13">
        <v>0.85000000000000009</v>
      </c>
      <c r="W573" s="78">
        <f t="shared" si="42"/>
        <v>0.74705882352941166</v>
      </c>
      <c r="X573" s="1">
        <f>VLOOKUP(E573,'渗透率、续签率'!AG:AJ,4,0)</f>
        <v>7628.4999999999991</v>
      </c>
      <c r="Y573" s="1">
        <f t="shared" si="43"/>
        <v>5698.9382352941166</v>
      </c>
      <c r="Z573">
        <v>0</v>
      </c>
      <c r="AA573" s="89">
        <f t="shared" si="44"/>
        <v>457709.99999999994</v>
      </c>
      <c r="AH573" s="37"/>
      <c r="AI573" s="37"/>
      <c r="AK573" s="37"/>
    </row>
    <row r="574" spans="1:37" hidden="1">
      <c r="A574" t="s">
        <v>64</v>
      </c>
      <c r="B574" t="s">
        <v>16</v>
      </c>
      <c r="C574" t="s">
        <v>18</v>
      </c>
      <c r="D574" t="s">
        <v>116</v>
      </c>
      <c r="E574" t="s">
        <v>477</v>
      </c>
      <c r="F574" t="str">
        <f t="shared" si="41"/>
        <v>株洲市婚庆服务</v>
      </c>
      <c r="G574" t="s">
        <v>113</v>
      </c>
      <c r="H574" t="s">
        <v>301</v>
      </c>
      <c r="I574" t="s">
        <v>68</v>
      </c>
      <c r="J574">
        <v>259</v>
      </c>
      <c r="K574">
        <v>1</v>
      </c>
      <c r="L574" s="13">
        <f>VLOOKUP(C574,'渗透率、续签率'!B:C,2,0)</f>
        <v>0.36499999999999999</v>
      </c>
      <c r="M574" s="6">
        <v>0</v>
      </c>
      <c r="N574">
        <v>26</v>
      </c>
      <c r="O574">
        <v>1</v>
      </c>
      <c r="P574" s="6">
        <v>0.04</v>
      </c>
      <c r="Q574" s="13">
        <v>0.105</v>
      </c>
      <c r="R574" s="13">
        <v>0</v>
      </c>
      <c r="S574" s="31">
        <v>358</v>
      </c>
      <c r="T574" s="6">
        <f>VLOOKUP(E574,'参数设置&amp;汇总'!S:U,3,0)</f>
        <v>0.01</v>
      </c>
      <c r="U574" s="78">
        <f t="shared" si="40"/>
        <v>1</v>
      </c>
      <c r="V574" s="13">
        <v>0.85000000000000009</v>
      </c>
      <c r="W574" s="78">
        <f t="shared" si="42"/>
        <v>0.74705882352941166</v>
      </c>
      <c r="X574" s="1">
        <f>VLOOKUP(E574,'渗透率、续签率'!AG:AJ,4,0)</f>
        <v>7628.4999999999991</v>
      </c>
      <c r="Y574" s="1">
        <f t="shared" si="43"/>
        <v>5698.9382352941166</v>
      </c>
      <c r="Z574">
        <v>1</v>
      </c>
      <c r="AA574" s="89">
        <f t="shared" si="44"/>
        <v>198340.99999999997</v>
      </c>
      <c r="AH574" s="37"/>
      <c r="AI574" s="37"/>
      <c r="AK574" s="37"/>
    </row>
    <row r="575" spans="1:37" hidden="1">
      <c r="A575" t="s">
        <v>64</v>
      </c>
      <c r="B575" t="s">
        <v>16</v>
      </c>
      <c r="C575" t="s">
        <v>18</v>
      </c>
      <c r="D575" t="s">
        <v>116</v>
      </c>
      <c r="E575" t="s">
        <v>477</v>
      </c>
      <c r="F575" t="str">
        <f t="shared" si="41"/>
        <v>桂林市婚庆服务</v>
      </c>
      <c r="G575" t="s">
        <v>88</v>
      </c>
      <c r="H575" t="s">
        <v>302</v>
      </c>
      <c r="I575" t="s">
        <v>68</v>
      </c>
      <c r="J575">
        <v>383</v>
      </c>
      <c r="K575">
        <v>2</v>
      </c>
      <c r="L575" s="13">
        <f>VLOOKUP(C575,'渗透率、续签率'!B:C,2,0)</f>
        <v>0.36499999999999999</v>
      </c>
      <c r="M575" s="6">
        <v>0.01</v>
      </c>
      <c r="N575">
        <v>67</v>
      </c>
      <c r="O575">
        <v>2</v>
      </c>
      <c r="P575" s="6">
        <v>0.03</v>
      </c>
      <c r="Q575" s="13">
        <v>4.3999999999999997E-2</v>
      </c>
      <c r="R575" s="13">
        <v>0</v>
      </c>
      <c r="S575" s="31">
        <v>658</v>
      </c>
      <c r="T575" s="6">
        <f>VLOOKUP(E575,'参数设置&amp;汇总'!S:U,3,0)</f>
        <v>0.01</v>
      </c>
      <c r="U575" s="78">
        <f t="shared" si="40"/>
        <v>2</v>
      </c>
      <c r="V575" s="13">
        <v>0.85000000000000009</v>
      </c>
      <c r="W575" s="78">
        <f t="shared" si="42"/>
        <v>1.4941176470588233</v>
      </c>
      <c r="X575" s="1">
        <f>VLOOKUP(E575,'渗透率、续签率'!AG:AJ,4,0)</f>
        <v>7628.4999999999991</v>
      </c>
      <c r="Y575" s="1">
        <f t="shared" si="43"/>
        <v>11397.876470588233</v>
      </c>
      <c r="Z575">
        <v>1</v>
      </c>
      <c r="AA575" s="89">
        <f t="shared" si="44"/>
        <v>511109.49999999994</v>
      </c>
      <c r="AH575" s="37"/>
      <c r="AI575" s="37"/>
      <c r="AJ575" s="1"/>
      <c r="AK575" s="37"/>
    </row>
    <row r="576" spans="1:37" hidden="1">
      <c r="A576" t="s">
        <v>64</v>
      </c>
      <c r="B576" t="s">
        <v>16</v>
      </c>
      <c r="C576" t="s">
        <v>18</v>
      </c>
      <c r="D576" t="s">
        <v>116</v>
      </c>
      <c r="E576" t="s">
        <v>477</v>
      </c>
      <c r="F576" t="str">
        <f t="shared" si="41"/>
        <v>梅州市婚庆服务</v>
      </c>
      <c r="G576" t="s">
        <v>75</v>
      </c>
      <c r="H576" t="s">
        <v>303</v>
      </c>
      <c r="I576" t="s">
        <v>68</v>
      </c>
      <c r="J576">
        <v>277</v>
      </c>
      <c r="K576">
        <v>0</v>
      </c>
      <c r="L576" s="13">
        <f>VLOOKUP(C576,'渗透率、续签率'!B:C,2,0)</f>
        <v>0.36499999999999999</v>
      </c>
      <c r="M576" s="6">
        <v>0</v>
      </c>
      <c r="N576">
        <v>18</v>
      </c>
      <c r="O576">
        <v>0</v>
      </c>
      <c r="P576" s="6">
        <v>0</v>
      </c>
      <c r="Q576" s="13">
        <v>0</v>
      </c>
      <c r="R576" s="13">
        <v>0</v>
      </c>
      <c r="S576" s="31">
        <v>300</v>
      </c>
      <c r="T576" s="6">
        <f>VLOOKUP(E576,'参数设置&amp;汇总'!S:U,3,0)</f>
        <v>0.01</v>
      </c>
      <c r="U576" s="78">
        <f t="shared" si="40"/>
        <v>0.18</v>
      </c>
      <c r="V576" s="13">
        <v>0.85000000000000009</v>
      </c>
      <c r="W576" s="78">
        <f t="shared" si="42"/>
        <v>0.21176470588235291</v>
      </c>
      <c r="X576" s="1">
        <f>VLOOKUP(E576,'渗透率、续签率'!AG:AJ,4,0)</f>
        <v>7628.4999999999991</v>
      </c>
      <c r="Y576" s="1">
        <f t="shared" si="43"/>
        <v>1615.447058823529</v>
      </c>
      <c r="Z576">
        <v>14</v>
      </c>
      <c r="AA576" s="89">
        <f t="shared" si="44"/>
        <v>137312.99999999997</v>
      </c>
      <c r="AH576" s="37"/>
      <c r="AI576" s="37"/>
      <c r="AK576" s="37"/>
    </row>
    <row r="577" spans="1:37" hidden="1">
      <c r="A577" t="s">
        <v>64</v>
      </c>
      <c r="B577" t="s">
        <v>16</v>
      </c>
      <c r="C577" t="s">
        <v>18</v>
      </c>
      <c r="D577" t="s">
        <v>116</v>
      </c>
      <c r="E577" t="s">
        <v>477</v>
      </c>
      <c r="F577" t="str">
        <f t="shared" si="41"/>
        <v>梧州市婚庆服务</v>
      </c>
      <c r="G577" t="s">
        <v>88</v>
      </c>
      <c r="H577" t="s">
        <v>304</v>
      </c>
      <c r="I577" t="s">
        <v>68</v>
      </c>
      <c r="J577">
        <v>141</v>
      </c>
      <c r="K577">
        <v>0</v>
      </c>
      <c r="L577" s="13">
        <f>VLOOKUP(C577,'渗透率、续签率'!B:C,2,0)</f>
        <v>0.36499999999999999</v>
      </c>
      <c r="M577" s="6">
        <v>0</v>
      </c>
      <c r="N577">
        <v>34</v>
      </c>
      <c r="O577">
        <v>0</v>
      </c>
      <c r="P577" s="6">
        <v>0</v>
      </c>
      <c r="Q577" s="13">
        <v>9.0999999999999998E-2</v>
      </c>
      <c r="R577" s="13">
        <v>0</v>
      </c>
      <c r="S577" s="31">
        <v>242</v>
      </c>
      <c r="T577" s="6">
        <f>VLOOKUP(E577,'参数设置&amp;汇总'!S:U,3,0)</f>
        <v>0.01</v>
      </c>
      <c r="U577" s="78">
        <f t="shared" si="40"/>
        <v>0.34</v>
      </c>
      <c r="V577" s="13">
        <v>0.85000000000000009</v>
      </c>
      <c r="W577" s="78">
        <f t="shared" si="42"/>
        <v>0.39999999999999997</v>
      </c>
      <c r="X577" s="1">
        <f>VLOOKUP(E577,'渗透率、续签率'!AG:AJ,4,0)</f>
        <v>7628.4999999999991</v>
      </c>
      <c r="Y577" s="1">
        <f t="shared" si="43"/>
        <v>3051.3999999999992</v>
      </c>
      <c r="Z577">
        <v>0</v>
      </c>
      <c r="AA577" s="89">
        <f t="shared" si="44"/>
        <v>259368.99999999997</v>
      </c>
      <c r="AH577" s="37"/>
      <c r="AI577" s="37"/>
      <c r="AK577" s="37"/>
    </row>
    <row r="578" spans="1:37" hidden="1">
      <c r="A578" t="s">
        <v>64</v>
      </c>
      <c r="B578" t="s">
        <v>16</v>
      </c>
      <c r="C578" t="s">
        <v>18</v>
      </c>
      <c r="D578" t="s">
        <v>116</v>
      </c>
      <c r="E578" t="s">
        <v>477</v>
      </c>
      <c r="F578" t="str">
        <f t="shared" si="41"/>
        <v>楚雄彝族自治州婚庆服务</v>
      </c>
      <c r="G578" t="s">
        <v>99</v>
      </c>
      <c r="H578" t="s">
        <v>305</v>
      </c>
      <c r="I578" t="s">
        <v>68</v>
      </c>
      <c r="J578">
        <v>184</v>
      </c>
      <c r="K578">
        <v>0</v>
      </c>
      <c r="L578" s="13">
        <f>VLOOKUP(C578,'渗透率、续签率'!B:C,2,0)</f>
        <v>0.36499999999999999</v>
      </c>
      <c r="M578" s="6">
        <v>0</v>
      </c>
      <c r="N578">
        <v>17</v>
      </c>
      <c r="O578">
        <v>0</v>
      </c>
      <c r="P578" s="6">
        <v>0</v>
      </c>
      <c r="Q578" s="13">
        <v>0</v>
      </c>
      <c r="R578" s="13">
        <v>0</v>
      </c>
      <c r="S578" s="31">
        <v>174</v>
      </c>
      <c r="T578" s="6">
        <f>VLOOKUP(E578,'参数设置&amp;汇总'!S:U,3,0)</f>
        <v>0.01</v>
      </c>
      <c r="U578" s="78">
        <f t="shared" si="40"/>
        <v>0.17</v>
      </c>
      <c r="V578" s="13">
        <v>0.85000000000000009</v>
      </c>
      <c r="W578" s="78">
        <f t="shared" si="42"/>
        <v>0.19999999999999998</v>
      </c>
      <c r="X578" s="1">
        <f>VLOOKUP(E578,'渗透率、续签率'!AG:AJ,4,0)</f>
        <v>7628.4999999999991</v>
      </c>
      <c r="Y578" s="1">
        <f t="shared" si="43"/>
        <v>1525.6999999999996</v>
      </c>
      <c r="Z578">
        <v>1</v>
      </c>
      <c r="AA578" s="89">
        <f t="shared" si="44"/>
        <v>129684.49999999999</v>
      </c>
      <c r="AH578" s="37"/>
      <c r="AI578" s="37"/>
      <c r="AK578" s="37"/>
    </row>
    <row r="579" spans="1:37" hidden="1">
      <c r="A579" t="s">
        <v>64</v>
      </c>
      <c r="B579" t="s">
        <v>16</v>
      </c>
      <c r="C579" t="s">
        <v>18</v>
      </c>
      <c r="D579" t="s">
        <v>116</v>
      </c>
      <c r="E579" t="s">
        <v>477</v>
      </c>
      <c r="F579" t="str">
        <f t="shared" si="41"/>
        <v>榆林市婚庆服务</v>
      </c>
      <c r="G579" t="s">
        <v>108</v>
      </c>
      <c r="H579" t="s">
        <v>306</v>
      </c>
      <c r="I579" t="s">
        <v>70</v>
      </c>
      <c r="J579">
        <v>338</v>
      </c>
      <c r="K579">
        <v>0</v>
      </c>
      <c r="L579" s="13">
        <f>VLOOKUP(C579,'渗透率、续签率'!B:C,2,0)</f>
        <v>0.36499999999999999</v>
      </c>
      <c r="M579" s="6">
        <v>0</v>
      </c>
      <c r="N579">
        <v>95</v>
      </c>
      <c r="O579">
        <v>0</v>
      </c>
      <c r="P579" s="6">
        <v>0</v>
      </c>
      <c r="Q579" s="13">
        <v>5.6000000000000001E-2</v>
      </c>
      <c r="R579" s="13">
        <v>0</v>
      </c>
      <c r="S579" s="31">
        <v>840</v>
      </c>
      <c r="T579" s="6">
        <f>VLOOKUP(E579,'参数设置&amp;汇总'!S:U,3,0)</f>
        <v>0.01</v>
      </c>
      <c r="U579" s="78">
        <f t="shared" ref="U579:U642" si="45">IF(T579*N579&gt;=O579,T579*N579,O579)</f>
        <v>0.95000000000000007</v>
      </c>
      <c r="V579" s="13">
        <v>0.85000000000000009</v>
      </c>
      <c r="W579" s="78">
        <f t="shared" si="42"/>
        <v>1.1176470588235294</v>
      </c>
      <c r="X579" s="1">
        <f>VLOOKUP(E579,'渗透率、续签率'!AG:AJ,4,0)</f>
        <v>7628.4999999999991</v>
      </c>
      <c r="Y579" s="1">
        <f t="shared" si="43"/>
        <v>8525.9705882352937</v>
      </c>
      <c r="Z579">
        <v>0</v>
      </c>
      <c r="AA579" s="89">
        <f t="shared" si="44"/>
        <v>724707.49999999988</v>
      </c>
      <c r="AH579" s="37"/>
      <c r="AI579" s="37"/>
      <c r="AK579" s="37"/>
    </row>
    <row r="580" spans="1:37" hidden="1">
      <c r="A580" t="s">
        <v>64</v>
      </c>
      <c r="B580" t="s">
        <v>16</v>
      </c>
      <c r="C580" t="s">
        <v>18</v>
      </c>
      <c r="D580" t="s">
        <v>116</v>
      </c>
      <c r="E580" t="s">
        <v>477</v>
      </c>
      <c r="F580" t="str">
        <f t="shared" ref="F580:F643" si="46">H580&amp;C580</f>
        <v>武威市婚庆服务</v>
      </c>
      <c r="G580" t="s">
        <v>132</v>
      </c>
      <c r="H580" t="s">
        <v>307</v>
      </c>
      <c r="I580" t="s">
        <v>70</v>
      </c>
      <c r="J580">
        <v>126</v>
      </c>
      <c r="K580">
        <v>0</v>
      </c>
      <c r="L580" s="13">
        <f>VLOOKUP(C580,'渗透率、续签率'!B:C,2,0)</f>
        <v>0.36499999999999999</v>
      </c>
      <c r="M580" s="6">
        <v>0</v>
      </c>
      <c r="N580">
        <v>18</v>
      </c>
      <c r="O580">
        <v>0</v>
      </c>
      <c r="P580" s="6">
        <v>0</v>
      </c>
      <c r="Q580" s="13">
        <v>0</v>
      </c>
      <c r="R580" s="13">
        <v>0</v>
      </c>
      <c r="S580" s="31">
        <v>168</v>
      </c>
      <c r="T580" s="6">
        <f>VLOOKUP(E580,'参数设置&amp;汇总'!S:U,3,0)</f>
        <v>0.01</v>
      </c>
      <c r="U580" s="78">
        <f t="shared" si="45"/>
        <v>0.18</v>
      </c>
      <c r="V580" s="13">
        <v>0.85000000000000009</v>
      </c>
      <c r="W580" s="78">
        <f t="shared" ref="W580:W643" si="47">(O580*(1-L580)+IF((U580-O580)&lt;0,0,(U580-O580)))/V580</f>
        <v>0.21176470588235291</v>
      </c>
      <c r="X580" s="1">
        <f>VLOOKUP(E580,'渗透率、续签率'!AG:AJ,4,0)</f>
        <v>7628.4999999999991</v>
      </c>
      <c r="Y580" s="1">
        <f t="shared" ref="Y580:Y643" si="48">X580*W580</f>
        <v>1615.447058823529</v>
      </c>
      <c r="Z580">
        <v>0</v>
      </c>
      <c r="AA580" s="89">
        <f t="shared" ref="AA580:AA643" si="49">N580*X580</f>
        <v>137312.99999999997</v>
      </c>
      <c r="AH580" s="37"/>
      <c r="AI580" s="37"/>
      <c r="AK580" s="37"/>
    </row>
    <row r="581" spans="1:37" hidden="1">
      <c r="A581" t="s">
        <v>64</v>
      </c>
      <c r="B581" t="s">
        <v>16</v>
      </c>
      <c r="C581" t="s">
        <v>18</v>
      </c>
      <c r="D581" t="s">
        <v>116</v>
      </c>
      <c r="E581" t="s">
        <v>477</v>
      </c>
      <c r="F581" t="str">
        <f t="shared" si="46"/>
        <v>毕节市婚庆服务</v>
      </c>
      <c r="G581" t="s">
        <v>167</v>
      </c>
      <c r="H581" t="s">
        <v>308</v>
      </c>
      <c r="I581" t="s">
        <v>70</v>
      </c>
      <c r="J581">
        <v>323</v>
      </c>
      <c r="K581">
        <v>1</v>
      </c>
      <c r="L581" s="13">
        <f>VLOOKUP(C581,'渗透率、续签率'!B:C,2,0)</f>
        <v>0.36499999999999999</v>
      </c>
      <c r="M581" s="6">
        <v>0</v>
      </c>
      <c r="N581">
        <v>63</v>
      </c>
      <c r="O581">
        <v>1</v>
      </c>
      <c r="P581" s="6">
        <v>0.02</v>
      </c>
      <c r="Q581" s="13">
        <v>2.1999999999999999E-2</v>
      </c>
      <c r="R581" s="13">
        <v>0</v>
      </c>
      <c r="S581" s="31">
        <v>476</v>
      </c>
      <c r="T581" s="6">
        <f>VLOOKUP(E581,'参数设置&amp;汇总'!S:U,3,0)</f>
        <v>0.01</v>
      </c>
      <c r="U581" s="78">
        <f t="shared" si="45"/>
        <v>1</v>
      </c>
      <c r="V581" s="13">
        <v>0.85000000000000009</v>
      </c>
      <c r="W581" s="78">
        <f t="shared" si="47"/>
        <v>0.74705882352941166</v>
      </c>
      <c r="X581" s="1">
        <f>VLOOKUP(E581,'渗透率、续签率'!AG:AJ,4,0)</f>
        <v>7628.4999999999991</v>
      </c>
      <c r="Y581" s="1">
        <f t="shared" si="48"/>
        <v>5698.9382352941166</v>
      </c>
      <c r="Z581">
        <v>0</v>
      </c>
      <c r="AA581" s="89">
        <f t="shared" si="49"/>
        <v>480595.49999999994</v>
      </c>
      <c r="AH581" s="37"/>
      <c r="AI581" s="37"/>
      <c r="AK581" s="37"/>
    </row>
    <row r="582" spans="1:37" hidden="1">
      <c r="A582" t="s">
        <v>64</v>
      </c>
      <c r="B582" t="s">
        <v>16</v>
      </c>
      <c r="C582" t="s">
        <v>18</v>
      </c>
      <c r="D582" t="s">
        <v>116</v>
      </c>
      <c r="E582" t="s">
        <v>477</v>
      </c>
      <c r="F582" t="str">
        <f t="shared" si="46"/>
        <v>永州市婚庆服务</v>
      </c>
      <c r="G582" t="s">
        <v>113</v>
      </c>
      <c r="H582" t="s">
        <v>309</v>
      </c>
      <c r="I582" t="s">
        <v>68</v>
      </c>
      <c r="J582">
        <v>337</v>
      </c>
      <c r="K582">
        <v>0</v>
      </c>
      <c r="L582" s="13">
        <f>VLOOKUP(C582,'渗透率、续签率'!B:C,2,0)</f>
        <v>0.36499999999999999</v>
      </c>
      <c r="M582" s="6">
        <v>0</v>
      </c>
      <c r="N582">
        <v>35</v>
      </c>
      <c r="O582">
        <v>0</v>
      </c>
      <c r="P582" s="6">
        <v>0</v>
      </c>
      <c r="Q582" s="13">
        <v>6.6000000000000003E-2</v>
      </c>
      <c r="R582" s="13">
        <v>0</v>
      </c>
      <c r="S582" s="31">
        <v>358</v>
      </c>
      <c r="T582" s="6">
        <f>VLOOKUP(E582,'参数设置&amp;汇总'!S:U,3,0)</f>
        <v>0.01</v>
      </c>
      <c r="U582" s="78">
        <f t="shared" si="45"/>
        <v>0.35000000000000003</v>
      </c>
      <c r="V582" s="13">
        <v>0.85000000000000009</v>
      </c>
      <c r="W582" s="78">
        <f t="shared" si="47"/>
        <v>0.41176470588235292</v>
      </c>
      <c r="X582" s="1">
        <f>VLOOKUP(E582,'渗透率、续签率'!AG:AJ,4,0)</f>
        <v>7628.4999999999991</v>
      </c>
      <c r="Y582" s="1">
        <f t="shared" si="48"/>
        <v>3141.1470588235288</v>
      </c>
      <c r="Z582">
        <v>0</v>
      </c>
      <c r="AA582" s="89">
        <f t="shared" si="49"/>
        <v>266997.49999999994</v>
      </c>
      <c r="AH582" s="37"/>
      <c r="AI582" s="37"/>
      <c r="AJ582" s="1"/>
      <c r="AK582" s="37"/>
    </row>
    <row r="583" spans="1:37" hidden="1">
      <c r="A583" t="s">
        <v>64</v>
      </c>
      <c r="B583" t="s">
        <v>16</v>
      </c>
      <c r="C583" t="s">
        <v>18</v>
      </c>
      <c r="D583" t="s">
        <v>116</v>
      </c>
      <c r="E583" t="s">
        <v>477</v>
      </c>
      <c r="F583" t="str">
        <f t="shared" si="46"/>
        <v>汉中市婚庆服务</v>
      </c>
      <c r="G583" t="s">
        <v>108</v>
      </c>
      <c r="H583" t="s">
        <v>310</v>
      </c>
      <c r="I583" t="s">
        <v>70</v>
      </c>
      <c r="J583">
        <v>381</v>
      </c>
      <c r="K583">
        <v>0</v>
      </c>
      <c r="L583" s="13">
        <f>VLOOKUP(C583,'渗透率、续签率'!B:C,2,0)</f>
        <v>0.36499999999999999</v>
      </c>
      <c r="M583" s="6">
        <v>0</v>
      </c>
      <c r="N583">
        <v>61</v>
      </c>
      <c r="O583">
        <v>0</v>
      </c>
      <c r="P583" s="6">
        <v>0</v>
      </c>
      <c r="Q583" s="13">
        <v>0</v>
      </c>
      <c r="R583" s="13">
        <v>0</v>
      </c>
      <c r="S583" s="31">
        <v>516</v>
      </c>
      <c r="T583" s="6">
        <f>VLOOKUP(E583,'参数设置&amp;汇总'!S:U,3,0)</f>
        <v>0.01</v>
      </c>
      <c r="U583" s="78">
        <f t="shared" si="45"/>
        <v>0.61</v>
      </c>
      <c r="V583" s="13">
        <v>0.85000000000000009</v>
      </c>
      <c r="W583" s="78">
        <f t="shared" si="47"/>
        <v>0.7176470588235293</v>
      </c>
      <c r="X583" s="1">
        <f>VLOOKUP(E583,'渗透率、续签率'!AG:AJ,4,0)</f>
        <v>7628.4999999999991</v>
      </c>
      <c r="Y583" s="1">
        <f t="shared" si="48"/>
        <v>5474.5705882352922</v>
      </c>
      <c r="Z583">
        <v>0</v>
      </c>
      <c r="AA583" s="89">
        <f t="shared" si="49"/>
        <v>465338.49999999994</v>
      </c>
      <c r="AH583" s="37"/>
      <c r="AI583" s="37"/>
      <c r="AK583" s="37"/>
    </row>
    <row r="584" spans="1:37" hidden="1">
      <c r="A584" t="s">
        <v>64</v>
      </c>
      <c r="B584" t="s">
        <v>16</v>
      </c>
      <c r="C584" t="s">
        <v>18</v>
      </c>
      <c r="D584" t="s">
        <v>116</v>
      </c>
      <c r="E584" t="s">
        <v>477</v>
      </c>
      <c r="F584" t="str">
        <f t="shared" si="46"/>
        <v>汕头市婚庆服务</v>
      </c>
      <c r="G584" t="s">
        <v>75</v>
      </c>
      <c r="H584" t="s">
        <v>311</v>
      </c>
      <c r="I584" t="s">
        <v>68</v>
      </c>
      <c r="J584">
        <v>341</v>
      </c>
      <c r="K584">
        <v>0</v>
      </c>
      <c r="L584" s="13">
        <f>VLOOKUP(C584,'渗透率、续签率'!B:C,2,0)</f>
        <v>0.36499999999999999</v>
      </c>
      <c r="M584" s="6">
        <v>0</v>
      </c>
      <c r="N584">
        <v>65</v>
      </c>
      <c r="O584">
        <v>0</v>
      </c>
      <c r="P584" s="6">
        <v>0</v>
      </c>
      <c r="Q584" s="13">
        <v>8.9999999999999993E-3</v>
      </c>
      <c r="R584" s="13">
        <v>0</v>
      </c>
      <c r="S584" s="31">
        <v>590</v>
      </c>
      <c r="T584" s="6">
        <f>VLOOKUP(E584,'参数设置&amp;汇总'!S:U,3,0)</f>
        <v>0.01</v>
      </c>
      <c r="U584" s="78">
        <f t="shared" si="45"/>
        <v>0.65</v>
      </c>
      <c r="V584" s="13">
        <v>0.85000000000000009</v>
      </c>
      <c r="W584" s="78">
        <f t="shared" si="47"/>
        <v>0.76470588235294112</v>
      </c>
      <c r="X584" s="1">
        <f>VLOOKUP(E584,'渗透率、续签率'!AG:AJ,4,0)</f>
        <v>7628.4999999999991</v>
      </c>
      <c r="Y584" s="1">
        <f t="shared" si="48"/>
        <v>5833.5588235294108</v>
      </c>
      <c r="Z584">
        <v>17</v>
      </c>
      <c r="AA584" s="89">
        <f t="shared" si="49"/>
        <v>495852.49999999994</v>
      </c>
      <c r="AH584" s="37"/>
      <c r="AI584" s="37"/>
      <c r="AJ584" s="1"/>
      <c r="AK584" s="37"/>
    </row>
    <row r="585" spans="1:37" hidden="1">
      <c r="A585" t="s">
        <v>64</v>
      </c>
      <c r="B585" t="s">
        <v>16</v>
      </c>
      <c r="C585" t="s">
        <v>18</v>
      </c>
      <c r="D585" t="s">
        <v>116</v>
      </c>
      <c r="E585" t="s">
        <v>477</v>
      </c>
      <c r="F585" t="str">
        <f t="shared" si="46"/>
        <v>汕尾市婚庆服务</v>
      </c>
      <c r="G585" t="s">
        <v>75</v>
      </c>
      <c r="H585" t="s">
        <v>312</v>
      </c>
      <c r="I585" t="s">
        <v>68</v>
      </c>
      <c r="J585">
        <v>204</v>
      </c>
      <c r="K585">
        <v>0</v>
      </c>
      <c r="L585" s="13">
        <f>VLOOKUP(C585,'渗透率、续签率'!B:C,2,0)</f>
        <v>0.36499999999999999</v>
      </c>
      <c r="M585" s="6">
        <v>0</v>
      </c>
      <c r="N585">
        <v>21</v>
      </c>
      <c r="O585">
        <v>0</v>
      </c>
      <c r="P585" s="6">
        <v>0</v>
      </c>
      <c r="Q585" s="13">
        <v>5.5E-2</v>
      </c>
      <c r="R585" s="13">
        <v>0</v>
      </c>
      <c r="S585" s="31">
        <v>247</v>
      </c>
      <c r="T585" s="6">
        <f>VLOOKUP(E585,'参数设置&amp;汇总'!S:U,3,0)</f>
        <v>0.01</v>
      </c>
      <c r="U585" s="78">
        <f t="shared" si="45"/>
        <v>0.21</v>
      </c>
      <c r="V585" s="13">
        <v>0.85000000000000009</v>
      </c>
      <c r="W585" s="78">
        <f t="shared" si="47"/>
        <v>0.24705882352941172</v>
      </c>
      <c r="X585" s="1">
        <f>VLOOKUP(E585,'渗透率、续签率'!AG:AJ,4,0)</f>
        <v>7628.4999999999991</v>
      </c>
      <c r="Y585" s="1">
        <f t="shared" si="48"/>
        <v>1884.688235294117</v>
      </c>
      <c r="Z585">
        <v>6</v>
      </c>
      <c r="AA585" s="89">
        <f t="shared" si="49"/>
        <v>160198.49999999997</v>
      </c>
      <c r="AH585" s="37"/>
      <c r="AI585" s="37"/>
      <c r="AJ585" s="1"/>
      <c r="AK585" s="37"/>
    </row>
    <row r="586" spans="1:37" hidden="1">
      <c r="A586" t="s">
        <v>64</v>
      </c>
      <c r="B586" t="s">
        <v>16</v>
      </c>
      <c r="C586" t="s">
        <v>18</v>
      </c>
      <c r="D586" t="s">
        <v>116</v>
      </c>
      <c r="E586" t="s">
        <v>477</v>
      </c>
      <c r="F586" t="str">
        <f t="shared" si="46"/>
        <v>江门市婚庆服务</v>
      </c>
      <c r="G586" t="s">
        <v>75</v>
      </c>
      <c r="H586" t="s">
        <v>313</v>
      </c>
      <c r="I586" t="s">
        <v>68</v>
      </c>
      <c r="J586">
        <v>281</v>
      </c>
      <c r="K586">
        <v>2</v>
      </c>
      <c r="L586" s="13">
        <f>VLOOKUP(C586,'渗透率、续签率'!B:C,2,0)</f>
        <v>0.36499999999999999</v>
      </c>
      <c r="M586" s="6">
        <v>0.01</v>
      </c>
      <c r="N586">
        <v>72</v>
      </c>
      <c r="O586">
        <v>2</v>
      </c>
      <c r="P586" s="6">
        <v>0.03</v>
      </c>
      <c r="Q586" s="13">
        <v>5.8999999999999997E-2</v>
      </c>
      <c r="R586" s="13">
        <v>0</v>
      </c>
      <c r="S586" s="31">
        <v>618</v>
      </c>
      <c r="T586" s="6">
        <f>VLOOKUP(E586,'参数设置&amp;汇总'!S:U,3,0)</f>
        <v>0.01</v>
      </c>
      <c r="U586" s="78">
        <f t="shared" si="45"/>
        <v>2</v>
      </c>
      <c r="V586" s="13">
        <v>0.85000000000000009</v>
      </c>
      <c r="W586" s="78">
        <f t="shared" si="47"/>
        <v>1.4941176470588233</v>
      </c>
      <c r="X586" s="1">
        <f>VLOOKUP(E586,'渗透率、续签率'!AG:AJ,4,0)</f>
        <v>7628.4999999999991</v>
      </c>
      <c r="Y586" s="1">
        <f t="shared" si="48"/>
        <v>11397.876470588233</v>
      </c>
      <c r="Z586">
        <v>16</v>
      </c>
      <c r="AA586" s="89">
        <f t="shared" si="49"/>
        <v>549251.99999999988</v>
      </c>
      <c r="AH586" s="37"/>
      <c r="AI586" s="37"/>
      <c r="AK586" s="37"/>
    </row>
    <row r="587" spans="1:37" hidden="1">
      <c r="A587" t="s">
        <v>64</v>
      </c>
      <c r="B587" t="s">
        <v>16</v>
      </c>
      <c r="C587" t="s">
        <v>18</v>
      </c>
      <c r="D587" t="s">
        <v>116</v>
      </c>
      <c r="E587" t="s">
        <v>477</v>
      </c>
      <c r="F587" t="str">
        <f t="shared" si="46"/>
        <v>池州市婚庆服务</v>
      </c>
      <c r="G587" t="s">
        <v>94</v>
      </c>
      <c r="H587" t="s">
        <v>314</v>
      </c>
      <c r="I587" t="s">
        <v>68</v>
      </c>
      <c r="J587">
        <v>123</v>
      </c>
      <c r="K587">
        <v>0</v>
      </c>
      <c r="L587" s="13">
        <f>VLOOKUP(C587,'渗透率、续签率'!B:C,2,0)</f>
        <v>0.36499999999999999</v>
      </c>
      <c r="M587" s="6">
        <v>0</v>
      </c>
      <c r="N587">
        <v>26</v>
      </c>
      <c r="O587">
        <v>0</v>
      </c>
      <c r="P587" s="6">
        <v>0</v>
      </c>
      <c r="Q587" s="13">
        <v>0</v>
      </c>
      <c r="R587" s="13">
        <v>0</v>
      </c>
      <c r="S587" s="31">
        <v>217</v>
      </c>
      <c r="T587" s="6">
        <f>VLOOKUP(E587,'参数设置&amp;汇总'!S:U,3,0)</f>
        <v>0.01</v>
      </c>
      <c r="U587" s="78">
        <f t="shared" si="45"/>
        <v>0.26</v>
      </c>
      <c r="V587" s="13">
        <v>0.85000000000000009</v>
      </c>
      <c r="W587" s="78">
        <f t="shared" si="47"/>
        <v>0.30588235294117644</v>
      </c>
      <c r="X587" s="1">
        <f>VLOOKUP(E587,'渗透率、续签率'!AG:AJ,4,0)</f>
        <v>7628.4999999999991</v>
      </c>
      <c r="Y587" s="1">
        <f t="shared" si="48"/>
        <v>2333.4235294117643</v>
      </c>
      <c r="Z587">
        <v>0</v>
      </c>
      <c r="AA587" s="89">
        <f t="shared" si="49"/>
        <v>198340.99999999997</v>
      </c>
      <c r="AH587" s="37"/>
      <c r="AI587" s="37"/>
      <c r="AK587" s="37"/>
    </row>
    <row r="588" spans="1:37" hidden="1">
      <c r="A588" t="s">
        <v>64</v>
      </c>
      <c r="B588" t="s">
        <v>16</v>
      </c>
      <c r="C588" t="s">
        <v>18</v>
      </c>
      <c r="D588" t="s">
        <v>116</v>
      </c>
      <c r="E588" t="s">
        <v>477</v>
      </c>
      <c r="F588" t="str">
        <f t="shared" si="46"/>
        <v>沧州市婚庆服务</v>
      </c>
      <c r="G588" t="s">
        <v>159</v>
      </c>
      <c r="H588" t="s">
        <v>315</v>
      </c>
      <c r="I588" t="s">
        <v>70</v>
      </c>
      <c r="J588">
        <v>679</v>
      </c>
      <c r="K588">
        <v>1</v>
      </c>
      <c r="L588" s="13">
        <f>VLOOKUP(C588,'渗透率、续签率'!B:C,2,0)</f>
        <v>0.36499999999999999</v>
      </c>
      <c r="M588" s="6">
        <v>0</v>
      </c>
      <c r="N588">
        <v>137</v>
      </c>
      <c r="O588">
        <v>0</v>
      </c>
      <c r="P588" s="6">
        <v>0</v>
      </c>
      <c r="Q588" s="13">
        <v>3.7999999999999999E-2</v>
      </c>
      <c r="R588" s="13">
        <v>0</v>
      </c>
      <c r="S588" s="31">
        <v>1224</v>
      </c>
      <c r="T588" s="6">
        <f>VLOOKUP(E588,'参数设置&amp;汇总'!S:U,3,0)</f>
        <v>0.01</v>
      </c>
      <c r="U588" s="78">
        <f t="shared" si="45"/>
        <v>1.37</v>
      </c>
      <c r="V588" s="13">
        <v>0.85000000000000009</v>
      </c>
      <c r="W588" s="78">
        <f t="shared" si="47"/>
        <v>1.611764705882353</v>
      </c>
      <c r="X588" s="1">
        <f>VLOOKUP(E588,'渗透率、续签率'!AG:AJ,4,0)</f>
        <v>7628.4999999999991</v>
      </c>
      <c r="Y588" s="1">
        <f t="shared" si="48"/>
        <v>12295.347058823529</v>
      </c>
      <c r="Z588">
        <v>13</v>
      </c>
      <c r="AA588" s="89">
        <f t="shared" si="49"/>
        <v>1045104.4999999999</v>
      </c>
      <c r="AH588" s="37"/>
      <c r="AI588" s="37"/>
      <c r="AK588" s="37"/>
    </row>
    <row r="589" spans="1:37" hidden="1">
      <c r="A589" t="s">
        <v>64</v>
      </c>
      <c r="B589" t="s">
        <v>16</v>
      </c>
      <c r="C589" t="s">
        <v>18</v>
      </c>
      <c r="D589" t="s">
        <v>116</v>
      </c>
      <c r="E589" t="s">
        <v>477</v>
      </c>
      <c r="F589" t="str">
        <f t="shared" si="46"/>
        <v>河池市婚庆服务</v>
      </c>
      <c r="G589" t="s">
        <v>88</v>
      </c>
      <c r="H589" t="s">
        <v>316</v>
      </c>
      <c r="I589" t="s">
        <v>68</v>
      </c>
      <c r="J589">
        <v>148</v>
      </c>
      <c r="K589">
        <v>0</v>
      </c>
      <c r="L589" s="13">
        <f>VLOOKUP(C589,'渗透率、续签率'!B:C,2,0)</f>
        <v>0.36499999999999999</v>
      </c>
      <c r="M589" s="6">
        <v>0</v>
      </c>
      <c r="N589">
        <v>39</v>
      </c>
      <c r="O589">
        <v>0</v>
      </c>
      <c r="P589" s="6">
        <v>0</v>
      </c>
      <c r="Q589" s="13">
        <v>0</v>
      </c>
      <c r="R589" s="13">
        <v>0</v>
      </c>
      <c r="S589" s="31">
        <v>261</v>
      </c>
      <c r="T589" s="6">
        <f>VLOOKUP(E589,'参数设置&amp;汇总'!S:U,3,0)</f>
        <v>0.01</v>
      </c>
      <c r="U589" s="78">
        <f t="shared" si="45"/>
        <v>0.39</v>
      </c>
      <c r="V589" s="13">
        <v>0.85000000000000009</v>
      </c>
      <c r="W589" s="78">
        <f t="shared" si="47"/>
        <v>0.45882352941176469</v>
      </c>
      <c r="X589" s="1">
        <f>VLOOKUP(E589,'渗透率、续签率'!AG:AJ,4,0)</f>
        <v>7628.4999999999991</v>
      </c>
      <c r="Y589" s="1">
        <f t="shared" si="48"/>
        <v>3500.1352941176465</v>
      </c>
      <c r="Z589">
        <v>0</v>
      </c>
      <c r="AA589" s="89">
        <f t="shared" si="49"/>
        <v>297511.49999999994</v>
      </c>
      <c r="AH589" s="37"/>
      <c r="AI589" s="37"/>
      <c r="AK589" s="37"/>
    </row>
    <row r="590" spans="1:37" hidden="1">
      <c r="A590" t="s">
        <v>64</v>
      </c>
      <c r="B590" t="s">
        <v>16</v>
      </c>
      <c r="C590" t="s">
        <v>18</v>
      </c>
      <c r="D590" t="s">
        <v>116</v>
      </c>
      <c r="E590" t="s">
        <v>477</v>
      </c>
      <c r="F590" t="str">
        <f t="shared" si="46"/>
        <v>河源市婚庆服务</v>
      </c>
      <c r="G590" t="s">
        <v>75</v>
      </c>
      <c r="H590" t="s">
        <v>317</v>
      </c>
      <c r="I590" t="s">
        <v>68</v>
      </c>
      <c r="J590">
        <v>196</v>
      </c>
      <c r="K590">
        <v>1</v>
      </c>
      <c r="L590" s="13">
        <f>VLOOKUP(C590,'渗透率、续签率'!B:C,2,0)</f>
        <v>0.36499999999999999</v>
      </c>
      <c r="M590" s="6">
        <v>0.01</v>
      </c>
      <c r="N590">
        <v>8</v>
      </c>
      <c r="O590">
        <v>1</v>
      </c>
      <c r="P590" s="6">
        <v>0.13</v>
      </c>
      <c r="Q590" s="13">
        <v>0.14399999999999999</v>
      </c>
      <c r="R590" s="13">
        <v>0</v>
      </c>
      <c r="S590" s="31">
        <v>191</v>
      </c>
      <c r="T590" s="6">
        <f>VLOOKUP(E590,'参数设置&amp;汇总'!S:U,3,0)</f>
        <v>0.01</v>
      </c>
      <c r="U590" s="78">
        <f t="shared" si="45"/>
        <v>1</v>
      </c>
      <c r="V590" s="13">
        <v>0.85000000000000009</v>
      </c>
      <c r="W590" s="78">
        <f t="shared" si="47"/>
        <v>0.74705882352941166</v>
      </c>
      <c r="X590" s="1">
        <f>VLOOKUP(E590,'渗透率、续签率'!AG:AJ,4,0)</f>
        <v>7628.4999999999991</v>
      </c>
      <c r="Y590" s="1">
        <f t="shared" si="48"/>
        <v>5698.9382352941166</v>
      </c>
      <c r="Z590">
        <v>0</v>
      </c>
      <c r="AA590" s="89">
        <f t="shared" si="49"/>
        <v>61027.999999999993</v>
      </c>
      <c r="AH590" s="37"/>
      <c r="AI590" s="37"/>
      <c r="AK590" s="37"/>
    </row>
    <row r="591" spans="1:37" hidden="1">
      <c r="A591" t="s">
        <v>64</v>
      </c>
      <c r="B591" t="s">
        <v>16</v>
      </c>
      <c r="C591" t="s">
        <v>18</v>
      </c>
      <c r="D591" t="s">
        <v>116</v>
      </c>
      <c r="E591" t="s">
        <v>477</v>
      </c>
      <c r="F591" t="str">
        <f t="shared" si="46"/>
        <v>泉州市婚庆服务</v>
      </c>
      <c r="G591" t="s">
        <v>92</v>
      </c>
      <c r="H591" t="s">
        <v>318</v>
      </c>
      <c r="I591" t="s">
        <v>68</v>
      </c>
      <c r="J591">
        <v>843</v>
      </c>
      <c r="K591">
        <v>3</v>
      </c>
      <c r="L591" s="13">
        <f>VLOOKUP(C591,'渗透率、续签率'!B:C,2,0)</f>
        <v>0.36499999999999999</v>
      </c>
      <c r="M591" s="6">
        <v>0</v>
      </c>
      <c r="N591">
        <v>161</v>
      </c>
      <c r="O591">
        <v>3</v>
      </c>
      <c r="P591" s="6">
        <v>0.02</v>
      </c>
      <c r="Q591" s="13">
        <v>0.13600000000000001</v>
      </c>
      <c r="R591" s="13">
        <v>6.6000000000000003E-2</v>
      </c>
      <c r="S591" s="31">
        <v>1690</v>
      </c>
      <c r="T591" s="6">
        <f>VLOOKUP(E591,'参数设置&amp;汇总'!S:U,3,0)</f>
        <v>0.01</v>
      </c>
      <c r="U591" s="78">
        <f t="shared" si="45"/>
        <v>3</v>
      </c>
      <c r="V591" s="13">
        <v>0.85000000000000009</v>
      </c>
      <c r="W591" s="78">
        <f t="shared" si="47"/>
        <v>2.2411764705882349</v>
      </c>
      <c r="X591" s="1">
        <f>VLOOKUP(E591,'渗透率、续签率'!AG:AJ,4,0)</f>
        <v>7628.4999999999991</v>
      </c>
      <c r="Y591" s="1">
        <f t="shared" si="48"/>
        <v>17096.814705882349</v>
      </c>
      <c r="Z591">
        <v>30</v>
      </c>
      <c r="AA591" s="89">
        <f t="shared" si="49"/>
        <v>1228188.4999999998</v>
      </c>
      <c r="AH591" s="37"/>
      <c r="AI591" s="37"/>
      <c r="AK591" s="37"/>
    </row>
    <row r="592" spans="1:37" hidden="1">
      <c r="A592" t="s">
        <v>64</v>
      </c>
      <c r="B592" t="s">
        <v>16</v>
      </c>
      <c r="C592" t="s">
        <v>18</v>
      </c>
      <c r="D592" t="s">
        <v>116</v>
      </c>
      <c r="E592" t="s">
        <v>477</v>
      </c>
      <c r="F592" t="str">
        <f t="shared" si="46"/>
        <v>泰安市婚庆服务</v>
      </c>
      <c r="G592" t="s">
        <v>103</v>
      </c>
      <c r="H592" t="s">
        <v>319</v>
      </c>
      <c r="I592" t="s">
        <v>70</v>
      </c>
      <c r="J592">
        <v>598</v>
      </c>
      <c r="K592">
        <v>3</v>
      </c>
      <c r="L592" s="13">
        <f>VLOOKUP(C592,'渗透率、续签率'!B:C,2,0)</f>
        <v>0.36499999999999999</v>
      </c>
      <c r="M592" s="6">
        <v>0.01</v>
      </c>
      <c r="N592">
        <v>112</v>
      </c>
      <c r="O592">
        <v>3</v>
      </c>
      <c r="P592" s="6">
        <v>0.03</v>
      </c>
      <c r="Q592" s="13">
        <v>7.5999999999999998E-2</v>
      </c>
      <c r="R592" s="13">
        <v>0</v>
      </c>
      <c r="S592" s="31">
        <v>1045</v>
      </c>
      <c r="T592" s="6">
        <f>VLOOKUP(E592,'参数设置&amp;汇总'!S:U,3,0)</f>
        <v>0.01</v>
      </c>
      <c r="U592" s="78">
        <f t="shared" si="45"/>
        <v>3</v>
      </c>
      <c r="V592" s="13">
        <v>0.85000000000000009</v>
      </c>
      <c r="W592" s="78">
        <f t="shared" si="47"/>
        <v>2.2411764705882349</v>
      </c>
      <c r="X592" s="1">
        <f>VLOOKUP(E592,'渗透率、续签率'!AG:AJ,4,0)</f>
        <v>7628.4999999999991</v>
      </c>
      <c r="Y592" s="1">
        <f t="shared" si="48"/>
        <v>17096.814705882349</v>
      </c>
      <c r="Z592">
        <v>6</v>
      </c>
      <c r="AA592" s="89">
        <f t="shared" si="49"/>
        <v>854391.99999999988</v>
      </c>
      <c r="AH592" s="37"/>
      <c r="AI592" s="37"/>
      <c r="AK592" s="37"/>
    </row>
    <row r="593" spans="1:37" hidden="1">
      <c r="A593" t="s">
        <v>64</v>
      </c>
      <c r="B593" t="s">
        <v>16</v>
      </c>
      <c r="C593" t="s">
        <v>18</v>
      </c>
      <c r="D593" t="s">
        <v>116</v>
      </c>
      <c r="E593" t="s">
        <v>477</v>
      </c>
      <c r="F593" t="str">
        <f t="shared" si="46"/>
        <v>泰州市婚庆服务</v>
      </c>
      <c r="G593" t="s">
        <v>73</v>
      </c>
      <c r="H593" t="s">
        <v>320</v>
      </c>
      <c r="I593" t="s">
        <v>70</v>
      </c>
      <c r="J593">
        <v>538</v>
      </c>
      <c r="K593">
        <v>0</v>
      </c>
      <c r="L593" s="13">
        <f>VLOOKUP(C593,'渗透率、续签率'!B:C,2,0)</f>
        <v>0.36499999999999999</v>
      </c>
      <c r="M593" s="6">
        <v>0</v>
      </c>
      <c r="N593">
        <v>34</v>
      </c>
      <c r="O593">
        <v>0</v>
      </c>
      <c r="P593" s="6">
        <v>0</v>
      </c>
      <c r="Q593" s="13">
        <v>5.6000000000000001E-2</v>
      </c>
      <c r="R593" s="13">
        <v>0</v>
      </c>
      <c r="S593" s="31">
        <v>566</v>
      </c>
      <c r="T593" s="6">
        <f>VLOOKUP(E593,'参数设置&amp;汇总'!S:U,3,0)</f>
        <v>0.01</v>
      </c>
      <c r="U593" s="78">
        <f t="shared" si="45"/>
        <v>0.34</v>
      </c>
      <c r="V593" s="13">
        <v>0.85000000000000009</v>
      </c>
      <c r="W593" s="78">
        <f t="shared" si="47"/>
        <v>0.39999999999999997</v>
      </c>
      <c r="X593" s="1">
        <f>VLOOKUP(E593,'渗透率、续签率'!AG:AJ,4,0)</f>
        <v>7628.4999999999991</v>
      </c>
      <c r="Y593" s="1">
        <f t="shared" si="48"/>
        <v>3051.3999999999992</v>
      </c>
      <c r="Z593">
        <v>1</v>
      </c>
      <c r="AA593" s="89">
        <f t="shared" si="49"/>
        <v>259368.99999999997</v>
      </c>
      <c r="AH593" s="37"/>
      <c r="AI593" s="37"/>
      <c r="AK593" s="37"/>
    </row>
    <row r="594" spans="1:37" hidden="1">
      <c r="A594" t="s">
        <v>64</v>
      </c>
      <c r="B594" t="s">
        <v>16</v>
      </c>
      <c r="C594" t="s">
        <v>18</v>
      </c>
      <c r="D594" t="s">
        <v>116</v>
      </c>
      <c r="E594" t="s">
        <v>477</v>
      </c>
      <c r="F594" t="str">
        <f t="shared" si="46"/>
        <v>泸州市婚庆服务</v>
      </c>
      <c r="G594" t="s">
        <v>77</v>
      </c>
      <c r="H594" t="s">
        <v>321</v>
      </c>
      <c r="I594" t="s">
        <v>70</v>
      </c>
      <c r="J594">
        <v>223</v>
      </c>
      <c r="K594">
        <v>2</v>
      </c>
      <c r="L594" s="13">
        <f>VLOOKUP(C594,'渗透率、续签率'!B:C,2,0)</f>
        <v>0.36499999999999999</v>
      </c>
      <c r="M594" s="6">
        <v>0.01</v>
      </c>
      <c r="N594">
        <v>41</v>
      </c>
      <c r="O594">
        <v>2</v>
      </c>
      <c r="P594" s="6">
        <v>0.05</v>
      </c>
      <c r="Q594" s="13">
        <v>0.36</v>
      </c>
      <c r="R594" s="13">
        <v>0.17699999999999999</v>
      </c>
      <c r="S594" s="31">
        <v>403</v>
      </c>
      <c r="T594" s="6">
        <f>VLOOKUP(E594,'参数设置&amp;汇总'!S:U,3,0)</f>
        <v>0.01</v>
      </c>
      <c r="U594" s="78">
        <f t="shared" si="45"/>
        <v>2</v>
      </c>
      <c r="V594" s="13">
        <v>0.85000000000000009</v>
      </c>
      <c r="W594" s="78">
        <f t="shared" si="47"/>
        <v>1.4941176470588233</v>
      </c>
      <c r="X594" s="1">
        <f>VLOOKUP(E594,'渗透率、续签率'!AG:AJ,4,0)</f>
        <v>7628.4999999999991</v>
      </c>
      <c r="Y594" s="1">
        <f t="shared" si="48"/>
        <v>11397.876470588233</v>
      </c>
      <c r="Z594">
        <v>0</v>
      </c>
      <c r="AA594" s="89">
        <f t="shared" si="49"/>
        <v>312768.49999999994</v>
      </c>
      <c r="AH594" s="37"/>
      <c r="AI594" s="37"/>
      <c r="AK594" s="37"/>
    </row>
    <row r="595" spans="1:37" hidden="1">
      <c r="A595" t="s">
        <v>64</v>
      </c>
      <c r="B595" t="s">
        <v>16</v>
      </c>
      <c r="C595" t="s">
        <v>18</v>
      </c>
      <c r="D595" t="s">
        <v>116</v>
      </c>
      <c r="E595" t="s">
        <v>477</v>
      </c>
      <c r="F595" t="str">
        <f t="shared" si="46"/>
        <v>洛阳市婚庆服务</v>
      </c>
      <c r="G595" t="s">
        <v>110</v>
      </c>
      <c r="H595" t="s">
        <v>322</v>
      </c>
      <c r="I595" t="s">
        <v>70</v>
      </c>
      <c r="J595">
        <v>722</v>
      </c>
      <c r="K595">
        <v>3</v>
      </c>
      <c r="L595" s="13">
        <f>VLOOKUP(C595,'渗透率、续签率'!B:C,2,0)</f>
        <v>0.36499999999999999</v>
      </c>
      <c r="M595" s="6">
        <v>0</v>
      </c>
      <c r="N595">
        <v>175</v>
      </c>
      <c r="O595">
        <v>3</v>
      </c>
      <c r="P595" s="6">
        <v>0.02</v>
      </c>
      <c r="Q595" s="13">
        <v>8.8999999999999996E-2</v>
      </c>
      <c r="R595" s="13">
        <v>0</v>
      </c>
      <c r="S595" s="31">
        <v>1517</v>
      </c>
      <c r="T595" s="6">
        <f>VLOOKUP(E595,'参数设置&amp;汇总'!S:U,3,0)</f>
        <v>0.01</v>
      </c>
      <c r="U595" s="78">
        <f t="shared" si="45"/>
        <v>3</v>
      </c>
      <c r="V595" s="13">
        <v>0.85000000000000009</v>
      </c>
      <c r="W595" s="78">
        <f t="shared" si="47"/>
        <v>2.2411764705882349</v>
      </c>
      <c r="X595" s="1">
        <f>VLOOKUP(E595,'渗透率、续签率'!AG:AJ,4,0)</f>
        <v>7628.4999999999991</v>
      </c>
      <c r="Y595" s="1">
        <f t="shared" si="48"/>
        <v>17096.814705882349</v>
      </c>
      <c r="Z595">
        <v>19</v>
      </c>
      <c r="AA595" s="89">
        <f t="shared" si="49"/>
        <v>1334987.4999999998</v>
      </c>
      <c r="AH595" s="37"/>
      <c r="AI595" s="37"/>
      <c r="AK595" s="37"/>
    </row>
    <row r="596" spans="1:37" hidden="1">
      <c r="A596" t="s">
        <v>64</v>
      </c>
      <c r="B596" t="s">
        <v>16</v>
      </c>
      <c r="C596" t="s">
        <v>18</v>
      </c>
      <c r="D596" t="s">
        <v>116</v>
      </c>
      <c r="E596" t="s">
        <v>477</v>
      </c>
      <c r="F596" t="str">
        <f t="shared" si="46"/>
        <v>济宁市婚庆服务</v>
      </c>
      <c r="G596" t="s">
        <v>103</v>
      </c>
      <c r="H596" t="s">
        <v>323</v>
      </c>
      <c r="I596" t="s">
        <v>70</v>
      </c>
      <c r="J596">
        <v>853</v>
      </c>
      <c r="K596">
        <v>1</v>
      </c>
      <c r="L596" s="13">
        <f>VLOOKUP(C596,'渗透率、续签率'!B:C,2,0)</f>
        <v>0.36499999999999999</v>
      </c>
      <c r="M596" s="6">
        <v>0</v>
      </c>
      <c r="N596">
        <v>178</v>
      </c>
      <c r="O596">
        <v>1</v>
      </c>
      <c r="P596" s="6">
        <v>0.01</v>
      </c>
      <c r="Q596" s="13">
        <v>4.8000000000000001E-2</v>
      </c>
      <c r="R596" s="13">
        <v>0</v>
      </c>
      <c r="S596" s="31">
        <v>1545</v>
      </c>
      <c r="T596" s="6">
        <f>VLOOKUP(E596,'参数设置&amp;汇总'!S:U,3,0)</f>
        <v>0.01</v>
      </c>
      <c r="U596" s="78">
        <f t="shared" si="45"/>
        <v>1.78</v>
      </c>
      <c r="V596" s="13">
        <v>0.85000000000000009</v>
      </c>
      <c r="W596" s="78">
        <f t="shared" si="47"/>
        <v>1.664705882352941</v>
      </c>
      <c r="X596" s="1">
        <f>VLOOKUP(E596,'渗透率、续签率'!AG:AJ,4,0)</f>
        <v>7628.4999999999991</v>
      </c>
      <c r="Y596" s="1">
        <f t="shared" si="48"/>
        <v>12699.208823529409</v>
      </c>
      <c r="Z596">
        <v>27</v>
      </c>
      <c r="AA596" s="89">
        <f t="shared" si="49"/>
        <v>1357872.9999999998</v>
      </c>
      <c r="AH596" s="37"/>
      <c r="AI596" s="37"/>
      <c r="AJ596" s="1"/>
      <c r="AK596" s="37"/>
    </row>
    <row r="597" spans="1:37" hidden="1">
      <c r="A597" t="s">
        <v>64</v>
      </c>
      <c r="B597" t="s">
        <v>16</v>
      </c>
      <c r="C597" t="s">
        <v>18</v>
      </c>
      <c r="D597" t="s">
        <v>116</v>
      </c>
      <c r="E597" t="s">
        <v>477</v>
      </c>
      <c r="F597" t="str">
        <f t="shared" si="46"/>
        <v>济源市婚庆服务</v>
      </c>
      <c r="G597" t="s">
        <v>110</v>
      </c>
      <c r="H597" t="s">
        <v>324</v>
      </c>
      <c r="I597" t="s">
        <v>70</v>
      </c>
      <c r="J597">
        <v>64</v>
      </c>
      <c r="K597">
        <v>0</v>
      </c>
      <c r="L597" s="13">
        <f>VLOOKUP(C597,'渗透率、续签率'!B:C,2,0)</f>
        <v>0.36499999999999999</v>
      </c>
      <c r="M597" s="6">
        <v>0</v>
      </c>
      <c r="N597">
        <v>11</v>
      </c>
      <c r="O597">
        <v>0</v>
      </c>
      <c r="P597" s="6">
        <v>0</v>
      </c>
      <c r="Q597" s="13">
        <v>0</v>
      </c>
      <c r="R597" s="13">
        <v>0</v>
      </c>
      <c r="S597" s="31">
        <v>108</v>
      </c>
      <c r="T597" s="6">
        <f>VLOOKUP(E597,'参数设置&amp;汇总'!S:U,3,0)</f>
        <v>0.01</v>
      </c>
      <c r="U597" s="78">
        <f t="shared" si="45"/>
        <v>0.11</v>
      </c>
      <c r="V597" s="13">
        <v>0.85000000000000009</v>
      </c>
      <c r="W597" s="78">
        <f t="shared" si="47"/>
        <v>0.12941176470588234</v>
      </c>
      <c r="X597" s="1">
        <f>VLOOKUP(E597,'渗透率、续签率'!AG:AJ,4,0)</f>
        <v>7628.4999999999991</v>
      </c>
      <c r="Y597" s="1">
        <f t="shared" si="48"/>
        <v>987.21764705882333</v>
      </c>
      <c r="Z597">
        <v>0</v>
      </c>
      <c r="AA597" s="89">
        <f t="shared" si="49"/>
        <v>83913.499999999985</v>
      </c>
      <c r="AH597" s="37"/>
      <c r="AI597" s="37"/>
      <c r="AK597" s="37"/>
    </row>
    <row r="598" spans="1:37" hidden="1">
      <c r="A598" t="s">
        <v>64</v>
      </c>
      <c r="B598" t="s">
        <v>16</v>
      </c>
      <c r="C598" t="s">
        <v>18</v>
      </c>
      <c r="D598" t="s">
        <v>116</v>
      </c>
      <c r="E598" t="s">
        <v>477</v>
      </c>
      <c r="F598" t="str">
        <f t="shared" si="46"/>
        <v>海东市婚庆服务</v>
      </c>
      <c r="G598" t="s">
        <v>297</v>
      </c>
      <c r="H598" t="s">
        <v>325</v>
      </c>
      <c r="I598" t="s">
        <v>70</v>
      </c>
      <c r="J598">
        <v>79</v>
      </c>
      <c r="K598">
        <v>0</v>
      </c>
      <c r="L598" s="13">
        <f>VLOOKUP(C598,'渗透率、续签率'!B:C,2,0)</f>
        <v>0.36499999999999999</v>
      </c>
      <c r="M598" s="6">
        <v>0</v>
      </c>
      <c r="N598">
        <v>20</v>
      </c>
      <c r="O598">
        <v>0</v>
      </c>
      <c r="P598" s="6">
        <v>0</v>
      </c>
      <c r="Q598" s="13">
        <v>0</v>
      </c>
      <c r="R598" s="13">
        <v>0</v>
      </c>
      <c r="S598" s="31">
        <v>142</v>
      </c>
      <c r="T598" s="6">
        <f>VLOOKUP(E598,'参数设置&amp;汇总'!S:U,3,0)</f>
        <v>0.01</v>
      </c>
      <c r="U598" s="78">
        <f t="shared" si="45"/>
        <v>0.2</v>
      </c>
      <c r="V598" s="13">
        <v>0.85000000000000009</v>
      </c>
      <c r="W598" s="78">
        <f t="shared" si="47"/>
        <v>0.23529411764705882</v>
      </c>
      <c r="X598" s="1">
        <f>VLOOKUP(E598,'渗透率、续签率'!AG:AJ,4,0)</f>
        <v>7628.4999999999991</v>
      </c>
      <c r="Y598" s="1">
        <f t="shared" si="48"/>
        <v>1794.9411764705881</v>
      </c>
      <c r="Z598">
        <v>0</v>
      </c>
      <c r="AA598" s="89">
        <f t="shared" si="49"/>
        <v>152569.99999999997</v>
      </c>
      <c r="AH598" s="37"/>
      <c r="AI598" s="37"/>
      <c r="AK598" s="37"/>
    </row>
    <row r="599" spans="1:37" hidden="1">
      <c r="A599" t="s">
        <v>64</v>
      </c>
      <c r="B599" t="s">
        <v>16</v>
      </c>
      <c r="C599" t="s">
        <v>18</v>
      </c>
      <c r="D599" t="s">
        <v>116</v>
      </c>
      <c r="E599" t="s">
        <v>477</v>
      </c>
      <c r="F599" t="str">
        <f t="shared" si="46"/>
        <v>海北藏族自治州婚庆服务</v>
      </c>
      <c r="G599" t="s">
        <v>297</v>
      </c>
      <c r="H599" t="s">
        <v>326</v>
      </c>
      <c r="I599" t="s">
        <v>70</v>
      </c>
      <c r="J599">
        <v>22</v>
      </c>
      <c r="K599">
        <v>0</v>
      </c>
      <c r="L599" s="13">
        <f>VLOOKUP(C599,'渗透率、续签率'!B:C,2,0)</f>
        <v>0.36499999999999999</v>
      </c>
      <c r="M599" s="6">
        <v>0</v>
      </c>
      <c r="N599">
        <v>0</v>
      </c>
      <c r="O599">
        <v>0</v>
      </c>
      <c r="P599" s="6">
        <v>0</v>
      </c>
      <c r="Q599" s="13">
        <v>0</v>
      </c>
      <c r="R599" s="13">
        <v>0</v>
      </c>
      <c r="S599" s="31">
        <v>11</v>
      </c>
      <c r="T599" s="6">
        <f>VLOOKUP(E599,'参数设置&amp;汇总'!S:U,3,0)</f>
        <v>0.01</v>
      </c>
      <c r="U599" s="78">
        <f t="shared" si="45"/>
        <v>0</v>
      </c>
      <c r="V599" s="13">
        <v>0.85000000000000009</v>
      </c>
      <c r="W599" s="78">
        <f t="shared" si="47"/>
        <v>0</v>
      </c>
      <c r="X599" s="1">
        <f>VLOOKUP(E599,'渗透率、续签率'!AG:AJ,4,0)</f>
        <v>7628.4999999999991</v>
      </c>
      <c r="Y599" s="1">
        <f t="shared" si="48"/>
        <v>0</v>
      </c>
      <c r="Z599">
        <v>0</v>
      </c>
      <c r="AA599" s="89">
        <f t="shared" si="49"/>
        <v>0</v>
      </c>
      <c r="AH599" s="37"/>
      <c r="AI599" s="37"/>
      <c r="AK599" s="37"/>
    </row>
    <row r="600" spans="1:37" hidden="1">
      <c r="A600" t="s">
        <v>64</v>
      </c>
      <c r="B600" t="s">
        <v>16</v>
      </c>
      <c r="C600" t="s">
        <v>18</v>
      </c>
      <c r="D600" t="s">
        <v>116</v>
      </c>
      <c r="E600" t="s">
        <v>477</v>
      </c>
      <c r="F600" t="str">
        <f t="shared" si="46"/>
        <v>海南藏族自治州婚庆服务</v>
      </c>
      <c r="G600" t="s">
        <v>297</v>
      </c>
      <c r="H600" t="s">
        <v>327</v>
      </c>
      <c r="I600" t="s">
        <v>70</v>
      </c>
      <c r="J600">
        <v>19</v>
      </c>
      <c r="K600">
        <v>0</v>
      </c>
      <c r="L600" s="13">
        <f>VLOOKUP(C600,'渗透率、续签率'!B:C,2,0)</f>
        <v>0.36499999999999999</v>
      </c>
      <c r="M600" s="6">
        <v>0</v>
      </c>
      <c r="N600">
        <v>1</v>
      </c>
      <c r="O600">
        <v>0</v>
      </c>
      <c r="P600" s="6">
        <v>0</v>
      </c>
      <c r="Q600" s="13">
        <v>0</v>
      </c>
      <c r="R600" s="13">
        <v>0</v>
      </c>
      <c r="S600" s="31">
        <v>18</v>
      </c>
      <c r="T600" s="6">
        <f>VLOOKUP(E600,'参数设置&amp;汇总'!S:U,3,0)</f>
        <v>0.01</v>
      </c>
      <c r="U600" s="78">
        <f t="shared" si="45"/>
        <v>0.01</v>
      </c>
      <c r="V600" s="13">
        <v>0.85000000000000009</v>
      </c>
      <c r="W600" s="78">
        <f t="shared" si="47"/>
        <v>1.1764705882352941E-2</v>
      </c>
      <c r="X600" s="1">
        <f>VLOOKUP(E600,'渗透率、续签率'!AG:AJ,4,0)</f>
        <v>7628.4999999999991</v>
      </c>
      <c r="Y600" s="1">
        <f t="shared" si="48"/>
        <v>89.7470588235294</v>
      </c>
      <c r="Z600">
        <v>0</v>
      </c>
      <c r="AA600" s="89">
        <f t="shared" si="49"/>
        <v>7628.4999999999991</v>
      </c>
      <c r="AH600" s="37"/>
      <c r="AI600" s="37"/>
      <c r="AK600" s="37"/>
    </row>
    <row r="601" spans="1:37" hidden="1">
      <c r="A601" t="s">
        <v>64</v>
      </c>
      <c r="B601" t="s">
        <v>16</v>
      </c>
      <c r="C601" t="s">
        <v>18</v>
      </c>
      <c r="D601" t="s">
        <v>116</v>
      </c>
      <c r="E601" t="s">
        <v>477</v>
      </c>
      <c r="F601" t="str">
        <f t="shared" si="46"/>
        <v>海口市婚庆服务</v>
      </c>
      <c r="G601" t="s">
        <v>120</v>
      </c>
      <c r="H601" t="s">
        <v>328</v>
      </c>
      <c r="I601" t="s">
        <v>68</v>
      </c>
      <c r="J601">
        <v>178</v>
      </c>
      <c r="K601">
        <v>6</v>
      </c>
      <c r="L601" s="13">
        <f>VLOOKUP(C601,'渗透率、续签率'!B:C,2,0)</f>
        <v>0.36499999999999999</v>
      </c>
      <c r="M601" s="6">
        <v>0.03</v>
      </c>
      <c r="N601">
        <v>56</v>
      </c>
      <c r="O601">
        <v>5</v>
      </c>
      <c r="P601" s="6">
        <v>0.09</v>
      </c>
      <c r="Q601" s="13">
        <v>0.28999999999999998</v>
      </c>
      <c r="R601" s="13">
        <v>2.1999999999999999E-2</v>
      </c>
      <c r="S601" s="31">
        <v>548</v>
      </c>
      <c r="T601" s="6">
        <f>VLOOKUP(E601,'参数设置&amp;汇总'!S:U,3,0)</f>
        <v>0.01</v>
      </c>
      <c r="U601" s="78">
        <f t="shared" si="45"/>
        <v>5</v>
      </c>
      <c r="V601" s="13">
        <v>0.85000000000000009</v>
      </c>
      <c r="W601" s="78">
        <f t="shared" si="47"/>
        <v>3.7352941176470584</v>
      </c>
      <c r="X601" s="1">
        <f>VLOOKUP(E601,'渗透率、续签率'!AG:AJ,4,0)</f>
        <v>7628.4999999999991</v>
      </c>
      <c r="Y601" s="1">
        <f t="shared" si="48"/>
        <v>28494.69117647058</v>
      </c>
      <c r="Z601">
        <v>1</v>
      </c>
      <c r="AA601" s="89">
        <f t="shared" si="49"/>
        <v>427195.99999999994</v>
      </c>
      <c r="AH601" s="37"/>
      <c r="AI601" s="37"/>
      <c r="AK601" s="37"/>
    </row>
    <row r="602" spans="1:37" hidden="1">
      <c r="A602" t="s">
        <v>64</v>
      </c>
      <c r="B602" t="s">
        <v>16</v>
      </c>
      <c r="C602" t="s">
        <v>18</v>
      </c>
      <c r="D602" t="s">
        <v>116</v>
      </c>
      <c r="E602" t="s">
        <v>477</v>
      </c>
      <c r="F602" t="str">
        <f t="shared" si="46"/>
        <v>海西蒙古族藏族自治州婚庆服务</v>
      </c>
      <c r="G602" t="s">
        <v>297</v>
      </c>
      <c r="H602" t="s">
        <v>329</v>
      </c>
      <c r="I602" t="s">
        <v>70</v>
      </c>
      <c r="J602">
        <v>27</v>
      </c>
      <c r="K602">
        <v>0</v>
      </c>
      <c r="L602" s="13">
        <f>VLOOKUP(C602,'渗透率、续签率'!B:C,2,0)</f>
        <v>0.36499999999999999</v>
      </c>
      <c r="M602" s="6">
        <v>0</v>
      </c>
      <c r="N602">
        <v>1</v>
      </c>
      <c r="O602">
        <v>0</v>
      </c>
      <c r="P602" s="6">
        <v>0</v>
      </c>
      <c r="Q602" s="13">
        <v>0</v>
      </c>
      <c r="R602" s="13">
        <v>0</v>
      </c>
      <c r="S602" s="31">
        <v>31</v>
      </c>
      <c r="T602" s="6">
        <f>VLOOKUP(E602,'参数设置&amp;汇总'!S:U,3,0)</f>
        <v>0.01</v>
      </c>
      <c r="U602" s="78">
        <f t="shared" si="45"/>
        <v>0.01</v>
      </c>
      <c r="V602" s="13">
        <v>0.85000000000000009</v>
      </c>
      <c r="W602" s="78">
        <f t="shared" si="47"/>
        <v>1.1764705882352941E-2</v>
      </c>
      <c r="X602" s="1">
        <f>VLOOKUP(E602,'渗透率、续签率'!AG:AJ,4,0)</f>
        <v>7628.4999999999991</v>
      </c>
      <c r="Y602" s="1">
        <f t="shared" si="48"/>
        <v>89.7470588235294</v>
      </c>
      <c r="Z602">
        <v>0</v>
      </c>
      <c r="AA602" s="89">
        <f t="shared" si="49"/>
        <v>7628.4999999999991</v>
      </c>
      <c r="AH602" s="37"/>
      <c r="AI602" s="37"/>
      <c r="AK602" s="37"/>
    </row>
    <row r="603" spans="1:37" hidden="1">
      <c r="A603" t="s">
        <v>64</v>
      </c>
      <c r="B603" t="s">
        <v>16</v>
      </c>
      <c r="C603" t="s">
        <v>18</v>
      </c>
      <c r="D603" t="s">
        <v>116</v>
      </c>
      <c r="E603" t="s">
        <v>477</v>
      </c>
      <c r="F603" t="str">
        <f t="shared" si="46"/>
        <v>淄博市婚庆服务</v>
      </c>
      <c r="G603" t="s">
        <v>103</v>
      </c>
      <c r="H603" t="s">
        <v>330</v>
      </c>
      <c r="I603" t="s">
        <v>70</v>
      </c>
      <c r="J603">
        <v>563</v>
      </c>
      <c r="K603">
        <v>2</v>
      </c>
      <c r="L603" s="13">
        <f>VLOOKUP(C603,'渗透率、续签率'!B:C,2,0)</f>
        <v>0.36499999999999999</v>
      </c>
      <c r="M603" s="6">
        <v>0</v>
      </c>
      <c r="N603">
        <v>108</v>
      </c>
      <c r="O603">
        <v>2</v>
      </c>
      <c r="P603" s="6">
        <v>0.02</v>
      </c>
      <c r="Q603" s="13">
        <v>8.6999999999999994E-2</v>
      </c>
      <c r="R603" s="13">
        <v>3.5000000000000003E-2</v>
      </c>
      <c r="S603" s="31">
        <v>1046</v>
      </c>
      <c r="T603" s="6">
        <f>VLOOKUP(E603,'参数设置&amp;汇总'!S:U,3,0)</f>
        <v>0.01</v>
      </c>
      <c r="U603" s="78">
        <f t="shared" si="45"/>
        <v>2</v>
      </c>
      <c r="V603" s="13">
        <v>0.85000000000000009</v>
      </c>
      <c r="W603" s="78">
        <f t="shared" si="47"/>
        <v>1.4941176470588233</v>
      </c>
      <c r="X603" s="1">
        <f>VLOOKUP(E603,'渗透率、续签率'!AG:AJ,4,0)</f>
        <v>7628.4999999999991</v>
      </c>
      <c r="Y603" s="1">
        <f t="shared" si="48"/>
        <v>11397.876470588233</v>
      </c>
      <c r="Z603">
        <v>28</v>
      </c>
      <c r="AA603" s="89">
        <f t="shared" si="49"/>
        <v>823877.99999999988</v>
      </c>
      <c r="AH603" s="37"/>
      <c r="AI603" s="37"/>
      <c r="AK603" s="37"/>
    </row>
    <row r="604" spans="1:37" hidden="1">
      <c r="A604" t="s">
        <v>64</v>
      </c>
      <c r="B604" t="s">
        <v>16</v>
      </c>
      <c r="C604" t="s">
        <v>18</v>
      </c>
      <c r="D604" t="s">
        <v>116</v>
      </c>
      <c r="E604" t="s">
        <v>477</v>
      </c>
      <c r="F604" t="str">
        <f t="shared" si="46"/>
        <v>淮北市婚庆服务</v>
      </c>
      <c r="G604" t="s">
        <v>94</v>
      </c>
      <c r="H604" t="s">
        <v>331</v>
      </c>
      <c r="I604" t="s">
        <v>68</v>
      </c>
      <c r="J604">
        <v>264</v>
      </c>
      <c r="K604">
        <v>0</v>
      </c>
      <c r="L604" s="13">
        <f>VLOOKUP(C604,'渗透率、续签率'!B:C,2,0)</f>
        <v>0.36499999999999999</v>
      </c>
      <c r="M604" s="6">
        <v>0</v>
      </c>
      <c r="N604">
        <v>33</v>
      </c>
      <c r="O604">
        <v>0</v>
      </c>
      <c r="P604" s="6">
        <v>0</v>
      </c>
      <c r="Q604" s="13">
        <v>0</v>
      </c>
      <c r="R604" s="13">
        <v>0</v>
      </c>
      <c r="S604" s="31">
        <v>347</v>
      </c>
      <c r="T604" s="6">
        <f>VLOOKUP(E604,'参数设置&amp;汇总'!S:U,3,0)</f>
        <v>0.01</v>
      </c>
      <c r="U604" s="78">
        <f t="shared" si="45"/>
        <v>0.33</v>
      </c>
      <c r="V604" s="13">
        <v>0.85000000000000009</v>
      </c>
      <c r="W604" s="78">
        <f t="shared" si="47"/>
        <v>0.38823529411764701</v>
      </c>
      <c r="X604" s="1">
        <f>VLOOKUP(E604,'渗透率、续签率'!AG:AJ,4,0)</f>
        <v>7628.4999999999991</v>
      </c>
      <c r="Y604" s="1">
        <f t="shared" si="48"/>
        <v>2961.65294117647</v>
      </c>
      <c r="Z604">
        <v>0</v>
      </c>
      <c r="AA604" s="89">
        <f t="shared" si="49"/>
        <v>251740.49999999997</v>
      </c>
      <c r="AH604" s="37"/>
      <c r="AI604" s="37"/>
      <c r="AK604" s="37"/>
    </row>
    <row r="605" spans="1:37" hidden="1">
      <c r="A605" t="s">
        <v>64</v>
      </c>
      <c r="B605" t="s">
        <v>16</v>
      </c>
      <c r="C605" t="s">
        <v>18</v>
      </c>
      <c r="D605" t="s">
        <v>116</v>
      </c>
      <c r="E605" t="s">
        <v>477</v>
      </c>
      <c r="F605" t="str">
        <f t="shared" si="46"/>
        <v>淮南市婚庆服务</v>
      </c>
      <c r="G605" t="s">
        <v>94</v>
      </c>
      <c r="H605" t="s">
        <v>332</v>
      </c>
      <c r="I605" t="s">
        <v>68</v>
      </c>
      <c r="J605">
        <v>450</v>
      </c>
      <c r="K605">
        <v>1</v>
      </c>
      <c r="L605" s="13">
        <f>VLOOKUP(C605,'渗透率、续签率'!B:C,2,0)</f>
        <v>0.36499999999999999</v>
      </c>
      <c r="M605" s="6">
        <v>0</v>
      </c>
      <c r="N605">
        <v>46</v>
      </c>
      <c r="O605">
        <v>1</v>
      </c>
      <c r="P605" s="6">
        <v>0.02</v>
      </c>
      <c r="Q605" s="13">
        <v>6.2E-2</v>
      </c>
      <c r="R605" s="13">
        <v>0</v>
      </c>
      <c r="S605" s="31">
        <v>517</v>
      </c>
      <c r="T605" s="6">
        <f>VLOOKUP(E605,'参数设置&amp;汇总'!S:U,3,0)</f>
        <v>0.01</v>
      </c>
      <c r="U605" s="78">
        <f t="shared" si="45"/>
        <v>1</v>
      </c>
      <c r="V605" s="13">
        <v>0.85000000000000009</v>
      </c>
      <c r="W605" s="78">
        <f t="shared" si="47"/>
        <v>0.74705882352941166</v>
      </c>
      <c r="X605" s="1">
        <f>VLOOKUP(E605,'渗透率、续签率'!AG:AJ,4,0)</f>
        <v>7628.4999999999991</v>
      </c>
      <c r="Y605" s="1">
        <f t="shared" si="48"/>
        <v>5698.9382352941166</v>
      </c>
      <c r="Z605">
        <v>1</v>
      </c>
      <c r="AA605" s="89">
        <f t="shared" si="49"/>
        <v>350910.99999999994</v>
      </c>
    </row>
    <row r="606" spans="1:37" hidden="1">
      <c r="A606" t="s">
        <v>64</v>
      </c>
      <c r="B606" t="s">
        <v>16</v>
      </c>
      <c r="C606" t="s">
        <v>18</v>
      </c>
      <c r="D606" t="s">
        <v>116</v>
      </c>
      <c r="E606" t="s">
        <v>477</v>
      </c>
      <c r="F606" t="str">
        <f t="shared" si="46"/>
        <v>淮安市婚庆服务</v>
      </c>
      <c r="G606" t="s">
        <v>73</v>
      </c>
      <c r="H606" t="s">
        <v>333</v>
      </c>
      <c r="I606" t="s">
        <v>70</v>
      </c>
      <c r="J606">
        <v>628</v>
      </c>
      <c r="K606">
        <v>0</v>
      </c>
      <c r="L606" s="13">
        <f>VLOOKUP(C606,'渗透率、续签率'!B:C,2,0)</f>
        <v>0.36499999999999999</v>
      </c>
      <c r="M606" s="6">
        <v>0</v>
      </c>
      <c r="N606">
        <v>63</v>
      </c>
      <c r="O606">
        <v>0</v>
      </c>
      <c r="P606" s="6">
        <v>0</v>
      </c>
      <c r="Q606" s="13">
        <v>4.2999999999999997E-2</v>
      </c>
      <c r="R606" s="13">
        <v>0</v>
      </c>
      <c r="S606" s="31">
        <v>699</v>
      </c>
      <c r="T606" s="6">
        <f>VLOOKUP(E606,'参数设置&amp;汇总'!S:U,3,0)</f>
        <v>0.01</v>
      </c>
      <c r="U606" s="78">
        <f t="shared" si="45"/>
        <v>0.63</v>
      </c>
      <c r="V606" s="13">
        <v>0.85000000000000009</v>
      </c>
      <c r="W606" s="78">
        <f t="shared" si="47"/>
        <v>0.74117647058823521</v>
      </c>
      <c r="X606" s="1">
        <f>VLOOKUP(E606,'渗透率、续签率'!AG:AJ,4,0)</f>
        <v>7628.4999999999991</v>
      </c>
      <c r="Y606" s="1">
        <f t="shared" si="48"/>
        <v>5654.0647058823515</v>
      </c>
      <c r="Z606">
        <v>0</v>
      </c>
      <c r="AA606" s="89">
        <f t="shared" si="49"/>
        <v>480595.49999999994</v>
      </c>
      <c r="AH606" s="37"/>
      <c r="AI606" s="37"/>
      <c r="AK606" s="37"/>
    </row>
    <row r="607" spans="1:37" hidden="1">
      <c r="A607" t="s">
        <v>64</v>
      </c>
      <c r="B607" t="s">
        <v>16</v>
      </c>
      <c r="C607" t="s">
        <v>18</v>
      </c>
      <c r="D607" t="s">
        <v>116</v>
      </c>
      <c r="E607" t="s">
        <v>477</v>
      </c>
      <c r="F607" t="str">
        <f t="shared" si="46"/>
        <v>清远市婚庆服务</v>
      </c>
      <c r="G607" t="s">
        <v>75</v>
      </c>
      <c r="H607" t="s">
        <v>334</v>
      </c>
      <c r="I607" t="s">
        <v>68</v>
      </c>
      <c r="J607">
        <v>194</v>
      </c>
      <c r="K607">
        <v>0</v>
      </c>
      <c r="L607" s="13">
        <f>VLOOKUP(C607,'渗透率、续签率'!B:C,2,0)</f>
        <v>0.36499999999999999</v>
      </c>
      <c r="M607" s="6">
        <v>0</v>
      </c>
      <c r="N607">
        <v>28</v>
      </c>
      <c r="O607">
        <v>0</v>
      </c>
      <c r="P607" s="6">
        <v>0</v>
      </c>
      <c r="Q607" s="13">
        <v>7.4999999999999997E-2</v>
      </c>
      <c r="R607" s="13">
        <v>0</v>
      </c>
      <c r="S607" s="31">
        <v>308</v>
      </c>
      <c r="T607" s="6">
        <f>VLOOKUP(E607,'参数设置&amp;汇总'!S:U,3,0)</f>
        <v>0.01</v>
      </c>
      <c r="U607" s="78">
        <f t="shared" si="45"/>
        <v>0.28000000000000003</v>
      </c>
      <c r="V607" s="13">
        <v>0.85000000000000009</v>
      </c>
      <c r="W607" s="78">
        <f t="shared" si="47"/>
        <v>0.32941176470588235</v>
      </c>
      <c r="X607" s="1">
        <f>VLOOKUP(E607,'渗透率、续签率'!AG:AJ,4,0)</f>
        <v>7628.4999999999991</v>
      </c>
      <c r="Y607" s="1">
        <f t="shared" si="48"/>
        <v>2512.9176470588231</v>
      </c>
      <c r="Z607">
        <v>9</v>
      </c>
      <c r="AA607" s="89">
        <f t="shared" si="49"/>
        <v>213597.99999999997</v>
      </c>
      <c r="AH607" s="37"/>
      <c r="AI607" s="37"/>
      <c r="AJ607" s="1"/>
      <c r="AK607" s="37"/>
    </row>
    <row r="608" spans="1:37" hidden="1">
      <c r="A608" t="s">
        <v>64</v>
      </c>
      <c r="B608" t="s">
        <v>16</v>
      </c>
      <c r="C608" t="s">
        <v>18</v>
      </c>
      <c r="D608" t="s">
        <v>116</v>
      </c>
      <c r="E608" t="s">
        <v>477</v>
      </c>
      <c r="F608" t="str">
        <f t="shared" si="46"/>
        <v>渭南市婚庆服务</v>
      </c>
      <c r="G608" t="s">
        <v>108</v>
      </c>
      <c r="H608" t="s">
        <v>335</v>
      </c>
      <c r="I608" t="s">
        <v>70</v>
      </c>
      <c r="J608">
        <v>571</v>
      </c>
      <c r="K608">
        <v>0</v>
      </c>
      <c r="L608" s="13">
        <f>VLOOKUP(C608,'渗透率、续签率'!B:C,2,0)</f>
        <v>0.36499999999999999</v>
      </c>
      <c r="M608" s="6">
        <v>0</v>
      </c>
      <c r="N608">
        <v>83</v>
      </c>
      <c r="O608">
        <v>0</v>
      </c>
      <c r="P608" s="6">
        <v>0</v>
      </c>
      <c r="Q608" s="13">
        <v>6.0000000000000001E-3</v>
      </c>
      <c r="R608" s="13">
        <v>0</v>
      </c>
      <c r="S608" s="31">
        <v>763</v>
      </c>
      <c r="T608" s="6">
        <f>VLOOKUP(E608,'参数设置&amp;汇总'!S:U,3,0)</f>
        <v>0.01</v>
      </c>
      <c r="U608" s="78">
        <f t="shared" si="45"/>
        <v>0.83000000000000007</v>
      </c>
      <c r="V608" s="13">
        <v>0.85000000000000009</v>
      </c>
      <c r="W608" s="78">
        <f t="shared" si="47"/>
        <v>0.97647058823529409</v>
      </c>
      <c r="X608" s="1">
        <f>VLOOKUP(E608,'渗透率、续签率'!AG:AJ,4,0)</f>
        <v>7628.4999999999991</v>
      </c>
      <c r="Y608" s="1">
        <f t="shared" si="48"/>
        <v>7449.0058823529398</v>
      </c>
      <c r="Z608">
        <v>18</v>
      </c>
      <c r="AA608" s="89">
        <f t="shared" si="49"/>
        <v>633165.49999999988</v>
      </c>
      <c r="AH608" s="37"/>
      <c r="AI608" s="37"/>
      <c r="AK608" s="37"/>
    </row>
    <row r="609" spans="1:37" hidden="1">
      <c r="A609" t="s">
        <v>64</v>
      </c>
      <c r="B609" t="s">
        <v>16</v>
      </c>
      <c r="C609" t="s">
        <v>18</v>
      </c>
      <c r="D609" t="s">
        <v>116</v>
      </c>
      <c r="E609" t="s">
        <v>477</v>
      </c>
      <c r="F609" t="str">
        <f t="shared" si="46"/>
        <v>湖州市婚庆服务</v>
      </c>
      <c r="G609" t="s">
        <v>79</v>
      </c>
      <c r="H609" t="s">
        <v>336</v>
      </c>
      <c r="I609" t="s">
        <v>68</v>
      </c>
      <c r="J609">
        <v>418</v>
      </c>
      <c r="K609">
        <v>2</v>
      </c>
      <c r="L609" s="13">
        <f>VLOOKUP(C609,'渗透率、续签率'!B:C,2,0)</f>
        <v>0.36499999999999999</v>
      </c>
      <c r="M609" s="6">
        <v>0</v>
      </c>
      <c r="N609">
        <v>92</v>
      </c>
      <c r="O609">
        <v>2</v>
      </c>
      <c r="P609" s="6">
        <v>0.02</v>
      </c>
      <c r="Q609" s="13">
        <v>0.1</v>
      </c>
      <c r="R609" s="13">
        <v>7.5999999999999998E-2</v>
      </c>
      <c r="S609" s="31">
        <v>998</v>
      </c>
      <c r="T609" s="6">
        <f>VLOOKUP(E609,'参数设置&amp;汇总'!S:U,3,0)</f>
        <v>0.01</v>
      </c>
      <c r="U609" s="78">
        <f t="shared" si="45"/>
        <v>2</v>
      </c>
      <c r="V609" s="13">
        <v>0.85000000000000009</v>
      </c>
      <c r="W609" s="78">
        <f t="shared" si="47"/>
        <v>1.4941176470588233</v>
      </c>
      <c r="X609" s="1">
        <f>VLOOKUP(E609,'渗透率、续签率'!AG:AJ,4,0)</f>
        <v>7628.4999999999991</v>
      </c>
      <c r="Y609" s="1">
        <f t="shared" si="48"/>
        <v>11397.876470588233</v>
      </c>
      <c r="Z609">
        <v>27</v>
      </c>
      <c r="AA609" s="89">
        <f t="shared" si="49"/>
        <v>701821.99999999988</v>
      </c>
      <c r="AH609" s="37"/>
      <c r="AI609" s="37"/>
      <c r="AK609" s="37"/>
    </row>
    <row r="610" spans="1:37" hidden="1">
      <c r="A610" t="s">
        <v>64</v>
      </c>
      <c r="B610" t="s">
        <v>16</v>
      </c>
      <c r="C610" t="s">
        <v>18</v>
      </c>
      <c r="D610" t="s">
        <v>116</v>
      </c>
      <c r="E610" t="s">
        <v>477</v>
      </c>
      <c r="F610" t="str">
        <f t="shared" si="46"/>
        <v>湘潭市婚庆服务</v>
      </c>
      <c r="G610" t="s">
        <v>113</v>
      </c>
      <c r="H610" t="s">
        <v>337</v>
      </c>
      <c r="I610" t="s">
        <v>68</v>
      </c>
      <c r="J610">
        <v>215</v>
      </c>
      <c r="K610">
        <v>0</v>
      </c>
      <c r="L610" s="13">
        <f>VLOOKUP(C610,'渗透率、续签率'!B:C,2,0)</f>
        <v>0.36499999999999999</v>
      </c>
      <c r="M610" s="6">
        <v>0</v>
      </c>
      <c r="N610">
        <v>27</v>
      </c>
      <c r="O610">
        <v>0</v>
      </c>
      <c r="P610" s="6">
        <v>0</v>
      </c>
      <c r="Q610" s="13">
        <v>5.3999999999999999E-2</v>
      </c>
      <c r="R610" s="13">
        <v>0</v>
      </c>
      <c r="S610" s="31">
        <v>298</v>
      </c>
      <c r="T610" s="6">
        <f>VLOOKUP(E610,'参数设置&amp;汇总'!S:U,3,0)</f>
        <v>0.01</v>
      </c>
      <c r="U610" s="78">
        <f t="shared" si="45"/>
        <v>0.27</v>
      </c>
      <c r="V610" s="13">
        <v>0.85000000000000009</v>
      </c>
      <c r="W610" s="78">
        <f t="shared" si="47"/>
        <v>0.31764705882352939</v>
      </c>
      <c r="X610" s="1">
        <f>VLOOKUP(E610,'渗透率、续签率'!AG:AJ,4,0)</f>
        <v>7628.4999999999991</v>
      </c>
      <c r="Y610" s="1">
        <f t="shared" si="48"/>
        <v>2423.1705882352935</v>
      </c>
      <c r="Z610">
        <v>0</v>
      </c>
      <c r="AA610" s="89">
        <f t="shared" si="49"/>
        <v>205969.49999999997</v>
      </c>
      <c r="AH610" s="37"/>
      <c r="AI610" s="37"/>
      <c r="AK610" s="37"/>
    </row>
    <row r="611" spans="1:37" hidden="1">
      <c r="A611" t="s">
        <v>64</v>
      </c>
      <c r="B611" t="s">
        <v>16</v>
      </c>
      <c r="C611" t="s">
        <v>18</v>
      </c>
      <c r="D611" t="s">
        <v>116</v>
      </c>
      <c r="E611" t="s">
        <v>477</v>
      </c>
      <c r="F611" t="str">
        <f t="shared" si="46"/>
        <v>湘西土家族苗族自治州婚庆服务</v>
      </c>
      <c r="G611" t="s">
        <v>113</v>
      </c>
      <c r="H611" t="s">
        <v>338</v>
      </c>
      <c r="I611" t="s">
        <v>68</v>
      </c>
      <c r="J611">
        <v>189</v>
      </c>
      <c r="K611">
        <v>0</v>
      </c>
      <c r="L611" s="13">
        <f>VLOOKUP(C611,'渗透率、续签率'!B:C,2,0)</f>
        <v>0.36499999999999999</v>
      </c>
      <c r="M611" s="6">
        <v>0</v>
      </c>
      <c r="N611">
        <v>8</v>
      </c>
      <c r="O611">
        <v>0</v>
      </c>
      <c r="P611" s="6">
        <v>0</v>
      </c>
      <c r="Q611" s="13">
        <v>1.4999999999999999E-2</v>
      </c>
      <c r="R611" s="13">
        <v>0</v>
      </c>
      <c r="S611" s="31">
        <v>166</v>
      </c>
      <c r="T611" s="6">
        <f>VLOOKUP(E611,'参数设置&amp;汇总'!S:U,3,0)</f>
        <v>0.01</v>
      </c>
      <c r="U611" s="78">
        <f t="shared" si="45"/>
        <v>0.08</v>
      </c>
      <c r="V611" s="13">
        <v>0.85000000000000009</v>
      </c>
      <c r="W611" s="78">
        <f t="shared" si="47"/>
        <v>9.4117647058823528E-2</v>
      </c>
      <c r="X611" s="1">
        <f>VLOOKUP(E611,'渗透率、续签率'!AG:AJ,4,0)</f>
        <v>7628.4999999999991</v>
      </c>
      <c r="Y611" s="1">
        <f t="shared" si="48"/>
        <v>717.9764705882352</v>
      </c>
      <c r="Z611">
        <v>0</v>
      </c>
      <c r="AA611" s="89">
        <f t="shared" si="49"/>
        <v>61027.999999999993</v>
      </c>
      <c r="AH611" s="37"/>
      <c r="AI611" s="37"/>
      <c r="AK611" s="37"/>
    </row>
    <row r="612" spans="1:37" hidden="1">
      <c r="A612" t="s">
        <v>64</v>
      </c>
      <c r="B612" t="s">
        <v>16</v>
      </c>
      <c r="C612" t="s">
        <v>18</v>
      </c>
      <c r="D612" t="s">
        <v>116</v>
      </c>
      <c r="E612" t="s">
        <v>477</v>
      </c>
      <c r="F612" t="str">
        <f t="shared" si="46"/>
        <v>湛江市婚庆服务</v>
      </c>
      <c r="G612" t="s">
        <v>75</v>
      </c>
      <c r="H612" t="s">
        <v>339</v>
      </c>
      <c r="I612" t="s">
        <v>68</v>
      </c>
      <c r="J612">
        <v>533</v>
      </c>
      <c r="K612">
        <v>0</v>
      </c>
      <c r="L612" s="13">
        <f>VLOOKUP(C612,'渗透率、续签率'!B:C,2,0)</f>
        <v>0.36499999999999999</v>
      </c>
      <c r="M612" s="6">
        <v>0</v>
      </c>
      <c r="N612">
        <v>57</v>
      </c>
      <c r="O612">
        <v>0</v>
      </c>
      <c r="P612" s="6">
        <v>0</v>
      </c>
      <c r="Q612" s="13">
        <v>3.1E-2</v>
      </c>
      <c r="R612" s="13">
        <v>0</v>
      </c>
      <c r="S612" s="31">
        <v>728</v>
      </c>
      <c r="T612" s="6">
        <f>VLOOKUP(E612,'参数设置&amp;汇总'!S:U,3,0)</f>
        <v>0.01</v>
      </c>
      <c r="U612" s="78">
        <f t="shared" si="45"/>
        <v>0.57000000000000006</v>
      </c>
      <c r="V612" s="13">
        <v>0.85000000000000009</v>
      </c>
      <c r="W612" s="78">
        <f t="shared" si="47"/>
        <v>0.6705882352941176</v>
      </c>
      <c r="X612" s="1">
        <f>VLOOKUP(E612,'渗透率、续签率'!AG:AJ,4,0)</f>
        <v>7628.4999999999991</v>
      </c>
      <c r="Y612" s="1">
        <f t="shared" si="48"/>
        <v>5115.5823529411755</v>
      </c>
      <c r="Z612">
        <v>22</v>
      </c>
      <c r="AA612" s="89">
        <f t="shared" si="49"/>
        <v>434824.49999999994</v>
      </c>
      <c r="AH612" s="37"/>
      <c r="AI612" s="37"/>
      <c r="AK612" s="37"/>
    </row>
    <row r="613" spans="1:37" hidden="1">
      <c r="A613" t="s">
        <v>64</v>
      </c>
      <c r="B613" t="s">
        <v>16</v>
      </c>
      <c r="C613" t="s">
        <v>18</v>
      </c>
      <c r="D613" t="s">
        <v>116</v>
      </c>
      <c r="E613" t="s">
        <v>477</v>
      </c>
      <c r="F613" t="str">
        <f t="shared" si="46"/>
        <v>滁州市婚庆服务</v>
      </c>
      <c r="G613" t="s">
        <v>94</v>
      </c>
      <c r="H613" t="s">
        <v>340</v>
      </c>
      <c r="I613" t="s">
        <v>68</v>
      </c>
      <c r="J613">
        <v>688</v>
      </c>
      <c r="K613">
        <v>1</v>
      </c>
      <c r="L613" s="13">
        <f>VLOOKUP(C613,'渗透率、续签率'!B:C,2,0)</f>
        <v>0.36499999999999999</v>
      </c>
      <c r="M613" s="6">
        <v>0</v>
      </c>
      <c r="N613">
        <v>63</v>
      </c>
      <c r="O613">
        <v>1</v>
      </c>
      <c r="P613" s="6">
        <v>0.02</v>
      </c>
      <c r="Q613" s="13">
        <v>0.04</v>
      </c>
      <c r="R613" s="13">
        <v>0</v>
      </c>
      <c r="S613" s="31">
        <v>729</v>
      </c>
      <c r="T613" s="6">
        <f>VLOOKUP(E613,'参数设置&amp;汇总'!S:U,3,0)</f>
        <v>0.01</v>
      </c>
      <c r="U613" s="78">
        <f t="shared" si="45"/>
        <v>1</v>
      </c>
      <c r="V613" s="13">
        <v>0.85000000000000009</v>
      </c>
      <c r="W613" s="78">
        <f t="shared" si="47"/>
        <v>0.74705882352941166</v>
      </c>
      <c r="X613" s="1">
        <f>VLOOKUP(E613,'渗透率、续签率'!AG:AJ,4,0)</f>
        <v>7628.4999999999991</v>
      </c>
      <c r="Y613" s="1">
        <f t="shared" si="48"/>
        <v>5698.9382352941166</v>
      </c>
      <c r="Z613">
        <v>1</v>
      </c>
      <c r="AA613" s="89">
        <f t="shared" si="49"/>
        <v>480595.49999999994</v>
      </c>
      <c r="AH613" s="37"/>
      <c r="AI613" s="37"/>
      <c r="AK613" s="37"/>
    </row>
    <row r="614" spans="1:37" hidden="1">
      <c r="A614" t="s">
        <v>64</v>
      </c>
      <c r="B614" t="s">
        <v>16</v>
      </c>
      <c r="C614" t="s">
        <v>18</v>
      </c>
      <c r="D614" t="s">
        <v>116</v>
      </c>
      <c r="E614" t="s">
        <v>477</v>
      </c>
      <c r="F614" t="str">
        <f t="shared" si="46"/>
        <v>滨州市婚庆服务</v>
      </c>
      <c r="G614" t="s">
        <v>103</v>
      </c>
      <c r="H614" t="s">
        <v>341</v>
      </c>
      <c r="I614" t="s">
        <v>70</v>
      </c>
      <c r="J614">
        <v>597</v>
      </c>
      <c r="K614">
        <v>0</v>
      </c>
      <c r="L614" s="13">
        <f>VLOOKUP(C614,'渗透率、续签率'!B:C,2,0)</f>
        <v>0.36499999999999999</v>
      </c>
      <c r="M614" s="6">
        <v>0</v>
      </c>
      <c r="N614">
        <v>84</v>
      </c>
      <c r="O614">
        <v>0</v>
      </c>
      <c r="P614" s="6">
        <v>0</v>
      </c>
      <c r="Q614" s="13">
        <v>8.0000000000000002E-3</v>
      </c>
      <c r="R614" s="13">
        <v>0</v>
      </c>
      <c r="S614" s="31">
        <v>886</v>
      </c>
      <c r="T614" s="6">
        <f>VLOOKUP(E614,'参数设置&amp;汇总'!S:U,3,0)</f>
        <v>0.01</v>
      </c>
      <c r="U614" s="78">
        <f t="shared" si="45"/>
        <v>0.84</v>
      </c>
      <c r="V614" s="13">
        <v>0.85000000000000009</v>
      </c>
      <c r="W614" s="78">
        <f t="shared" si="47"/>
        <v>0.98823529411764688</v>
      </c>
      <c r="X614" s="1">
        <f>VLOOKUP(E614,'渗透率、续签率'!AG:AJ,4,0)</f>
        <v>7628.4999999999991</v>
      </c>
      <c r="Y614" s="1">
        <f t="shared" si="48"/>
        <v>7538.7529411764681</v>
      </c>
      <c r="Z614">
        <v>14</v>
      </c>
      <c r="AA614" s="89">
        <f t="shared" si="49"/>
        <v>640793.99999999988</v>
      </c>
      <c r="AH614" s="37"/>
      <c r="AI614" s="37"/>
      <c r="AK614" s="37"/>
    </row>
    <row r="615" spans="1:37" hidden="1">
      <c r="A615" t="s">
        <v>64</v>
      </c>
      <c r="B615" t="s">
        <v>16</v>
      </c>
      <c r="C615" t="s">
        <v>18</v>
      </c>
      <c r="D615" t="s">
        <v>116</v>
      </c>
      <c r="E615" t="s">
        <v>477</v>
      </c>
      <c r="F615" t="str">
        <f t="shared" si="46"/>
        <v>漯河市婚庆服务</v>
      </c>
      <c r="G615" t="s">
        <v>110</v>
      </c>
      <c r="H615" t="s">
        <v>342</v>
      </c>
      <c r="I615" t="s">
        <v>70</v>
      </c>
      <c r="J615">
        <v>190</v>
      </c>
      <c r="K615">
        <v>0</v>
      </c>
      <c r="L615" s="13">
        <f>VLOOKUP(C615,'渗透率、续签率'!B:C,2,0)</f>
        <v>0.36499999999999999</v>
      </c>
      <c r="M615" s="6">
        <v>0</v>
      </c>
      <c r="N615">
        <v>40</v>
      </c>
      <c r="O615">
        <v>0</v>
      </c>
      <c r="P615" s="6">
        <v>0</v>
      </c>
      <c r="Q615" s="13">
        <v>0</v>
      </c>
      <c r="R615" s="13">
        <v>0</v>
      </c>
      <c r="S615" s="31">
        <v>350</v>
      </c>
      <c r="T615" s="6">
        <f>VLOOKUP(E615,'参数设置&amp;汇总'!S:U,3,0)</f>
        <v>0.01</v>
      </c>
      <c r="U615" s="78">
        <f t="shared" si="45"/>
        <v>0.4</v>
      </c>
      <c r="V615" s="13">
        <v>0.85000000000000009</v>
      </c>
      <c r="W615" s="78">
        <f t="shared" si="47"/>
        <v>0.47058823529411764</v>
      </c>
      <c r="X615" s="1">
        <f>VLOOKUP(E615,'渗透率、续签率'!AG:AJ,4,0)</f>
        <v>7628.4999999999991</v>
      </c>
      <c r="Y615" s="1">
        <f t="shared" si="48"/>
        <v>3589.8823529411761</v>
      </c>
      <c r="Z615">
        <v>0</v>
      </c>
      <c r="AA615" s="89">
        <f t="shared" si="49"/>
        <v>305139.99999999994</v>
      </c>
      <c r="AH615" s="37"/>
      <c r="AI615" s="37"/>
      <c r="AK615" s="37"/>
    </row>
    <row r="616" spans="1:37" hidden="1">
      <c r="A616" t="s">
        <v>64</v>
      </c>
      <c r="B616" t="s">
        <v>16</v>
      </c>
      <c r="C616" t="s">
        <v>18</v>
      </c>
      <c r="D616" t="s">
        <v>116</v>
      </c>
      <c r="E616" t="s">
        <v>477</v>
      </c>
      <c r="F616" t="str">
        <f t="shared" si="46"/>
        <v>漳州市婚庆服务</v>
      </c>
      <c r="G616" t="s">
        <v>92</v>
      </c>
      <c r="H616" t="s">
        <v>343</v>
      </c>
      <c r="I616" t="s">
        <v>68</v>
      </c>
      <c r="J616">
        <v>339</v>
      </c>
      <c r="K616">
        <v>0</v>
      </c>
      <c r="L616" s="13">
        <f>VLOOKUP(C616,'渗透率、续签率'!B:C,2,0)</f>
        <v>0.36499999999999999</v>
      </c>
      <c r="M616" s="6">
        <v>0</v>
      </c>
      <c r="N616">
        <v>48</v>
      </c>
      <c r="O616">
        <v>0</v>
      </c>
      <c r="P616" s="6">
        <v>0</v>
      </c>
      <c r="Q616" s="13">
        <v>1.2E-2</v>
      </c>
      <c r="R616" s="13">
        <v>0</v>
      </c>
      <c r="S616" s="31">
        <v>472</v>
      </c>
      <c r="T616" s="6">
        <f>VLOOKUP(E616,'参数设置&amp;汇总'!S:U,3,0)</f>
        <v>0.01</v>
      </c>
      <c r="U616" s="78">
        <f t="shared" si="45"/>
        <v>0.48</v>
      </c>
      <c r="V616" s="13">
        <v>0.85000000000000009</v>
      </c>
      <c r="W616" s="78">
        <f t="shared" si="47"/>
        <v>0.56470588235294106</v>
      </c>
      <c r="X616" s="1">
        <f>VLOOKUP(E616,'渗透率、续签率'!AG:AJ,4,0)</f>
        <v>7628.4999999999991</v>
      </c>
      <c r="Y616" s="1">
        <f t="shared" si="48"/>
        <v>4307.8588235294101</v>
      </c>
      <c r="Z616">
        <v>5</v>
      </c>
      <c r="AA616" s="89">
        <f t="shared" si="49"/>
        <v>366167.99999999994</v>
      </c>
      <c r="AH616" s="37"/>
      <c r="AI616" s="37"/>
      <c r="AK616" s="37"/>
    </row>
    <row r="617" spans="1:37" hidden="1">
      <c r="A617" t="s">
        <v>64</v>
      </c>
      <c r="B617" t="s">
        <v>16</v>
      </c>
      <c r="C617" t="s">
        <v>18</v>
      </c>
      <c r="D617" t="s">
        <v>116</v>
      </c>
      <c r="E617" t="s">
        <v>477</v>
      </c>
      <c r="F617" t="str">
        <f t="shared" si="46"/>
        <v>潍坊市婚庆服务</v>
      </c>
      <c r="G617" t="s">
        <v>103</v>
      </c>
      <c r="H617" t="s">
        <v>344</v>
      </c>
      <c r="I617" t="s">
        <v>70</v>
      </c>
      <c r="J617" s="1">
        <v>1378</v>
      </c>
      <c r="K617">
        <v>3</v>
      </c>
      <c r="L617" s="13">
        <f>VLOOKUP(C617,'渗透率、续签率'!B:C,2,0)</f>
        <v>0.36499999999999999</v>
      </c>
      <c r="M617" s="6">
        <v>0</v>
      </c>
      <c r="N617">
        <v>200</v>
      </c>
      <c r="O617">
        <v>3</v>
      </c>
      <c r="P617" s="6">
        <v>0.02</v>
      </c>
      <c r="Q617" s="13">
        <v>0.104</v>
      </c>
      <c r="R617" s="13">
        <v>5.5E-2</v>
      </c>
      <c r="S617" s="31">
        <v>2174</v>
      </c>
      <c r="T617" s="6">
        <f>VLOOKUP(E617,'参数设置&amp;汇总'!S:U,3,0)</f>
        <v>0.01</v>
      </c>
      <c r="U617" s="78">
        <f t="shared" si="45"/>
        <v>3</v>
      </c>
      <c r="V617" s="13">
        <v>0.85000000000000009</v>
      </c>
      <c r="W617" s="78">
        <f t="shared" si="47"/>
        <v>2.2411764705882349</v>
      </c>
      <c r="X617" s="1">
        <f>VLOOKUP(E617,'渗透率、续签率'!AG:AJ,4,0)</f>
        <v>7628.4999999999991</v>
      </c>
      <c r="Y617" s="1">
        <f t="shared" si="48"/>
        <v>17096.814705882349</v>
      </c>
      <c r="Z617">
        <v>39</v>
      </c>
      <c r="AA617" s="89">
        <f t="shared" si="49"/>
        <v>1525699.9999999998</v>
      </c>
      <c r="AH617" s="37"/>
      <c r="AI617" s="37"/>
      <c r="AK617" s="37"/>
    </row>
    <row r="618" spans="1:37" hidden="1">
      <c r="A618" t="s">
        <v>64</v>
      </c>
      <c r="B618" t="s">
        <v>16</v>
      </c>
      <c r="C618" t="s">
        <v>18</v>
      </c>
      <c r="D618" t="s">
        <v>116</v>
      </c>
      <c r="E618" t="s">
        <v>477</v>
      </c>
      <c r="F618" t="str">
        <f t="shared" si="46"/>
        <v>潜江市婚庆服务</v>
      </c>
      <c r="G618" t="s">
        <v>81</v>
      </c>
      <c r="H618" t="s">
        <v>345</v>
      </c>
      <c r="I618" t="s">
        <v>68</v>
      </c>
      <c r="J618">
        <v>65</v>
      </c>
      <c r="K618">
        <v>0</v>
      </c>
      <c r="L618" s="13">
        <f>VLOOKUP(C618,'渗透率、续签率'!B:C,2,0)</f>
        <v>0.36499999999999999</v>
      </c>
      <c r="M618" s="6">
        <v>0</v>
      </c>
      <c r="N618">
        <v>2</v>
      </c>
      <c r="O618">
        <v>0</v>
      </c>
      <c r="P618" s="6">
        <v>0</v>
      </c>
      <c r="Q618" s="13">
        <v>9.8000000000000004E-2</v>
      </c>
      <c r="R618" s="13">
        <v>0</v>
      </c>
      <c r="S618" s="31">
        <v>55</v>
      </c>
      <c r="T618" s="6">
        <f>VLOOKUP(E618,'参数设置&amp;汇总'!S:U,3,0)</f>
        <v>0.01</v>
      </c>
      <c r="U618" s="78">
        <f t="shared" si="45"/>
        <v>0.02</v>
      </c>
      <c r="V618" s="13">
        <v>0.85000000000000009</v>
      </c>
      <c r="W618" s="78">
        <f t="shared" si="47"/>
        <v>2.3529411764705882E-2</v>
      </c>
      <c r="X618" s="1">
        <f>VLOOKUP(E618,'渗透率、续签率'!AG:AJ,4,0)</f>
        <v>7628.4999999999991</v>
      </c>
      <c r="Y618" s="1">
        <f t="shared" si="48"/>
        <v>179.4941176470588</v>
      </c>
      <c r="Z618">
        <v>0</v>
      </c>
      <c r="AA618" s="89">
        <f t="shared" si="49"/>
        <v>15256.999999999998</v>
      </c>
      <c r="AH618" s="37"/>
      <c r="AI618" s="37"/>
      <c r="AK618" s="37"/>
    </row>
    <row r="619" spans="1:37" hidden="1">
      <c r="A619" t="s">
        <v>64</v>
      </c>
      <c r="B619" t="s">
        <v>16</v>
      </c>
      <c r="C619" t="s">
        <v>18</v>
      </c>
      <c r="D619" t="s">
        <v>116</v>
      </c>
      <c r="E619" t="s">
        <v>477</v>
      </c>
      <c r="F619" t="str">
        <f t="shared" si="46"/>
        <v>潮州市婚庆服务</v>
      </c>
      <c r="G619" t="s">
        <v>75</v>
      </c>
      <c r="H619" t="s">
        <v>346</v>
      </c>
      <c r="I619" t="s">
        <v>68</v>
      </c>
      <c r="J619">
        <v>203</v>
      </c>
      <c r="K619">
        <v>0</v>
      </c>
      <c r="L619" s="13">
        <f>VLOOKUP(C619,'渗透率、续签率'!B:C,2,0)</f>
        <v>0.36499999999999999</v>
      </c>
      <c r="M619" s="6">
        <v>0</v>
      </c>
      <c r="N619">
        <v>16</v>
      </c>
      <c r="O619">
        <v>0</v>
      </c>
      <c r="P619" s="6">
        <v>0</v>
      </c>
      <c r="Q619" s="13">
        <v>0.04</v>
      </c>
      <c r="R619" s="13">
        <v>0</v>
      </c>
      <c r="S619" s="31">
        <v>195</v>
      </c>
      <c r="T619" s="6">
        <f>VLOOKUP(E619,'参数设置&amp;汇总'!S:U,3,0)</f>
        <v>0.01</v>
      </c>
      <c r="U619" s="78">
        <f t="shared" si="45"/>
        <v>0.16</v>
      </c>
      <c r="V619" s="13">
        <v>0.85000000000000009</v>
      </c>
      <c r="W619" s="78">
        <f t="shared" si="47"/>
        <v>0.18823529411764706</v>
      </c>
      <c r="X619" s="1">
        <f>VLOOKUP(E619,'渗透率、续签率'!AG:AJ,4,0)</f>
        <v>7628.4999999999991</v>
      </c>
      <c r="Y619" s="1">
        <f t="shared" si="48"/>
        <v>1435.9529411764704</v>
      </c>
      <c r="Z619">
        <v>10</v>
      </c>
      <c r="AA619" s="89">
        <f t="shared" si="49"/>
        <v>122055.99999999999</v>
      </c>
      <c r="AH619" s="37"/>
      <c r="AI619" s="37"/>
      <c r="AK619" s="37"/>
    </row>
    <row r="620" spans="1:37" hidden="1">
      <c r="A620" t="s">
        <v>64</v>
      </c>
      <c r="B620" t="s">
        <v>16</v>
      </c>
      <c r="C620" t="s">
        <v>18</v>
      </c>
      <c r="D620" t="s">
        <v>116</v>
      </c>
      <c r="E620" t="s">
        <v>477</v>
      </c>
      <c r="F620" t="str">
        <f t="shared" si="46"/>
        <v>澄迈县婚庆服务</v>
      </c>
      <c r="G620" t="s">
        <v>120</v>
      </c>
      <c r="H620" t="s">
        <v>347</v>
      </c>
      <c r="I620" t="s">
        <v>68</v>
      </c>
      <c r="J620">
        <v>15</v>
      </c>
      <c r="K620">
        <v>0</v>
      </c>
      <c r="L620" s="13">
        <f>VLOOKUP(C620,'渗透率、续签率'!B:C,2,0)</f>
        <v>0.36499999999999999</v>
      </c>
      <c r="M620" s="6">
        <v>0</v>
      </c>
      <c r="N620">
        <v>0</v>
      </c>
      <c r="O620">
        <v>0</v>
      </c>
      <c r="P620" s="6">
        <v>0</v>
      </c>
      <c r="Q620" s="13">
        <v>0</v>
      </c>
      <c r="R620" s="13">
        <v>0</v>
      </c>
      <c r="S620" s="31">
        <v>15</v>
      </c>
      <c r="T620" s="6">
        <f>VLOOKUP(E620,'参数设置&amp;汇总'!S:U,3,0)</f>
        <v>0.01</v>
      </c>
      <c r="U620" s="78">
        <f t="shared" si="45"/>
        <v>0</v>
      </c>
      <c r="V620" s="13">
        <v>0.85000000000000009</v>
      </c>
      <c r="W620" s="78">
        <f t="shared" si="47"/>
        <v>0</v>
      </c>
      <c r="X620" s="1">
        <f>VLOOKUP(E620,'渗透率、续签率'!AG:AJ,4,0)</f>
        <v>7628.4999999999991</v>
      </c>
      <c r="Y620" s="1">
        <f t="shared" si="48"/>
        <v>0</v>
      </c>
      <c r="Z620">
        <v>0</v>
      </c>
      <c r="AA620" s="89">
        <f t="shared" si="49"/>
        <v>0</v>
      </c>
      <c r="AH620" s="37"/>
      <c r="AI620" s="37"/>
      <c r="AK620" s="37"/>
    </row>
    <row r="621" spans="1:37" hidden="1">
      <c r="A621" t="s">
        <v>64</v>
      </c>
      <c r="B621" t="s">
        <v>16</v>
      </c>
      <c r="C621" t="s">
        <v>18</v>
      </c>
      <c r="D621" t="s">
        <v>116</v>
      </c>
      <c r="E621" t="s">
        <v>477</v>
      </c>
      <c r="F621" t="str">
        <f t="shared" si="46"/>
        <v>澳门特别行政区婚庆服务</v>
      </c>
      <c r="G621" t="s">
        <v>348</v>
      </c>
      <c r="H621" t="s">
        <v>348</v>
      </c>
      <c r="I621" t="s">
        <v>57</v>
      </c>
      <c r="J621">
        <v>29</v>
      </c>
      <c r="K621">
        <v>0</v>
      </c>
      <c r="L621" s="13">
        <f>VLOOKUP(C621,'渗透率、续签率'!B:C,2,0)</f>
        <v>0.36499999999999999</v>
      </c>
      <c r="M621" s="6">
        <v>0</v>
      </c>
      <c r="N621">
        <v>6</v>
      </c>
      <c r="O621">
        <v>0</v>
      </c>
      <c r="P621" s="6">
        <v>0</v>
      </c>
      <c r="Q621" s="13">
        <v>0</v>
      </c>
      <c r="R621" s="13">
        <v>0</v>
      </c>
      <c r="S621" s="31">
        <v>33</v>
      </c>
      <c r="T621" s="6">
        <f>VLOOKUP(E621,'参数设置&amp;汇总'!S:U,3,0)</f>
        <v>0.01</v>
      </c>
      <c r="U621" s="78">
        <f t="shared" si="45"/>
        <v>0.06</v>
      </c>
      <c r="V621" s="13">
        <v>0.85000000000000009</v>
      </c>
      <c r="W621" s="78">
        <f t="shared" si="47"/>
        <v>7.0588235294117632E-2</v>
      </c>
      <c r="X621" s="1">
        <f>VLOOKUP(E621,'渗透率、续签率'!AG:AJ,4,0)</f>
        <v>7628.4999999999991</v>
      </c>
      <c r="Y621" s="1">
        <f t="shared" si="48"/>
        <v>538.48235294117626</v>
      </c>
      <c r="Z621">
        <v>0</v>
      </c>
      <c r="AA621" s="89">
        <f t="shared" si="49"/>
        <v>45770.999999999993</v>
      </c>
      <c r="AH621" s="37"/>
      <c r="AI621" s="37"/>
      <c r="AK621" s="37"/>
    </row>
    <row r="622" spans="1:37" hidden="1">
      <c r="A622" t="s">
        <v>64</v>
      </c>
      <c r="B622" t="s">
        <v>16</v>
      </c>
      <c r="C622" t="s">
        <v>18</v>
      </c>
      <c r="D622" t="s">
        <v>116</v>
      </c>
      <c r="E622" t="s">
        <v>477</v>
      </c>
      <c r="F622" t="str">
        <f t="shared" si="46"/>
        <v>濮阳市婚庆服务</v>
      </c>
      <c r="G622" t="s">
        <v>110</v>
      </c>
      <c r="H622" t="s">
        <v>349</v>
      </c>
      <c r="I622" t="s">
        <v>70</v>
      </c>
      <c r="J622">
        <v>380</v>
      </c>
      <c r="K622">
        <v>0</v>
      </c>
      <c r="L622" s="13">
        <f>VLOOKUP(C622,'渗透率、续签率'!B:C,2,0)</f>
        <v>0.36499999999999999</v>
      </c>
      <c r="M622" s="6">
        <v>0</v>
      </c>
      <c r="N622">
        <v>95</v>
      </c>
      <c r="O622">
        <v>0</v>
      </c>
      <c r="P622" s="6">
        <v>0</v>
      </c>
      <c r="Q622" s="13">
        <v>0</v>
      </c>
      <c r="R622" s="13">
        <v>0</v>
      </c>
      <c r="S622" s="31">
        <v>784</v>
      </c>
      <c r="T622" s="6">
        <f>VLOOKUP(E622,'参数设置&amp;汇总'!S:U,3,0)</f>
        <v>0.01</v>
      </c>
      <c r="U622" s="78">
        <f t="shared" si="45"/>
        <v>0.95000000000000007</v>
      </c>
      <c r="V622" s="13">
        <v>0.85000000000000009</v>
      </c>
      <c r="W622" s="78">
        <f t="shared" si="47"/>
        <v>1.1176470588235294</v>
      </c>
      <c r="X622" s="1">
        <f>VLOOKUP(E622,'渗透率、续签率'!AG:AJ,4,0)</f>
        <v>7628.4999999999991</v>
      </c>
      <c r="Y622" s="1">
        <f t="shared" si="48"/>
        <v>8525.9705882352937</v>
      </c>
      <c r="Z622">
        <v>7</v>
      </c>
      <c r="AA622" s="89">
        <f t="shared" si="49"/>
        <v>724707.49999999988</v>
      </c>
    </row>
    <row r="623" spans="1:37" hidden="1">
      <c r="A623" t="s">
        <v>64</v>
      </c>
      <c r="B623" t="s">
        <v>16</v>
      </c>
      <c r="C623" t="s">
        <v>18</v>
      </c>
      <c r="D623" t="s">
        <v>116</v>
      </c>
      <c r="E623" t="s">
        <v>477</v>
      </c>
      <c r="F623" t="str">
        <f t="shared" si="46"/>
        <v>烟台市婚庆服务</v>
      </c>
      <c r="G623" t="s">
        <v>103</v>
      </c>
      <c r="H623" t="s">
        <v>350</v>
      </c>
      <c r="I623" t="s">
        <v>70</v>
      </c>
      <c r="J623">
        <v>835</v>
      </c>
      <c r="K623">
        <v>3</v>
      </c>
      <c r="L623" s="13">
        <f>VLOOKUP(C623,'渗透率、续签率'!B:C,2,0)</f>
        <v>0.36499999999999999</v>
      </c>
      <c r="M623" s="6">
        <v>0</v>
      </c>
      <c r="N623">
        <v>135</v>
      </c>
      <c r="O623">
        <v>3</v>
      </c>
      <c r="P623" s="6">
        <v>0.02</v>
      </c>
      <c r="Q623" s="13">
        <v>5.6000000000000001E-2</v>
      </c>
      <c r="R623" s="13">
        <v>0</v>
      </c>
      <c r="S623" s="31">
        <v>1282</v>
      </c>
      <c r="T623" s="6">
        <f>VLOOKUP(E623,'参数设置&amp;汇总'!S:U,3,0)</f>
        <v>0.01</v>
      </c>
      <c r="U623" s="78">
        <f t="shared" si="45"/>
        <v>3</v>
      </c>
      <c r="V623" s="13">
        <v>0.85000000000000009</v>
      </c>
      <c r="W623" s="78">
        <f t="shared" si="47"/>
        <v>2.2411764705882349</v>
      </c>
      <c r="X623" s="1">
        <f>VLOOKUP(E623,'渗透率、续签率'!AG:AJ,4,0)</f>
        <v>7628.4999999999991</v>
      </c>
      <c r="Y623" s="1">
        <f t="shared" si="48"/>
        <v>17096.814705882349</v>
      </c>
      <c r="Z623">
        <v>33</v>
      </c>
      <c r="AA623" s="89">
        <f t="shared" si="49"/>
        <v>1029847.4999999999</v>
      </c>
      <c r="AH623" s="37"/>
      <c r="AI623" s="37"/>
      <c r="AK623" s="37"/>
    </row>
    <row r="624" spans="1:37" hidden="1">
      <c r="A624" t="s">
        <v>64</v>
      </c>
      <c r="B624" t="s">
        <v>16</v>
      </c>
      <c r="C624" t="s">
        <v>18</v>
      </c>
      <c r="D624" t="s">
        <v>116</v>
      </c>
      <c r="E624" t="s">
        <v>477</v>
      </c>
      <c r="F624" t="str">
        <f t="shared" si="46"/>
        <v>焦作市婚庆服务</v>
      </c>
      <c r="G624" t="s">
        <v>110</v>
      </c>
      <c r="H624" t="s">
        <v>351</v>
      </c>
      <c r="I624" t="s">
        <v>70</v>
      </c>
      <c r="J624">
        <v>355</v>
      </c>
      <c r="K624">
        <v>0</v>
      </c>
      <c r="L624" s="13">
        <f>VLOOKUP(C624,'渗透率、续签率'!B:C,2,0)</f>
        <v>0.36499999999999999</v>
      </c>
      <c r="M624" s="6">
        <v>0</v>
      </c>
      <c r="N624">
        <v>64</v>
      </c>
      <c r="O624">
        <v>0</v>
      </c>
      <c r="P624" s="6">
        <v>0</v>
      </c>
      <c r="Q624" s="13">
        <v>0</v>
      </c>
      <c r="R624" s="13">
        <v>0</v>
      </c>
      <c r="S624" s="31">
        <v>522</v>
      </c>
      <c r="T624" s="6">
        <f>VLOOKUP(E624,'参数设置&amp;汇总'!S:U,3,0)</f>
        <v>0.01</v>
      </c>
      <c r="U624" s="78">
        <f t="shared" si="45"/>
        <v>0.64</v>
      </c>
      <c r="V624" s="13">
        <v>0.85000000000000009</v>
      </c>
      <c r="W624" s="78">
        <f t="shared" si="47"/>
        <v>0.75294117647058822</v>
      </c>
      <c r="X624" s="1">
        <f>VLOOKUP(E624,'渗透率、续签率'!AG:AJ,4,0)</f>
        <v>7628.4999999999991</v>
      </c>
      <c r="Y624" s="1">
        <f t="shared" si="48"/>
        <v>5743.8117647058816</v>
      </c>
      <c r="Z624">
        <v>12</v>
      </c>
      <c r="AA624" s="89">
        <f t="shared" si="49"/>
        <v>488223.99999999994</v>
      </c>
      <c r="AH624" s="37"/>
      <c r="AI624" s="37"/>
      <c r="AK624" s="37"/>
    </row>
    <row r="625" spans="1:37" hidden="1">
      <c r="A625" t="s">
        <v>64</v>
      </c>
      <c r="B625" t="s">
        <v>16</v>
      </c>
      <c r="C625" t="s">
        <v>18</v>
      </c>
      <c r="D625" t="s">
        <v>116</v>
      </c>
      <c r="E625" t="s">
        <v>477</v>
      </c>
      <c r="F625" t="str">
        <f t="shared" si="46"/>
        <v>牡丹江市婚庆服务</v>
      </c>
      <c r="G625" t="s">
        <v>118</v>
      </c>
      <c r="H625" t="s">
        <v>352</v>
      </c>
      <c r="I625" t="s">
        <v>70</v>
      </c>
      <c r="J625">
        <v>146</v>
      </c>
      <c r="K625">
        <v>0</v>
      </c>
      <c r="L625" s="13">
        <f>VLOOKUP(C625,'渗透率、续签率'!B:C,2,0)</f>
        <v>0.36499999999999999</v>
      </c>
      <c r="M625" s="6">
        <v>0</v>
      </c>
      <c r="N625">
        <v>14</v>
      </c>
      <c r="O625">
        <v>0</v>
      </c>
      <c r="P625" s="6">
        <v>0</v>
      </c>
      <c r="Q625" s="13">
        <v>0</v>
      </c>
      <c r="R625" s="13">
        <v>0</v>
      </c>
      <c r="S625" s="31">
        <v>202</v>
      </c>
      <c r="T625" s="6">
        <f>VLOOKUP(E625,'参数设置&amp;汇总'!S:U,3,0)</f>
        <v>0.01</v>
      </c>
      <c r="U625" s="78">
        <f t="shared" si="45"/>
        <v>0.14000000000000001</v>
      </c>
      <c r="V625" s="13">
        <v>0.85000000000000009</v>
      </c>
      <c r="W625" s="78">
        <f t="shared" si="47"/>
        <v>0.16470588235294117</v>
      </c>
      <c r="X625" s="1">
        <f>VLOOKUP(E625,'渗透率、续签率'!AG:AJ,4,0)</f>
        <v>7628.4999999999991</v>
      </c>
      <c r="Y625" s="1">
        <f t="shared" si="48"/>
        <v>1256.4588235294116</v>
      </c>
      <c r="Z625">
        <v>1</v>
      </c>
      <c r="AA625" s="89">
        <f t="shared" si="49"/>
        <v>106798.99999999999</v>
      </c>
      <c r="AH625" s="37"/>
      <c r="AI625" s="37"/>
      <c r="AK625" s="37"/>
    </row>
    <row r="626" spans="1:37" hidden="1">
      <c r="A626" t="s">
        <v>64</v>
      </c>
      <c r="B626" t="s">
        <v>16</v>
      </c>
      <c r="C626" t="s">
        <v>18</v>
      </c>
      <c r="D626" t="s">
        <v>116</v>
      </c>
      <c r="E626" t="s">
        <v>477</v>
      </c>
      <c r="F626" t="str">
        <f t="shared" si="46"/>
        <v>玉林市婚庆服务</v>
      </c>
      <c r="G626" t="s">
        <v>88</v>
      </c>
      <c r="H626" t="s">
        <v>353</v>
      </c>
      <c r="I626" t="s">
        <v>68</v>
      </c>
      <c r="J626">
        <v>371</v>
      </c>
      <c r="K626">
        <v>0</v>
      </c>
      <c r="L626" s="13">
        <f>VLOOKUP(C626,'渗透率、续签率'!B:C,2,0)</f>
        <v>0.36499999999999999</v>
      </c>
      <c r="M626" s="6">
        <v>0</v>
      </c>
      <c r="N626">
        <v>42</v>
      </c>
      <c r="O626">
        <v>0</v>
      </c>
      <c r="P626" s="6">
        <v>0</v>
      </c>
      <c r="Q626" s="13">
        <v>0</v>
      </c>
      <c r="R626" s="13">
        <v>0</v>
      </c>
      <c r="S626" s="31">
        <v>459</v>
      </c>
      <c r="T626" s="6">
        <f>VLOOKUP(E626,'参数设置&amp;汇总'!S:U,3,0)</f>
        <v>0.01</v>
      </c>
      <c r="U626" s="78">
        <f t="shared" si="45"/>
        <v>0.42</v>
      </c>
      <c r="V626" s="13">
        <v>0.85000000000000009</v>
      </c>
      <c r="W626" s="78">
        <f t="shared" si="47"/>
        <v>0.49411764705882344</v>
      </c>
      <c r="X626" s="1">
        <f>VLOOKUP(E626,'渗透率、续签率'!AG:AJ,4,0)</f>
        <v>7628.4999999999991</v>
      </c>
      <c r="Y626" s="1">
        <f t="shared" si="48"/>
        <v>3769.376470588234</v>
      </c>
      <c r="Z626">
        <v>5</v>
      </c>
      <c r="AA626" s="89">
        <f t="shared" si="49"/>
        <v>320396.99999999994</v>
      </c>
      <c r="AH626" s="37"/>
      <c r="AI626" s="37"/>
      <c r="AK626" s="37"/>
    </row>
    <row r="627" spans="1:37" hidden="1">
      <c r="A627" t="s">
        <v>64</v>
      </c>
      <c r="B627" t="s">
        <v>16</v>
      </c>
      <c r="C627" t="s">
        <v>18</v>
      </c>
      <c r="D627" t="s">
        <v>116</v>
      </c>
      <c r="E627" t="s">
        <v>477</v>
      </c>
      <c r="F627" t="str">
        <f t="shared" si="46"/>
        <v>玉树藏族自治州婚庆服务</v>
      </c>
      <c r="G627" t="s">
        <v>297</v>
      </c>
      <c r="H627" t="s">
        <v>354</v>
      </c>
      <c r="I627" t="s">
        <v>70</v>
      </c>
      <c r="J627">
        <v>3</v>
      </c>
      <c r="K627">
        <v>0</v>
      </c>
      <c r="L627" s="13">
        <f>VLOOKUP(C627,'渗透率、续签率'!B:C,2,0)</f>
        <v>0.36499999999999999</v>
      </c>
      <c r="M627" s="6">
        <v>0</v>
      </c>
      <c r="N627">
        <v>0</v>
      </c>
      <c r="O627">
        <v>0</v>
      </c>
      <c r="P627" s="6">
        <v>0</v>
      </c>
      <c r="Q627" s="13">
        <v>0</v>
      </c>
      <c r="R627" s="13">
        <v>0</v>
      </c>
      <c r="S627" s="31">
        <v>0</v>
      </c>
      <c r="T627" s="6">
        <f>VLOOKUP(E627,'参数设置&amp;汇总'!S:U,3,0)</f>
        <v>0.01</v>
      </c>
      <c r="U627" s="78">
        <f t="shared" si="45"/>
        <v>0</v>
      </c>
      <c r="V627" s="13">
        <v>0.85000000000000009</v>
      </c>
      <c r="W627" s="78">
        <f t="shared" si="47"/>
        <v>0</v>
      </c>
      <c r="X627" s="1">
        <f>VLOOKUP(E627,'渗透率、续签率'!AG:AJ,4,0)</f>
        <v>7628.4999999999991</v>
      </c>
      <c r="Y627" s="1">
        <f t="shared" si="48"/>
        <v>0</v>
      </c>
      <c r="Z627">
        <v>0</v>
      </c>
      <c r="AA627" s="89">
        <f t="shared" si="49"/>
        <v>0</v>
      </c>
    </row>
    <row r="628" spans="1:37" hidden="1">
      <c r="A628" t="s">
        <v>64</v>
      </c>
      <c r="B628" t="s">
        <v>16</v>
      </c>
      <c r="C628" t="s">
        <v>18</v>
      </c>
      <c r="D628" t="s">
        <v>116</v>
      </c>
      <c r="E628" t="s">
        <v>477</v>
      </c>
      <c r="F628" t="str">
        <f t="shared" si="46"/>
        <v>玉溪市婚庆服务</v>
      </c>
      <c r="G628" t="s">
        <v>99</v>
      </c>
      <c r="H628" t="s">
        <v>355</v>
      </c>
      <c r="I628" t="s">
        <v>68</v>
      </c>
      <c r="J628">
        <v>136</v>
      </c>
      <c r="K628">
        <v>0</v>
      </c>
      <c r="L628" s="13">
        <f>VLOOKUP(C628,'渗透率、续签率'!B:C,2,0)</f>
        <v>0.36499999999999999</v>
      </c>
      <c r="M628" s="6">
        <v>0</v>
      </c>
      <c r="N628">
        <v>9</v>
      </c>
      <c r="O628">
        <v>0</v>
      </c>
      <c r="P628" s="6">
        <v>0</v>
      </c>
      <c r="Q628" s="13">
        <v>0</v>
      </c>
      <c r="R628" s="13">
        <v>0</v>
      </c>
      <c r="S628" s="31">
        <v>120</v>
      </c>
      <c r="T628" s="6">
        <f>VLOOKUP(E628,'参数设置&amp;汇总'!S:U,3,0)</f>
        <v>0.01</v>
      </c>
      <c r="U628" s="78">
        <f t="shared" si="45"/>
        <v>0.09</v>
      </c>
      <c r="V628" s="13">
        <v>0.85000000000000009</v>
      </c>
      <c r="W628" s="78">
        <f t="shared" si="47"/>
        <v>0.10588235294117646</v>
      </c>
      <c r="X628" s="1">
        <f>VLOOKUP(E628,'渗透率、续签率'!AG:AJ,4,0)</f>
        <v>7628.4999999999991</v>
      </c>
      <c r="Y628" s="1">
        <f t="shared" si="48"/>
        <v>807.7235294117645</v>
      </c>
      <c r="Z628">
        <v>1</v>
      </c>
      <c r="AA628" s="89">
        <f t="shared" si="49"/>
        <v>68656.499999999985</v>
      </c>
      <c r="AH628" s="37"/>
      <c r="AI628" s="37"/>
      <c r="AK628" s="37"/>
    </row>
    <row r="629" spans="1:37" hidden="1">
      <c r="A629" t="s">
        <v>64</v>
      </c>
      <c r="B629" t="s">
        <v>16</v>
      </c>
      <c r="C629" t="s">
        <v>18</v>
      </c>
      <c r="D629" t="s">
        <v>116</v>
      </c>
      <c r="E629" t="s">
        <v>477</v>
      </c>
      <c r="F629" t="str">
        <f t="shared" si="46"/>
        <v>珠海市婚庆服务</v>
      </c>
      <c r="G629" t="s">
        <v>75</v>
      </c>
      <c r="H629" t="s">
        <v>356</v>
      </c>
      <c r="I629" t="s">
        <v>68</v>
      </c>
      <c r="J629">
        <v>166</v>
      </c>
      <c r="K629">
        <v>5</v>
      </c>
      <c r="L629" s="13">
        <f>VLOOKUP(C629,'渗透率、续签率'!B:C,2,0)</f>
        <v>0.36499999999999999</v>
      </c>
      <c r="M629" s="6">
        <v>0.03</v>
      </c>
      <c r="N629">
        <v>78</v>
      </c>
      <c r="O629">
        <v>5</v>
      </c>
      <c r="P629" s="6">
        <v>0.06</v>
      </c>
      <c r="Q629" s="13">
        <v>0.63600000000000001</v>
      </c>
      <c r="R629" s="13">
        <v>0.57399999999999995</v>
      </c>
      <c r="S629" s="31">
        <v>1357</v>
      </c>
      <c r="T629" s="6">
        <f>VLOOKUP(E629,'参数设置&amp;汇总'!S:U,3,0)</f>
        <v>0.01</v>
      </c>
      <c r="U629" s="78">
        <f t="shared" si="45"/>
        <v>5</v>
      </c>
      <c r="V629" s="13">
        <v>0.85000000000000009</v>
      </c>
      <c r="W629" s="78">
        <f t="shared" si="47"/>
        <v>3.7352941176470584</v>
      </c>
      <c r="X629" s="1">
        <f>VLOOKUP(E629,'渗透率、续签率'!AG:AJ,4,0)</f>
        <v>7628.4999999999991</v>
      </c>
      <c r="Y629" s="1">
        <f t="shared" si="48"/>
        <v>28494.69117647058</v>
      </c>
      <c r="Z629">
        <v>0</v>
      </c>
      <c r="AA629" s="89">
        <f t="shared" si="49"/>
        <v>595022.99999999988</v>
      </c>
      <c r="AH629" s="37"/>
      <c r="AI629" s="37"/>
      <c r="AK629" s="37"/>
    </row>
    <row r="630" spans="1:37" hidden="1">
      <c r="A630" t="s">
        <v>64</v>
      </c>
      <c r="B630" t="s">
        <v>16</v>
      </c>
      <c r="C630" t="s">
        <v>18</v>
      </c>
      <c r="D630" t="s">
        <v>116</v>
      </c>
      <c r="E630" t="s">
        <v>477</v>
      </c>
      <c r="F630" t="str">
        <f t="shared" si="46"/>
        <v>琼中黎族苗族自治县婚庆服务</v>
      </c>
      <c r="G630" t="s">
        <v>120</v>
      </c>
      <c r="H630" t="s">
        <v>357</v>
      </c>
      <c r="I630" t="s">
        <v>68</v>
      </c>
      <c r="J630">
        <v>5</v>
      </c>
      <c r="K630">
        <v>0</v>
      </c>
      <c r="L630" s="13">
        <f>VLOOKUP(C630,'渗透率、续签率'!B:C,2,0)</f>
        <v>0.36499999999999999</v>
      </c>
      <c r="M630" s="6">
        <v>0</v>
      </c>
      <c r="N630">
        <v>0</v>
      </c>
      <c r="O630">
        <v>0</v>
      </c>
      <c r="P630" s="6">
        <v>0</v>
      </c>
      <c r="Q630" s="13">
        <v>0</v>
      </c>
      <c r="R630" s="13">
        <v>0</v>
      </c>
      <c r="S630" s="31">
        <v>3</v>
      </c>
      <c r="T630" s="6">
        <f>VLOOKUP(E630,'参数设置&amp;汇总'!S:U,3,0)</f>
        <v>0.01</v>
      </c>
      <c r="U630" s="78">
        <f t="shared" si="45"/>
        <v>0</v>
      </c>
      <c r="V630" s="13">
        <v>0.85000000000000009</v>
      </c>
      <c r="W630" s="78">
        <f t="shared" si="47"/>
        <v>0</v>
      </c>
      <c r="X630" s="1">
        <f>VLOOKUP(E630,'渗透率、续签率'!AG:AJ,4,0)</f>
        <v>7628.4999999999991</v>
      </c>
      <c r="Y630" s="1">
        <f t="shared" si="48"/>
        <v>0</v>
      </c>
      <c r="Z630">
        <v>0</v>
      </c>
      <c r="AA630" s="89">
        <f t="shared" si="49"/>
        <v>0</v>
      </c>
      <c r="AH630" s="37"/>
      <c r="AI630" s="37"/>
      <c r="AK630" s="37"/>
    </row>
    <row r="631" spans="1:37" hidden="1">
      <c r="A631" t="s">
        <v>64</v>
      </c>
      <c r="B631" t="s">
        <v>16</v>
      </c>
      <c r="C631" t="s">
        <v>18</v>
      </c>
      <c r="D631" t="s">
        <v>116</v>
      </c>
      <c r="E631" t="s">
        <v>477</v>
      </c>
      <c r="F631" t="str">
        <f t="shared" si="46"/>
        <v>琼海市婚庆服务</v>
      </c>
      <c r="G631" t="s">
        <v>120</v>
      </c>
      <c r="H631" t="s">
        <v>358</v>
      </c>
      <c r="I631" t="s">
        <v>68</v>
      </c>
      <c r="J631">
        <v>27</v>
      </c>
      <c r="K631">
        <v>0</v>
      </c>
      <c r="L631" s="13">
        <f>VLOOKUP(C631,'渗透率、续签率'!B:C,2,0)</f>
        <v>0.36499999999999999</v>
      </c>
      <c r="M631" s="6">
        <v>0</v>
      </c>
      <c r="N631">
        <v>11</v>
      </c>
      <c r="O631">
        <v>0</v>
      </c>
      <c r="P631" s="6">
        <v>0</v>
      </c>
      <c r="Q631" s="13">
        <v>0</v>
      </c>
      <c r="R631" s="13">
        <v>0</v>
      </c>
      <c r="S631" s="31">
        <v>67</v>
      </c>
      <c r="T631" s="6">
        <f>VLOOKUP(E631,'参数设置&amp;汇总'!S:U,3,0)</f>
        <v>0.01</v>
      </c>
      <c r="U631" s="78">
        <f t="shared" si="45"/>
        <v>0.11</v>
      </c>
      <c r="V631" s="13">
        <v>0.85000000000000009</v>
      </c>
      <c r="W631" s="78">
        <f t="shared" si="47"/>
        <v>0.12941176470588234</v>
      </c>
      <c r="X631" s="1">
        <f>VLOOKUP(E631,'渗透率、续签率'!AG:AJ,4,0)</f>
        <v>7628.4999999999991</v>
      </c>
      <c r="Y631" s="1">
        <f t="shared" si="48"/>
        <v>987.21764705882333</v>
      </c>
      <c r="Z631">
        <v>0</v>
      </c>
      <c r="AA631" s="89">
        <f t="shared" si="49"/>
        <v>83913.499999999985</v>
      </c>
    </row>
    <row r="632" spans="1:37" hidden="1">
      <c r="A632" t="s">
        <v>64</v>
      </c>
      <c r="B632" t="s">
        <v>16</v>
      </c>
      <c r="C632" t="s">
        <v>18</v>
      </c>
      <c r="D632" t="s">
        <v>116</v>
      </c>
      <c r="E632" t="s">
        <v>477</v>
      </c>
      <c r="F632" t="str">
        <f t="shared" si="46"/>
        <v>甘南藏族自治州婚庆服务</v>
      </c>
      <c r="G632" t="s">
        <v>132</v>
      </c>
      <c r="H632" t="s">
        <v>359</v>
      </c>
      <c r="I632" t="s">
        <v>70</v>
      </c>
      <c r="J632">
        <v>45</v>
      </c>
      <c r="K632">
        <v>0</v>
      </c>
      <c r="L632" s="13">
        <f>VLOOKUP(C632,'渗透率、续签率'!B:C,2,0)</f>
        <v>0.36499999999999999</v>
      </c>
      <c r="M632" s="6">
        <v>0</v>
      </c>
      <c r="N632">
        <v>4</v>
      </c>
      <c r="O632">
        <v>0</v>
      </c>
      <c r="P632" s="6">
        <v>0</v>
      </c>
      <c r="Q632" s="13">
        <v>0</v>
      </c>
      <c r="R632" s="13">
        <v>0</v>
      </c>
      <c r="S632" s="31">
        <v>57</v>
      </c>
      <c r="T632" s="6">
        <f>VLOOKUP(E632,'参数设置&amp;汇总'!S:U,3,0)</f>
        <v>0.01</v>
      </c>
      <c r="U632" s="78">
        <f t="shared" si="45"/>
        <v>0.04</v>
      </c>
      <c r="V632" s="13">
        <v>0.85000000000000009</v>
      </c>
      <c r="W632" s="78">
        <f t="shared" si="47"/>
        <v>4.7058823529411764E-2</v>
      </c>
      <c r="X632" s="1">
        <f>VLOOKUP(E632,'渗透率、续签率'!AG:AJ,4,0)</f>
        <v>7628.4999999999991</v>
      </c>
      <c r="Y632" s="1">
        <f t="shared" si="48"/>
        <v>358.9882352941176</v>
      </c>
      <c r="Z632">
        <v>0</v>
      </c>
      <c r="AA632" s="89">
        <f t="shared" si="49"/>
        <v>30513.999999999996</v>
      </c>
    </row>
    <row r="633" spans="1:37" hidden="1">
      <c r="A633" t="s">
        <v>64</v>
      </c>
      <c r="B633" t="s">
        <v>16</v>
      </c>
      <c r="C633" t="s">
        <v>18</v>
      </c>
      <c r="D633" t="s">
        <v>116</v>
      </c>
      <c r="E633" t="s">
        <v>477</v>
      </c>
      <c r="F633" t="str">
        <f t="shared" si="46"/>
        <v>甘孜藏族自治州婚庆服务</v>
      </c>
      <c r="G633" t="s">
        <v>77</v>
      </c>
      <c r="H633" t="s">
        <v>360</v>
      </c>
      <c r="I633" t="s">
        <v>70</v>
      </c>
      <c r="J633">
        <v>45</v>
      </c>
      <c r="K633">
        <v>0</v>
      </c>
      <c r="L633" s="13">
        <f>VLOOKUP(C633,'渗透率、续签率'!B:C,2,0)</f>
        <v>0.36499999999999999</v>
      </c>
      <c r="M633" s="6">
        <v>0</v>
      </c>
      <c r="N633">
        <v>6</v>
      </c>
      <c r="O633">
        <v>0</v>
      </c>
      <c r="P633" s="6">
        <v>0</v>
      </c>
      <c r="Q633" s="13">
        <v>0</v>
      </c>
      <c r="R633" s="13">
        <v>0</v>
      </c>
      <c r="S633" s="31">
        <v>54</v>
      </c>
      <c r="T633" s="6">
        <f>VLOOKUP(E633,'参数设置&amp;汇总'!S:U,3,0)</f>
        <v>0.01</v>
      </c>
      <c r="U633" s="78">
        <f t="shared" si="45"/>
        <v>0.06</v>
      </c>
      <c r="V633" s="13">
        <v>0.85000000000000009</v>
      </c>
      <c r="W633" s="78">
        <f t="shared" si="47"/>
        <v>7.0588235294117632E-2</v>
      </c>
      <c r="X633" s="1">
        <f>VLOOKUP(E633,'渗透率、续签率'!AG:AJ,4,0)</f>
        <v>7628.4999999999991</v>
      </c>
      <c r="Y633" s="1">
        <f t="shared" si="48"/>
        <v>538.48235294117626</v>
      </c>
      <c r="Z633">
        <v>0</v>
      </c>
      <c r="AA633" s="89">
        <f t="shared" si="49"/>
        <v>45770.999999999993</v>
      </c>
      <c r="AH633" s="37"/>
      <c r="AI633" s="37"/>
      <c r="AK633" s="37"/>
    </row>
    <row r="634" spans="1:37" hidden="1">
      <c r="A634" t="s">
        <v>64</v>
      </c>
      <c r="B634" t="s">
        <v>16</v>
      </c>
      <c r="C634" t="s">
        <v>18</v>
      </c>
      <c r="D634" t="s">
        <v>116</v>
      </c>
      <c r="E634" t="s">
        <v>477</v>
      </c>
      <c r="F634" t="str">
        <f t="shared" si="46"/>
        <v>白城市婚庆服务</v>
      </c>
      <c r="G634" t="s">
        <v>188</v>
      </c>
      <c r="H634" t="s">
        <v>361</v>
      </c>
      <c r="I634" t="s">
        <v>70</v>
      </c>
      <c r="J634">
        <v>126</v>
      </c>
      <c r="K634">
        <v>0</v>
      </c>
      <c r="L634" s="13">
        <f>VLOOKUP(C634,'渗透率、续签率'!B:C,2,0)</f>
        <v>0.36499999999999999</v>
      </c>
      <c r="M634" s="6">
        <v>0</v>
      </c>
      <c r="N634">
        <v>1</v>
      </c>
      <c r="O634">
        <v>0</v>
      </c>
      <c r="P634" s="6">
        <v>0</v>
      </c>
      <c r="Q634" s="13">
        <v>0</v>
      </c>
      <c r="R634" s="13">
        <v>0</v>
      </c>
      <c r="S634" s="31">
        <v>132</v>
      </c>
      <c r="T634" s="6">
        <f>VLOOKUP(E634,'参数设置&amp;汇总'!S:U,3,0)</f>
        <v>0.01</v>
      </c>
      <c r="U634" s="78">
        <f t="shared" si="45"/>
        <v>0.01</v>
      </c>
      <c r="V634" s="13">
        <v>0.85000000000000009</v>
      </c>
      <c r="W634" s="78">
        <f t="shared" si="47"/>
        <v>1.1764705882352941E-2</v>
      </c>
      <c r="X634" s="1">
        <f>VLOOKUP(E634,'渗透率、续签率'!AG:AJ,4,0)</f>
        <v>7628.4999999999991</v>
      </c>
      <c r="Y634" s="1">
        <f t="shared" si="48"/>
        <v>89.7470588235294</v>
      </c>
      <c r="Z634">
        <v>0</v>
      </c>
      <c r="AA634" s="89">
        <f t="shared" si="49"/>
        <v>7628.4999999999991</v>
      </c>
      <c r="AH634" s="37"/>
      <c r="AI634" s="37"/>
      <c r="AK634" s="37"/>
    </row>
    <row r="635" spans="1:37" hidden="1">
      <c r="A635" t="s">
        <v>64</v>
      </c>
      <c r="B635" t="s">
        <v>16</v>
      </c>
      <c r="C635" t="s">
        <v>18</v>
      </c>
      <c r="D635" t="s">
        <v>116</v>
      </c>
      <c r="E635" t="s">
        <v>477</v>
      </c>
      <c r="F635" t="str">
        <f t="shared" si="46"/>
        <v>白山市婚庆服务</v>
      </c>
      <c r="G635" t="s">
        <v>188</v>
      </c>
      <c r="H635" t="s">
        <v>362</v>
      </c>
      <c r="I635" t="s">
        <v>70</v>
      </c>
      <c r="J635">
        <v>78</v>
      </c>
      <c r="K635">
        <v>0</v>
      </c>
      <c r="L635" s="13">
        <f>VLOOKUP(C635,'渗透率、续签率'!B:C,2,0)</f>
        <v>0.36499999999999999</v>
      </c>
      <c r="M635" s="6">
        <v>0</v>
      </c>
      <c r="N635">
        <v>3</v>
      </c>
      <c r="O635">
        <v>0</v>
      </c>
      <c r="P635" s="6">
        <v>0</v>
      </c>
      <c r="Q635" s="13">
        <v>0</v>
      </c>
      <c r="R635" s="13">
        <v>0</v>
      </c>
      <c r="S635" s="31">
        <v>74</v>
      </c>
      <c r="T635" s="6">
        <f>VLOOKUP(E635,'参数设置&amp;汇总'!S:U,3,0)</f>
        <v>0.01</v>
      </c>
      <c r="U635" s="78">
        <f t="shared" si="45"/>
        <v>0.03</v>
      </c>
      <c r="V635" s="13">
        <v>0.85000000000000009</v>
      </c>
      <c r="W635" s="78">
        <f t="shared" si="47"/>
        <v>3.5294117647058816E-2</v>
      </c>
      <c r="X635" s="1">
        <f>VLOOKUP(E635,'渗透率、续签率'!AG:AJ,4,0)</f>
        <v>7628.4999999999991</v>
      </c>
      <c r="Y635" s="1">
        <f t="shared" si="48"/>
        <v>269.24117647058813</v>
      </c>
      <c r="Z635">
        <v>0</v>
      </c>
      <c r="AA635" s="89">
        <f t="shared" si="49"/>
        <v>22885.499999999996</v>
      </c>
      <c r="AH635" s="37"/>
      <c r="AI635" s="37"/>
      <c r="AK635" s="37"/>
    </row>
    <row r="636" spans="1:37" hidden="1">
      <c r="A636" t="s">
        <v>64</v>
      </c>
      <c r="B636" t="s">
        <v>16</v>
      </c>
      <c r="C636" t="s">
        <v>18</v>
      </c>
      <c r="D636" t="s">
        <v>116</v>
      </c>
      <c r="E636" t="s">
        <v>477</v>
      </c>
      <c r="F636" t="str">
        <f t="shared" si="46"/>
        <v>白杨市婚庆服务</v>
      </c>
      <c r="G636" t="s">
        <v>145</v>
      </c>
      <c r="H636" t="s">
        <v>363</v>
      </c>
      <c r="I636" t="s">
        <v>70</v>
      </c>
      <c r="J636">
        <v>0</v>
      </c>
      <c r="K636">
        <v>0</v>
      </c>
      <c r="L636" s="13">
        <f>VLOOKUP(C636,'渗透率、续签率'!B:C,2,0)</f>
        <v>0.36499999999999999</v>
      </c>
      <c r="M636" s="6">
        <v>0</v>
      </c>
      <c r="N636">
        <v>0</v>
      </c>
      <c r="O636">
        <v>0</v>
      </c>
      <c r="P636" s="6">
        <v>0</v>
      </c>
      <c r="Q636" s="13">
        <v>0</v>
      </c>
      <c r="R636" s="13">
        <v>0</v>
      </c>
      <c r="S636" s="31">
        <v>0</v>
      </c>
      <c r="T636" s="6">
        <f>VLOOKUP(E636,'参数设置&amp;汇总'!S:U,3,0)</f>
        <v>0.01</v>
      </c>
      <c r="U636" s="78">
        <f t="shared" si="45"/>
        <v>0</v>
      </c>
      <c r="V636" s="13">
        <v>0.85000000000000009</v>
      </c>
      <c r="W636" s="78">
        <f t="shared" si="47"/>
        <v>0</v>
      </c>
      <c r="X636" s="1">
        <f>VLOOKUP(E636,'渗透率、续签率'!AG:AJ,4,0)</f>
        <v>7628.4999999999991</v>
      </c>
      <c r="Y636" s="1">
        <f t="shared" si="48"/>
        <v>0</v>
      </c>
      <c r="Z636">
        <v>0</v>
      </c>
      <c r="AA636" s="89">
        <f t="shared" si="49"/>
        <v>0</v>
      </c>
      <c r="AH636" s="37"/>
      <c r="AI636" s="37"/>
      <c r="AK636" s="37"/>
    </row>
    <row r="637" spans="1:37" hidden="1">
      <c r="A637" t="s">
        <v>64</v>
      </c>
      <c r="B637" t="s">
        <v>16</v>
      </c>
      <c r="C637" t="s">
        <v>18</v>
      </c>
      <c r="D637" t="s">
        <v>116</v>
      </c>
      <c r="E637" t="s">
        <v>477</v>
      </c>
      <c r="F637" t="str">
        <f t="shared" si="46"/>
        <v>白沙黎族自治县婚庆服务</v>
      </c>
      <c r="G637" t="s">
        <v>120</v>
      </c>
      <c r="H637" t="s">
        <v>364</v>
      </c>
      <c r="I637" t="s">
        <v>68</v>
      </c>
      <c r="J637">
        <v>2</v>
      </c>
      <c r="K637">
        <v>0</v>
      </c>
      <c r="L637" s="13">
        <f>VLOOKUP(C637,'渗透率、续签率'!B:C,2,0)</f>
        <v>0.36499999999999999</v>
      </c>
      <c r="M637" s="6">
        <v>0</v>
      </c>
      <c r="N637">
        <v>0</v>
      </c>
      <c r="O637">
        <v>0</v>
      </c>
      <c r="P637" s="6">
        <v>0</v>
      </c>
      <c r="Q637" s="13">
        <v>0</v>
      </c>
      <c r="R637" s="13">
        <v>0</v>
      </c>
      <c r="S637" s="31">
        <v>1</v>
      </c>
      <c r="T637" s="6">
        <f>VLOOKUP(E637,'参数设置&amp;汇总'!S:U,3,0)</f>
        <v>0.01</v>
      </c>
      <c r="U637" s="78">
        <f t="shared" si="45"/>
        <v>0</v>
      </c>
      <c r="V637" s="13">
        <v>0.85000000000000009</v>
      </c>
      <c r="W637" s="78">
        <f t="shared" si="47"/>
        <v>0</v>
      </c>
      <c r="X637" s="1">
        <f>VLOOKUP(E637,'渗透率、续签率'!AG:AJ,4,0)</f>
        <v>7628.4999999999991</v>
      </c>
      <c r="Y637" s="1">
        <f t="shared" si="48"/>
        <v>0</v>
      </c>
      <c r="Z637">
        <v>0</v>
      </c>
      <c r="AA637" s="89">
        <f t="shared" si="49"/>
        <v>0</v>
      </c>
      <c r="AH637" s="37"/>
      <c r="AI637" s="37"/>
      <c r="AK637" s="37"/>
    </row>
    <row r="638" spans="1:37" hidden="1">
      <c r="A638" t="s">
        <v>64</v>
      </c>
      <c r="B638" t="s">
        <v>16</v>
      </c>
      <c r="C638" t="s">
        <v>18</v>
      </c>
      <c r="D638" t="s">
        <v>116</v>
      </c>
      <c r="E638" t="s">
        <v>477</v>
      </c>
      <c r="F638" t="str">
        <f t="shared" si="46"/>
        <v>白银市婚庆服务</v>
      </c>
      <c r="G638" t="s">
        <v>132</v>
      </c>
      <c r="H638" t="s">
        <v>365</v>
      </c>
      <c r="I638" t="s">
        <v>70</v>
      </c>
      <c r="J638">
        <v>131</v>
      </c>
      <c r="K638">
        <v>0</v>
      </c>
      <c r="L638" s="13">
        <f>VLOOKUP(C638,'渗透率、续签率'!B:C,2,0)</f>
        <v>0.36499999999999999</v>
      </c>
      <c r="M638" s="6">
        <v>0</v>
      </c>
      <c r="N638">
        <v>8</v>
      </c>
      <c r="O638">
        <v>0</v>
      </c>
      <c r="P638" s="6">
        <v>0</v>
      </c>
      <c r="Q638" s="13">
        <v>0</v>
      </c>
      <c r="R638" s="13">
        <v>0</v>
      </c>
      <c r="S638" s="31">
        <v>140</v>
      </c>
      <c r="T638" s="6">
        <f>VLOOKUP(E638,'参数设置&amp;汇总'!S:U,3,0)</f>
        <v>0.01</v>
      </c>
      <c r="U638" s="78">
        <f t="shared" si="45"/>
        <v>0.08</v>
      </c>
      <c r="V638" s="13">
        <v>0.85000000000000009</v>
      </c>
      <c r="W638" s="78">
        <f t="shared" si="47"/>
        <v>9.4117647058823528E-2</v>
      </c>
      <c r="X638" s="1">
        <f>VLOOKUP(E638,'渗透率、续签率'!AG:AJ,4,0)</f>
        <v>7628.4999999999991</v>
      </c>
      <c r="Y638" s="1">
        <f t="shared" si="48"/>
        <v>717.9764705882352</v>
      </c>
      <c r="Z638">
        <v>1</v>
      </c>
      <c r="AA638" s="89">
        <f t="shared" si="49"/>
        <v>61027.999999999993</v>
      </c>
    </row>
    <row r="639" spans="1:37" hidden="1">
      <c r="A639" t="s">
        <v>64</v>
      </c>
      <c r="B639" t="s">
        <v>16</v>
      </c>
      <c r="C639" t="s">
        <v>18</v>
      </c>
      <c r="D639" t="s">
        <v>116</v>
      </c>
      <c r="E639" t="s">
        <v>477</v>
      </c>
      <c r="F639" t="str">
        <f t="shared" si="46"/>
        <v>百色市婚庆服务</v>
      </c>
      <c r="G639" t="s">
        <v>88</v>
      </c>
      <c r="H639" t="s">
        <v>366</v>
      </c>
      <c r="I639" t="s">
        <v>68</v>
      </c>
      <c r="J639">
        <v>152</v>
      </c>
      <c r="K639">
        <v>0</v>
      </c>
      <c r="L639" s="13">
        <f>VLOOKUP(C639,'渗透率、续签率'!B:C,2,0)</f>
        <v>0.36499999999999999</v>
      </c>
      <c r="M639" s="6">
        <v>0</v>
      </c>
      <c r="N639">
        <v>18</v>
      </c>
      <c r="O639">
        <v>0</v>
      </c>
      <c r="P639" s="6">
        <v>0</v>
      </c>
      <c r="Q639" s="13">
        <v>0</v>
      </c>
      <c r="R639" s="13">
        <v>0</v>
      </c>
      <c r="S639" s="31">
        <v>179</v>
      </c>
      <c r="T639" s="6">
        <f>VLOOKUP(E639,'参数设置&amp;汇总'!S:U,3,0)</f>
        <v>0.01</v>
      </c>
      <c r="U639" s="78">
        <f t="shared" si="45"/>
        <v>0.18</v>
      </c>
      <c r="V639" s="13">
        <v>0.85000000000000009</v>
      </c>
      <c r="W639" s="78">
        <f t="shared" si="47"/>
        <v>0.21176470588235291</v>
      </c>
      <c r="X639" s="1">
        <f>VLOOKUP(E639,'渗透率、续签率'!AG:AJ,4,0)</f>
        <v>7628.4999999999991</v>
      </c>
      <c r="Y639" s="1">
        <f t="shared" si="48"/>
        <v>1615.447058823529</v>
      </c>
      <c r="Z639">
        <v>1</v>
      </c>
      <c r="AA639" s="89">
        <f t="shared" si="49"/>
        <v>137312.99999999997</v>
      </c>
      <c r="AH639" s="37"/>
      <c r="AI639" s="37"/>
      <c r="AK639" s="37"/>
    </row>
    <row r="640" spans="1:37" hidden="1">
      <c r="A640" t="s">
        <v>64</v>
      </c>
      <c r="B640" t="s">
        <v>16</v>
      </c>
      <c r="C640" t="s">
        <v>18</v>
      </c>
      <c r="D640" t="s">
        <v>116</v>
      </c>
      <c r="E640" t="s">
        <v>477</v>
      </c>
      <c r="F640" t="str">
        <f t="shared" si="46"/>
        <v>益阳市婚庆服务</v>
      </c>
      <c r="G640" t="s">
        <v>113</v>
      </c>
      <c r="H640" t="s">
        <v>367</v>
      </c>
      <c r="I640" t="s">
        <v>68</v>
      </c>
      <c r="J640">
        <v>261</v>
      </c>
      <c r="K640">
        <v>0</v>
      </c>
      <c r="L640" s="13">
        <f>VLOOKUP(C640,'渗透率、续签率'!B:C,2,0)</f>
        <v>0.36499999999999999</v>
      </c>
      <c r="M640" s="6">
        <v>0</v>
      </c>
      <c r="N640">
        <v>9</v>
      </c>
      <c r="O640">
        <v>0</v>
      </c>
      <c r="P640" s="6">
        <v>0</v>
      </c>
      <c r="Q640" s="13">
        <v>0</v>
      </c>
      <c r="R640" s="13">
        <v>0</v>
      </c>
      <c r="S640" s="31">
        <v>219</v>
      </c>
      <c r="T640" s="6">
        <f>VLOOKUP(E640,'参数设置&amp;汇总'!S:U,3,0)</f>
        <v>0.01</v>
      </c>
      <c r="U640" s="78">
        <f t="shared" si="45"/>
        <v>0.09</v>
      </c>
      <c r="V640" s="13">
        <v>0.85000000000000009</v>
      </c>
      <c r="W640" s="78">
        <f t="shared" si="47"/>
        <v>0.10588235294117646</v>
      </c>
      <c r="X640" s="1">
        <f>VLOOKUP(E640,'渗透率、续签率'!AG:AJ,4,0)</f>
        <v>7628.4999999999991</v>
      </c>
      <c r="Y640" s="1">
        <f t="shared" si="48"/>
        <v>807.7235294117645</v>
      </c>
      <c r="Z640">
        <v>0</v>
      </c>
      <c r="AA640" s="89">
        <f t="shared" si="49"/>
        <v>68656.499999999985</v>
      </c>
      <c r="AH640" s="37"/>
      <c r="AI640" s="37"/>
      <c r="AK640" s="37"/>
    </row>
    <row r="641" spans="1:37" hidden="1">
      <c r="A641" t="s">
        <v>64</v>
      </c>
      <c r="B641" t="s">
        <v>16</v>
      </c>
      <c r="C641" t="s">
        <v>18</v>
      </c>
      <c r="D641" t="s">
        <v>116</v>
      </c>
      <c r="E641" t="s">
        <v>477</v>
      </c>
      <c r="F641" t="str">
        <f t="shared" si="46"/>
        <v>盐城市婚庆服务</v>
      </c>
      <c r="G641" t="s">
        <v>73</v>
      </c>
      <c r="H641" t="s">
        <v>368</v>
      </c>
      <c r="I641" t="s">
        <v>70</v>
      </c>
      <c r="J641">
        <v>931</v>
      </c>
      <c r="K641">
        <v>2</v>
      </c>
      <c r="L641" s="13">
        <f>VLOOKUP(C641,'渗透率、续签率'!B:C,2,0)</f>
        <v>0.36499999999999999</v>
      </c>
      <c r="M641" s="6">
        <v>0</v>
      </c>
      <c r="N641">
        <v>66</v>
      </c>
      <c r="O641">
        <v>2</v>
      </c>
      <c r="P641" s="6">
        <v>0.03</v>
      </c>
      <c r="Q641" s="13">
        <v>6.0999999999999999E-2</v>
      </c>
      <c r="R641" s="13">
        <v>4.7E-2</v>
      </c>
      <c r="S641" s="31">
        <v>917</v>
      </c>
      <c r="T641" s="6">
        <f>VLOOKUP(E641,'参数设置&amp;汇总'!S:U,3,0)</f>
        <v>0.01</v>
      </c>
      <c r="U641" s="78">
        <f t="shared" si="45"/>
        <v>2</v>
      </c>
      <c r="V641" s="13">
        <v>0.85000000000000009</v>
      </c>
      <c r="W641" s="78">
        <f t="shared" si="47"/>
        <v>1.4941176470588233</v>
      </c>
      <c r="X641" s="1">
        <f>VLOOKUP(E641,'渗透率、续签率'!AG:AJ,4,0)</f>
        <v>7628.4999999999991</v>
      </c>
      <c r="Y641" s="1">
        <f t="shared" si="48"/>
        <v>11397.876470588233</v>
      </c>
      <c r="Z641">
        <v>26</v>
      </c>
      <c r="AA641" s="89">
        <f t="shared" si="49"/>
        <v>503480.99999999994</v>
      </c>
      <c r="AH641" s="37"/>
      <c r="AI641" s="37"/>
      <c r="AK641" s="37"/>
    </row>
    <row r="642" spans="1:37" hidden="1">
      <c r="A642" t="s">
        <v>64</v>
      </c>
      <c r="B642" t="s">
        <v>16</v>
      </c>
      <c r="C642" t="s">
        <v>18</v>
      </c>
      <c r="D642" t="s">
        <v>116</v>
      </c>
      <c r="E642" t="s">
        <v>477</v>
      </c>
      <c r="F642" t="str">
        <f t="shared" si="46"/>
        <v>盘锦市婚庆服务</v>
      </c>
      <c r="G642" t="s">
        <v>101</v>
      </c>
      <c r="H642" t="s">
        <v>369</v>
      </c>
      <c r="I642" t="s">
        <v>70</v>
      </c>
      <c r="J642">
        <v>126</v>
      </c>
      <c r="K642">
        <v>0</v>
      </c>
      <c r="L642" s="13">
        <f>VLOOKUP(C642,'渗透率、续签率'!B:C,2,0)</f>
        <v>0.36499999999999999</v>
      </c>
      <c r="M642" s="6">
        <v>0</v>
      </c>
      <c r="N642">
        <v>38</v>
      </c>
      <c r="O642">
        <v>0</v>
      </c>
      <c r="P642" s="6">
        <v>0</v>
      </c>
      <c r="Q642" s="13">
        <v>2.1999999999999999E-2</v>
      </c>
      <c r="R642" s="13">
        <v>0</v>
      </c>
      <c r="S642" s="31">
        <v>267</v>
      </c>
      <c r="T642" s="6">
        <f>VLOOKUP(E642,'参数设置&amp;汇总'!S:U,3,0)</f>
        <v>0.01</v>
      </c>
      <c r="U642" s="78">
        <f t="shared" si="45"/>
        <v>0.38</v>
      </c>
      <c r="V642" s="13">
        <v>0.85000000000000009</v>
      </c>
      <c r="W642" s="78">
        <f t="shared" si="47"/>
        <v>0.44705882352941173</v>
      </c>
      <c r="X642" s="1">
        <f>VLOOKUP(E642,'渗透率、续签率'!AG:AJ,4,0)</f>
        <v>7628.4999999999991</v>
      </c>
      <c r="Y642" s="1">
        <f t="shared" si="48"/>
        <v>3410.3882352941168</v>
      </c>
      <c r="Z642">
        <v>0</v>
      </c>
      <c r="AA642" s="89">
        <f t="shared" si="49"/>
        <v>289882.99999999994</v>
      </c>
      <c r="AH642" s="37"/>
      <c r="AI642" s="37"/>
      <c r="AK642" s="37"/>
    </row>
    <row r="643" spans="1:37" hidden="1">
      <c r="A643" t="s">
        <v>64</v>
      </c>
      <c r="B643" t="s">
        <v>16</v>
      </c>
      <c r="C643" t="s">
        <v>18</v>
      </c>
      <c r="D643" t="s">
        <v>116</v>
      </c>
      <c r="E643" t="s">
        <v>477</v>
      </c>
      <c r="F643" t="str">
        <f t="shared" si="46"/>
        <v>眉山市婚庆服务</v>
      </c>
      <c r="G643" t="s">
        <v>77</v>
      </c>
      <c r="H643" t="s">
        <v>370</v>
      </c>
      <c r="I643" t="s">
        <v>70</v>
      </c>
      <c r="J643">
        <v>261</v>
      </c>
      <c r="K643">
        <v>2</v>
      </c>
      <c r="L643" s="13">
        <f>VLOOKUP(C643,'渗透率、续签率'!B:C,2,0)</f>
        <v>0.36499999999999999</v>
      </c>
      <c r="M643" s="6">
        <v>0.01</v>
      </c>
      <c r="N643">
        <v>41</v>
      </c>
      <c r="O643">
        <v>2</v>
      </c>
      <c r="P643" s="6">
        <v>0.05</v>
      </c>
      <c r="Q643" s="13">
        <v>0.14099999999999999</v>
      </c>
      <c r="R643" s="13">
        <v>0</v>
      </c>
      <c r="S643" s="31">
        <v>413</v>
      </c>
      <c r="T643" s="6">
        <f>VLOOKUP(E643,'参数设置&amp;汇总'!S:U,3,0)</f>
        <v>0.01</v>
      </c>
      <c r="U643" s="78">
        <f t="shared" ref="U643:U706" si="50">IF(T643*N643&gt;=O643,T643*N643,O643)</f>
        <v>2</v>
      </c>
      <c r="V643" s="13">
        <v>0.85000000000000009</v>
      </c>
      <c r="W643" s="78">
        <f t="shared" si="47"/>
        <v>1.4941176470588233</v>
      </c>
      <c r="X643" s="1">
        <f>VLOOKUP(E643,'渗透率、续签率'!AG:AJ,4,0)</f>
        <v>7628.4999999999991</v>
      </c>
      <c r="Y643" s="1">
        <f t="shared" si="48"/>
        <v>11397.876470588233</v>
      </c>
      <c r="Z643">
        <v>0</v>
      </c>
      <c r="AA643" s="89">
        <f t="shared" si="49"/>
        <v>312768.49999999994</v>
      </c>
      <c r="AH643" s="37"/>
      <c r="AI643" s="37"/>
      <c r="AK643" s="37"/>
    </row>
    <row r="644" spans="1:37" hidden="1">
      <c r="A644" t="s">
        <v>64</v>
      </c>
      <c r="B644" t="s">
        <v>16</v>
      </c>
      <c r="C644" t="s">
        <v>18</v>
      </c>
      <c r="D644" t="s">
        <v>116</v>
      </c>
      <c r="E644" t="s">
        <v>477</v>
      </c>
      <c r="F644" t="str">
        <f t="shared" ref="F644:F707" si="51">H644&amp;C644</f>
        <v>石嘴山市婚庆服务</v>
      </c>
      <c r="G644" t="s">
        <v>129</v>
      </c>
      <c r="H644" t="s">
        <v>371</v>
      </c>
      <c r="I644" t="s">
        <v>70</v>
      </c>
      <c r="J644">
        <v>63</v>
      </c>
      <c r="K644">
        <v>0</v>
      </c>
      <c r="L644" s="13">
        <f>VLOOKUP(C644,'渗透率、续签率'!B:C,2,0)</f>
        <v>0.36499999999999999</v>
      </c>
      <c r="M644" s="6">
        <v>0</v>
      </c>
      <c r="N644">
        <v>3</v>
      </c>
      <c r="O644">
        <v>0</v>
      </c>
      <c r="P644" s="6">
        <v>0</v>
      </c>
      <c r="Q644" s="13">
        <v>0</v>
      </c>
      <c r="R644" s="13">
        <v>0</v>
      </c>
      <c r="S644" s="31">
        <v>82</v>
      </c>
      <c r="T644" s="6">
        <f>VLOOKUP(E644,'参数设置&amp;汇总'!S:U,3,0)</f>
        <v>0.01</v>
      </c>
      <c r="U644" s="78">
        <f t="shared" si="50"/>
        <v>0.03</v>
      </c>
      <c r="V644" s="13">
        <v>0.85000000000000009</v>
      </c>
      <c r="W644" s="78">
        <f t="shared" ref="W644:W707" si="52">(O644*(1-L644)+IF((U644-O644)&lt;0,0,(U644-O644)))/V644</f>
        <v>3.5294117647058816E-2</v>
      </c>
      <c r="X644" s="1">
        <f>VLOOKUP(E644,'渗透率、续签率'!AG:AJ,4,0)</f>
        <v>7628.4999999999991</v>
      </c>
      <c r="Y644" s="1">
        <f t="shared" ref="Y644:Y707" si="53">X644*W644</f>
        <v>269.24117647058813</v>
      </c>
      <c r="Z644">
        <v>0</v>
      </c>
      <c r="AA644" s="89">
        <f t="shared" ref="AA644:AA707" si="54">N644*X644</f>
        <v>22885.499999999996</v>
      </c>
    </row>
    <row r="645" spans="1:37" hidden="1">
      <c r="A645" t="s">
        <v>64</v>
      </c>
      <c r="B645" t="s">
        <v>16</v>
      </c>
      <c r="C645" t="s">
        <v>18</v>
      </c>
      <c r="D645" t="s">
        <v>116</v>
      </c>
      <c r="E645" t="s">
        <v>477</v>
      </c>
      <c r="F645" t="str">
        <f t="shared" si="51"/>
        <v>石家庄市婚庆服务</v>
      </c>
      <c r="G645" t="s">
        <v>159</v>
      </c>
      <c r="H645" t="s">
        <v>372</v>
      </c>
      <c r="I645" t="s">
        <v>70</v>
      </c>
      <c r="J645">
        <v>952</v>
      </c>
      <c r="K645">
        <v>5</v>
      </c>
      <c r="L645" s="13">
        <f>VLOOKUP(C645,'渗透率、续签率'!B:C,2,0)</f>
        <v>0.36499999999999999</v>
      </c>
      <c r="M645" s="6">
        <v>0.01</v>
      </c>
      <c r="N645">
        <v>319</v>
      </c>
      <c r="O645">
        <v>5</v>
      </c>
      <c r="P645" s="6">
        <v>0.02</v>
      </c>
      <c r="Q645" s="13">
        <v>0.16200000000000001</v>
      </c>
      <c r="R645" s="13">
        <v>1.7999999999999999E-2</v>
      </c>
      <c r="S645" s="31">
        <v>3055</v>
      </c>
      <c r="T645" s="6">
        <f>VLOOKUP(E645,'参数设置&amp;汇总'!S:U,3,0)</f>
        <v>0.01</v>
      </c>
      <c r="U645" s="78">
        <f t="shared" si="50"/>
        <v>5</v>
      </c>
      <c r="V645" s="13">
        <v>0.85000000000000009</v>
      </c>
      <c r="W645" s="78">
        <f t="shared" si="52"/>
        <v>3.7352941176470584</v>
      </c>
      <c r="X645" s="1">
        <f>VLOOKUP(E645,'渗透率、续签率'!AG:AJ,4,0)</f>
        <v>7628.4999999999991</v>
      </c>
      <c r="Y645" s="1">
        <f t="shared" si="53"/>
        <v>28494.69117647058</v>
      </c>
      <c r="Z645">
        <v>44</v>
      </c>
      <c r="AA645" s="89">
        <f t="shared" si="54"/>
        <v>2433491.4999999995</v>
      </c>
      <c r="AH645" s="37"/>
      <c r="AI645" s="37"/>
      <c r="AK645" s="37"/>
    </row>
    <row r="646" spans="1:37" hidden="1">
      <c r="A646" t="s">
        <v>64</v>
      </c>
      <c r="B646" t="s">
        <v>16</v>
      </c>
      <c r="C646" t="s">
        <v>18</v>
      </c>
      <c r="D646" t="s">
        <v>116</v>
      </c>
      <c r="E646" t="s">
        <v>477</v>
      </c>
      <c r="F646" t="str">
        <f t="shared" si="51"/>
        <v>石河子市婚庆服务</v>
      </c>
      <c r="G646" t="s">
        <v>145</v>
      </c>
      <c r="H646" t="s">
        <v>373</v>
      </c>
      <c r="I646" t="s">
        <v>70</v>
      </c>
      <c r="J646">
        <v>40</v>
      </c>
      <c r="K646">
        <v>0</v>
      </c>
      <c r="L646" s="13">
        <f>VLOOKUP(C646,'渗透率、续签率'!B:C,2,0)</f>
        <v>0.36499999999999999</v>
      </c>
      <c r="M646" s="6">
        <v>0</v>
      </c>
      <c r="N646">
        <v>0</v>
      </c>
      <c r="O646">
        <v>0</v>
      </c>
      <c r="P646" s="6">
        <v>0</v>
      </c>
      <c r="Q646" s="13">
        <v>0</v>
      </c>
      <c r="R646" s="13">
        <v>0</v>
      </c>
      <c r="S646" s="31">
        <v>45</v>
      </c>
      <c r="T646" s="6">
        <f>VLOOKUP(E646,'参数设置&amp;汇总'!S:U,3,0)</f>
        <v>0.01</v>
      </c>
      <c r="U646" s="78">
        <f t="shared" si="50"/>
        <v>0</v>
      </c>
      <c r="V646" s="13">
        <v>0.85000000000000009</v>
      </c>
      <c r="W646" s="78">
        <f t="shared" si="52"/>
        <v>0</v>
      </c>
      <c r="X646" s="1">
        <f>VLOOKUP(E646,'渗透率、续签率'!AG:AJ,4,0)</f>
        <v>7628.4999999999991</v>
      </c>
      <c r="Y646" s="1">
        <f t="shared" si="53"/>
        <v>0</v>
      </c>
      <c r="Z646">
        <v>0</v>
      </c>
      <c r="AA646" s="89">
        <f t="shared" si="54"/>
        <v>0</v>
      </c>
      <c r="AH646" s="37"/>
      <c r="AI646" s="37"/>
      <c r="AK646" s="37"/>
    </row>
    <row r="647" spans="1:37" hidden="1">
      <c r="A647" t="s">
        <v>64</v>
      </c>
      <c r="B647" t="s">
        <v>16</v>
      </c>
      <c r="C647" t="s">
        <v>18</v>
      </c>
      <c r="D647" t="s">
        <v>116</v>
      </c>
      <c r="E647" t="s">
        <v>477</v>
      </c>
      <c r="F647" t="str">
        <f t="shared" si="51"/>
        <v>神农架林区婚庆服务</v>
      </c>
      <c r="G647" t="s">
        <v>81</v>
      </c>
      <c r="H647" t="s">
        <v>374</v>
      </c>
      <c r="I647" t="s">
        <v>68</v>
      </c>
      <c r="J647">
        <v>0</v>
      </c>
      <c r="K647">
        <v>0</v>
      </c>
      <c r="L647" s="13">
        <f>VLOOKUP(C647,'渗透率、续签率'!B:C,2,0)</f>
        <v>0.36499999999999999</v>
      </c>
      <c r="M647" s="6">
        <v>0</v>
      </c>
      <c r="N647">
        <v>0</v>
      </c>
      <c r="O647">
        <v>0</v>
      </c>
      <c r="P647" s="6">
        <v>0</v>
      </c>
      <c r="Q647" s="13">
        <v>0</v>
      </c>
      <c r="R647" s="13">
        <v>0</v>
      </c>
      <c r="S647" s="31">
        <v>0</v>
      </c>
      <c r="T647" s="6">
        <f>VLOOKUP(E647,'参数设置&amp;汇总'!S:U,3,0)</f>
        <v>0.01</v>
      </c>
      <c r="U647" s="78">
        <f t="shared" si="50"/>
        <v>0</v>
      </c>
      <c r="V647" s="13">
        <v>0.85000000000000009</v>
      </c>
      <c r="W647" s="78">
        <f t="shared" si="52"/>
        <v>0</v>
      </c>
      <c r="X647" s="1">
        <f>VLOOKUP(E647,'渗透率、续签率'!AG:AJ,4,0)</f>
        <v>7628.4999999999991</v>
      </c>
      <c r="Y647" s="1">
        <f t="shared" si="53"/>
        <v>0</v>
      </c>
      <c r="Z647">
        <v>0</v>
      </c>
      <c r="AA647" s="89">
        <f t="shared" si="54"/>
        <v>0</v>
      </c>
      <c r="AH647" s="37"/>
      <c r="AI647" s="37"/>
      <c r="AK647" s="37"/>
    </row>
    <row r="648" spans="1:37" hidden="1">
      <c r="A648" t="s">
        <v>64</v>
      </c>
      <c r="B648" t="s">
        <v>16</v>
      </c>
      <c r="C648" t="s">
        <v>18</v>
      </c>
      <c r="D648" t="s">
        <v>116</v>
      </c>
      <c r="E648" t="s">
        <v>477</v>
      </c>
      <c r="F648" t="str">
        <f t="shared" si="51"/>
        <v>秦皇岛市婚庆服务</v>
      </c>
      <c r="G648" t="s">
        <v>159</v>
      </c>
      <c r="H648" t="s">
        <v>375</v>
      </c>
      <c r="I648" t="s">
        <v>70</v>
      </c>
      <c r="J648">
        <v>281</v>
      </c>
      <c r="K648">
        <v>0</v>
      </c>
      <c r="L648" s="13">
        <f>VLOOKUP(C648,'渗透率、续签率'!B:C,2,0)</f>
        <v>0.36499999999999999</v>
      </c>
      <c r="M648" s="6">
        <v>0</v>
      </c>
      <c r="N648">
        <v>66</v>
      </c>
      <c r="O648">
        <v>0</v>
      </c>
      <c r="P648" s="6">
        <v>0</v>
      </c>
      <c r="Q648" s="13">
        <v>8.9999999999999993E-3</v>
      </c>
      <c r="R648" s="13">
        <v>0</v>
      </c>
      <c r="S648" s="31">
        <v>533</v>
      </c>
      <c r="T648" s="6">
        <f>VLOOKUP(E648,'参数设置&amp;汇总'!S:U,3,0)</f>
        <v>0.01</v>
      </c>
      <c r="U648" s="78">
        <f t="shared" si="50"/>
        <v>0.66</v>
      </c>
      <c r="V648" s="13">
        <v>0.85000000000000009</v>
      </c>
      <c r="W648" s="78">
        <f t="shared" si="52"/>
        <v>0.77647058823529402</v>
      </c>
      <c r="X648" s="1">
        <f>VLOOKUP(E648,'渗透率、续签率'!AG:AJ,4,0)</f>
        <v>7628.4999999999991</v>
      </c>
      <c r="Y648" s="1">
        <f t="shared" si="53"/>
        <v>5923.30588235294</v>
      </c>
      <c r="Z648">
        <v>23</v>
      </c>
      <c r="AA648" s="89">
        <f t="shared" si="54"/>
        <v>503480.99999999994</v>
      </c>
      <c r="AH648" s="37"/>
      <c r="AI648" s="37"/>
      <c r="AK648" s="37"/>
    </row>
    <row r="649" spans="1:37" hidden="1">
      <c r="A649" t="s">
        <v>64</v>
      </c>
      <c r="B649" t="s">
        <v>16</v>
      </c>
      <c r="C649" t="s">
        <v>18</v>
      </c>
      <c r="D649" t="s">
        <v>116</v>
      </c>
      <c r="E649" t="s">
        <v>477</v>
      </c>
      <c r="F649" t="str">
        <f t="shared" si="51"/>
        <v>红河哈尼族彝族自治州婚庆服务</v>
      </c>
      <c r="G649" t="s">
        <v>99</v>
      </c>
      <c r="H649" t="s">
        <v>376</v>
      </c>
      <c r="I649" t="s">
        <v>68</v>
      </c>
      <c r="J649">
        <v>207</v>
      </c>
      <c r="K649">
        <v>0</v>
      </c>
      <c r="L649" s="13">
        <f>VLOOKUP(C649,'渗透率、续签率'!B:C,2,0)</f>
        <v>0.36499999999999999</v>
      </c>
      <c r="M649" s="6">
        <v>0</v>
      </c>
      <c r="N649">
        <v>37</v>
      </c>
      <c r="O649">
        <v>0</v>
      </c>
      <c r="P649" s="6">
        <v>0</v>
      </c>
      <c r="Q649" s="13">
        <v>1.9E-2</v>
      </c>
      <c r="R649" s="13">
        <v>0</v>
      </c>
      <c r="S649" s="31">
        <v>331</v>
      </c>
      <c r="T649" s="6">
        <f>VLOOKUP(E649,'参数设置&amp;汇总'!S:U,3,0)</f>
        <v>0.01</v>
      </c>
      <c r="U649" s="78">
        <f t="shared" si="50"/>
        <v>0.37</v>
      </c>
      <c r="V649" s="13">
        <v>0.85000000000000009</v>
      </c>
      <c r="W649" s="78">
        <f t="shared" si="52"/>
        <v>0.43529411764705878</v>
      </c>
      <c r="X649" s="1">
        <f>VLOOKUP(E649,'渗透率、续签率'!AG:AJ,4,0)</f>
        <v>7628.4999999999991</v>
      </c>
      <c r="Y649" s="1">
        <f t="shared" si="53"/>
        <v>3320.6411764705877</v>
      </c>
      <c r="Z649">
        <v>0</v>
      </c>
      <c r="AA649" s="89">
        <f t="shared" si="54"/>
        <v>282254.49999999994</v>
      </c>
    </row>
    <row r="650" spans="1:37" hidden="1">
      <c r="A650" t="s">
        <v>64</v>
      </c>
      <c r="B650" t="s">
        <v>16</v>
      </c>
      <c r="C650" t="s">
        <v>18</v>
      </c>
      <c r="D650" t="s">
        <v>116</v>
      </c>
      <c r="E650" t="s">
        <v>477</v>
      </c>
      <c r="F650" t="str">
        <f t="shared" si="51"/>
        <v>绍兴市婚庆服务</v>
      </c>
      <c r="G650" t="s">
        <v>79</v>
      </c>
      <c r="H650" t="s">
        <v>377</v>
      </c>
      <c r="I650" t="s">
        <v>68</v>
      </c>
      <c r="J650">
        <v>604</v>
      </c>
      <c r="K650">
        <v>4</v>
      </c>
      <c r="L650" s="13">
        <f>VLOOKUP(C650,'渗透率、续签率'!B:C,2,0)</f>
        <v>0.36499999999999999</v>
      </c>
      <c r="M650" s="6">
        <v>0.01</v>
      </c>
      <c r="N650">
        <v>187</v>
      </c>
      <c r="O650">
        <v>4</v>
      </c>
      <c r="P650" s="6">
        <v>0.02</v>
      </c>
      <c r="Q650" s="13">
        <v>7.4999999999999997E-2</v>
      </c>
      <c r="R650" s="13">
        <v>4.0000000000000001E-3</v>
      </c>
      <c r="S650" s="31">
        <v>1483</v>
      </c>
      <c r="T650" s="6">
        <f>VLOOKUP(E650,'参数设置&amp;汇总'!S:U,3,0)</f>
        <v>0.01</v>
      </c>
      <c r="U650" s="78">
        <f t="shared" si="50"/>
        <v>4</v>
      </c>
      <c r="V650" s="13">
        <v>0.85000000000000009</v>
      </c>
      <c r="W650" s="78">
        <f t="shared" si="52"/>
        <v>2.9882352941176467</v>
      </c>
      <c r="X650" s="1">
        <f>VLOOKUP(E650,'渗透率、续签率'!AG:AJ,4,0)</f>
        <v>7628.4999999999991</v>
      </c>
      <c r="Y650" s="1">
        <f t="shared" si="53"/>
        <v>22795.752941176466</v>
      </c>
      <c r="Z650">
        <v>36</v>
      </c>
      <c r="AA650" s="89">
        <f t="shared" si="54"/>
        <v>1426529.4999999998</v>
      </c>
      <c r="AH650" s="37"/>
      <c r="AI650" s="37"/>
      <c r="AK650" s="37"/>
    </row>
    <row r="651" spans="1:37" hidden="1">
      <c r="A651" t="s">
        <v>64</v>
      </c>
      <c r="B651" t="s">
        <v>16</v>
      </c>
      <c r="C651" t="s">
        <v>18</v>
      </c>
      <c r="D651" t="s">
        <v>116</v>
      </c>
      <c r="E651" t="s">
        <v>477</v>
      </c>
      <c r="F651" t="str">
        <f t="shared" si="51"/>
        <v>绥化市婚庆服务</v>
      </c>
      <c r="G651" t="s">
        <v>118</v>
      </c>
      <c r="H651" t="s">
        <v>378</v>
      </c>
      <c r="I651" t="s">
        <v>70</v>
      </c>
      <c r="J651">
        <v>288</v>
      </c>
      <c r="K651">
        <v>0</v>
      </c>
      <c r="L651" s="13">
        <f>VLOOKUP(C651,'渗透率、续签率'!B:C,2,0)</f>
        <v>0.36499999999999999</v>
      </c>
      <c r="M651" s="6">
        <v>0</v>
      </c>
      <c r="N651">
        <v>19</v>
      </c>
      <c r="O651">
        <v>0</v>
      </c>
      <c r="P651" s="6">
        <v>0</v>
      </c>
      <c r="Q651" s="13">
        <v>1.2999999999999999E-2</v>
      </c>
      <c r="R651" s="13">
        <v>0</v>
      </c>
      <c r="S651" s="31">
        <v>272</v>
      </c>
      <c r="T651" s="6">
        <f>VLOOKUP(E651,'参数设置&amp;汇总'!S:U,3,0)</f>
        <v>0.01</v>
      </c>
      <c r="U651" s="78">
        <f t="shared" si="50"/>
        <v>0.19</v>
      </c>
      <c r="V651" s="13">
        <v>0.85000000000000009</v>
      </c>
      <c r="W651" s="78">
        <f t="shared" si="52"/>
        <v>0.22352941176470587</v>
      </c>
      <c r="X651" s="1">
        <f>VLOOKUP(E651,'渗透率、续签率'!AG:AJ,4,0)</f>
        <v>7628.4999999999991</v>
      </c>
      <c r="Y651" s="1">
        <f t="shared" si="53"/>
        <v>1705.1941176470584</v>
      </c>
      <c r="Z651">
        <v>0</v>
      </c>
      <c r="AA651" s="89">
        <f t="shared" si="54"/>
        <v>144941.49999999997</v>
      </c>
      <c r="AH651" s="37"/>
      <c r="AI651" s="37"/>
      <c r="AK651" s="37"/>
    </row>
    <row r="652" spans="1:37" hidden="1">
      <c r="A652" t="s">
        <v>64</v>
      </c>
      <c r="B652" t="s">
        <v>16</v>
      </c>
      <c r="C652" t="s">
        <v>18</v>
      </c>
      <c r="D652" t="s">
        <v>116</v>
      </c>
      <c r="E652" t="s">
        <v>477</v>
      </c>
      <c r="F652" t="str">
        <f t="shared" si="51"/>
        <v>绵阳市婚庆服务</v>
      </c>
      <c r="G652" t="s">
        <v>77</v>
      </c>
      <c r="H652" t="s">
        <v>379</v>
      </c>
      <c r="I652" t="s">
        <v>70</v>
      </c>
      <c r="J652">
        <v>427</v>
      </c>
      <c r="K652">
        <v>2</v>
      </c>
      <c r="L652" s="13">
        <f>VLOOKUP(C652,'渗透率、续签率'!B:C,2,0)</f>
        <v>0.36499999999999999</v>
      </c>
      <c r="M652" s="6">
        <v>0</v>
      </c>
      <c r="N652">
        <v>58</v>
      </c>
      <c r="O652">
        <v>2</v>
      </c>
      <c r="P652" s="6">
        <v>0.03</v>
      </c>
      <c r="Q652" s="13">
        <v>0.13800000000000001</v>
      </c>
      <c r="R652" s="13">
        <v>6.0000000000000001E-3</v>
      </c>
      <c r="S652" s="31">
        <v>604</v>
      </c>
      <c r="T652" s="6">
        <f>VLOOKUP(E652,'参数设置&amp;汇总'!S:U,3,0)</f>
        <v>0.01</v>
      </c>
      <c r="U652" s="78">
        <f t="shared" si="50"/>
        <v>2</v>
      </c>
      <c r="V652" s="13">
        <v>0.85000000000000009</v>
      </c>
      <c r="W652" s="78">
        <f t="shared" si="52"/>
        <v>1.4941176470588233</v>
      </c>
      <c r="X652" s="1">
        <f>VLOOKUP(E652,'渗透率、续签率'!AG:AJ,4,0)</f>
        <v>7628.4999999999991</v>
      </c>
      <c r="Y652" s="1">
        <f t="shared" si="53"/>
        <v>11397.876470588233</v>
      </c>
      <c r="Z652">
        <v>1</v>
      </c>
      <c r="AA652" s="89">
        <f t="shared" si="54"/>
        <v>442452.99999999994</v>
      </c>
    </row>
    <row r="653" spans="1:37" hidden="1">
      <c r="A653" t="s">
        <v>64</v>
      </c>
      <c r="B653" t="s">
        <v>16</v>
      </c>
      <c r="C653" t="s">
        <v>18</v>
      </c>
      <c r="D653" t="s">
        <v>116</v>
      </c>
      <c r="E653" t="s">
        <v>477</v>
      </c>
      <c r="F653" t="str">
        <f t="shared" si="51"/>
        <v>聊城市婚庆服务</v>
      </c>
      <c r="G653" t="s">
        <v>103</v>
      </c>
      <c r="H653" t="s">
        <v>380</v>
      </c>
      <c r="I653" t="s">
        <v>70</v>
      </c>
      <c r="J653">
        <v>726</v>
      </c>
      <c r="K653">
        <v>0</v>
      </c>
      <c r="L653" s="13">
        <f>VLOOKUP(C653,'渗透率、续签率'!B:C,2,0)</f>
        <v>0.36499999999999999</v>
      </c>
      <c r="M653" s="6">
        <v>0</v>
      </c>
      <c r="N653">
        <v>121</v>
      </c>
      <c r="O653">
        <v>0</v>
      </c>
      <c r="P653" s="6">
        <v>0</v>
      </c>
      <c r="Q653" s="13">
        <v>3.5999999999999997E-2</v>
      </c>
      <c r="R653" s="13">
        <v>0</v>
      </c>
      <c r="S653" s="31">
        <v>1130</v>
      </c>
      <c r="T653" s="6">
        <f>VLOOKUP(E653,'参数设置&amp;汇总'!S:U,3,0)</f>
        <v>0.01</v>
      </c>
      <c r="U653" s="78">
        <f t="shared" si="50"/>
        <v>1.21</v>
      </c>
      <c r="V653" s="13">
        <v>0.85000000000000009</v>
      </c>
      <c r="W653" s="78">
        <f t="shared" si="52"/>
        <v>1.4235294117647057</v>
      </c>
      <c r="X653" s="1">
        <f>VLOOKUP(E653,'渗透率、续签率'!AG:AJ,4,0)</f>
        <v>7628.4999999999991</v>
      </c>
      <c r="Y653" s="1">
        <f t="shared" si="53"/>
        <v>10859.394117647056</v>
      </c>
      <c r="Z653">
        <v>21</v>
      </c>
      <c r="AA653" s="89">
        <f t="shared" si="54"/>
        <v>923048.49999999988</v>
      </c>
    </row>
    <row r="654" spans="1:37" hidden="1">
      <c r="A654" t="s">
        <v>64</v>
      </c>
      <c r="B654" t="s">
        <v>16</v>
      </c>
      <c r="C654" t="s">
        <v>18</v>
      </c>
      <c r="D654" t="s">
        <v>116</v>
      </c>
      <c r="E654" t="s">
        <v>477</v>
      </c>
      <c r="F654" t="str">
        <f t="shared" si="51"/>
        <v>肇庆市婚庆服务</v>
      </c>
      <c r="G654" t="s">
        <v>75</v>
      </c>
      <c r="H654" t="s">
        <v>381</v>
      </c>
      <c r="I654" t="s">
        <v>68</v>
      </c>
      <c r="J654">
        <v>295</v>
      </c>
      <c r="K654">
        <v>0</v>
      </c>
      <c r="L654" s="13">
        <f>VLOOKUP(C654,'渗透率、续签率'!B:C,2,0)</f>
        <v>0.36499999999999999</v>
      </c>
      <c r="M654" s="6">
        <v>0</v>
      </c>
      <c r="N654">
        <v>56</v>
      </c>
      <c r="O654">
        <v>0</v>
      </c>
      <c r="P654" s="6">
        <v>0</v>
      </c>
      <c r="Q654" s="13">
        <v>0</v>
      </c>
      <c r="R654" s="13">
        <v>0</v>
      </c>
      <c r="S654" s="31">
        <v>490</v>
      </c>
      <c r="T654" s="6">
        <f>VLOOKUP(E654,'参数设置&amp;汇总'!S:U,3,0)</f>
        <v>0.01</v>
      </c>
      <c r="U654" s="78">
        <f t="shared" si="50"/>
        <v>0.56000000000000005</v>
      </c>
      <c r="V654" s="13">
        <v>0.85000000000000009</v>
      </c>
      <c r="W654" s="78">
        <f t="shared" si="52"/>
        <v>0.6588235294117647</v>
      </c>
      <c r="X654" s="1">
        <f>VLOOKUP(E654,'渗透率、续签率'!AG:AJ,4,0)</f>
        <v>7628.4999999999991</v>
      </c>
      <c r="Y654" s="1">
        <f t="shared" si="53"/>
        <v>5025.8352941176463</v>
      </c>
      <c r="Z654">
        <v>3</v>
      </c>
      <c r="AA654" s="89">
        <f t="shared" si="54"/>
        <v>427195.99999999994</v>
      </c>
    </row>
    <row r="655" spans="1:37" hidden="1">
      <c r="A655" t="s">
        <v>64</v>
      </c>
      <c r="B655" t="s">
        <v>16</v>
      </c>
      <c r="C655" t="s">
        <v>18</v>
      </c>
      <c r="D655" t="s">
        <v>116</v>
      </c>
      <c r="E655" t="s">
        <v>477</v>
      </c>
      <c r="F655" t="str">
        <f t="shared" si="51"/>
        <v>胡杨河市婚庆服务</v>
      </c>
      <c r="G655" t="s">
        <v>145</v>
      </c>
      <c r="H655" t="s">
        <v>382</v>
      </c>
      <c r="I655" t="s">
        <v>70</v>
      </c>
      <c r="J655">
        <v>0</v>
      </c>
      <c r="K655">
        <v>0</v>
      </c>
      <c r="L655" s="13">
        <f>VLOOKUP(C655,'渗透率、续签率'!B:C,2,0)</f>
        <v>0.36499999999999999</v>
      </c>
      <c r="M655" s="6">
        <v>0</v>
      </c>
      <c r="N655">
        <v>0</v>
      </c>
      <c r="O655">
        <v>0</v>
      </c>
      <c r="P655" s="6">
        <v>0</v>
      </c>
      <c r="Q655" s="13">
        <v>0</v>
      </c>
      <c r="R655" s="13">
        <v>0</v>
      </c>
      <c r="S655" s="31">
        <v>0</v>
      </c>
      <c r="T655" s="6">
        <f>VLOOKUP(E655,'参数设置&amp;汇总'!S:U,3,0)</f>
        <v>0.01</v>
      </c>
      <c r="U655" s="78">
        <f t="shared" si="50"/>
        <v>0</v>
      </c>
      <c r="V655" s="13">
        <v>0.85000000000000009</v>
      </c>
      <c r="W655" s="78">
        <f t="shared" si="52"/>
        <v>0</v>
      </c>
      <c r="X655" s="1">
        <f>VLOOKUP(E655,'渗透率、续签率'!AG:AJ,4,0)</f>
        <v>7628.4999999999991</v>
      </c>
      <c r="Y655" s="1">
        <f t="shared" si="53"/>
        <v>0</v>
      </c>
      <c r="Z655">
        <v>0</v>
      </c>
      <c r="AA655" s="89">
        <f t="shared" si="54"/>
        <v>0</v>
      </c>
    </row>
    <row r="656" spans="1:37" hidden="1">
      <c r="A656" t="s">
        <v>64</v>
      </c>
      <c r="B656" t="s">
        <v>16</v>
      </c>
      <c r="C656" t="s">
        <v>18</v>
      </c>
      <c r="D656" t="s">
        <v>116</v>
      </c>
      <c r="E656" t="s">
        <v>477</v>
      </c>
      <c r="F656" t="str">
        <f t="shared" si="51"/>
        <v>自贡市婚庆服务</v>
      </c>
      <c r="G656" t="s">
        <v>77</v>
      </c>
      <c r="H656" t="s">
        <v>383</v>
      </c>
      <c r="I656" t="s">
        <v>70</v>
      </c>
      <c r="J656">
        <v>154</v>
      </c>
      <c r="K656">
        <v>0</v>
      </c>
      <c r="L656" s="13">
        <f>VLOOKUP(C656,'渗透率、续签率'!B:C,2,0)</f>
        <v>0.36499999999999999</v>
      </c>
      <c r="M656" s="6">
        <v>0</v>
      </c>
      <c r="N656">
        <v>18</v>
      </c>
      <c r="O656">
        <v>0</v>
      </c>
      <c r="P656" s="6">
        <v>0</v>
      </c>
      <c r="Q656" s="13">
        <v>5.2999999999999999E-2</v>
      </c>
      <c r="R656" s="13">
        <v>0</v>
      </c>
      <c r="S656" s="31">
        <v>187</v>
      </c>
      <c r="T656" s="6">
        <f>VLOOKUP(E656,'参数设置&amp;汇总'!S:U,3,0)</f>
        <v>0.01</v>
      </c>
      <c r="U656" s="78">
        <f t="shared" si="50"/>
        <v>0.18</v>
      </c>
      <c r="V656" s="13">
        <v>0.85000000000000009</v>
      </c>
      <c r="W656" s="78">
        <f t="shared" si="52"/>
        <v>0.21176470588235291</v>
      </c>
      <c r="X656" s="1">
        <f>VLOOKUP(E656,'渗透率、续签率'!AG:AJ,4,0)</f>
        <v>7628.4999999999991</v>
      </c>
      <c r="Y656" s="1">
        <f t="shared" si="53"/>
        <v>1615.447058823529</v>
      </c>
      <c r="Z656">
        <v>0</v>
      </c>
      <c r="AA656" s="89">
        <f t="shared" si="54"/>
        <v>137312.99999999997</v>
      </c>
      <c r="AH656" s="37"/>
      <c r="AI656" s="37"/>
      <c r="AK656" s="37"/>
    </row>
    <row r="657" spans="1:37" hidden="1">
      <c r="A657" t="s">
        <v>64</v>
      </c>
      <c r="B657" t="s">
        <v>16</v>
      </c>
      <c r="C657" t="s">
        <v>18</v>
      </c>
      <c r="D657" t="s">
        <v>116</v>
      </c>
      <c r="E657" t="s">
        <v>477</v>
      </c>
      <c r="F657" t="str">
        <f t="shared" si="51"/>
        <v>舟山市婚庆服务</v>
      </c>
      <c r="G657" t="s">
        <v>79</v>
      </c>
      <c r="H657" t="s">
        <v>384</v>
      </c>
      <c r="I657" t="s">
        <v>68</v>
      </c>
      <c r="J657">
        <v>78</v>
      </c>
      <c r="K657">
        <v>1</v>
      </c>
      <c r="L657" s="13">
        <f>VLOOKUP(C657,'渗透率、续签率'!B:C,2,0)</f>
        <v>0.36499999999999999</v>
      </c>
      <c r="M657" s="6">
        <v>0.01</v>
      </c>
      <c r="N657">
        <v>26</v>
      </c>
      <c r="O657">
        <v>1</v>
      </c>
      <c r="P657" s="6">
        <v>0.04</v>
      </c>
      <c r="Q657" s="13">
        <v>0.16900000000000001</v>
      </c>
      <c r="R657" s="13">
        <v>0.16900000000000001</v>
      </c>
      <c r="S657" s="31">
        <v>241</v>
      </c>
      <c r="T657" s="6">
        <f>VLOOKUP(E657,'参数设置&amp;汇总'!S:U,3,0)</f>
        <v>0.01</v>
      </c>
      <c r="U657" s="78">
        <f t="shared" si="50"/>
        <v>1</v>
      </c>
      <c r="V657" s="13">
        <v>0.85000000000000009</v>
      </c>
      <c r="W657" s="78">
        <f t="shared" si="52"/>
        <v>0.74705882352941166</v>
      </c>
      <c r="X657" s="1">
        <f>VLOOKUP(E657,'渗透率、续签率'!AG:AJ,4,0)</f>
        <v>7628.4999999999991</v>
      </c>
      <c r="Y657" s="1">
        <f t="shared" si="53"/>
        <v>5698.9382352941166</v>
      </c>
      <c r="Z657">
        <v>3</v>
      </c>
      <c r="AA657" s="89">
        <f t="shared" si="54"/>
        <v>198340.99999999997</v>
      </c>
      <c r="AH657" s="37"/>
      <c r="AI657" s="37"/>
      <c r="AK657" s="37"/>
    </row>
    <row r="658" spans="1:37" hidden="1">
      <c r="A658" t="s">
        <v>64</v>
      </c>
      <c r="B658" t="s">
        <v>16</v>
      </c>
      <c r="C658" t="s">
        <v>18</v>
      </c>
      <c r="D658" t="s">
        <v>116</v>
      </c>
      <c r="E658" t="s">
        <v>477</v>
      </c>
      <c r="F658" t="str">
        <f t="shared" si="51"/>
        <v>芜湖市婚庆服务</v>
      </c>
      <c r="G658" t="s">
        <v>94</v>
      </c>
      <c r="H658" t="s">
        <v>385</v>
      </c>
      <c r="I658" t="s">
        <v>68</v>
      </c>
      <c r="J658">
        <v>418</v>
      </c>
      <c r="K658">
        <v>1</v>
      </c>
      <c r="L658" s="13">
        <f>VLOOKUP(C658,'渗透率、续签率'!B:C,2,0)</f>
        <v>0.36499999999999999</v>
      </c>
      <c r="M658" s="6">
        <v>0</v>
      </c>
      <c r="N658">
        <v>76</v>
      </c>
      <c r="O658">
        <v>1</v>
      </c>
      <c r="P658" s="6">
        <v>0.01</v>
      </c>
      <c r="Q658" s="13">
        <v>6.3E-2</v>
      </c>
      <c r="R658" s="13">
        <v>0</v>
      </c>
      <c r="S658" s="31">
        <v>813</v>
      </c>
      <c r="T658" s="6">
        <f>VLOOKUP(E658,'参数设置&amp;汇总'!S:U,3,0)</f>
        <v>0.01</v>
      </c>
      <c r="U658" s="78">
        <f t="shared" si="50"/>
        <v>1</v>
      </c>
      <c r="V658" s="13">
        <v>0.85000000000000009</v>
      </c>
      <c r="W658" s="78">
        <f t="shared" si="52"/>
        <v>0.74705882352941166</v>
      </c>
      <c r="X658" s="1">
        <f>VLOOKUP(E658,'渗透率、续签率'!AG:AJ,4,0)</f>
        <v>7628.4999999999991</v>
      </c>
      <c r="Y658" s="1">
        <f t="shared" si="53"/>
        <v>5698.9382352941166</v>
      </c>
      <c r="Z658">
        <v>2</v>
      </c>
      <c r="AA658" s="89">
        <f t="shared" si="54"/>
        <v>579765.99999999988</v>
      </c>
    </row>
    <row r="659" spans="1:37" hidden="1">
      <c r="A659" t="s">
        <v>64</v>
      </c>
      <c r="B659" t="s">
        <v>16</v>
      </c>
      <c r="C659" t="s">
        <v>18</v>
      </c>
      <c r="D659" t="s">
        <v>116</v>
      </c>
      <c r="E659" t="s">
        <v>477</v>
      </c>
      <c r="F659" t="str">
        <f t="shared" si="51"/>
        <v>茂名市婚庆服务</v>
      </c>
      <c r="G659" t="s">
        <v>75</v>
      </c>
      <c r="H659" t="s">
        <v>386</v>
      </c>
      <c r="I659" t="s">
        <v>68</v>
      </c>
      <c r="J659">
        <v>504</v>
      </c>
      <c r="K659">
        <v>2</v>
      </c>
      <c r="L659" s="13">
        <f>VLOOKUP(C659,'渗透率、续签率'!B:C,2,0)</f>
        <v>0.36499999999999999</v>
      </c>
      <c r="M659" s="6">
        <v>0</v>
      </c>
      <c r="N659">
        <v>55</v>
      </c>
      <c r="O659">
        <v>2</v>
      </c>
      <c r="P659" s="6">
        <v>0.04</v>
      </c>
      <c r="Q659" s="13">
        <v>5.8999999999999997E-2</v>
      </c>
      <c r="R659" s="13">
        <v>0</v>
      </c>
      <c r="S659" s="31">
        <v>619</v>
      </c>
      <c r="T659" s="6">
        <f>VLOOKUP(E659,'参数设置&amp;汇总'!S:U,3,0)</f>
        <v>0.01</v>
      </c>
      <c r="U659" s="78">
        <f t="shared" si="50"/>
        <v>2</v>
      </c>
      <c r="V659" s="13">
        <v>0.85000000000000009</v>
      </c>
      <c r="W659" s="78">
        <f t="shared" si="52"/>
        <v>1.4941176470588233</v>
      </c>
      <c r="X659" s="1">
        <f>VLOOKUP(E659,'渗透率、续签率'!AG:AJ,4,0)</f>
        <v>7628.4999999999991</v>
      </c>
      <c r="Y659" s="1">
        <f t="shared" si="53"/>
        <v>11397.876470588233</v>
      </c>
      <c r="Z659">
        <v>12</v>
      </c>
      <c r="AA659" s="89">
        <f t="shared" si="54"/>
        <v>419567.49999999994</v>
      </c>
      <c r="AH659" s="37"/>
      <c r="AI659" s="37"/>
      <c r="AK659" s="37"/>
    </row>
    <row r="660" spans="1:37" hidden="1">
      <c r="A660" t="s">
        <v>64</v>
      </c>
      <c r="B660" t="s">
        <v>16</v>
      </c>
      <c r="C660" t="s">
        <v>18</v>
      </c>
      <c r="D660" t="s">
        <v>116</v>
      </c>
      <c r="E660" t="s">
        <v>477</v>
      </c>
      <c r="F660" t="str">
        <f t="shared" si="51"/>
        <v>荆州市婚庆服务</v>
      </c>
      <c r="G660" t="s">
        <v>81</v>
      </c>
      <c r="H660" t="s">
        <v>387</v>
      </c>
      <c r="I660" t="s">
        <v>68</v>
      </c>
      <c r="J660">
        <v>348</v>
      </c>
      <c r="K660">
        <v>0</v>
      </c>
      <c r="L660" s="13">
        <f>VLOOKUP(C660,'渗透率、续签率'!B:C,2,0)</f>
        <v>0.36499999999999999</v>
      </c>
      <c r="M660" s="6">
        <v>0</v>
      </c>
      <c r="N660">
        <v>25</v>
      </c>
      <c r="O660">
        <v>0</v>
      </c>
      <c r="P660" s="6">
        <v>0</v>
      </c>
      <c r="Q660" s="13">
        <v>4.9000000000000002E-2</v>
      </c>
      <c r="R660" s="13">
        <v>0</v>
      </c>
      <c r="S660" s="31">
        <v>288</v>
      </c>
      <c r="T660" s="6">
        <f>VLOOKUP(E660,'参数设置&amp;汇总'!S:U,3,0)</f>
        <v>0.01</v>
      </c>
      <c r="U660" s="78">
        <f t="shared" si="50"/>
        <v>0.25</v>
      </c>
      <c r="V660" s="13">
        <v>0.85000000000000009</v>
      </c>
      <c r="W660" s="78">
        <f t="shared" si="52"/>
        <v>0.29411764705882348</v>
      </c>
      <c r="X660" s="1">
        <f>VLOOKUP(E660,'渗透率、续签率'!AG:AJ,4,0)</f>
        <v>7628.4999999999991</v>
      </c>
      <c r="Y660" s="1">
        <f t="shared" si="53"/>
        <v>2243.6764705882347</v>
      </c>
      <c r="Z660">
        <v>1</v>
      </c>
      <c r="AA660" s="89">
        <f t="shared" si="54"/>
        <v>190712.49999999997</v>
      </c>
    </row>
    <row r="661" spans="1:37" hidden="1">
      <c r="A661" t="s">
        <v>64</v>
      </c>
      <c r="B661" t="s">
        <v>16</v>
      </c>
      <c r="C661" t="s">
        <v>18</v>
      </c>
      <c r="D661" t="s">
        <v>116</v>
      </c>
      <c r="E661" t="s">
        <v>477</v>
      </c>
      <c r="F661" t="str">
        <f t="shared" si="51"/>
        <v>荆门市婚庆服务</v>
      </c>
      <c r="G661" t="s">
        <v>81</v>
      </c>
      <c r="H661" t="s">
        <v>388</v>
      </c>
      <c r="I661" t="s">
        <v>68</v>
      </c>
      <c r="J661">
        <v>218</v>
      </c>
      <c r="K661">
        <v>0</v>
      </c>
      <c r="L661" s="13">
        <f>VLOOKUP(C661,'渗透率、续签率'!B:C,2,0)</f>
        <v>0.36499999999999999</v>
      </c>
      <c r="M661" s="6">
        <v>0</v>
      </c>
      <c r="N661">
        <v>30</v>
      </c>
      <c r="O661">
        <v>0</v>
      </c>
      <c r="P661" s="6">
        <v>0</v>
      </c>
      <c r="Q661" s="13">
        <v>0</v>
      </c>
      <c r="R661" s="13">
        <v>0</v>
      </c>
      <c r="S661" s="31">
        <v>230</v>
      </c>
      <c r="T661" s="6">
        <f>VLOOKUP(E661,'参数设置&amp;汇总'!S:U,3,0)</f>
        <v>0.01</v>
      </c>
      <c r="U661" s="78">
        <f t="shared" si="50"/>
        <v>0.3</v>
      </c>
      <c r="V661" s="13">
        <v>0.85000000000000009</v>
      </c>
      <c r="W661" s="78">
        <f t="shared" si="52"/>
        <v>0.3529411764705882</v>
      </c>
      <c r="X661" s="1">
        <f>VLOOKUP(E661,'渗透率、续签率'!AG:AJ,4,0)</f>
        <v>7628.4999999999991</v>
      </c>
      <c r="Y661" s="1">
        <f t="shared" si="53"/>
        <v>2692.411764705882</v>
      </c>
      <c r="Z661">
        <v>1</v>
      </c>
      <c r="AA661" s="89">
        <f t="shared" si="54"/>
        <v>228854.99999999997</v>
      </c>
      <c r="AH661" s="37"/>
      <c r="AI661" s="37"/>
      <c r="AK661" s="37"/>
    </row>
    <row r="662" spans="1:37" hidden="1">
      <c r="A662" t="s">
        <v>64</v>
      </c>
      <c r="B662" t="s">
        <v>16</v>
      </c>
      <c r="C662" t="s">
        <v>18</v>
      </c>
      <c r="D662" t="s">
        <v>116</v>
      </c>
      <c r="E662" t="s">
        <v>477</v>
      </c>
      <c r="F662" t="str">
        <f t="shared" si="51"/>
        <v>莆田市婚庆服务</v>
      </c>
      <c r="G662" t="s">
        <v>92</v>
      </c>
      <c r="H662" t="s">
        <v>389</v>
      </c>
      <c r="I662" t="s">
        <v>68</v>
      </c>
      <c r="J662">
        <v>300</v>
      </c>
      <c r="K662">
        <v>2</v>
      </c>
      <c r="L662" s="13">
        <f>VLOOKUP(C662,'渗透率、续签率'!B:C,2,0)</f>
        <v>0.36499999999999999</v>
      </c>
      <c r="M662" s="6">
        <v>0.01</v>
      </c>
      <c r="N662">
        <v>43</v>
      </c>
      <c r="O662">
        <v>2</v>
      </c>
      <c r="P662" s="6">
        <v>0.05</v>
      </c>
      <c r="Q662" s="13">
        <v>8.5999999999999993E-2</v>
      </c>
      <c r="R662" s="13">
        <v>0</v>
      </c>
      <c r="S662" s="31">
        <v>524</v>
      </c>
      <c r="T662" s="6">
        <f>VLOOKUP(E662,'参数设置&amp;汇总'!S:U,3,0)</f>
        <v>0.01</v>
      </c>
      <c r="U662" s="78">
        <f t="shared" si="50"/>
        <v>2</v>
      </c>
      <c r="V662" s="13">
        <v>0.85000000000000009</v>
      </c>
      <c r="W662" s="78">
        <f t="shared" si="52"/>
        <v>1.4941176470588233</v>
      </c>
      <c r="X662" s="1">
        <f>VLOOKUP(E662,'渗透率、续签率'!AG:AJ,4,0)</f>
        <v>7628.4999999999991</v>
      </c>
      <c r="Y662" s="1">
        <f t="shared" si="53"/>
        <v>11397.876470588233</v>
      </c>
      <c r="Z662">
        <v>2</v>
      </c>
      <c r="AA662" s="89">
        <f t="shared" si="54"/>
        <v>328025.49999999994</v>
      </c>
      <c r="AH662" s="37"/>
      <c r="AI662" s="37"/>
      <c r="AK662" s="37"/>
    </row>
    <row r="663" spans="1:37" hidden="1">
      <c r="A663" t="s">
        <v>64</v>
      </c>
      <c r="B663" t="s">
        <v>16</v>
      </c>
      <c r="C663" t="s">
        <v>18</v>
      </c>
      <c r="D663" t="s">
        <v>116</v>
      </c>
      <c r="E663" t="s">
        <v>477</v>
      </c>
      <c r="F663" t="str">
        <f t="shared" si="51"/>
        <v>菏泽市婚庆服务</v>
      </c>
      <c r="G663" t="s">
        <v>103</v>
      </c>
      <c r="H663" t="s">
        <v>390</v>
      </c>
      <c r="I663" t="s">
        <v>70</v>
      </c>
      <c r="J663" s="1">
        <v>1024</v>
      </c>
      <c r="K663">
        <v>2</v>
      </c>
      <c r="L663" s="13">
        <f>VLOOKUP(C663,'渗透率、续签率'!B:C,2,0)</f>
        <v>0.36499999999999999</v>
      </c>
      <c r="M663" s="6">
        <v>0</v>
      </c>
      <c r="N663">
        <v>174</v>
      </c>
      <c r="O663">
        <v>2</v>
      </c>
      <c r="P663" s="6">
        <v>0.01</v>
      </c>
      <c r="Q663" s="13">
        <v>5.8999999999999997E-2</v>
      </c>
      <c r="R663" s="13">
        <v>0</v>
      </c>
      <c r="S663" s="31">
        <v>1636</v>
      </c>
      <c r="T663" s="6">
        <f>VLOOKUP(E663,'参数设置&amp;汇总'!S:U,3,0)</f>
        <v>0.01</v>
      </c>
      <c r="U663" s="78">
        <f t="shared" si="50"/>
        <v>2</v>
      </c>
      <c r="V663" s="13">
        <v>0.85000000000000009</v>
      </c>
      <c r="W663" s="78">
        <f t="shared" si="52"/>
        <v>1.4941176470588233</v>
      </c>
      <c r="X663" s="1">
        <f>VLOOKUP(E663,'渗透率、续签率'!AG:AJ,4,0)</f>
        <v>7628.4999999999991</v>
      </c>
      <c r="Y663" s="1">
        <f t="shared" si="53"/>
        <v>11397.876470588233</v>
      </c>
      <c r="Z663">
        <v>19</v>
      </c>
      <c r="AA663" s="89">
        <f t="shared" si="54"/>
        <v>1327358.9999999998</v>
      </c>
      <c r="AH663" s="37"/>
      <c r="AI663" s="37"/>
      <c r="AK663" s="37"/>
    </row>
    <row r="664" spans="1:37" hidden="1">
      <c r="A664" t="s">
        <v>64</v>
      </c>
      <c r="B664" t="s">
        <v>16</v>
      </c>
      <c r="C664" t="s">
        <v>18</v>
      </c>
      <c r="D664" t="s">
        <v>116</v>
      </c>
      <c r="E664" t="s">
        <v>477</v>
      </c>
      <c r="F664" t="str">
        <f t="shared" si="51"/>
        <v>萍乡市婚庆服务</v>
      </c>
      <c r="G664" t="s">
        <v>90</v>
      </c>
      <c r="H664" t="s">
        <v>391</v>
      </c>
      <c r="I664" t="s">
        <v>68</v>
      </c>
      <c r="J664">
        <v>134</v>
      </c>
      <c r="K664">
        <v>1</v>
      </c>
      <c r="L664" s="13">
        <f>VLOOKUP(C664,'渗透率、续签率'!B:C,2,0)</f>
        <v>0.36499999999999999</v>
      </c>
      <c r="M664" s="6">
        <v>0.01</v>
      </c>
      <c r="N664">
        <v>9</v>
      </c>
      <c r="O664">
        <v>1</v>
      </c>
      <c r="P664" s="6">
        <v>0.11</v>
      </c>
      <c r="Q664" s="13">
        <v>0.29599999999999999</v>
      </c>
      <c r="R664" s="13">
        <v>0</v>
      </c>
      <c r="S664" s="31">
        <v>122</v>
      </c>
      <c r="T664" s="6">
        <f>VLOOKUP(E664,'参数设置&amp;汇总'!S:U,3,0)</f>
        <v>0.01</v>
      </c>
      <c r="U664" s="78">
        <f t="shared" si="50"/>
        <v>1</v>
      </c>
      <c r="V664" s="13">
        <v>0.85000000000000009</v>
      </c>
      <c r="W664" s="78">
        <f t="shared" si="52"/>
        <v>0.74705882352941166</v>
      </c>
      <c r="X664" s="1">
        <f>VLOOKUP(E664,'渗透率、续签率'!AG:AJ,4,0)</f>
        <v>7628.4999999999991</v>
      </c>
      <c r="Y664" s="1">
        <f t="shared" si="53"/>
        <v>5698.9382352941166</v>
      </c>
      <c r="Z664">
        <v>0</v>
      </c>
      <c r="AA664" s="89">
        <f t="shared" si="54"/>
        <v>68656.499999999985</v>
      </c>
      <c r="AH664" s="37"/>
      <c r="AI664" s="37"/>
      <c r="AK664" s="37"/>
    </row>
    <row r="665" spans="1:37" hidden="1">
      <c r="A665" t="s">
        <v>64</v>
      </c>
      <c r="B665" t="s">
        <v>16</v>
      </c>
      <c r="C665" t="s">
        <v>18</v>
      </c>
      <c r="D665" t="s">
        <v>116</v>
      </c>
      <c r="E665" t="s">
        <v>477</v>
      </c>
      <c r="F665" t="str">
        <f t="shared" si="51"/>
        <v>营口市婚庆服务</v>
      </c>
      <c r="G665" t="s">
        <v>101</v>
      </c>
      <c r="H665" t="s">
        <v>392</v>
      </c>
      <c r="I665" t="s">
        <v>70</v>
      </c>
      <c r="J665">
        <v>185</v>
      </c>
      <c r="K665">
        <v>1</v>
      </c>
      <c r="L665" s="13">
        <f>VLOOKUP(C665,'渗透率、续签率'!B:C,2,0)</f>
        <v>0.36499999999999999</v>
      </c>
      <c r="M665" s="6">
        <v>0.01</v>
      </c>
      <c r="N665">
        <v>57</v>
      </c>
      <c r="O665">
        <v>1</v>
      </c>
      <c r="P665" s="6">
        <v>0.02</v>
      </c>
      <c r="Q665" s="13">
        <v>7.2999999999999995E-2</v>
      </c>
      <c r="R665" s="13">
        <v>0</v>
      </c>
      <c r="S665" s="31">
        <v>451</v>
      </c>
      <c r="T665" s="6">
        <f>VLOOKUP(E665,'参数设置&amp;汇总'!S:U,3,0)</f>
        <v>0.01</v>
      </c>
      <c r="U665" s="78">
        <f t="shared" si="50"/>
        <v>1</v>
      </c>
      <c r="V665" s="13">
        <v>0.85000000000000009</v>
      </c>
      <c r="W665" s="78">
        <f t="shared" si="52"/>
        <v>0.74705882352941166</v>
      </c>
      <c r="X665" s="1">
        <f>VLOOKUP(E665,'渗透率、续签率'!AG:AJ,4,0)</f>
        <v>7628.4999999999991</v>
      </c>
      <c r="Y665" s="1">
        <f t="shared" si="53"/>
        <v>5698.9382352941166</v>
      </c>
      <c r="Z665">
        <v>9</v>
      </c>
      <c r="AA665" s="89">
        <f t="shared" si="54"/>
        <v>434824.49999999994</v>
      </c>
      <c r="AH665" s="37"/>
      <c r="AI665" s="37"/>
      <c r="AK665" s="37"/>
    </row>
    <row r="666" spans="1:37" hidden="1">
      <c r="A666" t="s">
        <v>64</v>
      </c>
      <c r="B666" t="s">
        <v>16</v>
      </c>
      <c r="C666" t="s">
        <v>18</v>
      </c>
      <c r="D666" t="s">
        <v>116</v>
      </c>
      <c r="E666" t="s">
        <v>477</v>
      </c>
      <c r="F666" t="str">
        <f t="shared" si="51"/>
        <v>葫芦岛市婚庆服务</v>
      </c>
      <c r="G666" t="s">
        <v>101</v>
      </c>
      <c r="H666" t="s">
        <v>393</v>
      </c>
      <c r="I666" t="s">
        <v>70</v>
      </c>
      <c r="J666">
        <v>247</v>
      </c>
      <c r="K666">
        <v>0</v>
      </c>
      <c r="L666" s="13">
        <f>VLOOKUP(C666,'渗透率、续签率'!B:C,2,0)</f>
        <v>0.36499999999999999</v>
      </c>
      <c r="M666" s="6">
        <v>0</v>
      </c>
      <c r="N666">
        <v>21</v>
      </c>
      <c r="O666">
        <v>0</v>
      </c>
      <c r="P666" s="6">
        <v>0</v>
      </c>
      <c r="Q666" s="13">
        <v>0</v>
      </c>
      <c r="R666" s="13">
        <v>0</v>
      </c>
      <c r="S666" s="31">
        <v>254</v>
      </c>
      <c r="T666" s="6">
        <f>VLOOKUP(E666,'参数设置&amp;汇总'!S:U,3,0)</f>
        <v>0.01</v>
      </c>
      <c r="U666" s="78">
        <f t="shared" si="50"/>
        <v>0.21</v>
      </c>
      <c r="V666" s="13">
        <v>0.85000000000000009</v>
      </c>
      <c r="W666" s="78">
        <f t="shared" si="52"/>
        <v>0.24705882352941172</v>
      </c>
      <c r="X666" s="1">
        <f>VLOOKUP(E666,'渗透率、续签率'!AG:AJ,4,0)</f>
        <v>7628.4999999999991</v>
      </c>
      <c r="Y666" s="1">
        <f t="shared" si="53"/>
        <v>1884.688235294117</v>
      </c>
      <c r="Z666">
        <v>11</v>
      </c>
      <c r="AA666" s="89">
        <f t="shared" si="54"/>
        <v>160198.49999999997</v>
      </c>
      <c r="AH666" s="37"/>
      <c r="AI666" s="37"/>
      <c r="AK666" s="37"/>
    </row>
    <row r="667" spans="1:37" hidden="1">
      <c r="A667" t="s">
        <v>64</v>
      </c>
      <c r="B667" t="s">
        <v>16</v>
      </c>
      <c r="C667" t="s">
        <v>18</v>
      </c>
      <c r="D667" t="s">
        <v>116</v>
      </c>
      <c r="E667" t="s">
        <v>477</v>
      </c>
      <c r="F667" t="str">
        <f t="shared" si="51"/>
        <v>蚌埠市婚庆服务</v>
      </c>
      <c r="G667" t="s">
        <v>94</v>
      </c>
      <c r="H667" t="s">
        <v>394</v>
      </c>
      <c r="I667" t="s">
        <v>68</v>
      </c>
      <c r="J667">
        <v>472</v>
      </c>
      <c r="K667">
        <v>1</v>
      </c>
      <c r="L667" s="13">
        <f>VLOOKUP(C667,'渗透率、续签率'!B:C,2,0)</f>
        <v>0.36499999999999999</v>
      </c>
      <c r="M667" s="6">
        <v>0</v>
      </c>
      <c r="N667">
        <v>57</v>
      </c>
      <c r="O667">
        <v>1</v>
      </c>
      <c r="P667" s="6">
        <v>0.02</v>
      </c>
      <c r="Q667" s="13">
        <v>5.0999999999999997E-2</v>
      </c>
      <c r="R667" s="13">
        <v>0</v>
      </c>
      <c r="S667" s="31">
        <v>505</v>
      </c>
      <c r="T667" s="6">
        <f>VLOOKUP(E667,'参数设置&amp;汇总'!S:U,3,0)</f>
        <v>0.01</v>
      </c>
      <c r="U667" s="78">
        <f t="shared" si="50"/>
        <v>1</v>
      </c>
      <c r="V667" s="13">
        <v>0.85000000000000009</v>
      </c>
      <c r="W667" s="78">
        <f t="shared" si="52"/>
        <v>0.74705882352941166</v>
      </c>
      <c r="X667" s="1">
        <f>VLOOKUP(E667,'渗透率、续签率'!AG:AJ,4,0)</f>
        <v>7628.4999999999991</v>
      </c>
      <c r="Y667" s="1">
        <f t="shared" si="53"/>
        <v>5698.9382352941166</v>
      </c>
      <c r="Z667">
        <v>0</v>
      </c>
      <c r="AA667" s="89">
        <f t="shared" si="54"/>
        <v>434824.49999999994</v>
      </c>
      <c r="AH667" s="37"/>
      <c r="AI667" s="37"/>
      <c r="AK667" s="37"/>
    </row>
    <row r="668" spans="1:37" hidden="1">
      <c r="A668" t="s">
        <v>64</v>
      </c>
      <c r="B668" t="s">
        <v>16</v>
      </c>
      <c r="C668" t="s">
        <v>18</v>
      </c>
      <c r="D668" t="s">
        <v>116</v>
      </c>
      <c r="E668" t="s">
        <v>477</v>
      </c>
      <c r="F668" t="str">
        <f t="shared" si="51"/>
        <v>衡水市婚庆服务</v>
      </c>
      <c r="G668" t="s">
        <v>159</v>
      </c>
      <c r="H668" t="s">
        <v>395</v>
      </c>
      <c r="I668" t="s">
        <v>70</v>
      </c>
      <c r="J668">
        <v>405</v>
      </c>
      <c r="K668">
        <v>0</v>
      </c>
      <c r="L668" s="13">
        <f>VLOOKUP(C668,'渗透率、续签率'!B:C,2,0)</f>
        <v>0.36499999999999999</v>
      </c>
      <c r="M668" s="6">
        <v>0</v>
      </c>
      <c r="N668">
        <v>113</v>
      </c>
      <c r="O668">
        <v>0</v>
      </c>
      <c r="P668" s="6">
        <v>0</v>
      </c>
      <c r="Q668" s="13">
        <v>0.104</v>
      </c>
      <c r="R668" s="13">
        <v>0</v>
      </c>
      <c r="S668" s="31">
        <v>973</v>
      </c>
      <c r="T668" s="6">
        <f>VLOOKUP(E668,'参数设置&amp;汇总'!S:U,3,0)</f>
        <v>0.01</v>
      </c>
      <c r="U668" s="78">
        <f t="shared" si="50"/>
        <v>1.1300000000000001</v>
      </c>
      <c r="V668" s="13">
        <v>0.85000000000000009</v>
      </c>
      <c r="W668" s="78">
        <f t="shared" si="52"/>
        <v>1.3294117647058823</v>
      </c>
      <c r="X668" s="1">
        <f>VLOOKUP(E668,'渗透率、续签率'!AG:AJ,4,0)</f>
        <v>7628.4999999999991</v>
      </c>
      <c r="Y668" s="1">
        <f t="shared" si="53"/>
        <v>10141.417647058823</v>
      </c>
      <c r="Z668">
        <v>8</v>
      </c>
      <c r="AA668" s="89">
        <f t="shared" si="54"/>
        <v>862020.49999999988</v>
      </c>
      <c r="AH668" s="37"/>
      <c r="AI668" s="37"/>
      <c r="AK668" s="37"/>
    </row>
    <row r="669" spans="1:37" hidden="1">
      <c r="A669" t="s">
        <v>64</v>
      </c>
      <c r="B669" t="s">
        <v>16</v>
      </c>
      <c r="C669" t="s">
        <v>18</v>
      </c>
      <c r="D669" t="s">
        <v>116</v>
      </c>
      <c r="E669" t="s">
        <v>477</v>
      </c>
      <c r="F669" t="str">
        <f t="shared" si="51"/>
        <v>衡阳市婚庆服务</v>
      </c>
      <c r="G669" t="s">
        <v>113</v>
      </c>
      <c r="H669" t="s">
        <v>396</v>
      </c>
      <c r="I669" t="s">
        <v>68</v>
      </c>
      <c r="J669">
        <v>409</v>
      </c>
      <c r="K669">
        <v>4</v>
      </c>
      <c r="L669" s="13">
        <f>VLOOKUP(C669,'渗透率、续签率'!B:C,2,0)</f>
        <v>0.36499999999999999</v>
      </c>
      <c r="M669" s="6">
        <v>0.01</v>
      </c>
      <c r="N669">
        <v>38</v>
      </c>
      <c r="O669">
        <v>4</v>
      </c>
      <c r="P669" s="6">
        <v>0.11</v>
      </c>
      <c r="Q669" s="13">
        <v>9.5000000000000001E-2</v>
      </c>
      <c r="R669" s="13">
        <v>0</v>
      </c>
      <c r="S669" s="31">
        <v>616</v>
      </c>
      <c r="T669" s="6">
        <f>VLOOKUP(E669,'参数设置&amp;汇总'!S:U,3,0)</f>
        <v>0.01</v>
      </c>
      <c r="U669" s="78">
        <f t="shared" si="50"/>
        <v>4</v>
      </c>
      <c r="V669" s="13">
        <v>0.85000000000000009</v>
      </c>
      <c r="W669" s="78">
        <f t="shared" si="52"/>
        <v>2.9882352941176467</v>
      </c>
      <c r="X669" s="1">
        <f>VLOOKUP(E669,'渗透率、续签率'!AG:AJ,4,0)</f>
        <v>7628.4999999999991</v>
      </c>
      <c r="Y669" s="1">
        <f t="shared" si="53"/>
        <v>22795.752941176466</v>
      </c>
      <c r="Z669">
        <v>24</v>
      </c>
      <c r="AA669" s="89">
        <f t="shared" si="54"/>
        <v>289882.99999999994</v>
      </c>
      <c r="AH669" s="37"/>
      <c r="AI669" s="37"/>
      <c r="AK669" s="37"/>
    </row>
    <row r="670" spans="1:37" hidden="1">
      <c r="A670" t="s">
        <v>64</v>
      </c>
      <c r="B670" t="s">
        <v>16</v>
      </c>
      <c r="C670" t="s">
        <v>18</v>
      </c>
      <c r="D670" t="s">
        <v>116</v>
      </c>
      <c r="E670" t="s">
        <v>477</v>
      </c>
      <c r="F670" t="str">
        <f t="shared" si="51"/>
        <v>衢州市婚庆服务</v>
      </c>
      <c r="G670" t="s">
        <v>79</v>
      </c>
      <c r="H670" t="s">
        <v>397</v>
      </c>
      <c r="I670" t="s">
        <v>68</v>
      </c>
      <c r="J670">
        <v>203</v>
      </c>
      <c r="K670">
        <v>0</v>
      </c>
      <c r="L670" s="13">
        <f>VLOOKUP(C670,'渗透率、续签率'!B:C,2,0)</f>
        <v>0.36499999999999999</v>
      </c>
      <c r="M670" s="6">
        <v>0</v>
      </c>
      <c r="N670">
        <v>30</v>
      </c>
      <c r="O670">
        <v>0</v>
      </c>
      <c r="P670" s="6">
        <v>0</v>
      </c>
      <c r="Q670" s="13">
        <v>3.1E-2</v>
      </c>
      <c r="R670" s="13">
        <v>0</v>
      </c>
      <c r="S670" s="31">
        <v>418</v>
      </c>
      <c r="T670" s="6">
        <f>VLOOKUP(E670,'参数设置&amp;汇总'!S:U,3,0)</f>
        <v>0.01</v>
      </c>
      <c r="U670" s="78">
        <f t="shared" si="50"/>
        <v>0.3</v>
      </c>
      <c r="V670" s="13">
        <v>0.85000000000000009</v>
      </c>
      <c r="W670" s="78">
        <f t="shared" si="52"/>
        <v>0.3529411764705882</v>
      </c>
      <c r="X670" s="1">
        <f>VLOOKUP(E670,'渗透率、续签率'!AG:AJ,4,0)</f>
        <v>7628.4999999999991</v>
      </c>
      <c r="Y670" s="1">
        <f t="shared" si="53"/>
        <v>2692.411764705882</v>
      </c>
      <c r="Z670">
        <v>9</v>
      </c>
      <c r="AA670" s="89">
        <f t="shared" si="54"/>
        <v>228854.99999999997</v>
      </c>
      <c r="AH670" s="37"/>
      <c r="AI670" s="37"/>
      <c r="AJ670" s="1"/>
      <c r="AK670" s="37"/>
    </row>
    <row r="671" spans="1:37" hidden="1">
      <c r="A671" t="s">
        <v>64</v>
      </c>
      <c r="B671" t="s">
        <v>16</v>
      </c>
      <c r="C671" t="s">
        <v>18</v>
      </c>
      <c r="D671" t="s">
        <v>116</v>
      </c>
      <c r="E671" t="s">
        <v>477</v>
      </c>
      <c r="F671" t="str">
        <f t="shared" si="51"/>
        <v>襄阳市婚庆服务</v>
      </c>
      <c r="G671" t="s">
        <v>81</v>
      </c>
      <c r="H671" t="s">
        <v>398</v>
      </c>
      <c r="I671" t="s">
        <v>68</v>
      </c>
      <c r="J671">
        <v>514</v>
      </c>
      <c r="K671">
        <v>1</v>
      </c>
      <c r="L671" s="13">
        <f>VLOOKUP(C671,'渗透率、续签率'!B:C,2,0)</f>
        <v>0.36499999999999999</v>
      </c>
      <c r="M671" s="6">
        <v>0</v>
      </c>
      <c r="N671">
        <v>28</v>
      </c>
      <c r="O671">
        <v>0</v>
      </c>
      <c r="P671" s="6">
        <v>0</v>
      </c>
      <c r="Q671" s="13">
        <v>6.9000000000000006E-2</v>
      </c>
      <c r="R671" s="13">
        <v>0</v>
      </c>
      <c r="S671" s="31">
        <v>487</v>
      </c>
      <c r="T671" s="6">
        <f>VLOOKUP(E671,'参数设置&amp;汇总'!S:U,3,0)</f>
        <v>0.01</v>
      </c>
      <c r="U671" s="78">
        <f t="shared" si="50"/>
        <v>0.28000000000000003</v>
      </c>
      <c r="V671" s="13">
        <v>0.85000000000000009</v>
      </c>
      <c r="W671" s="78">
        <f t="shared" si="52"/>
        <v>0.32941176470588235</v>
      </c>
      <c r="X671" s="1">
        <f>VLOOKUP(E671,'渗透率、续签率'!AG:AJ,4,0)</f>
        <v>7628.4999999999991</v>
      </c>
      <c r="Y671" s="1">
        <f t="shared" si="53"/>
        <v>2512.9176470588231</v>
      </c>
      <c r="Z671">
        <v>20</v>
      </c>
      <c r="AA671" s="89">
        <f t="shared" si="54"/>
        <v>213597.99999999997</v>
      </c>
    </row>
    <row r="672" spans="1:37" hidden="1">
      <c r="A672" t="s">
        <v>64</v>
      </c>
      <c r="B672" t="s">
        <v>16</v>
      </c>
      <c r="C672" t="s">
        <v>18</v>
      </c>
      <c r="D672" t="s">
        <v>116</v>
      </c>
      <c r="E672" t="s">
        <v>477</v>
      </c>
      <c r="F672" t="str">
        <f t="shared" si="51"/>
        <v>西双版纳傣族自治州婚庆服务</v>
      </c>
      <c r="G672" t="s">
        <v>99</v>
      </c>
      <c r="H672" t="s">
        <v>399</v>
      </c>
      <c r="I672" t="s">
        <v>68</v>
      </c>
      <c r="J672">
        <v>135</v>
      </c>
      <c r="K672">
        <v>0</v>
      </c>
      <c r="L672" s="13">
        <f>VLOOKUP(C672,'渗透率、续签率'!B:C,2,0)</f>
        <v>0.36499999999999999</v>
      </c>
      <c r="M672" s="6">
        <v>0</v>
      </c>
      <c r="N672">
        <v>27</v>
      </c>
      <c r="O672">
        <v>0</v>
      </c>
      <c r="P672" s="6">
        <v>0</v>
      </c>
      <c r="Q672" s="13">
        <v>2.1000000000000001E-2</v>
      </c>
      <c r="R672" s="13">
        <v>0</v>
      </c>
      <c r="S672" s="31">
        <v>276</v>
      </c>
      <c r="T672" s="6">
        <f>VLOOKUP(E672,'参数设置&amp;汇总'!S:U,3,0)</f>
        <v>0.01</v>
      </c>
      <c r="U672" s="78">
        <f t="shared" si="50"/>
        <v>0.27</v>
      </c>
      <c r="V672" s="13">
        <v>0.85000000000000009</v>
      </c>
      <c r="W672" s="78">
        <f t="shared" si="52"/>
        <v>0.31764705882352939</v>
      </c>
      <c r="X672" s="1">
        <f>VLOOKUP(E672,'渗透率、续签率'!AG:AJ,4,0)</f>
        <v>7628.4999999999991</v>
      </c>
      <c r="Y672" s="1">
        <f t="shared" si="53"/>
        <v>2423.1705882352935</v>
      </c>
      <c r="Z672">
        <v>1</v>
      </c>
      <c r="AA672" s="89">
        <f t="shared" si="54"/>
        <v>205969.49999999997</v>
      </c>
      <c r="AH672" s="37"/>
      <c r="AI672" s="37"/>
      <c r="AJ672" s="1"/>
      <c r="AK672" s="37"/>
    </row>
    <row r="673" spans="1:37" hidden="1">
      <c r="A673" t="s">
        <v>64</v>
      </c>
      <c r="B673" t="s">
        <v>16</v>
      </c>
      <c r="C673" t="s">
        <v>18</v>
      </c>
      <c r="D673" t="s">
        <v>116</v>
      </c>
      <c r="E673" t="s">
        <v>477</v>
      </c>
      <c r="F673" t="str">
        <f t="shared" si="51"/>
        <v>西宁市婚庆服务</v>
      </c>
      <c r="G673" t="s">
        <v>297</v>
      </c>
      <c r="H673" t="s">
        <v>400</v>
      </c>
      <c r="I673" t="s">
        <v>70</v>
      </c>
      <c r="J673">
        <v>193</v>
      </c>
      <c r="K673">
        <v>0</v>
      </c>
      <c r="L673" s="13">
        <f>VLOOKUP(C673,'渗透率、续签率'!B:C,2,0)</f>
        <v>0.36499999999999999</v>
      </c>
      <c r="M673" s="6">
        <v>0</v>
      </c>
      <c r="N673">
        <v>68</v>
      </c>
      <c r="O673">
        <v>0</v>
      </c>
      <c r="P673" s="6">
        <v>0</v>
      </c>
      <c r="Q673" s="13">
        <v>0.11</v>
      </c>
      <c r="R673" s="13">
        <v>0</v>
      </c>
      <c r="S673" s="31">
        <v>492</v>
      </c>
      <c r="T673" s="6">
        <f>VLOOKUP(E673,'参数设置&amp;汇总'!S:U,3,0)</f>
        <v>0.01</v>
      </c>
      <c r="U673" s="78">
        <f t="shared" si="50"/>
        <v>0.68</v>
      </c>
      <c r="V673" s="13">
        <v>0.85000000000000009</v>
      </c>
      <c r="W673" s="78">
        <f t="shared" si="52"/>
        <v>0.79999999999999993</v>
      </c>
      <c r="X673" s="1">
        <f>VLOOKUP(E673,'渗透率、续签率'!AG:AJ,4,0)</f>
        <v>7628.4999999999991</v>
      </c>
      <c r="Y673" s="1">
        <f t="shared" si="53"/>
        <v>6102.7999999999984</v>
      </c>
      <c r="Z673">
        <v>0</v>
      </c>
      <c r="AA673" s="89">
        <f t="shared" si="54"/>
        <v>518737.99999999994</v>
      </c>
      <c r="AH673" s="37"/>
      <c r="AI673" s="37"/>
      <c r="AJ673" s="1"/>
      <c r="AK673" s="37"/>
    </row>
    <row r="674" spans="1:37" hidden="1">
      <c r="A674" t="s">
        <v>64</v>
      </c>
      <c r="B674" t="s">
        <v>16</v>
      </c>
      <c r="C674" t="s">
        <v>18</v>
      </c>
      <c r="D674" t="s">
        <v>116</v>
      </c>
      <c r="E674" t="s">
        <v>477</v>
      </c>
      <c r="F674" t="str">
        <f t="shared" si="51"/>
        <v>许昌市婚庆服务</v>
      </c>
      <c r="G674" t="s">
        <v>110</v>
      </c>
      <c r="H674" t="s">
        <v>401</v>
      </c>
      <c r="I674" t="s">
        <v>70</v>
      </c>
      <c r="J674">
        <v>504</v>
      </c>
      <c r="K674">
        <v>0</v>
      </c>
      <c r="L674" s="13">
        <f>VLOOKUP(C674,'渗透率、续签率'!B:C,2,0)</f>
        <v>0.36499999999999999</v>
      </c>
      <c r="M674" s="6">
        <v>0</v>
      </c>
      <c r="N674">
        <v>102</v>
      </c>
      <c r="O674">
        <v>0</v>
      </c>
      <c r="P674" s="6">
        <v>0</v>
      </c>
      <c r="Q674" s="13">
        <v>4.0000000000000001E-3</v>
      </c>
      <c r="R674" s="13">
        <v>0</v>
      </c>
      <c r="S674" s="31">
        <v>850</v>
      </c>
      <c r="T674" s="6">
        <f>VLOOKUP(E674,'参数设置&amp;汇总'!S:U,3,0)</f>
        <v>0.01</v>
      </c>
      <c r="U674" s="78">
        <f t="shared" si="50"/>
        <v>1.02</v>
      </c>
      <c r="V674" s="13">
        <v>0.85000000000000009</v>
      </c>
      <c r="W674" s="78">
        <f t="shared" si="52"/>
        <v>1.2</v>
      </c>
      <c r="X674" s="1">
        <f>VLOOKUP(E674,'渗透率、续签率'!AG:AJ,4,0)</f>
        <v>7628.4999999999991</v>
      </c>
      <c r="Y674" s="1">
        <f t="shared" si="53"/>
        <v>9154.1999999999989</v>
      </c>
      <c r="Z674">
        <v>1</v>
      </c>
      <c r="AA674" s="89">
        <f t="shared" si="54"/>
        <v>778106.99999999988</v>
      </c>
      <c r="AH674" s="37"/>
      <c r="AI674" s="37"/>
      <c r="AK674" s="37"/>
    </row>
    <row r="675" spans="1:37" hidden="1">
      <c r="A675" t="s">
        <v>64</v>
      </c>
      <c r="B675" t="s">
        <v>16</v>
      </c>
      <c r="C675" t="s">
        <v>18</v>
      </c>
      <c r="D675" t="s">
        <v>116</v>
      </c>
      <c r="E675" t="s">
        <v>477</v>
      </c>
      <c r="F675" t="str">
        <f t="shared" si="51"/>
        <v>贵港市婚庆服务</v>
      </c>
      <c r="G675" t="s">
        <v>88</v>
      </c>
      <c r="H675" t="s">
        <v>402</v>
      </c>
      <c r="I675" t="s">
        <v>68</v>
      </c>
      <c r="J675">
        <v>234</v>
      </c>
      <c r="K675">
        <v>0</v>
      </c>
      <c r="L675" s="13">
        <f>VLOOKUP(C675,'渗透率、续签率'!B:C,2,0)</f>
        <v>0.36499999999999999</v>
      </c>
      <c r="M675" s="6">
        <v>0</v>
      </c>
      <c r="N675">
        <v>38</v>
      </c>
      <c r="O675">
        <v>0</v>
      </c>
      <c r="P675" s="6">
        <v>0</v>
      </c>
      <c r="Q675" s="13">
        <v>0</v>
      </c>
      <c r="R675" s="13">
        <v>0</v>
      </c>
      <c r="S675" s="31">
        <v>303</v>
      </c>
      <c r="T675" s="6">
        <f>VLOOKUP(E675,'参数设置&amp;汇总'!S:U,3,0)</f>
        <v>0.01</v>
      </c>
      <c r="U675" s="78">
        <f t="shared" si="50"/>
        <v>0.38</v>
      </c>
      <c r="V675" s="13">
        <v>0.85000000000000009</v>
      </c>
      <c r="W675" s="78">
        <f t="shared" si="52"/>
        <v>0.44705882352941173</v>
      </c>
      <c r="X675" s="1">
        <f>VLOOKUP(E675,'渗透率、续签率'!AG:AJ,4,0)</f>
        <v>7628.4999999999991</v>
      </c>
      <c r="Y675" s="1">
        <f t="shared" si="53"/>
        <v>3410.3882352941168</v>
      </c>
      <c r="Z675">
        <v>0</v>
      </c>
      <c r="AA675" s="89">
        <f t="shared" si="54"/>
        <v>289882.99999999994</v>
      </c>
      <c r="AH675" s="37"/>
      <c r="AI675" s="37"/>
      <c r="AK675" s="37"/>
    </row>
    <row r="676" spans="1:37" hidden="1">
      <c r="A676" t="s">
        <v>64</v>
      </c>
      <c r="B676" t="s">
        <v>16</v>
      </c>
      <c r="C676" t="s">
        <v>18</v>
      </c>
      <c r="D676" t="s">
        <v>116</v>
      </c>
      <c r="E676" t="s">
        <v>477</v>
      </c>
      <c r="F676" t="str">
        <f t="shared" si="51"/>
        <v>贵阳市婚庆服务</v>
      </c>
      <c r="G676" t="s">
        <v>167</v>
      </c>
      <c r="H676" t="s">
        <v>403</v>
      </c>
      <c r="I676" t="s">
        <v>70</v>
      </c>
      <c r="J676">
        <v>461</v>
      </c>
      <c r="K676">
        <v>3</v>
      </c>
      <c r="L676" s="13">
        <f>VLOOKUP(C676,'渗透率、续签率'!B:C,2,0)</f>
        <v>0.36499999999999999</v>
      </c>
      <c r="M676" s="6">
        <v>0.01</v>
      </c>
      <c r="N676">
        <v>170</v>
      </c>
      <c r="O676">
        <v>3</v>
      </c>
      <c r="P676" s="6">
        <v>0.02</v>
      </c>
      <c r="Q676" s="13">
        <v>0.123</v>
      </c>
      <c r="R676" s="13">
        <v>8.0000000000000002E-3</v>
      </c>
      <c r="S676" s="31">
        <v>1209</v>
      </c>
      <c r="T676" s="6">
        <f>VLOOKUP(E676,'参数设置&amp;汇总'!S:U,3,0)</f>
        <v>0.01</v>
      </c>
      <c r="U676" s="78">
        <f t="shared" si="50"/>
        <v>3</v>
      </c>
      <c r="V676" s="13">
        <v>0.85000000000000009</v>
      </c>
      <c r="W676" s="78">
        <f t="shared" si="52"/>
        <v>2.2411764705882349</v>
      </c>
      <c r="X676" s="1">
        <f>VLOOKUP(E676,'渗透率、续签率'!AG:AJ,4,0)</f>
        <v>7628.4999999999991</v>
      </c>
      <c r="Y676" s="1">
        <f t="shared" si="53"/>
        <v>17096.814705882349</v>
      </c>
      <c r="Z676">
        <v>37</v>
      </c>
      <c r="AA676" s="89">
        <f t="shared" si="54"/>
        <v>1296844.9999999998</v>
      </c>
      <c r="AH676" s="37"/>
      <c r="AI676" s="37"/>
      <c r="AK676" s="37"/>
    </row>
    <row r="677" spans="1:37" hidden="1">
      <c r="A677" t="s">
        <v>64</v>
      </c>
      <c r="B677" t="s">
        <v>16</v>
      </c>
      <c r="C677" t="s">
        <v>18</v>
      </c>
      <c r="D677" t="s">
        <v>116</v>
      </c>
      <c r="E677" t="s">
        <v>477</v>
      </c>
      <c r="F677" t="str">
        <f t="shared" si="51"/>
        <v>贺州市婚庆服务</v>
      </c>
      <c r="G677" t="s">
        <v>88</v>
      </c>
      <c r="H677" t="s">
        <v>404</v>
      </c>
      <c r="I677" t="s">
        <v>68</v>
      </c>
      <c r="J677">
        <v>118</v>
      </c>
      <c r="K677">
        <v>0</v>
      </c>
      <c r="L677" s="13">
        <f>VLOOKUP(C677,'渗透率、续签率'!B:C,2,0)</f>
        <v>0.36499999999999999</v>
      </c>
      <c r="M677" s="6">
        <v>0</v>
      </c>
      <c r="N677">
        <v>19</v>
      </c>
      <c r="O677">
        <v>0</v>
      </c>
      <c r="P677" s="6">
        <v>0</v>
      </c>
      <c r="Q677" s="13">
        <v>2.9000000000000001E-2</v>
      </c>
      <c r="R677" s="13">
        <v>0</v>
      </c>
      <c r="S677" s="31">
        <v>186</v>
      </c>
      <c r="T677" s="6">
        <f>VLOOKUP(E677,'参数设置&amp;汇总'!S:U,3,0)</f>
        <v>0.01</v>
      </c>
      <c r="U677" s="78">
        <f t="shared" si="50"/>
        <v>0.19</v>
      </c>
      <c r="V677" s="13">
        <v>0.85000000000000009</v>
      </c>
      <c r="W677" s="78">
        <f t="shared" si="52"/>
        <v>0.22352941176470587</v>
      </c>
      <c r="X677" s="1">
        <f>VLOOKUP(E677,'渗透率、续签率'!AG:AJ,4,0)</f>
        <v>7628.4999999999991</v>
      </c>
      <c r="Y677" s="1">
        <f t="shared" si="53"/>
        <v>1705.1941176470584</v>
      </c>
      <c r="Z677">
        <v>0</v>
      </c>
      <c r="AA677" s="89">
        <f t="shared" si="54"/>
        <v>144941.49999999997</v>
      </c>
      <c r="AH677" s="37"/>
      <c r="AI677" s="37"/>
      <c r="AK677" s="37"/>
    </row>
    <row r="678" spans="1:37" hidden="1">
      <c r="A678" t="s">
        <v>64</v>
      </c>
      <c r="B678" t="s">
        <v>16</v>
      </c>
      <c r="C678" t="s">
        <v>18</v>
      </c>
      <c r="D678" t="s">
        <v>116</v>
      </c>
      <c r="E678" t="s">
        <v>477</v>
      </c>
      <c r="F678" t="str">
        <f t="shared" si="51"/>
        <v>资阳市婚庆服务</v>
      </c>
      <c r="G678" t="s">
        <v>77</v>
      </c>
      <c r="H678" t="s">
        <v>405</v>
      </c>
      <c r="I678" t="s">
        <v>70</v>
      </c>
      <c r="J678">
        <v>123</v>
      </c>
      <c r="K678">
        <v>0</v>
      </c>
      <c r="L678" s="13">
        <f>VLOOKUP(C678,'渗透率、续签率'!B:C,2,0)</f>
        <v>0.36499999999999999</v>
      </c>
      <c r="M678" s="6">
        <v>0</v>
      </c>
      <c r="N678">
        <v>20</v>
      </c>
      <c r="O678">
        <v>0</v>
      </c>
      <c r="P678" s="6">
        <v>0</v>
      </c>
      <c r="Q678" s="13">
        <v>2.4E-2</v>
      </c>
      <c r="R678" s="13">
        <v>0</v>
      </c>
      <c r="S678" s="31">
        <v>151</v>
      </c>
      <c r="T678" s="6">
        <f>VLOOKUP(E678,'参数设置&amp;汇总'!S:U,3,0)</f>
        <v>0.01</v>
      </c>
      <c r="U678" s="78">
        <f t="shared" si="50"/>
        <v>0.2</v>
      </c>
      <c r="V678" s="13">
        <v>0.85000000000000009</v>
      </c>
      <c r="W678" s="78">
        <f t="shared" si="52"/>
        <v>0.23529411764705882</v>
      </c>
      <c r="X678" s="1">
        <f>VLOOKUP(E678,'渗透率、续签率'!AG:AJ,4,0)</f>
        <v>7628.4999999999991</v>
      </c>
      <c r="Y678" s="1">
        <f t="shared" si="53"/>
        <v>1794.9411764705881</v>
      </c>
      <c r="Z678">
        <v>0</v>
      </c>
      <c r="AA678" s="89">
        <f t="shared" si="54"/>
        <v>152569.99999999997</v>
      </c>
      <c r="AH678" s="37"/>
      <c r="AI678" s="37"/>
      <c r="AK678" s="37"/>
    </row>
    <row r="679" spans="1:37" hidden="1">
      <c r="A679" t="s">
        <v>64</v>
      </c>
      <c r="B679" t="s">
        <v>16</v>
      </c>
      <c r="C679" t="s">
        <v>18</v>
      </c>
      <c r="D679" t="s">
        <v>116</v>
      </c>
      <c r="E679" t="s">
        <v>477</v>
      </c>
      <c r="F679" t="str">
        <f t="shared" si="51"/>
        <v>赣州市婚庆服务</v>
      </c>
      <c r="G679" t="s">
        <v>90</v>
      </c>
      <c r="H679" t="s">
        <v>406</v>
      </c>
      <c r="I679" t="s">
        <v>68</v>
      </c>
      <c r="J679">
        <v>719</v>
      </c>
      <c r="K679">
        <v>4</v>
      </c>
      <c r="L679" s="13">
        <f>VLOOKUP(C679,'渗透率、续签率'!B:C,2,0)</f>
        <v>0.36499999999999999</v>
      </c>
      <c r="M679" s="6">
        <v>0.01</v>
      </c>
      <c r="N679">
        <v>153</v>
      </c>
      <c r="O679">
        <v>4</v>
      </c>
      <c r="P679" s="6">
        <v>0.03</v>
      </c>
      <c r="Q679" s="13">
        <v>0.14299999999999999</v>
      </c>
      <c r="R679" s="13">
        <v>0</v>
      </c>
      <c r="S679" s="31">
        <v>1470</v>
      </c>
      <c r="T679" s="6">
        <f>VLOOKUP(E679,'参数设置&amp;汇总'!S:U,3,0)</f>
        <v>0.01</v>
      </c>
      <c r="U679" s="78">
        <f t="shared" si="50"/>
        <v>4</v>
      </c>
      <c r="V679" s="13">
        <v>0.85000000000000009</v>
      </c>
      <c r="W679" s="78">
        <f t="shared" si="52"/>
        <v>2.9882352941176467</v>
      </c>
      <c r="X679" s="1">
        <f>VLOOKUP(E679,'渗透率、续签率'!AG:AJ,4,0)</f>
        <v>7628.4999999999991</v>
      </c>
      <c r="Y679" s="1">
        <f t="shared" si="53"/>
        <v>22795.752941176466</v>
      </c>
      <c r="Z679">
        <v>23</v>
      </c>
      <c r="AA679" s="89">
        <f t="shared" si="54"/>
        <v>1167160.4999999998</v>
      </c>
      <c r="AH679" s="37"/>
      <c r="AI679" s="37"/>
      <c r="AK679" s="37"/>
    </row>
    <row r="680" spans="1:37" hidden="1">
      <c r="A680" t="s">
        <v>64</v>
      </c>
      <c r="B680" t="s">
        <v>16</v>
      </c>
      <c r="C680" t="s">
        <v>18</v>
      </c>
      <c r="D680" t="s">
        <v>116</v>
      </c>
      <c r="E680" t="s">
        <v>477</v>
      </c>
      <c r="F680" t="str">
        <f t="shared" si="51"/>
        <v>赤峰市婚庆服务</v>
      </c>
      <c r="G680" t="s">
        <v>142</v>
      </c>
      <c r="H680" t="s">
        <v>407</v>
      </c>
      <c r="I680" t="s">
        <v>70</v>
      </c>
      <c r="J680">
        <v>395</v>
      </c>
      <c r="K680">
        <v>0</v>
      </c>
      <c r="L680" s="13">
        <f>VLOOKUP(C680,'渗透率、续签率'!B:C,2,0)</f>
        <v>0.36499999999999999</v>
      </c>
      <c r="M680" s="6">
        <v>0</v>
      </c>
      <c r="N680">
        <v>75</v>
      </c>
      <c r="O680">
        <v>0</v>
      </c>
      <c r="P680" s="6">
        <v>0</v>
      </c>
      <c r="Q680" s="13">
        <v>4.4999999999999998E-2</v>
      </c>
      <c r="R680" s="13">
        <v>0</v>
      </c>
      <c r="S680" s="31">
        <v>711</v>
      </c>
      <c r="T680" s="6">
        <f>VLOOKUP(E680,'参数设置&amp;汇总'!S:U,3,0)</f>
        <v>0.01</v>
      </c>
      <c r="U680" s="78">
        <f t="shared" si="50"/>
        <v>0.75</v>
      </c>
      <c r="V680" s="13">
        <v>0.85000000000000009</v>
      </c>
      <c r="W680" s="78">
        <f t="shared" si="52"/>
        <v>0.88235294117647045</v>
      </c>
      <c r="X680" s="1">
        <f>VLOOKUP(E680,'渗透率、续签率'!AG:AJ,4,0)</f>
        <v>7628.4999999999991</v>
      </c>
      <c r="Y680" s="1">
        <f t="shared" si="53"/>
        <v>6731.0294117647036</v>
      </c>
      <c r="Z680">
        <v>0</v>
      </c>
      <c r="AA680" s="89">
        <f t="shared" si="54"/>
        <v>572137.49999999988</v>
      </c>
      <c r="AH680" s="37"/>
      <c r="AI680" s="37"/>
      <c r="AK680" s="37"/>
    </row>
    <row r="681" spans="1:37" hidden="1">
      <c r="A681" t="s">
        <v>64</v>
      </c>
      <c r="B681" t="s">
        <v>16</v>
      </c>
      <c r="C681" t="s">
        <v>18</v>
      </c>
      <c r="D681" t="s">
        <v>116</v>
      </c>
      <c r="E681" t="s">
        <v>477</v>
      </c>
      <c r="F681" t="str">
        <f t="shared" si="51"/>
        <v>辽源市婚庆服务</v>
      </c>
      <c r="G681" t="s">
        <v>188</v>
      </c>
      <c r="H681" t="s">
        <v>408</v>
      </c>
      <c r="I681" t="s">
        <v>70</v>
      </c>
      <c r="J681">
        <v>58</v>
      </c>
      <c r="K681">
        <v>0</v>
      </c>
      <c r="L681" s="13">
        <f>VLOOKUP(C681,'渗透率、续签率'!B:C,2,0)</f>
        <v>0.36499999999999999</v>
      </c>
      <c r="M681" s="6">
        <v>0</v>
      </c>
      <c r="N681">
        <v>7</v>
      </c>
      <c r="O681">
        <v>0</v>
      </c>
      <c r="P681" s="6">
        <v>0</v>
      </c>
      <c r="Q681" s="13">
        <v>0</v>
      </c>
      <c r="R681" s="13">
        <v>0</v>
      </c>
      <c r="S681" s="31">
        <v>72</v>
      </c>
      <c r="T681" s="6">
        <f>VLOOKUP(E681,'参数设置&amp;汇总'!S:U,3,0)</f>
        <v>0.01</v>
      </c>
      <c r="U681" s="78">
        <f t="shared" si="50"/>
        <v>7.0000000000000007E-2</v>
      </c>
      <c r="V681" s="13">
        <v>0.85000000000000009</v>
      </c>
      <c r="W681" s="78">
        <f t="shared" si="52"/>
        <v>8.2352941176470587E-2</v>
      </c>
      <c r="X681" s="1">
        <f>VLOOKUP(E681,'渗透率、续签率'!AG:AJ,4,0)</f>
        <v>7628.4999999999991</v>
      </c>
      <c r="Y681" s="1">
        <f t="shared" si="53"/>
        <v>628.22941176470579</v>
      </c>
      <c r="Z681">
        <v>0</v>
      </c>
      <c r="AA681" s="89">
        <f t="shared" si="54"/>
        <v>53399.499999999993</v>
      </c>
      <c r="AH681" s="37"/>
      <c r="AI681" s="37"/>
      <c r="AK681" s="37"/>
    </row>
    <row r="682" spans="1:37" hidden="1">
      <c r="A682" t="s">
        <v>64</v>
      </c>
      <c r="B682" t="s">
        <v>16</v>
      </c>
      <c r="C682" t="s">
        <v>18</v>
      </c>
      <c r="D682" t="s">
        <v>116</v>
      </c>
      <c r="E682" t="s">
        <v>477</v>
      </c>
      <c r="F682" t="str">
        <f t="shared" si="51"/>
        <v>辽阳市婚庆服务</v>
      </c>
      <c r="G682" t="s">
        <v>101</v>
      </c>
      <c r="H682" t="s">
        <v>409</v>
      </c>
      <c r="I682" t="s">
        <v>70</v>
      </c>
      <c r="J682">
        <v>99</v>
      </c>
      <c r="K682">
        <v>1</v>
      </c>
      <c r="L682" s="13">
        <f>VLOOKUP(C682,'渗透率、续签率'!B:C,2,0)</f>
        <v>0.36499999999999999</v>
      </c>
      <c r="M682" s="6">
        <v>0.01</v>
      </c>
      <c r="N682">
        <v>17</v>
      </c>
      <c r="O682">
        <v>1</v>
      </c>
      <c r="P682" s="6">
        <v>0.06</v>
      </c>
      <c r="Q682" s="13">
        <v>3.4000000000000002E-2</v>
      </c>
      <c r="R682" s="13">
        <v>0</v>
      </c>
      <c r="S682" s="31">
        <v>135</v>
      </c>
      <c r="T682" s="6">
        <f>VLOOKUP(E682,'参数设置&amp;汇总'!S:U,3,0)</f>
        <v>0.01</v>
      </c>
      <c r="U682" s="78">
        <f t="shared" si="50"/>
        <v>1</v>
      </c>
      <c r="V682" s="13">
        <v>0.85000000000000009</v>
      </c>
      <c r="W682" s="78">
        <f t="shared" si="52"/>
        <v>0.74705882352941166</v>
      </c>
      <c r="X682" s="1">
        <f>VLOOKUP(E682,'渗透率、续签率'!AG:AJ,4,0)</f>
        <v>7628.4999999999991</v>
      </c>
      <c r="Y682" s="1">
        <f t="shared" si="53"/>
        <v>5698.9382352941166</v>
      </c>
      <c r="Z682">
        <v>0</v>
      </c>
      <c r="AA682" s="89">
        <f t="shared" si="54"/>
        <v>129684.49999999999</v>
      </c>
      <c r="AH682" s="37"/>
      <c r="AI682" s="37"/>
      <c r="AK682" s="37"/>
    </row>
    <row r="683" spans="1:37" hidden="1">
      <c r="A683" t="s">
        <v>64</v>
      </c>
      <c r="B683" t="s">
        <v>16</v>
      </c>
      <c r="C683" t="s">
        <v>18</v>
      </c>
      <c r="D683" t="s">
        <v>116</v>
      </c>
      <c r="E683" t="s">
        <v>477</v>
      </c>
      <c r="F683" t="str">
        <f t="shared" si="51"/>
        <v>达州市婚庆服务</v>
      </c>
      <c r="G683" t="s">
        <v>77</v>
      </c>
      <c r="H683" t="s">
        <v>410</v>
      </c>
      <c r="I683" t="s">
        <v>70</v>
      </c>
      <c r="J683">
        <v>339</v>
      </c>
      <c r="K683">
        <v>1</v>
      </c>
      <c r="L683" s="13">
        <f>VLOOKUP(C683,'渗透率、续签率'!B:C,2,0)</f>
        <v>0.36499999999999999</v>
      </c>
      <c r="M683" s="6">
        <v>0</v>
      </c>
      <c r="N683">
        <v>34</v>
      </c>
      <c r="O683">
        <v>1</v>
      </c>
      <c r="P683" s="6">
        <v>0.03</v>
      </c>
      <c r="Q683" s="13">
        <v>0.105</v>
      </c>
      <c r="R683" s="13">
        <v>0</v>
      </c>
      <c r="S683" s="31">
        <v>352</v>
      </c>
      <c r="T683" s="6">
        <f>VLOOKUP(E683,'参数设置&amp;汇总'!S:U,3,0)</f>
        <v>0.01</v>
      </c>
      <c r="U683" s="78">
        <f t="shared" si="50"/>
        <v>1</v>
      </c>
      <c r="V683" s="13">
        <v>0.85000000000000009</v>
      </c>
      <c r="W683" s="78">
        <f t="shared" si="52"/>
        <v>0.74705882352941166</v>
      </c>
      <c r="X683" s="1">
        <f>VLOOKUP(E683,'渗透率、续签率'!AG:AJ,4,0)</f>
        <v>7628.4999999999991</v>
      </c>
      <c r="Y683" s="1">
        <f t="shared" si="53"/>
        <v>5698.9382352941166</v>
      </c>
      <c r="Z683">
        <v>5</v>
      </c>
      <c r="AA683" s="89">
        <f t="shared" si="54"/>
        <v>259368.99999999997</v>
      </c>
      <c r="AH683" s="37"/>
      <c r="AI683" s="37"/>
      <c r="AK683" s="37"/>
    </row>
    <row r="684" spans="1:37" hidden="1">
      <c r="A684" t="s">
        <v>64</v>
      </c>
      <c r="B684" t="s">
        <v>16</v>
      </c>
      <c r="C684" t="s">
        <v>18</v>
      </c>
      <c r="D684" t="s">
        <v>116</v>
      </c>
      <c r="E684" t="s">
        <v>477</v>
      </c>
      <c r="F684" t="str">
        <f t="shared" si="51"/>
        <v>运城市婚庆服务</v>
      </c>
      <c r="G684" t="s">
        <v>134</v>
      </c>
      <c r="H684" t="s">
        <v>411</v>
      </c>
      <c r="I684" t="s">
        <v>70</v>
      </c>
      <c r="J684">
        <v>626</v>
      </c>
      <c r="K684">
        <v>1</v>
      </c>
      <c r="L684" s="13">
        <f>VLOOKUP(C684,'渗透率、续签率'!B:C,2,0)</f>
        <v>0.36499999999999999</v>
      </c>
      <c r="M684" s="6">
        <v>0</v>
      </c>
      <c r="N684">
        <v>86</v>
      </c>
      <c r="O684">
        <v>1</v>
      </c>
      <c r="P684" s="6">
        <v>0.01</v>
      </c>
      <c r="Q684" s="13">
        <v>2.1999999999999999E-2</v>
      </c>
      <c r="R684" s="13">
        <v>0</v>
      </c>
      <c r="S684" s="31">
        <v>973</v>
      </c>
      <c r="T684" s="6">
        <f>VLOOKUP(E684,'参数设置&amp;汇总'!S:U,3,0)</f>
        <v>0.01</v>
      </c>
      <c r="U684" s="78">
        <f t="shared" si="50"/>
        <v>1</v>
      </c>
      <c r="V684" s="13">
        <v>0.85000000000000009</v>
      </c>
      <c r="W684" s="78">
        <f t="shared" si="52"/>
        <v>0.74705882352941166</v>
      </c>
      <c r="X684" s="1">
        <f>VLOOKUP(E684,'渗透率、续签率'!AG:AJ,4,0)</f>
        <v>7628.4999999999991</v>
      </c>
      <c r="Y684" s="1">
        <f t="shared" si="53"/>
        <v>5698.9382352941166</v>
      </c>
      <c r="Z684">
        <v>20</v>
      </c>
      <c r="AA684" s="89">
        <f t="shared" si="54"/>
        <v>656050.99999999988</v>
      </c>
      <c r="AH684" s="37"/>
      <c r="AI684" s="37"/>
      <c r="AK684" s="37"/>
    </row>
    <row r="685" spans="1:37" hidden="1">
      <c r="A685" t="s">
        <v>64</v>
      </c>
      <c r="B685" t="s">
        <v>16</v>
      </c>
      <c r="C685" t="s">
        <v>18</v>
      </c>
      <c r="D685" t="s">
        <v>116</v>
      </c>
      <c r="E685" t="s">
        <v>477</v>
      </c>
      <c r="F685" t="str">
        <f t="shared" si="51"/>
        <v>连云港市婚庆服务</v>
      </c>
      <c r="G685" t="s">
        <v>73</v>
      </c>
      <c r="H685" t="s">
        <v>412</v>
      </c>
      <c r="I685" t="s">
        <v>70</v>
      </c>
      <c r="J685">
        <v>715</v>
      </c>
      <c r="K685">
        <v>2</v>
      </c>
      <c r="L685" s="13">
        <f>VLOOKUP(C685,'渗透率、续签率'!B:C,2,0)</f>
        <v>0.36499999999999999</v>
      </c>
      <c r="M685" s="6">
        <v>0</v>
      </c>
      <c r="N685">
        <v>93</v>
      </c>
      <c r="O685">
        <v>1</v>
      </c>
      <c r="P685" s="6">
        <v>0.01</v>
      </c>
      <c r="Q685" s="13">
        <v>0.02</v>
      </c>
      <c r="R685" s="13">
        <v>0</v>
      </c>
      <c r="S685" s="31">
        <v>929</v>
      </c>
      <c r="T685" s="6">
        <f>VLOOKUP(E685,'参数设置&amp;汇总'!S:U,3,0)</f>
        <v>0.01</v>
      </c>
      <c r="U685" s="78">
        <f t="shared" si="50"/>
        <v>1</v>
      </c>
      <c r="V685" s="13">
        <v>0.85000000000000009</v>
      </c>
      <c r="W685" s="78">
        <f t="shared" si="52"/>
        <v>0.74705882352941166</v>
      </c>
      <c r="X685" s="1">
        <f>VLOOKUP(E685,'渗透率、续签率'!AG:AJ,4,0)</f>
        <v>7628.4999999999991</v>
      </c>
      <c r="Y685" s="1">
        <f t="shared" si="53"/>
        <v>5698.9382352941166</v>
      </c>
      <c r="Z685">
        <v>4</v>
      </c>
      <c r="AA685" s="89">
        <f t="shared" si="54"/>
        <v>709450.49999999988</v>
      </c>
      <c r="AH685" s="37"/>
      <c r="AI685" s="37"/>
      <c r="AK685" s="37"/>
    </row>
    <row r="686" spans="1:37" hidden="1">
      <c r="A686" t="s">
        <v>64</v>
      </c>
      <c r="B686" t="s">
        <v>16</v>
      </c>
      <c r="C686" t="s">
        <v>18</v>
      </c>
      <c r="D686" t="s">
        <v>116</v>
      </c>
      <c r="E686" t="s">
        <v>477</v>
      </c>
      <c r="F686" t="str">
        <f t="shared" si="51"/>
        <v>迪庆藏族自治州婚庆服务</v>
      </c>
      <c r="G686" t="s">
        <v>99</v>
      </c>
      <c r="H686" t="s">
        <v>413</v>
      </c>
      <c r="I686" t="s">
        <v>68</v>
      </c>
      <c r="J686">
        <v>85</v>
      </c>
      <c r="K686">
        <v>0</v>
      </c>
      <c r="L686" s="13">
        <f>VLOOKUP(C686,'渗透率、续签率'!B:C,2,0)</f>
        <v>0.36499999999999999</v>
      </c>
      <c r="M686" s="6">
        <v>0</v>
      </c>
      <c r="N686">
        <v>18</v>
      </c>
      <c r="O686">
        <v>0</v>
      </c>
      <c r="P686" s="6">
        <v>0</v>
      </c>
      <c r="Q686" s="13">
        <v>0</v>
      </c>
      <c r="R686" s="13">
        <v>0</v>
      </c>
      <c r="S686" s="31">
        <v>130</v>
      </c>
      <c r="T686" s="6">
        <f>VLOOKUP(E686,'参数设置&amp;汇总'!S:U,3,0)</f>
        <v>0.01</v>
      </c>
      <c r="U686" s="78">
        <f t="shared" si="50"/>
        <v>0.18</v>
      </c>
      <c r="V686" s="13">
        <v>0.85000000000000009</v>
      </c>
      <c r="W686" s="78">
        <f t="shared" si="52"/>
        <v>0.21176470588235291</v>
      </c>
      <c r="X686" s="1">
        <f>VLOOKUP(E686,'渗透率、续签率'!AG:AJ,4,0)</f>
        <v>7628.4999999999991</v>
      </c>
      <c r="Y686" s="1">
        <f t="shared" si="53"/>
        <v>1615.447058823529</v>
      </c>
      <c r="Z686">
        <v>13</v>
      </c>
      <c r="AA686" s="89">
        <f t="shared" si="54"/>
        <v>137312.99999999997</v>
      </c>
      <c r="AH686" s="37"/>
      <c r="AI686" s="37"/>
      <c r="AK686" s="37"/>
    </row>
    <row r="687" spans="1:37" hidden="1">
      <c r="A687" t="s">
        <v>64</v>
      </c>
      <c r="B687" t="s">
        <v>16</v>
      </c>
      <c r="C687" t="s">
        <v>18</v>
      </c>
      <c r="D687" t="s">
        <v>116</v>
      </c>
      <c r="E687" t="s">
        <v>477</v>
      </c>
      <c r="F687" t="str">
        <f t="shared" si="51"/>
        <v>通化市婚庆服务</v>
      </c>
      <c r="G687" t="s">
        <v>188</v>
      </c>
      <c r="H687" t="s">
        <v>414</v>
      </c>
      <c r="I687" t="s">
        <v>70</v>
      </c>
      <c r="J687">
        <v>129</v>
      </c>
      <c r="K687">
        <v>0</v>
      </c>
      <c r="L687" s="13">
        <f>VLOOKUP(C687,'渗透率、续签率'!B:C,2,0)</f>
        <v>0.36499999999999999</v>
      </c>
      <c r="M687" s="6">
        <v>0</v>
      </c>
      <c r="N687">
        <v>10</v>
      </c>
      <c r="O687">
        <v>0</v>
      </c>
      <c r="P687" s="6">
        <v>0</v>
      </c>
      <c r="Q687" s="13">
        <v>0</v>
      </c>
      <c r="R687" s="13">
        <v>0</v>
      </c>
      <c r="S687" s="31">
        <v>150</v>
      </c>
      <c r="T687" s="6">
        <f>VLOOKUP(E687,'参数设置&amp;汇总'!S:U,3,0)</f>
        <v>0.01</v>
      </c>
      <c r="U687" s="78">
        <f t="shared" si="50"/>
        <v>0.1</v>
      </c>
      <c r="V687" s="13">
        <v>0.85000000000000009</v>
      </c>
      <c r="W687" s="78">
        <f t="shared" si="52"/>
        <v>0.11764705882352941</v>
      </c>
      <c r="X687" s="1">
        <f>VLOOKUP(E687,'渗透率、续签率'!AG:AJ,4,0)</f>
        <v>7628.4999999999991</v>
      </c>
      <c r="Y687" s="1">
        <f t="shared" si="53"/>
        <v>897.47058823529403</v>
      </c>
      <c r="Z687">
        <v>1</v>
      </c>
      <c r="AA687" s="89">
        <f t="shared" si="54"/>
        <v>76284.999999999985</v>
      </c>
      <c r="AH687" s="37"/>
      <c r="AI687" s="37"/>
      <c r="AK687" s="37"/>
    </row>
    <row r="688" spans="1:37" hidden="1">
      <c r="A688" t="s">
        <v>64</v>
      </c>
      <c r="B688" t="s">
        <v>16</v>
      </c>
      <c r="C688" t="s">
        <v>18</v>
      </c>
      <c r="D688" t="s">
        <v>116</v>
      </c>
      <c r="E688" t="s">
        <v>477</v>
      </c>
      <c r="F688" t="str">
        <f t="shared" si="51"/>
        <v>通辽市婚庆服务</v>
      </c>
      <c r="G688" t="s">
        <v>142</v>
      </c>
      <c r="H688" t="s">
        <v>415</v>
      </c>
      <c r="I688" t="s">
        <v>70</v>
      </c>
      <c r="J688">
        <v>237</v>
      </c>
      <c r="K688">
        <v>0</v>
      </c>
      <c r="L688" s="13">
        <f>VLOOKUP(C688,'渗透率、续签率'!B:C,2,0)</f>
        <v>0.36499999999999999</v>
      </c>
      <c r="M688" s="6">
        <v>0</v>
      </c>
      <c r="N688">
        <v>49</v>
      </c>
      <c r="O688">
        <v>0</v>
      </c>
      <c r="P688" s="6">
        <v>0</v>
      </c>
      <c r="Q688" s="13">
        <v>1.2999999999999999E-2</v>
      </c>
      <c r="R688" s="13">
        <v>0</v>
      </c>
      <c r="S688" s="31">
        <v>395</v>
      </c>
      <c r="T688" s="6">
        <f>VLOOKUP(E688,'参数设置&amp;汇总'!S:U,3,0)</f>
        <v>0.01</v>
      </c>
      <c r="U688" s="78">
        <f t="shared" si="50"/>
        <v>0.49</v>
      </c>
      <c r="V688" s="13">
        <v>0.85000000000000009</v>
      </c>
      <c r="W688" s="78">
        <f t="shared" si="52"/>
        <v>0.57647058823529407</v>
      </c>
      <c r="X688" s="1">
        <f>VLOOKUP(E688,'渗透率、续签率'!AG:AJ,4,0)</f>
        <v>7628.4999999999991</v>
      </c>
      <c r="Y688" s="1">
        <f t="shared" si="53"/>
        <v>4397.6058823529402</v>
      </c>
      <c r="Z688">
        <v>1</v>
      </c>
      <c r="AA688" s="89">
        <f t="shared" si="54"/>
        <v>373796.49999999994</v>
      </c>
      <c r="AH688" s="37"/>
      <c r="AI688" s="37"/>
      <c r="AK688" s="37"/>
    </row>
    <row r="689" spans="1:37" hidden="1">
      <c r="A689" t="s">
        <v>64</v>
      </c>
      <c r="B689" t="s">
        <v>16</v>
      </c>
      <c r="C689" t="s">
        <v>18</v>
      </c>
      <c r="D689" t="s">
        <v>116</v>
      </c>
      <c r="E689" t="s">
        <v>477</v>
      </c>
      <c r="F689" t="str">
        <f t="shared" si="51"/>
        <v>遂宁市婚庆服务</v>
      </c>
      <c r="G689" t="s">
        <v>77</v>
      </c>
      <c r="H689" t="s">
        <v>416</v>
      </c>
      <c r="I689" t="s">
        <v>70</v>
      </c>
      <c r="J689">
        <v>188</v>
      </c>
      <c r="K689">
        <v>1</v>
      </c>
      <c r="L689" s="13">
        <f>VLOOKUP(C689,'渗透率、续签率'!B:C,2,0)</f>
        <v>0.36499999999999999</v>
      </c>
      <c r="M689" s="6">
        <v>0.01</v>
      </c>
      <c r="N689">
        <v>13</v>
      </c>
      <c r="O689">
        <v>1</v>
      </c>
      <c r="P689" s="6">
        <v>0.08</v>
      </c>
      <c r="Q689" s="13">
        <v>0.15</v>
      </c>
      <c r="R689" s="13">
        <v>0</v>
      </c>
      <c r="S689" s="31">
        <v>234</v>
      </c>
      <c r="T689" s="6">
        <f>VLOOKUP(E689,'参数设置&amp;汇总'!S:U,3,0)</f>
        <v>0.01</v>
      </c>
      <c r="U689" s="78">
        <f t="shared" si="50"/>
        <v>1</v>
      </c>
      <c r="V689" s="13">
        <v>0.85000000000000009</v>
      </c>
      <c r="W689" s="78">
        <f t="shared" si="52"/>
        <v>0.74705882352941166</v>
      </c>
      <c r="X689" s="1">
        <f>VLOOKUP(E689,'渗透率、续签率'!AG:AJ,4,0)</f>
        <v>7628.4999999999991</v>
      </c>
      <c r="Y689" s="1">
        <f t="shared" si="53"/>
        <v>5698.9382352941166</v>
      </c>
      <c r="Z689">
        <v>0</v>
      </c>
      <c r="AA689" s="89">
        <f t="shared" si="54"/>
        <v>99170.499999999985</v>
      </c>
      <c r="AH689" s="37"/>
      <c r="AI689" s="37"/>
      <c r="AK689" s="37"/>
    </row>
    <row r="690" spans="1:37" hidden="1">
      <c r="A690" t="s">
        <v>64</v>
      </c>
      <c r="B690" t="s">
        <v>16</v>
      </c>
      <c r="C690" t="s">
        <v>18</v>
      </c>
      <c r="D690" t="s">
        <v>116</v>
      </c>
      <c r="E690" t="s">
        <v>477</v>
      </c>
      <c r="F690" t="str">
        <f t="shared" si="51"/>
        <v>遵义市婚庆服务</v>
      </c>
      <c r="G690" t="s">
        <v>167</v>
      </c>
      <c r="H690" t="s">
        <v>417</v>
      </c>
      <c r="I690" t="s">
        <v>70</v>
      </c>
      <c r="J690">
        <v>484</v>
      </c>
      <c r="K690">
        <v>1</v>
      </c>
      <c r="L690" s="13">
        <f>VLOOKUP(C690,'渗透率、续签率'!B:C,2,0)</f>
        <v>0.36499999999999999</v>
      </c>
      <c r="M690" s="6">
        <v>0</v>
      </c>
      <c r="N690">
        <v>32</v>
      </c>
      <c r="O690">
        <v>1</v>
      </c>
      <c r="P690" s="6">
        <v>0.03</v>
      </c>
      <c r="Q690" s="13">
        <v>4.1000000000000002E-2</v>
      </c>
      <c r="R690" s="13">
        <v>0</v>
      </c>
      <c r="S690" s="31">
        <v>404</v>
      </c>
      <c r="T690" s="6">
        <f>VLOOKUP(E690,'参数设置&amp;汇总'!S:U,3,0)</f>
        <v>0.01</v>
      </c>
      <c r="U690" s="78">
        <f t="shared" si="50"/>
        <v>1</v>
      </c>
      <c r="V690" s="13">
        <v>0.85000000000000009</v>
      </c>
      <c r="W690" s="78">
        <f t="shared" si="52"/>
        <v>0.74705882352941166</v>
      </c>
      <c r="X690" s="1">
        <f>VLOOKUP(E690,'渗透率、续签率'!AG:AJ,4,0)</f>
        <v>7628.4999999999991</v>
      </c>
      <c r="Y690" s="1">
        <f t="shared" si="53"/>
        <v>5698.9382352941166</v>
      </c>
      <c r="Z690">
        <v>0</v>
      </c>
      <c r="AA690" s="89">
        <f t="shared" si="54"/>
        <v>244111.99999999997</v>
      </c>
      <c r="AH690" s="37"/>
      <c r="AI690" s="37"/>
      <c r="AK690" s="37"/>
    </row>
    <row r="691" spans="1:37" hidden="1">
      <c r="A691" t="s">
        <v>64</v>
      </c>
      <c r="B691" t="s">
        <v>16</v>
      </c>
      <c r="C691" t="s">
        <v>18</v>
      </c>
      <c r="D691" t="s">
        <v>116</v>
      </c>
      <c r="E691" t="s">
        <v>477</v>
      </c>
      <c r="F691" t="str">
        <f t="shared" si="51"/>
        <v>邢台市婚庆服务</v>
      </c>
      <c r="G691" t="s">
        <v>159</v>
      </c>
      <c r="H691" t="s">
        <v>418</v>
      </c>
      <c r="I691" t="s">
        <v>70</v>
      </c>
      <c r="J691">
        <v>838</v>
      </c>
      <c r="K691">
        <v>0</v>
      </c>
      <c r="L691" s="13">
        <f>VLOOKUP(C691,'渗透率、续签率'!B:C,2,0)</f>
        <v>0.36499999999999999</v>
      </c>
      <c r="M691" s="6">
        <v>0</v>
      </c>
      <c r="N691">
        <v>182</v>
      </c>
      <c r="O691">
        <v>0</v>
      </c>
      <c r="P691" s="6">
        <v>0</v>
      </c>
      <c r="Q691" s="13">
        <v>2.5999999999999999E-2</v>
      </c>
      <c r="R691" s="13">
        <v>0</v>
      </c>
      <c r="S691" s="31">
        <v>1457</v>
      </c>
      <c r="T691" s="6">
        <f>VLOOKUP(E691,'参数设置&amp;汇总'!S:U,3,0)</f>
        <v>0.01</v>
      </c>
      <c r="U691" s="78">
        <f t="shared" si="50"/>
        <v>1.82</v>
      </c>
      <c r="V691" s="13">
        <v>0.85000000000000009</v>
      </c>
      <c r="W691" s="78">
        <f t="shared" si="52"/>
        <v>2.1411764705882352</v>
      </c>
      <c r="X691" s="1">
        <f>VLOOKUP(E691,'渗透率、续签率'!AG:AJ,4,0)</f>
        <v>7628.4999999999991</v>
      </c>
      <c r="Y691" s="1">
        <f t="shared" si="53"/>
        <v>16333.96470588235</v>
      </c>
      <c r="Z691">
        <v>13</v>
      </c>
      <c r="AA691" s="89">
        <f t="shared" si="54"/>
        <v>1388386.9999999998</v>
      </c>
      <c r="AH691" s="37"/>
      <c r="AI691" s="37"/>
      <c r="AK691" s="37"/>
    </row>
    <row r="692" spans="1:37" hidden="1">
      <c r="A692" t="s">
        <v>64</v>
      </c>
      <c r="B692" t="s">
        <v>16</v>
      </c>
      <c r="C692" t="s">
        <v>18</v>
      </c>
      <c r="D692" t="s">
        <v>116</v>
      </c>
      <c r="E692" t="s">
        <v>477</v>
      </c>
      <c r="F692" t="str">
        <f t="shared" si="51"/>
        <v>那曲市婚庆服务</v>
      </c>
      <c r="G692" t="s">
        <v>237</v>
      </c>
      <c r="H692" t="s">
        <v>419</v>
      </c>
      <c r="I692" t="s">
        <v>57</v>
      </c>
      <c r="J692">
        <v>0</v>
      </c>
      <c r="K692">
        <v>0</v>
      </c>
      <c r="L692" s="13">
        <f>VLOOKUP(C692,'渗透率、续签率'!B:C,2,0)</f>
        <v>0.36499999999999999</v>
      </c>
      <c r="M692" s="6">
        <v>0</v>
      </c>
      <c r="N692">
        <v>0</v>
      </c>
      <c r="O692">
        <v>0</v>
      </c>
      <c r="P692" s="6">
        <v>0</v>
      </c>
      <c r="Q692" s="13">
        <v>0</v>
      </c>
      <c r="R692" s="13">
        <v>0</v>
      </c>
      <c r="S692" s="31">
        <v>0</v>
      </c>
      <c r="T692" s="6">
        <f>VLOOKUP(E692,'参数设置&amp;汇总'!S:U,3,0)</f>
        <v>0.01</v>
      </c>
      <c r="U692" s="78">
        <f t="shared" si="50"/>
        <v>0</v>
      </c>
      <c r="V692" s="13">
        <v>0.85000000000000009</v>
      </c>
      <c r="W692" s="78">
        <f t="shared" si="52"/>
        <v>0</v>
      </c>
      <c r="X692" s="1">
        <f>VLOOKUP(E692,'渗透率、续签率'!AG:AJ,4,0)</f>
        <v>7628.4999999999991</v>
      </c>
      <c r="Y692" s="1">
        <f t="shared" si="53"/>
        <v>0</v>
      </c>
      <c r="Z692">
        <v>0</v>
      </c>
      <c r="AA692" s="89">
        <f t="shared" si="54"/>
        <v>0</v>
      </c>
      <c r="AH692" s="37"/>
      <c r="AI692" s="37"/>
      <c r="AK692" s="37"/>
    </row>
    <row r="693" spans="1:37" hidden="1">
      <c r="A693" t="s">
        <v>64</v>
      </c>
      <c r="B693" t="s">
        <v>16</v>
      </c>
      <c r="C693" t="s">
        <v>18</v>
      </c>
      <c r="D693" t="s">
        <v>116</v>
      </c>
      <c r="E693" t="s">
        <v>477</v>
      </c>
      <c r="F693" t="str">
        <f t="shared" si="51"/>
        <v>邯郸市婚庆服务</v>
      </c>
      <c r="G693" t="s">
        <v>159</v>
      </c>
      <c r="H693" t="s">
        <v>420</v>
      </c>
      <c r="I693" t="s">
        <v>70</v>
      </c>
      <c r="J693" s="1">
        <v>1102</v>
      </c>
      <c r="K693">
        <v>0</v>
      </c>
      <c r="L693" s="13">
        <f>VLOOKUP(C693,'渗透率、续签率'!B:C,2,0)</f>
        <v>0.36499999999999999</v>
      </c>
      <c r="M693" s="6">
        <v>0</v>
      </c>
      <c r="N693">
        <v>185</v>
      </c>
      <c r="O693">
        <v>0</v>
      </c>
      <c r="P693" s="6">
        <v>0</v>
      </c>
      <c r="Q693" s="13">
        <v>1.4E-2</v>
      </c>
      <c r="R693" s="13">
        <v>0</v>
      </c>
      <c r="S693" s="31">
        <v>1731</v>
      </c>
      <c r="T693" s="6">
        <f>VLOOKUP(E693,'参数设置&amp;汇总'!S:U,3,0)</f>
        <v>0.01</v>
      </c>
      <c r="U693" s="78">
        <f t="shared" si="50"/>
        <v>1.85</v>
      </c>
      <c r="V693" s="13">
        <v>0.85000000000000009</v>
      </c>
      <c r="W693" s="78">
        <f t="shared" si="52"/>
        <v>2.1764705882352939</v>
      </c>
      <c r="X693" s="1">
        <f>VLOOKUP(E693,'渗透率、续签率'!AG:AJ,4,0)</f>
        <v>7628.4999999999991</v>
      </c>
      <c r="Y693" s="1">
        <f t="shared" si="53"/>
        <v>16603.205882352937</v>
      </c>
      <c r="Z693">
        <v>17</v>
      </c>
      <c r="AA693" s="89">
        <f t="shared" si="54"/>
        <v>1411272.4999999998</v>
      </c>
    </row>
    <row r="694" spans="1:37" hidden="1">
      <c r="A694" t="s">
        <v>64</v>
      </c>
      <c r="B694" t="s">
        <v>16</v>
      </c>
      <c r="C694" t="s">
        <v>18</v>
      </c>
      <c r="D694" t="s">
        <v>116</v>
      </c>
      <c r="E694" t="s">
        <v>477</v>
      </c>
      <c r="F694" t="str">
        <f t="shared" si="51"/>
        <v>邵阳市婚庆服务</v>
      </c>
      <c r="G694" t="s">
        <v>113</v>
      </c>
      <c r="H694" t="s">
        <v>421</v>
      </c>
      <c r="I694" t="s">
        <v>68</v>
      </c>
      <c r="J694">
        <v>384</v>
      </c>
      <c r="K694">
        <v>0</v>
      </c>
      <c r="L694" s="13">
        <f>VLOOKUP(C694,'渗透率、续签率'!B:C,2,0)</f>
        <v>0.36499999999999999</v>
      </c>
      <c r="M694" s="6">
        <v>0</v>
      </c>
      <c r="N694">
        <v>28</v>
      </c>
      <c r="O694">
        <v>0</v>
      </c>
      <c r="P694" s="6">
        <v>0</v>
      </c>
      <c r="Q694" s="13">
        <v>2.9000000000000001E-2</v>
      </c>
      <c r="R694" s="13">
        <v>0</v>
      </c>
      <c r="S694" s="31">
        <v>403</v>
      </c>
      <c r="T694" s="6">
        <f>VLOOKUP(E694,'参数设置&amp;汇总'!S:U,3,0)</f>
        <v>0.01</v>
      </c>
      <c r="U694" s="78">
        <f t="shared" si="50"/>
        <v>0.28000000000000003</v>
      </c>
      <c r="V694" s="13">
        <v>0.85000000000000009</v>
      </c>
      <c r="W694" s="78">
        <f t="shared" si="52"/>
        <v>0.32941176470588235</v>
      </c>
      <c r="X694" s="1">
        <f>VLOOKUP(E694,'渗透率、续签率'!AG:AJ,4,0)</f>
        <v>7628.4999999999991</v>
      </c>
      <c r="Y694" s="1">
        <f t="shared" si="53"/>
        <v>2512.9176470588231</v>
      </c>
      <c r="Z694">
        <v>1</v>
      </c>
      <c r="AA694" s="89">
        <f t="shared" si="54"/>
        <v>213597.99999999997</v>
      </c>
      <c r="AH694" s="37"/>
      <c r="AI694" s="37"/>
      <c r="AK694" s="37"/>
    </row>
    <row r="695" spans="1:37" hidden="1">
      <c r="A695" t="s">
        <v>64</v>
      </c>
      <c r="B695" t="s">
        <v>16</v>
      </c>
      <c r="C695" t="s">
        <v>18</v>
      </c>
      <c r="D695" t="s">
        <v>116</v>
      </c>
      <c r="E695" t="s">
        <v>477</v>
      </c>
      <c r="F695" t="str">
        <f t="shared" si="51"/>
        <v>郴州市婚庆服务</v>
      </c>
      <c r="G695" t="s">
        <v>113</v>
      </c>
      <c r="H695" t="s">
        <v>422</v>
      </c>
      <c r="I695" t="s">
        <v>68</v>
      </c>
      <c r="J695">
        <v>238</v>
      </c>
      <c r="K695">
        <v>2</v>
      </c>
      <c r="L695" s="13">
        <f>VLOOKUP(C695,'渗透率、续签率'!B:C,2,0)</f>
        <v>0.36499999999999999</v>
      </c>
      <c r="M695" s="6">
        <v>0.01</v>
      </c>
      <c r="N695">
        <v>34</v>
      </c>
      <c r="O695">
        <v>2</v>
      </c>
      <c r="P695" s="6">
        <v>0.06</v>
      </c>
      <c r="Q695" s="13">
        <v>9.0999999999999998E-2</v>
      </c>
      <c r="R695" s="13">
        <v>0</v>
      </c>
      <c r="S695" s="31">
        <v>383</v>
      </c>
      <c r="T695" s="6">
        <f>VLOOKUP(E695,'参数设置&amp;汇总'!S:U,3,0)</f>
        <v>0.01</v>
      </c>
      <c r="U695" s="78">
        <f t="shared" si="50"/>
        <v>2</v>
      </c>
      <c r="V695" s="13">
        <v>0.85000000000000009</v>
      </c>
      <c r="W695" s="78">
        <f t="shared" si="52"/>
        <v>1.4941176470588233</v>
      </c>
      <c r="X695" s="1">
        <f>VLOOKUP(E695,'渗透率、续签率'!AG:AJ,4,0)</f>
        <v>7628.4999999999991</v>
      </c>
      <c r="Y695" s="1">
        <f t="shared" si="53"/>
        <v>11397.876470588233</v>
      </c>
      <c r="Z695">
        <v>0</v>
      </c>
      <c r="AA695" s="89">
        <f t="shared" si="54"/>
        <v>259368.99999999997</v>
      </c>
      <c r="AH695" s="37"/>
      <c r="AI695" s="37"/>
      <c r="AJ695" s="1"/>
      <c r="AK695" s="37"/>
    </row>
    <row r="696" spans="1:37" hidden="1">
      <c r="A696" t="s">
        <v>64</v>
      </c>
      <c r="B696" t="s">
        <v>16</v>
      </c>
      <c r="C696" t="s">
        <v>18</v>
      </c>
      <c r="D696" t="s">
        <v>116</v>
      </c>
      <c r="E696" t="s">
        <v>477</v>
      </c>
      <c r="F696" t="str">
        <f t="shared" si="51"/>
        <v>鄂尔多斯市婚庆服务</v>
      </c>
      <c r="G696" t="s">
        <v>142</v>
      </c>
      <c r="H696" t="s">
        <v>423</v>
      </c>
      <c r="I696" t="s">
        <v>70</v>
      </c>
      <c r="J696">
        <v>223</v>
      </c>
      <c r="K696">
        <v>0</v>
      </c>
      <c r="L696" s="13">
        <f>VLOOKUP(C696,'渗透率、续签率'!B:C,2,0)</f>
        <v>0.36499999999999999</v>
      </c>
      <c r="M696" s="6">
        <v>0</v>
      </c>
      <c r="N696">
        <v>59</v>
      </c>
      <c r="O696">
        <v>0</v>
      </c>
      <c r="P696" s="6">
        <v>0</v>
      </c>
      <c r="Q696" s="13">
        <v>9.2999999999999999E-2</v>
      </c>
      <c r="R696" s="13">
        <v>0</v>
      </c>
      <c r="S696" s="31">
        <v>560</v>
      </c>
      <c r="T696" s="6">
        <f>VLOOKUP(E696,'参数设置&amp;汇总'!S:U,3,0)</f>
        <v>0.01</v>
      </c>
      <c r="U696" s="78">
        <f t="shared" si="50"/>
        <v>0.59</v>
      </c>
      <c r="V696" s="13">
        <v>0.85000000000000009</v>
      </c>
      <c r="W696" s="78">
        <f t="shared" si="52"/>
        <v>0.69411764705882339</v>
      </c>
      <c r="X696" s="1">
        <f>VLOOKUP(E696,'渗透率、续签率'!AG:AJ,4,0)</f>
        <v>7628.4999999999991</v>
      </c>
      <c r="Y696" s="1">
        <f t="shared" si="53"/>
        <v>5295.0764705882339</v>
      </c>
      <c r="Z696">
        <v>5</v>
      </c>
      <c r="AA696" s="89">
        <f t="shared" si="54"/>
        <v>450081.49999999994</v>
      </c>
      <c r="AH696" s="37"/>
      <c r="AI696" s="37"/>
      <c r="AK696" s="37"/>
    </row>
    <row r="697" spans="1:37" hidden="1">
      <c r="A697" t="s">
        <v>64</v>
      </c>
      <c r="B697" t="s">
        <v>16</v>
      </c>
      <c r="C697" t="s">
        <v>18</v>
      </c>
      <c r="D697" t="s">
        <v>116</v>
      </c>
      <c r="E697" t="s">
        <v>477</v>
      </c>
      <c r="F697" t="str">
        <f t="shared" si="51"/>
        <v>鄂州市婚庆服务</v>
      </c>
      <c r="G697" t="s">
        <v>81</v>
      </c>
      <c r="H697" t="s">
        <v>424</v>
      </c>
      <c r="I697" t="s">
        <v>68</v>
      </c>
      <c r="J697">
        <v>99</v>
      </c>
      <c r="K697">
        <v>0</v>
      </c>
      <c r="L697" s="13">
        <f>VLOOKUP(C697,'渗透率、续签率'!B:C,2,0)</f>
        <v>0.36499999999999999</v>
      </c>
      <c r="M697" s="6">
        <v>0</v>
      </c>
      <c r="N697">
        <v>20</v>
      </c>
      <c r="O697">
        <v>0</v>
      </c>
      <c r="P697" s="6">
        <v>0</v>
      </c>
      <c r="Q697" s="13">
        <v>0</v>
      </c>
      <c r="R697" s="13">
        <v>0</v>
      </c>
      <c r="S697" s="31">
        <v>167</v>
      </c>
      <c r="T697" s="6">
        <f>VLOOKUP(E697,'参数设置&amp;汇总'!S:U,3,0)</f>
        <v>0.01</v>
      </c>
      <c r="U697" s="78">
        <f t="shared" si="50"/>
        <v>0.2</v>
      </c>
      <c r="V697" s="13">
        <v>0.85000000000000009</v>
      </c>
      <c r="W697" s="78">
        <f t="shared" si="52"/>
        <v>0.23529411764705882</v>
      </c>
      <c r="X697" s="1">
        <f>VLOOKUP(E697,'渗透率、续签率'!AG:AJ,4,0)</f>
        <v>7628.4999999999991</v>
      </c>
      <c r="Y697" s="1">
        <f t="shared" si="53"/>
        <v>1794.9411764705881</v>
      </c>
      <c r="Z697">
        <v>2</v>
      </c>
      <c r="AA697" s="89">
        <f t="shared" si="54"/>
        <v>152569.99999999997</v>
      </c>
    </row>
    <row r="698" spans="1:37" hidden="1">
      <c r="A698" t="s">
        <v>64</v>
      </c>
      <c r="B698" t="s">
        <v>16</v>
      </c>
      <c r="C698" t="s">
        <v>18</v>
      </c>
      <c r="D698" t="s">
        <v>116</v>
      </c>
      <c r="E698" t="s">
        <v>477</v>
      </c>
      <c r="F698" t="str">
        <f t="shared" si="51"/>
        <v>酒泉市婚庆服务</v>
      </c>
      <c r="G698" t="s">
        <v>132</v>
      </c>
      <c r="H698" t="s">
        <v>425</v>
      </c>
      <c r="I698" t="s">
        <v>70</v>
      </c>
      <c r="J698">
        <v>151</v>
      </c>
      <c r="K698">
        <v>0</v>
      </c>
      <c r="L698" s="13">
        <f>VLOOKUP(C698,'渗透率、续签率'!B:C,2,0)</f>
        <v>0.36499999999999999</v>
      </c>
      <c r="M698" s="6">
        <v>0</v>
      </c>
      <c r="N698">
        <v>13</v>
      </c>
      <c r="O698">
        <v>0</v>
      </c>
      <c r="P698" s="6">
        <v>0</v>
      </c>
      <c r="Q698" s="13">
        <v>0</v>
      </c>
      <c r="R698" s="13">
        <v>0</v>
      </c>
      <c r="S698" s="31">
        <v>158</v>
      </c>
      <c r="T698" s="6">
        <f>VLOOKUP(E698,'参数设置&amp;汇总'!S:U,3,0)</f>
        <v>0.01</v>
      </c>
      <c r="U698" s="78">
        <f t="shared" si="50"/>
        <v>0.13</v>
      </c>
      <c r="V698" s="13">
        <v>0.85000000000000009</v>
      </c>
      <c r="W698" s="78">
        <f t="shared" si="52"/>
        <v>0.15294117647058822</v>
      </c>
      <c r="X698" s="1">
        <f>VLOOKUP(E698,'渗透率、续签率'!AG:AJ,4,0)</f>
        <v>7628.4999999999991</v>
      </c>
      <c r="Y698" s="1">
        <f t="shared" si="53"/>
        <v>1166.7117647058822</v>
      </c>
      <c r="Z698">
        <v>0</v>
      </c>
      <c r="AA698" s="89">
        <f t="shared" si="54"/>
        <v>99170.499999999985</v>
      </c>
      <c r="AH698" s="37"/>
      <c r="AI698" s="37"/>
      <c r="AK698" s="37"/>
    </row>
    <row r="699" spans="1:37" hidden="1">
      <c r="A699" t="s">
        <v>64</v>
      </c>
      <c r="B699" t="s">
        <v>16</v>
      </c>
      <c r="C699" t="s">
        <v>18</v>
      </c>
      <c r="D699" t="s">
        <v>116</v>
      </c>
      <c r="E699" t="s">
        <v>477</v>
      </c>
      <c r="F699" t="str">
        <f t="shared" si="51"/>
        <v>金华市婚庆服务</v>
      </c>
      <c r="G699" t="s">
        <v>79</v>
      </c>
      <c r="H699" t="s">
        <v>426</v>
      </c>
      <c r="I699" t="s">
        <v>68</v>
      </c>
      <c r="J699">
        <v>740</v>
      </c>
      <c r="K699">
        <v>8</v>
      </c>
      <c r="L699" s="13">
        <f>VLOOKUP(C699,'渗透率、续签率'!B:C,2,0)</f>
        <v>0.36499999999999999</v>
      </c>
      <c r="M699" s="6">
        <v>0.01</v>
      </c>
      <c r="N699">
        <v>298</v>
      </c>
      <c r="O699">
        <v>8</v>
      </c>
      <c r="P699" s="6">
        <v>0.03</v>
      </c>
      <c r="Q699" s="13">
        <v>0.32500000000000001</v>
      </c>
      <c r="R699" s="13">
        <v>0.248</v>
      </c>
      <c r="S699" s="31">
        <v>2998</v>
      </c>
      <c r="T699" s="6">
        <f>VLOOKUP(E699,'参数设置&amp;汇总'!S:U,3,0)</f>
        <v>0.01</v>
      </c>
      <c r="U699" s="78">
        <f t="shared" si="50"/>
        <v>8</v>
      </c>
      <c r="V699" s="13">
        <v>0.85000000000000009</v>
      </c>
      <c r="W699" s="78">
        <f t="shared" si="52"/>
        <v>5.9764705882352933</v>
      </c>
      <c r="X699" s="1">
        <f>VLOOKUP(E699,'渗透率、续签率'!AG:AJ,4,0)</f>
        <v>7628.4999999999991</v>
      </c>
      <c r="Y699" s="1">
        <f t="shared" si="53"/>
        <v>45591.505882352933</v>
      </c>
      <c r="Z699">
        <v>32</v>
      </c>
      <c r="AA699" s="89">
        <f t="shared" si="54"/>
        <v>2273292.9999999995</v>
      </c>
      <c r="AH699" s="37"/>
      <c r="AI699" s="37"/>
      <c r="AK699" s="37"/>
    </row>
    <row r="700" spans="1:37" hidden="1">
      <c r="A700" t="s">
        <v>64</v>
      </c>
      <c r="B700" t="s">
        <v>16</v>
      </c>
      <c r="C700" t="s">
        <v>18</v>
      </c>
      <c r="D700" t="s">
        <v>116</v>
      </c>
      <c r="E700" t="s">
        <v>477</v>
      </c>
      <c r="F700" t="str">
        <f t="shared" si="51"/>
        <v>金昌市婚庆服务</v>
      </c>
      <c r="G700" t="s">
        <v>132</v>
      </c>
      <c r="H700" t="s">
        <v>427</v>
      </c>
      <c r="I700" t="s">
        <v>70</v>
      </c>
      <c r="J700">
        <v>39</v>
      </c>
      <c r="K700">
        <v>0</v>
      </c>
      <c r="L700" s="13">
        <f>VLOOKUP(C700,'渗透率、续签率'!B:C,2,0)</f>
        <v>0.36499999999999999</v>
      </c>
      <c r="M700" s="6">
        <v>0</v>
      </c>
      <c r="N700">
        <v>15</v>
      </c>
      <c r="O700">
        <v>0</v>
      </c>
      <c r="P700" s="6">
        <v>0</v>
      </c>
      <c r="Q700" s="13">
        <v>0</v>
      </c>
      <c r="R700" s="13">
        <v>0</v>
      </c>
      <c r="S700" s="31">
        <v>106</v>
      </c>
      <c r="T700" s="6">
        <f>VLOOKUP(E700,'参数设置&amp;汇总'!S:U,3,0)</f>
        <v>0.01</v>
      </c>
      <c r="U700" s="78">
        <f t="shared" si="50"/>
        <v>0.15</v>
      </c>
      <c r="V700" s="13">
        <v>0.85000000000000009</v>
      </c>
      <c r="W700" s="78">
        <f t="shared" si="52"/>
        <v>0.1764705882352941</v>
      </c>
      <c r="X700" s="1">
        <f>VLOOKUP(E700,'渗透率、续签率'!AG:AJ,4,0)</f>
        <v>7628.4999999999991</v>
      </c>
      <c r="Y700" s="1">
        <f t="shared" si="53"/>
        <v>1346.205882352941</v>
      </c>
      <c r="Z700">
        <v>0</v>
      </c>
      <c r="AA700" s="89">
        <f t="shared" si="54"/>
        <v>114427.49999999999</v>
      </c>
      <c r="AH700" s="37"/>
      <c r="AI700" s="37"/>
      <c r="AK700" s="37"/>
    </row>
    <row r="701" spans="1:37" hidden="1">
      <c r="A701" t="s">
        <v>64</v>
      </c>
      <c r="B701" t="s">
        <v>16</v>
      </c>
      <c r="C701" t="s">
        <v>18</v>
      </c>
      <c r="D701" t="s">
        <v>116</v>
      </c>
      <c r="E701" t="s">
        <v>477</v>
      </c>
      <c r="F701" t="str">
        <f t="shared" si="51"/>
        <v>钦州市婚庆服务</v>
      </c>
      <c r="G701" t="s">
        <v>88</v>
      </c>
      <c r="H701" t="s">
        <v>428</v>
      </c>
      <c r="I701" t="s">
        <v>68</v>
      </c>
      <c r="J701">
        <v>219</v>
      </c>
      <c r="K701">
        <v>0</v>
      </c>
      <c r="L701" s="13">
        <f>VLOOKUP(C701,'渗透率、续签率'!B:C,2,0)</f>
        <v>0.36499999999999999</v>
      </c>
      <c r="M701" s="6">
        <v>0</v>
      </c>
      <c r="N701">
        <v>32</v>
      </c>
      <c r="O701">
        <v>0</v>
      </c>
      <c r="P701" s="6">
        <v>0</v>
      </c>
      <c r="Q701" s="13">
        <v>2.1000000000000001E-2</v>
      </c>
      <c r="R701" s="13">
        <v>0</v>
      </c>
      <c r="S701" s="31">
        <v>305</v>
      </c>
      <c r="T701" s="6">
        <f>VLOOKUP(E701,'参数设置&amp;汇总'!S:U,3,0)</f>
        <v>0.01</v>
      </c>
      <c r="U701" s="78">
        <f t="shared" si="50"/>
        <v>0.32</v>
      </c>
      <c r="V701" s="13">
        <v>0.85000000000000009</v>
      </c>
      <c r="W701" s="78">
        <f t="shared" si="52"/>
        <v>0.37647058823529411</v>
      </c>
      <c r="X701" s="1">
        <f>VLOOKUP(E701,'渗透率、续签率'!AG:AJ,4,0)</f>
        <v>7628.4999999999991</v>
      </c>
      <c r="Y701" s="1">
        <f t="shared" si="53"/>
        <v>2871.9058823529408</v>
      </c>
      <c r="Z701">
        <v>0</v>
      </c>
      <c r="AA701" s="89">
        <f t="shared" si="54"/>
        <v>244111.99999999997</v>
      </c>
      <c r="AH701" s="37"/>
      <c r="AI701" s="37"/>
      <c r="AK701" s="37"/>
    </row>
    <row r="702" spans="1:37" hidden="1">
      <c r="A702" t="s">
        <v>64</v>
      </c>
      <c r="B702" t="s">
        <v>16</v>
      </c>
      <c r="C702" t="s">
        <v>18</v>
      </c>
      <c r="D702" t="s">
        <v>116</v>
      </c>
      <c r="E702" t="s">
        <v>477</v>
      </c>
      <c r="F702" t="str">
        <f t="shared" si="51"/>
        <v>铁岭市婚庆服务</v>
      </c>
      <c r="G702" t="s">
        <v>101</v>
      </c>
      <c r="H702" t="s">
        <v>429</v>
      </c>
      <c r="I702" t="s">
        <v>70</v>
      </c>
      <c r="J702">
        <v>142</v>
      </c>
      <c r="K702">
        <v>0</v>
      </c>
      <c r="L702" s="13">
        <f>VLOOKUP(C702,'渗透率、续签率'!B:C,2,0)</f>
        <v>0.36499999999999999</v>
      </c>
      <c r="M702" s="6">
        <v>0</v>
      </c>
      <c r="N702">
        <v>13</v>
      </c>
      <c r="O702">
        <v>0</v>
      </c>
      <c r="P702" s="6">
        <v>0</v>
      </c>
      <c r="Q702" s="13">
        <v>0</v>
      </c>
      <c r="R702" s="13">
        <v>0</v>
      </c>
      <c r="S702" s="31">
        <v>173</v>
      </c>
      <c r="T702" s="6">
        <f>VLOOKUP(E702,'参数设置&amp;汇总'!S:U,3,0)</f>
        <v>0.01</v>
      </c>
      <c r="U702" s="78">
        <f t="shared" si="50"/>
        <v>0.13</v>
      </c>
      <c r="V702" s="13">
        <v>0.85000000000000009</v>
      </c>
      <c r="W702" s="78">
        <f t="shared" si="52"/>
        <v>0.15294117647058822</v>
      </c>
      <c r="X702" s="1">
        <f>VLOOKUP(E702,'渗透率、续签率'!AG:AJ,4,0)</f>
        <v>7628.4999999999991</v>
      </c>
      <c r="Y702" s="1">
        <f t="shared" si="53"/>
        <v>1166.7117647058822</v>
      </c>
      <c r="Z702">
        <v>0</v>
      </c>
      <c r="AA702" s="89">
        <f t="shared" si="54"/>
        <v>99170.499999999985</v>
      </c>
      <c r="AH702" s="37"/>
      <c r="AI702" s="37"/>
      <c r="AK702" s="37"/>
    </row>
    <row r="703" spans="1:37" hidden="1">
      <c r="A703" t="s">
        <v>64</v>
      </c>
      <c r="B703" t="s">
        <v>16</v>
      </c>
      <c r="C703" t="s">
        <v>18</v>
      </c>
      <c r="D703" t="s">
        <v>116</v>
      </c>
      <c r="E703" t="s">
        <v>477</v>
      </c>
      <c r="F703" t="str">
        <f t="shared" si="51"/>
        <v>铁门关市婚庆服务</v>
      </c>
      <c r="G703" t="s">
        <v>145</v>
      </c>
      <c r="H703" t="s">
        <v>430</v>
      </c>
      <c r="I703" t="s">
        <v>70</v>
      </c>
      <c r="J703">
        <v>0</v>
      </c>
      <c r="K703">
        <v>0</v>
      </c>
      <c r="L703" s="13">
        <f>VLOOKUP(C703,'渗透率、续签率'!B:C,2,0)</f>
        <v>0.36499999999999999</v>
      </c>
      <c r="M703" s="6">
        <v>0</v>
      </c>
      <c r="N703">
        <v>0</v>
      </c>
      <c r="O703">
        <v>0</v>
      </c>
      <c r="P703" s="6">
        <v>0</v>
      </c>
      <c r="Q703" s="13">
        <v>0</v>
      </c>
      <c r="R703" s="13">
        <v>0</v>
      </c>
      <c r="S703" s="31">
        <v>0</v>
      </c>
      <c r="T703" s="6">
        <f>VLOOKUP(E703,'参数设置&amp;汇总'!S:U,3,0)</f>
        <v>0.01</v>
      </c>
      <c r="U703" s="78">
        <f t="shared" si="50"/>
        <v>0</v>
      </c>
      <c r="V703" s="13">
        <v>0.85000000000000009</v>
      </c>
      <c r="W703" s="78">
        <f t="shared" si="52"/>
        <v>0</v>
      </c>
      <c r="X703" s="1">
        <f>VLOOKUP(E703,'渗透率、续签率'!AG:AJ,4,0)</f>
        <v>7628.4999999999991</v>
      </c>
      <c r="Y703" s="1">
        <f t="shared" si="53"/>
        <v>0</v>
      </c>
      <c r="Z703">
        <v>0</v>
      </c>
      <c r="AA703" s="89">
        <f t="shared" si="54"/>
        <v>0</v>
      </c>
      <c r="AH703" s="37"/>
      <c r="AI703" s="37"/>
      <c r="AK703" s="37"/>
    </row>
    <row r="704" spans="1:37" hidden="1">
      <c r="A704" t="s">
        <v>64</v>
      </c>
      <c r="B704" t="s">
        <v>16</v>
      </c>
      <c r="C704" t="s">
        <v>18</v>
      </c>
      <c r="D704" t="s">
        <v>116</v>
      </c>
      <c r="E704" t="s">
        <v>477</v>
      </c>
      <c r="F704" t="str">
        <f t="shared" si="51"/>
        <v>铜仁市婚庆服务</v>
      </c>
      <c r="G704" t="s">
        <v>167</v>
      </c>
      <c r="H704" t="s">
        <v>431</v>
      </c>
      <c r="I704" t="s">
        <v>70</v>
      </c>
      <c r="J704">
        <v>172</v>
      </c>
      <c r="K704">
        <v>0</v>
      </c>
      <c r="L704" s="13">
        <f>VLOOKUP(C704,'渗透率、续签率'!B:C,2,0)</f>
        <v>0.36499999999999999</v>
      </c>
      <c r="M704" s="6">
        <v>0</v>
      </c>
      <c r="N704">
        <v>17</v>
      </c>
      <c r="O704">
        <v>0</v>
      </c>
      <c r="P704" s="6">
        <v>0</v>
      </c>
      <c r="Q704" s="13">
        <v>0</v>
      </c>
      <c r="R704" s="13">
        <v>0</v>
      </c>
      <c r="S704" s="31">
        <v>169</v>
      </c>
      <c r="T704" s="6">
        <f>VLOOKUP(E704,'参数设置&amp;汇总'!S:U,3,0)</f>
        <v>0.01</v>
      </c>
      <c r="U704" s="78">
        <f t="shared" si="50"/>
        <v>0.17</v>
      </c>
      <c r="V704" s="13">
        <v>0.85000000000000009</v>
      </c>
      <c r="W704" s="78">
        <f t="shared" si="52"/>
        <v>0.19999999999999998</v>
      </c>
      <c r="X704" s="1">
        <f>VLOOKUP(E704,'渗透率、续签率'!AG:AJ,4,0)</f>
        <v>7628.4999999999991</v>
      </c>
      <c r="Y704" s="1">
        <f t="shared" si="53"/>
        <v>1525.6999999999996</v>
      </c>
      <c r="Z704">
        <v>1</v>
      </c>
      <c r="AA704" s="89">
        <f t="shared" si="54"/>
        <v>129684.49999999999</v>
      </c>
      <c r="AH704" s="37"/>
      <c r="AI704" s="37"/>
      <c r="AK704" s="37"/>
    </row>
    <row r="705" spans="1:37" hidden="1">
      <c r="A705" t="s">
        <v>64</v>
      </c>
      <c r="B705" t="s">
        <v>16</v>
      </c>
      <c r="C705" t="s">
        <v>18</v>
      </c>
      <c r="D705" t="s">
        <v>116</v>
      </c>
      <c r="E705" t="s">
        <v>477</v>
      </c>
      <c r="F705" t="str">
        <f t="shared" si="51"/>
        <v>铜川市婚庆服务</v>
      </c>
      <c r="G705" t="s">
        <v>108</v>
      </c>
      <c r="H705" t="s">
        <v>432</v>
      </c>
      <c r="I705" t="s">
        <v>70</v>
      </c>
      <c r="J705">
        <v>66</v>
      </c>
      <c r="K705">
        <v>0</v>
      </c>
      <c r="L705" s="13">
        <f>VLOOKUP(C705,'渗透率、续签率'!B:C,2,0)</f>
        <v>0.36499999999999999</v>
      </c>
      <c r="M705" s="6">
        <v>0</v>
      </c>
      <c r="N705">
        <v>6</v>
      </c>
      <c r="O705">
        <v>0</v>
      </c>
      <c r="P705" s="6">
        <v>0</v>
      </c>
      <c r="Q705" s="13">
        <v>0</v>
      </c>
      <c r="R705" s="13">
        <v>0</v>
      </c>
      <c r="S705" s="31">
        <v>79</v>
      </c>
      <c r="T705" s="6">
        <f>VLOOKUP(E705,'参数设置&amp;汇总'!S:U,3,0)</f>
        <v>0.01</v>
      </c>
      <c r="U705" s="78">
        <f t="shared" si="50"/>
        <v>0.06</v>
      </c>
      <c r="V705" s="13">
        <v>0.85000000000000009</v>
      </c>
      <c r="W705" s="78">
        <f t="shared" si="52"/>
        <v>7.0588235294117632E-2</v>
      </c>
      <c r="X705" s="1">
        <f>VLOOKUP(E705,'渗透率、续签率'!AG:AJ,4,0)</f>
        <v>7628.4999999999991</v>
      </c>
      <c r="Y705" s="1">
        <f t="shared" si="53"/>
        <v>538.48235294117626</v>
      </c>
      <c r="Z705">
        <v>0</v>
      </c>
      <c r="AA705" s="89">
        <f t="shared" si="54"/>
        <v>45770.999999999993</v>
      </c>
      <c r="AH705" s="37"/>
      <c r="AI705" s="37"/>
      <c r="AK705" s="37"/>
    </row>
    <row r="706" spans="1:37" hidden="1">
      <c r="A706" t="s">
        <v>64</v>
      </c>
      <c r="B706" t="s">
        <v>16</v>
      </c>
      <c r="C706" t="s">
        <v>18</v>
      </c>
      <c r="D706" t="s">
        <v>116</v>
      </c>
      <c r="E706" t="s">
        <v>477</v>
      </c>
      <c r="F706" t="str">
        <f t="shared" si="51"/>
        <v>铜陵市婚庆服务</v>
      </c>
      <c r="G706" t="s">
        <v>94</v>
      </c>
      <c r="H706" t="s">
        <v>433</v>
      </c>
      <c r="I706" t="s">
        <v>68</v>
      </c>
      <c r="J706">
        <v>106</v>
      </c>
      <c r="K706">
        <v>0</v>
      </c>
      <c r="L706" s="13">
        <f>VLOOKUP(C706,'渗透率、续签率'!B:C,2,0)</f>
        <v>0.36499999999999999</v>
      </c>
      <c r="M706" s="6">
        <v>0</v>
      </c>
      <c r="N706">
        <v>24</v>
      </c>
      <c r="O706">
        <v>0</v>
      </c>
      <c r="P706" s="6">
        <v>0</v>
      </c>
      <c r="Q706" s="13">
        <v>0</v>
      </c>
      <c r="R706" s="13">
        <v>0</v>
      </c>
      <c r="S706" s="31">
        <v>198</v>
      </c>
      <c r="T706" s="6">
        <f>VLOOKUP(E706,'参数设置&amp;汇总'!S:U,3,0)</f>
        <v>0.01</v>
      </c>
      <c r="U706" s="78">
        <f t="shared" si="50"/>
        <v>0.24</v>
      </c>
      <c r="V706" s="13">
        <v>0.85000000000000009</v>
      </c>
      <c r="W706" s="78">
        <f t="shared" si="52"/>
        <v>0.28235294117647053</v>
      </c>
      <c r="X706" s="1">
        <f>VLOOKUP(E706,'渗透率、续签率'!AG:AJ,4,0)</f>
        <v>7628.4999999999991</v>
      </c>
      <c r="Y706" s="1">
        <f t="shared" si="53"/>
        <v>2153.929411764705</v>
      </c>
      <c r="Z706">
        <v>0</v>
      </c>
      <c r="AA706" s="89">
        <f t="shared" si="54"/>
        <v>183083.99999999997</v>
      </c>
      <c r="AH706" s="37"/>
      <c r="AI706" s="37"/>
      <c r="AK706" s="37"/>
    </row>
    <row r="707" spans="1:37" hidden="1">
      <c r="A707" t="s">
        <v>64</v>
      </c>
      <c r="B707" t="s">
        <v>16</v>
      </c>
      <c r="C707" t="s">
        <v>18</v>
      </c>
      <c r="D707" t="s">
        <v>116</v>
      </c>
      <c r="E707" t="s">
        <v>477</v>
      </c>
      <c r="F707" t="str">
        <f t="shared" si="51"/>
        <v>银川市婚庆服务</v>
      </c>
      <c r="G707" t="s">
        <v>129</v>
      </c>
      <c r="H707" t="s">
        <v>434</v>
      </c>
      <c r="I707" t="s">
        <v>70</v>
      </c>
      <c r="J707">
        <v>269</v>
      </c>
      <c r="K707">
        <v>1</v>
      </c>
      <c r="L707" s="13">
        <f>VLOOKUP(C707,'渗透率、续签率'!B:C,2,0)</f>
        <v>0.36499999999999999</v>
      </c>
      <c r="M707" s="6">
        <v>0</v>
      </c>
      <c r="N707">
        <v>142</v>
      </c>
      <c r="O707">
        <v>1</v>
      </c>
      <c r="P707" s="6">
        <v>0.01</v>
      </c>
      <c r="Q707" s="13">
        <v>0.115</v>
      </c>
      <c r="R707" s="13">
        <v>0</v>
      </c>
      <c r="S707" s="31">
        <v>1103</v>
      </c>
      <c r="T707" s="6">
        <f>VLOOKUP(E707,'参数设置&amp;汇总'!S:U,3,0)</f>
        <v>0.01</v>
      </c>
      <c r="U707" s="78">
        <f t="shared" ref="U707:U770" si="55">IF(T707*N707&gt;=O707,T707*N707,O707)</f>
        <v>1.42</v>
      </c>
      <c r="V707" s="13">
        <v>0.85000000000000009</v>
      </c>
      <c r="W707" s="78">
        <f t="shared" si="52"/>
        <v>1.2411764705882351</v>
      </c>
      <c r="X707" s="1">
        <f>VLOOKUP(E707,'渗透率、续签率'!AG:AJ,4,0)</f>
        <v>7628.4999999999991</v>
      </c>
      <c r="Y707" s="1">
        <f t="shared" si="53"/>
        <v>9468.3147058823506</v>
      </c>
      <c r="Z707">
        <v>0</v>
      </c>
      <c r="AA707" s="89">
        <f t="shared" si="54"/>
        <v>1083246.9999999998</v>
      </c>
      <c r="AH707" s="37"/>
      <c r="AI707" s="37"/>
      <c r="AK707" s="37"/>
    </row>
    <row r="708" spans="1:37" hidden="1">
      <c r="A708" t="s">
        <v>64</v>
      </c>
      <c r="B708" t="s">
        <v>16</v>
      </c>
      <c r="C708" t="s">
        <v>18</v>
      </c>
      <c r="D708" t="s">
        <v>116</v>
      </c>
      <c r="E708" t="s">
        <v>477</v>
      </c>
      <c r="F708" t="str">
        <f t="shared" ref="F708:F771" si="56">H708&amp;C708</f>
        <v>锡林郭勒盟婚庆服务</v>
      </c>
      <c r="G708" t="s">
        <v>142</v>
      </c>
      <c r="H708" t="s">
        <v>435</v>
      </c>
      <c r="I708" t="s">
        <v>70</v>
      </c>
      <c r="J708">
        <v>117</v>
      </c>
      <c r="K708">
        <v>1</v>
      </c>
      <c r="L708" s="13">
        <f>VLOOKUP(C708,'渗透率、续签率'!B:C,2,0)</f>
        <v>0.36499999999999999</v>
      </c>
      <c r="M708" s="6">
        <v>0.01</v>
      </c>
      <c r="N708">
        <v>23</v>
      </c>
      <c r="O708">
        <v>1</v>
      </c>
      <c r="P708" s="6">
        <v>0.04</v>
      </c>
      <c r="Q708" s="13">
        <v>9.7000000000000003E-2</v>
      </c>
      <c r="R708" s="13">
        <v>0</v>
      </c>
      <c r="S708" s="31">
        <v>192</v>
      </c>
      <c r="T708" s="6">
        <f>VLOOKUP(E708,'参数设置&amp;汇总'!S:U,3,0)</f>
        <v>0.01</v>
      </c>
      <c r="U708" s="78">
        <f t="shared" si="55"/>
        <v>1</v>
      </c>
      <c r="V708" s="13">
        <v>0.85000000000000009</v>
      </c>
      <c r="W708" s="78">
        <f t="shared" ref="W708:W771" si="57">(O708*(1-L708)+IF((U708-O708)&lt;0,0,(U708-O708)))/V708</f>
        <v>0.74705882352941166</v>
      </c>
      <c r="X708" s="1">
        <f>VLOOKUP(E708,'渗透率、续签率'!AG:AJ,4,0)</f>
        <v>7628.4999999999991</v>
      </c>
      <c r="Y708" s="1">
        <f t="shared" ref="Y708:Y771" si="58">X708*W708</f>
        <v>5698.9382352941166</v>
      </c>
      <c r="Z708">
        <v>0</v>
      </c>
      <c r="AA708" s="89">
        <f t="shared" ref="AA708:AA771" si="59">N708*X708</f>
        <v>175455.49999999997</v>
      </c>
      <c r="AH708" s="37"/>
      <c r="AI708" s="37"/>
      <c r="AK708" s="37"/>
    </row>
    <row r="709" spans="1:37" hidden="1">
      <c r="A709" t="s">
        <v>64</v>
      </c>
      <c r="B709" t="s">
        <v>16</v>
      </c>
      <c r="C709" t="s">
        <v>18</v>
      </c>
      <c r="D709" t="s">
        <v>116</v>
      </c>
      <c r="E709" t="s">
        <v>477</v>
      </c>
      <c r="F709" t="str">
        <f t="shared" si="56"/>
        <v>锦州市婚庆服务</v>
      </c>
      <c r="G709" t="s">
        <v>101</v>
      </c>
      <c r="H709" t="s">
        <v>436</v>
      </c>
      <c r="I709" t="s">
        <v>70</v>
      </c>
      <c r="J709">
        <v>300</v>
      </c>
      <c r="K709">
        <v>1</v>
      </c>
      <c r="L709" s="13">
        <f>VLOOKUP(C709,'渗透率、续签率'!B:C,2,0)</f>
        <v>0.36499999999999999</v>
      </c>
      <c r="M709" s="6">
        <v>0</v>
      </c>
      <c r="N709">
        <v>45</v>
      </c>
      <c r="O709">
        <v>0</v>
      </c>
      <c r="P709" s="6">
        <v>0</v>
      </c>
      <c r="Q709" s="13">
        <v>1.7999999999999999E-2</v>
      </c>
      <c r="R709" s="13">
        <v>1.0999999999999999E-2</v>
      </c>
      <c r="S709" s="31">
        <v>385</v>
      </c>
      <c r="T709" s="6">
        <f>VLOOKUP(E709,'参数设置&amp;汇总'!S:U,3,0)</f>
        <v>0.01</v>
      </c>
      <c r="U709" s="78">
        <f t="shared" si="55"/>
        <v>0.45</v>
      </c>
      <c r="V709" s="13">
        <v>0.85000000000000009</v>
      </c>
      <c r="W709" s="78">
        <f t="shared" si="57"/>
        <v>0.52941176470588236</v>
      </c>
      <c r="X709" s="1">
        <f>VLOOKUP(E709,'渗透率、续签率'!AG:AJ,4,0)</f>
        <v>7628.4999999999991</v>
      </c>
      <c r="Y709" s="1">
        <f t="shared" si="58"/>
        <v>4038.617647058823</v>
      </c>
      <c r="Z709">
        <v>0</v>
      </c>
      <c r="AA709" s="89">
        <f t="shared" si="59"/>
        <v>343282.49999999994</v>
      </c>
      <c r="AH709" s="37"/>
      <c r="AI709" s="37"/>
      <c r="AK709" s="37"/>
    </row>
    <row r="710" spans="1:37" hidden="1">
      <c r="A710" t="s">
        <v>64</v>
      </c>
      <c r="B710" t="s">
        <v>16</v>
      </c>
      <c r="C710" t="s">
        <v>18</v>
      </c>
      <c r="D710" t="s">
        <v>116</v>
      </c>
      <c r="E710" t="s">
        <v>477</v>
      </c>
      <c r="F710" t="str">
        <f t="shared" si="56"/>
        <v>镇江市婚庆服务</v>
      </c>
      <c r="G710" t="s">
        <v>73</v>
      </c>
      <c r="H710" t="s">
        <v>437</v>
      </c>
      <c r="I710" t="s">
        <v>70</v>
      </c>
      <c r="J710">
        <v>273</v>
      </c>
      <c r="K710">
        <v>0</v>
      </c>
      <c r="L710" s="13">
        <f>VLOOKUP(C710,'渗透率、续签率'!B:C,2,0)</f>
        <v>0.36499999999999999</v>
      </c>
      <c r="M710" s="6">
        <v>0</v>
      </c>
      <c r="N710">
        <v>41</v>
      </c>
      <c r="O710">
        <v>0</v>
      </c>
      <c r="P710" s="6">
        <v>0</v>
      </c>
      <c r="Q710" s="13">
        <v>5.0999999999999997E-2</v>
      </c>
      <c r="R710" s="13">
        <v>0</v>
      </c>
      <c r="S710" s="31">
        <v>403</v>
      </c>
      <c r="T710" s="6">
        <f>VLOOKUP(E710,'参数设置&amp;汇总'!S:U,3,0)</f>
        <v>0.01</v>
      </c>
      <c r="U710" s="78">
        <f t="shared" si="55"/>
        <v>0.41000000000000003</v>
      </c>
      <c r="V710" s="13">
        <v>0.85000000000000009</v>
      </c>
      <c r="W710" s="78">
        <f t="shared" si="57"/>
        <v>0.4823529411764706</v>
      </c>
      <c r="X710" s="1">
        <f>VLOOKUP(E710,'渗透率、续签率'!AG:AJ,4,0)</f>
        <v>7628.4999999999991</v>
      </c>
      <c r="Y710" s="1">
        <f t="shared" si="58"/>
        <v>3679.6294117647053</v>
      </c>
      <c r="Z710">
        <v>1</v>
      </c>
      <c r="AA710" s="89">
        <f t="shared" si="59"/>
        <v>312768.49999999994</v>
      </c>
    </row>
    <row r="711" spans="1:37" hidden="1">
      <c r="A711" t="s">
        <v>64</v>
      </c>
      <c r="B711" t="s">
        <v>16</v>
      </c>
      <c r="C711" t="s">
        <v>18</v>
      </c>
      <c r="D711" t="s">
        <v>116</v>
      </c>
      <c r="E711" t="s">
        <v>477</v>
      </c>
      <c r="F711" t="str">
        <f t="shared" si="56"/>
        <v>长春市婚庆服务</v>
      </c>
      <c r="G711" t="s">
        <v>188</v>
      </c>
      <c r="H711" t="s">
        <v>438</v>
      </c>
      <c r="I711" t="s">
        <v>70</v>
      </c>
      <c r="J711">
        <v>562</v>
      </c>
      <c r="K711">
        <v>6</v>
      </c>
      <c r="L711" s="13">
        <f>VLOOKUP(C711,'渗透率、续签率'!B:C,2,0)</f>
        <v>0.36499999999999999</v>
      </c>
      <c r="M711" s="6">
        <v>0.01</v>
      </c>
      <c r="N711">
        <v>197</v>
      </c>
      <c r="O711">
        <v>6</v>
      </c>
      <c r="P711" s="6">
        <v>0.03</v>
      </c>
      <c r="Q711" s="13">
        <v>0.19</v>
      </c>
      <c r="R711" s="13">
        <v>8.2000000000000003E-2</v>
      </c>
      <c r="S711" s="31">
        <v>2050</v>
      </c>
      <c r="T711" s="6">
        <f>VLOOKUP(E711,'参数设置&amp;汇总'!S:U,3,0)</f>
        <v>0.01</v>
      </c>
      <c r="U711" s="78">
        <f t="shared" si="55"/>
        <v>6</v>
      </c>
      <c r="V711" s="13">
        <v>0.85000000000000009</v>
      </c>
      <c r="W711" s="78">
        <f t="shared" si="57"/>
        <v>4.4823529411764698</v>
      </c>
      <c r="X711" s="1">
        <f>VLOOKUP(E711,'渗透率、续签率'!AG:AJ,4,0)</f>
        <v>7628.4999999999991</v>
      </c>
      <c r="Y711" s="1">
        <f t="shared" si="58"/>
        <v>34193.629411764698</v>
      </c>
      <c r="Z711">
        <v>31</v>
      </c>
      <c r="AA711" s="89">
        <f t="shared" si="59"/>
        <v>1502814.4999999998</v>
      </c>
      <c r="AH711" s="37"/>
      <c r="AI711" s="37"/>
      <c r="AK711" s="37"/>
    </row>
    <row r="712" spans="1:37" hidden="1">
      <c r="A712" t="s">
        <v>64</v>
      </c>
      <c r="B712" t="s">
        <v>16</v>
      </c>
      <c r="C712" t="s">
        <v>18</v>
      </c>
      <c r="D712" t="s">
        <v>116</v>
      </c>
      <c r="E712" t="s">
        <v>477</v>
      </c>
      <c r="F712" t="str">
        <f t="shared" si="56"/>
        <v>长治市婚庆服务</v>
      </c>
      <c r="G712" t="s">
        <v>134</v>
      </c>
      <c r="H712" t="s">
        <v>439</v>
      </c>
      <c r="I712" t="s">
        <v>70</v>
      </c>
      <c r="J712">
        <v>401</v>
      </c>
      <c r="K712">
        <v>0</v>
      </c>
      <c r="L712" s="13">
        <f>VLOOKUP(C712,'渗透率、续签率'!B:C,2,0)</f>
        <v>0.36499999999999999</v>
      </c>
      <c r="M712" s="6">
        <v>0</v>
      </c>
      <c r="N712">
        <v>36</v>
      </c>
      <c r="O712">
        <v>0</v>
      </c>
      <c r="P712" s="6">
        <v>0</v>
      </c>
      <c r="Q712" s="13">
        <v>0</v>
      </c>
      <c r="R712" s="13">
        <v>0</v>
      </c>
      <c r="S712" s="31">
        <v>509</v>
      </c>
      <c r="T712" s="6">
        <f>VLOOKUP(E712,'参数设置&amp;汇总'!S:U,3,0)</f>
        <v>0.01</v>
      </c>
      <c r="U712" s="78">
        <f t="shared" si="55"/>
        <v>0.36</v>
      </c>
      <c r="V712" s="13">
        <v>0.85000000000000009</v>
      </c>
      <c r="W712" s="78">
        <f t="shared" si="57"/>
        <v>0.42352941176470582</v>
      </c>
      <c r="X712" s="1">
        <f>VLOOKUP(E712,'渗透率、续签率'!AG:AJ,4,0)</f>
        <v>7628.4999999999991</v>
      </c>
      <c r="Y712" s="1">
        <f t="shared" si="58"/>
        <v>3230.894117647058</v>
      </c>
      <c r="Z712">
        <v>0</v>
      </c>
      <c r="AA712" s="89">
        <f t="shared" si="59"/>
        <v>274625.99999999994</v>
      </c>
      <c r="AH712" s="37"/>
      <c r="AI712" s="37"/>
      <c r="AK712" s="37"/>
    </row>
    <row r="713" spans="1:37" hidden="1">
      <c r="A713" t="s">
        <v>64</v>
      </c>
      <c r="B713" t="s">
        <v>16</v>
      </c>
      <c r="C713" t="s">
        <v>18</v>
      </c>
      <c r="D713" t="s">
        <v>116</v>
      </c>
      <c r="E713" t="s">
        <v>477</v>
      </c>
      <c r="F713" t="str">
        <f t="shared" si="56"/>
        <v>阜新市婚庆服务</v>
      </c>
      <c r="G713" t="s">
        <v>101</v>
      </c>
      <c r="H713" t="s">
        <v>440</v>
      </c>
      <c r="I713" t="s">
        <v>70</v>
      </c>
      <c r="J713">
        <v>130</v>
      </c>
      <c r="K713">
        <v>0</v>
      </c>
      <c r="L713" s="13">
        <f>VLOOKUP(C713,'渗透率、续签率'!B:C,2,0)</f>
        <v>0.36499999999999999</v>
      </c>
      <c r="M713" s="6">
        <v>0</v>
      </c>
      <c r="N713">
        <v>7</v>
      </c>
      <c r="O713">
        <v>0</v>
      </c>
      <c r="P713" s="6">
        <v>0</v>
      </c>
      <c r="Q713" s="13">
        <v>7.2999999999999995E-2</v>
      </c>
      <c r="R713" s="13">
        <v>0</v>
      </c>
      <c r="S713" s="31">
        <v>124</v>
      </c>
      <c r="T713" s="6">
        <f>VLOOKUP(E713,'参数设置&amp;汇总'!S:U,3,0)</f>
        <v>0.01</v>
      </c>
      <c r="U713" s="78">
        <f t="shared" si="55"/>
        <v>7.0000000000000007E-2</v>
      </c>
      <c r="V713" s="13">
        <v>0.85000000000000009</v>
      </c>
      <c r="W713" s="78">
        <f t="shared" si="57"/>
        <v>8.2352941176470587E-2</v>
      </c>
      <c r="X713" s="1">
        <f>VLOOKUP(E713,'渗透率、续签率'!AG:AJ,4,0)</f>
        <v>7628.4999999999991</v>
      </c>
      <c r="Y713" s="1">
        <f t="shared" si="58"/>
        <v>628.22941176470579</v>
      </c>
      <c r="Z713">
        <v>0</v>
      </c>
      <c r="AA713" s="89">
        <f t="shared" si="59"/>
        <v>53399.499999999993</v>
      </c>
      <c r="AH713" s="37"/>
      <c r="AI713" s="37"/>
      <c r="AK713" s="37"/>
    </row>
    <row r="714" spans="1:37" hidden="1">
      <c r="A714" t="s">
        <v>64</v>
      </c>
      <c r="B714" t="s">
        <v>16</v>
      </c>
      <c r="C714" t="s">
        <v>18</v>
      </c>
      <c r="D714" t="s">
        <v>116</v>
      </c>
      <c r="E714" t="s">
        <v>477</v>
      </c>
      <c r="F714" t="str">
        <f t="shared" si="56"/>
        <v>阜阳市婚庆服务</v>
      </c>
      <c r="G714" t="s">
        <v>94</v>
      </c>
      <c r="H714" t="s">
        <v>441</v>
      </c>
      <c r="I714" t="s">
        <v>68</v>
      </c>
      <c r="J714" s="1">
        <v>1473</v>
      </c>
      <c r="K714">
        <v>7</v>
      </c>
      <c r="L714" s="13">
        <f>VLOOKUP(C714,'渗透率、续签率'!B:C,2,0)</f>
        <v>0.36499999999999999</v>
      </c>
      <c r="M714" s="6">
        <v>0</v>
      </c>
      <c r="N714">
        <v>131</v>
      </c>
      <c r="O714">
        <v>7</v>
      </c>
      <c r="P714" s="6">
        <v>0.05</v>
      </c>
      <c r="Q714" s="13">
        <v>8.3000000000000004E-2</v>
      </c>
      <c r="R714" s="13">
        <v>3.0000000000000001E-3</v>
      </c>
      <c r="S714" s="31">
        <v>1810</v>
      </c>
      <c r="T714" s="6">
        <f>VLOOKUP(E714,'参数设置&amp;汇总'!S:U,3,0)</f>
        <v>0.01</v>
      </c>
      <c r="U714" s="78">
        <f t="shared" si="55"/>
        <v>7</v>
      </c>
      <c r="V714" s="13">
        <v>0.85000000000000009</v>
      </c>
      <c r="W714" s="78">
        <f t="shared" si="57"/>
        <v>5.2294117647058824</v>
      </c>
      <c r="X714" s="1">
        <f>VLOOKUP(E714,'渗透率、续签率'!AG:AJ,4,0)</f>
        <v>7628.4999999999991</v>
      </c>
      <c r="Y714" s="1">
        <f t="shared" si="58"/>
        <v>39892.567647058822</v>
      </c>
      <c r="Z714">
        <v>6</v>
      </c>
      <c r="AA714" s="89">
        <f t="shared" si="59"/>
        <v>999333.49999999988</v>
      </c>
      <c r="AH714" s="37"/>
      <c r="AI714" s="37"/>
      <c r="AK714" s="37"/>
    </row>
    <row r="715" spans="1:37" hidden="1">
      <c r="A715" t="s">
        <v>64</v>
      </c>
      <c r="B715" t="s">
        <v>16</v>
      </c>
      <c r="C715" t="s">
        <v>18</v>
      </c>
      <c r="D715" t="s">
        <v>116</v>
      </c>
      <c r="E715" t="s">
        <v>477</v>
      </c>
      <c r="F715" t="str">
        <f t="shared" si="56"/>
        <v>防城港市婚庆服务</v>
      </c>
      <c r="G715" t="s">
        <v>88</v>
      </c>
      <c r="H715" t="s">
        <v>442</v>
      </c>
      <c r="I715" t="s">
        <v>68</v>
      </c>
      <c r="J715">
        <v>79</v>
      </c>
      <c r="K715">
        <v>0</v>
      </c>
      <c r="L715" s="13">
        <f>VLOOKUP(C715,'渗透率、续签率'!B:C,2,0)</f>
        <v>0.36499999999999999</v>
      </c>
      <c r="M715" s="6">
        <v>0</v>
      </c>
      <c r="N715">
        <v>18</v>
      </c>
      <c r="O715">
        <v>0</v>
      </c>
      <c r="P715" s="6">
        <v>0</v>
      </c>
      <c r="Q715" s="13">
        <v>0.08</v>
      </c>
      <c r="R715" s="13">
        <v>0</v>
      </c>
      <c r="S715" s="31">
        <v>150</v>
      </c>
      <c r="T715" s="6">
        <f>VLOOKUP(E715,'参数设置&amp;汇总'!S:U,3,0)</f>
        <v>0.01</v>
      </c>
      <c r="U715" s="78">
        <f t="shared" si="55"/>
        <v>0.18</v>
      </c>
      <c r="V715" s="13">
        <v>0.85000000000000009</v>
      </c>
      <c r="W715" s="78">
        <f t="shared" si="57"/>
        <v>0.21176470588235291</v>
      </c>
      <c r="X715" s="1">
        <f>VLOOKUP(E715,'渗透率、续签率'!AG:AJ,4,0)</f>
        <v>7628.4999999999991</v>
      </c>
      <c r="Y715" s="1">
        <f t="shared" si="58"/>
        <v>1615.447058823529</v>
      </c>
      <c r="Z715">
        <v>3</v>
      </c>
      <c r="AA715" s="89">
        <f t="shared" si="59"/>
        <v>137312.99999999997</v>
      </c>
    </row>
    <row r="716" spans="1:37" hidden="1">
      <c r="A716" t="s">
        <v>64</v>
      </c>
      <c r="B716" t="s">
        <v>16</v>
      </c>
      <c r="C716" t="s">
        <v>18</v>
      </c>
      <c r="D716" t="s">
        <v>116</v>
      </c>
      <c r="E716" t="s">
        <v>477</v>
      </c>
      <c r="F716" t="str">
        <f t="shared" si="56"/>
        <v>阳江市婚庆服务</v>
      </c>
      <c r="G716" t="s">
        <v>75</v>
      </c>
      <c r="H716" t="s">
        <v>443</v>
      </c>
      <c r="I716" t="s">
        <v>68</v>
      </c>
      <c r="J716">
        <v>217</v>
      </c>
      <c r="K716">
        <v>1</v>
      </c>
      <c r="L716" s="13">
        <f>VLOOKUP(C716,'渗透率、续签率'!B:C,2,0)</f>
        <v>0.36499999999999999</v>
      </c>
      <c r="M716" s="6">
        <v>0</v>
      </c>
      <c r="N716">
        <v>13</v>
      </c>
      <c r="O716">
        <v>1</v>
      </c>
      <c r="P716" s="6">
        <v>0.08</v>
      </c>
      <c r="Q716" s="13">
        <v>3.1E-2</v>
      </c>
      <c r="R716" s="13">
        <v>0</v>
      </c>
      <c r="S716" s="31">
        <v>173</v>
      </c>
      <c r="T716" s="6">
        <f>VLOOKUP(E716,'参数设置&amp;汇总'!S:U,3,0)</f>
        <v>0.01</v>
      </c>
      <c r="U716" s="78">
        <f t="shared" si="55"/>
        <v>1</v>
      </c>
      <c r="V716" s="13">
        <v>0.85000000000000009</v>
      </c>
      <c r="W716" s="78">
        <f t="shared" si="57"/>
        <v>0.74705882352941166</v>
      </c>
      <c r="X716" s="1">
        <f>VLOOKUP(E716,'渗透率、续签率'!AG:AJ,4,0)</f>
        <v>7628.4999999999991</v>
      </c>
      <c r="Y716" s="1">
        <f t="shared" si="58"/>
        <v>5698.9382352941166</v>
      </c>
      <c r="Z716">
        <v>0</v>
      </c>
      <c r="AA716" s="89">
        <f t="shared" si="59"/>
        <v>99170.499999999985</v>
      </c>
      <c r="AH716" s="37"/>
      <c r="AI716" s="37"/>
      <c r="AK716" s="37"/>
    </row>
    <row r="717" spans="1:37" hidden="1">
      <c r="A717" t="s">
        <v>64</v>
      </c>
      <c r="B717" t="s">
        <v>16</v>
      </c>
      <c r="C717" t="s">
        <v>18</v>
      </c>
      <c r="D717" t="s">
        <v>116</v>
      </c>
      <c r="E717" t="s">
        <v>477</v>
      </c>
      <c r="F717" t="str">
        <f t="shared" si="56"/>
        <v>阳泉市婚庆服务</v>
      </c>
      <c r="G717" t="s">
        <v>134</v>
      </c>
      <c r="H717" t="s">
        <v>444</v>
      </c>
      <c r="I717" t="s">
        <v>70</v>
      </c>
      <c r="J717">
        <v>91</v>
      </c>
      <c r="K717">
        <v>0</v>
      </c>
      <c r="L717" s="13">
        <f>VLOOKUP(C717,'渗透率、续签率'!B:C,2,0)</f>
        <v>0.36499999999999999</v>
      </c>
      <c r="M717" s="6">
        <v>0</v>
      </c>
      <c r="N717">
        <v>16</v>
      </c>
      <c r="O717">
        <v>0</v>
      </c>
      <c r="P717" s="6">
        <v>0</v>
      </c>
      <c r="Q717" s="13">
        <v>0</v>
      </c>
      <c r="R717" s="13">
        <v>0</v>
      </c>
      <c r="S717" s="31">
        <v>144</v>
      </c>
      <c r="T717" s="6">
        <f>VLOOKUP(E717,'参数设置&amp;汇总'!S:U,3,0)</f>
        <v>0.01</v>
      </c>
      <c r="U717" s="78">
        <f t="shared" si="55"/>
        <v>0.16</v>
      </c>
      <c r="V717" s="13">
        <v>0.85000000000000009</v>
      </c>
      <c r="W717" s="78">
        <f t="shared" si="57"/>
        <v>0.18823529411764706</v>
      </c>
      <c r="X717" s="1">
        <f>VLOOKUP(E717,'渗透率、续签率'!AG:AJ,4,0)</f>
        <v>7628.4999999999991</v>
      </c>
      <c r="Y717" s="1">
        <f t="shared" si="58"/>
        <v>1435.9529411764704</v>
      </c>
      <c r="Z717">
        <v>0</v>
      </c>
      <c r="AA717" s="89">
        <f t="shared" si="59"/>
        <v>122055.99999999999</v>
      </c>
      <c r="AH717" s="37"/>
      <c r="AI717" s="37"/>
      <c r="AK717" s="37"/>
    </row>
    <row r="718" spans="1:37" hidden="1">
      <c r="A718" t="s">
        <v>64</v>
      </c>
      <c r="B718" t="s">
        <v>16</v>
      </c>
      <c r="C718" t="s">
        <v>18</v>
      </c>
      <c r="D718" t="s">
        <v>116</v>
      </c>
      <c r="E718" t="s">
        <v>477</v>
      </c>
      <c r="F718" t="str">
        <f t="shared" si="56"/>
        <v>阿克苏地区婚庆服务</v>
      </c>
      <c r="G718" t="s">
        <v>145</v>
      </c>
      <c r="H718" t="s">
        <v>445</v>
      </c>
      <c r="I718" t="s">
        <v>70</v>
      </c>
      <c r="J718">
        <v>317</v>
      </c>
      <c r="K718">
        <v>0</v>
      </c>
      <c r="L718" s="13">
        <f>VLOOKUP(C718,'渗透率、续签率'!B:C,2,0)</f>
        <v>0.36499999999999999</v>
      </c>
      <c r="M718" s="6">
        <v>0</v>
      </c>
      <c r="N718">
        <v>36</v>
      </c>
      <c r="O718">
        <v>0</v>
      </c>
      <c r="P718" s="6">
        <v>0</v>
      </c>
      <c r="Q718" s="13">
        <v>9.4E-2</v>
      </c>
      <c r="R718" s="13">
        <v>0</v>
      </c>
      <c r="S718" s="31">
        <v>403</v>
      </c>
      <c r="T718" s="6">
        <f>VLOOKUP(E718,'参数设置&amp;汇总'!S:U,3,0)</f>
        <v>0.01</v>
      </c>
      <c r="U718" s="78">
        <f t="shared" si="55"/>
        <v>0.36</v>
      </c>
      <c r="V718" s="13">
        <v>0.85000000000000009</v>
      </c>
      <c r="W718" s="78">
        <f t="shared" si="57"/>
        <v>0.42352941176470582</v>
      </c>
      <c r="X718" s="1">
        <f>VLOOKUP(E718,'渗透率、续签率'!AG:AJ,4,0)</f>
        <v>7628.4999999999991</v>
      </c>
      <c r="Y718" s="1">
        <f t="shared" si="58"/>
        <v>3230.894117647058</v>
      </c>
      <c r="Z718">
        <v>0</v>
      </c>
      <c r="AA718" s="89">
        <f t="shared" si="59"/>
        <v>274625.99999999994</v>
      </c>
      <c r="AH718" s="37"/>
      <c r="AI718" s="37"/>
      <c r="AK718" s="37"/>
    </row>
    <row r="719" spans="1:37" hidden="1">
      <c r="A719" t="s">
        <v>64</v>
      </c>
      <c r="B719" t="s">
        <v>16</v>
      </c>
      <c r="C719" t="s">
        <v>18</v>
      </c>
      <c r="D719" t="s">
        <v>116</v>
      </c>
      <c r="E719" t="s">
        <v>477</v>
      </c>
      <c r="F719" t="str">
        <f t="shared" si="56"/>
        <v>阿勒泰地区婚庆服务</v>
      </c>
      <c r="G719" t="s">
        <v>145</v>
      </c>
      <c r="H719" t="s">
        <v>446</v>
      </c>
      <c r="I719" t="s">
        <v>70</v>
      </c>
      <c r="J719">
        <v>70</v>
      </c>
      <c r="K719">
        <v>0</v>
      </c>
      <c r="L719" s="13">
        <f>VLOOKUP(C719,'渗透率、续签率'!B:C,2,0)</f>
        <v>0.36499999999999999</v>
      </c>
      <c r="M719" s="6">
        <v>0</v>
      </c>
      <c r="N719">
        <v>3</v>
      </c>
      <c r="O719">
        <v>0</v>
      </c>
      <c r="P719" s="6">
        <v>0</v>
      </c>
      <c r="Q719" s="13">
        <v>0</v>
      </c>
      <c r="R719" s="13">
        <v>0</v>
      </c>
      <c r="S719" s="31">
        <v>71</v>
      </c>
      <c r="T719" s="6">
        <f>VLOOKUP(E719,'参数设置&amp;汇总'!S:U,3,0)</f>
        <v>0.01</v>
      </c>
      <c r="U719" s="78">
        <f t="shared" si="55"/>
        <v>0.03</v>
      </c>
      <c r="V719" s="13">
        <v>0.85000000000000009</v>
      </c>
      <c r="W719" s="78">
        <f t="shared" si="57"/>
        <v>3.5294117647058816E-2</v>
      </c>
      <c r="X719" s="1">
        <f>VLOOKUP(E719,'渗透率、续签率'!AG:AJ,4,0)</f>
        <v>7628.4999999999991</v>
      </c>
      <c r="Y719" s="1">
        <f t="shared" si="58"/>
        <v>269.24117647058813</v>
      </c>
      <c r="Z719">
        <v>0</v>
      </c>
      <c r="AA719" s="89">
        <f t="shared" si="59"/>
        <v>22885.499999999996</v>
      </c>
    </row>
    <row r="720" spans="1:37" hidden="1">
      <c r="A720" t="s">
        <v>64</v>
      </c>
      <c r="B720" t="s">
        <v>16</v>
      </c>
      <c r="C720" t="s">
        <v>18</v>
      </c>
      <c r="D720" t="s">
        <v>116</v>
      </c>
      <c r="E720" t="s">
        <v>477</v>
      </c>
      <c r="F720" t="str">
        <f t="shared" si="56"/>
        <v>阿坝藏族羌族自治州婚庆服务</v>
      </c>
      <c r="G720" t="s">
        <v>77</v>
      </c>
      <c r="H720" t="s">
        <v>447</v>
      </c>
      <c r="I720" t="s">
        <v>70</v>
      </c>
      <c r="J720">
        <v>67</v>
      </c>
      <c r="K720">
        <v>0</v>
      </c>
      <c r="L720" s="13">
        <f>VLOOKUP(C720,'渗透率、续签率'!B:C,2,0)</f>
        <v>0.36499999999999999</v>
      </c>
      <c r="M720" s="6">
        <v>0</v>
      </c>
      <c r="N720">
        <v>2</v>
      </c>
      <c r="O720">
        <v>0</v>
      </c>
      <c r="P720" s="6">
        <v>0</v>
      </c>
      <c r="Q720" s="13">
        <v>0.06</v>
      </c>
      <c r="R720" s="13">
        <v>0.06</v>
      </c>
      <c r="S720" s="31">
        <v>64</v>
      </c>
      <c r="T720" s="6">
        <f>VLOOKUP(E720,'参数设置&amp;汇总'!S:U,3,0)</f>
        <v>0.01</v>
      </c>
      <c r="U720" s="78">
        <f t="shared" si="55"/>
        <v>0.02</v>
      </c>
      <c r="V720" s="13">
        <v>0.85000000000000009</v>
      </c>
      <c r="W720" s="78">
        <f t="shared" si="57"/>
        <v>2.3529411764705882E-2</v>
      </c>
      <c r="X720" s="1">
        <f>VLOOKUP(E720,'渗透率、续签率'!AG:AJ,4,0)</f>
        <v>7628.4999999999991</v>
      </c>
      <c r="Y720" s="1">
        <f t="shared" si="58"/>
        <v>179.4941176470588</v>
      </c>
      <c r="Z720">
        <v>0</v>
      </c>
      <c r="AA720" s="89">
        <f t="shared" si="59"/>
        <v>15256.999999999998</v>
      </c>
      <c r="AH720" s="37"/>
      <c r="AI720" s="37"/>
      <c r="AK720" s="37"/>
    </row>
    <row r="721" spans="1:37" hidden="1">
      <c r="A721" t="s">
        <v>64</v>
      </c>
      <c r="B721" t="s">
        <v>16</v>
      </c>
      <c r="C721" t="s">
        <v>18</v>
      </c>
      <c r="D721" t="s">
        <v>116</v>
      </c>
      <c r="E721" t="s">
        <v>477</v>
      </c>
      <c r="F721" t="str">
        <f t="shared" si="56"/>
        <v>阿拉善盟婚庆服务</v>
      </c>
      <c r="G721" t="s">
        <v>142</v>
      </c>
      <c r="H721" t="s">
        <v>448</v>
      </c>
      <c r="I721" t="s">
        <v>70</v>
      </c>
      <c r="J721">
        <v>26</v>
      </c>
      <c r="K721">
        <v>0</v>
      </c>
      <c r="L721" s="13">
        <f>VLOOKUP(C721,'渗透率、续签率'!B:C,2,0)</f>
        <v>0.36499999999999999</v>
      </c>
      <c r="M721" s="6">
        <v>0</v>
      </c>
      <c r="N721">
        <v>0</v>
      </c>
      <c r="O721">
        <v>0</v>
      </c>
      <c r="P721" s="6">
        <v>0</v>
      </c>
      <c r="Q721" s="13">
        <v>0</v>
      </c>
      <c r="R721" s="13">
        <v>0</v>
      </c>
      <c r="S721" s="31">
        <v>22</v>
      </c>
      <c r="T721" s="6">
        <f>VLOOKUP(E721,'参数设置&amp;汇总'!S:U,3,0)</f>
        <v>0.01</v>
      </c>
      <c r="U721" s="78">
        <f t="shared" si="55"/>
        <v>0</v>
      </c>
      <c r="V721" s="13">
        <v>0.85000000000000009</v>
      </c>
      <c r="W721" s="78">
        <f t="shared" si="57"/>
        <v>0</v>
      </c>
      <c r="X721" s="1">
        <f>VLOOKUP(E721,'渗透率、续签率'!AG:AJ,4,0)</f>
        <v>7628.4999999999991</v>
      </c>
      <c r="Y721" s="1">
        <f t="shared" si="58"/>
        <v>0</v>
      </c>
      <c r="Z721">
        <v>0</v>
      </c>
      <c r="AA721" s="89">
        <f t="shared" si="59"/>
        <v>0</v>
      </c>
      <c r="AH721" s="37"/>
      <c r="AI721" s="37"/>
      <c r="AK721" s="37"/>
    </row>
    <row r="722" spans="1:37" hidden="1">
      <c r="A722" t="s">
        <v>64</v>
      </c>
      <c r="B722" t="s">
        <v>16</v>
      </c>
      <c r="C722" t="s">
        <v>18</v>
      </c>
      <c r="D722" t="s">
        <v>116</v>
      </c>
      <c r="E722" t="s">
        <v>477</v>
      </c>
      <c r="F722" t="str">
        <f t="shared" si="56"/>
        <v>阿拉尔市婚庆服务</v>
      </c>
      <c r="G722" t="s">
        <v>145</v>
      </c>
      <c r="H722" t="s">
        <v>449</v>
      </c>
      <c r="I722" t="s">
        <v>70</v>
      </c>
      <c r="J722">
        <v>27</v>
      </c>
      <c r="K722">
        <v>0</v>
      </c>
      <c r="L722" s="13">
        <f>VLOOKUP(C722,'渗透率、续签率'!B:C,2,0)</f>
        <v>0.36499999999999999</v>
      </c>
      <c r="M722" s="6">
        <v>0</v>
      </c>
      <c r="N722">
        <v>5</v>
      </c>
      <c r="O722">
        <v>0</v>
      </c>
      <c r="P722" s="6">
        <v>0</v>
      </c>
      <c r="Q722" s="13">
        <v>0.113</v>
      </c>
      <c r="R722" s="13">
        <v>0</v>
      </c>
      <c r="S722" s="31">
        <v>44</v>
      </c>
      <c r="T722" s="6">
        <f>VLOOKUP(E722,'参数设置&amp;汇总'!S:U,3,0)</f>
        <v>0.01</v>
      </c>
      <c r="U722" s="78">
        <f t="shared" si="55"/>
        <v>0.05</v>
      </c>
      <c r="V722" s="13">
        <v>0.85000000000000009</v>
      </c>
      <c r="W722" s="78">
        <f t="shared" si="57"/>
        <v>5.8823529411764705E-2</v>
      </c>
      <c r="X722" s="1">
        <f>VLOOKUP(E722,'渗透率、续签率'!AG:AJ,4,0)</f>
        <v>7628.4999999999991</v>
      </c>
      <c r="Y722" s="1">
        <f t="shared" si="58"/>
        <v>448.73529411764702</v>
      </c>
      <c r="Z722">
        <v>0</v>
      </c>
      <c r="AA722" s="89">
        <f t="shared" si="59"/>
        <v>38142.499999999993</v>
      </c>
      <c r="AH722" s="37"/>
      <c r="AI722" s="37"/>
      <c r="AK722" s="37"/>
    </row>
    <row r="723" spans="1:37" hidden="1">
      <c r="A723" t="s">
        <v>64</v>
      </c>
      <c r="B723" t="s">
        <v>16</v>
      </c>
      <c r="C723" t="s">
        <v>18</v>
      </c>
      <c r="D723" t="s">
        <v>116</v>
      </c>
      <c r="E723" t="s">
        <v>477</v>
      </c>
      <c r="F723" t="str">
        <f t="shared" si="56"/>
        <v>阿里地区婚庆服务</v>
      </c>
      <c r="G723" t="s">
        <v>237</v>
      </c>
      <c r="H723" t="s">
        <v>450</v>
      </c>
      <c r="I723" t="s">
        <v>57</v>
      </c>
      <c r="J723">
        <v>0</v>
      </c>
      <c r="K723">
        <v>0</v>
      </c>
      <c r="L723" s="13">
        <f>VLOOKUP(C723,'渗透率、续签率'!B:C,2,0)</f>
        <v>0.36499999999999999</v>
      </c>
      <c r="M723" s="6">
        <v>0</v>
      </c>
      <c r="N723">
        <v>0</v>
      </c>
      <c r="O723">
        <v>0</v>
      </c>
      <c r="P723" s="6">
        <v>0</v>
      </c>
      <c r="Q723" s="13">
        <v>0</v>
      </c>
      <c r="R723" s="13">
        <v>0</v>
      </c>
      <c r="S723" s="31">
        <v>0</v>
      </c>
      <c r="T723" s="6">
        <f>VLOOKUP(E723,'参数设置&amp;汇总'!S:U,3,0)</f>
        <v>0.01</v>
      </c>
      <c r="U723" s="78">
        <f t="shared" si="55"/>
        <v>0</v>
      </c>
      <c r="V723" s="13">
        <v>0.85000000000000009</v>
      </c>
      <c r="W723" s="78">
        <f t="shared" si="57"/>
        <v>0</v>
      </c>
      <c r="X723" s="1">
        <f>VLOOKUP(E723,'渗透率、续签率'!AG:AJ,4,0)</f>
        <v>7628.4999999999991</v>
      </c>
      <c r="Y723" s="1">
        <f t="shared" si="58"/>
        <v>0</v>
      </c>
      <c r="Z723">
        <v>0</v>
      </c>
      <c r="AA723" s="89">
        <f t="shared" si="59"/>
        <v>0</v>
      </c>
      <c r="AH723" s="37"/>
      <c r="AI723" s="37"/>
      <c r="AK723" s="37"/>
    </row>
    <row r="724" spans="1:37" hidden="1">
      <c r="A724" t="s">
        <v>64</v>
      </c>
      <c r="B724" t="s">
        <v>16</v>
      </c>
      <c r="C724" t="s">
        <v>18</v>
      </c>
      <c r="D724" t="s">
        <v>116</v>
      </c>
      <c r="E724" t="s">
        <v>477</v>
      </c>
      <c r="F724" t="str">
        <f t="shared" si="56"/>
        <v>陇南市婚庆服务</v>
      </c>
      <c r="G724" t="s">
        <v>132</v>
      </c>
      <c r="H724" t="s">
        <v>451</v>
      </c>
      <c r="I724" t="s">
        <v>70</v>
      </c>
      <c r="J724">
        <v>187</v>
      </c>
      <c r="K724">
        <v>0</v>
      </c>
      <c r="L724" s="13">
        <f>VLOOKUP(C724,'渗透率、续签率'!B:C,2,0)</f>
        <v>0.36499999999999999</v>
      </c>
      <c r="M724" s="6">
        <v>0</v>
      </c>
      <c r="N724">
        <v>28</v>
      </c>
      <c r="O724">
        <v>0</v>
      </c>
      <c r="P724" s="6">
        <v>0</v>
      </c>
      <c r="Q724" s="13">
        <v>0</v>
      </c>
      <c r="R724" s="13">
        <v>0</v>
      </c>
      <c r="S724" s="31">
        <v>281</v>
      </c>
      <c r="T724" s="6">
        <f>VLOOKUP(E724,'参数设置&amp;汇总'!S:U,3,0)</f>
        <v>0.01</v>
      </c>
      <c r="U724" s="78">
        <f t="shared" si="55"/>
        <v>0.28000000000000003</v>
      </c>
      <c r="V724" s="13">
        <v>0.85000000000000009</v>
      </c>
      <c r="W724" s="78">
        <f t="shared" si="57"/>
        <v>0.32941176470588235</v>
      </c>
      <c r="X724" s="1">
        <f>VLOOKUP(E724,'渗透率、续签率'!AG:AJ,4,0)</f>
        <v>7628.4999999999991</v>
      </c>
      <c r="Y724" s="1">
        <f t="shared" si="58"/>
        <v>2512.9176470588231</v>
      </c>
      <c r="Z724">
        <v>0</v>
      </c>
      <c r="AA724" s="89">
        <f t="shared" si="59"/>
        <v>213597.99999999997</v>
      </c>
      <c r="AH724" s="37"/>
      <c r="AI724" s="37"/>
      <c r="AK724" s="37"/>
    </row>
    <row r="725" spans="1:37" hidden="1">
      <c r="A725" t="s">
        <v>64</v>
      </c>
      <c r="B725" t="s">
        <v>16</v>
      </c>
      <c r="C725" t="s">
        <v>18</v>
      </c>
      <c r="D725" t="s">
        <v>116</v>
      </c>
      <c r="E725" t="s">
        <v>477</v>
      </c>
      <c r="F725" t="str">
        <f t="shared" si="56"/>
        <v>陵水黎族自治县婚庆服务</v>
      </c>
      <c r="G725" t="s">
        <v>120</v>
      </c>
      <c r="H725" t="s">
        <v>452</v>
      </c>
      <c r="I725" t="s">
        <v>68</v>
      </c>
      <c r="J725">
        <v>21</v>
      </c>
      <c r="K725">
        <v>0</v>
      </c>
      <c r="L725" s="13">
        <f>VLOOKUP(C725,'渗透率、续签率'!B:C,2,0)</f>
        <v>0.36499999999999999</v>
      </c>
      <c r="M725" s="6">
        <v>0</v>
      </c>
      <c r="N725">
        <v>4</v>
      </c>
      <c r="O725">
        <v>0</v>
      </c>
      <c r="P725" s="6">
        <v>0</v>
      </c>
      <c r="Q725" s="13">
        <v>0</v>
      </c>
      <c r="R725" s="13">
        <v>0</v>
      </c>
      <c r="S725" s="31">
        <v>57</v>
      </c>
      <c r="T725" s="6">
        <f>VLOOKUP(E725,'参数设置&amp;汇总'!S:U,3,0)</f>
        <v>0.01</v>
      </c>
      <c r="U725" s="78">
        <f t="shared" si="55"/>
        <v>0.04</v>
      </c>
      <c r="V725" s="13">
        <v>0.85000000000000009</v>
      </c>
      <c r="W725" s="78">
        <f t="shared" si="57"/>
        <v>4.7058823529411764E-2</v>
      </c>
      <c r="X725" s="1">
        <f>VLOOKUP(E725,'渗透率、续签率'!AG:AJ,4,0)</f>
        <v>7628.4999999999991</v>
      </c>
      <c r="Y725" s="1">
        <f t="shared" si="58"/>
        <v>358.9882352941176</v>
      </c>
      <c r="Z725">
        <v>0</v>
      </c>
      <c r="AA725" s="89">
        <f t="shared" si="59"/>
        <v>30513.999999999996</v>
      </c>
      <c r="AH725" s="37"/>
      <c r="AI725" s="37"/>
      <c r="AK725" s="37"/>
    </row>
    <row r="726" spans="1:37" hidden="1">
      <c r="A726" t="s">
        <v>64</v>
      </c>
      <c r="B726" t="s">
        <v>16</v>
      </c>
      <c r="C726" t="s">
        <v>18</v>
      </c>
      <c r="D726" t="s">
        <v>116</v>
      </c>
      <c r="E726" t="s">
        <v>477</v>
      </c>
      <c r="F726" t="str">
        <f t="shared" si="56"/>
        <v>随州市婚庆服务</v>
      </c>
      <c r="G726" t="s">
        <v>81</v>
      </c>
      <c r="H726" t="s">
        <v>453</v>
      </c>
      <c r="I726" t="s">
        <v>68</v>
      </c>
      <c r="J726">
        <v>178</v>
      </c>
      <c r="K726">
        <v>0</v>
      </c>
      <c r="L726" s="13">
        <f>VLOOKUP(C726,'渗透率、续签率'!B:C,2,0)</f>
        <v>0.36499999999999999</v>
      </c>
      <c r="M726" s="6">
        <v>0</v>
      </c>
      <c r="N726">
        <v>8</v>
      </c>
      <c r="O726">
        <v>0</v>
      </c>
      <c r="P726" s="6">
        <v>0</v>
      </c>
      <c r="Q726" s="13">
        <v>1.6E-2</v>
      </c>
      <c r="R726" s="13">
        <v>0</v>
      </c>
      <c r="S726" s="31">
        <v>162</v>
      </c>
      <c r="T726" s="6">
        <f>VLOOKUP(E726,'参数设置&amp;汇总'!S:U,3,0)</f>
        <v>0.01</v>
      </c>
      <c r="U726" s="78">
        <f t="shared" si="55"/>
        <v>0.08</v>
      </c>
      <c r="V726" s="13">
        <v>0.85000000000000009</v>
      </c>
      <c r="W726" s="78">
        <f t="shared" si="57"/>
        <v>9.4117647058823528E-2</v>
      </c>
      <c r="X726" s="1">
        <f>VLOOKUP(E726,'渗透率、续签率'!AG:AJ,4,0)</f>
        <v>7628.4999999999991</v>
      </c>
      <c r="Y726" s="1">
        <f t="shared" si="58"/>
        <v>717.9764705882352</v>
      </c>
      <c r="Z726">
        <v>2</v>
      </c>
      <c r="AA726" s="89">
        <f t="shared" si="59"/>
        <v>61027.999999999993</v>
      </c>
      <c r="AH726" s="37"/>
      <c r="AI726" s="37"/>
      <c r="AK726" s="37"/>
    </row>
    <row r="727" spans="1:37" hidden="1">
      <c r="A727" t="s">
        <v>64</v>
      </c>
      <c r="B727" t="s">
        <v>16</v>
      </c>
      <c r="C727" t="s">
        <v>18</v>
      </c>
      <c r="D727" t="s">
        <v>116</v>
      </c>
      <c r="E727" t="s">
        <v>477</v>
      </c>
      <c r="F727" t="str">
        <f t="shared" si="56"/>
        <v>雅安市婚庆服务</v>
      </c>
      <c r="G727" t="s">
        <v>77</v>
      </c>
      <c r="H727" t="s">
        <v>454</v>
      </c>
      <c r="I727" t="s">
        <v>70</v>
      </c>
      <c r="J727">
        <v>81</v>
      </c>
      <c r="K727">
        <v>1</v>
      </c>
      <c r="L727" s="13">
        <f>VLOOKUP(C727,'渗透率、续签率'!B:C,2,0)</f>
        <v>0.36499999999999999</v>
      </c>
      <c r="M727" s="6">
        <v>0.01</v>
      </c>
      <c r="N727">
        <v>4</v>
      </c>
      <c r="O727">
        <v>0</v>
      </c>
      <c r="P727" s="6">
        <v>0</v>
      </c>
      <c r="Q727" s="13">
        <v>1.4999999999999999E-2</v>
      </c>
      <c r="R727" s="13">
        <v>0</v>
      </c>
      <c r="S727" s="31">
        <v>85</v>
      </c>
      <c r="T727" s="6">
        <f>VLOOKUP(E727,'参数设置&amp;汇总'!S:U,3,0)</f>
        <v>0.01</v>
      </c>
      <c r="U727" s="78">
        <f t="shared" si="55"/>
        <v>0.04</v>
      </c>
      <c r="V727" s="13">
        <v>0.85000000000000009</v>
      </c>
      <c r="W727" s="78">
        <f t="shared" si="57"/>
        <v>4.7058823529411764E-2</v>
      </c>
      <c r="X727" s="1">
        <f>VLOOKUP(E727,'渗透率、续签率'!AG:AJ,4,0)</f>
        <v>7628.4999999999991</v>
      </c>
      <c r="Y727" s="1">
        <f t="shared" si="58"/>
        <v>358.9882352941176</v>
      </c>
      <c r="Z727">
        <v>0</v>
      </c>
      <c r="AA727" s="89">
        <f t="shared" si="59"/>
        <v>30513.999999999996</v>
      </c>
      <c r="AH727" s="37"/>
      <c r="AI727" s="37"/>
      <c r="AK727" s="37"/>
    </row>
    <row r="728" spans="1:37" hidden="1">
      <c r="A728" t="s">
        <v>64</v>
      </c>
      <c r="B728" t="s">
        <v>16</v>
      </c>
      <c r="C728" t="s">
        <v>18</v>
      </c>
      <c r="D728" t="s">
        <v>116</v>
      </c>
      <c r="E728" t="s">
        <v>477</v>
      </c>
      <c r="F728" t="str">
        <f t="shared" si="56"/>
        <v>鞍山市婚庆服务</v>
      </c>
      <c r="G728" t="s">
        <v>101</v>
      </c>
      <c r="H728" t="s">
        <v>455</v>
      </c>
      <c r="I728" t="s">
        <v>70</v>
      </c>
      <c r="J728">
        <v>232</v>
      </c>
      <c r="K728">
        <v>0</v>
      </c>
      <c r="L728" s="13">
        <f>VLOOKUP(C728,'渗透率、续签率'!B:C,2,0)</f>
        <v>0.36499999999999999</v>
      </c>
      <c r="M728" s="6">
        <v>0</v>
      </c>
      <c r="N728">
        <v>21</v>
      </c>
      <c r="O728">
        <v>0</v>
      </c>
      <c r="P728" s="6">
        <v>0</v>
      </c>
      <c r="Q728" s="13">
        <v>0</v>
      </c>
      <c r="R728" s="13">
        <v>0</v>
      </c>
      <c r="S728" s="31">
        <v>292</v>
      </c>
      <c r="T728" s="6">
        <f>VLOOKUP(E728,'参数设置&amp;汇总'!S:U,3,0)</f>
        <v>0.01</v>
      </c>
      <c r="U728" s="78">
        <f t="shared" si="55"/>
        <v>0.21</v>
      </c>
      <c r="V728" s="13">
        <v>0.85000000000000009</v>
      </c>
      <c r="W728" s="78">
        <f t="shared" si="57"/>
        <v>0.24705882352941172</v>
      </c>
      <c r="X728" s="1">
        <f>VLOOKUP(E728,'渗透率、续签率'!AG:AJ,4,0)</f>
        <v>7628.4999999999991</v>
      </c>
      <c r="Y728" s="1">
        <f t="shared" si="58"/>
        <v>1884.688235294117</v>
      </c>
      <c r="Z728">
        <v>8</v>
      </c>
      <c r="AA728" s="89">
        <f t="shared" si="59"/>
        <v>160198.49999999997</v>
      </c>
      <c r="AH728" s="37"/>
      <c r="AI728" s="37"/>
      <c r="AK728" s="37"/>
    </row>
    <row r="729" spans="1:37" hidden="1">
      <c r="A729" t="s">
        <v>64</v>
      </c>
      <c r="B729" t="s">
        <v>16</v>
      </c>
      <c r="C729" t="s">
        <v>18</v>
      </c>
      <c r="D729" t="s">
        <v>116</v>
      </c>
      <c r="E729" t="s">
        <v>477</v>
      </c>
      <c r="F729" t="str">
        <f t="shared" si="56"/>
        <v>韶关市婚庆服务</v>
      </c>
      <c r="G729" t="s">
        <v>75</v>
      </c>
      <c r="H729" t="s">
        <v>456</v>
      </c>
      <c r="I729" t="s">
        <v>68</v>
      </c>
      <c r="J729">
        <v>166</v>
      </c>
      <c r="K729">
        <v>0</v>
      </c>
      <c r="L729" s="13">
        <f>VLOOKUP(C729,'渗透率、续签率'!B:C,2,0)</f>
        <v>0.36499999999999999</v>
      </c>
      <c r="M729" s="6">
        <v>0</v>
      </c>
      <c r="N729">
        <v>17</v>
      </c>
      <c r="O729">
        <v>0</v>
      </c>
      <c r="P729" s="6">
        <v>0</v>
      </c>
      <c r="Q729" s="13">
        <v>0</v>
      </c>
      <c r="R729" s="13">
        <v>0</v>
      </c>
      <c r="S729" s="31">
        <v>194</v>
      </c>
      <c r="T729" s="6">
        <f>VLOOKUP(E729,'参数设置&amp;汇总'!S:U,3,0)</f>
        <v>0.01</v>
      </c>
      <c r="U729" s="78">
        <f t="shared" si="55"/>
        <v>0.17</v>
      </c>
      <c r="V729" s="13">
        <v>0.85000000000000009</v>
      </c>
      <c r="W729" s="78">
        <f t="shared" si="57"/>
        <v>0.19999999999999998</v>
      </c>
      <c r="X729" s="1">
        <f>VLOOKUP(E729,'渗透率、续签率'!AG:AJ,4,0)</f>
        <v>7628.4999999999991</v>
      </c>
      <c r="Y729" s="1">
        <f t="shared" si="58"/>
        <v>1525.6999999999996</v>
      </c>
      <c r="Z729">
        <v>0</v>
      </c>
      <c r="AA729" s="89">
        <f t="shared" si="59"/>
        <v>129684.49999999999</v>
      </c>
      <c r="AH729" s="37"/>
      <c r="AI729" s="37"/>
      <c r="AK729" s="37"/>
    </row>
    <row r="730" spans="1:37" hidden="1">
      <c r="A730" t="s">
        <v>64</v>
      </c>
      <c r="B730" t="s">
        <v>16</v>
      </c>
      <c r="C730" t="s">
        <v>18</v>
      </c>
      <c r="D730" t="s">
        <v>116</v>
      </c>
      <c r="E730" t="s">
        <v>477</v>
      </c>
      <c r="F730" t="str">
        <f t="shared" si="56"/>
        <v>香港特别行政区婚庆服务</v>
      </c>
      <c r="G730" t="s">
        <v>457</v>
      </c>
      <c r="H730" t="s">
        <v>457</v>
      </c>
      <c r="I730" t="s">
        <v>57</v>
      </c>
      <c r="J730">
        <v>185</v>
      </c>
      <c r="K730">
        <v>0</v>
      </c>
      <c r="L730" s="13">
        <f>VLOOKUP(C730,'渗透率、续签率'!B:C,2,0)</f>
        <v>0.36499999999999999</v>
      </c>
      <c r="M730" s="6">
        <v>0</v>
      </c>
      <c r="N730">
        <v>30</v>
      </c>
      <c r="O730">
        <v>0</v>
      </c>
      <c r="P730" s="6">
        <v>0</v>
      </c>
      <c r="Q730" s="13">
        <v>0</v>
      </c>
      <c r="R730" s="13">
        <v>0</v>
      </c>
      <c r="S730" s="31">
        <v>234</v>
      </c>
      <c r="T730" s="6">
        <f>VLOOKUP(E730,'参数设置&amp;汇总'!S:U,3,0)</f>
        <v>0.01</v>
      </c>
      <c r="U730" s="78">
        <f t="shared" si="55"/>
        <v>0.3</v>
      </c>
      <c r="V730" s="13">
        <v>0.85000000000000009</v>
      </c>
      <c r="W730" s="78">
        <f t="shared" si="57"/>
        <v>0.3529411764705882</v>
      </c>
      <c r="X730" s="1">
        <f>VLOOKUP(E730,'渗透率、续签率'!AG:AJ,4,0)</f>
        <v>7628.4999999999991</v>
      </c>
      <c r="Y730" s="1">
        <f t="shared" si="58"/>
        <v>2692.411764705882</v>
      </c>
      <c r="Z730">
        <v>0</v>
      </c>
      <c r="AA730" s="89">
        <f t="shared" si="59"/>
        <v>228854.99999999997</v>
      </c>
      <c r="AH730" s="37"/>
      <c r="AI730" s="37"/>
      <c r="AK730" s="37"/>
    </row>
    <row r="731" spans="1:37" hidden="1">
      <c r="A731" t="s">
        <v>64</v>
      </c>
      <c r="B731" t="s">
        <v>16</v>
      </c>
      <c r="C731" t="s">
        <v>18</v>
      </c>
      <c r="D731" t="s">
        <v>116</v>
      </c>
      <c r="E731" t="s">
        <v>477</v>
      </c>
      <c r="F731" t="str">
        <f t="shared" si="56"/>
        <v>马鞍山市婚庆服务</v>
      </c>
      <c r="G731" t="s">
        <v>94</v>
      </c>
      <c r="H731" t="s">
        <v>458</v>
      </c>
      <c r="I731" t="s">
        <v>68</v>
      </c>
      <c r="J731">
        <v>274</v>
      </c>
      <c r="K731">
        <v>0</v>
      </c>
      <c r="L731" s="13">
        <f>VLOOKUP(C731,'渗透率、续签率'!B:C,2,0)</f>
        <v>0.36499999999999999</v>
      </c>
      <c r="M731" s="6">
        <v>0</v>
      </c>
      <c r="N731">
        <v>27</v>
      </c>
      <c r="O731">
        <v>0</v>
      </c>
      <c r="P731" s="6">
        <v>0</v>
      </c>
      <c r="Q731" s="13">
        <v>2.4E-2</v>
      </c>
      <c r="R731" s="13">
        <v>0</v>
      </c>
      <c r="S731" s="31">
        <v>389</v>
      </c>
      <c r="T731" s="6">
        <f>VLOOKUP(E731,'参数设置&amp;汇总'!S:U,3,0)</f>
        <v>0.01</v>
      </c>
      <c r="U731" s="78">
        <f t="shared" si="55"/>
        <v>0.27</v>
      </c>
      <c r="V731" s="13">
        <v>0.85000000000000009</v>
      </c>
      <c r="W731" s="78">
        <f t="shared" si="57"/>
        <v>0.31764705882352939</v>
      </c>
      <c r="X731" s="1">
        <f>VLOOKUP(E731,'渗透率、续签率'!AG:AJ,4,0)</f>
        <v>7628.4999999999991</v>
      </c>
      <c r="Y731" s="1">
        <f t="shared" si="58"/>
        <v>2423.1705882352935</v>
      </c>
      <c r="Z731">
        <v>2</v>
      </c>
      <c r="AA731" s="89">
        <f t="shared" si="59"/>
        <v>205969.49999999997</v>
      </c>
      <c r="AH731" s="37"/>
      <c r="AI731" s="37"/>
      <c r="AK731" s="37"/>
    </row>
    <row r="732" spans="1:37" hidden="1">
      <c r="A732" t="s">
        <v>64</v>
      </c>
      <c r="B732" t="s">
        <v>16</v>
      </c>
      <c r="C732" t="s">
        <v>18</v>
      </c>
      <c r="D732" t="s">
        <v>116</v>
      </c>
      <c r="E732" t="s">
        <v>477</v>
      </c>
      <c r="F732" t="str">
        <f t="shared" si="56"/>
        <v>驻马店市婚庆服务</v>
      </c>
      <c r="G732" t="s">
        <v>110</v>
      </c>
      <c r="H732" t="s">
        <v>459</v>
      </c>
      <c r="I732" t="s">
        <v>70</v>
      </c>
      <c r="J732">
        <v>961</v>
      </c>
      <c r="K732">
        <v>1</v>
      </c>
      <c r="L732" s="13">
        <f>VLOOKUP(C732,'渗透率、续签率'!B:C,2,0)</f>
        <v>0.36499999999999999</v>
      </c>
      <c r="M732" s="6">
        <v>0</v>
      </c>
      <c r="N732">
        <v>122</v>
      </c>
      <c r="O732">
        <v>1</v>
      </c>
      <c r="P732" s="6">
        <v>0.01</v>
      </c>
      <c r="Q732" s="13">
        <v>1.9E-2</v>
      </c>
      <c r="R732" s="13">
        <v>0</v>
      </c>
      <c r="S732" s="31">
        <v>1119</v>
      </c>
      <c r="T732" s="6">
        <f>VLOOKUP(E732,'参数设置&amp;汇总'!S:U,3,0)</f>
        <v>0.01</v>
      </c>
      <c r="U732" s="78">
        <f t="shared" si="55"/>
        <v>1.22</v>
      </c>
      <c r="V732" s="13">
        <v>0.85000000000000009</v>
      </c>
      <c r="W732" s="78">
        <f t="shared" si="57"/>
        <v>1.0058823529411764</v>
      </c>
      <c r="X732" s="1">
        <f>VLOOKUP(E732,'渗透率、续签率'!AG:AJ,4,0)</f>
        <v>7628.4999999999991</v>
      </c>
      <c r="Y732" s="1">
        <f t="shared" si="58"/>
        <v>7673.3735294117632</v>
      </c>
      <c r="Z732">
        <v>7</v>
      </c>
      <c r="AA732" s="89">
        <f t="shared" si="59"/>
        <v>930676.99999999988</v>
      </c>
      <c r="AH732" s="37"/>
      <c r="AI732" s="37"/>
      <c r="AK732" s="37"/>
    </row>
    <row r="733" spans="1:37" hidden="1">
      <c r="A733" t="s">
        <v>64</v>
      </c>
      <c r="B733" t="s">
        <v>16</v>
      </c>
      <c r="C733" t="s">
        <v>18</v>
      </c>
      <c r="D733" t="s">
        <v>116</v>
      </c>
      <c r="E733" t="s">
        <v>477</v>
      </c>
      <c r="F733" t="str">
        <f t="shared" si="56"/>
        <v>鸡西市婚庆服务</v>
      </c>
      <c r="G733" t="s">
        <v>118</v>
      </c>
      <c r="H733" t="s">
        <v>460</v>
      </c>
      <c r="I733" t="s">
        <v>70</v>
      </c>
      <c r="J733">
        <v>89</v>
      </c>
      <c r="K733">
        <v>0</v>
      </c>
      <c r="L733" s="13">
        <f>VLOOKUP(C733,'渗透率、续签率'!B:C,2,0)</f>
        <v>0.36499999999999999</v>
      </c>
      <c r="M733" s="6">
        <v>0</v>
      </c>
      <c r="N733">
        <v>6</v>
      </c>
      <c r="O733">
        <v>0</v>
      </c>
      <c r="P733" s="6">
        <v>0</v>
      </c>
      <c r="Q733" s="13">
        <v>0</v>
      </c>
      <c r="R733" s="13">
        <v>0</v>
      </c>
      <c r="S733" s="31">
        <v>97</v>
      </c>
      <c r="T733" s="6">
        <f>VLOOKUP(E733,'参数设置&amp;汇总'!S:U,3,0)</f>
        <v>0.01</v>
      </c>
      <c r="U733" s="78">
        <f t="shared" si="55"/>
        <v>0.06</v>
      </c>
      <c r="V733" s="13">
        <v>0.85000000000000009</v>
      </c>
      <c r="W733" s="78">
        <f t="shared" si="57"/>
        <v>7.0588235294117632E-2</v>
      </c>
      <c r="X733" s="1">
        <f>VLOOKUP(E733,'渗透率、续签率'!AG:AJ,4,0)</f>
        <v>7628.4999999999991</v>
      </c>
      <c r="Y733" s="1">
        <f t="shared" si="58"/>
        <v>538.48235294117626</v>
      </c>
      <c r="Z733">
        <v>1</v>
      </c>
      <c r="AA733" s="89">
        <f t="shared" si="59"/>
        <v>45770.999999999993</v>
      </c>
      <c r="AH733" s="37"/>
      <c r="AI733" s="37"/>
      <c r="AK733" s="37"/>
    </row>
    <row r="734" spans="1:37" hidden="1">
      <c r="A734" t="s">
        <v>64</v>
      </c>
      <c r="B734" t="s">
        <v>16</v>
      </c>
      <c r="C734" t="s">
        <v>18</v>
      </c>
      <c r="D734" t="s">
        <v>116</v>
      </c>
      <c r="E734" t="s">
        <v>477</v>
      </c>
      <c r="F734" t="str">
        <f t="shared" si="56"/>
        <v>鹤壁市婚庆服务</v>
      </c>
      <c r="G734" t="s">
        <v>110</v>
      </c>
      <c r="H734" t="s">
        <v>461</v>
      </c>
      <c r="I734" t="s">
        <v>70</v>
      </c>
      <c r="J734">
        <v>188</v>
      </c>
      <c r="K734">
        <v>0</v>
      </c>
      <c r="L734" s="13">
        <f>VLOOKUP(C734,'渗透率、续签率'!B:C,2,0)</f>
        <v>0.36499999999999999</v>
      </c>
      <c r="M734" s="6">
        <v>0</v>
      </c>
      <c r="N734">
        <v>44</v>
      </c>
      <c r="O734">
        <v>0</v>
      </c>
      <c r="P734" s="6">
        <v>0</v>
      </c>
      <c r="Q734" s="13">
        <v>2.7E-2</v>
      </c>
      <c r="R734" s="13">
        <v>0</v>
      </c>
      <c r="S734" s="31">
        <v>409</v>
      </c>
      <c r="T734" s="6">
        <f>VLOOKUP(E734,'参数设置&amp;汇总'!S:U,3,0)</f>
        <v>0.01</v>
      </c>
      <c r="U734" s="78">
        <f t="shared" si="55"/>
        <v>0.44</v>
      </c>
      <c r="V734" s="13">
        <v>0.85000000000000009</v>
      </c>
      <c r="W734" s="78">
        <f t="shared" si="57"/>
        <v>0.51764705882352935</v>
      </c>
      <c r="X734" s="1">
        <f>VLOOKUP(E734,'渗透率、续签率'!AG:AJ,4,0)</f>
        <v>7628.4999999999991</v>
      </c>
      <c r="Y734" s="1">
        <f t="shared" si="58"/>
        <v>3948.8705882352933</v>
      </c>
      <c r="Z734">
        <v>0</v>
      </c>
      <c r="AA734" s="89">
        <f t="shared" si="59"/>
        <v>335653.99999999994</v>
      </c>
      <c r="AH734" s="37"/>
      <c r="AI734" s="37"/>
      <c r="AK734" s="37"/>
    </row>
    <row r="735" spans="1:37" hidden="1">
      <c r="A735" t="s">
        <v>64</v>
      </c>
      <c r="B735" t="s">
        <v>16</v>
      </c>
      <c r="C735" t="s">
        <v>18</v>
      </c>
      <c r="D735" t="s">
        <v>116</v>
      </c>
      <c r="E735" t="s">
        <v>477</v>
      </c>
      <c r="F735" t="str">
        <f t="shared" si="56"/>
        <v>鹤岗市婚庆服务</v>
      </c>
      <c r="G735" t="s">
        <v>118</v>
      </c>
      <c r="H735" t="s">
        <v>462</v>
      </c>
      <c r="I735" t="s">
        <v>70</v>
      </c>
      <c r="J735">
        <v>63</v>
      </c>
      <c r="K735">
        <v>0</v>
      </c>
      <c r="L735" s="13">
        <f>VLOOKUP(C735,'渗透率、续签率'!B:C,2,0)</f>
        <v>0.36499999999999999</v>
      </c>
      <c r="M735" s="6">
        <v>0</v>
      </c>
      <c r="N735">
        <v>8</v>
      </c>
      <c r="O735">
        <v>0</v>
      </c>
      <c r="P735" s="6">
        <v>0</v>
      </c>
      <c r="Q735" s="13">
        <v>0</v>
      </c>
      <c r="R735" s="13">
        <v>0</v>
      </c>
      <c r="S735" s="31">
        <v>96</v>
      </c>
      <c r="T735" s="6">
        <f>VLOOKUP(E735,'参数设置&amp;汇总'!S:U,3,0)</f>
        <v>0.01</v>
      </c>
      <c r="U735" s="78">
        <f t="shared" si="55"/>
        <v>0.08</v>
      </c>
      <c r="V735" s="13">
        <v>0.85000000000000009</v>
      </c>
      <c r="W735" s="78">
        <f t="shared" si="57"/>
        <v>9.4117647058823528E-2</v>
      </c>
      <c r="X735" s="1">
        <f>VLOOKUP(E735,'渗透率、续签率'!AG:AJ,4,0)</f>
        <v>7628.4999999999991</v>
      </c>
      <c r="Y735" s="1">
        <f t="shared" si="58"/>
        <v>717.9764705882352</v>
      </c>
      <c r="Z735">
        <v>0</v>
      </c>
      <c r="AA735" s="89">
        <f t="shared" si="59"/>
        <v>61027.999999999993</v>
      </c>
      <c r="AH735" s="37"/>
      <c r="AI735" s="37"/>
      <c r="AK735" s="37"/>
    </row>
    <row r="736" spans="1:37" hidden="1">
      <c r="A736" t="s">
        <v>64</v>
      </c>
      <c r="B736" t="s">
        <v>16</v>
      </c>
      <c r="C736" t="s">
        <v>18</v>
      </c>
      <c r="D736" t="s">
        <v>116</v>
      </c>
      <c r="E736" t="s">
        <v>477</v>
      </c>
      <c r="F736" t="str">
        <f t="shared" si="56"/>
        <v>鹰潭市婚庆服务</v>
      </c>
      <c r="G736" t="s">
        <v>90</v>
      </c>
      <c r="H736" t="s">
        <v>463</v>
      </c>
      <c r="I736" t="s">
        <v>68</v>
      </c>
      <c r="J736">
        <v>71</v>
      </c>
      <c r="K736">
        <v>0</v>
      </c>
      <c r="L736" s="13">
        <f>VLOOKUP(C736,'渗透率、续签率'!B:C,2,0)</f>
        <v>0.36499999999999999</v>
      </c>
      <c r="M736" s="6">
        <v>0</v>
      </c>
      <c r="N736">
        <v>14</v>
      </c>
      <c r="O736">
        <v>0</v>
      </c>
      <c r="P736" s="6">
        <v>0</v>
      </c>
      <c r="Q736" s="13">
        <v>2.5000000000000001E-2</v>
      </c>
      <c r="R736" s="13">
        <v>0</v>
      </c>
      <c r="S736" s="31">
        <v>114</v>
      </c>
      <c r="T736" s="6">
        <f>VLOOKUP(E736,'参数设置&amp;汇总'!S:U,3,0)</f>
        <v>0.01</v>
      </c>
      <c r="U736" s="78">
        <f t="shared" si="55"/>
        <v>0.14000000000000001</v>
      </c>
      <c r="V736" s="13">
        <v>0.85000000000000009</v>
      </c>
      <c r="W736" s="78">
        <f t="shared" si="57"/>
        <v>0.16470588235294117</v>
      </c>
      <c r="X736" s="1">
        <f>VLOOKUP(E736,'渗透率、续签率'!AG:AJ,4,0)</f>
        <v>7628.4999999999991</v>
      </c>
      <c r="Y736" s="1">
        <f t="shared" si="58"/>
        <v>1256.4588235294116</v>
      </c>
      <c r="Z736">
        <v>0</v>
      </c>
      <c r="AA736" s="89">
        <f t="shared" si="59"/>
        <v>106798.99999999999</v>
      </c>
      <c r="AH736" s="37"/>
      <c r="AI736" s="37"/>
      <c r="AK736" s="37"/>
    </row>
    <row r="737" spans="1:37" hidden="1">
      <c r="A737" t="s">
        <v>64</v>
      </c>
      <c r="B737" t="s">
        <v>16</v>
      </c>
      <c r="C737" t="s">
        <v>18</v>
      </c>
      <c r="D737" t="s">
        <v>116</v>
      </c>
      <c r="E737" t="s">
        <v>477</v>
      </c>
      <c r="F737" t="str">
        <f t="shared" si="56"/>
        <v>黄冈市婚庆服务</v>
      </c>
      <c r="G737" t="s">
        <v>81</v>
      </c>
      <c r="H737" t="s">
        <v>464</v>
      </c>
      <c r="I737" t="s">
        <v>68</v>
      </c>
      <c r="J737">
        <v>618</v>
      </c>
      <c r="K737">
        <v>0</v>
      </c>
      <c r="L737" s="13">
        <f>VLOOKUP(C737,'渗透率、续签率'!B:C,2,0)</f>
        <v>0.36499999999999999</v>
      </c>
      <c r="M737" s="6">
        <v>0</v>
      </c>
      <c r="N737">
        <v>28</v>
      </c>
      <c r="O737">
        <v>0</v>
      </c>
      <c r="P737" s="6">
        <v>0</v>
      </c>
      <c r="Q737" s="13">
        <v>1.4999999999999999E-2</v>
      </c>
      <c r="R737" s="13">
        <v>0</v>
      </c>
      <c r="S737" s="31">
        <v>458</v>
      </c>
      <c r="T737" s="6">
        <f>VLOOKUP(E737,'参数设置&amp;汇总'!S:U,3,0)</f>
        <v>0.01</v>
      </c>
      <c r="U737" s="78">
        <f t="shared" si="55"/>
        <v>0.28000000000000003</v>
      </c>
      <c r="V737" s="13">
        <v>0.85000000000000009</v>
      </c>
      <c r="W737" s="78">
        <f t="shared" si="57"/>
        <v>0.32941176470588235</v>
      </c>
      <c r="X737" s="1">
        <f>VLOOKUP(E737,'渗透率、续签率'!AG:AJ,4,0)</f>
        <v>7628.4999999999991</v>
      </c>
      <c r="Y737" s="1">
        <f t="shared" si="58"/>
        <v>2512.9176470588231</v>
      </c>
      <c r="Z737">
        <v>5</v>
      </c>
      <c r="AA737" s="89">
        <f t="shared" si="59"/>
        <v>213597.99999999997</v>
      </c>
    </row>
    <row r="738" spans="1:37" hidden="1">
      <c r="A738" t="s">
        <v>64</v>
      </c>
      <c r="B738" t="s">
        <v>16</v>
      </c>
      <c r="C738" t="s">
        <v>18</v>
      </c>
      <c r="D738" t="s">
        <v>116</v>
      </c>
      <c r="E738" t="s">
        <v>477</v>
      </c>
      <c r="F738" t="str">
        <f t="shared" si="56"/>
        <v>黄南藏族自治州婚庆服务</v>
      </c>
      <c r="G738" t="s">
        <v>297</v>
      </c>
      <c r="H738" t="s">
        <v>465</v>
      </c>
      <c r="I738" t="s">
        <v>70</v>
      </c>
      <c r="J738">
        <v>4</v>
      </c>
      <c r="K738">
        <v>0</v>
      </c>
      <c r="L738" s="13">
        <f>VLOOKUP(C738,'渗透率、续签率'!B:C,2,0)</f>
        <v>0.36499999999999999</v>
      </c>
      <c r="M738" s="6">
        <v>0</v>
      </c>
      <c r="N738">
        <v>0</v>
      </c>
      <c r="O738">
        <v>0</v>
      </c>
      <c r="P738" s="6">
        <v>0</v>
      </c>
      <c r="Q738" s="13">
        <v>0</v>
      </c>
      <c r="R738" s="13">
        <v>0</v>
      </c>
      <c r="S738" s="31">
        <v>1</v>
      </c>
      <c r="T738" s="6">
        <f>VLOOKUP(E738,'参数设置&amp;汇总'!S:U,3,0)</f>
        <v>0.01</v>
      </c>
      <c r="U738" s="78">
        <f t="shared" si="55"/>
        <v>0</v>
      </c>
      <c r="V738" s="13">
        <v>0.85000000000000009</v>
      </c>
      <c r="W738" s="78">
        <f t="shared" si="57"/>
        <v>0</v>
      </c>
      <c r="X738" s="1">
        <f>VLOOKUP(E738,'渗透率、续签率'!AG:AJ,4,0)</f>
        <v>7628.4999999999991</v>
      </c>
      <c r="Y738" s="1">
        <f t="shared" si="58"/>
        <v>0</v>
      </c>
      <c r="Z738">
        <v>0</v>
      </c>
      <c r="AA738" s="89">
        <f t="shared" si="59"/>
        <v>0</v>
      </c>
      <c r="AH738" s="37"/>
      <c r="AI738" s="37"/>
      <c r="AK738" s="37"/>
    </row>
    <row r="739" spans="1:37" hidden="1">
      <c r="A739" t="s">
        <v>64</v>
      </c>
      <c r="B739" t="s">
        <v>16</v>
      </c>
      <c r="C739" t="s">
        <v>18</v>
      </c>
      <c r="D739" t="s">
        <v>116</v>
      </c>
      <c r="E739" t="s">
        <v>477</v>
      </c>
      <c r="F739" t="str">
        <f t="shared" si="56"/>
        <v>黄山市婚庆服务</v>
      </c>
      <c r="G739" t="s">
        <v>94</v>
      </c>
      <c r="H739" t="s">
        <v>466</v>
      </c>
      <c r="I739" t="s">
        <v>68</v>
      </c>
      <c r="J739">
        <v>141</v>
      </c>
      <c r="K739">
        <v>0</v>
      </c>
      <c r="L739" s="13">
        <f>VLOOKUP(C739,'渗透率、续签率'!B:C,2,0)</f>
        <v>0.36499999999999999</v>
      </c>
      <c r="M739" s="6">
        <v>0</v>
      </c>
      <c r="N739">
        <v>19</v>
      </c>
      <c r="O739">
        <v>0</v>
      </c>
      <c r="P739" s="6">
        <v>0</v>
      </c>
      <c r="Q739" s="13">
        <v>0</v>
      </c>
      <c r="R739" s="13">
        <v>0</v>
      </c>
      <c r="S739" s="31">
        <v>184</v>
      </c>
      <c r="T739" s="6">
        <f>VLOOKUP(E739,'参数设置&amp;汇总'!S:U,3,0)</f>
        <v>0.01</v>
      </c>
      <c r="U739" s="78">
        <f t="shared" si="55"/>
        <v>0.19</v>
      </c>
      <c r="V739" s="13">
        <v>0.85000000000000009</v>
      </c>
      <c r="W739" s="78">
        <f t="shared" si="57"/>
        <v>0.22352941176470587</v>
      </c>
      <c r="X739" s="1">
        <f>VLOOKUP(E739,'渗透率、续签率'!AG:AJ,4,0)</f>
        <v>7628.4999999999991</v>
      </c>
      <c r="Y739" s="1">
        <f t="shared" si="58"/>
        <v>1705.1941176470584</v>
      </c>
      <c r="Z739">
        <v>0</v>
      </c>
      <c r="AA739" s="89">
        <f t="shared" si="59"/>
        <v>144941.49999999997</v>
      </c>
      <c r="AH739" s="37"/>
      <c r="AI739" s="37"/>
      <c r="AJ739" s="1"/>
      <c r="AK739" s="37"/>
    </row>
    <row r="740" spans="1:37" hidden="1">
      <c r="A740" t="s">
        <v>64</v>
      </c>
      <c r="B740" t="s">
        <v>16</v>
      </c>
      <c r="C740" t="s">
        <v>18</v>
      </c>
      <c r="D740" t="s">
        <v>116</v>
      </c>
      <c r="E740" t="s">
        <v>477</v>
      </c>
      <c r="F740" t="str">
        <f t="shared" si="56"/>
        <v>黄石市婚庆服务</v>
      </c>
      <c r="G740" t="s">
        <v>81</v>
      </c>
      <c r="H740" t="s">
        <v>467</v>
      </c>
      <c r="I740" t="s">
        <v>68</v>
      </c>
      <c r="J740">
        <v>225</v>
      </c>
      <c r="K740">
        <v>0</v>
      </c>
      <c r="L740" s="13">
        <f>VLOOKUP(C740,'渗透率、续签率'!B:C,2,0)</f>
        <v>0.36499999999999999</v>
      </c>
      <c r="M740" s="6">
        <v>0</v>
      </c>
      <c r="N740">
        <v>24</v>
      </c>
      <c r="O740">
        <v>0</v>
      </c>
      <c r="P740" s="6">
        <v>0</v>
      </c>
      <c r="Q740" s="13">
        <v>1.0999999999999999E-2</v>
      </c>
      <c r="R740" s="13">
        <v>0</v>
      </c>
      <c r="S740" s="31">
        <v>277</v>
      </c>
      <c r="T740" s="6">
        <f>VLOOKUP(E740,'参数设置&amp;汇总'!S:U,3,0)</f>
        <v>0.01</v>
      </c>
      <c r="U740" s="78">
        <f t="shared" si="55"/>
        <v>0.24</v>
      </c>
      <c r="V740" s="13">
        <v>0.85000000000000009</v>
      </c>
      <c r="W740" s="78">
        <f t="shared" si="57"/>
        <v>0.28235294117647053</v>
      </c>
      <c r="X740" s="1">
        <f>VLOOKUP(E740,'渗透率、续签率'!AG:AJ,4,0)</f>
        <v>7628.4999999999991</v>
      </c>
      <c r="Y740" s="1">
        <f t="shared" si="58"/>
        <v>2153.929411764705</v>
      </c>
      <c r="Z740">
        <v>0</v>
      </c>
      <c r="AA740" s="89">
        <f t="shared" si="59"/>
        <v>183083.99999999997</v>
      </c>
      <c r="AH740" s="37"/>
      <c r="AI740" s="37"/>
      <c r="AK740" s="37"/>
    </row>
    <row r="741" spans="1:37" hidden="1">
      <c r="A741" t="s">
        <v>64</v>
      </c>
      <c r="B741" t="s">
        <v>16</v>
      </c>
      <c r="C741" t="s">
        <v>18</v>
      </c>
      <c r="D741" t="s">
        <v>116</v>
      </c>
      <c r="E741" t="s">
        <v>477</v>
      </c>
      <c r="F741" t="str">
        <f t="shared" si="56"/>
        <v>黑河市婚庆服务</v>
      </c>
      <c r="G741" t="s">
        <v>118</v>
      </c>
      <c r="H741" t="s">
        <v>468</v>
      </c>
      <c r="I741" t="s">
        <v>70</v>
      </c>
      <c r="J741">
        <v>90</v>
      </c>
      <c r="K741">
        <v>0</v>
      </c>
      <c r="L741" s="13">
        <f>VLOOKUP(C741,'渗透率、续签率'!B:C,2,0)</f>
        <v>0.36499999999999999</v>
      </c>
      <c r="M741" s="6">
        <v>0</v>
      </c>
      <c r="N741">
        <v>10</v>
      </c>
      <c r="O741">
        <v>0</v>
      </c>
      <c r="P741" s="6">
        <v>0</v>
      </c>
      <c r="Q741" s="13">
        <v>2.8000000000000001E-2</v>
      </c>
      <c r="R741" s="13">
        <v>0</v>
      </c>
      <c r="S741" s="31">
        <v>91</v>
      </c>
      <c r="T741" s="6">
        <f>VLOOKUP(E741,'参数设置&amp;汇总'!S:U,3,0)</f>
        <v>0.01</v>
      </c>
      <c r="U741" s="78">
        <f t="shared" si="55"/>
        <v>0.1</v>
      </c>
      <c r="V741" s="13">
        <v>0.85000000000000009</v>
      </c>
      <c r="W741" s="78">
        <f t="shared" si="57"/>
        <v>0.11764705882352941</v>
      </c>
      <c r="X741" s="1">
        <f>VLOOKUP(E741,'渗透率、续签率'!AG:AJ,4,0)</f>
        <v>7628.4999999999991</v>
      </c>
      <c r="Y741" s="1">
        <f t="shared" si="58"/>
        <v>897.47058823529403</v>
      </c>
      <c r="Z741">
        <v>0</v>
      </c>
      <c r="AA741" s="89">
        <f t="shared" si="59"/>
        <v>76284.999999999985</v>
      </c>
    </row>
    <row r="742" spans="1:37" hidden="1">
      <c r="A742" t="s">
        <v>64</v>
      </c>
      <c r="B742" t="s">
        <v>16</v>
      </c>
      <c r="C742" t="s">
        <v>18</v>
      </c>
      <c r="D742" t="s">
        <v>116</v>
      </c>
      <c r="E742" t="s">
        <v>477</v>
      </c>
      <c r="F742" t="str">
        <f t="shared" si="56"/>
        <v>黔东南苗族侗族自治州婚庆服务</v>
      </c>
      <c r="G742" t="s">
        <v>167</v>
      </c>
      <c r="H742" t="s">
        <v>469</v>
      </c>
      <c r="I742" t="s">
        <v>70</v>
      </c>
      <c r="J742">
        <v>260</v>
      </c>
      <c r="K742">
        <v>0</v>
      </c>
      <c r="L742" s="13">
        <f>VLOOKUP(C742,'渗透率、续签率'!B:C,2,0)</f>
        <v>0.36499999999999999</v>
      </c>
      <c r="M742" s="6">
        <v>0</v>
      </c>
      <c r="N742">
        <v>13</v>
      </c>
      <c r="O742">
        <v>0</v>
      </c>
      <c r="P742" s="6">
        <v>0</v>
      </c>
      <c r="Q742" s="13">
        <v>3.2000000000000001E-2</v>
      </c>
      <c r="R742" s="13">
        <v>0</v>
      </c>
      <c r="S742" s="31">
        <v>229</v>
      </c>
      <c r="T742" s="6">
        <f>VLOOKUP(E742,'参数设置&amp;汇总'!S:U,3,0)</f>
        <v>0.01</v>
      </c>
      <c r="U742" s="78">
        <f t="shared" si="55"/>
        <v>0.13</v>
      </c>
      <c r="V742" s="13">
        <v>0.85000000000000009</v>
      </c>
      <c r="W742" s="78">
        <f t="shared" si="57"/>
        <v>0.15294117647058822</v>
      </c>
      <c r="X742" s="1">
        <f>VLOOKUP(E742,'渗透率、续签率'!AG:AJ,4,0)</f>
        <v>7628.4999999999991</v>
      </c>
      <c r="Y742" s="1">
        <f t="shared" si="58"/>
        <v>1166.7117647058822</v>
      </c>
      <c r="Z742">
        <v>0</v>
      </c>
      <c r="AA742" s="89">
        <f t="shared" si="59"/>
        <v>99170.499999999985</v>
      </c>
      <c r="AH742" s="37"/>
      <c r="AI742" s="37"/>
      <c r="AK742" s="37"/>
    </row>
    <row r="743" spans="1:37" hidden="1">
      <c r="A743" t="s">
        <v>64</v>
      </c>
      <c r="B743" t="s">
        <v>16</v>
      </c>
      <c r="C743" t="s">
        <v>18</v>
      </c>
      <c r="D743" t="s">
        <v>116</v>
      </c>
      <c r="E743" t="s">
        <v>477</v>
      </c>
      <c r="F743" t="str">
        <f t="shared" si="56"/>
        <v>黔南布依族苗族自治州婚庆服务</v>
      </c>
      <c r="G743" t="s">
        <v>167</v>
      </c>
      <c r="H743" t="s">
        <v>470</v>
      </c>
      <c r="I743" t="s">
        <v>70</v>
      </c>
      <c r="J743">
        <v>208</v>
      </c>
      <c r="K743">
        <v>0</v>
      </c>
      <c r="L743" s="13">
        <f>VLOOKUP(C743,'渗透率、续签率'!B:C,2,0)</f>
        <v>0.36499999999999999</v>
      </c>
      <c r="M743" s="6">
        <v>0</v>
      </c>
      <c r="N743">
        <v>18</v>
      </c>
      <c r="O743">
        <v>0</v>
      </c>
      <c r="P743" s="6">
        <v>0</v>
      </c>
      <c r="Q743" s="13">
        <v>0</v>
      </c>
      <c r="R743" s="13">
        <v>0</v>
      </c>
      <c r="S743" s="31">
        <v>203</v>
      </c>
      <c r="T743" s="6">
        <f>VLOOKUP(E743,'参数设置&amp;汇总'!S:U,3,0)</f>
        <v>0.01</v>
      </c>
      <c r="U743" s="78">
        <f t="shared" si="55"/>
        <v>0.18</v>
      </c>
      <c r="V743" s="13">
        <v>0.85000000000000009</v>
      </c>
      <c r="W743" s="78">
        <f t="shared" si="57"/>
        <v>0.21176470588235291</v>
      </c>
      <c r="X743" s="1">
        <f>VLOOKUP(E743,'渗透率、续签率'!AG:AJ,4,0)</f>
        <v>7628.4999999999991</v>
      </c>
      <c r="Y743" s="1">
        <f t="shared" si="58"/>
        <v>1615.447058823529</v>
      </c>
      <c r="Z743">
        <v>0</v>
      </c>
      <c r="AA743" s="89">
        <f t="shared" si="59"/>
        <v>137312.99999999997</v>
      </c>
      <c r="AH743" s="37"/>
      <c r="AI743" s="37"/>
      <c r="AK743" s="37"/>
    </row>
    <row r="744" spans="1:37" hidden="1">
      <c r="A744" t="s">
        <v>64</v>
      </c>
      <c r="B744" t="s">
        <v>16</v>
      </c>
      <c r="C744" t="s">
        <v>18</v>
      </c>
      <c r="D744" t="s">
        <v>116</v>
      </c>
      <c r="E744" t="s">
        <v>477</v>
      </c>
      <c r="F744" t="str">
        <f t="shared" si="56"/>
        <v>黔西南布依族苗族自治州婚庆服务</v>
      </c>
      <c r="G744" t="s">
        <v>167</v>
      </c>
      <c r="H744" t="s">
        <v>471</v>
      </c>
      <c r="I744" t="s">
        <v>70</v>
      </c>
      <c r="J744">
        <v>194</v>
      </c>
      <c r="K744">
        <v>0</v>
      </c>
      <c r="L744" s="13">
        <f>VLOOKUP(C744,'渗透率、续签率'!B:C,2,0)</f>
        <v>0.36499999999999999</v>
      </c>
      <c r="M744" s="6">
        <v>0</v>
      </c>
      <c r="N744">
        <v>24</v>
      </c>
      <c r="O744">
        <v>0</v>
      </c>
      <c r="P744" s="6">
        <v>0</v>
      </c>
      <c r="Q744" s="13">
        <v>8.5000000000000006E-2</v>
      </c>
      <c r="R744" s="13">
        <v>0</v>
      </c>
      <c r="S744" s="31">
        <v>211</v>
      </c>
      <c r="T744" s="6">
        <f>VLOOKUP(E744,'参数设置&amp;汇总'!S:U,3,0)</f>
        <v>0.01</v>
      </c>
      <c r="U744" s="78">
        <f t="shared" si="55"/>
        <v>0.24</v>
      </c>
      <c r="V744" s="13">
        <v>0.85000000000000009</v>
      </c>
      <c r="W744" s="78">
        <f t="shared" si="57"/>
        <v>0.28235294117647053</v>
      </c>
      <c r="X744" s="1">
        <f>VLOOKUP(E744,'渗透率、续签率'!AG:AJ,4,0)</f>
        <v>7628.4999999999991</v>
      </c>
      <c r="Y744" s="1">
        <f t="shared" si="58"/>
        <v>2153.929411764705</v>
      </c>
      <c r="Z744">
        <v>0</v>
      </c>
      <c r="AA744" s="89">
        <f t="shared" si="59"/>
        <v>183083.99999999997</v>
      </c>
      <c r="AH744" s="37"/>
      <c r="AI744" s="37"/>
      <c r="AK744" s="37"/>
    </row>
    <row r="745" spans="1:37" hidden="1">
      <c r="A745" t="s">
        <v>64</v>
      </c>
      <c r="B745" t="s">
        <v>16</v>
      </c>
      <c r="C745" t="s">
        <v>18</v>
      </c>
      <c r="D745" t="s">
        <v>116</v>
      </c>
      <c r="E745" t="s">
        <v>477</v>
      </c>
      <c r="F745" t="str">
        <f t="shared" si="56"/>
        <v>齐齐哈尔市婚庆服务</v>
      </c>
      <c r="G745" t="s">
        <v>118</v>
      </c>
      <c r="H745" t="s">
        <v>472</v>
      </c>
      <c r="I745" t="s">
        <v>70</v>
      </c>
      <c r="J745">
        <v>208</v>
      </c>
      <c r="K745">
        <v>0</v>
      </c>
      <c r="L745" s="13">
        <f>VLOOKUP(C745,'渗透率、续签率'!B:C,2,0)</f>
        <v>0.36499999999999999</v>
      </c>
      <c r="M745" s="6">
        <v>0</v>
      </c>
      <c r="N745">
        <v>34</v>
      </c>
      <c r="O745">
        <v>0</v>
      </c>
      <c r="P745" s="6">
        <v>0</v>
      </c>
      <c r="Q745" s="13">
        <v>5.5E-2</v>
      </c>
      <c r="R745" s="13">
        <v>0</v>
      </c>
      <c r="S745" s="31">
        <v>340</v>
      </c>
      <c r="T745" s="6">
        <f>VLOOKUP(E745,'参数设置&amp;汇总'!S:U,3,0)</f>
        <v>0.01</v>
      </c>
      <c r="U745" s="78">
        <f t="shared" si="55"/>
        <v>0.34</v>
      </c>
      <c r="V745" s="13">
        <v>0.85000000000000009</v>
      </c>
      <c r="W745" s="78">
        <f t="shared" si="57"/>
        <v>0.39999999999999997</v>
      </c>
      <c r="X745" s="1">
        <f>VLOOKUP(E745,'渗透率、续签率'!AG:AJ,4,0)</f>
        <v>7628.4999999999991</v>
      </c>
      <c r="Y745" s="1">
        <f t="shared" si="58"/>
        <v>3051.3999999999992</v>
      </c>
      <c r="Z745">
        <v>7</v>
      </c>
      <c r="AA745" s="89">
        <f t="shared" si="59"/>
        <v>259368.99999999997</v>
      </c>
      <c r="AH745" s="37"/>
      <c r="AI745" s="37"/>
      <c r="AK745" s="37"/>
    </row>
    <row r="746" spans="1:37" hidden="1">
      <c r="A746" t="s">
        <v>64</v>
      </c>
      <c r="B746" t="s">
        <v>16</v>
      </c>
      <c r="C746" t="s">
        <v>18</v>
      </c>
      <c r="D746" t="s">
        <v>116</v>
      </c>
      <c r="E746" t="s">
        <v>477</v>
      </c>
      <c r="F746" t="str">
        <f t="shared" si="56"/>
        <v>龙岩市婚庆服务</v>
      </c>
      <c r="G746" t="s">
        <v>92</v>
      </c>
      <c r="H746" t="s">
        <v>473</v>
      </c>
      <c r="I746" t="s">
        <v>68</v>
      </c>
      <c r="J746">
        <v>197</v>
      </c>
      <c r="K746">
        <v>0</v>
      </c>
      <c r="L746" s="13">
        <f>VLOOKUP(C746,'渗透率、续签率'!B:C,2,0)</f>
        <v>0.36499999999999999</v>
      </c>
      <c r="M746" s="6">
        <v>0</v>
      </c>
      <c r="N746">
        <v>7</v>
      </c>
      <c r="O746">
        <v>0</v>
      </c>
      <c r="P746" s="6">
        <v>0</v>
      </c>
      <c r="Q746" s="13">
        <v>0</v>
      </c>
      <c r="R746" s="13">
        <v>0</v>
      </c>
      <c r="S746" s="31">
        <v>135</v>
      </c>
      <c r="T746" s="6">
        <f>VLOOKUP(E746,'参数设置&amp;汇总'!S:U,3,0)</f>
        <v>0.01</v>
      </c>
      <c r="U746" s="78">
        <f t="shared" si="55"/>
        <v>7.0000000000000007E-2</v>
      </c>
      <c r="V746" s="13">
        <v>0.85000000000000009</v>
      </c>
      <c r="W746" s="78">
        <f t="shared" si="57"/>
        <v>8.2352941176470587E-2</v>
      </c>
      <c r="X746" s="1">
        <f>VLOOKUP(E746,'渗透率、续签率'!AG:AJ,4,0)</f>
        <v>7628.4999999999991</v>
      </c>
      <c r="Y746" s="1">
        <f t="shared" si="58"/>
        <v>628.22941176470579</v>
      </c>
      <c r="Z746">
        <v>0</v>
      </c>
      <c r="AA746" s="89">
        <f t="shared" si="59"/>
        <v>53399.499999999993</v>
      </c>
      <c r="AH746" s="37"/>
      <c r="AI746" s="37"/>
      <c r="AK746" s="37"/>
    </row>
    <row r="747" spans="1:37" ht="18">
      <c r="A747" t="s">
        <v>64</v>
      </c>
      <c r="B747" s="2" t="s">
        <v>16</v>
      </c>
      <c r="C747" s="2" t="s">
        <v>17</v>
      </c>
      <c r="D747" t="s">
        <v>65</v>
      </c>
      <c r="E747" t="s">
        <v>478</v>
      </c>
      <c r="F747" t="str">
        <f t="shared" si="56"/>
        <v>上海市婚宴酒店</v>
      </c>
      <c r="G747" t="s">
        <v>67</v>
      </c>
      <c r="H747" s="2" t="s">
        <v>67</v>
      </c>
      <c r="I747" s="2" t="s">
        <v>68</v>
      </c>
      <c r="J747" s="2">
        <v>114</v>
      </c>
      <c r="K747" s="2">
        <v>13</v>
      </c>
      <c r="L747" s="13">
        <f>VLOOKUP(C747,'渗透率、续签率'!B:C,2,0)</f>
        <v>0.51900000000000002</v>
      </c>
      <c r="M747" s="6">
        <v>0.11</v>
      </c>
      <c r="N747" s="2">
        <v>14</v>
      </c>
      <c r="O747">
        <v>5</v>
      </c>
      <c r="P747" s="55">
        <v>0.36</v>
      </c>
      <c r="Q747" s="13">
        <v>0.36199999999999999</v>
      </c>
      <c r="R747" s="13">
        <v>0.17899999999999999</v>
      </c>
      <c r="S747" s="31">
        <v>1674</v>
      </c>
      <c r="T747" s="55">
        <f>VLOOKUP(E747,'参数设置&amp;汇总'!S:U,3,0)</f>
        <v>8.5772727272727278E-2</v>
      </c>
      <c r="U747" s="82">
        <f t="shared" si="55"/>
        <v>5</v>
      </c>
      <c r="V747" s="13">
        <v>0.85000000000000009</v>
      </c>
      <c r="W747" s="82">
        <f t="shared" si="57"/>
        <v>2.8294117647058816</v>
      </c>
      <c r="X747" s="1">
        <f>VLOOKUP(E747,'渗透率、续签率'!AG:AJ,4,0)</f>
        <v>22557</v>
      </c>
      <c r="Y747" s="1">
        <f t="shared" si="58"/>
        <v>63823.041176470571</v>
      </c>
      <c r="Z747">
        <v>42</v>
      </c>
      <c r="AA747" s="89">
        <f t="shared" si="59"/>
        <v>315798</v>
      </c>
      <c r="AH747" s="37"/>
      <c r="AI747" s="37"/>
      <c r="AK747" s="37"/>
    </row>
    <row r="748" spans="1:37" hidden="1">
      <c r="A748" t="s">
        <v>64</v>
      </c>
      <c r="B748" t="s">
        <v>16</v>
      </c>
      <c r="C748" t="s">
        <v>17</v>
      </c>
      <c r="D748" t="s">
        <v>65</v>
      </c>
      <c r="E748" t="s">
        <v>478</v>
      </c>
      <c r="F748" t="str">
        <f t="shared" si="56"/>
        <v>北京市婚宴酒店</v>
      </c>
      <c r="G748" t="s">
        <v>69</v>
      </c>
      <c r="H748" t="s">
        <v>69</v>
      </c>
      <c r="I748" t="s">
        <v>70</v>
      </c>
      <c r="J748">
        <v>58</v>
      </c>
      <c r="K748">
        <v>7</v>
      </c>
      <c r="L748" s="13">
        <f>VLOOKUP(C748,'渗透率、续签率'!B:C,2,0)</f>
        <v>0.51900000000000002</v>
      </c>
      <c r="M748" s="6">
        <v>0.12</v>
      </c>
      <c r="N748">
        <v>11</v>
      </c>
      <c r="O748">
        <v>4</v>
      </c>
      <c r="P748" s="6">
        <v>0.36</v>
      </c>
      <c r="Q748" s="13">
        <v>0.47399999999999998</v>
      </c>
      <c r="R748" s="13">
        <v>0.17499999999999999</v>
      </c>
      <c r="S748" s="31">
        <v>1354</v>
      </c>
      <c r="T748" s="6">
        <f>VLOOKUP(E748,'参数设置&amp;汇总'!S:U,3,0)</f>
        <v>8.5772727272727278E-2</v>
      </c>
      <c r="U748" s="78">
        <f t="shared" si="55"/>
        <v>4</v>
      </c>
      <c r="V748" s="13">
        <v>0.85000000000000009</v>
      </c>
      <c r="W748" s="78">
        <f t="shared" si="57"/>
        <v>2.2635294117647056</v>
      </c>
      <c r="X748" s="1">
        <f>VLOOKUP(E748,'渗透率、续签率'!AG:AJ,4,0)</f>
        <v>22557</v>
      </c>
      <c r="Y748" s="1">
        <f t="shared" si="58"/>
        <v>51058.432941176463</v>
      </c>
      <c r="Z748">
        <v>11</v>
      </c>
      <c r="AA748" s="89">
        <f t="shared" si="59"/>
        <v>248127</v>
      </c>
      <c r="AH748" s="37"/>
      <c r="AI748" s="37"/>
      <c r="AK748" s="37"/>
    </row>
    <row r="749" spans="1:37" hidden="1">
      <c r="A749" t="s">
        <v>64</v>
      </c>
      <c r="B749" t="s">
        <v>16</v>
      </c>
      <c r="C749" t="s">
        <v>17</v>
      </c>
      <c r="D749" t="s">
        <v>71</v>
      </c>
      <c r="E749" t="s">
        <v>479</v>
      </c>
      <c r="F749" t="str">
        <f t="shared" si="56"/>
        <v>南京市婚宴酒店</v>
      </c>
      <c r="G749" t="s">
        <v>73</v>
      </c>
      <c r="H749" t="s">
        <v>74</v>
      </c>
      <c r="I749" t="s">
        <v>70</v>
      </c>
      <c r="J749">
        <v>26</v>
      </c>
      <c r="K749">
        <v>6</v>
      </c>
      <c r="L749" s="13">
        <f>VLOOKUP(C749,'渗透率、续签率'!B:C,2,0)</f>
        <v>0.51900000000000002</v>
      </c>
      <c r="M749" s="6">
        <v>0.23</v>
      </c>
      <c r="N749">
        <v>7</v>
      </c>
      <c r="O749">
        <v>2</v>
      </c>
      <c r="P749" s="6">
        <v>0.28999999999999998</v>
      </c>
      <c r="Q749" s="13">
        <v>0.73499999999999999</v>
      </c>
      <c r="R749" s="13">
        <v>0.16</v>
      </c>
      <c r="S749" s="31">
        <v>1001</v>
      </c>
      <c r="T749" s="6">
        <f>VLOOKUP(E749,'参数设置&amp;汇总'!S:U,3,0)</f>
        <v>0.54290322580645156</v>
      </c>
      <c r="U749" s="78">
        <f t="shared" si="55"/>
        <v>3.8003225806451608</v>
      </c>
      <c r="V749" s="13">
        <v>0.85000000000000009</v>
      </c>
      <c r="W749" s="78">
        <f t="shared" si="57"/>
        <v>3.2497912713472474</v>
      </c>
      <c r="X749" s="1">
        <f>VLOOKUP(E749,'渗透率、续签率'!AG:AJ,4,0)</f>
        <v>19929</v>
      </c>
      <c r="Y749" s="1">
        <f t="shared" si="58"/>
        <v>64765.090246679298</v>
      </c>
      <c r="Z749">
        <v>10</v>
      </c>
      <c r="AA749" s="89">
        <f t="shared" si="59"/>
        <v>139503</v>
      </c>
      <c r="AH749" s="37"/>
      <c r="AI749" s="37"/>
      <c r="AK749" s="37"/>
    </row>
    <row r="750" spans="1:37" hidden="1">
      <c r="A750" t="s">
        <v>64</v>
      </c>
      <c r="B750" t="s">
        <v>16</v>
      </c>
      <c r="C750" t="s">
        <v>17</v>
      </c>
      <c r="D750" t="s">
        <v>71</v>
      </c>
      <c r="E750" t="s">
        <v>479</v>
      </c>
      <c r="F750" t="str">
        <f t="shared" si="56"/>
        <v>广州市婚宴酒店</v>
      </c>
      <c r="G750" t="s">
        <v>75</v>
      </c>
      <c r="H750" t="s">
        <v>76</v>
      </c>
      <c r="I750" t="s">
        <v>68</v>
      </c>
      <c r="J750">
        <v>31</v>
      </c>
      <c r="K750">
        <v>7</v>
      </c>
      <c r="L750" s="13">
        <f>VLOOKUP(C750,'渗透率、续签率'!B:C,2,0)</f>
        <v>0.51900000000000002</v>
      </c>
      <c r="M750" s="6">
        <v>0.23</v>
      </c>
      <c r="N750">
        <v>6</v>
      </c>
      <c r="O750">
        <v>2</v>
      </c>
      <c r="P750" s="6">
        <v>0.33</v>
      </c>
      <c r="Q750" s="13">
        <v>0.74199999999999999</v>
      </c>
      <c r="R750" s="13">
        <v>0.57899999999999996</v>
      </c>
      <c r="S750" s="31">
        <v>1454</v>
      </c>
      <c r="T750" s="6">
        <f>VLOOKUP(E750,'参数设置&amp;汇总'!S:U,3,0)</f>
        <v>0.54290322580645156</v>
      </c>
      <c r="U750" s="78">
        <f t="shared" si="55"/>
        <v>3.2574193548387091</v>
      </c>
      <c r="V750" s="13">
        <v>0.85000000000000009</v>
      </c>
      <c r="W750" s="78">
        <f t="shared" si="57"/>
        <v>2.6110815939278926</v>
      </c>
      <c r="X750" s="1">
        <f>VLOOKUP(E750,'渗透率、续签率'!AG:AJ,4,0)</f>
        <v>19929</v>
      </c>
      <c r="Y750" s="1">
        <f t="shared" si="58"/>
        <v>52036.245085388975</v>
      </c>
      <c r="Z750">
        <v>9</v>
      </c>
      <c r="AA750" s="89">
        <f t="shared" si="59"/>
        <v>119574</v>
      </c>
      <c r="AH750" s="37"/>
      <c r="AI750" s="37"/>
      <c r="AK750" s="37"/>
    </row>
    <row r="751" spans="1:37" hidden="1">
      <c r="A751" t="s">
        <v>64</v>
      </c>
      <c r="B751" t="s">
        <v>16</v>
      </c>
      <c r="C751" t="s">
        <v>17</v>
      </c>
      <c r="D751" t="s">
        <v>71</v>
      </c>
      <c r="E751" t="s">
        <v>479</v>
      </c>
      <c r="F751" t="str">
        <f t="shared" si="56"/>
        <v>成都市婚宴酒店</v>
      </c>
      <c r="G751" t="s">
        <v>77</v>
      </c>
      <c r="H751" t="s">
        <v>78</v>
      </c>
      <c r="I751" t="s">
        <v>70</v>
      </c>
      <c r="J751">
        <v>52</v>
      </c>
      <c r="K751">
        <v>11</v>
      </c>
      <c r="L751" s="13">
        <f>VLOOKUP(C751,'渗透率、续签率'!B:C,2,0)</f>
        <v>0.51900000000000002</v>
      </c>
      <c r="M751" s="6">
        <v>0.21</v>
      </c>
      <c r="N751">
        <v>11</v>
      </c>
      <c r="O751">
        <v>7</v>
      </c>
      <c r="P751" s="6">
        <v>0.64</v>
      </c>
      <c r="Q751" s="13">
        <v>0.68899999999999995</v>
      </c>
      <c r="R751" s="13">
        <v>0.34100000000000003</v>
      </c>
      <c r="S751" s="31">
        <v>1392</v>
      </c>
      <c r="T751" s="6">
        <f>VLOOKUP(E751,'参数设置&amp;汇总'!S:U,3,0)</f>
        <v>0.54290322580645156</v>
      </c>
      <c r="U751" s="78">
        <f t="shared" si="55"/>
        <v>7</v>
      </c>
      <c r="V751" s="13">
        <v>0.85000000000000009</v>
      </c>
      <c r="W751" s="78">
        <f t="shared" si="57"/>
        <v>3.9611764705882351</v>
      </c>
      <c r="X751" s="1">
        <f>VLOOKUP(E751,'渗透率、续签率'!AG:AJ,4,0)</f>
        <v>19929</v>
      </c>
      <c r="Y751" s="1">
        <f t="shared" si="58"/>
        <v>78942.285882352939</v>
      </c>
      <c r="Z751">
        <v>14</v>
      </c>
      <c r="AA751" s="89">
        <f t="shared" si="59"/>
        <v>219219</v>
      </c>
      <c r="AH751" s="37"/>
      <c r="AI751" s="37"/>
      <c r="AJ751" s="1"/>
      <c r="AK751" s="37"/>
    </row>
    <row r="752" spans="1:37" hidden="1">
      <c r="A752" t="s">
        <v>64</v>
      </c>
      <c r="B752" t="s">
        <v>16</v>
      </c>
      <c r="C752" t="s">
        <v>17</v>
      </c>
      <c r="D752" t="s">
        <v>71</v>
      </c>
      <c r="E752" t="s">
        <v>479</v>
      </c>
      <c r="F752" t="str">
        <f t="shared" si="56"/>
        <v>杭州市婚宴酒店</v>
      </c>
      <c r="G752" t="s">
        <v>79</v>
      </c>
      <c r="H752" t="s">
        <v>80</v>
      </c>
      <c r="I752" t="s">
        <v>68</v>
      </c>
      <c r="J752">
        <v>62</v>
      </c>
      <c r="K752">
        <v>13</v>
      </c>
      <c r="L752" s="13">
        <f>VLOOKUP(C752,'渗透率、续签率'!B:C,2,0)</f>
        <v>0.51900000000000002</v>
      </c>
      <c r="M752" s="6">
        <v>0.21</v>
      </c>
      <c r="N752">
        <v>11</v>
      </c>
      <c r="O752">
        <v>9</v>
      </c>
      <c r="P752" s="6">
        <v>0.82</v>
      </c>
      <c r="Q752" s="13">
        <v>0.82899999999999996</v>
      </c>
      <c r="R752" s="13">
        <v>0.377</v>
      </c>
      <c r="S752" s="31">
        <v>1264</v>
      </c>
      <c r="T752" s="6">
        <f>VLOOKUP(E752,'参数设置&amp;汇总'!S:U,3,0)</f>
        <v>0.54290322580645156</v>
      </c>
      <c r="U752" s="78">
        <f t="shared" si="55"/>
        <v>9</v>
      </c>
      <c r="V752" s="13">
        <v>0.85000000000000009</v>
      </c>
      <c r="W752" s="78">
        <f t="shared" si="57"/>
        <v>5.0929411764705872</v>
      </c>
      <c r="X752" s="1">
        <f>VLOOKUP(E752,'渗透率、续签率'!AG:AJ,4,0)</f>
        <v>19929</v>
      </c>
      <c r="Y752" s="1">
        <f t="shared" si="58"/>
        <v>101497.22470588233</v>
      </c>
      <c r="Z752">
        <v>13</v>
      </c>
      <c r="AA752" s="89">
        <f t="shared" si="59"/>
        <v>219219</v>
      </c>
      <c r="AH752" s="37"/>
      <c r="AI752" s="37"/>
      <c r="AJ752" s="1"/>
      <c r="AK752" s="37"/>
    </row>
    <row r="753" spans="1:37" hidden="1">
      <c r="A753" t="s">
        <v>64</v>
      </c>
      <c r="B753" t="s">
        <v>16</v>
      </c>
      <c r="C753" t="s">
        <v>17</v>
      </c>
      <c r="D753" t="s">
        <v>71</v>
      </c>
      <c r="E753" t="s">
        <v>479</v>
      </c>
      <c r="F753" t="str">
        <f t="shared" si="56"/>
        <v>武汉市婚宴酒店</v>
      </c>
      <c r="G753" t="s">
        <v>81</v>
      </c>
      <c r="H753" t="s">
        <v>82</v>
      </c>
      <c r="I753" t="s">
        <v>68</v>
      </c>
      <c r="J753">
        <v>63</v>
      </c>
      <c r="K753">
        <v>19</v>
      </c>
      <c r="L753" s="13">
        <f>VLOOKUP(C753,'渗透率、续签率'!B:C,2,0)</f>
        <v>0.51900000000000002</v>
      </c>
      <c r="M753" s="6">
        <v>0.3</v>
      </c>
      <c r="N753">
        <v>21</v>
      </c>
      <c r="O753">
        <v>11</v>
      </c>
      <c r="P753" s="6">
        <v>0.52</v>
      </c>
      <c r="Q753" s="13">
        <v>0.68200000000000005</v>
      </c>
      <c r="R753" s="13">
        <v>0.123</v>
      </c>
      <c r="S753" s="31">
        <v>2319</v>
      </c>
      <c r="T753" s="6">
        <f>VLOOKUP(E753,'参数设置&amp;汇总'!S:U,3,0)</f>
        <v>0.54290322580645156</v>
      </c>
      <c r="U753" s="78">
        <f t="shared" si="55"/>
        <v>11.400967741935483</v>
      </c>
      <c r="V753" s="13">
        <v>0.85000000000000009</v>
      </c>
      <c r="W753" s="78">
        <f t="shared" si="57"/>
        <v>6.6964326375711556</v>
      </c>
      <c r="X753" s="1">
        <f>VLOOKUP(E753,'渗透率、续签率'!AG:AJ,4,0)</f>
        <v>19929</v>
      </c>
      <c r="Y753" s="1">
        <f t="shared" si="58"/>
        <v>133453.20603415556</v>
      </c>
      <c r="Z753">
        <v>30</v>
      </c>
      <c r="AA753" s="89">
        <f t="shared" si="59"/>
        <v>418509</v>
      </c>
      <c r="AH753" s="37"/>
      <c r="AI753" s="37"/>
      <c r="AK753" s="37"/>
    </row>
    <row r="754" spans="1:37" hidden="1">
      <c r="A754" t="s">
        <v>64</v>
      </c>
      <c r="B754" t="s">
        <v>16</v>
      </c>
      <c r="C754" t="s">
        <v>17</v>
      </c>
      <c r="D754" t="s">
        <v>71</v>
      </c>
      <c r="E754" t="s">
        <v>479</v>
      </c>
      <c r="F754" t="str">
        <f t="shared" si="56"/>
        <v>深圳市婚宴酒店</v>
      </c>
      <c r="G754" t="s">
        <v>75</v>
      </c>
      <c r="H754" t="s">
        <v>83</v>
      </c>
      <c r="I754" t="s">
        <v>68</v>
      </c>
      <c r="J754">
        <v>23</v>
      </c>
      <c r="K754">
        <v>7</v>
      </c>
      <c r="L754" s="13">
        <f>VLOOKUP(C754,'渗透率、续签率'!B:C,2,0)</f>
        <v>0.51900000000000002</v>
      </c>
      <c r="M754" s="6">
        <v>0.3</v>
      </c>
      <c r="N754">
        <v>6</v>
      </c>
      <c r="O754">
        <v>2</v>
      </c>
      <c r="P754" s="6">
        <v>0.33</v>
      </c>
      <c r="Q754" s="13">
        <v>0.56100000000000005</v>
      </c>
      <c r="R754" s="13">
        <v>0.47799999999999998</v>
      </c>
      <c r="S754" s="31">
        <v>759</v>
      </c>
      <c r="T754" s="6">
        <f>VLOOKUP(E754,'参数设置&amp;汇总'!S:U,3,0)</f>
        <v>0.54290322580645156</v>
      </c>
      <c r="U754" s="78">
        <f t="shared" si="55"/>
        <v>3.2574193548387091</v>
      </c>
      <c r="V754" s="13">
        <v>0.85000000000000009</v>
      </c>
      <c r="W754" s="78">
        <f t="shared" si="57"/>
        <v>2.6110815939278926</v>
      </c>
      <c r="X754" s="1">
        <f>VLOOKUP(E754,'渗透率、续签率'!AG:AJ,4,0)</f>
        <v>19929</v>
      </c>
      <c r="Y754" s="1">
        <f t="shared" si="58"/>
        <v>52036.245085388975</v>
      </c>
      <c r="Z754">
        <v>9</v>
      </c>
      <c r="AA754" s="89">
        <f t="shared" si="59"/>
        <v>119574</v>
      </c>
      <c r="AH754" s="37"/>
      <c r="AI754" s="37"/>
      <c r="AK754" s="37"/>
    </row>
    <row r="755" spans="1:37" hidden="1">
      <c r="A755" t="s">
        <v>64</v>
      </c>
      <c r="B755" t="s">
        <v>16</v>
      </c>
      <c r="C755" t="s">
        <v>17</v>
      </c>
      <c r="D755" t="s">
        <v>84</v>
      </c>
      <c r="E755" t="s">
        <v>480</v>
      </c>
      <c r="F755" t="str">
        <f t="shared" si="56"/>
        <v>东莞市婚宴酒店</v>
      </c>
      <c r="G755" t="s">
        <v>75</v>
      </c>
      <c r="H755" t="s">
        <v>86</v>
      </c>
      <c r="I755" t="s">
        <v>68</v>
      </c>
      <c r="J755">
        <v>6</v>
      </c>
      <c r="K755">
        <v>0</v>
      </c>
      <c r="L755" s="13">
        <f>VLOOKUP(C755,'渗透率、续签率'!B:C,2,0)</f>
        <v>0.51900000000000002</v>
      </c>
      <c r="M755" s="6">
        <v>0</v>
      </c>
      <c r="N755">
        <v>1</v>
      </c>
      <c r="O755">
        <v>0</v>
      </c>
      <c r="P755" s="6">
        <v>0</v>
      </c>
      <c r="Q755" s="13">
        <v>0</v>
      </c>
      <c r="R755" s="13">
        <v>0</v>
      </c>
      <c r="S755" s="31">
        <v>93</v>
      </c>
      <c r="T755" s="6">
        <f>VLOOKUP(E755,'参数设置&amp;汇总'!S:U,3,0)</f>
        <v>0.69307692307692315</v>
      </c>
      <c r="U755" s="78">
        <f t="shared" si="55"/>
        <v>0.69307692307692315</v>
      </c>
      <c r="V755" s="13">
        <v>0.85000000000000009</v>
      </c>
      <c r="W755" s="78">
        <f t="shared" si="57"/>
        <v>0.81538461538461537</v>
      </c>
      <c r="X755" s="1">
        <f>VLOOKUP(E755,'渗透率、续签率'!AG:AJ,4,0)</f>
        <v>17702.5</v>
      </c>
      <c r="Y755" s="1">
        <f t="shared" si="58"/>
        <v>14434.346153846154</v>
      </c>
      <c r="Z755">
        <v>1</v>
      </c>
      <c r="AA755" s="89">
        <f t="shared" si="59"/>
        <v>17702.5</v>
      </c>
      <c r="AH755" s="37"/>
      <c r="AI755" s="37"/>
      <c r="AJ755" s="1"/>
      <c r="AK755" s="37"/>
    </row>
    <row r="756" spans="1:37" hidden="1">
      <c r="A756" t="s">
        <v>64</v>
      </c>
      <c r="B756" t="s">
        <v>16</v>
      </c>
      <c r="C756" t="s">
        <v>17</v>
      </c>
      <c r="D756" t="s">
        <v>84</v>
      </c>
      <c r="E756" t="s">
        <v>480</v>
      </c>
      <c r="F756" t="str">
        <f t="shared" si="56"/>
        <v>佛山市婚宴酒店</v>
      </c>
      <c r="G756" t="s">
        <v>75</v>
      </c>
      <c r="H756" t="s">
        <v>87</v>
      </c>
      <c r="I756" t="s">
        <v>68</v>
      </c>
      <c r="J756">
        <v>12</v>
      </c>
      <c r="K756">
        <v>4</v>
      </c>
      <c r="L756" s="13">
        <f>VLOOKUP(C756,'渗透率、续签率'!B:C,2,0)</f>
        <v>0.51900000000000002</v>
      </c>
      <c r="M756" s="6">
        <v>0.33</v>
      </c>
      <c r="N756">
        <v>4</v>
      </c>
      <c r="O756">
        <v>4</v>
      </c>
      <c r="P756" s="6">
        <v>1</v>
      </c>
      <c r="Q756" s="13">
        <v>0.88800000000000001</v>
      </c>
      <c r="R756" s="13">
        <v>0.82099999999999995</v>
      </c>
      <c r="S756" s="31">
        <v>198</v>
      </c>
      <c r="T756" s="6">
        <f>VLOOKUP(E756,'参数设置&amp;汇总'!S:U,3,0)</f>
        <v>0.69307692307692315</v>
      </c>
      <c r="U756" s="78">
        <f t="shared" si="55"/>
        <v>4</v>
      </c>
      <c r="V756" s="13">
        <v>0.85000000000000009</v>
      </c>
      <c r="W756" s="78">
        <f t="shared" si="57"/>
        <v>2.2635294117647056</v>
      </c>
      <c r="X756" s="1">
        <f>VLOOKUP(E756,'渗透率、续签率'!AG:AJ,4,0)</f>
        <v>17702.5</v>
      </c>
      <c r="Y756" s="1">
        <f t="shared" si="58"/>
        <v>40070.129411764698</v>
      </c>
      <c r="Z756">
        <v>5</v>
      </c>
      <c r="AA756" s="89">
        <f t="shared" si="59"/>
        <v>70810</v>
      </c>
      <c r="AH756" s="37"/>
      <c r="AI756" s="37"/>
      <c r="AJ756" s="1"/>
      <c r="AK756" s="37"/>
    </row>
    <row r="757" spans="1:37" hidden="1">
      <c r="A757" t="s">
        <v>64</v>
      </c>
      <c r="B757" t="s">
        <v>16</v>
      </c>
      <c r="C757" t="s">
        <v>17</v>
      </c>
      <c r="D757" t="s">
        <v>84</v>
      </c>
      <c r="E757" t="s">
        <v>480</v>
      </c>
      <c r="F757" t="str">
        <f t="shared" si="56"/>
        <v>南宁市婚宴酒店</v>
      </c>
      <c r="G757" t="s">
        <v>88</v>
      </c>
      <c r="H757" t="s">
        <v>89</v>
      </c>
      <c r="I757" t="s">
        <v>68</v>
      </c>
      <c r="J757">
        <v>13</v>
      </c>
      <c r="K757">
        <v>1</v>
      </c>
      <c r="L757" s="13">
        <f>VLOOKUP(C757,'渗透率、续签率'!B:C,2,0)</f>
        <v>0.51900000000000002</v>
      </c>
      <c r="M757" s="6">
        <v>0.08</v>
      </c>
      <c r="N757">
        <v>5</v>
      </c>
      <c r="O757">
        <v>1</v>
      </c>
      <c r="P757" s="6">
        <v>0.2</v>
      </c>
      <c r="Q757" s="13">
        <v>0.152</v>
      </c>
      <c r="R757" s="13">
        <v>0.13800000000000001</v>
      </c>
      <c r="S757" s="31">
        <v>433</v>
      </c>
      <c r="T757" s="6">
        <f>VLOOKUP(E757,'参数设置&amp;汇总'!S:U,3,0)</f>
        <v>0.69307692307692315</v>
      </c>
      <c r="U757" s="78">
        <f t="shared" si="55"/>
        <v>3.4653846153846155</v>
      </c>
      <c r="V757" s="13">
        <v>0.85000000000000009</v>
      </c>
      <c r="W757" s="78">
        <f t="shared" si="57"/>
        <v>3.4663348416289588</v>
      </c>
      <c r="X757" s="1">
        <f>VLOOKUP(E757,'渗透率、续签率'!AG:AJ,4,0)</f>
        <v>17702.5</v>
      </c>
      <c r="Y757" s="1">
        <f t="shared" si="58"/>
        <v>61362.792533936641</v>
      </c>
      <c r="Z757">
        <v>6</v>
      </c>
      <c r="AA757" s="89">
        <f t="shared" si="59"/>
        <v>88512.5</v>
      </c>
      <c r="AH757" s="37"/>
      <c r="AI757" s="37"/>
      <c r="AJ757" s="1"/>
      <c r="AK757" s="37"/>
    </row>
    <row r="758" spans="1:37" hidden="1">
      <c r="A758" t="s">
        <v>64</v>
      </c>
      <c r="B758" t="s">
        <v>16</v>
      </c>
      <c r="C758" t="s">
        <v>17</v>
      </c>
      <c r="D758" t="s">
        <v>84</v>
      </c>
      <c r="E758" t="s">
        <v>480</v>
      </c>
      <c r="F758" t="str">
        <f t="shared" si="56"/>
        <v>南昌市婚宴酒店</v>
      </c>
      <c r="G758" t="s">
        <v>90</v>
      </c>
      <c r="H758" t="s">
        <v>91</v>
      </c>
      <c r="I758" t="s">
        <v>68</v>
      </c>
      <c r="J758">
        <v>18</v>
      </c>
      <c r="K758">
        <v>14</v>
      </c>
      <c r="L758" s="13">
        <f>VLOOKUP(C758,'渗透率、续签率'!B:C,2,0)</f>
        <v>0.51900000000000002</v>
      </c>
      <c r="M758" s="6">
        <v>0.78</v>
      </c>
      <c r="N758">
        <v>10</v>
      </c>
      <c r="O758">
        <v>10</v>
      </c>
      <c r="P758" s="6">
        <v>1</v>
      </c>
      <c r="Q758" s="13">
        <v>0.92900000000000005</v>
      </c>
      <c r="R758" s="13">
        <v>0.82799999999999996</v>
      </c>
      <c r="S758" s="31">
        <v>530</v>
      </c>
      <c r="T758" s="6">
        <f>VLOOKUP(E758,'参数设置&amp;汇总'!S:U,3,0)</f>
        <v>0.69307692307692315</v>
      </c>
      <c r="U758" s="78">
        <f t="shared" si="55"/>
        <v>10</v>
      </c>
      <c r="V758" s="13">
        <v>0.85000000000000009</v>
      </c>
      <c r="W758" s="78">
        <f t="shared" si="57"/>
        <v>5.6588235294117633</v>
      </c>
      <c r="X758" s="1">
        <f>VLOOKUP(E758,'渗透率、续签率'!AG:AJ,4,0)</f>
        <v>17702.5</v>
      </c>
      <c r="Y758" s="1">
        <f t="shared" si="58"/>
        <v>100175.32352941173</v>
      </c>
      <c r="Z758">
        <v>10</v>
      </c>
      <c r="AA758" s="89">
        <f t="shared" si="59"/>
        <v>177025</v>
      </c>
      <c r="AH758" s="37"/>
      <c r="AI758" s="37"/>
      <c r="AJ758" s="1"/>
      <c r="AK758" s="37"/>
    </row>
    <row r="759" spans="1:37" hidden="1">
      <c r="A759" t="s">
        <v>64</v>
      </c>
      <c r="B759" t="s">
        <v>16</v>
      </c>
      <c r="C759" t="s">
        <v>17</v>
      </c>
      <c r="D759" t="s">
        <v>84</v>
      </c>
      <c r="E759" t="s">
        <v>480</v>
      </c>
      <c r="F759" t="str">
        <f t="shared" si="56"/>
        <v>厦门市婚宴酒店</v>
      </c>
      <c r="G759" t="s">
        <v>92</v>
      </c>
      <c r="H759" t="s">
        <v>93</v>
      </c>
      <c r="I759" t="s">
        <v>68</v>
      </c>
      <c r="J759">
        <v>8</v>
      </c>
      <c r="K759">
        <v>0</v>
      </c>
      <c r="L759" s="13">
        <f>VLOOKUP(C759,'渗透率、续签率'!B:C,2,0)</f>
        <v>0.51900000000000002</v>
      </c>
      <c r="M759" s="6">
        <v>0</v>
      </c>
      <c r="N759">
        <v>0</v>
      </c>
      <c r="O759">
        <v>0</v>
      </c>
      <c r="P759" s="6">
        <v>0</v>
      </c>
      <c r="Q759" s="13">
        <v>0</v>
      </c>
      <c r="R759" s="13">
        <v>0</v>
      </c>
      <c r="S759" s="31">
        <v>17</v>
      </c>
      <c r="T759" s="6">
        <f>VLOOKUP(E759,'参数设置&amp;汇总'!S:U,3,0)</f>
        <v>0.69307692307692315</v>
      </c>
      <c r="U759" s="78">
        <f t="shared" si="55"/>
        <v>0</v>
      </c>
      <c r="V759" s="13">
        <v>0.85000000000000009</v>
      </c>
      <c r="W759" s="78">
        <f t="shared" si="57"/>
        <v>0</v>
      </c>
      <c r="X759" s="1">
        <f>VLOOKUP(E759,'渗透率、续签率'!AG:AJ,4,0)</f>
        <v>17702.5</v>
      </c>
      <c r="Y759" s="1">
        <f t="shared" si="58"/>
        <v>0</v>
      </c>
      <c r="Z759">
        <v>1</v>
      </c>
      <c r="AA759" s="89">
        <f t="shared" si="59"/>
        <v>0</v>
      </c>
      <c r="AH759" s="37"/>
      <c r="AI759" s="37"/>
      <c r="AK759" s="37"/>
    </row>
    <row r="760" spans="1:37" hidden="1">
      <c r="A760" t="s">
        <v>64</v>
      </c>
      <c r="B760" t="s">
        <v>16</v>
      </c>
      <c r="C760" t="s">
        <v>17</v>
      </c>
      <c r="D760" t="s">
        <v>84</v>
      </c>
      <c r="E760" t="s">
        <v>480</v>
      </c>
      <c r="F760" t="str">
        <f t="shared" si="56"/>
        <v>合肥市婚宴酒店</v>
      </c>
      <c r="G760" t="s">
        <v>94</v>
      </c>
      <c r="H760" t="s">
        <v>95</v>
      </c>
      <c r="I760" t="s">
        <v>68</v>
      </c>
      <c r="J760">
        <v>104</v>
      </c>
      <c r="K760">
        <v>65</v>
      </c>
      <c r="L760" s="13">
        <f>VLOOKUP(C760,'渗透率、续签率'!B:C,2,0)</f>
        <v>0.51900000000000002</v>
      </c>
      <c r="M760" s="6">
        <v>0.63</v>
      </c>
      <c r="N760">
        <v>39</v>
      </c>
      <c r="O760">
        <v>33</v>
      </c>
      <c r="P760" s="6">
        <v>0.85</v>
      </c>
      <c r="Q760" s="13">
        <v>0.86299999999999999</v>
      </c>
      <c r="R760" s="13">
        <v>0.52800000000000002</v>
      </c>
      <c r="S760" s="31">
        <v>4977</v>
      </c>
      <c r="T760" s="6">
        <f>VLOOKUP(E760,'参数设置&amp;汇总'!S:U,3,0)</f>
        <v>0.69307692307692315</v>
      </c>
      <c r="U760" s="78">
        <f t="shared" si="55"/>
        <v>33</v>
      </c>
      <c r="V760" s="13">
        <v>0.85000000000000009</v>
      </c>
      <c r="W760" s="78">
        <f t="shared" si="57"/>
        <v>18.674117647058821</v>
      </c>
      <c r="X760" s="1">
        <f>VLOOKUP(E760,'渗透率、续签率'!AG:AJ,4,0)</f>
        <v>17702.5</v>
      </c>
      <c r="Y760" s="1">
        <f t="shared" si="58"/>
        <v>330578.56764705881</v>
      </c>
      <c r="Z760">
        <v>38</v>
      </c>
      <c r="AA760" s="89">
        <f t="shared" si="59"/>
        <v>690397.5</v>
      </c>
      <c r="AH760" s="37"/>
      <c r="AI760" s="37"/>
      <c r="AJ760" s="1"/>
      <c r="AK760" s="37"/>
    </row>
    <row r="761" spans="1:37" hidden="1">
      <c r="A761" t="s">
        <v>64</v>
      </c>
      <c r="B761" t="s">
        <v>16</v>
      </c>
      <c r="C761" t="s">
        <v>17</v>
      </c>
      <c r="D761" t="s">
        <v>84</v>
      </c>
      <c r="E761" t="s">
        <v>480</v>
      </c>
      <c r="F761" t="str">
        <f t="shared" si="56"/>
        <v>天津市婚宴酒店</v>
      </c>
      <c r="G761" t="s">
        <v>96</v>
      </c>
      <c r="H761" t="s">
        <v>96</v>
      </c>
      <c r="I761" t="s">
        <v>70</v>
      </c>
      <c r="J761">
        <v>33</v>
      </c>
      <c r="K761">
        <v>5</v>
      </c>
      <c r="L761" s="13">
        <f>VLOOKUP(C761,'渗透率、续签率'!B:C,2,0)</f>
        <v>0.51900000000000002</v>
      </c>
      <c r="M761" s="6">
        <v>0.15</v>
      </c>
      <c r="N761">
        <v>4</v>
      </c>
      <c r="O761">
        <v>2</v>
      </c>
      <c r="P761" s="6">
        <v>0.5</v>
      </c>
      <c r="Q761" s="13">
        <v>0.41199999999999998</v>
      </c>
      <c r="R761" s="13">
        <v>8.7999999999999995E-2</v>
      </c>
      <c r="S761" s="31">
        <v>388</v>
      </c>
      <c r="T761" s="6">
        <f>VLOOKUP(E761,'参数设置&amp;汇总'!S:U,3,0)</f>
        <v>0.69307692307692315</v>
      </c>
      <c r="U761" s="78">
        <f t="shared" si="55"/>
        <v>2.7723076923076926</v>
      </c>
      <c r="V761" s="13">
        <v>0.85000000000000009</v>
      </c>
      <c r="W761" s="78">
        <f t="shared" si="57"/>
        <v>2.0403619909502262</v>
      </c>
      <c r="X761" s="1">
        <f>VLOOKUP(E761,'渗透率、续签率'!AG:AJ,4,0)</f>
        <v>17702.5</v>
      </c>
      <c r="Y761" s="1">
        <f t="shared" si="58"/>
        <v>36119.508144796382</v>
      </c>
      <c r="Z761">
        <v>6</v>
      </c>
      <c r="AA761" s="89">
        <f t="shared" si="59"/>
        <v>70810</v>
      </c>
      <c r="AH761" s="37"/>
      <c r="AI761" s="37"/>
      <c r="AJ761" s="1"/>
      <c r="AK761" s="37"/>
    </row>
    <row r="762" spans="1:37" hidden="1">
      <c r="A762" t="s">
        <v>64</v>
      </c>
      <c r="B762" t="s">
        <v>16</v>
      </c>
      <c r="C762" t="s">
        <v>17</v>
      </c>
      <c r="D762" t="s">
        <v>84</v>
      </c>
      <c r="E762" t="s">
        <v>480</v>
      </c>
      <c r="F762" t="str">
        <f t="shared" si="56"/>
        <v>宁波市婚宴酒店</v>
      </c>
      <c r="G762" t="s">
        <v>79</v>
      </c>
      <c r="H762" t="s">
        <v>97</v>
      </c>
      <c r="I762" t="s">
        <v>68</v>
      </c>
      <c r="J762">
        <v>39</v>
      </c>
      <c r="K762">
        <v>15</v>
      </c>
      <c r="L762" s="13">
        <f>VLOOKUP(C762,'渗透率、续签率'!B:C,2,0)</f>
        <v>0.51900000000000002</v>
      </c>
      <c r="M762" s="6">
        <v>0.38</v>
      </c>
      <c r="N762">
        <v>7</v>
      </c>
      <c r="O762">
        <v>4</v>
      </c>
      <c r="P762" s="6">
        <v>0.56999999999999995</v>
      </c>
      <c r="Q762" s="13">
        <v>0.76800000000000002</v>
      </c>
      <c r="R762" s="13">
        <v>9.4E-2</v>
      </c>
      <c r="S762" s="31">
        <v>916</v>
      </c>
      <c r="T762" s="6">
        <f>VLOOKUP(E762,'参数设置&amp;汇总'!S:U,3,0)</f>
        <v>0.69307692307692315</v>
      </c>
      <c r="U762" s="78">
        <f t="shared" si="55"/>
        <v>4.8515384615384622</v>
      </c>
      <c r="V762" s="13">
        <v>0.85000000000000009</v>
      </c>
      <c r="W762" s="78">
        <f t="shared" si="57"/>
        <v>3.2653393665158377</v>
      </c>
      <c r="X762" s="1">
        <f>VLOOKUP(E762,'渗透率、续签率'!AG:AJ,4,0)</f>
        <v>17702.5</v>
      </c>
      <c r="Y762" s="1">
        <f t="shared" si="58"/>
        <v>57804.670135746615</v>
      </c>
      <c r="Z762">
        <v>13</v>
      </c>
      <c r="AA762" s="89">
        <f t="shared" si="59"/>
        <v>123917.5</v>
      </c>
      <c r="AH762" s="37"/>
      <c r="AI762" s="37"/>
      <c r="AJ762" s="1"/>
      <c r="AK762" s="37"/>
    </row>
    <row r="763" spans="1:37" hidden="1">
      <c r="A763" t="s">
        <v>64</v>
      </c>
      <c r="B763" t="s">
        <v>16</v>
      </c>
      <c r="C763" t="s">
        <v>17</v>
      </c>
      <c r="D763" t="s">
        <v>84</v>
      </c>
      <c r="E763" t="s">
        <v>480</v>
      </c>
      <c r="F763" t="str">
        <f t="shared" si="56"/>
        <v>无锡市婚宴酒店</v>
      </c>
      <c r="G763" t="s">
        <v>73</v>
      </c>
      <c r="H763" t="s">
        <v>98</v>
      </c>
      <c r="I763" t="s">
        <v>70</v>
      </c>
      <c r="J763">
        <v>27</v>
      </c>
      <c r="K763">
        <v>17</v>
      </c>
      <c r="L763" s="13">
        <f>VLOOKUP(C763,'渗透率、续签率'!B:C,2,0)</f>
        <v>0.51900000000000002</v>
      </c>
      <c r="M763" s="6">
        <v>0.63</v>
      </c>
      <c r="N763">
        <v>7</v>
      </c>
      <c r="O763">
        <v>7</v>
      </c>
      <c r="P763" s="6">
        <v>1</v>
      </c>
      <c r="Q763" s="13">
        <v>0.95299999999999996</v>
      </c>
      <c r="R763" s="13">
        <v>9.6000000000000002E-2</v>
      </c>
      <c r="S763" s="31">
        <v>1582</v>
      </c>
      <c r="T763" s="6">
        <f>VLOOKUP(E763,'参数设置&amp;汇总'!S:U,3,0)</f>
        <v>0.69307692307692315</v>
      </c>
      <c r="U763" s="78">
        <f t="shared" si="55"/>
        <v>7</v>
      </c>
      <c r="V763" s="13">
        <v>0.85000000000000009</v>
      </c>
      <c r="W763" s="78">
        <f t="shared" si="57"/>
        <v>3.9611764705882351</v>
      </c>
      <c r="X763" s="1">
        <f>VLOOKUP(E763,'渗透率、续签率'!AG:AJ,4,0)</f>
        <v>17702.5</v>
      </c>
      <c r="Y763" s="1">
        <f t="shared" si="58"/>
        <v>70122.726470588226</v>
      </c>
      <c r="Z763">
        <v>11</v>
      </c>
      <c r="AA763" s="89">
        <f t="shared" si="59"/>
        <v>123917.5</v>
      </c>
      <c r="AH763" s="37"/>
      <c r="AI763" s="37"/>
      <c r="AK763" s="37"/>
    </row>
    <row r="764" spans="1:37" hidden="1">
      <c r="A764" t="s">
        <v>64</v>
      </c>
      <c r="B764" t="s">
        <v>16</v>
      </c>
      <c r="C764" t="s">
        <v>17</v>
      </c>
      <c r="D764" t="s">
        <v>84</v>
      </c>
      <c r="E764" t="s">
        <v>480</v>
      </c>
      <c r="F764" t="str">
        <f t="shared" si="56"/>
        <v>昆明市婚宴酒店</v>
      </c>
      <c r="G764" t="s">
        <v>99</v>
      </c>
      <c r="H764" t="s">
        <v>100</v>
      </c>
      <c r="I764" t="s">
        <v>68</v>
      </c>
      <c r="J764">
        <v>18</v>
      </c>
      <c r="K764">
        <v>3</v>
      </c>
      <c r="L764" s="13">
        <f>VLOOKUP(C764,'渗透率、续签率'!B:C,2,0)</f>
        <v>0.51900000000000002</v>
      </c>
      <c r="M764" s="6">
        <v>0.17</v>
      </c>
      <c r="N764">
        <v>1</v>
      </c>
      <c r="O764">
        <v>1</v>
      </c>
      <c r="P764" s="6">
        <v>1</v>
      </c>
      <c r="Q764" s="13">
        <v>0.47199999999999998</v>
      </c>
      <c r="R764" s="13">
        <v>0</v>
      </c>
      <c r="S764" s="31">
        <v>155</v>
      </c>
      <c r="T764" s="6">
        <f>VLOOKUP(E764,'参数设置&amp;汇总'!S:U,3,0)</f>
        <v>0.69307692307692315</v>
      </c>
      <c r="U764" s="78">
        <f t="shared" si="55"/>
        <v>1</v>
      </c>
      <c r="V764" s="13">
        <v>0.85000000000000009</v>
      </c>
      <c r="W764" s="78">
        <f t="shared" si="57"/>
        <v>0.56588235294117639</v>
      </c>
      <c r="X764" s="1">
        <f>VLOOKUP(E764,'渗透率、续签率'!AG:AJ,4,0)</f>
        <v>17702.5</v>
      </c>
      <c r="Y764" s="1">
        <f t="shared" si="58"/>
        <v>10017.532352941174</v>
      </c>
      <c r="Z764">
        <v>7</v>
      </c>
      <c r="AA764" s="89">
        <f t="shared" si="59"/>
        <v>17702.5</v>
      </c>
      <c r="AH764" s="37"/>
      <c r="AI764" s="37"/>
      <c r="AK764" s="37"/>
    </row>
    <row r="765" spans="1:37" hidden="1">
      <c r="A765" t="s">
        <v>64</v>
      </c>
      <c r="B765" t="s">
        <v>16</v>
      </c>
      <c r="C765" t="s">
        <v>17</v>
      </c>
      <c r="D765" t="s">
        <v>84</v>
      </c>
      <c r="E765" t="s">
        <v>480</v>
      </c>
      <c r="F765" t="str">
        <f t="shared" si="56"/>
        <v>沈阳市婚宴酒店</v>
      </c>
      <c r="G765" t="s">
        <v>101</v>
      </c>
      <c r="H765" t="s">
        <v>102</v>
      </c>
      <c r="I765" t="s">
        <v>70</v>
      </c>
      <c r="J765">
        <v>36</v>
      </c>
      <c r="K765">
        <v>9</v>
      </c>
      <c r="L765" s="13">
        <f>VLOOKUP(C765,'渗透率、续签率'!B:C,2,0)</f>
        <v>0.51900000000000002</v>
      </c>
      <c r="M765" s="6">
        <v>0.25</v>
      </c>
      <c r="N765">
        <v>8</v>
      </c>
      <c r="O765">
        <v>6</v>
      </c>
      <c r="P765" s="6">
        <v>0.75</v>
      </c>
      <c r="Q765" s="13">
        <v>0.47099999999999997</v>
      </c>
      <c r="R765" s="13">
        <v>0.34699999999999998</v>
      </c>
      <c r="S765" s="31">
        <v>653</v>
      </c>
      <c r="T765" s="6">
        <f>VLOOKUP(E765,'参数设置&amp;汇总'!S:U,3,0)</f>
        <v>0.69307692307692315</v>
      </c>
      <c r="U765" s="78">
        <f t="shared" si="55"/>
        <v>6</v>
      </c>
      <c r="V765" s="13">
        <v>0.85000000000000009</v>
      </c>
      <c r="W765" s="78">
        <f t="shared" si="57"/>
        <v>3.3952941176470586</v>
      </c>
      <c r="X765" s="1">
        <f>VLOOKUP(E765,'渗透率、续签率'!AG:AJ,4,0)</f>
        <v>17702.5</v>
      </c>
      <c r="Y765" s="1">
        <f t="shared" si="58"/>
        <v>60105.194117647057</v>
      </c>
      <c r="Z765">
        <v>10</v>
      </c>
      <c r="AA765" s="89">
        <f t="shared" si="59"/>
        <v>141620</v>
      </c>
      <c r="AH765" s="37"/>
      <c r="AI765" s="37"/>
      <c r="AJ765" s="1"/>
      <c r="AK765" s="37"/>
    </row>
    <row r="766" spans="1:37" hidden="1">
      <c r="A766" t="s">
        <v>64</v>
      </c>
      <c r="B766" t="s">
        <v>16</v>
      </c>
      <c r="C766" t="s">
        <v>17</v>
      </c>
      <c r="D766" t="s">
        <v>84</v>
      </c>
      <c r="E766" t="s">
        <v>480</v>
      </c>
      <c r="F766" t="str">
        <f t="shared" si="56"/>
        <v>济南市婚宴酒店</v>
      </c>
      <c r="G766" t="s">
        <v>103</v>
      </c>
      <c r="H766" t="s">
        <v>104</v>
      </c>
      <c r="I766" t="s">
        <v>70</v>
      </c>
      <c r="J766">
        <v>23</v>
      </c>
      <c r="K766">
        <v>5</v>
      </c>
      <c r="L766" s="13">
        <f>VLOOKUP(C766,'渗透率、续签率'!B:C,2,0)</f>
        <v>0.51900000000000002</v>
      </c>
      <c r="M766" s="6">
        <v>0.22</v>
      </c>
      <c r="N766">
        <v>3</v>
      </c>
      <c r="O766">
        <v>1</v>
      </c>
      <c r="P766" s="6">
        <v>0.33</v>
      </c>
      <c r="Q766" s="13">
        <v>0.48599999999999999</v>
      </c>
      <c r="R766" s="13">
        <v>0.17699999999999999</v>
      </c>
      <c r="S766" s="31">
        <v>329</v>
      </c>
      <c r="T766" s="6">
        <f>VLOOKUP(E766,'参数设置&amp;汇总'!S:U,3,0)</f>
        <v>0.69307692307692315</v>
      </c>
      <c r="U766" s="78">
        <f t="shared" si="55"/>
        <v>2.0792307692307697</v>
      </c>
      <c r="V766" s="13">
        <v>0.85000000000000009</v>
      </c>
      <c r="W766" s="78">
        <f t="shared" si="57"/>
        <v>1.8355656108597287</v>
      </c>
      <c r="X766" s="1">
        <f>VLOOKUP(E766,'渗透率、续签率'!AG:AJ,4,0)</f>
        <v>17702.5</v>
      </c>
      <c r="Y766" s="1">
        <f t="shared" si="58"/>
        <v>32494.100226244347</v>
      </c>
      <c r="Z766">
        <v>8</v>
      </c>
      <c r="AA766" s="89">
        <f t="shared" si="59"/>
        <v>53107.5</v>
      </c>
      <c r="AH766" s="37"/>
      <c r="AI766" s="37"/>
      <c r="AJ766" s="1"/>
      <c r="AK766" s="37"/>
    </row>
    <row r="767" spans="1:37" hidden="1">
      <c r="A767" t="s">
        <v>64</v>
      </c>
      <c r="B767" t="s">
        <v>16</v>
      </c>
      <c r="C767" t="s">
        <v>17</v>
      </c>
      <c r="D767" t="s">
        <v>84</v>
      </c>
      <c r="E767" t="s">
        <v>480</v>
      </c>
      <c r="F767" t="str">
        <f t="shared" si="56"/>
        <v>温州市婚宴酒店</v>
      </c>
      <c r="G767" t="s">
        <v>79</v>
      </c>
      <c r="H767" t="s">
        <v>105</v>
      </c>
      <c r="I767" t="s">
        <v>68</v>
      </c>
      <c r="J767">
        <v>34</v>
      </c>
      <c r="K767">
        <v>10</v>
      </c>
      <c r="L767" s="13">
        <f>VLOOKUP(C767,'渗透率、续签率'!B:C,2,0)</f>
        <v>0.51900000000000002</v>
      </c>
      <c r="M767" s="6">
        <v>0.28999999999999998</v>
      </c>
      <c r="N767">
        <v>4</v>
      </c>
      <c r="O767">
        <v>3</v>
      </c>
      <c r="P767" s="6">
        <v>0.75</v>
      </c>
      <c r="Q767" s="13">
        <v>0.876</v>
      </c>
      <c r="R767" s="13">
        <v>0.56000000000000005</v>
      </c>
      <c r="S767" s="31">
        <v>1028</v>
      </c>
      <c r="T767" s="6">
        <f>VLOOKUP(E767,'参数设置&amp;汇总'!S:U,3,0)</f>
        <v>0.69307692307692315</v>
      </c>
      <c r="U767" s="78">
        <f t="shared" si="55"/>
        <v>3</v>
      </c>
      <c r="V767" s="13">
        <v>0.85000000000000009</v>
      </c>
      <c r="W767" s="78">
        <f t="shared" si="57"/>
        <v>1.6976470588235293</v>
      </c>
      <c r="X767" s="1">
        <f>VLOOKUP(E767,'渗透率、续签率'!AG:AJ,4,0)</f>
        <v>17702.5</v>
      </c>
      <c r="Y767" s="1">
        <f t="shared" si="58"/>
        <v>30052.597058823529</v>
      </c>
      <c r="Z767">
        <v>5</v>
      </c>
      <c r="AA767" s="89">
        <f t="shared" si="59"/>
        <v>70810</v>
      </c>
      <c r="AH767" s="37"/>
      <c r="AI767" s="37"/>
      <c r="AJ767" s="1"/>
      <c r="AK767" s="37"/>
    </row>
    <row r="768" spans="1:37" hidden="1">
      <c r="A768" t="s">
        <v>64</v>
      </c>
      <c r="B768" t="s">
        <v>16</v>
      </c>
      <c r="C768" t="s">
        <v>17</v>
      </c>
      <c r="D768" t="s">
        <v>84</v>
      </c>
      <c r="E768" t="s">
        <v>480</v>
      </c>
      <c r="F768" t="str">
        <f t="shared" si="56"/>
        <v>福州市婚宴酒店</v>
      </c>
      <c r="G768" t="s">
        <v>92</v>
      </c>
      <c r="H768" t="s">
        <v>106</v>
      </c>
      <c r="I768" t="s">
        <v>68</v>
      </c>
      <c r="J768">
        <v>11</v>
      </c>
      <c r="K768">
        <v>1</v>
      </c>
      <c r="L768" s="13">
        <f>VLOOKUP(C768,'渗透率、续签率'!B:C,2,0)</f>
        <v>0.51900000000000002</v>
      </c>
      <c r="M768" s="6">
        <v>0.09</v>
      </c>
      <c r="N768">
        <v>0</v>
      </c>
      <c r="O768">
        <v>0</v>
      </c>
      <c r="P768" s="6">
        <v>0</v>
      </c>
      <c r="Q768" s="13">
        <v>0.52400000000000002</v>
      </c>
      <c r="R768" s="13">
        <v>0</v>
      </c>
      <c r="S768" s="31">
        <v>44</v>
      </c>
      <c r="T768" s="6">
        <f>VLOOKUP(E768,'参数设置&amp;汇总'!S:U,3,0)</f>
        <v>0.69307692307692315</v>
      </c>
      <c r="U768" s="78">
        <f t="shared" si="55"/>
        <v>0</v>
      </c>
      <c r="V768" s="13">
        <v>0.85000000000000009</v>
      </c>
      <c r="W768" s="78">
        <f t="shared" si="57"/>
        <v>0</v>
      </c>
      <c r="X768" s="1">
        <f>VLOOKUP(E768,'渗透率、续签率'!AG:AJ,4,0)</f>
        <v>17702.5</v>
      </c>
      <c r="Y768" s="1">
        <f t="shared" si="58"/>
        <v>0</v>
      </c>
      <c r="Z768">
        <v>1</v>
      </c>
      <c r="AA768" s="89">
        <f t="shared" si="59"/>
        <v>0</v>
      </c>
      <c r="AH768" s="37"/>
      <c r="AI768" s="37"/>
      <c r="AK768" s="37"/>
    </row>
    <row r="769" spans="1:37" hidden="1">
      <c r="A769" t="s">
        <v>64</v>
      </c>
      <c r="B769" t="s">
        <v>16</v>
      </c>
      <c r="C769" t="s">
        <v>17</v>
      </c>
      <c r="D769" t="s">
        <v>84</v>
      </c>
      <c r="E769" t="s">
        <v>480</v>
      </c>
      <c r="F769" t="str">
        <f t="shared" si="56"/>
        <v>苏州市婚宴酒店</v>
      </c>
      <c r="G769" t="s">
        <v>73</v>
      </c>
      <c r="H769" t="s">
        <v>107</v>
      </c>
      <c r="I769" t="s">
        <v>70</v>
      </c>
      <c r="J769">
        <v>88</v>
      </c>
      <c r="K769">
        <v>46</v>
      </c>
      <c r="L769" s="13">
        <f>VLOOKUP(C769,'渗透率、续签率'!B:C,2,0)</f>
        <v>0.51900000000000002</v>
      </c>
      <c r="M769" s="6">
        <v>0.52</v>
      </c>
      <c r="N769">
        <v>19</v>
      </c>
      <c r="O769">
        <v>10</v>
      </c>
      <c r="P769" s="6">
        <v>0.53</v>
      </c>
      <c r="Q769" s="13">
        <v>0.74399999999999999</v>
      </c>
      <c r="R769" s="13">
        <v>0.26800000000000002</v>
      </c>
      <c r="S769" s="31">
        <v>4460</v>
      </c>
      <c r="T769" s="6">
        <f>VLOOKUP(E769,'参数设置&amp;汇总'!S:U,3,0)</f>
        <v>0.69307692307692315</v>
      </c>
      <c r="U769" s="78">
        <f t="shared" si="55"/>
        <v>13.168461538461539</v>
      </c>
      <c r="V769" s="13">
        <v>0.85000000000000009</v>
      </c>
      <c r="W769" s="78">
        <f t="shared" si="57"/>
        <v>9.3864253393665145</v>
      </c>
      <c r="X769" s="1">
        <f>VLOOKUP(E769,'渗透率、续签率'!AG:AJ,4,0)</f>
        <v>17702.5</v>
      </c>
      <c r="Y769" s="1">
        <f t="shared" si="58"/>
        <v>166163.19457013573</v>
      </c>
      <c r="Z769">
        <v>14</v>
      </c>
      <c r="AA769" s="89">
        <f t="shared" si="59"/>
        <v>336347.5</v>
      </c>
      <c r="AH769" s="37"/>
      <c r="AI769" s="37"/>
      <c r="AJ769" s="1"/>
      <c r="AK769" s="37"/>
    </row>
    <row r="770" spans="1:37" hidden="1">
      <c r="A770" t="s">
        <v>64</v>
      </c>
      <c r="B770" t="s">
        <v>16</v>
      </c>
      <c r="C770" t="s">
        <v>17</v>
      </c>
      <c r="D770" t="s">
        <v>84</v>
      </c>
      <c r="E770" t="s">
        <v>480</v>
      </c>
      <c r="F770" t="str">
        <f t="shared" si="56"/>
        <v>西安市婚宴酒店</v>
      </c>
      <c r="G770" t="s">
        <v>108</v>
      </c>
      <c r="H770" t="s">
        <v>109</v>
      </c>
      <c r="I770" t="s">
        <v>70</v>
      </c>
      <c r="J770">
        <v>45</v>
      </c>
      <c r="K770">
        <v>7</v>
      </c>
      <c r="L770" s="13">
        <f>VLOOKUP(C770,'渗透率、续签率'!B:C,2,0)</f>
        <v>0.51900000000000002</v>
      </c>
      <c r="M770" s="6">
        <v>0.16</v>
      </c>
      <c r="N770">
        <v>9</v>
      </c>
      <c r="O770">
        <v>1</v>
      </c>
      <c r="P770" s="6">
        <v>0.11</v>
      </c>
      <c r="Q770" s="13">
        <v>0.39100000000000001</v>
      </c>
      <c r="R770" s="13">
        <v>0</v>
      </c>
      <c r="S770" s="31">
        <v>770</v>
      </c>
      <c r="T770" s="6">
        <f>VLOOKUP(E770,'参数设置&amp;汇总'!S:U,3,0)</f>
        <v>0.69307692307692315</v>
      </c>
      <c r="U770" s="78">
        <f t="shared" si="55"/>
        <v>6.2376923076923081</v>
      </c>
      <c r="V770" s="13">
        <v>0.85000000000000009</v>
      </c>
      <c r="W770" s="78">
        <f t="shared" si="57"/>
        <v>6.7278733031674207</v>
      </c>
      <c r="X770" s="1">
        <f>VLOOKUP(E770,'渗透率、续签率'!AG:AJ,4,0)</f>
        <v>17702.5</v>
      </c>
      <c r="Y770" s="1">
        <f t="shared" si="58"/>
        <v>119100.17714932126</v>
      </c>
      <c r="Z770">
        <v>10</v>
      </c>
      <c r="AA770" s="89">
        <f t="shared" si="59"/>
        <v>159322.5</v>
      </c>
      <c r="AH770" s="37"/>
      <c r="AI770" s="37"/>
      <c r="AJ770" s="1"/>
      <c r="AK770" s="37"/>
    </row>
    <row r="771" spans="1:37" hidden="1">
      <c r="A771" t="s">
        <v>64</v>
      </c>
      <c r="B771" t="s">
        <v>16</v>
      </c>
      <c r="C771" t="s">
        <v>17</v>
      </c>
      <c r="D771" t="s">
        <v>84</v>
      </c>
      <c r="E771" t="s">
        <v>480</v>
      </c>
      <c r="F771" t="str">
        <f t="shared" si="56"/>
        <v>郑州市婚宴酒店</v>
      </c>
      <c r="G771" t="s">
        <v>110</v>
      </c>
      <c r="H771" t="s">
        <v>111</v>
      </c>
      <c r="I771" t="s">
        <v>70</v>
      </c>
      <c r="J771">
        <v>43</v>
      </c>
      <c r="K771">
        <v>11</v>
      </c>
      <c r="L771" s="13">
        <f>VLOOKUP(C771,'渗透率、续签率'!B:C,2,0)</f>
        <v>0.51900000000000002</v>
      </c>
      <c r="M771" s="6">
        <v>0.26</v>
      </c>
      <c r="N771">
        <v>12</v>
      </c>
      <c r="O771">
        <v>9</v>
      </c>
      <c r="P771" s="6">
        <v>0.75</v>
      </c>
      <c r="Q771" s="13">
        <v>0.58699999999999997</v>
      </c>
      <c r="R771" s="13">
        <v>1.2999999999999999E-2</v>
      </c>
      <c r="S771" s="31">
        <v>945</v>
      </c>
      <c r="T771" s="6">
        <f>VLOOKUP(E771,'参数设置&amp;汇总'!S:U,3,0)</f>
        <v>0.69307692307692315</v>
      </c>
      <c r="U771" s="78">
        <f t="shared" ref="U771:U834" si="60">IF(T771*N771&gt;=O771,T771*N771,O771)</f>
        <v>9</v>
      </c>
      <c r="V771" s="13">
        <v>0.85000000000000009</v>
      </c>
      <c r="W771" s="78">
        <f t="shared" si="57"/>
        <v>5.0929411764705872</v>
      </c>
      <c r="X771" s="1">
        <f>VLOOKUP(E771,'渗透率、续签率'!AG:AJ,4,0)</f>
        <v>17702.5</v>
      </c>
      <c r="Y771" s="1">
        <f t="shared" si="58"/>
        <v>90157.791176470564</v>
      </c>
      <c r="Z771">
        <v>10</v>
      </c>
      <c r="AA771" s="89">
        <f t="shared" si="59"/>
        <v>212430</v>
      </c>
      <c r="AH771" s="37"/>
      <c r="AI771" s="37"/>
      <c r="AK771" s="37"/>
    </row>
    <row r="772" spans="1:37" hidden="1">
      <c r="A772" t="s">
        <v>64</v>
      </c>
      <c r="B772" t="s">
        <v>16</v>
      </c>
      <c r="C772" t="s">
        <v>17</v>
      </c>
      <c r="D772" t="s">
        <v>84</v>
      </c>
      <c r="E772" t="s">
        <v>480</v>
      </c>
      <c r="F772" t="str">
        <f t="shared" ref="F772:F835" si="61">H772&amp;C772</f>
        <v>重庆市婚宴酒店</v>
      </c>
      <c r="G772" t="s">
        <v>112</v>
      </c>
      <c r="H772" t="s">
        <v>112</v>
      </c>
      <c r="I772" t="s">
        <v>70</v>
      </c>
      <c r="J772">
        <v>65</v>
      </c>
      <c r="K772">
        <v>31</v>
      </c>
      <c r="L772" s="13">
        <f>VLOOKUP(C772,'渗透率、续签率'!B:C,2,0)</f>
        <v>0.51900000000000002</v>
      </c>
      <c r="M772" s="6">
        <v>0.48</v>
      </c>
      <c r="N772">
        <v>16</v>
      </c>
      <c r="O772">
        <v>12</v>
      </c>
      <c r="P772" s="6">
        <v>0.75</v>
      </c>
      <c r="Q772" s="13">
        <v>0.82799999999999996</v>
      </c>
      <c r="R772" s="13">
        <v>0.11799999999999999</v>
      </c>
      <c r="S772" s="31">
        <v>1393</v>
      </c>
      <c r="T772" s="6">
        <f>VLOOKUP(E772,'参数设置&amp;汇总'!S:U,3,0)</f>
        <v>0.69307692307692315</v>
      </c>
      <c r="U772" s="78">
        <f t="shared" si="60"/>
        <v>12</v>
      </c>
      <c r="V772" s="13">
        <v>0.85000000000000009</v>
      </c>
      <c r="W772" s="78">
        <f t="shared" ref="W772:W835" si="62">(O772*(1-L772)+IF((U772-O772)&lt;0,0,(U772-O772)))/V772</f>
        <v>6.7905882352941171</v>
      </c>
      <c r="X772" s="1">
        <f>VLOOKUP(E772,'渗透率、续签率'!AG:AJ,4,0)</f>
        <v>17702.5</v>
      </c>
      <c r="Y772" s="1">
        <f t="shared" ref="Y772:Y835" si="63">X772*W772</f>
        <v>120210.38823529411</v>
      </c>
      <c r="Z772">
        <v>15</v>
      </c>
      <c r="AA772" s="89">
        <f t="shared" ref="AA772:AA835" si="64">N772*X772</f>
        <v>283240</v>
      </c>
      <c r="AH772" s="37"/>
      <c r="AI772" s="37"/>
      <c r="AJ772" s="1"/>
      <c r="AK772" s="37"/>
    </row>
    <row r="773" spans="1:37" hidden="1">
      <c r="A773" t="s">
        <v>64</v>
      </c>
      <c r="B773" t="s">
        <v>16</v>
      </c>
      <c r="C773" t="s">
        <v>17</v>
      </c>
      <c r="D773" t="s">
        <v>84</v>
      </c>
      <c r="E773" t="s">
        <v>480</v>
      </c>
      <c r="F773" t="str">
        <f t="shared" si="61"/>
        <v>长沙市婚宴酒店</v>
      </c>
      <c r="G773" t="s">
        <v>113</v>
      </c>
      <c r="H773" t="s">
        <v>114</v>
      </c>
      <c r="I773" t="s">
        <v>68</v>
      </c>
      <c r="J773">
        <v>17</v>
      </c>
      <c r="K773">
        <v>3</v>
      </c>
      <c r="L773" s="13">
        <f>VLOOKUP(C773,'渗透率、续签率'!B:C,2,0)</f>
        <v>0.51900000000000002</v>
      </c>
      <c r="M773" s="6">
        <v>0.18</v>
      </c>
      <c r="N773">
        <v>3</v>
      </c>
      <c r="O773">
        <v>1</v>
      </c>
      <c r="P773" s="6">
        <v>0.33</v>
      </c>
      <c r="Q773" s="13">
        <v>0.879</v>
      </c>
      <c r="R773" s="13">
        <v>8.6999999999999994E-2</v>
      </c>
      <c r="S773" s="31">
        <v>451</v>
      </c>
      <c r="T773" s="6">
        <f>VLOOKUP(E773,'参数设置&amp;汇总'!S:U,3,0)</f>
        <v>0.69307692307692315</v>
      </c>
      <c r="U773" s="78">
        <f t="shared" si="60"/>
        <v>2.0792307692307697</v>
      </c>
      <c r="V773" s="13">
        <v>0.85000000000000009</v>
      </c>
      <c r="W773" s="78">
        <f t="shared" si="62"/>
        <v>1.8355656108597287</v>
      </c>
      <c r="X773" s="1">
        <f>VLOOKUP(E773,'渗透率、续签率'!AG:AJ,4,0)</f>
        <v>17702.5</v>
      </c>
      <c r="Y773" s="1">
        <f t="shared" si="63"/>
        <v>32494.100226244347</v>
      </c>
      <c r="Z773">
        <v>6</v>
      </c>
      <c r="AA773" s="89">
        <f t="shared" si="64"/>
        <v>53107.5</v>
      </c>
      <c r="AH773" s="37"/>
      <c r="AI773" s="37"/>
      <c r="AK773" s="37"/>
    </row>
    <row r="774" spans="1:37" hidden="1">
      <c r="A774" t="s">
        <v>64</v>
      </c>
      <c r="B774" t="s">
        <v>16</v>
      </c>
      <c r="C774" t="s">
        <v>17</v>
      </c>
      <c r="D774" t="s">
        <v>84</v>
      </c>
      <c r="E774" t="s">
        <v>480</v>
      </c>
      <c r="F774" t="str">
        <f t="shared" si="61"/>
        <v>青岛市婚宴酒店</v>
      </c>
      <c r="G774" t="s">
        <v>103</v>
      </c>
      <c r="H774" t="s">
        <v>115</v>
      </c>
      <c r="I774" t="s">
        <v>70</v>
      </c>
      <c r="J774">
        <v>43</v>
      </c>
      <c r="K774">
        <v>6</v>
      </c>
      <c r="L774" s="13">
        <f>VLOOKUP(C774,'渗透率、续签率'!B:C,2,0)</f>
        <v>0.51900000000000002</v>
      </c>
      <c r="M774" s="6">
        <v>0.14000000000000001</v>
      </c>
      <c r="N774">
        <v>4</v>
      </c>
      <c r="O774">
        <v>1</v>
      </c>
      <c r="P774" s="6">
        <v>0.25</v>
      </c>
      <c r="Q774" s="13">
        <v>0.72799999999999998</v>
      </c>
      <c r="R774" s="13">
        <v>0.58899999999999997</v>
      </c>
      <c r="S774" s="31">
        <v>1035</v>
      </c>
      <c r="T774" s="6">
        <f>VLOOKUP(E774,'参数设置&amp;汇总'!S:U,3,0)</f>
        <v>0.69307692307692315</v>
      </c>
      <c r="U774" s="78">
        <f t="shared" si="60"/>
        <v>2.7723076923076926</v>
      </c>
      <c r="V774" s="13">
        <v>0.85000000000000009</v>
      </c>
      <c r="W774" s="78">
        <f t="shared" si="62"/>
        <v>2.6509502262443436</v>
      </c>
      <c r="X774" s="1">
        <f>VLOOKUP(E774,'渗透率、续签率'!AG:AJ,4,0)</f>
        <v>17702.5</v>
      </c>
      <c r="Y774" s="1">
        <f t="shared" si="63"/>
        <v>46928.446380090492</v>
      </c>
      <c r="Z774">
        <v>6</v>
      </c>
      <c r="AA774" s="89">
        <f t="shared" si="64"/>
        <v>70810</v>
      </c>
      <c r="AH774" s="37"/>
      <c r="AI774" s="37"/>
      <c r="AK774" s="37"/>
    </row>
    <row r="775" spans="1:37" hidden="1">
      <c r="A775" t="s">
        <v>64</v>
      </c>
      <c r="B775" t="s">
        <v>16</v>
      </c>
      <c r="C775" t="s">
        <v>17</v>
      </c>
      <c r="D775" t="s">
        <v>116</v>
      </c>
      <c r="E775" t="s">
        <v>481</v>
      </c>
      <c r="F775" t="str">
        <f t="shared" si="61"/>
        <v>七台河市婚宴酒店</v>
      </c>
      <c r="G775" t="s">
        <v>118</v>
      </c>
      <c r="H775" t="s">
        <v>119</v>
      </c>
      <c r="I775" t="s">
        <v>70</v>
      </c>
      <c r="J775">
        <v>2</v>
      </c>
      <c r="K775">
        <v>0</v>
      </c>
      <c r="L775" s="13">
        <f>VLOOKUP(C775,'渗透率、续签率'!B:C,2,0)</f>
        <v>0.51900000000000002</v>
      </c>
      <c r="M775" s="6">
        <v>0</v>
      </c>
      <c r="N775">
        <v>0</v>
      </c>
      <c r="O775">
        <v>0</v>
      </c>
      <c r="P775" s="6">
        <v>0</v>
      </c>
      <c r="Q775" s="13">
        <v>0</v>
      </c>
      <c r="R775" s="13">
        <v>0</v>
      </c>
      <c r="S775" s="31">
        <v>3</v>
      </c>
      <c r="T775" s="6">
        <f>VLOOKUP(E775,'参数设置&amp;汇总'!S:U,3,0)</f>
        <v>0.33150000000000002</v>
      </c>
      <c r="U775" s="78">
        <f t="shared" si="60"/>
        <v>0</v>
      </c>
      <c r="V775" s="13">
        <v>0.85000000000000009</v>
      </c>
      <c r="W775" s="78">
        <f t="shared" si="62"/>
        <v>0</v>
      </c>
      <c r="X775" s="1">
        <f>VLOOKUP(E775,'渗透率、续签率'!AG:AJ,4,0)</f>
        <v>13140</v>
      </c>
      <c r="Y775" s="1">
        <f t="shared" si="63"/>
        <v>0</v>
      </c>
      <c r="Z775">
        <v>0</v>
      </c>
      <c r="AA775" s="89">
        <f t="shared" si="64"/>
        <v>0</v>
      </c>
      <c r="AH775" s="37"/>
      <c r="AI775" s="37"/>
      <c r="AK775" s="37"/>
    </row>
    <row r="776" spans="1:37" hidden="1">
      <c r="A776" t="s">
        <v>64</v>
      </c>
      <c r="B776" t="s">
        <v>16</v>
      </c>
      <c r="C776" t="s">
        <v>17</v>
      </c>
      <c r="D776" t="s">
        <v>116</v>
      </c>
      <c r="E776" t="s">
        <v>481</v>
      </c>
      <c r="F776" t="str">
        <f t="shared" si="61"/>
        <v>万宁市婚宴酒店</v>
      </c>
      <c r="G776" t="s">
        <v>120</v>
      </c>
      <c r="H776" t="s">
        <v>121</v>
      </c>
      <c r="I776" t="s">
        <v>68</v>
      </c>
      <c r="J776">
        <v>1</v>
      </c>
      <c r="K776">
        <v>0</v>
      </c>
      <c r="L776" s="13">
        <f>VLOOKUP(C776,'渗透率、续签率'!B:C,2,0)</f>
        <v>0.51900000000000002</v>
      </c>
      <c r="M776" s="6">
        <v>0</v>
      </c>
      <c r="N776">
        <v>0</v>
      </c>
      <c r="O776">
        <v>0</v>
      </c>
      <c r="P776" s="6">
        <v>0</v>
      </c>
      <c r="Q776" s="13">
        <v>0</v>
      </c>
      <c r="R776" s="13">
        <v>0</v>
      </c>
      <c r="S776" s="31">
        <v>0</v>
      </c>
      <c r="T776" s="6">
        <f>VLOOKUP(E776,'参数设置&amp;汇总'!S:U,3,0)</f>
        <v>0.33150000000000002</v>
      </c>
      <c r="U776" s="78">
        <f t="shared" si="60"/>
        <v>0</v>
      </c>
      <c r="V776" s="13">
        <v>0.85000000000000009</v>
      </c>
      <c r="W776" s="78">
        <f t="shared" si="62"/>
        <v>0</v>
      </c>
      <c r="X776" s="1">
        <f>VLOOKUP(E776,'渗透率、续签率'!AG:AJ,4,0)</f>
        <v>13140</v>
      </c>
      <c r="Y776" s="1">
        <f t="shared" si="63"/>
        <v>0</v>
      </c>
      <c r="Z776">
        <v>0</v>
      </c>
      <c r="AA776" s="89">
        <f t="shared" si="64"/>
        <v>0</v>
      </c>
      <c r="AH776" s="37"/>
      <c r="AI776" s="37"/>
      <c r="AK776" s="37"/>
    </row>
    <row r="777" spans="1:37" hidden="1">
      <c r="A777" t="s">
        <v>64</v>
      </c>
      <c r="B777" t="s">
        <v>16</v>
      </c>
      <c r="C777" t="s">
        <v>17</v>
      </c>
      <c r="D777" t="s">
        <v>116</v>
      </c>
      <c r="E777" t="s">
        <v>481</v>
      </c>
      <c r="F777" t="str">
        <f t="shared" si="61"/>
        <v>三亚市婚宴酒店</v>
      </c>
      <c r="G777" t="s">
        <v>120</v>
      </c>
      <c r="H777" t="s">
        <v>122</v>
      </c>
      <c r="I777" t="s">
        <v>68</v>
      </c>
      <c r="J777">
        <v>1</v>
      </c>
      <c r="K777">
        <v>0</v>
      </c>
      <c r="L777" s="13">
        <f>VLOOKUP(C777,'渗透率、续签率'!B:C,2,0)</f>
        <v>0.51900000000000002</v>
      </c>
      <c r="M777" s="6">
        <v>0</v>
      </c>
      <c r="N777">
        <v>0</v>
      </c>
      <c r="O777">
        <v>0</v>
      </c>
      <c r="P777" s="6">
        <v>0</v>
      </c>
      <c r="Q777" s="13">
        <v>0</v>
      </c>
      <c r="R777" s="13">
        <v>0</v>
      </c>
      <c r="S777" s="31">
        <v>9</v>
      </c>
      <c r="T777" s="6">
        <f>VLOOKUP(E777,'参数设置&amp;汇总'!S:U,3,0)</f>
        <v>0.33150000000000002</v>
      </c>
      <c r="U777" s="78">
        <f t="shared" si="60"/>
        <v>0</v>
      </c>
      <c r="V777" s="13">
        <v>0.85000000000000009</v>
      </c>
      <c r="W777" s="78">
        <f t="shared" si="62"/>
        <v>0</v>
      </c>
      <c r="X777" s="1">
        <f>VLOOKUP(E777,'渗透率、续签率'!AG:AJ,4,0)</f>
        <v>13140</v>
      </c>
      <c r="Y777" s="1">
        <f t="shared" si="63"/>
        <v>0</v>
      </c>
      <c r="Z777">
        <v>0</v>
      </c>
      <c r="AA777" s="89">
        <f t="shared" si="64"/>
        <v>0</v>
      </c>
      <c r="AH777" s="37"/>
      <c r="AI777" s="37"/>
      <c r="AK777" s="37"/>
    </row>
    <row r="778" spans="1:37" hidden="1">
      <c r="A778" t="s">
        <v>64</v>
      </c>
      <c r="B778" t="s">
        <v>16</v>
      </c>
      <c r="C778" t="s">
        <v>17</v>
      </c>
      <c r="D778" t="s">
        <v>116</v>
      </c>
      <c r="E778" t="s">
        <v>481</v>
      </c>
      <c r="F778" t="str">
        <f t="shared" si="61"/>
        <v>三明市婚宴酒店</v>
      </c>
      <c r="G778" t="s">
        <v>92</v>
      </c>
      <c r="H778" t="s">
        <v>123</v>
      </c>
      <c r="I778" t="s">
        <v>68</v>
      </c>
      <c r="J778">
        <v>0</v>
      </c>
      <c r="K778">
        <v>0</v>
      </c>
      <c r="L778" s="13">
        <f>VLOOKUP(C778,'渗透率、续签率'!B:C,2,0)</f>
        <v>0.51900000000000002</v>
      </c>
      <c r="M778" s="6">
        <v>0</v>
      </c>
      <c r="N778">
        <v>0</v>
      </c>
      <c r="O778">
        <v>0</v>
      </c>
      <c r="P778" s="6">
        <v>0</v>
      </c>
      <c r="Q778" s="13">
        <v>0</v>
      </c>
      <c r="R778" s="13">
        <v>0</v>
      </c>
      <c r="S778" s="31">
        <v>0</v>
      </c>
      <c r="T778" s="6">
        <f>VLOOKUP(E778,'参数设置&amp;汇总'!S:U,3,0)</f>
        <v>0.33150000000000002</v>
      </c>
      <c r="U778" s="78">
        <f t="shared" si="60"/>
        <v>0</v>
      </c>
      <c r="V778" s="13">
        <v>0.85000000000000009</v>
      </c>
      <c r="W778" s="78">
        <f t="shared" si="62"/>
        <v>0</v>
      </c>
      <c r="X778" s="1">
        <f>VLOOKUP(E778,'渗透率、续签率'!AG:AJ,4,0)</f>
        <v>13140</v>
      </c>
      <c r="Y778" s="1">
        <f t="shared" si="63"/>
        <v>0</v>
      </c>
      <c r="Z778">
        <v>0</v>
      </c>
      <c r="AA778" s="89">
        <f t="shared" si="64"/>
        <v>0</v>
      </c>
      <c r="AH778" s="37"/>
      <c r="AI778" s="37"/>
      <c r="AK778" s="37"/>
    </row>
    <row r="779" spans="1:37" hidden="1">
      <c r="A779" t="s">
        <v>64</v>
      </c>
      <c r="B779" t="s">
        <v>16</v>
      </c>
      <c r="C779" t="s">
        <v>17</v>
      </c>
      <c r="D779" t="s">
        <v>116</v>
      </c>
      <c r="E779" t="s">
        <v>481</v>
      </c>
      <c r="F779" t="str">
        <f t="shared" si="61"/>
        <v>三沙市婚宴酒店</v>
      </c>
      <c r="G779" t="s">
        <v>120</v>
      </c>
      <c r="H779" t="s">
        <v>124</v>
      </c>
      <c r="I779" t="s">
        <v>68</v>
      </c>
      <c r="J779">
        <v>0</v>
      </c>
      <c r="K779">
        <v>0</v>
      </c>
      <c r="L779" s="13">
        <f>VLOOKUP(C779,'渗透率、续签率'!B:C,2,0)</f>
        <v>0.51900000000000002</v>
      </c>
      <c r="M779" s="6">
        <v>0</v>
      </c>
      <c r="N779">
        <v>0</v>
      </c>
      <c r="O779">
        <v>0</v>
      </c>
      <c r="P779" s="6">
        <v>0</v>
      </c>
      <c r="Q779" s="13">
        <v>0</v>
      </c>
      <c r="R779" s="13">
        <v>0</v>
      </c>
      <c r="S779" s="31">
        <v>0</v>
      </c>
      <c r="T779" s="6">
        <f>VLOOKUP(E779,'参数设置&amp;汇总'!S:U,3,0)</f>
        <v>0.33150000000000002</v>
      </c>
      <c r="U779" s="78">
        <f t="shared" si="60"/>
        <v>0</v>
      </c>
      <c r="V779" s="13">
        <v>0.85000000000000009</v>
      </c>
      <c r="W779" s="78">
        <f t="shared" si="62"/>
        <v>0</v>
      </c>
      <c r="X779" s="1">
        <f>VLOOKUP(E779,'渗透率、续签率'!AG:AJ,4,0)</f>
        <v>13140</v>
      </c>
      <c r="Y779" s="1">
        <f t="shared" si="63"/>
        <v>0</v>
      </c>
      <c r="Z779">
        <v>0</v>
      </c>
      <c r="AA779" s="89">
        <f t="shared" si="64"/>
        <v>0</v>
      </c>
      <c r="AH779" s="37"/>
      <c r="AI779" s="37"/>
      <c r="AK779" s="37"/>
    </row>
    <row r="780" spans="1:37" hidden="1">
      <c r="A780" t="s">
        <v>64</v>
      </c>
      <c r="B780" t="s">
        <v>16</v>
      </c>
      <c r="C780" t="s">
        <v>17</v>
      </c>
      <c r="D780" t="s">
        <v>116</v>
      </c>
      <c r="E780" t="s">
        <v>481</v>
      </c>
      <c r="F780" t="str">
        <f t="shared" si="61"/>
        <v>三门峡市婚宴酒店</v>
      </c>
      <c r="G780" t="s">
        <v>110</v>
      </c>
      <c r="H780" t="s">
        <v>125</v>
      </c>
      <c r="I780" t="s">
        <v>70</v>
      </c>
      <c r="J780">
        <v>4</v>
      </c>
      <c r="K780">
        <v>0</v>
      </c>
      <c r="L780" s="13">
        <f>VLOOKUP(C780,'渗透率、续签率'!B:C,2,0)</f>
        <v>0.51900000000000002</v>
      </c>
      <c r="M780" s="6">
        <v>0</v>
      </c>
      <c r="N780">
        <v>0</v>
      </c>
      <c r="O780">
        <v>0</v>
      </c>
      <c r="P780" s="6">
        <v>0</v>
      </c>
      <c r="Q780" s="13">
        <v>0</v>
      </c>
      <c r="R780" s="13">
        <v>0</v>
      </c>
      <c r="S780" s="31">
        <v>6</v>
      </c>
      <c r="T780" s="6">
        <f>VLOOKUP(E780,'参数设置&amp;汇总'!S:U,3,0)</f>
        <v>0.33150000000000002</v>
      </c>
      <c r="U780" s="78">
        <f t="shared" si="60"/>
        <v>0</v>
      </c>
      <c r="V780" s="13">
        <v>0.85000000000000009</v>
      </c>
      <c r="W780" s="78">
        <f t="shared" si="62"/>
        <v>0</v>
      </c>
      <c r="X780" s="1">
        <f>VLOOKUP(E780,'渗透率、续签率'!AG:AJ,4,0)</f>
        <v>13140</v>
      </c>
      <c r="Y780" s="1">
        <f t="shared" si="63"/>
        <v>0</v>
      </c>
      <c r="Z780">
        <v>0</v>
      </c>
      <c r="AA780" s="89">
        <f t="shared" si="64"/>
        <v>0</v>
      </c>
      <c r="AH780" s="37"/>
      <c r="AI780" s="37"/>
      <c r="AK780" s="37"/>
    </row>
    <row r="781" spans="1:37" hidden="1">
      <c r="A781" t="s">
        <v>64</v>
      </c>
      <c r="B781" t="s">
        <v>16</v>
      </c>
      <c r="C781" t="s">
        <v>17</v>
      </c>
      <c r="D781" t="s">
        <v>116</v>
      </c>
      <c r="E781" t="s">
        <v>481</v>
      </c>
      <c r="F781" t="str">
        <f t="shared" si="61"/>
        <v>上饶市婚宴酒店</v>
      </c>
      <c r="G781" t="s">
        <v>90</v>
      </c>
      <c r="H781" t="s">
        <v>126</v>
      </c>
      <c r="I781" t="s">
        <v>68</v>
      </c>
      <c r="J781">
        <v>6</v>
      </c>
      <c r="K781">
        <v>1</v>
      </c>
      <c r="L781" s="13">
        <f>VLOOKUP(C781,'渗透率、续签率'!B:C,2,0)</f>
        <v>0.51900000000000002</v>
      </c>
      <c r="M781" s="6">
        <v>0.17</v>
      </c>
      <c r="N781">
        <v>0</v>
      </c>
      <c r="O781">
        <v>0</v>
      </c>
      <c r="P781" s="6">
        <v>0</v>
      </c>
      <c r="Q781" s="13">
        <v>0.23</v>
      </c>
      <c r="R781" s="13">
        <v>0</v>
      </c>
      <c r="S781" s="31">
        <v>21</v>
      </c>
      <c r="T781" s="6">
        <f>VLOOKUP(E781,'参数设置&amp;汇总'!S:U,3,0)</f>
        <v>0.33150000000000002</v>
      </c>
      <c r="U781" s="78">
        <f t="shared" si="60"/>
        <v>0</v>
      </c>
      <c r="V781" s="13">
        <v>0.85000000000000009</v>
      </c>
      <c r="W781" s="78">
        <f t="shared" si="62"/>
        <v>0</v>
      </c>
      <c r="X781" s="1">
        <f>VLOOKUP(E781,'渗透率、续签率'!AG:AJ,4,0)</f>
        <v>13140</v>
      </c>
      <c r="Y781" s="1">
        <f t="shared" si="63"/>
        <v>0</v>
      </c>
      <c r="Z781">
        <v>2</v>
      </c>
      <c r="AA781" s="89">
        <f t="shared" si="64"/>
        <v>0</v>
      </c>
    </row>
    <row r="782" spans="1:37" hidden="1">
      <c r="A782" t="s">
        <v>64</v>
      </c>
      <c r="B782" t="s">
        <v>16</v>
      </c>
      <c r="C782" t="s">
        <v>17</v>
      </c>
      <c r="D782" t="s">
        <v>116</v>
      </c>
      <c r="E782" t="s">
        <v>481</v>
      </c>
      <c r="F782" t="str">
        <f t="shared" si="61"/>
        <v>东方市婚宴酒店</v>
      </c>
      <c r="G782" t="s">
        <v>120</v>
      </c>
      <c r="H782" t="s">
        <v>127</v>
      </c>
      <c r="I782" t="s">
        <v>68</v>
      </c>
      <c r="J782">
        <v>0</v>
      </c>
      <c r="K782">
        <v>0</v>
      </c>
      <c r="L782" s="13">
        <f>VLOOKUP(C782,'渗透率、续签率'!B:C,2,0)</f>
        <v>0.51900000000000002</v>
      </c>
      <c r="M782" s="6">
        <v>0</v>
      </c>
      <c r="N782">
        <v>0</v>
      </c>
      <c r="O782">
        <v>0</v>
      </c>
      <c r="P782" s="6">
        <v>0</v>
      </c>
      <c r="Q782" s="13">
        <v>0</v>
      </c>
      <c r="R782" s="13">
        <v>0</v>
      </c>
      <c r="S782" s="31">
        <v>0</v>
      </c>
      <c r="T782" s="6">
        <f>VLOOKUP(E782,'参数设置&amp;汇总'!S:U,3,0)</f>
        <v>0.33150000000000002</v>
      </c>
      <c r="U782" s="78">
        <f t="shared" si="60"/>
        <v>0</v>
      </c>
      <c r="V782" s="13">
        <v>0.85000000000000009</v>
      </c>
      <c r="W782" s="78">
        <f t="shared" si="62"/>
        <v>0</v>
      </c>
      <c r="X782" s="1">
        <f>VLOOKUP(E782,'渗透率、续签率'!AG:AJ,4,0)</f>
        <v>13140</v>
      </c>
      <c r="Y782" s="1">
        <f t="shared" si="63"/>
        <v>0</v>
      </c>
      <c r="Z782">
        <v>0</v>
      </c>
      <c r="AA782" s="89">
        <f t="shared" si="64"/>
        <v>0</v>
      </c>
      <c r="AH782" s="37"/>
      <c r="AI782" s="37"/>
      <c r="AK782" s="37"/>
    </row>
    <row r="783" spans="1:37" hidden="1">
      <c r="A783" t="s">
        <v>64</v>
      </c>
      <c r="B783" t="s">
        <v>16</v>
      </c>
      <c r="C783" t="s">
        <v>17</v>
      </c>
      <c r="D783" t="s">
        <v>116</v>
      </c>
      <c r="E783" t="s">
        <v>481</v>
      </c>
      <c r="F783" t="str">
        <f t="shared" si="61"/>
        <v>东营市婚宴酒店</v>
      </c>
      <c r="G783" t="s">
        <v>103</v>
      </c>
      <c r="H783" t="s">
        <v>128</v>
      </c>
      <c r="I783" t="s">
        <v>70</v>
      </c>
      <c r="J783">
        <v>9</v>
      </c>
      <c r="K783">
        <v>0</v>
      </c>
      <c r="L783" s="13">
        <f>VLOOKUP(C783,'渗透率、续签率'!B:C,2,0)</f>
        <v>0.51900000000000002</v>
      </c>
      <c r="M783" s="6">
        <v>0</v>
      </c>
      <c r="N783">
        <v>0</v>
      </c>
      <c r="O783">
        <v>0</v>
      </c>
      <c r="P783" s="6">
        <v>0</v>
      </c>
      <c r="Q783" s="13">
        <v>0</v>
      </c>
      <c r="R783" s="13">
        <v>0</v>
      </c>
      <c r="S783" s="31">
        <v>59</v>
      </c>
      <c r="T783" s="6">
        <f>VLOOKUP(E783,'参数设置&amp;汇总'!S:U,3,0)</f>
        <v>0.33150000000000002</v>
      </c>
      <c r="U783" s="78">
        <f t="shared" si="60"/>
        <v>0</v>
      </c>
      <c r="V783" s="13">
        <v>0.85000000000000009</v>
      </c>
      <c r="W783" s="78">
        <f t="shared" si="62"/>
        <v>0</v>
      </c>
      <c r="X783" s="1">
        <f>VLOOKUP(E783,'渗透率、续签率'!AG:AJ,4,0)</f>
        <v>13140</v>
      </c>
      <c r="Y783" s="1">
        <f t="shared" si="63"/>
        <v>0</v>
      </c>
      <c r="Z783">
        <v>0</v>
      </c>
      <c r="AA783" s="89">
        <f t="shared" si="64"/>
        <v>0</v>
      </c>
      <c r="AH783" s="37"/>
      <c r="AI783" s="37"/>
      <c r="AJ783" s="1"/>
      <c r="AK783" s="37"/>
    </row>
    <row r="784" spans="1:37" hidden="1">
      <c r="A784" t="s">
        <v>64</v>
      </c>
      <c r="B784" t="s">
        <v>16</v>
      </c>
      <c r="C784" t="s">
        <v>17</v>
      </c>
      <c r="D784" t="s">
        <v>116</v>
      </c>
      <c r="E784" t="s">
        <v>481</v>
      </c>
      <c r="F784" t="str">
        <f t="shared" si="61"/>
        <v>中卫市婚宴酒店</v>
      </c>
      <c r="G784" t="s">
        <v>129</v>
      </c>
      <c r="H784" t="s">
        <v>130</v>
      </c>
      <c r="I784" t="s">
        <v>70</v>
      </c>
      <c r="J784">
        <v>5</v>
      </c>
      <c r="K784">
        <v>0</v>
      </c>
      <c r="L784" s="13">
        <f>VLOOKUP(C784,'渗透率、续签率'!B:C,2,0)</f>
        <v>0.51900000000000002</v>
      </c>
      <c r="M784" s="6">
        <v>0</v>
      </c>
      <c r="N784">
        <v>0</v>
      </c>
      <c r="O784">
        <v>0</v>
      </c>
      <c r="P784" s="6">
        <v>0</v>
      </c>
      <c r="Q784" s="13">
        <v>0</v>
      </c>
      <c r="R784" s="13">
        <v>0</v>
      </c>
      <c r="S784" s="31">
        <v>41</v>
      </c>
      <c r="T784" s="6">
        <f>VLOOKUP(E784,'参数设置&amp;汇总'!S:U,3,0)</f>
        <v>0.33150000000000002</v>
      </c>
      <c r="U784" s="78">
        <f t="shared" si="60"/>
        <v>0</v>
      </c>
      <c r="V784" s="13">
        <v>0.85000000000000009</v>
      </c>
      <c r="W784" s="78">
        <f t="shared" si="62"/>
        <v>0</v>
      </c>
      <c r="X784" s="1">
        <f>VLOOKUP(E784,'渗透率、续签率'!AG:AJ,4,0)</f>
        <v>13140</v>
      </c>
      <c r="Y784" s="1">
        <f t="shared" si="63"/>
        <v>0</v>
      </c>
      <c r="Z784">
        <v>0</v>
      </c>
      <c r="AA784" s="89">
        <f t="shared" si="64"/>
        <v>0</v>
      </c>
      <c r="AH784" s="37"/>
      <c r="AI784" s="37"/>
      <c r="AK784" s="37"/>
    </row>
    <row r="785" spans="1:37" hidden="1">
      <c r="A785" t="s">
        <v>64</v>
      </c>
      <c r="B785" t="s">
        <v>16</v>
      </c>
      <c r="C785" t="s">
        <v>17</v>
      </c>
      <c r="D785" t="s">
        <v>116</v>
      </c>
      <c r="E785" t="s">
        <v>481</v>
      </c>
      <c r="F785" t="str">
        <f t="shared" si="61"/>
        <v>中山市婚宴酒店</v>
      </c>
      <c r="G785" t="s">
        <v>75</v>
      </c>
      <c r="H785" t="s">
        <v>131</v>
      </c>
      <c r="I785" t="s">
        <v>68</v>
      </c>
      <c r="J785">
        <v>2</v>
      </c>
      <c r="K785">
        <v>0</v>
      </c>
      <c r="L785" s="13">
        <f>VLOOKUP(C785,'渗透率、续签率'!B:C,2,0)</f>
        <v>0.51900000000000002</v>
      </c>
      <c r="M785" s="6">
        <v>0</v>
      </c>
      <c r="N785">
        <v>1</v>
      </c>
      <c r="O785">
        <v>0</v>
      </c>
      <c r="P785" s="6">
        <v>0</v>
      </c>
      <c r="Q785" s="13">
        <v>0</v>
      </c>
      <c r="R785" s="13">
        <v>0</v>
      </c>
      <c r="S785" s="31">
        <v>60</v>
      </c>
      <c r="T785" s="6">
        <f>VLOOKUP(E785,'参数设置&amp;汇总'!S:U,3,0)</f>
        <v>0.33150000000000002</v>
      </c>
      <c r="U785" s="78">
        <f t="shared" si="60"/>
        <v>0.33150000000000002</v>
      </c>
      <c r="V785" s="13">
        <v>0.85000000000000009</v>
      </c>
      <c r="W785" s="78">
        <f t="shared" si="62"/>
        <v>0.38999999999999996</v>
      </c>
      <c r="X785" s="1">
        <f>VLOOKUP(E785,'渗透率、续签率'!AG:AJ,4,0)</f>
        <v>13140</v>
      </c>
      <c r="Y785" s="1">
        <f t="shared" si="63"/>
        <v>5124.5999999999995</v>
      </c>
      <c r="Z785">
        <v>0</v>
      </c>
      <c r="AA785" s="89">
        <f t="shared" si="64"/>
        <v>13140</v>
      </c>
      <c r="AH785" s="37"/>
      <c r="AI785" s="37"/>
      <c r="AK785" s="37"/>
    </row>
    <row r="786" spans="1:37" hidden="1">
      <c r="A786" t="s">
        <v>64</v>
      </c>
      <c r="B786" t="s">
        <v>16</v>
      </c>
      <c r="C786" t="s">
        <v>17</v>
      </c>
      <c r="D786" t="s">
        <v>116</v>
      </c>
      <c r="E786" t="s">
        <v>481</v>
      </c>
      <c r="F786" t="str">
        <f t="shared" si="61"/>
        <v>临夏回族自治州婚宴酒店</v>
      </c>
      <c r="G786" t="s">
        <v>132</v>
      </c>
      <c r="H786" t="s">
        <v>133</v>
      </c>
      <c r="I786" t="s">
        <v>70</v>
      </c>
      <c r="J786">
        <v>1</v>
      </c>
      <c r="K786">
        <v>0</v>
      </c>
      <c r="L786" s="13">
        <f>VLOOKUP(C786,'渗透率、续签率'!B:C,2,0)</f>
        <v>0.51900000000000002</v>
      </c>
      <c r="M786" s="6">
        <v>0</v>
      </c>
      <c r="N786">
        <v>0</v>
      </c>
      <c r="O786">
        <v>0</v>
      </c>
      <c r="P786" s="6">
        <v>0</v>
      </c>
      <c r="Q786" s="13">
        <v>0</v>
      </c>
      <c r="R786" s="13">
        <v>0</v>
      </c>
      <c r="S786" s="31">
        <v>2</v>
      </c>
      <c r="T786" s="6">
        <f>VLOOKUP(E786,'参数设置&amp;汇总'!S:U,3,0)</f>
        <v>0.33150000000000002</v>
      </c>
      <c r="U786" s="78">
        <f t="shared" si="60"/>
        <v>0</v>
      </c>
      <c r="V786" s="13">
        <v>0.85000000000000009</v>
      </c>
      <c r="W786" s="78">
        <f t="shared" si="62"/>
        <v>0</v>
      </c>
      <c r="X786" s="1">
        <f>VLOOKUP(E786,'渗透率、续签率'!AG:AJ,4,0)</f>
        <v>13140</v>
      </c>
      <c r="Y786" s="1">
        <f t="shared" si="63"/>
        <v>0</v>
      </c>
      <c r="Z786">
        <v>0</v>
      </c>
      <c r="AA786" s="89">
        <f t="shared" si="64"/>
        <v>0</v>
      </c>
      <c r="AH786" s="37"/>
      <c r="AI786" s="37"/>
      <c r="AK786" s="37"/>
    </row>
    <row r="787" spans="1:37" hidden="1">
      <c r="A787" t="s">
        <v>64</v>
      </c>
      <c r="B787" t="s">
        <v>16</v>
      </c>
      <c r="C787" t="s">
        <v>17</v>
      </c>
      <c r="D787" t="s">
        <v>116</v>
      </c>
      <c r="E787" t="s">
        <v>481</v>
      </c>
      <c r="F787" t="str">
        <f t="shared" si="61"/>
        <v>临汾市婚宴酒店</v>
      </c>
      <c r="G787" t="s">
        <v>134</v>
      </c>
      <c r="H787" t="s">
        <v>135</v>
      </c>
      <c r="I787" t="s">
        <v>70</v>
      </c>
      <c r="J787">
        <v>4</v>
      </c>
      <c r="K787">
        <v>0</v>
      </c>
      <c r="L787" s="13">
        <f>VLOOKUP(C787,'渗透率、续签率'!B:C,2,0)</f>
        <v>0.51900000000000002</v>
      </c>
      <c r="M787" s="6">
        <v>0</v>
      </c>
      <c r="N787">
        <v>0</v>
      </c>
      <c r="O787">
        <v>0</v>
      </c>
      <c r="P787" s="6">
        <v>0</v>
      </c>
      <c r="Q787" s="13">
        <v>0</v>
      </c>
      <c r="R787" s="13">
        <v>0</v>
      </c>
      <c r="S787" s="31">
        <v>12</v>
      </c>
      <c r="T787" s="6">
        <f>VLOOKUP(E787,'参数设置&amp;汇总'!S:U,3,0)</f>
        <v>0.33150000000000002</v>
      </c>
      <c r="U787" s="78">
        <f t="shared" si="60"/>
        <v>0</v>
      </c>
      <c r="V787" s="13">
        <v>0.85000000000000009</v>
      </c>
      <c r="W787" s="78">
        <f t="shared" si="62"/>
        <v>0</v>
      </c>
      <c r="X787" s="1">
        <f>VLOOKUP(E787,'渗透率、续签率'!AG:AJ,4,0)</f>
        <v>13140</v>
      </c>
      <c r="Y787" s="1">
        <f t="shared" si="63"/>
        <v>0</v>
      </c>
      <c r="Z787">
        <v>0</v>
      </c>
      <c r="AA787" s="89">
        <f t="shared" si="64"/>
        <v>0</v>
      </c>
      <c r="AH787" s="37"/>
      <c r="AI787" s="37"/>
      <c r="AK787" s="37"/>
    </row>
    <row r="788" spans="1:37" hidden="1">
      <c r="A788" t="s">
        <v>64</v>
      </c>
      <c r="B788" t="s">
        <v>16</v>
      </c>
      <c r="C788" t="s">
        <v>17</v>
      </c>
      <c r="D788" t="s">
        <v>116</v>
      </c>
      <c r="E788" t="s">
        <v>481</v>
      </c>
      <c r="F788" t="str">
        <f t="shared" si="61"/>
        <v>临沂市婚宴酒店</v>
      </c>
      <c r="G788" t="s">
        <v>103</v>
      </c>
      <c r="H788" t="s">
        <v>136</v>
      </c>
      <c r="I788" t="s">
        <v>70</v>
      </c>
      <c r="J788">
        <v>10</v>
      </c>
      <c r="K788">
        <v>3</v>
      </c>
      <c r="L788" s="13">
        <f>VLOOKUP(C788,'渗透率、续签率'!B:C,2,0)</f>
        <v>0.51900000000000002</v>
      </c>
      <c r="M788" s="6">
        <v>0.3</v>
      </c>
      <c r="N788">
        <v>0</v>
      </c>
      <c r="O788">
        <v>0</v>
      </c>
      <c r="P788" s="6">
        <v>0</v>
      </c>
      <c r="Q788" s="13">
        <v>0.64500000000000002</v>
      </c>
      <c r="R788" s="13">
        <v>0</v>
      </c>
      <c r="S788" s="31">
        <v>87</v>
      </c>
      <c r="T788" s="6">
        <f>VLOOKUP(E788,'参数设置&amp;汇总'!S:U,3,0)</f>
        <v>0.33150000000000002</v>
      </c>
      <c r="U788" s="78">
        <f t="shared" si="60"/>
        <v>0</v>
      </c>
      <c r="V788" s="13">
        <v>0.85000000000000009</v>
      </c>
      <c r="W788" s="78">
        <f t="shared" si="62"/>
        <v>0</v>
      </c>
      <c r="X788" s="1">
        <f>VLOOKUP(E788,'渗透率、续签率'!AG:AJ,4,0)</f>
        <v>13140</v>
      </c>
      <c r="Y788" s="1">
        <f t="shared" si="63"/>
        <v>0</v>
      </c>
      <c r="Z788">
        <v>0</v>
      </c>
      <c r="AA788" s="89">
        <f t="shared" si="64"/>
        <v>0</v>
      </c>
      <c r="AH788" s="37"/>
      <c r="AI788" s="37"/>
      <c r="AK788" s="37"/>
    </row>
    <row r="789" spans="1:37" hidden="1">
      <c r="A789" t="s">
        <v>64</v>
      </c>
      <c r="B789" t="s">
        <v>16</v>
      </c>
      <c r="C789" t="s">
        <v>17</v>
      </c>
      <c r="D789" t="s">
        <v>116</v>
      </c>
      <c r="E789" t="s">
        <v>481</v>
      </c>
      <c r="F789" t="str">
        <f t="shared" si="61"/>
        <v>临沧市婚宴酒店</v>
      </c>
      <c r="G789" t="s">
        <v>99</v>
      </c>
      <c r="H789" t="s">
        <v>137</v>
      </c>
      <c r="I789" t="s">
        <v>68</v>
      </c>
      <c r="J789">
        <v>0</v>
      </c>
      <c r="K789">
        <v>0</v>
      </c>
      <c r="L789" s="13">
        <f>VLOOKUP(C789,'渗透率、续签率'!B:C,2,0)</f>
        <v>0.51900000000000002</v>
      </c>
      <c r="M789" s="6">
        <v>0</v>
      </c>
      <c r="N789">
        <v>0</v>
      </c>
      <c r="O789">
        <v>0</v>
      </c>
      <c r="P789" s="6">
        <v>0</v>
      </c>
      <c r="Q789" s="13">
        <v>0</v>
      </c>
      <c r="R789" s="13">
        <v>0</v>
      </c>
      <c r="S789" s="31">
        <v>0</v>
      </c>
      <c r="T789" s="6">
        <f>VLOOKUP(E789,'参数设置&amp;汇总'!S:U,3,0)</f>
        <v>0.33150000000000002</v>
      </c>
      <c r="U789" s="78">
        <f t="shared" si="60"/>
        <v>0</v>
      </c>
      <c r="V789" s="13">
        <v>0.85000000000000009</v>
      </c>
      <c r="W789" s="78">
        <f t="shared" si="62"/>
        <v>0</v>
      </c>
      <c r="X789" s="1">
        <f>VLOOKUP(E789,'渗透率、续签率'!AG:AJ,4,0)</f>
        <v>13140</v>
      </c>
      <c r="Y789" s="1">
        <f t="shared" si="63"/>
        <v>0</v>
      </c>
      <c r="Z789">
        <v>0</v>
      </c>
      <c r="AA789" s="89">
        <f t="shared" si="64"/>
        <v>0</v>
      </c>
      <c r="AH789" s="37"/>
      <c r="AI789" s="37"/>
      <c r="AK789" s="37"/>
    </row>
    <row r="790" spans="1:37" hidden="1">
      <c r="A790" t="s">
        <v>64</v>
      </c>
      <c r="B790" t="s">
        <v>16</v>
      </c>
      <c r="C790" t="s">
        <v>17</v>
      </c>
      <c r="D790" t="s">
        <v>116</v>
      </c>
      <c r="E790" t="s">
        <v>481</v>
      </c>
      <c r="F790" t="str">
        <f t="shared" si="61"/>
        <v>临高县婚宴酒店</v>
      </c>
      <c r="G790" t="s">
        <v>120</v>
      </c>
      <c r="H790" t="s">
        <v>138</v>
      </c>
      <c r="I790" t="s">
        <v>68</v>
      </c>
      <c r="J790">
        <v>0</v>
      </c>
      <c r="K790">
        <v>0</v>
      </c>
      <c r="L790" s="13">
        <f>VLOOKUP(C790,'渗透率、续签率'!B:C,2,0)</f>
        <v>0.51900000000000002</v>
      </c>
      <c r="M790" s="6">
        <v>0</v>
      </c>
      <c r="N790">
        <v>0</v>
      </c>
      <c r="O790">
        <v>0</v>
      </c>
      <c r="P790" s="6">
        <v>0</v>
      </c>
      <c r="Q790" s="13">
        <v>0</v>
      </c>
      <c r="R790" s="13">
        <v>0</v>
      </c>
      <c r="S790" s="31">
        <v>0</v>
      </c>
      <c r="T790" s="6">
        <f>VLOOKUP(E790,'参数设置&amp;汇总'!S:U,3,0)</f>
        <v>0.33150000000000002</v>
      </c>
      <c r="U790" s="78">
        <f t="shared" si="60"/>
        <v>0</v>
      </c>
      <c r="V790" s="13">
        <v>0.85000000000000009</v>
      </c>
      <c r="W790" s="78">
        <f t="shared" si="62"/>
        <v>0</v>
      </c>
      <c r="X790" s="1">
        <f>VLOOKUP(E790,'渗透率、续签率'!AG:AJ,4,0)</f>
        <v>13140</v>
      </c>
      <c r="Y790" s="1">
        <f t="shared" si="63"/>
        <v>0</v>
      </c>
      <c r="Z790">
        <v>0</v>
      </c>
      <c r="AA790" s="89">
        <f t="shared" si="64"/>
        <v>0</v>
      </c>
      <c r="AH790" s="37"/>
      <c r="AI790" s="37"/>
      <c r="AK790" s="37"/>
    </row>
    <row r="791" spans="1:37" hidden="1">
      <c r="A791" t="s">
        <v>64</v>
      </c>
      <c r="B791" t="s">
        <v>16</v>
      </c>
      <c r="C791" t="s">
        <v>17</v>
      </c>
      <c r="D791" t="s">
        <v>116</v>
      </c>
      <c r="E791" t="s">
        <v>481</v>
      </c>
      <c r="F791" t="str">
        <f t="shared" si="61"/>
        <v>丹东市婚宴酒店</v>
      </c>
      <c r="G791" t="s">
        <v>101</v>
      </c>
      <c r="H791" t="s">
        <v>139</v>
      </c>
      <c r="I791" t="s">
        <v>70</v>
      </c>
      <c r="J791">
        <v>3</v>
      </c>
      <c r="K791">
        <v>0</v>
      </c>
      <c r="L791" s="13">
        <f>VLOOKUP(C791,'渗透率、续签率'!B:C,2,0)</f>
        <v>0.51900000000000002</v>
      </c>
      <c r="M791" s="6">
        <v>0</v>
      </c>
      <c r="N791">
        <v>0</v>
      </c>
      <c r="O791">
        <v>0</v>
      </c>
      <c r="P791" s="6">
        <v>0</v>
      </c>
      <c r="Q791" s="13">
        <v>0</v>
      </c>
      <c r="R791" s="13">
        <v>0</v>
      </c>
      <c r="S791" s="31">
        <v>5</v>
      </c>
      <c r="T791" s="6">
        <f>VLOOKUP(E791,'参数设置&amp;汇总'!S:U,3,0)</f>
        <v>0.33150000000000002</v>
      </c>
      <c r="U791" s="78">
        <f t="shared" si="60"/>
        <v>0</v>
      </c>
      <c r="V791" s="13">
        <v>0.85000000000000009</v>
      </c>
      <c r="W791" s="78">
        <f t="shared" si="62"/>
        <v>0</v>
      </c>
      <c r="X791" s="1">
        <f>VLOOKUP(E791,'渗透率、续签率'!AG:AJ,4,0)</f>
        <v>13140</v>
      </c>
      <c r="Y791" s="1">
        <f t="shared" si="63"/>
        <v>0</v>
      </c>
      <c r="Z791">
        <v>0</v>
      </c>
      <c r="AA791" s="89">
        <f t="shared" si="64"/>
        <v>0</v>
      </c>
      <c r="AH791" s="37"/>
      <c r="AI791" s="37"/>
      <c r="AK791" s="37"/>
    </row>
    <row r="792" spans="1:37" hidden="1">
      <c r="A792" t="s">
        <v>64</v>
      </c>
      <c r="B792" t="s">
        <v>16</v>
      </c>
      <c r="C792" t="s">
        <v>17</v>
      </c>
      <c r="D792" t="s">
        <v>116</v>
      </c>
      <c r="E792" t="s">
        <v>481</v>
      </c>
      <c r="F792" t="str">
        <f t="shared" si="61"/>
        <v>丽水市婚宴酒店</v>
      </c>
      <c r="G792" t="s">
        <v>79</v>
      </c>
      <c r="H792" t="s">
        <v>140</v>
      </c>
      <c r="I792" t="s">
        <v>68</v>
      </c>
      <c r="J792">
        <v>4</v>
      </c>
      <c r="K792">
        <v>0</v>
      </c>
      <c r="L792" s="13">
        <f>VLOOKUP(C792,'渗透率、续签率'!B:C,2,0)</f>
        <v>0.51900000000000002</v>
      </c>
      <c r="M792" s="6">
        <v>0</v>
      </c>
      <c r="N792">
        <v>0</v>
      </c>
      <c r="O792">
        <v>0</v>
      </c>
      <c r="P792" s="6">
        <v>0</v>
      </c>
      <c r="Q792" s="13">
        <v>0</v>
      </c>
      <c r="R792" s="13">
        <v>0</v>
      </c>
      <c r="S792" s="31">
        <v>8</v>
      </c>
      <c r="T792" s="6">
        <f>VLOOKUP(E792,'参数设置&amp;汇总'!S:U,3,0)</f>
        <v>0.33150000000000002</v>
      </c>
      <c r="U792" s="78">
        <f t="shared" si="60"/>
        <v>0</v>
      </c>
      <c r="V792" s="13">
        <v>0.85000000000000009</v>
      </c>
      <c r="W792" s="78">
        <f t="shared" si="62"/>
        <v>0</v>
      </c>
      <c r="X792" s="1">
        <f>VLOOKUP(E792,'渗透率、续签率'!AG:AJ,4,0)</f>
        <v>13140</v>
      </c>
      <c r="Y792" s="1">
        <f t="shared" si="63"/>
        <v>0</v>
      </c>
      <c r="Z792">
        <v>0</v>
      </c>
      <c r="AA792" s="89">
        <f t="shared" si="64"/>
        <v>0</v>
      </c>
      <c r="AH792" s="37"/>
      <c r="AI792" s="37"/>
      <c r="AK792" s="37"/>
    </row>
    <row r="793" spans="1:37" hidden="1">
      <c r="A793" t="s">
        <v>64</v>
      </c>
      <c r="B793" t="s">
        <v>16</v>
      </c>
      <c r="C793" t="s">
        <v>17</v>
      </c>
      <c r="D793" t="s">
        <v>116</v>
      </c>
      <c r="E793" t="s">
        <v>481</v>
      </c>
      <c r="F793" t="str">
        <f t="shared" si="61"/>
        <v>丽江市婚宴酒店</v>
      </c>
      <c r="G793" t="s">
        <v>99</v>
      </c>
      <c r="H793" t="s">
        <v>141</v>
      </c>
      <c r="I793" t="s">
        <v>68</v>
      </c>
      <c r="J793">
        <v>2</v>
      </c>
      <c r="K793">
        <v>0</v>
      </c>
      <c r="L793" s="13">
        <f>VLOOKUP(C793,'渗透率、续签率'!B:C,2,0)</f>
        <v>0.51900000000000002</v>
      </c>
      <c r="M793" s="6">
        <v>0</v>
      </c>
      <c r="N793">
        <v>0</v>
      </c>
      <c r="O793">
        <v>0</v>
      </c>
      <c r="P793" s="6">
        <v>0</v>
      </c>
      <c r="Q793" s="13">
        <v>0</v>
      </c>
      <c r="R793" s="13">
        <v>0</v>
      </c>
      <c r="S793" s="31">
        <v>1</v>
      </c>
      <c r="T793" s="6">
        <f>VLOOKUP(E793,'参数设置&amp;汇总'!S:U,3,0)</f>
        <v>0.33150000000000002</v>
      </c>
      <c r="U793" s="78">
        <f t="shared" si="60"/>
        <v>0</v>
      </c>
      <c r="V793" s="13">
        <v>0.85000000000000009</v>
      </c>
      <c r="W793" s="78">
        <f t="shared" si="62"/>
        <v>0</v>
      </c>
      <c r="X793" s="1">
        <f>VLOOKUP(E793,'渗透率、续签率'!AG:AJ,4,0)</f>
        <v>13140</v>
      </c>
      <c r="Y793" s="1">
        <f t="shared" si="63"/>
        <v>0</v>
      </c>
      <c r="Z793">
        <v>0</v>
      </c>
      <c r="AA793" s="89">
        <f t="shared" si="64"/>
        <v>0</v>
      </c>
      <c r="AH793" s="37"/>
      <c r="AI793" s="37"/>
      <c r="AK793" s="37"/>
    </row>
    <row r="794" spans="1:37" hidden="1">
      <c r="A794" t="s">
        <v>64</v>
      </c>
      <c r="B794" t="s">
        <v>16</v>
      </c>
      <c r="C794" t="s">
        <v>17</v>
      </c>
      <c r="D794" t="s">
        <v>116</v>
      </c>
      <c r="E794" t="s">
        <v>481</v>
      </c>
      <c r="F794" t="str">
        <f t="shared" si="61"/>
        <v>乌兰察布市婚宴酒店</v>
      </c>
      <c r="G794" t="s">
        <v>142</v>
      </c>
      <c r="H794" t="s">
        <v>143</v>
      </c>
      <c r="I794" t="s">
        <v>70</v>
      </c>
      <c r="J794">
        <v>3</v>
      </c>
      <c r="K794">
        <v>0</v>
      </c>
      <c r="L794" s="13">
        <f>VLOOKUP(C794,'渗透率、续签率'!B:C,2,0)</f>
        <v>0.51900000000000002</v>
      </c>
      <c r="M794" s="6">
        <v>0</v>
      </c>
      <c r="N794">
        <v>0</v>
      </c>
      <c r="O794">
        <v>0</v>
      </c>
      <c r="P794" s="6">
        <v>0</v>
      </c>
      <c r="Q794" s="13">
        <v>0</v>
      </c>
      <c r="R794" s="13">
        <v>0</v>
      </c>
      <c r="S794" s="31">
        <v>34</v>
      </c>
      <c r="T794" s="6">
        <f>VLOOKUP(E794,'参数设置&amp;汇总'!S:U,3,0)</f>
        <v>0.33150000000000002</v>
      </c>
      <c r="U794" s="78">
        <f t="shared" si="60"/>
        <v>0</v>
      </c>
      <c r="V794" s="13">
        <v>0.85000000000000009</v>
      </c>
      <c r="W794" s="78">
        <f t="shared" si="62"/>
        <v>0</v>
      </c>
      <c r="X794" s="1">
        <f>VLOOKUP(E794,'渗透率、续签率'!AG:AJ,4,0)</f>
        <v>13140</v>
      </c>
      <c r="Y794" s="1">
        <f t="shared" si="63"/>
        <v>0</v>
      </c>
      <c r="Z794">
        <v>0</v>
      </c>
      <c r="AA794" s="89">
        <f t="shared" si="64"/>
        <v>0</v>
      </c>
      <c r="AH794" s="37"/>
      <c r="AI794" s="37"/>
      <c r="AK794" s="37"/>
    </row>
    <row r="795" spans="1:37" hidden="1">
      <c r="A795" t="s">
        <v>64</v>
      </c>
      <c r="B795" t="s">
        <v>16</v>
      </c>
      <c r="C795" t="s">
        <v>17</v>
      </c>
      <c r="D795" t="s">
        <v>116</v>
      </c>
      <c r="E795" t="s">
        <v>481</v>
      </c>
      <c r="F795" t="str">
        <f t="shared" si="61"/>
        <v>乌海市婚宴酒店</v>
      </c>
      <c r="G795" t="s">
        <v>142</v>
      </c>
      <c r="H795" t="s">
        <v>144</v>
      </c>
      <c r="I795" t="s">
        <v>70</v>
      </c>
      <c r="J795">
        <v>0</v>
      </c>
      <c r="K795">
        <v>0</v>
      </c>
      <c r="L795" s="13">
        <f>VLOOKUP(C795,'渗透率、续签率'!B:C,2,0)</f>
        <v>0.51900000000000002</v>
      </c>
      <c r="M795" s="6">
        <v>0</v>
      </c>
      <c r="N795">
        <v>0</v>
      </c>
      <c r="O795">
        <v>0</v>
      </c>
      <c r="P795" s="6">
        <v>0</v>
      </c>
      <c r="Q795" s="13">
        <v>0</v>
      </c>
      <c r="R795" s="13">
        <v>0</v>
      </c>
      <c r="S795" s="31">
        <v>0</v>
      </c>
      <c r="T795" s="6">
        <f>VLOOKUP(E795,'参数设置&amp;汇总'!S:U,3,0)</f>
        <v>0.33150000000000002</v>
      </c>
      <c r="U795" s="78">
        <f t="shared" si="60"/>
        <v>0</v>
      </c>
      <c r="V795" s="13">
        <v>0.85000000000000009</v>
      </c>
      <c r="W795" s="78">
        <f t="shared" si="62"/>
        <v>0</v>
      </c>
      <c r="X795" s="1">
        <f>VLOOKUP(E795,'渗透率、续签率'!AG:AJ,4,0)</f>
        <v>13140</v>
      </c>
      <c r="Y795" s="1">
        <f t="shared" si="63"/>
        <v>0</v>
      </c>
      <c r="Z795">
        <v>0</v>
      </c>
      <c r="AA795" s="89">
        <f t="shared" si="64"/>
        <v>0</v>
      </c>
    </row>
    <row r="796" spans="1:37" hidden="1">
      <c r="A796" t="s">
        <v>64</v>
      </c>
      <c r="B796" t="s">
        <v>16</v>
      </c>
      <c r="C796" t="s">
        <v>17</v>
      </c>
      <c r="D796" t="s">
        <v>116</v>
      </c>
      <c r="E796" t="s">
        <v>481</v>
      </c>
      <c r="F796" t="str">
        <f t="shared" si="61"/>
        <v>乌鲁木齐市婚宴酒店</v>
      </c>
      <c r="G796" t="s">
        <v>145</v>
      </c>
      <c r="H796" t="s">
        <v>146</v>
      </c>
      <c r="I796" t="s">
        <v>70</v>
      </c>
      <c r="J796">
        <v>9</v>
      </c>
      <c r="K796">
        <v>1</v>
      </c>
      <c r="L796" s="13">
        <f>VLOOKUP(C796,'渗透率、续签率'!B:C,2,0)</f>
        <v>0.51900000000000002</v>
      </c>
      <c r="M796" s="6">
        <v>0.11</v>
      </c>
      <c r="N796">
        <v>1</v>
      </c>
      <c r="O796">
        <v>0</v>
      </c>
      <c r="P796" s="6">
        <v>0</v>
      </c>
      <c r="Q796" s="13">
        <v>0.187</v>
      </c>
      <c r="R796" s="13">
        <v>0.187</v>
      </c>
      <c r="S796" s="31">
        <v>98</v>
      </c>
      <c r="T796" s="6">
        <f>VLOOKUP(E796,'参数设置&amp;汇总'!S:U,3,0)</f>
        <v>0.33150000000000002</v>
      </c>
      <c r="U796" s="78">
        <f t="shared" si="60"/>
        <v>0.33150000000000002</v>
      </c>
      <c r="V796" s="13">
        <v>0.85000000000000009</v>
      </c>
      <c r="W796" s="78">
        <f t="shared" si="62"/>
        <v>0.38999999999999996</v>
      </c>
      <c r="X796" s="1">
        <f>VLOOKUP(E796,'渗透率、续签率'!AG:AJ,4,0)</f>
        <v>13140</v>
      </c>
      <c r="Y796" s="1">
        <f t="shared" si="63"/>
        <v>5124.5999999999995</v>
      </c>
      <c r="Z796">
        <v>0</v>
      </c>
      <c r="AA796" s="89">
        <f t="shared" si="64"/>
        <v>13140</v>
      </c>
    </row>
    <row r="797" spans="1:37" hidden="1">
      <c r="A797" t="s">
        <v>64</v>
      </c>
      <c r="B797" t="s">
        <v>16</v>
      </c>
      <c r="C797" t="s">
        <v>17</v>
      </c>
      <c r="D797" t="s">
        <v>116</v>
      </c>
      <c r="E797" t="s">
        <v>481</v>
      </c>
      <c r="F797" t="str">
        <f t="shared" si="61"/>
        <v>乐东黎族自治县婚宴酒店</v>
      </c>
      <c r="G797" t="s">
        <v>120</v>
      </c>
      <c r="H797" t="s">
        <v>147</v>
      </c>
      <c r="I797" t="s">
        <v>68</v>
      </c>
      <c r="J797">
        <v>0</v>
      </c>
      <c r="K797">
        <v>0</v>
      </c>
      <c r="L797" s="13">
        <f>VLOOKUP(C797,'渗透率、续签率'!B:C,2,0)</f>
        <v>0.51900000000000002</v>
      </c>
      <c r="M797" s="6">
        <v>0</v>
      </c>
      <c r="N797">
        <v>0</v>
      </c>
      <c r="O797">
        <v>0</v>
      </c>
      <c r="P797" s="6">
        <v>0</v>
      </c>
      <c r="Q797" s="13">
        <v>0</v>
      </c>
      <c r="R797" s="13">
        <v>0</v>
      </c>
      <c r="S797" s="31">
        <v>0</v>
      </c>
      <c r="T797" s="6">
        <f>VLOOKUP(E797,'参数设置&amp;汇总'!S:U,3,0)</f>
        <v>0.33150000000000002</v>
      </c>
      <c r="U797" s="78">
        <f t="shared" si="60"/>
        <v>0</v>
      </c>
      <c r="V797" s="13">
        <v>0.85000000000000009</v>
      </c>
      <c r="W797" s="78">
        <f t="shared" si="62"/>
        <v>0</v>
      </c>
      <c r="X797" s="1">
        <f>VLOOKUP(E797,'渗透率、续签率'!AG:AJ,4,0)</f>
        <v>13140</v>
      </c>
      <c r="Y797" s="1">
        <f t="shared" si="63"/>
        <v>0</v>
      </c>
      <c r="Z797">
        <v>0</v>
      </c>
      <c r="AA797" s="89">
        <f t="shared" si="64"/>
        <v>0</v>
      </c>
      <c r="AH797" s="37"/>
      <c r="AI797" s="37"/>
      <c r="AK797" s="37"/>
    </row>
    <row r="798" spans="1:37" hidden="1">
      <c r="A798" t="s">
        <v>64</v>
      </c>
      <c r="B798" t="s">
        <v>16</v>
      </c>
      <c r="C798" t="s">
        <v>17</v>
      </c>
      <c r="D798" t="s">
        <v>116</v>
      </c>
      <c r="E798" t="s">
        <v>481</v>
      </c>
      <c r="F798" t="str">
        <f t="shared" si="61"/>
        <v>乐山市婚宴酒店</v>
      </c>
      <c r="G798" t="s">
        <v>77</v>
      </c>
      <c r="H798" t="s">
        <v>148</v>
      </c>
      <c r="I798" t="s">
        <v>70</v>
      </c>
      <c r="J798">
        <v>0</v>
      </c>
      <c r="K798">
        <v>0</v>
      </c>
      <c r="L798" s="13">
        <f>VLOOKUP(C798,'渗透率、续签率'!B:C,2,0)</f>
        <v>0.51900000000000002</v>
      </c>
      <c r="M798" s="6">
        <v>0</v>
      </c>
      <c r="N798">
        <v>0</v>
      </c>
      <c r="O798">
        <v>0</v>
      </c>
      <c r="P798" s="6">
        <v>0</v>
      </c>
      <c r="Q798" s="13">
        <v>0</v>
      </c>
      <c r="R798" s="13">
        <v>0</v>
      </c>
      <c r="S798" s="31">
        <v>0</v>
      </c>
      <c r="T798" s="6">
        <f>VLOOKUP(E798,'参数设置&amp;汇总'!S:U,3,0)</f>
        <v>0.33150000000000002</v>
      </c>
      <c r="U798" s="78">
        <f t="shared" si="60"/>
        <v>0</v>
      </c>
      <c r="V798" s="13">
        <v>0.85000000000000009</v>
      </c>
      <c r="W798" s="78">
        <f t="shared" si="62"/>
        <v>0</v>
      </c>
      <c r="X798" s="1">
        <f>VLOOKUP(E798,'渗透率、续签率'!AG:AJ,4,0)</f>
        <v>13140</v>
      </c>
      <c r="Y798" s="1">
        <f t="shared" si="63"/>
        <v>0</v>
      </c>
      <c r="Z798">
        <v>0</v>
      </c>
      <c r="AA798" s="89">
        <f t="shared" si="64"/>
        <v>0</v>
      </c>
    </row>
    <row r="799" spans="1:37" hidden="1">
      <c r="A799" t="s">
        <v>64</v>
      </c>
      <c r="B799" t="s">
        <v>16</v>
      </c>
      <c r="C799" t="s">
        <v>17</v>
      </c>
      <c r="D799" t="s">
        <v>116</v>
      </c>
      <c r="E799" t="s">
        <v>481</v>
      </c>
      <c r="F799" t="str">
        <f t="shared" si="61"/>
        <v>九江市婚宴酒店</v>
      </c>
      <c r="G799" t="s">
        <v>90</v>
      </c>
      <c r="H799" t="s">
        <v>149</v>
      </c>
      <c r="I799" t="s">
        <v>68</v>
      </c>
      <c r="J799">
        <v>6</v>
      </c>
      <c r="K799">
        <v>0</v>
      </c>
      <c r="L799" s="13">
        <f>VLOOKUP(C799,'渗透率、续签率'!B:C,2,0)</f>
        <v>0.51900000000000002</v>
      </c>
      <c r="M799" s="6">
        <v>0</v>
      </c>
      <c r="N799">
        <v>0</v>
      </c>
      <c r="O799">
        <v>0</v>
      </c>
      <c r="P799" s="6">
        <v>0</v>
      </c>
      <c r="Q799" s="13">
        <v>0</v>
      </c>
      <c r="R799" s="13">
        <v>0</v>
      </c>
      <c r="S799" s="31">
        <v>20</v>
      </c>
      <c r="T799" s="6">
        <f>VLOOKUP(E799,'参数设置&amp;汇总'!S:U,3,0)</f>
        <v>0.33150000000000002</v>
      </c>
      <c r="U799" s="78">
        <f t="shared" si="60"/>
        <v>0</v>
      </c>
      <c r="V799" s="13">
        <v>0.85000000000000009</v>
      </c>
      <c r="W799" s="78">
        <f t="shared" si="62"/>
        <v>0</v>
      </c>
      <c r="X799" s="1">
        <f>VLOOKUP(E799,'渗透率、续签率'!AG:AJ,4,0)</f>
        <v>13140</v>
      </c>
      <c r="Y799" s="1">
        <f t="shared" si="63"/>
        <v>0</v>
      </c>
      <c r="Z799">
        <v>0</v>
      </c>
      <c r="AA799" s="89">
        <f t="shared" si="64"/>
        <v>0</v>
      </c>
      <c r="AH799" s="37"/>
      <c r="AI799" s="37"/>
      <c r="AK799" s="37"/>
    </row>
    <row r="800" spans="1:37" hidden="1">
      <c r="A800" t="s">
        <v>64</v>
      </c>
      <c r="B800" t="s">
        <v>16</v>
      </c>
      <c r="C800" t="s">
        <v>17</v>
      </c>
      <c r="D800" t="s">
        <v>116</v>
      </c>
      <c r="E800" t="s">
        <v>481</v>
      </c>
      <c r="F800" t="str">
        <f t="shared" si="61"/>
        <v>云浮市婚宴酒店</v>
      </c>
      <c r="G800" t="s">
        <v>75</v>
      </c>
      <c r="H800" t="s">
        <v>150</v>
      </c>
      <c r="I800" t="s">
        <v>68</v>
      </c>
      <c r="J800">
        <v>3</v>
      </c>
      <c r="K800">
        <v>0</v>
      </c>
      <c r="L800" s="13">
        <f>VLOOKUP(C800,'渗透率、续签率'!B:C,2,0)</f>
        <v>0.51900000000000002</v>
      </c>
      <c r="M800" s="6">
        <v>0</v>
      </c>
      <c r="N800">
        <v>0</v>
      </c>
      <c r="O800">
        <v>0</v>
      </c>
      <c r="P800" s="6">
        <v>0</v>
      </c>
      <c r="Q800" s="13">
        <v>0</v>
      </c>
      <c r="R800" s="13">
        <v>0</v>
      </c>
      <c r="S800" s="31">
        <v>1</v>
      </c>
      <c r="T800" s="6">
        <f>VLOOKUP(E800,'参数设置&amp;汇总'!S:U,3,0)</f>
        <v>0.33150000000000002</v>
      </c>
      <c r="U800" s="78">
        <f t="shared" si="60"/>
        <v>0</v>
      </c>
      <c r="V800" s="13">
        <v>0.85000000000000009</v>
      </c>
      <c r="W800" s="78">
        <f t="shared" si="62"/>
        <v>0</v>
      </c>
      <c r="X800" s="1">
        <f>VLOOKUP(E800,'渗透率、续签率'!AG:AJ,4,0)</f>
        <v>13140</v>
      </c>
      <c r="Y800" s="1">
        <f t="shared" si="63"/>
        <v>0</v>
      </c>
      <c r="Z800">
        <v>0</v>
      </c>
      <c r="AA800" s="89">
        <f t="shared" si="64"/>
        <v>0</v>
      </c>
    </row>
    <row r="801" spans="1:37" hidden="1">
      <c r="A801" t="s">
        <v>64</v>
      </c>
      <c r="B801" t="s">
        <v>16</v>
      </c>
      <c r="C801" t="s">
        <v>17</v>
      </c>
      <c r="D801" t="s">
        <v>116</v>
      </c>
      <c r="E801" t="s">
        <v>481</v>
      </c>
      <c r="F801" t="str">
        <f t="shared" si="61"/>
        <v>五家渠市婚宴酒店</v>
      </c>
      <c r="G801" t="s">
        <v>145</v>
      </c>
      <c r="H801" t="s">
        <v>151</v>
      </c>
      <c r="I801" t="s">
        <v>70</v>
      </c>
      <c r="J801">
        <v>0</v>
      </c>
      <c r="K801">
        <v>0</v>
      </c>
      <c r="L801" s="13">
        <f>VLOOKUP(C801,'渗透率、续签率'!B:C,2,0)</f>
        <v>0.51900000000000002</v>
      </c>
      <c r="M801" s="6">
        <v>0</v>
      </c>
      <c r="N801">
        <v>0</v>
      </c>
      <c r="O801">
        <v>0</v>
      </c>
      <c r="P801" s="6">
        <v>0</v>
      </c>
      <c r="Q801" s="13">
        <v>0</v>
      </c>
      <c r="R801" s="13">
        <v>0</v>
      </c>
      <c r="S801" s="31">
        <v>0</v>
      </c>
      <c r="T801" s="6">
        <f>VLOOKUP(E801,'参数设置&amp;汇总'!S:U,3,0)</f>
        <v>0.33150000000000002</v>
      </c>
      <c r="U801" s="78">
        <f t="shared" si="60"/>
        <v>0</v>
      </c>
      <c r="V801" s="13">
        <v>0.85000000000000009</v>
      </c>
      <c r="W801" s="78">
        <f t="shared" si="62"/>
        <v>0</v>
      </c>
      <c r="X801" s="1">
        <f>VLOOKUP(E801,'渗透率、续签率'!AG:AJ,4,0)</f>
        <v>13140</v>
      </c>
      <c r="Y801" s="1">
        <f t="shared" si="63"/>
        <v>0</v>
      </c>
      <c r="Z801">
        <v>0</v>
      </c>
      <c r="AA801" s="89">
        <f t="shared" si="64"/>
        <v>0</v>
      </c>
      <c r="AH801" s="37"/>
      <c r="AI801" s="37"/>
      <c r="AK801" s="37"/>
    </row>
    <row r="802" spans="1:37" hidden="1">
      <c r="A802" t="s">
        <v>64</v>
      </c>
      <c r="B802" t="s">
        <v>16</v>
      </c>
      <c r="C802" t="s">
        <v>17</v>
      </c>
      <c r="D802" t="s">
        <v>116</v>
      </c>
      <c r="E802" t="s">
        <v>481</v>
      </c>
      <c r="F802" t="str">
        <f t="shared" si="61"/>
        <v>五指山市婚宴酒店</v>
      </c>
      <c r="G802" t="s">
        <v>120</v>
      </c>
      <c r="H802" t="s">
        <v>152</v>
      </c>
      <c r="I802" t="s">
        <v>68</v>
      </c>
      <c r="J802">
        <v>0</v>
      </c>
      <c r="K802">
        <v>0</v>
      </c>
      <c r="L802" s="13">
        <f>VLOOKUP(C802,'渗透率、续签率'!B:C,2,0)</f>
        <v>0.51900000000000002</v>
      </c>
      <c r="M802" s="6">
        <v>0</v>
      </c>
      <c r="N802">
        <v>0</v>
      </c>
      <c r="O802">
        <v>0</v>
      </c>
      <c r="P802" s="6">
        <v>0</v>
      </c>
      <c r="Q802" s="13">
        <v>0</v>
      </c>
      <c r="R802" s="13">
        <v>0</v>
      </c>
      <c r="S802" s="31">
        <v>0</v>
      </c>
      <c r="T802" s="6">
        <f>VLOOKUP(E802,'参数设置&amp;汇总'!S:U,3,0)</f>
        <v>0.33150000000000002</v>
      </c>
      <c r="U802" s="78">
        <f t="shared" si="60"/>
        <v>0</v>
      </c>
      <c r="V802" s="13">
        <v>0.85000000000000009</v>
      </c>
      <c r="W802" s="78">
        <f t="shared" si="62"/>
        <v>0</v>
      </c>
      <c r="X802" s="1">
        <f>VLOOKUP(E802,'渗透率、续签率'!AG:AJ,4,0)</f>
        <v>13140</v>
      </c>
      <c r="Y802" s="1">
        <f t="shared" si="63"/>
        <v>0</v>
      </c>
      <c r="Z802">
        <v>0</v>
      </c>
      <c r="AA802" s="89">
        <f t="shared" si="64"/>
        <v>0</v>
      </c>
      <c r="AH802" s="37"/>
      <c r="AI802" s="37"/>
      <c r="AK802" s="37"/>
    </row>
    <row r="803" spans="1:37" hidden="1">
      <c r="A803" t="s">
        <v>64</v>
      </c>
      <c r="B803" t="s">
        <v>16</v>
      </c>
      <c r="C803" t="s">
        <v>17</v>
      </c>
      <c r="D803" t="s">
        <v>116</v>
      </c>
      <c r="E803" t="s">
        <v>481</v>
      </c>
      <c r="F803" t="str">
        <f t="shared" si="61"/>
        <v>亳州市婚宴酒店</v>
      </c>
      <c r="G803" t="s">
        <v>94</v>
      </c>
      <c r="H803" t="s">
        <v>153</v>
      </c>
      <c r="I803" t="s">
        <v>68</v>
      </c>
      <c r="J803">
        <v>7</v>
      </c>
      <c r="K803">
        <v>1</v>
      </c>
      <c r="L803" s="13">
        <f>VLOOKUP(C803,'渗透率、续签率'!B:C,2,0)</f>
        <v>0.51900000000000002</v>
      </c>
      <c r="M803" s="6">
        <v>0.14000000000000001</v>
      </c>
      <c r="N803">
        <v>0</v>
      </c>
      <c r="O803">
        <v>0</v>
      </c>
      <c r="P803" s="6">
        <v>0</v>
      </c>
      <c r="Q803" s="13">
        <v>0.57399999999999995</v>
      </c>
      <c r="R803" s="13">
        <v>6.0999999999999999E-2</v>
      </c>
      <c r="S803" s="31">
        <v>21</v>
      </c>
      <c r="T803" s="6">
        <f>VLOOKUP(E803,'参数设置&amp;汇总'!S:U,3,0)</f>
        <v>0.33150000000000002</v>
      </c>
      <c r="U803" s="78">
        <f t="shared" si="60"/>
        <v>0</v>
      </c>
      <c r="V803" s="13">
        <v>0.85000000000000009</v>
      </c>
      <c r="W803" s="78">
        <f t="shared" si="62"/>
        <v>0</v>
      </c>
      <c r="X803" s="1">
        <f>VLOOKUP(E803,'渗透率、续签率'!AG:AJ,4,0)</f>
        <v>13140</v>
      </c>
      <c r="Y803" s="1">
        <f t="shared" si="63"/>
        <v>0</v>
      </c>
      <c r="Z803">
        <v>0</v>
      </c>
      <c r="AA803" s="89">
        <f t="shared" si="64"/>
        <v>0</v>
      </c>
    </row>
    <row r="804" spans="1:37" hidden="1">
      <c r="A804" t="s">
        <v>64</v>
      </c>
      <c r="B804" t="s">
        <v>16</v>
      </c>
      <c r="C804" t="s">
        <v>17</v>
      </c>
      <c r="D804" t="s">
        <v>116</v>
      </c>
      <c r="E804" t="s">
        <v>481</v>
      </c>
      <c r="F804" t="str">
        <f t="shared" si="61"/>
        <v>仙桃市婚宴酒店</v>
      </c>
      <c r="G804" t="s">
        <v>81</v>
      </c>
      <c r="H804" t="s">
        <v>154</v>
      </c>
      <c r="I804" t="s">
        <v>68</v>
      </c>
      <c r="J804">
        <v>1</v>
      </c>
      <c r="K804">
        <v>0</v>
      </c>
      <c r="L804" s="13">
        <f>VLOOKUP(C804,'渗透率、续签率'!B:C,2,0)</f>
        <v>0.51900000000000002</v>
      </c>
      <c r="M804" s="6">
        <v>0</v>
      </c>
      <c r="N804">
        <v>0</v>
      </c>
      <c r="O804">
        <v>0</v>
      </c>
      <c r="P804" s="6">
        <v>0</v>
      </c>
      <c r="Q804" s="13">
        <v>0</v>
      </c>
      <c r="R804" s="13">
        <v>0</v>
      </c>
      <c r="S804" s="31">
        <v>7</v>
      </c>
      <c r="T804" s="6">
        <f>VLOOKUP(E804,'参数设置&amp;汇总'!S:U,3,0)</f>
        <v>0.33150000000000002</v>
      </c>
      <c r="U804" s="78">
        <f t="shared" si="60"/>
        <v>0</v>
      </c>
      <c r="V804" s="13">
        <v>0.85000000000000009</v>
      </c>
      <c r="W804" s="78">
        <f t="shared" si="62"/>
        <v>0</v>
      </c>
      <c r="X804" s="1">
        <f>VLOOKUP(E804,'渗透率、续签率'!AG:AJ,4,0)</f>
        <v>13140</v>
      </c>
      <c r="Y804" s="1">
        <f t="shared" si="63"/>
        <v>0</v>
      </c>
      <c r="Z804">
        <v>0</v>
      </c>
      <c r="AA804" s="89">
        <f t="shared" si="64"/>
        <v>0</v>
      </c>
      <c r="AH804" s="37"/>
      <c r="AI804" s="37"/>
      <c r="AK804" s="37"/>
    </row>
    <row r="805" spans="1:37" hidden="1">
      <c r="A805" t="s">
        <v>64</v>
      </c>
      <c r="B805" t="s">
        <v>16</v>
      </c>
      <c r="C805" t="s">
        <v>17</v>
      </c>
      <c r="D805" t="s">
        <v>116</v>
      </c>
      <c r="E805" t="s">
        <v>481</v>
      </c>
      <c r="F805" t="str">
        <f t="shared" si="61"/>
        <v>伊春市婚宴酒店</v>
      </c>
      <c r="G805" t="s">
        <v>118</v>
      </c>
      <c r="H805" t="s">
        <v>155</v>
      </c>
      <c r="I805" t="s">
        <v>70</v>
      </c>
      <c r="J805">
        <v>0</v>
      </c>
      <c r="K805">
        <v>0</v>
      </c>
      <c r="L805" s="13">
        <f>VLOOKUP(C805,'渗透率、续签率'!B:C,2,0)</f>
        <v>0.51900000000000002</v>
      </c>
      <c r="M805" s="6">
        <v>0</v>
      </c>
      <c r="N805">
        <v>0</v>
      </c>
      <c r="O805">
        <v>0</v>
      </c>
      <c r="P805" s="6">
        <v>0</v>
      </c>
      <c r="Q805" s="13">
        <v>0</v>
      </c>
      <c r="R805" s="13">
        <v>0</v>
      </c>
      <c r="S805" s="31">
        <v>0</v>
      </c>
      <c r="T805" s="6">
        <f>VLOOKUP(E805,'参数设置&amp;汇总'!S:U,3,0)</f>
        <v>0.33150000000000002</v>
      </c>
      <c r="U805" s="78">
        <f t="shared" si="60"/>
        <v>0</v>
      </c>
      <c r="V805" s="13">
        <v>0.85000000000000009</v>
      </c>
      <c r="W805" s="78">
        <f t="shared" si="62"/>
        <v>0</v>
      </c>
      <c r="X805" s="1">
        <f>VLOOKUP(E805,'渗透率、续签率'!AG:AJ,4,0)</f>
        <v>13140</v>
      </c>
      <c r="Y805" s="1">
        <f t="shared" si="63"/>
        <v>0</v>
      </c>
      <c r="Z805">
        <v>0</v>
      </c>
      <c r="AA805" s="89">
        <f t="shared" si="64"/>
        <v>0</v>
      </c>
      <c r="AH805" s="37"/>
      <c r="AI805" s="37"/>
      <c r="AK805" s="37"/>
    </row>
    <row r="806" spans="1:37" hidden="1">
      <c r="A806" t="s">
        <v>64</v>
      </c>
      <c r="B806" t="s">
        <v>16</v>
      </c>
      <c r="C806" t="s">
        <v>17</v>
      </c>
      <c r="D806" t="s">
        <v>116</v>
      </c>
      <c r="E806" t="s">
        <v>481</v>
      </c>
      <c r="F806" t="str">
        <f t="shared" si="61"/>
        <v>伊犁哈萨克自治州婚宴酒店</v>
      </c>
      <c r="G806" t="s">
        <v>145</v>
      </c>
      <c r="H806" t="s">
        <v>156</v>
      </c>
      <c r="I806" t="s">
        <v>70</v>
      </c>
      <c r="J806">
        <v>3</v>
      </c>
      <c r="K806">
        <v>1</v>
      </c>
      <c r="L806" s="13">
        <f>VLOOKUP(C806,'渗透率、续签率'!B:C,2,0)</f>
        <v>0.51900000000000002</v>
      </c>
      <c r="M806" s="6">
        <v>0.33</v>
      </c>
      <c r="N806">
        <v>1</v>
      </c>
      <c r="O806">
        <v>1</v>
      </c>
      <c r="P806" s="6">
        <v>1</v>
      </c>
      <c r="Q806" s="13">
        <v>0.69099999999999995</v>
      </c>
      <c r="R806" s="13">
        <v>0</v>
      </c>
      <c r="S806" s="31">
        <v>49</v>
      </c>
      <c r="T806" s="6">
        <f>VLOOKUP(E806,'参数设置&amp;汇总'!S:U,3,0)</f>
        <v>0.33150000000000002</v>
      </c>
      <c r="U806" s="78">
        <f t="shared" si="60"/>
        <v>1</v>
      </c>
      <c r="V806" s="13">
        <v>0.85000000000000009</v>
      </c>
      <c r="W806" s="78">
        <f t="shared" si="62"/>
        <v>0.56588235294117639</v>
      </c>
      <c r="X806" s="1">
        <f>VLOOKUP(E806,'渗透率、续签率'!AG:AJ,4,0)</f>
        <v>13140</v>
      </c>
      <c r="Y806" s="1">
        <f t="shared" si="63"/>
        <v>7435.6941176470582</v>
      </c>
      <c r="Z806">
        <v>0</v>
      </c>
      <c r="AA806" s="89">
        <f t="shared" si="64"/>
        <v>13140</v>
      </c>
    </row>
    <row r="807" spans="1:37" hidden="1">
      <c r="A807" t="s">
        <v>64</v>
      </c>
      <c r="B807" t="s">
        <v>16</v>
      </c>
      <c r="C807" t="s">
        <v>17</v>
      </c>
      <c r="D807" t="s">
        <v>116</v>
      </c>
      <c r="E807" t="s">
        <v>481</v>
      </c>
      <c r="F807" t="str">
        <f t="shared" si="61"/>
        <v>佳木斯市婚宴酒店</v>
      </c>
      <c r="G807" t="s">
        <v>118</v>
      </c>
      <c r="H807" t="s">
        <v>157</v>
      </c>
      <c r="I807" t="s">
        <v>70</v>
      </c>
      <c r="J807">
        <v>4</v>
      </c>
      <c r="K807">
        <v>0</v>
      </c>
      <c r="L807" s="13">
        <f>VLOOKUP(C807,'渗透率、续签率'!B:C,2,0)</f>
        <v>0.51900000000000002</v>
      </c>
      <c r="M807" s="6">
        <v>0</v>
      </c>
      <c r="N807">
        <v>0</v>
      </c>
      <c r="O807">
        <v>0</v>
      </c>
      <c r="P807" s="6">
        <v>0</v>
      </c>
      <c r="Q807" s="13">
        <v>0</v>
      </c>
      <c r="R807" s="13">
        <v>0</v>
      </c>
      <c r="S807" s="31">
        <v>8</v>
      </c>
      <c r="T807" s="6">
        <f>VLOOKUP(E807,'参数设置&amp;汇总'!S:U,3,0)</f>
        <v>0.33150000000000002</v>
      </c>
      <c r="U807" s="78">
        <f t="shared" si="60"/>
        <v>0</v>
      </c>
      <c r="V807" s="13">
        <v>0.85000000000000009</v>
      </c>
      <c r="W807" s="78">
        <f t="shared" si="62"/>
        <v>0</v>
      </c>
      <c r="X807" s="1">
        <f>VLOOKUP(E807,'渗透率、续签率'!AG:AJ,4,0)</f>
        <v>13140</v>
      </c>
      <c r="Y807" s="1">
        <f t="shared" si="63"/>
        <v>0</v>
      </c>
      <c r="Z807">
        <v>0</v>
      </c>
      <c r="AA807" s="89">
        <f t="shared" si="64"/>
        <v>0</v>
      </c>
    </row>
    <row r="808" spans="1:37" hidden="1">
      <c r="A808" t="s">
        <v>64</v>
      </c>
      <c r="B808" t="s">
        <v>16</v>
      </c>
      <c r="C808" t="s">
        <v>17</v>
      </c>
      <c r="D808" t="s">
        <v>116</v>
      </c>
      <c r="E808" t="s">
        <v>481</v>
      </c>
      <c r="F808" t="str">
        <f t="shared" si="61"/>
        <v>保亭黎族苗族自治县婚宴酒店</v>
      </c>
      <c r="G808" t="s">
        <v>120</v>
      </c>
      <c r="H808" t="s">
        <v>158</v>
      </c>
      <c r="I808" t="s">
        <v>68</v>
      </c>
      <c r="J808">
        <v>0</v>
      </c>
      <c r="K808">
        <v>0</v>
      </c>
      <c r="L808" s="13">
        <f>VLOOKUP(C808,'渗透率、续签率'!B:C,2,0)</f>
        <v>0.51900000000000002</v>
      </c>
      <c r="M808" s="6">
        <v>0</v>
      </c>
      <c r="N808">
        <v>0</v>
      </c>
      <c r="O808">
        <v>0</v>
      </c>
      <c r="P808" s="6">
        <v>0</v>
      </c>
      <c r="Q808" s="13">
        <v>0</v>
      </c>
      <c r="R808" s="13">
        <v>0</v>
      </c>
      <c r="S808" s="31">
        <v>0</v>
      </c>
      <c r="T808" s="6">
        <f>VLOOKUP(E808,'参数设置&amp;汇总'!S:U,3,0)</f>
        <v>0.33150000000000002</v>
      </c>
      <c r="U808" s="78">
        <f t="shared" si="60"/>
        <v>0</v>
      </c>
      <c r="V808" s="13">
        <v>0.85000000000000009</v>
      </c>
      <c r="W808" s="78">
        <f t="shared" si="62"/>
        <v>0</v>
      </c>
      <c r="X808" s="1">
        <f>VLOOKUP(E808,'渗透率、续签率'!AG:AJ,4,0)</f>
        <v>13140</v>
      </c>
      <c r="Y808" s="1">
        <f t="shared" si="63"/>
        <v>0</v>
      </c>
      <c r="Z808">
        <v>0</v>
      </c>
      <c r="AA808" s="89">
        <f t="shared" si="64"/>
        <v>0</v>
      </c>
    </row>
    <row r="809" spans="1:37" hidden="1">
      <c r="A809" t="s">
        <v>64</v>
      </c>
      <c r="B809" t="s">
        <v>16</v>
      </c>
      <c r="C809" t="s">
        <v>17</v>
      </c>
      <c r="D809" t="s">
        <v>116</v>
      </c>
      <c r="E809" t="s">
        <v>481</v>
      </c>
      <c r="F809" t="str">
        <f t="shared" si="61"/>
        <v>保定市婚宴酒店</v>
      </c>
      <c r="G809" t="s">
        <v>159</v>
      </c>
      <c r="H809" t="s">
        <v>160</v>
      </c>
      <c r="I809" t="s">
        <v>70</v>
      </c>
      <c r="J809">
        <v>8</v>
      </c>
      <c r="K809">
        <v>0</v>
      </c>
      <c r="L809" s="13">
        <f>VLOOKUP(C809,'渗透率、续签率'!B:C,2,0)</f>
        <v>0.51900000000000002</v>
      </c>
      <c r="M809" s="6">
        <v>0</v>
      </c>
      <c r="N809">
        <v>0</v>
      </c>
      <c r="O809">
        <v>0</v>
      </c>
      <c r="P809" s="6">
        <v>0</v>
      </c>
      <c r="Q809" s="13">
        <v>0</v>
      </c>
      <c r="R809" s="13">
        <v>0</v>
      </c>
      <c r="S809" s="31">
        <v>36</v>
      </c>
      <c r="T809" s="6">
        <f>VLOOKUP(E809,'参数设置&amp;汇总'!S:U,3,0)</f>
        <v>0.33150000000000002</v>
      </c>
      <c r="U809" s="78">
        <f t="shared" si="60"/>
        <v>0</v>
      </c>
      <c r="V809" s="13">
        <v>0.85000000000000009</v>
      </c>
      <c r="W809" s="78">
        <f t="shared" si="62"/>
        <v>0</v>
      </c>
      <c r="X809" s="1">
        <f>VLOOKUP(E809,'渗透率、续签率'!AG:AJ,4,0)</f>
        <v>13140</v>
      </c>
      <c r="Y809" s="1">
        <f t="shared" si="63"/>
        <v>0</v>
      </c>
      <c r="Z809">
        <v>0</v>
      </c>
      <c r="AA809" s="89">
        <f t="shared" si="64"/>
        <v>0</v>
      </c>
      <c r="AH809" s="37"/>
      <c r="AI809" s="37"/>
      <c r="AK809" s="37"/>
    </row>
    <row r="810" spans="1:37" hidden="1">
      <c r="A810" t="s">
        <v>64</v>
      </c>
      <c r="B810" t="s">
        <v>16</v>
      </c>
      <c r="C810" t="s">
        <v>17</v>
      </c>
      <c r="D810" t="s">
        <v>116</v>
      </c>
      <c r="E810" t="s">
        <v>481</v>
      </c>
      <c r="F810" t="str">
        <f t="shared" si="61"/>
        <v>保山市婚宴酒店</v>
      </c>
      <c r="G810" t="s">
        <v>99</v>
      </c>
      <c r="H810" t="s">
        <v>161</v>
      </c>
      <c r="I810" t="s">
        <v>68</v>
      </c>
      <c r="J810">
        <v>1</v>
      </c>
      <c r="K810">
        <v>0</v>
      </c>
      <c r="L810" s="13">
        <f>VLOOKUP(C810,'渗透率、续签率'!B:C,2,0)</f>
        <v>0.51900000000000002</v>
      </c>
      <c r="M810" s="6">
        <v>0</v>
      </c>
      <c r="N810">
        <v>0</v>
      </c>
      <c r="O810">
        <v>0</v>
      </c>
      <c r="P810" s="6">
        <v>0</v>
      </c>
      <c r="Q810" s="13">
        <v>0</v>
      </c>
      <c r="R810" s="13">
        <v>0</v>
      </c>
      <c r="S810" s="31">
        <v>10</v>
      </c>
      <c r="T810" s="6">
        <f>VLOOKUP(E810,'参数设置&amp;汇总'!S:U,3,0)</f>
        <v>0.33150000000000002</v>
      </c>
      <c r="U810" s="78">
        <f t="shared" si="60"/>
        <v>0</v>
      </c>
      <c r="V810" s="13">
        <v>0.85000000000000009</v>
      </c>
      <c r="W810" s="78">
        <f t="shared" si="62"/>
        <v>0</v>
      </c>
      <c r="X810" s="1">
        <f>VLOOKUP(E810,'渗透率、续签率'!AG:AJ,4,0)</f>
        <v>13140</v>
      </c>
      <c r="Y810" s="1">
        <f t="shared" si="63"/>
        <v>0</v>
      </c>
      <c r="Z810">
        <v>0</v>
      </c>
      <c r="AA810" s="89">
        <f t="shared" si="64"/>
        <v>0</v>
      </c>
      <c r="AH810" s="37"/>
      <c r="AI810" s="37"/>
      <c r="AK810" s="37"/>
    </row>
    <row r="811" spans="1:37" hidden="1">
      <c r="A811" t="s">
        <v>64</v>
      </c>
      <c r="B811" t="s">
        <v>16</v>
      </c>
      <c r="C811" t="s">
        <v>17</v>
      </c>
      <c r="D811" t="s">
        <v>116</v>
      </c>
      <c r="E811" t="s">
        <v>481</v>
      </c>
      <c r="F811" t="str">
        <f t="shared" si="61"/>
        <v>信阳市婚宴酒店</v>
      </c>
      <c r="G811" t="s">
        <v>110</v>
      </c>
      <c r="H811" t="s">
        <v>162</v>
      </c>
      <c r="I811" t="s">
        <v>70</v>
      </c>
      <c r="J811">
        <v>7</v>
      </c>
      <c r="K811">
        <v>0</v>
      </c>
      <c r="L811" s="13">
        <f>VLOOKUP(C811,'渗透率、续签率'!B:C,2,0)</f>
        <v>0.51900000000000002</v>
      </c>
      <c r="M811" s="6">
        <v>0</v>
      </c>
      <c r="N811">
        <v>1</v>
      </c>
      <c r="O811">
        <v>0</v>
      </c>
      <c r="P811" s="6">
        <v>0</v>
      </c>
      <c r="Q811" s="13">
        <v>0</v>
      </c>
      <c r="R811" s="13">
        <v>0</v>
      </c>
      <c r="S811" s="31">
        <v>121</v>
      </c>
      <c r="T811" s="6">
        <f>VLOOKUP(E811,'参数设置&amp;汇总'!S:U,3,0)</f>
        <v>0.33150000000000002</v>
      </c>
      <c r="U811" s="78">
        <f t="shared" si="60"/>
        <v>0.33150000000000002</v>
      </c>
      <c r="V811" s="13">
        <v>0.85000000000000009</v>
      </c>
      <c r="W811" s="78">
        <f t="shared" si="62"/>
        <v>0.38999999999999996</v>
      </c>
      <c r="X811" s="1">
        <f>VLOOKUP(E811,'渗透率、续签率'!AG:AJ,4,0)</f>
        <v>13140</v>
      </c>
      <c r="Y811" s="1">
        <f t="shared" si="63"/>
        <v>5124.5999999999995</v>
      </c>
      <c r="Z811">
        <v>1</v>
      </c>
      <c r="AA811" s="89">
        <f t="shared" si="64"/>
        <v>13140</v>
      </c>
      <c r="AH811" s="37"/>
      <c r="AI811" s="37"/>
      <c r="AK811" s="37"/>
    </row>
    <row r="812" spans="1:37" hidden="1">
      <c r="A812" t="s">
        <v>64</v>
      </c>
      <c r="B812" t="s">
        <v>16</v>
      </c>
      <c r="C812" t="s">
        <v>17</v>
      </c>
      <c r="D812" t="s">
        <v>116</v>
      </c>
      <c r="E812" t="s">
        <v>481</v>
      </c>
      <c r="F812" t="str">
        <f t="shared" si="61"/>
        <v>儋州市婚宴酒店</v>
      </c>
      <c r="G812" t="s">
        <v>120</v>
      </c>
      <c r="H812" t="s">
        <v>163</v>
      </c>
      <c r="I812" t="s">
        <v>68</v>
      </c>
      <c r="J812">
        <v>0</v>
      </c>
      <c r="K812">
        <v>0</v>
      </c>
      <c r="L812" s="13">
        <f>VLOOKUP(C812,'渗透率、续签率'!B:C,2,0)</f>
        <v>0.51900000000000002</v>
      </c>
      <c r="M812" s="6">
        <v>0</v>
      </c>
      <c r="N812">
        <v>0</v>
      </c>
      <c r="O812">
        <v>0</v>
      </c>
      <c r="P812" s="6">
        <v>0</v>
      </c>
      <c r="Q812" s="13">
        <v>0</v>
      </c>
      <c r="R812" s="13">
        <v>0</v>
      </c>
      <c r="S812" s="31">
        <v>0</v>
      </c>
      <c r="T812" s="6">
        <f>VLOOKUP(E812,'参数设置&amp;汇总'!S:U,3,0)</f>
        <v>0.33150000000000002</v>
      </c>
      <c r="U812" s="78">
        <f t="shared" si="60"/>
        <v>0</v>
      </c>
      <c r="V812" s="13">
        <v>0.85000000000000009</v>
      </c>
      <c r="W812" s="78">
        <f t="shared" si="62"/>
        <v>0</v>
      </c>
      <c r="X812" s="1">
        <f>VLOOKUP(E812,'渗透率、续签率'!AG:AJ,4,0)</f>
        <v>13140</v>
      </c>
      <c r="Y812" s="1">
        <f t="shared" si="63"/>
        <v>0</v>
      </c>
      <c r="Z812">
        <v>0</v>
      </c>
      <c r="AA812" s="89">
        <f t="shared" si="64"/>
        <v>0</v>
      </c>
    </row>
    <row r="813" spans="1:37" hidden="1">
      <c r="A813" t="s">
        <v>64</v>
      </c>
      <c r="B813" t="s">
        <v>16</v>
      </c>
      <c r="C813" t="s">
        <v>17</v>
      </c>
      <c r="D813" t="s">
        <v>116</v>
      </c>
      <c r="E813" t="s">
        <v>481</v>
      </c>
      <c r="F813" t="str">
        <f t="shared" si="61"/>
        <v>克孜勒苏柯尔克孜自治州婚宴酒店</v>
      </c>
      <c r="G813" t="s">
        <v>145</v>
      </c>
      <c r="H813" t="s">
        <v>164</v>
      </c>
      <c r="I813" t="s">
        <v>70</v>
      </c>
      <c r="J813">
        <v>0</v>
      </c>
      <c r="K813">
        <v>0</v>
      </c>
      <c r="L813" s="13">
        <f>VLOOKUP(C813,'渗透率、续签率'!B:C,2,0)</f>
        <v>0.51900000000000002</v>
      </c>
      <c r="M813" s="6">
        <v>0</v>
      </c>
      <c r="N813">
        <v>0</v>
      </c>
      <c r="O813">
        <v>0</v>
      </c>
      <c r="P813" s="6">
        <v>0</v>
      </c>
      <c r="Q813" s="13">
        <v>0</v>
      </c>
      <c r="R813" s="13">
        <v>0</v>
      </c>
      <c r="S813" s="31">
        <v>0</v>
      </c>
      <c r="T813" s="6">
        <f>VLOOKUP(E813,'参数设置&amp;汇总'!S:U,3,0)</f>
        <v>0.33150000000000002</v>
      </c>
      <c r="U813" s="78">
        <f t="shared" si="60"/>
        <v>0</v>
      </c>
      <c r="V813" s="13">
        <v>0.85000000000000009</v>
      </c>
      <c r="W813" s="78">
        <f t="shared" si="62"/>
        <v>0</v>
      </c>
      <c r="X813" s="1">
        <f>VLOOKUP(E813,'渗透率、续签率'!AG:AJ,4,0)</f>
        <v>13140</v>
      </c>
      <c r="Y813" s="1">
        <f t="shared" si="63"/>
        <v>0</v>
      </c>
      <c r="Z813">
        <v>0</v>
      </c>
      <c r="AA813" s="89">
        <f t="shared" si="64"/>
        <v>0</v>
      </c>
      <c r="AH813" s="37"/>
      <c r="AI813" s="37"/>
      <c r="AK813" s="37"/>
    </row>
    <row r="814" spans="1:37" hidden="1">
      <c r="A814" t="s">
        <v>64</v>
      </c>
      <c r="B814" t="s">
        <v>16</v>
      </c>
      <c r="C814" t="s">
        <v>17</v>
      </c>
      <c r="D814" t="s">
        <v>116</v>
      </c>
      <c r="E814" t="s">
        <v>481</v>
      </c>
      <c r="F814" t="str">
        <f t="shared" si="61"/>
        <v>克拉玛依市婚宴酒店</v>
      </c>
      <c r="G814" t="s">
        <v>145</v>
      </c>
      <c r="H814" t="s">
        <v>165</v>
      </c>
      <c r="I814" t="s">
        <v>70</v>
      </c>
      <c r="J814">
        <v>0</v>
      </c>
      <c r="K814">
        <v>0</v>
      </c>
      <c r="L814" s="13">
        <f>VLOOKUP(C814,'渗透率、续签率'!B:C,2,0)</f>
        <v>0.51900000000000002</v>
      </c>
      <c r="M814" s="6">
        <v>0</v>
      </c>
      <c r="N814">
        <v>0</v>
      </c>
      <c r="O814">
        <v>0</v>
      </c>
      <c r="P814" s="6">
        <v>0</v>
      </c>
      <c r="Q814" s="13">
        <v>0</v>
      </c>
      <c r="R814" s="13">
        <v>0</v>
      </c>
      <c r="S814" s="31">
        <v>0</v>
      </c>
      <c r="T814" s="6">
        <f>VLOOKUP(E814,'参数设置&amp;汇总'!S:U,3,0)</f>
        <v>0.33150000000000002</v>
      </c>
      <c r="U814" s="78">
        <f t="shared" si="60"/>
        <v>0</v>
      </c>
      <c r="V814" s="13">
        <v>0.85000000000000009</v>
      </c>
      <c r="W814" s="78">
        <f t="shared" si="62"/>
        <v>0</v>
      </c>
      <c r="X814" s="1">
        <f>VLOOKUP(E814,'渗透率、续签率'!AG:AJ,4,0)</f>
        <v>13140</v>
      </c>
      <c r="Y814" s="1">
        <f t="shared" si="63"/>
        <v>0</v>
      </c>
      <c r="Z814">
        <v>0</v>
      </c>
      <c r="AA814" s="89">
        <f t="shared" si="64"/>
        <v>0</v>
      </c>
      <c r="AH814" s="37"/>
      <c r="AI814" s="37"/>
      <c r="AK814" s="37"/>
    </row>
    <row r="815" spans="1:37" hidden="1">
      <c r="A815" t="s">
        <v>64</v>
      </c>
      <c r="B815" t="s">
        <v>16</v>
      </c>
      <c r="C815" t="s">
        <v>17</v>
      </c>
      <c r="D815" t="s">
        <v>116</v>
      </c>
      <c r="E815" t="s">
        <v>481</v>
      </c>
      <c r="F815" t="str">
        <f t="shared" si="61"/>
        <v>六安市婚宴酒店</v>
      </c>
      <c r="G815" t="s">
        <v>94</v>
      </c>
      <c r="H815" t="s">
        <v>166</v>
      </c>
      <c r="I815" t="s">
        <v>68</v>
      </c>
      <c r="J815">
        <v>13</v>
      </c>
      <c r="K815">
        <v>5</v>
      </c>
      <c r="L815" s="13">
        <f>VLOOKUP(C815,'渗透率、续签率'!B:C,2,0)</f>
        <v>0.51900000000000002</v>
      </c>
      <c r="M815" s="6">
        <v>0.38</v>
      </c>
      <c r="N815">
        <v>1</v>
      </c>
      <c r="O815">
        <v>0</v>
      </c>
      <c r="P815" s="6">
        <v>0</v>
      </c>
      <c r="Q815" s="13">
        <v>0.35099999999999998</v>
      </c>
      <c r="R815" s="13">
        <v>0.155</v>
      </c>
      <c r="S815" s="31">
        <v>222</v>
      </c>
      <c r="T815" s="6">
        <f>VLOOKUP(E815,'参数设置&amp;汇总'!S:U,3,0)</f>
        <v>0.33150000000000002</v>
      </c>
      <c r="U815" s="78">
        <f t="shared" si="60"/>
        <v>0.33150000000000002</v>
      </c>
      <c r="V815" s="13">
        <v>0.85000000000000009</v>
      </c>
      <c r="W815" s="78">
        <f t="shared" si="62"/>
        <v>0.38999999999999996</v>
      </c>
      <c r="X815" s="1">
        <f>VLOOKUP(E815,'渗透率、续签率'!AG:AJ,4,0)</f>
        <v>13140</v>
      </c>
      <c r="Y815" s="1">
        <f t="shared" si="63"/>
        <v>5124.5999999999995</v>
      </c>
      <c r="Z815">
        <v>0</v>
      </c>
      <c r="AA815" s="89">
        <f t="shared" si="64"/>
        <v>13140</v>
      </c>
      <c r="AH815" s="37"/>
      <c r="AI815" s="37"/>
      <c r="AK815" s="37"/>
    </row>
    <row r="816" spans="1:37" hidden="1">
      <c r="A816" t="s">
        <v>64</v>
      </c>
      <c r="B816" t="s">
        <v>16</v>
      </c>
      <c r="C816" t="s">
        <v>17</v>
      </c>
      <c r="D816" t="s">
        <v>116</v>
      </c>
      <c r="E816" t="s">
        <v>481</v>
      </c>
      <c r="F816" t="str">
        <f t="shared" si="61"/>
        <v>六盘水市婚宴酒店</v>
      </c>
      <c r="G816" t="s">
        <v>167</v>
      </c>
      <c r="H816" t="s">
        <v>168</v>
      </c>
      <c r="I816" t="s">
        <v>70</v>
      </c>
      <c r="J816">
        <v>3</v>
      </c>
      <c r="K816">
        <v>0</v>
      </c>
      <c r="L816" s="13">
        <f>VLOOKUP(C816,'渗透率、续签率'!B:C,2,0)</f>
        <v>0.51900000000000002</v>
      </c>
      <c r="M816" s="6">
        <v>0</v>
      </c>
      <c r="N816">
        <v>1</v>
      </c>
      <c r="O816">
        <v>0</v>
      </c>
      <c r="P816" s="6">
        <v>0</v>
      </c>
      <c r="Q816" s="13">
        <v>0</v>
      </c>
      <c r="R816" s="13">
        <v>0</v>
      </c>
      <c r="S816" s="31">
        <v>117</v>
      </c>
      <c r="T816" s="6">
        <f>VLOOKUP(E816,'参数设置&amp;汇总'!S:U,3,0)</f>
        <v>0.33150000000000002</v>
      </c>
      <c r="U816" s="78">
        <f t="shared" si="60"/>
        <v>0.33150000000000002</v>
      </c>
      <c r="V816" s="13">
        <v>0.85000000000000009</v>
      </c>
      <c r="W816" s="78">
        <f t="shared" si="62"/>
        <v>0.38999999999999996</v>
      </c>
      <c r="X816" s="1">
        <f>VLOOKUP(E816,'渗透率、续签率'!AG:AJ,4,0)</f>
        <v>13140</v>
      </c>
      <c r="Y816" s="1">
        <f t="shared" si="63"/>
        <v>5124.5999999999995</v>
      </c>
      <c r="Z816">
        <v>1</v>
      </c>
      <c r="AA816" s="89">
        <f t="shared" si="64"/>
        <v>13140</v>
      </c>
      <c r="AH816" s="37"/>
      <c r="AI816" s="37"/>
      <c r="AK816" s="37"/>
    </row>
    <row r="817" spans="1:37" hidden="1">
      <c r="A817" t="s">
        <v>64</v>
      </c>
      <c r="B817" t="s">
        <v>16</v>
      </c>
      <c r="C817" t="s">
        <v>17</v>
      </c>
      <c r="D817" t="s">
        <v>116</v>
      </c>
      <c r="E817" t="s">
        <v>481</v>
      </c>
      <c r="F817" t="str">
        <f t="shared" si="61"/>
        <v>兰州市婚宴酒店</v>
      </c>
      <c r="G817" t="s">
        <v>132</v>
      </c>
      <c r="H817" t="s">
        <v>169</v>
      </c>
      <c r="I817" t="s">
        <v>70</v>
      </c>
      <c r="J817">
        <v>4</v>
      </c>
      <c r="K817">
        <v>0</v>
      </c>
      <c r="L817" s="13">
        <f>VLOOKUP(C817,'渗透率、续签率'!B:C,2,0)</f>
        <v>0.51900000000000002</v>
      </c>
      <c r="M817" s="6">
        <v>0</v>
      </c>
      <c r="N817">
        <v>0</v>
      </c>
      <c r="O817">
        <v>0</v>
      </c>
      <c r="P817" s="6">
        <v>0</v>
      </c>
      <c r="Q817" s="13">
        <v>0.26800000000000002</v>
      </c>
      <c r="R817" s="13">
        <v>0</v>
      </c>
      <c r="S817" s="31">
        <v>41</v>
      </c>
      <c r="T817" s="6">
        <f>VLOOKUP(E817,'参数设置&amp;汇总'!S:U,3,0)</f>
        <v>0.33150000000000002</v>
      </c>
      <c r="U817" s="78">
        <f t="shared" si="60"/>
        <v>0</v>
      </c>
      <c r="V817" s="13">
        <v>0.85000000000000009</v>
      </c>
      <c r="W817" s="78">
        <f t="shared" si="62"/>
        <v>0</v>
      </c>
      <c r="X817" s="1">
        <f>VLOOKUP(E817,'渗透率、续签率'!AG:AJ,4,0)</f>
        <v>13140</v>
      </c>
      <c r="Y817" s="1">
        <f t="shared" si="63"/>
        <v>0</v>
      </c>
      <c r="Z817">
        <v>0</v>
      </c>
      <c r="AA817" s="89">
        <f t="shared" si="64"/>
        <v>0</v>
      </c>
      <c r="AH817" s="37"/>
      <c r="AI817" s="37"/>
      <c r="AJ817" s="1"/>
      <c r="AK817" s="37"/>
    </row>
    <row r="818" spans="1:37" hidden="1">
      <c r="A818" t="s">
        <v>64</v>
      </c>
      <c r="B818" t="s">
        <v>16</v>
      </c>
      <c r="C818" t="s">
        <v>17</v>
      </c>
      <c r="D818" t="s">
        <v>116</v>
      </c>
      <c r="E818" t="s">
        <v>481</v>
      </c>
      <c r="F818" t="str">
        <f t="shared" si="61"/>
        <v>兴安盟婚宴酒店</v>
      </c>
      <c r="G818" t="s">
        <v>142</v>
      </c>
      <c r="H818" t="s">
        <v>170</v>
      </c>
      <c r="I818" t="s">
        <v>70</v>
      </c>
      <c r="J818">
        <v>6</v>
      </c>
      <c r="K818">
        <v>0</v>
      </c>
      <c r="L818" s="13">
        <f>VLOOKUP(C818,'渗透率、续签率'!B:C,2,0)</f>
        <v>0.51900000000000002</v>
      </c>
      <c r="M818" s="6">
        <v>0</v>
      </c>
      <c r="N818">
        <v>0</v>
      </c>
      <c r="O818">
        <v>0</v>
      </c>
      <c r="P818" s="6">
        <v>0</v>
      </c>
      <c r="Q818" s="13">
        <v>0</v>
      </c>
      <c r="R818" s="13">
        <v>0</v>
      </c>
      <c r="S818" s="31">
        <v>14</v>
      </c>
      <c r="T818" s="6">
        <f>VLOOKUP(E818,'参数设置&amp;汇总'!S:U,3,0)</f>
        <v>0.33150000000000002</v>
      </c>
      <c r="U818" s="78">
        <f t="shared" si="60"/>
        <v>0</v>
      </c>
      <c r="V818" s="13">
        <v>0.85000000000000009</v>
      </c>
      <c r="W818" s="78">
        <f t="shared" si="62"/>
        <v>0</v>
      </c>
      <c r="X818" s="1">
        <f>VLOOKUP(E818,'渗透率、续签率'!AG:AJ,4,0)</f>
        <v>13140</v>
      </c>
      <c r="Y818" s="1">
        <f t="shared" si="63"/>
        <v>0</v>
      </c>
      <c r="Z818">
        <v>0</v>
      </c>
      <c r="AA818" s="89">
        <f t="shared" si="64"/>
        <v>0</v>
      </c>
      <c r="AH818" s="37"/>
      <c r="AI818" s="37"/>
      <c r="AJ818" s="1"/>
      <c r="AK818" s="37"/>
    </row>
    <row r="819" spans="1:37" hidden="1">
      <c r="A819" t="s">
        <v>64</v>
      </c>
      <c r="B819" t="s">
        <v>16</v>
      </c>
      <c r="C819" t="s">
        <v>17</v>
      </c>
      <c r="D819" t="s">
        <v>116</v>
      </c>
      <c r="E819" t="s">
        <v>481</v>
      </c>
      <c r="F819" t="str">
        <f t="shared" si="61"/>
        <v>内江市婚宴酒店</v>
      </c>
      <c r="G819" t="s">
        <v>77</v>
      </c>
      <c r="H819" t="s">
        <v>171</v>
      </c>
      <c r="I819" t="s">
        <v>70</v>
      </c>
      <c r="J819">
        <v>1</v>
      </c>
      <c r="K819">
        <v>0</v>
      </c>
      <c r="L819" s="13">
        <f>VLOOKUP(C819,'渗透率、续签率'!B:C,2,0)</f>
        <v>0.51900000000000002</v>
      </c>
      <c r="M819" s="6">
        <v>0</v>
      </c>
      <c r="N819">
        <v>0</v>
      </c>
      <c r="O819">
        <v>0</v>
      </c>
      <c r="P819" s="6">
        <v>0</v>
      </c>
      <c r="Q819" s="13">
        <v>0</v>
      </c>
      <c r="R819" s="13">
        <v>0</v>
      </c>
      <c r="S819" s="31">
        <v>6</v>
      </c>
      <c r="T819" s="6">
        <f>VLOOKUP(E819,'参数设置&amp;汇总'!S:U,3,0)</f>
        <v>0.33150000000000002</v>
      </c>
      <c r="U819" s="78">
        <f t="shared" si="60"/>
        <v>0</v>
      </c>
      <c r="V819" s="13">
        <v>0.85000000000000009</v>
      </c>
      <c r="W819" s="78">
        <f t="shared" si="62"/>
        <v>0</v>
      </c>
      <c r="X819" s="1">
        <f>VLOOKUP(E819,'渗透率、续签率'!AG:AJ,4,0)</f>
        <v>13140</v>
      </c>
      <c r="Y819" s="1">
        <f t="shared" si="63"/>
        <v>0</v>
      </c>
      <c r="Z819">
        <v>0</v>
      </c>
      <c r="AA819" s="89">
        <f t="shared" si="64"/>
        <v>0</v>
      </c>
      <c r="AH819" s="37"/>
      <c r="AI819" s="37"/>
      <c r="AK819" s="37"/>
    </row>
    <row r="820" spans="1:37" hidden="1">
      <c r="A820" t="s">
        <v>64</v>
      </c>
      <c r="B820" t="s">
        <v>16</v>
      </c>
      <c r="C820" t="s">
        <v>17</v>
      </c>
      <c r="D820" t="s">
        <v>116</v>
      </c>
      <c r="E820" t="s">
        <v>481</v>
      </c>
      <c r="F820" t="str">
        <f t="shared" si="61"/>
        <v>凉山彝族自治州婚宴酒店</v>
      </c>
      <c r="G820" t="s">
        <v>77</v>
      </c>
      <c r="H820" t="s">
        <v>172</v>
      </c>
      <c r="I820" t="s">
        <v>70</v>
      </c>
      <c r="J820">
        <v>2</v>
      </c>
      <c r="K820">
        <v>0</v>
      </c>
      <c r="L820" s="13">
        <f>VLOOKUP(C820,'渗透率、续签率'!B:C,2,0)</f>
        <v>0.51900000000000002</v>
      </c>
      <c r="M820" s="6">
        <v>0</v>
      </c>
      <c r="N820">
        <v>0</v>
      </c>
      <c r="O820">
        <v>0</v>
      </c>
      <c r="P820" s="6">
        <v>0</v>
      </c>
      <c r="Q820" s="13">
        <v>0</v>
      </c>
      <c r="R820" s="13">
        <v>0</v>
      </c>
      <c r="S820" s="31">
        <v>3</v>
      </c>
      <c r="T820" s="6">
        <f>VLOOKUP(E820,'参数设置&amp;汇总'!S:U,3,0)</f>
        <v>0.33150000000000002</v>
      </c>
      <c r="U820" s="78">
        <f t="shared" si="60"/>
        <v>0</v>
      </c>
      <c r="V820" s="13">
        <v>0.85000000000000009</v>
      </c>
      <c r="W820" s="78">
        <f t="shared" si="62"/>
        <v>0</v>
      </c>
      <c r="X820" s="1">
        <f>VLOOKUP(E820,'渗透率、续签率'!AG:AJ,4,0)</f>
        <v>13140</v>
      </c>
      <c r="Y820" s="1">
        <f t="shared" si="63"/>
        <v>0</v>
      </c>
      <c r="Z820">
        <v>0</v>
      </c>
      <c r="AA820" s="89">
        <f t="shared" si="64"/>
        <v>0</v>
      </c>
      <c r="AH820" s="37"/>
      <c r="AI820" s="37"/>
      <c r="AK820" s="37"/>
    </row>
    <row r="821" spans="1:37" hidden="1">
      <c r="A821" t="s">
        <v>64</v>
      </c>
      <c r="B821" t="s">
        <v>16</v>
      </c>
      <c r="C821" t="s">
        <v>17</v>
      </c>
      <c r="D821" t="s">
        <v>116</v>
      </c>
      <c r="E821" t="s">
        <v>481</v>
      </c>
      <c r="F821" t="str">
        <f t="shared" si="61"/>
        <v>包头市婚宴酒店</v>
      </c>
      <c r="G821" t="s">
        <v>142</v>
      </c>
      <c r="H821" t="s">
        <v>173</v>
      </c>
      <c r="I821" t="s">
        <v>70</v>
      </c>
      <c r="J821">
        <v>9</v>
      </c>
      <c r="K821">
        <v>1</v>
      </c>
      <c r="L821" s="13">
        <f>VLOOKUP(C821,'渗透率、续签率'!B:C,2,0)</f>
        <v>0.51900000000000002</v>
      </c>
      <c r="M821" s="6">
        <v>0.11</v>
      </c>
      <c r="N821">
        <v>1</v>
      </c>
      <c r="O821">
        <v>1</v>
      </c>
      <c r="P821" s="6">
        <v>1</v>
      </c>
      <c r="Q821" s="13">
        <v>0.245</v>
      </c>
      <c r="R821" s="13">
        <v>0</v>
      </c>
      <c r="S821" s="31">
        <v>124</v>
      </c>
      <c r="T821" s="6">
        <f>VLOOKUP(E821,'参数设置&amp;汇总'!S:U,3,0)</f>
        <v>0.33150000000000002</v>
      </c>
      <c r="U821" s="78">
        <f t="shared" si="60"/>
        <v>1</v>
      </c>
      <c r="V821" s="13">
        <v>0.85000000000000009</v>
      </c>
      <c r="W821" s="78">
        <f t="shared" si="62"/>
        <v>0.56588235294117639</v>
      </c>
      <c r="X821" s="1">
        <f>VLOOKUP(E821,'渗透率、续签率'!AG:AJ,4,0)</f>
        <v>13140</v>
      </c>
      <c r="Y821" s="1">
        <f t="shared" si="63"/>
        <v>7435.6941176470582</v>
      </c>
      <c r="Z821">
        <v>0</v>
      </c>
      <c r="AA821" s="89">
        <f t="shared" si="64"/>
        <v>13140</v>
      </c>
      <c r="AH821" s="37"/>
      <c r="AI821" s="37"/>
      <c r="AJ821" s="1"/>
      <c r="AK821" s="37"/>
    </row>
    <row r="822" spans="1:37" hidden="1">
      <c r="A822" t="s">
        <v>64</v>
      </c>
      <c r="B822" t="s">
        <v>16</v>
      </c>
      <c r="C822" t="s">
        <v>17</v>
      </c>
      <c r="D822" t="s">
        <v>116</v>
      </c>
      <c r="E822" t="s">
        <v>481</v>
      </c>
      <c r="F822" t="str">
        <f t="shared" si="61"/>
        <v>北屯市婚宴酒店</v>
      </c>
      <c r="G822" t="s">
        <v>145</v>
      </c>
      <c r="H822" t="s">
        <v>174</v>
      </c>
      <c r="I822" t="s">
        <v>70</v>
      </c>
      <c r="J822">
        <v>0</v>
      </c>
      <c r="K822">
        <v>0</v>
      </c>
      <c r="L822" s="13">
        <f>VLOOKUP(C822,'渗透率、续签率'!B:C,2,0)</f>
        <v>0.51900000000000002</v>
      </c>
      <c r="M822" s="6">
        <v>0</v>
      </c>
      <c r="N822">
        <v>0</v>
      </c>
      <c r="O822">
        <v>0</v>
      </c>
      <c r="P822" s="6">
        <v>0</v>
      </c>
      <c r="Q822" s="13">
        <v>0</v>
      </c>
      <c r="R822" s="13">
        <v>0</v>
      </c>
      <c r="S822" s="31">
        <v>0</v>
      </c>
      <c r="T822" s="6">
        <f>VLOOKUP(E822,'参数设置&amp;汇总'!S:U,3,0)</f>
        <v>0.33150000000000002</v>
      </c>
      <c r="U822" s="78">
        <f t="shared" si="60"/>
        <v>0</v>
      </c>
      <c r="V822" s="13">
        <v>0.85000000000000009</v>
      </c>
      <c r="W822" s="78">
        <f t="shared" si="62"/>
        <v>0</v>
      </c>
      <c r="X822" s="1">
        <f>VLOOKUP(E822,'渗透率、续签率'!AG:AJ,4,0)</f>
        <v>13140</v>
      </c>
      <c r="Y822" s="1">
        <f t="shared" si="63"/>
        <v>0</v>
      </c>
      <c r="Z822">
        <v>0</v>
      </c>
      <c r="AA822" s="89">
        <f t="shared" si="64"/>
        <v>0</v>
      </c>
      <c r="AH822" s="37"/>
      <c r="AI822" s="37"/>
      <c r="AJ822" s="1"/>
      <c r="AK822" s="37"/>
    </row>
    <row r="823" spans="1:37" hidden="1">
      <c r="A823" t="s">
        <v>64</v>
      </c>
      <c r="B823" t="s">
        <v>16</v>
      </c>
      <c r="C823" t="s">
        <v>17</v>
      </c>
      <c r="D823" t="s">
        <v>116</v>
      </c>
      <c r="E823" t="s">
        <v>481</v>
      </c>
      <c r="F823" t="str">
        <f t="shared" si="61"/>
        <v>北海市婚宴酒店</v>
      </c>
      <c r="G823" t="s">
        <v>88</v>
      </c>
      <c r="H823" t="s">
        <v>175</v>
      </c>
      <c r="I823" t="s">
        <v>68</v>
      </c>
      <c r="J823">
        <v>2</v>
      </c>
      <c r="K823">
        <v>0</v>
      </c>
      <c r="L823" s="13">
        <f>VLOOKUP(C823,'渗透率、续签率'!B:C,2,0)</f>
        <v>0.51900000000000002</v>
      </c>
      <c r="M823" s="6">
        <v>0</v>
      </c>
      <c r="N823">
        <v>0</v>
      </c>
      <c r="O823">
        <v>0</v>
      </c>
      <c r="P823" s="6">
        <v>0</v>
      </c>
      <c r="Q823" s="13">
        <v>0</v>
      </c>
      <c r="R823" s="13">
        <v>0</v>
      </c>
      <c r="S823" s="31">
        <v>1</v>
      </c>
      <c r="T823" s="6">
        <f>VLOOKUP(E823,'参数设置&amp;汇总'!S:U,3,0)</f>
        <v>0.33150000000000002</v>
      </c>
      <c r="U823" s="78">
        <f t="shared" si="60"/>
        <v>0</v>
      </c>
      <c r="V823" s="13">
        <v>0.85000000000000009</v>
      </c>
      <c r="W823" s="78">
        <f t="shared" si="62"/>
        <v>0</v>
      </c>
      <c r="X823" s="1">
        <f>VLOOKUP(E823,'渗透率、续签率'!AG:AJ,4,0)</f>
        <v>13140</v>
      </c>
      <c r="Y823" s="1">
        <f t="shared" si="63"/>
        <v>0</v>
      </c>
      <c r="Z823">
        <v>0</v>
      </c>
      <c r="AA823" s="89">
        <f t="shared" si="64"/>
        <v>0</v>
      </c>
      <c r="AH823" s="37"/>
      <c r="AI823" s="37"/>
      <c r="AK823" s="37"/>
    </row>
    <row r="824" spans="1:37" hidden="1">
      <c r="A824" t="s">
        <v>64</v>
      </c>
      <c r="B824" t="s">
        <v>16</v>
      </c>
      <c r="C824" t="s">
        <v>17</v>
      </c>
      <c r="D824" t="s">
        <v>116</v>
      </c>
      <c r="E824" t="s">
        <v>481</v>
      </c>
      <c r="F824" t="str">
        <f t="shared" si="61"/>
        <v>十堰市婚宴酒店</v>
      </c>
      <c r="G824" t="s">
        <v>81</v>
      </c>
      <c r="H824" t="s">
        <v>176</v>
      </c>
      <c r="I824" t="s">
        <v>68</v>
      </c>
      <c r="J824">
        <v>1</v>
      </c>
      <c r="K824">
        <v>0</v>
      </c>
      <c r="L824" s="13">
        <f>VLOOKUP(C824,'渗透率、续签率'!B:C,2,0)</f>
        <v>0.51900000000000002</v>
      </c>
      <c r="M824" s="6">
        <v>0</v>
      </c>
      <c r="N824">
        <v>0</v>
      </c>
      <c r="O824">
        <v>0</v>
      </c>
      <c r="P824" s="6">
        <v>0</v>
      </c>
      <c r="Q824" s="13">
        <v>0</v>
      </c>
      <c r="R824" s="13">
        <v>0</v>
      </c>
      <c r="S824" s="31">
        <v>1</v>
      </c>
      <c r="T824" s="6">
        <f>VLOOKUP(E824,'参数设置&amp;汇总'!S:U,3,0)</f>
        <v>0.33150000000000002</v>
      </c>
      <c r="U824" s="78">
        <f t="shared" si="60"/>
        <v>0</v>
      </c>
      <c r="V824" s="13">
        <v>0.85000000000000009</v>
      </c>
      <c r="W824" s="78">
        <f t="shared" si="62"/>
        <v>0</v>
      </c>
      <c r="X824" s="1">
        <f>VLOOKUP(E824,'渗透率、续签率'!AG:AJ,4,0)</f>
        <v>13140</v>
      </c>
      <c r="Y824" s="1">
        <f t="shared" si="63"/>
        <v>0</v>
      </c>
      <c r="Z824">
        <v>0</v>
      </c>
      <c r="AA824" s="89">
        <f t="shared" si="64"/>
        <v>0</v>
      </c>
      <c r="AH824" s="37"/>
      <c r="AI824" s="37"/>
      <c r="AJ824" s="1"/>
      <c r="AK824" s="37"/>
    </row>
    <row r="825" spans="1:37" hidden="1">
      <c r="A825" t="s">
        <v>64</v>
      </c>
      <c r="B825" t="s">
        <v>16</v>
      </c>
      <c r="C825" t="s">
        <v>17</v>
      </c>
      <c r="D825" t="s">
        <v>116</v>
      </c>
      <c r="E825" t="s">
        <v>481</v>
      </c>
      <c r="F825" t="str">
        <f t="shared" si="61"/>
        <v>南充市婚宴酒店</v>
      </c>
      <c r="G825" t="s">
        <v>77</v>
      </c>
      <c r="H825" t="s">
        <v>177</v>
      </c>
      <c r="I825" t="s">
        <v>70</v>
      </c>
      <c r="J825">
        <v>6</v>
      </c>
      <c r="K825">
        <v>0</v>
      </c>
      <c r="L825" s="13">
        <f>VLOOKUP(C825,'渗透率、续签率'!B:C,2,0)</f>
        <v>0.51900000000000002</v>
      </c>
      <c r="M825" s="6">
        <v>0</v>
      </c>
      <c r="N825">
        <v>0</v>
      </c>
      <c r="O825">
        <v>0</v>
      </c>
      <c r="P825" s="6">
        <v>0</v>
      </c>
      <c r="Q825" s="13">
        <v>0</v>
      </c>
      <c r="R825" s="13">
        <v>0</v>
      </c>
      <c r="S825" s="31">
        <v>42</v>
      </c>
      <c r="T825" s="6">
        <f>VLOOKUP(E825,'参数设置&amp;汇总'!S:U,3,0)</f>
        <v>0.33150000000000002</v>
      </c>
      <c r="U825" s="78">
        <f t="shared" si="60"/>
        <v>0</v>
      </c>
      <c r="V825" s="13">
        <v>0.85000000000000009</v>
      </c>
      <c r="W825" s="78">
        <f t="shared" si="62"/>
        <v>0</v>
      </c>
      <c r="X825" s="1">
        <f>VLOOKUP(E825,'渗透率、续签率'!AG:AJ,4,0)</f>
        <v>13140</v>
      </c>
      <c r="Y825" s="1">
        <f t="shared" si="63"/>
        <v>0</v>
      </c>
      <c r="Z825">
        <v>0</v>
      </c>
      <c r="AA825" s="89">
        <f t="shared" si="64"/>
        <v>0</v>
      </c>
      <c r="AH825" s="37"/>
      <c r="AI825" s="37"/>
      <c r="AK825" s="37"/>
    </row>
    <row r="826" spans="1:37" hidden="1">
      <c r="A826" t="s">
        <v>64</v>
      </c>
      <c r="B826" t="s">
        <v>16</v>
      </c>
      <c r="C826" t="s">
        <v>17</v>
      </c>
      <c r="D826" t="s">
        <v>116</v>
      </c>
      <c r="E826" t="s">
        <v>481</v>
      </c>
      <c r="F826" t="str">
        <f t="shared" si="61"/>
        <v>南平市婚宴酒店</v>
      </c>
      <c r="G826" t="s">
        <v>92</v>
      </c>
      <c r="H826" t="s">
        <v>178</v>
      </c>
      <c r="I826" t="s">
        <v>68</v>
      </c>
      <c r="J826">
        <v>0</v>
      </c>
      <c r="K826">
        <v>0</v>
      </c>
      <c r="L826" s="13">
        <f>VLOOKUP(C826,'渗透率、续签率'!B:C,2,0)</f>
        <v>0.51900000000000002</v>
      </c>
      <c r="M826" s="6">
        <v>0</v>
      </c>
      <c r="N826">
        <v>0</v>
      </c>
      <c r="O826">
        <v>0</v>
      </c>
      <c r="P826" s="6">
        <v>0</v>
      </c>
      <c r="Q826" s="13">
        <v>0</v>
      </c>
      <c r="R826" s="13">
        <v>0</v>
      </c>
      <c r="S826" s="31">
        <v>0</v>
      </c>
      <c r="T826" s="6">
        <f>VLOOKUP(E826,'参数设置&amp;汇总'!S:U,3,0)</f>
        <v>0.33150000000000002</v>
      </c>
      <c r="U826" s="78">
        <f t="shared" si="60"/>
        <v>0</v>
      </c>
      <c r="V826" s="13">
        <v>0.85000000000000009</v>
      </c>
      <c r="W826" s="78">
        <f t="shared" si="62"/>
        <v>0</v>
      </c>
      <c r="X826" s="1">
        <f>VLOOKUP(E826,'渗透率、续签率'!AG:AJ,4,0)</f>
        <v>13140</v>
      </c>
      <c r="Y826" s="1">
        <f t="shared" si="63"/>
        <v>0</v>
      </c>
      <c r="Z826">
        <v>0</v>
      </c>
      <c r="AA826" s="89">
        <f t="shared" si="64"/>
        <v>0</v>
      </c>
      <c r="AH826" s="37"/>
      <c r="AI826" s="37"/>
      <c r="AJ826" s="1"/>
      <c r="AK826" s="37"/>
    </row>
    <row r="827" spans="1:37" hidden="1">
      <c r="A827" t="s">
        <v>64</v>
      </c>
      <c r="B827" t="s">
        <v>16</v>
      </c>
      <c r="C827" t="s">
        <v>17</v>
      </c>
      <c r="D827" t="s">
        <v>116</v>
      </c>
      <c r="E827" t="s">
        <v>481</v>
      </c>
      <c r="F827" t="str">
        <f t="shared" si="61"/>
        <v>南通市婚宴酒店</v>
      </c>
      <c r="G827" t="s">
        <v>73</v>
      </c>
      <c r="H827" t="s">
        <v>179</v>
      </c>
      <c r="I827" t="s">
        <v>70</v>
      </c>
      <c r="J827">
        <v>22</v>
      </c>
      <c r="K827">
        <v>4</v>
      </c>
      <c r="L827" s="13">
        <f>VLOOKUP(C827,'渗透率、续签率'!B:C,2,0)</f>
        <v>0.51900000000000002</v>
      </c>
      <c r="M827" s="6">
        <v>0.18</v>
      </c>
      <c r="N827">
        <v>1</v>
      </c>
      <c r="O827">
        <v>1</v>
      </c>
      <c r="P827" s="6">
        <v>1</v>
      </c>
      <c r="Q827" s="13">
        <v>0.51100000000000001</v>
      </c>
      <c r="R827" s="13">
        <v>0.21299999999999999</v>
      </c>
      <c r="S827" s="31">
        <v>127</v>
      </c>
      <c r="T827" s="6">
        <f>VLOOKUP(E827,'参数设置&amp;汇总'!S:U,3,0)</f>
        <v>0.33150000000000002</v>
      </c>
      <c r="U827" s="78">
        <f t="shared" si="60"/>
        <v>1</v>
      </c>
      <c r="V827" s="13">
        <v>0.85000000000000009</v>
      </c>
      <c r="W827" s="78">
        <f t="shared" si="62"/>
        <v>0.56588235294117639</v>
      </c>
      <c r="X827" s="1">
        <f>VLOOKUP(E827,'渗透率、续签率'!AG:AJ,4,0)</f>
        <v>13140</v>
      </c>
      <c r="Y827" s="1">
        <f t="shared" si="63"/>
        <v>7435.6941176470582</v>
      </c>
      <c r="Z827">
        <v>0</v>
      </c>
      <c r="AA827" s="89">
        <f t="shared" si="64"/>
        <v>13140</v>
      </c>
      <c r="AH827" s="37"/>
      <c r="AI827" s="37"/>
      <c r="AJ827" s="1"/>
      <c r="AK827" s="37"/>
    </row>
    <row r="828" spans="1:37" hidden="1">
      <c r="A828" t="s">
        <v>64</v>
      </c>
      <c r="B828" t="s">
        <v>16</v>
      </c>
      <c r="C828" t="s">
        <v>17</v>
      </c>
      <c r="D828" t="s">
        <v>116</v>
      </c>
      <c r="E828" t="s">
        <v>481</v>
      </c>
      <c r="F828" t="str">
        <f t="shared" si="61"/>
        <v>南阳市婚宴酒店</v>
      </c>
      <c r="G828" t="s">
        <v>110</v>
      </c>
      <c r="H828" t="s">
        <v>180</v>
      </c>
      <c r="I828" t="s">
        <v>70</v>
      </c>
      <c r="J828">
        <v>11</v>
      </c>
      <c r="K828">
        <v>0</v>
      </c>
      <c r="L828" s="13">
        <f>VLOOKUP(C828,'渗透率、续签率'!B:C,2,0)</f>
        <v>0.51900000000000002</v>
      </c>
      <c r="M828" s="6">
        <v>0</v>
      </c>
      <c r="N828">
        <v>1</v>
      </c>
      <c r="O828">
        <v>0</v>
      </c>
      <c r="P828" s="6">
        <v>0</v>
      </c>
      <c r="Q828" s="13">
        <v>0</v>
      </c>
      <c r="R828" s="13">
        <v>0</v>
      </c>
      <c r="S828" s="31">
        <v>193</v>
      </c>
      <c r="T828" s="6">
        <f>VLOOKUP(E828,'参数设置&amp;汇总'!S:U,3,0)</f>
        <v>0.33150000000000002</v>
      </c>
      <c r="U828" s="78">
        <f t="shared" si="60"/>
        <v>0.33150000000000002</v>
      </c>
      <c r="V828" s="13">
        <v>0.85000000000000009</v>
      </c>
      <c r="W828" s="78">
        <f t="shared" si="62"/>
        <v>0.38999999999999996</v>
      </c>
      <c r="X828" s="1">
        <f>VLOOKUP(E828,'渗透率、续签率'!AG:AJ,4,0)</f>
        <v>13140</v>
      </c>
      <c r="Y828" s="1">
        <f t="shared" si="63"/>
        <v>5124.5999999999995</v>
      </c>
      <c r="Z828">
        <v>0</v>
      </c>
      <c r="AA828" s="89">
        <f t="shared" si="64"/>
        <v>13140</v>
      </c>
      <c r="AH828" s="37"/>
      <c r="AI828" s="37"/>
      <c r="AK828" s="37"/>
    </row>
    <row r="829" spans="1:37" hidden="1">
      <c r="A829" t="s">
        <v>64</v>
      </c>
      <c r="B829" t="s">
        <v>16</v>
      </c>
      <c r="C829" t="s">
        <v>17</v>
      </c>
      <c r="D829" t="s">
        <v>116</v>
      </c>
      <c r="E829" t="s">
        <v>481</v>
      </c>
      <c r="F829" t="str">
        <f t="shared" si="61"/>
        <v>博尔塔拉蒙古自治州婚宴酒店</v>
      </c>
      <c r="G829" t="s">
        <v>145</v>
      </c>
      <c r="H829" t="s">
        <v>181</v>
      </c>
      <c r="I829" t="s">
        <v>70</v>
      </c>
      <c r="J829">
        <v>0</v>
      </c>
      <c r="K829">
        <v>0</v>
      </c>
      <c r="L829" s="13">
        <f>VLOOKUP(C829,'渗透率、续签率'!B:C,2,0)</f>
        <v>0.51900000000000002</v>
      </c>
      <c r="M829" s="6">
        <v>0</v>
      </c>
      <c r="N829">
        <v>0</v>
      </c>
      <c r="O829">
        <v>0</v>
      </c>
      <c r="P829" s="6">
        <v>0</v>
      </c>
      <c r="Q829" s="13">
        <v>0</v>
      </c>
      <c r="R829" s="13">
        <v>0</v>
      </c>
      <c r="S829" s="31">
        <v>0</v>
      </c>
      <c r="T829" s="6">
        <f>VLOOKUP(E829,'参数设置&amp;汇总'!S:U,3,0)</f>
        <v>0.33150000000000002</v>
      </c>
      <c r="U829" s="78">
        <f t="shared" si="60"/>
        <v>0</v>
      </c>
      <c r="V829" s="13">
        <v>0.85000000000000009</v>
      </c>
      <c r="W829" s="78">
        <f t="shared" si="62"/>
        <v>0</v>
      </c>
      <c r="X829" s="1">
        <f>VLOOKUP(E829,'渗透率、续签率'!AG:AJ,4,0)</f>
        <v>13140</v>
      </c>
      <c r="Y829" s="1">
        <f t="shared" si="63"/>
        <v>0</v>
      </c>
      <c r="Z829">
        <v>0</v>
      </c>
      <c r="AA829" s="89">
        <f t="shared" si="64"/>
        <v>0</v>
      </c>
      <c r="AH829" s="37"/>
      <c r="AI829" s="37"/>
      <c r="AK829" s="37"/>
    </row>
    <row r="830" spans="1:37" hidden="1">
      <c r="A830" t="s">
        <v>64</v>
      </c>
      <c r="B830" t="s">
        <v>16</v>
      </c>
      <c r="C830" t="s">
        <v>17</v>
      </c>
      <c r="D830" t="s">
        <v>116</v>
      </c>
      <c r="E830" t="s">
        <v>481</v>
      </c>
      <c r="F830" t="str">
        <f t="shared" si="61"/>
        <v>双河市婚宴酒店</v>
      </c>
      <c r="G830" t="s">
        <v>145</v>
      </c>
      <c r="H830" t="s">
        <v>182</v>
      </c>
      <c r="I830" t="s">
        <v>70</v>
      </c>
      <c r="J830">
        <v>0</v>
      </c>
      <c r="K830">
        <v>0</v>
      </c>
      <c r="L830" s="13">
        <f>VLOOKUP(C830,'渗透率、续签率'!B:C,2,0)</f>
        <v>0.51900000000000002</v>
      </c>
      <c r="M830" s="6">
        <v>0</v>
      </c>
      <c r="N830">
        <v>0</v>
      </c>
      <c r="O830">
        <v>0</v>
      </c>
      <c r="P830" s="6">
        <v>0</v>
      </c>
      <c r="Q830" s="13">
        <v>0</v>
      </c>
      <c r="R830" s="13">
        <v>0</v>
      </c>
      <c r="S830" s="31">
        <v>0</v>
      </c>
      <c r="T830" s="6">
        <f>VLOOKUP(E830,'参数设置&amp;汇总'!S:U,3,0)</f>
        <v>0.33150000000000002</v>
      </c>
      <c r="U830" s="78">
        <f t="shared" si="60"/>
        <v>0</v>
      </c>
      <c r="V830" s="13">
        <v>0.85000000000000009</v>
      </c>
      <c r="W830" s="78">
        <f t="shared" si="62"/>
        <v>0</v>
      </c>
      <c r="X830" s="1">
        <f>VLOOKUP(E830,'渗透率、续签率'!AG:AJ,4,0)</f>
        <v>13140</v>
      </c>
      <c r="Y830" s="1">
        <f t="shared" si="63"/>
        <v>0</v>
      </c>
      <c r="Z830">
        <v>0</v>
      </c>
      <c r="AA830" s="89">
        <f t="shared" si="64"/>
        <v>0</v>
      </c>
      <c r="AH830" s="37"/>
      <c r="AI830" s="37"/>
      <c r="AK830" s="37"/>
    </row>
    <row r="831" spans="1:37" hidden="1">
      <c r="A831" t="s">
        <v>64</v>
      </c>
      <c r="B831" t="s">
        <v>16</v>
      </c>
      <c r="C831" t="s">
        <v>17</v>
      </c>
      <c r="D831" t="s">
        <v>116</v>
      </c>
      <c r="E831" t="s">
        <v>481</v>
      </c>
      <c r="F831" t="str">
        <f t="shared" si="61"/>
        <v>双鸭山市婚宴酒店</v>
      </c>
      <c r="G831" t="s">
        <v>118</v>
      </c>
      <c r="H831" t="s">
        <v>183</v>
      </c>
      <c r="I831" t="s">
        <v>70</v>
      </c>
      <c r="J831">
        <v>1</v>
      </c>
      <c r="K831">
        <v>0</v>
      </c>
      <c r="L831" s="13">
        <f>VLOOKUP(C831,'渗透率、续签率'!B:C,2,0)</f>
        <v>0.51900000000000002</v>
      </c>
      <c r="M831" s="6">
        <v>0</v>
      </c>
      <c r="N831">
        <v>0</v>
      </c>
      <c r="O831">
        <v>0</v>
      </c>
      <c r="P831" s="6">
        <v>0</v>
      </c>
      <c r="Q831" s="13">
        <v>0</v>
      </c>
      <c r="R831" s="13">
        <v>0</v>
      </c>
      <c r="S831" s="31">
        <v>2</v>
      </c>
      <c r="T831" s="6">
        <f>VLOOKUP(E831,'参数设置&amp;汇总'!S:U,3,0)</f>
        <v>0.33150000000000002</v>
      </c>
      <c r="U831" s="78">
        <f t="shared" si="60"/>
        <v>0</v>
      </c>
      <c r="V831" s="13">
        <v>0.85000000000000009</v>
      </c>
      <c r="W831" s="78">
        <f t="shared" si="62"/>
        <v>0</v>
      </c>
      <c r="X831" s="1">
        <f>VLOOKUP(E831,'渗透率、续签率'!AG:AJ,4,0)</f>
        <v>13140</v>
      </c>
      <c r="Y831" s="1">
        <f t="shared" si="63"/>
        <v>0</v>
      </c>
      <c r="Z831">
        <v>0</v>
      </c>
      <c r="AA831" s="89">
        <f t="shared" si="64"/>
        <v>0</v>
      </c>
      <c r="AH831" s="37"/>
      <c r="AI831" s="37"/>
      <c r="AK831" s="37"/>
    </row>
    <row r="832" spans="1:37" hidden="1">
      <c r="A832" t="s">
        <v>64</v>
      </c>
      <c r="B832" t="s">
        <v>16</v>
      </c>
      <c r="C832" t="s">
        <v>17</v>
      </c>
      <c r="D832" t="s">
        <v>116</v>
      </c>
      <c r="E832" t="s">
        <v>481</v>
      </c>
      <c r="F832" t="str">
        <f t="shared" si="61"/>
        <v>可克达拉市婚宴酒店</v>
      </c>
      <c r="G832" t="s">
        <v>145</v>
      </c>
      <c r="H832" t="s">
        <v>184</v>
      </c>
      <c r="I832" t="s">
        <v>70</v>
      </c>
      <c r="J832">
        <v>0</v>
      </c>
      <c r="K832">
        <v>0</v>
      </c>
      <c r="L832" s="13">
        <f>VLOOKUP(C832,'渗透率、续签率'!B:C,2,0)</f>
        <v>0.51900000000000002</v>
      </c>
      <c r="M832" s="6">
        <v>0</v>
      </c>
      <c r="N832">
        <v>0</v>
      </c>
      <c r="O832">
        <v>0</v>
      </c>
      <c r="P832" s="6">
        <v>0</v>
      </c>
      <c r="Q832" s="13">
        <v>0</v>
      </c>
      <c r="R832" s="13">
        <v>0</v>
      </c>
      <c r="S832" s="31">
        <v>0</v>
      </c>
      <c r="T832" s="6">
        <f>VLOOKUP(E832,'参数设置&amp;汇总'!S:U,3,0)</f>
        <v>0.33150000000000002</v>
      </c>
      <c r="U832" s="78">
        <f t="shared" si="60"/>
        <v>0</v>
      </c>
      <c r="V832" s="13">
        <v>0.85000000000000009</v>
      </c>
      <c r="W832" s="78">
        <f t="shared" si="62"/>
        <v>0</v>
      </c>
      <c r="X832" s="1">
        <f>VLOOKUP(E832,'渗透率、续签率'!AG:AJ,4,0)</f>
        <v>13140</v>
      </c>
      <c r="Y832" s="1">
        <f t="shared" si="63"/>
        <v>0</v>
      </c>
      <c r="Z832">
        <v>0</v>
      </c>
      <c r="AA832" s="89">
        <f t="shared" si="64"/>
        <v>0</v>
      </c>
      <c r="AH832" s="37"/>
      <c r="AI832" s="37"/>
      <c r="AJ832" s="1"/>
      <c r="AK832" s="37"/>
    </row>
    <row r="833" spans="1:37" hidden="1">
      <c r="A833" t="s">
        <v>64</v>
      </c>
      <c r="B833" t="s">
        <v>16</v>
      </c>
      <c r="C833" t="s">
        <v>17</v>
      </c>
      <c r="D833" t="s">
        <v>116</v>
      </c>
      <c r="E833" t="s">
        <v>481</v>
      </c>
      <c r="F833" t="str">
        <f t="shared" si="61"/>
        <v>台州市婚宴酒店</v>
      </c>
      <c r="G833" t="s">
        <v>79</v>
      </c>
      <c r="H833" t="s">
        <v>185</v>
      </c>
      <c r="I833" t="s">
        <v>68</v>
      </c>
      <c r="J833">
        <v>9</v>
      </c>
      <c r="K833">
        <v>2</v>
      </c>
      <c r="L833" s="13">
        <f>VLOOKUP(C833,'渗透率、续签率'!B:C,2,0)</f>
        <v>0.51900000000000002</v>
      </c>
      <c r="M833" s="6">
        <v>0.22</v>
      </c>
      <c r="N833">
        <v>0</v>
      </c>
      <c r="O833">
        <v>0</v>
      </c>
      <c r="P833" s="6">
        <v>0</v>
      </c>
      <c r="Q833" s="13">
        <v>0.43</v>
      </c>
      <c r="R833" s="13">
        <v>0</v>
      </c>
      <c r="S833" s="31">
        <v>21</v>
      </c>
      <c r="T833" s="6">
        <f>VLOOKUP(E833,'参数设置&amp;汇总'!S:U,3,0)</f>
        <v>0.33150000000000002</v>
      </c>
      <c r="U833" s="78">
        <f t="shared" si="60"/>
        <v>0</v>
      </c>
      <c r="V833" s="13">
        <v>0.85000000000000009</v>
      </c>
      <c r="W833" s="78">
        <f t="shared" si="62"/>
        <v>0</v>
      </c>
      <c r="X833" s="1">
        <f>VLOOKUP(E833,'渗透率、续签率'!AG:AJ,4,0)</f>
        <v>13140</v>
      </c>
      <c r="Y833" s="1">
        <f t="shared" si="63"/>
        <v>0</v>
      </c>
      <c r="Z833">
        <v>2</v>
      </c>
      <c r="AA833" s="89">
        <f t="shared" si="64"/>
        <v>0</v>
      </c>
      <c r="AH833" s="37"/>
      <c r="AI833" s="37"/>
      <c r="AK833" s="37"/>
    </row>
    <row r="834" spans="1:37" hidden="1">
      <c r="A834" t="s">
        <v>64</v>
      </c>
      <c r="B834" t="s">
        <v>16</v>
      </c>
      <c r="C834" t="s">
        <v>17</v>
      </c>
      <c r="D834" t="s">
        <v>116</v>
      </c>
      <c r="E834" t="s">
        <v>481</v>
      </c>
      <c r="F834" t="str">
        <f t="shared" si="61"/>
        <v>台湾省婚宴酒店</v>
      </c>
      <c r="G834" t="s">
        <v>186</v>
      </c>
      <c r="H834" t="s">
        <v>186</v>
      </c>
      <c r="I834" t="s">
        <v>57</v>
      </c>
      <c r="J834">
        <v>69</v>
      </c>
      <c r="K834">
        <v>0</v>
      </c>
      <c r="L834" s="13">
        <f>VLOOKUP(C834,'渗透率、续签率'!B:C,2,0)</f>
        <v>0.51900000000000002</v>
      </c>
      <c r="M834" s="6">
        <v>0</v>
      </c>
      <c r="N834">
        <v>0</v>
      </c>
      <c r="O834">
        <v>0</v>
      </c>
      <c r="P834" s="6">
        <v>0</v>
      </c>
      <c r="Q834" s="13">
        <v>0</v>
      </c>
      <c r="R834" s="13">
        <v>0</v>
      </c>
      <c r="S834" s="31">
        <v>3</v>
      </c>
      <c r="T834" s="6">
        <f>VLOOKUP(E834,'参数设置&amp;汇总'!S:U,3,0)</f>
        <v>0.33150000000000002</v>
      </c>
      <c r="U834" s="78">
        <f t="shared" si="60"/>
        <v>0</v>
      </c>
      <c r="V834" s="13">
        <v>0.85000000000000009</v>
      </c>
      <c r="W834" s="78">
        <f t="shared" si="62"/>
        <v>0</v>
      </c>
      <c r="X834" s="1">
        <f>VLOOKUP(E834,'渗透率、续签率'!AG:AJ,4,0)</f>
        <v>13140</v>
      </c>
      <c r="Y834" s="1">
        <f t="shared" si="63"/>
        <v>0</v>
      </c>
      <c r="Z834">
        <v>0</v>
      </c>
      <c r="AA834" s="89">
        <f t="shared" si="64"/>
        <v>0</v>
      </c>
      <c r="AH834" s="37"/>
      <c r="AI834" s="37"/>
      <c r="AK834" s="37"/>
    </row>
    <row r="835" spans="1:37" hidden="1">
      <c r="A835" t="s">
        <v>64</v>
      </c>
      <c r="B835" t="s">
        <v>16</v>
      </c>
      <c r="C835" t="s">
        <v>17</v>
      </c>
      <c r="D835" t="s">
        <v>116</v>
      </c>
      <c r="E835" t="s">
        <v>481</v>
      </c>
      <c r="F835" t="str">
        <f t="shared" si="61"/>
        <v>吉安市婚宴酒店</v>
      </c>
      <c r="G835" t="s">
        <v>90</v>
      </c>
      <c r="H835" t="s">
        <v>187</v>
      </c>
      <c r="I835" t="s">
        <v>68</v>
      </c>
      <c r="J835">
        <v>1</v>
      </c>
      <c r="K835">
        <v>0</v>
      </c>
      <c r="L835" s="13">
        <f>VLOOKUP(C835,'渗透率、续签率'!B:C,2,0)</f>
        <v>0.51900000000000002</v>
      </c>
      <c r="M835" s="6">
        <v>0</v>
      </c>
      <c r="N835">
        <v>0</v>
      </c>
      <c r="O835">
        <v>0</v>
      </c>
      <c r="P835" s="6">
        <v>0</v>
      </c>
      <c r="Q835" s="13">
        <v>0</v>
      </c>
      <c r="R835" s="13">
        <v>0</v>
      </c>
      <c r="S835" s="31">
        <v>0</v>
      </c>
      <c r="T835" s="6">
        <f>VLOOKUP(E835,'参数设置&amp;汇总'!S:U,3,0)</f>
        <v>0.33150000000000002</v>
      </c>
      <c r="U835" s="78">
        <f t="shared" ref="U835:U898" si="65">IF(T835*N835&gt;=O835,T835*N835,O835)</f>
        <v>0</v>
      </c>
      <c r="V835" s="13">
        <v>0.85000000000000009</v>
      </c>
      <c r="W835" s="78">
        <f t="shared" si="62"/>
        <v>0</v>
      </c>
      <c r="X835" s="1">
        <f>VLOOKUP(E835,'渗透率、续签率'!AG:AJ,4,0)</f>
        <v>13140</v>
      </c>
      <c r="Y835" s="1">
        <f t="shared" si="63"/>
        <v>0</v>
      </c>
      <c r="Z835">
        <v>0</v>
      </c>
      <c r="AA835" s="89">
        <f t="shared" si="64"/>
        <v>0</v>
      </c>
      <c r="AH835" s="37"/>
      <c r="AI835" s="37"/>
      <c r="AJ835" s="1"/>
      <c r="AK835" s="37"/>
    </row>
    <row r="836" spans="1:37" hidden="1">
      <c r="A836" t="s">
        <v>64</v>
      </c>
      <c r="B836" t="s">
        <v>16</v>
      </c>
      <c r="C836" t="s">
        <v>17</v>
      </c>
      <c r="D836" t="s">
        <v>116</v>
      </c>
      <c r="E836" t="s">
        <v>481</v>
      </c>
      <c r="F836" t="str">
        <f t="shared" ref="F836:F899" si="66">H836&amp;C836</f>
        <v>吉林市婚宴酒店</v>
      </c>
      <c r="G836" t="s">
        <v>188</v>
      </c>
      <c r="H836" t="s">
        <v>189</v>
      </c>
      <c r="I836" t="s">
        <v>70</v>
      </c>
      <c r="J836">
        <v>4</v>
      </c>
      <c r="K836">
        <v>0</v>
      </c>
      <c r="L836" s="13">
        <f>VLOOKUP(C836,'渗透率、续签率'!B:C,2,0)</f>
        <v>0.51900000000000002</v>
      </c>
      <c r="M836" s="6">
        <v>0</v>
      </c>
      <c r="N836">
        <v>0</v>
      </c>
      <c r="O836">
        <v>0</v>
      </c>
      <c r="P836" s="6">
        <v>0</v>
      </c>
      <c r="Q836" s="13">
        <v>0</v>
      </c>
      <c r="R836" s="13">
        <v>0</v>
      </c>
      <c r="S836" s="31">
        <v>18</v>
      </c>
      <c r="T836" s="6">
        <f>VLOOKUP(E836,'参数设置&amp;汇总'!S:U,3,0)</f>
        <v>0.33150000000000002</v>
      </c>
      <c r="U836" s="78">
        <f t="shared" si="65"/>
        <v>0</v>
      </c>
      <c r="V836" s="13">
        <v>0.85000000000000009</v>
      </c>
      <c r="W836" s="78">
        <f t="shared" ref="W836:W899" si="67">(O836*(1-L836)+IF((U836-O836)&lt;0,0,(U836-O836)))/V836</f>
        <v>0</v>
      </c>
      <c r="X836" s="1">
        <f>VLOOKUP(E836,'渗透率、续签率'!AG:AJ,4,0)</f>
        <v>13140</v>
      </c>
      <c r="Y836" s="1">
        <f t="shared" ref="Y836:Y899" si="68">X836*W836</f>
        <v>0</v>
      </c>
      <c r="Z836">
        <v>0</v>
      </c>
      <c r="AA836" s="89">
        <f t="shared" ref="AA836:AA899" si="69">N836*X836</f>
        <v>0</v>
      </c>
      <c r="AH836" s="37"/>
      <c r="AI836" s="37"/>
      <c r="AK836" s="37"/>
    </row>
    <row r="837" spans="1:37" hidden="1">
      <c r="A837" t="s">
        <v>64</v>
      </c>
      <c r="B837" t="s">
        <v>16</v>
      </c>
      <c r="C837" t="s">
        <v>17</v>
      </c>
      <c r="D837" t="s">
        <v>116</v>
      </c>
      <c r="E837" t="s">
        <v>481</v>
      </c>
      <c r="F837" t="str">
        <f t="shared" si="66"/>
        <v>吐鲁番市婚宴酒店</v>
      </c>
      <c r="G837" t="s">
        <v>145</v>
      </c>
      <c r="H837" t="s">
        <v>190</v>
      </c>
      <c r="I837" t="s">
        <v>70</v>
      </c>
      <c r="J837">
        <v>0</v>
      </c>
      <c r="K837">
        <v>0</v>
      </c>
      <c r="L837" s="13">
        <f>VLOOKUP(C837,'渗透率、续签率'!B:C,2,0)</f>
        <v>0.51900000000000002</v>
      </c>
      <c r="M837" s="6">
        <v>0</v>
      </c>
      <c r="N837">
        <v>0</v>
      </c>
      <c r="O837">
        <v>0</v>
      </c>
      <c r="P837" s="6">
        <v>0</v>
      </c>
      <c r="Q837" s="13">
        <v>0</v>
      </c>
      <c r="R837" s="13">
        <v>0</v>
      </c>
      <c r="S837" s="31">
        <v>0</v>
      </c>
      <c r="T837" s="6">
        <f>VLOOKUP(E837,'参数设置&amp;汇总'!S:U,3,0)</f>
        <v>0.33150000000000002</v>
      </c>
      <c r="U837" s="78">
        <f t="shared" si="65"/>
        <v>0</v>
      </c>
      <c r="V837" s="13">
        <v>0.85000000000000009</v>
      </c>
      <c r="W837" s="78">
        <f t="shared" si="67"/>
        <v>0</v>
      </c>
      <c r="X837" s="1">
        <f>VLOOKUP(E837,'渗透率、续签率'!AG:AJ,4,0)</f>
        <v>13140</v>
      </c>
      <c r="Y837" s="1">
        <f t="shared" si="68"/>
        <v>0</v>
      </c>
      <c r="Z837">
        <v>0</v>
      </c>
      <c r="AA837" s="89">
        <f t="shared" si="69"/>
        <v>0</v>
      </c>
      <c r="AH837" s="37"/>
      <c r="AI837" s="37"/>
      <c r="AK837" s="37"/>
    </row>
    <row r="838" spans="1:37" hidden="1">
      <c r="A838" t="s">
        <v>64</v>
      </c>
      <c r="B838" t="s">
        <v>16</v>
      </c>
      <c r="C838" t="s">
        <v>17</v>
      </c>
      <c r="D838" t="s">
        <v>116</v>
      </c>
      <c r="E838" t="s">
        <v>481</v>
      </c>
      <c r="F838" t="str">
        <f t="shared" si="66"/>
        <v>吕梁市婚宴酒店</v>
      </c>
      <c r="G838" t="s">
        <v>134</v>
      </c>
      <c r="H838" t="s">
        <v>191</v>
      </c>
      <c r="I838" t="s">
        <v>70</v>
      </c>
      <c r="J838">
        <v>8</v>
      </c>
      <c r="K838">
        <v>0</v>
      </c>
      <c r="L838" s="13">
        <f>VLOOKUP(C838,'渗透率、续签率'!B:C,2,0)</f>
        <v>0.51900000000000002</v>
      </c>
      <c r="M838" s="6">
        <v>0</v>
      </c>
      <c r="N838">
        <v>0</v>
      </c>
      <c r="O838">
        <v>0</v>
      </c>
      <c r="P838" s="6">
        <v>0</v>
      </c>
      <c r="Q838" s="13">
        <v>0</v>
      </c>
      <c r="R838" s="13">
        <v>0</v>
      </c>
      <c r="S838" s="31">
        <v>21</v>
      </c>
      <c r="T838" s="6">
        <f>VLOOKUP(E838,'参数设置&amp;汇总'!S:U,3,0)</f>
        <v>0.33150000000000002</v>
      </c>
      <c r="U838" s="78">
        <f t="shared" si="65"/>
        <v>0</v>
      </c>
      <c r="V838" s="13">
        <v>0.85000000000000009</v>
      </c>
      <c r="W838" s="78">
        <f t="shared" si="67"/>
        <v>0</v>
      </c>
      <c r="X838" s="1">
        <f>VLOOKUP(E838,'渗透率、续签率'!AG:AJ,4,0)</f>
        <v>13140</v>
      </c>
      <c r="Y838" s="1">
        <f t="shared" si="68"/>
        <v>0</v>
      </c>
      <c r="Z838">
        <v>0</v>
      </c>
      <c r="AA838" s="89">
        <f t="shared" si="69"/>
        <v>0</v>
      </c>
      <c r="AH838" s="37"/>
      <c r="AI838" s="37"/>
      <c r="AJ838" s="1"/>
      <c r="AK838" s="37"/>
    </row>
    <row r="839" spans="1:37" hidden="1">
      <c r="A839" t="s">
        <v>64</v>
      </c>
      <c r="B839" t="s">
        <v>16</v>
      </c>
      <c r="C839" t="s">
        <v>17</v>
      </c>
      <c r="D839" t="s">
        <v>116</v>
      </c>
      <c r="E839" t="s">
        <v>481</v>
      </c>
      <c r="F839" t="str">
        <f t="shared" si="66"/>
        <v>吴忠市婚宴酒店</v>
      </c>
      <c r="G839" t="s">
        <v>129</v>
      </c>
      <c r="H839" t="s">
        <v>192</v>
      </c>
      <c r="I839" t="s">
        <v>70</v>
      </c>
      <c r="J839">
        <v>24</v>
      </c>
      <c r="K839">
        <v>0</v>
      </c>
      <c r="L839" s="13">
        <f>VLOOKUP(C839,'渗透率、续签率'!B:C,2,0)</f>
        <v>0.51900000000000002</v>
      </c>
      <c r="M839" s="6">
        <v>0</v>
      </c>
      <c r="N839">
        <v>1</v>
      </c>
      <c r="O839">
        <v>0</v>
      </c>
      <c r="P839" s="6">
        <v>0</v>
      </c>
      <c r="Q839" s="13">
        <v>0</v>
      </c>
      <c r="R839" s="13">
        <v>0</v>
      </c>
      <c r="S839" s="31">
        <v>79</v>
      </c>
      <c r="T839" s="6">
        <f>VLOOKUP(E839,'参数设置&amp;汇总'!S:U,3,0)</f>
        <v>0.33150000000000002</v>
      </c>
      <c r="U839" s="78">
        <f t="shared" si="65"/>
        <v>0.33150000000000002</v>
      </c>
      <c r="V839" s="13">
        <v>0.85000000000000009</v>
      </c>
      <c r="W839" s="78">
        <f t="shared" si="67"/>
        <v>0.38999999999999996</v>
      </c>
      <c r="X839" s="1">
        <f>VLOOKUP(E839,'渗透率、续签率'!AG:AJ,4,0)</f>
        <v>13140</v>
      </c>
      <c r="Y839" s="1">
        <f t="shared" si="68"/>
        <v>5124.5999999999995</v>
      </c>
      <c r="Z839">
        <v>0</v>
      </c>
      <c r="AA839" s="89">
        <f t="shared" si="69"/>
        <v>13140</v>
      </c>
      <c r="AH839" s="37"/>
      <c r="AI839" s="37"/>
      <c r="AK839" s="37"/>
    </row>
    <row r="840" spans="1:37" hidden="1">
      <c r="A840" t="s">
        <v>64</v>
      </c>
      <c r="B840" t="s">
        <v>16</v>
      </c>
      <c r="C840" t="s">
        <v>17</v>
      </c>
      <c r="D840" t="s">
        <v>116</v>
      </c>
      <c r="E840" t="s">
        <v>481</v>
      </c>
      <c r="F840" t="str">
        <f t="shared" si="66"/>
        <v>周口市婚宴酒店</v>
      </c>
      <c r="G840" t="s">
        <v>110</v>
      </c>
      <c r="H840" t="s">
        <v>193</v>
      </c>
      <c r="I840" t="s">
        <v>70</v>
      </c>
      <c r="J840">
        <v>14</v>
      </c>
      <c r="K840">
        <v>0</v>
      </c>
      <c r="L840" s="13">
        <f>VLOOKUP(C840,'渗透率、续签率'!B:C,2,0)</f>
        <v>0.51900000000000002</v>
      </c>
      <c r="M840" s="6">
        <v>0</v>
      </c>
      <c r="N840">
        <v>1</v>
      </c>
      <c r="O840">
        <v>0</v>
      </c>
      <c r="P840" s="6">
        <v>0</v>
      </c>
      <c r="Q840" s="13">
        <v>0</v>
      </c>
      <c r="R840" s="13">
        <v>0</v>
      </c>
      <c r="S840" s="31">
        <v>80</v>
      </c>
      <c r="T840" s="6">
        <f>VLOOKUP(E840,'参数设置&amp;汇总'!S:U,3,0)</f>
        <v>0.33150000000000002</v>
      </c>
      <c r="U840" s="78">
        <f t="shared" si="65"/>
        <v>0.33150000000000002</v>
      </c>
      <c r="V840" s="13">
        <v>0.85000000000000009</v>
      </c>
      <c r="W840" s="78">
        <f t="shared" si="67"/>
        <v>0.38999999999999996</v>
      </c>
      <c r="X840" s="1">
        <f>VLOOKUP(E840,'渗透率、续签率'!AG:AJ,4,0)</f>
        <v>13140</v>
      </c>
      <c r="Y840" s="1">
        <f t="shared" si="68"/>
        <v>5124.5999999999995</v>
      </c>
      <c r="Z840">
        <v>0</v>
      </c>
      <c r="AA840" s="89">
        <f t="shared" si="69"/>
        <v>13140</v>
      </c>
      <c r="AH840" s="37"/>
      <c r="AI840" s="37"/>
      <c r="AK840" s="37"/>
    </row>
    <row r="841" spans="1:37" hidden="1">
      <c r="A841" t="s">
        <v>64</v>
      </c>
      <c r="B841" t="s">
        <v>16</v>
      </c>
      <c r="C841" t="s">
        <v>17</v>
      </c>
      <c r="D841" t="s">
        <v>116</v>
      </c>
      <c r="E841" t="s">
        <v>481</v>
      </c>
      <c r="F841" t="str">
        <f t="shared" si="66"/>
        <v>呼伦贝尔市婚宴酒店</v>
      </c>
      <c r="G841" t="s">
        <v>142</v>
      </c>
      <c r="H841" t="s">
        <v>194</v>
      </c>
      <c r="I841" t="s">
        <v>70</v>
      </c>
      <c r="J841">
        <v>1</v>
      </c>
      <c r="K841">
        <v>0</v>
      </c>
      <c r="L841" s="13">
        <f>VLOOKUP(C841,'渗透率、续签率'!B:C,2,0)</f>
        <v>0.51900000000000002</v>
      </c>
      <c r="M841" s="6">
        <v>0</v>
      </c>
      <c r="N841">
        <v>0</v>
      </c>
      <c r="O841">
        <v>0</v>
      </c>
      <c r="P841" s="6">
        <v>0</v>
      </c>
      <c r="Q841" s="13">
        <v>0</v>
      </c>
      <c r="R841" s="13">
        <v>0</v>
      </c>
      <c r="S841" s="31">
        <v>0</v>
      </c>
      <c r="T841" s="6">
        <f>VLOOKUP(E841,'参数设置&amp;汇总'!S:U,3,0)</f>
        <v>0.33150000000000002</v>
      </c>
      <c r="U841" s="78">
        <f t="shared" si="65"/>
        <v>0</v>
      </c>
      <c r="V841" s="13">
        <v>0.85000000000000009</v>
      </c>
      <c r="W841" s="78">
        <f t="shared" si="67"/>
        <v>0</v>
      </c>
      <c r="X841" s="1">
        <f>VLOOKUP(E841,'渗透率、续签率'!AG:AJ,4,0)</f>
        <v>13140</v>
      </c>
      <c r="Y841" s="1">
        <f t="shared" si="68"/>
        <v>0</v>
      </c>
      <c r="Z841">
        <v>0</v>
      </c>
      <c r="AA841" s="89">
        <f t="shared" si="69"/>
        <v>0</v>
      </c>
      <c r="AH841" s="37"/>
      <c r="AI841" s="37"/>
      <c r="AK841" s="37"/>
    </row>
    <row r="842" spans="1:37" hidden="1">
      <c r="A842" t="s">
        <v>64</v>
      </c>
      <c r="B842" t="s">
        <v>16</v>
      </c>
      <c r="C842" t="s">
        <v>17</v>
      </c>
      <c r="D842" t="s">
        <v>116</v>
      </c>
      <c r="E842" t="s">
        <v>481</v>
      </c>
      <c r="F842" t="str">
        <f t="shared" si="66"/>
        <v>呼和浩特市婚宴酒店</v>
      </c>
      <c r="G842" t="s">
        <v>142</v>
      </c>
      <c r="H842" t="s">
        <v>195</v>
      </c>
      <c r="I842" t="s">
        <v>70</v>
      </c>
      <c r="J842">
        <v>12</v>
      </c>
      <c r="K842">
        <v>0</v>
      </c>
      <c r="L842" s="13">
        <f>VLOOKUP(C842,'渗透率、续签率'!B:C,2,0)</f>
        <v>0.51900000000000002</v>
      </c>
      <c r="M842" s="6">
        <v>0</v>
      </c>
      <c r="N842">
        <v>3</v>
      </c>
      <c r="O842">
        <v>0</v>
      </c>
      <c r="P842" s="6">
        <v>0</v>
      </c>
      <c r="Q842" s="13">
        <v>0</v>
      </c>
      <c r="R842" s="13">
        <v>0</v>
      </c>
      <c r="S842" s="31">
        <v>210</v>
      </c>
      <c r="T842" s="6">
        <f>VLOOKUP(E842,'参数设置&amp;汇总'!S:U,3,0)</f>
        <v>0.33150000000000002</v>
      </c>
      <c r="U842" s="78">
        <f t="shared" si="65"/>
        <v>0.99450000000000005</v>
      </c>
      <c r="V842" s="13">
        <v>0.85000000000000009</v>
      </c>
      <c r="W842" s="78">
        <f t="shared" si="67"/>
        <v>1.17</v>
      </c>
      <c r="X842" s="1">
        <f>VLOOKUP(E842,'渗透率、续签率'!AG:AJ,4,0)</f>
        <v>13140</v>
      </c>
      <c r="Y842" s="1">
        <f t="shared" si="68"/>
        <v>15373.8</v>
      </c>
      <c r="Z842">
        <v>0</v>
      </c>
      <c r="AA842" s="89">
        <f t="shared" si="69"/>
        <v>39420</v>
      </c>
      <c r="AH842" s="37"/>
      <c r="AI842" s="37"/>
      <c r="AK842" s="37"/>
    </row>
    <row r="843" spans="1:37" hidden="1">
      <c r="A843" t="s">
        <v>64</v>
      </c>
      <c r="B843" t="s">
        <v>16</v>
      </c>
      <c r="C843" t="s">
        <v>17</v>
      </c>
      <c r="D843" t="s">
        <v>116</v>
      </c>
      <c r="E843" t="s">
        <v>481</v>
      </c>
      <c r="F843" t="str">
        <f t="shared" si="66"/>
        <v>和田地区婚宴酒店</v>
      </c>
      <c r="G843" t="s">
        <v>145</v>
      </c>
      <c r="H843" t="s">
        <v>196</v>
      </c>
      <c r="I843" t="s">
        <v>70</v>
      </c>
      <c r="J843">
        <v>0</v>
      </c>
      <c r="K843">
        <v>0</v>
      </c>
      <c r="L843" s="13">
        <f>VLOOKUP(C843,'渗透率、续签率'!B:C,2,0)</f>
        <v>0.51900000000000002</v>
      </c>
      <c r="M843" s="6">
        <v>0</v>
      </c>
      <c r="N843">
        <v>0</v>
      </c>
      <c r="O843">
        <v>0</v>
      </c>
      <c r="P843" s="6">
        <v>0</v>
      </c>
      <c r="Q843" s="13">
        <v>0</v>
      </c>
      <c r="R843" s="13">
        <v>0</v>
      </c>
      <c r="S843" s="31">
        <v>0</v>
      </c>
      <c r="T843" s="6">
        <f>VLOOKUP(E843,'参数设置&amp;汇总'!S:U,3,0)</f>
        <v>0.33150000000000002</v>
      </c>
      <c r="U843" s="78">
        <f t="shared" si="65"/>
        <v>0</v>
      </c>
      <c r="V843" s="13">
        <v>0.85000000000000009</v>
      </c>
      <c r="W843" s="78">
        <f t="shared" si="67"/>
        <v>0</v>
      </c>
      <c r="X843" s="1">
        <f>VLOOKUP(E843,'渗透率、续签率'!AG:AJ,4,0)</f>
        <v>13140</v>
      </c>
      <c r="Y843" s="1">
        <f t="shared" si="68"/>
        <v>0</v>
      </c>
      <c r="Z843">
        <v>0</v>
      </c>
      <c r="AA843" s="89">
        <f t="shared" si="69"/>
        <v>0</v>
      </c>
      <c r="AH843" s="37"/>
      <c r="AI843" s="37"/>
      <c r="AK843" s="37"/>
    </row>
    <row r="844" spans="1:37" hidden="1">
      <c r="A844" t="s">
        <v>64</v>
      </c>
      <c r="B844" t="s">
        <v>16</v>
      </c>
      <c r="C844" t="s">
        <v>17</v>
      </c>
      <c r="D844" t="s">
        <v>116</v>
      </c>
      <c r="E844" t="s">
        <v>481</v>
      </c>
      <c r="F844" t="str">
        <f t="shared" si="66"/>
        <v>咸宁市婚宴酒店</v>
      </c>
      <c r="G844" t="s">
        <v>81</v>
      </c>
      <c r="H844" t="s">
        <v>197</v>
      </c>
      <c r="I844" t="s">
        <v>68</v>
      </c>
      <c r="J844">
        <v>3</v>
      </c>
      <c r="K844">
        <v>1</v>
      </c>
      <c r="L844" s="13">
        <f>VLOOKUP(C844,'渗透率、续签率'!B:C,2,0)</f>
        <v>0.51900000000000002</v>
      </c>
      <c r="M844" s="6">
        <v>0.33</v>
      </c>
      <c r="N844">
        <v>0</v>
      </c>
      <c r="O844">
        <v>0</v>
      </c>
      <c r="P844" s="6">
        <v>0</v>
      </c>
      <c r="Q844" s="13">
        <v>0.33300000000000002</v>
      </c>
      <c r="R844" s="13">
        <v>0</v>
      </c>
      <c r="S844" s="31">
        <v>3</v>
      </c>
      <c r="T844" s="6">
        <f>VLOOKUP(E844,'参数设置&amp;汇总'!S:U,3,0)</f>
        <v>0.33150000000000002</v>
      </c>
      <c r="U844" s="78">
        <f t="shared" si="65"/>
        <v>0</v>
      </c>
      <c r="V844" s="13">
        <v>0.85000000000000009</v>
      </c>
      <c r="W844" s="78">
        <f t="shared" si="67"/>
        <v>0</v>
      </c>
      <c r="X844" s="1">
        <f>VLOOKUP(E844,'渗透率、续签率'!AG:AJ,4,0)</f>
        <v>13140</v>
      </c>
      <c r="Y844" s="1">
        <f t="shared" si="68"/>
        <v>0</v>
      </c>
      <c r="Z844">
        <v>0</v>
      </c>
      <c r="AA844" s="89">
        <f t="shared" si="69"/>
        <v>0</v>
      </c>
      <c r="AH844" s="37"/>
      <c r="AI844" s="37"/>
      <c r="AK844" s="37"/>
    </row>
    <row r="845" spans="1:37" hidden="1">
      <c r="A845" t="s">
        <v>64</v>
      </c>
      <c r="B845" t="s">
        <v>16</v>
      </c>
      <c r="C845" t="s">
        <v>17</v>
      </c>
      <c r="D845" t="s">
        <v>116</v>
      </c>
      <c r="E845" t="s">
        <v>481</v>
      </c>
      <c r="F845" t="str">
        <f t="shared" si="66"/>
        <v>咸阳市婚宴酒店</v>
      </c>
      <c r="G845" t="s">
        <v>108</v>
      </c>
      <c r="H845" t="s">
        <v>198</v>
      </c>
      <c r="I845" t="s">
        <v>70</v>
      </c>
      <c r="J845">
        <v>4</v>
      </c>
      <c r="K845">
        <v>1</v>
      </c>
      <c r="L845" s="13">
        <f>VLOOKUP(C845,'渗透率、续签率'!B:C,2,0)</f>
        <v>0.51900000000000002</v>
      </c>
      <c r="M845" s="6">
        <v>0.25</v>
      </c>
      <c r="N845">
        <v>0</v>
      </c>
      <c r="O845">
        <v>0</v>
      </c>
      <c r="P845" s="6">
        <v>0</v>
      </c>
      <c r="Q845" s="13">
        <v>0.65400000000000003</v>
      </c>
      <c r="R845" s="13">
        <v>0</v>
      </c>
      <c r="S845" s="31">
        <v>7</v>
      </c>
      <c r="T845" s="6">
        <f>VLOOKUP(E845,'参数设置&amp;汇总'!S:U,3,0)</f>
        <v>0.33150000000000002</v>
      </c>
      <c r="U845" s="78">
        <f t="shared" si="65"/>
        <v>0</v>
      </c>
      <c r="V845" s="13">
        <v>0.85000000000000009</v>
      </c>
      <c r="W845" s="78">
        <f t="shared" si="67"/>
        <v>0</v>
      </c>
      <c r="X845" s="1">
        <f>VLOOKUP(E845,'渗透率、续签率'!AG:AJ,4,0)</f>
        <v>13140</v>
      </c>
      <c r="Y845" s="1">
        <f t="shared" si="68"/>
        <v>0</v>
      </c>
      <c r="Z845">
        <v>0</v>
      </c>
      <c r="AA845" s="89">
        <f t="shared" si="69"/>
        <v>0</v>
      </c>
      <c r="AH845" s="37"/>
      <c r="AI845" s="37"/>
      <c r="AK845" s="37"/>
    </row>
    <row r="846" spans="1:37" hidden="1">
      <c r="A846" t="s">
        <v>64</v>
      </c>
      <c r="B846" t="s">
        <v>16</v>
      </c>
      <c r="C846" t="s">
        <v>17</v>
      </c>
      <c r="D846" t="s">
        <v>116</v>
      </c>
      <c r="E846" t="s">
        <v>481</v>
      </c>
      <c r="F846" t="str">
        <f t="shared" si="66"/>
        <v>哈密市婚宴酒店</v>
      </c>
      <c r="G846" t="s">
        <v>145</v>
      </c>
      <c r="H846" t="s">
        <v>199</v>
      </c>
      <c r="I846" t="s">
        <v>70</v>
      </c>
      <c r="J846">
        <v>0</v>
      </c>
      <c r="K846">
        <v>0</v>
      </c>
      <c r="L846" s="13">
        <f>VLOOKUP(C846,'渗透率、续签率'!B:C,2,0)</f>
        <v>0.51900000000000002</v>
      </c>
      <c r="M846" s="6">
        <v>0</v>
      </c>
      <c r="N846">
        <v>0</v>
      </c>
      <c r="O846">
        <v>0</v>
      </c>
      <c r="P846" s="6">
        <v>0</v>
      </c>
      <c r="Q846" s="13">
        <v>0</v>
      </c>
      <c r="R846" s="13">
        <v>0</v>
      </c>
      <c r="S846" s="31">
        <v>0</v>
      </c>
      <c r="T846" s="6">
        <f>VLOOKUP(E846,'参数设置&amp;汇总'!S:U,3,0)</f>
        <v>0.33150000000000002</v>
      </c>
      <c r="U846" s="78">
        <f t="shared" si="65"/>
        <v>0</v>
      </c>
      <c r="V846" s="13">
        <v>0.85000000000000009</v>
      </c>
      <c r="W846" s="78">
        <f t="shared" si="67"/>
        <v>0</v>
      </c>
      <c r="X846" s="1">
        <f>VLOOKUP(E846,'渗透率、续签率'!AG:AJ,4,0)</f>
        <v>13140</v>
      </c>
      <c r="Y846" s="1">
        <f t="shared" si="68"/>
        <v>0</v>
      </c>
      <c r="Z846">
        <v>0</v>
      </c>
      <c r="AA846" s="89">
        <f t="shared" si="69"/>
        <v>0</v>
      </c>
      <c r="AH846" s="37"/>
      <c r="AI846" s="37"/>
      <c r="AK846" s="37"/>
    </row>
    <row r="847" spans="1:37" hidden="1">
      <c r="A847" t="s">
        <v>64</v>
      </c>
      <c r="B847" t="s">
        <v>16</v>
      </c>
      <c r="C847" t="s">
        <v>17</v>
      </c>
      <c r="D847" t="s">
        <v>116</v>
      </c>
      <c r="E847" t="s">
        <v>481</v>
      </c>
      <c r="F847" t="str">
        <f t="shared" si="66"/>
        <v>哈尔滨市婚宴酒店</v>
      </c>
      <c r="G847" t="s">
        <v>118</v>
      </c>
      <c r="H847" t="s">
        <v>200</v>
      </c>
      <c r="I847" t="s">
        <v>70</v>
      </c>
      <c r="J847">
        <v>21</v>
      </c>
      <c r="K847">
        <v>8</v>
      </c>
      <c r="L847" s="13">
        <f>VLOOKUP(C847,'渗透率、续签率'!B:C,2,0)</f>
        <v>0.51900000000000002</v>
      </c>
      <c r="M847" s="6">
        <v>0.38</v>
      </c>
      <c r="N847">
        <v>4</v>
      </c>
      <c r="O847">
        <v>4</v>
      </c>
      <c r="P847" s="6">
        <v>1</v>
      </c>
      <c r="Q847" s="13">
        <v>0.84799999999999998</v>
      </c>
      <c r="R847" s="13">
        <v>0.69099999999999995</v>
      </c>
      <c r="S847" s="31">
        <v>661</v>
      </c>
      <c r="T847" s="6">
        <f>VLOOKUP(E847,'参数设置&amp;汇总'!S:U,3,0)</f>
        <v>0.33150000000000002</v>
      </c>
      <c r="U847" s="78">
        <f t="shared" si="65"/>
        <v>4</v>
      </c>
      <c r="V847" s="13">
        <v>0.85000000000000009</v>
      </c>
      <c r="W847" s="78">
        <f t="shared" si="67"/>
        <v>2.2635294117647056</v>
      </c>
      <c r="X847" s="1">
        <f>VLOOKUP(E847,'渗透率、续签率'!AG:AJ,4,0)</f>
        <v>13140</v>
      </c>
      <c r="Y847" s="1">
        <f t="shared" si="68"/>
        <v>29742.776470588233</v>
      </c>
      <c r="Z847">
        <v>5</v>
      </c>
      <c r="AA847" s="89">
        <f t="shared" si="69"/>
        <v>52560</v>
      </c>
    </row>
    <row r="848" spans="1:37" hidden="1">
      <c r="A848" t="s">
        <v>64</v>
      </c>
      <c r="B848" t="s">
        <v>16</v>
      </c>
      <c r="C848" t="s">
        <v>17</v>
      </c>
      <c r="D848" t="s">
        <v>116</v>
      </c>
      <c r="E848" t="s">
        <v>481</v>
      </c>
      <c r="F848" t="str">
        <f t="shared" si="66"/>
        <v>唐山市婚宴酒店</v>
      </c>
      <c r="G848" t="s">
        <v>159</v>
      </c>
      <c r="H848" t="s">
        <v>201</v>
      </c>
      <c r="I848" t="s">
        <v>70</v>
      </c>
      <c r="J848">
        <v>11</v>
      </c>
      <c r="K848">
        <v>0</v>
      </c>
      <c r="L848" s="13">
        <f>VLOOKUP(C848,'渗透率、续签率'!B:C,2,0)</f>
        <v>0.51900000000000002</v>
      </c>
      <c r="M848" s="6">
        <v>0</v>
      </c>
      <c r="N848">
        <v>1</v>
      </c>
      <c r="O848">
        <v>0</v>
      </c>
      <c r="P848" s="6">
        <v>0</v>
      </c>
      <c r="Q848" s="13">
        <v>0</v>
      </c>
      <c r="R848" s="13">
        <v>0</v>
      </c>
      <c r="S848" s="31">
        <v>78</v>
      </c>
      <c r="T848" s="6">
        <f>VLOOKUP(E848,'参数设置&amp;汇总'!S:U,3,0)</f>
        <v>0.33150000000000002</v>
      </c>
      <c r="U848" s="78">
        <f t="shared" si="65"/>
        <v>0.33150000000000002</v>
      </c>
      <c r="V848" s="13">
        <v>0.85000000000000009</v>
      </c>
      <c r="W848" s="78">
        <f t="shared" si="67"/>
        <v>0.38999999999999996</v>
      </c>
      <c r="X848" s="1">
        <f>VLOOKUP(E848,'渗透率、续签率'!AG:AJ,4,0)</f>
        <v>13140</v>
      </c>
      <c r="Y848" s="1">
        <f t="shared" si="68"/>
        <v>5124.5999999999995</v>
      </c>
      <c r="Z848">
        <v>0</v>
      </c>
      <c r="AA848" s="89">
        <f t="shared" si="69"/>
        <v>13140</v>
      </c>
      <c r="AH848" s="37"/>
      <c r="AI848" s="37"/>
      <c r="AK848" s="37"/>
    </row>
    <row r="849" spans="1:37" hidden="1">
      <c r="A849" t="s">
        <v>64</v>
      </c>
      <c r="B849" t="s">
        <v>16</v>
      </c>
      <c r="C849" t="s">
        <v>17</v>
      </c>
      <c r="D849" t="s">
        <v>116</v>
      </c>
      <c r="E849" t="s">
        <v>481</v>
      </c>
      <c r="F849" t="str">
        <f t="shared" si="66"/>
        <v>商丘市婚宴酒店</v>
      </c>
      <c r="G849" t="s">
        <v>110</v>
      </c>
      <c r="H849" t="s">
        <v>202</v>
      </c>
      <c r="I849" t="s">
        <v>70</v>
      </c>
      <c r="J849">
        <v>32</v>
      </c>
      <c r="K849">
        <v>0</v>
      </c>
      <c r="L849" s="13">
        <f>VLOOKUP(C849,'渗透率、续签率'!B:C,2,0)</f>
        <v>0.51900000000000002</v>
      </c>
      <c r="M849" s="6">
        <v>0</v>
      </c>
      <c r="N849">
        <v>0</v>
      </c>
      <c r="O849">
        <v>0</v>
      </c>
      <c r="P849" s="6">
        <v>0</v>
      </c>
      <c r="Q849" s="13">
        <v>0</v>
      </c>
      <c r="R849" s="13">
        <v>0</v>
      </c>
      <c r="S849" s="31">
        <v>194</v>
      </c>
      <c r="T849" s="6">
        <f>VLOOKUP(E849,'参数设置&amp;汇总'!S:U,3,0)</f>
        <v>0.33150000000000002</v>
      </c>
      <c r="U849" s="78">
        <f t="shared" si="65"/>
        <v>0</v>
      </c>
      <c r="V849" s="13">
        <v>0.85000000000000009</v>
      </c>
      <c r="W849" s="78">
        <f t="shared" si="67"/>
        <v>0</v>
      </c>
      <c r="X849" s="1">
        <f>VLOOKUP(E849,'渗透率、续签率'!AG:AJ,4,0)</f>
        <v>13140</v>
      </c>
      <c r="Y849" s="1">
        <f t="shared" si="68"/>
        <v>0</v>
      </c>
      <c r="Z849">
        <v>0</v>
      </c>
      <c r="AA849" s="89">
        <f t="shared" si="69"/>
        <v>0</v>
      </c>
      <c r="AH849" s="37"/>
      <c r="AI849" s="37"/>
      <c r="AJ849" s="1"/>
      <c r="AK849" s="37"/>
    </row>
    <row r="850" spans="1:37" hidden="1">
      <c r="A850" t="s">
        <v>64</v>
      </c>
      <c r="B850" t="s">
        <v>16</v>
      </c>
      <c r="C850" t="s">
        <v>17</v>
      </c>
      <c r="D850" t="s">
        <v>116</v>
      </c>
      <c r="E850" t="s">
        <v>481</v>
      </c>
      <c r="F850" t="str">
        <f t="shared" si="66"/>
        <v>商洛市婚宴酒店</v>
      </c>
      <c r="G850" t="s">
        <v>108</v>
      </c>
      <c r="H850" t="s">
        <v>203</v>
      </c>
      <c r="I850" t="s">
        <v>70</v>
      </c>
      <c r="J850">
        <v>2</v>
      </c>
      <c r="K850">
        <v>0</v>
      </c>
      <c r="L850" s="13">
        <f>VLOOKUP(C850,'渗透率、续签率'!B:C,2,0)</f>
        <v>0.51900000000000002</v>
      </c>
      <c r="M850" s="6">
        <v>0</v>
      </c>
      <c r="N850">
        <v>0</v>
      </c>
      <c r="O850">
        <v>0</v>
      </c>
      <c r="P850" s="6">
        <v>0</v>
      </c>
      <c r="Q850" s="13">
        <v>0</v>
      </c>
      <c r="R850" s="13">
        <v>0</v>
      </c>
      <c r="S850" s="31">
        <v>2</v>
      </c>
      <c r="T850" s="6">
        <f>VLOOKUP(E850,'参数设置&amp;汇总'!S:U,3,0)</f>
        <v>0.33150000000000002</v>
      </c>
      <c r="U850" s="78">
        <f t="shared" si="65"/>
        <v>0</v>
      </c>
      <c r="V850" s="13">
        <v>0.85000000000000009</v>
      </c>
      <c r="W850" s="78">
        <f t="shared" si="67"/>
        <v>0</v>
      </c>
      <c r="X850" s="1">
        <f>VLOOKUP(E850,'渗透率、续签率'!AG:AJ,4,0)</f>
        <v>13140</v>
      </c>
      <c r="Y850" s="1">
        <f t="shared" si="68"/>
        <v>0</v>
      </c>
      <c r="Z850">
        <v>0</v>
      </c>
      <c r="AA850" s="89">
        <f t="shared" si="69"/>
        <v>0</v>
      </c>
      <c r="AH850" s="37"/>
      <c r="AI850" s="37"/>
      <c r="AK850" s="37"/>
    </row>
    <row r="851" spans="1:37" hidden="1">
      <c r="A851" t="s">
        <v>64</v>
      </c>
      <c r="B851" t="s">
        <v>16</v>
      </c>
      <c r="C851" t="s">
        <v>17</v>
      </c>
      <c r="D851" t="s">
        <v>116</v>
      </c>
      <c r="E851" t="s">
        <v>481</v>
      </c>
      <c r="F851" t="str">
        <f t="shared" si="66"/>
        <v>喀什地区婚宴酒店</v>
      </c>
      <c r="G851" t="s">
        <v>145</v>
      </c>
      <c r="H851" t="s">
        <v>204</v>
      </c>
      <c r="I851" t="s">
        <v>70</v>
      </c>
      <c r="J851">
        <v>5</v>
      </c>
      <c r="K851">
        <v>1</v>
      </c>
      <c r="L851" s="13">
        <f>VLOOKUP(C851,'渗透率、续签率'!B:C,2,0)</f>
        <v>0.51900000000000002</v>
      </c>
      <c r="M851" s="6">
        <v>0.2</v>
      </c>
      <c r="N851">
        <v>0</v>
      </c>
      <c r="O851">
        <v>0</v>
      </c>
      <c r="P851" s="6">
        <v>0</v>
      </c>
      <c r="Q851" s="13">
        <v>0.14099999999999999</v>
      </c>
      <c r="R851" s="13">
        <v>0</v>
      </c>
      <c r="S851" s="31">
        <v>10</v>
      </c>
      <c r="T851" s="6">
        <f>VLOOKUP(E851,'参数设置&amp;汇总'!S:U,3,0)</f>
        <v>0.33150000000000002</v>
      </c>
      <c r="U851" s="78">
        <f t="shared" si="65"/>
        <v>0</v>
      </c>
      <c r="V851" s="13">
        <v>0.85000000000000009</v>
      </c>
      <c r="W851" s="78">
        <f t="shared" si="67"/>
        <v>0</v>
      </c>
      <c r="X851" s="1">
        <f>VLOOKUP(E851,'渗透率、续签率'!AG:AJ,4,0)</f>
        <v>13140</v>
      </c>
      <c r="Y851" s="1">
        <f t="shared" si="68"/>
        <v>0</v>
      </c>
      <c r="Z851">
        <v>0</v>
      </c>
      <c r="AA851" s="89">
        <f t="shared" si="69"/>
        <v>0</v>
      </c>
    </row>
    <row r="852" spans="1:37" hidden="1">
      <c r="A852" t="s">
        <v>64</v>
      </c>
      <c r="B852" t="s">
        <v>16</v>
      </c>
      <c r="C852" t="s">
        <v>17</v>
      </c>
      <c r="D852" t="s">
        <v>116</v>
      </c>
      <c r="E852" t="s">
        <v>481</v>
      </c>
      <c r="F852" t="str">
        <f t="shared" si="66"/>
        <v>嘉兴市婚宴酒店</v>
      </c>
      <c r="G852" t="s">
        <v>79</v>
      </c>
      <c r="H852" t="s">
        <v>205</v>
      </c>
      <c r="I852" t="s">
        <v>68</v>
      </c>
      <c r="J852">
        <v>10</v>
      </c>
      <c r="K852">
        <v>3</v>
      </c>
      <c r="L852" s="13">
        <f>VLOOKUP(C852,'渗透率、续签率'!B:C,2,0)</f>
        <v>0.51900000000000002</v>
      </c>
      <c r="M852" s="6">
        <v>0.3</v>
      </c>
      <c r="N852">
        <v>1</v>
      </c>
      <c r="O852">
        <v>0</v>
      </c>
      <c r="P852" s="6">
        <v>0</v>
      </c>
      <c r="Q852" s="13">
        <v>0.23</v>
      </c>
      <c r="R852" s="13">
        <v>0</v>
      </c>
      <c r="S852" s="31">
        <v>144</v>
      </c>
      <c r="T852" s="6">
        <f>VLOOKUP(E852,'参数设置&amp;汇总'!S:U,3,0)</f>
        <v>0.33150000000000002</v>
      </c>
      <c r="U852" s="78">
        <f t="shared" si="65"/>
        <v>0.33150000000000002</v>
      </c>
      <c r="V852" s="13">
        <v>0.85000000000000009</v>
      </c>
      <c r="W852" s="78">
        <f t="shared" si="67"/>
        <v>0.38999999999999996</v>
      </c>
      <c r="X852" s="1">
        <f>VLOOKUP(E852,'渗透率、续签率'!AG:AJ,4,0)</f>
        <v>13140</v>
      </c>
      <c r="Y852" s="1">
        <f t="shared" si="68"/>
        <v>5124.5999999999995</v>
      </c>
      <c r="Z852">
        <v>2</v>
      </c>
      <c r="AA852" s="89">
        <f t="shared" si="69"/>
        <v>13140</v>
      </c>
      <c r="AH852" s="37"/>
      <c r="AI852" s="37"/>
      <c r="AK852" s="37"/>
    </row>
    <row r="853" spans="1:37" hidden="1">
      <c r="A853" t="s">
        <v>64</v>
      </c>
      <c r="B853" t="s">
        <v>16</v>
      </c>
      <c r="C853" t="s">
        <v>17</v>
      </c>
      <c r="D853" t="s">
        <v>116</v>
      </c>
      <c r="E853" t="s">
        <v>481</v>
      </c>
      <c r="F853" t="str">
        <f t="shared" si="66"/>
        <v>嘉峪关市婚宴酒店</v>
      </c>
      <c r="G853" t="s">
        <v>132</v>
      </c>
      <c r="H853" t="s">
        <v>206</v>
      </c>
      <c r="I853" t="s">
        <v>70</v>
      </c>
      <c r="J853">
        <v>0</v>
      </c>
      <c r="K853">
        <v>0</v>
      </c>
      <c r="L853" s="13">
        <f>VLOOKUP(C853,'渗透率、续签率'!B:C,2,0)</f>
        <v>0.51900000000000002</v>
      </c>
      <c r="M853" s="6">
        <v>0</v>
      </c>
      <c r="N853">
        <v>0</v>
      </c>
      <c r="O853">
        <v>0</v>
      </c>
      <c r="P853" s="6">
        <v>0</v>
      </c>
      <c r="Q853" s="13">
        <v>0</v>
      </c>
      <c r="R853" s="13">
        <v>0</v>
      </c>
      <c r="S853" s="31">
        <v>0</v>
      </c>
      <c r="T853" s="6">
        <f>VLOOKUP(E853,'参数设置&amp;汇总'!S:U,3,0)</f>
        <v>0.33150000000000002</v>
      </c>
      <c r="U853" s="78">
        <f t="shared" si="65"/>
        <v>0</v>
      </c>
      <c r="V853" s="13">
        <v>0.85000000000000009</v>
      </c>
      <c r="W853" s="78">
        <f t="shared" si="67"/>
        <v>0</v>
      </c>
      <c r="X853" s="1">
        <f>VLOOKUP(E853,'渗透率、续签率'!AG:AJ,4,0)</f>
        <v>13140</v>
      </c>
      <c r="Y853" s="1">
        <f t="shared" si="68"/>
        <v>0</v>
      </c>
      <c r="Z853">
        <v>0</v>
      </c>
      <c r="AA853" s="89">
        <f t="shared" si="69"/>
        <v>0</v>
      </c>
      <c r="AH853" s="37"/>
      <c r="AI853" s="37"/>
      <c r="AK853" s="37"/>
    </row>
    <row r="854" spans="1:37" hidden="1">
      <c r="A854" t="s">
        <v>64</v>
      </c>
      <c r="B854" t="s">
        <v>16</v>
      </c>
      <c r="C854" t="s">
        <v>17</v>
      </c>
      <c r="D854" t="s">
        <v>116</v>
      </c>
      <c r="E854" t="s">
        <v>481</v>
      </c>
      <c r="F854" t="str">
        <f t="shared" si="66"/>
        <v>四平市婚宴酒店</v>
      </c>
      <c r="G854" t="s">
        <v>188</v>
      </c>
      <c r="H854" t="s">
        <v>207</v>
      </c>
      <c r="I854" t="s">
        <v>70</v>
      </c>
      <c r="J854">
        <v>1</v>
      </c>
      <c r="K854">
        <v>0</v>
      </c>
      <c r="L854" s="13">
        <f>VLOOKUP(C854,'渗透率、续签率'!B:C,2,0)</f>
        <v>0.51900000000000002</v>
      </c>
      <c r="M854" s="6">
        <v>0</v>
      </c>
      <c r="N854">
        <v>0</v>
      </c>
      <c r="O854">
        <v>0</v>
      </c>
      <c r="P854" s="6">
        <v>0</v>
      </c>
      <c r="Q854" s="13">
        <v>0</v>
      </c>
      <c r="R854" s="13">
        <v>0</v>
      </c>
      <c r="S854" s="31">
        <v>3</v>
      </c>
      <c r="T854" s="6">
        <f>VLOOKUP(E854,'参数设置&amp;汇总'!S:U,3,0)</f>
        <v>0.33150000000000002</v>
      </c>
      <c r="U854" s="78">
        <f t="shared" si="65"/>
        <v>0</v>
      </c>
      <c r="V854" s="13">
        <v>0.85000000000000009</v>
      </c>
      <c r="W854" s="78">
        <f t="shared" si="67"/>
        <v>0</v>
      </c>
      <c r="X854" s="1">
        <f>VLOOKUP(E854,'渗透率、续签率'!AG:AJ,4,0)</f>
        <v>13140</v>
      </c>
      <c r="Y854" s="1">
        <f t="shared" si="68"/>
        <v>0</v>
      </c>
      <c r="Z854">
        <v>0</v>
      </c>
      <c r="AA854" s="89">
        <f t="shared" si="69"/>
        <v>0</v>
      </c>
      <c r="AH854" s="37"/>
      <c r="AI854" s="37"/>
      <c r="AK854" s="37"/>
    </row>
    <row r="855" spans="1:37" hidden="1">
      <c r="A855" t="s">
        <v>64</v>
      </c>
      <c r="B855" t="s">
        <v>16</v>
      </c>
      <c r="C855" t="s">
        <v>17</v>
      </c>
      <c r="D855" t="s">
        <v>116</v>
      </c>
      <c r="E855" t="s">
        <v>481</v>
      </c>
      <c r="F855" t="str">
        <f t="shared" si="66"/>
        <v>固原市婚宴酒店</v>
      </c>
      <c r="G855" t="s">
        <v>129</v>
      </c>
      <c r="H855" t="s">
        <v>208</v>
      </c>
      <c r="I855" t="s">
        <v>70</v>
      </c>
      <c r="J855">
        <v>0</v>
      </c>
      <c r="K855">
        <v>0</v>
      </c>
      <c r="L855" s="13">
        <f>VLOOKUP(C855,'渗透率、续签率'!B:C,2,0)</f>
        <v>0.51900000000000002</v>
      </c>
      <c r="M855" s="6">
        <v>0</v>
      </c>
      <c r="N855">
        <v>0</v>
      </c>
      <c r="O855">
        <v>0</v>
      </c>
      <c r="P855" s="6">
        <v>0</v>
      </c>
      <c r="Q855" s="13">
        <v>0</v>
      </c>
      <c r="R855" s="13">
        <v>0</v>
      </c>
      <c r="S855" s="31">
        <v>0</v>
      </c>
      <c r="T855" s="6">
        <f>VLOOKUP(E855,'参数设置&amp;汇总'!S:U,3,0)</f>
        <v>0.33150000000000002</v>
      </c>
      <c r="U855" s="78">
        <f t="shared" si="65"/>
        <v>0</v>
      </c>
      <c r="V855" s="13">
        <v>0.85000000000000009</v>
      </c>
      <c r="W855" s="78">
        <f t="shared" si="67"/>
        <v>0</v>
      </c>
      <c r="X855" s="1">
        <f>VLOOKUP(E855,'渗透率、续签率'!AG:AJ,4,0)</f>
        <v>13140</v>
      </c>
      <c r="Y855" s="1">
        <f t="shared" si="68"/>
        <v>0</v>
      </c>
      <c r="Z855">
        <v>0</v>
      </c>
      <c r="AA855" s="89">
        <f t="shared" si="69"/>
        <v>0</v>
      </c>
      <c r="AH855" s="37"/>
      <c r="AI855" s="37"/>
      <c r="AK855" s="37"/>
    </row>
    <row r="856" spans="1:37" hidden="1">
      <c r="A856" t="s">
        <v>64</v>
      </c>
      <c r="B856" t="s">
        <v>16</v>
      </c>
      <c r="C856" t="s">
        <v>17</v>
      </c>
      <c r="D856" t="s">
        <v>116</v>
      </c>
      <c r="E856" t="s">
        <v>481</v>
      </c>
      <c r="F856" t="str">
        <f t="shared" si="66"/>
        <v>图木舒克市婚宴酒店</v>
      </c>
      <c r="G856" t="s">
        <v>145</v>
      </c>
      <c r="H856" t="s">
        <v>209</v>
      </c>
      <c r="I856" t="s">
        <v>70</v>
      </c>
      <c r="J856">
        <v>0</v>
      </c>
      <c r="K856">
        <v>0</v>
      </c>
      <c r="L856" s="13">
        <f>VLOOKUP(C856,'渗透率、续签率'!B:C,2,0)</f>
        <v>0.51900000000000002</v>
      </c>
      <c r="M856" s="6">
        <v>0</v>
      </c>
      <c r="N856">
        <v>0</v>
      </c>
      <c r="O856">
        <v>0</v>
      </c>
      <c r="P856" s="6">
        <v>0</v>
      </c>
      <c r="Q856" s="13">
        <v>0</v>
      </c>
      <c r="R856" s="13">
        <v>0</v>
      </c>
      <c r="S856" s="31">
        <v>0</v>
      </c>
      <c r="T856" s="6">
        <f>VLOOKUP(E856,'参数设置&amp;汇总'!S:U,3,0)</f>
        <v>0.33150000000000002</v>
      </c>
      <c r="U856" s="78">
        <f t="shared" si="65"/>
        <v>0</v>
      </c>
      <c r="V856" s="13">
        <v>0.85000000000000009</v>
      </c>
      <c r="W856" s="78">
        <f t="shared" si="67"/>
        <v>0</v>
      </c>
      <c r="X856" s="1">
        <f>VLOOKUP(E856,'渗透率、续签率'!AG:AJ,4,0)</f>
        <v>13140</v>
      </c>
      <c r="Y856" s="1">
        <f t="shared" si="68"/>
        <v>0</v>
      </c>
      <c r="Z856">
        <v>0</v>
      </c>
      <c r="AA856" s="89">
        <f t="shared" si="69"/>
        <v>0</v>
      </c>
      <c r="AH856" s="37"/>
      <c r="AI856" s="37"/>
      <c r="AK856" s="37"/>
    </row>
    <row r="857" spans="1:37" hidden="1">
      <c r="A857" t="s">
        <v>64</v>
      </c>
      <c r="B857" t="s">
        <v>16</v>
      </c>
      <c r="C857" t="s">
        <v>17</v>
      </c>
      <c r="D857" t="s">
        <v>116</v>
      </c>
      <c r="E857" t="s">
        <v>481</v>
      </c>
      <c r="F857" t="str">
        <f t="shared" si="66"/>
        <v>塔城地区婚宴酒店</v>
      </c>
      <c r="G857" t="s">
        <v>145</v>
      </c>
      <c r="H857" t="s">
        <v>210</v>
      </c>
      <c r="I857" t="s">
        <v>70</v>
      </c>
      <c r="J857">
        <v>1</v>
      </c>
      <c r="K857">
        <v>0</v>
      </c>
      <c r="L857" s="13">
        <f>VLOOKUP(C857,'渗透率、续签率'!B:C,2,0)</f>
        <v>0.51900000000000002</v>
      </c>
      <c r="M857" s="6">
        <v>0</v>
      </c>
      <c r="N857">
        <v>0</v>
      </c>
      <c r="O857">
        <v>0</v>
      </c>
      <c r="P857" s="6">
        <v>0</v>
      </c>
      <c r="Q857" s="13">
        <v>0</v>
      </c>
      <c r="R857" s="13">
        <v>0</v>
      </c>
      <c r="S857" s="31">
        <v>1</v>
      </c>
      <c r="T857" s="6">
        <f>VLOOKUP(E857,'参数设置&amp;汇总'!S:U,3,0)</f>
        <v>0.33150000000000002</v>
      </c>
      <c r="U857" s="78">
        <f t="shared" si="65"/>
        <v>0</v>
      </c>
      <c r="V857" s="13">
        <v>0.85000000000000009</v>
      </c>
      <c r="W857" s="78">
        <f t="shared" si="67"/>
        <v>0</v>
      </c>
      <c r="X857" s="1">
        <f>VLOOKUP(E857,'渗透率、续签率'!AG:AJ,4,0)</f>
        <v>13140</v>
      </c>
      <c r="Y857" s="1">
        <f t="shared" si="68"/>
        <v>0</v>
      </c>
      <c r="Z857">
        <v>0</v>
      </c>
      <c r="AA857" s="89">
        <f t="shared" si="69"/>
        <v>0</v>
      </c>
      <c r="AH857" s="37"/>
      <c r="AI857" s="37"/>
      <c r="AK857" s="37"/>
    </row>
    <row r="858" spans="1:37" hidden="1">
      <c r="A858" t="s">
        <v>64</v>
      </c>
      <c r="B858" t="s">
        <v>16</v>
      </c>
      <c r="C858" t="s">
        <v>17</v>
      </c>
      <c r="D858" t="s">
        <v>116</v>
      </c>
      <c r="E858" t="s">
        <v>481</v>
      </c>
      <c r="F858" t="str">
        <f t="shared" si="66"/>
        <v>大兴安岭地区婚宴酒店</v>
      </c>
      <c r="G858" t="s">
        <v>118</v>
      </c>
      <c r="H858" t="s">
        <v>211</v>
      </c>
      <c r="I858" t="s">
        <v>70</v>
      </c>
      <c r="J858">
        <v>1</v>
      </c>
      <c r="K858">
        <v>0</v>
      </c>
      <c r="L858" s="13">
        <f>VLOOKUP(C858,'渗透率、续签率'!B:C,2,0)</f>
        <v>0.51900000000000002</v>
      </c>
      <c r="M858" s="6">
        <v>0</v>
      </c>
      <c r="N858">
        <v>0</v>
      </c>
      <c r="O858">
        <v>0</v>
      </c>
      <c r="P858" s="6">
        <v>0</v>
      </c>
      <c r="Q858" s="13">
        <v>0</v>
      </c>
      <c r="R858" s="13">
        <v>0</v>
      </c>
      <c r="S858" s="31">
        <v>1</v>
      </c>
      <c r="T858" s="6">
        <f>VLOOKUP(E858,'参数设置&amp;汇总'!S:U,3,0)</f>
        <v>0.33150000000000002</v>
      </c>
      <c r="U858" s="78">
        <f t="shared" si="65"/>
        <v>0</v>
      </c>
      <c r="V858" s="13">
        <v>0.85000000000000009</v>
      </c>
      <c r="W858" s="78">
        <f t="shared" si="67"/>
        <v>0</v>
      </c>
      <c r="X858" s="1">
        <f>VLOOKUP(E858,'渗透率、续签率'!AG:AJ,4,0)</f>
        <v>13140</v>
      </c>
      <c r="Y858" s="1">
        <f t="shared" si="68"/>
        <v>0</v>
      </c>
      <c r="Z858">
        <v>0</v>
      </c>
      <c r="AA858" s="89">
        <f t="shared" si="69"/>
        <v>0</v>
      </c>
      <c r="AH858" s="37"/>
      <c r="AI858" s="37"/>
      <c r="AK858" s="37"/>
    </row>
    <row r="859" spans="1:37" hidden="1">
      <c r="A859" t="s">
        <v>64</v>
      </c>
      <c r="B859" t="s">
        <v>16</v>
      </c>
      <c r="C859" t="s">
        <v>17</v>
      </c>
      <c r="D859" t="s">
        <v>116</v>
      </c>
      <c r="E859" t="s">
        <v>481</v>
      </c>
      <c r="F859" t="str">
        <f t="shared" si="66"/>
        <v>大同市婚宴酒店</v>
      </c>
      <c r="G859" t="s">
        <v>134</v>
      </c>
      <c r="H859" t="s">
        <v>212</v>
      </c>
      <c r="I859" t="s">
        <v>70</v>
      </c>
      <c r="J859">
        <v>5</v>
      </c>
      <c r="K859">
        <v>0</v>
      </c>
      <c r="L859" s="13">
        <f>VLOOKUP(C859,'渗透率、续签率'!B:C,2,0)</f>
        <v>0.51900000000000002</v>
      </c>
      <c r="M859" s="6">
        <v>0</v>
      </c>
      <c r="N859">
        <v>0</v>
      </c>
      <c r="O859">
        <v>0</v>
      </c>
      <c r="P859" s="6">
        <v>0</v>
      </c>
      <c r="Q859" s="13">
        <v>0</v>
      </c>
      <c r="R859" s="13">
        <v>0</v>
      </c>
      <c r="S859" s="31">
        <v>21</v>
      </c>
      <c r="T859" s="6">
        <f>VLOOKUP(E859,'参数设置&amp;汇总'!S:U,3,0)</f>
        <v>0.33150000000000002</v>
      </c>
      <c r="U859" s="78">
        <f t="shared" si="65"/>
        <v>0</v>
      </c>
      <c r="V859" s="13">
        <v>0.85000000000000009</v>
      </c>
      <c r="W859" s="78">
        <f t="shared" si="67"/>
        <v>0</v>
      </c>
      <c r="X859" s="1">
        <f>VLOOKUP(E859,'渗透率、续签率'!AG:AJ,4,0)</f>
        <v>13140</v>
      </c>
      <c r="Y859" s="1">
        <f t="shared" si="68"/>
        <v>0</v>
      </c>
      <c r="Z859">
        <v>0</v>
      </c>
      <c r="AA859" s="89">
        <f t="shared" si="69"/>
        <v>0</v>
      </c>
      <c r="AH859" s="37"/>
      <c r="AI859" s="37"/>
      <c r="AK859" s="37"/>
    </row>
    <row r="860" spans="1:37" hidden="1">
      <c r="A860" t="s">
        <v>64</v>
      </c>
      <c r="B860" t="s">
        <v>16</v>
      </c>
      <c r="C860" t="s">
        <v>17</v>
      </c>
      <c r="D860" t="s">
        <v>116</v>
      </c>
      <c r="E860" t="s">
        <v>481</v>
      </c>
      <c r="F860" t="str">
        <f t="shared" si="66"/>
        <v>大庆市婚宴酒店</v>
      </c>
      <c r="G860" t="s">
        <v>118</v>
      </c>
      <c r="H860" t="s">
        <v>213</v>
      </c>
      <c r="I860" t="s">
        <v>70</v>
      </c>
      <c r="J860">
        <v>5</v>
      </c>
      <c r="K860">
        <v>0</v>
      </c>
      <c r="L860" s="13">
        <f>VLOOKUP(C860,'渗透率、续签率'!B:C,2,0)</f>
        <v>0.51900000000000002</v>
      </c>
      <c r="M860" s="6">
        <v>0</v>
      </c>
      <c r="N860">
        <v>0</v>
      </c>
      <c r="O860">
        <v>0</v>
      </c>
      <c r="P860" s="6">
        <v>0</v>
      </c>
      <c r="Q860" s="13">
        <v>0</v>
      </c>
      <c r="R860" s="13">
        <v>0</v>
      </c>
      <c r="S860" s="31">
        <v>45</v>
      </c>
      <c r="T860" s="6">
        <f>VLOOKUP(E860,'参数设置&amp;汇总'!S:U,3,0)</f>
        <v>0.33150000000000002</v>
      </c>
      <c r="U860" s="78">
        <f t="shared" si="65"/>
        <v>0</v>
      </c>
      <c r="V860" s="13">
        <v>0.85000000000000009</v>
      </c>
      <c r="W860" s="78">
        <f t="shared" si="67"/>
        <v>0</v>
      </c>
      <c r="X860" s="1">
        <f>VLOOKUP(E860,'渗透率、续签率'!AG:AJ,4,0)</f>
        <v>13140</v>
      </c>
      <c r="Y860" s="1">
        <f t="shared" si="68"/>
        <v>0</v>
      </c>
      <c r="Z860">
        <v>0</v>
      </c>
      <c r="AA860" s="89">
        <f t="shared" si="69"/>
        <v>0</v>
      </c>
      <c r="AH860" s="37"/>
      <c r="AI860" s="37"/>
      <c r="AK860" s="37"/>
    </row>
    <row r="861" spans="1:37" hidden="1">
      <c r="A861" t="s">
        <v>64</v>
      </c>
      <c r="B861" t="s">
        <v>16</v>
      </c>
      <c r="C861" t="s">
        <v>17</v>
      </c>
      <c r="D861" t="s">
        <v>116</v>
      </c>
      <c r="E861" t="s">
        <v>481</v>
      </c>
      <c r="F861" t="str">
        <f t="shared" si="66"/>
        <v>大理白族自治州婚宴酒店</v>
      </c>
      <c r="G861" t="s">
        <v>99</v>
      </c>
      <c r="H861" t="s">
        <v>214</v>
      </c>
      <c r="I861" t="s">
        <v>68</v>
      </c>
      <c r="J861">
        <v>5</v>
      </c>
      <c r="K861">
        <v>0</v>
      </c>
      <c r="L861" s="13">
        <f>VLOOKUP(C861,'渗透率、续签率'!B:C,2,0)</f>
        <v>0.51900000000000002</v>
      </c>
      <c r="M861" s="6">
        <v>0</v>
      </c>
      <c r="N861">
        <v>0</v>
      </c>
      <c r="O861">
        <v>0</v>
      </c>
      <c r="P861" s="6">
        <v>0</v>
      </c>
      <c r="Q861" s="13">
        <v>0</v>
      </c>
      <c r="R861" s="13">
        <v>0</v>
      </c>
      <c r="S861" s="31">
        <v>5</v>
      </c>
      <c r="T861" s="6">
        <f>VLOOKUP(E861,'参数设置&amp;汇总'!S:U,3,0)</f>
        <v>0.33150000000000002</v>
      </c>
      <c r="U861" s="78">
        <f t="shared" si="65"/>
        <v>0</v>
      </c>
      <c r="V861" s="13">
        <v>0.85000000000000009</v>
      </c>
      <c r="W861" s="78">
        <f t="shared" si="67"/>
        <v>0</v>
      </c>
      <c r="X861" s="1">
        <f>VLOOKUP(E861,'渗透率、续签率'!AG:AJ,4,0)</f>
        <v>13140</v>
      </c>
      <c r="Y861" s="1">
        <f t="shared" si="68"/>
        <v>0</v>
      </c>
      <c r="Z861">
        <v>0</v>
      </c>
      <c r="AA861" s="89">
        <f t="shared" si="69"/>
        <v>0</v>
      </c>
      <c r="AH861" s="37"/>
      <c r="AI861" s="37"/>
      <c r="AK861" s="37"/>
    </row>
    <row r="862" spans="1:37" hidden="1">
      <c r="A862" t="s">
        <v>64</v>
      </c>
      <c r="B862" t="s">
        <v>16</v>
      </c>
      <c r="C862" t="s">
        <v>17</v>
      </c>
      <c r="D862" t="s">
        <v>116</v>
      </c>
      <c r="E862" t="s">
        <v>481</v>
      </c>
      <c r="F862" t="str">
        <f t="shared" si="66"/>
        <v>大连市婚宴酒店</v>
      </c>
      <c r="G862" t="s">
        <v>101</v>
      </c>
      <c r="H862" t="s">
        <v>215</v>
      </c>
      <c r="I862" t="s">
        <v>70</v>
      </c>
      <c r="J862">
        <v>31</v>
      </c>
      <c r="K862">
        <v>2</v>
      </c>
      <c r="L862" s="13">
        <f>VLOOKUP(C862,'渗透率、续签率'!B:C,2,0)</f>
        <v>0.51900000000000002</v>
      </c>
      <c r="M862" s="6">
        <v>0.06</v>
      </c>
      <c r="N862">
        <v>1</v>
      </c>
      <c r="O862">
        <v>1</v>
      </c>
      <c r="P862" s="6">
        <v>1</v>
      </c>
      <c r="Q862" s="13">
        <v>0.35199999999999998</v>
      </c>
      <c r="R862" s="13">
        <v>0.23400000000000001</v>
      </c>
      <c r="S862" s="31">
        <v>187</v>
      </c>
      <c r="T862" s="6">
        <f>VLOOKUP(E862,'参数设置&amp;汇总'!S:U,3,0)</f>
        <v>0.33150000000000002</v>
      </c>
      <c r="U862" s="78">
        <f t="shared" si="65"/>
        <v>1</v>
      </c>
      <c r="V862" s="13">
        <v>0.85000000000000009</v>
      </c>
      <c r="W862" s="78">
        <f t="shared" si="67"/>
        <v>0.56588235294117639</v>
      </c>
      <c r="X862" s="1">
        <f>VLOOKUP(E862,'渗透率、续签率'!AG:AJ,4,0)</f>
        <v>13140</v>
      </c>
      <c r="Y862" s="1">
        <f t="shared" si="68"/>
        <v>7435.6941176470582</v>
      </c>
      <c r="Z862">
        <v>7</v>
      </c>
      <c r="AA862" s="89">
        <f t="shared" si="69"/>
        <v>13140</v>
      </c>
      <c r="AH862" s="37"/>
      <c r="AI862" s="37"/>
      <c r="AK862" s="37"/>
    </row>
    <row r="863" spans="1:37" hidden="1">
      <c r="A863" t="s">
        <v>64</v>
      </c>
      <c r="B863" t="s">
        <v>16</v>
      </c>
      <c r="C863" t="s">
        <v>17</v>
      </c>
      <c r="D863" t="s">
        <v>116</v>
      </c>
      <c r="E863" t="s">
        <v>481</v>
      </c>
      <c r="F863" t="str">
        <f t="shared" si="66"/>
        <v>天水市婚宴酒店</v>
      </c>
      <c r="G863" t="s">
        <v>132</v>
      </c>
      <c r="H863" t="s">
        <v>216</v>
      </c>
      <c r="I863" t="s">
        <v>70</v>
      </c>
      <c r="J863">
        <v>0</v>
      </c>
      <c r="K863">
        <v>0</v>
      </c>
      <c r="L863" s="13">
        <f>VLOOKUP(C863,'渗透率、续签率'!B:C,2,0)</f>
        <v>0.51900000000000002</v>
      </c>
      <c r="M863" s="6">
        <v>0</v>
      </c>
      <c r="N863">
        <v>0</v>
      </c>
      <c r="O863">
        <v>0</v>
      </c>
      <c r="P863" s="6">
        <v>0</v>
      </c>
      <c r="Q863" s="13">
        <v>0</v>
      </c>
      <c r="R863" s="13">
        <v>0</v>
      </c>
      <c r="S863" s="31">
        <v>0</v>
      </c>
      <c r="T863" s="6">
        <f>VLOOKUP(E863,'参数设置&amp;汇总'!S:U,3,0)</f>
        <v>0.33150000000000002</v>
      </c>
      <c r="U863" s="78">
        <f t="shared" si="65"/>
        <v>0</v>
      </c>
      <c r="V863" s="13">
        <v>0.85000000000000009</v>
      </c>
      <c r="W863" s="78">
        <f t="shared" si="67"/>
        <v>0</v>
      </c>
      <c r="X863" s="1">
        <f>VLOOKUP(E863,'渗透率、续签率'!AG:AJ,4,0)</f>
        <v>13140</v>
      </c>
      <c r="Y863" s="1">
        <f t="shared" si="68"/>
        <v>0</v>
      </c>
      <c r="Z863">
        <v>0</v>
      </c>
      <c r="AA863" s="89">
        <f t="shared" si="69"/>
        <v>0</v>
      </c>
      <c r="AH863" s="37"/>
      <c r="AI863" s="37"/>
      <c r="AK863" s="37"/>
    </row>
    <row r="864" spans="1:37" hidden="1">
      <c r="A864" t="s">
        <v>64</v>
      </c>
      <c r="B864" t="s">
        <v>16</v>
      </c>
      <c r="C864" t="s">
        <v>17</v>
      </c>
      <c r="D864" t="s">
        <v>116</v>
      </c>
      <c r="E864" t="s">
        <v>481</v>
      </c>
      <c r="F864" t="str">
        <f t="shared" si="66"/>
        <v>天门市婚宴酒店</v>
      </c>
      <c r="G864" t="s">
        <v>81</v>
      </c>
      <c r="H864" t="s">
        <v>217</v>
      </c>
      <c r="I864" t="s">
        <v>68</v>
      </c>
      <c r="J864">
        <v>1</v>
      </c>
      <c r="K864">
        <v>0</v>
      </c>
      <c r="L864" s="13">
        <f>VLOOKUP(C864,'渗透率、续签率'!B:C,2,0)</f>
        <v>0.51900000000000002</v>
      </c>
      <c r="M864" s="6">
        <v>0</v>
      </c>
      <c r="N864">
        <v>0</v>
      </c>
      <c r="O864">
        <v>0</v>
      </c>
      <c r="P864" s="6">
        <v>0</v>
      </c>
      <c r="Q864" s="13">
        <v>0</v>
      </c>
      <c r="R864" s="13">
        <v>0</v>
      </c>
      <c r="S864" s="31">
        <v>4</v>
      </c>
      <c r="T864" s="6">
        <f>VLOOKUP(E864,'参数设置&amp;汇总'!S:U,3,0)</f>
        <v>0.33150000000000002</v>
      </c>
      <c r="U864" s="78">
        <f t="shared" si="65"/>
        <v>0</v>
      </c>
      <c r="V864" s="13">
        <v>0.85000000000000009</v>
      </c>
      <c r="W864" s="78">
        <f t="shared" si="67"/>
        <v>0</v>
      </c>
      <c r="X864" s="1">
        <f>VLOOKUP(E864,'渗透率、续签率'!AG:AJ,4,0)</f>
        <v>13140</v>
      </c>
      <c r="Y864" s="1">
        <f t="shared" si="68"/>
        <v>0</v>
      </c>
      <c r="Z864">
        <v>0</v>
      </c>
      <c r="AA864" s="89">
        <f t="shared" si="69"/>
        <v>0</v>
      </c>
      <c r="AH864" s="37"/>
      <c r="AI864" s="37"/>
      <c r="AK864" s="37"/>
    </row>
    <row r="865" spans="1:37" hidden="1">
      <c r="A865" t="s">
        <v>64</v>
      </c>
      <c r="B865" t="s">
        <v>16</v>
      </c>
      <c r="C865" t="s">
        <v>17</v>
      </c>
      <c r="D865" t="s">
        <v>116</v>
      </c>
      <c r="E865" t="s">
        <v>481</v>
      </c>
      <c r="F865" t="str">
        <f t="shared" si="66"/>
        <v>太原市婚宴酒店</v>
      </c>
      <c r="G865" t="s">
        <v>134</v>
      </c>
      <c r="H865" t="s">
        <v>218</v>
      </c>
      <c r="I865" t="s">
        <v>70</v>
      </c>
      <c r="J865">
        <v>18</v>
      </c>
      <c r="K865">
        <v>4</v>
      </c>
      <c r="L865" s="13">
        <f>VLOOKUP(C865,'渗透率、续签率'!B:C,2,0)</f>
        <v>0.51900000000000002</v>
      </c>
      <c r="M865" s="6">
        <v>0.22</v>
      </c>
      <c r="N865">
        <v>2</v>
      </c>
      <c r="O865">
        <v>2</v>
      </c>
      <c r="P865" s="6">
        <v>1</v>
      </c>
      <c r="Q865" s="13">
        <v>0.44400000000000001</v>
      </c>
      <c r="R865" s="13">
        <v>0</v>
      </c>
      <c r="S865" s="31">
        <v>274</v>
      </c>
      <c r="T865" s="6">
        <f>VLOOKUP(E865,'参数设置&amp;汇总'!S:U,3,0)</f>
        <v>0.33150000000000002</v>
      </c>
      <c r="U865" s="78">
        <f t="shared" si="65"/>
        <v>2</v>
      </c>
      <c r="V865" s="13">
        <v>0.85000000000000009</v>
      </c>
      <c r="W865" s="78">
        <f t="shared" si="67"/>
        <v>1.1317647058823528</v>
      </c>
      <c r="X865" s="1">
        <f>VLOOKUP(E865,'渗透率、续签率'!AG:AJ,4,0)</f>
        <v>13140</v>
      </c>
      <c r="Y865" s="1">
        <f t="shared" si="68"/>
        <v>14871.388235294116</v>
      </c>
      <c r="Z865">
        <v>3</v>
      </c>
      <c r="AA865" s="89">
        <f t="shared" si="69"/>
        <v>26280</v>
      </c>
      <c r="AH865" s="37"/>
      <c r="AI865" s="37"/>
      <c r="AJ865" s="1"/>
      <c r="AK865" s="37"/>
    </row>
    <row r="866" spans="1:37" hidden="1">
      <c r="A866" t="s">
        <v>64</v>
      </c>
      <c r="B866" t="s">
        <v>16</v>
      </c>
      <c r="C866" t="s">
        <v>17</v>
      </c>
      <c r="D866" t="s">
        <v>116</v>
      </c>
      <c r="E866" t="s">
        <v>481</v>
      </c>
      <c r="F866" t="str">
        <f t="shared" si="66"/>
        <v>威海市婚宴酒店</v>
      </c>
      <c r="G866" t="s">
        <v>103</v>
      </c>
      <c r="H866" t="s">
        <v>219</v>
      </c>
      <c r="I866" t="s">
        <v>70</v>
      </c>
      <c r="J866">
        <v>5</v>
      </c>
      <c r="K866">
        <v>0</v>
      </c>
      <c r="L866" s="13">
        <f>VLOOKUP(C866,'渗透率、续签率'!B:C,2,0)</f>
        <v>0.51900000000000002</v>
      </c>
      <c r="M866" s="6">
        <v>0</v>
      </c>
      <c r="N866">
        <v>1</v>
      </c>
      <c r="O866">
        <v>0</v>
      </c>
      <c r="P866" s="6">
        <v>0</v>
      </c>
      <c r="Q866" s="13">
        <v>0.92600000000000005</v>
      </c>
      <c r="R866" s="13">
        <v>0</v>
      </c>
      <c r="S866" s="31">
        <v>173</v>
      </c>
      <c r="T866" s="6">
        <f>VLOOKUP(E866,'参数设置&amp;汇总'!S:U,3,0)</f>
        <v>0.33150000000000002</v>
      </c>
      <c r="U866" s="78">
        <f t="shared" si="65"/>
        <v>0.33150000000000002</v>
      </c>
      <c r="V866" s="13">
        <v>0.85000000000000009</v>
      </c>
      <c r="W866" s="78">
        <f t="shared" si="67"/>
        <v>0.38999999999999996</v>
      </c>
      <c r="X866" s="1">
        <f>VLOOKUP(E866,'渗透率、续签率'!AG:AJ,4,0)</f>
        <v>13140</v>
      </c>
      <c r="Y866" s="1">
        <f t="shared" si="68"/>
        <v>5124.5999999999995</v>
      </c>
      <c r="Z866">
        <v>0</v>
      </c>
      <c r="AA866" s="89">
        <f t="shared" si="69"/>
        <v>13140</v>
      </c>
      <c r="AH866" s="37"/>
      <c r="AI866" s="37"/>
      <c r="AK866" s="37"/>
    </row>
    <row r="867" spans="1:37" hidden="1">
      <c r="A867" t="s">
        <v>64</v>
      </c>
      <c r="B867" t="s">
        <v>16</v>
      </c>
      <c r="C867" t="s">
        <v>17</v>
      </c>
      <c r="D867" t="s">
        <v>116</v>
      </c>
      <c r="E867" t="s">
        <v>481</v>
      </c>
      <c r="F867" t="str">
        <f t="shared" si="66"/>
        <v>娄底市婚宴酒店</v>
      </c>
      <c r="G867" t="s">
        <v>113</v>
      </c>
      <c r="H867" t="s">
        <v>220</v>
      </c>
      <c r="I867" t="s">
        <v>68</v>
      </c>
      <c r="J867">
        <v>4</v>
      </c>
      <c r="K867">
        <v>1</v>
      </c>
      <c r="L867" s="13">
        <f>VLOOKUP(C867,'渗透率、续签率'!B:C,2,0)</f>
        <v>0.51900000000000002</v>
      </c>
      <c r="M867" s="6">
        <v>0.25</v>
      </c>
      <c r="N867">
        <v>0</v>
      </c>
      <c r="O867">
        <v>0</v>
      </c>
      <c r="P867" s="6">
        <v>0</v>
      </c>
      <c r="Q867" s="13">
        <v>0.69399999999999995</v>
      </c>
      <c r="R867" s="13">
        <v>0</v>
      </c>
      <c r="S867" s="31">
        <v>5</v>
      </c>
      <c r="T867" s="6">
        <f>VLOOKUP(E867,'参数设置&amp;汇总'!S:U,3,0)</f>
        <v>0.33150000000000002</v>
      </c>
      <c r="U867" s="78">
        <f t="shared" si="65"/>
        <v>0</v>
      </c>
      <c r="V867" s="13">
        <v>0.85000000000000009</v>
      </c>
      <c r="W867" s="78">
        <f t="shared" si="67"/>
        <v>0</v>
      </c>
      <c r="X867" s="1">
        <f>VLOOKUP(E867,'渗透率、续签率'!AG:AJ,4,0)</f>
        <v>13140</v>
      </c>
      <c r="Y867" s="1">
        <f t="shared" si="68"/>
        <v>0</v>
      </c>
      <c r="Z867">
        <v>0</v>
      </c>
      <c r="AA867" s="89">
        <f t="shared" si="69"/>
        <v>0</v>
      </c>
      <c r="AH867" s="37"/>
      <c r="AI867" s="37"/>
      <c r="AK867" s="37"/>
    </row>
    <row r="868" spans="1:37" hidden="1">
      <c r="A868" t="s">
        <v>64</v>
      </c>
      <c r="B868" t="s">
        <v>16</v>
      </c>
      <c r="C868" t="s">
        <v>17</v>
      </c>
      <c r="D868" t="s">
        <v>116</v>
      </c>
      <c r="E868" t="s">
        <v>481</v>
      </c>
      <c r="F868" t="str">
        <f t="shared" si="66"/>
        <v>孝感市婚宴酒店</v>
      </c>
      <c r="G868" t="s">
        <v>81</v>
      </c>
      <c r="H868" t="s">
        <v>221</v>
      </c>
      <c r="I868" t="s">
        <v>68</v>
      </c>
      <c r="J868">
        <v>2</v>
      </c>
      <c r="K868">
        <v>0</v>
      </c>
      <c r="L868" s="13">
        <f>VLOOKUP(C868,'渗透率、续签率'!B:C,2,0)</f>
        <v>0.51900000000000002</v>
      </c>
      <c r="M868" s="6">
        <v>0</v>
      </c>
      <c r="N868">
        <v>0</v>
      </c>
      <c r="O868">
        <v>0</v>
      </c>
      <c r="P868" s="6">
        <v>0</v>
      </c>
      <c r="Q868" s="13">
        <v>0</v>
      </c>
      <c r="R868" s="13">
        <v>0</v>
      </c>
      <c r="S868" s="31">
        <v>4</v>
      </c>
      <c r="T868" s="6">
        <f>VLOOKUP(E868,'参数设置&amp;汇总'!S:U,3,0)</f>
        <v>0.33150000000000002</v>
      </c>
      <c r="U868" s="78">
        <f t="shared" si="65"/>
        <v>0</v>
      </c>
      <c r="V868" s="13">
        <v>0.85000000000000009</v>
      </c>
      <c r="W868" s="78">
        <f t="shared" si="67"/>
        <v>0</v>
      </c>
      <c r="X868" s="1">
        <f>VLOOKUP(E868,'渗透率、续签率'!AG:AJ,4,0)</f>
        <v>13140</v>
      </c>
      <c r="Y868" s="1">
        <f t="shared" si="68"/>
        <v>0</v>
      </c>
      <c r="Z868">
        <v>0</v>
      </c>
      <c r="AA868" s="89">
        <f t="shared" si="69"/>
        <v>0</v>
      </c>
      <c r="AH868" s="37"/>
      <c r="AI868" s="37"/>
      <c r="AJ868" s="1"/>
      <c r="AK868" s="37"/>
    </row>
    <row r="869" spans="1:37" hidden="1">
      <c r="A869" t="s">
        <v>64</v>
      </c>
      <c r="B869" t="s">
        <v>16</v>
      </c>
      <c r="C869" t="s">
        <v>17</v>
      </c>
      <c r="D869" t="s">
        <v>116</v>
      </c>
      <c r="E869" t="s">
        <v>481</v>
      </c>
      <c r="F869" t="str">
        <f t="shared" si="66"/>
        <v>宁德市婚宴酒店</v>
      </c>
      <c r="G869" t="s">
        <v>92</v>
      </c>
      <c r="H869" t="s">
        <v>222</v>
      </c>
      <c r="I869" t="s">
        <v>68</v>
      </c>
      <c r="J869">
        <v>1</v>
      </c>
      <c r="K869">
        <v>0</v>
      </c>
      <c r="L869" s="13">
        <f>VLOOKUP(C869,'渗透率、续签率'!B:C,2,0)</f>
        <v>0.51900000000000002</v>
      </c>
      <c r="M869" s="6">
        <v>0</v>
      </c>
      <c r="N869">
        <v>0</v>
      </c>
      <c r="O869">
        <v>0</v>
      </c>
      <c r="P869" s="6">
        <v>0</v>
      </c>
      <c r="Q869" s="13">
        <v>0</v>
      </c>
      <c r="R869" s="13">
        <v>0</v>
      </c>
      <c r="S869" s="31">
        <v>4</v>
      </c>
      <c r="T869" s="6">
        <f>VLOOKUP(E869,'参数设置&amp;汇总'!S:U,3,0)</f>
        <v>0.33150000000000002</v>
      </c>
      <c r="U869" s="78">
        <f t="shared" si="65"/>
        <v>0</v>
      </c>
      <c r="V869" s="13">
        <v>0.85000000000000009</v>
      </c>
      <c r="W869" s="78">
        <f t="shared" si="67"/>
        <v>0</v>
      </c>
      <c r="X869" s="1">
        <f>VLOOKUP(E869,'渗透率、续签率'!AG:AJ,4,0)</f>
        <v>13140</v>
      </c>
      <c r="Y869" s="1">
        <f t="shared" si="68"/>
        <v>0</v>
      </c>
      <c r="Z869">
        <v>0</v>
      </c>
      <c r="AA869" s="89">
        <f t="shared" si="69"/>
        <v>0</v>
      </c>
    </row>
    <row r="870" spans="1:37" hidden="1">
      <c r="A870" t="s">
        <v>64</v>
      </c>
      <c r="B870" t="s">
        <v>16</v>
      </c>
      <c r="C870" t="s">
        <v>17</v>
      </c>
      <c r="D870" t="s">
        <v>116</v>
      </c>
      <c r="E870" t="s">
        <v>481</v>
      </c>
      <c r="F870" t="str">
        <f t="shared" si="66"/>
        <v>安庆市婚宴酒店</v>
      </c>
      <c r="G870" t="s">
        <v>94</v>
      </c>
      <c r="H870" t="s">
        <v>223</v>
      </c>
      <c r="I870" t="s">
        <v>68</v>
      </c>
      <c r="J870">
        <v>4</v>
      </c>
      <c r="K870">
        <v>1</v>
      </c>
      <c r="L870" s="13">
        <f>VLOOKUP(C870,'渗透率、续签率'!B:C,2,0)</f>
        <v>0.51900000000000002</v>
      </c>
      <c r="M870" s="6">
        <v>0.25</v>
      </c>
      <c r="N870">
        <v>2</v>
      </c>
      <c r="O870">
        <v>1</v>
      </c>
      <c r="P870" s="6">
        <v>0.5</v>
      </c>
      <c r="Q870" s="13">
        <v>0.17899999999999999</v>
      </c>
      <c r="R870" s="13">
        <v>0.17899999999999999</v>
      </c>
      <c r="S870" s="31">
        <v>216</v>
      </c>
      <c r="T870" s="6">
        <f>VLOOKUP(E870,'参数设置&amp;汇总'!S:U,3,0)</f>
        <v>0.33150000000000002</v>
      </c>
      <c r="U870" s="78">
        <f t="shared" si="65"/>
        <v>1</v>
      </c>
      <c r="V870" s="13">
        <v>0.85000000000000009</v>
      </c>
      <c r="W870" s="78">
        <f t="shared" si="67"/>
        <v>0.56588235294117639</v>
      </c>
      <c r="X870" s="1">
        <f>VLOOKUP(E870,'渗透率、续签率'!AG:AJ,4,0)</f>
        <v>13140</v>
      </c>
      <c r="Y870" s="1">
        <f t="shared" si="68"/>
        <v>7435.6941176470582</v>
      </c>
      <c r="Z870">
        <v>0</v>
      </c>
      <c r="AA870" s="89">
        <f t="shared" si="69"/>
        <v>26280</v>
      </c>
      <c r="AH870" s="37"/>
      <c r="AI870" s="37"/>
      <c r="AJ870" s="1"/>
      <c r="AK870" s="37"/>
    </row>
    <row r="871" spans="1:37" hidden="1">
      <c r="A871" t="s">
        <v>64</v>
      </c>
      <c r="B871" t="s">
        <v>16</v>
      </c>
      <c r="C871" t="s">
        <v>17</v>
      </c>
      <c r="D871" t="s">
        <v>116</v>
      </c>
      <c r="E871" t="s">
        <v>481</v>
      </c>
      <c r="F871" t="str">
        <f t="shared" si="66"/>
        <v>安康市婚宴酒店</v>
      </c>
      <c r="G871" t="s">
        <v>108</v>
      </c>
      <c r="H871" t="s">
        <v>224</v>
      </c>
      <c r="I871" t="s">
        <v>70</v>
      </c>
      <c r="J871">
        <v>1</v>
      </c>
      <c r="K871">
        <v>0</v>
      </c>
      <c r="L871" s="13">
        <f>VLOOKUP(C871,'渗透率、续签率'!B:C,2,0)</f>
        <v>0.51900000000000002</v>
      </c>
      <c r="M871" s="6">
        <v>0</v>
      </c>
      <c r="N871">
        <v>0</v>
      </c>
      <c r="O871">
        <v>0</v>
      </c>
      <c r="P871" s="6">
        <v>0</v>
      </c>
      <c r="Q871" s="13">
        <v>0</v>
      </c>
      <c r="R871" s="13">
        <v>0</v>
      </c>
      <c r="S871" s="31">
        <v>1</v>
      </c>
      <c r="T871" s="6">
        <f>VLOOKUP(E871,'参数设置&amp;汇总'!S:U,3,0)</f>
        <v>0.33150000000000002</v>
      </c>
      <c r="U871" s="78">
        <f t="shared" si="65"/>
        <v>0</v>
      </c>
      <c r="V871" s="13">
        <v>0.85000000000000009</v>
      </c>
      <c r="W871" s="78">
        <f t="shared" si="67"/>
        <v>0</v>
      </c>
      <c r="X871" s="1">
        <f>VLOOKUP(E871,'渗透率、续签率'!AG:AJ,4,0)</f>
        <v>13140</v>
      </c>
      <c r="Y871" s="1">
        <f t="shared" si="68"/>
        <v>0</v>
      </c>
      <c r="Z871">
        <v>0</v>
      </c>
      <c r="AA871" s="89">
        <f t="shared" si="69"/>
        <v>0</v>
      </c>
      <c r="AH871" s="37"/>
      <c r="AI871" s="37"/>
      <c r="AJ871" s="1"/>
      <c r="AK871" s="37"/>
    </row>
    <row r="872" spans="1:37" hidden="1">
      <c r="A872" t="s">
        <v>64</v>
      </c>
      <c r="B872" t="s">
        <v>16</v>
      </c>
      <c r="C872" t="s">
        <v>17</v>
      </c>
      <c r="D872" t="s">
        <v>116</v>
      </c>
      <c r="E872" t="s">
        <v>481</v>
      </c>
      <c r="F872" t="str">
        <f t="shared" si="66"/>
        <v>安阳市婚宴酒店</v>
      </c>
      <c r="G872" t="s">
        <v>110</v>
      </c>
      <c r="H872" t="s">
        <v>225</v>
      </c>
      <c r="I872" t="s">
        <v>70</v>
      </c>
      <c r="J872">
        <v>8</v>
      </c>
      <c r="K872">
        <v>0</v>
      </c>
      <c r="L872" s="13">
        <f>VLOOKUP(C872,'渗透率、续签率'!B:C,2,0)</f>
        <v>0.51900000000000002</v>
      </c>
      <c r="M872" s="6">
        <v>0</v>
      </c>
      <c r="N872">
        <v>0</v>
      </c>
      <c r="O872">
        <v>0</v>
      </c>
      <c r="P872" s="6">
        <v>0</v>
      </c>
      <c r="Q872" s="13">
        <v>0</v>
      </c>
      <c r="R872" s="13">
        <v>0</v>
      </c>
      <c r="S872" s="31">
        <v>34</v>
      </c>
      <c r="T872" s="6">
        <f>VLOOKUP(E872,'参数设置&amp;汇总'!S:U,3,0)</f>
        <v>0.33150000000000002</v>
      </c>
      <c r="U872" s="78">
        <f t="shared" si="65"/>
        <v>0</v>
      </c>
      <c r="V872" s="13">
        <v>0.85000000000000009</v>
      </c>
      <c r="W872" s="78">
        <f t="shared" si="67"/>
        <v>0</v>
      </c>
      <c r="X872" s="1">
        <f>VLOOKUP(E872,'渗透率、续签率'!AG:AJ,4,0)</f>
        <v>13140</v>
      </c>
      <c r="Y872" s="1">
        <f t="shared" si="68"/>
        <v>0</v>
      </c>
      <c r="Z872">
        <v>0</v>
      </c>
      <c r="AA872" s="89">
        <f t="shared" si="69"/>
        <v>0</v>
      </c>
      <c r="AH872" s="37"/>
      <c r="AI872" s="37"/>
      <c r="AK872" s="37"/>
    </row>
    <row r="873" spans="1:37" hidden="1">
      <c r="A873" t="s">
        <v>64</v>
      </c>
      <c r="B873" t="s">
        <v>16</v>
      </c>
      <c r="C873" t="s">
        <v>17</v>
      </c>
      <c r="D873" t="s">
        <v>116</v>
      </c>
      <c r="E873" t="s">
        <v>481</v>
      </c>
      <c r="F873" t="str">
        <f t="shared" si="66"/>
        <v>安顺市婚宴酒店</v>
      </c>
      <c r="G873" t="s">
        <v>167</v>
      </c>
      <c r="H873" t="s">
        <v>226</v>
      </c>
      <c r="I873" t="s">
        <v>70</v>
      </c>
      <c r="J873">
        <v>5</v>
      </c>
      <c r="K873">
        <v>0</v>
      </c>
      <c r="L873" s="13">
        <f>VLOOKUP(C873,'渗透率、续签率'!B:C,2,0)</f>
        <v>0.51900000000000002</v>
      </c>
      <c r="M873" s="6">
        <v>0</v>
      </c>
      <c r="N873">
        <v>0</v>
      </c>
      <c r="O873">
        <v>0</v>
      </c>
      <c r="P873" s="6">
        <v>0</v>
      </c>
      <c r="Q873" s="13">
        <v>0</v>
      </c>
      <c r="R873" s="13">
        <v>0</v>
      </c>
      <c r="S873" s="31">
        <v>33</v>
      </c>
      <c r="T873" s="6">
        <f>VLOOKUP(E873,'参数设置&amp;汇总'!S:U,3,0)</f>
        <v>0.33150000000000002</v>
      </c>
      <c r="U873" s="78">
        <f t="shared" si="65"/>
        <v>0</v>
      </c>
      <c r="V873" s="13">
        <v>0.85000000000000009</v>
      </c>
      <c r="W873" s="78">
        <f t="shared" si="67"/>
        <v>0</v>
      </c>
      <c r="X873" s="1">
        <f>VLOOKUP(E873,'渗透率、续签率'!AG:AJ,4,0)</f>
        <v>13140</v>
      </c>
      <c r="Y873" s="1">
        <f t="shared" si="68"/>
        <v>0</v>
      </c>
      <c r="Z873">
        <v>0</v>
      </c>
      <c r="AA873" s="89">
        <f t="shared" si="69"/>
        <v>0</v>
      </c>
      <c r="AH873" s="37"/>
      <c r="AI873" s="37"/>
      <c r="AK873" s="37"/>
    </row>
    <row r="874" spans="1:37" hidden="1">
      <c r="A874" t="s">
        <v>64</v>
      </c>
      <c r="B874" t="s">
        <v>16</v>
      </c>
      <c r="C874" t="s">
        <v>17</v>
      </c>
      <c r="D874" t="s">
        <v>116</v>
      </c>
      <c r="E874" t="s">
        <v>481</v>
      </c>
      <c r="F874" t="str">
        <f t="shared" si="66"/>
        <v>定安县婚宴酒店</v>
      </c>
      <c r="G874" t="s">
        <v>120</v>
      </c>
      <c r="H874" t="s">
        <v>227</v>
      </c>
      <c r="I874" t="s">
        <v>68</v>
      </c>
      <c r="J874">
        <v>0</v>
      </c>
      <c r="K874">
        <v>0</v>
      </c>
      <c r="L874" s="13">
        <f>VLOOKUP(C874,'渗透率、续签率'!B:C,2,0)</f>
        <v>0.51900000000000002</v>
      </c>
      <c r="M874" s="6">
        <v>0</v>
      </c>
      <c r="N874">
        <v>0</v>
      </c>
      <c r="O874">
        <v>0</v>
      </c>
      <c r="P874" s="6">
        <v>0</v>
      </c>
      <c r="Q874" s="13">
        <v>0</v>
      </c>
      <c r="R874" s="13">
        <v>0</v>
      </c>
      <c r="S874" s="31">
        <v>0</v>
      </c>
      <c r="T874" s="6">
        <f>VLOOKUP(E874,'参数设置&amp;汇总'!S:U,3,0)</f>
        <v>0.33150000000000002</v>
      </c>
      <c r="U874" s="78">
        <f t="shared" si="65"/>
        <v>0</v>
      </c>
      <c r="V874" s="13">
        <v>0.85000000000000009</v>
      </c>
      <c r="W874" s="78">
        <f t="shared" si="67"/>
        <v>0</v>
      </c>
      <c r="X874" s="1">
        <f>VLOOKUP(E874,'渗透率、续签率'!AG:AJ,4,0)</f>
        <v>13140</v>
      </c>
      <c r="Y874" s="1">
        <f t="shared" si="68"/>
        <v>0</v>
      </c>
      <c r="Z874">
        <v>0</v>
      </c>
      <c r="AA874" s="89">
        <f t="shared" si="69"/>
        <v>0</v>
      </c>
      <c r="AH874" s="37"/>
      <c r="AI874" s="37"/>
      <c r="AK874" s="37"/>
    </row>
    <row r="875" spans="1:37" hidden="1">
      <c r="A875" t="s">
        <v>64</v>
      </c>
      <c r="B875" t="s">
        <v>16</v>
      </c>
      <c r="C875" t="s">
        <v>17</v>
      </c>
      <c r="D875" t="s">
        <v>116</v>
      </c>
      <c r="E875" t="s">
        <v>481</v>
      </c>
      <c r="F875" t="str">
        <f t="shared" si="66"/>
        <v>定西市婚宴酒店</v>
      </c>
      <c r="G875" t="s">
        <v>132</v>
      </c>
      <c r="H875" t="s">
        <v>228</v>
      </c>
      <c r="I875" t="s">
        <v>70</v>
      </c>
      <c r="J875">
        <v>0</v>
      </c>
      <c r="K875">
        <v>0</v>
      </c>
      <c r="L875" s="13">
        <f>VLOOKUP(C875,'渗透率、续签率'!B:C,2,0)</f>
        <v>0.51900000000000002</v>
      </c>
      <c r="M875" s="6">
        <v>0</v>
      </c>
      <c r="N875">
        <v>0</v>
      </c>
      <c r="O875">
        <v>0</v>
      </c>
      <c r="P875" s="6">
        <v>0</v>
      </c>
      <c r="Q875" s="13">
        <v>0</v>
      </c>
      <c r="R875" s="13">
        <v>0</v>
      </c>
      <c r="S875" s="31">
        <v>0</v>
      </c>
      <c r="T875" s="6">
        <f>VLOOKUP(E875,'参数设置&amp;汇总'!S:U,3,0)</f>
        <v>0.33150000000000002</v>
      </c>
      <c r="U875" s="78">
        <f t="shared" si="65"/>
        <v>0</v>
      </c>
      <c r="V875" s="13">
        <v>0.85000000000000009</v>
      </c>
      <c r="W875" s="78">
        <f t="shared" si="67"/>
        <v>0</v>
      </c>
      <c r="X875" s="1">
        <f>VLOOKUP(E875,'渗透率、续签率'!AG:AJ,4,0)</f>
        <v>13140</v>
      </c>
      <c r="Y875" s="1">
        <f t="shared" si="68"/>
        <v>0</v>
      </c>
      <c r="Z875">
        <v>0</v>
      </c>
      <c r="AA875" s="89">
        <f t="shared" si="69"/>
        <v>0</v>
      </c>
      <c r="AH875" s="37"/>
      <c r="AI875" s="37"/>
      <c r="AK875" s="37"/>
    </row>
    <row r="876" spans="1:37" hidden="1">
      <c r="A876" t="s">
        <v>64</v>
      </c>
      <c r="B876" t="s">
        <v>16</v>
      </c>
      <c r="C876" t="s">
        <v>17</v>
      </c>
      <c r="D876" t="s">
        <v>116</v>
      </c>
      <c r="E876" t="s">
        <v>481</v>
      </c>
      <c r="F876" t="str">
        <f t="shared" si="66"/>
        <v>宜宾市婚宴酒店</v>
      </c>
      <c r="G876" t="s">
        <v>77</v>
      </c>
      <c r="H876" t="s">
        <v>229</v>
      </c>
      <c r="I876" t="s">
        <v>70</v>
      </c>
      <c r="J876">
        <v>1</v>
      </c>
      <c r="K876">
        <v>0</v>
      </c>
      <c r="L876" s="13">
        <f>VLOOKUP(C876,'渗透率、续签率'!B:C,2,0)</f>
        <v>0.51900000000000002</v>
      </c>
      <c r="M876" s="6">
        <v>0</v>
      </c>
      <c r="N876">
        <v>0</v>
      </c>
      <c r="O876">
        <v>0</v>
      </c>
      <c r="P876" s="6">
        <v>0</v>
      </c>
      <c r="Q876" s="13">
        <v>0</v>
      </c>
      <c r="R876" s="13">
        <v>0</v>
      </c>
      <c r="S876" s="31">
        <v>4</v>
      </c>
      <c r="T876" s="6">
        <f>VLOOKUP(E876,'参数设置&amp;汇总'!S:U,3,0)</f>
        <v>0.33150000000000002</v>
      </c>
      <c r="U876" s="78">
        <f t="shared" si="65"/>
        <v>0</v>
      </c>
      <c r="V876" s="13">
        <v>0.85000000000000009</v>
      </c>
      <c r="W876" s="78">
        <f t="shared" si="67"/>
        <v>0</v>
      </c>
      <c r="X876" s="1">
        <f>VLOOKUP(E876,'渗透率、续签率'!AG:AJ,4,0)</f>
        <v>13140</v>
      </c>
      <c r="Y876" s="1">
        <f t="shared" si="68"/>
        <v>0</v>
      </c>
      <c r="Z876">
        <v>1</v>
      </c>
      <c r="AA876" s="89">
        <f t="shared" si="69"/>
        <v>0</v>
      </c>
      <c r="AH876" s="37"/>
      <c r="AI876" s="37"/>
      <c r="AJ876" s="1"/>
      <c r="AK876" s="37"/>
    </row>
    <row r="877" spans="1:37" hidden="1">
      <c r="A877" t="s">
        <v>64</v>
      </c>
      <c r="B877" t="s">
        <v>16</v>
      </c>
      <c r="C877" t="s">
        <v>17</v>
      </c>
      <c r="D877" t="s">
        <v>116</v>
      </c>
      <c r="E877" t="s">
        <v>481</v>
      </c>
      <c r="F877" t="str">
        <f t="shared" si="66"/>
        <v>宜昌市婚宴酒店</v>
      </c>
      <c r="G877" t="s">
        <v>81</v>
      </c>
      <c r="H877" t="s">
        <v>230</v>
      </c>
      <c r="I877" t="s">
        <v>68</v>
      </c>
      <c r="J877">
        <v>4</v>
      </c>
      <c r="K877">
        <v>1</v>
      </c>
      <c r="L877" s="13">
        <f>VLOOKUP(C877,'渗透率、续签率'!B:C,2,0)</f>
        <v>0.51900000000000002</v>
      </c>
      <c r="M877" s="6">
        <v>0.25</v>
      </c>
      <c r="N877">
        <v>0</v>
      </c>
      <c r="O877">
        <v>0</v>
      </c>
      <c r="P877" s="6">
        <v>0</v>
      </c>
      <c r="Q877" s="13">
        <v>0.161</v>
      </c>
      <c r="R877" s="13">
        <v>0</v>
      </c>
      <c r="S877" s="31">
        <v>29</v>
      </c>
      <c r="T877" s="6">
        <f>VLOOKUP(E877,'参数设置&amp;汇总'!S:U,3,0)</f>
        <v>0.33150000000000002</v>
      </c>
      <c r="U877" s="78">
        <f t="shared" si="65"/>
        <v>0</v>
      </c>
      <c r="V877" s="13">
        <v>0.85000000000000009</v>
      </c>
      <c r="W877" s="78">
        <f t="shared" si="67"/>
        <v>0</v>
      </c>
      <c r="X877" s="1">
        <f>VLOOKUP(E877,'渗透率、续签率'!AG:AJ,4,0)</f>
        <v>13140</v>
      </c>
      <c r="Y877" s="1">
        <f t="shared" si="68"/>
        <v>0</v>
      </c>
      <c r="Z877">
        <v>0</v>
      </c>
      <c r="AA877" s="89">
        <f t="shared" si="69"/>
        <v>0</v>
      </c>
      <c r="AH877" s="37"/>
      <c r="AI877" s="37"/>
      <c r="AK877" s="37"/>
    </row>
    <row r="878" spans="1:37" hidden="1">
      <c r="A878" t="s">
        <v>64</v>
      </c>
      <c r="B878" t="s">
        <v>16</v>
      </c>
      <c r="C878" t="s">
        <v>17</v>
      </c>
      <c r="D878" t="s">
        <v>116</v>
      </c>
      <c r="E878" t="s">
        <v>481</v>
      </c>
      <c r="F878" t="str">
        <f t="shared" si="66"/>
        <v>宜春市婚宴酒店</v>
      </c>
      <c r="G878" t="s">
        <v>90</v>
      </c>
      <c r="H878" t="s">
        <v>231</v>
      </c>
      <c r="I878" t="s">
        <v>68</v>
      </c>
      <c r="J878">
        <v>4</v>
      </c>
      <c r="K878">
        <v>0</v>
      </c>
      <c r="L878" s="13">
        <f>VLOOKUP(C878,'渗透率、续签率'!B:C,2,0)</f>
        <v>0.51900000000000002</v>
      </c>
      <c r="M878" s="6">
        <v>0</v>
      </c>
      <c r="N878">
        <v>0</v>
      </c>
      <c r="O878">
        <v>0</v>
      </c>
      <c r="P878" s="6">
        <v>0</v>
      </c>
      <c r="Q878" s="13">
        <v>0</v>
      </c>
      <c r="R878" s="13">
        <v>0</v>
      </c>
      <c r="S878" s="31">
        <v>16</v>
      </c>
      <c r="T878" s="6">
        <f>VLOOKUP(E878,'参数设置&amp;汇总'!S:U,3,0)</f>
        <v>0.33150000000000002</v>
      </c>
      <c r="U878" s="78">
        <f t="shared" si="65"/>
        <v>0</v>
      </c>
      <c r="V878" s="13">
        <v>0.85000000000000009</v>
      </c>
      <c r="W878" s="78">
        <f t="shared" si="67"/>
        <v>0</v>
      </c>
      <c r="X878" s="1">
        <f>VLOOKUP(E878,'渗透率、续签率'!AG:AJ,4,0)</f>
        <v>13140</v>
      </c>
      <c r="Y878" s="1">
        <f t="shared" si="68"/>
        <v>0</v>
      </c>
      <c r="Z878">
        <v>0</v>
      </c>
      <c r="AA878" s="89">
        <f t="shared" si="69"/>
        <v>0</v>
      </c>
      <c r="AH878" s="37"/>
      <c r="AI878" s="37"/>
      <c r="AK878" s="37"/>
    </row>
    <row r="879" spans="1:37" hidden="1">
      <c r="A879" t="s">
        <v>64</v>
      </c>
      <c r="B879" t="s">
        <v>16</v>
      </c>
      <c r="C879" t="s">
        <v>17</v>
      </c>
      <c r="D879" t="s">
        <v>116</v>
      </c>
      <c r="E879" t="s">
        <v>481</v>
      </c>
      <c r="F879" t="str">
        <f t="shared" si="66"/>
        <v>宝鸡市婚宴酒店</v>
      </c>
      <c r="G879" t="s">
        <v>108</v>
      </c>
      <c r="H879" t="s">
        <v>232</v>
      </c>
      <c r="I879" t="s">
        <v>70</v>
      </c>
      <c r="J879">
        <v>3</v>
      </c>
      <c r="K879">
        <v>0</v>
      </c>
      <c r="L879" s="13">
        <f>VLOOKUP(C879,'渗透率、续签率'!B:C,2,0)</f>
        <v>0.51900000000000002</v>
      </c>
      <c r="M879" s="6">
        <v>0</v>
      </c>
      <c r="N879">
        <v>1</v>
      </c>
      <c r="O879">
        <v>0</v>
      </c>
      <c r="P879" s="6">
        <v>0</v>
      </c>
      <c r="Q879" s="13">
        <v>0</v>
      </c>
      <c r="R879" s="13">
        <v>0</v>
      </c>
      <c r="S879" s="31">
        <v>47</v>
      </c>
      <c r="T879" s="6">
        <f>VLOOKUP(E879,'参数设置&amp;汇总'!S:U,3,0)</f>
        <v>0.33150000000000002</v>
      </c>
      <c r="U879" s="78">
        <f t="shared" si="65"/>
        <v>0.33150000000000002</v>
      </c>
      <c r="V879" s="13">
        <v>0.85000000000000009</v>
      </c>
      <c r="W879" s="78">
        <f t="shared" si="67"/>
        <v>0.38999999999999996</v>
      </c>
      <c r="X879" s="1">
        <f>VLOOKUP(E879,'渗透率、续签率'!AG:AJ,4,0)</f>
        <v>13140</v>
      </c>
      <c r="Y879" s="1">
        <f t="shared" si="68"/>
        <v>5124.5999999999995</v>
      </c>
      <c r="Z879">
        <v>0</v>
      </c>
      <c r="AA879" s="89">
        <f t="shared" si="69"/>
        <v>13140</v>
      </c>
      <c r="AH879" s="37"/>
      <c r="AI879" s="37"/>
      <c r="AK879" s="37"/>
    </row>
    <row r="880" spans="1:37" hidden="1">
      <c r="A880" t="s">
        <v>64</v>
      </c>
      <c r="B880" t="s">
        <v>16</v>
      </c>
      <c r="C880" t="s">
        <v>17</v>
      </c>
      <c r="D880" t="s">
        <v>116</v>
      </c>
      <c r="E880" t="s">
        <v>481</v>
      </c>
      <c r="F880" t="str">
        <f t="shared" si="66"/>
        <v>宣城市婚宴酒店</v>
      </c>
      <c r="G880" t="s">
        <v>94</v>
      </c>
      <c r="H880" t="s">
        <v>233</v>
      </c>
      <c r="I880" t="s">
        <v>68</v>
      </c>
      <c r="J880">
        <v>2</v>
      </c>
      <c r="K880">
        <v>0</v>
      </c>
      <c r="L880" s="13">
        <f>VLOOKUP(C880,'渗透率、续签率'!B:C,2,0)</f>
        <v>0.51900000000000002</v>
      </c>
      <c r="M880" s="6">
        <v>0</v>
      </c>
      <c r="N880">
        <v>0</v>
      </c>
      <c r="O880">
        <v>0</v>
      </c>
      <c r="P880" s="6">
        <v>0</v>
      </c>
      <c r="Q880" s="13">
        <v>0</v>
      </c>
      <c r="R880" s="13">
        <v>0</v>
      </c>
      <c r="S880" s="31">
        <v>11</v>
      </c>
      <c r="T880" s="6">
        <f>VLOOKUP(E880,'参数设置&amp;汇总'!S:U,3,0)</f>
        <v>0.33150000000000002</v>
      </c>
      <c r="U880" s="78">
        <f t="shared" si="65"/>
        <v>0</v>
      </c>
      <c r="V880" s="13">
        <v>0.85000000000000009</v>
      </c>
      <c r="W880" s="78">
        <f t="shared" si="67"/>
        <v>0</v>
      </c>
      <c r="X880" s="1">
        <f>VLOOKUP(E880,'渗透率、续签率'!AG:AJ,4,0)</f>
        <v>13140</v>
      </c>
      <c r="Y880" s="1">
        <f t="shared" si="68"/>
        <v>0</v>
      </c>
      <c r="Z880">
        <v>0</v>
      </c>
      <c r="AA880" s="89">
        <f t="shared" si="69"/>
        <v>0</v>
      </c>
      <c r="AH880" s="37"/>
      <c r="AI880" s="37"/>
      <c r="AK880" s="37"/>
    </row>
    <row r="881" spans="1:37" hidden="1">
      <c r="A881" t="s">
        <v>64</v>
      </c>
      <c r="B881" t="s">
        <v>16</v>
      </c>
      <c r="C881" t="s">
        <v>17</v>
      </c>
      <c r="D881" t="s">
        <v>116</v>
      </c>
      <c r="E881" t="s">
        <v>481</v>
      </c>
      <c r="F881" t="str">
        <f t="shared" si="66"/>
        <v>宿州市婚宴酒店</v>
      </c>
      <c r="G881" t="s">
        <v>94</v>
      </c>
      <c r="H881" t="s">
        <v>234</v>
      </c>
      <c r="I881" t="s">
        <v>68</v>
      </c>
      <c r="J881">
        <v>10</v>
      </c>
      <c r="K881">
        <v>0</v>
      </c>
      <c r="L881" s="13">
        <f>VLOOKUP(C881,'渗透率、续签率'!B:C,2,0)</f>
        <v>0.51900000000000002</v>
      </c>
      <c r="M881" s="6">
        <v>0</v>
      </c>
      <c r="N881">
        <v>0</v>
      </c>
      <c r="O881">
        <v>0</v>
      </c>
      <c r="P881" s="6">
        <v>0</v>
      </c>
      <c r="Q881" s="13">
        <v>0</v>
      </c>
      <c r="R881" s="13">
        <v>0</v>
      </c>
      <c r="S881" s="31">
        <v>64</v>
      </c>
      <c r="T881" s="6">
        <f>VLOOKUP(E881,'参数设置&amp;汇总'!S:U,3,0)</f>
        <v>0.33150000000000002</v>
      </c>
      <c r="U881" s="78">
        <f t="shared" si="65"/>
        <v>0</v>
      </c>
      <c r="V881" s="13">
        <v>0.85000000000000009</v>
      </c>
      <c r="W881" s="78">
        <f t="shared" si="67"/>
        <v>0</v>
      </c>
      <c r="X881" s="1">
        <f>VLOOKUP(E881,'渗透率、续签率'!AG:AJ,4,0)</f>
        <v>13140</v>
      </c>
      <c r="Y881" s="1">
        <f t="shared" si="68"/>
        <v>0</v>
      </c>
      <c r="Z881">
        <v>0</v>
      </c>
      <c r="AA881" s="89">
        <f t="shared" si="69"/>
        <v>0</v>
      </c>
      <c r="AH881" s="37"/>
      <c r="AI881" s="37"/>
      <c r="AK881" s="37"/>
    </row>
    <row r="882" spans="1:37" hidden="1">
      <c r="A882" t="s">
        <v>64</v>
      </c>
      <c r="B882" t="s">
        <v>16</v>
      </c>
      <c r="C882" t="s">
        <v>17</v>
      </c>
      <c r="D882" t="s">
        <v>116</v>
      </c>
      <c r="E882" t="s">
        <v>481</v>
      </c>
      <c r="F882" t="str">
        <f t="shared" si="66"/>
        <v>宿迁市婚宴酒店</v>
      </c>
      <c r="G882" t="s">
        <v>73</v>
      </c>
      <c r="H882" t="s">
        <v>235</v>
      </c>
      <c r="I882" t="s">
        <v>70</v>
      </c>
      <c r="J882">
        <v>3</v>
      </c>
      <c r="K882">
        <v>1</v>
      </c>
      <c r="L882" s="13">
        <f>VLOOKUP(C882,'渗透率、续签率'!B:C,2,0)</f>
        <v>0.51900000000000002</v>
      </c>
      <c r="M882" s="6">
        <v>0.33</v>
      </c>
      <c r="N882">
        <v>0</v>
      </c>
      <c r="O882">
        <v>0</v>
      </c>
      <c r="P882" s="6">
        <v>0</v>
      </c>
      <c r="Q882" s="13">
        <v>0.49</v>
      </c>
      <c r="R882" s="13">
        <v>0</v>
      </c>
      <c r="S882" s="31">
        <v>15</v>
      </c>
      <c r="T882" s="6">
        <f>VLOOKUP(E882,'参数设置&amp;汇总'!S:U,3,0)</f>
        <v>0.33150000000000002</v>
      </c>
      <c r="U882" s="78">
        <f t="shared" si="65"/>
        <v>0</v>
      </c>
      <c r="V882" s="13">
        <v>0.85000000000000009</v>
      </c>
      <c r="W882" s="78">
        <f t="shared" si="67"/>
        <v>0</v>
      </c>
      <c r="X882" s="1">
        <f>VLOOKUP(E882,'渗透率、续签率'!AG:AJ,4,0)</f>
        <v>13140</v>
      </c>
      <c r="Y882" s="1">
        <f t="shared" si="68"/>
        <v>0</v>
      </c>
      <c r="Z882">
        <v>0</v>
      </c>
      <c r="AA882" s="89">
        <f t="shared" si="69"/>
        <v>0</v>
      </c>
      <c r="AH882" s="37"/>
      <c r="AI882" s="37"/>
      <c r="AJ882" s="1"/>
      <c r="AK882" s="37"/>
    </row>
    <row r="883" spans="1:37" hidden="1">
      <c r="A883" t="s">
        <v>64</v>
      </c>
      <c r="B883" t="s">
        <v>16</v>
      </c>
      <c r="C883" t="s">
        <v>17</v>
      </c>
      <c r="D883" t="s">
        <v>116</v>
      </c>
      <c r="E883" t="s">
        <v>481</v>
      </c>
      <c r="F883" t="str">
        <f t="shared" si="66"/>
        <v>屯昌县婚宴酒店</v>
      </c>
      <c r="G883" t="s">
        <v>120</v>
      </c>
      <c r="H883" t="s">
        <v>236</v>
      </c>
      <c r="I883" t="s">
        <v>68</v>
      </c>
      <c r="J883">
        <v>0</v>
      </c>
      <c r="K883">
        <v>0</v>
      </c>
      <c r="L883" s="13">
        <f>VLOOKUP(C883,'渗透率、续签率'!B:C,2,0)</f>
        <v>0.51900000000000002</v>
      </c>
      <c r="M883" s="6">
        <v>0</v>
      </c>
      <c r="N883">
        <v>0</v>
      </c>
      <c r="O883">
        <v>0</v>
      </c>
      <c r="P883" s="6">
        <v>0</v>
      </c>
      <c r="Q883" s="13">
        <v>0</v>
      </c>
      <c r="R883" s="13">
        <v>0</v>
      </c>
      <c r="S883" s="31">
        <v>0</v>
      </c>
      <c r="T883" s="6">
        <f>VLOOKUP(E883,'参数设置&amp;汇总'!S:U,3,0)</f>
        <v>0.33150000000000002</v>
      </c>
      <c r="U883" s="78">
        <f t="shared" si="65"/>
        <v>0</v>
      </c>
      <c r="V883" s="13">
        <v>0.85000000000000009</v>
      </c>
      <c r="W883" s="78">
        <f t="shared" si="67"/>
        <v>0</v>
      </c>
      <c r="X883" s="1">
        <f>VLOOKUP(E883,'渗透率、续签率'!AG:AJ,4,0)</f>
        <v>13140</v>
      </c>
      <c r="Y883" s="1">
        <f t="shared" si="68"/>
        <v>0</v>
      </c>
      <c r="Z883">
        <v>0</v>
      </c>
      <c r="AA883" s="89">
        <f t="shared" si="69"/>
        <v>0</v>
      </c>
      <c r="AH883" s="37"/>
      <c r="AI883" s="37"/>
      <c r="AK883" s="37"/>
    </row>
    <row r="884" spans="1:37" hidden="1">
      <c r="A884" t="s">
        <v>64</v>
      </c>
      <c r="B884" t="s">
        <v>16</v>
      </c>
      <c r="C884" t="s">
        <v>17</v>
      </c>
      <c r="D884" t="s">
        <v>116</v>
      </c>
      <c r="E884" t="s">
        <v>481</v>
      </c>
      <c r="F884" t="str">
        <f t="shared" si="66"/>
        <v>山南市婚宴酒店</v>
      </c>
      <c r="G884" t="s">
        <v>237</v>
      </c>
      <c r="H884" t="s">
        <v>238</v>
      </c>
      <c r="I884" t="s">
        <v>57</v>
      </c>
      <c r="J884">
        <v>0</v>
      </c>
      <c r="K884">
        <v>0</v>
      </c>
      <c r="L884" s="13">
        <f>VLOOKUP(C884,'渗透率、续签率'!B:C,2,0)</f>
        <v>0.51900000000000002</v>
      </c>
      <c r="M884" s="6">
        <v>0</v>
      </c>
      <c r="N884">
        <v>0</v>
      </c>
      <c r="O884">
        <v>0</v>
      </c>
      <c r="P884" s="6">
        <v>0</v>
      </c>
      <c r="Q884" s="13">
        <v>0</v>
      </c>
      <c r="R884" s="13">
        <v>0</v>
      </c>
      <c r="S884" s="31">
        <v>0</v>
      </c>
      <c r="T884" s="6">
        <f>VLOOKUP(E884,'参数设置&amp;汇总'!S:U,3,0)</f>
        <v>0.33150000000000002</v>
      </c>
      <c r="U884" s="78">
        <f t="shared" si="65"/>
        <v>0</v>
      </c>
      <c r="V884" s="13">
        <v>0.85000000000000009</v>
      </c>
      <c r="W884" s="78">
        <f t="shared" si="67"/>
        <v>0</v>
      </c>
      <c r="X884" s="1">
        <f>VLOOKUP(E884,'渗透率、续签率'!AG:AJ,4,0)</f>
        <v>13140</v>
      </c>
      <c r="Y884" s="1">
        <f t="shared" si="68"/>
        <v>0</v>
      </c>
      <c r="Z884">
        <v>0</v>
      </c>
      <c r="AA884" s="89">
        <f t="shared" si="69"/>
        <v>0</v>
      </c>
      <c r="AH884" s="37"/>
      <c r="AI884" s="37"/>
      <c r="AK884" s="37"/>
    </row>
    <row r="885" spans="1:37" hidden="1">
      <c r="A885" t="s">
        <v>64</v>
      </c>
      <c r="B885" t="s">
        <v>16</v>
      </c>
      <c r="C885" t="s">
        <v>17</v>
      </c>
      <c r="D885" t="s">
        <v>116</v>
      </c>
      <c r="E885" t="s">
        <v>481</v>
      </c>
      <c r="F885" t="str">
        <f t="shared" si="66"/>
        <v>岳阳市婚宴酒店</v>
      </c>
      <c r="G885" t="s">
        <v>113</v>
      </c>
      <c r="H885" t="s">
        <v>239</v>
      </c>
      <c r="I885" t="s">
        <v>68</v>
      </c>
      <c r="J885">
        <v>2</v>
      </c>
      <c r="K885">
        <v>1</v>
      </c>
      <c r="L885" s="13">
        <f>VLOOKUP(C885,'渗透率、续签率'!B:C,2,0)</f>
        <v>0.51900000000000002</v>
      </c>
      <c r="M885" s="6">
        <v>0.5</v>
      </c>
      <c r="N885">
        <v>0</v>
      </c>
      <c r="O885">
        <v>0</v>
      </c>
      <c r="P885" s="6">
        <v>0</v>
      </c>
      <c r="Q885" s="13">
        <v>0.20499999999999999</v>
      </c>
      <c r="R885" s="13">
        <v>0</v>
      </c>
      <c r="S885" s="31">
        <v>10</v>
      </c>
      <c r="T885" s="6">
        <f>VLOOKUP(E885,'参数设置&amp;汇总'!S:U,3,0)</f>
        <v>0.33150000000000002</v>
      </c>
      <c r="U885" s="78">
        <f t="shared" si="65"/>
        <v>0</v>
      </c>
      <c r="V885" s="13">
        <v>0.85000000000000009</v>
      </c>
      <c r="W885" s="78">
        <f t="shared" si="67"/>
        <v>0</v>
      </c>
      <c r="X885" s="1">
        <f>VLOOKUP(E885,'渗透率、续签率'!AG:AJ,4,0)</f>
        <v>13140</v>
      </c>
      <c r="Y885" s="1">
        <f t="shared" si="68"/>
        <v>0</v>
      </c>
      <c r="Z885">
        <v>0</v>
      </c>
      <c r="AA885" s="89">
        <f t="shared" si="69"/>
        <v>0</v>
      </c>
      <c r="AH885" s="37"/>
      <c r="AI885" s="37"/>
      <c r="AK885" s="37"/>
    </row>
    <row r="886" spans="1:37" hidden="1">
      <c r="A886" t="s">
        <v>64</v>
      </c>
      <c r="B886" t="s">
        <v>16</v>
      </c>
      <c r="C886" t="s">
        <v>17</v>
      </c>
      <c r="D886" t="s">
        <v>116</v>
      </c>
      <c r="E886" t="s">
        <v>481</v>
      </c>
      <c r="F886" t="str">
        <f t="shared" si="66"/>
        <v>崇左市婚宴酒店</v>
      </c>
      <c r="G886" t="s">
        <v>88</v>
      </c>
      <c r="H886" t="s">
        <v>240</v>
      </c>
      <c r="I886" t="s">
        <v>68</v>
      </c>
      <c r="J886">
        <v>0</v>
      </c>
      <c r="K886">
        <v>0</v>
      </c>
      <c r="L886" s="13">
        <f>VLOOKUP(C886,'渗透率、续签率'!B:C,2,0)</f>
        <v>0.51900000000000002</v>
      </c>
      <c r="M886" s="6">
        <v>0</v>
      </c>
      <c r="N886">
        <v>0</v>
      </c>
      <c r="O886">
        <v>0</v>
      </c>
      <c r="P886" s="6">
        <v>0</v>
      </c>
      <c r="Q886" s="13">
        <v>0</v>
      </c>
      <c r="R886" s="13">
        <v>0</v>
      </c>
      <c r="S886" s="31">
        <v>0</v>
      </c>
      <c r="T886" s="6">
        <f>VLOOKUP(E886,'参数设置&amp;汇总'!S:U,3,0)</f>
        <v>0.33150000000000002</v>
      </c>
      <c r="U886" s="78">
        <f t="shared" si="65"/>
        <v>0</v>
      </c>
      <c r="V886" s="13">
        <v>0.85000000000000009</v>
      </c>
      <c r="W886" s="78">
        <f t="shared" si="67"/>
        <v>0</v>
      </c>
      <c r="X886" s="1">
        <f>VLOOKUP(E886,'渗透率、续签率'!AG:AJ,4,0)</f>
        <v>13140</v>
      </c>
      <c r="Y886" s="1">
        <f t="shared" si="68"/>
        <v>0</v>
      </c>
      <c r="Z886">
        <v>0</v>
      </c>
      <c r="AA886" s="89">
        <f t="shared" si="69"/>
        <v>0</v>
      </c>
    </row>
    <row r="887" spans="1:37" hidden="1">
      <c r="A887" t="s">
        <v>64</v>
      </c>
      <c r="B887" t="s">
        <v>16</v>
      </c>
      <c r="C887" t="s">
        <v>17</v>
      </c>
      <c r="D887" t="s">
        <v>116</v>
      </c>
      <c r="E887" t="s">
        <v>481</v>
      </c>
      <c r="F887" t="str">
        <f t="shared" si="66"/>
        <v>巴中市婚宴酒店</v>
      </c>
      <c r="G887" t="s">
        <v>77</v>
      </c>
      <c r="H887" t="s">
        <v>241</v>
      </c>
      <c r="I887" t="s">
        <v>70</v>
      </c>
      <c r="J887">
        <v>2</v>
      </c>
      <c r="K887">
        <v>0</v>
      </c>
      <c r="L887" s="13">
        <f>VLOOKUP(C887,'渗透率、续签率'!B:C,2,0)</f>
        <v>0.51900000000000002</v>
      </c>
      <c r="M887" s="6">
        <v>0</v>
      </c>
      <c r="N887">
        <v>0</v>
      </c>
      <c r="O887">
        <v>0</v>
      </c>
      <c r="P887" s="6">
        <v>0</v>
      </c>
      <c r="Q887" s="13">
        <v>0</v>
      </c>
      <c r="R887" s="13">
        <v>0</v>
      </c>
      <c r="S887" s="31">
        <v>2</v>
      </c>
      <c r="T887" s="6">
        <f>VLOOKUP(E887,'参数设置&amp;汇总'!S:U,3,0)</f>
        <v>0.33150000000000002</v>
      </c>
      <c r="U887" s="78">
        <f t="shared" si="65"/>
        <v>0</v>
      </c>
      <c r="V887" s="13">
        <v>0.85000000000000009</v>
      </c>
      <c r="W887" s="78">
        <f t="shared" si="67"/>
        <v>0</v>
      </c>
      <c r="X887" s="1">
        <f>VLOOKUP(E887,'渗透率、续签率'!AG:AJ,4,0)</f>
        <v>13140</v>
      </c>
      <c r="Y887" s="1">
        <f t="shared" si="68"/>
        <v>0</v>
      </c>
      <c r="Z887">
        <v>0</v>
      </c>
      <c r="AA887" s="89">
        <f t="shared" si="69"/>
        <v>0</v>
      </c>
      <c r="AH887" s="37"/>
      <c r="AI887" s="37"/>
      <c r="AK887" s="37"/>
    </row>
    <row r="888" spans="1:37" hidden="1">
      <c r="A888" t="s">
        <v>64</v>
      </c>
      <c r="B888" t="s">
        <v>16</v>
      </c>
      <c r="C888" t="s">
        <v>17</v>
      </c>
      <c r="D888" t="s">
        <v>116</v>
      </c>
      <c r="E888" t="s">
        <v>481</v>
      </c>
      <c r="F888" t="str">
        <f t="shared" si="66"/>
        <v>巴彦淖尔市婚宴酒店</v>
      </c>
      <c r="G888" t="s">
        <v>142</v>
      </c>
      <c r="H888" t="s">
        <v>242</v>
      </c>
      <c r="I888" t="s">
        <v>70</v>
      </c>
      <c r="J888">
        <v>2</v>
      </c>
      <c r="K888">
        <v>0</v>
      </c>
      <c r="L888" s="13">
        <f>VLOOKUP(C888,'渗透率、续签率'!B:C,2,0)</f>
        <v>0.51900000000000002</v>
      </c>
      <c r="M888" s="6">
        <v>0</v>
      </c>
      <c r="N888">
        <v>0</v>
      </c>
      <c r="O888">
        <v>0</v>
      </c>
      <c r="P888" s="6">
        <v>0</v>
      </c>
      <c r="Q888" s="13">
        <v>0</v>
      </c>
      <c r="R888" s="13">
        <v>0</v>
      </c>
      <c r="S888" s="31">
        <v>5</v>
      </c>
      <c r="T888" s="6">
        <f>VLOOKUP(E888,'参数设置&amp;汇总'!S:U,3,0)</f>
        <v>0.33150000000000002</v>
      </c>
      <c r="U888" s="78">
        <f t="shared" si="65"/>
        <v>0</v>
      </c>
      <c r="V888" s="13">
        <v>0.85000000000000009</v>
      </c>
      <c r="W888" s="78">
        <f t="shared" si="67"/>
        <v>0</v>
      </c>
      <c r="X888" s="1">
        <f>VLOOKUP(E888,'渗透率、续签率'!AG:AJ,4,0)</f>
        <v>13140</v>
      </c>
      <c r="Y888" s="1">
        <f t="shared" si="68"/>
        <v>0</v>
      </c>
      <c r="Z888">
        <v>0</v>
      </c>
      <c r="AA888" s="89">
        <f t="shared" si="69"/>
        <v>0</v>
      </c>
      <c r="AH888" s="37"/>
      <c r="AI888" s="37"/>
      <c r="AK888" s="37"/>
    </row>
    <row r="889" spans="1:37" hidden="1">
      <c r="A889" t="s">
        <v>64</v>
      </c>
      <c r="B889" t="s">
        <v>16</v>
      </c>
      <c r="C889" t="s">
        <v>17</v>
      </c>
      <c r="D889" t="s">
        <v>116</v>
      </c>
      <c r="E889" t="s">
        <v>481</v>
      </c>
      <c r="F889" t="str">
        <f t="shared" si="66"/>
        <v>巴音郭楞蒙古自治州婚宴酒店</v>
      </c>
      <c r="G889" t="s">
        <v>145</v>
      </c>
      <c r="H889" t="s">
        <v>243</v>
      </c>
      <c r="I889" t="s">
        <v>70</v>
      </c>
      <c r="J889">
        <v>1</v>
      </c>
      <c r="K889">
        <v>0</v>
      </c>
      <c r="L889" s="13">
        <f>VLOOKUP(C889,'渗透率、续签率'!B:C,2,0)</f>
        <v>0.51900000000000002</v>
      </c>
      <c r="M889" s="6">
        <v>0</v>
      </c>
      <c r="N889">
        <v>1</v>
      </c>
      <c r="O889">
        <v>0</v>
      </c>
      <c r="P889" s="6">
        <v>0</v>
      </c>
      <c r="Q889" s="13">
        <v>0</v>
      </c>
      <c r="R889" s="13">
        <v>0</v>
      </c>
      <c r="S889" s="31">
        <v>33</v>
      </c>
      <c r="T889" s="6">
        <f>VLOOKUP(E889,'参数设置&amp;汇总'!S:U,3,0)</f>
        <v>0.33150000000000002</v>
      </c>
      <c r="U889" s="78">
        <f t="shared" si="65"/>
        <v>0.33150000000000002</v>
      </c>
      <c r="V889" s="13">
        <v>0.85000000000000009</v>
      </c>
      <c r="W889" s="78">
        <f t="shared" si="67"/>
        <v>0.38999999999999996</v>
      </c>
      <c r="X889" s="1">
        <f>VLOOKUP(E889,'渗透率、续签率'!AG:AJ,4,0)</f>
        <v>13140</v>
      </c>
      <c r="Y889" s="1">
        <f t="shared" si="68"/>
        <v>5124.5999999999995</v>
      </c>
      <c r="Z889">
        <v>0</v>
      </c>
      <c r="AA889" s="89">
        <f t="shared" si="69"/>
        <v>13140</v>
      </c>
      <c r="AH889" s="37"/>
      <c r="AI889" s="37"/>
      <c r="AK889" s="37"/>
    </row>
    <row r="890" spans="1:37" hidden="1">
      <c r="A890" t="s">
        <v>64</v>
      </c>
      <c r="B890" t="s">
        <v>16</v>
      </c>
      <c r="C890" t="s">
        <v>17</v>
      </c>
      <c r="D890" t="s">
        <v>116</v>
      </c>
      <c r="E890" t="s">
        <v>481</v>
      </c>
      <c r="F890" t="str">
        <f t="shared" si="66"/>
        <v>常州市婚宴酒店</v>
      </c>
      <c r="G890" t="s">
        <v>73</v>
      </c>
      <c r="H890" t="s">
        <v>244</v>
      </c>
      <c r="I890" t="s">
        <v>70</v>
      </c>
      <c r="J890">
        <v>20</v>
      </c>
      <c r="K890">
        <v>15</v>
      </c>
      <c r="L890" s="13">
        <f>VLOOKUP(C890,'渗透率、续签率'!B:C,2,0)</f>
        <v>0.51900000000000002</v>
      </c>
      <c r="M890" s="6">
        <v>0.75</v>
      </c>
      <c r="N890">
        <v>1</v>
      </c>
      <c r="O890">
        <v>0</v>
      </c>
      <c r="P890" s="6">
        <v>0</v>
      </c>
      <c r="Q890" s="13">
        <v>0.81200000000000006</v>
      </c>
      <c r="R890" s="13">
        <v>7.8E-2</v>
      </c>
      <c r="S890" s="31">
        <v>262</v>
      </c>
      <c r="T890" s="6">
        <f>VLOOKUP(E890,'参数设置&amp;汇总'!S:U,3,0)</f>
        <v>0.33150000000000002</v>
      </c>
      <c r="U890" s="78">
        <f t="shared" si="65"/>
        <v>0.33150000000000002</v>
      </c>
      <c r="V890" s="13">
        <v>0.85000000000000009</v>
      </c>
      <c r="W890" s="78">
        <f t="shared" si="67"/>
        <v>0.38999999999999996</v>
      </c>
      <c r="X890" s="1">
        <f>VLOOKUP(E890,'渗透率、续签率'!AG:AJ,4,0)</f>
        <v>13140</v>
      </c>
      <c r="Y890" s="1">
        <f t="shared" si="68"/>
        <v>5124.5999999999995</v>
      </c>
      <c r="Z890">
        <v>3</v>
      </c>
      <c r="AA890" s="89">
        <f t="shared" si="69"/>
        <v>13140</v>
      </c>
      <c r="AH890" s="37"/>
      <c r="AI890" s="37"/>
      <c r="AK890" s="37"/>
    </row>
    <row r="891" spans="1:37" hidden="1">
      <c r="A891" t="s">
        <v>64</v>
      </c>
      <c r="B891" t="s">
        <v>16</v>
      </c>
      <c r="C891" t="s">
        <v>17</v>
      </c>
      <c r="D891" t="s">
        <v>116</v>
      </c>
      <c r="E891" t="s">
        <v>481</v>
      </c>
      <c r="F891" t="str">
        <f t="shared" si="66"/>
        <v>常德市婚宴酒店</v>
      </c>
      <c r="G891" t="s">
        <v>113</v>
      </c>
      <c r="H891" t="s">
        <v>245</v>
      </c>
      <c r="I891" t="s">
        <v>68</v>
      </c>
      <c r="J891">
        <v>2</v>
      </c>
      <c r="K891">
        <v>1</v>
      </c>
      <c r="L891" s="13">
        <f>VLOOKUP(C891,'渗透率、续签率'!B:C,2,0)</f>
        <v>0.51900000000000002</v>
      </c>
      <c r="M891" s="6">
        <v>0.5</v>
      </c>
      <c r="N891">
        <v>0</v>
      </c>
      <c r="O891">
        <v>0</v>
      </c>
      <c r="P891" s="6">
        <v>0</v>
      </c>
      <c r="Q891" s="13">
        <v>0.32600000000000001</v>
      </c>
      <c r="R891" s="13">
        <v>0</v>
      </c>
      <c r="S891" s="31">
        <v>7</v>
      </c>
      <c r="T891" s="6">
        <f>VLOOKUP(E891,'参数设置&amp;汇总'!S:U,3,0)</f>
        <v>0.33150000000000002</v>
      </c>
      <c r="U891" s="78">
        <f t="shared" si="65"/>
        <v>0</v>
      </c>
      <c r="V891" s="13">
        <v>0.85000000000000009</v>
      </c>
      <c r="W891" s="78">
        <f t="shared" si="67"/>
        <v>0</v>
      </c>
      <c r="X891" s="1">
        <f>VLOOKUP(E891,'渗透率、续签率'!AG:AJ,4,0)</f>
        <v>13140</v>
      </c>
      <c r="Y891" s="1">
        <f t="shared" si="68"/>
        <v>0</v>
      </c>
      <c r="Z891">
        <v>0</v>
      </c>
      <c r="AA891" s="89">
        <f t="shared" si="69"/>
        <v>0</v>
      </c>
    </row>
    <row r="892" spans="1:37" hidden="1">
      <c r="A892" t="s">
        <v>64</v>
      </c>
      <c r="B892" t="s">
        <v>16</v>
      </c>
      <c r="C892" t="s">
        <v>17</v>
      </c>
      <c r="D892" t="s">
        <v>116</v>
      </c>
      <c r="E892" t="s">
        <v>481</v>
      </c>
      <c r="F892" t="str">
        <f t="shared" si="66"/>
        <v>平凉市婚宴酒店</v>
      </c>
      <c r="G892" t="s">
        <v>132</v>
      </c>
      <c r="H892" t="s">
        <v>246</v>
      </c>
      <c r="I892" t="s">
        <v>70</v>
      </c>
      <c r="J892">
        <v>1</v>
      </c>
      <c r="K892">
        <v>0</v>
      </c>
      <c r="L892" s="13">
        <f>VLOOKUP(C892,'渗透率、续签率'!B:C,2,0)</f>
        <v>0.51900000000000002</v>
      </c>
      <c r="M892" s="6">
        <v>0</v>
      </c>
      <c r="N892">
        <v>0</v>
      </c>
      <c r="O892">
        <v>0</v>
      </c>
      <c r="P892" s="6">
        <v>0</v>
      </c>
      <c r="Q892" s="13">
        <v>0</v>
      </c>
      <c r="R892" s="13">
        <v>0</v>
      </c>
      <c r="S892" s="31">
        <v>3</v>
      </c>
      <c r="T892" s="6">
        <f>VLOOKUP(E892,'参数设置&amp;汇总'!S:U,3,0)</f>
        <v>0.33150000000000002</v>
      </c>
      <c r="U892" s="78">
        <f t="shared" si="65"/>
        <v>0</v>
      </c>
      <c r="V892" s="13">
        <v>0.85000000000000009</v>
      </c>
      <c r="W892" s="78">
        <f t="shared" si="67"/>
        <v>0</v>
      </c>
      <c r="X892" s="1">
        <f>VLOOKUP(E892,'渗透率、续签率'!AG:AJ,4,0)</f>
        <v>13140</v>
      </c>
      <c r="Y892" s="1">
        <f t="shared" si="68"/>
        <v>0</v>
      </c>
      <c r="Z892">
        <v>0</v>
      </c>
      <c r="AA892" s="89">
        <f t="shared" si="69"/>
        <v>0</v>
      </c>
      <c r="AH892" s="37"/>
      <c r="AI892" s="37"/>
      <c r="AK892" s="37"/>
    </row>
    <row r="893" spans="1:37" hidden="1">
      <c r="A893" t="s">
        <v>64</v>
      </c>
      <c r="B893" t="s">
        <v>16</v>
      </c>
      <c r="C893" t="s">
        <v>17</v>
      </c>
      <c r="D893" t="s">
        <v>116</v>
      </c>
      <c r="E893" t="s">
        <v>481</v>
      </c>
      <c r="F893" t="str">
        <f t="shared" si="66"/>
        <v>平顶山市婚宴酒店</v>
      </c>
      <c r="G893" t="s">
        <v>110</v>
      </c>
      <c r="H893" t="s">
        <v>247</v>
      </c>
      <c r="I893" t="s">
        <v>70</v>
      </c>
      <c r="J893">
        <v>7</v>
      </c>
      <c r="K893">
        <v>0</v>
      </c>
      <c r="L893" s="13">
        <f>VLOOKUP(C893,'渗透率、续签率'!B:C,2,0)</f>
        <v>0.51900000000000002</v>
      </c>
      <c r="M893" s="6">
        <v>0</v>
      </c>
      <c r="N893">
        <v>0</v>
      </c>
      <c r="O893">
        <v>0</v>
      </c>
      <c r="P893" s="6">
        <v>0</v>
      </c>
      <c r="Q893" s="13">
        <v>0</v>
      </c>
      <c r="R893" s="13">
        <v>0</v>
      </c>
      <c r="S893" s="31">
        <v>32</v>
      </c>
      <c r="T893" s="6">
        <f>VLOOKUP(E893,'参数设置&amp;汇总'!S:U,3,0)</f>
        <v>0.33150000000000002</v>
      </c>
      <c r="U893" s="78">
        <f t="shared" si="65"/>
        <v>0</v>
      </c>
      <c r="V893" s="13">
        <v>0.85000000000000009</v>
      </c>
      <c r="W893" s="78">
        <f t="shared" si="67"/>
        <v>0</v>
      </c>
      <c r="X893" s="1">
        <f>VLOOKUP(E893,'渗透率、续签率'!AG:AJ,4,0)</f>
        <v>13140</v>
      </c>
      <c r="Y893" s="1">
        <f t="shared" si="68"/>
        <v>0</v>
      </c>
      <c r="Z893">
        <v>0</v>
      </c>
      <c r="AA893" s="89">
        <f t="shared" si="69"/>
        <v>0</v>
      </c>
      <c r="AH893" s="37"/>
      <c r="AI893" s="37"/>
      <c r="AJ893" s="1"/>
      <c r="AK893" s="37"/>
    </row>
    <row r="894" spans="1:37" hidden="1">
      <c r="A894" t="s">
        <v>64</v>
      </c>
      <c r="B894" t="s">
        <v>16</v>
      </c>
      <c r="C894" t="s">
        <v>17</v>
      </c>
      <c r="D894" t="s">
        <v>116</v>
      </c>
      <c r="E894" t="s">
        <v>481</v>
      </c>
      <c r="F894" t="str">
        <f t="shared" si="66"/>
        <v>广元市婚宴酒店</v>
      </c>
      <c r="G894" t="s">
        <v>77</v>
      </c>
      <c r="H894" t="s">
        <v>248</v>
      </c>
      <c r="I894" t="s">
        <v>70</v>
      </c>
      <c r="J894">
        <v>1</v>
      </c>
      <c r="K894">
        <v>0</v>
      </c>
      <c r="L894" s="13">
        <f>VLOOKUP(C894,'渗透率、续签率'!B:C,2,0)</f>
        <v>0.51900000000000002</v>
      </c>
      <c r="M894" s="6">
        <v>0</v>
      </c>
      <c r="N894">
        <v>0</v>
      </c>
      <c r="O894">
        <v>0</v>
      </c>
      <c r="P894" s="6">
        <v>0</v>
      </c>
      <c r="Q894" s="13">
        <v>0</v>
      </c>
      <c r="R894" s="13">
        <v>0</v>
      </c>
      <c r="S894" s="31">
        <v>1</v>
      </c>
      <c r="T894" s="6">
        <f>VLOOKUP(E894,'参数设置&amp;汇总'!S:U,3,0)</f>
        <v>0.33150000000000002</v>
      </c>
      <c r="U894" s="78">
        <f t="shared" si="65"/>
        <v>0</v>
      </c>
      <c r="V894" s="13">
        <v>0.85000000000000009</v>
      </c>
      <c r="W894" s="78">
        <f t="shared" si="67"/>
        <v>0</v>
      </c>
      <c r="X894" s="1">
        <f>VLOOKUP(E894,'渗透率、续签率'!AG:AJ,4,0)</f>
        <v>13140</v>
      </c>
      <c r="Y894" s="1">
        <f t="shared" si="68"/>
        <v>0</v>
      </c>
      <c r="Z894">
        <v>0</v>
      </c>
      <c r="AA894" s="89">
        <f t="shared" si="69"/>
        <v>0</v>
      </c>
      <c r="AH894" s="37"/>
      <c r="AI894" s="37"/>
      <c r="AK894" s="37"/>
    </row>
    <row r="895" spans="1:37" hidden="1">
      <c r="A895" t="s">
        <v>64</v>
      </c>
      <c r="B895" t="s">
        <v>16</v>
      </c>
      <c r="C895" t="s">
        <v>17</v>
      </c>
      <c r="D895" t="s">
        <v>116</v>
      </c>
      <c r="E895" t="s">
        <v>481</v>
      </c>
      <c r="F895" t="str">
        <f t="shared" si="66"/>
        <v>广安市婚宴酒店</v>
      </c>
      <c r="G895" t="s">
        <v>77</v>
      </c>
      <c r="H895" t="s">
        <v>249</v>
      </c>
      <c r="I895" t="s">
        <v>70</v>
      </c>
      <c r="J895">
        <v>1</v>
      </c>
      <c r="K895">
        <v>0</v>
      </c>
      <c r="L895" s="13">
        <f>VLOOKUP(C895,'渗透率、续签率'!B:C,2,0)</f>
        <v>0.51900000000000002</v>
      </c>
      <c r="M895" s="6">
        <v>0</v>
      </c>
      <c r="N895">
        <v>0</v>
      </c>
      <c r="O895">
        <v>0</v>
      </c>
      <c r="P895" s="6">
        <v>0</v>
      </c>
      <c r="Q895" s="13">
        <v>0</v>
      </c>
      <c r="R895" s="13">
        <v>0</v>
      </c>
      <c r="S895" s="31">
        <v>3</v>
      </c>
      <c r="T895" s="6">
        <f>VLOOKUP(E895,'参数设置&amp;汇总'!S:U,3,0)</f>
        <v>0.33150000000000002</v>
      </c>
      <c r="U895" s="78">
        <f t="shared" si="65"/>
        <v>0</v>
      </c>
      <c r="V895" s="13">
        <v>0.85000000000000009</v>
      </c>
      <c r="W895" s="78">
        <f t="shared" si="67"/>
        <v>0</v>
      </c>
      <c r="X895" s="1">
        <f>VLOOKUP(E895,'渗透率、续签率'!AG:AJ,4,0)</f>
        <v>13140</v>
      </c>
      <c r="Y895" s="1">
        <f t="shared" si="68"/>
        <v>0</v>
      </c>
      <c r="Z895">
        <v>0</v>
      </c>
      <c r="AA895" s="89">
        <f t="shared" si="69"/>
        <v>0</v>
      </c>
    </row>
    <row r="896" spans="1:37" hidden="1">
      <c r="A896" t="s">
        <v>64</v>
      </c>
      <c r="B896" t="s">
        <v>16</v>
      </c>
      <c r="C896" t="s">
        <v>17</v>
      </c>
      <c r="D896" t="s">
        <v>116</v>
      </c>
      <c r="E896" t="s">
        <v>481</v>
      </c>
      <c r="F896" t="str">
        <f t="shared" si="66"/>
        <v>庆阳市婚宴酒店</v>
      </c>
      <c r="G896" t="s">
        <v>132</v>
      </c>
      <c r="H896" t="s">
        <v>250</v>
      </c>
      <c r="I896" t="s">
        <v>70</v>
      </c>
      <c r="J896">
        <v>1</v>
      </c>
      <c r="K896">
        <v>0</v>
      </c>
      <c r="L896" s="13">
        <f>VLOOKUP(C896,'渗透率、续签率'!B:C,2,0)</f>
        <v>0.51900000000000002</v>
      </c>
      <c r="M896" s="6">
        <v>0</v>
      </c>
      <c r="N896">
        <v>0</v>
      </c>
      <c r="O896">
        <v>0</v>
      </c>
      <c r="P896" s="6">
        <v>0</v>
      </c>
      <c r="Q896" s="13">
        <v>0</v>
      </c>
      <c r="R896" s="13">
        <v>0</v>
      </c>
      <c r="S896" s="31">
        <v>1</v>
      </c>
      <c r="T896" s="6">
        <f>VLOOKUP(E896,'参数设置&amp;汇总'!S:U,3,0)</f>
        <v>0.33150000000000002</v>
      </c>
      <c r="U896" s="78">
        <f t="shared" si="65"/>
        <v>0</v>
      </c>
      <c r="V896" s="13">
        <v>0.85000000000000009</v>
      </c>
      <c r="W896" s="78">
        <f t="shared" si="67"/>
        <v>0</v>
      </c>
      <c r="X896" s="1">
        <f>VLOOKUP(E896,'渗透率、续签率'!AG:AJ,4,0)</f>
        <v>13140</v>
      </c>
      <c r="Y896" s="1">
        <f t="shared" si="68"/>
        <v>0</v>
      </c>
      <c r="Z896">
        <v>0</v>
      </c>
      <c r="AA896" s="89">
        <f t="shared" si="69"/>
        <v>0</v>
      </c>
      <c r="AH896" s="37"/>
      <c r="AI896" s="37"/>
      <c r="AK896" s="37"/>
    </row>
    <row r="897" spans="1:37" hidden="1">
      <c r="A897" t="s">
        <v>64</v>
      </c>
      <c r="B897" t="s">
        <v>16</v>
      </c>
      <c r="C897" t="s">
        <v>17</v>
      </c>
      <c r="D897" t="s">
        <v>116</v>
      </c>
      <c r="E897" t="s">
        <v>481</v>
      </c>
      <c r="F897" t="str">
        <f t="shared" si="66"/>
        <v>廊坊市婚宴酒店</v>
      </c>
      <c r="G897" t="s">
        <v>159</v>
      </c>
      <c r="H897" t="s">
        <v>251</v>
      </c>
      <c r="I897" t="s">
        <v>70</v>
      </c>
      <c r="J897">
        <v>7</v>
      </c>
      <c r="K897">
        <v>0</v>
      </c>
      <c r="L897" s="13">
        <f>VLOOKUP(C897,'渗透率、续签率'!B:C,2,0)</f>
        <v>0.51900000000000002</v>
      </c>
      <c r="M897" s="6">
        <v>0</v>
      </c>
      <c r="N897">
        <v>0</v>
      </c>
      <c r="O897">
        <v>0</v>
      </c>
      <c r="P897" s="6">
        <v>0</v>
      </c>
      <c r="Q897" s="13">
        <v>0</v>
      </c>
      <c r="R897" s="13">
        <v>0</v>
      </c>
      <c r="S897" s="31">
        <v>25</v>
      </c>
      <c r="T897" s="6">
        <f>VLOOKUP(E897,'参数设置&amp;汇总'!S:U,3,0)</f>
        <v>0.33150000000000002</v>
      </c>
      <c r="U897" s="78">
        <f t="shared" si="65"/>
        <v>0</v>
      </c>
      <c r="V897" s="13">
        <v>0.85000000000000009</v>
      </c>
      <c r="W897" s="78">
        <f t="shared" si="67"/>
        <v>0</v>
      </c>
      <c r="X897" s="1">
        <f>VLOOKUP(E897,'渗透率、续签率'!AG:AJ,4,0)</f>
        <v>13140</v>
      </c>
      <c r="Y897" s="1">
        <f t="shared" si="68"/>
        <v>0</v>
      </c>
      <c r="Z897">
        <v>0</v>
      </c>
      <c r="AA897" s="89">
        <f t="shared" si="69"/>
        <v>0</v>
      </c>
      <c r="AH897" s="37"/>
      <c r="AI897" s="37"/>
      <c r="AK897" s="37"/>
    </row>
    <row r="898" spans="1:37" hidden="1">
      <c r="A898" t="s">
        <v>64</v>
      </c>
      <c r="B898" t="s">
        <v>16</v>
      </c>
      <c r="C898" t="s">
        <v>17</v>
      </c>
      <c r="D898" t="s">
        <v>116</v>
      </c>
      <c r="E898" t="s">
        <v>481</v>
      </c>
      <c r="F898" t="str">
        <f t="shared" si="66"/>
        <v>延安市婚宴酒店</v>
      </c>
      <c r="G898" t="s">
        <v>108</v>
      </c>
      <c r="H898" t="s">
        <v>252</v>
      </c>
      <c r="I898" t="s">
        <v>70</v>
      </c>
      <c r="J898">
        <v>1</v>
      </c>
      <c r="K898">
        <v>0</v>
      </c>
      <c r="L898" s="13">
        <f>VLOOKUP(C898,'渗透率、续签率'!B:C,2,0)</f>
        <v>0.51900000000000002</v>
      </c>
      <c r="M898" s="6">
        <v>0</v>
      </c>
      <c r="N898">
        <v>0</v>
      </c>
      <c r="O898">
        <v>0</v>
      </c>
      <c r="P898" s="6">
        <v>0</v>
      </c>
      <c r="Q898" s="13">
        <v>0</v>
      </c>
      <c r="R898" s="13">
        <v>0</v>
      </c>
      <c r="S898" s="31">
        <v>1</v>
      </c>
      <c r="T898" s="6">
        <f>VLOOKUP(E898,'参数设置&amp;汇总'!S:U,3,0)</f>
        <v>0.33150000000000002</v>
      </c>
      <c r="U898" s="78">
        <f t="shared" si="65"/>
        <v>0</v>
      </c>
      <c r="V898" s="13">
        <v>0.85000000000000009</v>
      </c>
      <c r="W898" s="78">
        <f t="shared" si="67"/>
        <v>0</v>
      </c>
      <c r="X898" s="1">
        <f>VLOOKUP(E898,'渗透率、续签率'!AG:AJ,4,0)</f>
        <v>13140</v>
      </c>
      <c r="Y898" s="1">
        <f t="shared" si="68"/>
        <v>0</v>
      </c>
      <c r="Z898">
        <v>0</v>
      </c>
      <c r="AA898" s="89">
        <f t="shared" si="69"/>
        <v>0</v>
      </c>
      <c r="AH898" s="37"/>
      <c r="AI898" s="37"/>
      <c r="AK898" s="37"/>
    </row>
    <row r="899" spans="1:37" hidden="1">
      <c r="A899" t="s">
        <v>64</v>
      </c>
      <c r="B899" t="s">
        <v>16</v>
      </c>
      <c r="C899" t="s">
        <v>17</v>
      </c>
      <c r="D899" t="s">
        <v>116</v>
      </c>
      <c r="E899" t="s">
        <v>481</v>
      </c>
      <c r="F899" t="str">
        <f t="shared" si="66"/>
        <v>延边朝鲜族自治州婚宴酒店</v>
      </c>
      <c r="G899" t="s">
        <v>188</v>
      </c>
      <c r="H899" t="s">
        <v>253</v>
      </c>
      <c r="I899" t="s">
        <v>70</v>
      </c>
      <c r="J899">
        <v>1</v>
      </c>
      <c r="K899">
        <v>0</v>
      </c>
      <c r="L899" s="13">
        <f>VLOOKUP(C899,'渗透率、续签率'!B:C,2,0)</f>
        <v>0.51900000000000002</v>
      </c>
      <c r="M899" s="6">
        <v>0</v>
      </c>
      <c r="N899">
        <v>0</v>
      </c>
      <c r="O899">
        <v>0</v>
      </c>
      <c r="P899" s="6">
        <v>0</v>
      </c>
      <c r="Q899" s="13">
        <v>0</v>
      </c>
      <c r="R899" s="13">
        <v>0</v>
      </c>
      <c r="S899" s="31">
        <v>0</v>
      </c>
      <c r="T899" s="6">
        <f>VLOOKUP(E899,'参数设置&amp;汇总'!S:U,3,0)</f>
        <v>0.33150000000000002</v>
      </c>
      <c r="U899" s="78">
        <f t="shared" ref="U899:U962" si="70">IF(T899*N899&gt;=O899,T899*N899,O899)</f>
        <v>0</v>
      </c>
      <c r="V899" s="13">
        <v>0.85000000000000009</v>
      </c>
      <c r="W899" s="78">
        <f t="shared" si="67"/>
        <v>0</v>
      </c>
      <c r="X899" s="1">
        <f>VLOOKUP(E899,'渗透率、续签率'!AG:AJ,4,0)</f>
        <v>13140</v>
      </c>
      <c r="Y899" s="1">
        <f t="shared" si="68"/>
        <v>0</v>
      </c>
      <c r="Z899">
        <v>0</v>
      </c>
      <c r="AA899" s="89">
        <f t="shared" si="69"/>
        <v>0</v>
      </c>
      <c r="AH899" s="37"/>
      <c r="AI899" s="37"/>
      <c r="AK899" s="37"/>
    </row>
    <row r="900" spans="1:37" hidden="1">
      <c r="A900" t="s">
        <v>64</v>
      </c>
      <c r="B900" t="s">
        <v>16</v>
      </c>
      <c r="C900" t="s">
        <v>17</v>
      </c>
      <c r="D900" t="s">
        <v>116</v>
      </c>
      <c r="E900" t="s">
        <v>481</v>
      </c>
      <c r="F900" t="str">
        <f t="shared" ref="F900:F963" si="71">H900&amp;C900</f>
        <v>开封市婚宴酒店</v>
      </c>
      <c r="G900" t="s">
        <v>110</v>
      </c>
      <c r="H900" t="s">
        <v>254</v>
      </c>
      <c r="I900" t="s">
        <v>70</v>
      </c>
      <c r="J900">
        <v>11</v>
      </c>
      <c r="K900">
        <v>0</v>
      </c>
      <c r="L900" s="13">
        <f>VLOOKUP(C900,'渗透率、续签率'!B:C,2,0)</f>
        <v>0.51900000000000002</v>
      </c>
      <c r="M900" s="6">
        <v>0</v>
      </c>
      <c r="N900">
        <v>0</v>
      </c>
      <c r="O900">
        <v>0</v>
      </c>
      <c r="P900" s="6">
        <v>0</v>
      </c>
      <c r="Q900" s="13">
        <v>0</v>
      </c>
      <c r="R900" s="13">
        <v>0</v>
      </c>
      <c r="S900" s="31">
        <v>57</v>
      </c>
      <c r="T900" s="6">
        <f>VLOOKUP(E900,'参数设置&amp;汇总'!S:U,3,0)</f>
        <v>0.33150000000000002</v>
      </c>
      <c r="U900" s="78">
        <f t="shared" si="70"/>
        <v>0</v>
      </c>
      <c r="V900" s="13">
        <v>0.85000000000000009</v>
      </c>
      <c r="W900" s="78">
        <f t="shared" ref="W900:W963" si="72">(O900*(1-L900)+IF((U900-O900)&lt;0,0,(U900-O900)))/V900</f>
        <v>0</v>
      </c>
      <c r="X900" s="1">
        <f>VLOOKUP(E900,'渗透率、续签率'!AG:AJ,4,0)</f>
        <v>13140</v>
      </c>
      <c r="Y900" s="1">
        <f t="shared" ref="Y900:Y963" si="73">X900*W900</f>
        <v>0</v>
      </c>
      <c r="Z900">
        <v>0</v>
      </c>
      <c r="AA900" s="89">
        <f t="shared" ref="AA900:AA963" si="74">N900*X900</f>
        <v>0</v>
      </c>
      <c r="AH900" s="37"/>
      <c r="AI900" s="37"/>
      <c r="AK900" s="37"/>
    </row>
    <row r="901" spans="1:37" hidden="1">
      <c r="A901" t="s">
        <v>64</v>
      </c>
      <c r="B901" t="s">
        <v>16</v>
      </c>
      <c r="C901" t="s">
        <v>17</v>
      </c>
      <c r="D901" t="s">
        <v>116</v>
      </c>
      <c r="E901" t="s">
        <v>481</v>
      </c>
      <c r="F901" t="str">
        <f t="shared" si="71"/>
        <v>张家口市婚宴酒店</v>
      </c>
      <c r="G901" t="s">
        <v>159</v>
      </c>
      <c r="H901" t="s">
        <v>255</v>
      </c>
      <c r="I901" t="s">
        <v>70</v>
      </c>
      <c r="J901">
        <v>16</v>
      </c>
      <c r="K901">
        <v>1</v>
      </c>
      <c r="L901" s="13">
        <f>VLOOKUP(C901,'渗透率、续签率'!B:C,2,0)</f>
        <v>0.51900000000000002</v>
      </c>
      <c r="M901" s="6">
        <v>0.06</v>
      </c>
      <c r="N901">
        <v>0</v>
      </c>
      <c r="O901">
        <v>0</v>
      </c>
      <c r="P901" s="6">
        <v>0</v>
      </c>
      <c r="Q901" s="13">
        <v>9.2999999999999999E-2</v>
      </c>
      <c r="R901" s="13">
        <v>0</v>
      </c>
      <c r="S901" s="31">
        <v>46</v>
      </c>
      <c r="T901" s="6">
        <f>VLOOKUP(E901,'参数设置&amp;汇总'!S:U,3,0)</f>
        <v>0.33150000000000002</v>
      </c>
      <c r="U901" s="78">
        <f t="shared" si="70"/>
        <v>0</v>
      </c>
      <c r="V901" s="13">
        <v>0.85000000000000009</v>
      </c>
      <c r="W901" s="78">
        <f t="shared" si="72"/>
        <v>0</v>
      </c>
      <c r="X901" s="1">
        <f>VLOOKUP(E901,'渗透率、续签率'!AG:AJ,4,0)</f>
        <v>13140</v>
      </c>
      <c r="Y901" s="1">
        <f t="shared" si="73"/>
        <v>0</v>
      </c>
      <c r="Z901">
        <v>0</v>
      </c>
      <c r="AA901" s="89">
        <f t="shared" si="74"/>
        <v>0</v>
      </c>
      <c r="AH901" s="37"/>
      <c r="AI901" s="37"/>
      <c r="AK901" s="37"/>
    </row>
    <row r="902" spans="1:37" hidden="1">
      <c r="A902" t="s">
        <v>64</v>
      </c>
      <c r="B902" t="s">
        <v>16</v>
      </c>
      <c r="C902" t="s">
        <v>17</v>
      </c>
      <c r="D902" t="s">
        <v>116</v>
      </c>
      <c r="E902" t="s">
        <v>481</v>
      </c>
      <c r="F902" t="str">
        <f t="shared" si="71"/>
        <v>张家界市婚宴酒店</v>
      </c>
      <c r="G902" t="s">
        <v>113</v>
      </c>
      <c r="H902" t="s">
        <v>256</v>
      </c>
      <c r="I902" t="s">
        <v>68</v>
      </c>
      <c r="J902">
        <v>2</v>
      </c>
      <c r="K902">
        <v>0</v>
      </c>
      <c r="L902" s="13">
        <f>VLOOKUP(C902,'渗透率、续签率'!B:C,2,0)</f>
        <v>0.51900000000000002</v>
      </c>
      <c r="M902" s="6">
        <v>0</v>
      </c>
      <c r="N902">
        <v>0</v>
      </c>
      <c r="O902">
        <v>0</v>
      </c>
      <c r="P902" s="6">
        <v>0</v>
      </c>
      <c r="Q902" s="13">
        <v>0</v>
      </c>
      <c r="R902" s="13">
        <v>0</v>
      </c>
      <c r="S902" s="31">
        <v>5</v>
      </c>
      <c r="T902" s="6">
        <f>VLOOKUP(E902,'参数设置&amp;汇总'!S:U,3,0)</f>
        <v>0.33150000000000002</v>
      </c>
      <c r="U902" s="78">
        <f t="shared" si="70"/>
        <v>0</v>
      </c>
      <c r="V902" s="13">
        <v>0.85000000000000009</v>
      </c>
      <c r="W902" s="78">
        <f t="shared" si="72"/>
        <v>0</v>
      </c>
      <c r="X902" s="1">
        <f>VLOOKUP(E902,'渗透率、续签率'!AG:AJ,4,0)</f>
        <v>13140</v>
      </c>
      <c r="Y902" s="1">
        <f t="shared" si="73"/>
        <v>0</v>
      </c>
      <c r="Z902">
        <v>0</v>
      </c>
      <c r="AA902" s="89">
        <f t="shared" si="74"/>
        <v>0</v>
      </c>
      <c r="AH902" s="37"/>
      <c r="AI902" s="37"/>
      <c r="AK902" s="37"/>
    </row>
    <row r="903" spans="1:37" hidden="1">
      <c r="A903" t="s">
        <v>64</v>
      </c>
      <c r="B903" t="s">
        <v>16</v>
      </c>
      <c r="C903" t="s">
        <v>17</v>
      </c>
      <c r="D903" t="s">
        <v>116</v>
      </c>
      <c r="E903" t="s">
        <v>481</v>
      </c>
      <c r="F903" t="str">
        <f t="shared" si="71"/>
        <v>张掖市婚宴酒店</v>
      </c>
      <c r="G903" t="s">
        <v>132</v>
      </c>
      <c r="H903" t="s">
        <v>257</v>
      </c>
      <c r="I903" t="s">
        <v>70</v>
      </c>
      <c r="J903">
        <v>0</v>
      </c>
      <c r="K903">
        <v>0</v>
      </c>
      <c r="L903" s="13">
        <f>VLOOKUP(C903,'渗透率、续签率'!B:C,2,0)</f>
        <v>0.51900000000000002</v>
      </c>
      <c r="M903" s="6">
        <v>0</v>
      </c>
      <c r="N903">
        <v>0</v>
      </c>
      <c r="O903">
        <v>0</v>
      </c>
      <c r="P903" s="6">
        <v>0</v>
      </c>
      <c r="Q903" s="13">
        <v>0</v>
      </c>
      <c r="R903" s="13">
        <v>0</v>
      </c>
      <c r="S903" s="31">
        <v>0</v>
      </c>
      <c r="T903" s="6">
        <f>VLOOKUP(E903,'参数设置&amp;汇总'!S:U,3,0)</f>
        <v>0.33150000000000002</v>
      </c>
      <c r="U903" s="78">
        <f t="shared" si="70"/>
        <v>0</v>
      </c>
      <c r="V903" s="13">
        <v>0.85000000000000009</v>
      </c>
      <c r="W903" s="78">
        <f t="shared" si="72"/>
        <v>0</v>
      </c>
      <c r="X903" s="1">
        <f>VLOOKUP(E903,'渗透率、续签率'!AG:AJ,4,0)</f>
        <v>13140</v>
      </c>
      <c r="Y903" s="1">
        <f t="shared" si="73"/>
        <v>0</v>
      </c>
      <c r="Z903">
        <v>0</v>
      </c>
      <c r="AA903" s="89">
        <f t="shared" si="74"/>
        <v>0</v>
      </c>
      <c r="AH903" s="37"/>
      <c r="AI903" s="37"/>
      <c r="AK903" s="37"/>
    </row>
    <row r="904" spans="1:37" hidden="1">
      <c r="A904" t="s">
        <v>64</v>
      </c>
      <c r="B904" t="s">
        <v>16</v>
      </c>
      <c r="C904" t="s">
        <v>17</v>
      </c>
      <c r="D904" t="s">
        <v>116</v>
      </c>
      <c r="E904" t="s">
        <v>481</v>
      </c>
      <c r="F904" t="str">
        <f t="shared" si="71"/>
        <v>徐州市婚宴酒店</v>
      </c>
      <c r="G904" t="s">
        <v>73</v>
      </c>
      <c r="H904" t="s">
        <v>258</v>
      </c>
      <c r="I904" t="s">
        <v>70</v>
      </c>
      <c r="J904">
        <v>13</v>
      </c>
      <c r="K904">
        <v>0</v>
      </c>
      <c r="L904" s="13">
        <f>VLOOKUP(C904,'渗透率、续签率'!B:C,2,0)</f>
        <v>0.51900000000000002</v>
      </c>
      <c r="M904" s="6">
        <v>0</v>
      </c>
      <c r="N904">
        <v>0</v>
      </c>
      <c r="O904">
        <v>0</v>
      </c>
      <c r="P904" s="6">
        <v>0</v>
      </c>
      <c r="Q904" s="13">
        <v>0</v>
      </c>
      <c r="R904" s="13">
        <v>0</v>
      </c>
      <c r="S904" s="31">
        <v>56</v>
      </c>
      <c r="T904" s="6">
        <f>VLOOKUP(E904,'参数设置&amp;汇总'!S:U,3,0)</f>
        <v>0.33150000000000002</v>
      </c>
      <c r="U904" s="78">
        <f t="shared" si="70"/>
        <v>0</v>
      </c>
      <c r="V904" s="13">
        <v>0.85000000000000009</v>
      </c>
      <c r="W904" s="78">
        <f t="shared" si="72"/>
        <v>0</v>
      </c>
      <c r="X904" s="1">
        <f>VLOOKUP(E904,'渗透率、续签率'!AG:AJ,4,0)</f>
        <v>13140</v>
      </c>
      <c r="Y904" s="1">
        <f t="shared" si="73"/>
        <v>0</v>
      </c>
      <c r="Z904">
        <v>2</v>
      </c>
      <c r="AA904" s="89">
        <f t="shared" si="74"/>
        <v>0</v>
      </c>
      <c r="AH904" s="37"/>
      <c r="AI904" s="37"/>
      <c r="AK904" s="37"/>
    </row>
    <row r="905" spans="1:37" hidden="1">
      <c r="A905" t="s">
        <v>64</v>
      </c>
      <c r="B905" t="s">
        <v>16</v>
      </c>
      <c r="C905" t="s">
        <v>17</v>
      </c>
      <c r="D905" t="s">
        <v>116</v>
      </c>
      <c r="E905" t="s">
        <v>481</v>
      </c>
      <c r="F905" t="str">
        <f t="shared" si="71"/>
        <v>德宏傣族景颇族自治州婚宴酒店</v>
      </c>
      <c r="G905" t="s">
        <v>99</v>
      </c>
      <c r="H905" t="s">
        <v>259</v>
      </c>
      <c r="I905" t="s">
        <v>68</v>
      </c>
      <c r="J905">
        <v>0</v>
      </c>
      <c r="K905">
        <v>0</v>
      </c>
      <c r="L905" s="13">
        <f>VLOOKUP(C905,'渗透率、续签率'!B:C,2,0)</f>
        <v>0.51900000000000002</v>
      </c>
      <c r="M905" s="6">
        <v>0</v>
      </c>
      <c r="N905">
        <v>0</v>
      </c>
      <c r="O905">
        <v>0</v>
      </c>
      <c r="P905" s="6">
        <v>0</v>
      </c>
      <c r="Q905" s="13">
        <v>0</v>
      </c>
      <c r="R905" s="13">
        <v>0</v>
      </c>
      <c r="S905" s="31">
        <v>0</v>
      </c>
      <c r="T905" s="6">
        <f>VLOOKUP(E905,'参数设置&amp;汇总'!S:U,3,0)</f>
        <v>0.33150000000000002</v>
      </c>
      <c r="U905" s="78">
        <f t="shared" si="70"/>
        <v>0</v>
      </c>
      <c r="V905" s="13">
        <v>0.85000000000000009</v>
      </c>
      <c r="W905" s="78">
        <f t="shared" si="72"/>
        <v>0</v>
      </c>
      <c r="X905" s="1">
        <f>VLOOKUP(E905,'渗透率、续签率'!AG:AJ,4,0)</f>
        <v>13140</v>
      </c>
      <c r="Y905" s="1">
        <f t="shared" si="73"/>
        <v>0</v>
      </c>
      <c r="Z905">
        <v>0</v>
      </c>
      <c r="AA905" s="89">
        <f t="shared" si="74"/>
        <v>0</v>
      </c>
      <c r="AH905" s="37"/>
      <c r="AI905" s="37"/>
      <c r="AK905" s="37"/>
    </row>
    <row r="906" spans="1:37" hidden="1">
      <c r="A906" t="s">
        <v>64</v>
      </c>
      <c r="B906" t="s">
        <v>16</v>
      </c>
      <c r="C906" t="s">
        <v>17</v>
      </c>
      <c r="D906" t="s">
        <v>116</v>
      </c>
      <c r="E906" t="s">
        <v>481</v>
      </c>
      <c r="F906" t="str">
        <f t="shared" si="71"/>
        <v>德州市婚宴酒店</v>
      </c>
      <c r="G906" t="s">
        <v>103</v>
      </c>
      <c r="H906" t="s">
        <v>260</v>
      </c>
      <c r="I906" t="s">
        <v>70</v>
      </c>
      <c r="J906">
        <v>8</v>
      </c>
      <c r="K906">
        <v>0</v>
      </c>
      <c r="L906" s="13">
        <f>VLOOKUP(C906,'渗透率、续签率'!B:C,2,0)</f>
        <v>0.51900000000000002</v>
      </c>
      <c r="M906" s="6">
        <v>0</v>
      </c>
      <c r="N906">
        <v>0</v>
      </c>
      <c r="O906">
        <v>0</v>
      </c>
      <c r="P906" s="6">
        <v>0</v>
      </c>
      <c r="Q906" s="13">
        <v>0</v>
      </c>
      <c r="R906" s="13">
        <v>0</v>
      </c>
      <c r="S906" s="31">
        <v>22</v>
      </c>
      <c r="T906" s="6">
        <f>VLOOKUP(E906,'参数设置&amp;汇总'!S:U,3,0)</f>
        <v>0.33150000000000002</v>
      </c>
      <c r="U906" s="78">
        <f t="shared" si="70"/>
        <v>0</v>
      </c>
      <c r="V906" s="13">
        <v>0.85000000000000009</v>
      </c>
      <c r="W906" s="78">
        <f t="shared" si="72"/>
        <v>0</v>
      </c>
      <c r="X906" s="1">
        <f>VLOOKUP(E906,'渗透率、续签率'!AG:AJ,4,0)</f>
        <v>13140</v>
      </c>
      <c r="Y906" s="1">
        <f t="shared" si="73"/>
        <v>0</v>
      </c>
      <c r="Z906">
        <v>0</v>
      </c>
      <c r="AA906" s="89">
        <f t="shared" si="74"/>
        <v>0</v>
      </c>
      <c r="AH906" s="37"/>
      <c r="AI906" s="37"/>
      <c r="AK906" s="37"/>
    </row>
    <row r="907" spans="1:37" hidden="1">
      <c r="A907" t="s">
        <v>64</v>
      </c>
      <c r="B907" t="s">
        <v>16</v>
      </c>
      <c r="C907" t="s">
        <v>17</v>
      </c>
      <c r="D907" t="s">
        <v>116</v>
      </c>
      <c r="E907" t="s">
        <v>481</v>
      </c>
      <c r="F907" t="str">
        <f t="shared" si="71"/>
        <v>德阳市婚宴酒店</v>
      </c>
      <c r="G907" t="s">
        <v>77</v>
      </c>
      <c r="H907" t="s">
        <v>261</v>
      </c>
      <c r="I907" t="s">
        <v>70</v>
      </c>
      <c r="J907">
        <v>3</v>
      </c>
      <c r="K907">
        <v>0</v>
      </c>
      <c r="L907" s="13">
        <f>VLOOKUP(C907,'渗透率、续签率'!B:C,2,0)</f>
        <v>0.51900000000000002</v>
      </c>
      <c r="M907" s="6">
        <v>0</v>
      </c>
      <c r="N907">
        <v>0</v>
      </c>
      <c r="O907">
        <v>0</v>
      </c>
      <c r="P907" s="6">
        <v>0</v>
      </c>
      <c r="Q907" s="13">
        <v>0</v>
      </c>
      <c r="R907" s="13">
        <v>0</v>
      </c>
      <c r="S907" s="31">
        <v>11</v>
      </c>
      <c r="T907" s="6">
        <f>VLOOKUP(E907,'参数设置&amp;汇总'!S:U,3,0)</f>
        <v>0.33150000000000002</v>
      </c>
      <c r="U907" s="78">
        <f t="shared" si="70"/>
        <v>0</v>
      </c>
      <c r="V907" s="13">
        <v>0.85000000000000009</v>
      </c>
      <c r="W907" s="78">
        <f t="shared" si="72"/>
        <v>0</v>
      </c>
      <c r="X907" s="1">
        <f>VLOOKUP(E907,'渗透率、续签率'!AG:AJ,4,0)</f>
        <v>13140</v>
      </c>
      <c r="Y907" s="1">
        <f t="shared" si="73"/>
        <v>0</v>
      </c>
      <c r="Z907">
        <v>0</v>
      </c>
      <c r="AA907" s="89">
        <f t="shared" si="74"/>
        <v>0</v>
      </c>
      <c r="AH907" s="37"/>
      <c r="AI907" s="37"/>
      <c r="AK907" s="37"/>
    </row>
    <row r="908" spans="1:37" hidden="1">
      <c r="A908" t="s">
        <v>64</v>
      </c>
      <c r="B908" t="s">
        <v>16</v>
      </c>
      <c r="C908" t="s">
        <v>17</v>
      </c>
      <c r="D908" t="s">
        <v>116</v>
      </c>
      <c r="E908" t="s">
        <v>481</v>
      </c>
      <c r="F908" t="str">
        <f t="shared" si="71"/>
        <v>忻州市婚宴酒店</v>
      </c>
      <c r="G908" t="s">
        <v>134</v>
      </c>
      <c r="H908" t="s">
        <v>262</v>
      </c>
      <c r="I908" t="s">
        <v>70</v>
      </c>
      <c r="J908">
        <v>6</v>
      </c>
      <c r="K908">
        <v>0</v>
      </c>
      <c r="L908" s="13">
        <f>VLOOKUP(C908,'渗透率、续签率'!B:C,2,0)</f>
        <v>0.51900000000000002</v>
      </c>
      <c r="M908" s="6">
        <v>0</v>
      </c>
      <c r="N908">
        <v>0</v>
      </c>
      <c r="O908">
        <v>0</v>
      </c>
      <c r="P908" s="6">
        <v>0</v>
      </c>
      <c r="Q908" s="13">
        <v>0</v>
      </c>
      <c r="R908" s="13">
        <v>0</v>
      </c>
      <c r="S908" s="31">
        <v>12</v>
      </c>
      <c r="T908" s="6">
        <f>VLOOKUP(E908,'参数设置&amp;汇总'!S:U,3,0)</f>
        <v>0.33150000000000002</v>
      </c>
      <c r="U908" s="78">
        <f t="shared" si="70"/>
        <v>0</v>
      </c>
      <c r="V908" s="13">
        <v>0.85000000000000009</v>
      </c>
      <c r="W908" s="78">
        <f t="shared" si="72"/>
        <v>0</v>
      </c>
      <c r="X908" s="1">
        <f>VLOOKUP(E908,'渗透率、续签率'!AG:AJ,4,0)</f>
        <v>13140</v>
      </c>
      <c r="Y908" s="1">
        <f t="shared" si="73"/>
        <v>0</v>
      </c>
      <c r="Z908">
        <v>0</v>
      </c>
      <c r="AA908" s="89">
        <f t="shared" si="74"/>
        <v>0</v>
      </c>
    </row>
    <row r="909" spans="1:37" hidden="1">
      <c r="A909" t="s">
        <v>64</v>
      </c>
      <c r="B909" t="s">
        <v>16</v>
      </c>
      <c r="C909" t="s">
        <v>17</v>
      </c>
      <c r="D909" t="s">
        <v>116</v>
      </c>
      <c r="E909" t="s">
        <v>481</v>
      </c>
      <c r="F909" t="str">
        <f t="shared" si="71"/>
        <v>怀化市婚宴酒店</v>
      </c>
      <c r="G909" t="s">
        <v>113</v>
      </c>
      <c r="H909" t="s">
        <v>263</v>
      </c>
      <c r="I909" t="s">
        <v>68</v>
      </c>
      <c r="J909">
        <v>2</v>
      </c>
      <c r="K909">
        <v>1</v>
      </c>
      <c r="L909" s="13">
        <f>VLOOKUP(C909,'渗透率、续签率'!B:C,2,0)</f>
        <v>0.51900000000000002</v>
      </c>
      <c r="M909" s="6">
        <v>0.5</v>
      </c>
      <c r="N909">
        <v>0</v>
      </c>
      <c r="O909">
        <v>0</v>
      </c>
      <c r="P909" s="6">
        <v>0</v>
      </c>
      <c r="Q909" s="13">
        <v>0.5</v>
      </c>
      <c r="R909" s="13">
        <v>0</v>
      </c>
      <c r="S909" s="31">
        <v>1</v>
      </c>
      <c r="T909" s="6">
        <f>VLOOKUP(E909,'参数设置&amp;汇总'!S:U,3,0)</f>
        <v>0.33150000000000002</v>
      </c>
      <c r="U909" s="78">
        <f t="shared" si="70"/>
        <v>0</v>
      </c>
      <c r="V909" s="13">
        <v>0.85000000000000009</v>
      </c>
      <c r="W909" s="78">
        <f t="shared" si="72"/>
        <v>0</v>
      </c>
      <c r="X909" s="1">
        <f>VLOOKUP(E909,'渗透率、续签率'!AG:AJ,4,0)</f>
        <v>13140</v>
      </c>
      <c r="Y909" s="1">
        <f t="shared" si="73"/>
        <v>0</v>
      </c>
      <c r="Z909">
        <v>0</v>
      </c>
      <c r="AA909" s="89">
        <f t="shared" si="74"/>
        <v>0</v>
      </c>
      <c r="AH909" s="37"/>
      <c r="AI909" s="37"/>
      <c r="AK909" s="37"/>
    </row>
    <row r="910" spans="1:37" hidden="1">
      <c r="A910" t="s">
        <v>64</v>
      </c>
      <c r="B910" t="s">
        <v>16</v>
      </c>
      <c r="C910" t="s">
        <v>17</v>
      </c>
      <c r="D910" t="s">
        <v>116</v>
      </c>
      <c r="E910" t="s">
        <v>481</v>
      </c>
      <c r="F910" t="str">
        <f t="shared" si="71"/>
        <v>怒江傈僳族自治州婚宴酒店</v>
      </c>
      <c r="G910" t="s">
        <v>99</v>
      </c>
      <c r="H910" t="s">
        <v>264</v>
      </c>
      <c r="I910" t="s">
        <v>68</v>
      </c>
      <c r="J910">
        <v>1</v>
      </c>
      <c r="K910">
        <v>0</v>
      </c>
      <c r="L910" s="13">
        <f>VLOOKUP(C910,'渗透率、续签率'!B:C,2,0)</f>
        <v>0.51900000000000002</v>
      </c>
      <c r="M910" s="6">
        <v>0</v>
      </c>
      <c r="N910">
        <v>0</v>
      </c>
      <c r="O910">
        <v>0</v>
      </c>
      <c r="P910" s="6">
        <v>0</v>
      </c>
      <c r="Q910" s="13">
        <v>0</v>
      </c>
      <c r="R910" s="13">
        <v>0</v>
      </c>
      <c r="S910" s="31">
        <v>0</v>
      </c>
      <c r="T910" s="6">
        <f>VLOOKUP(E910,'参数设置&amp;汇总'!S:U,3,0)</f>
        <v>0.33150000000000002</v>
      </c>
      <c r="U910" s="78">
        <f t="shared" si="70"/>
        <v>0</v>
      </c>
      <c r="V910" s="13">
        <v>0.85000000000000009</v>
      </c>
      <c r="W910" s="78">
        <f t="shared" si="72"/>
        <v>0</v>
      </c>
      <c r="X910" s="1">
        <f>VLOOKUP(E910,'渗透率、续签率'!AG:AJ,4,0)</f>
        <v>13140</v>
      </c>
      <c r="Y910" s="1">
        <f t="shared" si="73"/>
        <v>0</v>
      </c>
      <c r="Z910">
        <v>0</v>
      </c>
      <c r="AA910" s="89">
        <f t="shared" si="74"/>
        <v>0</v>
      </c>
      <c r="AH910" s="37"/>
      <c r="AI910" s="37"/>
      <c r="AK910" s="37"/>
    </row>
    <row r="911" spans="1:37" hidden="1">
      <c r="A911" t="s">
        <v>64</v>
      </c>
      <c r="B911" t="s">
        <v>16</v>
      </c>
      <c r="C911" t="s">
        <v>17</v>
      </c>
      <c r="D911" t="s">
        <v>116</v>
      </c>
      <c r="E911" t="s">
        <v>481</v>
      </c>
      <c r="F911" t="str">
        <f t="shared" si="71"/>
        <v>恩施土家族苗族自治州婚宴酒店</v>
      </c>
      <c r="G911" t="s">
        <v>81</v>
      </c>
      <c r="H911" t="s">
        <v>265</v>
      </c>
      <c r="I911" t="s">
        <v>68</v>
      </c>
      <c r="J911">
        <v>8</v>
      </c>
      <c r="K911">
        <v>0</v>
      </c>
      <c r="L911" s="13">
        <f>VLOOKUP(C911,'渗透率、续签率'!B:C,2,0)</f>
        <v>0.51900000000000002</v>
      </c>
      <c r="M911" s="6">
        <v>0</v>
      </c>
      <c r="N911">
        <v>0</v>
      </c>
      <c r="O911">
        <v>0</v>
      </c>
      <c r="P911" s="6">
        <v>0</v>
      </c>
      <c r="Q911" s="13">
        <v>0</v>
      </c>
      <c r="R911" s="13">
        <v>0</v>
      </c>
      <c r="S911" s="31">
        <v>17</v>
      </c>
      <c r="T911" s="6">
        <f>VLOOKUP(E911,'参数设置&amp;汇总'!S:U,3,0)</f>
        <v>0.33150000000000002</v>
      </c>
      <c r="U911" s="78">
        <f t="shared" si="70"/>
        <v>0</v>
      </c>
      <c r="V911" s="13">
        <v>0.85000000000000009</v>
      </c>
      <c r="W911" s="78">
        <f t="shared" si="72"/>
        <v>0</v>
      </c>
      <c r="X911" s="1">
        <f>VLOOKUP(E911,'渗透率、续签率'!AG:AJ,4,0)</f>
        <v>13140</v>
      </c>
      <c r="Y911" s="1">
        <f t="shared" si="73"/>
        <v>0</v>
      </c>
      <c r="Z911">
        <v>0</v>
      </c>
      <c r="AA911" s="89">
        <f t="shared" si="74"/>
        <v>0</v>
      </c>
      <c r="AH911" s="37"/>
      <c r="AI911" s="37"/>
      <c r="AK911" s="37"/>
    </row>
    <row r="912" spans="1:37" hidden="1">
      <c r="A912" t="s">
        <v>64</v>
      </c>
      <c r="B912" t="s">
        <v>16</v>
      </c>
      <c r="C912" t="s">
        <v>17</v>
      </c>
      <c r="D912" t="s">
        <v>116</v>
      </c>
      <c r="E912" t="s">
        <v>481</v>
      </c>
      <c r="F912" t="str">
        <f t="shared" si="71"/>
        <v>惠州市婚宴酒店</v>
      </c>
      <c r="G912" t="s">
        <v>75</v>
      </c>
      <c r="H912" t="s">
        <v>266</v>
      </c>
      <c r="I912" t="s">
        <v>68</v>
      </c>
      <c r="J912">
        <v>7</v>
      </c>
      <c r="K912">
        <v>1</v>
      </c>
      <c r="L912" s="13">
        <f>VLOOKUP(C912,'渗透率、续签率'!B:C,2,0)</f>
        <v>0.51900000000000002</v>
      </c>
      <c r="M912" s="6">
        <v>0.14000000000000001</v>
      </c>
      <c r="N912">
        <v>1</v>
      </c>
      <c r="O912">
        <v>1</v>
      </c>
      <c r="P912" s="6">
        <v>1</v>
      </c>
      <c r="Q912" s="13">
        <v>0.75600000000000001</v>
      </c>
      <c r="R912" s="13">
        <v>0</v>
      </c>
      <c r="S912" s="31">
        <v>111</v>
      </c>
      <c r="T912" s="6">
        <f>VLOOKUP(E912,'参数设置&amp;汇总'!S:U,3,0)</f>
        <v>0.33150000000000002</v>
      </c>
      <c r="U912" s="78">
        <f t="shared" si="70"/>
        <v>1</v>
      </c>
      <c r="V912" s="13">
        <v>0.85000000000000009</v>
      </c>
      <c r="W912" s="78">
        <f t="shared" si="72"/>
        <v>0.56588235294117639</v>
      </c>
      <c r="X912" s="1">
        <f>VLOOKUP(E912,'渗透率、续签率'!AG:AJ,4,0)</f>
        <v>13140</v>
      </c>
      <c r="Y912" s="1">
        <f t="shared" si="73"/>
        <v>7435.6941176470582</v>
      </c>
      <c r="Z912">
        <v>1</v>
      </c>
      <c r="AA912" s="89">
        <f t="shared" si="74"/>
        <v>13140</v>
      </c>
      <c r="AH912" s="37"/>
      <c r="AI912" s="37"/>
      <c r="AK912" s="37"/>
    </row>
    <row r="913" spans="1:37" hidden="1">
      <c r="A913" t="s">
        <v>64</v>
      </c>
      <c r="B913" t="s">
        <v>16</v>
      </c>
      <c r="C913" t="s">
        <v>17</v>
      </c>
      <c r="D913" t="s">
        <v>116</v>
      </c>
      <c r="E913" t="s">
        <v>481</v>
      </c>
      <c r="F913" t="str">
        <f t="shared" si="71"/>
        <v>扬州市婚宴酒店</v>
      </c>
      <c r="G913" t="s">
        <v>73</v>
      </c>
      <c r="H913" t="s">
        <v>267</v>
      </c>
      <c r="I913" t="s">
        <v>70</v>
      </c>
      <c r="J913">
        <v>7</v>
      </c>
      <c r="K913">
        <v>2</v>
      </c>
      <c r="L913" s="13">
        <f>VLOOKUP(C913,'渗透率、续签率'!B:C,2,0)</f>
        <v>0.51900000000000002</v>
      </c>
      <c r="M913" s="6">
        <v>0.28999999999999998</v>
      </c>
      <c r="N913">
        <v>1</v>
      </c>
      <c r="O913">
        <v>1</v>
      </c>
      <c r="P913" s="6">
        <v>1</v>
      </c>
      <c r="Q913" s="13">
        <v>0.77400000000000002</v>
      </c>
      <c r="R913" s="13">
        <v>0.68400000000000005</v>
      </c>
      <c r="S913" s="31">
        <v>59</v>
      </c>
      <c r="T913" s="6">
        <f>VLOOKUP(E913,'参数设置&amp;汇总'!S:U,3,0)</f>
        <v>0.33150000000000002</v>
      </c>
      <c r="U913" s="78">
        <f t="shared" si="70"/>
        <v>1</v>
      </c>
      <c r="V913" s="13">
        <v>0.85000000000000009</v>
      </c>
      <c r="W913" s="78">
        <f t="shared" si="72"/>
        <v>0.56588235294117639</v>
      </c>
      <c r="X913" s="1">
        <f>VLOOKUP(E913,'渗透率、续签率'!AG:AJ,4,0)</f>
        <v>13140</v>
      </c>
      <c r="Y913" s="1">
        <f t="shared" si="73"/>
        <v>7435.6941176470582</v>
      </c>
      <c r="Z913">
        <v>0</v>
      </c>
      <c r="AA913" s="89">
        <f t="shared" si="74"/>
        <v>13140</v>
      </c>
    </row>
    <row r="914" spans="1:37" hidden="1">
      <c r="A914" t="s">
        <v>64</v>
      </c>
      <c r="B914" t="s">
        <v>16</v>
      </c>
      <c r="C914" t="s">
        <v>17</v>
      </c>
      <c r="D914" t="s">
        <v>116</v>
      </c>
      <c r="E914" t="s">
        <v>481</v>
      </c>
      <c r="F914" t="str">
        <f t="shared" si="71"/>
        <v>承德市婚宴酒店</v>
      </c>
      <c r="G914" t="s">
        <v>159</v>
      </c>
      <c r="H914" t="s">
        <v>268</v>
      </c>
      <c r="I914" t="s">
        <v>70</v>
      </c>
      <c r="J914">
        <v>2</v>
      </c>
      <c r="K914">
        <v>0</v>
      </c>
      <c r="L914" s="13">
        <f>VLOOKUP(C914,'渗透率、续签率'!B:C,2,0)</f>
        <v>0.51900000000000002</v>
      </c>
      <c r="M914" s="6">
        <v>0</v>
      </c>
      <c r="N914">
        <v>1</v>
      </c>
      <c r="O914">
        <v>0</v>
      </c>
      <c r="P914" s="6">
        <v>0</v>
      </c>
      <c r="Q914" s="13">
        <v>0</v>
      </c>
      <c r="R914" s="13">
        <v>0</v>
      </c>
      <c r="S914" s="31">
        <v>49</v>
      </c>
      <c r="T914" s="6">
        <f>VLOOKUP(E914,'参数设置&amp;汇总'!S:U,3,0)</f>
        <v>0.33150000000000002</v>
      </c>
      <c r="U914" s="78">
        <f t="shared" si="70"/>
        <v>0.33150000000000002</v>
      </c>
      <c r="V914" s="13">
        <v>0.85000000000000009</v>
      </c>
      <c r="W914" s="78">
        <f t="shared" si="72"/>
        <v>0.38999999999999996</v>
      </c>
      <c r="X914" s="1">
        <f>VLOOKUP(E914,'渗透率、续签率'!AG:AJ,4,0)</f>
        <v>13140</v>
      </c>
      <c r="Y914" s="1">
        <f t="shared" si="73"/>
        <v>5124.5999999999995</v>
      </c>
      <c r="Z914">
        <v>0</v>
      </c>
      <c r="AA914" s="89">
        <f t="shared" si="74"/>
        <v>13140</v>
      </c>
      <c r="AH914" s="37"/>
      <c r="AI914" s="37"/>
      <c r="AK914" s="37"/>
    </row>
    <row r="915" spans="1:37" hidden="1">
      <c r="A915" t="s">
        <v>64</v>
      </c>
      <c r="B915" t="s">
        <v>16</v>
      </c>
      <c r="C915" t="s">
        <v>17</v>
      </c>
      <c r="D915" t="s">
        <v>116</v>
      </c>
      <c r="E915" t="s">
        <v>481</v>
      </c>
      <c r="F915" t="str">
        <f t="shared" si="71"/>
        <v>抚州市婚宴酒店</v>
      </c>
      <c r="G915" t="s">
        <v>90</v>
      </c>
      <c r="H915" t="s">
        <v>269</v>
      </c>
      <c r="I915" t="s">
        <v>68</v>
      </c>
      <c r="J915">
        <v>3</v>
      </c>
      <c r="K915">
        <v>0</v>
      </c>
      <c r="L915" s="13">
        <f>VLOOKUP(C915,'渗透率、续签率'!B:C,2,0)</f>
        <v>0.51900000000000002</v>
      </c>
      <c r="M915" s="6">
        <v>0</v>
      </c>
      <c r="N915">
        <v>0</v>
      </c>
      <c r="O915">
        <v>0</v>
      </c>
      <c r="P915" s="6">
        <v>0</v>
      </c>
      <c r="Q915" s="13">
        <v>0</v>
      </c>
      <c r="R915" s="13">
        <v>0</v>
      </c>
      <c r="S915" s="31">
        <v>9</v>
      </c>
      <c r="T915" s="6">
        <f>VLOOKUP(E915,'参数设置&amp;汇总'!S:U,3,0)</f>
        <v>0.33150000000000002</v>
      </c>
      <c r="U915" s="78">
        <f t="shared" si="70"/>
        <v>0</v>
      </c>
      <c r="V915" s="13">
        <v>0.85000000000000009</v>
      </c>
      <c r="W915" s="78">
        <f t="shared" si="72"/>
        <v>0</v>
      </c>
      <c r="X915" s="1">
        <f>VLOOKUP(E915,'渗透率、续签率'!AG:AJ,4,0)</f>
        <v>13140</v>
      </c>
      <c r="Y915" s="1">
        <f t="shared" si="73"/>
        <v>0</v>
      </c>
      <c r="Z915">
        <v>0</v>
      </c>
      <c r="AA915" s="89">
        <f t="shared" si="74"/>
        <v>0</v>
      </c>
      <c r="AH915" s="37"/>
      <c r="AI915" s="37"/>
      <c r="AK915" s="37"/>
    </row>
    <row r="916" spans="1:37" hidden="1">
      <c r="A916" t="s">
        <v>64</v>
      </c>
      <c r="B916" t="s">
        <v>16</v>
      </c>
      <c r="C916" t="s">
        <v>17</v>
      </c>
      <c r="D916" t="s">
        <v>116</v>
      </c>
      <c r="E916" t="s">
        <v>481</v>
      </c>
      <c r="F916" t="str">
        <f t="shared" si="71"/>
        <v>抚顺市婚宴酒店</v>
      </c>
      <c r="G916" t="s">
        <v>101</v>
      </c>
      <c r="H916" t="s">
        <v>270</v>
      </c>
      <c r="I916" t="s">
        <v>70</v>
      </c>
      <c r="J916">
        <v>1</v>
      </c>
      <c r="K916">
        <v>0</v>
      </c>
      <c r="L916" s="13">
        <f>VLOOKUP(C916,'渗透率、续签率'!B:C,2,0)</f>
        <v>0.51900000000000002</v>
      </c>
      <c r="M916" s="6">
        <v>0</v>
      </c>
      <c r="N916">
        <v>0</v>
      </c>
      <c r="O916">
        <v>0</v>
      </c>
      <c r="P916" s="6">
        <v>0</v>
      </c>
      <c r="Q916" s="13">
        <v>0</v>
      </c>
      <c r="R916" s="13">
        <v>0</v>
      </c>
      <c r="S916" s="31">
        <v>1</v>
      </c>
      <c r="T916" s="6">
        <f>VLOOKUP(E916,'参数设置&amp;汇总'!S:U,3,0)</f>
        <v>0.33150000000000002</v>
      </c>
      <c r="U916" s="78">
        <f t="shared" si="70"/>
        <v>0</v>
      </c>
      <c r="V916" s="13">
        <v>0.85000000000000009</v>
      </c>
      <c r="W916" s="78">
        <f t="shared" si="72"/>
        <v>0</v>
      </c>
      <c r="X916" s="1">
        <f>VLOOKUP(E916,'渗透率、续签率'!AG:AJ,4,0)</f>
        <v>13140</v>
      </c>
      <c r="Y916" s="1">
        <f t="shared" si="73"/>
        <v>0</v>
      </c>
      <c r="Z916">
        <v>0</v>
      </c>
      <c r="AA916" s="89">
        <f t="shared" si="74"/>
        <v>0</v>
      </c>
      <c r="AH916" s="37"/>
      <c r="AI916" s="37"/>
      <c r="AK916" s="37"/>
    </row>
    <row r="917" spans="1:37" hidden="1">
      <c r="A917" t="s">
        <v>64</v>
      </c>
      <c r="B917" t="s">
        <v>16</v>
      </c>
      <c r="C917" t="s">
        <v>17</v>
      </c>
      <c r="D917" t="s">
        <v>116</v>
      </c>
      <c r="E917" t="s">
        <v>481</v>
      </c>
      <c r="F917" t="str">
        <f t="shared" si="71"/>
        <v>拉萨市婚宴酒店</v>
      </c>
      <c r="G917" t="s">
        <v>237</v>
      </c>
      <c r="H917" t="s">
        <v>271</v>
      </c>
      <c r="I917" t="s">
        <v>57</v>
      </c>
      <c r="J917">
        <v>0</v>
      </c>
      <c r="K917">
        <v>0</v>
      </c>
      <c r="L917" s="13">
        <f>VLOOKUP(C917,'渗透率、续签率'!B:C,2,0)</f>
        <v>0.51900000000000002</v>
      </c>
      <c r="M917" s="6">
        <v>0</v>
      </c>
      <c r="N917">
        <v>0</v>
      </c>
      <c r="O917">
        <v>0</v>
      </c>
      <c r="P917" s="6">
        <v>0</v>
      </c>
      <c r="Q917" s="13">
        <v>0</v>
      </c>
      <c r="R917" s="13">
        <v>0</v>
      </c>
      <c r="S917" s="31">
        <v>0</v>
      </c>
      <c r="T917" s="6">
        <f>VLOOKUP(E917,'参数设置&amp;汇总'!S:U,3,0)</f>
        <v>0.33150000000000002</v>
      </c>
      <c r="U917" s="78">
        <f t="shared" si="70"/>
        <v>0</v>
      </c>
      <c r="V917" s="13">
        <v>0.85000000000000009</v>
      </c>
      <c r="W917" s="78">
        <f t="shared" si="72"/>
        <v>0</v>
      </c>
      <c r="X917" s="1">
        <f>VLOOKUP(E917,'渗透率、续签率'!AG:AJ,4,0)</f>
        <v>13140</v>
      </c>
      <c r="Y917" s="1">
        <f t="shared" si="73"/>
        <v>0</v>
      </c>
      <c r="Z917">
        <v>0</v>
      </c>
      <c r="AA917" s="89">
        <f t="shared" si="74"/>
        <v>0</v>
      </c>
    </row>
    <row r="918" spans="1:37" hidden="1">
      <c r="A918" t="s">
        <v>64</v>
      </c>
      <c r="B918" t="s">
        <v>16</v>
      </c>
      <c r="C918" t="s">
        <v>17</v>
      </c>
      <c r="D918" t="s">
        <v>116</v>
      </c>
      <c r="E918" t="s">
        <v>481</v>
      </c>
      <c r="F918" t="str">
        <f t="shared" si="71"/>
        <v>揭阳市婚宴酒店</v>
      </c>
      <c r="G918" t="s">
        <v>75</v>
      </c>
      <c r="H918" t="s">
        <v>272</v>
      </c>
      <c r="I918" t="s">
        <v>68</v>
      </c>
      <c r="J918">
        <v>2</v>
      </c>
      <c r="K918">
        <v>0</v>
      </c>
      <c r="L918" s="13">
        <f>VLOOKUP(C918,'渗透率、续签率'!B:C,2,0)</f>
        <v>0.51900000000000002</v>
      </c>
      <c r="M918" s="6">
        <v>0</v>
      </c>
      <c r="N918">
        <v>0</v>
      </c>
      <c r="O918">
        <v>0</v>
      </c>
      <c r="P918" s="6">
        <v>0</v>
      </c>
      <c r="Q918" s="13">
        <v>0</v>
      </c>
      <c r="R918" s="13">
        <v>0</v>
      </c>
      <c r="S918" s="31">
        <v>5</v>
      </c>
      <c r="T918" s="6">
        <f>VLOOKUP(E918,'参数设置&amp;汇总'!S:U,3,0)</f>
        <v>0.33150000000000002</v>
      </c>
      <c r="U918" s="78">
        <f t="shared" si="70"/>
        <v>0</v>
      </c>
      <c r="V918" s="13">
        <v>0.85000000000000009</v>
      </c>
      <c r="W918" s="78">
        <f t="shared" si="72"/>
        <v>0</v>
      </c>
      <c r="X918" s="1">
        <f>VLOOKUP(E918,'渗透率、续签率'!AG:AJ,4,0)</f>
        <v>13140</v>
      </c>
      <c r="Y918" s="1">
        <f t="shared" si="73"/>
        <v>0</v>
      </c>
      <c r="Z918">
        <v>0</v>
      </c>
      <c r="AA918" s="89">
        <f t="shared" si="74"/>
        <v>0</v>
      </c>
      <c r="AH918" s="37"/>
      <c r="AI918" s="37"/>
      <c r="AK918" s="37"/>
    </row>
    <row r="919" spans="1:37" hidden="1">
      <c r="A919" t="s">
        <v>64</v>
      </c>
      <c r="B919" t="s">
        <v>16</v>
      </c>
      <c r="C919" t="s">
        <v>17</v>
      </c>
      <c r="D919" t="s">
        <v>116</v>
      </c>
      <c r="E919" t="s">
        <v>481</v>
      </c>
      <c r="F919" t="str">
        <f t="shared" si="71"/>
        <v>攀枝花市婚宴酒店</v>
      </c>
      <c r="G919" t="s">
        <v>77</v>
      </c>
      <c r="H919" t="s">
        <v>273</v>
      </c>
      <c r="I919" t="s">
        <v>70</v>
      </c>
      <c r="J919">
        <v>0</v>
      </c>
      <c r="K919">
        <v>0</v>
      </c>
      <c r="L919" s="13">
        <f>VLOOKUP(C919,'渗透率、续签率'!B:C,2,0)</f>
        <v>0.51900000000000002</v>
      </c>
      <c r="M919" s="6">
        <v>0</v>
      </c>
      <c r="N919">
        <v>0</v>
      </c>
      <c r="O919">
        <v>0</v>
      </c>
      <c r="P919" s="6">
        <v>0</v>
      </c>
      <c r="Q919" s="13">
        <v>0</v>
      </c>
      <c r="R919" s="13">
        <v>0</v>
      </c>
      <c r="S919" s="31">
        <v>0</v>
      </c>
      <c r="T919" s="6">
        <f>VLOOKUP(E919,'参数设置&amp;汇总'!S:U,3,0)</f>
        <v>0.33150000000000002</v>
      </c>
      <c r="U919" s="78">
        <f t="shared" si="70"/>
        <v>0</v>
      </c>
      <c r="V919" s="13">
        <v>0.85000000000000009</v>
      </c>
      <c r="W919" s="78">
        <f t="shared" si="72"/>
        <v>0</v>
      </c>
      <c r="X919" s="1">
        <f>VLOOKUP(E919,'渗透率、续签率'!AG:AJ,4,0)</f>
        <v>13140</v>
      </c>
      <c r="Y919" s="1">
        <f t="shared" si="73"/>
        <v>0</v>
      </c>
      <c r="Z919">
        <v>0</v>
      </c>
      <c r="AA919" s="89">
        <f t="shared" si="74"/>
        <v>0</v>
      </c>
      <c r="AH919" s="37"/>
      <c r="AI919" s="37"/>
      <c r="AK919" s="37"/>
    </row>
    <row r="920" spans="1:37" hidden="1">
      <c r="A920" t="s">
        <v>64</v>
      </c>
      <c r="B920" t="s">
        <v>16</v>
      </c>
      <c r="C920" t="s">
        <v>17</v>
      </c>
      <c r="D920" t="s">
        <v>116</v>
      </c>
      <c r="E920" t="s">
        <v>481</v>
      </c>
      <c r="F920" t="str">
        <f t="shared" si="71"/>
        <v>文山壮族苗族自治州婚宴酒店</v>
      </c>
      <c r="G920" t="s">
        <v>99</v>
      </c>
      <c r="H920" t="s">
        <v>274</v>
      </c>
      <c r="I920" t="s">
        <v>68</v>
      </c>
      <c r="J920">
        <v>0</v>
      </c>
      <c r="K920">
        <v>0</v>
      </c>
      <c r="L920" s="13">
        <f>VLOOKUP(C920,'渗透率、续签率'!B:C,2,0)</f>
        <v>0.51900000000000002</v>
      </c>
      <c r="M920" s="6">
        <v>0</v>
      </c>
      <c r="N920">
        <v>0</v>
      </c>
      <c r="O920">
        <v>0</v>
      </c>
      <c r="P920" s="6">
        <v>0</v>
      </c>
      <c r="Q920" s="13">
        <v>0</v>
      </c>
      <c r="R920" s="13">
        <v>0</v>
      </c>
      <c r="S920" s="31">
        <v>0</v>
      </c>
      <c r="T920" s="6">
        <f>VLOOKUP(E920,'参数设置&amp;汇总'!S:U,3,0)</f>
        <v>0.33150000000000002</v>
      </c>
      <c r="U920" s="78">
        <f t="shared" si="70"/>
        <v>0</v>
      </c>
      <c r="V920" s="13">
        <v>0.85000000000000009</v>
      </c>
      <c r="W920" s="78">
        <f t="shared" si="72"/>
        <v>0</v>
      </c>
      <c r="X920" s="1">
        <f>VLOOKUP(E920,'渗透率、续签率'!AG:AJ,4,0)</f>
        <v>13140</v>
      </c>
      <c r="Y920" s="1">
        <f t="shared" si="73"/>
        <v>0</v>
      </c>
      <c r="Z920">
        <v>0</v>
      </c>
      <c r="AA920" s="89">
        <f t="shared" si="74"/>
        <v>0</v>
      </c>
      <c r="AH920" s="37"/>
      <c r="AI920" s="37"/>
      <c r="AK920" s="37"/>
    </row>
    <row r="921" spans="1:37" hidden="1">
      <c r="A921" t="s">
        <v>64</v>
      </c>
      <c r="B921" t="s">
        <v>16</v>
      </c>
      <c r="C921" t="s">
        <v>17</v>
      </c>
      <c r="D921" t="s">
        <v>116</v>
      </c>
      <c r="E921" t="s">
        <v>481</v>
      </c>
      <c r="F921" t="str">
        <f t="shared" si="71"/>
        <v>文昌市婚宴酒店</v>
      </c>
      <c r="G921" t="s">
        <v>120</v>
      </c>
      <c r="H921" t="s">
        <v>275</v>
      </c>
      <c r="I921" t="s">
        <v>68</v>
      </c>
      <c r="J921">
        <v>0</v>
      </c>
      <c r="K921">
        <v>0</v>
      </c>
      <c r="L921" s="13">
        <f>VLOOKUP(C921,'渗透率、续签率'!B:C,2,0)</f>
        <v>0.51900000000000002</v>
      </c>
      <c r="M921" s="6">
        <v>0</v>
      </c>
      <c r="N921">
        <v>0</v>
      </c>
      <c r="O921">
        <v>0</v>
      </c>
      <c r="P921" s="6">
        <v>0</v>
      </c>
      <c r="Q921" s="13">
        <v>0</v>
      </c>
      <c r="R921" s="13">
        <v>0</v>
      </c>
      <c r="S921" s="31">
        <v>0</v>
      </c>
      <c r="T921" s="6">
        <f>VLOOKUP(E921,'参数设置&amp;汇总'!S:U,3,0)</f>
        <v>0.33150000000000002</v>
      </c>
      <c r="U921" s="78">
        <f t="shared" si="70"/>
        <v>0</v>
      </c>
      <c r="V921" s="13">
        <v>0.85000000000000009</v>
      </c>
      <c r="W921" s="78">
        <f t="shared" si="72"/>
        <v>0</v>
      </c>
      <c r="X921" s="1">
        <f>VLOOKUP(E921,'渗透率、续签率'!AG:AJ,4,0)</f>
        <v>13140</v>
      </c>
      <c r="Y921" s="1">
        <f t="shared" si="73"/>
        <v>0</v>
      </c>
      <c r="Z921">
        <v>0</v>
      </c>
      <c r="AA921" s="89">
        <f t="shared" si="74"/>
        <v>0</v>
      </c>
      <c r="AH921" s="37"/>
      <c r="AI921" s="37"/>
      <c r="AK921" s="37"/>
    </row>
    <row r="922" spans="1:37" hidden="1">
      <c r="A922" t="s">
        <v>64</v>
      </c>
      <c r="B922" t="s">
        <v>16</v>
      </c>
      <c r="C922" t="s">
        <v>17</v>
      </c>
      <c r="D922" t="s">
        <v>116</v>
      </c>
      <c r="E922" t="s">
        <v>481</v>
      </c>
      <c r="F922" t="str">
        <f t="shared" si="71"/>
        <v>新乡市婚宴酒店</v>
      </c>
      <c r="G922" t="s">
        <v>110</v>
      </c>
      <c r="H922" t="s">
        <v>276</v>
      </c>
      <c r="I922" t="s">
        <v>70</v>
      </c>
      <c r="J922">
        <v>16</v>
      </c>
      <c r="K922">
        <v>0</v>
      </c>
      <c r="L922" s="13">
        <f>VLOOKUP(C922,'渗透率、续签率'!B:C,2,0)</f>
        <v>0.51900000000000002</v>
      </c>
      <c r="M922" s="6">
        <v>0</v>
      </c>
      <c r="N922">
        <v>2</v>
      </c>
      <c r="O922">
        <v>0</v>
      </c>
      <c r="P922" s="6">
        <v>0</v>
      </c>
      <c r="Q922" s="13">
        <v>0.22700000000000001</v>
      </c>
      <c r="R922" s="13">
        <v>0</v>
      </c>
      <c r="S922" s="31">
        <v>232</v>
      </c>
      <c r="T922" s="6">
        <f>VLOOKUP(E922,'参数设置&amp;汇总'!S:U,3,0)</f>
        <v>0.33150000000000002</v>
      </c>
      <c r="U922" s="78">
        <f t="shared" si="70"/>
        <v>0.66300000000000003</v>
      </c>
      <c r="V922" s="13">
        <v>0.85000000000000009</v>
      </c>
      <c r="W922" s="78">
        <f t="shared" si="72"/>
        <v>0.77999999999999992</v>
      </c>
      <c r="X922" s="1">
        <f>VLOOKUP(E922,'渗透率、续签率'!AG:AJ,4,0)</f>
        <v>13140</v>
      </c>
      <c r="Y922" s="1">
        <f t="shared" si="73"/>
        <v>10249.199999999999</v>
      </c>
      <c r="Z922">
        <v>1</v>
      </c>
      <c r="AA922" s="89">
        <f t="shared" si="74"/>
        <v>26280</v>
      </c>
    </row>
    <row r="923" spans="1:37" hidden="1">
      <c r="A923" t="s">
        <v>64</v>
      </c>
      <c r="B923" t="s">
        <v>16</v>
      </c>
      <c r="C923" t="s">
        <v>17</v>
      </c>
      <c r="D923" t="s">
        <v>116</v>
      </c>
      <c r="E923" t="s">
        <v>481</v>
      </c>
      <c r="F923" t="str">
        <f t="shared" si="71"/>
        <v>新余市婚宴酒店</v>
      </c>
      <c r="G923" t="s">
        <v>90</v>
      </c>
      <c r="H923" t="s">
        <v>277</v>
      </c>
      <c r="I923" t="s">
        <v>68</v>
      </c>
      <c r="J923">
        <v>6</v>
      </c>
      <c r="K923">
        <v>1</v>
      </c>
      <c r="L923" s="13">
        <f>VLOOKUP(C923,'渗透率、续签率'!B:C,2,0)</f>
        <v>0.51900000000000002</v>
      </c>
      <c r="M923" s="6">
        <v>0.17</v>
      </c>
      <c r="N923">
        <v>0</v>
      </c>
      <c r="O923">
        <v>0</v>
      </c>
      <c r="P923" s="6">
        <v>0</v>
      </c>
      <c r="Q923" s="13">
        <v>8.3000000000000004E-2</v>
      </c>
      <c r="R923" s="13">
        <v>0</v>
      </c>
      <c r="S923" s="31">
        <v>34</v>
      </c>
      <c r="T923" s="6">
        <f>VLOOKUP(E923,'参数设置&amp;汇总'!S:U,3,0)</f>
        <v>0.33150000000000002</v>
      </c>
      <c r="U923" s="78">
        <f t="shared" si="70"/>
        <v>0</v>
      </c>
      <c r="V923" s="13">
        <v>0.85000000000000009</v>
      </c>
      <c r="W923" s="78">
        <f t="shared" si="72"/>
        <v>0</v>
      </c>
      <c r="X923" s="1">
        <f>VLOOKUP(E923,'渗透率、续签率'!AG:AJ,4,0)</f>
        <v>13140</v>
      </c>
      <c r="Y923" s="1">
        <f t="shared" si="73"/>
        <v>0</v>
      </c>
      <c r="Z923">
        <v>0</v>
      </c>
      <c r="AA923" s="89">
        <f t="shared" si="74"/>
        <v>0</v>
      </c>
      <c r="AH923" s="37"/>
      <c r="AI923" s="37"/>
      <c r="AK923" s="37"/>
    </row>
    <row r="924" spans="1:37" hidden="1">
      <c r="A924" t="s">
        <v>64</v>
      </c>
      <c r="B924" t="s">
        <v>16</v>
      </c>
      <c r="C924" t="s">
        <v>17</v>
      </c>
      <c r="D924" t="s">
        <v>116</v>
      </c>
      <c r="E924" t="s">
        <v>481</v>
      </c>
      <c r="F924" t="str">
        <f t="shared" si="71"/>
        <v>新星市婚宴酒店</v>
      </c>
      <c r="G924" t="s">
        <v>145</v>
      </c>
      <c r="H924" t="s">
        <v>278</v>
      </c>
      <c r="I924" t="s">
        <v>70</v>
      </c>
      <c r="J924">
        <v>0</v>
      </c>
      <c r="K924">
        <v>0</v>
      </c>
      <c r="L924" s="13">
        <f>VLOOKUP(C924,'渗透率、续签率'!B:C,2,0)</f>
        <v>0.51900000000000002</v>
      </c>
      <c r="M924" s="6">
        <v>0</v>
      </c>
      <c r="N924">
        <v>0</v>
      </c>
      <c r="O924">
        <v>0</v>
      </c>
      <c r="P924" s="6">
        <v>0</v>
      </c>
      <c r="Q924" s="13">
        <v>0</v>
      </c>
      <c r="R924" s="13">
        <v>0</v>
      </c>
      <c r="S924" s="31">
        <v>0</v>
      </c>
      <c r="T924" s="6">
        <f>VLOOKUP(E924,'参数设置&amp;汇总'!S:U,3,0)</f>
        <v>0.33150000000000002</v>
      </c>
      <c r="U924" s="78">
        <f t="shared" si="70"/>
        <v>0</v>
      </c>
      <c r="V924" s="13">
        <v>0.85000000000000009</v>
      </c>
      <c r="W924" s="78">
        <f t="shared" si="72"/>
        <v>0</v>
      </c>
      <c r="X924" s="1">
        <f>VLOOKUP(E924,'渗透率、续签率'!AG:AJ,4,0)</f>
        <v>13140</v>
      </c>
      <c r="Y924" s="1">
        <f t="shared" si="73"/>
        <v>0</v>
      </c>
      <c r="Z924">
        <v>0</v>
      </c>
      <c r="AA924" s="89">
        <f t="shared" si="74"/>
        <v>0</v>
      </c>
      <c r="AH924" s="37"/>
      <c r="AI924" s="37"/>
      <c r="AK924" s="37"/>
    </row>
    <row r="925" spans="1:37" hidden="1">
      <c r="A925" t="s">
        <v>64</v>
      </c>
      <c r="B925" t="s">
        <v>16</v>
      </c>
      <c r="C925" t="s">
        <v>17</v>
      </c>
      <c r="D925" t="s">
        <v>116</v>
      </c>
      <c r="E925" t="s">
        <v>481</v>
      </c>
      <c r="F925" t="str">
        <f t="shared" si="71"/>
        <v>日喀则市婚宴酒店</v>
      </c>
      <c r="G925" t="s">
        <v>237</v>
      </c>
      <c r="H925" t="s">
        <v>279</v>
      </c>
      <c r="I925" t="s">
        <v>57</v>
      </c>
      <c r="J925">
        <v>0</v>
      </c>
      <c r="K925">
        <v>0</v>
      </c>
      <c r="L925" s="13">
        <f>VLOOKUP(C925,'渗透率、续签率'!B:C,2,0)</f>
        <v>0.51900000000000002</v>
      </c>
      <c r="M925" s="6">
        <v>0</v>
      </c>
      <c r="N925">
        <v>0</v>
      </c>
      <c r="O925">
        <v>0</v>
      </c>
      <c r="P925" s="6">
        <v>0</v>
      </c>
      <c r="Q925" s="13">
        <v>0</v>
      </c>
      <c r="R925" s="13">
        <v>0</v>
      </c>
      <c r="S925" s="31">
        <v>0</v>
      </c>
      <c r="T925" s="6">
        <f>VLOOKUP(E925,'参数设置&amp;汇总'!S:U,3,0)</f>
        <v>0.33150000000000002</v>
      </c>
      <c r="U925" s="78">
        <f t="shared" si="70"/>
        <v>0</v>
      </c>
      <c r="V925" s="13">
        <v>0.85000000000000009</v>
      </c>
      <c r="W925" s="78">
        <f t="shared" si="72"/>
        <v>0</v>
      </c>
      <c r="X925" s="1">
        <f>VLOOKUP(E925,'渗透率、续签率'!AG:AJ,4,0)</f>
        <v>13140</v>
      </c>
      <c r="Y925" s="1">
        <f t="shared" si="73"/>
        <v>0</v>
      </c>
      <c r="Z925">
        <v>0</v>
      </c>
      <c r="AA925" s="89">
        <f t="shared" si="74"/>
        <v>0</v>
      </c>
      <c r="AH925" s="37"/>
      <c r="AI925" s="37"/>
      <c r="AK925" s="37"/>
    </row>
    <row r="926" spans="1:37" hidden="1">
      <c r="A926" t="s">
        <v>64</v>
      </c>
      <c r="B926" t="s">
        <v>16</v>
      </c>
      <c r="C926" t="s">
        <v>17</v>
      </c>
      <c r="D926" t="s">
        <v>116</v>
      </c>
      <c r="E926" t="s">
        <v>481</v>
      </c>
      <c r="F926" t="str">
        <f t="shared" si="71"/>
        <v>日照市婚宴酒店</v>
      </c>
      <c r="G926" t="s">
        <v>103</v>
      </c>
      <c r="H926" t="s">
        <v>280</v>
      </c>
      <c r="I926" t="s">
        <v>70</v>
      </c>
      <c r="J926">
        <v>13</v>
      </c>
      <c r="K926">
        <v>0</v>
      </c>
      <c r="L926" s="13">
        <f>VLOOKUP(C926,'渗透率、续签率'!B:C,2,0)</f>
        <v>0.51900000000000002</v>
      </c>
      <c r="M926" s="6">
        <v>0</v>
      </c>
      <c r="N926">
        <v>0</v>
      </c>
      <c r="O926">
        <v>0</v>
      </c>
      <c r="P926" s="6">
        <v>0</v>
      </c>
      <c r="Q926" s="13">
        <v>0</v>
      </c>
      <c r="R926" s="13">
        <v>0</v>
      </c>
      <c r="S926" s="31">
        <v>52</v>
      </c>
      <c r="T926" s="6">
        <f>VLOOKUP(E926,'参数设置&amp;汇总'!S:U,3,0)</f>
        <v>0.33150000000000002</v>
      </c>
      <c r="U926" s="78">
        <f t="shared" si="70"/>
        <v>0</v>
      </c>
      <c r="V926" s="13">
        <v>0.85000000000000009</v>
      </c>
      <c r="W926" s="78">
        <f t="shared" si="72"/>
        <v>0</v>
      </c>
      <c r="X926" s="1">
        <f>VLOOKUP(E926,'渗透率、续签率'!AG:AJ,4,0)</f>
        <v>13140</v>
      </c>
      <c r="Y926" s="1">
        <f t="shared" si="73"/>
        <v>0</v>
      </c>
      <c r="Z926">
        <v>0</v>
      </c>
      <c r="AA926" s="89">
        <f t="shared" si="74"/>
        <v>0</v>
      </c>
      <c r="AH926" s="37"/>
      <c r="AI926" s="37"/>
      <c r="AK926" s="37"/>
    </row>
    <row r="927" spans="1:37" hidden="1">
      <c r="A927" t="s">
        <v>64</v>
      </c>
      <c r="B927" t="s">
        <v>16</v>
      </c>
      <c r="C927" t="s">
        <v>17</v>
      </c>
      <c r="D927" t="s">
        <v>116</v>
      </c>
      <c r="E927" t="s">
        <v>481</v>
      </c>
      <c r="F927" t="str">
        <f t="shared" si="71"/>
        <v>昆玉市婚宴酒店</v>
      </c>
      <c r="G927" t="s">
        <v>145</v>
      </c>
      <c r="H927" t="s">
        <v>281</v>
      </c>
      <c r="I927" t="s">
        <v>70</v>
      </c>
      <c r="J927">
        <v>0</v>
      </c>
      <c r="K927">
        <v>0</v>
      </c>
      <c r="L927" s="13">
        <f>VLOOKUP(C927,'渗透率、续签率'!B:C,2,0)</f>
        <v>0.51900000000000002</v>
      </c>
      <c r="M927" s="6">
        <v>0</v>
      </c>
      <c r="N927">
        <v>0</v>
      </c>
      <c r="O927">
        <v>0</v>
      </c>
      <c r="P927" s="6">
        <v>0</v>
      </c>
      <c r="Q927" s="13">
        <v>0</v>
      </c>
      <c r="R927" s="13">
        <v>0</v>
      </c>
      <c r="S927" s="31">
        <v>0</v>
      </c>
      <c r="T927" s="6">
        <f>VLOOKUP(E927,'参数设置&amp;汇总'!S:U,3,0)</f>
        <v>0.33150000000000002</v>
      </c>
      <c r="U927" s="78">
        <f t="shared" si="70"/>
        <v>0</v>
      </c>
      <c r="V927" s="13">
        <v>0.85000000000000009</v>
      </c>
      <c r="W927" s="78">
        <f t="shared" si="72"/>
        <v>0</v>
      </c>
      <c r="X927" s="1">
        <f>VLOOKUP(E927,'渗透率、续签率'!AG:AJ,4,0)</f>
        <v>13140</v>
      </c>
      <c r="Y927" s="1">
        <f t="shared" si="73"/>
        <v>0</v>
      </c>
      <c r="Z927">
        <v>0</v>
      </c>
      <c r="AA927" s="89">
        <f t="shared" si="74"/>
        <v>0</v>
      </c>
      <c r="AH927" s="37"/>
      <c r="AI927" s="37"/>
      <c r="AK927" s="37"/>
    </row>
    <row r="928" spans="1:37" hidden="1">
      <c r="A928" t="s">
        <v>64</v>
      </c>
      <c r="B928" t="s">
        <v>16</v>
      </c>
      <c r="C928" t="s">
        <v>17</v>
      </c>
      <c r="D928" t="s">
        <v>116</v>
      </c>
      <c r="E928" t="s">
        <v>481</v>
      </c>
      <c r="F928" t="str">
        <f t="shared" si="71"/>
        <v>昌吉回族自治州婚宴酒店</v>
      </c>
      <c r="G928" t="s">
        <v>145</v>
      </c>
      <c r="H928" t="s">
        <v>282</v>
      </c>
      <c r="I928" t="s">
        <v>70</v>
      </c>
      <c r="J928">
        <v>1</v>
      </c>
      <c r="K928">
        <v>1</v>
      </c>
      <c r="L928" s="13">
        <f>VLOOKUP(C928,'渗透率、续签率'!B:C,2,0)</f>
        <v>0.51900000000000002</v>
      </c>
      <c r="M928" s="6">
        <v>1</v>
      </c>
      <c r="N928">
        <v>0</v>
      </c>
      <c r="O928">
        <v>0</v>
      </c>
      <c r="P928" s="6">
        <v>0</v>
      </c>
      <c r="Q928" s="13">
        <v>1</v>
      </c>
      <c r="R928" s="13">
        <v>0</v>
      </c>
      <c r="S928" s="31">
        <v>3</v>
      </c>
      <c r="T928" s="6">
        <f>VLOOKUP(E928,'参数设置&amp;汇总'!S:U,3,0)</f>
        <v>0.33150000000000002</v>
      </c>
      <c r="U928" s="78">
        <f t="shared" si="70"/>
        <v>0</v>
      </c>
      <c r="V928" s="13">
        <v>0.85000000000000009</v>
      </c>
      <c r="W928" s="78">
        <f t="shared" si="72"/>
        <v>0</v>
      </c>
      <c r="X928" s="1">
        <f>VLOOKUP(E928,'渗透率、续签率'!AG:AJ,4,0)</f>
        <v>13140</v>
      </c>
      <c r="Y928" s="1">
        <f t="shared" si="73"/>
        <v>0</v>
      </c>
      <c r="Z928">
        <v>0</v>
      </c>
      <c r="AA928" s="89">
        <f t="shared" si="74"/>
        <v>0</v>
      </c>
      <c r="AH928" s="37"/>
      <c r="AI928" s="37"/>
      <c r="AK928" s="37"/>
    </row>
    <row r="929" spans="1:37" hidden="1">
      <c r="A929" t="s">
        <v>64</v>
      </c>
      <c r="B929" t="s">
        <v>16</v>
      </c>
      <c r="C929" t="s">
        <v>17</v>
      </c>
      <c r="D929" t="s">
        <v>116</v>
      </c>
      <c r="E929" t="s">
        <v>481</v>
      </c>
      <c r="F929" t="str">
        <f t="shared" si="71"/>
        <v>昌江黎族自治县婚宴酒店</v>
      </c>
      <c r="G929" t="s">
        <v>120</v>
      </c>
      <c r="H929" t="s">
        <v>283</v>
      </c>
      <c r="I929" t="s">
        <v>68</v>
      </c>
      <c r="J929">
        <v>0</v>
      </c>
      <c r="K929">
        <v>0</v>
      </c>
      <c r="L929" s="13">
        <f>VLOOKUP(C929,'渗透率、续签率'!B:C,2,0)</f>
        <v>0.51900000000000002</v>
      </c>
      <c r="M929" s="6">
        <v>0</v>
      </c>
      <c r="N929">
        <v>0</v>
      </c>
      <c r="O929">
        <v>0</v>
      </c>
      <c r="P929" s="6">
        <v>0</v>
      </c>
      <c r="Q929" s="13">
        <v>0</v>
      </c>
      <c r="R929" s="13">
        <v>0</v>
      </c>
      <c r="S929" s="31">
        <v>0</v>
      </c>
      <c r="T929" s="6">
        <f>VLOOKUP(E929,'参数设置&amp;汇总'!S:U,3,0)</f>
        <v>0.33150000000000002</v>
      </c>
      <c r="U929" s="78">
        <f t="shared" si="70"/>
        <v>0</v>
      </c>
      <c r="V929" s="13">
        <v>0.85000000000000009</v>
      </c>
      <c r="W929" s="78">
        <f t="shared" si="72"/>
        <v>0</v>
      </c>
      <c r="X929" s="1">
        <f>VLOOKUP(E929,'渗透率、续签率'!AG:AJ,4,0)</f>
        <v>13140</v>
      </c>
      <c r="Y929" s="1">
        <f t="shared" si="73"/>
        <v>0</v>
      </c>
      <c r="Z929">
        <v>0</v>
      </c>
      <c r="AA929" s="89">
        <f t="shared" si="74"/>
        <v>0</v>
      </c>
      <c r="AH929" s="37"/>
      <c r="AI929" s="37"/>
      <c r="AK929" s="37"/>
    </row>
    <row r="930" spans="1:37" hidden="1">
      <c r="A930" t="s">
        <v>64</v>
      </c>
      <c r="B930" t="s">
        <v>16</v>
      </c>
      <c r="C930" t="s">
        <v>17</v>
      </c>
      <c r="D930" t="s">
        <v>116</v>
      </c>
      <c r="E930" t="s">
        <v>481</v>
      </c>
      <c r="F930" t="str">
        <f t="shared" si="71"/>
        <v>昌都市婚宴酒店</v>
      </c>
      <c r="G930" t="s">
        <v>237</v>
      </c>
      <c r="H930" t="s">
        <v>284</v>
      </c>
      <c r="I930" t="s">
        <v>57</v>
      </c>
      <c r="J930">
        <v>0</v>
      </c>
      <c r="K930">
        <v>0</v>
      </c>
      <c r="L930" s="13">
        <f>VLOOKUP(C930,'渗透率、续签率'!B:C,2,0)</f>
        <v>0.51900000000000002</v>
      </c>
      <c r="M930" s="6">
        <v>0</v>
      </c>
      <c r="N930">
        <v>0</v>
      </c>
      <c r="O930">
        <v>0</v>
      </c>
      <c r="P930" s="6">
        <v>0</v>
      </c>
      <c r="Q930" s="13">
        <v>0</v>
      </c>
      <c r="R930" s="13">
        <v>0</v>
      </c>
      <c r="S930" s="31">
        <v>0</v>
      </c>
      <c r="T930" s="6">
        <f>VLOOKUP(E930,'参数设置&amp;汇总'!S:U,3,0)</f>
        <v>0.33150000000000002</v>
      </c>
      <c r="U930" s="78">
        <f t="shared" si="70"/>
        <v>0</v>
      </c>
      <c r="V930" s="13">
        <v>0.85000000000000009</v>
      </c>
      <c r="W930" s="78">
        <f t="shared" si="72"/>
        <v>0</v>
      </c>
      <c r="X930" s="1">
        <f>VLOOKUP(E930,'渗透率、续签率'!AG:AJ,4,0)</f>
        <v>13140</v>
      </c>
      <c r="Y930" s="1">
        <f t="shared" si="73"/>
        <v>0</v>
      </c>
      <c r="Z930">
        <v>0</v>
      </c>
      <c r="AA930" s="89">
        <f t="shared" si="74"/>
        <v>0</v>
      </c>
    </row>
    <row r="931" spans="1:37" hidden="1">
      <c r="A931" t="s">
        <v>64</v>
      </c>
      <c r="B931" t="s">
        <v>16</v>
      </c>
      <c r="C931" t="s">
        <v>17</v>
      </c>
      <c r="D931" t="s">
        <v>116</v>
      </c>
      <c r="E931" t="s">
        <v>481</v>
      </c>
      <c r="F931" t="str">
        <f t="shared" si="71"/>
        <v>昭通市婚宴酒店</v>
      </c>
      <c r="G931" t="s">
        <v>99</v>
      </c>
      <c r="H931" t="s">
        <v>285</v>
      </c>
      <c r="I931" t="s">
        <v>68</v>
      </c>
      <c r="J931">
        <v>3</v>
      </c>
      <c r="K931">
        <v>0</v>
      </c>
      <c r="L931" s="13">
        <f>VLOOKUP(C931,'渗透率、续签率'!B:C,2,0)</f>
        <v>0.51900000000000002</v>
      </c>
      <c r="M931" s="6">
        <v>0</v>
      </c>
      <c r="N931">
        <v>1</v>
      </c>
      <c r="O931">
        <v>0</v>
      </c>
      <c r="P931" s="6">
        <v>0</v>
      </c>
      <c r="Q931" s="13">
        <v>0</v>
      </c>
      <c r="R931" s="13">
        <v>0</v>
      </c>
      <c r="S931" s="31">
        <v>385</v>
      </c>
      <c r="T931" s="6">
        <f>VLOOKUP(E931,'参数设置&amp;汇总'!S:U,3,0)</f>
        <v>0.33150000000000002</v>
      </c>
      <c r="U931" s="78">
        <f t="shared" si="70"/>
        <v>0.33150000000000002</v>
      </c>
      <c r="V931" s="13">
        <v>0.85000000000000009</v>
      </c>
      <c r="W931" s="78">
        <f t="shared" si="72"/>
        <v>0.38999999999999996</v>
      </c>
      <c r="X931" s="1">
        <f>VLOOKUP(E931,'渗透率、续签率'!AG:AJ,4,0)</f>
        <v>13140</v>
      </c>
      <c r="Y931" s="1">
        <f t="shared" si="73"/>
        <v>5124.5999999999995</v>
      </c>
      <c r="Z931">
        <v>0</v>
      </c>
      <c r="AA931" s="89">
        <f t="shared" si="74"/>
        <v>13140</v>
      </c>
      <c r="AH931" s="37"/>
      <c r="AI931" s="37"/>
      <c r="AK931" s="37"/>
    </row>
    <row r="932" spans="1:37" hidden="1">
      <c r="A932" t="s">
        <v>64</v>
      </c>
      <c r="B932" t="s">
        <v>16</v>
      </c>
      <c r="C932" t="s">
        <v>17</v>
      </c>
      <c r="D932" t="s">
        <v>116</v>
      </c>
      <c r="E932" t="s">
        <v>481</v>
      </c>
      <c r="F932" t="str">
        <f t="shared" si="71"/>
        <v>晋中市婚宴酒店</v>
      </c>
      <c r="G932" t="s">
        <v>134</v>
      </c>
      <c r="H932" t="s">
        <v>286</v>
      </c>
      <c r="I932" t="s">
        <v>70</v>
      </c>
      <c r="J932">
        <v>7</v>
      </c>
      <c r="K932">
        <v>0</v>
      </c>
      <c r="L932" s="13">
        <f>VLOOKUP(C932,'渗透率、续签率'!B:C,2,0)</f>
        <v>0.51900000000000002</v>
      </c>
      <c r="M932" s="6">
        <v>0</v>
      </c>
      <c r="N932">
        <v>0</v>
      </c>
      <c r="O932">
        <v>0</v>
      </c>
      <c r="P932" s="6">
        <v>0</v>
      </c>
      <c r="Q932" s="13">
        <v>0</v>
      </c>
      <c r="R932" s="13">
        <v>0</v>
      </c>
      <c r="S932" s="31">
        <v>13</v>
      </c>
      <c r="T932" s="6">
        <f>VLOOKUP(E932,'参数设置&amp;汇总'!S:U,3,0)</f>
        <v>0.33150000000000002</v>
      </c>
      <c r="U932" s="78">
        <f t="shared" si="70"/>
        <v>0</v>
      </c>
      <c r="V932" s="13">
        <v>0.85000000000000009</v>
      </c>
      <c r="W932" s="78">
        <f t="shared" si="72"/>
        <v>0</v>
      </c>
      <c r="X932" s="1">
        <f>VLOOKUP(E932,'渗透率、续签率'!AG:AJ,4,0)</f>
        <v>13140</v>
      </c>
      <c r="Y932" s="1">
        <f t="shared" si="73"/>
        <v>0</v>
      </c>
      <c r="Z932">
        <v>0</v>
      </c>
      <c r="AA932" s="89">
        <f t="shared" si="74"/>
        <v>0</v>
      </c>
      <c r="AH932" s="37"/>
      <c r="AI932" s="37"/>
      <c r="AK932" s="37"/>
    </row>
    <row r="933" spans="1:37" hidden="1">
      <c r="A933" t="s">
        <v>64</v>
      </c>
      <c r="B933" t="s">
        <v>16</v>
      </c>
      <c r="C933" t="s">
        <v>17</v>
      </c>
      <c r="D933" t="s">
        <v>116</v>
      </c>
      <c r="E933" t="s">
        <v>481</v>
      </c>
      <c r="F933" t="str">
        <f t="shared" si="71"/>
        <v>晋城市婚宴酒店</v>
      </c>
      <c r="G933" t="s">
        <v>134</v>
      </c>
      <c r="H933" t="s">
        <v>287</v>
      </c>
      <c r="I933" t="s">
        <v>70</v>
      </c>
      <c r="J933">
        <v>4</v>
      </c>
      <c r="K933">
        <v>0</v>
      </c>
      <c r="L933" s="13">
        <f>VLOOKUP(C933,'渗透率、续签率'!B:C,2,0)</f>
        <v>0.51900000000000002</v>
      </c>
      <c r="M933" s="6">
        <v>0</v>
      </c>
      <c r="N933">
        <v>0</v>
      </c>
      <c r="O933">
        <v>0</v>
      </c>
      <c r="P933" s="6">
        <v>0</v>
      </c>
      <c r="Q933" s="13">
        <v>0</v>
      </c>
      <c r="R933" s="13">
        <v>0</v>
      </c>
      <c r="S933" s="31">
        <v>53</v>
      </c>
      <c r="T933" s="6">
        <f>VLOOKUP(E933,'参数设置&amp;汇总'!S:U,3,0)</f>
        <v>0.33150000000000002</v>
      </c>
      <c r="U933" s="78">
        <f t="shared" si="70"/>
        <v>0</v>
      </c>
      <c r="V933" s="13">
        <v>0.85000000000000009</v>
      </c>
      <c r="W933" s="78">
        <f t="shared" si="72"/>
        <v>0</v>
      </c>
      <c r="X933" s="1">
        <f>VLOOKUP(E933,'渗透率、续签率'!AG:AJ,4,0)</f>
        <v>13140</v>
      </c>
      <c r="Y933" s="1">
        <f t="shared" si="73"/>
        <v>0</v>
      </c>
      <c r="Z933">
        <v>0</v>
      </c>
      <c r="AA933" s="89">
        <f t="shared" si="74"/>
        <v>0</v>
      </c>
      <c r="AH933" s="37"/>
      <c r="AI933" s="37"/>
      <c r="AK933" s="37"/>
    </row>
    <row r="934" spans="1:37" hidden="1">
      <c r="A934" t="s">
        <v>64</v>
      </c>
      <c r="B934" t="s">
        <v>16</v>
      </c>
      <c r="C934" t="s">
        <v>17</v>
      </c>
      <c r="D934" t="s">
        <v>116</v>
      </c>
      <c r="E934" t="s">
        <v>481</v>
      </c>
      <c r="F934" t="str">
        <f t="shared" si="71"/>
        <v>普洱市婚宴酒店</v>
      </c>
      <c r="G934" t="s">
        <v>99</v>
      </c>
      <c r="H934" t="s">
        <v>288</v>
      </c>
      <c r="I934" t="s">
        <v>68</v>
      </c>
      <c r="J934">
        <v>1</v>
      </c>
      <c r="K934">
        <v>0</v>
      </c>
      <c r="L934" s="13">
        <f>VLOOKUP(C934,'渗透率、续签率'!B:C,2,0)</f>
        <v>0.51900000000000002</v>
      </c>
      <c r="M934" s="6">
        <v>0</v>
      </c>
      <c r="N934">
        <v>0</v>
      </c>
      <c r="O934">
        <v>0</v>
      </c>
      <c r="P934" s="6">
        <v>0</v>
      </c>
      <c r="Q934" s="13">
        <v>0</v>
      </c>
      <c r="R934" s="13">
        <v>0</v>
      </c>
      <c r="S934" s="31">
        <v>7</v>
      </c>
      <c r="T934" s="6">
        <f>VLOOKUP(E934,'参数设置&amp;汇总'!S:U,3,0)</f>
        <v>0.33150000000000002</v>
      </c>
      <c r="U934" s="78">
        <f t="shared" si="70"/>
        <v>0</v>
      </c>
      <c r="V934" s="13">
        <v>0.85000000000000009</v>
      </c>
      <c r="W934" s="78">
        <f t="shared" si="72"/>
        <v>0</v>
      </c>
      <c r="X934" s="1">
        <f>VLOOKUP(E934,'渗透率、续签率'!AG:AJ,4,0)</f>
        <v>13140</v>
      </c>
      <c r="Y934" s="1">
        <f t="shared" si="73"/>
        <v>0</v>
      </c>
      <c r="Z934">
        <v>0</v>
      </c>
      <c r="AA934" s="89">
        <f t="shared" si="74"/>
        <v>0</v>
      </c>
      <c r="AH934" s="37"/>
      <c r="AI934" s="37"/>
      <c r="AK934" s="37"/>
    </row>
    <row r="935" spans="1:37" hidden="1">
      <c r="A935" t="s">
        <v>64</v>
      </c>
      <c r="B935" t="s">
        <v>16</v>
      </c>
      <c r="C935" t="s">
        <v>17</v>
      </c>
      <c r="D935" t="s">
        <v>116</v>
      </c>
      <c r="E935" t="s">
        <v>481</v>
      </c>
      <c r="F935" t="str">
        <f t="shared" si="71"/>
        <v>景德镇市婚宴酒店</v>
      </c>
      <c r="G935" t="s">
        <v>90</v>
      </c>
      <c r="H935" t="s">
        <v>289</v>
      </c>
      <c r="I935" t="s">
        <v>68</v>
      </c>
      <c r="J935">
        <v>1</v>
      </c>
      <c r="K935">
        <v>0</v>
      </c>
      <c r="L935" s="13">
        <f>VLOOKUP(C935,'渗透率、续签率'!B:C,2,0)</f>
        <v>0.51900000000000002</v>
      </c>
      <c r="M935" s="6">
        <v>0</v>
      </c>
      <c r="N935">
        <v>0</v>
      </c>
      <c r="O935">
        <v>0</v>
      </c>
      <c r="P935" s="6">
        <v>0</v>
      </c>
      <c r="Q935" s="13">
        <v>0</v>
      </c>
      <c r="R935" s="13">
        <v>0</v>
      </c>
      <c r="S935" s="31">
        <v>1</v>
      </c>
      <c r="T935" s="6">
        <f>VLOOKUP(E935,'参数设置&amp;汇总'!S:U,3,0)</f>
        <v>0.33150000000000002</v>
      </c>
      <c r="U935" s="78">
        <f t="shared" si="70"/>
        <v>0</v>
      </c>
      <c r="V935" s="13">
        <v>0.85000000000000009</v>
      </c>
      <c r="W935" s="78">
        <f t="shared" si="72"/>
        <v>0</v>
      </c>
      <c r="X935" s="1">
        <f>VLOOKUP(E935,'渗透率、续签率'!AG:AJ,4,0)</f>
        <v>13140</v>
      </c>
      <c r="Y935" s="1">
        <f t="shared" si="73"/>
        <v>0</v>
      </c>
      <c r="Z935">
        <v>0</v>
      </c>
      <c r="AA935" s="89">
        <f t="shared" si="74"/>
        <v>0</v>
      </c>
    </row>
    <row r="936" spans="1:37" hidden="1">
      <c r="A936" t="s">
        <v>64</v>
      </c>
      <c r="B936" t="s">
        <v>16</v>
      </c>
      <c r="C936" t="s">
        <v>17</v>
      </c>
      <c r="D936" t="s">
        <v>116</v>
      </c>
      <c r="E936" t="s">
        <v>481</v>
      </c>
      <c r="F936" t="str">
        <f t="shared" si="71"/>
        <v>曲靖市婚宴酒店</v>
      </c>
      <c r="G936" t="s">
        <v>99</v>
      </c>
      <c r="H936" t="s">
        <v>290</v>
      </c>
      <c r="I936" t="s">
        <v>68</v>
      </c>
      <c r="J936">
        <v>7</v>
      </c>
      <c r="K936">
        <v>0</v>
      </c>
      <c r="L936" s="13">
        <f>VLOOKUP(C936,'渗透率、续签率'!B:C,2,0)</f>
        <v>0.51900000000000002</v>
      </c>
      <c r="M936" s="6">
        <v>0</v>
      </c>
      <c r="N936">
        <v>0</v>
      </c>
      <c r="O936">
        <v>0</v>
      </c>
      <c r="P936" s="6">
        <v>0</v>
      </c>
      <c r="Q936" s="13">
        <v>0</v>
      </c>
      <c r="R936" s="13">
        <v>0</v>
      </c>
      <c r="S936" s="31">
        <v>37</v>
      </c>
      <c r="T936" s="6">
        <f>VLOOKUP(E936,'参数设置&amp;汇总'!S:U,3,0)</f>
        <v>0.33150000000000002</v>
      </c>
      <c r="U936" s="78">
        <f t="shared" si="70"/>
        <v>0</v>
      </c>
      <c r="V936" s="13">
        <v>0.85000000000000009</v>
      </c>
      <c r="W936" s="78">
        <f t="shared" si="72"/>
        <v>0</v>
      </c>
      <c r="X936" s="1">
        <f>VLOOKUP(E936,'渗透率、续签率'!AG:AJ,4,0)</f>
        <v>13140</v>
      </c>
      <c r="Y936" s="1">
        <f t="shared" si="73"/>
        <v>0</v>
      </c>
      <c r="Z936">
        <v>0</v>
      </c>
      <c r="AA936" s="89">
        <f t="shared" si="74"/>
        <v>0</v>
      </c>
      <c r="AH936" s="37"/>
      <c r="AI936" s="37"/>
      <c r="AK936" s="37"/>
    </row>
    <row r="937" spans="1:37" hidden="1">
      <c r="A937" t="s">
        <v>64</v>
      </c>
      <c r="B937" t="s">
        <v>16</v>
      </c>
      <c r="C937" t="s">
        <v>17</v>
      </c>
      <c r="D937" t="s">
        <v>116</v>
      </c>
      <c r="E937" t="s">
        <v>481</v>
      </c>
      <c r="F937" t="str">
        <f t="shared" si="71"/>
        <v>朔州市婚宴酒店</v>
      </c>
      <c r="G937" t="s">
        <v>134</v>
      </c>
      <c r="H937" t="s">
        <v>291</v>
      </c>
      <c r="I937" t="s">
        <v>70</v>
      </c>
      <c r="J937">
        <v>10</v>
      </c>
      <c r="K937">
        <v>0</v>
      </c>
      <c r="L937" s="13">
        <f>VLOOKUP(C937,'渗透率、续签率'!B:C,2,0)</f>
        <v>0.51900000000000002</v>
      </c>
      <c r="M937" s="6">
        <v>0</v>
      </c>
      <c r="N937">
        <v>0</v>
      </c>
      <c r="O937">
        <v>0</v>
      </c>
      <c r="P937" s="6">
        <v>0</v>
      </c>
      <c r="Q937" s="13">
        <v>0</v>
      </c>
      <c r="R937" s="13">
        <v>0</v>
      </c>
      <c r="S937" s="31">
        <v>35</v>
      </c>
      <c r="T937" s="6">
        <f>VLOOKUP(E937,'参数设置&amp;汇总'!S:U,3,0)</f>
        <v>0.33150000000000002</v>
      </c>
      <c r="U937" s="78">
        <f t="shared" si="70"/>
        <v>0</v>
      </c>
      <c r="V937" s="13">
        <v>0.85000000000000009</v>
      </c>
      <c r="W937" s="78">
        <f t="shared" si="72"/>
        <v>0</v>
      </c>
      <c r="X937" s="1">
        <f>VLOOKUP(E937,'渗透率、续签率'!AG:AJ,4,0)</f>
        <v>13140</v>
      </c>
      <c r="Y937" s="1">
        <f t="shared" si="73"/>
        <v>0</v>
      </c>
      <c r="Z937">
        <v>0</v>
      </c>
      <c r="AA937" s="89">
        <f t="shared" si="74"/>
        <v>0</v>
      </c>
      <c r="AH937" s="37"/>
      <c r="AI937" s="37"/>
      <c r="AJ937" s="1"/>
      <c r="AK937" s="37"/>
    </row>
    <row r="938" spans="1:37" hidden="1">
      <c r="A938" t="s">
        <v>64</v>
      </c>
      <c r="B938" t="s">
        <v>16</v>
      </c>
      <c r="C938" t="s">
        <v>17</v>
      </c>
      <c r="D938" t="s">
        <v>116</v>
      </c>
      <c r="E938" t="s">
        <v>481</v>
      </c>
      <c r="F938" t="str">
        <f t="shared" si="71"/>
        <v>朝阳市婚宴酒店</v>
      </c>
      <c r="G938" t="s">
        <v>101</v>
      </c>
      <c r="H938" t="s">
        <v>292</v>
      </c>
      <c r="I938" t="s">
        <v>70</v>
      </c>
      <c r="J938">
        <v>3</v>
      </c>
      <c r="K938">
        <v>0</v>
      </c>
      <c r="L938" s="13">
        <f>VLOOKUP(C938,'渗透率、续签率'!B:C,2,0)</f>
        <v>0.51900000000000002</v>
      </c>
      <c r="M938" s="6">
        <v>0</v>
      </c>
      <c r="N938">
        <v>0</v>
      </c>
      <c r="O938">
        <v>0</v>
      </c>
      <c r="P938" s="6">
        <v>0</v>
      </c>
      <c r="Q938" s="13">
        <v>0</v>
      </c>
      <c r="R938" s="13">
        <v>0</v>
      </c>
      <c r="S938" s="31">
        <v>15</v>
      </c>
      <c r="T938" s="6">
        <f>VLOOKUP(E938,'参数设置&amp;汇总'!S:U,3,0)</f>
        <v>0.33150000000000002</v>
      </c>
      <c r="U938" s="78">
        <f t="shared" si="70"/>
        <v>0</v>
      </c>
      <c r="V938" s="13">
        <v>0.85000000000000009</v>
      </c>
      <c r="W938" s="78">
        <f t="shared" si="72"/>
        <v>0</v>
      </c>
      <c r="X938" s="1">
        <f>VLOOKUP(E938,'渗透率、续签率'!AG:AJ,4,0)</f>
        <v>13140</v>
      </c>
      <c r="Y938" s="1">
        <f t="shared" si="73"/>
        <v>0</v>
      </c>
      <c r="Z938">
        <v>0</v>
      </c>
      <c r="AA938" s="89">
        <f t="shared" si="74"/>
        <v>0</v>
      </c>
      <c r="AH938" s="37"/>
      <c r="AI938" s="37"/>
      <c r="AK938" s="37"/>
    </row>
    <row r="939" spans="1:37" hidden="1">
      <c r="A939" t="s">
        <v>64</v>
      </c>
      <c r="B939" t="s">
        <v>16</v>
      </c>
      <c r="C939" t="s">
        <v>17</v>
      </c>
      <c r="D939" t="s">
        <v>116</v>
      </c>
      <c r="E939" t="s">
        <v>481</v>
      </c>
      <c r="F939" t="str">
        <f t="shared" si="71"/>
        <v>本溪市婚宴酒店</v>
      </c>
      <c r="G939" t="s">
        <v>101</v>
      </c>
      <c r="H939" t="s">
        <v>293</v>
      </c>
      <c r="I939" t="s">
        <v>70</v>
      </c>
      <c r="J939">
        <v>1</v>
      </c>
      <c r="K939">
        <v>0</v>
      </c>
      <c r="L939" s="13">
        <f>VLOOKUP(C939,'渗透率、续签率'!B:C,2,0)</f>
        <v>0.51900000000000002</v>
      </c>
      <c r="M939" s="6">
        <v>0</v>
      </c>
      <c r="N939">
        <v>0</v>
      </c>
      <c r="O939">
        <v>0</v>
      </c>
      <c r="P939" s="6">
        <v>0</v>
      </c>
      <c r="Q939" s="13">
        <v>0</v>
      </c>
      <c r="R939" s="13">
        <v>0</v>
      </c>
      <c r="S939" s="31">
        <v>4</v>
      </c>
      <c r="T939" s="6">
        <f>VLOOKUP(E939,'参数设置&amp;汇总'!S:U,3,0)</f>
        <v>0.33150000000000002</v>
      </c>
      <c r="U939" s="78">
        <f t="shared" si="70"/>
        <v>0</v>
      </c>
      <c r="V939" s="13">
        <v>0.85000000000000009</v>
      </c>
      <c r="W939" s="78">
        <f t="shared" si="72"/>
        <v>0</v>
      </c>
      <c r="X939" s="1">
        <f>VLOOKUP(E939,'渗透率、续签率'!AG:AJ,4,0)</f>
        <v>13140</v>
      </c>
      <c r="Y939" s="1">
        <f t="shared" si="73"/>
        <v>0</v>
      </c>
      <c r="Z939">
        <v>0</v>
      </c>
      <c r="AA939" s="89">
        <f t="shared" si="74"/>
        <v>0</v>
      </c>
    </row>
    <row r="940" spans="1:37" hidden="1">
      <c r="A940" t="s">
        <v>64</v>
      </c>
      <c r="B940" t="s">
        <v>16</v>
      </c>
      <c r="C940" t="s">
        <v>17</v>
      </c>
      <c r="D940" t="s">
        <v>116</v>
      </c>
      <c r="E940" t="s">
        <v>481</v>
      </c>
      <c r="F940" t="str">
        <f t="shared" si="71"/>
        <v>来宾市婚宴酒店</v>
      </c>
      <c r="G940" t="s">
        <v>88</v>
      </c>
      <c r="H940" t="s">
        <v>294</v>
      </c>
      <c r="I940" t="s">
        <v>68</v>
      </c>
      <c r="J940">
        <v>0</v>
      </c>
      <c r="K940">
        <v>0</v>
      </c>
      <c r="L940" s="13">
        <f>VLOOKUP(C940,'渗透率、续签率'!B:C,2,0)</f>
        <v>0.51900000000000002</v>
      </c>
      <c r="M940" s="6">
        <v>0</v>
      </c>
      <c r="N940">
        <v>0</v>
      </c>
      <c r="O940">
        <v>0</v>
      </c>
      <c r="P940" s="6">
        <v>0</v>
      </c>
      <c r="Q940" s="13">
        <v>0</v>
      </c>
      <c r="R940" s="13">
        <v>0</v>
      </c>
      <c r="S940" s="31">
        <v>0</v>
      </c>
      <c r="T940" s="6">
        <f>VLOOKUP(E940,'参数设置&amp;汇总'!S:U,3,0)</f>
        <v>0.33150000000000002</v>
      </c>
      <c r="U940" s="78">
        <f t="shared" si="70"/>
        <v>0</v>
      </c>
      <c r="V940" s="13">
        <v>0.85000000000000009</v>
      </c>
      <c r="W940" s="78">
        <f t="shared" si="72"/>
        <v>0</v>
      </c>
      <c r="X940" s="1">
        <f>VLOOKUP(E940,'渗透率、续签率'!AG:AJ,4,0)</f>
        <v>13140</v>
      </c>
      <c r="Y940" s="1">
        <f t="shared" si="73"/>
        <v>0</v>
      </c>
      <c r="Z940">
        <v>0</v>
      </c>
      <c r="AA940" s="89">
        <f t="shared" si="74"/>
        <v>0</v>
      </c>
      <c r="AH940" s="37"/>
      <c r="AI940" s="37"/>
      <c r="AK940" s="37"/>
    </row>
    <row r="941" spans="1:37" hidden="1">
      <c r="A941" t="s">
        <v>64</v>
      </c>
      <c r="B941" t="s">
        <v>16</v>
      </c>
      <c r="C941" t="s">
        <v>17</v>
      </c>
      <c r="D941" t="s">
        <v>116</v>
      </c>
      <c r="E941" t="s">
        <v>481</v>
      </c>
      <c r="F941" t="str">
        <f t="shared" si="71"/>
        <v>松原市婚宴酒店</v>
      </c>
      <c r="G941" t="s">
        <v>188</v>
      </c>
      <c r="H941" t="s">
        <v>295</v>
      </c>
      <c r="I941" t="s">
        <v>70</v>
      </c>
      <c r="J941">
        <v>8</v>
      </c>
      <c r="K941">
        <v>0</v>
      </c>
      <c r="L941" s="13">
        <f>VLOOKUP(C941,'渗透率、续签率'!B:C,2,0)</f>
        <v>0.51900000000000002</v>
      </c>
      <c r="M941" s="6">
        <v>0</v>
      </c>
      <c r="N941">
        <v>0</v>
      </c>
      <c r="O941">
        <v>0</v>
      </c>
      <c r="P941" s="6">
        <v>0</v>
      </c>
      <c r="Q941" s="13">
        <v>0</v>
      </c>
      <c r="R941" s="13">
        <v>0</v>
      </c>
      <c r="S941" s="31">
        <v>11</v>
      </c>
      <c r="T941" s="6">
        <f>VLOOKUP(E941,'参数设置&amp;汇总'!S:U,3,0)</f>
        <v>0.33150000000000002</v>
      </c>
      <c r="U941" s="78">
        <f t="shared" si="70"/>
        <v>0</v>
      </c>
      <c r="V941" s="13">
        <v>0.85000000000000009</v>
      </c>
      <c r="W941" s="78">
        <f t="shared" si="72"/>
        <v>0</v>
      </c>
      <c r="X941" s="1">
        <f>VLOOKUP(E941,'渗透率、续签率'!AG:AJ,4,0)</f>
        <v>13140</v>
      </c>
      <c r="Y941" s="1">
        <f t="shared" si="73"/>
        <v>0</v>
      </c>
      <c r="Z941">
        <v>0</v>
      </c>
      <c r="AA941" s="89">
        <f t="shared" si="74"/>
        <v>0</v>
      </c>
      <c r="AH941" s="37"/>
      <c r="AI941" s="37"/>
      <c r="AK941" s="37"/>
    </row>
    <row r="942" spans="1:37" hidden="1">
      <c r="A942" t="s">
        <v>64</v>
      </c>
      <c r="B942" t="s">
        <v>16</v>
      </c>
      <c r="C942" t="s">
        <v>17</v>
      </c>
      <c r="D942" t="s">
        <v>116</v>
      </c>
      <c r="E942" t="s">
        <v>481</v>
      </c>
      <c r="F942" t="str">
        <f t="shared" si="71"/>
        <v>林芝市婚宴酒店</v>
      </c>
      <c r="G942" t="s">
        <v>237</v>
      </c>
      <c r="H942" t="s">
        <v>296</v>
      </c>
      <c r="I942" t="s">
        <v>57</v>
      </c>
      <c r="J942">
        <v>0</v>
      </c>
      <c r="K942">
        <v>0</v>
      </c>
      <c r="L942" s="13">
        <f>VLOOKUP(C942,'渗透率、续签率'!B:C,2,0)</f>
        <v>0.51900000000000002</v>
      </c>
      <c r="M942" s="6">
        <v>0</v>
      </c>
      <c r="N942">
        <v>0</v>
      </c>
      <c r="O942">
        <v>0</v>
      </c>
      <c r="P942" s="6">
        <v>0</v>
      </c>
      <c r="Q942" s="13">
        <v>0</v>
      </c>
      <c r="R942" s="13">
        <v>0</v>
      </c>
      <c r="S942" s="31">
        <v>0</v>
      </c>
      <c r="T942" s="6">
        <f>VLOOKUP(E942,'参数设置&amp;汇总'!S:U,3,0)</f>
        <v>0.33150000000000002</v>
      </c>
      <c r="U942" s="78">
        <f t="shared" si="70"/>
        <v>0</v>
      </c>
      <c r="V942" s="13">
        <v>0.85000000000000009</v>
      </c>
      <c r="W942" s="78">
        <f t="shared" si="72"/>
        <v>0</v>
      </c>
      <c r="X942" s="1">
        <f>VLOOKUP(E942,'渗透率、续签率'!AG:AJ,4,0)</f>
        <v>13140</v>
      </c>
      <c r="Y942" s="1">
        <f t="shared" si="73"/>
        <v>0</v>
      </c>
      <c r="Z942">
        <v>0</v>
      </c>
      <c r="AA942" s="89">
        <f t="shared" si="74"/>
        <v>0</v>
      </c>
      <c r="AH942" s="37"/>
      <c r="AI942" s="37"/>
      <c r="AK942" s="37"/>
    </row>
    <row r="943" spans="1:37" hidden="1">
      <c r="A943" t="s">
        <v>64</v>
      </c>
      <c r="B943" t="s">
        <v>16</v>
      </c>
      <c r="C943" t="s">
        <v>17</v>
      </c>
      <c r="D943" t="s">
        <v>116</v>
      </c>
      <c r="E943" t="s">
        <v>481</v>
      </c>
      <c r="F943" t="str">
        <f t="shared" si="71"/>
        <v>果洛藏族自治州婚宴酒店</v>
      </c>
      <c r="G943" t="s">
        <v>297</v>
      </c>
      <c r="H943" t="s">
        <v>298</v>
      </c>
      <c r="I943" t="s">
        <v>70</v>
      </c>
      <c r="J943">
        <v>0</v>
      </c>
      <c r="K943">
        <v>0</v>
      </c>
      <c r="L943" s="13">
        <f>VLOOKUP(C943,'渗透率、续签率'!B:C,2,0)</f>
        <v>0.51900000000000002</v>
      </c>
      <c r="M943" s="6">
        <v>0</v>
      </c>
      <c r="N943">
        <v>0</v>
      </c>
      <c r="O943">
        <v>0</v>
      </c>
      <c r="P943" s="6">
        <v>0</v>
      </c>
      <c r="Q943" s="13">
        <v>0</v>
      </c>
      <c r="R943" s="13">
        <v>0</v>
      </c>
      <c r="S943" s="31">
        <v>0</v>
      </c>
      <c r="T943" s="6">
        <f>VLOOKUP(E943,'参数设置&amp;汇总'!S:U,3,0)</f>
        <v>0.33150000000000002</v>
      </c>
      <c r="U943" s="78">
        <f t="shared" si="70"/>
        <v>0</v>
      </c>
      <c r="V943" s="13">
        <v>0.85000000000000009</v>
      </c>
      <c r="W943" s="78">
        <f t="shared" si="72"/>
        <v>0</v>
      </c>
      <c r="X943" s="1">
        <f>VLOOKUP(E943,'渗透率、续签率'!AG:AJ,4,0)</f>
        <v>13140</v>
      </c>
      <c r="Y943" s="1">
        <f t="shared" si="73"/>
        <v>0</v>
      </c>
      <c r="Z943">
        <v>0</v>
      </c>
      <c r="AA943" s="89">
        <f t="shared" si="74"/>
        <v>0</v>
      </c>
      <c r="AH943" s="37"/>
      <c r="AI943" s="37"/>
      <c r="AK943" s="37"/>
    </row>
    <row r="944" spans="1:37" hidden="1">
      <c r="A944" t="s">
        <v>64</v>
      </c>
      <c r="B944" t="s">
        <v>16</v>
      </c>
      <c r="C944" t="s">
        <v>17</v>
      </c>
      <c r="D944" t="s">
        <v>116</v>
      </c>
      <c r="E944" t="s">
        <v>481</v>
      </c>
      <c r="F944" t="str">
        <f t="shared" si="71"/>
        <v>枣庄市婚宴酒店</v>
      </c>
      <c r="G944" t="s">
        <v>103</v>
      </c>
      <c r="H944" t="s">
        <v>299</v>
      </c>
      <c r="I944" t="s">
        <v>70</v>
      </c>
      <c r="J944">
        <v>1</v>
      </c>
      <c r="K944">
        <v>0</v>
      </c>
      <c r="L944" s="13">
        <f>VLOOKUP(C944,'渗透率、续签率'!B:C,2,0)</f>
        <v>0.51900000000000002</v>
      </c>
      <c r="M944" s="6">
        <v>0</v>
      </c>
      <c r="N944">
        <v>0</v>
      </c>
      <c r="O944">
        <v>0</v>
      </c>
      <c r="P944" s="6">
        <v>0</v>
      </c>
      <c r="Q944" s="13">
        <v>0</v>
      </c>
      <c r="R944" s="13">
        <v>0</v>
      </c>
      <c r="S944" s="31">
        <v>4</v>
      </c>
      <c r="T944" s="6">
        <f>VLOOKUP(E944,'参数设置&amp;汇总'!S:U,3,0)</f>
        <v>0.33150000000000002</v>
      </c>
      <c r="U944" s="78">
        <f t="shared" si="70"/>
        <v>0</v>
      </c>
      <c r="V944" s="13">
        <v>0.85000000000000009</v>
      </c>
      <c r="W944" s="78">
        <f t="shared" si="72"/>
        <v>0</v>
      </c>
      <c r="X944" s="1">
        <f>VLOOKUP(E944,'渗透率、续签率'!AG:AJ,4,0)</f>
        <v>13140</v>
      </c>
      <c r="Y944" s="1">
        <f t="shared" si="73"/>
        <v>0</v>
      </c>
      <c r="Z944">
        <v>0</v>
      </c>
      <c r="AA944" s="89">
        <f t="shared" si="74"/>
        <v>0</v>
      </c>
    </row>
    <row r="945" spans="1:37" hidden="1">
      <c r="A945" t="s">
        <v>64</v>
      </c>
      <c r="B945" t="s">
        <v>16</v>
      </c>
      <c r="C945" t="s">
        <v>17</v>
      </c>
      <c r="D945" t="s">
        <v>116</v>
      </c>
      <c r="E945" t="s">
        <v>481</v>
      </c>
      <c r="F945" t="str">
        <f t="shared" si="71"/>
        <v>柳州市婚宴酒店</v>
      </c>
      <c r="G945" t="s">
        <v>88</v>
      </c>
      <c r="H945" t="s">
        <v>300</v>
      </c>
      <c r="I945" t="s">
        <v>68</v>
      </c>
      <c r="J945">
        <v>3</v>
      </c>
      <c r="K945">
        <v>1</v>
      </c>
      <c r="L945" s="13">
        <f>VLOOKUP(C945,'渗透率、续签率'!B:C,2,0)</f>
        <v>0.51900000000000002</v>
      </c>
      <c r="M945" s="6">
        <v>0.33</v>
      </c>
      <c r="N945">
        <v>0</v>
      </c>
      <c r="O945">
        <v>0</v>
      </c>
      <c r="P945" s="6">
        <v>0</v>
      </c>
      <c r="Q945" s="13">
        <v>0.86899999999999999</v>
      </c>
      <c r="R945" s="13">
        <v>0.69699999999999995</v>
      </c>
      <c r="S945" s="31">
        <v>14</v>
      </c>
      <c r="T945" s="6">
        <f>VLOOKUP(E945,'参数设置&amp;汇总'!S:U,3,0)</f>
        <v>0.33150000000000002</v>
      </c>
      <c r="U945" s="78">
        <f t="shared" si="70"/>
        <v>0</v>
      </c>
      <c r="V945" s="13">
        <v>0.85000000000000009</v>
      </c>
      <c r="W945" s="78">
        <f t="shared" si="72"/>
        <v>0</v>
      </c>
      <c r="X945" s="1">
        <f>VLOOKUP(E945,'渗透率、续签率'!AG:AJ,4,0)</f>
        <v>13140</v>
      </c>
      <c r="Y945" s="1">
        <f t="shared" si="73"/>
        <v>0</v>
      </c>
      <c r="Z945">
        <v>0</v>
      </c>
      <c r="AA945" s="89">
        <f t="shared" si="74"/>
        <v>0</v>
      </c>
      <c r="AH945" s="37"/>
      <c r="AI945" s="37"/>
      <c r="AK945" s="37"/>
    </row>
    <row r="946" spans="1:37" hidden="1">
      <c r="A946" t="s">
        <v>64</v>
      </c>
      <c r="B946" t="s">
        <v>16</v>
      </c>
      <c r="C946" t="s">
        <v>17</v>
      </c>
      <c r="D946" t="s">
        <v>116</v>
      </c>
      <c r="E946" t="s">
        <v>481</v>
      </c>
      <c r="F946" t="str">
        <f t="shared" si="71"/>
        <v>株洲市婚宴酒店</v>
      </c>
      <c r="G946" t="s">
        <v>113</v>
      </c>
      <c r="H946" t="s">
        <v>301</v>
      </c>
      <c r="I946" t="s">
        <v>68</v>
      </c>
      <c r="J946">
        <v>3</v>
      </c>
      <c r="K946">
        <v>0</v>
      </c>
      <c r="L946" s="13">
        <f>VLOOKUP(C946,'渗透率、续签率'!B:C,2,0)</f>
        <v>0.51900000000000002</v>
      </c>
      <c r="M946" s="6">
        <v>0</v>
      </c>
      <c r="N946">
        <v>0</v>
      </c>
      <c r="O946">
        <v>0</v>
      </c>
      <c r="P946" s="6">
        <v>0</v>
      </c>
      <c r="Q946" s="13">
        <v>0.378</v>
      </c>
      <c r="R946" s="13">
        <v>0</v>
      </c>
      <c r="S946" s="31">
        <v>12</v>
      </c>
      <c r="T946" s="6">
        <f>VLOOKUP(E946,'参数设置&amp;汇总'!S:U,3,0)</f>
        <v>0.33150000000000002</v>
      </c>
      <c r="U946" s="78">
        <f t="shared" si="70"/>
        <v>0</v>
      </c>
      <c r="V946" s="13">
        <v>0.85000000000000009</v>
      </c>
      <c r="W946" s="78">
        <f t="shared" si="72"/>
        <v>0</v>
      </c>
      <c r="X946" s="1">
        <f>VLOOKUP(E946,'渗透率、续签率'!AG:AJ,4,0)</f>
        <v>13140</v>
      </c>
      <c r="Y946" s="1">
        <f t="shared" si="73"/>
        <v>0</v>
      </c>
      <c r="Z946">
        <v>0</v>
      </c>
      <c r="AA946" s="89">
        <f t="shared" si="74"/>
        <v>0</v>
      </c>
      <c r="AH946" s="37"/>
      <c r="AI946" s="37"/>
      <c r="AK946" s="37"/>
    </row>
    <row r="947" spans="1:37" hidden="1">
      <c r="A947" t="s">
        <v>64</v>
      </c>
      <c r="B947" t="s">
        <v>16</v>
      </c>
      <c r="C947" t="s">
        <v>17</v>
      </c>
      <c r="D947" t="s">
        <v>116</v>
      </c>
      <c r="E947" t="s">
        <v>481</v>
      </c>
      <c r="F947" t="str">
        <f t="shared" si="71"/>
        <v>桂林市婚宴酒店</v>
      </c>
      <c r="G947" t="s">
        <v>88</v>
      </c>
      <c r="H947" t="s">
        <v>302</v>
      </c>
      <c r="I947" t="s">
        <v>68</v>
      </c>
      <c r="J947">
        <v>3</v>
      </c>
      <c r="K947">
        <v>0</v>
      </c>
      <c r="L947" s="13">
        <f>VLOOKUP(C947,'渗透率、续签率'!B:C,2,0)</f>
        <v>0.51900000000000002</v>
      </c>
      <c r="M947" s="6">
        <v>0</v>
      </c>
      <c r="N947">
        <v>1</v>
      </c>
      <c r="O947">
        <v>0</v>
      </c>
      <c r="P947" s="6">
        <v>0</v>
      </c>
      <c r="Q947" s="13">
        <v>0.89700000000000002</v>
      </c>
      <c r="R947" s="13">
        <v>0</v>
      </c>
      <c r="S947" s="31">
        <v>78</v>
      </c>
      <c r="T947" s="6">
        <f>VLOOKUP(E947,'参数设置&amp;汇总'!S:U,3,0)</f>
        <v>0.33150000000000002</v>
      </c>
      <c r="U947" s="78">
        <f t="shared" si="70"/>
        <v>0.33150000000000002</v>
      </c>
      <c r="V947" s="13">
        <v>0.85000000000000009</v>
      </c>
      <c r="W947" s="78">
        <f t="shared" si="72"/>
        <v>0.38999999999999996</v>
      </c>
      <c r="X947" s="1">
        <f>VLOOKUP(E947,'渗透率、续签率'!AG:AJ,4,0)</f>
        <v>13140</v>
      </c>
      <c r="Y947" s="1">
        <f t="shared" si="73"/>
        <v>5124.5999999999995</v>
      </c>
      <c r="Z947">
        <v>0</v>
      </c>
      <c r="AA947" s="89">
        <f t="shared" si="74"/>
        <v>13140</v>
      </c>
      <c r="AH947" s="37"/>
      <c r="AI947" s="37"/>
      <c r="AK947" s="37"/>
    </row>
    <row r="948" spans="1:37" hidden="1">
      <c r="A948" t="s">
        <v>64</v>
      </c>
      <c r="B948" t="s">
        <v>16</v>
      </c>
      <c r="C948" t="s">
        <v>17</v>
      </c>
      <c r="D948" t="s">
        <v>116</v>
      </c>
      <c r="E948" t="s">
        <v>481</v>
      </c>
      <c r="F948" t="str">
        <f t="shared" si="71"/>
        <v>梅州市婚宴酒店</v>
      </c>
      <c r="G948" t="s">
        <v>75</v>
      </c>
      <c r="H948" t="s">
        <v>303</v>
      </c>
      <c r="I948" t="s">
        <v>68</v>
      </c>
      <c r="J948">
        <v>3</v>
      </c>
      <c r="K948">
        <v>0</v>
      </c>
      <c r="L948" s="13">
        <f>VLOOKUP(C948,'渗透率、续签率'!B:C,2,0)</f>
        <v>0.51900000000000002</v>
      </c>
      <c r="M948" s="6">
        <v>0</v>
      </c>
      <c r="N948">
        <v>0</v>
      </c>
      <c r="O948">
        <v>0</v>
      </c>
      <c r="P948" s="6">
        <v>0</v>
      </c>
      <c r="Q948" s="13">
        <v>0</v>
      </c>
      <c r="R948" s="13">
        <v>0</v>
      </c>
      <c r="S948" s="31">
        <v>9</v>
      </c>
      <c r="T948" s="6">
        <f>VLOOKUP(E948,'参数设置&amp;汇总'!S:U,3,0)</f>
        <v>0.33150000000000002</v>
      </c>
      <c r="U948" s="78">
        <f t="shared" si="70"/>
        <v>0</v>
      </c>
      <c r="V948" s="13">
        <v>0.85000000000000009</v>
      </c>
      <c r="W948" s="78">
        <f t="shared" si="72"/>
        <v>0</v>
      </c>
      <c r="X948" s="1">
        <f>VLOOKUP(E948,'渗透率、续签率'!AG:AJ,4,0)</f>
        <v>13140</v>
      </c>
      <c r="Y948" s="1">
        <f t="shared" si="73"/>
        <v>0</v>
      </c>
      <c r="Z948">
        <v>0</v>
      </c>
      <c r="AA948" s="89">
        <f t="shared" si="74"/>
        <v>0</v>
      </c>
      <c r="AH948" s="37"/>
      <c r="AI948" s="37"/>
      <c r="AK948" s="37"/>
    </row>
    <row r="949" spans="1:37" hidden="1">
      <c r="A949" t="s">
        <v>64</v>
      </c>
      <c r="B949" t="s">
        <v>16</v>
      </c>
      <c r="C949" t="s">
        <v>17</v>
      </c>
      <c r="D949" t="s">
        <v>116</v>
      </c>
      <c r="E949" t="s">
        <v>481</v>
      </c>
      <c r="F949" t="str">
        <f t="shared" si="71"/>
        <v>梧州市婚宴酒店</v>
      </c>
      <c r="G949" t="s">
        <v>88</v>
      </c>
      <c r="H949" t="s">
        <v>304</v>
      </c>
      <c r="I949" t="s">
        <v>68</v>
      </c>
      <c r="J949">
        <v>2</v>
      </c>
      <c r="K949">
        <v>0</v>
      </c>
      <c r="L949" s="13">
        <f>VLOOKUP(C949,'渗透率、续签率'!B:C,2,0)</f>
        <v>0.51900000000000002</v>
      </c>
      <c r="M949" s="6">
        <v>0</v>
      </c>
      <c r="N949">
        <v>0</v>
      </c>
      <c r="O949">
        <v>0</v>
      </c>
      <c r="P949" s="6">
        <v>0</v>
      </c>
      <c r="Q949" s="13">
        <v>0</v>
      </c>
      <c r="R949" s="13">
        <v>0</v>
      </c>
      <c r="S949" s="31">
        <v>5</v>
      </c>
      <c r="T949" s="6">
        <f>VLOOKUP(E949,'参数设置&amp;汇总'!S:U,3,0)</f>
        <v>0.33150000000000002</v>
      </c>
      <c r="U949" s="78">
        <f t="shared" si="70"/>
        <v>0</v>
      </c>
      <c r="V949" s="13">
        <v>0.85000000000000009</v>
      </c>
      <c r="W949" s="78">
        <f t="shared" si="72"/>
        <v>0</v>
      </c>
      <c r="X949" s="1">
        <f>VLOOKUP(E949,'渗透率、续签率'!AG:AJ,4,0)</f>
        <v>13140</v>
      </c>
      <c r="Y949" s="1">
        <f t="shared" si="73"/>
        <v>0</v>
      </c>
      <c r="Z949">
        <v>0</v>
      </c>
      <c r="AA949" s="89">
        <f t="shared" si="74"/>
        <v>0</v>
      </c>
      <c r="AH949" s="37"/>
      <c r="AI949" s="37"/>
      <c r="AK949" s="37"/>
    </row>
    <row r="950" spans="1:37" hidden="1">
      <c r="A950" t="s">
        <v>64</v>
      </c>
      <c r="B950" t="s">
        <v>16</v>
      </c>
      <c r="C950" t="s">
        <v>17</v>
      </c>
      <c r="D950" t="s">
        <v>116</v>
      </c>
      <c r="E950" t="s">
        <v>481</v>
      </c>
      <c r="F950" t="str">
        <f t="shared" si="71"/>
        <v>楚雄彝族自治州婚宴酒店</v>
      </c>
      <c r="G950" t="s">
        <v>99</v>
      </c>
      <c r="H950" t="s">
        <v>305</v>
      </c>
      <c r="I950" t="s">
        <v>68</v>
      </c>
      <c r="J950">
        <v>1</v>
      </c>
      <c r="K950">
        <v>0</v>
      </c>
      <c r="L950" s="13">
        <f>VLOOKUP(C950,'渗透率、续签率'!B:C,2,0)</f>
        <v>0.51900000000000002</v>
      </c>
      <c r="M950" s="6">
        <v>0</v>
      </c>
      <c r="N950">
        <v>0</v>
      </c>
      <c r="O950">
        <v>0</v>
      </c>
      <c r="P950" s="6">
        <v>0</v>
      </c>
      <c r="Q950" s="13">
        <v>0</v>
      </c>
      <c r="R950" s="13">
        <v>0</v>
      </c>
      <c r="S950" s="31">
        <v>1</v>
      </c>
      <c r="T950" s="6">
        <f>VLOOKUP(E950,'参数设置&amp;汇总'!S:U,3,0)</f>
        <v>0.33150000000000002</v>
      </c>
      <c r="U950" s="78">
        <f t="shared" si="70"/>
        <v>0</v>
      </c>
      <c r="V950" s="13">
        <v>0.85000000000000009</v>
      </c>
      <c r="W950" s="78">
        <f t="shared" si="72"/>
        <v>0</v>
      </c>
      <c r="X950" s="1">
        <f>VLOOKUP(E950,'渗透率、续签率'!AG:AJ,4,0)</f>
        <v>13140</v>
      </c>
      <c r="Y950" s="1">
        <f t="shared" si="73"/>
        <v>0</v>
      </c>
      <c r="Z950">
        <v>0</v>
      </c>
      <c r="AA950" s="89">
        <f t="shared" si="74"/>
        <v>0</v>
      </c>
      <c r="AH950" s="37"/>
      <c r="AI950" s="37"/>
      <c r="AK950" s="37"/>
    </row>
    <row r="951" spans="1:37" hidden="1">
      <c r="A951" t="s">
        <v>64</v>
      </c>
      <c r="B951" t="s">
        <v>16</v>
      </c>
      <c r="C951" t="s">
        <v>17</v>
      </c>
      <c r="D951" t="s">
        <v>116</v>
      </c>
      <c r="E951" t="s">
        <v>481</v>
      </c>
      <c r="F951" t="str">
        <f t="shared" si="71"/>
        <v>榆林市婚宴酒店</v>
      </c>
      <c r="G951" t="s">
        <v>108</v>
      </c>
      <c r="H951" t="s">
        <v>306</v>
      </c>
      <c r="I951" t="s">
        <v>70</v>
      </c>
      <c r="J951">
        <v>2</v>
      </c>
      <c r="K951">
        <v>0</v>
      </c>
      <c r="L951" s="13">
        <f>VLOOKUP(C951,'渗透率、续签率'!B:C,2,0)</f>
        <v>0.51900000000000002</v>
      </c>
      <c r="M951" s="6">
        <v>0</v>
      </c>
      <c r="N951">
        <v>0</v>
      </c>
      <c r="O951">
        <v>0</v>
      </c>
      <c r="P951" s="6">
        <v>0</v>
      </c>
      <c r="Q951" s="13">
        <v>0</v>
      </c>
      <c r="R951" s="13">
        <v>0</v>
      </c>
      <c r="S951" s="31">
        <v>18</v>
      </c>
      <c r="T951" s="6">
        <f>VLOOKUP(E951,'参数设置&amp;汇总'!S:U,3,0)</f>
        <v>0.33150000000000002</v>
      </c>
      <c r="U951" s="78">
        <f t="shared" si="70"/>
        <v>0</v>
      </c>
      <c r="V951" s="13">
        <v>0.85000000000000009</v>
      </c>
      <c r="W951" s="78">
        <f t="shared" si="72"/>
        <v>0</v>
      </c>
      <c r="X951" s="1">
        <f>VLOOKUP(E951,'渗透率、续签率'!AG:AJ,4,0)</f>
        <v>13140</v>
      </c>
      <c r="Y951" s="1">
        <f t="shared" si="73"/>
        <v>0</v>
      </c>
      <c r="Z951">
        <v>0</v>
      </c>
      <c r="AA951" s="89">
        <f t="shared" si="74"/>
        <v>0</v>
      </c>
      <c r="AH951" s="37"/>
      <c r="AI951" s="37"/>
      <c r="AK951" s="37"/>
    </row>
    <row r="952" spans="1:37" hidden="1">
      <c r="A952" t="s">
        <v>64</v>
      </c>
      <c r="B952" t="s">
        <v>16</v>
      </c>
      <c r="C952" t="s">
        <v>17</v>
      </c>
      <c r="D952" t="s">
        <v>116</v>
      </c>
      <c r="E952" t="s">
        <v>481</v>
      </c>
      <c r="F952" t="str">
        <f t="shared" si="71"/>
        <v>武威市婚宴酒店</v>
      </c>
      <c r="G952" t="s">
        <v>132</v>
      </c>
      <c r="H952" t="s">
        <v>307</v>
      </c>
      <c r="I952" t="s">
        <v>70</v>
      </c>
      <c r="J952">
        <v>1</v>
      </c>
      <c r="K952">
        <v>0</v>
      </c>
      <c r="L952" s="13">
        <f>VLOOKUP(C952,'渗透率、续签率'!B:C,2,0)</f>
        <v>0.51900000000000002</v>
      </c>
      <c r="M952" s="6">
        <v>0</v>
      </c>
      <c r="N952">
        <v>0</v>
      </c>
      <c r="O952">
        <v>0</v>
      </c>
      <c r="P952" s="6">
        <v>0</v>
      </c>
      <c r="Q952" s="13">
        <v>0</v>
      </c>
      <c r="R952" s="13">
        <v>0</v>
      </c>
      <c r="S952" s="31">
        <v>6</v>
      </c>
      <c r="T952" s="6">
        <f>VLOOKUP(E952,'参数设置&amp;汇总'!S:U,3,0)</f>
        <v>0.33150000000000002</v>
      </c>
      <c r="U952" s="78">
        <f t="shared" si="70"/>
        <v>0</v>
      </c>
      <c r="V952" s="13">
        <v>0.85000000000000009</v>
      </c>
      <c r="W952" s="78">
        <f t="shared" si="72"/>
        <v>0</v>
      </c>
      <c r="X952" s="1">
        <f>VLOOKUP(E952,'渗透率、续签率'!AG:AJ,4,0)</f>
        <v>13140</v>
      </c>
      <c r="Y952" s="1">
        <f t="shared" si="73"/>
        <v>0</v>
      </c>
      <c r="Z952">
        <v>0</v>
      </c>
      <c r="AA952" s="89">
        <f t="shared" si="74"/>
        <v>0</v>
      </c>
      <c r="AH952" s="37"/>
      <c r="AI952" s="37"/>
      <c r="AK952" s="37"/>
    </row>
    <row r="953" spans="1:37" hidden="1">
      <c r="A953" t="s">
        <v>64</v>
      </c>
      <c r="B953" t="s">
        <v>16</v>
      </c>
      <c r="C953" t="s">
        <v>17</v>
      </c>
      <c r="D953" t="s">
        <v>116</v>
      </c>
      <c r="E953" t="s">
        <v>481</v>
      </c>
      <c r="F953" t="str">
        <f t="shared" si="71"/>
        <v>毕节市婚宴酒店</v>
      </c>
      <c r="G953" t="s">
        <v>167</v>
      </c>
      <c r="H953" t="s">
        <v>308</v>
      </c>
      <c r="I953" t="s">
        <v>70</v>
      </c>
      <c r="J953">
        <v>4</v>
      </c>
      <c r="K953">
        <v>0</v>
      </c>
      <c r="L953" s="13">
        <f>VLOOKUP(C953,'渗透率、续签率'!B:C,2,0)</f>
        <v>0.51900000000000002</v>
      </c>
      <c r="M953" s="6">
        <v>0</v>
      </c>
      <c r="N953">
        <v>1</v>
      </c>
      <c r="O953">
        <v>0</v>
      </c>
      <c r="P953" s="6">
        <v>0</v>
      </c>
      <c r="Q953" s="13">
        <v>0</v>
      </c>
      <c r="R953" s="13">
        <v>0</v>
      </c>
      <c r="S953" s="31">
        <v>73</v>
      </c>
      <c r="T953" s="6">
        <f>VLOOKUP(E953,'参数设置&amp;汇总'!S:U,3,0)</f>
        <v>0.33150000000000002</v>
      </c>
      <c r="U953" s="78">
        <f t="shared" si="70"/>
        <v>0.33150000000000002</v>
      </c>
      <c r="V953" s="13">
        <v>0.85000000000000009</v>
      </c>
      <c r="W953" s="78">
        <f t="shared" si="72"/>
        <v>0.38999999999999996</v>
      </c>
      <c r="X953" s="1">
        <f>VLOOKUP(E953,'渗透率、续签率'!AG:AJ,4,0)</f>
        <v>13140</v>
      </c>
      <c r="Y953" s="1">
        <f t="shared" si="73"/>
        <v>5124.5999999999995</v>
      </c>
      <c r="Z953">
        <v>0</v>
      </c>
      <c r="AA953" s="89">
        <f t="shared" si="74"/>
        <v>13140</v>
      </c>
      <c r="AH953" s="37"/>
      <c r="AI953" s="37"/>
      <c r="AK953" s="37"/>
    </row>
    <row r="954" spans="1:37" hidden="1">
      <c r="A954" t="s">
        <v>64</v>
      </c>
      <c r="B954" t="s">
        <v>16</v>
      </c>
      <c r="C954" t="s">
        <v>17</v>
      </c>
      <c r="D954" t="s">
        <v>116</v>
      </c>
      <c r="E954" t="s">
        <v>481</v>
      </c>
      <c r="F954" t="str">
        <f t="shared" si="71"/>
        <v>永州市婚宴酒店</v>
      </c>
      <c r="G954" t="s">
        <v>113</v>
      </c>
      <c r="H954" t="s">
        <v>309</v>
      </c>
      <c r="I954" t="s">
        <v>68</v>
      </c>
      <c r="J954">
        <v>2</v>
      </c>
      <c r="K954">
        <v>0</v>
      </c>
      <c r="L954" s="13">
        <f>VLOOKUP(C954,'渗透率、续签率'!B:C,2,0)</f>
        <v>0.51900000000000002</v>
      </c>
      <c r="M954" s="6">
        <v>0</v>
      </c>
      <c r="N954">
        <v>0</v>
      </c>
      <c r="O954">
        <v>0</v>
      </c>
      <c r="P954" s="6">
        <v>0</v>
      </c>
      <c r="Q954" s="13">
        <v>0</v>
      </c>
      <c r="R954" s="13">
        <v>0</v>
      </c>
      <c r="S954" s="31">
        <v>3</v>
      </c>
      <c r="T954" s="6">
        <f>VLOOKUP(E954,'参数设置&amp;汇总'!S:U,3,0)</f>
        <v>0.33150000000000002</v>
      </c>
      <c r="U954" s="78">
        <f t="shared" si="70"/>
        <v>0</v>
      </c>
      <c r="V954" s="13">
        <v>0.85000000000000009</v>
      </c>
      <c r="W954" s="78">
        <f t="shared" si="72"/>
        <v>0</v>
      </c>
      <c r="X954" s="1">
        <f>VLOOKUP(E954,'渗透率、续签率'!AG:AJ,4,0)</f>
        <v>13140</v>
      </c>
      <c r="Y954" s="1">
        <f t="shared" si="73"/>
        <v>0</v>
      </c>
      <c r="Z954">
        <v>0</v>
      </c>
      <c r="AA954" s="89">
        <f t="shared" si="74"/>
        <v>0</v>
      </c>
      <c r="AH954" s="37"/>
      <c r="AI954" s="37"/>
      <c r="AK954" s="37"/>
    </row>
    <row r="955" spans="1:37" hidden="1">
      <c r="A955" t="s">
        <v>64</v>
      </c>
      <c r="B955" t="s">
        <v>16</v>
      </c>
      <c r="C955" t="s">
        <v>17</v>
      </c>
      <c r="D955" t="s">
        <v>116</v>
      </c>
      <c r="E955" t="s">
        <v>481</v>
      </c>
      <c r="F955" t="str">
        <f t="shared" si="71"/>
        <v>汉中市婚宴酒店</v>
      </c>
      <c r="G955" t="s">
        <v>108</v>
      </c>
      <c r="H955" t="s">
        <v>310</v>
      </c>
      <c r="I955" t="s">
        <v>70</v>
      </c>
      <c r="J955">
        <v>3</v>
      </c>
      <c r="K955">
        <v>0</v>
      </c>
      <c r="L955" s="13">
        <f>VLOOKUP(C955,'渗透率、续签率'!B:C,2,0)</f>
        <v>0.51900000000000002</v>
      </c>
      <c r="M955" s="6">
        <v>0</v>
      </c>
      <c r="N955">
        <v>0</v>
      </c>
      <c r="O955">
        <v>0</v>
      </c>
      <c r="P955" s="6">
        <v>0</v>
      </c>
      <c r="Q955" s="13">
        <v>0</v>
      </c>
      <c r="R955" s="13">
        <v>0</v>
      </c>
      <c r="S955" s="31">
        <v>5</v>
      </c>
      <c r="T955" s="6">
        <f>VLOOKUP(E955,'参数设置&amp;汇总'!S:U,3,0)</f>
        <v>0.33150000000000002</v>
      </c>
      <c r="U955" s="78">
        <f t="shared" si="70"/>
        <v>0</v>
      </c>
      <c r="V955" s="13">
        <v>0.85000000000000009</v>
      </c>
      <c r="W955" s="78">
        <f t="shared" si="72"/>
        <v>0</v>
      </c>
      <c r="X955" s="1">
        <f>VLOOKUP(E955,'渗透率、续签率'!AG:AJ,4,0)</f>
        <v>13140</v>
      </c>
      <c r="Y955" s="1">
        <f t="shared" si="73"/>
        <v>0</v>
      </c>
      <c r="Z955">
        <v>0</v>
      </c>
      <c r="AA955" s="89">
        <f t="shared" si="74"/>
        <v>0</v>
      </c>
      <c r="AH955" s="37"/>
      <c r="AI955" s="37"/>
      <c r="AK955" s="37"/>
    </row>
    <row r="956" spans="1:37" hidden="1">
      <c r="A956" t="s">
        <v>64</v>
      </c>
      <c r="B956" t="s">
        <v>16</v>
      </c>
      <c r="C956" t="s">
        <v>17</v>
      </c>
      <c r="D956" t="s">
        <v>116</v>
      </c>
      <c r="E956" t="s">
        <v>481</v>
      </c>
      <c r="F956" t="str">
        <f t="shared" si="71"/>
        <v>汕头市婚宴酒店</v>
      </c>
      <c r="G956" t="s">
        <v>75</v>
      </c>
      <c r="H956" t="s">
        <v>311</v>
      </c>
      <c r="I956" t="s">
        <v>68</v>
      </c>
      <c r="J956">
        <v>8</v>
      </c>
      <c r="K956">
        <v>1</v>
      </c>
      <c r="L956" s="13">
        <f>VLOOKUP(C956,'渗透率、续签率'!B:C,2,0)</f>
        <v>0.51900000000000002</v>
      </c>
      <c r="M956" s="6">
        <v>0.13</v>
      </c>
      <c r="N956">
        <v>1</v>
      </c>
      <c r="O956">
        <v>0</v>
      </c>
      <c r="P956" s="6">
        <v>0</v>
      </c>
      <c r="Q956" s="13">
        <v>0.9</v>
      </c>
      <c r="R956" s="13">
        <v>1.6E-2</v>
      </c>
      <c r="S956" s="31">
        <v>336</v>
      </c>
      <c r="T956" s="6">
        <f>VLOOKUP(E956,'参数设置&amp;汇总'!S:U,3,0)</f>
        <v>0.33150000000000002</v>
      </c>
      <c r="U956" s="78">
        <f t="shared" si="70"/>
        <v>0.33150000000000002</v>
      </c>
      <c r="V956" s="13">
        <v>0.85000000000000009</v>
      </c>
      <c r="W956" s="78">
        <f t="shared" si="72"/>
        <v>0.38999999999999996</v>
      </c>
      <c r="X956" s="1">
        <f>VLOOKUP(E956,'渗透率、续签率'!AG:AJ,4,0)</f>
        <v>13140</v>
      </c>
      <c r="Y956" s="1">
        <f t="shared" si="73"/>
        <v>5124.5999999999995</v>
      </c>
      <c r="Z956">
        <v>1</v>
      </c>
      <c r="AA956" s="89">
        <f t="shared" si="74"/>
        <v>13140</v>
      </c>
      <c r="AH956" s="37"/>
      <c r="AI956" s="37"/>
      <c r="AJ956" s="1"/>
      <c r="AK956" s="37"/>
    </row>
    <row r="957" spans="1:37" hidden="1">
      <c r="A957" t="s">
        <v>64</v>
      </c>
      <c r="B957" t="s">
        <v>16</v>
      </c>
      <c r="C957" t="s">
        <v>17</v>
      </c>
      <c r="D957" t="s">
        <v>116</v>
      </c>
      <c r="E957" t="s">
        <v>481</v>
      </c>
      <c r="F957" t="str">
        <f t="shared" si="71"/>
        <v>汕尾市婚宴酒店</v>
      </c>
      <c r="G957" t="s">
        <v>75</v>
      </c>
      <c r="H957" t="s">
        <v>312</v>
      </c>
      <c r="I957" t="s">
        <v>68</v>
      </c>
      <c r="J957">
        <v>3</v>
      </c>
      <c r="K957">
        <v>0</v>
      </c>
      <c r="L957" s="13">
        <f>VLOOKUP(C957,'渗透率、续签率'!B:C,2,0)</f>
        <v>0.51900000000000002</v>
      </c>
      <c r="M957" s="6">
        <v>0</v>
      </c>
      <c r="N957">
        <v>0</v>
      </c>
      <c r="O957">
        <v>0</v>
      </c>
      <c r="P957" s="6">
        <v>0</v>
      </c>
      <c r="Q957" s="13">
        <v>0</v>
      </c>
      <c r="R957" s="13">
        <v>0</v>
      </c>
      <c r="S957" s="31">
        <v>1</v>
      </c>
      <c r="T957" s="6">
        <f>VLOOKUP(E957,'参数设置&amp;汇总'!S:U,3,0)</f>
        <v>0.33150000000000002</v>
      </c>
      <c r="U957" s="78">
        <f t="shared" si="70"/>
        <v>0</v>
      </c>
      <c r="V957" s="13">
        <v>0.85000000000000009</v>
      </c>
      <c r="W957" s="78">
        <f t="shared" si="72"/>
        <v>0</v>
      </c>
      <c r="X957" s="1">
        <f>VLOOKUP(E957,'渗透率、续签率'!AG:AJ,4,0)</f>
        <v>13140</v>
      </c>
      <c r="Y957" s="1">
        <f t="shared" si="73"/>
        <v>0</v>
      </c>
      <c r="Z957">
        <v>0</v>
      </c>
      <c r="AA957" s="89">
        <f t="shared" si="74"/>
        <v>0</v>
      </c>
    </row>
    <row r="958" spans="1:37" hidden="1">
      <c r="A958" t="s">
        <v>64</v>
      </c>
      <c r="B958" t="s">
        <v>16</v>
      </c>
      <c r="C958" t="s">
        <v>17</v>
      </c>
      <c r="D958" t="s">
        <v>116</v>
      </c>
      <c r="E958" t="s">
        <v>481</v>
      </c>
      <c r="F958" t="str">
        <f t="shared" si="71"/>
        <v>江门市婚宴酒店</v>
      </c>
      <c r="G958" t="s">
        <v>75</v>
      </c>
      <c r="H958" t="s">
        <v>313</v>
      </c>
      <c r="I958" t="s">
        <v>68</v>
      </c>
      <c r="J958">
        <v>0</v>
      </c>
      <c r="K958">
        <v>0</v>
      </c>
      <c r="L958" s="13">
        <f>VLOOKUP(C958,'渗透率、续签率'!B:C,2,0)</f>
        <v>0.51900000000000002</v>
      </c>
      <c r="M958" s="6">
        <v>0</v>
      </c>
      <c r="N958">
        <v>0</v>
      </c>
      <c r="O958">
        <v>0</v>
      </c>
      <c r="P958" s="6">
        <v>0</v>
      </c>
      <c r="Q958" s="13">
        <v>0</v>
      </c>
      <c r="R958" s="13">
        <v>0</v>
      </c>
      <c r="S958" s="31">
        <v>0</v>
      </c>
      <c r="T958" s="6">
        <f>VLOOKUP(E958,'参数设置&amp;汇总'!S:U,3,0)</f>
        <v>0.33150000000000002</v>
      </c>
      <c r="U958" s="78">
        <f t="shared" si="70"/>
        <v>0</v>
      </c>
      <c r="V958" s="13">
        <v>0.85000000000000009</v>
      </c>
      <c r="W958" s="78">
        <f t="shared" si="72"/>
        <v>0</v>
      </c>
      <c r="X958" s="1">
        <f>VLOOKUP(E958,'渗透率、续签率'!AG:AJ,4,0)</f>
        <v>13140</v>
      </c>
      <c r="Y958" s="1">
        <f t="shared" si="73"/>
        <v>0</v>
      </c>
      <c r="Z958">
        <v>0</v>
      </c>
      <c r="AA958" s="89">
        <f t="shared" si="74"/>
        <v>0</v>
      </c>
      <c r="AH958" s="37"/>
      <c r="AI958" s="37"/>
      <c r="AJ958" s="1"/>
      <c r="AK958" s="37"/>
    </row>
    <row r="959" spans="1:37" hidden="1">
      <c r="A959" t="s">
        <v>64</v>
      </c>
      <c r="B959" t="s">
        <v>16</v>
      </c>
      <c r="C959" t="s">
        <v>17</v>
      </c>
      <c r="D959" t="s">
        <v>116</v>
      </c>
      <c r="E959" t="s">
        <v>481</v>
      </c>
      <c r="F959" t="str">
        <f t="shared" si="71"/>
        <v>池州市婚宴酒店</v>
      </c>
      <c r="G959" t="s">
        <v>94</v>
      </c>
      <c r="H959" t="s">
        <v>314</v>
      </c>
      <c r="I959" t="s">
        <v>68</v>
      </c>
      <c r="J959">
        <v>0</v>
      </c>
      <c r="K959">
        <v>0</v>
      </c>
      <c r="L959" s="13">
        <f>VLOOKUP(C959,'渗透率、续签率'!B:C,2,0)</f>
        <v>0.51900000000000002</v>
      </c>
      <c r="M959" s="6">
        <v>0</v>
      </c>
      <c r="N959">
        <v>0</v>
      </c>
      <c r="O959">
        <v>0</v>
      </c>
      <c r="P959" s="6">
        <v>0</v>
      </c>
      <c r="Q959" s="13">
        <v>0</v>
      </c>
      <c r="R959" s="13">
        <v>0</v>
      </c>
      <c r="S959" s="31">
        <v>0</v>
      </c>
      <c r="T959" s="6">
        <f>VLOOKUP(E959,'参数设置&amp;汇总'!S:U,3,0)</f>
        <v>0.33150000000000002</v>
      </c>
      <c r="U959" s="78">
        <f t="shared" si="70"/>
        <v>0</v>
      </c>
      <c r="V959" s="13">
        <v>0.85000000000000009</v>
      </c>
      <c r="W959" s="78">
        <f t="shared" si="72"/>
        <v>0</v>
      </c>
      <c r="X959" s="1">
        <f>VLOOKUP(E959,'渗透率、续签率'!AG:AJ,4,0)</f>
        <v>13140</v>
      </c>
      <c r="Y959" s="1">
        <f t="shared" si="73"/>
        <v>0</v>
      </c>
      <c r="Z959">
        <v>0</v>
      </c>
      <c r="AA959" s="89">
        <f t="shared" si="74"/>
        <v>0</v>
      </c>
      <c r="AH959" s="37"/>
      <c r="AI959" s="37"/>
      <c r="AJ959" s="1"/>
      <c r="AK959" s="37"/>
    </row>
    <row r="960" spans="1:37" hidden="1">
      <c r="A960" t="s">
        <v>64</v>
      </c>
      <c r="B960" t="s">
        <v>16</v>
      </c>
      <c r="C960" t="s">
        <v>17</v>
      </c>
      <c r="D960" t="s">
        <v>116</v>
      </c>
      <c r="E960" t="s">
        <v>481</v>
      </c>
      <c r="F960" t="str">
        <f t="shared" si="71"/>
        <v>沧州市婚宴酒店</v>
      </c>
      <c r="G960" t="s">
        <v>159</v>
      </c>
      <c r="H960" t="s">
        <v>315</v>
      </c>
      <c r="I960" t="s">
        <v>70</v>
      </c>
      <c r="J960">
        <v>2</v>
      </c>
      <c r="K960">
        <v>0</v>
      </c>
      <c r="L960" s="13">
        <f>VLOOKUP(C960,'渗透率、续签率'!B:C,2,0)</f>
        <v>0.51900000000000002</v>
      </c>
      <c r="M960" s="6">
        <v>0</v>
      </c>
      <c r="N960">
        <v>0</v>
      </c>
      <c r="O960">
        <v>0</v>
      </c>
      <c r="P960" s="6">
        <v>0</v>
      </c>
      <c r="Q960" s="13">
        <v>0</v>
      </c>
      <c r="R960" s="13">
        <v>0</v>
      </c>
      <c r="S960" s="31">
        <v>19</v>
      </c>
      <c r="T960" s="6">
        <f>VLOOKUP(E960,'参数设置&amp;汇总'!S:U,3,0)</f>
        <v>0.33150000000000002</v>
      </c>
      <c r="U960" s="78">
        <f t="shared" si="70"/>
        <v>0</v>
      </c>
      <c r="V960" s="13">
        <v>0.85000000000000009</v>
      </c>
      <c r="W960" s="78">
        <f t="shared" si="72"/>
        <v>0</v>
      </c>
      <c r="X960" s="1">
        <f>VLOOKUP(E960,'渗透率、续签率'!AG:AJ,4,0)</f>
        <v>13140</v>
      </c>
      <c r="Y960" s="1">
        <f t="shared" si="73"/>
        <v>0</v>
      </c>
      <c r="Z960">
        <v>0</v>
      </c>
      <c r="AA960" s="89">
        <f t="shared" si="74"/>
        <v>0</v>
      </c>
      <c r="AH960" s="37"/>
      <c r="AI960" s="37"/>
      <c r="AK960" s="37"/>
    </row>
    <row r="961" spans="1:37" hidden="1">
      <c r="A961" t="s">
        <v>64</v>
      </c>
      <c r="B961" t="s">
        <v>16</v>
      </c>
      <c r="C961" t="s">
        <v>17</v>
      </c>
      <c r="D961" t="s">
        <v>116</v>
      </c>
      <c r="E961" t="s">
        <v>481</v>
      </c>
      <c r="F961" t="str">
        <f t="shared" si="71"/>
        <v>河池市婚宴酒店</v>
      </c>
      <c r="G961" t="s">
        <v>88</v>
      </c>
      <c r="H961" t="s">
        <v>316</v>
      </c>
      <c r="I961" t="s">
        <v>68</v>
      </c>
      <c r="J961">
        <v>1</v>
      </c>
      <c r="K961">
        <v>0</v>
      </c>
      <c r="L961" s="13">
        <f>VLOOKUP(C961,'渗透率、续签率'!B:C,2,0)</f>
        <v>0.51900000000000002</v>
      </c>
      <c r="M961" s="6">
        <v>0</v>
      </c>
      <c r="N961">
        <v>1</v>
      </c>
      <c r="O961">
        <v>0</v>
      </c>
      <c r="P961" s="6">
        <v>0</v>
      </c>
      <c r="Q961" s="13">
        <v>0</v>
      </c>
      <c r="R961" s="13">
        <v>0</v>
      </c>
      <c r="S961" s="31">
        <v>35</v>
      </c>
      <c r="T961" s="6">
        <f>VLOOKUP(E961,'参数设置&amp;汇总'!S:U,3,0)</f>
        <v>0.33150000000000002</v>
      </c>
      <c r="U961" s="78">
        <f t="shared" si="70"/>
        <v>0.33150000000000002</v>
      </c>
      <c r="V961" s="13">
        <v>0.85000000000000009</v>
      </c>
      <c r="W961" s="78">
        <f t="shared" si="72"/>
        <v>0.38999999999999996</v>
      </c>
      <c r="X961" s="1">
        <f>VLOOKUP(E961,'渗透率、续签率'!AG:AJ,4,0)</f>
        <v>13140</v>
      </c>
      <c r="Y961" s="1">
        <f t="shared" si="73"/>
        <v>5124.5999999999995</v>
      </c>
      <c r="Z961">
        <v>0</v>
      </c>
      <c r="AA961" s="89">
        <f t="shared" si="74"/>
        <v>13140</v>
      </c>
      <c r="AH961" s="37"/>
      <c r="AI961" s="37"/>
      <c r="AK961" s="37"/>
    </row>
    <row r="962" spans="1:37" hidden="1">
      <c r="A962" t="s">
        <v>64</v>
      </c>
      <c r="B962" t="s">
        <v>16</v>
      </c>
      <c r="C962" t="s">
        <v>17</v>
      </c>
      <c r="D962" t="s">
        <v>116</v>
      </c>
      <c r="E962" t="s">
        <v>481</v>
      </c>
      <c r="F962" t="str">
        <f t="shared" si="71"/>
        <v>河源市婚宴酒店</v>
      </c>
      <c r="G962" t="s">
        <v>75</v>
      </c>
      <c r="H962" t="s">
        <v>317</v>
      </c>
      <c r="I962" t="s">
        <v>68</v>
      </c>
      <c r="J962">
        <v>1</v>
      </c>
      <c r="K962">
        <v>0</v>
      </c>
      <c r="L962" s="13">
        <f>VLOOKUP(C962,'渗透率、续签率'!B:C,2,0)</f>
        <v>0.51900000000000002</v>
      </c>
      <c r="M962" s="6">
        <v>0</v>
      </c>
      <c r="N962">
        <v>1</v>
      </c>
      <c r="O962">
        <v>0</v>
      </c>
      <c r="P962" s="6">
        <v>0</v>
      </c>
      <c r="Q962" s="13">
        <v>0</v>
      </c>
      <c r="R962" s="13">
        <v>0</v>
      </c>
      <c r="S962" s="31">
        <v>35</v>
      </c>
      <c r="T962" s="6">
        <f>VLOOKUP(E962,'参数设置&amp;汇总'!S:U,3,0)</f>
        <v>0.33150000000000002</v>
      </c>
      <c r="U962" s="78">
        <f t="shared" si="70"/>
        <v>0.33150000000000002</v>
      </c>
      <c r="V962" s="13">
        <v>0.85000000000000009</v>
      </c>
      <c r="W962" s="78">
        <f t="shared" si="72"/>
        <v>0.38999999999999996</v>
      </c>
      <c r="X962" s="1">
        <f>VLOOKUP(E962,'渗透率、续签率'!AG:AJ,4,0)</f>
        <v>13140</v>
      </c>
      <c r="Y962" s="1">
        <f t="shared" si="73"/>
        <v>5124.5999999999995</v>
      </c>
      <c r="Z962">
        <v>0</v>
      </c>
      <c r="AA962" s="89">
        <f t="shared" si="74"/>
        <v>13140</v>
      </c>
      <c r="AH962" s="37"/>
      <c r="AI962" s="37"/>
      <c r="AK962" s="37"/>
    </row>
    <row r="963" spans="1:37" hidden="1">
      <c r="A963" t="s">
        <v>64</v>
      </c>
      <c r="B963" t="s">
        <v>16</v>
      </c>
      <c r="C963" t="s">
        <v>17</v>
      </c>
      <c r="D963" t="s">
        <v>116</v>
      </c>
      <c r="E963" t="s">
        <v>481</v>
      </c>
      <c r="F963" t="str">
        <f t="shared" si="71"/>
        <v>泉州市婚宴酒店</v>
      </c>
      <c r="G963" t="s">
        <v>92</v>
      </c>
      <c r="H963" t="s">
        <v>318</v>
      </c>
      <c r="I963" t="s">
        <v>68</v>
      </c>
      <c r="J963">
        <v>4</v>
      </c>
      <c r="K963">
        <v>1</v>
      </c>
      <c r="L963" s="13">
        <f>VLOOKUP(C963,'渗透率、续签率'!B:C,2,0)</f>
        <v>0.51900000000000002</v>
      </c>
      <c r="M963" s="6">
        <v>0.25</v>
      </c>
      <c r="N963">
        <v>0</v>
      </c>
      <c r="O963">
        <v>0</v>
      </c>
      <c r="P963" s="6">
        <v>0</v>
      </c>
      <c r="Q963" s="13">
        <v>0.17599999999999999</v>
      </c>
      <c r="R963" s="13">
        <v>0</v>
      </c>
      <c r="S963" s="31">
        <v>11</v>
      </c>
      <c r="T963" s="6">
        <f>VLOOKUP(E963,'参数设置&amp;汇总'!S:U,3,0)</f>
        <v>0.33150000000000002</v>
      </c>
      <c r="U963" s="78">
        <f t="shared" ref="U963:U1026" si="75">IF(T963*N963&gt;=O963,T963*N963,O963)</f>
        <v>0</v>
      </c>
      <c r="V963" s="13">
        <v>0.85000000000000009</v>
      </c>
      <c r="W963" s="78">
        <f t="shared" si="72"/>
        <v>0</v>
      </c>
      <c r="X963" s="1">
        <f>VLOOKUP(E963,'渗透率、续签率'!AG:AJ,4,0)</f>
        <v>13140</v>
      </c>
      <c r="Y963" s="1">
        <f t="shared" si="73"/>
        <v>0</v>
      </c>
      <c r="Z963">
        <v>1</v>
      </c>
      <c r="AA963" s="89">
        <f t="shared" si="74"/>
        <v>0</v>
      </c>
      <c r="AH963" s="37"/>
      <c r="AI963" s="37"/>
      <c r="AK963" s="37"/>
    </row>
    <row r="964" spans="1:37" hidden="1">
      <c r="A964" t="s">
        <v>64</v>
      </c>
      <c r="B964" t="s">
        <v>16</v>
      </c>
      <c r="C964" t="s">
        <v>17</v>
      </c>
      <c r="D964" t="s">
        <v>116</v>
      </c>
      <c r="E964" t="s">
        <v>481</v>
      </c>
      <c r="F964" t="str">
        <f t="shared" ref="F964:F1027" si="76">H964&amp;C964</f>
        <v>泰安市婚宴酒店</v>
      </c>
      <c r="G964" t="s">
        <v>103</v>
      </c>
      <c r="H964" t="s">
        <v>319</v>
      </c>
      <c r="I964" t="s">
        <v>70</v>
      </c>
      <c r="J964">
        <v>5</v>
      </c>
      <c r="K964">
        <v>0</v>
      </c>
      <c r="L964" s="13">
        <f>VLOOKUP(C964,'渗透率、续签率'!B:C,2,0)</f>
        <v>0.51900000000000002</v>
      </c>
      <c r="M964" s="6">
        <v>0</v>
      </c>
      <c r="N964">
        <v>0</v>
      </c>
      <c r="O964">
        <v>0</v>
      </c>
      <c r="P964" s="6">
        <v>0</v>
      </c>
      <c r="Q964" s="13">
        <v>0</v>
      </c>
      <c r="R964" s="13">
        <v>0</v>
      </c>
      <c r="S964" s="31">
        <v>37</v>
      </c>
      <c r="T964" s="6">
        <f>VLOOKUP(E964,'参数设置&amp;汇总'!S:U,3,0)</f>
        <v>0.33150000000000002</v>
      </c>
      <c r="U964" s="78">
        <f t="shared" si="75"/>
        <v>0</v>
      </c>
      <c r="V964" s="13">
        <v>0.85000000000000009</v>
      </c>
      <c r="W964" s="78">
        <f t="shared" ref="W964:W1027" si="77">(O964*(1-L964)+IF((U964-O964)&lt;0,0,(U964-O964)))/V964</f>
        <v>0</v>
      </c>
      <c r="X964" s="1">
        <f>VLOOKUP(E964,'渗透率、续签率'!AG:AJ,4,0)</f>
        <v>13140</v>
      </c>
      <c r="Y964" s="1">
        <f t="shared" ref="Y964:Y1027" si="78">X964*W964</f>
        <v>0</v>
      </c>
      <c r="Z964">
        <v>0</v>
      </c>
      <c r="AA964" s="89">
        <f t="shared" ref="AA964:AA1027" si="79">N964*X964</f>
        <v>0</v>
      </c>
      <c r="AH964" s="37"/>
      <c r="AI964" s="37"/>
      <c r="AK964" s="37"/>
    </row>
    <row r="965" spans="1:37" hidden="1">
      <c r="A965" t="s">
        <v>64</v>
      </c>
      <c r="B965" t="s">
        <v>16</v>
      </c>
      <c r="C965" t="s">
        <v>17</v>
      </c>
      <c r="D965" t="s">
        <v>116</v>
      </c>
      <c r="E965" t="s">
        <v>481</v>
      </c>
      <c r="F965" t="str">
        <f t="shared" si="76"/>
        <v>泰州市婚宴酒店</v>
      </c>
      <c r="G965" t="s">
        <v>73</v>
      </c>
      <c r="H965" t="s">
        <v>320</v>
      </c>
      <c r="I965" t="s">
        <v>70</v>
      </c>
      <c r="J965">
        <v>5</v>
      </c>
      <c r="K965">
        <v>0</v>
      </c>
      <c r="L965" s="13">
        <f>VLOOKUP(C965,'渗透率、续签率'!B:C,2,0)</f>
        <v>0.51900000000000002</v>
      </c>
      <c r="M965" s="6">
        <v>0</v>
      </c>
      <c r="N965">
        <v>0</v>
      </c>
      <c r="O965">
        <v>0</v>
      </c>
      <c r="P965" s="6">
        <v>0</v>
      </c>
      <c r="Q965" s="13">
        <v>0</v>
      </c>
      <c r="R965" s="13">
        <v>0</v>
      </c>
      <c r="S965" s="31">
        <v>19</v>
      </c>
      <c r="T965" s="6">
        <f>VLOOKUP(E965,'参数设置&amp;汇总'!S:U,3,0)</f>
        <v>0.33150000000000002</v>
      </c>
      <c r="U965" s="78">
        <f t="shared" si="75"/>
        <v>0</v>
      </c>
      <c r="V965" s="13">
        <v>0.85000000000000009</v>
      </c>
      <c r="W965" s="78">
        <f t="shared" si="77"/>
        <v>0</v>
      </c>
      <c r="X965" s="1">
        <f>VLOOKUP(E965,'渗透率、续签率'!AG:AJ,4,0)</f>
        <v>13140</v>
      </c>
      <c r="Y965" s="1">
        <f t="shared" si="78"/>
        <v>0</v>
      </c>
      <c r="Z965">
        <v>0</v>
      </c>
      <c r="AA965" s="89">
        <f t="shared" si="79"/>
        <v>0</v>
      </c>
      <c r="AH965" s="37"/>
      <c r="AI965" s="37"/>
      <c r="AK965" s="37"/>
    </row>
    <row r="966" spans="1:37" hidden="1">
      <c r="A966" t="s">
        <v>64</v>
      </c>
      <c r="B966" t="s">
        <v>16</v>
      </c>
      <c r="C966" t="s">
        <v>17</v>
      </c>
      <c r="D966" t="s">
        <v>116</v>
      </c>
      <c r="E966" t="s">
        <v>481</v>
      </c>
      <c r="F966" t="str">
        <f t="shared" si="76"/>
        <v>泸州市婚宴酒店</v>
      </c>
      <c r="G966" t="s">
        <v>77</v>
      </c>
      <c r="H966" t="s">
        <v>321</v>
      </c>
      <c r="I966" t="s">
        <v>70</v>
      </c>
      <c r="J966">
        <v>0</v>
      </c>
      <c r="K966">
        <v>0</v>
      </c>
      <c r="L966" s="13">
        <f>VLOOKUP(C966,'渗透率、续签率'!B:C,2,0)</f>
        <v>0.51900000000000002</v>
      </c>
      <c r="M966" s="6">
        <v>0</v>
      </c>
      <c r="N966">
        <v>0</v>
      </c>
      <c r="O966">
        <v>0</v>
      </c>
      <c r="P966" s="6">
        <v>0</v>
      </c>
      <c r="Q966" s="13">
        <v>0</v>
      </c>
      <c r="R966" s="13">
        <v>0</v>
      </c>
      <c r="S966" s="31">
        <v>0</v>
      </c>
      <c r="T966" s="6">
        <f>VLOOKUP(E966,'参数设置&amp;汇总'!S:U,3,0)</f>
        <v>0.33150000000000002</v>
      </c>
      <c r="U966" s="78">
        <f t="shared" si="75"/>
        <v>0</v>
      </c>
      <c r="V966" s="13">
        <v>0.85000000000000009</v>
      </c>
      <c r="W966" s="78">
        <f t="shared" si="77"/>
        <v>0</v>
      </c>
      <c r="X966" s="1">
        <f>VLOOKUP(E966,'渗透率、续签率'!AG:AJ,4,0)</f>
        <v>13140</v>
      </c>
      <c r="Y966" s="1">
        <f t="shared" si="78"/>
        <v>0</v>
      </c>
      <c r="Z966">
        <v>0</v>
      </c>
      <c r="AA966" s="89">
        <f t="shared" si="79"/>
        <v>0</v>
      </c>
      <c r="AH966" s="37"/>
      <c r="AI966" s="37"/>
      <c r="AK966" s="37"/>
    </row>
    <row r="967" spans="1:37" hidden="1">
      <c r="A967" t="s">
        <v>64</v>
      </c>
      <c r="B967" t="s">
        <v>16</v>
      </c>
      <c r="C967" t="s">
        <v>17</v>
      </c>
      <c r="D967" t="s">
        <v>116</v>
      </c>
      <c r="E967" t="s">
        <v>481</v>
      </c>
      <c r="F967" t="str">
        <f t="shared" si="76"/>
        <v>洛阳市婚宴酒店</v>
      </c>
      <c r="G967" t="s">
        <v>110</v>
      </c>
      <c r="H967" t="s">
        <v>322</v>
      </c>
      <c r="I967" t="s">
        <v>70</v>
      </c>
      <c r="J967">
        <v>22</v>
      </c>
      <c r="K967">
        <v>1</v>
      </c>
      <c r="L967" s="13">
        <f>VLOOKUP(C967,'渗透率、续签率'!B:C,2,0)</f>
        <v>0.51900000000000002</v>
      </c>
      <c r="M967" s="6">
        <v>0.05</v>
      </c>
      <c r="N967">
        <v>3</v>
      </c>
      <c r="O967">
        <v>0</v>
      </c>
      <c r="P967" s="6">
        <v>0</v>
      </c>
      <c r="Q967" s="13">
        <v>2.7E-2</v>
      </c>
      <c r="R967" s="13">
        <v>0</v>
      </c>
      <c r="S967" s="31">
        <v>289</v>
      </c>
      <c r="T967" s="6">
        <f>VLOOKUP(E967,'参数设置&amp;汇总'!S:U,3,0)</f>
        <v>0.33150000000000002</v>
      </c>
      <c r="U967" s="78">
        <f t="shared" si="75"/>
        <v>0.99450000000000005</v>
      </c>
      <c r="V967" s="13">
        <v>0.85000000000000009</v>
      </c>
      <c r="W967" s="78">
        <f t="shared" si="77"/>
        <v>1.17</v>
      </c>
      <c r="X967" s="1">
        <f>VLOOKUP(E967,'渗透率、续签率'!AG:AJ,4,0)</f>
        <v>13140</v>
      </c>
      <c r="Y967" s="1">
        <f t="shared" si="78"/>
        <v>15373.8</v>
      </c>
      <c r="Z967">
        <v>3</v>
      </c>
      <c r="AA967" s="89">
        <f t="shared" si="79"/>
        <v>39420</v>
      </c>
      <c r="AH967" s="37"/>
      <c r="AI967" s="37"/>
      <c r="AK967" s="37"/>
    </row>
    <row r="968" spans="1:37" hidden="1">
      <c r="A968" t="s">
        <v>64</v>
      </c>
      <c r="B968" t="s">
        <v>16</v>
      </c>
      <c r="C968" t="s">
        <v>17</v>
      </c>
      <c r="D968" t="s">
        <v>116</v>
      </c>
      <c r="E968" t="s">
        <v>481</v>
      </c>
      <c r="F968" t="str">
        <f t="shared" si="76"/>
        <v>济宁市婚宴酒店</v>
      </c>
      <c r="G968" t="s">
        <v>103</v>
      </c>
      <c r="H968" t="s">
        <v>323</v>
      </c>
      <c r="I968" t="s">
        <v>70</v>
      </c>
      <c r="J968">
        <v>5</v>
      </c>
      <c r="K968">
        <v>0</v>
      </c>
      <c r="L968" s="13">
        <f>VLOOKUP(C968,'渗透率、续签率'!B:C,2,0)</f>
        <v>0.51900000000000002</v>
      </c>
      <c r="M968" s="6">
        <v>0</v>
      </c>
      <c r="N968">
        <v>1</v>
      </c>
      <c r="O968">
        <v>0</v>
      </c>
      <c r="P968" s="6">
        <v>0</v>
      </c>
      <c r="Q968" s="13">
        <v>0</v>
      </c>
      <c r="R968" s="13">
        <v>0</v>
      </c>
      <c r="S968" s="31">
        <v>63</v>
      </c>
      <c r="T968" s="6">
        <f>VLOOKUP(E968,'参数设置&amp;汇总'!S:U,3,0)</f>
        <v>0.33150000000000002</v>
      </c>
      <c r="U968" s="78">
        <f t="shared" si="75"/>
        <v>0.33150000000000002</v>
      </c>
      <c r="V968" s="13">
        <v>0.85000000000000009</v>
      </c>
      <c r="W968" s="78">
        <f t="shared" si="77"/>
        <v>0.38999999999999996</v>
      </c>
      <c r="X968" s="1">
        <f>VLOOKUP(E968,'渗透率、续签率'!AG:AJ,4,0)</f>
        <v>13140</v>
      </c>
      <c r="Y968" s="1">
        <f t="shared" si="78"/>
        <v>5124.5999999999995</v>
      </c>
      <c r="Z968">
        <v>0</v>
      </c>
      <c r="AA968" s="89">
        <f t="shared" si="79"/>
        <v>13140</v>
      </c>
      <c r="AH968" s="37"/>
      <c r="AI968" s="37"/>
      <c r="AK968" s="37"/>
    </row>
    <row r="969" spans="1:37" hidden="1">
      <c r="A969" t="s">
        <v>64</v>
      </c>
      <c r="B969" t="s">
        <v>16</v>
      </c>
      <c r="C969" t="s">
        <v>17</v>
      </c>
      <c r="D969" t="s">
        <v>116</v>
      </c>
      <c r="E969" t="s">
        <v>481</v>
      </c>
      <c r="F969" t="str">
        <f t="shared" si="76"/>
        <v>济源市婚宴酒店</v>
      </c>
      <c r="G969" t="s">
        <v>110</v>
      </c>
      <c r="H969" t="s">
        <v>324</v>
      </c>
      <c r="I969" t="s">
        <v>70</v>
      </c>
      <c r="J969">
        <v>2</v>
      </c>
      <c r="K969">
        <v>0</v>
      </c>
      <c r="L969" s="13">
        <f>VLOOKUP(C969,'渗透率、续签率'!B:C,2,0)</f>
        <v>0.51900000000000002</v>
      </c>
      <c r="M969" s="6">
        <v>0</v>
      </c>
      <c r="N969">
        <v>0</v>
      </c>
      <c r="O969">
        <v>0</v>
      </c>
      <c r="P969" s="6">
        <v>0</v>
      </c>
      <c r="Q969" s="13">
        <v>0</v>
      </c>
      <c r="R969" s="13">
        <v>0</v>
      </c>
      <c r="S969" s="31">
        <v>10</v>
      </c>
      <c r="T969" s="6">
        <f>VLOOKUP(E969,'参数设置&amp;汇总'!S:U,3,0)</f>
        <v>0.33150000000000002</v>
      </c>
      <c r="U969" s="78">
        <f t="shared" si="75"/>
        <v>0</v>
      </c>
      <c r="V969" s="13">
        <v>0.85000000000000009</v>
      </c>
      <c r="W969" s="78">
        <f t="shared" si="77"/>
        <v>0</v>
      </c>
      <c r="X969" s="1">
        <f>VLOOKUP(E969,'渗透率、续签率'!AG:AJ,4,0)</f>
        <v>13140</v>
      </c>
      <c r="Y969" s="1">
        <f t="shared" si="78"/>
        <v>0</v>
      </c>
      <c r="Z969">
        <v>0</v>
      </c>
      <c r="AA969" s="89">
        <f t="shared" si="79"/>
        <v>0</v>
      </c>
      <c r="AH969" s="37"/>
      <c r="AI969" s="37"/>
      <c r="AK969" s="37"/>
    </row>
    <row r="970" spans="1:37" hidden="1">
      <c r="A970" t="s">
        <v>64</v>
      </c>
      <c r="B970" t="s">
        <v>16</v>
      </c>
      <c r="C970" t="s">
        <v>17</v>
      </c>
      <c r="D970" t="s">
        <v>116</v>
      </c>
      <c r="E970" t="s">
        <v>481</v>
      </c>
      <c r="F970" t="str">
        <f t="shared" si="76"/>
        <v>海东市婚宴酒店</v>
      </c>
      <c r="G970" t="s">
        <v>297</v>
      </c>
      <c r="H970" t="s">
        <v>325</v>
      </c>
      <c r="I970" t="s">
        <v>70</v>
      </c>
      <c r="J970">
        <v>0</v>
      </c>
      <c r="K970">
        <v>0</v>
      </c>
      <c r="L970" s="13">
        <f>VLOOKUP(C970,'渗透率、续签率'!B:C,2,0)</f>
        <v>0.51900000000000002</v>
      </c>
      <c r="M970" s="6">
        <v>0</v>
      </c>
      <c r="N970">
        <v>0</v>
      </c>
      <c r="O970">
        <v>0</v>
      </c>
      <c r="P970" s="6">
        <v>0</v>
      </c>
      <c r="Q970" s="13">
        <v>0</v>
      </c>
      <c r="R970" s="13">
        <v>0</v>
      </c>
      <c r="S970" s="31">
        <v>0</v>
      </c>
      <c r="T970" s="6">
        <f>VLOOKUP(E970,'参数设置&amp;汇总'!S:U,3,0)</f>
        <v>0.33150000000000002</v>
      </c>
      <c r="U970" s="78">
        <f t="shared" si="75"/>
        <v>0</v>
      </c>
      <c r="V970" s="13">
        <v>0.85000000000000009</v>
      </c>
      <c r="W970" s="78">
        <f t="shared" si="77"/>
        <v>0</v>
      </c>
      <c r="X970" s="1">
        <f>VLOOKUP(E970,'渗透率、续签率'!AG:AJ,4,0)</f>
        <v>13140</v>
      </c>
      <c r="Y970" s="1">
        <f t="shared" si="78"/>
        <v>0</v>
      </c>
      <c r="Z970">
        <v>0</v>
      </c>
      <c r="AA970" s="89">
        <f t="shared" si="79"/>
        <v>0</v>
      </c>
      <c r="AH970" s="37"/>
      <c r="AI970" s="37"/>
      <c r="AK970" s="37"/>
    </row>
    <row r="971" spans="1:37" hidden="1">
      <c r="A971" t="s">
        <v>64</v>
      </c>
      <c r="B971" t="s">
        <v>16</v>
      </c>
      <c r="C971" t="s">
        <v>17</v>
      </c>
      <c r="D971" t="s">
        <v>116</v>
      </c>
      <c r="E971" t="s">
        <v>481</v>
      </c>
      <c r="F971" t="str">
        <f t="shared" si="76"/>
        <v>海北藏族自治州婚宴酒店</v>
      </c>
      <c r="G971" t="s">
        <v>297</v>
      </c>
      <c r="H971" t="s">
        <v>326</v>
      </c>
      <c r="I971" t="s">
        <v>70</v>
      </c>
      <c r="J971">
        <v>1</v>
      </c>
      <c r="K971">
        <v>0</v>
      </c>
      <c r="L971" s="13">
        <f>VLOOKUP(C971,'渗透率、续签率'!B:C,2,0)</f>
        <v>0.51900000000000002</v>
      </c>
      <c r="M971" s="6">
        <v>0</v>
      </c>
      <c r="N971">
        <v>0</v>
      </c>
      <c r="O971">
        <v>0</v>
      </c>
      <c r="P971" s="6">
        <v>0</v>
      </c>
      <c r="Q971" s="13">
        <v>0</v>
      </c>
      <c r="R971" s="13">
        <v>0</v>
      </c>
      <c r="S971" s="31">
        <v>0</v>
      </c>
      <c r="T971" s="6">
        <f>VLOOKUP(E971,'参数设置&amp;汇总'!S:U,3,0)</f>
        <v>0.33150000000000002</v>
      </c>
      <c r="U971" s="78">
        <f t="shared" si="75"/>
        <v>0</v>
      </c>
      <c r="V971" s="13">
        <v>0.85000000000000009</v>
      </c>
      <c r="W971" s="78">
        <f t="shared" si="77"/>
        <v>0</v>
      </c>
      <c r="X971" s="1">
        <f>VLOOKUP(E971,'渗透率、续签率'!AG:AJ,4,0)</f>
        <v>13140</v>
      </c>
      <c r="Y971" s="1">
        <f t="shared" si="78"/>
        <v>0</v>
      </c>
      <c r="Z971">
        <v>0</v>
      </c>
      <c r="AA971" s="89">
        <f t="shared" si="79"/>
        <v>0</v>
      </c>
      <c r="AH971" s="37"/>
      <c r="AI971" s="37"/>
      <c r="AK971" s="37"/>
    </row>
    <row r="972" spans="1:37" hidden="1">
      <c r="A972" t="s">
        <v>64</v>
      </c>
      <c r="B972" t="s">
        <v>16</v>
      </c>
      <c r="C972" t="s">
        <v>17</v>
      </c>
      <c r="D972" t="s">
        <v>116</v>
      </c>
      <c r="E972" t="s">
        <v>481</v>
      </c>
      <c r="F972" t="str">
        <f t="shared" si="76"/>
        <v>海南藏族自治州婚宴酒店</v>
      </c>
      <c r="G972" t="s">
        <v>297</v>
      </c>
      <c r="H972" t="s">
        <v>327</v>
      </c>
      <c r="I972" t="s">
        <v>70</v>
      </c>
      <c r="J972">
        <v>0</v>
      </c>
      <c r="K972">
        <v>0</v>
      </c>
      <c r="L972" s="13">
        <f>VLOOKUP(C972,'渗透率、续签率'!B:C,2,0)</f>
        <v>0.51900000000000002</v>
      </c>
      <c r="M972" s="6">
        <v>0</v>
      </c>
      <c r="N972">
        <v>0</v>
      </c>
      <c r="O972">
        <v>0</v>
      </c>
      <c r="P972" s="6">
        <v>0</v>
      </c>
      <c r="Q972" s="13">
        <v>0</v>
      </c>
      <c r="R972" s="13">
        <v>0</v>
      </c>
      <c r="S972" s="31">
        <v>0</v>
      </c>
      <c r="T972" s="6">
        <f>VLOOKUP(E972,'参数设置&amp;汇总'!S:U,3,0)</f>
        <v>0.33150000000000002</v>
      </c>
      <c r="U972" s="78">
        <f t="shared" si="75"/>
        <v>0</v>
      </c>
      <c r="V972" s="13">
        <v>0.85000000000000009</v>
      </c>
      <c r="W972" s="78">
        <f t="shared" si="77"/>
        <v>0</v>
      </c>
      <c r="X972" s="1">
        <f>VLOOKUP(E972,'渗透率、续签率'!AG:AJ,4,0)</f>
        <v>13140</v>
      </c>
      <c r="Y972" s="1">
        <f t="shared" si="78"/>
        <v>0</v>
      </c>
      <c r="Z972">
        <v>0</v>
      </c>
      <c r="AA972" s="89">
        <f t="shared" si="79"/>
        <v>0</v>
      </c>
      <c r="AH972" s="37"/>
      <c r="AI972" s="37"/>
      <c r="AK972" s="37"/>
    </row>
    <row r="973" spans="1:37" hidden="1">
      <c r="A973" t="s">
        <v>64</v>
      </c>
      <c r="B973" t="s">
        <v>16</v>
      </c>
      <c r="C973" t="s">
        <v>17</v>
      </c>
      <c r="D973" t="s">
        <v>116</v>
      </c>
      <c r="E973" t="s">
        <v>481</v>
      </c>
      <c r="F973" t="str">
        <f t="shared" si="76"/>
        <v>海口市婚宴酒店</v>
      </c>
      <c r="G973" t="s">
        <v>120</v>
      </c>
      <c r="H973" t="s">
        <v>328</v>
      </c>
      <c r="I973" t="s">
        <v>68</v>
      </c>
      <c r="J973">
        <v>1</v>
      </c>
      <c r="K973">
        <v>0</v>
      </c>
      <c r="L973" s="13">
        <f>VLOOKUP(C973,'渗透率、续签率'!B:C,2,0)</f>
        <v>0.51900000000000002</v>
      </c>
      <c r="M973" s="6">
        <v>0</v>
      </c>
      <c r="N973">
        <v>0</v>
      </c>
      <c r="O973">
        <v>0</v>
      </c>
      <c r="P973" s="6">
        <v>0</v>
      </c>
      <c r="Q973" s="13">
        <v>0</v>
      </c>
      <c r="R973" s="13">
        <v>0</v>
      </c>
      <c r="S973" s="31">
        <v>1</v>
      </c>
      <c r="T973" s="6">
        <f>VLOOKUP(E973,'参数设置&amp;汇总'!S:U,3,0)</f>
        <v>0.33150000000000002</v>
      </c>
      <c r="U973" s="78">
        <f t="shared" si="75"/>
        <v>0</v>
      </c>
      <c r="V973" s="13">
        <v>0.85000000000000009</v>
      </c>
      <c r="W973" s="78">
        <f t="shared" si="77"/>
        <v>0</v>
      </c>
      <c r="X973" s="1">
        <f>VLOOKUP(E973,'渗透率、续签率'!AG:AJ,4,0)</f>
        <v>13140</v>
      </c>
      <c r="Y973" s="1">
        <f t="shared" si="78"/>
        <v>0</v>
      </c>
      <c r="Z973">
        <v>0</v>
      </c>
      <c r="AA973" s="89">
        <f t="shared" si="79"/>
        <v>0</v>
      </c>
      <c r="AH973" s="37"/>
      <c r="AI973" s="37"/>
      <c r="AK973" s="37"/>
    </row>
    <row r="974" spans="1:37" hidden="1">
      <c r="A974" t="s">
        <v>64</v>
      </c>
      <c r="B974" t="s">
        <v>16</v>
      </c>
      <c r="C974" t="s">
        <v>17</v>
      </c>
      <c r="D974" t="s">
        <v>116</v>
      </c>
      <c r="E974" t="s">
        <v>481</v>
      </c>
      <c r="F974" t="str">
        <f t="shared" si="76"/>
        <v>海西蒙古族藏族自治州婚宴酒店</v>
      </c>
      <c r="G974" t="s">
        <v>297</v>
      </c>
      <c r="H974" t="s">
        <v>329</v>
      </c>
      <c r="I974" t="s">
        <v>70</v>
      </c>
      <c r="J974">
        <v>1</v>
      </c>
      <c r="K974">
        <v>0</v>
      </c>
      <c r="L974" s="13">
        <f>VLOOKUP(C974,'渗透率、续签率'!B:C,2,0)</f>
        <v>0.51900000000000002</v>
      </c>
      <c r="M974" s="6">
        <v>0</v>
      </c>
      <c r="N974">
        <v>0</v>
      </c>
      <c r="O974">
        <v>0</v>
      </c>
      <c r="P974" s="6">
        <v>0</v>
      </c>
      <c r="Q974" s="13">
        <v>0</v>
      </c>
      <c r="R974" s="13">
        <v>0</v>
      </c>
      <c r="S974" s="31">
        <v>1</v>
      </c>
      <c r="T974" s="6">
        <f>VLOOKUP(E974,'参数设置&amp;汇总'!S:U,3,0)</f>
        <v>0.33150000000000002</v>
      </c>
      <c r="U974" s="78">
        <f t="shared" si="75"/>
        <v>0</v>
      </c>
      <c r="V974" s="13">
        <v>0.85000000000000009</v>
      </c>
      <c r="W974" s="78">
        <f t="shared" si="77"/>
        <v>0</v>
      </c>
      <c r="X974" s="1">
        <f>VLOOKUP(E974,'渗透率、续签率'!AG:AJ,4,0)</f>
        <v>13140</v>
      </c>
      <c r="Y974" s="1">
        <f t="shared" si="78"/>
        <v>0</v>
      </c>
      <c r="Z974">
        <v>0</v>
      </c>
      <c r="AA974" s="89">
        <f t="shared" si="79"/>
        <v>0</v>
      </c>
      <c r="AH974" s="37"/>
      <c r="AI974" s="37"/>
      <c r="AK974" s="37"/>
    </row>
    <row r="975" spans="1:37" hidden="1">
      <c r="A975" t="s">
        <v>64</v>
      </c>
      <c r="B975" t="s">
        <v>16</v>
      </c>
      <c r="C975" t="s">
        <v>17</v>
      </c>
      <c r="D975" t="s">
        <v>116</v>
      </c>
      <c r="E975" t="s">
        <v>481</v>
      </c>
      <c r="F975" t="str">
        <f t="shared" si="76"/>
        <v>淄博市婚宴酒店</v>
      </c>
      <c r="G975" t="s">
        <v>103</v>
      </c>
      <c r="H975" t="s">
        <v>330</v>
      </c>
      <c r="I975" t="s">
        <v>70</v>
      </c>
      <c r="J975">
        <v>11</v>
      </c>
      <c r="K975">
        <v>0</v>
      </c>
      <c r="L975" s="13">
        <f>VLOOKUP(C975,'渗透率、续签率'!B:C,2,0)</f>
        <v>0.51900000000000002</v>
      </c>
      <c r="M975" s="6">
        <v>0</v>
      </c>
      <c r="N975">
        <v>0</v>
      </c>
      <c r="O975">
        <v>0</v>
      </c>
      <c r="P975" s="6">
        <v>0</v>
      </c>
      <c r="Q975" s="13">
        <v>0</v>
      </c>
      <c r="R975" s="13">
        <v>0</v>
      </c>
      <c r="S975" s="31">
        <v>68</v>
      </c>
      <c r="T975" s="6">
        <f>VLOOKUP(E975,'参数设置&amp;汇总'!S:U,3,0)</f>
        <v>0.33150000000000002</v>
      </c>
      <c r="U975" s="78">
        <f t="shared" si="75"/>
        <v>0</v>
      </c>
      <c r="V975" s="13">
        <v>0.85000000000000009</v>
      </c>
      <c r="W975" s="78">
        <f t="shared" si="77"/>
        <v>0</v>
      </c>
      <c r="X975" s="1">
        <f>VLOOKUP(E975,'渗透率、续签率'!AG:AJ,4,0)</f>
        <v>13140</v>
      </c>
      <c r="Y975" s="1">
        <f t="shared" si="78"/>
        <v>0</v>
      </c>
      <c r="Z975">
        <v>1</v>
      </c>
      <c r="AA975" s="89">
        <f t="shared" si="79"/>
        <v>0</v>
      </c>
      <c r="AH975" s="37"/>
      <c r="AI975" s="37"/>
      <c r="AK975" s="37"/>
    </row>
    <row r="976" spans="1:37" hidden="1">
      <c r="A976" t="s">
        <v>64</v>
      </c>
      <c r="B976" t="s">
        <v>16</v>
      </c>
      <c r="C976" t="s">
        <v>17</v>
      </c>
      <c r="D976" t="s">
        <v>116</v>
      </c>
      <c r="E976" t="s">
        <v>481</v>
      </c>
      <c r="F976" t="str">
        <f t="shared" si="76"/>
        <v>淮北市婚宴酒店</v>
      </c>
      <c r="G976" t="s">
        <v>94</v>
      </c>
      <c r="H976" t="s">
        <v>331</v>
      </c>
      <c r="I976" t="s">
        <v>68</v>
      </c>
      <c r="J976">
        <v>4</v>
      </c>
      <c r="K976">
        <v>0</v>
      </c>
      <c r="L976" s="13">
        <f>VLOOKUP(C976,'渗透率、续签率'!B:C,2,0)</f>
        <v>0.51900000000000002</v>
      </c>
      <c r="M976" s="6">
        <v>0</v>
      </c>
      <c r="N976">
        <v>0</v>
      </c>
      <c r="O976">
        <v>0</v>
      </c>
      <c r="P976" s="6">
        <v>0</v>
      </c>
      <c r="Q976" s="13">
        <v>0</v>
      </c>
      <c r="R976" s="13">
        <v>0</v>
      </c>
      <c r="S976" s="31">
        <v>18</v>
      </c>
      <c r="T976" s="6">
        <f>VLOOKUP(E976,'参数设置&amp;汇总'!S:U,3,0)</f>
        <v>0.33150000000000002</v>
      </c>
      <c r="U976" s="78">
        <f t="shared" si="75"/>
        <v>0</v>
      </c>
      <c r="V976" s="13">
        <v>0.85000000000000009</v>
      </c>
      <c r="W976" s="78">
        <f t="shared" si="77"/>
        <v>0</v>
      </c>
      <c r="X976" s="1">
        <f>VLOOKUP(E976,'渗透率、续签率'!AG:AJ,4,0)</f>
        <v>13140</v>
      </c>
      <c r="Y976" s="1">
        <f t="shared" si="78"/>
        <v>0</v>
      </c>
      <c r="Z976">
        <v>0</v>
      </c>
      <c r="AA976" s="89">
        <f t="shared" si="79"/>
        <v>0</v>
      </c>
      <c r="AH976" s="37"/>
      <c r="AI976" s="37"/>
      <c r="AK976" s="37"/>
    </row>
    <row r="977" spans="1:37" hidden="1">
      <c r="A977" t="s">
        <v>64</v>
      </c>
      <c r="B977" t="s">
        <v>16</v>
      </c>
      <c r="C977" t="s">
        <v>17</v>
      </c>
      <c r="D977" t="s">
        <v>116</v>
      </c>
      <c r="E977" t="s">
        <v>481</v>
      </c>
      <c r="F977" t="str">
        <f t="shared" si="76"/>
        <v>淮南市婚宴酒店</v>
      </c>
      <c r="G977" t="s">
        <v>94</v>
      </c>
      <c r="H977" t="s">
        <v>332</v>
      </c>
      <c r="I977" t="s">
        <v>68</v>
      </c>
      <c r="J977">
        <v>3</v>
      </c>
      <c r="K977">
        <v>0</v>
      </c>
      <c r="L977" s="13">
        <f>VLOOKUP(C977,'渗透率、续签率'!B:C,2,0)</f>
        <v>0.51900000000000002</v>
      </c>
      <c r="M977" s="6">
        <v>0</v>
      </c>
      <c r="N977">
        <v>0</v>
      </c>
      <c r="O977">
        <v>0</v>
      </c>
      <c r="P977" s="6">
        <v>0</v>
      </c>
      <c r="Q977" s="13">
        <v>0</v>
      </c>
      <c r="R977" s="13">
        <v>0</v>
      </c>
      <c r="S977" s="31">
        <v>22</v>
      </c>
      <c r="T977" s="6">
        <f>VLOOKUP(E977,'参数设置&amp;汇总'!S:U,3,0)</f>
        <v>0.33150000000000002</v>
      </c>
      <c r="U977" s="78">
        <f t="shared" si="75"/>
        <v>0</v>
      </c>
      <c r="V977" s="13">
        <v>0.85000000000000009</v>
      </c>
      <c r="W977" s="78">
        <f t="shared" si="77"/>
        <v>0</v>
      </c>
      <c r="X977" s="1">
        <f>VLOOKUP(E977,'渗透率、续签率'!AG:AJ,4,0)</f>
        <v>13140</v>
      </c>
      <c r="Y977" s="1">
        <f t="shared" si="78"/>
        <v>0</v>
      </c>
      <c r="Z977">
        <v>0</v>
      </c>
      <c r="AA977" s="89">
        <f t="shared" si="79"/>
        <v>0</v>
      </c>
      <c r="AH977" s="37"/>
      <c r="AI977" s="37"/>
      <c r="AK977" s="37"/>
    </row>
    <row r="978" spans="1:37" hidden="1">
      <c r="A978" t="s">
        <v>64</v>
      </c>
      <c r="B978" t="s">
        <v>16</v>
      </c>
      <c r="C978" t="s">
        <v>17</v>
      </c>
      <c r="D978" t="s">
        <v>116</v>
      </c>
      <c r="E978" t="s">
        <v>481</v>
      </c>
      <c r="F978" t="str">
        <f t="shared" si="76"/>
        <v>淮安市婚宴酒店</v>
      </c>
      <c r="G978" t="s">
        <v>73</v>
      </c>
      <c r="H978" t="s">
        <v>333</v>
      </c>
      <c r="I978" t="s">
        <v>70</v>
      </c>
      <c r="J978">
        <v>12</v>
      </c>
      <c r="K978">
        <v>3</v>
      </c>
      <c r="L978" s="13">
        <f>VLOOKUP(C978,'渗透率、续签率'!B:C,2,0)</f>
        <v>0.51900000000000002</v>
      </c>
      <c r="M978" s="6">
        <v>0.25</v>
      </c>
      <c r="N978">
        <v>1</v>
      </c>
      <c r="O978">
        <v>1</v>
      </c>
      <c r="P978" s="6">
        <v>1</v>
      </c>
      <c r="Q978" s="13">
        <v>0.67500000000000004</v>
      </c>
      <c r="R978" s="13">
        <v>0</v>
      </c>
      <c r="S978" s="31">
        <v>173</v>
      </c>
      <c r="T978" s="6">
        <f>VLOOKUP(E978,'参数设置&amp;汇总'!S:U,3,0)</f>
        <v>0.33150000000000002</v>
      </c>
      <c r="U978" s="78">
        <f t="shared" si="75"/>
        <v>1</v>
      </c>
      <c r="V978" s="13">
        <v>0.85000000000000009</v>
      </c>
      <c r="W978" s="78">
        <f t="shared" si="77"/>
        <v>0.56588235294117639</v>
      </c>
      <c r="X978" s="1">
        <f>VLOOKUP(E978,'渗透率、续签率'!AG:AJ,4,0)</f>
        <v>13140</v>
      </c>
      <c r="Y978" s="1">
        <f t="shared" si="78"/>
        <v>7435.6941176470582</v>
      </c>
      <c r="Z978">
        <v>0</v>
      </c>
      <c r="AA978" s="89">
        <f t="shared" si="79"/>
        <v>13140</v>
      </c>
      <c r="AH978" s="37"/>
      <c r="AI978" s="37"/>
      <c r="AK978" s="37"/>
    </row>
    <row r="979" spans="1:37" hidden="1">
      <c r="A979" t="s">
        <v>64</v>
      </c>
      <c r="B979" t="s">
        <v>16</v>
      </c>
      <c r="C979" t="s">
        <v>17</v>
      </c>
      <c r="D979" t="s">
        <v>116</v>
      </c>
      <c r="E979" t="s">
        <v>481</v>
      </c>
      <c r="F979" t="str">
        <f t="shared" si="76"/>
        <v>清远市婚宴酒店</v>
      </c>
      <c r="G979" t="s">
        <v>75</v>
      </c>
      <c r="H979" t="s">
        <v>334</v>
      </c>
      <c r="I979" t="s">
        <v>68</v>
      </c>
      <c r="J979">
        <v>1</v>
      </c>
      <c r="K979">
        <v>0</v>
      </c>
      <c r="L979" s="13">
        <f>VLOOKUP(C979,'渗透率、续签率'!B:C,2,0)</f>
        <v>0.51900000000000002</v>
      </c>
      <c r="M979" s="6">
        <v>0</v>
      </c>
      <c r="N979">
        <v>0</v>
      </c>
      <c r="O979">
        <v>0</v>
      </c>
      <c r="P979" s="6">
        <v>0</v>
      </c>
      <c r="Q979" s="13">
        <v>0</v>
      </c>
      <c r="R979" s="13">
        <v>0</v>
      </c>
      <c r="S979" s="31">
        <v>0</v>
      </c>
      <c r="T979" s="6">
        <f>VLOOKUP(E979,'参数设置&amp;汇总'!S:U,3,0)</f>
        <v>0.33150000000000002</v>
      </c>
      <c r="U979" s="78">
        <f t="shared" si="75"/>
        <v>0</v>
      </c>
      <c r="V979" s="13">
        <v>0.85000000000000009</v>
      </c>
      <c r="W979" s="78">
        <f t="shared" si="77"/>
        <v>0</v>
      </c>
      <c r="X979" s="1">
        <f>VLOOKUP(E979,'渗透率、续签率'!AG:AJ,4,0)</f>
        <v>13140</v>
      </c>
      <c r="Y979" s="1">
        <f t="shared" si="78"/>
        <v>0</v>
      </c>
      <c r="Z979">
        <v>0</v>
      </c>
      <c r="AA979" s="89">
        <f t="shared" si="79"/>
        <v>0</v>
      </c>
    </row>
    <row r="980" spans="1:37" hidden="1">
      <c r="A980" t="s">
        <v>64</v>
      </c>
      <c r="B980" t="s">
        <v>16</v>
      </c>
      <c r="C980" t="s">
        <v>17</v>
      </c>
      <c r="D980" t="s">
        <v>116</v>
      </c>
      <c r="E980" t="s">
        <v>481</v>
      </c>
      <c r="F980" t="str">
        <f t="shared" si="76"/>
        <v>渭南市婚宴酒店</v>
      </c>
      <c r="G980" t="s">
        <v>108</v>
      </c>
      <c r="H980" t="s">
        <v>335</v>
      </c>
      <c r="I980" t="s">
        <v>70</v>
      </c>
      <c r="J980">
        <v>3</v>
      </c>
      <c r="K980">
        <v>0</v>
      </c>
      <c r="L980" s="13">
        <f>VLOOKUP(C980,'渗透率、续签率'!B:C,2,0)</f>
        <v>0.51900000000000002</v>
      </c>
      <c r="M980" s="6">
        <v>0</v>
      </c>
      <c r="N980">
        <v>0</v>
      </c>
      <c r="O980">
        <v>0</v>
      </c>
      <c r="P980" s="6">
        <v>0</v>
      </c>
      <c r="Q980" s="13">
        <v>0</v>
      </c>
      <c r="R980" s="13">
        <v>0</v>
      </c>
      <c r="S980" s="31">
        <v>6</v>
      </c>
      <c r="T980" s="6">
        <f>VLOOKUP(E980,'参数设置&amp;汇总'!S:U,3,0)</f>
        <v>0.33150000000000002</v>
      </c>
      <c r="U980" s="78">
        <f t="shared" si="75"/>
        <v>0</v>
      </c>
      <c r="V980" s="13">
        <v>0.85000000000000009</v>
      </c>
      <c r="W980" s="78">
        <f t="shared" si="77"/>
        <v>0</v>
      </c>
      <c r="X980" s="1">
        <f>VLOOKUP(E980,'渗透率、续签率'!AG:AJ,4,0)</f>
        <v>13140</v>
      </c>
      <c r="Y980" s="1">
        <f t="shared" si="78"/>
        <v>0</v>
      </c>
      <c r="Z980">
        <v>0</v>
      </c>
      <c r="AA980" s="89">
        <f t="shared" si="79"/>
        <v>0</v>
      </c>
      <c r="AH980" s="37"/>
      <c r="AI980" s="37"/>
      <c r="AJ980" s="1"/>
      <c r="AK980" s="37"/>
    </row>
    <row r="981" spans="1:37" hidden="1">
      <c r="A981" t="s">
        <v>64</v>
      </c>
      <c r="B981" t="s">
        <v>16</v>
      </c>
      <c r="C981" t="s">
        <v>17</v>
      </c>
      <c r="D981" t="s">
        <v>116</v>
      </c>
      <c r="E981" t="s">
        <v>481</v>
      </c>
      <c r="F981" t="str">
        <f t="shared" si="76"/>
        <v>湖州市婚宴酒店</v>
      </c>
      <c r="G981" t="s">
        <v>79</v>
      </c>
      <c r="H981" t="s">
        <v>336</v>
      </c>
      <c r="I981" t="s">
        <v>68</v>
      </c>
      <c r="J981">
        <v>17</v>
      </c>
      <c r="K981">
        <v>1</v>
      </c>
      <c r="L981" s="13">
        <f>VLOOKUP(C981,'渗透率、续签率'!B:C,2,0)</f>
        <v>0.51900000000000002</v>
      </c>
      <c r="M981" s="6">
        <v>0.06</v>
      </c>
      <c r="N981">
        <v>1</v>
      </c>
      <c r="O981">
        <v>0</v>
      </c>
      <c r="P981" s="6">
        <v>0</v>
      </c>
      <c r="Q981" s="13">
        <v>7.0000000000000007E-2</v>
      </c>
      <c r="R981" s="13">
        <v>0</v>
      </c>
      <c r="S981" s="31">
        <v>98</v>
      </c>
      <c r="T981" s="6">
        <f>VLOOKUP(E981,'参数设置&amp;汇总'!S:U,3,0)</f>
        <v>0.33150000000000002</v>
      </c>
      <c r="U981" s="78">
        <f t="shared" si="75"/>
        <v>0.33150000000000002</v>
      </c>
      <c r="V981" s="13">
        <v>0.85000000000000009</v>
      </c>
      <c r="W981" s="78">
        <f t="shared" si="77"/>
        <v>0.38999999999999996</v>
      </c>
      <c r="X981" s="1">
        <f>VLOOKUP(E981,'渗透率、续签率'!AG:AJ,4,0)</f>
        <v>13140</v>
      </c>
      <c r="Y981" s="1">
        <f t="shared" si="78"/>
        <v>5124.5999999999995</v>
      </c>
      <c r="Z981">
        <v>1</v>
      </c>
      <c r="AA981" s="89">
        <f t="shared" si="79"/>
        <v>13140</v>
      </c>
      <c r="AH981" s="37"/>
      <c r="AI981" s="37"/>
      <c r="AJ981" s="1"/>
      <c r="AK981" s="37"/>
    </row>
    <row r="982" spans="1:37" hidden="1">
      <c r="A982" t="s">
        <v>64</v>
      </c>
      <c r="B982" t="s">
        <v>16</v>
      </c>
      <c r="C982" t="s">
        <v>17</v>
      </c>
      <c r="D982" t="s">
        <v>116</v>
      </c>
      <c r="E982" t="s">
        <v>481</v>
      </c>
      <c r="F982" t="str">
        <f t="shared" si="76"/>
        <v>湘潭市婚宴酒店</v>
      </c>
      <c r="G982" t="s">
        <v>113</v>
      </c>
      <c r="H982" t="s">
        <v>337</v>
      </c>
      <c r="I982" t="s">
        <v>68</v>
      </c>
      <c r="J982">
        <v>0</v>
      </c>
      <c r="K982">
        <v>0</v>
      </c>
      <c r="L982" s="13">
        <f>VLOOKUP(C982,'渗透率、续签率'!B:C,2,0)</f>
        <v>0.51900000000000002</v>
      </c>
      <c r="M982" s="6">
        <v>0</v>
      </c>
      <c r="N982">
        <v>0</v>
      </c>
      <c r="O982">
        <v>0</v>
      </c>
      <c r="P982" s="6">
        <v>0</v>
      </c>
      <c r="Q982" s="13">
        <v>0</v>
      </c>
      <c r="R982" s="13">
        <v>0</v>
      </c>
      <c r="S982" s="31">
        <v>0</v>
      </c>
      <c r="T982" s="6">
        <f>VLOOKUP(E982,'参数设置&amp;汇总'!S:U,3,0)</f>
        <v>0.33150000000000002</v>
      </c>
      <c r="U982" s="78">
        <f t="shared" si="75"/>
        <v>0</v>
      </c>
      <c r="V982" s="13">
        <v>0.85000000000000009</v>
      </c>
      <c r="W982" s="78">
        <f t="shared" si="77"/>
        <v>0</v>
      </c>
      <c r="X982" s="1">
        <f>VLOOKUP(E982,'渗透率、续签率'!AG:AJ,4,0)</f>
        <v>13140</v>
      </c>
      <c r="Y982" s="1">
        <f t="shared" si="78"/>
        <v>0</v>
      </c>
      <c r="Z982">
        <v>0</v>
      </c>
      <c r="AA982" s="89">
        <f t="shared" si="79"/>
        <v>0</v>
      </c>
      <c r="AH982" s="37"/>
      <c r="AI982" s="37"/>
      <c r="AK982" s="37"/>
    </row>
    <row r="983" spans="1:37" hidden="1">
      <c r="A983" t="s">
        <v>64</v>
      </c>
      <c r="B983" t="s">
        <v>16</v>
      </c>
      <c r="C983" t="s">
        <v>17</v>
      </c>
      <c r="D983" t="s">
        <v>116</v>
      </c>
      <c r="E983" t="s">
        <v>481</v>
      </c>
      <c r="F983" t="str">
        <f t="shared" si="76"/>
        <v>湘西土家族苗族自治州婚宴酒店</v>
      </c>
      <c r="G983" t="s">
        <v>113</v>
      </c>
      <c r="H983" t="s">
        <v>338</v>
      </c>
      <c r="I983" t="s">
        <v>68</v>
      </c>
      <c r="J983">
        <v>2</v>
      </c>
      <c r="K983">
        <v>0</v>
      </c>
      <c r="L983" s="13">
        <f>VLOOKUP(C983,'渗透率、续签率'!B:C,2,0)</f>
        <v>0.51900000000000002</v>
      </c>
      <c r="M983" s="6">
        <v>0</v>
      </c>
      <c r="N983">
        <v>0</v>
      </c>
      <c r="O983">
        <v>0</v>
      </c>
      <c r="P983" s="6">
        <v>0</v>
      </c>
      <c r="Q983" s="13">
        <v>0</v>
      </c>
      <c r="R983" s="13">
        <v>0</v>
      </c>
      <c r="S983" s="31">
        <v>2</v>
      </c>
      <c r="T983" s="6">
        <f>VLOOKUP(E983,'参数设置&amp;汇总'!S:U,3,0)</f>
        <v>0.33150000000000002</v>
      </c>
      <c r="U983" s="78">
        <f t="shared" si="75"/>
        <v>0</v>
      </c>
      <c r="V983" s="13">
        <v>0.85000000000000009</v>
      </c>
      <c r="W983" s="78">
        <f t="shared" si="77"/>
        <v>0</v>
      </c>
      <c r="X983" s="1">
        <f>VLOOKUP(E983,'渗透率、续签率'!AG:AJ,4,0)</f>
        <v>13140</v>
      </c>
      <c r="Y983" s="1">
        <f t="shared" si="78"/>
        <v>0</v>
      </c>
      <c r="Z983">
        <v>0</v>
      </c>
      <c r="AA983" s="89">
        <f t="shared" si="79"/>
        <v>0</v>
      </c>
      <c r="AH983" s="37"/>
      <c r="AI983" s="37"/>
      <c r="AK983" s="37"/>
    </row>
    <row r="984" spans="1:37" hidden="1">
      <c r="A984" t="s">
        <v>64</v>
      </c>
      <c r="B984" t="s">
        <v>16</v>
      </c>
      <c r="C984" t="s">
        <v>17</v>
      </c>
      <c r="D984" t="s">
        <v>116</v>
      </c>
      <c r="E984" t="s">
        <v>481</v>
      </c>
      <c r="F984" t="str">
        <f t="shared" si="76"/>
        <v>湛江市婚宴酒店</v>
      </c>
      <c r="G984" t="s">
        <v>75</v>
      </c>
      <c r="H984" t="s">
        <v>339</v>
      </c>
      <c r="I984" t="s">
        <v>68</v>
      </c>
      <c r="J984">
        <v>8</v>
      </c>
      <c r="K984">
        <v>0</v>
      </c>
      <c r="L984" s="13">
        <f>VLOOKUP(C984,'渗透率、续签率'!B:C,2,0)</f>
        <v>0.51900000000000002</v>
      </c>
      <c r="M984" s="6">
        <v>0</v>
      </c>
      <c r="N984">
        <v>0</v>
      </c>
      <c r="O984">
        <v>0</v>
      </c>
      <c r="P984" s="6">
        <v>0</v>
      </c>
      <c r="Q984" s="13">
        <v>0</v>
      </c>
      <c r="R984" s="13">
        <v>0</v>
      </c>
      <c r="S984" s="31">
        <v>17</v>
      </c>
      <c r="T984" s="6">
        <f>VLOOKUP(E984,'参数设置&amp;汇总'!S:U,3,0)</f>
        <v>0.33150000000000002</v>
      </c>
      <c r="U984" s="78">
        <f t="shared" si="75"/>
        <v>0</v>
      </c>
      <c r="V984" s="13">
        <v>0.85000000000000009</v>
      </c>
      <c r="W984" s="78">
        <f t="shared" si="77"/>
        <v>0</v>
      </c>
      <c r="X984" s="1">
        <f>VLOOKUP(E984,'渗透率、续签率'!AG:AJ,4,0)</f>
        <v>13140</v>
      </c>
      <c r="Y984" s="1">
        <f t="shared" si="78"/>
        <v>0</v>
      </c>
      <c r="Z984">
        <v>1</v>
      </c>
      <c r="AA984" s="89">
        <f t="shared" si="79"/>
        <v>0</v>
      </c>
      <c r="AH984" s="37"/>
      <c r="AI984" s="37"/>
      <c r="AK984" s="37"/>
    </row>
    <row r="985" spans="1:37" hidden="1">
      <c r="A985" t="s">
        <v>64</v>
      </c>
      <c r="B985" t="s">
        <v>16</v>
      </c>
      <c r="C985" t="s">
        <v>17</v>
      </c>
      <c r="D985" t="s">
        <v>116</v>
      </c>
      <c r="E985" t="s">
        <v>481</v>
      </c>
      <c r="F985" t="str">
        <f t="shared" si="76"/>
        <v>滁州市婚宴酒店</v>
      </c>
      <c r="G985" t="s">
        <v>94</v>
      </c>
      <c r="H985" t="s">
        <v>340</v>
      </c>
      <c r="I985" t="s">
        <v>68</v>
      </c>
      <c r="J985">
        <v>11</v>
      </c>
      <c r="K985">
        <v>4</v>
      </c>
      <c r="L985" s="13">
        <f>VLOOKUP(C985,'渗透率、续签率'!B:C,2,0)</f>
        <v>0.51900000000000002</v>
      </c>
      <c r="M985" s="6">
        <v>0.36</v>
      </c>
      <c r="N985">
        <v>1</v>
      </c>
      <c r="O985">
        <v>1</v>
      </c>
      <c r="P985" s="6">
        <v>1</v>
      </c>
      <c r="Q985" s="13">
        <v>0.88</v>
      </c>
      <c r="R985" s="13">
        <v>0.55800000000000005</v>
      </c>
      <c r="S985" s="31">
        <v>177</v>
      </c>
      <c r="T985" s="6">
        <f>VLOOKUP(E985,'参数设置&amp;汇总'!S:U,3,0)</f>
        <v>0.33150000000000002</v>
      </c>
      <c r="U985" s="78">
        <f t="shared" si="75"/>
        <v>1</v>
      </c>
      <c r="V985" s="13">
        <v>0.85000000000000009</v>
      </c>
      <c r="W985" s="78">
        <f t="shared" si="77"/>
        <v>0.56588235294117639</v>
      </c>
      <c r="X985" s="1">
        <f>VLOOKUP(E985,'渗透率、续签率'!AG:AJ,4,0)</f>
        <v>13140</v>
      </c>
      <c r="Y985" s="1">
        <f t="shared" si="78"/>
        <v>7435.6941176470582</v>
      </c>
      <c r="Z985">
        <v>1</v>
      </c>
      <c r="AA985" s="89">
        <f t="shared" si="79"/>
        <v>13140</v>
      </c>
      <c r="AH985" s="37"/>
      <c r="AI985" s="37"/>
      <c r="AK985" s="37"/>
    </row>
    <row r="986" spans="1:37" hidden="1">
      <c r="A986" t="s">
        <v>64</v>
      </c>
      <c r="B986" t="s">
        <v>16</v>
      </c>
      <c r="C986" t="s">
        <v>17</v>
      </c>
      <c r="D986" t="s">
        <v>116</v>
      </c>
      <c r="E986" t="s">
        <v>481</v>
      </c>
      <c r="F986" t="str">
        <f t="shared" si="76"/>
        <v>滨州市婚宴酒店</v>
      </c>
      <c r="G986" t="s">
        <v>103</v>
      </c>
      <c r="H986" t="s">
        <v>341</v>
      </c>
      <c r="I986" t="s">
        <v>70</v>
      </c>
      <c r="J986">
        <v>14</v>
      </c>
      <c r="K986">
        <v>1</v>
      </c>
      <c r="L986" s="13">
        <f>VLOOKUP(C986,'渗透率、续签率'!B:C,2,0)</f>
        <v>0.51900000000000002</v>
      </c>
      <c r="M986" s="6">
        <v>7.0000000000000007E-2</v>
      </c>
      <c r="N986">
        <v>0</v>
      </c>
      <c r="O986">
        <v>0</v>
      </c>
      <c r="P986" s="6">
        <v>0</v>
      </c>
      <c r="Q986" s="13">
        <v>0.114</v>
      </c>
      <c r="R986" s="13">
        <v>0</v>
      </c>
      <c r="S986" s="31">
        <v>87</v>
      </c>
      <c r="T986" s="6">
        <f>VLOOKUP(E986,'参数设置&amp;汇总'!S:U,3,0)</f>
        <v>0.33150000000000002</v>
      </c>
      <c r="U986" s="78">
        <f t="shared" si="75"/>
        <v>0</v>
      </c>
      <c r="V986" s="13">
        <v>0.85000000000000009</v>
      </c>
      <c r="W986" s="78">
        <f t="shared" si="77"/>
        <v>0</v>
      </c>
      <c r="X986" s="1">
        <f>VLOOKUP(E986,'渗透率、续签率'!AG:AJ,4,0)</f>
        <v>13140</v>
      </c>
      <c r="Y986" s="1">
        <f t="shared" si="78"/>
        <v>0</v>
      </c>
      <c r="Z986">
        <v>0</v>
      </c>
      <c r="AA986" s="89">
        <f t="shared" si="79"/>
        <v>0</v>
      </c>
      <c r="AH986" s="37"/>
      <c r="AI986" s="37"/>
      <c r="AK986" s="37"/>
    </row>
    <row r="987" spans="1:37" hidden="1">
      <c r="A987" t="s">
        <v>64</v>
      </c>
      <c r="B987" t="s">
        <v>16</v>
      </c>
      <c r="C987" t="s">
        <v>17</v>
      </c>
      <c r="D987" t="s">
        <v>116</v>
      </c>
      <c r="E987" t="s">
        <v>481</v>
      </c>
      <c r="F987" t="str">
        <f t="shared" si="76"/>
        <v>漯河市婚宴酒店</v>
      </c>
      <c r="G987" t="s">
        <v>110</v>
      </c>
      <c r="H987" t="s">
        <v>342</v>
      </c>
      <c r="I987" t="s">
        <v>70</v>
      </c>
      <c r="J987">
        <v>4</v>
      </c>
      <c r="K987">
        <v>0</v>
      </c>
      <c r="L987" s="13">
        <f>VLOOKUP(C987,'渗透率、续签率'!B:C,2,0)</f>
        <v>0.51900000000000002</v>
      </c>
      <c r="M987" s="6">
        <v>0</v>
      </c>
      <c r="N987">
        <v>0</v>
      </c>
      <c r="O987">
        <v>0</v>
      </c>
      <c r="P987" s="6">
        <v>0</v>
      </c>
      <c r="Q987" s="13">
        <v>0</v>
      </c>
      <c r="R987" s="13">
        <v>0</v>
      </c>
      <c r="S987" s="31">
        <v>19</v>
      </c>
      <c r="T987" s="6">
        <f>VLOOKUP(E987,'参数设置&amp;汇总'!S:U,3,0)</f>
        <v>0.33150000000000002</v>
      </c>
      <c r="U987" s="78">
        <f t="shared" si="75"/>
        <v>0</v>
      </c>
      <c r="V987" s="13">
        <v>0.85000000000000009</v>
      </c>
      <c r="W987" s="78">
        <f t="shared" si="77"/>
        <v>0</v>
      </c>
      <c r="X987" s="1">
        <f>VLOOKUP(E987,'渗透率、续签率'!AG:AJ,4,0)</f>
        <v>13140</v>
      </c>
      <c r="Y987" s="1">
        <f t="shared" si="78"/>
        <v>0</v>
      </c>
      <c r="Z987">
        <v>0</v>
      </c>
      <c r="AA987" s="89">
        <f t="shared" si="79"/>
        <v>0</v>
      </c>
      <c r="AH987" s="37"/>
      <c r="AI987" s="37"/>
      <c r="AK987" s="37"/>
    </row>
    <row r="988" spans="1:37" hidden="1">
      <c r="A988" t="s">
        <v>64</v>
      </c>
      <c r="B988" t="s">
        <v>16</v>
      </c>
      <c r="C988" t="s">
        <v>17</v>
      </c>
      <c r="D988" t="s">
        <v>116</v>
      </c>
      <c r="E988" t="s">
        <v>481</v>
      </c>
      <c r="F988" t="str">
        <f t="shared" si="76"/>
        <v>漳州市婚宴酒店</v>
      </c>
      <c r="G988" t="s">
        <v>92</v>
      </c>
      <c r="H988" t="s">
        <v>343</v>
      </c>
      <c r="I988" t="s">
        <v>68</v>
      </c>
      <c r="J988">
        <v>2</v>
      </c>
      <c r="K988">
        <v>0</v>
      </c>
      <c r="L988" s="13">
        <f>VLOOKUP(C988,'渗透率、续签率'!B:C,2,0)</f>
        <v>0.51900000000000002</v>
      </c>
      <c r="M988" s="6">
        <v>0</v>
      </c>
      <c r="N988">
        <v>0</v>
      </c>
      <c r="O988">
        <v>0</v>
      </c>
      <c r="P988" s="6">
        <v>0</v>
      </c>
      <c r="Q988" s="13">
        <v>0</v>
      </c>
      <c r="R988" s="13">
        <v>0</v>
      </c>
      <c r="S988" s="31">
        <v>1</v>
      </c>
      <c r="T988" s="6">
        <f>VLOOKUP(E988,'参数设置&amp;汇总'!S:U,3,0)</f>
        <v>0.33150000000000002</v>
      </c>
      <c r="U988" s="78">
        <f t="shared" si="75"/>
        <v>0</v>
      </c>
      <c r="V988" s="13">
        <v>0.85000000000000009</v>
      </c>
      <c r="W988" s="78">
        <f t="shared" si="77"/>
        <v>0</v>
      </c>
      <c r="X988" s="1">
        <f>VLOOKUP(E988,'渗透率、续签率'!AG:AJ,4,0)</f>
        <v>13140</v>
      </c>
      <c r="Y988" s="1">
        <f t="shared" si="78"/>
        <v>0</v>
      </c>
      <c r="Z988">
        <v>0</v>
      </c>
      <c r="AA988" s="89">
        <f t="shared" si="79"/>
        <v>0</v>
      </c>
      <c r="AH988" s="37"/>
      <c r="AI988" s="37"/>
      <c r="AK988" s="37"/>
    </row>
    <row r="989" spans="1:37" hidden="1">
      <c r="A989" t="s">
        <v>64</v>
      </c>
      <c r="B989" t="s">
        <v>16</v>
      </c>
      <c r="C989" t="s">
        <v>17</v>
      </c>
      <c r="D989" t="s">
        <v>116</v>
      </c>
      <c r="E989" t="s">
        <v>481</v>
      </c>
      <c r="F989" t="str">
        <f t="shared" si="76"/>
        <v>潍坊市婚宴酒店</v>
      </c>
      <c r="G989" t="s">
        <v>103</v>
      </c>
      <c r="H989" t="s">
        <v>344</v>
      </c>
      <c r="I989" t="s">
        <v>70</v>
      </c>
      <c r="J989">
        <v>19</v>
      </c>
      <c r="K989">
        <v>0</v>
      </c>
      <c r="L989" s="13">
        <f>VLOOKUP(C989,'渗透率、续签率'!B:C,2,0)</f>
        <v>0.51900000000000002</v>
      </c>
      <c r="M989" s="6">
        <v>0</v>
      </c>
      <c r="N989">
        <v>0</v>
      </c>
      <c r="O989">
        <v>0</v>
      </c>
      <c r="P989" s="6">
        <v>0</v>
      </c>
      <c r="Q989" s="13">
        <v>0</v>
      </c>
      <c r="R989" s="13">
        <v>0</v>
      </c>
      <c r="S989" s="31">
        <v>108</v>
      </c>
      <c r="T989" s="6">
        <f>VLOOKUP(E989,'参数设置&amp;汇总'!S:U,3,0)</f>
        <v>0.33150000000000002</v>
      </c>
      <c r="U989" s="78">
        <f t="shared" si="75"/>
        <v>0</v>
      </c>
      <c r="V989" s="13">
        <v>0.85000000000000009</v>
      </c>
      <c r="W989" s="78">
        <f t="shared" si="77"/>
        <v>0</v>
      </c>
      <c r="X989" s="1">
        <f>VLOOKUP(E989,'渗透率、续签率'!AG:AJ,4,0)</f>
        <v>13140</v>
      </c>
      <c r="Y989" s="1">
        <f t="shared" si="78"/>
        <v>0</v>
      </c>
      <c r="Z989">
        <v>1</v>
      </c>
      <c r="AA989" s="89">
        <f t="shared" si="79"/>
        <v>0</v>
      </c>
      <c r="AH989" s="37"/>
      <c r="AI989" s="37"/>
      <c r="AK989" s="37"/>
    </row>
    <row r="990" spans="1:37" hidden="1">
      <c r="A990" t="s">
        <v>64</v>
      </c>
      <c r="B990" t="s">
        <v>16</v>
      </c>
      <c r="C990" t="s">
        <v>17</v>
      </c>
      <c r="D990" t="s">
        <v>116</v>
      </c>
      <c r="E990" t="s">
        <v>481</v>
      </c>
      <c r="F990" t="str">
        <f t="shared" si="76"/>
        <v>潜江市婚宴酒店</v>
      </c>
      <c r="G990" t="s">
        <v>81</v>
      </c>
      <c r="H990" t="s">
        <v>345</v>
      </c>
      <c r="I990" t="s">
        <v>68</v>
      </c>
      <c r="J990">
        <v>1</v>
      </c>
      <c r="K990">
        <v>1</v>
      </c>
      <c r="L990" s="13">
        <f>VLOOKUP(C990,'渗透率、续签率'!B:C,2,0)</f>
        <v>0.51900000000000002</v>
      </c>
      <c r="M990" s="6">
        <v>1</v>
      </c>
      <c r="N990">
        <v>0</v>
      </c>
      <c r="O990">
        <v>0</v>
      </c>
      <c r="P990" s="6">
        <v>0</v>
      </c>
      <c r="Q990" s="13">
        <v>1</v>
      </c>
      <c r="R990" s="13">
        <v>0</v>
      </c>
      <c r="S990" s="31">
        <v>3</v>
      </c>
      <c r="T990" s="6">
        <f>VLOOKUP(E990,'参数设置&amp;汇总'!S:U,3,0)</f>
        <v>0.33150000000000002</v>
      </c>
      <c r="U990" s="78">
        <f t="shared" si="75"/>
        <v>0</v>
      </c>
      <c r="V990" s="13">
        <v>0.85000000000000009</v>
      </c>
      <c r="W990" s="78">
        <f t="shared" si="77"/>
        <v>0</v>
      </c>
      <c r="X990" s="1">
        <f>VLOOKUP(E990,'渗透率、续签率'!AG:AJ,4,0)</f>
        <v>13140</v>
      </c>
      <c r="Y990" s="1">
        <f t="shared" si="78"/>
        <v>0</v>
      </c>
      <c r="Z990">
        <v>0</v>
      </c>
      <c r="AA990" s="89">
        <f t="shared" si="79"/>
        <v>0</v>
      </c>
      <c r="AH990" s="37"/>
      <c r="AI990" s="37"/>
      <c r="AK990" s="37"/>
    </row>
    <row r="991" spans="1:37" hidden="1">
      <c r="A991" t="s">
        <v>64</v>
      </c>
      <c r="B991" t="s">
        <v>16</v>
      </c>
      <c r="C991" t="s">
        <v>17</v>
      </c>
      <c r="D991" t="s">
        <v>116</v>
      </c>
      <c r="E991" t="s">
        <v>481</v>
      </c>
      <c r="F991" t="str">
        <f t="shared" si="76"/>
        <v>潮州市婚宴酒店</v>
      </c>
      <c r="G991" t="s">
        <v>75</v>
      </c>
      <c r="H991" t="s">
        <v>346</v>
      </c>
      <c r="I991" t="s">
        <v>68</v>
      </c>
      <c r="J991">
        <v>6</v>
      </c>
      <c r="K991">
        <v>0</v>
      </c>
      <c r="L991" s="13">
        <f>VLOOKUP(C991,'渗透率、续签率'!B:C,2,0)</f>
        <v>0.51900000000000002</v>
      </c>
      <c r="M991" s="6">
        <v>0</v>
      </c>
      <c r="N991">
        <v>0</v>
      </c>
      <c r="O991">
        <v>0</v>
      </c>
      <c r="P991" s="6">
        <v>0</v>
      </c>
      <c r="Q991" s="13">
        <v>0.41299999999999998</v>
      </c>
      <c r="R991" s="13">
        <v>0</v>
      </c>
      <c r="S991" s="31">
        <v>24</v>
      </c>
      <c r="T991" s="6">
        <f>VLOOKUP(E991,'参数设置&amp;汇总'!S:U,3,0)</f>
        <v>0.33150000000000002</v>
      </c>
      <c r="U991" s="78">
        <f t="shared" si="75"/>
        <v>0</v>
      </c>
      <c r="V991" s="13">
        <v>0.85000000000000009</v>
      </c>
      <c r="W991" s="78">
        <f t="shared" si="77"/>
        <v>0</v>
      </c>
      <c r="X991" s="1">
        <f>VLOOKUP(E991,'渗透率、续签率'!AG:AJ,4,0)</f>
        <v>13140</v>
      </c>
      <c r="Y991" s="1">
        <f t="shared" si="78"/>
        <v>0</v>
      </c>
      <c r="Z991">
        <v>0</v>
      </c>
      <c r="AA991" s="89">
        <f t="shared" si="79"/>
        <v>0</v>
      </c>
      <c r="AH991" s="37"/>
      <c r="AI991" s="37"/>
      <c r="AK991" s="37"/>
    </row>
    <row r="992" spans="1:37" hidden="1">
      <c r="A992" t="s">
        <v>64</v>
      </c>
      <c r="B992" t="s">
        <v>16</v>
      </c>
      <c r="C992" t="s">
        <v>17</v>
      </c>
      <c r="D992" t="s">
        <v>116</v>
      </c>
      <c r="E992" t="s">
        <v>481</v>
      </c>
      <c r="F992" t="str">
        <f t="shared" si="76"/>
        <v>澄迈县婚宴酒店</v>
      </c>
      <c r="G992" t="s">
        <v>120</v>
      </c>
      <c r="H992" t="s">
        <v>347</v>
      </c>
      <c r="I992" t="s">
        <v>68</v>
      </c>
      <c r="J992">
        <v>0</v>
      </c>
      <c r="K992">
        <v>0</v>
      </c>
      <c r="L992" s="13">
        <f>VLOOKUP(C992,'渗透率、续签率'!B:C,2,0)</f>
        <v>0.51900000000000002</v>
      </c>
      <c r="M992" s="6">
        <v>0</v>
      </c>
      <c r="N992">
        <v>0</v>
      </c>
      <c r="O992">
        <v>0</v>
      </c>
      <c r="P992" s="6">
        <v>0</v>
      </c>
      <c r="Q992" s="13">
        <v>0</v>
      </c>
      <c r="R992" s="13">
        <v>0</v>
      </c>
      <c r="S992" s="31">
        <v>0</v>
      </c>
      <c r="T992" s="6">
        <f>VLOOKUP(E992,'参数设置&amp;汇总'!S:U,3,0)</f>
        <v>0.33150000000000002</v>
      </c>
      <c r="U992" s="78">
        <f t="shared" si="75"/>
        <v>0</v>
      </c>
      <c r="V992" s="13">
        <v>0.85000000000000009</v>
      </c>
      <c r="W992" s="78">
        <f t="shared" si="77"/>
        <v>0</v>
      </c>
      <c r="X992" s="1">
        <f>VLOOKUP(E992,'渗透率、续签率'!AG:AJ,4,0)</f>
        <v>13140</v>
      </c>
      <c r="Y992" s="1">
        <f t="shared" si="78"/>
        <v>0</v>
      </c>
      <c r="Z992">
        <v>0</v>
      </c>
      <c r="AA992" s="89">
        <f t="shared" si="79"/>
        <v>0</v>
      </c>
      <c r="AH992" s="37"/>
      <c r="AI992" s="37"/>
      <c r="AK992" s="37"/>
    </row>
    <row r="993" spans="1:37" hidden="1">
      <c r="A993" t="s">
        <v>64</v>
      </c>
      <c r="B993" t="s">
        <v>16</v>
      </c>
      <c r="C993" t="s">
        <v>17</v>
      </c>
      <c r="D993" t="s">
        <v>116</v>
      </c>
      <c r="E993" t="s">
        <v>481</v>
      </c>
      <c r="F993" t="str">
        <f t="shared" si="76"/>
        <v>澳门特别行政区婚宴酒店</v>
      </c>
      <c r="G993" t="s">
        <v>348</v>
      </c>
      <c r="H993" t="s">
        <v>348</v>
      </c>
      <c r="I993" t="s">
        <v>57</v>
      </c>
      <c r="J993">
        <v>0</v>
      </c>
      <c r="K993">
        <v>0</v>
      </c>
      <c r="L993" s="13">
        <f>VLOOKUP(C993,'渗透率、续签率'!B:C,2,0)</f>
        <v>0.51900000000000002</v>
      </c>
      <c r="M993" s="6">
        <v>0</v>
      </c>
      <c r="N993">
        <v>0</v>
      </c>
      <c r="O993">
        <v>0</v>
      </c>
      <c r="P993" s="6">
        <v>0</v>
      </c>
      <c r="Q993" s="13">
        <v>0</v>
      </c>
      <c r="R993" s="13">
        <v>0</v>
      </c>
      <c r="S993" s="31">
        <v>0</v>
      </c>
      <c r="T993" s="6">
        <f>VLOOKUP(E993,'参数设置&amp;汇总'!S:U,3,0)</f>
        <v>0.33150000000000002</v>
      </c>
      <c r="U993" s="78">
        <f t="shared" si="75"/>
        <v>0</v>
      </c>
      <c r="V993" s="13">
        <v>0.85000000000000009</v>
      </c>
      <c r="W993" s="78">
        <f t="shared" si="77"/>
        <v>0</v>
      </c>
      <c r="X993" s="1">
        <f>VLOOKUP(E993,'渗透率、续签率'!AG:AJ,4,0)</f>
        <v>13140</v>
      </c>
      <c r="Y993" s="1">
        <f t="shared" si="78"/>
        <v>0</v>
      </c>
      <c r="Z993">
        <v>0</v>
      </c>
      <c r="AA993" s="89">
        <f t="shared" si="79"/>
        <v>0</v>
      </c>
      <c r="AH993" s="37"/>
      <c r="AI993" s="37"/>
      <c r="AK993" s="37"/>
    </row>
    <row r="994" spans="1:37" hidden="1">
      <c r="A994" t="s">
        <v>64</v>
      </c>
      <c r="B994" t="s">
        <v>16</v>
      </c>
      <c r="C994" t="s">
        <v>17</v>
      </c>
      <c r="D994" t="s">
        <v>116</v>
      </c>
      <c r="E994" t="s">
        <v>481</v>
      </c>
      <c r="F994" t="str">
        <f t="shared" si="76"/>
        <v>濮阳市婚宴酒店</v>
      </c>
      <c r="G994" t="s">
        <v>110</v>
      </c>
      <c r="H994" t="s">
        <v>349</v>
      </c>
      <c r="I994" t="s">
        <v>70</v>
      </c>
      <c r="J994">
        <v>8</v>
      </c>
      <c r="K994">
        <v>0</v>
      </c>
      <c r="L994" s="13">
        <f>VLOOKUP(C994,'渗透率、续签率'!B:C,2,0)</f>
        <v>0.51900000000000002</v>
      </c>
      <c r="M994" s="6">
        <v>0</v>
      </c>
      <c r="N994">
        <v>0</v>
      </c>
      <c r="O994">
        <v>0</v>
      </c>
      <c r="P994" s="6">
        <v>0</v>
      </c>
      <c r="Q994" s="13">
        <v>0</v>
      </c>
      <c r="R994" s="13">
        <v>0</v>
      </c>
      <c r="S994" s="31">
        <v>53</v>
      </c>
      <c r="T994" s="6">
        <f>VLOOKUP(E994,'参数设置&amp;汇总'!S:U,3,0)</f>
        <v>0.33150000000000002</v>
      </c>
      <c r="U994" s="78">
        <f t="shared" si="75"/>
        <v>0</v>
      </c>
      <c r="V994" s="13">
        <v>0.85000000000000009</v>
      </c>
      <c r="W994" s="78">
        <f t="shared" si="77"/>
        <v>0</v>
      </c>
      <c r="X994" s="1">
        <f>VLOOKUP(E994,'渗透率、续签率'!AG:AJ,4,0)</f>
        <v>13140</v>
      </c>
      <c r="Y994" s="1">
        <f t="shared" si="78"/>
        <v>0</v>
      </c>
      <c r="Z994">
        <v>0</v>
      </c>
      <c r="AA994" s="89">
        <f t="shared" si="79"/>
        <v>0</v>
      </c>
      <c r="AH994" s="37"/>
      <c r="AI994" s="37"/>
      <c r="AK994" s="37"/>
    </row>
    <row r="995" spans="1:37" hidden="1">
      <c r="A995" t="s">
        <v>64</v>
      </c>
      <c r="B995" t="s">
        <v>16</v>
      </c>
      <c r="C995" t="s">
        <v>17</v>
      </c>
      <c r="D995" t="s">
        <v>116</v>
      </c>
      <c r="E995" t="s">
        <v>481</v>
      </c>
      <c r="F995" t="str">
        <f t="shared" si="76"/>
        <v>烟台市婚宴酒店</v>
      </c>
      <c r="G995" t="s">
        <v>103</v>
      </c>
      <c r="H995" t="s">
        <v>350</v>
      </c>
      <c r="I995" t="s">
        <v>70</v>
      </c>
      <c r="J995">
        <v>28</v>
      </c>
      <c r="K995">
        <v>1</v>
      </c>
      <c r="L995" s="13">
        <f>VLOOKUP(C995,'渗透率、续签率'!B:C,2,0)</f>
        <v>0.51900000000000002</v>
      </c>
      <c r="M995" s="6">
        <v>0.04</v>
      </c>
      <c r="N995">
        <v>2</v>
      </c>
      <c r="O995">
        <v>0</v>
      </c>
      <c r="P995" s="6">
        <v>0</v>
      </c>
      <c r="Q995" s="13">
        <v>3.4000000000000002E-2</v>
      </c>
      <c r="R995" s="13">
        <v>0</v>
      </c>
      <c r="S995" s="31">
        <v>341</v>
      </c>
      <c r="T995" s="6">
        <f>VLOOKUP(E995,'参数设置&amp;汇总'!S:U,3,0)</f>
        <v>0.33150000000000002</v>
      </c>
      <c r="U995" s="78">
        <f t="shared" si="75"/>
        <v>0.66300000000000003</v>
      </c>
      <c r="V995" s="13">
        <v>0.85000000000000009</v>
      </c>
      <c r="W995" s="78">
        <f t="shared" si="77"/>
        <v>0.77999999999999992</v>
      </c>
      <c r="X995" s="1">
        <f>VLOOKUP(E995,'渗透率、续签率'!AG:AJ,4,0)</f>
        <v>13140</v>
      </c>
      <c r="Y995" s="1">
        <f t="shared" si="78"/>
        <v>10249.199999999999</v>
      </c>
      <c r="Z995">
        <v>2</v>
      </c>
      <c r="AA995" s="89">
        <f t="shared" si="79"/>
        <v>26280</v>
      </c>
      <c r="AH995" s="37"/>
      <c r="AI995" s="37"/>
      <c r="AK995" s="37"/>
    </row>
    <row r="996" spans="1:37" hidden="1">
      <c r="A996" t="s">
        <v>64</v>
      </c>
      <c r="B996" t="s">
        <v>16</v>
      </c>
      <c r="C996" t="s">
        <v>17</v>
      </c>
      <c r="D996" t="s">
        <v>116</v>
      </c>
      <c r="E996" t="s">
        <v>481</v>
      </c>
      <c r="F996" t="str">
        <f t="shared" si="76"/>
        <v>焦作市婚宴酒店</v>
      </c>
      <c r="G996" t="s">
        <v>110</v>
      </c>
      <c r="H996" t="s">
        <v>351</v>
      </c>
      <c r="I996" t="s">
        <v>70</v>
      </c>
      <c r="J996">
        <v>6</v>
      </c>
      <c r="K996">
        <v>0</v>
      </c>
      <c r="L996" s="13">
        <f>VLOOKUP(C996,'渗透率、续签率'!B:C,2,0)</f>
        <v>0.51900000000000002</v>
      </c>
      <c r="M996" s="6">
        <v>0</v>
      </c>
      <c r="N996">
        <v>0</v>
      </c>
      <c r="O996">
        <v>0</v>
      </c>
      <c r="P996" s="6">
        <v>0</v>
      </c>
      <c r="Q996" s="13">
        <v>0</v>
      </c>
      <c r="R996" s="13">
        <v>0</v>
      </c>
      <c r="S996" s="31">
        <v>55</v>
      </c>
      <c r="T996" s="6">
        <f>VLOOKUP(E996,'参数设置&amp;汇总'!S:U,3,0)</f>
        <v>0.33150000000000002</v>
      </c>
      <c r="U996" s="78">
        <f t="shared" si="75"/>
        <v>0</v>
      </c>
      <c r="V996" s="13">
        <v>0.85000000000000009</v>
      </c>
      <c r="W996" s="78">
        <f t="shared" si="77"/>
        <v>0</v>
      </c>
      <c r="X996" s="1">
        <f>VLOOKUP(E996,'渗透率、续签率'!AG:AJ,4,0)</f>
        <v>13140</v>
      </c>
      <c r="Y996" s="1">
        <f t="shared" si="78"/>
        <v>0</v>
      </c>
      <c r="Z996">
        <v>1</v>
      </c>
      <c r="AA996" s="89">
        <f t="shared" si="79"/>
        <v>0</v>
      </c>
      <c r="AH996" s="37"/>
      <c r="AI996" s="37"/>
      <c r="AK996" s="37"/>
    </row>
    <row r="997" spans="1:37" hidden="1">
      <c r="A997" t="s">
        <v>64</v>
      </c>
      <c r="B997" t="s">
        <v>16</v>
      </c>
      <c r="C997" t="s">
        <v>17</v>
      </c>
      <c r="D997" t="s">
        <v>116</v>
      </c>
      <c r="E997" t="s">
        <v>481</v>
      </c>
      <c r="F997" t="str">
        <f t="shared" si="76"/>
        <v>牡丹江市婚宴酒店</v>
      </c>
      <c r="G997" t="s">
        <v>118</v>
      </c>
      <c r="H997" t="s">
        <v>352</v>
      </c>
      <c r="I997" t="s">
        <v>70</v>
      </c>
      <c r="J997">
        <v>4</v>
      </c>
      <c r="K997">
        <v>1</v>
      </c>
      <c r="L997" s="13">
        <f>VLOOKUP(C997,'渗透率、续签率'!B:C,2,0)</f>
        <v>0.51900000000000002</v>
      </c>
      <c r="M997" s="6">
        <v>0.25</v>
      </c>
      <c r="N997">
        <v>0</v>
      </c>
      <c r="O997">
        <v>0</v>
      </c>
      <c r="P997" s="6">
        <v>0</v>
      </c>
      <c r="Q997" s="13">
        <v>0.17</v>
      </c>
      <c r="R997" s="13">
        <v>0</v>
      </c>
      <c r="S997" s="31">
        <v>13</v>
      </c>
      <c r="T997" s="6">
        <f>VLOOKUP(E997,'参数设置&amp;汇总'!S:U,3,0)</f>
        <v>0.33150000000000002</v>
      </c>
      <c r="U997" s="78">
        <f t="shared" si="75"/>
        <v>0</v>
      </c>
      <c r="V997" s="13">
        <v>0.85000000000000009</v>
      </c>
      <c r="W997" s="78">
        <f t="shared" si="77"/>
        <v>0</v>
      </c>
      <c r="X997" s="1">
        <f>VLOOKUP(E997,'渗透率、续签率'!AG:AJ,4,0)</f>
        <v>13140</v>
      </c>
      <c r="Y997" s="1">
        <f t="shared" si="78"/>
        <v>0</v>
      </c>
      <c r="Z997">
        <v>0</v>
      </c>
      <c r="AA997" s="89">
        <f t="shared" si="79"/>
        <v>0</v>
      </c>
      <c r="AH997" s="37"/>
      <c r="AI997" s="37"/>
      <c r="AJ997" s="1"/>
      <c r="AK997" s="37"/>
    </row>
    <row r="998" spans="1:37" hidden="1">
      <c r="A998" t="s">
        <v>64</v>
      </c>
      <c r="B998" t="s">
        <v>16</v>
      </c>
      <c r="C998" t="s">
        <v>17</v>
      </c>
      <c r="D998" t="s">
        <v>116</v>
      </c>
      <c r="E998" t="s">
        <v>481</v>
      </c>
      <c r="F998" t="str">
        <f t="shared" si="76"/>
        <v>玉林市婚宴酒店</v>
      </c>
      <c r="G998" t="s">
        <v>88</v>
      </c>
      <c r="H998" t="s">
        <v>353</v>
      </c>
      <c r="I998" t="s">
        <v>68</v>
      </c>
      <c r="J998">
        <v>5</v>
      </c>
      <c r="K998">
        <v>0</v>
      </c>
      <c r="L998" s="13">
        <f>VLOOKUP(C998,'渗透率、续签率'!B:C,2,0)</f>
        <v>0.51900000000000002</v>
      </c>
      <c r="M998" s="6">
        <v>0</v>
      </c>
      <c r="N998">
        <v>0</v>
      </c>
      <c r="O998">
        <v>0</v>
      </c>
      <c r="P998" s="6">
        <v>0</v>
      </c>
      <c r="Q998" s="13">
        <v>0</v>
      </c>
      <c r="R998" s="13">
        <v>0</v>
      </c>
      <c r="S998" s="31">
        <v>22</v>
      </c>
      <c r="T998" s="6">
        <f>VLOOKUP(E998,'参数设置&amp;汇总'!S:U,3,0)</f>
        <v>0.33150000000000002</v>
      </c>
      <c r="U998" s="78">
        <f t="shared" si="75"/>
        <v>0</v>
      </c>
      <c r="V998" s="13">
        <v>0.85000000000000009</v>
      </c>
      <c r="W998" s="78">
        <f t="shared" si="77"/>
        <v>0</v>
      </c>
      <c r="X998" s="1">
        <f>VLOOKUP(E998,'渗透率、续签率'!AG:AJ,4,0)</f>
        <v>13140</v>
      </c>
      <c r="Y998" s="1">
        <f t="shared" si="78"/>
        <v>0</v>
      </c>
      <c r="Z998">
        <v>0</v>
      </c>
      <c r="AA998" s="89">
        <f t="shared" si="79"/>
        <v>0</v>
      </c>
      <c r="AH998" s="37"/>
      <c r="AI998" s="37"/>
      <c r="AJ998" s="1"/>
      <c r="AK998" s="37"/>
    </row>
    <row r="999" spans="1:37" hidden="1">
      <c r="A999" t="s">
        <v>64</v>
      </c>
      <c r="B999" t="s">
        <v>16</v>
      </c>
      <c r="C999" t="s">
        <v>17</v>
      </c>
      <c r="D999" t="s">
        <v>116</v>
      </c>
      <c r="E999" t="s">
        <v>481</v>
      </c>
      <c r="F999" t="str">
        <f t="shared" si="76"/>
        <v>玉树藏族自治州婚宴酒店</v>
      </c>
      <c r="G999" t="s">
        <v>297</v>
      </c>
      <c r="H999" t="s">
        <v>354</v>
      </c>
      <c r="I999" t="s">
        <v>70</v>
      </c>
      <c r="J999">
        <v>0</v>
      </c>
      <c r="K999">
        <v>0</v>
      </c>
      <c r="L999" s="13">
        <f>VLOOKUP(C999,'渗透率、续签率'!B:C,2,0)</f>
        <v>0.51900000000000002</v>
      </c>
      <c r="M999" s="6">
        <v>0</v>
      </c>
      <c r="N999">
        <v>0</v>
      </c>
      <c r="O999">
        <v>0</v>
      </c>
      <c r="P999" s="6">
        <v>0</v>
      </c>
      <c r="Q999" s="13">
        <v>0</v>
      </c>
      <c r="R999" s="13">
        <v>0</v>
      </c>
      <c r="S999" s="31">
        <v>0</v>
      </c>
      <c r="T999" s="6">
        <f>VLOOKUP(E999,'参数设置&amp;汇总'!S:U,3,0)</f>
        <v>0.33150000000000002</v>
      </c>
      <c r="U999" s="78">
        <f t="shared" si="75"/>
        <v>0</v>
      </c>
      <c r="V999" s="13">
        <v>0.85000000000000009</v>
      </c>
      <c r="W999" s="78">
        <f t="shared" si="77"/>
        <v>0</v>
      </c>
      <c r="X999" s="1">
        <f>VLOOKUP(E999,'渗透率、续签率'!AG:AJ,4,0)</f>
        <v>13140</v>
      </c>
      <c r="Y999" s="1">
        <f t="shared" si="78"/>
        <v>0</v>
      </c>
      <c r="Z999">
        <v>0</v>
      </c>
      <c r="AA999" s="89">
        <f t="shared" si="79"/>
        <v>0</v>
      </c>
      <c r="AH999" s="37"/>
      <c r="AI999" s="37"/>
      <c r="AK999" s="37"/>
    </row>
    <row r="1000" spans="1:37" hidden="1">
      <c r="A1000" t="s">
        <v>64</v>
      </c>
      <c r="B1000" t="s">
        <v>16</v>
      </c>
      <c r="C1000" t="s">
        <v>17</v>
      </c>
      <c r="D1000" t="s">
        <v>116</v>
      </c>
      <c r="E1000" t="s">
        <v>481</v>
      </c>
      <c r="F1000" t="str">
        <f t="shared" si="76"/>
        <v>玉溪市婚宴酒店</v>
      </c>
      <c r="G1000" t="s">
        <v>99</v>
      </c>
      <c r="H1000" t="s">
        <v>355</v>
      </c>
      <c r="I1000" t="s">
        <v>68</v>
      </c>
      <c r="J1000">
        <v>2</v>
      </c>
      <c r="K1000">
        <v>0</v>
      </c>
      <c r="L1000" s="13">
        <f>VLOOKUP(C1000,'渗透率、续签率'!B:C,2,0)</f>
        <v>0.51900000000000002</v>
      </c>
      <c r="M1000" s="6">
        <v>0</v>
      </c>
      <c r="N1000">
        <v>0</v>
      </c>
      <c r="O1000">
        <v>0</v>
      </c>
      <c r="P1000" s="6">
        <v>0</v>
      </c>
      <c r="Q1000" s="13">
        <v>0</v>
      </c>
      <c r="R1000" s="13">
        <v>0</v>
      </c>
      <c r="S1000" s="31">
        <v>3</v>
      </c>
      <c r="T1000" s="6">
        <f>VLOOKUP(E1000,'参数设置&amp;汇总'!S:U,3,0)</f>
        <v>0.33150000000000002</v>
      </c>
      <c r="U1000" s="78">
        <f t="shared" si="75"/>
        <v>0</v>
      </c>
      <c r="V1000" s="13">
        <v>0.85000000000000009</v>
      </c>
      <c r="W1000" s="78">
        <f t="shared" si="77"/>
        <v>0</v>
      </c>
      <c r="X1000" s="1">
        <f>VLOOKUP(E1000,'渗透率、续签率'!AG:AJ,4,0)</f>
        <v>13140</v>
      </c>
      <c r="Y1000" s="1">
        <f t="shared" si="78"/>
        <v>0</v>
      </c>
      <c r="Z1000">
        <v>0</v>
      </c>
      <c r="AA1000" s="89">
        <f t="shared" si="79"/>
        <v>0</v>
      </c>
      <c r="AH1000" s="37"/>
      <c r="AI1000" s="37"/>
      <c r="AJ1000" s="1"/>
      <c r="AK1000" s="37"/>
    </row>
    <row r="1001" spans="1:37" hidden="1">
      <c r="A1001" t="s">
        <v>64</v>
      </c>
      <c r="B1001" t="s">
        <v>16</v>
      </c>
      <c r="C1001" t="s">
        <v>17</v>
      </c>
      <c r="D1001" t="s">
        <v>116</v>
      </c>
      <c r="E1001" t="s">
        <v>481</v>
      </c>
      <c r="F1001" t="str">
        <f t="shared" si="76"/>
        <v>珠海市婚宴酒店</v>
      </c>
      <c r="G1001" t="s">
        <v>75</v>
      </c>
      <c r="H1001" t="s">
        <v>356</v>
      </c>
      <c r="I1001" t="s">
        <v>68</v>
      </c>
      <c r="J1001">
        <v>1</v>
      </c>
      <c r="K1001">
        <v>0</v>
      </c>
      <c r="L1001" s="13">
        <f>VLOOKUP(C1001,'渗透率、续签率'!B:C,2,0)</f>
        <v>0.51900000000000002</v>
      </c>
      <c r="M1001" s="6">
        <v>0</v>
      </c>
      <c r="N1001">
        <v>0</v>
      </c>
      <c r="O1001">
        <v>0</v>
      </c>
      <c r="P1001" s="6">
        <v>0</v>
      </c>
      <c r="Q1001" s="13">
        <v>0</v>
      </c>
      <c r="R1001" s="13">
        <v>0</v>
      </c>
      <c r="S1001" s="31">
        <v>4</v>
      </c>
      <c r="T1001" s="6">
        <f>VLOOKUP(E1001,'参数设置&amp;汇总'!S:U,3,0)</f>
        <v>0.33150000000000002</v>
      </c>
      <c r="U1001" s="78">
        <f t="shared" si="75"/>
        <v>0</v>
      </c>
      <c r="V1001" s="13">
        <v>0.85000000000000009</v>
      </c>
      <c r="W1001" s="78">
        <f t="shared" si="77"/>
        <v>0</v>
      </c>
      <c r="X1001" s="1">
        <f>VLOOKUP(E1001,'渗透率、续签率'!AG:AJ,4,0)</f>
        <v>13140</v>
      </c>
      <c r="Y1001" s="1">
        <f t="shared" si="78"/>
        <v>0</v>
      </c>
      <c r="Z1001">
        <v>0</v>
      </c>
      <c r="AA1001" s="89">
        <f t="shared" si="79"/>
        <v>0</v>
      </c>
    </row>
    <row r="1002" spans="1:37" hidden="1">
      <c r="A1002" t="s">
        <v>64</v>
      </c>
      <c r="B1002" t="s">
        <v>16</v>
      </c>
      <c r="C1002" t="s">
        <v>17</v>
      </c>
      <c r="D1002" t="s">
        <v>116</v>
      </c>
      <c r="E1002" t="s">
        <v>481</v>
      </c>
      <c r="F1002" t="str">
        <f t="shared" si="76"/>
        <v>琼中黎族苗族自治县婚宴酒店</v>
      </c>
      <c r="G1002" t="s">
        <v>120</v>
      </c>
      <c r="H1002" t="s">
        <v>357</v>
      </c>
      <c r="I1002" t="s">
        <v>68</v>
      </c>
      <c r="J1002">
        <v>0</v>
      </c>
      <c r="K1002">
        <v>0</v>
      </c>
      <c r="L1002" s="13">
        <f>VLOOKUP(C1002,'渗透率、续签率'!B:C,2,0)</f>
        <v>0.51900000000000002</v>
      </c>
      <c r="M1002" s="6">
        <v>0</v>
      </c>
      <c r="N1002">
        <v>0</v>
      </c>
      <c r="O1002">
        <v>0</v>
      </c>
      <c r="P1002" s="6">
        <v>0</v>
      </c>
      <c r="Q1002" s="13">
        <v>0</v>
      </c>
      <c r="R1002" s="13">
        <v>0</v>
      </c>
      <c r="S1002" s="31">
        <v>0</v>
      </c>
      <c r="T1002" s="6">
        <f>VLOOKUP(E1002,'参数设置&amp;汇总'!S:U,3,0)</f>
        <v>0.33150000000000002</v>
      </c>
      <c r="U1002" s="78">
        <f t="shared" si="75"/>
        <v>0</v>
      </c>
      <c r="V1002" s="13">
        <v>0.85000000000000009</v>
      </c>
      <c r="W1002" s="78">
        <f t="shared" si="77"/>
        <v>0</v>
      </c>
      <c r="X1002" s="1">
        <f>VLOOKUP(E1002,'渗透率、续签率'!AG:AJ,4,0)</f>
        <v>13140</v>
      </c>
      <c r="Y1002" s="1">
        <f t="shared" si="78"/>
        <v>0</v>
      </c>
      <c r="Z1002">
        <v>0</v>
      </c>
      <c r="AA1002" s="89">
        <f t="shared" si="79"/>
        <v>0</v>
      </c>
      <c r="AH1002" s="37"/>
      <c r="AI1002" s="37"/>
      <c r="AJ1002" s="1"/>
      <c r="AK1002" s="37"/>
    </row>
    <row r="1003" spans="1:37" hidden="1">
      <c r="A1003" t="s">
        <v>64</v>
      </c>
      <c r="B1003" t="s">
        <v>16</v>
      </c>
      <c r="C1003" t="s">
        <v>17</v>
      </c>
      <c r="D1003" t="s">
        <v>116</v>
      </c>
      <c r="E1003" t="s">
        <v>481</v>
      </c>
      <c r="F1003" t="str">
        <f t="shared" si="76"/>
        <v>琼海市婚宴酒店</v>
      </c>
      <c r="G1003" t="s">
        <v>120</v>
      </c>
      <c r="H1003" t="s">
        <v>358</v>
      </c>
      <c r="I1003" t="s">
        <v>68</v>
      </c>
      <c r="J1003">
        <v>0</v>
      </c>
      <c r="K1003">
        <v>0</v>
      </c>
      <c r="L1003" s="13">
        <f>VLOOKUP(C1003,'渗透率、续签率'!B:C,2,0)</f>
        <v>0.51900000000000002</v>
      </c>
      <c r="M1003" s="6">
        <v>0</v>
      </c>
      <c r="N1003">
        <v>0</v>
      </c>
      <c r="O1003">
        <v>0</v>
      </c>
      <c r="P1003" s="6">
        <v>0</v>
      </c>
      <c r="Q1003" s="13">
        <v>0</v>
      </c>
      <c r="R1003" s="13">
        <v>0</v>
      </c>
      <c r="S1003" s="31">
        <v>0</v>
      </c>
      <c r="T1003" s="6">
        <f>VLOOKUP(E1003,'参数设置&amp;汇总'!S:U,3,0)</f>
        <v>0.33150000000000002</v>
      </c>
      <c r="U1003" s="78">
        <f t="shared" si="75"/>
        <v>0</v>
      </c>
      <c r="V1003" s="13">
        <v>0.85000000000000009</v>
      </c>
      <c r="W1003" s="78">
        <f t="shared" si="77"/>
        <v>0</v>
      </c>
      <c r="X1003" s="1">
        <f>VLOOKUP(E1003,'渗透率、续签率'!AG:AJ,4,0)</f>
        <v>13140</v>
      </c>
      <c r="Y1003" s="1">
        <f t="shared" si="78"/>
        <v>0</v>
      </c>
      <c r="Z1003">
        <v>0</v>
      </c>
      <c r="AA1003" s="89">
        <f t="shared" si="79"/>
        <v>0</v>
      </c>
      <c r="AH1003" s="37"/>
      <c r="AI1003" s="37"/>
      <c r="AJ1003" s="1"/>
      <c r="AK1003" s="37"/>
    </row>
    <row r="1004" spans="1:37" hidden="1">
      <c r="A1004" t="s">
        <v>64</v>
      </c>
      <c r="B1004" t="s">
        <v>16</v>
      </c>
      <c r="C1004" t="s">
        <v>17</v>
      </c>
      <c r="D1004" t="s">
        <v>116</v>
      </c>
      <c r="E1004" t="s">
        <v>481</v>
      </c>
      <c r="F1004" t="str">
        <f t="shared" si="76"/>
        <v>甘南藏族自治州婚宴酒店</v>
      </c>
      <c r="G1004" t="s">
        <v>132</v>
      </c>
      <c r="H1004" t="s">
        <v>359</v>
      </c>
      <c r="I1004" t="s">
        <v>70</v>
      </c>
      <c r="J1004">
        <v>1</v>
      </c>
      <c r="K1004">
        <v>0</v>
      </c>
      <c r="L1004" s="13">
        <f>VLOOKUP(C1004,'渗透率、续签率'!B:C,2,0)</f>
        <v>0.51900000000000002</v>
      </c>
      <c r="M1004" s="6">
        <v>0</v>
      </c>
      <c r="N1004">
        <v>0</v>
      </c>
      <c r="O1004">
        <v>0</v>
      </c>
      <c r="P1004" s="6">
        <v>0</v>
      </c>
      <c r="Q1004" s="13">
        <v>0</v>
      </c>
      <c r="R1004" s="13">
        <v>0</v>
      </c>
      <c r="S1004" s="31">
        <v>1</v>
      </c>
      <c r="T1004" s="6">
        <f>VLOOKUP(E1004,'参数设置&amp;汇总'!S:U,3,0)</f>
        <v>0.33150000000000002</v>
      </c>
      <c r="U1004" s="78">
        <f t="shared" si="75"/>
        <v>0</v>
      </c>
      <c r="V1004" s="13">
        <v>0.85000000000000009</v>
      </c>
      <c r="W1004" s="78">
        <f t="shared" si="77"/>
        <v>0</v>
      </c>
      <c r="X1004" s="1">
        <f>VLOOKUP(E1004,'渗透率、续签率'!AG:AJ,4,0)</f>
        <v>13140</v>
      </c>
      <c r="Y1004" s="1">
        <f t="shared" si="78"/>
        <v>0</v>
      </c>
      <c r="Z1004">
        <v>0</v>
      </c>
      <c r="AA1004" s="89">
        <f t="shared" si="79"/>
        <v>0</v>
      </c>
      <c r="AH1004" s="37"/>
      <c r="AI1004" s="37"/>
      <c r="AK1004" s="37"/>
    </row>
    <row r="1005" spans="1:37" hidden="1">
      <c r="A1005" t="s">
        <v>64</v>
      </c>
      <c r="B1005" t="s">
        <v>16</v>
      </c>
      <c r="C1005" t="s">
        <v>17</v>
      </c>
      <c r="D1005" t="s">
        <v>116</v>
      </c>
      <c r="E1005" t="s">
        <v>481</v>
      </c>
      <c r="F1005" t="str">
        <f t="shared" si="76"/>
        <v>甘孜藏族自治州婚宴酒店</v>
      </c>
      <c r="G1005" t="s">
        <v>77</v>
      </c>
      <c r="H1005" t="s">
        <v>360</v>
      </c>
      <c r="I1005" t="s">
        <v>70</v>
      </c>
      <c r="J1005">
        <v>7</v>
      </c>
      <c r="K1005">
        <v>0</v>
      </c>
      <c r="L1005" s="13">
        <f>VLOOKUP(C1005,'渗透率、续签率'!B:C,2,0)</f>
        <v>0.51900000000000002</v>
      </c>
      <c r="M1005" s="6">
        <v>0</v>
      </c>
      <c r="N1005">
        <v>0</v>
      </c>
      <c r="O1005">
        <v>0</v>
      </c>
      <c r="P1005" s="6">
        <v>0</v>
      </c>
      <c r="Q1005" s="13">
        <v>0</v>
      </c>
      <c r="R1005" s="13">
        <v>0</v>
      </c>
      <c r="S1005" s="31">
        <v>3</v>
      </c>
      <c r="T1005" s="6">
        <f>VLOOKUP(E1005,'参数设置&amp;汇总'!S:U,3,0)</f>
        <v>0.33150000000000002</v>
      </c>
      <c r="U1005" s="78">
        <f t="shared" si="75"/>
        <v>0</v>
      </c>
      <c r="V1005" s="13">
        <v>0.85000000000000009</v>
      </c>
      <c r="W1005" s="78">
        <f t="shared" si="77"/>
        <v>0</v>
      </c>
      <c r="X1005" s="1">
        <f>VLOOKUP(E1005,'渗透率、续签率'!AG:AJ,4,0)</f>
        <v>13140</v>
      </c>
      <c r="Y1005" s="1">
        <f t="shared" si="78"/>
        <v>0</v>
      </c>
      <c r="Z1005">
        <v>0</v>
      </c>
      <c r="AA1005" s="89">
        <f t="shared" si="79"/>
        <v>0</v>
      </c>
      <c r="AH1005" s="37"/>
      <c r="AI1005" s="37"/>
      <c r="AK1005" s="37"/>
    </row>
    <row r="1006" spans="1:37" hidden="1">
      <c r="A1006" t="s">
        <v>64</v>
      </c>
      <c r="B1006" t="s">
        <v>16</v>
      </c>
      <c r="C1006" t="s">
        <v>17</v>
      </c>
      <c r="D1006" t="s">
        <v>116</v>
      </c>
      <c r="E1006" t="s">
        <v>481</v>
      </c>
      <c r="F1006" t="str">
        <f t="shared" si="76"/>
        <v>白城市婚宴酒店</v>
      </c>
      <c r="G1006" t="s">
        <v>188</v>
      </c>
      <c r="H1006" t="s">
        <v>361</v>
      </c>
      <c r="I1006" t="s">
        <v>70</v>
      </c>
      <c r="J1006">
        <v>0</v>
      </c>
      <c r="K1006">
        <v>0</v>
      </c>
      <c r="L1006" s="13">
        <f>VLOOKUP(C1006,'渗透率、续签率'!B:C,2,0)</f>
        <v>0.51900000000000002</v>
      </c>
      <c r="M1006" s="6">
        <v>0</v>
      </c>
      <c r="N1006">
        <v>0</v>
      </c>
      <c r="O1006">
        <v>0</v>
      </c>
      <c r="P1006" s="6">
        <v>0</v>
      </c>
      <c r="Q1006" s="13">
        <v>0</v>
      </c>
      <c r="R1006" s="13">
        <v>0</v>
      </c>
      <c r="S1006" s="31">
        <v>0</v>
      </c>
      <c r="T1006" s="6">
        <f>VLOOKUP(E1006,'参数设置&amp;汇总'!S:U,3,0)</f>
        <v>0.33150000000000002</v>
      </c>
      <c r="U1006" s="78">
        <f t="shared" si="75"/>
        <v>0</v>
      </c>
      <c r="V1006" s="13">
        <v>0.85000000000000009</v>
      </c>
      <c r="W1006" s="78">
        <f t="shared" si="77"/>
        <v>0</v>
      </c>
      <c r="X1006" s="1">
        <f>VLOOKUP(E1006,'渗透率、续签率'!AG:AJ,4,0)</f>
        <v>13140</v>
      </c>
      <c r="Y1006" s="1">
        <f t="shared" si="78"/>
        <v>0</v>
      </c>
      <c r="Z1006">
        <v>0</v>
      </c>
      <c r="AA1006" s="89">
        <f t="shared" si="79"/>
        <v>0</v>
      </c>
      <c r="AH1006" s="37"/>
      <c r="AI1006" s="37"/>
      <c r="AK1006" s="37"/>
    </row>
    <row r="1007" spans="1:37" hidden="1">
      <c r="A1007" t="s">
        <v>64</v>
      </c>
      <c r="B1007" t="s">
        <v>16</v>
      </c>
      <c r="C1007" t="s">
        <v>17</v>
      </c>
      <c r="D1007" t="s">
        <v>116</v>
      </c>
      <c r="E1007" t="s">
        <v>481</v>
      </c>
      <c r="F1007" t="str">
        <f t="shared" si="76"/>
        <v>白山市婚宴酒店</v>
      </c>
      <c r="G1007" t="s">
        <v>188</v>
      </c>
      <c r="H1007" t="s">
        <v>362</v>
      </c>
      <c r="I1007" t="s">
        <v>70</v>
      </c>
      <c r="J1007">
        <v>1</v>
      </c>
      <c r="K1007">
        <v>0</v>
      </c>
      <c r="L1007" s="13">
        <f>VLOOKUP(C1007,'渗透率、续签率'!B:C,2,0)</f>
        <v>0.51900000000000002</v>
      </c>
      <c r="M1007" s="6">
        <v>0</v>
      </c>
      <c r="N1007">
        <v>0</v>
      </c>
      <c r="O1007">
        <v>0</v>
      </c>
      <c r="P1007" s="6">
        <v>0</v>
      </c>
      <c r="Q1007" s="13">
        <v>0</v>
      </c>
      <c r="R1007" s="13">
        <v>0</v>
      </c>
      <c r="S1007" s="31">
        <v>1</v>
      </c>
      <c r="T1007" s="6">
        <f>VLOOKUP(E1007,'参数设置&amp;汇总'!S:U,3,0)</f>
        <v>0.33150000000000002</v>
      </c>
      <c r="U1007" s="78">
        <f t="shared" si="75"/>
        <v>0</v>
      </c>
      <c r="V1007" s="13">
        <v>0.85000000000000009</v>
      </c>
      <c r="W1007" s="78">
        <f t="shared" si="77"/>
        <v>0</v>
      </c>
      <c r="X1007" s="1">
        <f>VLOOKUP(E1007,'渗透率、续签率'!AG:AJ,4,0)</f>
        <v>13140</v>
      </c>
      <c r="Y1007" s="1">
        <f t="shared" si="78"/>
        <v>0</v>
      </c>
      <c r="Z1007">
        <v>0</v>
      </c>
      <c r="AA1007" s="89">
        <f t="shared" si="79"/>
        <v>0</v>
      </c>
      <c r="AH1007" s="37"/>
      <c r="AI1007" s="37"/>
      <c r="AK1007" s="37"/>
    </row>
    <row r="1008" spans="1:37" hidden="1">
      <c r="A1008" t="s">
        <v>64</v>
      </c>
      <c r="B1008" t="s">
        <v>16</v>
      </c>
      <c r="C1008" t="s">
        <v>17</v>
      </c>
      <c r="D1008" t="s">
        <v>116</v>
      </c>
      <c r="E1008" t="s">
        <v>481</v>
      </c>
      <c r="F1008" t="str">
        <f t="shared" si="76"/>
        <v>白杨市婚宴酒店</v>
      </c>
      <c r="G1008" t="s">
        <v>145</v>
      </c>
      <c r="H1008" t="s">
        <v>363</v>
      </c>
      <c r="I1008" t="s">
        <v>70</v>
      </c>
      <c r="J1008">
        <v>0</v>
      </c>
      <c r="K1008">
        <v>0</v>
      </c>
      <c r="L1008" s="13">
        <f>VLOOKUP(C1008,'渗透率、续签率'!B:C,2,0)</f>
        <v>0.51900000000000002</v>
      </c>
      <c r="M1008" s="6">
        <v>0</v>
      </c>
      <c r="N1008">
        <v>0</v>
      </c>
      <c r="O1008">
        <v>0</v>
      </c>
      <c r="P1008" s="6">
        <v>0</v>
      </c>
      <c r="Q1008" s="13">
        <v>0</v>
      </c>
      <c r="R1008" s="13">
        <v>0</v>
      </c>
      <c r="S1008" s="31">
        <v>0</v>
      </c>
      <c r="T1008" s="6">
        <f>VLOOKUP(E1008,'参数设置&amp;汇总'!S:U,3,0)</f>
        <v>0.33150000000000002</v>
      </c>
      <c r="U1008" s="78">
        <f t="shared" si="75"/>
        <v>0</v>
      </c>
      <c r="V1008" s="13">
        <v>0.85000000000000009</v>
      </c>
      <c r="W1008" s="78">
        <f t="shared" si="77"/>
        <v>0</v>
      </c>
      <c r="X1008" s="1">
        <f>VLOOKUP(E1008,'渗透率、续签率'!AG:AJ,4,0)</f>
        <v>13140</v>
      </c>
      <c r="Y1008" s="1">
        <f t="shared" si="78"/>
        <v>0</v>
      </c>
      <c r="Z1008">
        <v>0</v>
      </c>
      <c r="AA1008" s="89">
        <f t="shared" si="79"/>
        <v>0</v>
      </c>
      <c r="AH1008" s="37"/>
      <c r="AI1008" s="37"/>
      <c r="AJ1008" s="1"/>
      <c r="AK1008" s="37"/>
    </row>
    <row r="1009" spans="1:37" hidden="1">
      <c r="A1009" t="s">
        <v>64</v>
      </c>
      <c r="B1009" t="s">
        <v>16</v>
      </c>
      <c r="C1009" t="s">
        <v>17</v>
      </c>
      <c r="D1009" t="s">
        <v>116</v>
      </c>
      <c r="E1009" t="s">
        <v>481</v>
      </c>
      <c r="F1009" t="str">
        <f t="shared" si="76"/>
        <v>白沙黎族自治县婚宴酒店</v>
      </c>
      <c r="G1009" t="s">
        <v>120</v>
      </c>
      <c r="H1009" t="s">
        <v>364</v>
      </c>
      <c r="I1009" t="s">
        <v>68</v>
      </c>
      <c r="J1009">
        <v>0</v>
      </c>
      <c r="K1009">
        <v>0</v>
      </c>
      <c r="L1009" s="13">
        <f>VLOOKUP(C1009,'渗透率、续签率'!B:C,2,0)</f>
        <v>0.51900000000000002</v>
      </c>
      <c r="M1009" s="6">
        <v>0</v>
      </c>
      <c r="N1009">
        <v>0</v>
      </c>
      <c r="O1009">
        <v>0</v>
      </c>
      <c r="P1009" s="6">
        <v>0</v>
      </c>
      <c r="Q1009" s="13">
        <v>0</v>
      </c>
      <c r="R1009" s="13">
        <v>0</v>
      </c>
      <c r="S1009" s="31">
        <v>0</v>
      </c>
      <c r="T1009" s="6">
        <f>VLOOKUP(E1009,'参数设置&amp;汇总'!S:U,3,0)</f>
        <v>0.33150000000000002</v>
      </c>
      <c r="U1009" s="78">
        <f t="shared" si="75"/>
        <v>0</v>
      </c>
      <c r="V1009" s="13">
        <v>0.85000000000000009</v>
      </c>
      <c r="W1009" s="78">
        <f t="shared" si="77"/>
        <v>0</v>
      </c>
      <c r="X1009" s="1">
        <f>VLOOKUP(E1009,'渗透率、续签率'!AG:AJ,4,0)</f>
        <v>13140</v>
      </c>
      <c r="Y1009" s="1">
        <f t="shared" si="78"/>
        <v>0</v>
      </c>
      <c r="Z1009">
        <v>0</v>
      </c>
      <c r="AA1009" s="89">
        <f t="shared" si="79"/>
        <v>0</v>
      </c>
      <c r="AH1009" s="37"/>
      <c r="AI1009" s="37"/>
      <c r="AK1009" s="37"/>
    </row>
    <row r="1010" spans="1:37" hidden="1">
      <c r="A1010" t="s">
        <v>64</v>
      </c>
      <c r="B1010" t="s">
        <v>16</v>
      </c>
      <c r="C1010" t="s">
        <v>17</v>
      </c>
      <c r="D1010" t="s">
        <v>116</v>
      </c>
      <c r="E1010" t="s">
        <v>481</v>
      </c>
      <c r="F1010" t="str">
        <f t="shared" si="76"/>
        <v>白银市婚宴酒店</v>
      </c>
      <c r="G1010" t="s">
        <v>132</v>
      </c>
      <c r="H1010" t="s">
        <v>365</v>
      </c>
      <c r="I1010" t="s">
        <v>70</v>
      </c>
      <c r="J1010">
        <v>0</v>
      </c>
      <c r="K1010">
        <v>0</v>
      </c>
      <c r="L1010" s="13">
        <f>VLOOKUP(C1010,'渗透率、续签率'!B:C,2,0)</f>
        <v>0.51900000000000002</v>
      </c>
      <c r="M1010" s="6">
        <v>0</v>
      </c>
      <c r="N1010">
        <v>0</v>
      </c>
      <c r="O1010">
        <v>0</v>
      </c>
      <c r="P1010" s="6">
        <v>0</v>
      </c>
      <c r="Q1010" s="13">
        <v>0</v>
      </c>
      <c r="R1010" s="13">
        <v>0</v>
      </c>
      <c r="S1010" s="31">
        <v>0</v>
      </c>
      <c r="T1010" s="6">
        <f>VLOOKUP(E1010,'参数设置&amp;汇总'!S:U,3,0)</f>
        <v>0.33150000000000002</v>
      </c>
      <c r="U1010" s="78">
        <f t="shared" si="75"/>
        <v>0</v>
      </c>
      <c r="V1010" s="13">
        <v>0.85000000000000009</v>
      </c>
      <c r="W1010" s="78">
        <f t="shared" si="77"/>
        <v>0</v>
      </c>
      <c r="X1010" s="1">
        <f>VLOOKUP(E1010,'渗透率、续签率'!AG:AJ,4,0)</f>
        <v>13140</v>
      </c>
      <c r="Y1010" s="1">
        <f t="shared" si="78"/>
        <v>0</v>
      </c>
      <c r="Z1010">
        <v>0</v>
      </c>
      <c r="AA1010" s="89">
        <f t="shared" si="79"/>
        <v>0</v>
      </c>
      <c r="AH1010" s="37"/>
      <c r="AI1010" s="37"/>
      <c r="AK1010" s="37"/>
    </row>
    <row r="1011" spans="1:37" hidden="1">
      <c r="A1011" t="s">
        <v>64</v>
      </c>
      <c r="B1011" t="s">
        <v>16</v>
      </c>
      <c r="C1011" t="s">
        <v>17</v>
      </c>
      <c r="D1011" t="s">
        <v>116</v>
      </c>
      <c r="E1011" t="s">
        <v>481</v>
      </c>
      <c r="F1011" t="str">
        <f t="shared" si="76"/>
        <v>百色市婚宴酒店</v>
      </c>
      <c r="G1011" t="s">
        <v>88</v>
      </c>
      <c r="H1011" t="s">
        <v>366</v>
      </c>
      <c r="I1011" t="s">
        <v>68</v>
      </c>
      <c r="J1011">
        <v>1</v>
      </c>
      <c r="K1011">
        <v>0</v>
      </c>
      <c r="L1011" s="13">
        <f>VLOOKUP(C1011,'渗透率、续签率'!B:C,2,0)</f>
        <v>0.51900000000000002</v>
      </c>
      <c r="M1011" s="6">
        <v>0</v>
      </c>
      <c r="N1011">
        <v>0</v>
      </c>
      <c r="O1011">
        <v>0</v>
      </c>
      <c r="P1011" s="6">
        <v>0</v>
      </c>
      <c r="Q1011" s="13">
        <v>0</v>
      </c>
      <c r="R1011" s="13">
        <v>0</v>
      </c>
      <c r="S1011" s="31">
        <v>1</v>
      </c>
      <c r="T1011" s="6">
        <f>VLOOKUP(E1011,'参数设置&amp;汇总'!S:U,3,0)</f>
        <v>0.33150000000000002</v>
      </c>
      <c r="U1011" s="78">
        <f t="shared" si="75"/>
        <v>0</v>
      </c>
      <c r="V1011" s="13">
        <v>0.85000000000000009</v>
      </c>
      <c r="W1011" s="78">
        <f t="shared" si="77"/>
        <v>0</v>
      </c>
      <c r="X1011" s="1">
        <f>VLOOKUP(E1011,'渗透率、续签率'!AG:AJ,4,0)</f>
        <v>13140</v>
      </c>
      <c r="Y1011" s="1">
        <f t="shared" si="78"/>
        <v>0</v>
      </c>
      <c r="Z1011">
        <v>0</v>
      </c>
      <c r="AA1011" s="89">
        <f t="shared" si="79"/>
        <v>0</v>
      </c>
      <c r="AH1011" s="37"/>
      <c r="AI1011" s="37"/>
      <c r="AK1011" s="37"/>
    </row>
    <row r="1012" spans="1:37" hidden="1">
      <c r="A1012" t="s">
        <v>64</v>
      </c>
      <c r="B1012" t="s">
        <v>16</v>
      </c>
      <c r="C1012" t="s">
        <v>17</v>
      </c>
      <c r="D1012" t="s">
        <v>116</v>
      </c>
      <c r="E1012" t="s">
        <v>481</v>
      </c>
      <c r="F1012" t="str">
        <f t="shared" si="76"/>
        <v>益阳市婚宴酒店</v>
      </c>
      <c r="G1012" t="s">
        <v>113</v>
      </c>
      <c r="H1012" t="s">
        <v>367</v>
      </c>
      <c r="I1012" t="s">
        <v>68</v>
      </c>
      <c r="J1012">
        <v>0</v>
      </c>
      <c r="K1012">
        <v>0</v>
      </c>
      <c r="L1012" s="13">
        <f>VLOOKUP(C1012,'渗透率、续签率'!B:C,2,0)</f>
        <v>0.51900000000000002</v>
      </c>
      <c r="M1012" s="6">
        <v>0</v>
      </c>
      <c r="N1012">
        <v>0</v>
      </c>
      <c r="O1012">
        <v>0</v>
      </c>
      <c r="P1012" s="6">
        <v>0</v>
      </c>
      <c r="Q1012" s="13">
        <v>0</v>
      </c>
      <c r="R1012" s="13">
        <v>0</v>
      </c>
      <c r="S1012" s="31">
        <v>0</v>
      </c>
      <c r="T1012" s="6">
        <f>VLOOKUP(E1012,'参数设置&amp;汇总'!S:U,3,0)</f>
        <v>0.33150000000000002</v>
      </c>
      <c r="U1012" s="78">
        <f t="shared" si="75"/>
        <v>0</v>
      </c>
      <c r="V1012" s="13">
        <v>0.85000000000000009</v>
      </c>
      <c r="W1012" s="78">
        <f t="shared" si="77"/>
        <v>0</v>
      </c>
      <c r="X1012" s="1">
        <f>VLOOKUP(E1012,'渗透率、续签率'!AG:AJ,4,0)</f>
        <v>13140</v>
      </c>
      <c r="Y1012" s="1">
        <f t="shared" si="78"/>
        <v>0</v>
      </c>
      <c r="Z1012">
        <v>0</v>
      </c>
      <c r="AA1012" s="89">
        <f t="shared" si="79"/>
        <v>0</v>
      </c>
      <c r="AH1012" s="37"/>
      <c r="AI1012" s="37"/>
      <c r="AK1012" s="37"/>
    </row>
    <row r="1013" spans="1:37" hidden="1">
      <c r="A1013" t="s">
        <v>64</v>
      </c>
      <c r="B1013" t="s">
        <v>16</v>
      </c>
      <c r="C1013" t="s">
        <v>17</v>
      </c>
      <c r="D1013" t="s">
        <v>116</v>
      </c>
      <c r="E1013" t="s">
        <v>481</v>
      </c>
      <c r="F1013" t="str">
        <f t="shared" si="76"/>
        <v>盐城市婚宴酒店</v>
      </c>
      <c r="G1013" t="s">
        <v>73</v>
      </c>
      <c r="H1013" t="s">
        <v>368</v>
      </c>
      <c r="I1013" t="s">
        <v>70</v>
      </c>
      <c r="J1013">
        <v>6</v>
      </c>
      <c r="K1013">
        <v>0</v>
      </c>
      <c r="L1013" s="13">
        <f>VLOOKUP(C1013,'渗透率、续签率'!B:C,2,0)</f>
        <v>0.51900000000000002</v>
      </c>
      <c r="M1013" s="6">
        <v>0</v>
      </c>
      <c r="N1013">
        <v>0</v>
      </c>
      <c r="O1013">
        <v>0</v>
      </c>
      <c r="P1013" s="6">
        <v>0</v>
      </c>
      <c r="Q1013" s="13">
        <v>0</v>
      </c>
      <c r="R1013" s="13">
        <v>0</v>
      </c>
      <c r="S1013" s="31">
        <v>41</v>
      </c>
      <c r="T1013" s="6">
        <f>VLOOKUP(E1013,'参数设置&amp;汇总'!S:U,3,0)</f>
        <v>0.33150000000000002</v>
      </c>
      <c r="U1013" s="78">
        <f t="shared" si="75"/>
        <v>0</v>
      </c>
      <c r="V1013" s="13">
        <v>0.85000000000000009</v>
      </c>
      <c r="W1013" s="78">
        <f t="shared" si="77"/>
        <v>0</v>
      </c>
      <c r="X1013" s="1">
        <f>VLOOKUP(E1013,'渗透率、续签率'!AG:AJ,4,0)</f>
        <v>13140</v>
      </c>
      <c r="Y1013" s="1">
        <f t="shared" si="78"/>
        <v>0</v>
      </c>
      <c r="Z1013">
        <v>1</v>
      </c>
      <c r="AA1013" s="89">
        <f t="shared" si="79"/>
        <v>0</v>
      </c>
      <c r="AH1013" s="37"/>
      <c r="AI1013" s="37"/>
      <c r="AK1013" s="37"/>
    </row>
    <row r="1014" spans="1:37" hidden="1">
      <c r="A1014" t="s">
        <v>64</v>
      </c>
      <c r="B1014" t="s">
        <v>16</v>
      </c>
      <c r="C1014" t="s">
        <v>17</v>
      </c>
      <c r="D1014" t="s">
        <v>116</v>
      </c>
      <c r="E1014" t="s">
        <v>481</v>
      </c>
      <c r="F1014" t="str">
        <f t="shared" si="76"/>
        <v>盘锦市婚宴酒店</v>
      </c>
      <c r="G1014" t="s">
        <v>101</v>
      </c>
      <c r="H1014" t="s">
        <v>369</v>
      </c>
      <c r="I1014" t="s">
        <v>70</v>
      </c>
      <c r="J1014">
        <v>1</v>
      </c>
      <c r="K1014">
        <v>0</v>
      </c>
      <c r="L1014" s="13">
        <f>VLOOKUP(C1014,'渗透率、续签率'!B:C,2,0)</f>
        <v>0.51900000000000002</v>
      </c>
      <c r="M1014" s="6">
        <v>0</v>
      </c>
      <c r="N1014">
        <v>0</v>
      </c>
      <c r="O1014">
        <v>0</v>
      </c>
      <c r="P1014" s="6">
        <v>0</v>
      </c>
      <c r="Q1014" s="13">
        <v>0</v>
      </c>
      <c r="R1014" s="13">
        <v>0</v>
      </c>
      <c r="S1014" s="31">
        <v>6</v>
      </c>
      <c r="T1014" s="6">
        <f>VLOOKUP(E1014,'参数设置&amp;汇总'!S:U,3,0)</f>
        <v>0.33150000000000002</v>
      </c>
      <c r="U1014" s="78">
        <f t="shared" si="75"/>
        <v>0</v>
      </c>
      <c r="V1014" s="13">
        <v>0.85000000000000009</v>
      </c>
      <c r="W1014" s="78">
        <f t="shared" si="77"/>
        <v>0</v>
      </c>
      <c r="X1014" s="1">
        <f>VLOOKUP(E1014,'渗透率、续签率'!AG:AJ,4,0)</f>
        <v>13140</v>
      </c>
      <c r="Y1014" s="1">
        <f t="shared" si="78"/>
        <v>0</v>
      </c>
      <c r="Z1014">
        <v>0</v>
      </c>
      <c r="AA1014" s="89">
        <f t="shared" si="79"/>
        <v>0</v>
      </c>
      <c r="AH1014" s="37"/>
      <c r="AI1014" s="37"/>
      <c r="AJ1014" s="1"/>
      <c r="AK1014" s="37"/>
    </row>
    <row r="1015" spans="1:37" hidden="1">
      <c r="A1015" t="s">
        <v>64</v>
      </c>
      <c r="B1015" t="s">
        <v>16</v>
      </c>
      <c r="C1015" t="s">
        <v>17</v>
      </c>
      <c r="D1015" t="s">
        <v>116</v>
      </c>
      <c r="E1015" t="s">
        <v>481</v>
      </c>
      <c r="F1015" t="str">
        <f t="shared" si="76"/>
        <v>眉山市婚宴酒店</v>
      </c>
      <c r="G1015" t="s">
        <v>77</v>
      </c>
      <c r="H1015" t="s">
        <v>370</v>
      </c>
      <c r="I1015" t="s">
        <v>70</v>
      </c>
      <c r="J1015">
        <v>1</v>
      </c>
      <c r="K1015">
        <v>0</v>
      </c>
      <c r="L1015" s="13">
        <f>VLOOKUP(C1015,'渗透率、续签率'!B:C,2,0)</f>
        <v>0.51900000000000002</v>
      </c>
      <c r="M1015" s="6">
        <v>0</v>
      </c>
      <c r="N1015">
        <v>0</v>
      </c>
      <c r="O1015">
        <v>0</v>
      </c>
      <c r="P1015" s="6">
        <v>0</v>
      </c>
      <c r="Q1015" s="13">
        <v>0</v>
      </c>
      <c r="R1015" s="13">
        <v>0</v>
      </c>
      <c r="S1015" s="31">
        <v>3</v>
      </c>
      <c r="T1015" s="6">
        <f>VLOOKUP(E1015,'参数设置&amp;汇总'!S:U,3,0)</f>
        <v>0.33150000000000002</v>
      </c>
      <c r="U1015" s="78">
        <f t="shared" si="75"/>
        <v>0</v>
      </c>
      <c r="V1015" s="13">
        <v>0.85000000000000009</v>
      </c>
      <c r="W1015" s="78">
        <f t="shared" si="77"/>
        <v>0</v>
      </c>
      <c r="X1015" s="1">
        <f>VLOOKUP(E1015,'渗透率、续签率'!AG:AJ,4,0)</f>
        <v>13140</v>
      </c>
      <c r="Y1015" s="1">
        <f t="shared" si="78"/>
        <v>0</v>
      </c>
      <c r="Z1015">
        <v>1</v>
      </c>
      <c r="AA1015" s="89">
        <f t="shared" si="79"/>
        <v>0</v>
      </c>
      <c r="AH1015" s="37"/>
      <c r="AI1015" s="37"/>
      <c r="AK1015" s="37"/>
    </row>
    <row r="1016" spans="1:37" hidden="1">
      <c r="A1016" t="s">
        <v>64</v>
      </c>
      <c r="B1016" t="s">
        <v>16</v>
      </c>
      <c r="C1016" t="s">
        <v>17</v>
      </c>
      <c r="D1016" t="s">
        <v>116</v>
      </c>
      <c r="E1016" t="s">
        <v>481</v>
      </c>
      <c r="F1016" t="str">
        <f t="shared" si="76"/>
        <v>石嘴山市婚宴酒店</v>
      </c>
      <c r="G1016" t="s">
        <v>129</v>
      </c>
      <c r="H1016" t="s">
        <v>371</v>
      </c>
      <c r="I1016" t="s">
        <v>70</v>
      </c>
      <c r="J1016">
        <v>3</v>
      </c>
      <c r="K1016">
        <v>0</v>
      </c>
      <c r="L1016" s="13">
        <f>VLOOKUP(C1016,'渗透率、续签率'!B:C,2,0)</f>
        <v>0.51900000000000002</v>
      </c>
      <c r="M1016" s="6">
        <v>0</v>
      </c>
      <c r="N1016">
        <v>1</v>
      </c>
      <c r="O1016">
        <v>0</v>
      </c>
      <c r="P1016" s="6">
        <v>0</v>
      </c>
      <c r="Q1016" s="13">
        <v>0</v>
      </c>
      <c r="R1016" s="13">
        <v>0</v>
      </c>
      <c r="S1016" s="31">
        <v>89</v>
      </c>
      <c r="T1016" s="6">
        <f>VLOOKUP(E1016,'参数设置&amp;汇总'!S:U,3,0)</f>
        <v>0.33150000000000002</v>
      </c>
      <c r="U1016" s="78">
        <f t="shared" si="75"/>
        <v>0.33150000000000002</v>
      </c>
      <c r="V1016" s="13">
        <v>0.85000000000000009</v>
      </c>
      <c r="W1016" s="78">
        <f t="shared" si="77"/>
        <v>0.38999999999999996</v>
      </c>
      <c r="X1016" s="1">
        <f>VLOOKUP(E1016,'渗透率、续签率'!AG:AJ,4,0)</f>
        <v>13140</v>
      </c>
      <c r="Y1016" s="1">
        <f t="shared" si="78"/>
        <v>5124.5999999999995</v>
      </c>
      <c r="Z1016">
        <v>0</v>
      </c>
      <c r="AA1016" s="89">
        <f t="shared" si="79"/>
        <v>13140</v>
      </c>
      <c r="AH1016" s="37"/>
      <c r="AI1016" s="37"/>
      <c r="AK1016" s="37"/>
    </row>
    <row r="1017" spans="1:37" hidden="1">
      <c r="A1017" t="s">
        <v>64</v>
      </c>
      <c r="B1017" t="s">
        <v>16</v>
      </c>
      <c r="C1017" t="s">
        <v>17</v>
      </c>
      <c r="D1017" t="s">
        <v>116</v>
      </c>
      <c r="E1017" t="s">
        <v>481</v>
      </c>
      <c r="F1017" t="str">
        <f t="shared" si="76"/>
        <v>石家庄市婚宴酒店</v>
      </c>
      <c r="G1017" t="s">
        <v>159</v>
      </c>
      <c r="H1017" t="s">
        <v>372</v>
      </c>
      <c r="I1017" t="s">
        <v>70</v>
      </c>
      <c r="J1017">
        <v>46</v>
      </c>
      <c r="K1017">
        <v>0</v>
      </c>
      <c r="L1017" s="13">
        <f>VLOOKUP(C1017,'渗透率、续签率'!B:C,2,0)</f>
        <v>0.51900000000000002</v>
      </c>
      <c r="M1017" s="6">
        <v>0</v>
      </c>
      <c r="N1017">
        <v>3</v>
      </c>
      <c r="O1017">
        <v>0</v>
      </c>
      <c r="P1017" s="6">
        <v>0</v>
      </c>
      <c r="Q1017" s="13">
        <v>0</v>
      </c>
      <c r="R1017" s="13">
        <v>0</v>
      </c>
      <c r="S1017" s="31">
        <v>456</v>
      </c>
      <c r="T1017" s="6">
        <f>VLOOKUP(E1017,'参数设置&amp;汇总'!S:U,3,0)</f>
        <v>0.33150000000000002</v>
      </c>
      <c r="U1017" s="78">
        <f t="shared" si="75"/>
        <v>0.99450000000000005</v>
      </c>
      <c r="V1017" s="13">
        <v>0.85000000000000009</v>
      </c>
      <c r="W1017" s="78">
        <f t="shared" si="77"/>
        <v>1.17</v>
      </c>
      <c r="X1017" s="1">
        <f>VLOOKUP(E1017,'渗透率、续签率'!AG:AJ,4,0)</f>
        <v>13140</v>
      </c>
      <c r="Y1017" s="1">
        <f t="shared" si="78"/>
        <v>15373.8</v>
      </c>
      <c r="Z1017">
        <v>4</v>
      </c>
      <c r="AA1017" s="89">
        <f t="shared" si="79"/>
        <v>39420</v>
      </c>
      <c r="AH1017" s="37"/>
      <c r="AI1017" s="37"/>
      <c r="AK1017" s="37"/>
    </row>
    <row r="1018" spans="1:37" hidden="1">
      <c r="A1018" t="s">
        <v>64</v>
      </c>
      <c r="B1018" t="s">
        <v>16</v>
      </c>
      <c r="C1018" t="s">
        <v>17</v>
      </c>
      <c r="D1018" t="s">
        <v>116</v>
      </c>
      <c r="E1018" t="s">
        <v>481</v>
      </c>
      <c r="F1018" t="str">
        <f t="shared" si="76"/>
        <v>石河子市婚宴酒店</v>
      </c>
      <c r="G1018" t="s">
        <v>145</v>
      </c>
      <c r="H1018" t="s">
        <v>373</v>
      </c>
      <c r="I1018" t="s">
        <v>70</v>
      </c>
      <c r="J1018">
        <v>0</v>
      </c>
      <c r="K1018">
        <v>0</v>
      </c>
      <c r="L1018" s="13">
        <f>VLOOKUP(C1018,'渗透率、续签率'!B:C,2,0)</f>
        <v>0.51900000000000002</v>
      </c>
      <c r="M1018" s="6">
        <v>0</v>
      </c>
      <c r="N1018">
        <v>0</v>
      </c>
      <c r="O1018">
        <v>0</v>
      </c>
      <c r="P1018" s="6">
        <v>0</v>
      </c>
      <c r="Q1018" s="13">
        <v>0</v>
      </c>
      <c r="R1018" s="13">
        <v>0</v>
      </c>
      <c r="S1018" s="31">
        <v>0</v>
      </c>
      <c r="T1018" s="6">
        <f>VLOOKUP(E1018,'参数设置&amp;汇总'!S:U,3,0)</f>
        <v>0.33150000000000002</v>
      </c>
      <c r="U1018" s="78">
        <f t="shared" si="75"/>
        <v>0</v>
      </c>
      <c r="V1018" s="13">
        <v>0.85000000000000009</v>
      </c>
      <c r="W1018" s="78">
        <f t="shared" si="77"/>
        <v>0</v>
      </c>
      <c r="X1018" s="1">
        <f>VLOOKUP(E1018,'渗透率、续签率'!AG:AJ,4,0)</f>
        <v>13140</v>
      </c>
      <c r="Y1018" s="1">
        <f t="shared" si="78"/>
        <v>0</v>
      </c>
      <c r="Z1018">
        <v>0</v>
      </c>
      <c r="AA1018" s="89">
        <f t="shared" si="79"/>
        <v>0</v>
      </c>
      <c r="AH1018" s="37"/>
      <c r="AI1018" s="37"/>
      <c r="AK1018" s="37"/>
    </row>
    <row r="1019" spans="1:37" hidden="1">
      <c r="A1019" t="s">
        <v>64</v>
      </c>
      <c r="B1019" t="s">
        <v>16</v>
      </c>
      <c r="C1019" t="s">
        <v>17</v>
      </c>
      <c r="D1019" t="s">
        <v>116</v>
      </c>
      <c r="E1019" t="s">
        <v>481</v>
      </c>
      <c r="F1019" t="str">
        <f t="shared" si="76"/>
        <v>神农架林区婚宴酒店</v>
      </c>
      <c r="G1019" t="s">
        <v>81</v>
      </c>
      <c r="H1019" t="s">
        <v>374</v>
      </c>
      <c r="I1019" t="s">
        <v>68</v>
      </c>
      <c r="J1019">
        <v>1</v>
      </c>
      <c r="K1019">
        <v>0</v>
      </c>
      <c r="L1019" s="13">
        <f>VLOOKUP(C1019,'渗透率、续签率'!B:C,2,0)</f>
        <v>0.51900000000000002</v>
      </c>
      <c r="M1019" s="6">
        <v>0</v>
      </c>
      <c r="N1019">
        <v>0</v>
      </c>
      <c r="O1019">
        <v>0</v>
      </c>
      <c r="P1019" s="6">
        <v>0</v>
      </c>
      <c r="Q1019" s="13">
        <v>0</v>
      </c>
      <c r="R1019" s="13">
        <v>0</v>
      </c>
      <c r="S1019" s="31">
        <v>0</v>
      </c>
      <c r="T1019" s="6">
        <f>VLOOKUP(E1019,'参数设置&amp;汇总'!S:U,3,0)</f>
        <v>0.33150000000000002</v>
      </c>
      <c r="U1019" s="78">
        <f t="shared" si="75"/>
        <v>0</v>
      </c>
      <c r="V1019" s="13">
        <v>0.85000000000000009</v>
      </c>
      <c r="W1019" s="78">
        <f t="shared" si="77"/>
        <v>0</v>
      </c>
      <c r="X1019" s="1">
        <f>VLOOKUP(E1019,'渗透率、续签率'!AG:AJ,4,0)</f>
        <v>13140</v>
      </c>
      <c r="Y1019" s="1">
        <f t="shared" si="78"/>
        <v>0</v>
      </c>
      <c r="Z1019">
        <v>0</v>
      </c>
      <c r="AA1019" s="89">
        <f t="shared" si="79"/>
        <v>0</v>
      </c>
      <c r="AH1019" s="37"/>
      <c r="AI1019" s="37"/>
      <c r="AK1019" s="37"/>
    </row>
    <row r="1020" spans="1:37" hidden="1">
      <c r="A1020" t="s">
        <v>64</v>
      </c>
      <c r="B1020" t="s">
        <v>16</v>
      </c>
      <c r="C1020" t="s">
        <v>17</v>
      </c>
      <c r="D1020" t="s">
        <v>116</v>
      </c>
      <c r="E1020" t="s">
        <v>481</v>
      </c>
      <c r="F1020" t="str">
        <f t="shared" si="76"/>
        <v>秦皇岛市婚宴酒店</v>
      </c>
      <c r="G1020" t="s">
        <v>159</v>
      </c>
      <c r="H1020" t="s">
        <v>375</v>
      </c>
      <c r="I1020" t="s">
        <v>70</v>
      </c>
      <c r="J1020">
        <v>9</v>
      </c>
      <c r="K1020">
        <v>0</v>
      </c>
      <c r="L1020" s="13">
        <f>VLOOKUP(C1020,'渗透率、续签率'!B:C,2,0)</f>
        <v>0.51900000000000002</v>
      </c>
      <c r="M1020" s="6">
        <v>0</v>
      </c>
      <c r="N1020">
        <v>0</v>
      </c>
      <c r="O1020">
        <v>0</v>
      </c>
      <c r="P1020" s="6">
        <v>0</v>
      </c>
      <c r="Q1020" s="13">
        <v>0</v>
      </c>
      <c r="R1020" s="13">
        <v>0</v>
      </c>
      <c r="S1020" s="31">
        <v>23</v>
      </c>
      <c r="T1020" s="6">
        <f>VLOOKUP(E1020,'参数设置&amp;汇总'!S:U,3,0)</f>
        <v>0.33150000000000002</v>
      </c>
      <c r="U1020" s="78">
        <f t="shared" si="75"/>
        <v>0</v>
      </c>
      <c r="V1020" s="13">
        <v>0.85000000000000009</v>
      </c>
      <c r="W1020" s="78">
        <f t="shared" si="77"/>
        <v>0</v>
      </c>
      <c r="X1020" s="1">
        <f>VLOOKUP(E1020,'渗透率、续签率'!AG:AJ,4,0)</f>
        <v>13140</v>
      </c>
      <c r="Y1020" s="1">
        <f t="shared" si="78"/>
        <v>0</v>
      </c>
      <c r="Z1020">
        <v>2</v>
      </c>
      <c r="AA1020" s="89">
        <f t="shared" si="79"/>
        <v>0</v>
      </c>
      <c r="AH1020" s="37"/>
      <c r="AI1020" s="37"/>
      <c r="AK1020" s="37"/>
    </row>
    <row r="1021" spans="1:37" hidden="1">
      <c r="A1021" t="s">
        <v>64</v>
      </c>
      <c r="B1021" t="s">
        <v>16</v>
      </c>
      <c r="C1021" t="s">
        <v>17</v>
      </c>
      <c r="D1021" t="s">
        <v>116</v>
      </c>
      <c r="E1021" t="s">
        <v>481</v>
      </c>
      <c r="F1021" t="str">
        <f t="shared" si="76"/>
        <v>红河哈尼族彝族自治州婚宴酒店</v>
      </c>
      <c r="G1021" t="s">
        <v>99</v>
      </c>
      <c r="H1021" t="s">
        <v>376</v>
      </c>
      <c r="I1021" t="s">
        <v>68</v>
      </c>
      <c r="J1021">
        <v>6</v>
      </c>
      <c r="K1021">
        <v>0</v>
      </c>
      <c r="L1021" s="13">
        <f>VLOOKUP(C1021,'渗透率、续签率'!B:C,2,0)</f>
        <v>0.51900000000000002</v>
      </c>
      <c r="M1021" s="6">
        <v>0</v>
      </c>
      <c r="N1021">
        <v>0</v>
      </c>
      <c r="O1021">
        <v>0</v>
      </c>
      <c r="P1021" s="6">
        <v>0</v>
      </c>
      <c r="Q1021" s="13">
        <v>0</v>
      </c>
      <c r="R1021" s="13">
        <v>0</v>
      </c>
      <c r="S1021" s="31">
        <v>23</v>
      </c>
      <c r="T1021" s="6">
        <f>VLOOKUP(E1021,'参数设置&amp;汇总'!S:U,3,0)</f>
        <v>0.33150000000000002</v>
      </c>
      <c r="U1021" s="78">
        <f t="shared" si="75"/>
        <v>0</v>
      </c>
      <c r="V1021" s="13">
        <v>0.85000000000000009</v>
      </c>
      <c r="W1021" s="78">
        <f t="shared" si="77"/>
        <v>0</v>
      </c>
      <c r="X1021" s="1">
        <f>VLOOKUP(E1021,'渗透率、续签率'!AG:AJ,4,0)</f>
        <v>13140</v>
      </c>
      <c r="Y1021" s="1">
        <f t="shared" si="78"/>
        <v>0</v>
      </c>
      <c r="Z1021">
        <v>0</v>
      </c>
      <c r="AA1021" s="89">
        <f t="shared" si="79"/>
        <v>0</v>
      </c>
      <c r="AH1021" s="37"/>
      <c r="AI1021" s="37"/>
      <c r="AK1021" s="37"/>
    </row>
    <row r="1022" spans="1:37" hidden="1">
      <c r="A1022" t="s">
        <v>64</v>
      </c>
      <c r="B1022" t="s">
        <v>16</v>
      </c>
      <c r="C1022" t="s">
        <v>17</v>
      </c>
      <c r="D1022" t="s">
        <v>116</v>
      </c>
      <c r="E1022" t="s">
        <v>481</v>
      </c>
      <c r="F1022" t="str">
        <f t="shared" si="76"/>
        <v>绍兴市婚宴酒店</v>
      </c>
      <c r="G1022" t="s">
        <v>79</v>
      </c>
      <c r="H1022" t="s">
        <v>377</v>
      </c>
      <c r="I1022" t="s">
        <v>68</v>
      </c>
      <c r="J1022">
        <v>11</v>
      </c>
      <c r="K1022">
        <v>2</v>
      </c>
      <c r="L1022" s="13">
        <f>VLOOKUP(C1022,'渗透率、续签率'!B:C,2,0)</f>
        <v>0.51900000000000002</v>
      </c>
      <c r="M1022" s="6">
        <v>0.18</v>
      </c>
      <c r="N1022">
        <v>0</v>
      </c>
      <c r="O1022">
        <v>0</v>
      </c>
      <c r="P1022" s="6">
        <v>0</v>
      </c>
      <c r="Q1022" s="13">
        <v>0.61799999999999999</v>
      </c>
      <c r="R1022" s="13">
        <v>0.53900000000000003</v>
      </c>
      <c r="S1022" s="31">
        <v>64</v>
      </c>
      <c r="T1022" s="6">
        <f>VLOOKUP(E1022,'参数设置&amp;汇总'!S:U,3,0)</f>
        <v>0.33150000000000002</v>
      </c>
      <c r="U1022" s="78">
        <f t="shared" si="75"/>
        <v>0</v>
      </c>
      <c r="V1022" s="13">
        <v>0.85000000000000009</v>
      </c>
      <c r="W1022" s="78">
        <f t="shared" si="77"/>
        <v>0</v>
      </c>
      <c r="X1022" s="1">
        <f>VLOOKUP(E1022,'渗透率、续签率'!AG:AJ,4,0)</f>
        <v>13140</v>
      </c>
      <c r="Y1022" s="1">
        <f t="shared" si="78"/>
        <v>0</v>
      </c>
      <c r="Z1022">
        <v>4</v>
      </c>
      <c r="AA1022" s="89">
        <f t="shared" si="79"/>
        <v>0</v>
      </c>
      <c r="AH1022" s="37"/>
      <c r="AI1022" s="37"/>
      <c r="AK1022" s="37"/>
    </row>
    <row r="1023" spans="1:37" hidden="1">
      <c r="A1023" t="s">
        <v>64</v>
      </c>
      <c r="B1023" t="s">
        <v>16</v>
      </c>
      <c r="C1023" t="s">
        <v>17</v>
      </c>
      <c r="D1023" t="s">
        <v>116</v>
      </c>
      <c r="E1023" t="s">
        <v>481</v>
      </c>
      <c r="F1023" t="str">
        <f t="shared" si="76"/>
        <v>绥化市婚宴酒店</v>
      </c>
      <c r="G1023" t="s">
        <v>118</v>
      </c>
      <c r="H1023" t="s">
        <v>378</v>
      </c>
      <c r="I1023" t="s">
        <v>70</v>
      </c>
      <c r="J1023">
        <v>5</v>
      </c>
      <c r="K1023">
        <v>0</v>
      </c>
      <c r="L1023" s="13">
        <f>VLOOKUP(C1023,'渗透率、续签率'!B:C,2,0)</f>
        <v>0.51900000000000002</v>
      </c>
      <c r="M1023" s="6">
        <v>0</v>
      </c>
      <c r="N1023">
        <v>0</v>
      </c>
      <c r="O1023">
        <v>0</v>
      </c>
      <c r="P1023" s="6">
        <v>0</v>
      </c>
      <c r="Q1023" s="13">
        <v>0</v>
      </c>
      <c r="R1023" s="13">
        <v>0</v>
      </c>
      <c r="S1023" s="31">
        <v>13</v>
      </c>
      <c r="T1023" s="6">
        <f>VLOOKUP(E1023,'参数设置&amp;汇总'!S:U,3,0)</f>
        <v>0.33150000000000002</v>
      </c>
      <c r="U1023" s="78">
        <f t="shared" si="75"/>
        <v>0</v>
      </c>
      <c r="V1023" s="13">
        <v>0.85000000000000009</v>
      </c>
      <c r="W1023" s="78">
        <f t="shared" si="77"/>
        <v>0</v>
      </c>
      <c r="X1023" s="1">
        <f>VLOOKUP(E1023,'渗透率、续签率'!AG:AJ,4,0)</f>
        <v>13140</v>
      </c>
      <c r="Y1023" s="1">
        <f t="shared" si="78"/>
        <v>0</v>
      </c>
      <c r="Z1023">
        <v>0</v>
      </c>
      <c r="AA1023" s="89">
        <f t="shared" si="79"/>
        <v>0</v>
      </c>
    </row>
    <row r="1024" spans="1:37" hidden="1">
      <c r="A1024" t="s">
        <v>64</v>
      </c>
      <c r="B1024" t="s">
        <v>16</v>
      </c>
      <c r="C1024" t="s">
        <v>17</v>
      </c>
      <c r="D1024" t="s">
        <v>116</v>
      </c>
      <c r="E1024" t="s">
        <v>481</v>
      </c>
      <c r="F1024" t="str">
        <f t="shared" si="76"/>
        <v>绵阳市婚宴酒店</v>
      </c>
      <c r="G1024" t="s">
        <v>77</v>
      </c>
      <c r="H1024" t="s">
        <v>379</v>
      </c>
      <c r="I1024" t="s">
        <v>70</v>
      </c>
      <c r="J1024">
        <v>7</v>
      </c>
      <c r="K1024">
        <v>0</v>
      </c>
      <c r="L1024" s="13">
        <f>VLOOKUP(C1024,'渗透率、续签率'!B:C,2,0)</f>
        <v>0.51900000000000002</v>
      </c>
      <c r="M1024" s="6">
        <v>0</v>
      </c>
      <c r="N1024">
        <v>1</v>
      </c>
      <c r="O1024">
        <v>0</v>
      </c>
      <c r="P1024" s="6">
        <v>0</v>
      </c>
      <c r="Q1024" s="13">
        <v>0</v>
      </c>
      <c r="R1024" s="13">
        <v>0</v>
      </c>
      <c r="S1024" s="31">
        <v>115</v>
      </c>
      <c r="T1024" s="6">
        <f>VLOOKUP(E1024,'参数设置&amp;汇总'!S:U,3,0)</f>
        <v>0.33150000000000002</v>
      </c>
      <c r="U1024" s="78">
        <f t="shared" si="75"/>
        <v>0.33150000000000002</v>
      </c>
      <c r="V1024" s="13">
        <v>0.85000000000000009</v>
      </c>
      <c r="W1024" s="78">
        <f t="shared" si="77"/>
        <v>0.38999999999999996</v>
      </c>
      <c r="X1024" s="1">
        <f>VLOOKUP(E1024,'渗透率、续签率'!AG:AJ,4,0)</f>
        <v>13140</v>
      </c>
      <c r="Y1024" s="1">
        <f t="shared" si="78"/>
        <v>5124.5999999999995</v>
      </c>
      <c r="Z1024">
        <v>0</v>
      </c>
      <c r="AA1024" s="89">
        <f t="shared" si="79"/>
        <v>13140</v>
      </c>
      <c r="AH1024" s="37"/>
      <c r="AI1024" s="37"/>
      <c r="AK1024" s="37"/>
    </row>
    <row r="1025" spans="1:37" hidden="1">
      <c r="A1025" t="s">
        <v>64</v>
      </c>
      <c r="B1025" t="s">
        <v>16</v>
      </c>
      <c r="C1025" t="s">
        <v>17</v>
      </c>
      <c r="D1025" t="s">
        <v>116</v>
      </c>
      <c r="E1025" t="s">
        <v>481</v>
      </c>
      <c r="F1025" t="str">
        <f t="shared" si="76"/>
        <v>聊城市婚宴酒店</v>
      </c>
      <c r="G1025" t="s">
        <v>103</v>
      </c>
      <c r="H1025" t="s">
        <v>380</v>
      </c>
      <c r="I1025" t="s">
        <v>70</v>
      </c>
      <c r="J1025">
        <v>7</v>
      </c>
      <c r="K1025">
        <v>0</v>
      </c>
      <c r="L1025" s="13">
        <f>VLOOKUP(C1025,'渗透率、续签率'!B:C,2,0)</f>
        <v>0.51900000000000002</v>
      </c>
      <c r="M1025" s="6">
        <v>0</v>
      </c>
      <c r="N1025">
        <v>0</v>
      </c>
      <c r="O1025">
        <v>0</v>
      </c>
      <c r="P1025" s="6">
        <v>0</v>
      </c>
      <c r="Q1025" s="13">
        <v>0.252</v>
      </c>
      <c r="R1025" s="13">
        <v>0</v>
      </c>
      <c r="S1025" s="31">
        <v>45</v>
      </c>
      <c r="T1025" s="6">
        <f>VLOOKUP(E1025,'参数设置&amp;汇总'!S:U,3,0)</f>
        <v>0.33150000000000002</v>
      </c>
      <c r="U1025" s="78">
        <f t="shared" si="75"/>
        <v>0</v>
      </c>
      <c r="V1025" s="13">
        <v>0.85000000000000009</v>
      </c>
      <c r="W1025" s="78">
        <f t="shared" si="77"/>
        <v>0</v>
      </c>
      <c r="X1025" s="1">
        <f>VLOOKUP(E1025,'渗透率、续签率'!AG:AJ,4,0)</f>
        <v>13140</v>
      </c>
      <c r="Y1025" s="1">
        <f t="shared" si="78"/>
        <v>0</v>
      </c>
      <c r="Z1025">
        <v>0</v>
      </c>
      <c r="AA1025" s="89">
        <f t="shared" si="79"/>
        <v>0</v>
      </c>
      <c r="AH1025" s="37"/>
      <c r="AI1025" s="37"/>
      <c r="AJ1025" s="1"/>
      <c r="AK1025" s="37"/>
    </row>
    <row r="1026" spans="1:37" hidden="1">
      <c r="A1026" t="s">
        <v>64</v>
      </c>
      <c r="B1026" t="s">
        <v>16</v>
      </c>
      <c r="C1026" t="s">
        <v>17</v>
      </c>
      <c r="D1026" t="s">
        <v>116</v>
      </c>
      <c r="E1026" t="s">
        <v>481</v>
      </c>
      <c r="F1026" t="str">
        <f t="shared" si="76"/>
        <v>肇庆市婚宴酒店</v>
      </c>
      <c r="G1026" t="s">
        <v>75</v>
      </c>
      <c r="H1026" t="s">
        <v>381</v>
      </c>
      <c r="I1026" t="s">
        <v>68</v>
      </c>
      <c r="J1026">
        <v>1</v>
      </c>
      <c r="K1026">
        <v>0</v>
      </c>
      <c r="L1026" s="13">
        <f>VLOOKUP(C1026,'渗透率、续签率'!B:C,2,0)</f>
        <v>0.51900000000000002</v>
      </c>
      <c r="M1026" s="6">
        <v>0</v>
      </c>
      <c r="N1026">
        <v>0</v>
      </c>
      <c r="O1026">
        <v>0</v>
      </c>
      <c r="P1026" s="6">
        <v>0</v>
      </c>
      <c r="Q1026" s="13">
        <v>0</v>
      </c>
      <c r="R1026" s="13">
        <v>0</v>
      </c>
      <c r="S1026" s="31">
        <v>3</v>
      </c>
      <c r="T1026" s="6">
        <f>VLOOKUP(E1026,'参数设置&amp;汇总'!S:U,3,0)</f>
        <v>0.33150000000000002</v>
      </c>
      <c r="U1026" s="78">
        <f t="shared" si="75"/>
        <v>0</v>
      </c>
      <c r="V1026" s="13">
        <v>0.85000000000000009</v>
      </c>
      <c r="W1026" s="78">
        <f t="shared" si="77"/>
        <v>0</v>
      </c>
      <c r="X1026" s="1">
        <f>VLOOKUP(E1026,'渗透率、续签率'!AG:AJ,4,0)</f>
        <v>13140</v>
      </c>
      <c r="Y1026" s="1">
        <f t="shared" si="78"/>
        <v>0</v>
      </c>
      <c r="Z1026">
        <v>0</v>
      </c>
      <c r="AA1026" s="89">
        <f t="shared" si="79"/>
        <v>0</v>
      </c>
      <c r="AH1026" s="37"/>
      <c r="AI1026" s="37"/>
      <c r="AK1026" s="37"/>
    </row>
    <row r="1027" spans="1:37" hidden="1">
      <c r="A1027" t="s">
        <v>64</v>
      </c>
      <c r="B1027" t="s">
        <v>16</v>
      </c>
      <c r="C1027" t="s">
        <v>17</v>
      </c>
      <c r="D1027" t="s">
        <v>116</v>
      </c>
      <c r="E1027" t="s">
        <v>481</v>
      </c>
      <c r="F1027" t="str">
        <f t="shared" si="76"/>
        <v>胡杨河市婚宴酒店</v>
      </c>
      <c r="G1027" t="s">
        <v>145</v>
      </c>
      <c r="H1027" t="s">
        <v>382</v>
      </c>
      <c r="I1027" t="s">
        <v>70</v>
      </c>
      <c r="J1027">
        <v>0</v>
      </c>
      <c r="K1027">
        <v>0</v>
      </c>
      <c r="L1027" s="13">
        <f>VLOOKUP(C1027,'渗透率、续签率'!B:C,2,0)</f>
        <v>0.51900000000000002</v>
      </c>
      <c r="M1027" s="6">
        <v>0</v>
      </c>
      <c r="N1027">
        <v>0</v>
      </c>
      <c r="O1027">
        <v>0</v>
      </c>
      <c r="P1027" s="6">
        <v>0</v>
      </c>
      <c r="Q1027" s="13">
        <v>0</v>
      </c>
      <c r="R1027" s="13">
        <v>0</v>
      </c>
      <c r="S1027" s="31">
        <v>0</v>
      </c>
      <c r="T1027" s="6">
        <f>VLOOKUP(E1027,'参数设置&amp;汇总'!S:U,3,0)</f>
        <v>0.33150000000000002</v>
      </c>
      <c r="U1027" s="78">
        <f t="shared" ref="U1027:U1090" si="80">IF(T1027*N1027&gt;=O1027,T1027*N1027,O1027)</f>
        <v>0</v>
      </c>
      <c r="V1027" s="13">
        <v>0.85000000000000009</v>
      </c>
      <c r="W1027" s="78">
        <f t="shared" si="77"/>
        <v>0</v>
      </c>
      <c r="X1027" s="1">
        <f>VLOOKUP(E1027,'渗透率、续签率'!AG:AJ,4,0)</f>
        <v>13140</v>
      </c>
      <c r="Y1027" s="1">
        <f t="shared" si="78"/>
        <v>0</v>
      </c>
      <c r="Z1027">
        <v>0</v>
      </c>
      <c r="AA1027" s="89">
        <f t="shared" si="79"/>
        <v>0</v>
      </c>
      <c r="AH1027" s="37"/>
      <c r="AI1027" s="37"/>
      <c r="AK1027" s="37"/>
    </row>
    <row r="1028" spans="1:37" hidden="1">
      <c r="A1028" t="s">
        <v>64</v>
      </c>
      <c r="B1028" t="s">
        <v>16</v>
      </c>
      <c r="C1028" t="s">
        <v>17</v>
      </c>
      <c r="D1028" t="s">
        <v>116</v>
      </c>
      <c r="E1028" t="s">
        <v>481</v>
      </c>
      <c r="F1028" t="str">
        <f t="shared" ref="F1028:F1091" si="81">H1028&amp;C1028</f>
        <v>自贡市婚宴酒店</v>
      </c>
      <c r="G1028" t="s">
        <v>77</v>
      </c>
      <c r="H1028" t="s">
        <v>383</v>
      </c>
      <c r="I1028" t="s">
        <v>70</v>
      </c>
      <c r="J1028">
        <v>1</v>
      </c>
      <c r="K1028">
        <v>0</v>
      </c>
      <c r="L1028" s="13">
        <f>VLOOKUP(C1028,'渗透率、续签率'!B:C,2,0)</f>
        <v>0.51900000000000002</v>
      </c>
      <c r="M1028" s="6">
        <v>0</v>
      </c>
      <c r="N1028">
        <v>0</v>
      </c>
      <c r="O1028">
        <v>0</v>
      </c>
      <c r="P1028" s="6">
        <v>0</v>
      </c>
      <c r="Q1028" s="13">
        <v>0</v>
      </c>
      <c r="R1028" s="13">
        <v>0</v>
      </c>
      <c r="S1028" s="31">
        <v>5</v>
      </c>
      <c r="T1028" s="6">
        <f>VLOOKUP(E1028,'参数设置&amp;汇总'!S:U,3,0)</f>
        <v>0.33150000000000002</v>
      </c>
      <c r="U1028" s="78">
        <f t="shared" si="80"/>
        <v>0</v>
      </c>
      <c r="V1028" s="13">
        <v>0.85000000000000009</v>
      </c>
      <c r="W1028" s="78">
        <f t="shared" ref="W1028:W1091" si="82">(O1028*(1-L1028)+IF((U1028-O1028)&lt;0,0,(U1028-O1028)))/V1028</f>
        <v>0</v>
      </c>
      <c r="X1028" s="1">
        <f>VLOOKUP(E1028,'渗透率、续签率'!AG:AJ,4,0)</f>
        <v>13140</v>
      </c>
      <c r="Y1028" s="1">
        <f t="shared" ref="Y1028:Y1091" si="83">X1028*W1028</f>
        <v>0</v>
      </c>
      <c r="Z1028">
        <v>0</v>
      </c>
      <c r="AA1028" s="89">
        <f t="shared" ref="AA1028:AA1091" si="84">N1028*X1028</f>
        <v>0</v>
      </c>
      <c r="AH1028" s="37"/>
      <c r="AI1028" s="37"/>
      <c r="AK1028" s="37"/>
    </row>
    <row r="1029" spans="1:37" hidden="1">
      <c r="A1029" t="s">
        <v>64</v>
      </c>
      <c r="B1029" t="s">
        <v>16</v>
      </c>
      <c r="C1029" t="s">
        <v>17</v>
      </c>
      <c r="D1029" t="s">
        <v>116</v>
      </c>
      <c r="E1029" t="s">
        <v>481</v>
      </c>
      <c r="F1029" t="str">
        <f t="shared" si="81"/>
        <v>舟山市婚宴酒店</v>
      </c>
      <c r="G1029" t="s">
        <v>79</v>
      </c>
      <c r="H1029" t="s">
        <v>384</v>
      </c>
      <c r="I1029" t="s">
        <v>68</v>
      </c>
      <c r="J1029">
        <v>3</v>
      </c>
      <c r="K1029">
        <v>1</v>
      </c>
      <c r="L1029" s="13">
        <f>VLOOKUP(C1029,'渗透率、续签率'!B:C,2,0)</f>
        <v>0.51900000000000002</v>
      </c>
      <c r="M1029" s="6">
        <v>0.33</v>
      </c>
      <c r="N1029">
        <v>0</v>
      </c>
      <c r="O1029">
        <v>0</v>
      </c>
      <c r="P1029" s="6">
        <v>0</v>
      </c>
      <c r="Q1029" s="13">
        <v>0.67700000000000005</v>
      </c>
      <c r="R1029" s="13">
        <v>0</v>
      </c>
      <c r="S1029" s="31">
        <v>4</v>
      </c>
      <c r="T1029" s="6">
        <f>VLOOKUP(E1029,'参数设置&amp;汇总'!S:U,3,0)</f>
        <v>0.33150000000000002</v>
      </c>
      <c r="U1029" s="78">
        <f t="shared" si="80"/>
        <v>0</v>
      </c>
      <c r="V1029" s="13">
        <v>0.85000000000000009</v>
      </c>
      <c r="W1029" s="78">
        <f t="shared" si="82"/>
        <v>0</v>
      </c>
      <c r="X1029" s="1">
        <f>VLOOKUP(E1029,'渗透率、续签率'!AG:AJ,4,0)</f>
        <v>13140</v>
      </c>
      <c r="Y1029" s="1">
        <f t="shared" si="83"/>
        <v>0</v>
      </c>
      <c r="Z1029">
        <v>0</v>
      </c>
      <c r="AA1029" s="89">
        <f t="shared" si="84"/>
        <v>0</v>
      </c>
      <c r="AH1029" s="37"/>
      <c r="AI1029" s="37"/>
      <c r="AK1029" s="37"/>
    </row>
    <row r="1030" spans="1:37" hidden="1">
      <c r="A1030" t="s">
        <v>64</v>
      </c>
      <c r="B1030" t="s">
        <v>16</v>
      </c>
      <c r="C1030" t="s">
        <v>17</v>
      </c>
      <c r="D1030" t="s">
        <v>116</v>
      </c>
      <c r="E1030" t="s">
        <v>481</v>
      </c>
      <c r="F1030" t="str">
        <f t="shared" si="81"/>
        <v>芜湖市婚宴酒店</v>
      </c>
      <c r="G1030" t="s">
        <v>94</v>
      </c>
      <c r="H1030" t="s">
        <v>385</v>
      </c>
      <c r="I1030" t="s">
        <v>68</v>
      </c>
      <c r="J1030">
        <v>12</v>
      </c>
      <c r="K1030">
        <v>5</v>
      </c>
      <c r="L1030" s="13">
        <f>VLOOKUP(C1030,'渗透率、续签率'!B:C,2,0)</f>
        <v>0.51900000000000002</v>
      </c>
      <c r="M1030" s="6">
        <v>0.42</v>
      </c>
      <c r="N1030">
        <v>1</v>
      </c>
      <c r="O1030">
        <v>1</v>
      </c>
      <c r="P1030" s="6">
        <v>1</v>
      </c>
      <c r="Q1030" s="13">
        <v>0.60699999999999998</v>
      </c>
      <c r="R1030" s="13">
        <v>0.52700000000000002</v>
      </c>
      <c r="S1030" s="31">
        <v>165</v>
      </c>
      <c r="T1030" s="6">
        <f>VLOOKUP(E1030,'参数设置&amp;汇总'!S:U,3,0)</f>
        <v>0.33150000000000002</v>
      </c>
      <c r="U1030" s="78">
        <f t="shared" si="80"/>
        <v>1</v>
      </c>
      <c r="V1030" s="13">
        <v>0.85000000000000009</v>
      </c>
      <c r="W1030" s="78">
        <f t="shared" si="82"/>
        <v>0.56588235294117639</v>
      </c>
      <c r="X1030" s="1">
        <f>VLOOKUP(E1030,'渗透率、续签率'!AG:AJ,4,0)</f>
        <v>13140</v>
      </c>
      <c r="Y1030" s="1">
        <f t="shared" si="83"/>
        <v>7435.6941176470582</v>
      </c>
      <c r="Z1030">
        <v>1</v>
      </c>
      <c r="AA1030" s="89">
        <f t="shared" si="84"/>
        <v>13140</v>
      </c>
      <c r="AH1030" s="37"/>
      <c r="AI1030" s="37"/>
      <c r="AK1030" s="37"/>
    </row>
    <row r="1031" spans="1:37" hidden="1">
      <c r="A1031" t="s">
        <v>64</v>
      </c>
      <c r="B1031" t="s">
        <v>16</v>
      </c>
      <c r="C1031" t="s">
        <v>17</v>
      </c>
      <c r="D1031" t="s">
        <v>116</v>
      </c>
      <c r="E1031" t="s">
        <v>481</v>
      </c>
      <c r="F1031" t="str">
        <f t="shared" si="81"/>
        <v>茂名市婚宴酒店</v>
      </c>
      <c r="G1031" t="s">
        <v>75</v>
      </c>
      <c r="H1031" t="s">
        <v>386</v>
      </c>
      <c r="I1031" t="s">
        <v>68</v>
      </c>
      <c r="J1031">
        <v>2</v>
      </c>
      <c r="K1031">
        <v>0</v>
      </c>
      <c r="L1031" s="13">
        <f>VLOOKUP(C1031,'渗透率、续签率'!B:C,2,0)</f>
        <v>0.51900000000000002</v>
      </c>
      <c r="M1031" s="6">
        <v>0</v>
      </c>
      <c r="N1031">
        <v>0</v>
      </c>
      <c r="O1031">
        <v>0</v>
      </c>
      <c r="P1031" s="6">
        <v>0</v>
      </c>
      <c r="Q1031" s="13">
        <v>0</v>
      </c>
      <c r="R1031" s="13">
        <v>0</v>
      </c>
      <c r="S1031" s="31">
        <v>3</v>
      </c>
      <c r="T1031" s="6">
        <f>VLOOKUP(E1031,'参数设置&amp;汇总'!S:U,3,0)</f>
        <v>0.33150000000000002</v>
      </c>
      <c r="U1031" s="78">
        <f t="shared" si="80"/>
        <v>0</v>
      </c>
      <c r="V1031" s="13">
        <v>0.85000000000000009</v>
      </c>
      <c r="W1031" s="78">
        <f t="shared" si="82"/>
        <v>0</v>
      </c>
      <c r="X1031" s="1">
        <f>VLOOKUP(E1031,'渗透率、续签率'!AG:AJ,4,0)</f>
        <v>13140</v>
      </c>
      <c r="Y1031" s="1">
        <f t="shared" si="83"/>
        <v>0</v>
      </c>
      <c r="Z1031">
        <v>0</v>
      </c>
      <c r="AA1031" s="89">
        <f t="shared" si="84"/>
        <v>0</v>
      </c>
      <c r="AH1031" s="37"/>
      <c r="AI1031" s="37"/>
      <c r="AK1031" s="37"/>
    </row>
    <row r="1032" spans="1:37" hidden="1">
      <c r="A1032" t="s">
        <v>64</v>
      </c>
      <c r="B1032" t="s">
        <v>16</v>
      </c>
      <c r="C1032" t="s">
        <v>17</v>
      </c>
      <c r="D1032" t="s">
        <v>116</v>
      </c>
      <c r="E1032" t="s">
        <v>481</v>
      </c>
      <c r="F1032" t="str">
        <f t="shared" si="81"/>
        <v>荆州市婚宴酒店</v>
      </c>
      <c r="G1032" t="s">
        <v>81</v>
      </c>
      <c r="H1032" t="s">
        <v>387</v>
      </c>
      <c r="I1032" t="s">
        <v>68</v>
      </c>
      <c r="J1032">
        <v>5</v>
      </c>
      <c r="K1032">
        <v>0</v>
      </c>
      <c r="L1032" s="13">
        <f>VLOOKUP(C1032,'渗透率、续签率'!B:C,2,0)</f>
        <v>0.51900000000000002</v>
      </c>
      <c r="M1032" s="6">
        <v>0</v>
      </c>
      <c r="N1032">
        <v>0</v>
      </c>
      <c r="O1032">
        <v>0</v>
      </c>
      <c r="P1032" s="6">
        <v>0</v>
      </c>
      <c r="Q1032" s="13">
        <v>0</v>
      </c>
      <c r="R1032" s="13">
        <v>0</v>
      </c>
      <c r="S1032" s="31">
        <v>7</v>
      </c>
      <c r="T1032" s="6">
        <f>VLOOKUP(E1032,'参数设置&amp;汇总'!S:U,3,0)</f>
        <v>0.33150000000000002</v>
      </c>
      <c r="U1032" s="78">
        <f t="shared" si="80"/>
        <v>0</v>
      </c>
      <c r="V1032" s="13">
        <v>0.85000000000000009</v>
      </c>
      <c r="W1032" s="78">
        <f t="shared" si="82"/>
        <v>0</v>
      </c>
      <c r="X1032" s="1">
        <f>VLOOKUP(E1032,'渗透率、续签率'!AG:AJ,4,0)</f>
        <v>13140</v>
      </c>
      <c r="Y1032" s="1">
        <f t="shared" si="83"/>
        <v>0</v>
      </c>
      <c r="Z1032">
        <v>0</v>
      </c>
      <c r="AA1032" s="89">
        <f t="shared" si="84"/>
        <v>0</v>
      </c>
      <c r="AH1032" s="37"/>
      <c r="AI1032" s="37"/>
      <c r="AK1032" s="37"/>
    </row>
    <row r="1033" spans="1:37" hidden="1">
      <c r="A1033" t="s">
        <v>64</v>
      </c>
      <c r="B1033" t="s">
        <v>16</v>
      </c>
      <c r="C1033" t="s">
        <v>17</v>
      </c>
      <c r="D1033" t="s">
        <v>116</v>
      </c>
      <c r="E1033" t="s">
        <v>481</v>
      </c>
      <c r="F1033" t="str">
        <f t="shared" si="81"/>
        <v>荆门市婚宴酒店</v>
      </c>
      <c r="G1033" t="s">
        <v>81</v>
      </c>
      <c r="H1033" t="s">
        <v>388</v>
      </c>
      <c r="I1033" t="s">
        <v>68</v>
      </c>
      <c r="J1033">
        <v>2</v>
      </c>
      <c r="K1033">
        <v>0</v>
      </c>
      <c r="L1033" s="13">
        <f>VLOOKUP(C1033,'渗透率、续签率'!B:C,2,0)</f>
        <v>0.51900000000000002</v>
      </c>
      <c r="M1033" s="6">
        <v>0</v>
      </c>
      <c r="N1033">
        <v>1</v>
      </c>
      <c r="O1033">
        <v>0</v>
      </c>
      <c r="P1033" s="6">
        <v>0</v>
      </c>
      <c r="Q1033" s="13">
        <v>0</v>
      </c>
      <c r="R1033" s="13">
        <v>0</v>
      </c>
      <c r="S1033" s="31">
        <v>74</v>
      </c>
      <c r="T1033" s="6">
        <f>VLOOKUP(E1033,'参数设置&amp;汇总'!S:U,3,0)</f>
        <v>0.33150000000000002</v>
      </c>
      <c r="U1033" s="78">
        <f t="shared" si="80"/>
        <v>0.33150000000000002</v>
      </c>
      <c r="V1033" s="13">
        <v>0.85000000000000009</v>
      </c>
      <c r="W1033" s="78">
        <f t="shared" si="82"/>
        <v>0.38999999999999996</v>
      </c>
      <c r="X1033" s="1">
        <f>VLOOKUP(E1033,'渗透率、续签率'!AG:AJ,4,0)</f>
        <v>13140</v>
      </c>
      <c r="Y1033" s="1">
        <f t="shared" si="83"/>
        <v>5124.5999999999995</v>
      </c>
      <c r="Z1033">
        <v>0</v>
      </c>
      <c r="AA1033" s="89">
        <f t="shared" si="84"/>
        <v>13140</v>
      </c>
      <c r="AH1033" s="37"/>
      <c r="AI1033" s="37"/>
      <c r="AK1033" s="37"/>
    </row>
    <row r="1034" spans="1:37" hidden="1">
      <c r="A1034" t="s">
        <v>64</v>
      </c>
      <c r="B1034" t="s">
        <v>16</v>
      </c>
      <c r="C1034" t="s">
        <v>17</v>
      </c>
      <c r="D1034" t="s">
        <v>116</v>
      </c>
      <c r="E1034" t="s">
        <v>481</v>
      </c>
      <c r="F1034" t="str">
        <f t="shared" si="81"/>
        <v>莆田市婚宴酒店</v>
      </c>
      <c r="G1034" t="s">
        <v>92</v>
      </c>
      <c r="H1034" t="s">
        <v>389</v>
      </c>
      <c r="I1034" t="s">
        <v>68</v>
      </c>
      <c r="J1034">
        <v>2</v>
      </c>
      <c r="K1034">
        <v>0</v>
      </c>
      <c r="L1034" s="13">
        <f>VLOOKUP(C1034,'渗透率、续签率'!B:C,2,0)</f>
        <v>0.51900000000000002</v>
      </c>
      <c r="M1034" s="6">
        <v>0</v>
      </c>
      <c r="N1034">
        <v>0</v>
      </c>
      <c r="O1034">
        <v>0</v>
      </c>
      <c r="P1034" s="6">
        <v>0</v>
      </c>
      <c r="Q1034" s="13">
        <v>0</v>
      </c>
      <c r="R1034" s="13">
        <v>0</v>
      </c>
      <c r="S1034" s="31">
        <v>2</v>
      </c>
      <c r="T1034" s="6">
        <f>VLOOKUP(E1034,'参数设置&amp;汇总'!S:U,3,0)</f>
        <v>0.33150000000000002</v>
      </c>
      <c r="U1034" s="78">
        <f t="shared" si="80"/>
        <v>0</v>
      </c>
      <c r="V1034" s="13">
        <v>0.85000000000000009</v>
      </c>
      <c r="W1034" s="78">
        <f t="shared" si="82"/>
        <v>0</v>
      </c>
      <c r="X1034" s="1">
        <f>VLOOKUP(E1034,'渗透率、续签率'!AG:AJ,4,0)</f>
        <v>13140</v>
      </c>
      <c r="Y1034" s="1">
        <f t="shared" si="83"/>
        <v>0</v>
      </c>
      <c r="Z1034">
        <v>0</v>
      </c>
      <c r="AA1034" s="89">
        <f t="shared" si="84"/>
        <v>0</v>
      </c>
      <c r="AH1034" s="37"/>
      <c r="AI1034" s="37"/>
      <c r="AK1034" s="37"/>
    </row>
    <row r="1035" spans="1:37" hidden="1">
      <c r="A1035" t="s">
        <v>64</v>
      </c>
      <c r="B1035" t="s">
        <v>16</v>
      </c>
      <c r="C1035" t="s">
        <v>17</v>
      </c>
      <c r="D1035" t="s">
        <v>116</v>
      </c>
      <c r="E1035" t="s">
        <v>481</v>
      </c>
      <c r="F1035" t="str">
        <f t="shared" si="81"/>
        <v>菏泽市婚宴酒店</v>
      </c>
      <c r="G1035" t="s">
        <v>103</v>
      </c>
      <c r="H1035" t="s">
        <v>390</v>
      </c>
      <c r="I1035" t="s">
        <v>70</v>
      </c>
      <c r="J1035">
        <v>8</v>
      </c>
      <c r="K1035">
        <v>0</v>
      </c>
      <c r="L1035" s="13">
        <f>VLOOKUP(C1035,'渗透率、续签率'!B:C,2,0)</f>
        <v>0.51900000000000002</v>
      </c>
      <c r="M1035" s="6">
        <v>0</v>
      </c>
      <c r="N1035">
        <v>2</v>
      </c>
      <c r="O1035">
        <v>0</v>
      </c>
      <c r="P1035" s="6">
        <v>0</v>
      </c>
      <c r="Q1035" s="13">
        <v>0</v>
      </c>
      <c r="R1035" s="13">
        <v>0</v>
      </c>
      <c r="S1035" s="31">
        <v>137</v>
      </c>
      <c r="T1035" s="6">
        <f>VLOOKUP(E1035,'参数设置&amp;汇总'!S:U,3,0)</f>
        <v>0.33150000000000002</v>
      </c>
      <c r="U1035" s="78">
        <f t="shared" si="80"/>
        <v>0.66300000000000003</v>
      </c>
      <c r="V1035" s="13">
        <v>0.85000000000000009</v>
      </c>
      <c r="W1035" s="78">
        <f t="shared" si="82"/>
        <v>0.77999999999999992</v>
      </c>
      <c r="X1035" s="1">
        <f>VLOOKUP(E1035,'渗透率、续签率'!AG:AJ,4,0)</f>
        <v>13140</v>
      </c>
      <c r="Y1035" s="1">
        <f t="shared" si="83"/>
        <v>10249.199999999999</v>
      </c>
      <c r="Z1035">
        <v>1</v>
      </c>
      <c r="AA1035" s="89">
        <f t="shared" si="84"/>
        <v>26280</v>
      </c>
      <c r="AH1035" s="37"/>
      <c r="AI1035" s="37"/>
      <c r="AK1035" s="37"/>
    </row>
    <row r="1036" spans="1:37" hidden="1">
      <c r="A1036" t="s">
        <v>64</v>
      </c>
      <c r="B1036" t="s">
        <v>16</v>
      </c>
      <c r="C1036" t="s">
        <v>17</v>
      </c>
      <c r="D1036" t="s">
        <v>116</v>
      </c>
      <c r="E1036" t="s">
        <v>481</v>
      </c>
      <c r="F1036" t="str">
        <f t="shared" si="81"/>
        <v>萍乡市婚宴酒店</v>
      </c>
      <c r="G1036" t="s">
        <v>90</v>
      </c>
      <c r="H1036" t="s">
        <v>391</v>
      </c>
      <c r="I1036" t="s">
        <v>68</v>
      </c>
      <c r="J1036">
        <v>1</v>
      </c>
      <c r="K1036">
        <v>0</v>
      </c>
      <c r="L1036" s="13">
        <f>VLOOKUP(C1036,'渗透率、续签率'!B:C,2,0)</f>
        <v>0.51900000000000002</v>
      </c>
      <c r="M1036" s="6">
        <v>0</v>
      </c>
      <c r="N1036">
        <v>0</v>
      </c>
      <c r="O1036">
        <v>0</v>
      </c>
      <c r="P1036" s="6">
        <v>0</v>
      </c>
      <c r="Q1036" s="13">
        <v>0</v>
      </c>
      <c r="R1036" s="13">
        <v>0</v>
      </c>
      <c r="S1036" s="31">
        <v>1</v>
      </c>
      <c r="T1036" s="6">
        <f>VLOOKUP(E1036,'参数设置&amp;汇总'!S:U,3,0)</f>
        <v>0.33150000000000002</v>
      </c>
      <c r="U1036" s="78">
        <f t="shared" si="80"/>
        <v>0</v>
      </c>
      <c r="V1036" s="13">
        <v>0.85000000000000009</v>
      </c>
      <c r="W1036" s="78">
        <f t="shared" si="82"/>
        <v>0</v>
      </c>
      <c r="X1036" s="1">
        <f>VLOOKUP(E1036,'渗透率、续签率'!AG:AJ,4,0)</f>
        <v>13140</v>
      </c>
      <c r="Y1036" s="1">
        <f t="shared" si="83"/>
        <v>0</v>
      </c>
      <c r="Z1036">
        <v>0</v>
      </c>
      <c r="AA1036" s="89">
        <f t="shared" si="84"/>
        <v>0</v>
      </c>
      <c r="AH1036" s="37"/>
      <c r="AI1036" s="37"/>
      <c r="AK1036" s="37"/>
    </row>
    <row r="1037" spans="1:37" hidden="1">
      <c r="A1037" t="s">
        <v>64</v>
      </c>
      <c r="B1037" t="s">
        <v>16</v>
      </c>
      <c r="C1037" t="s">
        <v>17</v>
      </c>
      <c r="D1037" t="s">
        <v>116</v>
      </c>
      <c r="E1037" t="s">
        <v>481</v>
      </c>
      <c r="F1037" t="str">
        <f t="shared" si="81"/>
        <v>营口市婚宴酒店</v>
      </c>
      <c r="G1037" t="s">
        <v>101</v>
      </c>
      <c r="H1037" t="s">
        <v>392</v>
      </c>
      <c r="I1037" t="s">
        <v>70</v>
      </c>
      <c r="J1037">
        <v>4</v>
      </c>
      <c r="K1037">
        <v>0</v>
      </c>
      <c r="L1037" s="13">
        <f>VLOOKUP(C1037,'渗透率、续签率'!B:C,2,0)</f>
        <v>0.51900000000000002</v>
      </c>
      <c r="M1037" s="6">
        <v>0</v>
      </c>
      <c r="N1037">
        <v>0</v>
      </c>
      <c r="O1037">
        <v>0</v>
      </c>
      <c r="P1037" s="6">
        <v>0</v>
      </c>
      <c r="Q1037" s="13">
        <v>0</v>
      </c>
      <c r="R1037" s="13">
        <v>0</v>
      </c>
      <c r="S1037" s="31">
        <v>12</v>
      </c>
      <c r="T1037" s="6">
        <f>VLOOKUP(E1037,'参数设置&amp;汇总'!S:U,3,0)</f>
        <v>0.33150000000000002</v>
      </c>
      <c r="U1037" s="78">
        <f t="shared" si="80"/>
        <v>0</v>
      </c>
      <c r="V1037" s="13">
        <v>0.85000000000000009</v>
      </c>
      <c r="W1037" s="78">
        <f t="shared" si="82"/>
        <v>0</v>
      </c>
      <c r="X1037" s="1">
        <f>VLOOKUP(E1037,'渗透率、续签率'!AG:AJ,4,0)</f>
        <v>13140</v>
      </c>
      <c r="Y1037" s="1">
        <f t="shared" si="83"/>
        <v>0</v>
      </c>
      <c r="Z1037">
        <v>0</v>
      </c>
      <c r="AA1037" s="89">
        <f t="shared" si="84"/>
        <v>0</v>
      </c>
      <c r="AH1037" s="37"/>
      <c r="AI1037" s="37"/>
      <c r="AK1037" s="37"/>
    </row>
    <row r="1038" spans="1:37" hidden="1">
      <c r="A1038" t="s">
        <v>64</v>
      </c>
      <c r="B1038" t="s">
        <v>16</v>
      </c>
      <c r="C1038" t="s">
        <v>17</v>
      </c>
      <c r="D1038" t="s">
        <v>116</v>
      </c>
      <c r="E1038" t="s">
        <v>481</v>
      </c>
      <c r="F1038" t="str">
        <f t="shared" si="81"/>
        <v>葫芦岛市婚宴酒店</v>
      </c>
      <c r="G1038" t="s">
        <v>101</v>
      </c>
      <c r="H1038" t="s">
        <v>393</v>
      </c>
      <c r="I1038" t="s">
        <v>70</v>
      </c>
      <c r="J1038">
        <v>4</v>
      </c>
      <c r="K1038">
        <v>1</v>
      </c>
      <c r="L1038" s="13">
        <f>VLOOKUP(C1038,'渗透率、续签率'!B:C,2,0)</f>
        <v>0.51900000000000002</v>
      </c>
      <c r="M1038" s="6">
        <v>0.25</v>
      </c>
      <c r="N1038">
        <v>0</v>
      </c>
      <c r="O1038">
        <v>0</v>
      </c>
      <c r="P1038" s="6">
        <v>0</v>
      </c>
      <c r="Q1038" s="13">
        <v>0.30399999999999999</v>
      </c>
      <c r="R1038" s="13">
        <v>0</v>
      </c>
      <c r="S1038" s="31">
        <v>3</v>
      </c>
      <c r="T1038" s="6">
        <f>VLOOKUP(E1038,'参数设置&amp;汇总'!S:U,3,0)</f>
        <v>0.33150000000000002</v>
      </c>
      <c r="U1038" s="78">
        <f t="shared" si="80"/>
        <v>0</v>
      </c>
      <c r="V1038" s="13">
        <v>0.85000000000000009</v>
      </c>
      <c r="W1038" s="78">
        <f t="shared" si="82"/>
        <v>0</v>
      </c>
      <c r="X1038" s="1">
        <f>VLOOKUP(E1038,'渗透率、续签率'!AG:AJ,4,0)</f>
        <v>13140</v>
      </c>
      <c r="Y1038" s="1">
        <f t="shared" si="83"/>
        <v>0</v>
      </c>
      <c r="Z1038">
        <v>0</v>
      </c>
      <c r="AA1038" s="89">
        <f t="shared" si="84"/>
        <v>0</v>
      </c>
      <c r="AH1038" s="37"/>
      <c r="AI1038" s="37"/>
      <c r="AK1038" s="37"/>
    </row>
    <row r="1039" spans="1:37" hidden="1">
      <c r="A1039" t="s">
        <v>64</v>
      </c>
      <c r="B1039" t="s">
        <v>16</v>
      </c>
      <c r="C1039" t="s">
        <v>17</v>
      </c>
      <c r="D1039" t="s">
        <v>116</v>
      </c>
      <c r="E1039" t="s">
        <v>481</v>
      </c>
      <c r="F1039" t="str">
        <f t="shared" si="81"/>
        <v>蚌埠市婚宴酒店</v>
      </c>
      <c r="G1039" t="s">
        <v>94</v>
      </c>
      <c r="H1039" t="s">
        <v>394</v>
      </c>
      <c r="I1039" t="s">
        <v>68</v>
      </c>
      <c r="J1039">
        <v>17</v>
      </c>
      <c r="K1039">
        <v>4</v>
      </c>
      <c r="L1039" s="13">
        <f>VLOOKUP(C1039,'渗透率、续签率'!B:C,2,0)</f>
        <v>0.51900000000000002</v>
      </c>
      <c r="M1039" s="6">
        <v>0.24</v>
      </c>
      <c r="N1039">
        <v>0</v>
      </c>
      <c r="O1039">
        <v>0</v>
      </c>
      <c r="P1039" s="6">
        <v>0</v>
      </c>
      <c r="Q1039" s="13">
        <v>0.34300000000000003</v>
      </c>
      <c r="R1039" s="13">
        <v>0.219</v>
      </c>
      <c r="S1039" s="31">
        <v>195</v>
      </c>
      <c r="T1039" s="6">
        <f>VLOOKUP(E1039,'参数设置&amp;汇总'!S:U,3,0)</f>
        <v>0.33150000000000002</v>
      </c>
      <c r="U1039" s="78">
        <f t="shared" si="80"/>
        <v>0</v>
      </c>
      <c r="V1039" s="13">
        <v>0.85000000000000009</v>
      </c>
      <c r="W1039" s="78">
        <f t="shared" si="82"/>
        <v>0</v>
      </c>
      <c r="X1039" s="1">
        <f>VLOOKUP(E1039,'渗透率、续签率'!AG:AJ,4,0)</f>
        <v>13140</v>
      </c>
      <c r="Y1039" s="1">
        <f t="shared" si="83"/>
        <v>0</v>
      </c>
      <c r="Z1039">
        <v>0</v>
      </c>
      <c r="AA1039" s="89">
        <f t="shared" si="84"/>
        <v>0</v>
      </c>
      <c r="AH1039" s="37"/>
      <c r="AI1039" s="37"/>
      <c r="AK1039" s="37"/>
    </row>
    <row r="1040" spans="1:37" hidden="1">
      <c r="A1040" t="s">
        <v>64</v>
      </c>
      <c r="B1040" t="s">
        <v>16</v>
      </c>
      <c r="C1040" t="s">
        <v>17</v>
      </c>
      <c r="D1040" t="s">
        <v>116</v>
      </c>
      <c r="E1040" t="s">
        <v>481</v>
      </c>
      <c r="F1040" t="str">
        <f t="shared" si="81"/>
        <v>衡水市婚宴酒店</v>
      </c>
      <c r="G1040" t="s">
        <v>159</v>
      </c>
      <c r="H1040" t="s">
        <v>395</v>
      </c>
      <c r="I1040" t="s">
        <v>70</v>
      </c>
      <c r="J1040">
        <v>16</v>
      </c>
      <c r="K1040">
        <v>0</v>
      </c>
      <c r="L1040" s="13">
        <f>VLOOKUP(C1040,'渗透率、续签率'!B:C,2,0)</f>
        <v>0.51900000000000002</v>
      </c>
      <c r="M1040" s="6">
        <v>0</v>
      </c>
      <c r="N1040">
        <v>0</v>
      </c>
      <c r="O1040">
        <v>0</v>
      </c>
      <c r="P1040" s="6">
        <v>0</v>
      </c>
      <c r="Q1040" s="13">
        <v>0</v>
      </c>
      <c r="R1040" s="13">
        <v>0</v>
      </c>
      <c r="S1040" s="31">
        <v>78</v>
      </c>
      <c r="T1040" s="6">
        <f>VLOOKUP(E1040,'参数设置&amp;汇总'!S:U,3,0)</f>
        <v>0.33150000000000002</v>
      </c>
      <c r="U1040" s="78">
        <f t="shared" si="80"/>
        <v>0</v>
      </c>
      <c r="V1040" s="13">
        <v>0.85000000000000009</v>
      </c>
      <c r="W1040" s="78">
        <f t="shared" si="82"/>
        <v>0</v>
      </c>
      <c r="X1040" s="1">
        <f>VLOOKUP(E1040,'渗透率、续签率'!AG:AJ,4,0)</f>
        <v>13140</v>
      </c>
      <c r="Y1040" s="1">
        <f t="shared" si="83"/>
        <v>0</v>
      </c>
      <c r="Z1040">
        <v>0</v>
      </c>
      <c r="AA1040" s="89">
        <f t="shared" si="84"/>
        <v>0</v>
      </c>
      <c r="AH1040" s="37"/>
      <c r="AI1040" s="37"/>
      <c r="AK1040" s="37"/>
    </row>
    <row r="1041" spans="1:37" hidden="1">
      <c r="A1041" t="s">
        <v>64</v>
      </c>
      <c r="B1041" t="s">
        <v>16</v>
      </c>
      <c r="C1041" t="s">
        <v>17</v>
      </c>
      <c r="D1041" t="s">
        <v>116</v>
      </c>
      <c r="E1041" t="s">
        <v>481</v>
      </c>
      <c r="F1041" t="str">
        <f t="shared" si="81"/>
        <v>衡阳市婚宴酒店</v>
      </c>
      <c r="G1041" t="s">
        <v>113</v>
      </c>
      <c r="H1041" t="s">
        <v>396</v>
      </c>
      <c r="I1041" t="s">
        <v>68</v>
      </c>
      <c r="J1041">
        <v>8</v>
      </c>
      <c r="K1041">
        <v>0</v>
      </c>
      <c r="L1041" s="13">
        <f>VLOOKUP(C1041,'渗透率、续签率'!B:C,2,0)</f>
        <v>0.51900000000000002</v>
      </c>
      <c r="M1041" s="6">
        <v>0</v>
      </c>
      <c r="N1041">
        <v>2</v>
      </c>
      <c r="O1041">
        <v>0</v>
      </c>
      <c r="P1041" s="6">
        <v>0</v>
      </c>
      <c r="Q1041" s="13">
        <v>0</v>
      </c>
      <c r="R1041" s="13">
        <v>0</v>
      </c>
      <c r="S1041" s="31">
        <v>122</v>
      </c>
      <c r="T1041" s="6">
        <f>VLOOKUP(E1041,'参数设置&amp;汇总'!S:U,3,0)</f>
        <v>0.33150000000000002</v>
      </c>
      <c r="U1041" s="78">
        <f t="shared" si="80"/>
        <v>0.66300000000000003</v>
      </c>
      <c r="V1041" s="13">
        <v>0.85000000000000009</v>
      </c>
      <c r="W1041" s="78">
        <f t="shared" si="82"/>
        <v>0.77999999999999992</v>
      </c>
      <c r="X1041" s="1">
        <f>VLOOKUP(E1041,'渗透率、续签率'!AG:AJ,4,0)</f>
        <v>13140</v>
      </c>
      <c r="Y1041" s="1">
        <f t="shared" si="83"/>
        <v>10249.199999999999</v>
      </c>
      <c r="Z1041">
        <v>3</v>
      </c>
      <c r="AA1041" s="89">
        <f t="shared" si="84"/>
        <v>26280</v>
      </c>
      <c r="AH1041" s="37"/>
      <c r="AI1041" s="37"/>
      <c r="AK1041" s="37"/>
    </row>
    <row r="1042" spans="1:37" hidden="1">
      <c r="A1042" t="s">
        <v>64</v>
      </c>
      <c r="B1042" t="s">
        <v>16</v>
      </c>
      <c r="C1042" t="s">
        <v>17</v>
      </c>
      <c r="D1042" t="s">
        <v>116</v>
      </c>
      <c r="E1042" t="s">
        <v>481</v>
      </c>
      <c r="F1042" t="str">
        <f t="shared" si="81"/>
        <v>衢州市婚宴酒店</v>
      </c>
      <c r="G1042" t="s">
        <v>79</v>
      </c>
      <c r="H1042" t="s">
        <v>397</v>
      </c>
      <c r="I1042" t="s">
        <v>68</v>
      </c>
      <c r="J1042">
        <v>6</v>
      </c>
      <c r="K1042">
        <v>0</v>
      </c>
      <c r="L1042" s="13">
        <f>VLOOKUP(C1042,'渗透率、续签率'!B:C,2,0)</f>
        <v>0.51900000000000002</v>
      </c>
      <c r="M1042" s="6">
        <v>0</v>
      </c>
      <c r="N1042">
        <v>0</v>
      </c>
      <c r="O1042">
        <v>0</v>
      </c>
      <c r="P1042" s="6">
        <v>0</v>
      </c>
      <c r="Q1042" s="13">
        <v>0</v>
      </c>
      <c r="R1042" s="13">
        <v>0</v>
      </c>
      <c r="S1042" s="31">
        <v>30</v>
      </c>
      <c r="T1042" s="6">
        <f>VLOOKUP(E1042,'参数设置&amp;汇总'!S:U,3,0)</f>
        <v>0.33150000000000002</v>
      </c>
      <c r="U1042" s="78">
        <f t="shared" si="80"/>
        <v>0</v>
      </c>
      <c r="V1042" s="13">
        <v>0.85000000000000009</v>
      </c>
      <c r="W1042" s="78">
        <f t="shared" si="82"/>
        <v>0</v>
      </c>
      <c r="X1042" s="1">
        <f>VLOOKUP(E1042,'渗透率、续签率'!AG:AJ,4,0)</f>
        <v>13140</v>
      </c>
      <c r="Y1042" s="1">
        <f t="shared" si="83"/>
        <v>0</v>
      </c>
      <c r="Z1042">
        <v>0</v>
      </c>
      <c r="AA1042" s="89">
        <f t="shared" si="84"/>
        <v>0</v>
      </c>
      <c r="AH1042" s="37"/>
      <c r="AI1042" s="37"/>
      <c r="AK1042" s="37"/>
    </row>
    <row r="1043" spans="1:37" hidden="1">
      <c r="A1043" t="s">
        <v>64</v>
      </c>
      <c r="B1043" t="s">
        <v>16</v>
      </c>
      <c r="C1043" t="s">
        <v>17</v>
      </c>
      <c r="D1043" t="s">
        <v>116</v>
      </c>
      <c r="E1043" t="s">
        <v>481</v>
      </c>
      <c r="F1043" t="str">
        <f t="shared" si="81"/>
        <v>襄阳市婚宴酒店</v>
      </c>
      <c r="G1043" t="s">
        <v>81</v>
      </c>
      <c r="H1043" t="s">
        <v>398</v>
      </c>
      <c r="I1043" t="s">
        <v>68</v>
      </c>
      <c r="J1043">
        <v>7</v>
      </c>
      <c r="K1043">
        <v>4</v>
      </c>
      <c r="L1043" s="13">
        <f>VLOOKUP(C1043,'渗透率、续签率'!B:C,2,0)</f>
        <v>0.51900000000000002</v>
      </c>
      <c r="M1043" s="6">
        <v>0.56999999999999995</v>
      </c>
      <c r="N1043">
        <v>0</v>
      </c>
      <c r="O1043">
        <v>0</v>
      </c>
      <c r="P1043" s="6">
        <v>0</v>
      </c>
      <c r="Q1043" s="13">
        <v>0.73799999999999999</v>
      </c>
      <c r="R1043" s="13">
        <v>0</v>
      </c>
      <c r="S1043" s="31">
        <v>46</v>
      </c>
      <c r="T1043" s="6">
        <f>VLOOKUP(E1043,'参数设置&amp;汇总'!S:U,3,0)</f>
        <v>0.33150000000000002</v>
      </c>
      <c r="U1043" s="78">
        <f t="shared" si="80"/>
        <v>0</v>
      </c>
      <c r="V1043" s="13">
        <v>0.85000000000000009</v>
      </c>
      <c r="W1043" s="78">
        <f t="shared" si="82"/>
        <v>0</v>
      </c>
      <c r="X1043" s="1">
        <f>VLOOKUP(E1043,'渗透率、续签率'!AG:AJ,4,0)</f>
        <v>13140</v>
      </c>
      <c r="Y1043" s="1">
        <f t="shared" si="83"/>
        <v>0</v>
      </c>
      <c r="Z1043">
        <v>2</v>
      </c>
      <c r="AA1043" s="89">
        <f t="shared" si="84"/>
        <v>0</v>
      </c>
      <c r="AH1043" s="37"/>
      <c r="AI1043" s="37"/>
      <c r="AK1043" s="37"/>
    </row>
    <row r="1044" spans="1:37" hidden="1">
      <c r="A1044" t="s">
        <v>64</v>
      </c>
      <c r="B1044" t="s">
        <v>16</v>
      </c>
      <c r="C1044" t="s">
        <v>17</v>
      </c>
      <c r="D1044" t="s">
        <v>116</v>
      </c>
      <c r="E1044" t="s">
        <v>481</v>
      </c>
      <c r="F1044" t="str">
        <f t="shared" si="81"/>
        <v>西双版纳傣族自治州婚宴酒店</v>
      </c>
      <c r="G1044" t="s">
        <v>99</v>
      </c>
      <c r="H1044" t="s">
        <v>399</v>
      </c>
      <c r="I1044" t="s">
        <v>68</v>
      </c>
      <c r="J1044">
        <v>0</v>
      </c>
      <c r="K1044">
        <v>0</v>
      </c>
      <c r="L1044" s="13">
        <f>VLOOKUP(C1044,'渗透率、续签率'!B:C,2,0)</f>
        <v>0.51900000000000002</v>
      </c>
      <c r="M1044" s="6">
        <v>0</v>
      </c>
      <c r="N1044">
        <v>0</v>
      </c>
      <c r="O1044">
        <v>0</v>
      </c>
      <c r="P1044" s="6">
        <v>0</v>
      </c>
      <c r="Q1044" s="13">
        <v>0</v>
      </c>
      <c r="R1044" s="13">
        <v>0</v>
      </c>
      <c r="S1044" s="31">
        <v>0</v>
      </c>
      <c r="T1044" s="6">
        <f>VLOOKUP(E1044,'参数设置&amp;汇总'!S:U,3,0)</f>
        <v>0.33150000000000002</v>
      </c>
      <c r="U1044" s="78">
        <f t="shared" si="80"/>
        <v>0</v>
      </c>
      <c r="V1044" s="13">
        <v>0.85000000000000009</v>
      </c>
      <c r="W1044" s="78">
        <f t="shared" si="82"/>
        <v>0</v>
      </c>
      <c r="X1044" s="1">
        <f>VLOOKUP(E1044,'渗透率、续签率'!AG:AJ,4,0)</f>
        <v>13140</v>
      </c>
      <c r="Y1044" s="1">
        <f t="shared" si="83"/>
        <v>0</v>
      </c>
      <c r="Z1044">
        <v>0</v>
      </c>
      <c r="AA1044" s="89">
        <f t="shared" si="84"/>
        <v>0</v>
      </c>
      <c r="AH1044" s="37"/>
      <c r="AI1044" s="37"/>
      <c r="AK1044" s="37"/>
    </row>
    <row r="1045" spans="1:37" hidden="1">
      <c r="A1045" t="s">
        <v>64</v>
      </c>
      <c r="B1045" t="s">
        <v>16</v>
      </c>
      <c r="C1045" t="s">
        <v>17</v>
      </c>
      <c r="D1045" t="s">
        <v>116</v>
      </c>
      <c r="E1045" t="s">
        <v>481</v>
      </c>
      <c r="F1045" t="str">
        <f t="shared" si="81"/>
        <v>西宁市婚宴酒店</v>
      </c>
      <c r="G1045" t="s">
        <v>297</v>
      </c>
      <c r="H1045" t="s">
        <v>400</v>
      </c>
      <c r="I1045" t="s">
        <v>70</v>
      </c>
      <c r="J1045">
        <v>2</v>
      </c>
      <c r="K1045">
        <v>0</v>
      </c>
      <c r="L1045" s="13">
        <f>VLOOKUP(C1045,'渗透率、续签率'!B:C,2,0)</f>
        <v>0.51900000000000002</v>
      </c>
      <c r="M1045" s="6">
        <v>0</v>
      </c>
      <c r="N1045">
        <v>0</v>
      </c>
      <c r="O1045">
        <v>0</v>
      </c>
      <c r="P1045" s="6">
        <v>0</v>
      </c>
      <c r="Q1045" s="13">
        <v>0</v>
      </c>
      <c r="R1045" s="13">
        <v>0</v>
      </c>
      <c r="S1045" s="31">
        <v>23</v>
      </c>
      <c r="T1045" s="6">
        <f>VLOOKUP(E1045,'参数设置&amp;汇总'!S:U,3,0)</f>
        <v>0.33150000000000002</v>
      </c>
      <c r="U1045" s="78">
        <f t="shared" si="80"/>
        <v>0</v>
      </c>
      <c r="V1045" s="13">
        <v>0.85000000000000009</v>
      </c>
      <c r="W1045" s="78">
        <f t="shared" si="82"/>
        <v>0</v>
      </c>
      <c r="X1045" s="1">
        <f>VLOOKUP(E1045,'渗透率、续签率'!AG:AJ,4,0)</f>
        <v>13140</v>
      </c>
      <c r="Y1045" s="1">
        <f t="shared" si="83"/>
        <v>0</v>
      </c>
      <c r="Z1045">
        <v>0</v>
      </c>
      <c r="AA1045" s="89">
        <f t="shared" si="84"/>
        <v>0</v>
      </c>
    </row>
    <row r="1046" spans="1:37" hidden="1">
      <c r="A1046" t="s">
        <v>64</v>
      </c>
      <c r="B1046" t="s">
        <v>16</v>
      </c>
      <c r="C1046" t="s">
        <v>17</v>
      </c>
      <c r="D1046" t="s">
        <v>116</v>
      </c>
      <c r="E1046" t="s">
        <v>481</v>
      </c>
      <c r="F1046" t="str">
        <f t="shared" si="81"/>
        <v>许昌市婚宴酒店</v>
      </c>
      <c r="G1046" t="s">
        <v>110</v>
      </c>
      <c r="H1046" t="s">
        <v>401</v>
      </c>
      <c r="I1046" t="s">
        <v>70</v>
      </c>
      <c r="J1046">
        <v>3</v>
      </c>
      <c r="K1046">
        <v>0</v>
      </c>
      <c r="L1046" s="13">
        <f>VLOOKUP(C1046,'渗透率、续签率'!B:C,2,0)</f>
        <v>0.51900000000000002</v>
      </c>
      <c r="M1046" s="6">
        <v>0</v>
      </c>
      <c r="N1046">
        <v>0</v>
      </c>
      <c r="O1046">
        <v>0</v>
      </c>
      <c r="P1046" s="6">
        <v>0</v>
      </c>
      <c r="Q1046" s="13">
        <v>0</v>
      </c>
      <c r="R1046" s="13">
        <v>0</v>
      </c>
      <c r="S1046" s="31">
        <v>22</v>
      </c>
      <c r="T1046" s="6">
        <f>VLOOKUP(E1046,'参数设置&amp;汇总'!S:U,3,0)</f>
        <v>0.33150000000000002</v>
      </c>
      <c r="U1046" s="78">
        <f t="shared" si="80"/>
        <v>0</v>
      </c>
      <c r="V1046" s="13">
        <v>0.85000000000000009</v>
      </c>
      <c r="W1046" s="78">
        <f t="shared" si="82"/>
        <v>0</v>
      </c>
      <c r="X1046" s="1">
        <f>VLOOKUP(E1046,'渗透率、续签率'!AG:AJ,4,0)</f>
        <v>13140</v>
      </c>
      <c r="Y1046" s="1">
        <f t="shared" si="83"/>
        <v>0</v>
      </c>
      <c r="Z1046">
        <v>1</v>
      </c>
      <c r="AA1046" s="89">
        <f t="shared" si="84"/>
        <v>0</v>
      </c>
      <c r="AH1046" s="37"/>
      <c r="AI1046" s="37"/>
      <c r="AK1046" s="37"/>
    </row>
    <row r="1047" spans="1:37" hidden="1">
      <c r="A1047" t="s">
        <v>64</v>
      </c>
      <c r="B1047" t="s">
        <v>16</v>
      </c>
      <c r="C1047" t="s">
        <v>17</v>
      </c>
      <c r="D1047" t="s">
        <v>116</v>
      </c>
      <c r="E1047" t="s">
        <v>481</v>
      </c>
      <c r="F1047" t="str">
        <f t="shared" si="81"/>
        <v>贵港市婚宴酒店</v>
      </c>
      <c r="G1047" t="s">
        <v>88</v>
      </c>
      <c r="H1047" t="s">
        <v>402</v>
      </c>
      <c r="I1047" t="s">
        <v>68</v>
      </c>
      <c r="J1047">
        <v>1</v>
      </c>
      <c r="K1047">
        <v>1</v>
      </c>
      <c r="L1047" s="13">
        <f>VLOOKUP(C1047,'渗透率、续签率'!B:C,2,0)</f>
        <v>0.51900000000000002</v>
      </c>
      <c r="M1047" s="6">
        <v>1</v>
      </c>
      <c r="N1047">
        <v>0</v>
      </c>
      <c r="O1047">
        <v>0</v>
      </c>
      <c r="P1047" s="6">
        <v>0</v>
      </c>
      <c r="Q1047" s="13">
        <v>1</v>
      </c>
      <c r="R1047" s="13">
        <v>0.42899999999999999</v>
      </c>
      <c r="S1047" s="31">
        <v>13</v>
      </c>
      <c r="T1047" s="6">
        <f>VLOOKUP(E1047,'参数设置&amp;汇总'!S:U,3,0)</f>
        <v>0.33150000000000002</v>
      </c>
      <c r="U1047" s="78">
        <f t="shared" si="80"/>
        <v>0</v>
      </c>
      <c r="V1047" s="13">
        <v>0.85000000000000009</v>
      </c>
      <c r="W1047" s="78">
        <f t="shared" si="82"/>
        <v>0</v>
      </c>
      <c r="X1047" s="1">
        <f>VLOOKUP(E1047,'渗透率、续签率'!AG:AJ,4,0)</f>
        <v>13140</v>
      </c>
      <c r="Y1047" s="1">
        <f t="shared" si="83"/>
        <v>0</v>
      </c>
      <c r="Z1047">
        <v>1</v>
      </c>
      <c r="AA1047" s="89">
        <f t="shared" si="84"/>
        <v>0</v>
      </c>
      <c r="AH1047" s="37"/>
      <c r="AI1047" s="37"/>
      <c r="AJ1047" s="1"/>
      <c r="AK1047" s="37"/>
    </row>
    <row r="1048" spans="1:37" hidden="1">
      <c r="A1048" t="s">
        <v>64</v>
      </c>
      <c r="B1048" t="s">
        <v>16</v>
      </c>
      <c r="C1048" t="s">
        <v>17</v>
      </c>
      <c r="D1048" t="s">
        <v>116</v>
      </c>
      <c r="E1048" t="s">
        <v>481</v>
      </c>
      <c r="F1048" t="str">
        <f t="shared" si="81"/>
        <v>贵阳市婚宴酒店</v>
      </c>
      <c r="G1048" t="s">
        <v>167</v>
      </c>
      <c r="H1048" t="s">
        <v>403</v>
      </c>
      <c r="I1048" t="s">
        <v>70</v>
      </c>
      <c r="J1048">
        <v>19</v>
      </c>
      <c r="K1048">
        <v>1</v>
      </c>
      <c r="L1048" s="13">
        <f>VLOOKUP(C1048,'渗透率、续签率'!B:C,2,0)</f>
        <v>0.51900000000000002</v>
      </c>
      <c r="M1048" s="6">
        <v>0.05</v>
      </c>
      <c r="N1048">
        <v>0</v>
      </c>
      <c r="O1048">
        <v>0</v>
      </c>
      <c r="P1048" s="6">
        <v>0</v>
      </c>
      <c r="Q1048" s="13">
        <v>0.158</v>
      </c>
      <c r="R1048" s="13">
        <v>0</v>
      </c>
      <c r="S1048" s="31">
        <v>160</v>
      </c>
      <c r="T1048" s="6">
        <f>VLOOKUP(E1048,'参数设置&amp;汇总'!S:U,3,0)</f>
        <v>0.33150000000000002</v>
      </c>
      <c r="U1048" s="78">
        <f t="shared" si="80"/>
        <v>0</v>
      </c>
      <c r="V1048" s="13">
        <v>0.85000000000000009</v>
      </c>
      <c r="W1048" s="78">
        <f t="shared" si="82"/>
        <v>0</v>
      </c>
      <c r="X1048" s="1">
        <f>VLOOKUP(E1048,'渗透率、续签率'!AG:AJ,4,0)</f>
        <v>13140</v>
      </c>
      <c r="Y1048" s="1">
        <f t="shared" si="83"/>
        <v>0</v>
      </c>
      <c r="Z1048">
        <v>7</v>
      </c>
      <c r="AA1048" s="89">
        <f t="shared" si="84"/>
        <v>0</v>
      </c>
      <c r="AH1048" s="37"/>
      <c r="AI1048" s="37"/>
      <c r="AK1048" s="37"/>
    </row>
    <row r="1049" spans="1:37" hidden="1">
      <c r="A1049" t="s">
        <v>64</v>
      </c>
      <c r="B1049" t="s">
        <v>16</v>
      </c>
      <c r="C1049" t="s">
        <v>17</v>
      </c>
      <c r="D1049" t="s">
        <v>116</v>
      </c>
      <c r="E1049" t="s">
        <v>481</v>
      </c>
      <c r="F1049" t="str">
        <f t="shared" si="81"/>
        <v>贺州市婚宴酒店</v>
      </c>
      <c r="G1049" t="s">
        <v>88</v>
      </c>
      <c r="H1049" t="s">
        <v>404</v>
      </c>
      <c r="I1049" t="s">
        <v>68</v>
      </c>
      <c r="J1049">
        <v>0</v>
      </c>
      <c r="K1049">
        <v>0</v>
      </c>
      <c r="L1049" s="13">
        <f>VLOOKUP(C1049,'渗透率、续签率'!B:C,2,0)</f>
        <v>0.51900000000000002</v>
      </c>
      <c r="M1049" s="6">
        <v>0</v>
      </c>
      <c r="N1049">
        <v>0</v>
      </c>
      <c r="O1049">
        <v>0</v>
      </c>
      <c r="P1049" s="6">
        <v>0</v>
      </c>
      <c r="Q1049" s="13">
        <v>0</v>
      </c>
      <c r="R1049" s="13">
        <v>0</v>
      </c>
      <c r="S1049" s="31">
        <v>0</v>
      </c>
      <c r="T1049" s="6">
        <f>VLOOKUP(E1049,'参数设置&amp;汇总'!S:U,3,0)</f>
        <v>0.33150000000000002</v>
      </c>
      <c r="U1049" s="78">
        <f t="shared" si="80"/>
        <v>0</v>
      </c>
      <c r="V1049" s="13">
        <v>0.85000000000000009</v>
      </c>
      <c r="W1049" s="78">
        <f t="shared" si="82"/>
        <v>0</v>
      </c>
      <c r="X1049" s="1">
        <f>VLOOKUP(E1049,'渗透率、续签率'!AG:AJ,4,0)</f>
        <v>13140</v>
      </c>
      <c r="Y1049" s="1">
        <f t="shared" si="83"/>
        <v>0</v>
      </c>
      <c r="Z1049">
        <v>0</v>
      </c>
      <c r="AA1049" s="89">
        <f t="shared" si="84"/>
        <v>0</v>
      </c>
    </row>
    <row r="1050" spans="1:37" hidden="1">
      <c r="A1050" t="s">
        <v>64</v>
      </c>
      <c r="B1050" t="s">
        <v>16</v>
      </c>
      <c r="C1050" t="s">
        <v>17</v>
      </c>
      <c r="D1050" t="s">
        <v>116</v>
      </c>
      <c r="E1050" t="s">
        <v>481</v>
      </c>
      <c r="F1050" t="str">
        <f t="shared" si="81"/>
        <v>资阳市婚宴酒店</v>
      </c>
      <c r="G1050" t="s">
        <v>77</v>
      </c>
      <c r="H1050" t="s">
        <v>405</v>
      </c>
      <c r="I1050" t="s">
        <v>70</v>
      </c>
      <c r="J1050">
        <v>1</v>
      </c>
      <c r="K1050">
        <v>0</v>
      </c>
      <c r="L1050" s="13">
        <f>VLOOKUP(C1050,'渗透率、续签率'!B:C,2,0)</f>
        <v>0.51900000000000002</v>
      </c>
      <c r="M1050" s="6">
        <v>0</v>
      </c>
      <c r="N1050">
        <v>0</v>
      </c>
      <c r="O1050">
        <v>0</v>
      </c>
      <c r="P1050" s="6">
        <v>0</v>
      </c>
      <c r="Q1050" s="13">
        <v>0</v>
      </c>
      <c r="R1050" s="13">
        <v>0</v>
      </c>
      <c r="S1050" s="31">
        <v>0</v>
      </c>
      <c r="T1050" s="6">
        <f>VLOOKUP(E1050,'参数设置&amp;汇总'!S:U,3,0)</f>
        <v>0.33150000000000002</v>
      </c>
      <c r="U1050" s="78">
        <f t="shared" si="80"/>
        <v>0</v>
      </c>
      <c r="V1050" s="13">
        <v>0.85000000000000009</v>
      </c>
      <c r="W1050" s="78">
        <f t="shared" si="82"/>
        <v>0</v>
      </c>
      <c r="X1050" s="1">
        <f>VLOOKUP(E1050,'渗透率、续签率'!AG:AJ,4,0)</f>
        <v>13140</v>
      </c>
      <c r="Y1050" s="1">
        <f t="shared" si="83"/>
        <v>0</v>
      </c>
      <c r="Z1050">
        <v>0</v>
      </c>
      <c r="AA1050" s="89">
        <f t="shared" si="84"/>
        <v>0</v>
      </c>
      <c r="AH1050" s="37"/>
      <c r="AI1050" s="37"/>
      <c r="AK1050" s="37"/>
    </row>
    <row r="1051" spans="1:37" hidden="1">
      <c r="A1051" t="s">
        <v>64</v>
      </c>
      <c r="B1051" t="s">
        <v>16</v>
      </c>
      <c r="C1051" t="s">
        <v>17</v>
      </c>
      <c r="D1051" t="s">
        <v>116</v>
      </c>
      <c r="E1051" t="s">
        <v>481</v>
      </c>
      <c r="F1051" t="str">
        <f t="shared" si="81"/>
        <v>赣州市婚宴酒店</v>
      </c>
      <c r="G1051" t="s">
        <v>90</v>
      </c>
      <c r="H1051" t="s">
        <v>406</v>
      </c>
      <c r="I1051" t="s">
        <v>68</v>
      </c>
      <c r="J1051">
        <v>11</v>
      </c>
      <c r="K1051">
        <v>2</v>
      </c>
      <c r="L1051" s="13">
        <f>VLOOKUP(C1051,'渗透率、续签率'!B:C,2,0)</f>
        <v>0.51900000000000002</v>
      </c>
      <c r="M1051" s="6">
        <v>0.18</v>
      </c>
      <c r="N1051">
        <v>2</v>
      </c>
      <c r="O1051">
        <v>0</v>
      </c>
      <c r="P1051" s="6">
        <v>0</v>
      </c>
      <c r="Q1051" s="13">
        <v>0.93500000000000005</v>
      </c>
      <c r="R1051" s="13">
        <v>0.30299999999999999</v>
      </c>
      <c r="S1051" s="31">
        <v>302</v>
      </c>
      <c r="T1051" s="6">
        <f>VLOOKUP(E1051,'参数设置&amp;汇总'!S:U,3,0)</f>
        <v>0.33150000000000002</v>
      </c>
      <c r="U1051" s="78">
        <f t="shared" si="80"/>
        <v>0.66300000000000003</v>
      </c>
      <c r="V1051" s="13">
        <v>0.85000000000000009</v>
      </c>
      <c r="W1051" s="78">
        <f t="shared" si="82"/>
        <v>0.77999999999999992</v>
      </c>
      <c r="X1051" s="1">
        <f>VLOOKUP(E1051,'渗透率、续签率'!AG:AJ,4,0)</f>
        <v>13140</v>
      </c>
      <c r="Y1051" s="1">
        <f t="shared" si="83"/>
        <v>10249.199999999999</v>
      </c>
      <c r="Z1051">
        <v>0</v>
      </c>
      <c r="AA1051" s="89">
        <f t="shared" si="84"/>
        <v>26280</v>
      </c>
      <c r="AH1051" s="37"/>
      <c r="AI1051" s="37"/>
      <c r="AK1051" s="37"/>
    </row>
    <row r="1052" spans="1:37" hidden="1">
      <c r="A1052" t="s">
        <v>64</v>
      </c>
      <c r="B1052" t="s">
        <v>16</v>
      </c>
      <c r="C1052" t="s">
        <v>17</v>
      </c>
      <c r="D1052" t="s">
        <v>116</v>
      </c>
      <c r="E1052" t="s">
        <v>481</v>
      </c>
      <c r="F1052" t="str">
        <f t="shared" si="81"/>
        <v>赤峰市婚宴酒店</v>
      </c>
      <c r="G1052" t="s">
        <v>142</v>
      </c>
      <c r="H1052" t="s">
        <v>407</v>
      </c>
      <c r="I1052" t="s">
        <v>70</v>
      </c>
      <c r="J1052">
        <v>13</v>
      </c>
      <c r="K1052">
        <v>0</v>
      </c>
      <c r="L1052" s="13">
        <f>VLOOKUP(C1052,'渗透率、续签率'!B:C,2,0)</f>
        <v>0.51900000000000002</v>
      </c>
      <c r="M1052" s="6">
        <v>0</v>
      </c>
      <c r="N1052">
        <v>2</v>
      </c>
      <c r="O1052">
        <v>0</v>
      </c>
      <c r="P1052" s="6">
        <v>0</v>
      </c>
      <c r="Q1052" s="13">
        <v>0</v>
      </c>
      <c r="R1052" s="13">
        <v>0</v>
      </c>
      <c r="S1052" s="31">
        <v>173</v>
      </c>
      <c r="T1052" s="6">
        <f>VLOOKUP(E1052,'参数设置&amp;汇总'!S:U,3,0)</f>
        <v>0.33150000000000002</v>
      </c>
      <c r="U1052" s="78">
        <f t="shared" si="80"/>
        <v>0.66300000000000003</v>
      </c>
      <c r="V1052" s="13">
        <v>0.85000000000000009</v>
      </c>
      <c r="W1052" s="78">
        <f t="shared" si="82"/>
        <v>0.77999999999999992</v>
      </c>
      <c r="X1052" s="1">
        <f>VLOOKUP(E1052,'渗透率、续签率'!AG:AJ,4,0)</f>
        <v>13140</v>
      </c>
      <c r="Y1052" s="1">
        <f t="shared" si="83"/>
        <v>10249.199999999999</v>
      </c>
      <c r="Z1052">
        <v>0</v>
      </c>
      <c r="AA1052" s="89">
        <f t="shared" si="84"/>
        <v>26280</v>
      </c>
      <c r="AH1052" s="37"/>
      <c r="AI1052" s="37"/>
      <c r="AK1052" s="37"/>
    </row>
    <row r="1053" spans="1:37" hidden="1">
      <c r="A1053" t="s">
        <v>64</v>
      </c>
      <c r="B1053" t="s">
        <v>16</v>
      </c>
      <c r="C1053" t="s">
        <v>17</v>
      </c>
      <c r="D1053" t="s">
        <v>116</v>
      </c>
      <c r="E1053" t="s">
        <v>481</v>
      </c>
      <c r="F1053" t="str">
        <f t="shared" si="81"/>
        <v>辽源市婚宴酒店</v>
      </c>
      <c r="G1053" t="s">
        <v>188</v>
      </c>
      <c r="H1053" t="s">
        <v>408</v>
      </c>
      <c r="I1053" t="s">
        <v>70</v>
      </c>
      <c r="J1053">
        <v>1</v>
      </c>
      <c r="K1053">
        <v>0</v>
      </c>
      <c r="L1053" s="13">
        <f>VLOOKUP(C1053,'渗透率、续签率'!B:C,2,0)</f>
        <v>0.51900000000000002</v>
      </c>
      <c r="M1053" s="6">
        <v>0</v>
      </c>
      <c r="N1053">
        <v>0</v>
      </c>
      <c r="O1053">
        <v>0</v>
      </c>
      <c r="P1053" s="6">
        <v>0</v>
      </c>
      <c r="Q1053" s="13">
        <v>0</v>
      </c>
      <c r="R1053" s="13">
        <v>0</v>
      </c>
      <c r="S1053" s="31">
        <v>1</v>
      </c>
      <c r="T1053" s="6">
        <f>VLOOKUP(E1053,'参数设置&amp;汇总'!S:U,3,0)</f>
        <v>0.33150000000000002</v>
      </c>
      <c r="U1053" s="78">
        <f t="shared" si="80"/>
        <v>0</v>
      </c>
      <c r="V1053" s="13">
        <v>0.85000000000000009</v>
      </c>
      <c r="W1053" s="78">
        <f t="shared" si="82"/>
        <v>0</v>
      </c>
      <c r="X1053" s="1">
        <f>VLOOKUP(E1053,'渗透率、续签率'!AG:AJ,4,0)</f>
        <v>13140</v>
      </c>
      <c r="Y1053" s="1">
        <f t="shared" si="83"/>
        <v>0</v>
      </c>
      <c r="Z1053">
        <v>0</v>
      </c>
      <c r="AA1053" s="89">
        <f t="shared" si="84"/>
        <v>0</v>
      </c>
      <c r="AH1053" s="37"/>
      <c r="AI1053" s="37"/>
      <c r="AK1053" s="37"/>
    </row>
    <row r="1054" spans="1:37" hidden="1">
      <c r="A1054" t="s">
        <v>64</v>
      </c>
      <c r="B1054" t="s">
        <v>16</v>
      </c>
      <c r="C1054" t="s">
        <v>17</v>
      </c>
      <c r="D1054" t="s">
        <v>116</v>
      </c>
      <c r="E1054" t="s">
        <v>481</v>
      </c>
      <c r="F1054" t="str">
        <f t="shared" si="81"/>
        <v>辽阳市婚宴酒店</v>
      </c>
      <c r="G1054" t="s">
        <v>101</v>
      </c>
      <c r="H1054" t="s">
        <v>409</v>
      </c>
      <c r="I1054" t="s">
        <v>70</v>
      </c>
      <c r="J1054">
        <v>1</v>
      </c>
      <c r="K1054">
        <v>0</v>
      </c>
      <c r="L1054" s="13">
        <f>VLOOKUP(C1054,'渗透率、续签率'!B:C,2,0)</f>
        <v>0.51900000000000002</v>
      </c>
      <c r="M1054" s="6">
        <v>0</v>
      </c>
      <c r="N1054">
        <v>0</v>
      </c>
      <c r="O1054">
        <v>0</v>
      </c>
      <c r="P1054" s="6">
        <v>0</v>
      </c>
      <c r="Q1054" s="13">
        <v>0</v>
      </c>
      <c r="R1054" s="13">
        <v>0</v>
      </c>
      <c r="S1054" s="31">
        <v>4</v>
      </c>
      <c r="T1054" s="6">
        <f>VLOOKUP(E1054,'参数设置&amp;汇总'!S:U,3,0)</f>
        <v>0.33150000000000002</v>
      </c>
      <c r="U1054" s="78">
        <f t="shared" si="80"/>
        <v>0</v>
      </c>
      <c r="V1054" s="13">
        <v>0.85000000000000009</v>
      </c>
      <c r="W1054" s="78">
        <f t="shared" si="82"/>
        <v>0</v>
      </c>
      <c r="X1054" s="1">
        <f>VLOOKUP(E1054,'渗透率、续签率'!AG:AJ,4,0)</f>
        <v>13140</v>
      </c>
      <c r="Y1054" s="1">
        <f t="shared" si="83"/>
        <v>0</v>
      </c>
      <c r="Z1054">
        <v>0</v>
      </c>
      <c r="AA1054" s="89">
        <f t="shared" si="84"/>
        <v>0</v>
      </c>
      <c r="AH1054" s="37"/>
      <c r="AI1054" s="37"/>
      <c r="AK1054" s="37"/>
    </row>
    <row r="1055" spans="1:37" hidden="1">
      <c r="A1055" t="s">
        <v>64</v>
      </c>
      <c r="B1055" t="s">
        <v>16</v>
      </c>
      <c r="C1055" t="s">
        <v>17</v>
      </c>
      <c r="D1055" t="s">
        <v>116</v>
      </c>
      <c r="E1055" t="s">
        <v>481</v>
      </c>
      <c r="F1055" t="str">
        <f t="shared" si="81"/>
        <v>达州市婚宴酒店</v>
      </c>
      <c r="G1055" t="s">
        <v>77</v>
      </c>
      <c r="H1055" t="s">
        <v>410</v>
      </c>
      <c r="I1055" t="s">
        <v>70</v>
      </c>
      <c r="J1055">
        <v>7</v>
      </c>
      <c r="K1055">
        <v>1</v>
      </c>
      <c r="L1055" s="13">
        <f>VLOOKUP(C1055,'渗透率、续签率'!B:C,2,0)</f>
        <v>0.51900000000000002</v>
      </c>
      <c r="M1055" s="6">
        <v>0.14000000000000001</v>
      </c>
      <c r="N1055">
        <v>0</v>
      </c>
      <c r="O1055">
        <v>0</v>
      </c>
      <c r="P1055" s="6">
        <v>0</v>
      </c>
      <c r="Q1055" s="13">
        <v>0.57299999999999995</v>
      </c>
      <c r="R1055" s="13">
        <v>0</v>
      </c>
      <c r="S1055" s="31">
        <v>33</v>
      </c>
      <c r="T1055" s="6">
        <f>VLOOKUP(E1055,'参数设置&amp;汇总'!S:U,3,0)</f>
        <v>0.33150000000000002</v>
      </c>
      <c r="U1055" s="78">
        <f t="shared" si="80"/>
        <v>0</v>
      </c>
      <c r="V1055" s="13">
        <v>0.85000000000000009</v>
      </c>
      <c r="W1055" s="78">
        <f t="shared" si="82"/>
        <v>0</v>
      </c>
      <c r="X1055" s="1">
        <f>VLOOKUP(E1055,'渗透率、续签率'!AG:AJ,4,0)</f>
        <v>13140</v>
      </c>
      <c r="Y1055" s="1">
        <f t="shared" si="83"/>
        <v>0</v>
      </c>
      <c r="Z1055">
        <v>1</v>
      </c>
      <c r="AA1055" s="89">
        <f t="shared" si="84"/>
        <v>0</v>
      </c>
      <c r="AH1055" s="37"/>
      <c r="AI1055" s="37"/>
      <c r="AK1055" s="37"/>
    </row>
    <row r="1056" spans="1:37" hidden="1">
      <c r="A1056" t="s">
        <v>64</v>
      </c>
      <c r="B1056" t="s">
        <v>16</v>
      </c>
      <c r="C1056" t="s">
        <v>17</v>
      </c>
      <c r="D1056" t="s">
        <v>116</v>
      </c>
      <c r="E1056" t="s">
        <v>481</v>
      </c>
      <c r="F1056" t="str">
        <f t="shared" si="81"/>
        <v>运城市婚宴酒店</v>
      </c>
      <c r="G1056" t="s">
        <v>134</v>
      </c>
      <c r="H1056" t="s">
        <v>411</v>
      </c>
      <c r="I1056" t="s">
        <v>70</v>
      </c>
      <c r="J1056">
        <v>9</v>
      </c>
      <c r="K1056">
        <v>1</v>
      </c>
      <c r="L1056" s="13">
        <f>VLOOKUP(C1056,'渗透率、续签率'!B:C,2,0)</f>
        <v>0.51900000000000002</v>
      </c>
      <c r="M1056" s="6">
        <v>0.11</v>
      </c>
      <c r="N1056">
        <v>0</v>
      </c>
      <c r="O1056">
        <v>0</v>
      </c>
      <c r="P1056" s="6">
        <v>0</v>
      </c>
      <c r="Q1056" s="13">
        <v>0.03</v>
      </c>
      <c r="R1056" s="13">
        <v>0</v>
      </c>
      <c r="S1056" s="31">
        <v>38</v>
      </c>
      <c r="T1056" s="6">
        <f>VLOOKUP(E1056,'参数设置&amp;汇总'!S:U,3,0)</f>
        <v>0.33150000000000002</v>
      </c>
      <c r="U1056" s="78">
        <f t="shared" si="80"/>
        <v>0</v>
      </c>
      <c r="V1056" s="13">
        <v>0.85000000000000009</v>
      </c>
      <c r="W1056" s="78">
        <f t="shared" si="82"/>
        <v>0</v>
      </c>
      <c r="X1056" s="1">
        <f>VLOOKUP(E1056,'渗透率、续签率'!AG:AJ,4,0)</f>
        <v>13140</v>
      </c>
      <c r="Y1056" s="1">
        <f t="shared" si="83"/>
        <v>0</v>
      </c>
      <c r="Z1056">
        <v>0</v>
      </c>
      <c r="AA1056" s="89">
        <f t="shared" si="84"/>
        <v>0</v>
      </c>
      <c r="AH1056" s="37"/>
      <c r="AI1056" s="37"/>
      <c r="AK1056" s="37"/>
    </row>
    <row r="1057" spans="1:37" hidden="1">
      <c r="A1057" t="s">
        <v>64</v>
      </c>
      <c r="B1057" t="s">
        <v>16</v>
      </c>
      <c r="C1057" t="s">
        <v>17</v>
      </c>
      <c r="D1057" t="s">
        <v>116</v>
      </c>
      <c r="E1057" t="s">
        <v>481</v>
      </c>
      <c r="F1057" t="str">
        <f t="shared" si="81"/>
        <v>连云港市婚宴酒店</v>
      </c>
      <c r="G1057" t="s">
        <v>73</v>
      </c>
      <c r="H1057" t="s">
        <v>412</v>
      </c>
      <c r="I1057" t="s">
        <v>70</v>
      </c>
      <c r="J1057">
        <v>7</v>
      </c>
      <c r="K1057">
        <v>0</v>
      </c>
      <c r="L1057" s="13">
        <f>VLOOKUP(C1057,'渗透率、续签率'!B:C,2,0)</f>
        <v>0.51900000000000002</v>
      </c>
      <c r="M1057" s="6">
        <v>0</v>
      </c>
      <c r="N1057">
        <v>0</v>
      </c>
      <c r="O1057">
        <v>0</v>
      </c>
      <c r="P1057" s="6">
        <v>0</v>
      </c>
      <c r="Q1057" s="13">
        <v>0</v>
      </c>
      <c r="R1057" s="13">
        <v>0</v>
      </c>
      <c r="S1057" s="31">
        <v>26</v>
      </c>
      <c r="T1057" s="6">
        <f>VLOOKUP(E1057,'参数设置&amp;汇总'!S:U,3,0)</f>
        <v>0.33150000000000002</v>
      </c>
      <c r="U1057" s="78">
        <f t="shared" si="80"/>
        <v>0</v>
      </c>
      <c r="V1057" s="13">
        <v>0.85000000000000009</v>
      </c>
      <c r="W1057" s="78">
        <f t="shared" si="82"/>
        <v>0</v>
      </c>
      <c r="X1057" s="1">
        <f>VLOOKUP(E1057,'渗透率、续签率'!AG:AJ,4,0)</f>
        <v>13140</v>
      </c>
      <c r="Y1057" s="1">
        <f t="shared" si="83"/>
        <v>0</v>
      </c>
      <c r="Z1057">
        <v>0</v>
      </c>
      <c r="AA1057" s="89">
        <f t="shared" si="84"/>
        <v>0</v>
      </c>
      <c r="AH1057" s="37"/>
      <c r="AI1057" s="37"/>
      <c r="AK1057" s="37"/>
    </row>
    <row r="1058" spans="1:37" hidden="1">
      <c r="A1058" t="s">
        <v>64</v>
      </c>
      <c r="B1058" t="s">
        <v>16</v>
      </c>
      <c r="C1058" t="s">
        <v>17</v>
      </c>
      <c r="D1058" t="s">
        <v>116</v>
      </c>
      <c r="E1058" t="s">
        <v>481</v>
      </c>
      <c r="F1058" t="str">
        <f t="shared" si="81"/>
        <v>迪庆藏族自治州婚宴酒店</v>
      </c>
      <c r="G1058" t="s">
        <v>99</v>
      </c>
      <c r="H1058" t="s">
        <v>413</v>
      </c>
      <c r="I1058" t="s">
        <v>68</v>
      </c>
      <c r="J1058">
        <v>3</v>
      </c>
      <c r="K1058">
        <v>0</v>
      </c>
      <c r="L1058" s="13">
        <f>VLOOKUP(C1058,'渗透率、续签率'!B:C,2,0)</f>
        <v>0.51900000000000002</v>
      </c>
      <c r="M1058" s="6">
        <v>0</v>
      </c>
      <c r="N1058">
        <v>0</v>
      </c>
      <c r="O1058">
        <v>0</v>
      </c>
      <c r="P1058" s="6">
        <v>0</v>
      </c>
      <c r="Q1058" s="13">
        <v>0.34100000000000003</v>
      </c>
      <c r="R1058" s="13">
        <v>0</v>
      </c>
      <c r="S1058" s="31">
        <v>12</v>
      </c>
      <c r="T1058" s="6">
        <f>VLOOKUP(E1058,'参数设置&amp;汇总'!S:U,3,0)</f>
        <v>0.33150000000000002</v>
      </c>
      <c r="U1058" s="78">
        <f t="shared" si="80"/>
        <v>0</v>
      </c>
      <c r="V1058" s="13">
        <v>0.85000000000000009</v>
      </c>
      <c r="W1058" s="78">
        <f t="shared" si="82"/>
        <v>0</v>
      </c>
      <c r="X1058" s="1">
        <f>VLOOKUP(E1058,'渗透率、续签率'!AG:AJ,4,0)</f>
        <v>13140</v>
      </c>
      <c r="Y1058" s="1">
        <f t="shared" si="83"/>
        <v>0</v>
      </c>
      <c r="Z1058">
        <v>0</v>
      </c>
      <c r="AA1058" s="89">
        <f t="shared" si="84"/>
        <v>0</v>
      </c>
      <c r="AH1058" s="37"/>
      <c r="AI1058" s="37"/>
      <c r="AK1058" s="37"/>
    </row>
    <row r="1059" spans="1:37" hidden="1">
      <c r="A1059" t="s">
        <v>64</v>
      </c>
      <c r="B1059" t="s">
        <v>16</v>
      </c>
      <c r="C1059" t="s">
        <v>17</v>
      </c>
      <c r="D1059" t="s">
        <v>116</v>
      </c>
      <c r="E1059" t="s">
        <v>481</v>
      </c>
      <c r="F1059" t="str">
        <f t="shared" si="81"/>
        <v>通化市婚宴酒店</v>
      </c>
      <c r="G1059" t="s">
        <v>188</v>
      </c>
      <c r="H1059" t="s">
        <v>414</v>
      </c>
      <c r="I1059" t="s">
        <v>70</v>
      </c>
      <c r="J1059">
        <v>4</v>
      </c>
      <c r="K1059">
        <v>0</v>
      </c>
      <c r="L1059" s="13">
        <f>VLOOKUP(C1059,'渗透率、续签率'!B:C,2,0)</f>
        <v>0.51900000000000002</v>
      </c>
      <c r="M1059" s="6">
        <v>0</v>
      </c>
      <c r="N1059">
        <v>0</v>
      </c>
      <c r="O1059">
        <v>0</v>
      </c>
      <c r="P1059" s="6">
        <v>0</v>
      </c>
      <c r="Q1059" s="13">
        <v>0</v>
      </c>
      <c r="R1059" s="13">
        <v>0</v>
      </c>
      <c r="S1059" s="31">
        <v>7</v>
      </c>
      <c r="T1059" s="6">
        <f>VLOOKUP(E1059,'参数设置&amp;汇总'!S:U,3,0)</f>
        <v>0.33150000000000002</v>
      </c>
      <c r="U1059" s="78">
        <f t="shared" si="80"/>
        <v>0</v>
      </c>
      <c r="V1059" s="13">
        <v>0.85000000000000009</v>
      </c>
      <c r="W1059" s="78">
        <f t="shared" si="82"/>
        <v>0</v>
      </c>
      <c r="X1059" s="1">
        <f>VLOOKUP(E1059,'渗透率、续签率'!AG:AJ,4,0)</f>
        <v>13140</v>
      </c>
      <c r="Y1059" s="1">
        <f t="shared" si="83"/>
        <v>0</v>
      </c>
      <c r="Z1059">
        <v>0</v>
      </c>
      <c r="AA1059" s="89">
        <f t="shared" si="84"/>
        <v>0</v>
      </c>
      <c r="AH1059" s="37"/>
      <c r="AI1059" s="37"/>
      <c r="AK1059" s="37"/>
    </row>
    <row r="1060" spans="1:37" hidden="1">
      <c r="A1060" t="s">
        <v>64</v>
      </c>
      <c r="B1060" t="s">
        <v>16</v>
      </c>
      <c r="C1060" t="s">
        <v>17</v>
      </c>
      <c r="D1060" t="s">
        <v>116</v>
      </c>
      <c r="E1060" t="s">
        <v>481</v>
      </c>
      <c r="F1060" t="str">
        <f t="shared" si="81"/>
        <v>通辽市婚宴酒店</v>
      </c>
      <c r="G1060" t="s">
        <v>142</v>
      </c>
      <c r="H1060" t="s">
        <v>415</v>
      </c>
      <c r="I1060" t="s">
        <v>70</v>
      </c>
      <c r="J1060">
        <v>2</v>
      </c>
      <c r="K1060">
        <v>0</v>
      </c>
      <c r="L1060" s="13">
        <f>VLOOKUP(C1060,'渗透率、续签率'!B:C,2,0)</f>
        <v>0.51900000000000002</v>
      </c>
      <c r="M1060" s="6">
        <v>0</v>
      </c>
      <c r="N1060">
        <v>0</v>
      </c>
      <c r="O1060">
        <v>0</v>
      </c>
      <c r="P1060" s="6">
        <v>0</v>
      </c>
      <c r="Q1060" s="13">
        <v>0</v>
      </c>
      <c r="R1060" s="13">
        <v>0</v>
      </c>
      <c r="S1060" s="31">
        <v>6</v>
      </c>
      <c r="T1060" s="6">
        <f>VLOOKUP(E1060,'参数设置&amp;汇总'!S:U,3,0)</f>
        <v>0.33150000000000002</v>
      </c>
      <c r="U1060" s="78">
        <f t="shared" si="80"/>
        <v>0</v>
      </c>
      <c r="V1060" s="13">
        <v>0.85000000000000009</v>
      </c>
      <c r="W1060" s="78">
        <f t="shared" si="82"/>
        <v>0</v>
      </c>
      <c r="X1060" s="1">
        <f>VLOOKUP(E1060,'渗透率、续签率'!AG:AJ,4,0)</f>
        <v>13140</v>
      </c>
      <c r="Y1060" s="1">
        <f t="shared" si="83"/>
        <v>0</v>
      </c>
      <c r="Z1060">
        <v>0</v>
      </c>
      <c r="AA1060" s="89">
        <f t="shared" si="84"/>
        <v>0</v>
      </c>
      <c r="AH1060" s="37"/>
      <c r="AI1060" s="37"/>
      <c r="AK1060" s="37"/>
    </row>
    <row r="1061" spans="1:37" hidden="1">
      <c r="A1061" t="s">
        <v>64</v>
      </c>
      <c r="B1061" t="s">
        <v>16</v>
      </c>
      <c r="C1061" t="s">
        <v>17</v>
      </c>
      <c r="D1061" t="s">
        <v>116</v>
      </c>
      <c r="E1061" t="s">
        <v>481</v>
      </c>
      <c r="F1061" t="str">
        <f t="shared" si="81"/>
        <v>遂宁市婚宴酒店</v>
      </c>
      <c r="G1061" t="s">
        <v>77</v>
      </c>
      <c r="H1061" t="s">
        <v>416</v>
      </c>
      <c r="I1061" t="s">
        <v>70</v>
      </c>
      <c r="J1061">
        <v>2</v>
      </c>
      <c r="K1061">
        <v>0</v>
      </c>
      <c r="L1061" s="13">
        <f>VLOOKUP(C1061,'渗透率、续签率'!B:C,2,0)</f>
        <v>0.51900000000000002</v>
      </c>
      <c r="M1061" s="6">
        <v>0</v>
      </c>
      <c r="N1061">
        <v>0</v>
      </c>
      <c r="O1061">
        <v>0</v>
      </c>
      <c r="P1061" s="6">
        <v>0</v>
      </c>
      <c r="Q1061" s="13">
        <v>0.26700000000000002</v>
      </c>
      <c r="R1061" s="13">
        <v>0</v>
      </c>
      <c r="S1061" s="31">
        <v>17</v>
      </c>
      <c r="T1061" s="6">
        <f>VLOOKUP(E1061,'参数设置&amp;汇总'!S:U,3,0)</f>
        <v>0.33150000000000002</v>
      </c>
      <c r="U1061" s="78">
        <f t="shared" si="80"/>
        <v>0</v>
      </c>
      <c r="V1061" s="13">
        <v>0.85000000000000009</v>
      </c>
      <c r="W1061" s="78">
        <f t="shared" si="82"/>
        <v>0</v>
      </c>
      <c r="X1061" s="1">
        <f>VLOOKUP(E1061,'渗透率、续签率'!AG:AJ,4,0)</f>
        <v>13140</v>
      </c>
      <c r="Y1061" s="1">
        <f t="shared" si="83"/>
        <v>0</v>
      </c>
      <c r="Z1061">
        <v>1</v>
      </c>
      <c r="AA1061" s="89">
        <f t="shared" si="84"/>
        <v>0</v>
      </c>
      <c r="AH1061" s="37"/>
      <c r="AI1061" s="37"/>
      <c r="AK1061" s="37"/>
    </row>
    <row r="1062" spans="1:37" hidden="1">
      <c r="A1062" t="s">
        <v>64</v>
      </c>
      <c r="B1062" t="s">
        <v>16</v>
      </c>
      <c r="C1062" t="s">
        <v>17</v>
      </c>
      <c r="D1062" t="s">
        <v>116</v>
      </c>
      <c r="E1062" t="s">
        <v>481</v>
      </c>
      <c r="F1062" t="str">
        <f t="shared" si="81"/>
        <v>遵义市婚宴酒店</v>
      </c>
      <c r="G1062" t="s">
        <v>167</v>
      </c>
      <c r="H1062" t="s">
        <v>417</v>
      </c>
      <c r="I1062" t="s">
        <v>70</v>
      </c>
      <c r="J1062">
        <v>5</v>
      </c>
      <c r="K1062">
        <v>0</v>
      </c>
      <c r="L1062" s="13">
        <f>VLOOKUP(C1062,'渗透率、续签率'!B:C,2,0)</f>
        <v>0.51900000000000002</v>
      </c>
      <c r="M1062" s="6">
        <v>0</v>
      </c>
      <c r="N1062">
        <v>0</v>
      </c>
      <c r="O1062">
        <v>0</v>
      </c>
      <c r="P1062" s="6">
        <v>0</v>
      </c>
      <c r="Q1062" s="13">
        <v>0</v>
      </c>
      <c r="R1062" s="13">
        <v>0</v>
      </c>
      <c r="S1062" s="31">
        <v>22</v>
      </c>
      <c r="T1062" s="6">
        <f>VLOOKUP(E1062,'参数设置&amp;汇总'!S:U,3,0)</f>
        <v>0.33150000000000002</v>
      </c>
      <c r="U1062" s="78">
        <f t="shared" si="80"/>
        <v>0</v>
      </c>
      <c r="V1062" s="13">
        <v>0.85000000000000009</v>
      </c>
      <c r="W1062" s="78">
        <f t="shared" si="82"/>
        <v>0</v>
      </c>
      <c r="X1062" s="1">
        <f>VLOOKUP(E1062,'渗透率、续签率'!AG:AJ,4,0)</f>
        <v>13140</v>
      </c>
      <c r="Y1062" s="1">
        <f t="shared" si="83"/>
        <v>0</v>
      </c>
      <c r="Z1062">
        <v>1</v>
      </c>
      <c r="AA1062" s="89">
        <f t="shared" si="84"/>
        <v>0</v>
      </c>
      <c r="AH1062" s="37"/>
      <c r="AI1062" s="37"/>
      <c r="AK1062" s="37"/>
    </row>
    <row r="1063" spans="1:37" hidden="1">
      <c r="A1063" t="s">
        <v>64</v>
      </c>
      <c r="B1063" t="s">
        <v>16</v>
      </c>
      <c r="C1063" t="s">
        <v>17</v>
      </c>
      <c r="D1063" t="s">
        <v>116</v>
      </c>
      <c r="E1063" t="s">
        <v>481</v>
      </c>
      <c r="F1063" t="str">
        <f t="shared" si="81"/>
        <v>邢台市婚宴酒店</v>
      </c>
      <c r="G1063" t="s">
        <v>159</v>
      </c>
      <c r="H1063" t="s">
        <v>418</v>
      </c>
      <c r="I1063" t="s">
        <v>70</v>
      </c>
      <c r="J1063">
        <v>23</v>
      </c>
      <c r="K1063">
        <v>0</v>
      </c>
      <c r="L1063" s="13">
        <f>VLOOKUP(C1063,'渗透率、续签率'!B:C,2,0)</f>
        <v>0.51900000000000002</v>
      </c>
      <c r="M1063" s="6">
        <v>0</v>
      </c>
      <c r="N1063">
        <v>0</v>
      </c>
      <c r="O1063">
        <v>0</v>
      </c>
      <c r="P1063" s="6">
        <v>0</v>
      </c>
      <c r="Q1063" s="13">
        <v>0</v>
      </c>
      <c r="R1063" s="13">
        <v>0</v>
      </c>
      <c r="S1063" s="31">
        <v>126</v>
      </c>
      <c r="T1063" s="6">
        <f>VLOOKUP(E1063,'参数设置&amp;汇总'!S:U,3,0)</f>
        <v>0.33150000000000002</v>
      </c>
      <c r="U1063" s="78">
        <f t="shared" si="80"/>
        <v>0</v>
      </c>
      <c r="V1063" s="13">
        <v>0.85000000000000009</v>
      </c>
      <c r="W1063" s="78">
        <f t="shared" si="82"/>
        <v>0</v>
      </c>
      <c r="X1063" s="1">
        <f>VLOOKUP(E1063,'渗透率、续签率'!AG:AJ,4,0)</f>
        <v>13140</v>
      </c>
      <c r="Y1063" s="1">
        <f t="shared" si="83"/>
        <v>0</v>
      </c>
      <c r="Z1063">
        <v>1</v>
      </c>
      <c r="AA1063" s="89">
        <f t="shared" si="84"/>
        <v>0</v>
      </c>
      <c r="AH1063" s="37"/>
      <c r="AI1063" s="37"/>
      <c r="AK1063" s="37"/>
    </row>
    <row r="1064" spans="1:37" hidden="1">
      <c r="A1064" t="s">
        <v>64</v>
      </c>
      <c r="B1064" t="s">
        <v>16</v>
      </c>
      <c r="C1064" t="s">
        <v>17</v>
      </c>
      <c r="D1064" t="s">
        <v>116</v>
      </c>
      <c r="E1064" t="s">
        <v>481</v>
      </c>
      <c r="F1064" t="str">
        <f t="shared" si="81"/>
        <v>那曲市婚宴酒店</v>
      </c>
      <c r="G1064" t="s">
        <v>237</v>
      </c>
      <c r="H1064" t="s">
        <v>419</v>
      </c>
      <c r="I1064" t="s">
        <v>57</v>
      </c>
      <c r="J1064">
        <v>0</v>
      </c>
      <c r="K1064">
        <v>0</v>
      </c>
      <c r="L1064" s="13">
        <f>VLOOKUP(C1064,'渗透率、续签率'!B:C,2,0)</f>
        <v>0.51900000000000002</v>
      </c>
      <c r="M1064" s="6">
        <v>0</v>
      </c>
      <c r="N1064">
        <v>0</v>
      </c>
      <c r="O1064">
        <v>0</v>
      </c>
      <c r="P1064" s="6">
        <v>0</v>
      </c>
      <c r="Q1064" s="13">
        <v>0</v>
      </c>
      <c r="R1064" s="13">
        <v>0</v>
      </c>
      <c r="S1064" s="31">
        <v>0</v>
      </c>
      <c r="T1064" s="6">
        <f>VLOOKUP(E1064,'参数设置&amp;汇总'!S:U,3,0)</f>
        <v>0.33150000000000002</v>
      </c>
      <c r="U1064" s="78">
        <f t="shared" si="80"/>
        <v>0</v>
      </c>
      <c r="V1064" s="13">
        <v>0.85000000000000009</v>
      </c>
      <c r="W1064" s="78">
        <f t="shared" si="82"/>
        <v>0</v>
      </c>
      <c r="X1064" s="1">
        <f>VLOOKUP(E1064,'渗透率、续签率'!AG:AJ,4,0)</f>
        <v>13140</v>
      </c>
      <c r="Y1064" s="1">
        <f t="shared" si="83"/>
        <v>0</v>
      </c>
      <c r="Z1064">
        <v>0</v>
      </c>
      <c r="AA1064" s="89">
        <f t="shared" si="84"/>
        <v>0</v>
      </c>
      <c r="AH1064" s="37"/>
      <c r="AI1064" s="37"/>
      <c r="AK1064" s="37"/>
    </row>
    <row r="1065" spans="1:37" hidden="1">
      <c r="A1065" t="s">
        <v>64</v>
      </c>
      <c r="B1065" t="s">
        <v>16</v>
      </c>
      <c r="C1065" t="s">
        <v>17</v>
      </c>
      <c r="D1065" t="s">
        <v>116</v>
      </c>
      <c r="E1065" t="s">
        <v>481</v>
      </c>
      <c r="F1065" t="str">
        <f t="shared" si="81"/>
        <v>邯郸市婚宴酒店</v>
      </c>
      <c r="G1065" t="s">
        <v>159</v>
      </c>
      <c r="H1065" t="s">
        <v>420</v>
      </c>
      <c r="I1065" t="s">
        <v>70</v>
      </c>
      <c r="J1065">
        <v>14</v>
      </c>
      <c r="K1065">
        <v>0</v>
      </c>
      <c r="L1065" s="13">
        <f>VLOOKUP(C1065,'渗透率、续签率'!B:C,2,0)</f>
        <v>0.51900000000000002</v>
      </c>
      <c r="M1065" s="6">
        <v>0</v>
      </c>
      <c r="N1065">
        <v>0</v>
      </c>
      <c r="O1065">
        <v>0</v>
      </c>
      <c r="P1065" s="6">
        <v>0</v>
      </c>
      <c r="Q1065" s="13">
        <v>0</v>
      </c>
      <c r="R1065" s="13">
        <v>0</v>
      </c>
      <c r="S1065" s="31">
        <v>81</v>
      </c>
      <c r="T1065" s="6">
        <f>VLOOKUP(E1065,'参数设置&amp;汇总'!S:U,3,0)</f>
        <v>0.33150000000000002</v>
      </c>
      <c r="U1065" s="78">
        <f t="shared" si="80"/>
        <v>0</v>
      </c>
      <c r="V1065" s="13">
        <v>0.85000000000000009</v>
      </c>
      <c r="W1065" s="78">
        <f t="shared" si="82"/>
        <v>0</v>
      </c>
      <c r="X1065" s="1">
        <f>VLOOKUP(E1065,'渗透率、续签率'!AG:AJ,4,0)</f>
        <v>13140</v>
      </c>
      <c r="Y1065" s="1">
        <f t="shared" si="83"/>
        <v>0</v>
      </c>
      <c r="Z1065">
        <v>0</v>
      </c>
      <c r="AA1065" s="89">
        <f t="shared" si="84"/>
        <v>0</v>
      </c>
      <c r="AH1065" s="37"/>
      <c r="AI1065" s="37"/>
      <c r="AK1065" s="37"/>
    </row>
    <row r="1066" spans="1:37" hidden="1">
      <c r="A1066" t="s">
        <v>64</v>
      </c>
      <c r="B1066" t="s">
        <v>16</v>
      </c>
      <c r="C1066" t="s">
        <v>17</v>
      </c>
      <c r="D1066" t="s">
        <v>116</v>
      </c>
      <c r="E1066" t="s">
        <v>481</v>
      </c>
      <c r="F1066" t="str">
        <f t="shared" si="81"/>
        <v>邵阳市婚宴酒店</v>
      </c>
      <c r="G1066" t="s">
        <v>113</v>
      </c>
      <c r="H1066" t="s">
        <v>421</v>
      </c>
      <c r="I1066" t="s">
        <v>68</v>
      </c>
      <c r="J1066">
        <v>3</v>
      </c>
      <c r="K1066">
        <v>0</v>
      </c>
      <c r="L1066" s="13">
        <f>VLOOKUP(C1066,'渗透率、续签率'!B:C,2,0)</f>
        <v>0.51900000000000002</v>
      </c>
      <c r="M1066" s="6">
        <v>0</v>
      </c>
      <c r="N1066">
        <v>0</v>
      </c>
      <c r="O1066">
        <v>0</v>
      </c>
      <c r="P1066" s="6">
        <v>0</v>
      </c>
      <c r="Q1066" s="13">
        <v>0</v>
      </c>
      <c r="R1066" s="13">
        <v>0</v>
      </c>
      <c r="S1066" s="31">
        <v>10</v>
      </c>
      <c r="T1066" s="6">
        <f>VLOOKUP(E1066,'参数设置&amp;汇总'!S:U,3,0)</f>
        <v>0.33150000000000002</v>
      </c>
      <c r="U1066" s="78">
        <f t="shared" si="80"/>
        <v>0</v>
      </c>
      <c r="V1066" s="13">
        <v>0.85000000000000009</v>
      </c>
      <c r="W1066" s="78">
        <f t="shared" si="82"/>
        <v>0</v>
      </c>
      <c r="X1066" s="1">
        <f>VLOOKUP(E1066,'渗透率、续签率'!AG:AJ,4,0)</f>
        <v>13140</v>
      </c>
      <c r="Y1066" s="1">
        <f t="shared" si="83"/>
        <v>0</v>
      </c>
      <c r="Z1066">
        <v>0</v>
      </c>
      <c r="AA1066" s="89">
        <f t="shared" si="84"/>
        <v>0</v>
      </c>
      <c r="AH1066" s="37"/>
      <c r="AI1066" s="37"/>
      <c r="AJ1066" s="1"/>
      <c r="AK1066" s="37"/>
    </row>
    <row r="1067" spans="1:37" hidden="1">
      <c r="A1067" t="s">
        <v>64</v>
      </c>
      <c r="B1067" t="s">
        <v>16</v>
      </c>
      <c r="C1067" t="s">
        <v>17</v>
      </c>
      <c r="D1067" t="s">
        <v>116</v>
      </c>
      <c r="E1067" t="s">
        <v>481</v>
      </c>
      <c r="F1067" t="str">
        <f t="shared" si="81"/>
        <v>郴州市婚宴酒店</v>
      </c>
      <c r="G1067" t="s">
        <v>113</v>
      </c>
      <c r="H1067" t="s">
        <v>422</v>
      </c>
      <c r="I1067" t="s">
        <v>68</v>
      </c>
      <c r="J1067">
        <v>6</v>
      </c>
      <c r="K1067">
        <v>0</v>
      </c>
      <c r="L1067" s="13">
        <f>VLOOKUP(C1067,'渗透率、续签率'!B:C,2,0)</f>
        <v>0.51900000000000002</v>
      </c>
      <c r="M1067" s="6">
        <v>0</v>
      </c>
      <c r="N1067">
        <v>0</v>
      </c>
      <c r="O1067">
        <v>0</v>
      </c>
      <c r="P1067" s="6">
        <v>0</v>
      </c>
      <c r="Q1067" s="13">
        <v>0</v>
      </c>
      <c r="R1067" s="13">
        <v>0</v>
      </c>
      <c r="S1067" s="31">
        <v>7</v>
      </c>
      <c r="T1067" s="6">
        <f>VLOOKUP(E1067,'参数设置&amp;汇总'!S:U,3,0)</f>
        <v>0.33150000000000002</v>
      </c>
      <c r="U1067" s="78">
        <f t="shared" si="80"/>
        <v>0</v>
      </c>
      <c r="V1067" s="13">
        <v>0.85000000000000009</v>
      </c>
      <c r="W1067" s="78">
        <f t="shared" si="82"/>
        <v>0</v>
      </c>
      <c r="X1067" s="1">
        <f>VLOOKUP(E1067,'渗透率、续签率'!AG:AJ,4,0)</f>
        <v>13140</v>
      </c>
      <c r="Y1067" s="1">
        <f t="shared" si="83"/>
        <v>0</v>
      </c>
      <c r="Z1067">
        <v>0</v>
      </c>
      <c r="AA1067" s="89">
        <f t="shared" si="84"/>
        <v>0</v>
      </c>
    </row>
    <row r="1068" spans="1:37" hidden="1">
      <c r="A1068" t="s">
        <v>64</v>
      </c>
      <c r="B1068" t="s">
        <v>16</v>
      </c>
      <c r="C1068" t="s">
        <v>17</v>
      </c>
      <c r="D1068" t="s">
        <v>116</v>
      </c>
      <c r="E1068" t="s">
        <v>481</v>
      </c>
      <c r="F1068" t="str">
        <f t="shared" si="81"/>
        <v>鄂尔多斯市婚宴酒店</v>
      </c>
      <c r="G1068" t="s">
        <v>142</v>
      </c>
      <c r="H1068" t="s">
        <v>423</v>
      </c>
      <c r="I1068" t="s">
        <v>70</v>
      </c>
      <c r="J1068">
        <v>1</v>
      </c>
      <c r="K1068">
        <v>0</v>
      </c>
      <c r="L1068" s="13">
        <f>VLOOKUP(C1068,'渗透率、续签率'!B:C,2,0)</f>
        <v>0.51900000000000002</v>
      </c>
      <c r="M1068" s="6">
        <v>0</v>
      </c>
      <c r="N1068">
        <v>1</v>
      </c>
      <c r="O1068">
        <v>0</v>
      </c>
      <c r="P1068" s="6">
        <v>0</v>
      </c>
      <c r="Q1068" s="13">
        <v>0</v>
      </c>
      <c r="R1068" s="13">
        <v>0</v>
      </c>
      <c r="S1068" s="31">
        <v>135</v>
      </c>
      <c r="T1068" s="6">
        <f>VLOOKUP(E1068,'参数设置&amp;汇总'!S:U,3,0)</f>
        <v>0.33150000000000002</v>
      </c>
      <c r="U1068" s="78">
        <f t="shared" si="80"/>
        <v>0.33150000000000002</v>
      </c>
      <c r="V1068" s="13">
        <v>0.85000000000000009</v>
      </c>
      <c r="W1068" s="78">
        <f t="shared" si="82"/>
        <v>0.38999999999999996</v>
      </c>
      <c r="X1068" s="1">
        <f>VLOOKUP(E1068,'渗透率、续签率'!AG:AJ,4,0)</f>
        <v>13140</v>
      </c>
      <c r="Y1068" s="1">
        <f t="shared" si="83"/>
        <v>5124.5999999999995</v>
      </c>
      <c r="Z1068">
        <v>0</v>
      </c>
      <c r="AA1068" s="89">
        <f t="shared" si="84"/>
        <v>13140</v>
      </c>
      <c r="AH1068" s="37"/>
      <c r="AI1068" s="37"/>
      <c r="AK1068" s="37"/>
    </row>
    <row r="1069" spans="1:37" hidden="1">
      <c r="A1069" t="s">
        <v>64</v>
      </c>
      <c r="B1069" t="s">
        <v>16</v>
      </c>
      <c r="C1069" t="s">
        <v>17</v>
      </c>
      <c r="D1069" t="s">
        <v>116</v>
      </c>
      <c r="E1069" t="s">
        <v>481</v>
      </c>
      <c r="F1069" t="str">
        <f t="shared" si="81"/>
        <v>鄂州市婚宴酒店</v>
      </c>
      <c r="G1069" t="s">
        <v>81</v>
      </c>
      <c r="H1069" t="s">
        <v>424</v>
      </c>
      <c r="I1069" t="s">
        <v>68</v>
      </c>
      <c r="J1069">
        <v>0</v>
      </c>
      <c r="K1069">
        <v>0</v>
      </c>
      <c r="L1069" s="13">
        <f>VLOOKUP(C1069,'渗透率、续签率'!B:C,2,0)</f>
        <v>0.51900000000000002</v>
      </c>
      <c r="M1069" s="6">
        <v>0</v>
      </c>
      <c r="N1069">
        <v>0</v>
      </c>
      <c r="O1069">
        <v>0</v>
      </c>
      <c r="P1069" s="6">
        <v>0</v>
      </c>
      <c r="Q1069" s="13">
        <v>0</v>
      </c>
      <c r="R1069" s="13">
        <v>0</v>
      </c>
      <c r="S1069" s="31">
        <v>0</v>
      </c>
      <c r="T1069" s="6">
        <f>VLOOKUP(E1069,'参数设置&amp;汇总'!S:U,3,0)</f>
        <v>0.33150000000000002</v>
      </c>
      <c r="U1069" s="78">
        <f t="shared" si="80"/>
        <v>0</v>
      </c>
      <c r="V1069" s="13">
        <v>0.85000000000000009</v>
      </c>
      <c r="W1069" s="78">
        <f t="shared" si="82"/>
        <v>0</v>
      </c>
      <c r="X1069" s="1">
        <f>VLOOKUP(E1069,'渗透率、续签率'!AG:AJ,4,0)</f>
        <v>13140</v>
      </c>
      <c r="Y1069" s="1">
        <f t="shared" si="83"/>
        <v>0</v>
      </c>
      <c r="Z1069">
        <v>0</v>
      </c>
      <c r="AA1069" s="89">
        <f t="shared" si="84"/>
        <v>0</v>
      </c>
      <c r="AH1069" s="37"/>
      <c r="AI1069" s="37"/>
      <c r="AJ1069" s="1"/>
      <c r="AK1069" s="37"/>
    </row>
    <row r="1070" spans="1:37" hidden="1">
      <c r="A1070" t="s">
        <v>64</v>
      </c>
      <c r="B1070" t="s">
        <v>16</v>
      </c>
      <c r="C1070" t="s">
        <v>17</v>
      </c>
      <c r="D1070" t="s">
        <v>116</v>
      </c>
      <c r="E1070" t="s">
        <v>481</v>
      </c>
      <c r="F1070" t="str">
        <f t="shared" si="81"/>
        <v>酒泉市婚宴酒店</v>
      </c>
      <c r="G1070" t="s">
        <v>132</v>
      </c>
      <c r="H1070" t="s">
        <v>425</v>
      </c>
      <c r="I1070" t="s">
        <v>70</v>
      </c>
      <c r="J1070">
        <v>2</v>
      </c>
      <c r="K1070">
        <v>0</v>
      </c>
      <c r="L1070" s="13">
        <f>VLOOKUP(C1070,'渗透率、续签率'!B:C,2,0)</f>
        <v>0.51900000000000002</v>
      </c>
      <c r="M1070" s="6">
        <v>0</v>
      </c>
      <c r="N1070">
        <v>0</v>
      </c>
      <c r="O1070">
        <v>0</v>
      </c>
      <c r="P1070" s="6">
        <v>0</v>
      </c>
      <c r="Q1070" s="13">
        <v>0</v>
      </c>
      <c r="R1070" s="13">
        <v>0</v>
      </c>
      <c r="S1070" s="31">
        <v>4</v>
      </c>
      <c r="T1070" s="6">
        <f>VLOOKUP(E1070,'参数设置&amp;汇总'!S:U,3,0)</f>
        <v>0.33150000000000002</v>
      </c>
      <c r="U1070" s="78">
        <f t="shared" si="80"/>
        <v>0</v>
      </c>
      <c r="V1070" s="13">
        <v>0.85000000000000009</v>
      </c>
      <c r="W1070" s="78">
        <f t="shared" si="82"/>
        <v>0</v>
      </c>
      <c r="X1070" s="1">
        <f>VLOOKUP(E1070,'渗透率、续签率'!AG:AJ,4,0)</f>
        <v>13140</v>
      </c>
      <c r="Y1070" s="1">
        <f t="shared" si="83"/>
        <v>0</v>
      </c>
      <c r="Z1070">
        <v>0</v>
      </c>
      <c r="AA1070" s="89">
        <f t="shared" si="84"/>
        <v>0</v>
      </c>
      <c r="AH1070" s="37"/>
      <c r="AI1070" s="37"/>
      <c r="AK1070" s="37"/>
    </row>
    <row r="1071" spans="1:37" hidden="1">
      <c r="A1071" t="s">
        <v>64</v>
      </c>
      <c r="B1071" t="s">
        <v>16</v>
      </c>
      <c r="C1071" t="s">
        <v>17</v>
      </c>
      <c r="D1071" t="s">
        <v>116</v>
      </c>
      <c r="E1071" t="s">
        <v>481</v>
      </c>
      <c r="F1071" t="str">
        <f t="shared" si="81"/>
        <v>金华市婚宴酒店</v>
      </c>
      <c r="G1071" t="s">
        <v>79</v>
      </c>
      <c r="H1071" t="s">
        <v>426</v>
      </c>
      <c r="I1071" t="s">
        <v>68</v>
      </c>
      <c r="J1071">
        <v>10</v>
      </c>
      <c r="K1071">
        <v>0</v>
      </c>
      <c r="L1071" s="13">
        <f>VLOOKUP(C1071,'渗透率、续签率'!B:C,2,0)</f>
        <v>0.51900000000000002</v>
      </c>
      <c r="M1071" s="6">
        <v>0</v>
      </c>
      <c r="N1071">
        <v>1</v>
      </c>
      <c r="O1071">
        <v>0</v>
      </c>
      <c r="P1071" s="6">
        <v>0</v>
      </c>
      <c r="Q1071" s="13">
        <v>0.58199999999999996</v>
      </c>
      <c r="R1071" s="13">
        <v>0.58199999999999996</v>
      </c>
      <c r="S1071" s="31">
        <v>115</v>
      </c>
      <c r="T1071" s="6">
        <f>VLOOKUP(E1071,'参数设置&amp;汇总'!S:U,3,0)</f>
        <v>0.33150000000000002</v>
      </c>
      <c r="U1071" s="78">
        <f t="shared" si="80"/>
        <v>0.33150000000000002</v>
      </c>
      <c r="V1071" s="13">
        <v>0.85000000000000009</v>
      </c>
      <c r="W1071" s="78">
        <f t="shared" si="82"/>
        <v>0.38999999999999996</v>
      </c>
      <c r="X1071" s="1">
        <f>VLOOKUP(E1071,'渗透率、续签率'!AG:AJ,4,0)</f>
        <v>13140</v>
      </c>
      <c r="Y1071" s="1">
        <f t="shared" si="83"/>
        <v>5124.5999999999995</v>
      </c>
      <c r="Z1071">
        <v>1</v>
      </c>
      <c r="AA1071" s="89">
        <f t="shared" si="84"/>
        <v>13140</v>
      </c>
    </row>
    <row r="1072" spans="1:37" hidden="1">
      <c r="A1072" t="s">
        <v>64</v>
      </c>
      <c r="B1072" t="s">
        <v>16</v>
      </c>
      <c r="C1072" t="s">
        <v>17</v>
      </c>
      <c r="D1072" t="s">
        <v>116</v>
      </c>
      <c r="E1072" t="s">
        <v>481</v>
      </c>
      <c r="F1072" t="str">
        <f t="shared" si="81"/>
        <v>金昌市婚宴酒店</v>
      </c>
      <c r="G1072" t="s">
        <v>132</v>
      </c>
      <c r="H1072" t="s">
        <v>427</v>
      </c>
      <c r="I1072" t="s">
        <v>70</v>
      </c>
      <c r="J1072">
        <v>2</v>
      </c>
      <c r="K1072">
        <v>0</v>
      </c>
      <c r="L1072" s="13">
        <f>VLOOKUP(C1072,'渗透率、续签率'!B:C,2,0)</f>
        <v>0.51900000000000002</v>
      </c>
      <c r="M1072" s="6">
        <v>0</v>
      </c>
      <c r="N1072">
        <v>0</v>
      </c>
      <c r="O1072">
        <v>0</v>
      </c>
      <c r="P1072" s="6">
        <v>0</v>
      </c>
      <c r="Q1072" s="13">
        <v>0</v>
      </c>
      <c r="R1072" s="13">
        <v>0</v>
      </c>
      <c r="S1072" s="31">
        <v>2</v>
      </c>
      <c r="T1072" s="6">
        <f>VLOOKUP(E1072,'参数设置&amp;汇总'!S:U,3,0)</f>
        <v>0.33150000000000002</v>
      </c>
      <c r="U1072" s="78">
        <f t="shared" si="80"/>
        <v>0</v>
      </c>
      <c r="V1072" s="13">
        <v>0.85000000000000009</v>
      </c>
      <c r="W1072" s="78">
        <f t="shared" si="82"/>
        <v>0</v>
      </c>
      <c r="X1072" s="1">
        <f>VLOOKUP(E1072,'渗透率、续签率'!AG:AJ,4,0)</f>
        <v>13140</v>
      </c>
      <c r="Y1072" s="1">
        <f t="shared" si="83"/>
        <v>0</v>
      </c>
      <c r="Z1072">
        <v>0</v>
      </c>
      <c r="AA1072" s="89">
        <f t="shared" si="84"/>
        <v>0</v>
      </c>
      <c r="AH1072" s="37"/>
      <c r="AI1072" s="37"/>
      <c r="AK1072" s="37"/>
    </row>
    <row r="1073" spans="1:37" hidden="1">
      <c r="A1073" t="s">
        <v>64</v>
      </c>
      <c r="B1073" t="s">
        <v>16</v>
      </c>
      <c r="C1073" t="s">
        <v>17</v>
      </c>
      <c r="D1073" t="s">
        <v>116</v>
      </c>
      <c r="E1073" t="s">
        <v>481</v>
      </c>
      <c r="F1073" t="str">
        <f t="shared" si="81"/>
        <v>钦州市婚宴酒店</v>
      </c>
      <c r="G1073" t="s">
        <v>88</v>
      </c>
      <c r="H1073" t="s">
        <v>428</v>
      </c>
      <c r="I1073" t="s">
        <v>68</v>
      </c>
      <c r="J1073">
        <v>2</v>
      </c>
      <c r="K1073">
        <v>0</v>
      </c>
      <c r="L1073" s="13">
        <f>VLOOKUP(C1073,'渗透率、续签率'!B:C,2,0)</f>
        <v>0.51900000000000002</v>
      </c>
      <c r="M1073" s="6">
        <v>0</v>
      </c>
      <c r="N1073">
        <v>0</v>
      </c>
      <c r="O1073">
        <v>0</v>
      </c>
      <c r="P1073" s="6">
        <v>0</v>
      </c>
      <c r="Q1073" s="13">
        <v>0</v>
      </c>
      <c r="R1073" s="13">
        <v>0</v>
      </c>
      <c r="S1073" s="31">
        <v>4</v>
      </c>
      <c r="T1073" s="6">
        <f>VLOOKUP(E1073,'参数设置&amp;汇总'!S:U,3,0)</f>
        <v>0.33150000000000002</v>
      </c>
      <c r="U1073" s="78">
        <f t="shared" si="80"/>
        <v>0</v>
      </c>
      <c r="V1073" s="13">
        <v>0.85000000000000009</v>
      </c>
      <c r="W1073" s="78">
        <f t="shared" si="82"/>
        <v>0</v>
      </c>
      <c r="X1073" s="1">
        <f>VLOOKUP(E1073,'渗透率、续签率'!AG:AJ,4,0)</f>
        <v>13140</v>
      </c>
      <c r="Y1073" s="1">
        <f t="shared" si="83"/>
        <v>0</v>
      </c>
      <c r="Z1073">
        <v>0</v>
      </c>
      <c r="AA1073" s="89">
        <f t="shared" si="84"/>
        <v>0</v>
      </c>
      <c r="AH1073" s="37"/>
      <c r="AI1073" s="37"/>
      <c r="AK1073" s="37"/>
    </row>
    <row r="1074" spans="1:37" hidden="1">
      <c r="A1074" t="s">
        <v>64</v>
      </c>
      <c r="B1074" t="s">
        <v>16</v>
      </c>
      <c r="C1074" t="s">
        <v>17</v>
      </c>
      <c r="D1074" t="s">
        <v>116</v>
      </c>
      <c r="E1074" t="s">
        <v>481</v>
      </c>
      <c r="F1074" t="str">
        <f t="shared" si="81"/>
        <v>铁岭市婚宴酒店</v>
      </c>
      <c r="G1074" t="s">
        <v>101</v>
      </c>
      <c r="H1074" t="s">
        <v>429</v>
      </c>
      <c r="I1074" t="s">
        <v>70</v>
      </c>
      <c r="J1074">
        <v>1</v>
      </c>
      <c r="K1074">
        <v>0</v>
      </c>
      <c r="L1074" s="13">
        <f>VLOOKUP(C1074,'渗透率、续签率'!B:C,2,0)</f>
        <v>0.51900000000000002</v>
      </c>
      <c r="M1074" s="6">
        <v>0</v>
      </c>
      <c r="N1074">
        <v>0</v>
      </c>
      <c r="O1074">
        <v>0</v>
      </c>
      <c r="P1074" s="6">
        <v>0</v>
      </c>
      <c r="Q1074" s="13">
        <v>0</v>
      </c>
      <c r="R1074" s="13">
        <v>0</v>
      </c>
      <c r="S1074" s="31">
        <v>3</v>
      </c>
      <c r="T1074" s="6">
        <f>VLOOKUP(E1074,'参数设置&amp;汇总'!S:U,3,0)</f>
        <v>0.33150000000000002</v>
      </c>
      <c r="U1074" s="78">
        <f t="shared" si="80"/>
        <v>0</v>
      </c>
      <c r="V1074" s="13">
        <v>0.85000000000000009</v>
      </c>
      <c r="W1074" s="78">
        <f t="shared" si="82"/>
        <v>0</v>
      </c>
      <c r="X1074" s="1">
        <f>VLOOKUP(E1074,'渗透率、续签率'!AG:AJ,4,0)</f>
        <v>13140</v>
      </c>
      <c r="Y1074" s="1">
        <f t="shared" si="83"/>
        <v>0</v>
      </c>
      <c r="Z1074">
        <v>0</v>
      </c>
      <c r="AA1074" s="89">
        <f t="shared" si="84"/>
        <v>0</v>
      </c>
      <c r="AH1074" s="37"/>
      <c r="AI1074" s="37"/>
      <c r="AK1074" s="37"/>
    </row>
    <row r="1075" spans="1:37" hidden="1">
      <c r="A1075" t="s">
        <v>64</v>
      </c>
      <c r="B1075" t="s">
        <v>16</v>
      </c>
      <c r="C1075" t="s">
        <v>17</v>
      </c>
      <c r="D1075" t="s">
        <v>116</v>
      </c>
      <c r="E1075" t="s">
        <v>481</v>
      </c>
      <c r="F1075" t="str">
        <f t="shared" si="81"/>
        <v>铁门关市婚宴酒店</v>
      </c>
      <c r="G1075" t="s">
        <v>145</v>
      </c>
      <c r="H1075" t="s">
        <v>430</v>
      </c>
      <c r="I1075" t="s">
        <v>70</v>
      </c>
      <c r="J1075">
        <v>0</v>
      </c>
      <c r="K1075">
        <v>0</v>
      </c>
      <c r="L1075" s="13">
        <f>VLOOKUP(C1075,'渗透率、续签率'!B:C,2,0)</f>
        <v>0.51900000000000002</v>
      </c>
      <c r="M1075" s="6">
        <v>0</v>
      </c>
      <c r="N1075">
        <v>0</v>
      </c>
      <c r="O1075">
        <v>0</v>
      </c>
      <c r="P1075" s="6">
        <v>0</v>
      </c>
      <c r="Q1075" s="13">
        <v>0</v>
      </c>
      <c r="R1075" s="13">
        <v>0</v>
      </c>
      <c r="S1075" s="31">
        <v>0</v>
      </c>
      <c r="T1075" s="6">
        <f>VLOOKUP(E1075,'参数设置&amp;汇总'!S:U,3,0)</f>
        <v>0.33150000000000002</v>
      </c>
      <c r="U1075" s="78">
        <f t="shared" si="80"/>
        <v>0</v>
      </c>
      <c r="V1075" s="13">
        <v>0.85000000000000009</v>
      </c>
      <c r="W1075" s="78">
        <f t="shared" si="82"/>
        <v>0</v>
      </c>
      <c r="X1075" s="1">
        <f>VLOOKUP(E1075,'渗透率、续签率'!AG:AJ,4,0)</f>
        <v>13140</v>
      </c>
      <c r="Y1075" s="1">
        <f t="shared" si="83"/>
        <v>0</v>
      </c>
      <c r="Z1075">
        <v>0</v>
      </c>
      <c r="AA1075" s="89">
        <f t="shared" si="84"/>
        <v>0</v>
      </c>
      <c r="AH1075" s="37"/>
      <c r="AI1075" s="37"/>
      <c r="AK1075" s="37"/>
    </row>
    <row r="1076" spans="1:37" hidden="1">
      <c r="A1076" t="s">
        <v>64</v>
      </c>
      <c r="B1076" t="s">
        <v>16</v>
      </c>
      <c r="C1076" t="s">
        <v>17</v>
      </c>
      <c r="D1076" t="s">
        <v>116</v>
      </c>
      <c r="E1076" t="s">
        <v>481</v>
      </c>
      <c r="F1076" t="str">
        <f t="shared" si="81"/>
        <v>铜仁市婚宴酒店</v>
      </c>
      <c r="G1076" t="s">
        <v>167</v>
      </c>
      <c r="H1076" t="s">
        <v>431</v>
      </c>
      <c r="I1076" t="s">
        <v>70</v>
      </c>
      <c r="J1076">
        <v>0</v>
      </c>
      <c r="K1076">
        <v>0</v>
      </c>
      <c r="L1076" s="13">
        <f>VLOOKUP(C1076,'渗透率、续签率'!B:C,2,0)</f>
        <v>0.51900000000000002</v>
      </c>
      <c r="M1076" s="6">
        <v>0</v>
      </c>
      <c r="N1076">
        <v>0</v>
      </c>
      <c r="O1076">
        <v>0</v>
      </c>
      <c r="P1076" s="6">
        <v>0</v>
      </c>
      <c r="Q1076" s="13">
        <v>0</v>
      </c>
      <c r="R1076" s="13">
        <v>0</v>
      </c>
      <c r="S1076" s="31">
        <v>0</v>
      </c>
      <c r="T1076" s="6">
        <f>VLOOKUP(E1076,'参数设置&amp;汇总'!S:U,3,0)</f>
        <v>0.33150000000000002</v>
      </c>
      <c r="U1076" s="78">
        <f t="shared" si="80"/>
        <v>0</v>
      </c>
      <c r="V1076" s="13">
        <v>0.85000000000000009</v>
      </c>
      <c r="W1076" s="78">
        <f t="shared" si="82"/>
        <v>0</v>
      </c>
      <c r="X1076" s="1">
        <f>VLOOKUP(E1076,'渗透率、续签率'!AG:AJ,4,0)</f>
        <v>13140</v>
      </c>
      <c r="Y1076" s="1">
        <f t="shared" si="83"/>
        <v>0</v>
      </c>
      <c r="Z1076">
        <v>0</v>
      </c>
      <c r="AA1076" s="89">
        <f t="shared" si="84"/>
        <v>0</v>
      </c>
      <c r="AH1076" s="37"/>
      <c r="AI1076" s="37"/>
      <c r="AK1076" s="37"/>
    </row>
    <row r="1077" spans="1:37" hidden="1">
      <c r="A1077" t="s">
        <v>64</v>
      </c>
      <c r="B1077" t="s">
        <v>16</v>
      </c>
      <c r="C1077" t="s">
        <v>17</v>
      </c>
      <c r="D1077" t="s">
        <v>116</v>
      </c>
      <c r="E1077" t="s">
        <v>481</v>
      </c>
      <c r="F1077" t="str">
        <f t="shared" si="81"/>
        <v>铜川市婚宴酒店</v>
      </c>
      <c r="G1077" t="s">
        <v>108</v>
      </c>
      <c r="H1077" t="s">
        <v>432</v>
      </c>
      <c r="I1077" t="s">
        <v>70</v>
      </c>
      <c r="J1077">
        <v>0</v>
      </c>
      <c r="K1077">
        <v>0</v>
      </c>
      <c r="L1077" s="13">
        <f>VLOOKUP(C1077,'渗透率、续签率'!B:C,2,0)</f>
        <v>0.51900000000000002</v>
      </c>
      <c r="M1077" s="6">
        <v>0</v>
      </c>
      <c r="N1077">
        <v>0</v>
      </c>
      <c r="O1077">
        <v>0</v>
      </c>
      <c r="P1077" s="6">
        <v>0</v>
      </c>
      <c r="Q1077" s="13">
        <v>0</v>
      </c>
      <c r="R1077" s="13">
        <v>0</v>
      </c>
      <c r="S1077" s="31">
        <v>0</v>
      </c>
      <c r="T1077" s="6">
        <f>VLOOKUP(E1077,'参数设置&amp;汇总'!S:U,3,0)</f>
        <v>0.33150000000000002</v>
      </c>
      <c r="U1077" s="78">
        <f t="shared" si="80"/>
        <v>0</v>
      </c>
      <c r="V1077" s="13">
        <v>0.85000000000000009</v>
      </c>
      <c r="W1077" s="78">
        <f t="shared" si="82"/>
        <v>0</v>
      </c>
      <c r="X1077" s="1">
        <f>VLOOKUP(E1077,'渗透率、续签率'!AG:AJ,4,0)</f>
        <v>13140</v>
      </c>
      <c r="Y1077" s="1">
        <f t="shared" si="83"/>
        <v>0</v>
      </c>
      <c r="Z1077">
        <v>0</v>
      </c>
      <c r="AA1077" s="89">
        <f t="shared" si="84"/>
        <v>0</v>
      </c>
      <c r="AH1077" s="37"/>
      <c r="AI1077" s="37"/>
      <c r="AK1077" s="37"/>
    </row>
    <row r="1078" spans="1:37" hidden="1">
      <c r="A1078" t="s">
        <v>64</v>
      </c>
      <c r="B1078" t="s">
        <v>16</v>
      </c>
      <c r="C1078" t="s">
        <v>17</v>
      </c>
      <c r="D1078" t="s">
        <v>116</v>
      </c>
      <c r="E1078" t="s">
        <v>481</v>
      </c>
      <c r="F1078" t="str">
        <f t="shared" si="81"/>
        <v>铜陵市婚宴酒店</v>
      </c>
      <c r="G1078" t="s">
        <v>94</v>
      </c>
      <c r="H1078" t="s">
        <v>433</v>
      </c>
      <c r="I1078" t="s">
        <v>68</v>
      </c>
      <c r="J1078">
        <v>5</v>
      </c>
      <c r="K1078">
        <v>0</v>
      </c>
      <c r="L1078" s="13">
        <f>VLOOKUP(C1078,'渗透率、续签率'!B:C,2,0)</f>
        <v>0.51900000000000002</v>
      </c>
      <c r="M1078" s="6">
        <v>0</v>
      </c>
      <c r="N1078">
        <v>0</v>
      </c>
      <c r="O1078">
        <v>0</v>
      </c>
      <c r="P1078" s="6">
        <v>0</v>
      </c>
      <c r="Q1078" s="13">
        <v>0</v>
      </c>
      <c r="R1078" s="13">
        <v>0</v>
      </c>
      <c r="S1078" s="31">
        <v>24</v>
      </c>
      <c r="T1078" s="6">
        <f>VLOOKUP(E1078,'参数设置&amp;汇总'!S:U,3,0)</f>
        <v>0.33150000000000002</v>
      </c>
      <c r="U1078" s="78">
        <f t="shared" si="80"/>
        <v>0</v>
      </c>
      <c r="V1078" s="13">
        <v>0.85000000000000009</v>
      </c>
      <c r="W1078" s="78">
        <f t="shared" si="82"/>
        <v>0</v>
      </c>
      <c r="X1078" s="1">
        <f>VLOOKUP(E1078,'渗透率、续签率'!AG:AJ,4,0)</f>
        <v>13140</v>
      </c>
      <c r="Y1078" s="1">
        <f t="shared" si="83"/>
        <v>0</v>
      </c>
      <c r="Z1078">
        <v>0</v>
      </c>
      <c r="AA1078" s="89">
        <f t="shared" si="84"/>
        <v>0</v>
      </c>
      <c r="AH1078" s="37"/>
      <c r="AI1078" s="37"/>
      <c r="AK1078" s="37"/>
    </row>
    <row r="1079" spans="1:37" hidden="1">
      <c r="A1079" t="s">
        <v>64</v>
      </c>
      <c r="B1079" t="s">
        <v>16</v>
      </c>
      <c r="C1079" t="s">
        <v>17</v>
      </c>
      <c r="D1079" t="s">
        <v>116</v>
      </c>
      <c r="E1079" t="s">
        <v>481</v>
      </c>
      <c r="F1079" t="str">
        <f t="shared" si="81"/>
        <v>银川市婚宴酒店</v>
      </c>
      <c r="G1079" t="s">
        <v>129</v>
      </c>
      <c r="H1079" t="s">
        <v>434</v>
      </c>
      <c r="I1079" t="s">
        <v>70</v>
      </c>
      <c r="J1079">
        <v>3</v>
      </c>
      <c r="K1079">
        <v>0</v>
      </c>
      <c r="L1079" s="13">
        <f>VLOOKUP(C1079,'渗透率、续签率'!B:C,2,0)</f>
        <v>0.51900000000000002</v>
      </c>
      <c r="M1079" s="6">
        <v>0</v>
      </c>
      <c r="N1079">
        <v>2</v>
      </c>
      <c r="O1079">
        <v>0</v>
      </c>
      <c r="P1079" s="6">
        <v>0</v>
      </c>
      <c r="Q1079" s="13">
        <v>0.46100000000000002</v>
      </c>
      <c r="R1079" s="13">
        <v>0</v>
      </c>
      <c r="S1079" s="31">
        <v>70</v>
      </c>
      <c r="T1079" s="6">
        <f>VLOOKUP(E1079,'参数设置&amp;汇总'!S:U,3,0)</f>
        <v>0.33150000000000002</v>
      </c>
      <c r="U1079" s="78">
        <f t="shared" si="80"/>
        <v>0.66300000000000003</v>
      </c>
      <c r="V1079" s="13">
        <v>0.85000000000000009</v>
      </c>
      <c r="W1079" s="78">
        <f t="shared" si="82"/>
        <v>0.77999999999999992</v>
      </c>
      <c r="X1079" s="1">
        <f>VLOOKUP(E1079,'渗透率、续签率'!AG:AJ,4,0)</f>
        <v>13140</v>
      </c>
      <c r="Y1079" s="1">
        <f t="shared" si="83"/>
        <v>10249.199999999999</v>
      </c>
      <c r="Z1079">
        <v>0</v>
      </c>
      <c r="AA1079" s="89">
        <f t="shared" si="84"/>
        <v>26280</v>
      </c>
      <c r="AH1079" s="37"/>
      <c r="AI1079" s="37"/>
      <c r="AK1079" s="37"/>
    </row>
    <row r="1080" spans="1:37" hidden="1">
      <c r="A1080" t="s">
        <v>64</v>
      </c>
      <c r="B1080" t="s">
        <v>16</v>
      </c>
      <c r="C1080" t="s">
        <v>17</v>
      </c>
      <c r="D1080" t="s">
        <v>116</v>
      </c>
      <c r="E1080" t="s">
        <v>481</v>
      </c>
      <c r="F1080" t="str">
        <f t="shared" si="81"/>
        <v>锡林郭勒盟婚宴酒店</v>
      </c>
      <c r="G1080" t="s">
        <v>142</v>
      </c>
      <c r="H1080" t="s">
        <v>435</v>
      </c>
      <c r="I1080" t="s">
        <v>70</v>
      </c>
      <c r="J1080">
        <v>3</v>
      </c>
      <c r="K1080">
        <v>0</v>
      </c>
      <c r="L1080" s="13">
        <f>VLOOKUP(C1080,'渗透率、续签率'!B:C,2,0)</f>
        <v>0.51900000000000002</v>
      </c>
      <c r="M1080" s="6">
        <v>0</v>
      </c>
      <c r="N1080">
        <v>0</v>
      </c>
      <c r="O1080">
        <v>0</v>
      </c>
      <c r="P1080" s="6">
        <v>0</v>
      </c>
      <c r="Q1080" s="13">
        <v>0</v>
      </c>
      <c r="R1080" s="13">
        <v>0</v>
      </c>
      <c r="S1080" s="31">
        <v>5</v>
      </c>
      <c r="T1080" s="6">
        <f>VLOOKUP(E1080,'参数设置&amp;汇总'!S:U,3,0)</f>
        <v>0.33150000000000002</v>
      </c>
      <c r="U1080" s="78">
        <f t="shared" si="80"/>
        <v>0</v>
      </c>
      <c r="V1080" s="13">
        <v>0.85000000000000009</v>
      </c>
      <c r="W1080" s="78">
        <f t="shared" si="82"/>
        <v>0</v>
      </c>
      <c r="X1080" s="1">
        <f>VLOOKUP(E1080,'渗透率、续签率'!AG:AJ,4,0)</f>
        <v>13140</v>
      </c>
      <c r="Y1080" s="1">
        <f t="shared" si="83"/>
        <v>0</v>
      </c>
      <c r="Z1080">
        <v>0</v>
      </c>
      <c r="AA1080" s="89">
        <f t="shared" si="84"/>
        <v>0</v>
      </c>
      <c r="AH1080" s="37"/>
      <c r="AI1080" s="37"/>
      <c r="AK1080" s="37"/>
    </row>
    <row r="1081" spans="1:37" hidden="1">
      <c r="A1081" t="s">
        <v>64</v>
      </c>
      <c r="B1081" t="s">
        <v>16</v>
      </c>
      <c r="C1081" t="s">
        <v>17</v>
      </c>
      <c r="D1081" t="s">
        <v>116</v>
      </c>
      <c r="E1081" t="s">
        <v>481</v>
      </c>
      <c r="F1081" t="str">
        <f t="shared" si="81"/>
        <v>锦州市婚宴酒店</v>
      </c>
      <c r="G1081" t="s">
        <v>101</v>
      </c>
      <c r="H1081" t="s">
        <v>436</v>
      </c>
      <c r="I1081" t="s">
        <v>70</v>
      </c>
      <c r="J1081">
        <v>8</v>
      </c>
      <c r="K1081">
        <v>0</v>
      </c>
      <c r="L1081" s="13">
        <f>VLOOKUP(C1081,'渗透率、续签率'!B:C,2,0)</f>
        <v>0.51900000000000002</v>
      </c>
      <c r="M1081" s="6">
        <v>0</v>
      </c>
      <c r="N1081">
        <v>0</v>
      </c>
      <c r="O1081">
        <v>0</v>
      </c>
      <c r="P1081" s="6">
        <v>0</v>
      </c>
      <c r="Q1081" s="13">
        <v>0</v>
      </c>
      <c r="R1081" s="13">
        <v>0</v>
      </c>
      <c r="S1081" s="31">
        <v>23</v>
      </c>
      <c r="T1081" s="6">
        <f>VLOOKUP(E1081,'参数设置&amp;汇总'!S:U,3,0)</f>
        <v>0.33150000000000002</v>
      </c>
      <c r="U1081" s="78">
        <f t="shared" si="80"/>
        <v>0</v>
      </c>
      <c r="V1081" s="13">
        <v>0.85000000000000009</v>
      </c>
      <c r="W1081" s="78">
        <f t="shared" si="82"/>
        <v>0</v>
      </c>
      <c r="X1081" s="1">
        <f>VLOOKUP(E1081,'渗透率、续签率'!AG:AJ,4,0)</f>
        <v>13140</v>
      </c>
      <c r="Y1081" s="1">
        <f t="shared" si="83"/>
        <v>0</v>
      </c>
      <c r="Z1081">
        <v>0</v>
      </c>
      <c r="AA1081" s="89">
        <f t="shared" si="84"/>
        <v>0</v>
      </c>
      <c r="AH1081" s="37"/>
      <c r="AI1081" s="37"/>
      <c r="AK1081" s="37"/>
    </row>
    <row r="1082" spans="1:37" hidden="1">
      <c r="A1082" t="s">
        <v>64</v>
      </c>
      <c r="B1082" t="s">
        <v>16</v>
      </c>
      <c r="C1082" t="s">
        <v>17</v>
      </c>
      <c r="D1082" t="s">
        <v>116</v>
      </c>
      <c r="E1082" t="s">
        <v>481</v>
      </c>
      <c r="F1082" t="str">
        <f t="shared" si="81"/>
        <v>镇江市婚宴酒店</v>
      </c>
      <c r="G1082" t="s">
        <v>73</v>
      </c>
      <c r="H1082" t="s">
        <v>437</v>
      </c>
      <c r="I1082" t="s">
        <v>70</v>
      </c>
      <c r="J1082">
        <v>2</v>
      </c>
      <c r="K1082">
        <v>0</v>
      </c>
      <c r="L1082" s="13">
        <f>VLOOKUP(C1082,'渗透率、续签率'!B:C,2,0)</f>
        <v>0.51900000000000002</v>
      </c>
      <c r="M1082" s="6">
        <v>0</v>
      </c>
      <c r="N1082">
        <v>0</v>
      </c>
      <c r="O1082">
        <v>0</v>
      </c>
      <c r="P1082" s="6">
        <v>0</v>
      </c>
      <c r="Q1082" s="13">
        <v>0</v>
      </c>
      <c r="R1082" s="13">
        <v>0</v>
      </c>
      <c r="S1082" s="31">
        <v>8</v>
      </c>
      <c r="T1082" s="6">
        <f>VLOOKUP(E1082,'参数设置&amp;汇总'!S:U,3,0)</f>
        <v>0.33150000000000002</v>
      </c>
      <c r="U1082" s="78">
        <f t="shared" si="80"/>
        <v>0</v>
      </c>
      <c r="V1082" s="13">
        <v>0.85000000000000009</v>
      </c>
      <c r="W1082" s="78">
        <f t="shared" si="82"/>
        <v>0</v>
      </c>
      <c r="X1082" s="1">
        <f>VLOOKUP(E1082,'渗透率、续签率'!AG:AJ,4,0)</f>
        <v>13140</v>
      </c>
      <c r="Y1082" s="1">
        <f t="shared" si="83"/>
        <v>0</v>
      </c>
      <c r="Z1082">
        <v>0</v>
      </c>
      <c r="AA1082" s="89">
        <f t="shared" si="84"/>
        <v>0</v>
      </c>
      <c r="AH1082" s="37"/>
      <c r="AI1082" s="37"/>
      <c r="AK1082" s="37"/>
    </row>
    <row r="1083" spans="1:37" hidden="1">
      <c r="A1083" t="s">
        <v>64</v>
      </c>
      <c r="B1083" t="s">
        <v>16</v>
      </c>
      <c r="C1083" t="s">
        <v>17</v>
      </c>
      <c r="D1083" t="s">
        <v>116</v>
      </c>
      <c r="E1083" t="s">
        <v>481</v>
      </c>
      <c r="F1083" t="str">
        <f t="shared" si="81"/>
        <v>长春市婚宴酒店</v>
      </c>
      <c r="G1083" t="s">
        <v>188</v>
      </c>
      <c r="H1083" t="s">
        <v>438</v>
      </c>
      <c r="I1083" t="s">
        <v>70</v>
      </c>
      <c r="J1083">
        <v>49</v>
      </c>
      <c r="K1083">
        <v>13</v>
      </c>
      <c r="L1083" s="13">
        <f>VLOOKUP(C1083,'渗透率、续签率'!B:C,2,0)</f>
        <v>0.51900000000000002</v>
      </c>
      <c r="M1083" s="6">
        <v>0.27</v>
      </c>
      <c r="N1083">
        <v>10</v>
      </c>
      <c r="O1083">
        <v>9</v>
      </c>
      <c r="P1083" s="6">
        <v>0.9</v>
      </c>
      <c r="Q1083" s="13">
        <v>0.82499999999999996</v>
      </c>
      <c r="R1083" s="13">
        <v>0.47399999999999998</v>
      </c>
      <c r="S1083" s="31">
        <v>1297</v>
      </c>
      <c r="T1083" s="6">
        <f>VLOOKUP(E1083,'参数设置&amp;汇总'!S:U,3,0)</f>
        <v>0.33150000000000002</v>
      </c>
      <c r="U1083" s="78">
        <f t="shared" si="80"/>
        <v>9</v>
      </c>
      <c r="V1083" s="13">
        <v>0.85000000000000009</v>
      </c>
      <c r="W1083" s="78">
        <f t="shared" si="82"/>
        <v>5.0929411764705872</v>
      </c>
      <c r="X1083" s="1">
        <f>VLOOKUP(E1083,'渗透率、续签率'!AG:AJ,4,0)</f>
        <v>13140</v>
      </c>
      <c r="Y1083" s="1">
        <f t="shared" si="83"/>
        <v>66921.247058823516</v>
      </c>
      <c r="Z1083">
        <v>13</v>
      </c>
      <c r="AA1083" s="89">
        <f t="shared" si="84"/>
        <v>131400</v>
      </c>
      <c r="AH1083" s="37"/>
      <c r="AI1083" s="37"/>
      <c r="AK1083" s="37"/>
    </row>
    <row r="1084" spans="1:37" hidden="1">
      <c r="A1084" t="s">
        <v>64</v>
      </c>
      <c r="B1084" t="s">
        <v>16</v>
      </c>
      <c r="C1084" t="s">
        <v>17</v>
      </c>
      <c r="D1084" t="s">
        <v>116</v>
      </c>
      <c r="E1084" t="s">
        <v>481</v>
      </c>
      <c r="F1084" t="str">
        <f t="shared" si="81"/>
        <v>长治市婚宴酒店</v>
      </c>
      <c r="G1084" t="s">
        <v>134</v>
      </c>
      <c r="H1084" t="s">
        <v>439</v>
      </c>
      <c r="I1084" t="s">
        <v>70</v>
      </c>
      <c r="J1084">
        <v>5</v>
      </c>
      <c r="K1084">
        <v>0</v>
      </c>
      <c r="L1084" s="13">
        <f>VLOOKUP(C1084,'渗透率、续签率'!B:C,2,0)</f>
        <v>0.51900000000000002</v>
      </c>
      <c r="M1084" s="6">
        <v>0</v>
      </c>
      <c r="N1084">
        <v>0</v>
      </c>
      <c r="O1084">
        <v>0</v>
      </c>
      <c r="P1084" s="6">
        <v>0</v>
      </c>
      <c r="Q1084" s="13">
        <v>0</v>
      </c>
      <c r="R1084" s="13">
        <v>0</v>
      </c>
      <c r="S1084" s="31">
        <v>32</v>
      </c>
      <c r="T1084" s="6">
        <f>VLOOKUP(E1084,'参数设置&amp;汇总'!S:U,3,0)</f>
        <v>0.33150000000000002</v>
      </c>
      <c r="U1084" s="78">
        <f t="shared" si="80"/>
        <v>0</v>
      </c>
      <c r="V1084" s="13">
        <v>0.85000000000000009</v>
      </c>
      <c r="W1084" s="78">
        <f t="shared" si="82"/>
        <v>0</v>
      </c>
      <c r="X1084" s="1">
        <f>VLOOKUP(E1084,'渗透率、续签率'!AG:AJ,4,0)</f>
        <v>13140</v>
      </c>
      <c r="Y1084" s="1">
        <f t="shared" si="83"/>
        <v>0</v>
      </c>
      <c r="Z1084">
        <v>0</v>
      </c>
      <c r="AA1084" s="89">
        <f t="shared" si="84"/>
        <v>0</v>
      </c>
      <c r="AH1084" s="37"/>
      <c r="AI1084" s="37"/>
      <c r="AK1084" s="37"/>
    </row>
    <row r="1085" spans="1:37" hidden="1">
      <c r="A1085" t="s">
        <v>64</v>
      </c>
      <c r="B1085" t="s">
        <v>16</v>
      </c>
      <c r="C1085" t="s">
        <v>17</v>
      </c>
      <c r="D1085" t="s">
        <v>116</v>
      </c>
      <c r="E1085" t="s">
        <v>481</v>
      </c>
      <c r="F1085" t="str">
        <f t="shared" si="81"/>
        <v>阜新市婚宴酒店</v>
      </c>
      <c r="G1085" t="s">
        <v>101</v>
      </c>
      <c r="H1085" t="s">
        <v>440</v>
      </c>
      <c r="I1085" t="s">
        <v>70</v>
      </c>
      <c r="J1085">
        <v>1</v>
      </c>
      <c r="K1085">
        <v>0</v>
      </c>
      <c r="L1085" s="13">
        <f>VLOOKUP(C1085,'渗透率、续签率'!B:C,2,0)</f>
        <v>0.51900000000000002</v>
      </c>
      <c r="M1085" s="6">
        <v>0</v>
      </c>
      <c r="N1085">
        <v>0</v>
      </c>
      <c r="O1085">
        <v>0</v>
      </c>
      <c r="P1085" s="6">
        <v>0</v>
      </c>
      <c r="Q1085" s="13">
        <v>0</v>
      </c>
      <c r="R1085" s="13">
        <v>0</v>
      </c>
      <c r="S1085" s="31">
        <v>2</v>
      </c>
      <c r="T1085" s="6">
        <f>VLOOKUP(E1085,'参数设置&amp;汇总'!S:U,3,0)</f>
        <v>0.33150000000000002</v>
      </c>
      <c r="U1085" s="78">
        <f t="shared" si="80"/>
        <v>0</v>
      </c>
      <c r="V1085" s="13">
        <v>0.85000000000000009</v>
      </c>
      <c r="W1085" s="78">
        <f t="shared" si="82"/>
        <v>0</v>
      </c>
      <c r="X1085" s="1">
        <f>VLOOKUP(E1085,'渗透率、续签率'!AG:AJ,4,0)</f>
        <v>13140</v>
      </c>
      <c r="Y1085" s="1">
        <f t="shared" si="83"/>
        <v>0</v>
      </c>
      <c r="Z1085">
        <v>0</v>
      </c>
      <c r="AA1085" s="89">
        <f t="shared" si="84"/>
        <v>0</v>
      </c>
      <c r="AH1085" s="37"/>
      <c r="AI1085" s="37"/>
      <c r="AK1085" s="37"/>
    </row>
    <row r="1086" spans="1:37" hidden="1">
      <c r="A1086" t="s">
        <v>64</v>
      </c>
      <c r="B1086" t="s">
        <v>16</v>
      </c>
      <c r="C1086" t="s">
        <v>17</v>
      </c>
      <c r="D1086" t="s">
        <v>116</v>
      </c>
      <c r="E1086" t="s">
        <v>481</v>
      </c>
      <c r="F1086" t="str">
        <f t="shared" si="81"/>
        <v>阜阳市婚宴酒店</v>
      </c>
      <c r="G1086" t="s">
        <v>94</v>
      </c>
      <c r="H1086" t="s">
        <v>441</v>
      </c>
      <c r="I1086" t="s">
        <v>68</v>
      </c>
      <c r="J1086">
        <v>8</v>
      </c>
      <c r="K1086">
        <v>2</v>
      </c>
      <c r="L1086" s="13">
        <f>VLOOKUP(C1086,'渗透率、续签率'!B:C,2,0)</f>
        <v>0.51900000000000002</v>
      </c>
      <c r="M1086" s="6">
        <v>0.25</v>
      </c>
      <c r="N1086">
        <v>1</v>
      </c>
      <c r="O1086">
        <v>1</v>
      </c>
      <c r="P1086" s="6">
        <v>1</v>
      </c>
      <c r="Q1086" s="13">
        <v>0.51900000000000002</v>
      </c>
      <c r="R1086" s="13">
        <v>0.32100000000000001</v>
      </c>
      <c r="S1086" s="31">
        <v>100</v>
      </c>
      <c r="T1086" s="6">
        <f>VLOOKUP(E1086,'参数设置&amp;汇总'!S:U,3,0)</f>
        <v>0.33150000000000002</v>
      </c>
      <c r="U1086" s="78">
        <f t="shared" si="80"/>
        <v>1</v>
      </c>
      <c r="V1086" s="13">
        <v>0.85000000000000009</v>
      </c>
      <c r="W1086" s="78">
        <f t="shared" si="82"/>
        <v>0.56588235294117639</v>
      </c>
      <c r="X1086" s="1">
        <f>VLOOKUP(E1086,'渗透率、续签率'!AG:AJ,4,0)</f>
        <v>13140</v>
      </c>
      <c r="Y1086" s="1">
        <f t="shared" si="83"/>
        <v>7435.6941176470582</v>
      </c>
      <c r="Z1086">
        <v>1</v>
      </c>
      <c r="AA1086" s="89">
        <f t="shared" si="84"/>
        <v>13140</v>
      </c>
      <c r="AH1086" s="37"/>
      <c r="AI1086" s="37"/>
      <c r="AK1086" s="37"/>
    </row>
    <row r="1087" spans="1:37" hidden="1">
      <c r="A1087" t="s">
        <v>64</v>
      </c>
      <c r="B1087" t="s">
        <v>16</v>
      </c>
      <c r="C1087" t="s">
        <v>17</v>
      </c>
      <c r="D1087" t="s">
        <v>116</v>
      </c>
      <c r="E1087" t="s">
        <v>481</v>
      </c>
      <c r="F1087" t="str">
        <f t="shared" si="81"/>
        <v>防城港市婚宴酒店</v>
      </c>
      <c r="G1087" t="s">
        <v>88</v>
      </c>
      <c r="H1087" t="s">
        <v>442</v>
      </c>
      <c r="I1087" t="s">
        <v>68</v>
      </c>
      <c r="J1087">
        <v>0</v>
      </c>
      <c r="K1087">
        <v>0</v>
      </c>
      <c r="L1087" s="13">
        <f>VLOOKUP(C1087,'渗透率、续签率'!B:C,2,0)</f>
        <v>0.51900000000000002</v>
      </c>
      <c r="M1087" s="6">
        <v>0</v>
      </c>
      <c r="N1087">
        <v>0</v>
      </c>
      <c r="O1087">
        <v>0</v>
      </c>
      <c r="P1087" s="6">
        <v>0</v>
      </c>
      <c r="Q1087" s="13">
        <v>0</v>
      </c>
      <c r="R1087" s="13">
        <v>0</v>
      </c>
      <c r="S1087" s="31">
        <v>0</v>
      </c>
      <c r="T1087" s="6">
        <f>VLOOKUP(E1087,'参数设置&amp;汇总'!S:U,3,0)</f>
        <v>0.33150000000000002</v>
      </c>
      <c r="U1087" s="78">
        <f t="shared" si="80"/>
        <v>0</v>
      </c>
      <c r="V1087" s="13">
        <v>0.85000000000000009</v>
      </c>
      <c r="W1087" s="78">
        <f t="shared" si="82"/>
        <v>0</v>
      </c>
      <c r="X1087" s="1">
        <f>VLOOKUP(E1087,'渗透率、续签率'!AG:AJ,4,0)</f>
        <v>13140</v>
      </c>
      <c r="Y1087" s="1">
        <f t="shared" si="83"/>
        <v>0</v>
      </c>
      <c r="Z1087">
        <v>0</v>
      </c>
      <c r="AA1087" s="89">
        <f t="shared" si="84"/>
        <v>0</v>
      </c>
      <c r="AH1087" s="37"/>
      <c r="AI1087" s="37"/>
      <c r="AK1087" s="37"/>
    </row>
    <row r="1088" spans="1:37" hidden="1">
      <c r="A1088" t="s">
        <v>64</v>
      </c>
      <c r="B1088" t="s">
        <v>16</v>
      </c>
      <c r="C1088" t="s">
        <v>17</v>
      </c>
      <c r="D1088" t="s">
        <v>116</v>
      </c>
      <c r="E1088" t="s">
        <v>481</v>
      </c>
      <c r="F1088" t="str">
        <f t="shared" si="81"/>
        <v>阳江市婚宴酒店</v>
      </c>
      <c r="G1088" t="s">
        <v>75</v>
      </c>
      <c r="H1088" t="s">
        <v>443</v>
      </c>
      <c r="I1088" t="s">
        <v>68</v>
      </c>
      <c r="J1088">
        <v>4</v>
      </c>
      <c r="K1088">
        <v>0</v>
      </c>
      <c r="L1088" s="13">
        <f>VLOOKUP(C1088,'渗透率、续签率'!B:C,2,0)</f>
        <v>0.51900000000000002</v>
      </c>
      <c r="M1088" s="6">
        <v>0</v>
      </c>
      <c r="N1088">
        <v>0</v>
      </c>
      <c r="O1088">
        <v>0</v>
      </c>
      <c r="P1088" s="6">
        <v>0</v>
      </c>
      <c r="Q1088" s="13">
        <v>0</v>
      </c>
      <c r="R1088" s="13">
        <v>0</v>
      </c>
      <c r="S1088" s="31">
        <v>2</v>
      </c>
      <c r="T1088" s="6">
        <f>VLOOKUP(E1088,'参数设置&amp;汇总'!S:U,3,0)</f>
        <v>0.33150000000000002</v>
      </c>
      <c r="U1088" s="78">
        <f t="shared" si="80"/>
        <v>0</v>
      </c>
      <c r="V1088" s="13">
        <v>0.85000000000000009</v>
      </c>
      <c r="W1088" s="78">
        <f t="shared" si="82"/>
        <v>0</v>
      </c>
      <c r="X1088" s="1">
        <f>VLOOKUP(E1088,'渗透率、续签率'!AG:AJ,4,0)</f>
        <v>13140</v>
      </c>
      <c r="Y1088" s="1">
        <f t="shared" si="83"/>
        <v>0</v>
      </c>
      <c r="Z1088">
        <v>1</v>
      </c>
      <c r="AA1088" s="89">
        <f t="shared" si="84"/>
        <v>0</v>
      </c>
      <c r="AH1088" s="37"/>
      <c r="AI1088" s="37"/>
      <c r="AJ1088" s="1"/>
      <c r="AK1088" s="37"/>
    </row>
    <row r="1089" spans="1:37" hidden="1">
      <c r="A1089" t="s">
        <v>64</v>
      </c>
      <c r="B1089" t="s">
        <v>16</v>
      </c>
      <c r="C1089" t="s">
        <v>17</v>
      </c>
      <c r="D1089" t="s">
        <v>116</v>
      </c>
      <c r="E1089" t="s">
        <v>481</v>
      </c>
      <c r="F1089" t="str">
        <f t="shared" si="81"/>
        <v>阳泉市婚宴酒店</v>
      </c>
      <c r="G1089" t="s">
        <v>134</v>
      </c>
      <c r="H1089" t="s">
        <v>444</v>
      </c>
      <c r="I1089" t="s">
        <v>70</v>
      </c>
      <c r="J1089">
        <v>1</v>
      </c>
      <c r="K1089">
        <v>0</v>
      </c>
      <c r="L1089" s="13">
        <f>VLOOKUP(C1089,'渗透率、续签率'!B:C,2,0)</f>
        <v>0.51900000000000002</v>
      </c>
      <c r="M1089" s="6">
        <v>0</v>
      </c>
      <c r="N1089">
        <v>0</v>
      </c>
      <c r="O1089">
        <v>0</v>
      </c>
      <c r="P1089" s="6">
        <v>0</v>
      </c>
      <c r="Q1089" s="13">
        <v>0</v>
      </c>
      <c r="R1089" s="13">
        <v>0</v>
      </c>
      <c r="S1089" s="31">
        <v>8</v>
      </c>
      <c r="T1089" s="6">
        <f>VLOOKUP(E1089,'参数设置&amp;汇总'!S:U,3,0)</f>
        <v>0.33150000000000002</v>
      </c>
      <c r="U1089" s="78">
        <f t="shared" si="80"/>
        <v>0</v>
      </c>
      <c r="V1089" s="13">
        <v>0.85000000000000009</v>
      </c>
      <c r="W1089" s="78">
        <f t="shared" si="82"/>
        <v>0</v>
      </c>
      <c r="X1089" s="1">
        <f>VLOOKUP(E1089,'渗透率、续签率'!AG:AJ,4,0)</f>
        <v>13140</v>
      </c>
      <c r="Y1089" s="1">
        <f t="shared" si="83"/>
        <v>0</v>
      </c>
      <c r="Z1089">
        <v>0</v>
      </c>
      <c r="AA1089" s="89">
        <f t="shared" si="84"/>
        <v>0</v>
      </c>
    </row>
    <row r="1090" spans="1:37" hidden="1">
      <c r="A1090" t="s">
        <v>64</v>
      </c>
      <c r="B1090" t="s">
        <v>16</v>
      </c>
      <c r="C1090" t="s">
        <v>17</v>
      </c>
      <c r="D1090" t="s">
        <v>116</v>
      </c>
      <c r="E1090" t="s">
        <v>481</v>
      </c>
      <c r="F1090" t="str">
        <f t="shared" si="81"/>
        <v>阿克苏地区婚宴酒店</v>
      </c>
      <c r="G1090" t="s">
        <v>145</v>
      </c>
      <c r="H1090" t="s">
        <v>445</v>
      </c>
      <c r="I1090" t="s">
        <v>70</v>
      </c>
      <c r="J1090">
        <v>4</v>
      </c>
      <c r="K1090">
        <v>0</v>
      </c>
      <c r="L1090" s="13">
        <f>VLOOKUP(C1090,'渗透率、续签率'!B:C,2,0)</f>
        <v>0.51900000000000002</v>
      </c>
      <c r="M1090" s="6">
        <v>0</v>
      </c>
      <c r="N1090">
        <v>0</v>
      </c>
      <c r="O1090">
        <v>0</v>
      </c>
      <c r="P1090" s="6">
        <v>0</v>
      </c>
      <c r="Q1090" s="13">
        <v>0</v>
      </c>
      <c r="R1090" s="13">
        <v>0</v>
      </c>
      <c r="S1090" s="31">
        <v>4</v>
      </c>
      <c r="T1090" s="6">
        <f>VLOOKUP(E1090,'参数设置&amp;汇总'!S:U,3,0)</f>
        <v>0.33150000000000002</v>
      </c>
      <c r="U1090" s="78">
        <f t="shared" si="80"/>
        <v>0</v>
      </c>
      <c r="V1090" s="13">
        <v>0.85000000000000009</v>
      </c>
      <c r="W1090" s="78">
        <f t="shared" si="82"/>
        <v>0</v>
      </c>
      <c r="X1090" s="1">
        <f>VLOOKUP(E1090,'渗透率、续签率'!AG:AJ,4,0)</f>
        <v>13140</v>
      </c>
      <c r="Y1090" s="1">
        <f t="shared" si="83"/>
        <v>0</v>
      </c>
      <c r="Z1090">
        <v>0</v>
      </c>
      <c r="AA1090" s="89">
        <f t="shared" si="84"/>
        <v>0</v>
      </c>
      <c r="AH1090" s="37"/>
      <c r="AI1090" s="37"/>
      <c r="AJ1090" s="1"/>
      <c r="AK1090" s="37"/>
    </row>
    <row r="1091" spans="1:37" hidden="1">
      <c r="A1091" t="s">
        <v>64</v>
      </c>
      <c r="B1091" t="s">
        <v>16</v>
      </c>
      <c r="C1091" t="s">
        <v>17</v>
      </c>
      <c r="D1091" t="s">
        <v>116</v>
      </c>
      <c r="E1091" t="s">
        <v>481</v>
      </c>
      <c r="F1091" t="str">
        <f t="shared" si="81"/>
        <v>阿勒泰地区婚宴酒店</v>
      </c>
      <c r="G1091" t="s">
        <v>145</v>
      </c>
      <c r="H1091" t="s">
        <v>446</v>
      </c>
      <c r="I1091" t="s">
        <v>70</v>
      </c>
      <c r="J1091">
        <v>1</v>
      </c>
      <c r="K1091">
        <v>0</v>
      </c>
      <c r="L1091" s="13">
        <f>VLOOKUP(C1091,'渗透率、续签率'!B:C,2,0)</f>
        <v>0.51900000000000002</v>
      </c>
      <c r="M1091" s="6">
        <v>0</v>
      </c>
      <c r="N1091">
        <v>0</v>
      </c>
      <c r="O1091">
        <v>0</v>
      </c>
      <c r="P1091" s="6">
        <v>0</v>
      </c>
      <c r="Q1091" s="13">
        <v>0</v>
      </c>
      <c r="R1091" s="13">
        <v>0</v>
      </c>
      <c r="S1091" s="31">
        <v>1</v>
      </c>
      <c r="T1091" s="6">
        <f>VLOOKUP(E1091,'参数设置&amp;汇总'!S:U,3,0)</f>
        <v>0.33150000000000002</v>
      </c>
      <c r="U1091" s="78">
        <f t="shared" ref="U1091:U1154" si="85">IF(T1091*N1091&gt;=O1091,T1091*N1091,O1091)</f>
        <v>0</v>
      </c>
      <c r="V1091" s="13">
        <v>0.85000000000000009</v>
      </c>
      <c r="W1091" s="78">
        <f t="shared" si="82"/>
        <v>0</v>
      </c>
      <c r="X1091" s="1">
        <f>VLOOKUP(E1091,'渗透率、续签率'!AG:AJ,4,0)</f>
        <v>13140</v>
      </c>
      <c r="Y1091" s="1">
        <f t="shared" si="83"/>
        <v>0</v>
      </c>
      <c r="Z1091">
        <v>0</v>
      </c>
      <c r="AA1091" s="89">
        <f t="shared" si="84"/>
        <v>0</v>
      </c>
      <c r="AH1091" s="37"/>
      <c r="AI1091" s="37"/>
      <c r="AJ1091" s="1"/>
      <c r="AK1091" s="37"/>
    </row>
    <row r="1092" spans="1:37" hidden="1">
      <c r="A1092" t="s">
        <v>64</v>
      </c>
      <c r="B1092" t="s">
        <v>16</v>
      </c>
      <c r="C1092" t="s">
        <v>17</v>
      </c>
      <c r="D1092" t="s">
        <v>116</v>
      </c>
      <c r="E1092" t="s">
        <v>481</v>
      </c>
      <c r="F1092" t="str">
        <f t="shared" ref="F1092:F1155" si="86">H1092&amp;C1092</f>
        <v>阿坝藏族羌族自治州婚宴酒店</v>
      </c>
      <c r="G1092" t="s">
        <v>77</v>
      </c>
      <c r="H1092" t="s">
        <v>447</v>
      </c>
      <c r="I1092" t="s">
        <v>70</v>
      </c>
      <c r="J1092">
        <v>2</v>
      </c>
      <c r="K1092">
        <v>0</v>
      </c>
      <c r="L1092" s="13">
        <f>VLOOKUP(C1092,'渗透率、续签率'!B:C,2,0)</f>
        <v>0.51900000000000002</v>
      </c>
      <c r="M1092" s="6">
        <v>0</v>
      </c>
      <c r="N1092">
        <v>0</v>
      </c>
      <c r="O1092">
        <v>0</v>
      </c>
      <c r="P1092" s="6">
        <v>0</v>
      </c>
      <c r="Q1092" s="13">
        <v>0</v>
      </c>
      <c r="R1092" s="13">
        <v>0</v>
      </c>
      <c r="S1092" s="31">
        <v>1</v>
      </c>
      <c r="T1092" s="6">
        <f>VLOOKUP(E1092,'参数设置&amp;汇总'!S:U,3,0)</f>
        <v>0.33150000000000002</v>
      </c>
      <c r="U1092" s="78">
        <f t="shared" si="85"/>
        <v>0</v>
      </c>
      <c r="V1092" s="13">
        <v>0.85000000000000009</v>
      </c>
      <c r="W1092" s="78">
        <f t="shared" ref="W1092:W1155" si="87">(O1092*(1-L1092)+IF((U1092-O1092)&lt;0,0,(U1092-O1092)))/V1092</f>
        <v>0</v>
      </c>
      <c r="X1092" s="1">
        <f>VLOOKUP(E1092,'渗透率、续签率'!AG:AJ,4,0)</f>
        <v>13140</v>
      </c>
      <c r="Y1092" s="1">
        <f t="shared" ref="Y1092:Y1155" si="88">X1092*W1092</f>
        <v>0</v>
      </c>
      <c r="Z1092">
        <v>0</v>
      </c>
      <c r="AA1092" s="89">
        <f t="shared" ref="AA1092:AA1155" si="89">N1092*X1092</f>
        <v>0</v>
      </c>
      <c r="AH1092" s="37"/>
      <c r="AI1092" s="37"/>
      <c r="AK1092" s="37"/>
    </row>
    <row r="1093" spans="1:37" hidden="1">
      <c r="A1093" t="s">
        <v>64</v>
      </c>
      <c r="B1093" t="s">
        <v>16</v>
      </c>
      <c r="C1093" t="s">
        <v>17</v>
      </c>
      <c r="D1093" t="s">
        <v>116</v>
      </c>
      <c r="E1093" t="s">
        <v>481</v>
      </c>
      <c r="F1093" t="str">
        <f t="shared" si="86"/>
        <v>阿拉善盟婚宴酒店</v>
      </c>
      <c r="G1093" t="s">
        <v>142</v>
      </c>
      <c r="H1093" t="s">
        <v>448</v>
      </c>
      <c r="I1093" t="s">
        <v>70</v>
      </c>
      <c r="J1093">
        <v>0</v>
      </c>
      <c r="K1093">
        <v>0</v>
      </c>
      <c r="L1093" s="13">
        <f>VLOOKUP(C1093,'渗透率、续签率'!B:C,2,0)</f>
        <v>0.51900000000000002</v>
      </c>
      <c r="M1093" s="6">
        <v>0</v>
      </c>
      <c r="N1093">
        <v>0</v>
      </c>
      <c r="O1093">
        <v>0</v>
      </c>
      <c r="P1093" s="6">
        <v>0</v>
      </c>
      <c r="Q1093" s="13">
        <v>0</v>
      </c>
      <c r="R1093" s="13">
        <v>0</v>
      </c>
      <c r="S1093" s="31">
        <v>0</v>
      </c>
      <c r="T1093" s="6">
        <f>VLOOKUP(E1093,'参数设置&amp;汇总'!S:U,3,0)</f>
        <v>0.33150000000000002</v>
      </c>
      <c r="U1093" s="78">
        <f t="shared" si="85"/>
        <v>0</v>
      </c>
      <c r="V1093" s="13">
        <v>0.85000000000000009</v>
      </c>
      <c r="W1093" s="78">
        <f t="shared" si="87"/>
        <v>0</v>
      </c>
      <c r="X1093" s="1">
        <f>VLOOKUP(E1093,'渗透率、续签率'!AG:AJ,4,0)</f>
        <v>13140</v>
      </c>
      <c r="Y1093" s="1">
        <f t="shared" si="88"/>
        <v>0</v>
      </c>
      <c r="Z1093">
        <v>0</v>
      </c>
      <c r="AA1093" s="89">
        <f t="shared" si="89"/>
        <v>0</v>
      </c>
      <c r="AH1093" s="37"/>
      <c r="AI1093" s="37"/>
      <c r="AK1093" s="37"/>
    </row>
    <row r="1094" spans="1:37" hidden="1">
      <c r="A1094" t="s">
        <v>64</v>
      </c>
      <c r="B1094" t="s">
        <v>16</v>
      </c>
      <c r="C1094" t="s">
        <v>17</v>
      </c>
      <c r="D1094" t="s">
        <v>116</v>
      </c>
      <c r="E1094" t="s">
        <v>481</v>
      </c>
      <c r="F1094" t="str">
        <f t="shared" si="86"/>
        <v>阿拉尔市婚宴酒店</v>
      </c>
      <c r="G1094" t="s">
        <v>145</v>
      </c>
      <c r="H1094" t="s">
        <v>449</v>
      </c>
      <c r="I1094" t="s">
        <v>70</v>
      </c>
      <c r="J1094">
        <v>0</v>
      </c>
      <c r="K1094">
        <v>0</v>
      </c>
      <c r="L1094" s="13">
        <f>VLOOKUP(C1094,'渗透率、续签率'!B:C,2,0)</f>
        <v>0.51900000000000002</v>
      </c>
      <c r="M1094" s="6">
        <v>0</v>
      </c>
      <c r="N1094">
        <v>0</v>
      </c>
      <c r="O1094">
        <v>0</v>
      </c>
      <c r="P1094" s="6">
        <v>0</v>
      </c>
      <c r="Q1094" s="13">
        <v>0</v>
      </c>
      <c r="R1094" s="13">
        <v>0</v>
      </c>
      <c r="S1094" s="31">
        <v>0</v>
      </c>
      <c r="T1094" s="6">
        <f>VLOOKUP(E1094,'参数设置&amp;汇总'!S:U,3,0)</f>
        <v>0.33150000000000002</v>
      </c>
      <c r="U1094" s="78">
        <f t="shared" si="85"/>
        <v>0</v>
      </c>
      <c r="V1094" s="13">
        <v>0.85000000000000009</v>
      </c>
      <c r="W1094" s="78">
        <f t="shared" si="87"/>
        <v>0</v>
      </c>
      <c r="X1094" s="1">
        <f>VLOOKUP(E1094,'渗透率、续签率'!AG:AJ,4,0)</f>
        <v>13140</v>
      </c>
      <c r="Y1094" s="1">
        <f t="shared" si="88"/>
        <v>0</v>
      </c>
      <c r="Z1094">
        <v>0</v>
      </c>
      <c r="AA1094" s="89">
        <f t="shared" si="89"/>
        <v>0</v>
      </c>
      <c r="AH1094" s="37"/>
      <c r="AI1094" s="37"/>
      <c r="AK1094" s="37"/>
    </row>
    <row r="1095" spans="1:37" hidden="1">
      <c r="A1095" t="s">
        <v>64</v>
      </c>
      <c r="B1095" t="s">
        <v>16</v>
      </c>
      <c r="C1095" t="s">
        <v>17</v>
      </c>
      <c r="D1095" t="s">
        <v>116</v>
      </c>
      <c r="E1095" t="s">
        <v>481</v>
      </c>
      <c r="F1095" t="str">
        <f t="shared" si="86"/>
        <v>阿里地区婚宴酒店</v>
      </c>
      <c r="G1095" t="s">
        <v>237</v>
      </c>
      <c r="H1095" t="s">
        <v>450</v>
      </c>
      <c r="I1095" t="s">
        <v>57</v>
      </c>
      <c r="J1095">
        <v>1</v>
      </c>
      <c r="K1095">
        <v>0</v>
      </c>
      <c r="L1095" s="13">
        <f>VLOOKUP(C1095,'渗透率、续签率'!B:C,2,0)</f>
        <v>0.51900000000000002</v>
      </c>
      <c r="M1095" s="6">
        <v>0</v>
      </c>
      <c r="N1095">
        <v>0</v>
      </c>
      <c r="O1095">
        <v>0</v>
      </c>
      <c r="P1095" s="6">
        <v>0</v>
      </c>
      <c r="Q1095" s="13">
        <v>0</v>
      </c>
      <c r="R1095" s="13">
        <v>0</v>
      </c>
      <c r="S1095" s="31">
        <v>6</v>
      </c>
      <c r="T1095" s="6">
        <f>VLOOKUP(E1095,'参数设置&amp;汇总'!S:U,3,0)</f>
        <v>0.33150000000000002</v>
      </c>
      <c r="U1095" s="78">
        <f t="shared" si="85"/>
        <v>0</v>
      </c>
      <c r="V1095" s="13">
        <v>0.85000000000000009</v>
      </c>
      <c r="W1095" s="78">
        <f t="shared" si="87"/>
        <v>0</v>
      </c>
      <c r="X1095" s="1">
        <f>VLOOKUP(E1095,'渗透率、续签率'!AG:AJ,4,0)</f>
        <v>13140</v>
      </c>
      <c r="Y1095" s="1">
        <f t="shared" si="88"/>
        <v>0</v>
      </c>
      <c r="Z1095">
        <v>0</v>
      </c>
      <c r="AA1095" s="89">
        <f t="shared" si="89"/>
        <v>0</v>
      </c>
      <c r="AH1095" s="37"/>
      <c r="AI1095" s="37"/>
      <c r="AK1095" s="37"/>
    </row>
    <row r="1096" spans="1:37" hidden="1">
      <c r="A1096" t="s">
        <v>64</v>
      </c>
      <c r="B1096" t="s">
        <v>16</v>
      </c>
      <c r="C1096" t="s">
        <v>17</v>
      </c>
      <c r="D1096" t="s">
        <v>116</v>
      </c>
      <c r="E1096" t="s">
        <v>481</v>
      </c>
      <c r="F1096" t="str">
        <f t="shared" si="86"/>
        <v>陇南市婚宴酒店</v>
      </c>
      <c r="G1096" t="s">
        <v>132</v>
      </c>
      <c r="H1096" t="s">
        <v>451</v>
      </c>
      <c r="I1096" t="s">
        <v>70</v>
      </c>
      <c r="J1096">
        <v>1</v>
      </c>
      <c r="K1096">
        <v>0</v>
      </c>
      <c r="L1096" s="13">
        <f>VLOOKUP(C1096,'渗透率、续签率'!B:C,2,0)</f>
        <v>0.51900000000000002</v>
      </c>
      <c r="M1096" s="6">
        <v>0</v>
      </c>
      <c r="N1096">
        <v>0</v>
      </c>
      <c r="O1096">
        <v>0</v>
      </c>
      <c r="P1096" s="6">
        <v>0</v>
      </c>
      <c r="Q1096" s="13">
        <v>0</v>
      </c>
      <c r="R1096" s="13">
        <v>0</v>
      </c>
      <c r="S1096" s="31">
        <v>13</v>
      </c>
      <c r="T1096" s="6">
        <f>VLOOKUP(E1096,'参数设置&amp;汇总'!S:U,3,0)</f>
        <v>0.33150000000000002</v>
      </c>
      <c r="U1096" s="78">
        <f t="shared" si="85"/>
        <v>0</v>
      </c>
      <c r="V1096" s="13">
        <v>0.85000000000000009</v>
      </c>
      <c r="W1096" s="78">
        <f t="shared" si="87"/>
        <v>0</v>
      </c>
      <c r="X1096" s="1">
        <f>VLOOKUP(E1096,'渗透率、续签率'!AG:AJ,4,0)</f>
        <v>13140</v>
      </c>
      <c r="Y1096" s="1">
        <f t="shared" si="88"/>
        <v>0</v>
      </c>
      <c r="Z1096">
        <v>0</v>
      </c>
      <c r="AA1096" s="89">
        <f t="shared" si="89"/>
        <v>0</v>
      </c>
      <c r="AH1096" s="37"/>
      <c r="AI1096" s="37"/>
      <c r="AK1096" s="37"/>
    </row>
    <row r="1097" spans="1:37" hidden="1">
      <c r="A1097" t="s">
        <v>64</v>
      </c>
      <c r="B1097" t="s">
        <v>16</v>
      </c>
      <c r="C1097" t="s">
        <v>17</v>
      </c>
      <c r="D1097" t="s">
        <v>116</v>
      </c>
      <c r="E1097" t="s">
        <v>481</v>
      </c>
      <c r="F1097" t="str">
        <f t="shared" si="86"/>
        <v>陵水黎族自治县婚宴酒店</v>
      </c>
      <c r="G1097" t="s">
        <v>120</v>
      </c>
      <c r="H1097" t="s">
        <v>452</v>
      </c>
      <c r="I1097" t="s">
        <v>68</v>
      </c>
      <c r="J1097">
        <v>0</v>
      </c>
      <c r="K1097">
        <v>0</v>
      </c>
      <c r="L1097" s="13">
        <f>VLOOKUP(C1097,'渗透率、续签率'!B:C,2,0)</f>
        <v>0.51900000000000002</v>
      </c>
      <c r="M1097" s="6">
        <v>0</v>
      </c>
      <c r="N1097">
        <v>0</v>
      </c>
      <c r="O1097">
        <v>0</v>
      </c>
      <c r="P1097" s="6">
        <v>0</v>
      </c>
      <c r="Q1097" s="13">
        <v>0</v>
      </c>
      <c r="R1097" s="13">
        <v>0</v>
      </c>
      <c r="S1097" s="31">
        <v>0</v>
      </c>
      <c r="T1097" s="6">
        <f>VLOOKUP(E1097,'参数设置&amp;汇总'!S:U,3,0)</f>
        <v>0.33150000000000002</v>
      </c>
      <c r="U1097" s="78">
        <f t="shared" si="85"/>
        <v>0</v>
      </c>
      <c r="V1097" s="13">
        <v>0.85000000000000009</v>
      </c>
      <c r="W1097" s="78">
        <f t="shared" si="87"/>
        <v>0</v>
      </c>
      <c r="X1097" s="1">
        <f>VLOOKUP(E1097,'渗透率、续签率'!AG:AJ,4,0)</f>
        <v>13140</v>
      </c>
      <c r="Y1097" s="1">
        <f t="shared" si="88"/>
        <v>0</v>
      </c>
      <c r="Z1097">
        <v>0</v>
      </c>
      <c r="AA1097" s="89">
        <f t="shared" si="89"/>
        <v>0</v>
      </c>
      <c r="AH1097" s="37"/>
      <c r="AI1097" s="37"/>
      <c r="AK1097" s="37"/>
    </row>
    <row r="1098" spans="1:37" hidden="1">
      <c r="A1098" t="s">
        <v>64</v>
      </c>
      <c r="B1098" t="s">
        <v>16</v>
      </c>
      <c r="C1098" t="s">
        <v>17</v>
      </c>
      <c r="D1098" t="s">
        <v>116</v>
      </c>
      <c r="E1098" t="s">
        <v>481</v>
      </c>
      <c r="F1098" t="str">
        <f t="shared" si="86"/>
        <v>随州市婚宴酒店</v>
      </c>
      <c r="G1098" t="s">
        <v>81</v>
      </c>
      <c r="H1098" t="s">
        <v>453</v>
      </c>
      <c r="I1098" t="s">
        <v>68</v>
      </c>
      <c r="J1098">
        <v>2</v>
      </c>
      <c r="K1098">
        <v>0</v>
      </c>
      <c r="L1098" s="13">
        <f>VLOOKUP(C1098,'渗透率、续签率'!B:C,2,0)</f>
        <v>0.51900000000000002</v>
      </c>
      <c r="M1098" s="6">
        <v>0</v>
      </c>
      <c r="N1098">
        <v>0</v>
      </c>
      <c r="O1098">
        <v>0</v>
      </c>
      <c r="P1098" s="6">
        <v>0</v>
      </c>
      <c r="Q1098" s="13">
        <v>0</v>
      </c>
      <c r="R1098" s="13">
        <v>0</v>
      </c>
      <c r="S1098" s="31">
        <v>9</v>
      </c>
      <c r="T1098" s="6">
        <f>VLOOKUP(E1098,'参数设置&amp;汇总'!S:U,3,0)</f>
        <v>0.33150000000000002</v>
      </c>
      <c r="U1098" s="78">
        <f t="shared" si="85"/>
        <v>0</v>
      </c>
      <c r="V1098" s="13">
        <v>0.85000000000000009</v>
      </c>
      <c r="W1098" s="78">
        <f t="shared" si="87"/>
        <v>0</v>
      </c>
      <c r="X1098" s="1">
        <f>VLOOKUP(E1098,'渗透率、续签率'!AG:AJ,4,0)</f>
        <v>13140</v>
      </c>
      <c r="Y1098" s="1">
        <f t="shared" si="88"/>
        <v>0</v>
      </c>
      <c r="Z1098">
        <v>0</v>
      </c>
      <c r="AA1098" s="89">
        <f t="shared" si="89"/>
        <v>0</v>
      </c>
      <c r="AH1098" s="37"/>
      <c r="AI1098" s="37"/>
      <c r="AK1098" s="37"/>
    </row>
    <row r="1099" spans="1:37" hidden="1">
      <c r="A1099" t="s">
        <v>64</v>
      </c>
      <c r="B1099" t="s">
        <v>16</v>
      </c>
      <c r="C1099" t="s">
        <v>17</v>
      </c>
      <c r="D1099" t="s">
        <v>116</v>
      </c>
      <c r="E1099" t="s">
        <v>481</v>
      </c>
      <c r="F1099" t="str">
        <f t="shared" si="86"/>
        <v>雅安市婚宴酒店</v>
      </c>
      <c r="G1099" t="s">
        <v>77</v>
      </c>
      <c r="H1099" t="s">
        <v>454</v>
      </c>
      <c r="I1099" t="s">
        <v>70</v>
      </c>
      <c r="J1099">
        <v>1</v>
      </c>
      <c r="K1099">
        <v>0</v>
      </c>
      <c r="L1099" s="13">
        <f>VLOOKUP(C1099,'渗透率、续签率'!B:C,2,0)</f>
        <v>0.51900000000000002</v>
      </c>
      <c r="M1099" s="6">
        <v>0</v>
      </c>
      <c r="N1099">
        <v>0</v>
      </c>
      <c r="O1099">
        <v>0</v>
      </c>
      <c r="P1099" s="6">
        <v>0</v>
      </c>
      <c r="Q1099" s="13">
        <v>0</v>
      </c>
      <c r="R1099" s="13">
        <v>0</v>
      </c>
      <c r="S1099" s="31">
        <v>0</v>
      </c>
      <c r="T1099" s="6">
        <f>VLOOKUP(E1099,'参数设置&amp;汇总'!S:U,3,0)</f>
        <v>0.33150000000000002</v>
      </c>
      <c r="U1099" s="78">
        <f t="shared" si="85"/>
        <v>0</v>
      </c>
      <c r="V1099" s="13">
        <v>0.85000000000000009</v>
      </c>
      <c r="W1099" s="78">
        <f t="shared" si="87"/>
        <v>0</v>
      </c>
      <c r="X1099" s="1">
        <f>VLOOKUP(E1099,'渗透率、续签率'!AG:AJ,4,0)</f>
        <v>13140</v>
      </c>
      <c r="Y1099" s="1">
        <f t="shared" si="88"/>
        <v>0</v>
      </c>
      <c r="Z1099">
        <v>0</v>
      </c>
      <c r="AA1099" s="89">
        <f t="shared" si="89"/>
        <v>0</v>
      </c>
      <c r="AH1099" s="37"/>
      <c r="AI1099" s="37"/>
      <c r="AK1099" s="37"/>
    </row>
    <row r="1100" spans="1:37" hidden="1">
      <c r="A1100" t="s">
        <v>64</v>
      </c>
      <c r="B1100" t="s">
        <v>16</v>
      </c>
      <c r="C1100" t="s">
        <v>17</v>
      </c>
      <c r="D1100" t="s">
        <v>116</v>
      </c>
      <c r="E1100" t="s">
        <v>481</v>
      </c>
      <c r="F1100" t="str">
        <f t="shared" si="86"/>
        <v>鞍山市婚宴酒店</v>
      </c>
      <c r="G1100" t="s">
        <v>101</v>
      </c>
      <c r="H1100" t="s">
        <v>455</v>
      </c>
      <c r="I1100" t="s">
        <v>70</v>
      </c>
      <c r="J1100">
        <v>8</v>
      </c>
      <c r="K1100">
        <v>1</v>
      </c>
      <c r="L1100" s="13">
        <f>VLOOKUP(C1100,'渗透率、续签率'!B:C,2,0)</f>
        <v>0.51900000000000002</v>
      </c>
      <c r="M1100" s="6">
        <v>0.13</v>
      </c>
      <c r="N1100">
        <v>0</v>
      </c>
      <c r="O1100">
        <v>0</v>
      </c>
      <c r="P1100" s="6">
        <v>0</v>
      </c>
      <c r="Q1100" s="13">
        <v>0.219</v>
      </c>
      <c r="R1100" s="13">
        <v>0</v>
      </c>
      <c r="S1100" s="31">
        <v>21</v>
      </c>
      <c r="T1100" s="6">
        <f>VLOOKUP(E1100,'参数设置&amp;汇总'!S:U,3,0)</f>
        <v>0.33150000000000002</v>
      </c>
      <c r="U1100" s="78">
        <f t="shared" si="85"/>
        <v>0</v>
      </c>
      <c r="V1100" s="13">
        <v>0.85000000000000009</v>
      </c>
      <c r="W1100" s="78">
        <f t="shared" si="87"/>
        <v>0</v>
      </c>
      <c r="X1100" s="1">
        <f>VLOOKUP(E1100,'渗透率、续签率'!AG:AJ,4,0)</f>
        <v>13140</v>
      </c>
      <c r="Y1100" s="1">
        <f t="shared" si="88"/>
        <v>0</v>
      </c>
      <c r="Z1100">
        <v>3</v>
      </c>
      <c r="AA1100" s="89">
        <f t="shared" si="89"/>
        <v>0</v>
      </c>
      <c r="AH1100" s="37"/>
      <c r="AI1100" s="37"/>
      <c r="AK1100" s="37"/>
    </row>
    <row r="1101" spans="1:37" hidden="1">
      <c r="A1101" t="s">
        <v>64</v>
      </c>
      <c r="B1101" t="s">
        <v>16</v>
      </c>
      <c r="C1101" t="s">
        <v>17</v>
      </c>
      <c r="D1101" t="s">
        <v>116</v>
      </c>
      <c r="E1101" t="s">
        <v>481</v>
      </c>
      <c r="F1101" t="str">
        <f t="shared" si="86"/>
        <v>韶关市婚宴酒店</v>
      </c>
      <c r="G1101" t="s">
        <v>75</v>
      </c>
      <c r="H1101" t="s">
        <v>456</v>
      </c>
      <c r="I1101" t="s">
        <v>68</v>
      </c>
      <c r="J1101">
        <v>2</v>
      </c>
      <c r="K1101">
        <v>0</v>
      </c>
      <c r="L1101" s="13">
        <f>VLOOKUP(C1101,'渗透率、续签率'!B:C,2,0)</f>
        <v>0.51900000000000002</v>
      </c>
      <c r="M1101" s="6">
        <v>0</v>
      </c>
      <c r="N1101">
        <v>0</v>
      </c>
      <c r="O1101">
        <v>0</v>
      </c>
      <c r="P1101" s="6">
        <v>0</v>
      </c>
      <c r="Q1101" s="13">
        <v>0</v>
      </c>
      <c r="R1101" s="13">
        <v>0</v>
      </c>
      <c r="S1101" s="31">
        <v>7</v>
      </c>
      <c r="T1101" s="6">
        <f>VLOOKUP(E1101,'参数设置&amp;汇总'!S:U,3,0)</f>
        <v>0.33150000000000002</v>
      </c>
      <c r="U1101" s="78">
        <f t="shared" si="85"/>
        <v>0</v>
      </c>
      <c r="V1101" s="13">
        <v>0.85000000000000009</v>
      </c>
      <c r="W1101" s="78">
        <f t="shared" si="87"/>
        <v>0</v>
      </c>
      <c r="X1101" s="1">
        <f>VLOOKUP(E1101,'渗透率、续签率'!AG:AJ,4,0)</f>
        <v>13140</v>
      </c>
      <c r="Y1101" s="1">
        <f t="shared" si="88"/>
        <v>0</v>
      </c>
      <c r="Z1101">
        <v>0</v>
      </c>
      <c r="AA1101" s="89">
        <f t="shared" si="89"/>
        <v>0</v>
      </c>
      <c r="AH1101" s="37"/>
      <c r="AI1101" s="37"/>
      <c r="AK1101" s="37"/>
    </row>
    <row r="1102" spans="1:37" hidden="1">
      <c r="A1102" t="s">
        <v>64</v>
      </c>
      <c r="B1102" t="s">
        <v>16</v>
      </c>
      <c r="C1102" t="s">
        <v>17</v>
      </c>
      <c r="D1102" t="s">
        <v>116</v>
      </c>
      <c r="E1102" t="s">
        <v>481</v>
      </c>
      <c r="F1102" t="str">
        <f t="shared" si="86"/>
        <v>香港特别行政区婚宴酒店</v>
      </c>
      <c r="G1102" t="s">
        <v>457</v>
      </c>
      <c r="H1102" t="s">
        <v>457</v>
      </c>
      <c r="I1102" t="s">
        <v>57</v>
      </c>
      <c r="J1102">
        <v>11</v>
      </c>
      <c r="K1102">
        <v>0</v>
      </c>
      <c r="L1102" s="13">
        <f>VLOOKUP(C1102,'渗透率、续签率'!B:C,2,0)</f>
        <v>0.51900000000000002</v>
      </c>
      <c r="M1102" s="6">
        <v>0</v>
      </c>
      <c r="N1102">
        <v>0</v>
      </c>
      <c r="O1102">
        <v>0</v>
      </c>
      <c r="P1102" s="6">
        <v>0</v>
      </c>
      <c r="Q1102" s="13">
        <v>0</v>
      </c>
      <c r="R1102" s="13">
        <v>0</v>
      </c>
      <c r="S1102" s="31">
        <v>19</v>
      </c>
      <c r="T1102" s="6">
        <f>VLOOKUP(E1102,'参数设置&amp;汇总'!S:U,3,0)</f>
        <v>0.33150000000000002</v>
      </c>
      <c r="U1102" s="78">
        <f t="shared" si="85"/>
        <v>0</v>
      </c>
      <c r="V1102" s="13">
        <v>0.85000000000000009</v>
      </c>
      <c r="W1102" s="78">
        <f t="shared" si="87"/>
        <v>0</v>
      </c>
      <c r="X1102" s="1">
        <f>VLOOKUP(E1102,'渗透率、续签率'!AG:AJ,4,0)</f>
        <v>13140</v>
      </c>
      <c r="Y1102" s="1">
        <f t="shared" si="88"/>
        <v>0</v>
      </c>
      <c r="Z1102">
        <v>0</v>
      </c>
      <c r="AA1102" s="89">
        <f t="shared" si="89"/>
        <v>0</v>
      </c>
      <c r="AH1102" s="37"/>
      <c r="AI1102" s="37"/>
      <c r="AJ1102" s="1"/>
      <c r="AK1102" s="37"/>
    </row>
    <row r="1103" spans="1:37" hidden="1">
      <c r="A1103" t="s">
        <v>64</v>
      </c>
      <c r="B1103" t="s">
        <v>16</v>
      </c>
      <c r="C1103" t="s">
        <v>17</v>
      </c>
      <c r="D1103" t="s">
        <v>116</v>
      </c>
      <c r="E1103" t="s">
        <v>481</v>
      </c>
      <c r="F1103" t="str">
        <f t="shared" si="86"/>
        <v>马鞍山市婚宴酒店</v>
      </c>
      <c r="G1103" t="s">
        <v>94</v>
      </c>
      <c r="H1103" t="s">
        <v>458</v>
      </c>
      <c r="I1103" t="s">
        <v>68</v>
      </c>
      <c r="J1103">
        <v>14</v>
      </c>
      <c r="K1103">
        <v>3</v>
      </c>
      <c r="L1103" s="13">
        <f>VLOOKUP(C1103,'渗透率、续签率'!B:C,2,0)</f>
        <v>0.51900000000000002</v>
      </c>
      <c r="M1103" s="6">
        <v>0.21</v>
      </c>
      <c r="N1103">
        <v>0</v>
      </c>
      <c r="O1103">
        <v>0</v>
      </c>
      <c r="P1103" s="6">
        <v>0</v>
      </c>
      <c r="Q1103" s="13">
        <v>0.36899999999999999</v>
      </c>
      <c r="R1103" s="13">
        <v>0.19900000000000001</v>
      </c>
      <c r="S1103" s="31">
        <v>64</v>
      </c>
      <c r="T1103" s="6">
        <f>VLOOKUP(E1103,'参数设置&amp;汇总'!S:U,3,0)</f>
        <v>0.33150000000000002</v>
      </c>
      <c r="U1103" s="78">
        <f t="shared" si="85"/>
        <v>0</v>
      </c>
      <c r="V1103" s="13">
        <v>0.85000000000000009</v>
      </c>
      <c r="W1103" s="78">
        <f t="shared" si="87"/>
        <v>0</v>
      </c>
      <c r="X1103" s="1">
        <f>VLOOKUP(E1103,'渗透率、续签率'!AG:AJ,4,0)</f>
        <v>13140</v>
      </c>
      <c r="Y1103" s="1">
        <f t="shared" si="88"/>
        <v>0</v>
      </c>
      <c r="Z1103">
        <v>0</v>
      </c>
      <c r="AA1103" s="89">
        <f t="shared" si="89"/>
        <v>0</v>
      </c>
      <c r="AH1103" s="37"/>
      <c r="AI1103" s="37"/>
      <c r="AJ1103" s="1"/>
      <c r="AK1103" s="37"/>
    </row>
    <row r="1104" spans="1:37" hidden="1">
      <c r="A1104" t="s">
        <v>64</v>
      </c>
      <c r="B1104" t="s">
        <v>16</v>
      </c>
      <c r="C1104" t="s">
        <v>17</v>
      </c>
      <c r="D1104" t="s">
        <v>116</v>
      </c>
      <c r="E1104" t="s">
        <v>481</v>
      </c>
      <c r="F1104" t="str">
        <f t="shared" si="86"/>
        <v>驻马店市婚宴酒店</v>
      </c>
      <c r="G1104" t="s">
        <v>110</v>
      </c>
      <c r="H1104" t="s">
        <v>459</v>
      </c>
      <c r="I1104" t="s">
        <v>70</v>
      </c>
      <c r="J1104">
        <v>7</v>
      </c>
      <c r="K1104">
        <v>0</v>
      </c>
      <c r="L1104" s="13">
        <f>VLOOKUP(C1104,'渗透率、续签率'!B:C,2,0)</f>
        <v>0.51900000000000002</v>
      </c>
      <c r="M1104" s="6">
        <v>0</v>
      </c>
      <c r="N1104">
        <v>0</v>
      </c>
      <c r="O1104">
        <v>0</v>
      </c>
      <c r="P1104" s="6">
        <v>0</v>
      </c>
      <c r="Q1104" s="13">
        <v>0</v>
      </c>
      <c r="R1104" s="13">
        <v>0</v>
      </c>
      <c r="S1104" s="31">
        <v>29</v>
      </c>
      <c r="T1104" s="6">
        <f>VLOOKUP(E1104,'参数设置&amp;汇总'!S:U,3,0)</f>
        <v>0.33150000000000002</v>
      </c>
      <c r="U1104" s="78">
        <f t="shared" si="85"/>
        <v>0</v>
      </c>
      <c r="V1104" s="13">
        <v>0.85000000000000009</v>
      </c>
      <c r="W1104" s="78">
        <f t="shared" si="87"/>
        <v>0</v>
      </c>
      <c r="X1104" s="1">
        <f>VLOOKUP(E1104,'渗透率、续签率'!AG:AJ,4,0)</f>
        <v>13140</v>
      </c>
      <c r="Y1104" s="1">
        <f t="shared" si="88"/>
        <v>0</v>
      </c>
      <c r="Z1104">
        <v>0</v>
      </c>
      <c r="AA1104" s="89">
        <f t="shared" si="89"/>
        <v>0</v>
      </c>
      <c r="AH1104" s="37"/>
      <c r="AI1104" s="37"/>
      <c r="AJ1104" s="1"/>
      <c r="AK1104" s="37"/>
    </row>
    <row r="1105" spans="1:37" hidden="1">
      <c r="A1105" t="s">
        <v>64</v>
      </c>
      <c r="B1105" t="s">
        <v>16</v>
      </c>
      <c r="C1105" t="s">
        <v>17</v>
      </c>
      <c r="D1105" t="s">
        <v>116</v>
      </c>
      <c r="E1105" t="s">
        <v>481</v>
      </c>
      <c r="F1105" t="str">
        <f t="shared" si="86"/>
        <v>鸡西市婚宴酒店</v>
      </c>
      <c r="G1105" t="s">
        <v>118</v>
      </c>
      <c r="H1105" t="s">
        <v>460</v>
      </c>
      <c r="I1105" t="s">
        <v>70</v>
      </c>
      <c r="J1105">
        <v>0</v>
      </c>
      <c r="K1105">
        <v>0</v>
      </c>
      <c r="L1105" s="13">
        <f>VLOOKUP(C1105,'渗透率、续签率'!B:C,2,0)</f>
        <v>0.51900000000000002</v>
      </c>
      <c r="M1105" s="6">
        <v>0</v>
      </c>
      <c r="N1105">
        <v>0</v>
      </c>
      <c r="O1105">
        <v>0</v>
      </c>
      <c r="P1105" s="6">
        <v>0</v>
      </c>
      <c r="Q1105" s="13">
        <v>0</v>
      </c>
      <c r="R1105" s="13">
        <v>0</v>
      </c>
      <c r="S1105" s="31">
        <v>0</v>
      </c>
      <c r="T1105" s="6">
        <f>VLOOKUP(E1105,'参数设置&amp;汇总'!S:U,3,0)</f>
        <v>0.33150000000000002</v>
      </c>
      <c r="U1105" s="78">
        <f t="shared" si="85"/>
        <v>0</v>
      </c>
      <c r="V1105" s="13">
        <v>0.85000000000000009</v>
      </c>
      <c r="W1105" s="78">
        <f t="shared" si="87"/>
        <v>0</v>
      </c>
      <c r="X1105" s="1">
        <f>VLOOKUP(E1105,'渗透率、续签率'!AG:AJ,4,0)</f>
        <v>13140</v>
      </c>
      <c r="Y1105" s="1">
        <f t="shared" si="88"/>
        <v>0</v>
      </c>
      <c r="Z1105">
        <v>0</v>
      </c>
      <c r="AA1105" s="89">
        <f t="shared" si="89"/>
        <v>0</v>
      </c>
      <c r="AH1105" s="37"/>
      <c r="AI1105" s="37"/>
      <c r="AJ1105" s="1"/>
      <c r="AK1105" s="37"/>
    </row>
    <row r="1106" spans="1:37" hidden="1">
      <c r="A1106" t="s">
        <v>64</v>
      </c>
      <c r="B1106" t="s">
        <v>16</v>
      </c>
      <c r="C1106" t="s">
        <v>17</v>
      </c>
      <c r="D1106" t="s">
        <v>116</v>
      </c>
      <c r="E1106" t="s">
        <v>481</v>
      </c>
      <c r="F1106" t="str">
        <f t="shared" si="86"/>
        <v>鹤壁市婚宴酒店</v>
      </c>
      <c r="G1106" t="s">
        <v>110</v>
      </c>
      <c r="H1106" t="s">
        <v>461</v>
      </c>
      <c r="I1106" t="s">
        <v>70</v>
      </c>
      <c r="J1106">
        <v>2</v>
      </c>
      <c r="K1106">
        <v>0</v>
      </c>
      <c r="L1106" s="13">
        <f>VLOOKUP(C1106,'渗透率、续签率'!B:C,2,0)</f>
        <v>0.51900000000000002</v>
      </c>
      <c r="M1106" s="6">
        <v>0</v>
      </c>
      <c r="N1106">
        <v>1</v>
      </c>
      <c r="O1106">
        <v>0</v>
      </c>
      <c r="P1106" s="6">
        <v>0</v>
      </c>
      <c r="Q1106" s="13">
        <v>0.89200000000000002</v>
      </c>
      <c r="R1106" s="13">
        <v>0</v>
      </c>
      <c r="S1106" s="31">
        <v>90</v>
      </c>
      <c r="T1106" s="6">
        <f>VLOOKUP(E1106,'参数设置&amp;汇总'!S:U,3,0)</f>
        <v>0.33150000000000002</v>
      </c>
      <c r="U1106" s="78">
        <f t="shared" si="85"/>
        <v>0.33150000000000002</v>
      </c>
      <c r="V1106" s="13">
        <v>0.85000000000000009</v>
      </c>
      <c r="W1106" s="78">
        <f t="shared" si="87"/>
        <v>0.38999999999999996</v>
      </c>
      <c r="X1106" s="1">
        <f>VLOOKUP(E1106,'渗透率、续签率'!AG:AJ,4,0)</f>
        <v>13140</v>
      </c>
      <c r="Y1106" s="1">
        <f t="shared" si="88"/>
        <v>5124.5999999999995</v>
      </c>
      <c r="Z1106">
        <v>0</v>
      </c>
      <c r="AA1106" s="89">
        <f t="shared" si="89"/>
        <v>13140</v>
      </c>
      <c r="AH1106" s="37"/>
      <c r="AI1106" s="37"/>
      <c r="AJ1106" s="1"/>
      <c r="AK1106" s="37"/>
    </row>
    <row r="1107" spans="1:37" hidden="1">
      <c r="A1107" t="s">
        <v>64</v>
      </c>
      <c r="B1107" t="s">
        <v>16</v>
      </c>
      <c r="C1107" t="s">
        <v>17</v>
      </c>
      <c r="D1107" t="s">
        <v>116</v>
      </c>
      <c r="E1107" t="s">
        <v>481</v>
      </c>
      <c r="F1107" t="str">
        <f t="shared" si="86"/>
        <v>鹤岗市婚宴酒店</v>
      </c>
      <c r="G1107" t="s">
        <v>118</v>
      </c>
      <c r="H1107" t="s">
        <v>462</v>
      </c>
      <c r="I1107" t="s">
        <v>70</v>
      </c>
      <c r="J1107">
        <v>1</v>
      </c>
      <c r="K1107">
        <v>0</v>
      </c>
      <c r="L1107" s="13">
        <f>VLOOKUP(C1107,'渗透率、续签率'!B:C,2,0)</f>
        <v>0.51900000000000002</v>
      </c>
      <c r="M1107" s="6">
        <v>0</v>
      </c>
      <c r="N1107">
        <v>0</v>
      </c>
      <c r="O1107">
        <v>0</v>
      </c>
      <c r="P1107" s="6">
        <v>0</v>
      </c>
      <c r="Q1107" s="13">
        <v>0</v>
      </c>
      <c r="R1107" s="13">
        <v>0</v>
      </c>
      <c r="S1107" s="31">
        <v>5</v>
      </c>
      <c r="T1107" s="6">
        <f>VLOOKUP(E1107,'参数设置&amp;汇总'!S:U,3,0)</f>
        <v>0.33150000000000002</v>
      </c>
      <c r="U1107" s="78">
        <f t="shared" si="85"/>
        <v>0</v>
      </c>
      <c r="V1107" s="13">
        <v>0.85000000000000009</v>
      </c>
      <c r="W1107" s="78">
        <f t="shared" si="87"/>
        <v>0</v>
      </c>
      <c r="X1107" s="1">
        <f>VLOOKUP(E1107,'渗透率、续签率'!AG:AJ,4,0)</f>
        <v>13140</v>
      </c>
      <c r="Y1107" s="1">
        <f t="shared" si="88"/>
        <v>0</v>
      </c>
      <c r="Z1107">
        <v>0</v>
      </c>
      <c r="AA1107" s="89">
        <f t="shared" si="89"/>
        <v>0</v>
      </c>
      <c r="AH1107" s="37"/>
      <c r="AI1107" s="37"/>
      <c r="AJ1107" s="1"/>
      <c r="AK1107" s="37"/>
    </row>
    <row r="1108" spans="1:37" hidden="1">
      <c r="A1108" t="s">
        <v>64</v>
      </c>
      <c r="B1108" t="s">
        <v>16</v>
      </c>
      <c r="C1108" t="s">
        <v>17</v>
      </c>
      <c r="D1108" t="s">
        <v>116</v>
      </c>
      <c r="E1108" t="s">
        <v>481</v>
      </c>
      <c r="F1108" t="str">
        <f t="shared" si="86"/>
        <v>鹰潭市婚宴酒店</v>
      </c>
      <c r="G1108" t="s">
        <v>90</v>
      </c>
      <c r="H1108" t="s">
        <v>463</v>
      </c>
      <c r="I1108" t="s">
        <v>68</v>
      </c>
      <c r="J1108">
        <v>1</v>
      </c>
      <c r="K1108">
        <v>0</v>
      </c>
      <c r="L1108" s="13">
        <f>VLOOKUP(C1108,'渗透率、续签率'!B:C,2,0)</f>
        <v>0.51900000000000002</v>
      </c>
      <c r="M1108" s="6">
        <v>0</v>
      </c>
      <c r="N1108">
        <v>0</v>
      </c>
      <c r="O1108">
        <v>0</v>
      </c>
      <c r="P1108" s="6">
        <v>0</v>
      </c>
      <c r="Q1108" s="13">
        <v>0</v>
      </c>
      <c r="R1108" s="13">
        <v>0</v>
      </c>
      <c r="S1108" s="31">
        <v>17</v>
      </c>
      <c r="T1108" s="6">
        <f>VLOOKUP(E1108,'参数设置&amp;汇总'!S:U,3,0)</f>
        <v>0.33150000000000002</v>
      </c>
      <c r="U1108" s="78">
        <f t="shared" si="85"/>
        <v>0</v>
      </c>
      <c r="V1108" s="13">
        <v>0.85000000000000009</v>
      </c>
      <c r="W1108" s="78">
        <f t="shared" si="87"/>
        <v>0</v>
      </c>
      <c r="X1108" s="1">
        <f>VLOOKUP(E1108,'渗透率、续签率'!AG:AJ,4,0)</f>
        <v>13140</v>
      </c>
      <c r="Y1108" s="1">
        <f t="shared" si="88"/>
        <v>0</v>
      </c>
      <c r="Z1108">
        <v>0</v>
      </c>
      <c r="AA1108" s="89">
        <f t="shared" si="89"/>
        <v>0</v>
      </c>
      <c r="AH1108" s="37"/>
      <c r="AI1108" s="37"/>
      <c r="AJ1108" s="1"/>
      <c r="AK1108" s="37"/>
    </row>
    <row r="1109" spans="1:37" hidden="1">
      <c r="A1109" t="s">
        <v>64</v>
      </c>
      <c r="B1109" t="s">
        <v>16</v>
      </c>
      <c r="C1109" t="s">
        <v>17</v>
      </c>
      <c r="D1109" t="s">
        <v>116</v>
      </c>
      <c r="E1109" t="s">
        <v>481</v>
      </c>
      <c r="F1109" t="str">
        <f t="shared" si="86"/>
        <v>黄冈市婚宴酒店</v>
      </c>
      <c r="G1109" t="s">
        <v>81</v>
      </c>
      <c r="H1109" t="s">
        <v>464</v>
      </c>
      <c r="I1109" t="s">
        <v>68</v>
      </c>
      <c r="J1109">
        <v>7</v>
      </c>
      <c r="K1109">
        <v>1</v>
      </c>
      <c r="L1109" s="13">
        <f>VLOOKUP(C1109,'渗透率、续签率'!B:C,2,0)</f>
        <v>0.51900000000000002</v>
      </c>
      <c r="M1109" s="6">
        <v>0.14000000000000001</v>
      </c>
      <c r="N1109">
        <v>0</v>
      </c>
      <c r="O1109">
        <v>0</v>
      </c>
      <c r="P1109" s="6">
        <v>0</v>
      </c>
      <c r="Q1109" s="13">
        <v>0.44500000000000001</v>
      </c>
      <c r="R1109" s="13">
        <v>0</v>
      </c>
      <c r="S1109" s="31">
        <v>51</v>
      </c>
      <c r="T1109" s="6">
        <f>VLOOKUP(E1109,'参数设置&amp;汇总'!S:U,3,0)</f>
        <v>0.33150000000000002</v>
      </c>
      <c r="U1109" s="78">
        <f t="shared" si="85"/>
        <v>0</v>
      </c>
      <c r="V1109" s="13">
        <v>0.85000000000000009</v>
      </c>
      <c r="W1109" s="78">
        <f t="shared" si="87"/>
        <v>0</v>
      </c>
      <c r="X1109" s="1">
        <f>VLOOKUP(E1109,'渗透率、续签率'!AG:AJ,4,0)</f>
        <v>13140</v>
      </c>
      <c r="Y1109" s="1">
        <f t="shared" si="88"/>
        <v>0</v>
      </c>
      <c r="Z1109">
        <v>0</v>
      </c>
      <c r="AA1109" s="89">
        <f t="shared" si="89"/>
        <v>0</v>
      </c>
      <c r="AH1109" s="37"/>
      <c r="AI1109" s="37"/>
      <c r="AJ1109" s="1"/>
      <c r="AK1109" s="37"/>
    </row>
    <row r="1110" spans="1:37" hidden="1">
      <c r="A1110" t="s">
        <v>64</v>
      </c>
      <c r="B1110" t="s">
        <v>16</v>
      </c>
      <c r="C1110" t="s">
        <v>17</v>
      </c>
      <c r="D1110" t="s">
        <v>116</v>
      </c>
      <c r="E1110" t="s">
        <v>481</v>
      </c>
      <c r="F1110" t="str">
        <f t="shared" si="86"/>
        <v>黄南藏族自治州婚宴酒店</v>
      </c>
      <c r="G1110" t="s">
        <v>297</v>
      </c>
      <c r="H1110" t="s">
        <v>465</v>
      </c>
      <c r="I1110" t="s">
        <v>70</v>
      </c>
      <c r="J1110">
        <v>0</v>
      </c>
      <c r="K1110">
        <v>0</v>
      </c>
      <c r="L1110" s="13">
        <f>VLOOKUP(C1110,'渗透率、续签率'!B:C,2,0)</f>
        <v>0.51900000000000002</v>
      </c>
      <c r="M1110" s="6">
        <v>0</v>
      </c>
      <c r="N1110">
        <v>0</v>
      </c>
      <c r="O1110">
        <v>0</v>
      </c>
      <c r="P1110" s="6">
        <v>0</v>
      </c>
      <c r="Q1110" s="13">
        <v>0</v>
      </c>
      <c r="R1110" s="13">
        <v>0</v>
      </c>
      <c r="S1110" s="31">
        <v>0</v>
      </c>
      <c r="T1110" s="6">
        <f>VLOOKUP(E1110,'参数设置&amp;汇总'!S:U,3,0)</f>
        <v>0.33150000000000002</v>
      </c>
      <c r="U1110" s="78">
        <f t="shared" si="85"/>
        <v>0</v>
      </c>
      <c r="V1110" s="13">
        <v>0.85000000000000009</v>
      </c>
      <c r="W1110" s="78">
        <f t="shared" si="87"/>
        <v>0</v>
      </c>
      <c r="X1110" s="1">
        <f>VLOOKUP(E1110,'渗透率、续签率'!AG:AJ,4,0)</f>
        <v>13140</v>
      </c>
      <c r="Y1110" s="1">
        <f t="shared" si="88"/>
        <v>0</v>
      </c>
      <c r="Z1110">
        <v>0</v>
      </c>
      <c r="AA1110" s="89">
        <f t="shared" si="89"/>
        <v>0</v>
      </c>
      <c r="AH1110" s="37"/>
      <c r="AI1110" s="37"/>
      <c r="AJ1110" s="1"/>
      <c r="AK1110" s="37"/>
    </row>
    <row r="1111" spans="1:37" hidden="1">
      <c r="A1111" t="s">
        <v>64</v>
      </c>
      <c r="B1111" t="s">
        <v>16</v>
      </c>
      <c r="C1111" t="s">
        <v>17</v>
      </c>
      <c r="D1111" t="s">
        <v>116</v>
      </c>
      <c r="E1111" t="s">
        <v>481</v>
      </c>
      <c r="F1111" t="str">
        <f t="shared" si="86"/>
        <v>黄山市婚宴酒店</v>
      </c>
      <c r="G1111" t="s">
        <v>94</v>
      </c>
      <c r="H1111" t="s">
        <v>466</v>
      </c>
      <c r="I1111" t="s">
        <v>68</v>
      </c>
      <c r="J1111">
        <v>2</v>
      </c>
      <c r="K1111">
        <v>0</v>
      </c>
      <c r="L1111" s="13">
        <f>VLOOKUP(C1111,'渗透率、续签率'!B:C,2,0)</f>
        <v>0.51900000000000002</v>
      </c>
      <c r="M1111" s="6">
        <v>0</v>
      </c>
      <c r="N1111">
        <v>0</v>
      </c>
      <c r="O1111">
        <v>0</v>
      </c>
      <c r="P1111" s="6">
        <v>0</v>
      </c>
      <c r="Q1111" s="13">
        <v>0</v>
      </c>
      <c r="R1111" s="13">
        <v>0</v>
      </c>
      <c r="S1111" s="31">
        <v>13</v>
      </c>
      <c r="T1111" s="6">
        <f>VLOOKUP(E1111,'参数设置&amp;汇总'!S:U,3,0)</f>
        <v>0.33150000000000002</v>
      </c>
      <c r="U1111" s="78">
        <f t="shared" si="85"/>
        <v>0</v>
      </c>
      <c r="V1111" s="13">
        <v>0.85000000000000009</v>
      </c>
      <c r="W1111" s="78">
        <f t="shared" si="87"/>
        <v>0</v>
      </c>
      <c r="X1111" s="1">
        <f>VLOOKUP(E1111,'渗透率、续签率'!AG:AJ,4,0)</f>
        <v>13140</v>
      </c>
      <c r="Y1111" s="1">
        <f t="shared" si="88"/>
        <v>0</v>
      </c>
      <c r="Z1111">
        <v>0</v>
      </c>
      <c r="AA1111" s="89">
        <f t="shared" si="89"/>
        <v>0</v>
      </c>
      <c r="AH1111" s="37"/>
      <c r="AI1111" s="37"/>
      <c r="AK1111" s="37"/>
    </row>
    <row r="1112" spans="1:37" hidden="1">
      <c r="A1112" t="s">
        <v>64</v>
      </c>
      <c r="B1112" t="s">
        <v>16</v>
      </c>
      <c r="C1112" t="s">
        <v>17</v>
      </c>
      <c r="D1112" t="s">
        <v>116</v>
      </c>
      <c r="E1112" t="s">
        <v>481</v>
      </c>
      <c r="F1112" t="str">
        <f t="shared" si="86"/>
        <v>黄石市婚宴酒店</v>
      </c>
      <c r="G1112" t="s">
        <v>81</v>
      </c>
      <c r="H1112" t="s">
        <v>467</v>
      </c>
      <c r="I1112" t="s">
        <v>68</v>
      </c>
      <c r="J1112">
        <v>2</v>
      </c>
      <c r="K1112">
        <v>0</v>
      </c>
      <c r="L1112" s="13">
        <f>VLOOKUP(C1112,'渗透率、续签率'!B:C,2,0)</f>
        <v>0.51900000000000002</v>
      </c>
      <c r="M1112" s="6">
        <v>0</v>
      </c>
      <c r="N1112">
        <v>0</v>
      </c>
      <c r="O1112">
        <v>0</v>
      </c>
      <c r="P1112" s="6">
        <v>0</v>
      </c>
      <c r="Q1112" s="13">
        <v>0</v>
      </c>
      <c r="R1112" s="13">
        <v>0</v>
      </c>
      <c r="S1112" s="31">
        <v>4</v>
      </c>
      <c r="T1112" s="6">
        <f>VLOOKUP(E1112,'参数设置&amp;汇总'!S:U,3,0)</f>
        <v>0.33150000000000002</v>
      </c>
      <c r="U1112" s="78">
        <f t="shared" si="85"/>
        <v>0</v>
      </c>
      <c r="V1112" s="13">
        <v>0.85000000000000009</v>
      </c>
      <c r="W1112" s="78">
        <f t="shared" si="87"/>
        <v>0</v>
      </c>
      <c r="X1112" s="1">
        <f>VLOOKUP(E1112,'渗透率、续签率'!AG:AJ,4,0)</f>
        <v>13140</v>
      </c>
      <c r="Y1112" s="1">
        <f t="shared" si="88"/>
        <v>0</v>
      </c>
      <c r="Z1112">
        <v>0</v>
      </c>
      <c r="AA1112" s="89">
        <f t="shared" si="89"/>
        <v>0</v>
      </c>
      <c r="AH1112" s="37"/>
      <c r="AI1112" s="37"/>
      <c r="AJ1112" s="1"/>
      <c r="AK1112" s="37"/>
    </row>
    <row r="1113" spans="1:37" hidden="1">
      <c r="A1113" t="s">
        <v>64</v>
      </c>
      <c r="B1113" t="s">
        <v>16</v>
      </c>
      <c r="C1113" t="s">
        <v>17</v>
      </c>
      <c r="D1113" t="s">
        <v>116</v>
      </c>
      <c r="E1113" t="s">
        <v>481</v>
      </c>
      <c r="F1113" t="str">
        <f t="shared" si="86"/>
        <v>黑河市婚宴酒店</v>
      </c>
      <c r="G1113" t="s">
        <v>118</v>
      </c>
      <c r="H1113" t="s">
        <v>468</v>
      </c>
      <c r="I1113" t="s">
        <v>70</v>
      </c>
      <c r="J1113">
        <v>1</v>
      </c>
      <c r="K1113">
        <v>0</v>
      </c>
      <c r="L1113" s="13">
        <f>VLOOKUP(C1113,'渗透率、续签率'!B:C,2,0)</f>
        <v>0.51900000000000002</v>
      </c>
      <c r="M1113" s="6">
        <v>0</v>
      </c>
      <c r="N1113">
        <v>0</v>
      </c>
      <c r="O1113">
        <v>0</v>
      </c>
      <c r="P1113" s="6">
        <v>0</v>
      </c>
      <c r="Q1113" s="13">
        <v>0</v>
      </c>
      <c r="R1113" s="13">
        <v>0</v>
      </c>
      <c r="S1113" s="31">
        <v>1</v>
      </c>
      <c r="T1113" s="6">
        <f>VLOOKUP(E1113,'参数设置&amp;汇总'!S:U,3,0)</f>
        <v>0.33150000000000002</v>
      </c>
      <c r="U1113" s="78">
        <f t="shared" si="85"/>
        <v>0</v>
      </c>
      <c r="V1113" s="13">
        <v>0.85000000000000009</v>
      </c>
      <c r="W1113" s="78">
        <f t="shared" si="87"/>
        <v>0</v>
      </c>
      <c r="X1113" s="1">
        <f>VLOOKUP(E1113,'渗透率、续签率'!AG:AJ,4,0)</f>
        <v>13140</v>
      </c>
      <c r="Y1113" s="1">
        <f t="shared" si="88"/>
        <v>0</v>
      </c>
      <c r="Z1113">
        <v>0</v>
      </c>
      <c r="AA1113" s="89">
        <f t="shared" si="89"/>
        <v>0</v>
      </c>
      <c r="AH1113" s="37"/>
      <c r="AI1113" s="37"/>
      <c r="AJ1113" s="1"/>
      <c r="AK1113" s="37"/>
    </row>
    <row r="1114" spans="1:37" hidden="1">
      <c r="A1114" t="s">
        <v>64</v>
      </c>
      <c r="B1114" t="s">
        <v>16</v>
      </c>
      <c r="C1114" t="s">
        <v>17</v>
      </c>
      <c r="D1114" t="s">
        <v>116</v>
      </c>
      <c r="E1114" t="s">
        <v>481</v>
      </c>
      <c r="F1114" t="str">
        <f t="shared" si="86"/>
        <v>黔东南苗族侗族自治州婚宴酒店</v>
      </c>
      <c r="G1114" t="s">
        <v>167</v>
      </c>
      <c r="H1114" t="s">
        <v>469</v>
      </c>
      <c r="I1114" t="s">
        <v>70</v>
      </c>
      <c r="J1114">
        <v>3</v>
      </c>
      <c r="K1114">
        <v>0</v>
      </c>
      <c r="L1114" s="13">
        <f>VLOOKUP(C1114,'渗透率、续签率'!B:C,2,0)</f>
        <v>0.51900000000000002</v>
      </c>
      <c r="M1114" s="6">
        <v>0</v>
      </c>
      <c r="N1114">
        <v>0</v>
      </c>
      <c r="O1114">
        <v>0</v>
      </c>
      <c r="P1114" s="6">
        <v>0</v>
      </c>
      <c r="Q1114" s="13">
        <v>0</v>
      </c>
      <c r="R1114" s="13">
        <v>0</v>
      </c>
      <c r="S1114" s="31">
        <v>5</v>
      </c>
      <c r="T1114" s="6">
        <f>VLOOKUP(E1114,'参数设置&amp;汇总'!S:U,3,0)</f>
        <v>0.33150000000000002</v>
      </c>
      <c r="U1114" s="78">
        <f t="shared" si="85"/>
        <v>0</v>
      </c>
      <c r="V1114" s="13">
        <v>0.85000000000000009</v>
      </c>
      <c r="W1114" s="78">
        <f t="shared" si="87"/>
        <v>0</v>
      </c>
      <c r="X1114" s="1">
        <f>VLOOKUP(E1114,'渗透率、续签率'!AG:AJ,4,0)</f>
        <v>13140</v>
      </c>
      <c r="Y1114" s="1">
        <f t="shared" si="88"/>
        <v>0</v>
      </c>
      <c r="Z1114">
        <v>0</v>
      </c>
      <c r="AA1114" s="89">
        <f t="shared" si="89"/>
        <v>0</v>
      </c>
      <c r="AH1114" s="37"/>
      <c r="AI1114" s="37"/>
      <c r="AJ1114" s="1"/>
      <c r="AK1114" s="37"/>
    </row>
    <row r="1115" spans="1:37" hidden="1">
      <c r="A1115" t="s">
        <v>64</v>
      </c>
      <c r="B1115" t="s">
        <v>16</v>
      </c>
      <c r="C1115" t="s">
        <v>17</v>
      </c>
      <c r="D1115" t="s">
        <v>116</v>
      </c>
      <c r="E1115" t="s">
        <v>481</v>
      </c>
      <c r="F1115" t="str">
        <f t="shared" si="86"/>
        <v>黔南布依族苗族自治州婚宴酒店</v>
      </c>
      <c r="G1115" t="s">
        <v>167</v>
      </c>
      <c r="H1115" t="s">
        <v>470</v>
      </c>
      <c r="I1115" t="s">
        <v>70</v>
      </c>
      <c r="J1115">
        <v>2</v>
      </c>
      <c r="K1115">
        <v>0</v>
      </c>
      <c r="L1115" s="13">
        <f>VLOOKUP(C1115,'渗透率、续签率'!B:C,2,0)</f>
        <v>0.51900000000000002</v>
      </c>
      <c r="M1115" s="6">
        <v>0</v>
      </c>
      <c r="N1115">
        <v>0</v>
      </c>
      <c r="O1115">
        <v>0</v>
      </c>
      <c r="P1115" s="6">
        <v>0</v>
      </c>
      <c r="Q1115" s="13">
        <v>0</v>
      </c>
      <c r="R1115" s="13">
        <v>0</v>
      </c>
      <c r="S1115" s="31">
        <v>1</v>
      </c>
      <c r="T1115" s="6">
        <f>VLOOKUP(E1115,'参数设置&amp;汇总'!S:U,3,0)</f>
        <v>0.33150000000000002</v>
      </c>
      <c r="U1115" s="78">
        <f t="shared" si="85"/>
        <v>0</v>
      </c>
      <c r="V1115" s="13">
        <v>0.85000000000000009</v>
      </c>
      <c r="W1115" s="78">
        <f t="shared" si="87"/>
        <v>0</v>
      </c>
      <c r="X1115" s="1">
        <f>VLOOKUP(E1115,'渗透率、续签率'!AG:AJ,4,0)</f>
        <v>13140</v>
      </c>
      <c r="Y1115" s="1">
        <f t="shared" si="88"/>
        <v>0</v>
      </c>
      <c r="Z1115">
        <v>0</v>
      </c>
      <c r="AA1115" s="89">
        <f t="shared" si="89"/>
        <v>0</v>
      </c>
      <c r="AH1115" s="37"/>
      <c r="AI1115" s="37"/>
      <c r="AJ1115" s="1"/>
      <c r="AK1115" s="37"/>
    </row>
    <row r="1116" spans="1:37" hidden="1">
      <c r="A1116" t="s">
        <v>64</v>
      </c>
      <c r="B1116" t="s">
        <v>16</v>
      </c>
      <c r="C1116" t="s">
        <v>17</v>
      </c>
      <c r="D1116" t="s">
        <v>116</v>
      </c>
      <c r="E1116" t="s">
        <v>481</v>
      </c>
      <c r="F1116" t="str">
        <f t="shared" si="86"/>
        <v>黔西南布依族苗族自治州婚宴酒店</v>
      </c>
      <c r="G1116" t="s">
        <v>167</v>
      </c>
      <c r="H1116" t="s">
        <v>471</v>
      </c>
      <c r="I1116" t="s">
        <v>70</v>
      </c>
      <c r="J1116">
        <v>1</v>
      </c>
      <c r="K1116">
        <v>0</v>
      </c>
      <c r="L1116" s="13">
        <f>VLOOKUP(C1116,'渗透率、续签率'!B:C,2,0)</f>
        <v>0.51900000000000002</v>
      </c>
      <c r="M1116" s="6">
        <v>0</v>
      </c>
      <c r="N1116">
        <v>0</v>
      </c>
      <c r="O1116">
        <v>0</v>
      </c>
      <c r="P1116" s="6">
        <v>0</v>
      </c>
      <c r="Q1116" s="13">
        <v>0</v>
      </c>
      <c r="R1116" s="13">
        <v>0</v>
      </c>
      <c r="S1116" s="31">
        <v>0</v>
      </c>
      <c r="T1116" s="6">
        <f>VLOOKUP(E1116,'参数设置&amp;汇总'!S:U,3,0)</f>
        <v>0.33150000000000002</v>
      </c>
      <c r="U1116" s="78">
        <f t="shared" si="85"/>
        <v>0</v>
      </c>
      <c r="V1116" s="13">
        <v>0.85000000000000009</v>
      </c>
      <c r="W1116" s="78">
        <f t="shared" si="87"/>
        <v>0</v>
      </c>
      <c r="X1116" s="1">
        <f>VLOOKUP(E1116,'渗透率、续签率'!AG:AJ,4,0)</f>
        <v>13140</v>
      </c>
      <c r="Y1116" s="1">
        <f t="shared" si="88"/>
        <v>0</v>
      </c>
      <c r="Z1116">
        <v>0</v>
      </c>
      <c r="AA1116" s="89">
        <f t="shared" si="89"/>
        <v>0</v>
      </c>
      <c r="AH1116" s="37"/>
      <c r="AI1116" s="37"/>
      <c r="AJ1116" s="1"/>
      <c r="AK1116" s="37"/>
    </row>
    <row r="1117" spans="1:37" hidden="1">
      <c r="A1117" t="s">
        <v>64</v>
      </c>
      <c r="B1117" t="s">
        <v>16</v>
      </c>
      <c r="C1117" t="s">
        <v>17</v>
      </c>
      <c r="D1117" t="s">
        <v>116</v>
      </c>
      <c r="E1117" t="s">
        <v>481</v>
      </c>
      <c r="F1117" t="str">
        <f t="shared" si="86"/>
        <v>齐齐哈尔市婚宴酒店</v>
      </c>
      <c r="G1117" t="s">
        <v>118</v>
      </c>
      <c r="H1117" t="s">
        <v>472</v>
      </c>
      <c r="I1117" t="s">
        <v>70</v>
      </c>
      <c r="J1117">
        <v>4</v>
      </c>
      <c r="K1117">
        <v>0</v>
      </c>
      <c r="L1117" s="13">
        <f>VLOOKUP(C1117,'渗透率、续签率'!B:C,2,0)</f>
        <v>0.51900000000000002</v>
      </c>
      <c r="M1117" s="6">
        <v>0</v>
      </c>
      <c r="N1117">
        <v>0</v>
      </c>
      <c r="O1117">
        <v>0</v>
      </c>
      <c r="P1117" s="6">
        <v>0</v>
      </c>
      <c r="Q1117" s="13">
        <v>0</v>
      </c>
      <c r="R1117" s="13">
        <v>0</v>
      </c>
      <c r="S1117" s="31">
        <v>8</v>
      </c>
      <c r="T1117" s="6">
        <f>VLOOKUP(E1117,'参数设置&amp;汇总'!S:U,3,0)</f>
        <v>0.33150000000000002</v>
      </c>
      <c r="U1117" s="78">
        <f t="shared" si="85"/>
        <v>0</v>
      </c>
      <c r="V1117" s="13">
        <v>0.85000000000000009</v>
      </c>
      <c r="W1117" s="78">
        <f t="shared" si="87"/>
        <v>0</v>
      </c>
      <c r="X1117" s="1">
        <f>VLOOKUP(E1117,'渗透率、续签率'!AG:AJ,4,0)</f>
        <v>13140</v>
      </c>
      <c r="Y1117" s="1">
        <f t="shared" si="88"/>
        <v>0</v>
      </c>
      <c r="Z1117">
        <v>0</v>
      </c>
      <c r="AA1117" s="89">
        <f t="shared" si="89"/>
        <v>0</v>
      </c>
      <c r="AH1117" s="37"/>
      <c r="AI1117" s="37"/>
      <c r="AJ1117" s="1"/>
      <c r="AK1117" s="37"/>
    </row>
    <row r="1118" spans="1:37" hidden="1">
      <c r="A1118" t="s">
        <v>64</v>
      </c>
      <c r="B1118" t="s">
        <v>16</v>
      </c>
      <c r="C1118" t="s">
        <v>17</v>
      </c>
      <c r="D1118" t="s">
        <v>116</v>
      </c>
      <c r="E1118" t="s">
        <v>481</v>
      </c>
      <c r="F1118" t="str">
        <f t="shared" si="86"/>
        <v>龙岩市婚宴酒店</v>
      </c>
      <c r="G1118" t="s">
        <v>92</v>
      </c>
      <c r="H1118" t="s">
        <v>473</v>
      </c>
      <c r="I1118" t="s">
        <v>68</v>
      </c>
      <c r="J1118">
        <v>4</v>
      </c>
      <c r="K1118">
        <v>0</v>
      </c>
      <c r="L1118" s="13">
        <f>VLOOKUP(C1118,'渗透率、续签率'!B:C,2,0)</f>
        <v>0.51900000000000002</v>
      </c>
      <c r="M1118" s="6">
        <v>0</v>
      </c>
      <c r="N1118">
        <v>0</v>
      </c>
      <c r="O1118">
        <v>0</v>
      </c>
      <c r="P1118" s="6">
        <v>0</v>
      </c>
      <c r="Q1118" s="13">
        <v>0</v>
      </c>
      <c r="R1118" s="13">
        <v>0</v>
      </c>
      <c r="S1118" s="31">
        <v>16</v>
      </c>
      <c r="T1118" s="6">
        <f>VLOOKUP(E1118,'参数设置&amp;汇总'!S:U,3,0)</f>
        <v>0.33150000000000002</v>
      </c>
      <c r="U1118" s="78">
        <f t="shared" si="85"/>
        <v>0</v>
      </c>
      <c r="V1118" s="13">
        <v>0.85000000000000009</v>
      </c>
      <c r="W1118" s="78">
        <f t="shared" si="87"/>
        <v>0</v>
      </c>
      <c r="X1118" s="1">
        <f>VLOOKUP(E1118,'渗透率、续签率'!AG:AJ,4,0)</f>
        <v>13140</v>
      </c>
      <c r="Y1118" s="1">
        <f t="shared" si="88"/>
        <v>0</v>
      </c>
      <c r="Z1118">
        <v>0</v>
      </c>
      <c r="AA1118" s="89">
        <f t="shared" si="89"/>
        <v>0</v>
      </c>
      <c r="AH1118" s="37"/>
      <c r="AI1118" s="37"/>
      <c r="AJ1118" s="1"/>
      <c r="AK1118" s="37"/>
    </row>
    <row r="1119" spans="1:37" ht="18">
      <c r="A1119" t="s">
        <v>64</v>
      </c>
      <c r="B1119" s="2" t="s">
        <v>16</v>
      </c>
      <c r="C1119" s="2" t="s">
        <v>19</v>
      </c>
      <c r="D1119" t="s">
        <v>65</v>
      </c>
      <c r="E1119" t="s">
        <v>482</v>
      </c>
      <c r="F1119" t="str">
        <f t="shared" si="86"/>
        <v>上海市摄影</v>
      </c>
      <c r="G1119" t="s">
        <v>67</v>
      </c>
      <c r="H1119" s="2" t="s">
        <v>67</v>
      </c>
      <c r="I1119" s="2" t="s">
        <v>68</v>
      </c>
      <c r="J1119" s="4">
        <v>1894</v>
      </c>
      <c r="K1119" s="2">
        <v>12</v>
      </c>
      <c r="L1119" s="13">
        <f>VLOOKUP(C1119,'渗透率、续签率'!B:C,2,0)</f>
        <v>0.28100000000000003</v>
      </c>
      <c r="M1119" s="6">
        <v>0.01</v>
      </c>
      <c r="N1119" s="2">
        <v>615</v>
      </c>
      <c r="O1119">
        <v>12</v>
      </c>
      <c r="P1119" s="55">
        <v>0.02</v>
      </c>
      <c r="Q1119" s="13">
        <v>0.192</v>
      </c>
      <c r="R1119" s="13">
        <v>1.7999999999999999E-2</v>
      </c>
      <c r="S1119" s="31">
        <v>22377</v>
      </c>
      <c r="T1119" s="55">
        <f>VLOOKUP(E1119,'参数设置&amp;汇总'!S:U,3,0)</f>
        <v>0.12</v>
      </c>
      <c r="U1119" s="82">
        <f t="shared" si="85"/>
        <v>73.8</v>
      </c>
      <c r="V1119" s="13">
        <v>0.85000000000000009</v>
      </c>
      <c r="W1119" s="82">
        <f t="shared" si="87"/>
        <v>82.856470588235283</v>
      </c>
      <c r="X1119" s="1">
        <f>VLOOKUP(E1119,'渗透率、续签率'!AG:AJ,4,0)</f>
        <v>8650.5</v>
      </c>
      <c r="Y1119" s="1">
        <f t="shared" si="88"/>
        <v>716749.89882352937</v>
      </c>
      <c r="Z1119">
        <v>417</v>
      </c>
      <c r="AA1119" s="89">
        <f t="shared" si="89"/>
        <v>5320057.5</v>
      </c>
      <c r="AH1119" s="37"/>
      <c r="AI1119" s="37"/>
      <c r="AJ1119" s="1"/>
      <c r="AK1119" s="37"/>
    </row>
    <row r="1120" spans="1:37" hidden="1">
      <c r="A1120" t="s">
        <v>64</v>
      </c>
      <c r="B1120" t="s">
        <v>16</v>
      </c>
      <c r="C1120" t="s">
        <v>19</v>
      </c>
      <c r="D1120" t="s">
        <v>65</v>
      </c>
      <c r="E1120" t="s">
        <v>482</v>
      </c>
      <c r="F1120" t="str">
        <f t="shared" si="86"/>
        <v>北京市摄影</v>
      </c>
      <c r="G1120" t="s">
        <v>69</v>
      </c>
      <c r="H1120" t="s">
        <v>69</v>
      </c>
      <c r="I1120" t="s">
        <v>70</v>
      </c>
      <c r="J1120" s="1">
        <v>1977</v>
      </c>
      <c r="K1120">
        <v>25</v>
      </c>
      <c r="L1120" s="13">
        <f>VLOOKUP(C1120,'渗透率、续签率'!B:C,2,0)</f>
        <v>0.28100000000000003</v>
      </c>
      <c r="M1120" s="6">
        <v>0.01</v>
      </c>
      <c r="N1120">
        <v>550</v>
      </c>
      <c r="O1120">
        <v>22</v>
      </c>
      <c r="P1120" s="6">
        <v>0.04</v>
      </c>
      <c r="Q1120" s="13">
        <v>0.20799999999999999</v>
      </c>
      <c r="R1120" s="13">
        <v>7.2999999999999995E-2</v>
      </c>
      <c r="S1120" s="31">
        <v>20803</v>
      </c>
      <c r="T1120" s="6">
        <f>VLOOKUP(E1120,'参数设置&amp;汇总'!S:U,3,0)</f>
        <v>0.12</v>
      </c>
      <c r="U1120" s="78">
        <f t="shared" si="85"/>
        <v>66</v>
      </c>
      <c r="V1120" s="13">
        <v>0.85000000000000009</v>
      </c>
      <c r="W1120" s="78">
        <f t="shared" si="87"/>
        <v>70.37411764705881</v>
      </c>
      <c r="X1120" s="1">
        <f>VLOOKUP(E1120,'渗透率、续签率'!AG:AJ,4,0)</f>
        <v>8650.5</v>
      </c>
      <c r="Y1120" s="1">
        <f t="shared" si="88"/>
        <v>608771.30470588221</v>
      </c>
      <c r="Z1120">
        <v>269</v>
      </c>
      <c r="AA1120" s="89">
        <f t="shared" si="89"/>
        <v>4757775</v>
      </c>
      <c r="AH1120" s="37"/>
      <c r="AI1120" s="37"/>
      <c r="AJ1120" s="1"/>
      <c r="AK1120" s="37"/>
    </row>
    <row r="1121" spans="1:37" hidden="1">
      <c r="A1121" t="s">
        <v>64</v>
      </c>
      <c r="B1121" t="s">
        <v>16</v>
      </c>
      <c r="C1121" t="s">
        <v>19</v>
      </c>
      <c r="D1121" t="s">
        <v>71</v>
      </c>
      <c r="E1121" t="s">
        <v>483</v>
      </c>
      <c r="F1121" t="str">
        <f t="shared" si="86"/>
        <v>南京市摄影</v>
      </c>
      <c r="G1121" t="s">
        <v>73</v>
      </c>
      <c r="H1121" t="s">
        <v>74</v>
      </c>
      <c r="I1121" t="s">
        <v>70</v>
      </c>
      <c r="J1121">
        <v>943</v>
      </c>
      <c r="K1121">
        <v>13</v>
      </c>
      <c r="L1121" s="13">
        <f>VLOOKUP(C1121,'渗透率、续签率'!B:C,2,0)</f>
        <v>0.28100000000000003</v>
      </c>
      <c r="M1121" s="6">
        <v>0.01</v>
      </c>
      <c r="N1121">
        <v>253</v>
      </c>
      <c r="O1121">
        <v>13</v>
      </c>
      <c r="P1121" s="6">
        <v>0.05</v>
      </c>
      <c r="Q1121" s="13">
        <v>0.17299999999999999</v>
      </c>
      <c r="R1121" s="13">
        <v>0</v>
      </c>
      <c r="S1121" s="31">
        <v>8459</v>
      </c>
      <c r="T1121" s="6">
        <f>VLOOKUP(E1121,'参数设置&amp;汇总'!S:U,3,0)</f>
        <v>0.05</v>
      </c>
      <c r="U1121" s="78">
        <f t="shared" si="85"/>
        <v>13</v>
      </c>
      <c r="V1121" s="13">
        <v>0.85000000000000009</v>
      </c>
      <c r="W1121" s="78">
        <f t="shared" si="87"/>
        <v>10.996470588235292</v>
      </c>
      <c r="X1121" s="1">
        <f>VLOOKUP(E1121,'渗透率、续签率'!AG:AJ,4,0)</f>
        <v>6095.5</v>
      </c>
      <c r="Y1121" s="1">
        <f t="shared" si="88"/>
        <v>67028.986470588221</v>
      </c>
      <c r="Z1121">
        <v>183</v>
      </c>
      <c r="AA1121" s="89">
        <f t="shared" si="89"/>
        <v>1542161.5</v>
      </c>
      <c r="AH1121" s="37"/>
      <c r="AI1121" s="37"/>
      <c r="AJ1121" s="1"/>
      <c r="AK1121" s="37"/>
    </row>
    <row r="1122" spans="1:37" hidden="1">
      <c r="A1122" t="s">
        <v>64</v>
      </c>
      <c r="B1122" t="s">
        <v>16</v>
      </c>
      <c r="C1122" t="s">
        <v>19</v>
      </c>
      <c r="D1122" t="s">
        <v>71</v>
      </c>
      <c r="E1122" t="s">
        <v>483</v>
      </c>
      <c r="F1122" t="str">
        <f t="shared" si="86"/>
        <v>广州市摄影</v>
      </c>
      <c r="G1122" t="s">
        <v>75</v>
      </c>
      <c r="H1122" t="s">
        <v>76</v>
      </c>
      <c r="I1122" t="s">
        <v>68</v>
      </c>
      <c r="J1122" s="1">
        <v>2380</v>
      </c>
      <c r="K1122">
        <v>12</v>
      </c>
      <c r="L1122" s="13">
        <f>VLOOKUP(C1122,'渗透率、续签率'!B:C,2,0)</f>
        <v>0.28100000000000003</v>
      </c>
      <c r="M1122" s="6">
        <v>0.01</v>
      </c>
      <c r="N1122">
        <v>897</v>
      </c>
      <c r="O1122">
        <v>12</v>
      </c>
      <c r="P1122" s="6">
        <v>0.01</v>
      </c>
      <c r="Q1122" s="13">
        <v>0.16800000000000001</v>
      </c>
      <c r="R1122" s="13">
        <v>5.2999999999999999E-2</v>
      </c>
      <c r="S1122" s="31">
        <v>33637</v>
      </c>
      <c r="T1122" s="6">
        <f>VLOOKUP(E1122,'参数设置&amp;汇总'!S:U,3,0)</f>
        <v>0.05</v>
      </c>
      <c r="U1122" s="78">
        <f t="shared" si="85"/>
        <v>44.85</v>
      </c>
      <c r="V1122" s="13">
        <v>0.85000000000000009</v>
      </c>
      <c r="W1122" s="78">
        <f t="shared" si="87"/>
        <v>48.797647058823529</v>
      </c>
      <c r="X1122" s="1">
        <f>VLOOKUP(E1122,'渗透率、续签率'!AG:AJ,4,0)</f>
        <v>6095.5</v>
      </c>
      <c r="Y1122" s="1">
        <f t="shared" si="88"/>
        <v>297446.0576470588</v>
      </c>
      <c r="Z1122">
        <v>271</v>
      </c>
      <c r="AA1122" s="89">
        <f t="shared" si="89"/>
        <v>5467663.5</v>
      </c>
      <c r="AH1122" s="37"/>
      <c r="AI1122" s="37"/>
      <c r="AJ1122" s="1"/>
      <c r="AK1122" s="37"/>
    </row>
    <row r="1123" spans="1:37" hidden="1">
      <c r="A1123" t="s">
        <v>64</v>
      </c>
      <c r="B1123" t="s">
        <v>16</v>
      </c>
      <c r="C1123" t="s">
        <v>19</v>
      </c>
      <c r="D1123" t="s">
        <v>71</v>
      </c>
      <c r="E1123" t="s">
        <v>483</v>
      </c>
      <c r="F1123" t="str">
        <f t="shared" si="86"/>
        <v>成都市摄影</v>
      </c>
      <c r="G1123" t="s">
        <v>77</v>
      </c>
      <c r="H1123" t="s">
        <v>78</v>
      </c>
      <c r="I1123" t="s">
        <v>70</v>
      </c>
      <c r="J1123" s="1">
        <v>1702</v>
      </c>
      <c r="K1123">
        <v>11</v>
      </c>
      <c r="L1123" s="13">
        <f>VLOOKUP(C1123,'渗透率、续签率'!B:C,2,0)</f>
        <v>0.28100000000000003</v>
      </c>
      <c r="M1123" s="6">
        <v>0.01</v>
      </c>
      <c r="N1123">
        <v>506</v>
      </c>
      <c r="O1123">
        <v>10</v>
      </c>
      <c r="P1123" s="6">
        <v>0.02</v>
      </c>
      <c r="Q1123" s="13">
        <v>0.23100000000000001</v>
      </c>
      <c r="R1123" s="13">
        <v>6.3E-2</v>
      </c>
      <c r="S1123" s="31">
        <v>18396</v>
      </c>
      <c r="T1123" s="6">
        <f>VLOOKUP(E1123,'参数设置&amp;汇总'!S:U,3,0)</f>
        <v>0.05</v>
      </c>
      <c r="U1123" s="78">
        <f t="shared" si="85"/>
        <v>25.3</v>
      </c>
      <c r="V1123" s="13">
        <v>0.85000000000000009</v>
      </c>
      <c r="W1123" s="78">
        <f t="shared" si="87"/>
        <v>26.458823529411763</v>
      </c>
      <c r="X1123" s="1">
        <f>VLOOKUP(E1123,'渗透率、续签率'!AG:AJ,4,0)</f>
        <v>6095.5</v>
      </c>
      <c r="Y1123" s="1">
        <f t="shared" si="88"/>
        <v>161279.75882352941</v>
      </c>
      <c r="Z1123">
        <v>278</v>
      </c>
      <c r="AA1123" s="89">
        <f t="shared" si="89"/>
        <v>3084323</v>
      </c>
      <c r="AH1123" s="37"/>
      <c r="AI1123" s="37"/>
      <c r="AJ1123" s="1"/>
      <c r="AK1123" s="37"/>
    </row>
    <row r="1124" spans="1:37" hidden="1">
      <c r="A1124" t="s">
        <v>64</v>
      </c>
      <c r="B1124" t="s">
        <v>16</v>
      </c>
      <c r="C1124" t="s">
        <v>19</v>
      </c>
      <c r="D1124" t="s">
        <v>71</v>
      </c>
      <c r="E1124" t="s">
        <v>483</v>
      </c>
      <c r="F1124" t="str">
        <f t="shared" si="86"/>
        <v>杭州市摄影</v>
      </c>
      <c r="G1124" t="s">
        <v>79</v>
      </c>
      <c r="H1124" t="s">
        <v>80</v>
      </c>
      <c r="I1124" t="s">
        <v>68</v>
      </c>
      <c r="J1124" s="1">
        <v>1686</v>
      </c>
      <c r="K1124">
        <v>9</v>
      </c>
      <c r="L1124" s="13">
        <f>VLOOKUP(C1124,'渗透率、续签率'!B:C,2,0)</f>
        <v>0.28100000000000003</v>
      </c>
      <c r="M1124" s="6">
        <v>0.01</v>
      </c>
      <c r="N1124">
        <v>511</v>
      </c>
      <c r="O1124">
        <v>9</v>
      </c>
      <c r="P1124" s="6">
        <v>0.02</v>
      </c>
      <c r="Q1124" s="13">
        <v>8.1000000000000003E-2</v>
      </c>
      <c r="R1124" s="13">
        <v>2E-3</v>
      </c>
      <c r="S1124" s="31">
        <v>18828</v>
      </c>
      <c r="T1124" s="6">
        <f>VLOOKUP(E1124,'参数设置&amp;汇总'!S:U,3,0)</f>
        <v>0.05</v>
      </c>
      <c r="U1124" s="78">
        <f t="shared" si="85"/>
        <v>25.55</v>
      </c>
      <c r="V1124" s="13">
        <v>0.85000000000000009</v>
      </c>
      <c r="W1124" s="78">
        <f t="shared" si="87"/>
        <v>27.083529411764705</v>
      </c>
      <c r="X1124" s="1">
        <f>VLOOKUP(E1124,'渗透率、续签率'!AG:AJ,4,0)</f>
        <v>6095.5</v>
      </c>
      <c r="Y1124" s="1">
        <f t="shared" si="88"/>
        <v>165087.65352941176</v>
      </c>
      <c r="Z1124">
        <v>241</v>
      </c>
      <c r="AA1124" s="89">
        <f t="shared" si="89"/>
        <v>3114800.5</v>
      </c>
      <c r="AH1124" s="37"/>
      <c r="AI1124" s="37"/>
      <c r="AJ1124" s="1"/>
      <c r="AK1124" s="37"/>
    </row>
    <row r="1125" spans="1:37" hidden="1">
      <c r="A1125" t="s">
        <v>64</v>
      </c>
      <c r="B1125" t="s">
        <v>16</v>
      </c>
      <c r="C1125" t="s">
        <v>19</v>
      </c>
      <c r="D1125" t="s">
        <v>71</v>
      </c>
      <c r="E1125" t="s">
        <v>483</v>
      </c>
      <c r="F1125" t="str">
        <f t="shared" si="86"/>
        <v>武汉市摄影</v>
      </c>
      <c r="G1125" t="s">
        <v>81</v>
      </c>
      <c r="H1125" t="s">
        <v>82</v>
      </c>
      <c r="I1125" t="s">
        <v>68</v>
      </c>
      <c r="J1125" s="1">
        <v>1051</v>
      </c>
      <c r="K1125">
        <v>2</v>
      </c>
      <c r="L1125" s="13">
        <f>VLOOKUP(C1125,'渗透率、续签率'!B:C,2,0)</f>
        <v>0.28100000000000003</v>
      </c>
      <c r="M1125" s="6">
        <v>0</v>
      </c>
      <c r="N1125">
        <v>308</v>
      </c>
      <c r="O1125">
        <v>2</v>
      </c>
      <c r="P1125" s="6">
        <v>0.01</v>
      </c>
      <c r="Q1125" s="13">
        <v>0.17899999999999999</v>
      </c>
      <c r="R1125" s="13">
        <v>5.1999999999999998E-2</v>
      </c>
      <c r="S1125" s="31">
        <v>10623</v>
      </c>
      <c r="T1125" s="6">
        <f>VLOOKUP(E1125,'参数设置&amp;汇总'!S:U,3,0)</f>
        <v>0.05</v>
      </c>
      <c r="U1125" s="78">
        <f t="shared" si="85"/>
        <v>15.4</v>
      </c>
      <c r="V1125" s="13">
        <v>0.85000000000000009</v>
      </c>
      <c r="W1125" s="78">
        <f t="shared" si="87"/>
        <v>17.456470588235295</v>
      </c>
      <c r="X1125" s="1">
        <f>VLOOKUP(E1125,'渗透率、续签率'!AG:AJ,4,0)</f>
        <v>6095.5</v>
      </c>
      <c r="Y1125" s="1">
        <f t="shared" si="88"/>
        <v>106405.91647058824</v>
      </c>
      <c r="Z1125">
        <v>188</v>
      </c>
      <c r="AA1125" s="89">
        <f t="shared" si="89"/>
        <v>1877414</v>
      </c>
      <c r="AH1125" s="37"/>
      <c r="AI1125" s="37"/>
      <c r="AK1125" s="37"/>
    </row>
    <row r="1126" spans="1:37" hidden="1">
      <c r="A1126" t="s">
        <v>64</v>
      </c>
      <c r="B1126" t="s">
        <v>16</v>
      </c>
      <c r="C1126" t="s">
        <v>19</v>
      </c>
      <c r="D1126" t="s">
        <v>71</v>
      </c>
      <c r="E1126" t="s">
        <v>483</v>
      </c>
      <c r="F1126" t="str">
        <f t="shared" si="86"/>
        <v>深圳市摄影</v>
      </c>
      <c r="G1126" t="s">
        <v>75</v>
      </c>
      <c r="H1126" t="s">
        <v>83</v>
      </c>
      <c r="I1126" t="s">
        <v>68</v>
      </c>
      <c r="J1126" s="1">
        <v>3232</v>
      </c>
      <c r="K1126">
        <v>17</v>
      </c>
      <c r="L1126" s="13">
        <f>VLOOKUP(C1126,'渗透率、续签率'!B:C,2,0)</f>
        <v>0.28100000000000003</v>
      </c>
      <c r="M1126" s="6">
        <v>0.01</v>
      </c>
      <c r="N1126" s="1">
        <v>1423</v>
      </c>
      <c r="O1126">
        <v>15</v>
      </c>
      <c r="P1126" s="6">
        <v>0.01</v>
      </c>
      <c r="Q1126" s="13">
        <v>0.23</v>
      </c>
      <c r="R1126" s="13">
        <v>0.10100000000000001</v>
      </c>
      <c r="S1126" s="31">
        <v>46825</v>
      </c>
      <c r="T1126" s="6">
        <f>VLOOKUP(E1126,'参数设置&amp;汇总'!S:U,3,0)</f>
        <v>0.05</v>
      </c>
      <c r="U1126" s="78">
        <f t="shared" si="85"/>
        <v>71.150000000000006</v>
      </c>
      <c r="V1126" s="13">
        <v>0.85000000000000009</v>
      </c>
      <c r="W1126" s="78">
        <f t="shared" si="87"/>
        <v>78.7470588235294</v>
      </c>
      <c r="X1126" s="1">
        <f>VLOOKUP(E1126,'渗透率、续签率'!AG:AJ,4,0)</f>
        <v>6095.5</v>
      </c>
      <c r="Y1126" s="1">
        <f t="shared" si="88"/>
        <v>480002.69705882348</v>
      </c>
      <c r="Z1126">
        <v>293</v>
      </c>
      <c r="AA1126" s="89">
        <f t="shared" si="89"/>
        <v>8673896.5</v>
      </c>
      <c r="AH1126" s="37"/>
      <c r="AI1126" s="37"/>
      <c r="AK1126" s="37"/>
    </row>
    <row r="1127" spans="1:37" hidden="1">
      <c r="A1127" t="s">
        <v>64</v>
      </c>
      <c r="B1127" t="s">
        <v>16</v>
      </c>
      <c r="C1127" t="s">
        <v>19</v>
      </c>
      <c r="D1127" t="s">
        <v>84</v>
      </c>
      <c r="E1127" t="s">
        <v>484</v>
      </c>
      <c r="F1127" t="str">
        <f t="shared" si="86"/>
        <v>东莞市摄影</v>
      </c>
      <c r="G1127" t="s">
        <v>75</v>
      </c>
      <c r="H1127" t="s">
        <v>86</v>
      </c>
      <c r="I1127" t="s">
        <v>68</v>
      </c>
      <c r="J1127" s="1">
        <v>1484</v>
      </c>
      <c r="K1127">
        <v>7</v>
      </c>
      <c r="L1127" s="13">
        <f>VLOOKUP(C1127,'渗透率、续签率'!B:C,2,0)</f>
        <v>0.28100000000000003</v>
      </c>
      <c r="M1127" s="6">
        <v>0</v>
      </c>
      <c r="N1127">
        <v>810</v>
      </c>
      <c r="O1127">
        <v>6</v>
      </c>
      <c r="P1127" s="6">
        <v>0.01</v>
      </c>
      <c r="Q1127" s="13">
        <v>0.10100000000000001</v>
      </c>
      <c r="R1127" s="13">
        <v>0.02</v>
      </c>
      <c r="S1127" s="31">
        <v>27260</v>
      </c>
      <c r="T1127" s="6">
        <f>VLOOKUP(E1127,'参数设置&amp;汇总'!S:U,3,0)</f>
        <v>0.05</v>
      </c>
      <c r="U1127" s="78">
        <f t="shared" si="85"/>
        <v>40.5</v>
      </c>
      <c r="V1127" s="13">
        <v>0.85000000000000009</v>
      </c>
      <c r="W1127" s="78">
        <f t="shared" si="87"/>
        <v>45.663529411764699</v>
      </c>
      <c r="X1127" s="1">
        <f>VLOOKUP(E1127,'渗透率、续签率'!AG:AJ,4,0)</f>
        <v>4672</v>
      </c>
      <c r="Y1127" s="1">
        <f t="shared" si="88"/>
        <v>213340.00941176468</v>
      </c>
      <c r="Z1127">
        <v>143</v>
      </c>
      <c r="AA1127" s="89">
        <f t="shared" si="89"/>
        <v>3784320</v>
      </c>
    </row>
    <row r="1128" spans="1:37" hidden="1">
      <c r="A1128" t="s">
        <v>64</v>
      </c>
      <c r="B1128" t="s">
        <v>16</v>
      </c>
      <c r="C1128" t="s">
        <v>19</v>
      </c>
      <c r="D1128" t="s">
        <v>84</v>
      </c>
      <c r="E1128" t="s">
        <v>484</v>
      </c>
      <c r="F1128" t="str">
        <f t="shared" si="86"/>
        <v>佛山市摄影</v>
      </c>
      <c r="G1128" t="s">
        <v>75</v>
      </c>
      <c r="H1128" t="s">
        <v>87</v>
      </c>
      <c r="I1128" t="s">
        <v>68</v>
      </c>
      <c r="J1128" s="1">
        <v>1230</v>
      </c>
      <c r="K1128">
        <v>2</v>
      </c>
      <c r="L1128" s="13">
        <f>VLOOKUP(C1128,'渗透率、续签率'!B:C,2,0)</f>
        <v>0.28100000000000003</v>
      </c>
      <c r="M1128" s="6">
        <v>0</v>
      </c>
      <c r="N1128">
        <v>457</v>
      </c>
      <c r="O1128">
        <v>2</v>
      </c>
      <c r="P1128" s="6">
        <v>0</v>
      </c>
      <c r="Q1128" s="13">
        <v>0.10299999999999999</v>
      </c>
      <c r="R1128" s="13">
        <v>0</v>
      </c>
      <c r="S1128" s="31">
        <v>14935</v>
      </c>
      <c r="T1128" s="6">
        <f>VLOOKUP(E1128,'参数设置&amp;汇总'!S:U,3,0)</f>
        <v>0.05</v>
      </c>
      <c r="U1128" s="78">
        <f t="shared" si="85"/>
        <v>22.85</v>
      </c>
      <c r="V1128" s="13">
        <v>0.85000000000000009</v>
      </c>
      <c r="W1128" s="78">
        <f t="shared" si="87"/>
        <v>26.221176470588233</v>
      </c>
      <c r="X1128" s="1">
        <f>VLOOKUP(E1128,'渗透率、续签率'!AG:AJ,4,0)</f>
        <v>4672</v>
      </c>
      <c r="Y1128" s="1">
        <f t="shared" si="88"/>
        <v>122505.33647058823</v>
      </c>
      <c r="Z1128">
        <v>140</v>
      </c>
      <c r="AA1128" s="89">
        <f t="shared" si="89"/>
        <v>2135104</v>
      </c>
    </row>
    <row r="1129" spans="1:37" hidden="1">
      <c r="A1129" t="s">
        <v>64</v>
      </c>
      <c r="B1129" t="s">
        <v>16</v>
      </c>
      <c r="C1129" t="s">
        <v>19</v>
      </c>
      <c r="D1129" t="s">
        <v>84</v>
      </c>
      <c r="E1129" t="s">
        <v>484</v>
      </c>
      <c r="F1129" t="str">
        <f t="shared" si="86"/>
        <v>南宁市摄影</v>
      </c>
      <c r="G1129" t="s">
        <v>88</v>
      </c>
      <c r="H1129" t="s">
        <v>89</v>
      </c>
      <c r="I1129" t="s">
        <v>68</v>
      </c>
      <c r="J1129">
        <v>641</v>
      </c>
      <c r="K1129">
        <v>0</v>
      </c>
      <c r="L1129" s="13">
        <f>VLOOKUP(C1129,'渗透率、续签率'!B:C,2,0)</f>
        <v>0.28100000000000003</v>
      </c>
      <c r="M1129" s="6">
        <v>0</v>
      </c>
      <c r="N1129">
        <v>165</v>
      </c>
      <c r="O1129">
        <v>0</v>
      </c>
      <c r="P1129" s="6">
        <v>0</v>
      </c>
      <c r="Q1129" s="13">
        <v>0.06</v>
      </c>
      <c r="R1129" s="13">
        <v>8.9999999999999993E-3</v>
      </c>
      <c r="S1129" s="31">
        <v>5346</v>
      </c>
      <c r="T1129" s="6">
        <f>VLOOKUP(E1129,'参数设置&amp;汇总'!S:U,3,0)</f>
        <v>0.05</v>
      </c>
      <c r="U1129" s="78">
        <f t="shared" si="85"/>
        <v>8.25</v>
      </c>
      <c r="V1129" s="13">
        <v>0.85000000000000009</v>
      </c>
      <c r="W1129" s="78">
        <f t="shared" si="87"/>
        <v>9.7058823529411757</v>
      </c>
      <c r="X1129" s="1">
        <f>VLOOKUP(E1129,'渗透率、续签率'!AG:AJ,4,0)</f>
        <v>4672</v>
      </c>
      <c r="Y1129" s="1">
        <f t="shared" si="88"/>
        <v>45345.882352941175</v>
      </c>
      <c r="Z1129">
        <v>86</v>
      </c>
      <c r="AA1129" s="89">
        <f t="shared" si="89"/>
        <v>770880</v>
      </c>
      <c r="AH1129" s="37"/>
      <c r="AI1129" s="37"/>
      <c r="AK1129" s="37"/>
    </row>
    <row r="1130" spans="1:37" hidden="1">
      <c r="A1130" t="s">
        <v>64</v>
      </c>
      <c r="B1130" t="s">
        <v>16</v>
      </c>
      <c r="C1130" t="s">
        <v>19</v>
      </c>
      <c r="D1130" t="s">
        <v>84</v>
      </c>
      <c r="E1130" t="s">
        <v>484</v>
      </c>
      <c r="F1130" t="str">
        <f t="shared" si="86"/>
        <v>南昌市摄影</v>
      </c>
      <c r="G1130" t="s">
        <v>90</v>
      </c>
      <c r="H1130" t="s">
        <v>91</v>
      </c>
      <c r="I1130" t="s">
        <v>68</v>
      </c>
      <c r="J1130">
        <v>586</v>
      </c>
      <c r="K1130">
        <v>3</v>
      </c>
      <c r="L1130" s="13">
        <f>VLOOKUP(C1130,'渗透率、续签率'!B:C,2,0)</f>
        <v>0.28100000000000003</v>
      </c>
      <c r="M1130" s="6">
        <v>0.01</v>
      </c>
      <c r="N1130">
        <v>216</v>
      </c>
      <c r="O1130">
        <v>2</v>
      </c>
      <c r="P1130" s="6">
        <v>0.01</v>
      </c>
      <c r="Q1130" s="13">
        <v>0.16900000000000001</v>
      </c>
      <c r="R1130" s="13">
        <v>0</v>
      </c>
      <c r="S1130" s="31">
        <v>7463</v>
      </c>
      <c r="T1130" s="6">
        <f>VLOOKUP(E1130,'参数设置&amp;汇总'!S:U,3,0)</f>
        <v>0.05</v>
      </c>
      <c r="U1130" s="78">
        <f t="shared" si="85"/>
        <v>10.8</v>
      </c>
      <c r="V1130" s="13">
        <v>0.85000000000000009</v>
      </c>
      <c r="W1130" s="78">
        <f t="shared" si="87"/>
        <v>12.044705882352941</v>
      </c>
      <c r="X1130" s="1">
        <f>VLOOKUP(E1130,'渗透率、续签率'!AG:AJ,4,0)</f>
        <v>4672</v>
      </c>
      <c r="Y1130" s="1">
        <f t="shared" si="88"/>
        <v>56272.86588235294</v>
      </c>
      <c r="Z1130">
        <v>111</v>
      </c>
      <c r="AA1130" s="89">
        <f t="shared" si="89"/>
        <v>1009152</v>
      </c>
    </row>
    <row r="1131" spans="1:37" hidden="1">
      <c r="A1131" t="s">
        <v>64</v>
      </c>
      <c r="B1131" t="s">
        <v>16</v>
      </c>
      <c r="C1131" t="s">
        <v>19</v>
      </c>
      <c r="D1131" t="s">
        <v>84</v>
      </c>
      <c r="E1131" t="s">
        <v>484</v>
      </c>
      <c r="F1131" t="str">
        <f t="shared" si="86"/>
        <v>厦门市摄影</v>
      </c>
      <c r="G1131" t="s">
        <v>92</v>
      </c>
      <c r="H1131" t="s">
        <v>93</v>
      </c>
      <c r="I1131" t="s">
        <v>68</v>
      </c>
      <c r="J1131">
        <v>615</v>
      </c>
      <c r="K1131">
        <v>6</v>
      </c>
      <c r="L1131" s="13">
        <f>VLOOKUP(C1131,'渗透率、续签率'!B:C,2,0)</f>
        <v>0.28100000000000003</v>
      </c>
      <c r="M1131" s="6">
        <v>0.01</v>
      </c>
      <c r="N1131">
        <v>189</v>
      </c>
      <c r="O1131">
        <v>4</v>
      </c>
      <c r="P1131" s="6">
        <v>0.02</v>
      </c>
      <c r="Q1131" s="13">
        <v>8.2000000000000003E-2</v>
      </c>
      <c r="R1131" s="13">
        <v>2.8000000000000001E-2</v>
      </c>
      <c r="S1131" s="31">
        <v>7336</v>
      </c>
      <c r="T1131" s="6">
        <f>VLOOKUP(E1131,'参数设置&amp;汇总'!S:U,3,0)</f>
        <v>0.05</v>
      </c>
      <c r="U1131" s="78">
        <f t="shared" si="85"/>
        <v>9.4500000000000011</v>
      </c>
      <c r="V1131" s="13">
        <v>0.85000000000000009</v>
      </c>
      <c r="W1131" s="78">
        <f t="shared" si="87"/>
        <v>9.7952941176470585</v>
      </c>
      <c r="X1131" s="1">
        <f>VLOOKUP(E1131,'渗透率、续签率'!AG:AJ,4,0)</f>
        <v>4672</v>
      </c>
      <c r="Y1131" s="1">
        <f t="shared" si="88"/>
        <v>45763.614117647056</v>
      </c>
      <c r="Z1131">
        <v>78</v>
      </c>
      <c r="AA1131" s="89">
        <f t="shared" si="89"/>
        <v>883008</v>
      </c>
      <c r="AH1131" s="37"/>
      <c r="AI1131" s="37"/>
      <c r="AK1131" s="37"/>
    </row>
    <row r="1132" spans="1:37" hidden="1">
      <c r="A1132" t="s">
        <v>64</v>
      </c>
      <c r="B1132" t="s">
        <v>16</v>
      </c>
      <c r="C1132" t="s">
        <v>19</v>
      </c>
      <c r="D1132" t="s">
        <v>84</v>
      </c>
      <c r="E1132" t="s">
        <v>484</v>
      </c>
      <c r="F1132" t="str">
        <f t="shared" si="86"/>
        <v>合肥市摄影</v>
      </c>
      <c r="G1132" t="s">
        <v>94</v>
      </c>
      <c r="H1132" t="s">
        <v>95</v>
      </c>
      <c r="I1132" t="s">
        <v>68</v>
      </c>
      <c r="J1132">
        <v>880</v>
      </c>
      <c r="K1132">
        <v>14</v>
      </c>
      <c r="L1132" s="13">
        <f>VLOOKUP(C1132,'渗透率、续签率'!B:C,2,0)</f>
        <v>0.28100000000000003</v>
      </c>
      <c r="M1132" s="6">
        <v>0.02</v>
      </c>
      <c r="N1132">
        <v>209</v>
      </c>
      <c r="O1132">
        <v>13</v>
      </c>
      <c r="P1132" s="6">
        <v>0.06</v>
      </c>
      <c r="Q1132" s="13">
        <v>0.185</v>
      </c>
      <c r="R1132" s="13">
        <v>7.0000000000000001E-3</v>
      </c>
      <c r="S1132" s="31">
        <v>7328</v>
      </c>
      <c r="T1132" s="6">
        <f>VLOOKUP(E1132,'参数设置&amp;汇总'!S:U,3,0)</f>
        <v>0.05</v>
      </c>
      <c r="U1132" s="78">
        <f t="shared" si="85"/>
        <v>13</v>
      </c>
      <c r="V1132" s="13">
        <v>0.85000000000000009</v>
      </c>
      <c r="W1132" s="78">
        <f t="shared" si="87"/>
        <v>10.996470588235292</v>
      </c>
      <c r="X1132" s="1">
        <f>VLOOKUP(E1132,'渗透率、续签率'!AG:AJ,4,0)</f>
        <v>4672</v>
      </c>
      <c r="Y1132" s="1">
        <f t="shared" si="88"/>
        <v>51375.510588235287</v>
      </c>
      <c r="Z1132">
        <v>154</v>
      </c>
      <c r="AA1132" s="89">
        <f t="shared" si="89"/>
        <v>976448</v>
      </c>
      <c r="AH1132" s="37"/>
      <c r="AI1132" s="37"/>
      <c r="AK1132" s="37"/>
    </row>
    <row r="1133" spans="1:37" hidden="1">
      <c r="A1133" t="s">
        <v>64</v>
      </c>
      <c r="B1133" t="s">
        <v>16</v>
      </c>
      <c r="C1133" t="s">
        <v>19</v>
      </c>
      <c r="D1133" t="s">
        <v>84</v>
      </c>
      <c r="E1133" t="s">
        <v>484</v>
      </c>
      <c r="F1133" t="str">
        <f t="shared" si="86"/>
        <v>天津市摄影</v>
      </c>
      <c r="G1133" t="s">
        <v>96</v>
      </c>
      <c r="H1133" t="s">
        <v>96</v>
      </c>
      <c r="I1133" t="s">
        <v>70</v>
      </c>
      <c r="J1133" s="1">
        <v>1047</v>
      </c>
      <c r="K1133">
        <v>6</v>
      </c>
      <c r="L1133" s="13">
        <f>VLOOKUP(C1133,'渗透率、续签率'!B:C,2,0)</f>
        <v>0.28100000000000003</v>
      </c>
      <c r="M1133" s="6">
        <v>0.01</v>
      </c>
      <c r="N1133">
        <v>334</v>
      </c>
      <c r="O1133">
        <v>6</v>
      </c>
      <c r="P1133" s="6">
        <v>0.02</v>
      </c>
      <c r="Q1133" s="13">
        <v>0.126</v>
      </c>
      <c r="R1133" s="13">
        <v>0.01</v>
      </c>
      <c r="S1133" s="31">
        <v>10604</v>
      </c>
      <c r="T1133" s="6">
        <f>VLOOKUP(E1133,'参数设置&amp;汇总'!S:U,3,0)</f>
        <v>0.05</v>
      </c>
      <c r="U1133" s="78">
        <f t="shared" si="85"/>
        <v>16.7</v>
      </c>
      <c r="V1133" s="13">
        <v>0.85000000000000009</v>
      </c>
      <c r="W1133" s="78">
        <f t="shared" si="87"/>
        <v>17.663529411764703</v>
      </c>
      <c r="X1133" s="1">
        <f>VLOOKUP(E1133,'渗透率、续签率'!AG:AJ,4,0)</f>
        <v>4672</v>
      </c>
      <c r="Y1133" s="1">
        <f t="shared" si="88"/>
        <v>82524.009411764695</v>
      </c>
      <c r="Z1133">
        <v>163</v>
      </c>
      <c r="AA1133" s="89">
        <f t="shared" si="89"/>
        <v>1560448</v>
      </c>
    </row>
    <row r="1134" spans="1:37" hidden="1">
      <c r="A1134" t="s">
        <v>64</v>
      </c>
      <c r="B1134" t="s">
        <v>16</v>
      </c>
      <c r="C1134" t="s">
        <v>19</v>
      </c>
      <c r="D1134" t="s">
        <v>84</v>
      </c>
      <c r="E1134" t="s">
        <v>484</v>
      </c>
      <c r="F1134" t="str">
        <f t="shared" si="86"/>
        <v>宁波市摄影</v>
      </c>
      <c r="G1134" t="s">
        <v>79</v>
      </c>
      <c r="H1134" t="s">
        <v>97</v>
      </c>
      <c r="I1134" t="s">
        <v>68</v>
      </c>
      <c r="J1134">
        <v>915</v>
      </c>
      <c r="K1134">
        <v>1</v>
      </c>
      <c r="L1134" s="13">
        <f>VLOOKUP(C1134,'渗透率、续签率'!B:C,2,0)</f>
        <v>0.28100000000000003</v>
      </c>
      <c r="M1134" s="6">
        <v>0</v>
      </c>
      <c r="N1134">
        <v>362</v>
      </c>
      <c r="O1134">
        <v>1</v>
      </c>
      <c r="P1134" s="6">
        <v>0</v>
      </c>
      <c r="Q1134" s="13">
        <v>7.6999999999999999E-2</v>
      </c>
      <c r="R1134" s="13">
        <v>0</v>
      </c>
      <c r="S1134" s="31">
        <v>11620</v>
      </c>
      <c r="T1134" s="6">
        <f>VLOOKUP(E1134,'参数设置&amp;汇总'!S:U,3,0)</f>
        <v>0.05</v>
      </c>
      <c r="U1134" s="78">
        <f t="shared" si="85"/>
        <v>18.100000000000001</v>
      </c>
      <c r="V1134" s="13">
        <v>0.85000000000000009</v>
      </c>
      <c r="W1134" s="78">
        <f t="shared" si="87"/>
        <v>20.963529411764707</v>
      </c>
      <c r="X1134" s="1">
        <f>VLOOKUP(E1134,'渗透率、续签率'!AG:AJ,4,0)</f>
        <v>4672</v>
      </c>
      <c r="Y1134" s="1">
        <f t="shared" si="88"/>
        <v>97941.609411764715</v>
      </c>
      <c r="Z1134">
        <v>143</v>
      </c>
      <c r="AA1134" s="89">
        <f t="shared" si="89"/>
        <v>1691264</v>
      </c>
      <c r="AH1134" s="37"/>
      <c r="AI1134" s="37"/>
      <c r="AK1134" s="37"/>
    </row>
    <row r="1135" spans="1:37" hidden="1">
      <c r="A1135" t="s">
        <v>64</v>
      </c>
      <c r="B1135" t="s">
        <v>16</v>
      </c>
      <c r="C1135" t="s">
        <v>19</v>
      </c>
      <c r="D1135" t="s">
        <v>84</v>
      </c>
      <c r="E1135" t="s">
        <v>484</v>
      </c>
      <c r="F1135" t="str">
        <f t="shared" si="86"/>
        <v>无锡市摄影</v>
      </c>
      <c r="G1135" t="s">
        <v>73</v>
      </c>
      <c r="H1135" t="s">
        <v>98</v>
      </c>
      <c r="I1135" t="s">
        <v>70</v>
      </c>
      <c r="J1135">
        <v>608</v>
      </c>
      <c r="K1135">
        <v>0</v>
      </c>
      <c r="L1135" s="13">
        <f>VLOOKUP(C1135,'渗透率、续签率'!B:C,2,0)</f>
        <v>0.28100000000000003</v>
      </c>
      <c r="M1135" s="6">
        <v>0</v>
      </c>
      <c r="N1135">
        <v>183</v>
      </c>
      <c r="O1135">
        <v>0</v>
      </c>
      <c r="P1135" s="6">
        <v>0</v>
      </c>
      <c r="Q1135" s="13">
        <v>0.04</v>
      </c>
      <c r="R1135" s="13">
        <v>0</v>
      </c>
      <c r="S1135" s="31">
        <v>5283</v>
      </c>
      <c r="T1135" s="6">
        <f>VLOOKUP(E1135,'参数设置&amp;汇总'!S:U,3,0)</f>
        <v>0.05</v>
      </c>
      <c r="U1135" s="78">
        <f t="shared" si="85"/>
        <v>9.15</v>
      </c>
      <c r="V1135" s="13">
        <v>0.85000000000000009</v>
      </c>
      <c r="W1135" s="78">
        <f t="shared" si="87"/>
        <v>10.76470588235294</v>
      </c>
      <c r="X1135" s="1">
        <f>VLOOKUP(E1135,'渗透率、续签率'!AG:AJ,4,0)</f>
        <v>4672</v>
      </c>
      <c r="Y1135" s="1">
        <f t="shared" si="88"/>
        <v>50292.705882352937</v>
      </c>
      <c r="Z1135">
        <v>119</v>
      </c>
      <c r="AA1135" s="89">
        <f t="shared" si="89"/>
        <v>854976</v>
      </c>
      <c r="AH1135" s="37"/>
      <c r="AI1135" s="37"/>
      <c r="AK1135" s="37"/>
    </row>
    <row r="1136" spans="1:37" hidden="1">
      <c r="A1136" t="s">
        <v>64</v>
      </c>
      <c r="B1136" t="s">
        <v>16</v>
      </c>
      <c r="C1136" t="s">
        <v>19</v>
      </c>
      <c r="D1136" t="s">
        <v>84</v>
      </c>
      <c r="E1136" t="s">
        <v>484</v>
      </c>
      <c r="F1136" t="str">
        <f t="shared" si="86"/>
        <v>昆明市摄影</v>
      </c>
      <c r="G1136" t="s">
        <v>99</v>
      </c>
      <c r="H1136" t="s">
        <v>100</v>
      </c>
      <c r="I1136" t="s">
        <v>68</v>
      </c>
      <c r="J1136">
        <v>813</v>
      </c>
      <c r="K1136">
        <v>2</v>
      </c>
      <c r="L1136" s="13">
        <f>VLOOKUP(C1136,'渗透率、续签率'!B:C,2,0)</f>
        <v>0.28100000000000003</v>
      </c>
      <c r="M1136" s="6">
        <v>0</v>
      </c>
      <c r="N1136">
        <v>159</v>
      </c>
      <c r="O1136">
        <v>2</v>
      </c>
      <c r="P1136" s="6">
        <v>0.01</v>
      </c>
      <c r="Q1136" s="13">
        <v>0.154</v>
      </c>
      <c r="R1136" s="13">
        <v>2.5000000000000001E-2</v>
      </c>
      <c r="S1136" s="31">
        <v>5928</v>
      </c>
      <c r="T1136" s="6">
        <f>VLOOKUP(E1136,'参数设置&amp;汇总'!S:U,3,0)</f>
        <v>0.05</v>
      </c>
      <c r="U1136" s="78">
        <f t="shared" si="85"/>
        <v>7.95</v>
      </c>
      <c r="V1136" s="13">
        <v>0.85000000000000009</v>
      </c>
      <c r="W1136" s="78">
        <f t="shared" si="87"/>
        <v>8.6917647058823526</v>
      </c>
      <c r="X1136" s="1">
        <f>VLOOKUP(E1136,'渗透率、续签率'!AG:AJ,4,0)</f>
        <v>4672</v>
      </c>
      <c r="Y1136" s="1">
        <f t="shared" si="88"/>
        <v>40607.924705882353</v>
      </c>
      <c r="Z1136">
        <v>135</v>
      </c>
      <c r="AA1136" s="89">
        <f t="shared" si="89"/>
        <v>742848</v>
      </c>
      <c r="AH1136" s="37"/>
      <c r="AI1136" s="37"/>
      <c r="AK1136" s="37"/>
    </row>
    <row r="1137" spans="1:37" hidden="1">
      <c r="A1137" t="s">
        <v>64</v>
      </c>
      <c r="B1137" t="s">
        <v>16</v>
      </c>
      <c r="C1137" t="s">
        <v>19</v>
      </c>
      <c r="D1137" t="s">
        <v>84</v>
      </c>
      <c r="E1137" t="s">
        <v>484</v>
      </c>
      <c r="F1137" t="str">
        <f t="shared" si="86"/>
        <v>沈阳市摄影</v>
      </c>
      <c r="G1137" t="s">
        <v>101</v>
      </c>
      <c r="H1137" t="s">
        <v>102</v>
      </c>
      <c r="I1137" t="s">
        <v>70</v>
      </c>
      <c r="J1137">
        <v>785</v>
      </c>
      <c r="K1137">
        <v>0</v>
      </c>
      <c r="L1137" s="13">
        <f>VLOOKUP(C1137,'渗透率、续签率'!B:C,2,0)</f>
        <v>0.28100000000000003</v>
      </c>
      <c r="M1137" s="6">
        <v>0</v>
      </c>
      <c r="N1137">
        <v>140</v>
      </c>
      <c r="O1137">
        <v>0</v>
      </c>
      <c r="P1137" s="6">
        <v>0</v>
      </c>
      <c r="Q1137" s="13">
        <v>4.3999999999999997E-2</v>
      </c>
      <c r="R1137" s="13">
        <v>0</v>
      </c>
      <c r="S1137" s="31">
        <v>4622</v>
      </c>
      <c r="T1137" s="6">
        <f>VLOOKUP(E1137,'参数设置&amp;汇总'!S:U,3,0)</f>
        <v>0.05</v>
      </c>
      <c r="U1137" s="78">
        <f t="shared" si="85"/>
        <v>7</v>
      </c>
      <c r="V1137" s="13">
        <v>0.85000000000000009</v>
      </c>
      <c r="W1137" s="78">
        <f t="shared" si="87"/>
        <v>8.235294117647058</v>
      </c>
      <c r="X1137" s="1">
        <f>VLOOKUP(E1137,'渗透率、续签率'!AG:AJ,4,0)</f>
        <v>4672</v>
      </c>
      <c r="Y1137" s="1">
        <f t="shared" si="88"/>
        <v>38475.294117647056</v>
      </c>
      <c r="Z1137">
        <v>133</v>
      </c>
      <c r="AA1137" s="89">
        <f t="shared" si="89"/>
        <v>654080</v>
      </c>
    </row>
    <row r="1138" spans="1:37" hidden="1">
      <c r="A1138" t="s">
        <v>64</v>
      </c>
      <c r="B1138" t="s">
        <v>16</v>
      </c>
      <c r="C1138" t="s">
        <v>19</v>
      </c>
      <c r="D1138" t="s">
        <v>84</v>
      </c>
      <c r="E1138" t="s">
        <v>484</v>
      </c>
      <c r="F1138" t="str">
        <f t="shared" si="86"/>
        <v>济南市摄影</v>
      </c>
      <c r="G1138" t="s">
        <v>103</v>
      </c>
      <c r="H1138" t="s">
        <v>104</v>
      </c>
      <c r="I1138" t="s">
        <v>70</v>
      </c>
      <c r="J1138">
        <v>867</v>
      </c>
      <c r="K1138">
        <v>6</v>
      </c>
      <c r="L1138" s="13">
        <f>VLOOKUP(C1138,'渗透率、续签率'!B:C,2,0)</f>
        <v>0.28100000000000003</v>
      </c>
      <c r="M1138" s="6">
        <v>0.01</v>
      </c>
      <c r="N1138">
        <v>224</v>
      </c>
      <c r="O1138">
        <v>4</v>
      </c>
      <c r="P1138" s="6">
        <v>0.02</v>
      </c>
      <c r="Q1138" s="13">
        <v>0.14799999999999999</v>
      </c>
      <c r="R1138" s="13">
        <v>0.03</v>
      </c>
      <c r="S1138" s="31">
        <v>7156</v>
      </c>
      <c r="T1138" s="6">
        <f>VLOOKUP(E1138,'参数设置&amp;汇总'!S:U,3,0)</f>
        <v>0.05</v>
      </c>
      <c r="U1138" s="78">
        <f t="shared" si="85"/>
        <v>11.200000000000001</v>
      </c>
      <c r="V1138" s="13">
        <v>0.85000000000000009</v>
      </c>
      <c r="W1138" s="78">
        <f t="shared" si="87"/>
        <v>11.854117647058823</v>
      </c>
      <c r="X1138" s="1">
        <f>VLOOKUP(E1138,'渗透率、续签率'!AG:AJ,4,0)</f>
        <v>4672</v>
      </c>
      <c r="Y1138" s="1">
        <f t="shared" si="88"/>
        <v>55382.437647058818</v>
      </c>
      <c r="Z1138">
        <v>165</v>
      </c>
      <c r="AA1138" s="89">
        <f t="shared" si="89"/>
        <v>1046528</v>
      </c>
      <c r="AH1138" s="37"/>
      <c r="AI1138" s="37"/>
      <c r="AK1138" s="37"/>
    </row>
    <row r="1139" spans="1:37" hidden="1">
      <c r="A1139" t="s">
        <v>64</v>
      </c>
      <c r="B1139" t="s">
        <v>16</v>
      </c>
      <c r="C1139" t="s">
        <v>19</v>
      </c>
      <c r="D1139" t="s">
        <v>84</v>
      </c>
      <c r="E1139" t="s">
        <v>484</v>
      </c>
      <c r="F1139" t="str">
        <f t="shared" si="86"/>
        <v>温州市摄影</v>
      </c>
      <c r="G1139" t="s">
        <v>79</v>
      </c>
      <c r="H1139" t="s">
        <v>105</v>
      </c>
      <c r="I1139" t="s">
        <v>68</v>
      </c>
      <c r="J1139">
        <v>844</v>
      </c>
      <c r="K1139">
        <v>1</v>
      </c>
      <c r="L1139" s="13">
        <f>VLOOKUP(C1139,'渗透率、续签率'!B:C,2,0)</f>
        <v>0.28100000000000003</v>
      </c>
      <c r="M1139" s="6">
        <v>0</v>
      </c>
      <c r="N1139">
        <v>214</v>
      </c>
      <c r="O1139">
        <v>1</v>
      </c>
      <c r="P1139" s="6">
        <v>0</v>
      </c>
      <c r="Q1139" s="13">
        <v>4.2999999999999997E-2</v>
      </c>
      <c r="R1139" s="13">
        <v>0</v>
      </c>
      <c r="S1139" s="31">
        <v>7143</v>
      </c>
      <c r="T1139" s="6">
        <f>VLOOKUP(E1139,'参数设置&amp;汇总'!S:U,3,0)</f>
        <v>0.05</v>
      </c>
      <c r="U1139" s="78">
        <f t="shared" si="85"/>
        <v>10.700000000000001</v>
      </c>
      <c r="V1139" s="13">
        <v>0.85000000000000009</v>
      </c>
      <c r="W1139" s="78">
        <f t="shared" si="87"/>
        <v>12.25764705882353</v>
      </c>
      <c r="X1139" s="1">
        <f>VLOOKUP(E1139,'渗透率、续签率'!AG:AJ,4,0)</f>
        <v>4672</v>
      </c>
      <c r="Y1139" s="1">
        <f t="shared" si="88"/>
        <v>57267.727058823533</v>
      </c>
      <c r="Z1139">
        <v>111</v>
      </c>
      <c r="AA1139" s="89">
        <f t="shared" si="89"/>
        <v>999808</v>
      </c>
      <c r="AH1139" s="37"/>
      <c r="AI1139" s="37"/>
      <c r="AK1139" s="37"/>
    </row>
    <row r="1140" spans="1:37" hidden="1">
      <c r="A1140" t="s">
        <v>64</v>
      </c>
      <c r="B1140" t="s">
        <v>16</v>
      </c>
      <c r="C1140" t="s">
        <v>19</v>
      </c>
      <c r="D1140" t="s">
        <v>84</v>
      </c>
      <c r="E1140" t="s">
        <v>484</v>
      </c>
      <c r="F1140" t="str">
        <f t="shared" si="86"/>
        <v>福州市摄影</v>
      </c>
      <c r="G1140" t="s">
        <v>92</v>
      </c>
      <c r="H1140" t="s">
        <v>106</v>
      </c>
      <c r="I1140" t="s">
        <v>68</v>
      </c>
      <c r="J1140">
        <v>719</v>
      </c>
      <c r="K1140">
        <v>4</v>
      </c>
      <c r="L1140" s="13">
        <f>VLOOKUP(C1140,'渗透率、续签率'!B:C,2,0)</f>
        <v>0.28100000000000003</v>
      </c>
      <c r="M1140" s="6">
        <v>0.01</v>
      </c>
      <c r="N1140">
        <v>199</v>
      </c>
      <c r="O1140">
        <v>4</v>
      </c>
      <c r="P1140" s="6">
        <v>0.02</v>
      </c>
      <c r="Q1140" s="13">
        <v>7.6999999999999999E-2</v>
      </c>
      <c r="R1140" s="13">
        <v>0</v>
      </c>
      <c r="S1140" s="31">
        <v>6042</v>
      </c>
      <c r="T1140" s="6">
        <f>VLOOKUP(E1140,'参数设置&amp;汇总'!S:U,3,0)</f>
        <v>0.05</v>
      </c>
      <c r="U1140" s="78">
        <f t="shared" si="85"/>
        <v>9.9500000000000011</v>
      </c>
      <c r="V1140" s="13">
        <v>0.85000000000000009</v>
      </c>
      <c r="W1140" s="78">
        <f t="shared" si="87"/>
        <v>10.383529411764705</v>
      </c>
      <c r="X1140" s="1">
        <f>VLOOKUP(E1140,'渗透率、续签率'!AG:AJ,4,0)</f>
        <v>4672</v>
      </c>
      <c r="Y1140" s="1">
        <f t="shared" si="88"/>
        <v>48511.849411764706</v>
      </c>
      <c r="Z1140">
        <v>105</v>
      </c>
      <c r="AA1140" s="89">
        <f t="shared" si="89"/>
        <v>929728</v>
      </c>
      <c r="AH1140" s="37"/>
      <c r="AI1140" s="37"/>
      <c r="AK1140" s="37"/>
    </row>
    <row r="1141" spans="1:37" hidden="1">
      <c r="A1141" t="s">
        <v>64</v>
      </c>
      <c r="B1141" t="s">
        <v>16</v>
      </c>
      <c r="C1141" t="s">
        <v>19</v>
      </c>
      <c r="D1141" t="s">
        <v>84</v>
      </c>
      <c r="E1141" t="s">
        <v>484</v>
      </c>
      <c r="F1141" t="str">
        <f t="shared" si="86"/>
        <v>苏州市摄影</v>
      </c>
      <c r="G1141" t="s">
        <v>73</v>
      </c>
      <c r="H1141" t="s">
        <v>107</v>
      </c>
      <c r="I1141" t="s">
        <v>70</v>
      </c>
      <c r="J1141" s="1">
        <v>1274</v>
      </c>
      <c r="K1141">
        <v>2</v>
      </c>
      <c r="L1141" s="13">
        <f>VLOOKUP(C1141,'渗透率、续签率'!B:C,2,0)</f>
        <v>0.28100000000000003</v>
      </c>
      <c r="M1141" s="6">
        <v>0</v>
      </c>
      <c r="N1141">
        <v>461</v>
      </c>
      <c r="O1141">
        <v>2</v>
      </c>
      <c r="P1141" s="6">
        <v>0</v>
      </c>
      <c r="Q1141" s="13">
        <v>0.112</v>
      </c>
      <c r="R1141" s="13">
        <v>0</v>
      </c>
      <c r="S1141" s="31">
        <v>16000</v>
      </c>
      <c r="T1141" s="6">
        <f>VLOOKUP(E1141,'参数设置&amp;汇总'!S:U,3,0)</f>
        <v>0.05</v>
      </c>
      <c r="U1141" s="78">
        <f t="shared" si="85"/>
        <v>23.05</v>
      </c>
      <c r="V1141" s="13">
        <v>0.85000000000000009</v>
      </c>
      <c r="W1141" s="78">
        <f t="shared" si="87"/>
        <v>26.456470588235291</v>
      </c>
      <c r="X1141" s="1">
        <f>VLOOKUP(E1141,'渗透率、续签率'!AG:AJ,4,0)</f>
        <v>4672</v>
      </c>
      <c r="Y1141" s="1">
        <f t="shared" si="88"/>
        <v>123604.63058823528</v>
      </c>
      <c r="Z1141">
        <v>209</v>
      </c>
      <c r="AA1141" s="89">
        <f t="shared" si="89"/>
        <v>2153792</v>
      </c>
      <c r="AH1141" s="37"/>
      <c r="AI1141" s="37"/>
      <c r="AK1141" s="37"/>
    </row>
    <row r="1142" spans="1:37" hidden="1">
      <c r="A1142" t="s">
        <v>64</v>
      </c>
      <c r="B1142" t="s">
        <v>16</v>
      </c>
      <c r="C1142" t="s">
        <v>19</v>
      </c>
      <c r="D1142" t="s">
        <v>84</v>
      </c>
      <c r="E1142" t="s">
        <v>484</v>
      </c>
      <c r="F1142" t="str">
        <f t="shared" si="86"/>
        <v>西安市摄影</v>
      </c>
      <c r="G1142" t="s">
        <v>108</v>
      </c>
      <c r="H1142" t="s">
        <v>109</v>
      </c>
      <c r="I1142" t="s">
        <v>70</v>
      </c>
      <c r="J1142" s="1">
        <v>1307</v>
      </c>
      <c r="K1142">
        <v>3</v>
      </c>
      <c r="L1142" s="13">
        <f>VLOOKUP(C1142,'渗透率、续签率'!B:C,2,0)</f>
        <v>0.28100000000000003</v>
      </c>
      <c r="M1142" s="6">
        <v>0</v>
      </c>
      <c r="N1142">
        <v>378</v>
      </c>
      <c r="O1142">
        <v>3</v>
      </c>
      <c r="P1142" s="6">
        <v>0.01</v>
      </c>
      <c r="Q1142" s="13">
        <v>0.13</v>
      </c>
      <c r="R1142" s="13">
        <v>0</v>
      </c>
      <c r="S1142" s="31">
        <v>12491</v>
      </c>
      <c r="T1142" s="6">
        <f>VLOOKUP(E1142,'参数设置&amp;汇总'!S:U,3,0)</f>
        <v>0.05</v>
      </c>
      <c r="U1142" s="78">
        <f t="shared" si="85"/>
        <v>18.900000000000002</v>
      </c>
      <c r="V1142" s="13">
        <v>0.85000000000000009</v>
      </c>
      <c r="W1142" s="78">
        <f t="shared" si="87"/>
        <v>21.243529411764705</v>
      </c>
      <c r="X1142" s="1">
        <f>VLOOKUP(E1142,'渗透率、续签率'!AG:AJ,4,0)</f>
        <v>4672</v>
      </c>
      <c r="Y1142" s="1">
        <f t="shared" si="88"/>
        <v>99249.769411764704</v>
      </c>
      <c r="Z1142">
        <v>199</v>
      </c>
      <c r="AA1142" s="89">
        <f t="shared" si="89"/>
        <v>1766016</v>
      </c>
    </row>
    <row r="1143" spans="1:37" hidden="1">
      <c r="A1143" t="s">
        <v>64</v>
      </c>
      <c r="B1143" t="s">
        <v>16</v>
      </c>
      <c r="C1143" t="s">
        <v>19</v>
      </c>
      <c r="D1143" t="s">
        <v>84</v>
      </c>
      <c r="E1143" t="s">
        <v>484</v>
      </c>
      <c r="F1143" t="str">
        <f t="shared" si="86"/>
        <v>郑州市摄影</v>
      </c>
      <c r="G1143" t="s">
        <v>110</v>
      </c>
      <c r="H1143" t="s">
        <v>111</v>
      </c>
      <c r="I1143" t="s">
        <v>70</v>
      </c>
      <c r="J1143" s="1">
        <v>1222</v>
      </c>
      <c r="K1143">
        <v>11</v>
      </c>
      <c r="L1143" s="13">
        <f>VLOOKUP(C1143,'渗透率、续签率'!B:C,2,0)</f>
        <v>0.28100000000000003</v>
      </c>
      <c r="M1143" s="6">
        <v>0.01</v>
      </c>
      <c r="N1143">
        <v>394</v>
      </c>
      <c r="O1143">
        <v>10</v>
      </c>
      <c r="P1143" s="6">
        <v>0.03</v>
      </c>
      <c r="Q1143" s="13">
        <v>0.19700000000000001</v>
      </c>
      <c r="R1143" s="13">
        <v>3.0000000000000001E-3</v>
      </c>
      <c r="S1143" s="31">
        <v>13327</v>
      </c>
      <c r="T1143" s="6">
        <f>VLOOKUP(E1143,'参数设置&amp;汇总'!S:U,3,0)</f>
        <v>0.05</v>
      </c>
      <c r="U1143" s="78">
        <f t="shared" si="85"/>
        <v>19.700000000000003</v>
      </c>
      <c r="V1143" s="13">
        <v>0.85000000000000009</v>
      </c>
      <c r="W1143" s="78">
        <f t="shared" si="87"/>
        <v>19.870588235294115</v>
      </c>
      <c r="X1143" s="1">
        <f>VLOOKUP(E1143,'渗透率、续签率'!AG:AJ,4,0)</f>
        <v>4672</v>
      </c>
      <c r="Y1143" s="1">
        <f t="shared" si="88"/>
        <v>92835.3882352941</v>
      </c>
      <c r="Z1143">
        <v>247</v>
      </c>
      <c r="AA1143" s="89">
        <f t="shared" si="89"/>
        <v>1840768</v>
      </c>
      <c r="AH1143" s="37"/>
      <c r="AI1143" s="37"/>
      <c r="AK1143" s="37"/>
    </row>
    <row r="1144" spans="1:37" hidden="1">
      <c r="A1144" t="s">
        <v>64</v>
      </c>
      <c r="B1144" t="s">
        <v>16</v>
      </c>
      <c r="C1144" t="s">
        <v>19</v>
      </c>
      <c r="D1144" t="s">
        <v>84</v>
      </c>
      <c r="E1144" t="s">
        <v>484</v>
      </c>
      <c r="F1144" t="str">
        <f t="shared" si="86"/>
        <v>重庆市摄影</v>
      </c>
      <c r="G1144" t="s">
        <v>112</v>
      </c>
      <c r="H1144" t="s">
        <v>112</v>
      </c>
      <c r="I1144" t="s">
        <v>70</v>
      </c>
      <c r="J1144" s="1">
        <v>1762</v>
      </c>
      <c r="K1144">
        <v>9</v>
      </c>
      <c r="L1144" s="13">
        <f>VLOOKUP(C1144,'渗透率、续签率'!B:C,2,0)</f>
        <v>0.28100000000000003</v>
      </c>
      <c r="M1144" s="6">
        <v>0.01</v>
      </c>
      <c r="N1144">
        <v>504</v>
      </c>
      <c r="O1144">
        <v>9</v>
      </c>
      <c r="P1144" s="6">
        <v>0.02</v>
      </c>
      <c r="Q1144" s="13">
        <v>0.153</v>
      </c>
      <c r="R1144" s="13">
        <v>0.01</v>
      </c>
      <c r="S1144" s="31">
        <v>15941</v>
      </c>
      <c r="T1144" s="6">
        <f>VLOOKUP(E1144,'参数设置&amp;汇总'!S:U,3,0)</f>
        <v>0.05</v>
      </c>
      <c r="U1144" s="78">
        <f t="shared" si="85"/>
        <v>25.200000000000003</v>
      </c>
      <c r="V1144" s="13">
        <v>0.85000000000000009</v>
      </c>
      <c r="W1144" s="78">
        <f t="shared" si="87"/>
        <v>26.671764705882353</v>
      </c>
      <c r="X1144" s="1">
        <f>VLOOKUP(E1144,'渗透率、续签率'!AG:AJ,4,0)</f>
        <v>4672</v>
      </c>
      <c r="Y1144" s="1">
        <f t="shared" si="88"/>
        <v>124610.48470588235</v>
      </c>
      <c r="Z1144">
        <v>293</v>
      </c>
      <c r="AA1144" s="89">
        <f t="shared" si="89"/>
        <v>2354688</v>
      </c>
    </row>
    <row r="1145" spans="1:37" hidden="1">
      <c r="A1145" t="s">
        <v>64</v>
      </c>
      <c r="B1145" t="s">
        <v>16</v>
      </c>
      <c r="C1145" t="s">
        <v>19</v>
      </c>
      <c r="D1145" t="s">
        <v>84</v>
      </c>
      <c r="E1145" t="s">
        <v>484</v>
      </c>
      <c r="F1145" t="str">
        <f t="shared" si="86"/>
        <v>长沙市摄影</v>
      </c>
      <c r="G1145" t="s">
        <v>113</v>
      </c>
      <c r="H1145" t="s">
        <v>114</v>
      </c>
      <c r="I1145" t="s">
        <v>68</v>
      </c>
      <c r="J1145">
        <v>834</v>
      </c>
      <c r="K1145">
        <v>12</v>
      </c>
      <c r="L1145" s="13">
        <f>VLOOKUP(C1145,'渗透率、续签率'!B:C,2,0)</f>
        <v>0.28100000000000003</v>
      </c>
      <c r="M1145" s="6">
        <v>0.01</v>
      </c>
      <c r="N1145">
        <v>221</v>
      </c>
      <c r="O1145">
        <v>12</v>
      </c>
      <c r="P1145" s="6">
        <v>0.05</v>
      </c>
      <c r="Q1145" s="13">
        <v>0.19600000000000001</v>
      </c>
      <c r="R1145" s="13">
        <v>2E-3</v>
      </c>
      <c r="S1145" s="31">
        <v>7567</v>
      </c>
      <c r="T1145" s="6">
        <f>VLOOKUP(E1145,'参数设置&amp;汇总'!S:U,3,0)</f>
        <v>0.05</v>
      </c>
      <c r="U1145" s="78">
        <f t="shared" si="85"/>
        <v>12</v>
      </c>
      <c r="V1145" s="13">
        <v>0.85000000000000009</v>
      </c>
      <c r="W1145" s="78">
        <f t="shared" si="87"/>
        <v>10.150588235294117</v>
      </c>
      <c r="X1145" s="1">
        <f>VLOOKUP(E1145,'渗透率、续签率'!AG:AJ,4,0)</f>
        <v>4672</v>
      </c>
      <c r="Y1145" s="1">
        <f t="shared" si="88"/>
        <v>47423.548235294118</v>
      </c>
      <c r="Z1145">
        <v>158</v>
      </c>
      <c r="AA1145" s="89">
        <f t="shared" si="89"/>
        <v>1032512</v>
      </c>
    </row>
    <row r="1146" spans="1:37" hidden="1">
      <c r="A1146" t="s">
        <v>64</v>
      </c>
      <c r="B1146" t="s">
        <v>16</v>
      </c>
      <c r="C1146" t="s">
        <v>19</v>
      </c>
      <c r="D1146" t="s">
        <v>84</v>
      </c>
      <c r="E1146" t="s">
        <v>484</v>
      </c>
      <c r="F1146" t="str">
        <f t="shared" si="86"/>
        <v>青岛市摄影</v>
      </c>
      <c r="G1146" t="s">
        <v>103</v>
      </c>
      <c r="H1146" t="s">
        <v>115</v>
      </c>
      <c r="I1146" t="s">
        <v>70</v>
      </c>
      <c r="J1146" s="1">
        <v>1206</v>
      </c>
      <c r="K1146">
        <v>6</v>
      </c>
      <c r="L1146" s="13">
        <f>VLOOKUP(C1146,'渗透率、续签率'!B:C,2,0)</f>
        <v>0.28100000000000003</v>
      </c>
      <c r="M1146" s="6">
        <v>0</v>
      </c>
      <c r="N1146">
        <v>290</v>
      </c>
      <c r="O1146">
        <v>5</v>
      </c>
      <c r="P1146" s="6">
        <v>0.02</v>
      </c>
      <c r="Q1146" s="13">
        <v>0.14499999999999999</v>
      </c>
      <c r="R1146" s="13">
        <v>1.6E-2</v>
      </c>
      <c r="S1146" s="31">
        <v>9419</v>
      </c>
      <c r="T1146" s="6">
        <f>VLOOKUP(E1146,'参数设置&amp;汇总'!S:U,3,0)</f>
        <v>0.05</v>
      </c>
      <c r="U1146" s="78">
        <f t="shared" si="85"/>
        <v>14.5</v>
      </c>
      <c r="V1146" s="13">
        <v>0.85000000000000009</v>
      </c>
      <c r="W1146" s="78">
        <f t="shared" si="87"/>
        <v>15.405882352941173</v>
      </c>
      <c r="X1146" s="1">
        <f>VLOOKUP(E1146,'渗透率、续签率'!AG:AJ,4,0)</f>
        <v>4672</v>
      </c>
      <c r="Y1146" s="1">
        <f t="shared" si="88"/>
        <v>71976.282352941154</v>
      </c>
      <c r="Z1146">
        <v>216</v>
      </c>
      <c r="AA1146" s="89">
        <f t="shared" si="89"/>
        <v>1354880</v>
      </c>
      <c r="AH1146" s="37"/>
      <c r="AI1146" s="37"/>
      <c r="AK1146" s="37"/>
    </row>
    <row r="1147" spans="1:37" hidden="1">
      <c r="A1147" t="s">
        <v>64</v>
      </c>
      <c r="B1147" t="s">
        <v>16</v>
      </c>
      <c r="C1147" t="s">
        <v>19</v>
      </c>
      <c r="D1147" t="s">
        <v>116</v>
      </c>
      <c r="E1147" t="s">
        <v>485</v>
      </c>
      <c r="F1147" t="str">
        <f t="shared" si="86"/>
        <v>七台河市摄影</v>
      </c>
      <c r="G1147" t="s">
        <v>118</v>
      </c>
      <c r="H1147" t="s">
        <v>119</v>
      </c>
      <c r="I1147" t="s">
        <v>70</v>
      </c>
      <c r="J1147">
        <v>30</v>
      </c>
      <c r="K1147">
        <v>0</v>
      </c>
      <c r="L1147" s="13">
        <f>VLOOKUP(C1147,'渗透率、续签率'!B:C,2,0)</f>
        <v>0.28100000000000003</v>
      </c>
      <c r="M1147" s="6">
        <v>0</v>
      </c>
      <c r="N1147">
        <v>1</v>
      </c>
      <c r="O1147">
        <v>0</v>
      </c>
      <c r="P1147" s="6">
        <v>0</v>
      </c>
      <c r="Q1147" s="13">
        <v>0</v>
      </c>
      <c r="R1147" s="13">
        <v>0</v>
      </c>
      <c r="S1147" s="31">
        <v>75</v>
      </c>
      <c r="T1147" s="6">
        <f>VLOOKUP(E1147,'参数设置&amp;汇总'!S:U,3,0)</f>
        <v>0.01</v>
      </c>
      <c r="U1147" s="78">
        <f t="shared" si="85"/>
        <v>0.01</v>
      </c>
      <c r="V1147" s="13">
        <v>0.85000000000000009</v>
      </c>
      <c r="W1147" s="78">
        <f t="shared" si="87"/>
        <v>1.1764705882352941E-2</v>
      </c>
      <c r="X1147" s="1">
        <f>VLOOKUP(E1147,'渗透率、续签率'!AG:AJ,4,0)</f>
        <v>4234</v>
      </c>
      <c r="Y1147" s="1">
        <f t="shared" si="88"/>
        <v>49.811764705882354</v>
      </c>
      <c r="Z1147">
        <v>0</v>
      </c>
      <c r="AA1147" s="89">
        <f t="shared" si="89"/>
        <v>4234</v>
      </c>
      <c r="AH1147" s="37"/>
      <c r="AI1147" s="37"/>
      <c r="AK1147" s="37"/>
    </row>
    <row r="1148" spans="1:37" hidden="1">
      <c r="A1148" t="s">
        <v>64</v>
      </c>
      <c r="B1148" t="s">
        <v>16</v>
      </c>
      <c r="C1148" t="s">
        <v>19</v>
      </c>
      <c r="D1148" t="s">
        <v>116</v>
      </c>
      <c r="E1148" t="s">
        <v>485</v>
      </c>
      <c r="F1148" t="str">
        <f t="shared" si="86"/>
        <v>万宁市摄影</v>
      </c>
      <c r="G1148" t="s">
        <v>120</v>
      </c>
      <c r="H1148" t="s">
        <v>121</v>
      </c>
      <c r="I1148" t="s">
        <v>68</v>
      </c>
      <c r="J1148">
        <v>33</v>
      </c>
      <c r="K1148">
        <v>0</v>
      </c>
      <c r="L1148" s="13">
        <f>VLOOKUP(C1148,'渗透率、续签率'!B:C,2,0)</f>
        <v>0.28100000000000003</v>
      </c>
      <c r="M1148" s="6">
        <v>0</v>
      </c>
      <c r="N1148">
        <v>2</v>
      </c>
      <c r="O1148">
        <v>0</v>
      </c>
      <c r="P1148" s="6">
        <v>0</v>
      </c>
      <c r="Q1148" s="13">
        <v>0</v>
      </c>
      <c r="R1148" s="13">
        <v>0</v>
      </c>
      <c r="S1148" s="31">
        <v>124</v>
      </c>
      <c r="T1148" s="6">
        <f>VLOOKUP(E1148,'参数设置&amp;汇总'!S:U,3,0)</f>
        <v>0.01</v>
      </c>
      <c r="U1148" s="78">
        <f t="shared" si="85"/>
        <v>0.02</v>
      </c>
      <c r="V1148" s="13">
        <v>0.85000000000000009</v>
      </c>
      <c r="W1148" s="78">
        <f t="shared" si="87"/>
        <v>2.3529411764705882E-2</v>
      </c>
      <c r="X1148" s="1">
        <f>VLOOKUP(E1148,'渗透率、续签率'!AG:AJ,4,0)</f>
        <v>4234</v>
      </c>
      <c r="Y1148" s="1">
        <f t="shared" si="88"/>
        <v>99.623529411764707</v>
      </c>
      <c r="Z1148">
        <v>0</v>
      </c>
      <c r="AA1148" s="89">
        <f t="shared" si="89"/>
        <v>8468</v>
      </c>
      <c r="AH1148" s="37"/>
      <c r="AI1148" s="37"/>
      <c r="AK1148" s="37"/>
    </row>
    <row r="1149" spans="1:37" hidden="1">
      <c r="A1149" t="s">
        <v>64</v>
      </c>
      <c r="B1149" t="s">
        <v>16</v>
      </c>
      <c r="C1149" t="s">
        <v>19</v>
      </c>
      <c r="D1149" t="s">
        <v>116</v>
      </c>
      <c r="E1149" t="s">
        <v>485</v>
      </c>
      <c r="F1149" t="str">
        <f t="shared" si="86"/>
        <v>三亚市摄影</v>
      </c>
      <c r="G1149" t="s">
        <v>120</v>
      </c>
      <c r="H1149" t="s">
        <v>122</v>
      </c>
      <c r="I1149" t="s">
        <v>68</v>
      </c>
      <c r="J1149">
        <v>198</v>
      </c>
      <c r="K1149">
        <v>1</v>
      </c>
      <c r="L1149" s="13">
        <f>VLOOKUP(C1149,'渗透率、续签率'!B:C,2,0)</f>
        <v>0.28100000000000003</v>
      </c>
      <c r="M1149" s="6">
        <v>0.01</v>
      </c>
      <c r="N1149">
        <v>29</v>
      </c>
      <c r="O1149">
        <v>1</v>
      </c>
      <c r="P1149" s="6">
        <v>0.03</v>
      </c>
      <c r="Q1149" s="13">
        <v>0.108</v>
      </c>
      <c r="R1149" s="13">
        <v>0</v>
      </c>
      <c r="S1149" s="31">
        <v>1298</v>
      </c>
      <c r="T1149" s="6">
        <f>VLOOKUP(E1149,'参数设置&amp;汇总'!S:U,3,0)</f>
        <v>0.01</v>
      </c>
      <c r="U1149" s="78">
        <f t="shared" si="85"/>
        <v>1</v>
      </c>
      <c r="V1149" s="13">
        <v>0.85000000000000009</v>
      </c>
      <c r="W1149" s="78">
        <f t="shared" si="87"/>
        <v>0.84588235294117631</v>
      </c>
      <c r="X1149" s="1">
        <f>VLOOKUP(E1149,'渗透率、续签率'!AG:AJ,4,0)</f>
        <v>4234</v>
      </c>
      <c r="Y1149" s="1">
        <f t="shared" si="88"/>
        <v>3581.4658823529403</v>
      </c>
      <c r="Z1149">
        <v>7</v>
      </c>
      <c r="AA1149" s="89">
        <f t="shared" si="89"/>
        <v>122786</v>
      </c>
      <c r="AH1149" s="37"/>
      <c r="AI1149" s="37"/>
      <c r="AK1149" s="37"/>
    </row>
    <row r="1150" spans="1:37" hidden="1">
      <c r="A1150" t="s">
        <v>64</v>
      </c>
      <c r="B1150" t="s">
        <v>16</v>
      </c>
      <c r="C1150" t="s">
        <v>19</v>
      </c>
      <c r="D1150" t="s">
        <v>116</v>
      </c>
      <c r="E1150" t="s">
        <v>485</v>
      </c>
      <c r="F1150" t="str">
        <f t="shared" si="86"/>
        <v>三明市摄影</v>
      </c>
      <c r="G1150" t="s">
        <v>92</v>
      </c>
      <c r="H1150" t="s">
        <v>123</v>
      </c>
      <c r="I1150" t="s">
        <v>68</v>
      </c>
      <c r="J1150">
        <v>126</v>
      </c>
      <c r="K1150">
        <v>0</v>
      </c>
      <c r="L1150" s="13">
        <f>VLOOKUP(C1150,'渗透率、续签率'!B:C,2,0)</f>
        <v>0.28100000000000003</v>
      </c>
      <c r="M1150" s="6">
        <v>0</v>
      </c>
      <c r="N1150">
        <v>16</v>
      </c>
      <c r="O1150">
        <v>0</v>
      </c>
      <c r="P1150" s="6">
        <v>0</v>
      </c>
      <c r="Q1150" s="13">
        <v>0</v>
      </c>
      <c r="R1150" s="13">
        <v>0</v>
      </c>
      <c r="S1150" s="31">
        <v>509</v>
      </c>
      <c r="T1150" s="6">
        <f>VLOOKUP(E1150,'参数设置&amp;汇总'!S:U,3,0)</f>
        <v>0.01</v>
      </c>
      <c r="U1150" s="78">
        <f t="shared" si="85"/>
        <v>0.16</v>
      </c>
      <c r="V1150" s="13">
        <v>0.85000000000000009</v>
      </c>
      <c r="W1150" s="78">
        <f t="shared" si="87"/>
        <v>0.18823529411764706</v>
      </c>
      <c r="X1150" s="1">
        <f>VLOOKUP(E1150,'渗透率、续签率'!AG:AJ,4,0)</f>
        <v>4234</v>
      </c>
      <c r="Y1150" s="1">
        <f t="shared" si="88"/>
        <v>796.98823529411766</v>
      </c>
      <c r="Z1150">
        <v>0</v>
      </c>
      <c r="AA1150" s="89">
        <f t="shared" si="89"/>
        <v>67744</v>
      </c>
      <c r="AH1150" s="37"/>
      <c r="AI1150" s="37"/>
      <c r="AK1150" s="37"/>
    </row>
    <row r="1151" spans="1:37" hidden="1">
      <c r="A1151" t="s">
        <v>64</v>
      </c>
      <c r="B1151" t="s">
        <v>16</v>
      </c>
      <c r="C1151" t="s">
        <v>19</v>
      </c>
      <c r="D1151" t="s">
        <v>116</v>
      </c>
      <c r="E1151" t="s">
        <v>485</v>
      </c>
      <c r="F1151" t="str">
        <f t="shared" si="86"/>
        <v>三沙市摄影</v>
      </c>
      <c r="G1151" t="s">
        <v>120</v>
      </c>
      <c r="H1151" t="s">
        <v>124</v>
      </c>
      <c r="I1151" t="s">
        <v>68</v>
      </c>
      <c r="J1151">
        <v>0</v>
      </c>
      <c r="K1151">
        <v>0</v>
      </c>
      <c r="L1151" s="13">
        <f>VLOOKUP(C1151,'渗透率、续签率'!B:C,2,0)</f>
        <v>0.28100000000000003</v>
      </c>
      <c r="M1151" s="6">
        <v>0</v>
      </c>
      <c r="N1151">
        <v>0</v>
      </c>
      <c r="O1151">
        <v>0</v>
      </c>
      <c r="P1151" s="6">
        <v>0</v>
      </c>
      <c r="Q1151" s="13">
        <v>0</v>
      </c>
      <c r="R1151" s="13">
        <v>0</v>
      </c>
      <c r="S1151" s="31">
        <v>0</v>
      </c>
      <c r="T1151" s="6">
        <f>VLOOKUP(E1151,'参数设置&amp;汇总'!S:U,3,0)</f>
        <v>0.01</v>
      </c>
      <c r="U1151" s="78">
        <f t="shared" si="85"/>
        <v>0</v>
      </c>
      <c r="V1151" s="13">
        <v>0.85000000000000009</v>
      </c>
      <c r="W1151" s="78">
        <f t="shared" si="87"/>
        <v>0</v>
      </c>
      <c r="X1151" s="1">
        <f>VLOOKUP(E1151,'渗透率、续签率'!AG:AJ,4,0)</f>
        <v>4234</v>
      </c>
      <c r="Y1151" s="1">
        <f t="shared" si="88"/>
        <v>0</v>
      </c>
      <c r="Z1151">
        <v>0</v>
      </c>
      <c r="AA1151" s="89">
        <f t="shared" si="89"/>
        <v>0</v>
      </c>
      <c r="AH1151" s="37"/>
      <c r="AI1151" s="37"/>
      <c r="AK1151" s="37"/>
    </row>
    <row r="1152" spans="1:37" hidden="1">
      <c r="A1152" t="s">
        <v>64</v>
      </c>
      <c r="B1152" t="s">
        <v>16</v>
      </c>
      <c r="C1152" t="s">
        <v>19</v>
      </c>
      <c r="D1152" t="s">
        <v>116</v>
      </c>
      <c r="E1152" t="s">
        <v>485</v>
      </c>
      <c r="F1152" t="str">
        <f t="shared" si="86"/>
        <v>三门峡市摄影</v>
      </c>
      <c r="G1152" t="s">
        <v>110</v>
      </c>
      <c r="H1152" t="s">
        <v>125</v>
      </c>
      <c r="I1152" t="s">
        <v>70</v>
      </c>
      <c r="J1152">
        <v>143</v>
      </c>
      <c r="K1152">
        <v>0</v>
      </c>
      <c r="L1152" s="13">
        <f>VLOOKUP(C1152,'渗透率、续签率'!B:C,2,0)</f>
        <v>0.28100000000000003</v>
      </c>
      <c r="M1152" s="6">
        <v>0</v>
      </c>
      <c r="N1152">
        <v>13</v>
      </c>
      <c r="O1152">
        <v>0</v>
      </c>
      <c r="P1152" s="6">
        <v>0</v>
      </c>
      <c r="Q1152" s="13">
        <v>0</v>
      </c>
      <c r="R1152" s="13">
        <v>0</v>
      </c>
      <c r="S1152" s="31">
        <v>542</v>
      </c>
      <c r="T1152" s="6">
        <f>VLOOKUP(E1152,'参数设置&amp;汇总'!S:U,3,0)</f>
        <v>0.01</v>
      </c>
      <c r="U1152" s="78">
        <f t="shared" si="85"/>
        <v>0.13</v>
      </c>
      <c r="V1152" s="13">
        <v>0.85000000000000009</v>
      </c>
      <c r="W1152" s="78">
        <f t="shared" si="87"/>
        <v>0.15294117647058822</v>
      </c>
      <c r="X1152" s="1">
        <f>VLOOKUP(E1152,'渗透率、续签率'!AG:AJ,4,0)</f>
        <v>4234</v>
      </c>
      <c r="Y1152" s="1">
        <f t="shared" si="88"/>
        <v>647.55294117647054</v>
      </c>
      <c r="Z1152">
        <v>12</v>
      </c>
      <c r="AA1152" s="89">
        <f t="shared" si="89"/>
        <v>55042</v>
      </c>
      <c r="AH1152" s="37"/>
      <c r="AI1152" s="37"/>
      <c r="AK1152" s="37"/>
    </row>
    <row r="1153" spans="1:37" hidden="1">
      <c r="A1153" t="s">
        <v>64</v>
      </c>
      <c r="B1153" t="s">
        <v>16</v>
      </c>
      <c r="C1153" t="s">
        <v>19</v>
      </c>
      <c r="D1153" t="s">
        <v>116</v>
      </c>
      <c r="E1153" t="s">
        <v>485</v>
      </c>
      <c r="F1153" t="str">
        <f t="shared" si="86"/>
        <v>上饶市摄影</v>
      </c>
      <c r="G1153" t="s">
        <v>90</v>
      </c>
      <c r="H1153" t="s">
        <v>126</v>
      </c>
      <c r="I1153" t="s">
        <v>68</v>
      </c>
      <c r="J1153">
        <v>296</v>
      </c>
      <c r="K1153">
        <v>0</v>
      </c>
      <c r="L1153" s="13">
        <f>VLOOKUP(C1153,'渗透率、续签率'!B:C,2,0)</f>
        <v>0.28100000000000003</v>
      </c>
      <c r="M1153" s="6">
        <v>0</v>
      </c>
      <c r="N1153">
        <v>64</v>
      </c>
      <c r="O1153">
        <v>0</v>
      </c>
      <c r="P1153" s="6">
        <v>0</v>
      </c>
      <c r="Q1153" s="13">
        <v>1.4E-2</v>
      </c>
      <c r="R1153" s="13">
        <v>0</v>
      </c>
      <c r="S1153" s="31">
        <v>2218</v>
      </c>
      <c r="T1153" s="6">
        <f>VLOOKUP(E1153,'参数设置&amp;汇总'!S:U,3,0)</f>
        <v>0.01</v>
      </c>
      <c r="U1153" s="78">
        <f t="shared" si="85"/>
        <v>0.64</v>
      </c>
      <c r="V1153" s="13">
        <v>0.85000000000000009</v>
      </c>
      <c r="W1153" s="78">
        <f t="shared" si="87"/>
        <v>0.75294117647058822</v>
      </c>
      <c r="X1153" s="1">
        <f>VLOOKUP(E1153,'渗透率、续签率'!AG:AJ,4,0)</f>
        <v>4234</v>
      </c>
      <c r="Y1153" s="1">
        <f t="shared" si="88"/>
        <v>3187.9529411764706</v>
      </c>
      <c r="Z1153">
        <v>22</v>
      </c>
      <c r="AA1153" s="89">
        <f t="shared" si="89"/>
        <v>270976</v>
      </c>
      <c r="AH1153" s="37"/>
      <c r="AI1153" s="37"/>
      <c r="AK1153" s="37"/>
    </row>
    <row r="1154" spans="1:37" hidden="1">
      <c r="A1154" t="s">
        <v>64</v>
      </c>
      <c r="B1154" t="s">
        <v>16</v>
      </c>
      <c r="C1154" t="s">
        <v>19</v>
      </c>
      <c r="D1154" t="s">
        <v>116</v>
      </c>
      <c r="E1154" t="s">
        <v>485</v>
      </c>
      <c r="F1154" t="str">
        <f t="shared" si="86"/>
        <v>东方市摄影</v>
      </c>
      <c r="G1154" t="s">
        <v>120</v>
      </c>
      <c r="H1154" t="s">
        <v>127</v>
      </c>
      <c r="I1154" t="s">
        <v>68</v>
      </c>
      <c r="J1154">
        <v>16</v>
      </c>
      <c r="K1154">
        <v>0</v>
      </c>
      <c r="L1154" s="13">
        <f>VLOOKUP(C1154,'渗透率、续签率'!B:C,2,0)</f>
        <v>0.28100000000000003</v>
      </c>
      <c r="M1154" s="6">
        <v>0</v>
      </c>
      <c r="N1154">
        <v>3</v>
      </c>
      <c r="O1154">
        <v>0</v>
      </c>
      <c r="P1154" s="6">
        <v>0</v>
      </c>
      <c r="Q1154" s="13">
        <v>0</v>
      </c>
      <c r="R1154" s="13">
        <v>0</v>
      </c>
      <c r="S1154" s="31">
        <v>74</v>
      </c>
      <c r="T1154" s="6">
        <f>VLOOKUP(E1154,'参数设置&amp;汇总'!S:U,3,0)</f>
        <v>0.01</v>
      </c>
      <c r="U1154" s="78">
        <f t="shared" si="85"/>
        <v>0.03</v>
      </c>
      <c r="V1154" s="13">
        <v>0.85000000000000009</v>
      </c>
      <c r="W1154" s="78">
        <f t="shared" si="87"/>
        <v>3.5294117647058816E-2</v>
      </c>
      <c r="X1154" s="1">
        <f>VLOOKUP(E1154,'渗透率、续签率'!AG:AJ,4,0)</f>
        <v>4234</v>
      </c>
      <c r="Y1154" s="1">
        <f t="shared" si="88"/>
        <v>149.43529411764703</v>
      </c>
      <c r="Z1154">
        <v>0</v>
      </c>
      <c r="AA1154" s="89">
        <f t="shared" si="89"/>
        <v>12702</v>
      </c>
      <c r="AH1154" s="37"/>
      <c r="AI1154" s="37"/>
      <c r="AJ1154" s="1"/>
      <c r="AK1154" s="37"/>
    </row>
    <row r="1155" spans="1:37" hidden="1">
      <c r="A1155" t="s">
        <v>64</v>
      </c>
      <c r="B1155" t="s">
        <v>16</v>
      </c>
      <c r="C1155" t="s">
        <v>19</v>
      </c>
      <c r="D1155" t="s">
        <v>116</v>
      </c>
      <c r="E1155" t="s">
        <v>485</v>
      </c>
      <c r="F1155" t="str">
        <f t="shared" si="86"/>
        <v>东营市摄影</v>
      </c>
      <c r="G1155" t="s">
        <v>103</v>
      </c>
      <c r="H1155" t="s">
        <v>128</v>
      </c>
      <c r="I1155" t="s">
        <v>70</v>
      </c>
      <c r="J1155">
        <v>204</v>
      </c>
      <c r="K1155">
        <v>0</v>
      </c>
      <c r="L1155" s="13">
        <f>VLOOKUP(C1155,'渗透率、续签率'!B:C,2,0)</f>
        <v>0.28100000000000003</v>
      </c>
      <c r="M1155" s="6">
        <v>0</v>
      </c>
      <c r="N1155">
        <v>34</v>
      </c>
      <c r="O1155">
        <v>0</v>
      </c>
      <c r="P1155" s="6">
        <v>0</v>
      </c>
      <c r="Q1155" s="13">
        <v>4.1000000000000002E-2</v>
      </c>
      <c r="R1155" s="13">
        <v>0</v>
      </c>
      <c r="S1155" s="31">
        <v>1121</v>
      </c>
      <c r="T1155" s="6">
        <f>VLOOKUP(E1155,'参数设置&amp;汇总'!S:U,3,0)</f>
        <v>0.01</v>
      </c>
      <c r="U1155" s="78">
        <f t="shared" ref="U1155:U1218" si="90">IF(T1155*N1155&gt;=O1155,T1155*N1155,O1155)</f>
        <v>0.34</v>
      </c>
      <c r="V1155" s="13">
        <v>0.85000000000000009</v>
      </c>
      <c r="W1155" s="78">
        <f t="shared" si="87"/>
        <v>0.39999999999999997</v>
      </c>
      <c r="X1155" s="1">
        <f>VLOOKUP(E1155,'渗透率、续签率'!AG:AJ,4,0)</f>
        <v>4234</v>
      </c>
      <c r="Y1155" s="1">
        <f t="shared" si="88"/>
        <v>1693.6</v>
      </c>
      <c r="Z1155">
        <v>9</v>
      </c>
      <c r="AA1155" s="89">
        <f t="shared" si="89"/>
        <v>143956</v>
      </c>
    </row>
    <row r="1156" spans="1:37" hidden="1">
      <c r="A1156" t="s">
        <v>64</v>
      </c>
      <c r="B1156" t="s">
        <v>16</v>
      </c>
      <c r="C1156" t="s">
        <v>19</v>
      </c>
      <c r="D1156" t="s">
        <v>116</v>
      </c>
      <c r="E1156" t="s">
        <v>485</v>
      </c>
      <c r="F1156" t="str">
        <f t="shared" ref="F1156:F1219" si="91">H1156&amp;C1156</f>
        <v>中卫市摄影</v>
      </c>
      <c r="G1156" t="s">
        <v>129</v>
      </c>
      <c r="H1156" t="s">
        <v>130</v>
      </c>
      <c r="I1156" t="s">
        <v>70</v>
      </c>
      <c r="J1156">
        <v>43</v>
      </c>
      <c r="K1156">
        <v>0</v>
      </c>
      <c r="L1156" s="13">
        <f>VLOOKUP(C1156,'渗透率、续签率'!B:C,2,0)</f>
        <v>0.28100000000000003</v>
      </c>
      <c r="M1156" s="6">
        <v>0</v>
      </c>
      <c r="N1156">
        <v>9</v>
      </c>
      <c r="O1156">
        <v>0</v>
      </c>
      <c r="P1156" s="6">
        <v>0</v>
      </c>
      <c r="Q1156" s="13">
        <v>0</v>
      </c>
      <c r="R1156" s="13">
        <v>0</v>
      </c>
      <c r="S1156" s="31">
        <v>259</v>
      </c>
      <c r="T1156" s="6">
        <f>VLOOKUP(E1156,'参数设置&amp;汇总'!S:U,3,0)</f>
        <v>0.01</v>
      </c>
      <c r="U1156" s="78">
        <f t="shared" si="90"/>
        <v>0.09</v>
      </c>
      <c r="V1156" s="13">
        <v>0.85000000000000009</v>
      </c>
      <c r="W1156" s="78">
        <f t="shared" ref="W1156:W1219" si="92">(O1156*(1-L1156)+IF((U1156-O1156)&lt;0,0,(U1156-O1156)))/V1156</f>
        <v>0.10588235294117646</v>
      </c>
      <c r="X1156" s="1">
        <f>VLOOKUP(E1156,'渗透率、续签率'!AG:AJ,4,0)</f>
        <v>4234</v>
      </c>
      <c r="Y1156" s="1">
        <f t="shared" ref="Y1156:Y1219" si="93">X1156*W1156</f>
        <v>448.30588235294113</v>
      </c>
      <c r="Z1156">
        <v>0</v>
      </c>
      <c r="AA1156" s="89">
        <f t="shared" ref="AA1156:AA1219" si="94">N1156*X1156</f>
        <v>38106</v>
      </c>
      <c r="AH1156" s="37"/>
      <c r="AI1156" s="37"/>
      <c r="AK1156" s="37"/>
    </row>
    <row r="1157" spans="1:37" hidden="1">
      <c r="A1157" t="s">
        <v>64</v>
      </c>
      <c r="B1157" t="s">
        <v>16</v>
      </c>
      <c r="C1157" t="s">
        <v>19</v>
      </c>
      <c r="D1157" t="s">
        <v>116</v>
      </c>
      <c r="E1157" t="s">
        <v>485</v>
      </c>
      <c r="F1157" t="str">
        <f t="shared" si="91"/>
        <v>中山市摄影</v>
      </c>
      <c r="G1157" t="s">
        <v>75</v>
      </c>
      <c r="H1157" t="s">
        <v>131</v>
      </c>
      <c r="I1157" t="s">
        <v>68</v>
      </c>
      <c r="J1157">
        <v>644</v>
      </c>
      <c r="K1157">
        <v>1</v>
      </c>
      <c r="L1157" s="13">
        <f>VLOOKUP(C1157,'渗透率、续签率'!B:C,2,0)</f>
        <v>0.28100000000000003</v>
      </c>
      <c r="M1157" s="6">
        <v>0</v>
      </c>
      <c r="N1157">
        <v>242</v>
      </c>
      <c r="O1157">
        <v>1</v>
      </c>
      <c r="P1157" s="6">
        <v>0</v>
      </c>
      <c r="Q1157" s="13">
        <v>6.6000000000000003E-2</v>
      </c>
      <c r="R1157" s="13">
        <v>0</v>
      </c>
      <c r="S1157" s="31">
        <v>6787</v>
      </c>
      <c r="T1157" s="6">
        <f>VLOOKUP(E1157,'参数设置&amp;汇总'!S:U,3,0)</f>
        <v>0.01</v>
      </c>
      <c r="U1157" s="78">
        <f t="shared" si="90"/>
        <v>2.42</v>
      </c>
      <c r="V1157" s="13">
        <v>0.85000000000000009</v>
      </c>
      <c r="W1157" s="78">
        <f t="shared" si="92"/>
        <v>2.5164705882352938</v>
      </c>
      <c r="X1157" s="1">
        <f>VLOOKUP(E1157,'渗透率、续签率'!AG:AJ,4,0)</f>
        <v>4234</v>
      </c>
      <c r="Y1157" s="1">
        <f t="shared" si="93"/>
        <v>10654.736470588234</v>
      </c>
      <c r="Z1157">
        <v>45</v>
      </c>
      <c r="AA1157" s="89">
        <f t="shared" si="94"/>
        <v>1024628</v>
      </c>
      <c r="AH1157" s="37"/>
      <c r="AI1157" s="37"/>
      <c r="AJ1157" s="1"/>
      <c r="AK1157" s="37"/>
    </row>
    <row r="1158" spans="1:37" hidden="1">
      <c r="A1158" t="s">
        <v>64</v>
      </c>
      <c r="B1158" t="s">
        <v>16</v>
      </c>
      <c r="C1158" t="s">
        <v>19</v>
      </c>
      <c r="D1158" t="s">
        <v>116</v>
      </c>
      <c r="E1158" t="s">
        <v>485</v>
      </c>
      <c r="F1158" t="str">
        <f t="shared" si="91"/>
        <v>临夏回族自治州摄影</v>
      </c>
      <c r="G1158" t="s">
        <v>132</v>
      </c>
      <c r="H1158" t="s">
        <v>133</v>
      </c>
      <c r="I1158" t="s">
        <v>70</v>
      </c>
      <c r="J1158">
        <v>82</v>
      </c>
      <c r="K1158">
        <v>0</v>
      </c>
      <c r="L1158" s="13">
        <f>VLOOKUP(C1158,'渗透率、续签率'!B:C,2,0)</f>
        <v>0.28100000000000003</v>
      </c>
      <c r="M1158" s="6">
        <v>0</v>
      </c>
      <c r="N1158">
        <v>12</v>
      </c>
      <c r="O1158">
        <v>0</v>
      </c>
      <c r="P1158" s="6">
        <v>0</v>
      </c>
      <c r="Q1158" s="13">
        <v>0.04</v>
      </c>
      <c r="R1158" s="13">
        <v>0</v>
      </c>
      <c r="S1158" s="31">
        <v>353</v>
      </c>
      <c r="T1158" s="6">
        <f>VLOOKUP(E1158,'参数设置&amp;汇总'!S:U,3,0)</f>
        <v>0.01</v>
      </c>
      <c r="U1158" s="78">
        <f t="shared" si="90"/>
        <v>0.12</v>
      </c>
      <c r="V1158" s="13">
        <v>0.85000000000000009</v>
      </c>
      <c r="W1158" s="78">
        <f t="shared" si="92"/>
        <v>0.14117647058823526</v>
      </c>
      <c r="X1158" s="1">
        <f>VLOOKUP(E1158,'渗透率、续签率'!AG:AJ,4,0)</f>
        <v>4234</v>
      </c>
      <c r="Y1158" s="1">
        <f t="shared" si="93"/>
        <v>597.74117647058813</v>
      </c>
      <c r="Z1158">
        <v>0</v>
      </c>
      <c r="AA1158" s="89">
        <f t="shared" si="94"/>
        <v>50808</v>
      </c>
      <c r="AH1158" s="37"/>
      <c r="AI1158" s="37"/>
      <c r="AK1158" s="37"/>
    </row>
    <row r="1159" spans="1:37" hidden="1">
      <c r="A1159" t="s">
        <v>64</v>
      </c>
      <c r="B1159" t="s">
        <v>16</v>
      </c>
      <c r="C1159" t="s">
        <v>19</v>
      </c>
      <c r="D1159" t="s">
        <v>116</v>
      </c>
      <c r="E1159" t="s">
        <v>485</v>
      </c>
      <c r="F1159" t="str">
        <f t="shared" si="91"/>
        <v>临汾市摄影</v>
      </c>
      <c r="G1159" t="s">
        <v>134</v>
      </c>
      <c r="H1159" t="s">
        <v>135</v>
      </c>
      <c r="I1159" t="s">
        <v>70</v>
      </c>
      <c r="J1159">
        <v>305</v>
      </c>
      <c r="K1159">
        <v>0</v>
      </c>
      <c r="L1159" s="13">
        <f>VLOOKUP(C1159,'渗透率、续签率'!B:C,2,0)</f>
        <v>0.28100000000000003</v>
      </c>
      <c r="M1159" s="6">
        <v>0</v>
      </c>
      <c r="N1159">
        <v>37</v>
      </c>
      <c r="O1159">
        <v>0</v>
      </c>
      <c r="P1159" s="6">
        <v>0</v>
      </c>
      <c r="Q1159" s="13">
        <v>0</v>
      </c>
      <c r="R1159" s="13">
        <v>0</v>
      </c>
      <c r="S1159" s="31">
        <v>1432</v>
      </c>
      <c r="T1159" s="6">
        <f>VLOOKUP(E1159,'参数设置&amp;汇总'!S:U,3,0)</f>
        <v>0.01</v>
      </c>
      <c r="U1159" s="78">
        <f t="shared" si="90"/>
        <v>0.37</v>
      </c>
      <c r="V1159" s="13">
        <v>0.85000000000000009</v>
      </c>
      <c r="W1159" s="78">
        <f t="shared" si="92"/>
        <v>0.43529411764705878</v>
      </c>
      <c r="X1159" s="1">
        <f>VLOOKUP(E1159,'渗透率、续签率'!AG:AJ,4,0)</f>
        <v>4234</v>
      </c>
      <c r="Y1159" s="1">
        <f t="shared" si="93"/>
        <v>1843.0352941176468</v>
      </c>
      <c r="Z1159">
        <v>1</v>
      </c>
      <c r="AA1159" s="89">
        <f t="shared" si="94"/>
        <v>156658</v>
      </c>
    </row>
    <row r="1160" spans="1:37" hidden="1">
      <c r="A1160" t="s">
        <v>64</v>
      </c>
      <c r="B1160" t="s">
        <v>16</v>
      </c>
      <c r="C1160" t="s">
        <v>19</v>
      </c>
      <c r="D1160" t="s">
        <v>116</v>
      </c>
      <c r="E1160" t="s">
        <v>485</v>
      </c>
      <c r="F1160" t="str">
        <f t="shared" si="91"/>
        <v>临沂市摄影</v>
      </c>
      <c r="G1160" t="s">
        <v>103</v>
      </c>
      <c r="H1160" t="s">
        <v>136</v>
      </c>
      <c r="I1160" t="s">
        <v>70</v>
      </c>
      <c r="J1160">
        <v>747</v>
      </c>
      <c r="K1160">
        <v>1</v>
      </c>
      <c r="L1160" s="13">
        <f>VLOOKUP(C1160,'渗透率、续签率'!B:C,2,0)</f>
        <v>0.28100000000000003</v>
      </c>
      <c r="M1160" s="6">
        <v>0</v>
      </c>
      <c r="N1160">
        <v>181</v>
      </c>
      <c r="O1160">
        <v>1</v>
      </c>
      <c r="P1160" s="6">
        <v>0.01</v>
      </c>
      <c r="Q1160" s="13">
        <v>3.7999999999999999E-2</v>
      </c>
      <c r="R1160" s="13">
        <v>0</v>
      </c>
      <c r="S1160" s="31">
        <v>5600</v>
      </c>
      <c r="T1160" s="6">
        <f>VLOOKUP(E1160,'参数设置&amp;汇总'!S:U,3,0)</f>
        <v>0.01</v>
      </c>
      <c r="U1160" s="78">
        <f t="shared" si="90"/>
        <v>1.81</v>
      </c>
      <c r="V1160" s="13">
        <v>0.85000000000000009</v>
      </c>
      <c r="W1160" s="78">
        <f t="shared" si="92"/>
        <v>1.7988235294117645</v>
      </c>
      <c r="X1160" s="1">
        <f>VLOOKUP(E1160,'渗透率、续签率'!AG:AJ,4,0)</f>
        <v>4234</v>
      </c>
      <c r="Y1160" s="1">
        <f t="shared" si="93"/>
        <v>7616.2188235294107</v>
      </c>
      <c r="Z1160">
        <v>105</v>
      </c>
      <c r="AA1160" s="89">
        <f t="shared" si="94"/>
        <v>766354</v>
      </c>
      <c r="AH1160" s="37"/>
      <c r="AI1160" s="37"/>
      <c r="AK1160" s="37"/>
    </row>
    <row r="1161" spans="1:37" hidden="1">
      <c r="A1161" t="s">
        <v>64</v>
      </c>
      <c r="B1161" t="s">
        <v>16</v>
      </c>
      <c r="C1161" t="s">
        <v>19</v>
      </c>
      <c r="D1161" t="s">
        <v>116</v>
      </c>
      <c r="E1161" t="s">
        <v>485</v>
      </c>
      <c r="F1161" t="str">
        <f t="shared" si="91"/>
        <v>临沧市摄影</v>
      </c>
      <c r="G1161" t="s">
        <v>99</v>
      </c>
      <c r="H1161" t="s">
        <v>137</v>
      </c>
      <c r="I1161" t="s">
        <v>68</v>
      </c>
      <c r="J1161">
        <v>75</v>
      </c>
      <c r="K1161">
        <v>1</v>
      </c>
      <c r="L1161" s="13">
        <f>VLOOKUP(C1161,'渗透率、续签率'!B:C,2,0)</f>
        <v>0.28100000000000003</v>
      </c>
      <c r="M1161" s="6">
        <v>0.01</v>
      </c>
      <c r="N1161">
        <v>1</v>
      </c>
      <c r="O1161">
        <v>0</v>
      </c>
      <c r="P1161" s="6">
        <v>0</v>
      </c>
      <c r="Q1161" s="13">
        <v>8.0000000000000002E-3</v>
      </c>
      <c r="R1161" s="13">
        <v>0</v>
      </c>
      <c r="S1161" s="31">
        <v>206</v>
      </c>
      <c r="T1161" s="6">
        <f>VLOOKUP(E1161,'参数设置&amp;汇总'!S:U,3,0)</f>
        <v>0.01</v>
      </c>
      <c r="U1161" s="78">
        <f t="shared" si="90"/>
        <v>0.01</v>
      </c>
      <c r="V1161" s="13">
        <v>0.85000000000000009</v>
      </c>
      <c r="W1161" s="78">
        <f t="shared" si="92"/>
        <v>1.1764705882352941E-2</v>
      </c>
      <c r="X1161" s="1">
        <f>VLOOKUP(E1161,'渗透率、续签率'!AG:AJ,4,0)</f>
        <v>4234</v>
      </c>
      <c r="Y1161" s="1">
        <f t="shared" si="93"/>
        <v>49.811764705882354</v>
      </c>
      <c r="Z1161">
        <v>0</v>
      </c>
      <c r="AA1161" s="89">
        <f t="shared" si="94"/>
        <v>4234</v>
      </c>
      <c r="AH1161" s="37"/>
      <c r="AI1161" s="37"/>
      <c r="AK1161" s="37"/>
    </row>
    <row r="1162" spans="1:37" hidden="1">
      <c r="A1162" t="s">
        <v>64</v>
      </c>
      <c r="B1162" t="s">
        <v>16</v>
      </c>
      <c r="C1162" t="s">
        <v>19</v>
      </c>
      <c r="D1162" t="s">
        <v>116</v>
      </c>
      <c r="E1162" t="s">
        <v>485</v>
      </c>
      <c r="F1162" t="str">
        <f t="shared" si="91"/>
        <v>临高县摄影</v>
      </c>
      <c r="G1162" t="s">
        <v>120</v>
      </c>
      <c r="H1162" t="s">
        <v>138</v>
      </c>
      <c r="I1162" t="s">
        <v>68</v>
      </c>
      <c r="J1162">
        <v>19</v>
      </c>
      <c r="K1162">
        <v>0</v>
      </c>
      <c r="L1162" s="13">
        <f>VLOOKUP(C1162,'渗透率、续签率'!B:C,2,0)</f>
        <v>0.28100000000000003</v>
      </c>
      <c r="M1162" s="6">
        <v>0</v>
      </c>
      <c r="N1162">
        <v>0</v>
      </c>
      <c r="O1162">
        <v>0</v>
      </c>
      <c r="P1162" s="6">
        <v>0</v>
      </c>
      <c r="Q1162" s="13">
        <v>0</v>
      </c>
      <c r="R1162" s="13">
        <v>0</v>
      </c>
      <c r="S1162" s="31">
        <v>48</v>
      </c>
      <c r="T1162" s="6">
        <f>VLOOKUP(E1162,'参数设置&amp;汇总'!S:U,3,0)</f>
        <v>0.01</v>
      </c>
      <c r="U1162" s="78">
        <f t="shared" si="90"/>
        <v>0</v>
      </c>
      <c r="V1162" s="13">
        <v>0.85000000000000009</v>
      </c>
      <c r="W1162" s="78">
        <f t="shared" si="92"/>
        <v>0</v>
      </c>
      <c r="X1162" s="1">
        <f>VLOOKUP(E1162,'渗透率、续签率'!AG:AJ,4,0)</f>
        <v>4234</v>
      </c>
      <c r="Y1162" s="1">
        <f t="shared" si="93"/>
        <v>0</v>
      </c>
      <c r="Z1162">
        <v>0</v>
      </c>
      <c r="AA1162" s="89">
        <f t="shared" si="94"/>
        <v>0</v>
      </c>
      <c r="AH1162" s="37"/>
      <c r="AI1162" s="37"/>
      <c r="AK1162" s="37"/>
    </row>
    <row r="1163" spans="1:37" hidden="1">
      <c r="A1163" t="s">
        <v>64</v>
      </c>
      <c r="B1163" t="s">
        <v>16</v>
      </c>
      <c r="C1163" t="s">
        <v>19</v>
      </c>
      <c r="D1163" t="s">
        <v>116</v>
      </c>
      <c r="E1163" t="s">
        <v>485</v>
      </c>
      <c r="F1163" t="str">
        <f t="shared" si="91"/>
        <v>丹东市摄影</v>
      </c>
      <c r="G1163" t="s">
        <v>101</v>
      </c>
      <c r="H1163" t="s">
        <v>139</v>
      </c>
      <c r="I1163" t="s">
        <v>70</v>
      </c>
      <c r="J1163">
        <v>119</v>
      </c>
      <c r="K1163">
        <v>0</v>
      </c>
      <c r="L1163" s="13">
        <f>VLOOKUP(C1163,'渗透率、续签率'!B:C,2,0)</f>
        <v>0.28100000000000003</v>
      </c>
      <c r="M1163" s="6">
        <v>0</v>
      </c>
      <c r="N1163">
        <v>10</v>
      </c>
      <c r="O1163">
        <v>0</v>
      </c>
      <c r="P1163" s="6">
        <v>0</v>
      </c>
      <c r="Q1163" s="13">
        <v>0</v>
      </c>
      <c r="R1163" s="13">
        <v>0</v>
      </c>
      <c r="S1163" s="31">
        <v>470</v>
      </c>
      <c r="T1163" s="6">
        <f>VLOOKUP(E1163,'参数设置&amp;汇总'!S:U,3,0)</f>
        <v>0.01</v>
      </c>
      <c r="U1163" s="78">
        <f t="shared" si="90"/>
        <v>0.1</v>
      </c>
      <c r="V1163" s="13">
        <v>0.85000000000000009</v>
      </c>
      <c r="W1163" s="78">
        <f t="shared" si="92"/>
        <v>0.11764705882352941</v>
      </c>
      <c r="X1163" s="1">
        <f>VLOOKUP(E1163,'渗透率、续签率'!AG:AJ,4,0)</f>
        <v>4234</v>
      </c>
      <c r="Y1163" s="1">
        <f t="shared" si="93"/>
        <v>498.11764705882354</v>
      </c>
      <c r="Z1163">
        <v>11</v>
      </c>
      <c r="AA1163" s="89">
        <f t="shared" si="94"/>
        <v>42340</v>
      </c>
      <c r="AH1163" s="37"/>
      <c r="AI1163" s="37"/>
      <c r="AK1163" s="37"/>
    </row>
    <row r="1164" spans="1:37" hidden="1">
      <c r="A1164" t="s">
        <v>64</v>
      </c>
      <c r="B1164" t="s">
        <v>16</v>
      </c>
      <c r="C1164" t="s">
        <v>19</v>
      </c>
      <c r="D1164" t="s">
        <v>116</v>
      </c>
      <c r="E1164" t="s">
        <v>485</v>
      </c>
      <c r="F1164" t="str">
        <f t="shared" si="91"/>
        <v>丽水市摄影</v>
      </c>
      <c r="G1164" t="s">
        <v>79</v>
      </c>
      <c r="H1164" t="s">
        <v>140</v>
      </c>
      <c r="I1164" t="s">
        <v>68</v>
      </c>
      <c r="J1164">
        <v>195</v>
      </c>
      <c r="K1164">
        <v>0</v>
      </c>
      <c r="L1164" s="13">
        <f>VLOOKUP(C1164,'渗透率、续签率'!B:C,2,0)</f>
        <v>0.28100000000000003</v>
      </c>
      <c r="M1164" s="6">
        <v>0</v>
      </c>
      <c r="N1164">
        <v>36</v>
      </c>
      <c r="O1164">
        <v>0</v>
      </c>
      <c r="P1164" s="6">
        <v>0</v>
      </c>
      <c r="Q1164" s="13">
        <v>3.1E-2</v>
      </c>
      <c r="R1164" s="13">
        <v>0</v>
      </c>
      <c r="S1164" s="31">
        <v>1076</v>
      </c>
      <c r="T1164" s="6">
        <f>VLOOKUP(E1164,'参数设置&amp;汇总'!S:U,3,0)</f>
        <v>0.01</v>
      </c>
      <c r="U1164" s="78">
        <f t="shared" si="90"/>
        <v>0.36</v>
      </c>
      <c r="V1164" s="13">
        <v>0.85000000000000009</v>
      </c>
      <c r="W1164" s="78">
        <f t="shared" si="92"/>
        <v>0.42352941176470582</v>
      </c>
      <c r="X1164" s="1">
        <f>VLOOKUP(E1164,'渗透率、续签率'!AG:AJ,4,0)</f>
        <v>4234</v>
      </c>
      <c r="Y1164" s="1">
        <f t="shared" si="93"/>
        <v>1793.2235294117645</v>
      </c>
      <c r="Z1164">
        <v>5</v>
      </c>
      <c r="AA1164" s="89">
        <f t="shared" si="94"/>
        <v>152424</v>
      </c>
      <c r="AH1164" s="37"/>
      <c r="AI1164" s="37"/>
      <c r="AK1164" s="37"/>
    </row>
    <row r="1165" spans="1:37" hidden="1">
      <c r="A1165" t="s">
        <v>64</v>
      </c>
      <c r="B1165" t="s">
        <v>16</v>
      </c>
      <c r="C1165" t="s">
        <v>19</v>
      </c>
      <c r="D1165" t="s">
        <v>116</v>
      </c>
      <c r="E1165" t="s">
        <v>485</v>
      </c>
      <c r="F1165" t="str">
        <f t="shared" si="91"/>
        <v>丽江市摄影</v>
      </c>
      <c r="G1165" t="s">
        <v>99</v>
      </c>
      <c r="H1165" t="s">
        <v>141</v>
      </c>
      <c r="I1165" t="s">
        <v>68</v>
      </c>
      <c r="J1165">
        <v>414</v>
      </c>
      <c r="K1165">
        <v>1</v>
      </c>
      <c r="L1165" s="13">
        <f>VLOOKUP(C1165,'渗透率、续签率'!B:C,2,0)</f>
        <v>0.28100000000000003</v>
      </c>
      <c r="M1165" s="6">
        <v>0</v>
      </c>
      <c r="N1165">
        <v>24</v>
      </c>
      <c r="O1165">
        <v>0</v>
      </c>
      <c r="P1165" s="6">
        <v>0</v>
      </c>
      <c r="Q1165" s="13">
        <v>6.2E-2</v>
      </c>
      <c r="R1165" s="13">
        <v>0</v>
      </c>
      <c r="S1165" s="31">
        <v>1177</v>
      </c>
      <c r="T1165" s="6">
        <f>VLOOKUP(E1165,'参数设置&amp;汇总'!S:U,3,0)</f>
        <v>0.01</v>
      </c>
      <c r="U1165" s="78">
        <f t="shared" si="90"/>
        <v>0.24</v>
      </c>
      <c r="V1165" s="13">
        <v>0.85000000000000009</v>
      </c>
      <c r="W1165" s="78">
        <f t="shared" si="92"/>
        <v>0.28235294117647053</v>
      </c>
      <c r="X1165" s="1">
        <f>VLOOKUP(E1165,'渗透率、续签率'!AG:AJ,4,0)</f>
        <v>4234</v>
      </c>
      <c r="Y1165" s="1">
        <f t="shared" si="93"/>
        <v>1195.4823529411763</v>
      </c>
      <c r="Z1165">
        <v>1</v>
      </c>
      <c r="AA1165" s="89">
        <f t="shared" si="94"/>
        <v>101616</v>
      </c>
      <c r="AH1165" s="37"/>
      <c r="AI1165" s="37"/>
      <c r="AK1165" s="37"/>
    </row>
    <row r="1166" spans="1:37" hidden="1">
      <c r="A1166" t="s">
        <v>64</v>
      </c>
      <c r="B1166" t="s">
        <v>16</v>
      </c>
      <c r="C1166" t="s">
        <v>19</v>
      </c>
      <c r="D1166" t="s">
        <v>116</v>
      </c>
      <c r="E1166" t="s">
        <v>485</v>
      </c>
      <c r="F1166" t="str">
        <f t="shared" si="91"/>
        <v>乌兰察布市摄影</v>
      </c>
      <c r="G1166" t="s">
        <v>142</v>
      </c>
      <c r="H1166" t="s">
        <v>143</v>
      </c>
      <c r="I1166" t="s">
        <v>70</v>
      </c>
      <c r="J1166">
        <v>128</v>
      </c>
      <c r="K1166">
        <v>0</v>
      </c>
      <c r="L1166" s="13">
        <f>VLOOKUP(C1166,'渗透率、续签率'!B:C,2,0)</f>
        <v>0.28100000000000003</v>
      </c>
      <c r="M1166" s="6">
        <v>0</v>
      </c>
      <c r="N1166">
        <v>18</v>
      </c>
      <c r="O1166">
        <v>0</v>
      </c>
      <c r="P1166" s="6">
        <v>0</v>
      </c>
      <c r="Q1166" s="13">
        <v>0.17299999999999999</v>
      </c>
      <c r="R1166" s="13">
        <v>0</v>
      </c>
      <c r="S1166" s="31">
        <v>690</v>
      </c>
      <c r="T1166" s="6">
        <f>VLOOKUP(E1166,'参数设置&amp;汇总'!S:U,3,0)</f>
        <v>0.01</v>
      </c>
      <c r="U1166" s="78">
        <f t="shared" si="90"/>
        <v>0.18</v>
      </c>
      <c r="V1166" s="13">
        <v>0.85000000000000009</v>
      </c>
      <c r="W1166" s="78">
        <f t="shared" si="92"/>
        <v>0.21176470588235291</v>
      </c>
      <c r="X1166" s="1">
        <f>VLOOKUP(E1166,'渗透率、续签率'!AG:AJ,4,0)</f>
        <v>4234</v>
      </c>
      <c r="Y1166" s="1">
        <f t="shared" si="93"/>
        <v>896.61176470588225</v>
      </c>
      <c r="Z1166">
        <v>0</v>
      </c>
      <c r="AA1166" s="89">
        <f t="shared" si="94"/>
        <v>76212</v>
      </c>
      <c r="AH1166" s="37"/>
      <c r="AI1166" s="37"/>
      <c r="AK1166" s="37"/>
    </row>
    <row r="1167" spans="1:37" hidden="1">
      <c r="A1167" t="s">
        <v>64</v>
      </c>
      <c r="B1167" t="s">
        <v>16</v>
      </c>
      <c r="C1167" t="s">
        <v>19</v>
      </c>
      <c r="D1167" t="s">
        <v>116</v>
      </c>
      <c r="E1167" t="s">
        <v>485</v>
      </c>
      <c r="F1167" t="str">
        <f t="shared" si="91"/>
        <v>乌海市摄影</v>
      </c>
      <c r="G1167" t="s">
        <v>142</v>
      </c>
      <c r="H1167" t="s">
        <v>144</v>
      </c>
      <c r="I1167" t="s">
        <v>70</v>
      </c>
      <c r="J1167">
        <v>43</v>
      </c>
      <c r="K1167">
        <v>0</v>
      </c>
      <c r="L1167" s="13">
        <f>VLOOKUP(C1167,'渗透率、续签率'!B:C,2,0)</f>
        <v>0.28100000000000003</v>
      </c>
      <c r="M1167" s="6">
        <v>0</v>
      </c>
      <c r="N1167">
        <v>8</v>
      </c>
      <c r="O1167">
        <v>0</v>
      </c>
      <c r="P1167" s="6">
        <v>0</v>
      </c>
      <c r="Q1167" s="13">
        <v>0</v>
      </c>
      <c r="R1167" s="13">
        <v>0</v>
      </c>
      <c r="S1167" s="31">
        <v>270</v>
      </c>
      <c r="T1167" s="6">
        <f>VLOOKUP(E1167,'参数设置&amp;汇总'!S:U,3,0)</f>
        <v>0.01</v>
      </c>
      <c r="U1167" s="78">
        <f t="shared" si="90"/>
        <v>0.08</v>
      </c>
      <c r="V1167" s="13">
        <v>0.85000000000000009</v>
      </c>
      <c r="W1167" s="78">
        <f t="shared" si="92"/>
        <v>9.4117647058823528E-2</v>
      </c>
      <c r="X1167" s="1">
        <f>VLOOKUP(E1167,'渗透率、续签率'!AG:AJ,4,0)</f>
        <v>4234</v>
      </c>
      <c r="Y1167" s="1">
        <f t="shared" si="93"/>
        <v>398.49411764705883</v>
      </c>
      <c r="Z1167">
        <v>0</v>
      </c>
      <c r="AA1167" s="89">
        <f t="shared" si="94"/>
        <v>33872</v>
      </c>
      <c r="AH1167" s="37"/>
      <c r="AI1167" s="37"/>
      <c r="AK1167" s="37"/>
    </row>
    <row r="1168" spans="1:37" hidden="1">
      <c r="A1168" t="s">
        <v>64</v>
      </c>
      <c r="B1168" t="s">
        <v>16</v>
      </c>
      <c r="C1168" t="s">
        <v>19</v>
      </c>
      <c r="D1168" t="s">
        <v>116</v>
      </c>
      <c r="E1168" t="s">
        <v>485</v>
      </c>
      <c r="F1168" t="str">
        <f t="shared" si="91"/>
        <v>乌鲁木齐市摄影</v>
      </c>
      <c r="G1168" t="s">
        <v>145</v>
      </c>
      <c r="H1168" t="s">
        <v>146</v>
      </c>
      <c r="I1168" t="s">
        <v>70</v>
      </c>
      <c r="J1168">
        <v>349</v>
      </c>
      <c r="K1168">
        <v>2</v>
      </c>
      <c r="L1168" s="13">
        <f>VLOOKUP(C1168,'渗透率、续签率'!B:C,2,0)</f>
        <v>0.28100000000000003</v>
      </c>
      <c r="M1168" s="6">
        <v>0.01</v>
      </c>
      <c r="N1168">
        <v>120</v>
      </c>
      <c r="O1168">
        <v>1</v>
      </c>
      <c r="P1168" s="6">
        <v>0.01</v>
      </c>
      <c r="Q1168" s="13">
        <v>0.18</v>
      </c>
      <c r="R1168" s="13">
        <v>6.9000000000000006E-2</v>
      </c>
      <c r="S1168" s="31">
        <v>3808</v>
      </c>
      <c r="T1168" s="6">
        <f>VLOOKUP(E1168,'参数设置&amp;汇总'!S:U,3,0)</f>
        <v>0.01</v>
      </c>
      <c r="U1168" s="78">
        <f t="shared" si="90"/>
        <v>1.2</v>
      </c>
      <c r="V1168" s="13">
        <v>0.85000000000000009</v>
      </c>
      <c r="W1168" s="78">
        <f t="shared" si="92"/>
        <v>1.0811764705882352</v>
      </c>
      <c r="X1168" s="1">
        <f>VLOOKUP(E1168,'渗透率、续签率'!AG:AJ,4,0)</f>
        <v>4234</v>
      </c>
      <c r="Y1168" s="1">
        <f t="shared" si="93"/>
        <v>4577.7011764705876</v>
      </c>
      <c r="Z1168">
        <v>23</v>
      </c>
      <c r="AA1168" s="89">
        <f t="shared" si="94"/>
        <v>508080</v>
      </c>
      <c r="AH1168" s="37"/>
      <c r="AI1168" s="37"/>
      <c r="AK1168" s="37"/>
    </row>
    <row r="1169" spans="1:37" hidden="1">
      <c r="A1169" t="s">
        <v>64</v>
      </c>
      <c r="B1169" t="s">
        <v>16</v>
      </c>
      <c r="C1169" t="s">
        <v>19</v>
      </c>
      <c r="D1169" t="s">
        <v>116</v>
      </c>
      <c r="E1169" t="s">
        <v>485</v>
      </c>
      <c r="F1169" t="str">
        <f t="shared" si="91"/>
        <v>乐东黎族自治县摄影</v>
      </c>
      <c r="G1169" t="s">
        <v>120</v>
      </c>
      <c r="H1169" t="s">
        <v>147</v>
      </c>
      <c r="I1169" t="s">
        <v>68</v>
      </c>
      <c r="J1169">
        <v>8</v>
      </c>
      <c r="K1169">
        <v>0</v>
      </c>
      <c r="L1169" s="13">
        <f>VLOOKUP(C1169,'渗透率、续签率'!B:C,2,0)</f>
        <v>0.28100000000000003</v>
      </c>
      <c r="M1169" s="6">
        <v>0</v>
      </c>
      <c r="N1169">
        <v>0</v>
      </c>
      <c r="O1169">
        <v>0</v>
      </c>
      <c r="P1169" s="6">
        <v>0</v>
      </c>
      <c r="Q1169" s="13">
        <v>0</v>
      </c>
      <c r="R1169" s="13">
        <v>0</v>
      </c>
      <c r="S1169" s="31">
        <v>21</v>
      </c>
      <c r="T1169" s="6">
        <f>VLOOKUP(E1169,'参数设置&amp;汇总'!S:U,3,0)</f>
        <v>0.01</v>
      </c>
      <c r="U1169" s="78">
        <f t="shared" si="90"/>
        <v>0</v>
      </c>
      <c r="V1169" s="13">
        <v>0.85000000000000009</v>
      </c>
      <c r="W1169" s="78">
        <f t="shared" si="92"/>
        <v>0</v>
      </c>
      <c r="X1169" s="1">
        <f>VLOOKUP(E1169,'渗透率、续签率'!AG:AJ,4,0)</f>
        <v>4234</v>
      </c>
      <c r="Y1169" s="1">
        <f t="shared" si="93"/>
        <v>0</v>
      </c>
      <c r="Z1169">
        <v>0</v>
      </c>
      <c r="AA1169" s="89">
        <f t="shared" si="94"/>
        <v>0</v>
      </c>
      <c r="AH1169" s="37"/>
      <c r="AI1169" s="37"/>
      <c r="AK1169" s="37"/>
    </row>
    <row r="1170" spans="1:37" hidden="1">
      <c r="A1170" t="s">
        <v>64</v>
      </c>
      <c r="B1170" t="s">
        <v>16</v>
      </c>
      <c r="C1170" t="s">
        <v>19</v>
      </c>
      <c r="D1170" t="s">
        <v>116</v>
      </c>
      <c r="E1170" t="s">
        <v>485</v>
      </c>
      <c r="F1170" t="str">
        <f t="shared" si="91"/>
        <v>乐山市摄影</v>
      </c>
      <c r="G1170" t="s">
        <v>77</v>
      </c>
      <c r="H1170" t="s">
        <v>148</v>
      </c>
      <c r="I1170" t="s">
        <v>70</v>
      </c>
      <c r="J1170">
        <v>180</v>
      </c>
      <c r="K1170">
        <v>0</v>
      </c>
      <c r="L1170" s="13">
        <f>VLOOKUP(C1170,'渗透率、续签率'!B:C,2,0)</f>
        <v>0.28100000000000003</v>
      </c>
      <c r="M1170" s="6">
        <v>0</v>
      </c>
      <c r="N1170">
        <v>23</v>
      </c>
      <c r="O1170">
        <v>0</v>
      </c>
      <c r="P1170" s="6">
        <v>0</v>
      </c>
      <c r="Q1170" s="13">
        <v>0.105</v>
      </c>
      <c r="R1170" s="13">
        <v>0</v>
      </c>
      <c r="S1170" s="31">
        <v>965</v>
      </c>
      <c r="T1170" s="6">
        <f>VLOOKUP(E1170,'参数设置&amp;汇总'!S:U,3,0)</f>
        <v>0.01</v>
      </c>
      <c r="U1170" s="78">
        <f t="shared" si="90"/>
        <v>0.23</v>
      </c>
      <c r="V1170" s="13">
        <v>0.85000000000000009</v>
      </c>
      <c r="W1170" s="78">
        <f t="shared" si="92"/>
        <v>0.27058823529411763</v>
      </c>
      <c r="X1170" s="1">
        <f>VLOOKUP(E1170,'渗透率、续签率'!AG:AJ,4,0)</f>
        <v>4234</v>
      </c>
      <c r="Y1170" s="1">
        <f t="shared" si="93"/>
        <v>1145.670588235294</v>
      </c>
      <c r="Z1170">
        <v>0</v>
      </c>
      <c r="AA1170" s="89">
        <f t="shared" si="94"/>
        <v>97382</v>
      </c>
      <c r="AH1170" s="37"/>
      <c r="AI1170" s="37"/>
      <c r="AK1170" s="37"/>
    </row>
    <row r="1171" spans="1:37" hidden="1">
      <c r="A1171" t="s">
        <v>64</v>
      </c>
      <c r="B1171" t="s">
        <v>16</v>
      </c>
      <c r="C1171" t="s">
        <v>19</v>
      </c>
      <c r="D1171" t="s">
        <v>116</v>
      </c>
      <c r="E1171" t="s">
        <v>485</v>
      </c>
      <c r="F1171" t="str">
        <f t="shared" si="91"/>
        <v>九江市摄影</v>
      </c>
      <c r="G1171" t="s">
        <v>90</v>
      </c>
      <c r="H1171" t="s">
        <v>149</v>
      </c>
      <c r="I1171" t="s">
        <v>68</v>
      </c>
      <c r="J1171">
        <v>285</v>
      </c>
      <c r="K1171">
        <v>0</v>
      </c>
      <c r="L1171" s="13">
        <f>VLOOKUP(C1171,'渗透率、续签率'!B:C,2,0)</f>
        <v>0.28100000000000003</v>
      </c>
      <c r="M1171" s="6">
        <v>0</v>
      </c>
      <c r="N1171">
        <v>62</v>
      </c>
      <c r="O1171">
        <v>0</v>
      </c>
      <c r="P1171" s="6">
        <v>0</v>
      </c>
      <c r="Q1171" s="13">
        <v>8.2000000000000003E-2</v>
      </c>
      <c r="R1171" s="13">
        <v>0</v>
      </c>
      <c r="S1171" s="31">
        <v>1903</v>
      </c>
      <c r="T1171" s="6">
        <f>VLOOKUP(E1171,'参数设置&amp;汇总'!S:U,3,0)</f>
        <v>0.01</v>
      </c>
      <c r="U1171" s="78">
        <f t="shared" si="90"/>
        <v>0.62</v>
      </c>
      <c r="V1171" s="13">
        <v>0.85000000000000009</v>
      </c>
      <c r="W1171" s="78">
        <f t="shared" si="92"/>
        <v>0.72941176470588232</v>
      </c>
      <c r="X1171" s="1">
        <f>VLOOKUP(E1171,'渗透率、续签率'!AG:AJ,4,0)</f>
        <v>4234</v>
      </c>
      <c r="Y1171" s="1">
        <f t="shared" si="93"/>
        <v>3088.3294117647056</v>
      </c>
      <c r="Z1171">
        <v>1</v>
      </c>
      <c r="AA1171" s="89">
        <f t="shared" si="94"/>
        <v>262508</v>
      </c>
      <c r="AH1171" s="37"/>
      <c r="AI1171" s="37"/>
      <c r="AK1171" s="37"/>
    </row>
    <row r="1172" spans="1:37" hidden="1">
      <c r="A1172" t="s">
        <v>64</v>
      </c>
      <c r="B1172" t="s">
        <v>16</v>
      </c>
      <c r="C1172" t="s">
        <v>19</v>
      </c>
      <c r="D1172" t="s">
        <v>116</v>
      </c>
      <c r="E1172" t="s">
        <v>485</v>
      </c>
      <c r="F1172" t="str">
        <f t="shared" si="91"/>
        <v>云浮市摄影</v>
      </c>
      <c r="G1172" t="s">
        <v>75</v>
      </c>
      <c r="H1172" t="s">
        <v>150</v>
      </c>
      <c r="I1172" t="s">
        <v>68</v>
      </c>
      <c r="J1172">
        <v>187</v>
      </c>
      <c r="K1172">
        <v>0</v>
      </c>
      <c r="L1172" s="13">
        <f>VLOOKUP(C1172,'渗透率、续签率'!B:C,2,0)</f>
        <v>0.28100000000000003</v>
      </c>
      <c r="M1172" s="6">
        <v>0</v>
      </c>
      <c r="N1172">
        <v>25</v>
      </c>
      <c r="O1172">
        <v>0</v>
      </c>
      <c r="P1172" s="6">
        <v>0</v>
      </c>
      <c r="Q1172" s="13">
        <v>2.1000000000000001E-2</v>
      </c>
      <c r="R1172" s="13">
        <v>0</v>
      </c>
      <c r="S1172" s="31">
        <v>906</v>
      </c>
      <c r="T1172" s="6">
        <f>VLOOKUP(E1172,'参数设置&amp;汇总'!S:U,3,0)</f>
        <v>0.01</v>
      </c>
      <c r="U1172" s="78">
        <f t="shared" si="90"/>
        <v>0.25</v>
      </c>
      <c r="V1172" s="13">
        <v>0.85000000000000009</v>
      </c>
      <c r="W1172" s="78">
        <f t="shared" si="92"/>
        <v>0.29411764705882348</v>
      </c>
      <c r="X1172" s="1">
        <f>VLOOKUP(E1172,'渗透率、续签率'!AG:AJ,4,0)</f>
        <v>4234</v>
      </c>
      <c r="Y1172" s="1">
        <f t="shared" si="93"/>
        <v>1245.2941176470586</v>
      </c>
      <c r="Z1172">
        <v>0</v>
      </c>
      <c r="AA1172" s="89">
        <f t="shared" si="94"/>
        <v>105850</v>
      </c>
      <c r="AH1172" s="37"/>
      <c r="AI1172" s="37"/>
      <c r="AK1172" s="37"/>
    </row>
    <row r="1173" spans="1:37" hidden="1">
      <c r="A1173" t="s">
        <v>64</v>
      </c>
      <c r="B1173" t="s">
        <v>16</v>
      </c>
      <c r="C1173" t="s">
        <v>19</v>
      </c>
      <c r="D1173" t="s">
        <v>116</v>
      </c>
      <c r="E1173" t="s">
        <v>485</v>
      </c>
      <c r="F1173" t="str">
        <f t="shared" si="91"/>
        <v>五家渠市摄影</v>
      </c>
      <c r="G1173" t="s">
        <v>145</v>
      </c>
      <c r="H1173" t="s">
        <v>151</v>
      </c>
      <c r="I1173" t="s">
        <v>70</v>
      </c>
      <c r="J1173">
        <v>8</v>
      </c>
      <c r="K1173">
        <v>0</v>
      </c>
      <c r="L1173" s="13">
        <f>VLOOKUP(C1173,'渗透率、续签率'!B:C,2,0)</f>
        <v>0.28100000000000003</v>
      </c>
      <c r="M1173" s="6">
        <v>0</v>
      </c>
      <c r="N1173">
        <v>1</v>
      </c>
      <c r="O1173">
        <v>0</v>
      </c>
      <c r="P1173" s="6">
        <v>0</v>
      </c>
      <c r="Q1173" s="13">
        <v>0</v>
      </c>
      <c r="R1173" s="13">
        <v>0</v>
      </c>
      <c r="S1173" s="31">
        <v>40</v>
      </c>
      <c r="T1173" s="6">
        <f>VLOOKUP(E1173,'参数设置&amp;汇总'!S:U,3,0)</f>
        <v>0.01</v>
      </c>
      <c r="U1173" s="78">
        <f t="shared" si="90"/>
        <v>0.01</v>
      </c>
      <c r="V1173" s="13">
        <v>0.85000000000000009</v>
      </c>
      <c r="W1173" s="78">
        <f t="shared" si="92"/>
        <v>1.1764705882352941E-2</v>
      </c>
      <c r="X1173" s="1">
        <f>VLOOKUP(E1173,'渗透率、续签率'!AG:AJ,4,0)</f>
        <v>4234</v>
      </c>
      <c r="Y1173" s="1">
        <f t="shared" si="93"/>
        <v>49.811764705882354</v>
      </c>
      <c r="Z1173">
        <v>0</v>
      </c>
      <c r="AA1173" s="89">
        <f t="shared" si="94"/>
        <v>4234</v>
      </c>
      <c r="AH1173" s="37"/>
      <c r="AI1173" s="37"/>
      <c r="AK1173" s="37"/>
    </row>
    <row r="1174" spans="1:37" hidden="1">
      <c r="A1174" t="s">
        <v>64</v>
      </c>
      <c r="B1174" t="s">
        <v>16</v>
      </c>
      <c r="C1174" t="s">
        <v>19</v>
      </c>
      <c r="D1174" t="s">
        <v>116</v>
      </c>
      <c r="E1174" t="s">
        <v>485</v>
      </c>
      <c r="F1174" t="str">
        <f t="shared" si="91"/>
        <v>五指山市摄影</v>
      </c>
      <c r="G1174" t="s">
        <v>120</v>
      </c>
      <c r="H1174" t="s">
        <v>152</v>
      </c>
      <c r="I1174" t="s">
        <v>68</v>
      </c>
      <c r="J1174">
        <v>4</v>
      </c>
      <c r="K1174">
        <v>0</v>
      </c>
      <c r="L1174" s="13">
        <f>VLOOKUP(C1174,'渗透率、续签率'!B:C,2,0)</f>
        <v>0.28100000000000003</v>
      </c>
      <c r="M1174" s="6">
        <v>0</v>
      </c>
      <c r="N1174">
        <v>0</v>
      </c>
      <c r="O1174">
        <v>0</v>
      </c>
      <c r="P1174" s="6">
        <v>0</v>
      </c>
      <c r="Q1174" s="13">
        <v>0</v>
      </c>
      <c r="R1174" s="13">
        <v>0</v>
      </c>
      <c r="S1174" s="31">
        <v>23</v>
      </c>
      <c r="T1174" s="6">
        <f>VLOOKUP(E1174,'参数设置&amp;汇总'!S:U,3,0)</f>
        <v>0.01</v>
      </c>
      <c r="U1174" s="78">
        <f t="shared" si="90"/>
        <v>0</v>
      </c>
      <c r="V1174" s="13">
        <v>0.85000000000000009</v>
      </c>
      <c r="W1174" s="78">
        <f t="shared" si="92"/>
        <v>0</v>
      </c>
      <c r="X1174" s="1">
        <f>VLOOKUP(E1174,'渗透率、续签率'!AG:AJ,4,0)</f>
        <v>4234</v>
      </c>
      <c r="Y1174" s="1">
        <f t="shared" si="93"/>
        <v>0</v>
      </c>
      <c r="Z1174">
        <v>0</v>
      </c>
      <c r="AA1174" s="89">
        <f t="shared" si="94"/>
        <v>0</v>
      </c>
      <c r="AH1174" s="37"/>
      <c r="AI1174" s="37"/>
      <c r="AK1174" s="37"/>
    </row>
    <row r="1175" spans="1:37" hidden="1">
      <c r="A1175" t="s">
        <v>64</v>
      </c>
      <c r="B1175" t="s">
        <v>16</v>
      </c>
      <c r="C1175" t="s">
        <v>19</v>
      </c>
      <c r="D1175" t="s">
        <v>116</v>
      </c>
      <c r="E1175" t="s">
        <v>485</v>
      </c>
      <c r="F1175" t="str">
        <f t="shared" si="91"/>
        <v>亳州市摄影</v>
      </c>
      <c r="G1175" t="s">
        <v>94</v>
      </c>
      <c r="H1175" t="s">
        <v>153</v>
      </c>
      <c r="I1175" t="s">
        <v>68</v>
      </c>
      <c r="J1175">
        <v>309</v>
      </c>
      <c r="K1175">
        <v>0</v>
      </c>
      <c r="L1175" s="13">
        <f>VLOOKUP(C1175,'渗透率、续签率'!B:C,2,0)</f>
        <v>0.28100000000000003</v>
      </c>
      <c r="M1175" s="6">
        <v>0</v>
      </c>
      <c r="N1175">
        <v>41</v>
      </c>
      <c r="O1175">
        <v>0</v>
      </c>
      <c r="P1175" s="6">
        <v>0</v>
      </c>
      <c r="Q1175" s="13">
        <v>2.8000000000000001E-2</v>
      </c>
      <c r="R1175" s="13">
        <v>0</v>
      </c>
      <c r="S1175" s="31">
        <v>1368</v>
      </c>
      <c r="T1175" s="6">
        <f>VLOOKUP(E1175,'参数设置&amp;汇总'!S:U,3,0)</f>
        <v>0.01</v>
      </c>
      <c r="U1175" s="78">
        <f t="shared" si="90"/>
        <v>0.41000000000000003</v>
      </c>
      <c r="V1175" s="13">
        <v>0.85000000000000009</v>
      </c>
      <c r="W1175" s="78">
        <f t="shared" si="92"/>
        <v>0.4823529411764706</v>
      </c>
      <c r="X1175" s="1">
        <f>VLOOKUP(E1175,'渗透率、续签率'!AG:AJ,4,0)</f>
        <v>4234</v>
      </c>
      <c r="Y1175" s="1">
        <f t="shared" si="93"/>
        <v>2042.2823529411764</v>
      </c>
      <c r="Z1175">
        <v>12</v>
      </c>
      <c r="AA1175" s="89">
        <f t="shared" si="94"/>
        <v>173594</v>
      </c>
      <c r="AH1175" s="37"/>
      <c r="AI1175" s="37"/>
      <c r="AK1175" s="37"/>
    </row>
    <row r="1176" spans="1:37" hidden="1">
      <c r="A1176" t="s">
        <v>64</v>
      </c>
      <c r="B1176" t="s">
        <v>16</v>
      </c>
      <c r="C1176" t="s">
        <v>19</v>
      </c>
      <c r="D1176" t="s">
        <v>116</v>
      </c>
      <c r="E1176" t="s">
        <v>485</v>
      </c>
      <c r="F1176" t="str">
        <f t="shared" si="91"/>
        <v>仙桃市摄影</v>
      </c>
      <c r="G1176" t="s">
        <v>81</v>
      </c>
      <c r="H1176" t="s">
        <v>154</v>
      </c>
      <c r="I1176" t="s">
        <v>68</v>
      </c>
      <c r="J1176">
        <v>47</v>
      </c>
      <c r="K1176">
        <v>0</v>
      </c>
      <c r="L1176" s="13">
        <f>VLOOKUP(C1176,'渗透率、续签率'!B:C,2,0)</f>
        <v>0.28100000000000003</v>
      </c>
      <c r="M1176" s="6">
        <v>0</v>
      </c>
      <c r="N1176">
        <v>3</v>
      </c>
      <c r="O1176">
        <v>0</v>
      </c>
      <c r="P1176" s="6">
        <v>0</v>
      </c>
      <c r="Q1176" s="13">
        <v>0.27500000000000002</v>
      </c>
      <c r="R1176" s="13">
        <v>0</v>
      </c>
      <c r="S1176" s="31">
        <v>179</v>
      </c>
      <c r="T1176" s="6">
        <f>VLOOKUP(E1176,'参数设置&amp;汇总'!S:U,3,0)</f>
        <v>0.01</v>
      </c>
      <c r="U1176" s="78">
        <f t="shared" si="90"/>
        <v>0.03</v>
      </c>
      <c r="V1176" s="13">
        <v>0.85000000000000009</v>
      </c>
      <c r="W1176" s="78">
        <f t="shared" si="92"/>
        <v>3.5294117647058816E-2</v>
      </c>
      <c r="X1176" s="1">
        <f>VLOOKUP(E1176,'渗透率、续签率'!AG:AJ,4,0)</f>
        <v>4234</v>
      </c>
      <c r="Y1176" s="1">
        <f t="shared" si="93"/>
        <v>149.43529411764703</v>
      </c>
      <c r="Z1176">
        <v>1</v>
      </c>
      <c r="AA1176" s="89">
        <f t="shared" si="94"/>
        <v>12702</v>
      </c>
      <c r="AH1176" s="37"/>
      <c r="AI1176" s="37"/>
      <c r="AJ1176" s="1"/>
      <c r="AK1176" s="37"/>
    </row>
    <row r="1177" spans="1:37" hidden="1">
      <c r="A1177" t="s">
        <v>64</v>
      </c>
      <c r="B1177" t="s">
        <v>16</v>
      </c>
      <c r="C1177" t="s">
        <v>19</v>
      </c>
      <c r="D1177" t="s">
        <v>116</v>
      </c>
      <c r="E1177" t="s">
        <v>485</v>
      </c>
      <c r="F1177" t="str">
        <f t="shared" si="91"/>
        <v>伊春市摄影</v>
      </c>
      <c r="G1177" t="s">
        <v>118</v>
      </c>
      <c r="H1177" t="s">
        <v>155</v>
      </c>
      <c r="I1177" t="s">
        <v>70</v>
      </c>
      <c r="J1177">
        <v>45</v>
      </c>
      <c r="K1177">
        <v>0</v>
      </c>
      <c r="L1177" s="13">
        <f>VLOOKUP(C1177,'渗透率、续签率'!B:C,2,0)</f>
        <v>0.28100000000000003</v>
      </c>
      <c r="M1177" s="6">
        <v>0</v>
      </c>
      <c r="N1177">
        <v>1</v>
      </c>
      <c r="O1177">
        <v>0</v>
      </c>
      <c r="P1177" s="6">
        <v>0</v>
      </c>
      <c r="Q1177" s="13">
        <v>0</v>
      </c>
      <c r="R1177" s="13">
        <v>0</v>
      </c>
      <c r="S1177" s="31">
        <v>105</v>
      </c>
      <c r="T1177" s="6">
        <f>VLOOKUP(E1177,'参数设置&amp;汇总'!S:U,3,0)</f>
        <v>0.01</v>
      </c>
      <c r="U1177" s="78">
        <f t="shared" si="90"/>
        <v>0.01</v>
      </c>
      <c r="V1177" s="13">
        <v>0.85000000000000009</v>
      </c>
      <c r="W1177" s="78">
        <f t="shared" si="92"/>
        <v>1.1764705882352941E-2</v>
      </c>
      <c r="X1177" s="1">
        <f>VLOOKUP(E1177,'渗透率、续签率'!AG:AJ,4,0)</f>
        <v>4234</v>
      </c>
      <c r="Y1177" s="1">
        <f t="shared" si="93"/>
        <v>49.811764705882354</v>
      </c>
      <c r="Z1177">
        <v>0</v>
      </c>
      <c r="AA1177" s="89">
        <f t="shared" si="94"/>
        <v>4234</v>
      </c>
    </row>
    <row r="1178" spans="1:37" hidden="1">
      <c r="A1178" t="s">
        <v>64</v>
      </c>
      <c r="B1178" t="s">
        <v>16</v>
      </c>
      <c r="C1178" t="s">
        <v>19</v>
      </c>
      <c r="D1178" t="s">
        <v>116</v>
      </c>
      <c r="E1178" t="s">
        <v>485</v>
      </c>
      <c r="F1178" t="str">
        <f t="shared" si="91"/>
        <v>伊犁哈萨克自治州摄影</v>
      </c>
      <c r="G1178" t="s">
        <v>145</v>
      </c>
      <c r="H1178" t="s">
        <v>156</v>
      </c>
      <c r="I1178" t="s">
        <v>70</v>
      </c>
      <c r="J1178">
        <v>194</v>
      </c>
      <c r="K1178">
        <v>1</v>
      </c>
      <c r="L1178" s="13">
        <f>VLOOKUP(C1178,'渗透率、续签率'!B:C,2,0)</f>
        <v>0.28100000000000003</v>
      </c>
      <c r="M1178" s="6">
        <v>0.01</v>
      </c>
      <c r="N1178">
        <v>26</v>
      </c>
      <c r="O1178">
        <v>0</v>
      </c>
      <c r="P1178" s="6">
        <v>0</v>
      </c>
      <c r="Q1178" s="13">
        <v>8.1000000000000003E-2</v>
      </c>
      <c r="R1178" s="13">
        <v>0</v>
      </c>
      <c r="S1178" s="31">
        <v>908</v>
      </c>
      <c r="T1178" s="6">
        <f>VLOOKUP(E1178,'参数设置&amp;汇总'!S:U,3,0)</f>
        <v>0.01</v>
      </c>
      <c r="U1178" s="78">
        <f t="shared" si="90"/>
        <v>0.26</v>
      </c>
      <c r="V1178" s="13">
        <v>0.85000000000000009</v>
      </c>
      <c r="W1178" s="78">
        <f t="shared" si="92"/>
        <v>0.30588235294117644</v>
      </c>
      <c r="X1178" s="1">
        <f>VLOOKUP(E1178,'渗透率、续签率'!AG:AJ,4,0)</f>
        <v>4234</v>
      </c>
      <c r="Y1178" s="1">
        <f t="shared" si="93"/>
        <v>1295.1058823529411</v>
      </c>
      <c r="Z1178">
        <v>0</v>
      </c>
      <c r="AA1178" s="89">
        <f t="shared" si="94"/>
        <v>110084</v>
      </c>
      <c r="AH1178" s="37"/>
      <c r="AI1178" s="37"/>
      <c r="AK1178" s="37"/>
    </row>
    <row r="1179" spans="1:37" hidden="1">
      <c r="A1179" t="s">
        <v>64</v>
      </c>
      <c r="B1179" t="s">
        <v>16</v>
      </c>
      <c r="C1179" t="s">
        <v>19</v>
      </c>
      <c r="D1179" t="s">
        <v>116</v>
      </c>
      <c r="E1179" t="s">
        <v>485</v>
      </c>
      <c r="F1179" t="str">
        <f t="shared" si="91"/>
        <v>佳木斯市摄影</v>
      </c>
      <c r="G1179" t="s">
        <v>118</v>
      </c>
      <c r="H1179" t="s">
        <v>157</v>
      </c>
      <c r="I1179" t="s">
        <v>70</v>
      </c>
      <c r="J1179">
        <v>106</v>
      </c>
      <c r="K1179">
        <v>0</v>
      </c>
      <c r="L1179" s="13">
        <f>VLOOKUP(C1179,'渗透率、续签率'!B:C,2,0)</f>
        <v>0.28100000000000003</v>
      </c>
      <c r="M1179" s="6">
        <v>0</v>
      </c>
      <c r="N1179">
        <v>7</v>
      </c>
      <c r="O1179">
        <v>0</v>
      </c>
      <c r="P1179" s="6">
        <v>0</v>
      </c>
      <c r="Q1179" s="13">
        <v>2.1999999999999999E-2</v>
      </c>
      <c r="R1179" s="13">
        <v>0</v>
      </c>
      <c r="S1179" s="31">
        <v>366</v>
      </c>
      <c r="T1179" s="6">
        <f>VLOOKUP(E1179,'参数设置&amp;汇总'!S:U,3,0)</f>
        <v>0.01</v>
      </c>
      <c r="U1179" s="78">
        <f t="shared" si="90"/>
        <v>7.0000000000000007E-2</v>
      </c>
      <c r="V1179" s="13">
        <v>0.85000000000000009</v>
      </c>
      <c r="W1179" s="78">
        <f t="shared" si="92"/>
        <v>8.2352941176470587E-2</v>
      </c>
      <c r="X1179" s="1">
        <f>VLOOKUP(E1179,'渗透率、续签率'!AG:AJ,4,0)</f>
        <v>4234</v>
      </c>
      <c r="Y1179" s="1">
        <f t="shared" si="93"/>
        <v>348.68235294117648</v>
      </c>
      <c r="Z1179">
        <v>0</v>
      </c>
      <c r="AA1179" s="89">
        <f t="shared" si="94"/>
        <v>29638</v>
      </c>
      <c r="AH1179" s="37"/>
      <c r="AI1179" s="37"/>
      <c r="AJ1179" s="1"/>
      <c r="AK1179" s="37"/>
    </row>
    <row r="1180" spans="1:37" hidden="1">
      <c r="A1180" t="s">
        <v>64</v>
      </c>
      <c r="B1180" t="s">
        <v>16</v>
      </c>
      <c r="C1180" t="s">
        <v>19</v>
      </c>
      <c r="D1180" t="s">
        <v>116</v>
      </c>
      <c r="E1180" t="s">
        <v>485</v>
      </c>
      <c r="F1180" t="str">
        <f t="shared" si="91"/>
        <v>保亭黎族苗族自治县摄影</v>
      </c>
      <c r="G1180" t="s">
        <v>120</v>
      </c>
      <c r="H1180" t="s">
        <v>158</v>
      </c>
      <c r="I1180" t="s">
        <v>68</v>
      </c>
      <c r="J1180">
        <v>7</v>
      </c>
      <c r="K1180">
        <v>0</v>
      </c>
      <c r="L1180" s="13">
        <f>VLOOKUP(C1180,'渗透率、续签率'!B:C,2,0)</f>
        <v>0.28100000000000003</v>
      </c>
      <c r="M1180" s="6">
        <v>0</v>
      </c>
      <c r="N1180">
        <v>0</v>
      </c>
      <c r="O1180">
        <v>0</v>
      </c>
      <c r="P1180" s="6">
        <v>0</v>
      </c>
      <c r="Q1180" s="13">
        <v>0</v>
      </c>
      <c r="R1180" s="13">
        <v>0</v>
      </c>
      <c r="S1180" s="31">
        <v>16</v>
      </c>
      <c r="T1180" s="6">
        <f>VLOOKUP(E1180,'参数设置&amp;汇总'!S:U,3,0)</f>
        <v>0.01</v>
      </c>
      <c r="U1180" s="78">
        <f t="shared" si="90"/>
        <v>0</v>
      </c>
      <c r="V1180" s="13">
        <v>0.85000000000000009</v>
      </c>
      <c r="W1180" s="78">
        <f t="shared" si="92"/>
        <v>0</v>
      </c>
      <c r="X1180" s="1">
        <f>VLOOKUP(E1180,'渗透率、续签率'!AG:AJ,4,0)</f>
        <v>4234</v>
      </c>
      <c r="Y1180" s="1">
        <f t="shared" si="93"/>
        <v>0</v>
      </c>
      <c r="Z1180">
        <v>0</v>
      </c>
      <c r="AA1180" s="89">
        <f t="shared" si="94"/>
        <v>0</v>
      </c>
      <c r="AH1180" s="37"/>
      <c r="AI1180" s="37"/>
      <c r="AK1180" s="37"/>
    </row>
    <row r="1181" spans="1:37" hidden="1">
      <c r="A1181" t="s">
        <v>64</v>
      </c>
      <c r="B1181" t="s">
        <v>16</v>
      </c>
      <c r="C1181" t="s">
        <v>19</v>
      </c>
      <c r="D1181" t="s">
        <v>116</v>
      </c>
      <c r="E1181" t="s">
        <v>485</v>
      </c>
      <c r="F1181" t="str">
        <f t="shared" si="91"/>
        <v>保定市摄影</v>
      </c>
      <c r="G1181" t="s">
        <v>159</v>
      </c>
      <c r="H1181" t="s">
        <v>160</v>
      </c>
      <c r="I1181" t="s">
        <v>70</v>
      </c>
      <c r="J1181">
        <v>657</v>
      </c>
      <c r="K1181">
        <v>3</v>
      </c>
      <c r="L1181" s="13">
        <f>VLOOKUP(C1181,'渗透率、续签率'!B:C,2,0)</f>
        <v>0.28100000000000003</v>
      </c>
      <c r="M1181" s="6">
        <v>0</v>
      </c>
      <c r="N1181">
        <v>118</v>
      </c>
      <c r="O1181">
        <v>2</v>
      </c>
      <c r="P1181" s="6">
        <v>0.02</v>
      </c>
      <c r="Q1181" s="13">
        <v>0.14699999999999999</v>
      </c>
      <c r="R1181" s="13">
        <v>5.0000000000000001E-3</v>
      </c>
      <c r="S1181" s="31">
        <v>4300</v>
      </c>
      <c r="T1181" s="6">
        <f>VLOOKUP(E1181,'参数设置&amp;汇总'!S:U,3,0)</f>
        <v>0.01</v>
      </c>
      <c r="U1181" s="78">
        <f t="shared" si="90"/>
        <v>2</v>
      </c>
      <c r="V1181" s="13">
        <v>0.85000000000000009</v>
      </c>
      <c r="W1181" s="78">
        <f t="shared" si="92"/>
        <v>1.6917647058823526</v>
      </c>
      <c r="X1181" s="1">
        <f>VLOOKUP(E1181,'渗透率、续签率'!AG:AJ,4,0)</f>
        <v>4234</v>
      </c>
      <c r="Y1181" s="1">
        <f t="shared" si="93"/>
        <v>7162.9317647058806</v>
      </c>
      <c r="Z1181">
        <v>58</v>
      </c>
      <c r="AA1181" s="89">
        <f t="shared" si="94"/>
        <v>499612</v>
      </c>
      <c r="AH1181" s="37"/>
      <c r="AI1181" s="37"/>
      <c r="AK1181" s="37"/>
    </row>
    <row r="1182" spans="1:37" hidden="1">
      <c r="A1182" t="s">
        <v>64</v>
      </c>
      <c r="B1182" t="s">
        <v>16</v>
      </c>
      <c r="C1182" t="s">
        <v>19</v>
      </c>
      <c r="D1182" t="s">
        <v>116</v>
      </c>
      <c r="E1182" t="s">
        <v>485</v>
      </c>
      <c r="F1182" t="str">
        <f t="shared" si="91"/>
        <v>保山市摄影</v>
      </c>
      <c r="G1182" t="s">
        <v>99</v>
      </c>
      <c r="H1182" t="s">
        <v>161</v>
      </c>
      <c r="I1182" t="s">
        <v>68</v>
      </c>
      <c r="J1182">
        <v>120</v>
      </c>
      <c r="K1182">
        <v>0</v>
      </c>
      <c r="L1182" s="13">
        <f>VLOOKUP(C1182,'渗透率、续签率'!B:C,2,0)</f>
        <v>0.28100000000000003</v>
      </c>
      <c r="M1182" s="6">
        <v>0</v>
      </c>
      <c r="N1182">
        <v>9</v>
      </c>
      <c r="O1182">
        <v>0</v>
      </c>
      <c r="P1182" s="6">
        <v>0</v>
      </c>
      <c r="Q1182" s="13">
        <v>0</v>
      </c>
      <c r="R1182" s="13">
        <v>0</v>
      </c>
      <c r="S1182" s="31">
        <v>413</v>
      </c>
      <c r="T1182" s="6">
        <f>VLOOKUP(E1182,'参数设置&amp;汇总'!S:U,3,0)</f>
        <v>0.01</v>
      </c>
      <c r="U1182" s="78">
        <f t="shared" si="90"/>
        <v>0.09</v>
      </c>
      <c r="V1182" s="13">
        <v>0.85000000000000009</v>
      </c>
      <c r="W1182" s="78">
        <f t="shared" si="92"/>
        <v>0.10588235294117646</v>
      </c>
      <c r="X1182" s="1">
        <f>VLOOKUP(E1182,'渗透率、续签率'!AG:AJ,4,0)</f>
        <v>4234</v>
      </c>
      <c r="Y1182" s="1">
        <f t="shared" si="93"/>
        <v>448.30588235294113</v>
      </c>
      <c r="Z1182">
        <v>1</v>
      </c>
      <c r="AA1182" s="89">
        <f t="shared" si="94"/>
        <v>38106</v>
      </c>
      <c r="AH1182" s="37"/>
      <c r="AI1182" s="37"/>
      <c r="AK1182" s="37"/>
    </row>
    <row r="1183" spans="1:37" hidden="1">
      <c r="A1183" t="s">
        <v>64</v>
      </c>
      <c r="B1183" t="s">
        <v>16</v>
      </c>
      <c r="C1183" t="s">
        <v>19</v>
      </c>
      <c r="D1183" t="s">
        <v>116</v>
      </c>
      <c r="E1183" t="s">
        <v>485</v>
      </c>
      <c r="F1183" t="str">
        <f t="shared" si="91"/>
        <v>信阳市摄影</v>
      </c>
      <c r="G1183" t="s">
        <v>110</v>
      </c>
      <c r="H1183" t="s">
        <v>162</v>
      </c>
      <c r="I1183" t="s">
        <v>70</v>
      </c>
      <c r="J1183">
        <v>327</v>
      </c>
      <c r="K1183">
        <v>0</v>
      </c>
      <c r="L1183" s="13">
        <f>VLOOKUP(C1183,'渗透率、续签率'!B:C,2,0)</f>
        <v>0.28100000000000003</v>
      </c>
      <c r="M1183" s="6">
        <v>0</v>
      </c>
      <c r="N1183">
        <v>54</v>
      </c>
      <c r="O1183">
        <v>0</v>
      </c>
      <c r="P1183" s="6">
        <v>0</v>
      </c>
      <c r="Q1183" s="13">
        <v>4.2000000000000003E-2</v>
      </c>
      <c r="R1183" s="13">
        <v>0</v>
      </c>
      <c r="S1183" s="31">
        <v>1805</v>
      </c>
      <c r="T1183" s="6">
        <f>VLOOKUP(E1183,'参数设置&amp;汇总'!S:U,3,0)</f>
        <v>0.01</v>
      </c>
      <c r="U1183" s="78">
        <f t="shared" si="90"/>
        <v>0.54</v>
      </c>
      <c r="V1183" s="13">
        <v>0.85000000000000009</v>
      </c>
      <c r="W1183" s="78">
        <f t="shared" si="92"/>
        <v>0.63529411764705879</v>
      </c>
      <c r="X1183" s="1">
        <f>VLOOKUP(E1183,'渗透率、续签率'!AG:AJ,4,0)</f>
        <v>4234</v>
      </c>
      <c r="Y1183" s="1">
        <f t="shared" si="93"/>
        <v>2689.8352941176468</v>
      </c>
      <c r="Z1183">
        <v>43</v>
      </c>
      <c r="AA1183" s="89">
        <f t="shared" si="94"/>
        <v>228636</v>
      </c>
      <c r="AH1183" s="37"/>
      <c r="AI1183" s="37"/>
      <c r="AK1183" s="37"/>
    </row>
    <row r="1184" spans="1:37" hidden="1">
      <c r="A1184" t="s">
        <v>64</v>
      </c>
      <c r="B1184" t="s">
        <v>16</v>
      </c>
      <c r="C1184" t="s">
        <v>19</v>
      </c>
      <c r="D1184" t="s">
        <v>116</v>
      </c>
      <c r="E1184" t="s">
        <v>485</v>
      </c>
      <c r="F1184" t="str">
        <f t="shared" si="91"/>
        <v>儋州市摄影</v>
      </c>
      <c r="G1184" t="s">
        <v>120</v>
      </c>
      <c r="H1184" t="s">
        <v>163</v>
      </c>
      <c r="I1184" t="s">
        <v>68</v>
      </c>
      <c r="J1184">
        <v>49</v>
      </c>
      <c r="K1184">
        <v>0</v>
      </c>
      <c r="L1184" s="13">
        <f>VLOOKUP(C1184,'渗透率、续签率'!B:C,2,0)</f>
        <v>0.28100000000000003</v>
      </c>
      <c r="M1184" s="6">
        <v>0</v>
      </c>
      <c r="N1184">
        <v>10</v>
      </c>
      <c r="O1184">
        <v>0</v>
      </c>
      <c r="P1184" s="6">
        <v>0</v>
      </c>
      <c r="Q1184" s="13">
        <v>0</v>
      </c>
      <c r="R1184" s="13">
        <v>0</v>
      </c>
      <c r="S1184" s="31">
        <v>303</v>
      </c>
      <c r="T1184" s="6">
        <f>VLOOKUP(E1184,'参数设置&amp;汇总'!S:U,3,0)</f>
        <v>0.01</v>
      </c>
      <c r="U1184" s="78">
        <f t="shared" si="90"/>
        <v>0.1</v>
      </c>
      <c r="V1184" s="13">
        <v>0.85000000000000009</v>
      </c>
      <c r="W1184" s="78">
        <f t="shared" si="92"/>
        <v>0.11764705882352941</v>
      </c>
      <c r="X1184" s="1">
        <f>VLOOKUP(E1184,'渗透率、续签率'!AG:AJ,4,0)</f>
        <v>4234</v>
      </c>
      <c r="Y1184" s="1">
        <f t="shared" si="93"/>
        <v>498.11764705882354</v>
      </c>
      <c r="Z1184">
        <v>0</v>
      </c>
      <c r="AA1184" s="89">
        <f t="shared" si="94"/>
        <v>42340</v>
      </c>
      <c r="AH1184" s="37"/>
      <c r="AI1184" s="37"/>
      <c r="AK1184" s="37"/>
    </row>
    <row r="1185" spans="1:37" hidden="1">
      <c r="A1185" t="s">
        <v>64</v>
      </c>
      <c r="B1185" t="s">
        <v>16</v>
      </c>
      <c r="C1185" t="s">
        <v>19</v>
      </c>
      <c r="D1185" t="s">
        <v>116</v>
      </c>
      <c r="E1185" t="s">
        <v>485</v>
      </c>
      <c r="F1185" t="str">
        <f t="shared" si="91"/>
        <v>克孜勒苏柯尔克孜自治州摄影</v>
      </c>
      <c r="G1185" t="s">
        <v>145</v>
      </c>
      <c r="H1185" t="s">
        <v>164</v>
      </c>
      <c r="I1185" t="s">
        <v>70</v>
      </c>
      <c r="J1185">
        <v>22</v>
      </c>
      <c r="K1185">
        <v>0</v>
      </c>
      <c r="L1185" s="13">
        <f>VLOOKUP(C1185,'渗透率、续签率'!B:C,2,0)</f>
        <v>0.28100000000000003</v>
      </c>
      <c r="M1185" s="6">
        <v>0</v>
      </c>
      <c r="N1185">
        <v>0</v>
      </c>
      <c r="O1185">
        <v>0</v>
      </c>
      <c r="P1185" s="6">
        <v>0</v>
      </c>
      <c r="Q1185" s="13">
        <v>0</v>
      </c>
      <c r="R1185" s="13">
        <v>0</v>
      </c>
      <c r="S1185" s="31">
        <v>47</v>
      </c>
      <c r="T1185" s="6">
        <f>VLOOKUP(E1185,'参数设置&amp;汇总'!S:U,3,0)</f>
        <v>0.01</v>
      </c>
      <c r="U1185" s="78">
        <f t="shared" si="90"/>
        <v>0</v>
      </c>
      <c r="V1185" s="13">
        <v>0.85000000000000009</v>
      </c>
      <c r="W1185" s="78">
        <f t="shared" si="92"/>
        <v>0</v>
      </c>
      <c r="X1185" s="1">
        <f>VLOOKUP(E1185,'渗透率、续签率'!AG:AJ,4,0)</f>
        <v>4234</v>
      </c>
      <c r="Y1185" s="1">
        <f t="shared" si="93"/>
        <v>0</v>
      </c>
      <c r="Z1185">
        <v>0</v>
      </c>
      <c r="AA1185" s="89">
        <f t="shared" si="94"/>
        <v>0</v>
      </c>
      <c r="AH1185" s="37"/>
      <c r="AI1185" s="37"/>
      <c r="AK1185" s="37"/>
    </row>
    <row r="1186" spans="1:37" hidden="1">
      <c r="A1186" t="s">
        <v>64</v>
      </c>
      <c r="B1186" t="s">
        <v>16</v>
      </c>
      <c r="C1186" t="s">
        <v>19</v>
      </c>
      <c r="D1186" t="s">
        <v>116</v>
      </c>
      <c r="E1186" t="s">
        <v>485</v>
      </c>
      <c r="F1186" t="str">
        <f t="shared" si="91"/>
        <v>克拉玛依市摄影</v>
      </c>
      <c r="G1186" t="s">
        <v>145</v>
      </c>
      <c r="H1186" t="s">
        <v>165</v>
      </c>
      <c r="I1186" t="s">
        <v>70</v>
      </c>
      <c r="J1186">
        <v>42</v>
      </c>
      <c r="K1186">
        <v>0</v>
      </c>
      <c r="L1186" s="13">
        <f>VLOOKUP(C1186,'渗透率、续签率'!B:C,2,0)</f>
        <v>0.28100000000000003</v>
      </c>
      <c r="M1186" s="6">
        <v>0</v>
      </c>
      <c r="N1186">
        <v>13</v>
      </c>
      <c r="O1186">
        <v>0</v>
      </c>
      <c r="P1186" s="6">
        <v>0</v>
      </c>
      <c r="Q1186" s="13">
        <v>0</v>
      </c>
      <c r="R1186" s="13">
        <v>0</v>
      </c>
      <c r="S1186" s="31">
        <v>343</v>
      </c>
      <c r="T1186" s="6">
        <f>VLOOKUP(E1186,'参数设置&amp;汇总'!S:U,3,0)</f>
        <v>0.01</v>
      </c>
      <c r="U1186" s="78">
        <f t="shared" si="90"/>
        <v>0.13</v>
      </c>
      <c r="V1186" s="13">
        <v>0.85000000000000009</v>
      </c>
      <c r="W1186" s="78">
        <f t="shared" si="92"/>
        <v>0.15294117647058822</v>
      </c>
      <c r="X1186" s="1">
        <f>VLOOKUP(E1186,'渗透率、续签率'!AG:AJ,4,0)</f>
        <v>4234</v>
      </c>
      <c r="Y1186" s="1">
        <f t="shared" si="93"/>
        <v>647.55294117647054</v>
      </c>
      <c r="Z1186">
        <v>0</v>
      </c>
      <c r="AA1186" s="89">
        <f t="shared" si="94"/>
        <v>55042</v>
      </c>
      <c r="AH1186" s="37"/>
      <c r="AI1186" s="37"/>
      <c r="AK1186" s="37"/>
    </row>
    <row r="1187" spans="1:37" hidden="1">
      <c r="A1187" t="s">
        <v>64</v>
      </c>
      <c r="B1187" t="s">
        <v>16</v>
      </c>
      <c r="C1187" t="s">
        <v>19</v>
      </c>
      <c r="D1187" t="s">
        <v>116</v>
      </c>
      <c r="E1187" t="s">
        <v>485</v>
      </c>
      <c r="F1187" t="str">
        <f t="shared" si="91"/>
        <v>六安市摄影</v>
      </c>
      <c r="G1187" t="s">
        <v>94</v>
      </c>
      <c r="H1187" t="s">
        <v>166</v>
      </c>
      <c r="I1187" t="s">
        <v>68</v>
      </c>
      <c r="J1187">
        <v>215</v>
      </c>
      <c r="K1187">
        <v>1</v>
      </c>
      <c r="L1187" s="13">
        <f>VLOOKUP(C1187,'渗透率、续签率'!B:C,2,0)</f>
        <v>0.28100000000000003</v>
      </c>
      <c r="M1187" s="6">
        <v>0</v>
      </c>
      <c r="N1187">
        <v>45</v>
      </c>
      <c r="O1187">
        <v>1</v>
      </c>
      <c r="P1187" s="6">
        <v>0.02</v>
      </c>
      <c r="Q1187" s="13">
        <v>1.6E-2</v>
      </c>
      <c r="R1187" s="13">
        <v>0</v>
      </c>
      <c r="S1187" s="31">
        <v>1332</v>
      </c>
      <c r="T1187" s="6">
        <f>VLOOKUP(E1187,'参数设置&amp;汇总'!S:U,3,0)</f>
        <v>0.01</v>
      </c>
      <c r="U1187" s="78">
        <f t="shared" si="90"/>
        <v>1</v>
      </c>
      <c r="V1187" s="13">
        <v>0.85000000000000009</v>
      </c>
      <c r="W1187" s="78">
        <f t="shared" si="92"/>
        <v>0.84588235294117631</v>
      </c>
      <c r="X1187" s="1">
        <f>VLOOKUP(E1187,'渗透率、续签率'!AG:AJ,4,0)</f>
        <v>4234</v>
      </c>
      <c r="Y1187" s="1">
        <f t="shared" si="93"/>
        <v>3581.4658823529403</v>
      </c>
      <c r="Z1187">
        <v>1</v>
      </c>
      <c r="AA1187" s="89">
        <f t="shared" si="94"/>
        <v>190530</v>
      </c>
      <c r="AH1187" s="37"/>
      <c r="AI1187" s="37"/>
      <c r="AK1187" s="37"/>
    </row>
    <row r="1188" spans="1:37" hidden="1">
      <c r="A1188" t="s">
        <v>64</v>
      </c>
      <c r="B1188" t="s">
        <v>16</v>
      </c>
      <c r="C1188" t="s">
        <v>19</v>
      </c>
      <c r="D1188" t="s">
        <v>116</v>
      </c>
      <c r="E1188" t="s">
        <v>485</v>
      </c>
      <c r="F1188" t="str">
        <f t="shared" si="91"/>
        <v>六盘水市摄影</v>
      </c>
      <c r="G1188" t="s">
        <v>167</v>
      </c>
      <c r="H1188" t="s">
        <v>168</v>
      </c>
      <c r="I1188" t="s">
        <v>70</v>
      </c>
      <c r="J1188">
        <v>182</v>
      </c>
      <c r="K1188">
        <v>0</v>
      </c>
      <c r="L1188" s="13">
        <f>VLOOKUP(C1188,'渗透率、续签率'!B:C,2,0)</f>
        <v>0.28100000000000003</v>
      </c>
      <c r="M1188" s="6">
        <v>0</v>
      </c>
      <c r="N1188">
        <v>35</v>
      </c>
      <c r="O1188">
        <v>0</v>
      </c>
      <c r="P1188" s="6">
        <v>0</v>
      </c>
      <c r="Q1188" s="13">
        <v>5.0000000000000001E-3</v>
      </c>
      <c r="R1188" s="13">
        <v>0</v>
      </c>
      <c r="S1188" s="31">
        <v>1025</v>
      </c>
      <c r="T1188" s="6">
        <f>VLOOKUP(E1188,'参数设置&amp;汇总'!S:U,3,0)</f>
        <v>0.01</v>
      </c>
      <c r="U1188" s="78">
        <f t="shared" si="90"/>
        <v>0.35000000000000003</v>
      </c>
      <c r="V1188" s="13">
        <v>0.85000000000000009</v>
      </c>
      <c r="W1188" s="78">
        <f t="shared" si="92"/>
        <v>0.41176470588235292</v>
      </c>
      <c r="X1188" s="1">
        <f>VLOOKUP(E1188,'渗透率、续签率'!AG:AJ,4,0)</f>
        <v>4234</v>
      </c>
      <c r="Y1188" s="1">
        <f t="shared" si="93"/>
        <v>1743.4117647058822</v>
      </c>
      <c r="Z1188">
        <v>0</v>
      </c>
      <c r="AA1188" s="89">
        <f t="shared" si="94"/>
        <v>148190</v>
      </c>
      <c r="AH1188" s="37"/>
      <c r="AI1188" s="37"/>
      <c r="AK1188" s="37"/>
    </row>
    <row r="1189" spans="1:37" hidden="1">
      <c r="A1189" t="s">
        <v>64</v>
      </c>
      <c r="B1189" t="s">
        <v>16</v>
      </c>
      <c r="C1189" t="s">
        <v>19</v>
      </c>
      <c r="D1189" t="s">
        <v>116</v>
      </c>
      <c r="E1189" t="s">
        <v>485</v>
      </c>
      <c r="F1189" t="str">
        <f t="shared" si="91"/>
        <v>兰州市摄影</v>
      </c>
      <c r="G1189" t="s">
        <v>132</v>
      </c>
      <c r="H1189" t="s">
        <v>169</v>
      </c>
      <c r="I1189" t="s">
        <v>70</v>
      </c>
      <c r="J1189">
        <v>326</v>
      </c>
      <c r="K1189">
        <v>1</v>
      </c>
      <c r="L1189" s="13">
        <f>VLOOKUP(C1189,'渗透率、续签率'!B:C,2,0)</f>
        <v>0.28100000000000003</v>
      </c>
      <c r="M1189" s="6">
        <v>0</v>
      </c>
      <c r="N1189">
        <v>126</v>
      </c>
      <c r="O1189">
        <v>1</v>
      </c>
      <c r="P1189" s="6">
        <v>0.01</v>
      </c>
      <c r="Q1189" s="13">
        <v>0.112</v>
      </c>
      <c r="R1189" s="13">
        <v>0</v>
      </c>
      <c r="S1189" s="31">
        <v>4199</v>
      </c>
      <c r="T1189" s="6">
        <f>VLOOKUP(E1189,'参数设置&amp;汇总'!S:U,3,0)</f>
        <v>0.01</v>
      </c>
      <c r="U1189" s="78">
        <f t="shared" si="90"/>
        <v>1.26</v>
      </c>
      <c r="V1189" s="13">
        <v>0.85000000000000009</v>
      </c>
      <c r="W1189" s="78">
        <f t="shared" si="92"/>
        <v>1.1517647058823528</v>
      </c>
      <c r="X1189" s="1">
        <f>VLOOKUP(E1189,'渗透率、续签率'!AG:AJ,4,0)</f>
        <v>4234</v>
      </c>
      <c r="Y1189" s="1">
        <f t="shared" si="93"/>
        <v>4876.5717647058818</v>
      </c>
      <c r="Z1189">
        <v>14</v>
      </c>
      <c r="AA1189" s="89">
        <f t="shared" si="94"/>
        <v>533484</v>
      </c>
      <c r="AH1189" s="37"/>
      <c r="AI1189" s="37"/>
      <c r="AK1189" s="37"/>
    </row>
    <row r="1190" spans="1:37" hidden="1">
      <c r="A1190" t="s">
        <v>64</v>
      </c>
      <c r="B1190" t="s">
        <v>16</v>
      </c>
      <c r="C1190" t="s">
        <v>19</v>
      </c>
      <c r="D1190" t="s">
        <v>116</v>
      </c>
      <c r="E1190" t="s">
        <v>485</v>
      </c>
      <c r="F1190" t="str">
        <f t="shared" si="91"/>
        <v>兴安盟摄影</v>
      </c>
      <c r="G1190" t="s">
        <v>142</v>
      </c>
      <c r="H1190" t="s">
        <v>170</v>
      </c>
      <c r="I1190" t="s">
        <v>70</v>
      </c>
      <c r="J1190">
        <v>102</v>
      </c>
      <c r="K1190">
        <v>0</v>
      </c>
      <c r="L1190" s="13">
        <f>VLOOKUP(C1190,'渗透率、续签率'!B:C,2,0)</f>
        <v>0.28100000000000003</v>
      </c>
      <c r="M1190" s="6">
        <v>0</v>
      </c>
      <c r="N1190">
        <v>12</v>
      </c>
      <c r="O1190">
        <v>0</v>
      </c>
      <c r="P1190" s="6">
        <v>0</v>
      </c>
      <c r="Q1190" s="13">
        <v>1.7999999999999999E-2</v>
      </c>
      <c r="R1190" s="13">
        <v>0</v>
      </c>
      <c r="S1190" s="31">
        <v>398</v>
      </c>
      <c r="T1190" s="6">
        <f>VLOOKUP(E1190,'参数设置&amp;汇总'!S:U,3,0)</f>
        <v>0.01</v>
      </c>
      <c r="U1190" s="78">
        <f t="shared" si="90"/>
        <v>0.12</v>
      </c>
      <c r="V1190" s="13">
        <v>0.85000000000000009</v>
      </c>
      <c r="W1190" s="78">
        <f t="shared" si="92"/>
        <v>0.14117647058823526</v>
      </c>
      <c r="X1190" s="1">
        <f>VLOOKUP(E1190,'渗透率、续签率'!AG:AJ,4,0)</f>
        <v>4234</v>
      </c>
      <c r="Y1190" s="1">
        <f t="shared" si="93"/>
        <v>597.74117647058813</v>
      </c>
      <c r="Z1190">
        <v>0</v>
      </c>
      <c r="AA1190" s="89">
        <f t="shared" si="94"/>
        <v>50808</v>
      </c>
      <c r="AH1190" s="37"/>
      <c r="AI1190" s="37"/>
      <c r="AK1190" s="37"/>
    </row>
    <row r="1191" spans="1:37" hidden="1">
      <c r="A1191" t="s">
        <v>64</v>
      </c>
      <c r="B1191" t="s">
        <v>16</v>
      </c>
      <c r="C1191" t="s">
        <v>19</v>
      </c>
      <c r="D1191" t="s">
        <v>116</v>
      </c>
      <c r="E1191" t="s">
        <v>485</v>
      </c>
      <c r="F1191" t="str">
        <f t="shared" si="91"/>
        <v>内江市摄影</v>
      </c>
      <c r="G1191" t="s">
        <v>77</v>
      </c>
      <c r="H1191" t="s">
        <v>171</v>
      </c>
      <c r="I1191" t="s">
        <v>70</v>
      </c>
      <c r="J1191">
        <v>108</v>
      </c>
      <c r="K1191">
        <v>0</v>
      </c>
      <c r="L1191" s="13">
        <f>VLOOKUP(C1191,'渗透率、续签率'!B:C,2,0)</f>
        <v>0.28100000000000003</v>
      </c>
      <c r="M1191" s="6">
        <v>0</v>
      </c>
      <c r="N1191">
        <v>21</v>
      </c>
      <c r="O1191">
        <v>0</v>
      </c>
      <c r="P1191" s="6">
        <v>0</v>
      </c>
      <c r="Q1191" s="13">
        <v>0.193</v>
      </c>
      <c r="R1191" s="13">
        <v>0</v>
      </c>
      <c r="S1191" s="31">
        <v>680</v>
      </c>
      <c r="T1191" s="6">
        <f>VLOOKUP(E1191,'参数设置&amp;汇总'!S:U,3,0)</f>
        <v>0.01</v>
      </c>
      <c r="U1191" s="78">
        <f t="shared" si="90"/>
        <v>0.21</v>
      </c>
      <c r="V1191" s="13">
        <v>0.85000000000000009</v>
      </c>
      <c r="W1191" s="78">
        <f t="shared" si="92"/>
        <v>0.24705882352941172</v>
      </c>
      <c r="X1191" s="1">
        <f>VLOOKUP(E1191,'渗透率、续签率'!AG:AJ,4,0)</f>
        <v>4234</v>
      </c>
      <c r="Y1191" s="1">
        <f t="shared" si="93"/>
        <v>1046.0470588235291</v>
      </c>
      <c r="Z1191">
        <v>0</v>
      </c>
      <c r="AA1191" s="89">
        <f t="shared" si="94"/>
        <v>88914</v>
      </c>
      <c r="AH1191" s="37"/>
      <c r="AI1191" s="37"/>
      <c r="AJ1191" s="1"/>
      <c r="AK1191" s="37"/>
    </row>
    <row r="1192" spans="1:37" hidden="1">
      <c r="A1192" t="s">
        <v>64</v>
      </c>
      <c r="B1192" t="s">
        <v>16</v>
      </c>
      <c r="C1192" t="s">
        <v>19</v>
      </c>
      <c r="D1192" t="s">
        <v>116</v>
      </c>
      <c r="E1192" t="s">
        <v>485</v>
      </c>
      <c r="F1192" t="str">
        <f t="shared" si="91"/>
        <v>凉山彝族自治州摄影</v>
      </c>
      <c r="G1192" t="s">
        <v>77</v>
      </c>
      <c r="H1192" t="s">
        <v>172</v>
      </c>
      <c r="I1192" t="s">
        <v>70</v>
      </c>
      <c r="J1192">
        <v>204</v>
      </c>
      <c r="K1192">
        <v>0</v>
      </c>
      <c r="L1192" s="13">
        <f>VLOOKUP(C1192,'渗透率、续签率'!B:C,2,0)</f>
        <v>0.28100000000000003</v>
      </c>
      <c r="M1192" s="6">
        <v>0</v>
      </c>
      <c r="N1192">
        <v>23</v>
      </c>
      <c r="O1192">
        <v>0</v>
      </c>
      <c r="P1192" s="6">
        <v>0</v>
      </c>
      <c r="Q1192" s="13">
        <v>0</v>
      </c>
      <c r="R1192" s="13">
        <v>0</v>
      </c>
      <c r="S1192" s="31">
        <v>828</v>
      </c>
      <c r="T1192" s="6">
        <f>VLOOKUP(E1192,'参数设置&amp;汇总'!S:U,3,0)</f>
        <v>0.01</v>
      </c>
      <c r="U1192" s="78">
        <f t="shared" si="90"/>
        <v>0.23</v>
      </c>
      <c r="V1192" s="13">
        <v>0.85000000000000009</v>
      </c>
      <c r="W1192" s="78">
        <f t="shared" si="92"/>
        <v>0.27058823529411763</v>
      </c>
      <c r="X1192" s="1">
        <f>VLOOKUP(E1192,'渗透率、续签率'!AG:AJ,4,0)</f>
        <v>4234</v>
      </c>
      <c r="Y1192" s="1">
        <f t="shared" si="93"/>
        <v>1145.670588235294</v>
      </c>
      <c r="Z1192">
        <v>0</v>
      </c>
      <c r="AA1192" s="89">
        <f t="shared" si="94"/>
        <v>97382</v>
      </c>
      <c r="AH1192" s="37"/>
      <c r="AI1192" s="37"/>
      <c r="AJ1192" s="1"/>
      <c r="AK1192" s="37"/>
    </row>
    <row r="1193" spans="1:37" hidden="1">
      <c r="A1193" t="s">
        <v>64</v>
      </c>
      <c r="B1193" t="s">
        <v>16</v>
      </c>
      <c r="C1193" t="s">
        <v>19</v>
      </c>
      <c r="D1193" t="s">
        <v>116</v>
      </c>
      <c r="E1193" t="s">
        <v>485</v>
      </c>
      <c r="F1193" t="str">
        <f t="shared" si="91"/>
        <v>包头市摄影</v>
      </c>
      <c r="G1193" t="s">
        <v>142</v>
      </c>
      <c r="H1193" t="s">
        <v>173</v>
      </c>
      <c r="I1193" t="s">
        <v>70</v>
      </c>
      <c r="J1193">
        <v>253</v>
      </c>
      <c r="K1193">
        <v>0</v>
      </c>
      <c r="L1193" s="13">
        <f>VLOOKUP(C1193,'渗透率、续签率'!B:C,2,0)</f>
        <v>0.28100000000000003</v>
      </c>
      <c r="M1193" s="6">
        <v>0</v>
      </c>
      <c r="N1193">
        <v>42</v>
      </c>
      <c r="O1193">
        <v>0</v>
      </c>
      <c r="P1193" s="6">
        <v>0</v>
      </c>
      <c r="Q1193" s="13">
        <v>6.8000000000000005E-2</v>
      </c>
      <c r="R1193" s="13">
        <v>0</v>
      </c>
      <c r="S1193" s="31">
        <v>1286</v>
      </c>
      <c r="T1193" s="6">
        <f>VLOOKUP(E1193,'参数设置&amp;汇总'!S:U,3,0)</f>
        <v>0.01</v>
      </c>
      <c r="U1193" s="78">
        <f t="shared" si="90"/>
        <v>0.42</v>
      </c>
      <c r="V1193" s="13">
        <v>0.85000000000000009</v>
      </c>
      <c r="W1193" s="78">
        <f t="shared" si="92"/>
        <v>0.49411764705882344</v>
      </c>
      <c r="X1193" s="1">
        <f>VLOOKUP(E1193,'渗透率、续签率'!AG:AJ,4,0)</f>
        <v>4234</v>
      </c>
      <c r="Y1193" s="1">
        <f t="shared" si="93"/>
        <v>2092.0941176470583</v>
      </c>
      <c r="Z1193">
        <v>0</v>
      </c>
      <c r="AA1193" s="89">
        <f t="shared" si="94"/>
        <v>177828</v>
      </c>
      <c r="AH1193" s="37"/>
      <c r="AI1193" s="37"/>
      <c r="AK1193" s="37"/>
    </row>
    <row r="1194" spans="1:37" hidden="1">
      <c r="A1194" t="s">
        <v>64</v>
      </c>
      <c r="B1194" t="s">
        <v>16</v>
      </c>
      <c r="C1194" t="s">
        <v>19</v>
      </c>
      <c r="D1194" t="s">
        <v>116</v>
      </c>
      <c r="E1194" t="s">
        <v>485</v>
      </c>
      <c r="F1194" t="str">
        <f t="shared" si="91"/>
        <v>北屯市摄影</v>
      </c>
      <c r="G1194" t="s">
        <v>145</v>
      </c>
      <c r="H1194" t="s">
        <v>174</v>
      </c>
      <c r="I1194" t="s">
        <v>70</v>
      </c>
      <c r="J1194">
        <v>3</v>
      </c>
      <c r="K1194">
        <v>0</v>
      </c>
      <c r="L1194" s="13">
        <f>VLOOKUP(C1194,'渗透率、续签率'!B:C,2,0)</f>
        <v>0.28100000000000003</v>
      </c>
      <c r="M1194" s="6">
        <v>0</v>
      </c>
      <c r="N1194">
        <v>0</v>
      </c>
      <c r="O1194">
        <v>0</v>
      </c>
      <c r="P1194" s="6">
        <v>0</v>
      </c>
      <c r="Q1194" s="13">
        <v>0</v>
      </c>
      <c r="R1194" s="13">
        <v>0</v>
      </c>
      <c r="S1194" s="31">
        <v>10</v>
      </c>
      <c r="T1194" s="6">
        <f>VLOOKUP(E1194,'参数设置&amp;汇总'!S:U,3,0)</f>
        <v>0.01</v>
      </c>
      <c r="U1194" s="78">
        <f t="shared" si="90"/>
        <v>0</v>
      </c>
      <c r="V1194" s="13">
        <v>0.85000000000000009</v>
      </c>
      <c r="W1194" s="78">
        <f t="shared" si="92"/>
        <v>0</v>
      </c>
      <c r="X1194" s="1">
        <f>VLOOKUP(E1194,'渗透率、续签率'!AG:AJ,4,0)</f>
        <v>4234</v>
      </c>
      <c r="Y1194" s="1">
        <f t="shared" si="93"/>
        <v>0</v>
      </c>
      <c r="Z1194">
        <v>0</v>
      </c>
      <c r="AA1194" s="89">
        <f t="shared" si="94"/>
        <v>0</v>
      </c>
      <c r="AH1194" s="37"/>
      <c r="AI1194" s="37"/>
      <c r="AJ1194" s="1"/>
      <c r="AK1194" s="37"/>
    </row>
    <row r="1195" spans="1:37" hidden="1">
      <c r="A1195" t="s">
        <v>64</v>
      </c>
      <c r="B1195" t="s">
        <v>16</v>
      </c>
      <c r="C1195" t="s">
        <v>19</v>
      </c>
      <c r="D1195" t="s">
        <v>116</v>
      </c>
      <c r="E1195" t="s">
        <v>485</v>
      </c>
      <c r="F1195" t="str">
        <f t="shared" si="91"/>
        <v>北海市摄影</v>
      </c>
      <c r="G1195" t="s">
        <v>88</v>
      </c>
      <c r="H1195" t="s">
        <v>175</v>
      </c>
      <c r="I1195" t="s">
        <v>68</v>
      </c>
      <c r="J1195">
        <v>134</v>
      </c>
      <c r="K1195">
        <v>0</v>
      </c>
      <c r="L1195" s="13">
        <f>VLOOKUP(C1195,'渗透率、续签率'!B:C,2,0)</f>
        <v>0.28100000000000003</v>
      </c>
      <c r="M1195" s="6">
        <v>0</v>
      </c>
      <c r="N1195">
        <v>13</v>
      </c>
      <c r="O1195">
        <v>0</v>
      </c>
      <c r="P1195" s="6">
        <v>0</v>
      </c>
      <c r="Q1195" s="13">
        <v>0</v>
      </c>
      <c r="R1195" s="13">
        <v>0</v>
      </c>
      <c r="S1195" s="31">
        <v>488</v>
      </c>
      <c r="T1195" s="6">
        <f>VLOOKUP(E1195,'参数设置&amp;汇总'!S:U,3,0)</f>
        <v>0.01</v>
      </c>
      <c r="U1195" s="78">
        <f t="shared" si="90"/>
        <v>0.13</v>
      </c>
      <c r="V1195" s="13">
        <v>0.85000000000000009</v>
      </c>
      <c r="W1195" s="78">
        <f t="shared" si="92"/>
        <v>0.15294117647058822</v>
      </c>
      <c r="X1195" s="1">
        <f>VLOOKUP(E1195,'渗透率、续签率'!AG:AJ,4,0)</f>
        <v>4234</v>
      </c>
      <c r="Y1195" s="1">
        <f t="shared" si="93"/>
        <v>647.55294117647054</v>
      </c>
      <c r="Z1195">
        <v>8</v>
      </c>
      <c r="AA1195" s="89">
        <f t="shared" si="94"/>
        <v>55042</v>
      </c>
      <c r="AH1195" s="37"/>
      <c r="AI1195" s="37"/>
      <c r="AJ1195" s="1"/>
      <c r="AK1195" s="37"/>
    </row>
    <row r="1196" spans="1:37" hidden="1">
      <c r="A1196" t="s">
        <v>64</v>
      </c>
      <c r="B1196" t="s">
        <v>16</v>
      </c>
      <c r="C1196" t="s">
        <v>19</v>
      </c>
      <c r="D1196" t="s">
        <v>116</v>
      </c>
      <c r="E1196" t="s">
        <v>485</v>
      </c>
      <c r="F1196" t="str">
        <f t="shared" si="91"/>
        <v>十堰市摄影</v>
      </c>
      <c r="G1196" t="s">
        <v>81</v>
      </c>
      <c r="H1196" t="s">
        <v>176</v>
      </c>
      <c r="I1196" t="s">
        <v>68</v>
      </c>
      <c r="J1196">
        <v>157</v>
      </c>
      <c r="K1196">
        <v>3</v>
      </c>
      <c r="L1196" s="13">
        <f>VLOOKUP(C1196,'渗透率、续签率'!B:C,2,0)</f>
        <v>0.28100000000000003</v>
      </c>
      <c r="M1196" s="6">
        <v>0.02</v>
      </c>
      <c r="N1196">
        <v>18</v>
      </c>
      <c r="O1196">
        <v>1</v>
      </c>
      <c r="P1196" s="6">
        <v>0.06</v>
      </c>
      <c r="Q1196" s="13">
        <v>2.7E-2</v>
      </c>
      <c r="R1196" s="13">
        <v>0</v>
      </c>
      <c r="S1196" s="31">
        <v>734</v>
      </c>
      <c r="T1196" s="6">
        <f>VLOOKUP(E1196,'参数设置&amp;汇总'!S:U,3,0)</f>
        <v>0.01</v>
      </c>
      <c r="U1196" s="78">
        <f t="shared" si="90"/>
        <v>1</v>
      </c>
      <c r="V1196" s="13">
        <v>0.85000000000000009</v>
      </c>
      <c r="W1196" s="78">
        <f t="shared" si="92"/>
        <v>0.84588235294117631</v>
      </c>
      <c r="X1196" s="1">
        <f>VLOOKUP(E1196,'渗透率、续签率'!AG:AJ,4,0)</f>
        <v>4234</v>
      </c>
      <c r="Y1196" s="1">
        <f t="shared" si="93"/>
        <v>3581.4658823529403</v>
      </c>
      <c r="Z1196">
        <v>0</v>
      </c>
      <c r="AA1196" s="89">
        <f t="shared" si="94"/>
        <v>76212</v>
      </c>
      <c r="AH1196" s="37"/>
      <c r="AI1196" s="37"/>
      <c r="AJ1196" s="1"/>
      <c r="AK1196" s="37"/>
    </row>
    <row r="1197" spans="1:37" hidden="1">
      <c r="A1197" t="s">
        <v>64</v>
      </c>
      <c r="B1197" t="s">
        <v>16</v>
      </c>
      <c r="C1197" t="s">
        <v>19</v>
      </c>
      <c r="D1197" t="s">
        <v>116</v>
      </c>
      <c r="E1197" t="s">
        <v>485</v>
      </c>
      <c r="F1197" t="str">
        <f t="shared" si="91"/>
        <v>南充市摄影</v>
      </c>
      <c r="G1197" t="s">
        <v>77</v>
      </c>
      <c r="H1197" t="s">
        <v>177</v>
      </c>
      <c r="I1197" t="s">
        <v>70</v>
      </c>
      <c r="J1197">
        <v>226</v>
      </c>
      <c r="K1197">
        <v>0</v>
      </c>
      <c r="L1197" s="13">
        <f>VLOOKUP(C1197,'渗透率、续签率'!B:C,2,0)</f>
        <v>0.28100000000000003</v>
      </c>
      <c r="M1197" s="6">
        <v>0</v>
      </c>
      <c r="N1197">
        <v>60</v>
      </c>
      <c r="O1197">
        <v>0</v>
      </c>
      <c r="P1197" s="6">
        <v>0</v>
      </c>
      <c r="Q1197" s="13">
        <v>5.2999999999999999E-2</v>
      </c>
      <c r="R1197" s="13">
        <v>0</v>
      </c>
      <c r="S1197" s="31">
        <v>1640</v>
      </c>
      <c r="T1197" s="6">
        <f>VLOOKUP(E1197,'参数设置&amp;汇总'!S:U,3,0)</f>
        <v>0.01</v>
      </c>
      <c r="U1197" s="78">
        <f t="shared" si="90"/>
        <v>0.6</v>
      </c>
      <c r="V1197" s="13">
        <v>0.85000000000000009</v>
      </c>
      <c r="W1197" s="78">
        <f t="shared" si="92"/>
        <v>0.70588235294117641</v>
      </c>
      <c r="X1197" s="1">
        <f>VLOOKUP(E1197,'渗透率、续签率'!AG:AJ,4,0)</f>
        <v>4234</v>
      </c>
      <c r="Y1197" s="1">
        <f t="shared" si="93"/>
        <v>2988.705882352941</v>
      </c>
      <c r="Z1197">
        <v>0</v>
      </c>
      <c r="AA1197" s="89">
        <f t="shared" si="94"/>
        <v>254040</v>
      </c>
      <c r="AH1197" s="37"/>
      <c r="AI1197" s="37"/>
      <c r="AJ1197" s="1"/>
      <c r="AK1197" s="37"/>
    </row>
    <row r="1198" spans="1:37" hidden="1">
      <c r="A1198" t="s">
        <v>64</v>
      </c>
      <c r="B1198" t="s">
        <v>16</v>
      </c>
      <c r="C1198" t="s">
        <v>19</v>
      </c>
      <c r="D1198" t="s">
        <v>116</v>
      </c>
      <c r="E1198" t="s">
        <v>485</v>
      </c>
      <c r="F1198" t="str">
        <f t="shared" si="91"/>
        <v>南平市摄影</v>
      </c>
      <c r="G1198" t="s">
        <v>92</v>
      </c>
      <c r="H1198" t="s">
        <v>178</v>
      </c>
      <c r="I1198" t="s">
        <v>68</v>
      </c>
      <c r="J1198">
        <v>143</v>
      </c>
      <c r="K1198">
        <v>0</v>
      </c>
      <c r="L1198" s="13">
        <f>VLOOKUP(C1198,'渗透率、续签率'!B:C,2,0)</f>
        <v>0.28100000000000003</v>
      </c>
      <c r="M1198" s="6">
        <v>0</v>
      </c>
      <c r="N1198">
        <v>15</v>
      </c>
      <c r="O1198">
        <v>0</v>
      </c>
      <c r="P1198" s="6">
        <v>0</v>
      </c>
      <c r="Q1198" s="13">
        <v>0</v>
      </c>
      <c r="R1198" s="13">
        <v>0</v>
      </c>
      <c r="S1198" s="31">
        <v>692</v>
      </c>
      <c r="T1198" s="6">
        <f>VLOOKUP(E1198,'参数设置&amp;汇总'!S:U,3,0)</f>
        <v>0.01</v>
      </c>
      <c r="U1198" s="78">
        <f t="shared" si="90"/>
        <v>0.15</v>
      </c>
      <c r="V1198" s="13">
        <v>0.85000000000000009</v>
      </c>
      <c r="W1198" s="78">
        <f t="shared" si="92"/>
        <v>0.1764705882352941</v>
      </c>
      <c r="X1198" s="1">
        <f>VLOOKUP(E1198,'渗透率、续签率'!AG:AJ,4,0)</f>
        <v>4234</v>
      </c>
      <c r="Y1198" s="1">
        <f t="shared" si="93"/>
        <v>747.17647058823525</v>
      </c>
      <c r="Z1198">
        <v>0</v>
      </c>
      <c r="AA1198" s="89">
        <f t="shared" si="94"/>
        <v>63510</v>
      </c>
      <c r="AH1198" s="37"/>
      <c r="AI1198" s="37"/>
      <c r="AJ1198" s="1"/>
      <c r="AK1198" s="37"/>
    </row>
    <row r="1199" spans="1:37" hidden="1">
      <c r="A1199" t="s">
        <v>64</v>
      </c>
      <c r="B1199" t="s">
        <v>16</v>
      </c>
      <c r="C1199" t="s">
        <v>19</v>
      </c>
      <c r="D1199" t="s">
        <v>116</v>
      </c>
      <c r="E1199" t="s">
        <v>485</v>
      </c>
      <c r="F1199" t="str">
        <f t="shared" si="91"/>
        <v>南通市摄影</v>
      </c>
      <c r="G1199" t="s">
        <v>73</v>
      </c>
      <c r="H1199" t="s">
        <v>179</v>
      </c>
      <c r="I1199" t="s">
        <v>70</v>
      </c>
      <c r="J1199">
        <v>704</v>
      </c>
      <c r="K1199">
        <v>2</v>
      </c>
      <c r="L1199" s="13">
        <f>VLOOKUP(C1199,'渗透率、续签率'!B:C,2,0)</f>
        <v>0.28100000000000003</v>
      </c>
      <c r="M1199" s="6">
        <v>0</v>
      </c>
      <c r="N1199">
        <v>113</v>
      </c>
      <c r="O1199">
        <v>2</v>
      </c>
      <c r="P1199" s="6">
        <v>0.02</v>
      </c>
      <c r="Q1199" s="13">
        <v>6.0999999999999999E-2</v>
      </c>
      <c r="R1199" s="13">
        <v>0</v>
      </c>
      <c r="S1199" s="31">
        <v>4050</v>
      </c>
      <c r="T1199" s="6">
        <f>VLOOKUP(E1199,'参数设置&amp;汇总'!S:U,3,0)</f>
        <v>0.01</v>
      </c>
      <c r="U1199" s="78">
        <f t="shared" si="90"/>
        <v>2</v>
      </c>
      <c r="V1199" s="13">
        <v>0.85000000000000009</v>
      </c>
      <c r="W1199" s="78">
        <f t="shared" si="92"/>
        <v>1.6917647058823526</v>
      </c>
      <c r="X1199" s="1">
        <f>VLOOKUP(E1199,'渗透率、续签率'!AG:AJ,4,0)</f>
        <v>4234</v>
      </c>
      <c r="Y1199" s="1">
        <f t="shared" si="93"/>
        <v>7162.9317647058806</v>
      </c>
      <c r="Z1199">
        <v>50</v>
      </c>
      <c r="AA1199" s="89">
        <f t="shared" si="94"/>
        <v>478442</v>
      </c>
      <c r="AH1199" s="37"/>
      <c r="AI1199" s="37"/>
      <c r="AK1199" s="37"/>
    </row>
    <row r="1200" spans="1:37" hidden="1">
      <c r="A1200" t="s">
        <v>64</v>
      </c>
      <c r="B1200" t="s">
        <v>16</v>
      </c>
      <c r="C1200" t="s">
        <v>19</v>
      </c>
      <c r="D1200" t="s">
        <v>116</v>
      </c>
      <c r="E1200" t="s">
        <v>485</v>
      </c>
      <c r="F1200" t="str">
        <f t="shared" si="91"/>
        <v>南阳市摄影</v>
      </c>
      <c r="G1200" t="s">
        <v>110</v>
      </c>
      <c r="H1200" t="s">
        <v>180</v>
      </c>
      <c r="I1200" t="s">
        <v>70</v>
      </c>
      <c r="J1200">
        <v>564</v>
      </c>
      <c r="K1200">
        <v>0</v>
      </c>
      <c r="L1200" s="13">
        <f>VLOOKUP(C1200,'渗透率、续签率'!B:C,2,0)</f>
        <v>0.28100000000000003</v>
      </c>
      <c r="M1200" s="6">
        <v>0</v>
      </c>
      <c r="N1200">
        <v>83</v>
      </c>
      <c r="O1200">
        <v>0</v>
      </c>
      <c r="P1200" s="6">
        <v>0</v>
      </c>
      <c r="Q1200" s="13">
        <v>0</v>
      </c>
      <c r="R1200" s="13">
        <v>0</v>
      </c>
      <c r="S1200" s="31">
        <v>2791</v>
      </c>
      <c r="T1200" s="6">
        <f>VLOOKUP(E1200,'参数设置&amp;汇总'!S:U,3,0)</f>
        <v>0.01</v>
      </c>
      <c r="U1200" s="78">
        <f t="shared" si="90"/>
        <v>0.83000000000000007</v>
      </c>
      <c r="V1200" s="13">
        <v>0.85000000000000009</v>
      </c>
      <c r="W1200" s="78">
        <f t="shared" si="92"/>
        <v>0.97647058823529409</v>
      </c>
      <c r="X1200" s="1">
        <f>VLOOKUP(E1200,'渗透率、续签率'!AG:AJ,4,0)</f>
        <v>4234</v>
      </c>
      <c r="Y1200" s="1">
        <f t="shared" si="93"/>
        <v>4134.376470588235</v>
      </c>
      <c r="Z1200">
        <v>55</v>
      </c>
      <c r="AA1200" s="89">
        <f t="shared" si="94"/>
        <v>351422</v>
      </c>
      <c r="AH1200" s="37"/>
      <c r="AI1200" s="37"/>
      <c r="AJ1200" s="1"/>
      <c r="AK1200" s="37"/>
    </row>
    <row r="1201" spans="1:37" hidden="1">
      <c r="A1201" t="s">
        <v>64</v>
      </c>
      <c r="B1201" t="s">
        <v>16</v>
      </c>
      <c r="C1201" t="s">
        <v>19</v>
      </c>
      <c r="D1201" t="s">
        <v>116</v>
      </c>
      <c r="E1201" t="s">
        <v>485</v>
      </c>
      <c r="F1201" t="str">
        <f t="shared" si="91"/>
        <v>博尔塔拉蒙古自治州摄影</v>
      </c>
      <c r="G1201" t="s">
        <v>145</v>
      </c>
      <c r="H1201" t="s">
        <v>181</v>
      </c>
      <c r="I1201" t="s">
        <v>70</v>
      </c>
      <c r="J1201">
        <v>37</v>
      </c>
      <c r="K1201">
        <v>0</v>
      </c>
      <c r="L1201" s="13">
        <f>VLOOKUP(C1201,'渗透率、续签率'!B:C,2,0)</f>
        <v>0.28100000000000003</v>
      </c>
      <c r="M1201" s="6">
        <v>0</v>
      </c>
      <c r="N1201">
        <v>5</v>
      </c>
      <c r="O1201">
        <v>0</v>
      </c>
      <c r="P1201" s="6">
        <v>0</v>
      </c>
      <c r="Q1201" s="13">
        <v>0</v>
      </c>
      <c r="R1201" s="13">
        <v>0</v>
      </c>
      <c r="S1201" s="31">
        <v>182</v>
      </c>
      <c r="T1201" s="6">
        <f>VLOOKUP(E1201,'参数设置&amp;汇总'!S:U,3,0)</f>
        <v>0.01</v>
      </c>
      <c r="U1201" s="78">
        <f t="shared" si="90"/>
        <v>0.05</v>
      </c>
      <c r="V1201" s="13">
        <v>0.85000000000000009</v>
      </c>
      <c r="W1201" s="78">
        <f t="shared" si="92"/>
        <v>5.8823529411764705E-2</v>
      </c>
      <c r="X1201" s="1">
        <f>VLOOKUP(E1201,'渗透率、续签率'!AG:AJ,4,0)</f>
        <v>4234</v>
      </c>
      <c r="Y1201" s="1">
        <f t="shared" si="93"/>
        <v>249.05882352941177</v>
      </c>
      <c r="Z1201">
        <v>0</v>
      </c>
      <c r="AA1201" s="89">
        <f t="shared" si="94"/>
        <v>21170</v>
      </c>
      <c r="AH1201" s="37"/>
      <c r="AI1201" s="37"/>
      <c r="AJ1201" s="1"/>
      <c r="AK1201" s="37"/>
    </row>
    <row r="1202" spans="1:37" hidden="1">
      <c r="A1202" t="s">
        <v>64</v>
      </c>
      <c r="B1202" t="s">
        <v>16</v>
      </c>
      <c r="C1202" t="s">
        <v>19</v>
      </c>
      <c r="D1202" t="s">
        <v>116</v>
      </c>
      <c r="E1202" t="s">
        <v>485</v>
      </c>
      <c r="F1202" t="str">
        <f t="shared" si="91"/>
        <v>双河市摄影</v>
      </c>
      <c r="G1202" t="s">
        <v>145</v>
      </c>
      <c r="H1202" t="s">
        <v>182</v>
      </c>
      <c r="I1202" t="s">
        <v>70</v>
      </c>
      <c r="J1202">
        <v>4</v>
      </c>
      <c r="K1202">
        <v>0</v>
      </c>
      <c r="L1202" s="13">
        <f>VLOOKUP(C1202,'渗透率、续签率'!B:C,2,0)</f>
        <v>0.28100000000000003</v>
      </c>
      <c r="M1202" s="6">
        <v>0</v>
      </c>
      <c r="N1202">
        <v>1</v>
      </c>
      <c r="O1202">
        <v>0</v>
      </c>
      <c r="P1202" s="6">
        <v>0</v>
      </c>
      <c r="Q1202" s="13">
        <v>0</v>
      </c>
      <c r="R1202" s="13">
        <v>0</v>
      </c>
      <c r="S1202" s="31">
        <v>18</v>
      </c>
      <c r="T1202" s="6">
        <f>VLOOKUP(E1202,'参数设置&amp;汇总'!S:U,3,0)</f>
        <v>0.01</v>
      </c>
      <c r="U1202" s="78">
        <f t="shared" si="90"/>
        <v>0.01</v>
      </c>
      <c r="V1202" s="13">
        <v>0.85000000000000009</v>
      </c>
      <c r="W1202" s="78">
        <f t="shared" si="92"/>
        <v>1.1764705882352941E-2</v>
      </c>
      <c r="X1202" s="1">
        <f>VLOOKUP(E1202,'渗透率、续签率'!AG:AJ,4,0)</f>
        <v>4234</v>
      </c>
      <c r="Y1202" s="1">
        <f t="shared" si="93"/>
        <v>49.811764705882354</v>
      </c>
      <c r="Z1202">
        <v>0</v>
      </c>
      <c r="AA1202" s="89">
        <f t="shared" si="94"/>
        <v>4234</v>
      </c>
      <c r="AH1202" s="37"/>
      <c r="AI1202" s="37"/>
      <c r="AJ1202" s="1"/>
      <c r="AK1202" s="37"/>
    </row>
    <row r="1203" spans="1:37" hidden="1">
      <c r="A1203" t="s">
        <v>64</v>
      </c>
      <c r="B1203" t="s">
        <v>16</v>
      </c>
      <c r="C1203" t="s">
        <v>19</v>
      </c>
      <c r="D1203" t="s">
        <v>116</v>
      </c>
      <c r="E1203" t="s">
        <v>485</v>
      </c>
      <c r="F1203" t="str">
        <f t="shared" si="91"/>
        <v>双鸭山市摄影</v>
      </c>
      <c r="G1203" t="s">
        <v>118</v>
      </c>
      <c r="H1203" t="s">
        <v>183</v>
      </c>
      <c r="I1203" t="s">
        <v>70</v>
      </c>
      <c r="J1203">
        <v>64</v>
      </c>
      <c r="K1203">
        <v>0</v>
      </c>
      <c r="L1203" s="13">
        <f>VLOOKUP(C1203,'渗透率、续签率'!B:C,2,0)</f>
        <v>0.28100000000000003</v>
      </c>
      <c r="M1203" s="6">
        <v>0</v>
      </c>
      <c r="N1203">
        <v>0</v>
      </c>
      <c r="O1203">
        <v>0</v>
      </c>
      <c r="P1203" s="6">
        <v>0</v>
      </c>
      <c r="Q1203" s="13">
        <v>0</v>
      </c>
      <c r="R1203" s="13">
        <v>0</v>
      </c>
      <c r="S1203" s="31">
        <v>159</v>
      </c>
      <c r="T1203" s="6">
        <f>VLOOKUP(E1203,'参数设置&amp;汇总'!S:U,3,0)</f>
        <v>0.01</v>
      </c>
      <c r="U1203" s="78">
        <f t="shared" si="90"/>
        <v>0</v>
      </c>
      <c r="V1203" s="13">
        <v>0.85000000000000009</v>
      </c>
      <c r="W1203" s="78">
        <f t="shared" si="92"/>
        <v>0</v>
      </c>
      <c r="X1203" s="1">
        <f>VLOOKUP(E1203,'渗透率、续签率'!AG:AJ,4,0)</f>
        <v>4234</v>
      </c>
      <c r="Y1203" s="1">
        <f t="shared" si="93"/>
        <v>0</v>
      </c>
      <c r="Z1203">
        <v>0</v>
      </c>
      <c r="AA1203" s="89">
        <f t="shared" si="94"/>
        <v>0</v>
      </c>
      <c r="AH1203" s="37"/>
      <c r="AI1203" s="37"/>
      <c r="AJ1203" s="1"/>
      <c r="AK1203" s="37"/>
    </row>
    <row r="1204" spans="1:37" hidden="1">
      <c r="A1204" t="s">
        <v>64</v>
      </c>
      <c r="B1204" t="s">
        <v>16</v>
      </c>
      <c r="C1204" t="s">
        <v>19</v>
      </c>
      <c r="D1204" t="s">
        <v>116</v>
      </c>
      <c r="E1204" t="s">
        <v>485</v>
      </c>
      <c r="F1204" t="str">
        <f t="shared" si="91"/>
        <v>可克达拉市摄影</v>
      </c>
      <c r="G1204" t="s">
        <v>145</v>
      </c>
      <c r="H1204" t="s">
        <v>184</v>
      </c>
      <c r="I1204" t="s">
        <v>70</v>
      </c>
      <c r="J1204">
        <v>9</v>
      </c>
      <c r="K1204">
        <v>0</v>
      </c>
      <c r="L1204" s="13">
        <f>VLOOKUP(C1204,'渗透率、续签率'!B:C,2,0)</f>
        <v>0.28100000000000003</v>
      </c>
      <c r="M1204" s="6">
        <v>0</v>
      </c>
      <c r="N1204">
        <v>2</v>
      </c>
      <c r="O1204">
        <v>0</v>
      </c>
      <c r="P1204" s="6">
        <v>0</v>
      </c>
      <c r="Q1204" s="13">
        <v>0</v>
      </c>
      <c r="R1204" s="13">
        <v>0</v>
      </c>
      <c r="S1204" s="31">
        <v>61</v>
      </c>
      <c r="T1204" s="6">
        <f>VLOOKUP(E1204,'参数设置&amp;汇总'!S:U,3,0)</f>
        <v>0.01</v>
      </c>
      <c r="U1204" s="78">
        <f t="shared" si="90"/>
        <v>0.02</v>
      </c>
      <c r="V1204" s="13">
        <v>0.85000000000000009</v>
      </c>
      <c r="W1204" s="78">
        <f t="shared" si="92"/>
        <v>2.3529411764705882E-2</v>
      </c>
      <c r="X1204" s="1">
        <f>VLOOKUP(E1204,'渗透率、续签率'!AG:AJ,4,0)</f>
        <v>4234</v>
      </c>
      <c r="Y1204" s="1">
        <f t="shared" si="93"/>
        <v>99.623529411764707</v>
      </c>
      <c r="Z1204">
        <v>0</v>
      </c>
      <c r="AA1204" s="89">
        <f t="shared" si="94"/>
        <v>8468</v>
      </c>
      <c r="AH1204" s="37"/>
      <c r="AI1204" s="37"/>
      <c r="AK1204" s="37"/>
    </row>
    <row r="1205" spans="1:37" hidden="1">
      <c r="A1205" t="s">
        <v>64</v>
      </c>
      <c r="B1205" t="s">
        <v>16</v>
      </c>
      <c r="C1205" t="s">
        <v>19</v>
      </c>
      <c r="D1205" t="s">
        <v>116</v>
      </c>
      <c r="E1205" t="s">
        <v>485</v>
      </c>
      <c r="F1205" t="str">
        <f t="shared" si="91"/>
        <v>台州市摄影</v>
      </c>
      <c r="G1205" t="s">
        <v>79</v>
      </c>
      <c r="H1205" t="s">
        <v>185</v>
      </c>
      <c r="I1205" t="s">
        <v>68</v>
      </c>
      <c r="J1205">
        <v>604</v>
      </c>
      <c r="K1205">
        <v>3</v>
      </c>
      <c r="L1205" s="13">
        <f>VLOOKUP(C1205,'渗透率、续签率'!B:C,2,0)</f>
        <v>0.28100000000000003</v>
      </c>
      <c r="M1205" s="6">
        <v>0</v>
      </c>
      <c r="N1205">
        <v>153</v>
      </c>
      <c r="O1205">
        <v>3</v>
      </c>
      <c r="P1205" s="6">
        <v>0.02</v>
      </c>
      <c r="Q1205" s="13">
        <v>3.6999999999999998E-2</v>
      </c>
      <c r="R1205" s="13">
        <v>0</v>
      </c>
      <c r="S1205" s="31">
        <v>4854</v>
      </c>
      <c r="T1205" s="6">
        <f>VLOOKUP(E1205,'参数设置&amp;汇总'!S:U,3,0)</f>
        <v>0.01</v>
      </c>
      <c r="U1205" s="78">
        <f t="shared" si="90"/>
        <v>3</v>
      </c>
      <c r="V1205" s="13">
        <v>0.85000000000000009</v>
      </c>
      <c r="W1205" s="78">
        <f t="shared" si="92"/>
        <v>2.5376470588235294</v>
      </c>
      <c r="X1205" s="1">
        <f>VLOOKUP(E1205,'渗透率、续签率'!AG:AJ,4,0)</f>
        <v>4234</v>
      </c>
      <c r="Y1205" s="1">
        <f t="shared" si="93"/>
        <v>10744.397647058824</v>
      </c>
      <c r="Z1205">
        <v>72</v>
      </c>
      <c r="AA1205" s="89">
        <f t="shared" si="94"/>
        <v>647802</v>
      </c>
      <c r="AH1205" s="37"/>
      <c r="AI1205" s="37"/>
      <c r="AJ1205" s="1"/>
      <c r="AK1205" s="37"/>
    </row>
    <row r="1206" spans="1:37" hidden="1">
      <c r="A1206" t="s">
        <v>64</v>
      </c>
      <c r="B1206" t="s">
        <v>16</v>
      </c>
      <c r="C1206" t="s">
        <v>19</v>
      </c>
      <c r="D1206" t="s">
        <v>116</v>
      </c>
      <c r="E1206" t="s">
        <v>485</v>
      </c>
      <c r="F1206" t="str">
        <f t="shared" si="91"/>
        <v>台湾省摄影</v>
      </c>
      <c r="G1206" t="s">
        <v>186</v>
      </c>
      <c r="H1206" t="s">
        <v>186</v>
      </c>
      <c r="I1206" t="s">
        <v>57</v>
      </c>
      <c r="J1206" s="1">
        <v>3089</v>
      </c>
      <c r="K1206">
        <v>0</v>
      </c>
      <c r="L1206" s="13">
        <f>VLOOKUP(C1206,'渗透率、续签率'!B:C,2,0)</f>
        <v>0.28100000000000003</v>
      </c>
      <c r="M1206" s="6">
        <v>0</v>
      </c>
      <c r="N1206">
        <v>0</v>
      </c>
      <c r="O1206">
        <v>0</v>
      </c>
      <c r="P1206" s="6">
        <v>0</v>
      </c>
      <c r="Q1206" s="13">
        <v>0</v>
      </c>
      <c r="R1206" s="13">
        <v>0</v>
      </c>
      <c r="S1206" s="31">
        <v>59</v>
      </c>
      <c r="T1206" s="6">
        <f>VLOOKUP(E1206,'参数设置&amp;汇总'!S:U,3,0)</f>
        <v>0.01</v>
      </c>
      <c r="U1206" s="78">
        <f t="shared" si="90"/>
        <v>0</v>
      </c>
      <c r="V1206" s="13">
        <v>0.85000000000000009</v>
      </c>
      <c r="W1206" s="78">
        <f t="shared" si="92"/>
        <v>0</v>
      </c>
      <c r="X1206" s="1">
        <f>VLOOKUP(E1206,'渗透率、续签率'!AG:AJ,4,0)</f>
        <v>4234</v>
      </c>
      <c r="Y1206" s="1">
        <f t="shared" si="93"/>
        <v>0</v>
      </c>
      <c r="Z1206">
        <v>0</v>
      </c>
      <c r="AA1206" s="89">
        <f t="shared" si="94"/>
        <v>0</v>
      </c>
      <c r="AH1206" s="37"/>
      <c r="AI1206" s="37"/>
      <c r="AJ1206" s="1"/>
      <c r="AK1206" s="37"/>
    </row>
    <row r="1207" spans="1:37" hidden="1">
      <c r="A1207" t="s">
        <v>64</v>
      </c>
      <c r="B1207" t="s">
        <v>16</v>
      </c>
      <c r="C1207" t="s">
        <v>19</v>
      </c>
      <c r="D1207" t="s">
        <v>116</v>
      </c>
      <c r="E1207" t="s">
        <v>485</v>
      </c>
      <c r="F1207" t="str">
        <f t="shared" si="91"/>
        <v>吉安市摄影</v>
      </c>
      <c r="G1207" t="s">
        <v>90</v>
      </c>
      <c r="H1207" t="s">
        <v>187</v>
      </c>
      <c r="I1207" t="s">
        <v>68</v>
      </c>
      <c r="J1207">
        <v>221</v>
      </c>
      <c r="K1207">
        <v>0</v>
      </c>
      <c r="L1207" s="13">
        <f>VLOOKUP(C1207,'渗透率、续签率'!B:C,2,0)</f>
        <v>0.28100000000000003</v>
      </c>
      <c r="M1207" s="6">
        <v>0</v>
      </c>
      <c r="N1207">
        <v>36</v>
      </c>
      <c r="O1207">
        <v>0</v>
      </c>
      <c r="P1207" s="6">
        <v>0</v>
      </c>
      <c r="Q1207" s="13">
        <v>7.4999999999999997E-2</v>
      </c>
      <c r="R1207" s="13">
        <v>2.3E-2</v>
      </c>
      <c r="S1207" s="31">
        <v>1461</v>
      </c>
      <c r="T1207" s="6">
        <f>VLOOKUP(E1207,'参数设置&amp;汇总'!S:U,3,0)</f>
        <v>0.01</v>
      </c>
      <c r="U1207" s="78">
        <f t="shared" si="90"/>
        <v>0.36</v>
      </c>
      <c r="V1207" s="13">
        <v>0.85000000000000009</v>
      </c>
      <c r="W1207" s="78">
        <f t="shared" si="92"/>
        <v>0.42352941176470582</v>
      </c>
      <c r="X1207" s="1">
        <f>VLOOKUP(E1207,'渗透率、续签率'!AG:AJ,4,0)</f>
        <v>4234</v>
      </c>
      <c r="Y1207" s="1">
        <f t="shared" si="93"/>
        <v>1793.2235294117645</v>
      </c>
      <c r="Z1207">
        <v>0</v>
      </c>
      <c r="AA1207" s="89">
        <f t="shared" si="94"/>
        <v>152424</v>
      </c>
      <c r="AH1207" s="37"/>
      <c r="AI1207" s="37"/>
      <c r="AJ1207" s="1"/>
      <c r="AK1207" s="37"/>
    </row>
    <row r="1208" spans="1:37" hidden="1">
      <c r="A1208" t="s">
        <v>64</v>
      </c>
      <c r="B1208" t="s">
        <v>16</v>
      </c>
      <c r="C1208" t="s">
        <v>19</v>
      </c>
      <c r="D1208" t="s">
        <v>116</v>
      </c>
      <c r="E1208" t="s">
        <v>485</v>
      </c>
      <c r="F1208" t="str">
        <f t="shared" si="91"/>
        <v>吉林市摄影</v>
      </c>
      <c r="G1208" t="s">
        <v>188</v>
      </c>
      <c r="H1208" t="s">
        <v>189</v>
      </c>
      <c r="I1208" t="s">
        <v>70</v>
      </c>
      <c r="J1208">
        <v>177</v>
      </c>
      <c r="K1208">
        <v>0</v>
      </c>
      <c r="L1208" s="13">
        <f>VLOOKUP(C1208,'渗透率、续签率'!B:C,2,0)</f>
        <v>0.28100000000000003</v>
      </c>
      <c r="M1208" s="6">
        <v>0</v>
      </c>
      <c r="N1208">
        <v>20</v>
      </c>
      <c r="O1208">
        <v>0</v>
      </c>
      <c r="P1208" s="6">
        <v>0</v>
      </c>
      <c r="Q1208" s="13">
        <v>0</v>
      </c>
      <c r="R1208" s="13">
        <v>0</v>
      </c>
      <c r="S1208" s="31">
        <v>752</v>
      </c>
      <c r="T1208" s="6">
        <f>VLOOKUP(E1208,'参数设置&amp;汇总'!S:U,3,0)</f>
        <v>0.01</v>
      </c>
      <c r="U1208" s="78">
        <f t="shared" si="90"/>
        <v>0.2</v>
      </c>
      <c r="V1208" s="13">
        <v>0.85000000000000009</v>
      </c>
      <c r="W1208" s="78">
        <f t="shared" si="92"/>
        <v>0.23529411764705882</v>
      </c>
      <c r="X1208" s="1">
        <f>VLOOKUP(E1208,'渗透率、续签率'!AG:AJ,4,0)</f>
        <v>4234</v>
      </c>
      <c r="Y1208" s="1">
        <f t="shared" si="93"/>
        <v>996.23529411764707</v>
      </c>
      <c r="Z1208">
        <v>1</v>
      </c>
      <c r="AA1208" s="89">
        <f t="shared" si="94"/>
        <v>84680</v>
      </c>
      <c r="AH1208" s="37"/>
      <c r="AI1208" s="37"/>
      <c r="AJ1208" s="1"/>
      <c r="AK1208" s="37"/>
    </row>
    <row r="1209" spans="1:37" hidden="1">
      <c r="A1209" t="s">
        <v>64</v>
      </c>
      <c r="B1209" t="s">
        <v>16</v>
      </c>
      <c r="C1209" t="s">
        <v>19</v>
      </c>
      <c r="D1209" t="s">
        <v>116</v>
      </c>
      <c r="E1209" t="s">
        <v>485</v>
      </c>
      <c r="F1209" t="str">
        <f t="shared" si="91"/>
        <v>吐鲁番市摄影</v>
      </c>
      <c r="G1209" t="s">
        <v>145</v>
      </c>
      <c r="H1209" t="s">
        <v>190</v>
      </c>
      <c r="I1209" t="s">
        <v>70</v>
      </c>
      <c r="J1209">
        <v>29</v>
      </c>
      <c r="K1209">
        <v>0</v>
      </c>
      <c r="L1209" s="13">
        <f>VLOOKUP(C1209,'渗透率、续签率'!B:C,2,0)</f>
        <v>0.28100000000000003</v>
      </c>
      <c r="M1209" s="6">
        <v>0</v>
      </c>
      <c r="N1209">
        <v>3</v>
      </c>
      <c r="O1209">
        <v>0</v>
      </c>
      <c r="P1209" s="6">
        <v>0</v>
      </c>
      <c r="Q1209" s="13">
        <v>0</v>
      </c>
      <c r="R1209" s="13">
        <v>0</v>
      </c>
      <c r="S1209" s="31">
        <v>223</v>
      </c>
      <c r="T1209" s="6">
        <f>VLOOKUP(E1209,'参数设置&amp;汇总'!S:U,3,0)</f>
        <v>0.01</v>
      </c>
      <c r="U1209" s="78">
        <f t="shared" si="90"/>
        <v>0.03</v>
      </c>
      <c r="V1209" s="13">
        <v>0.85000000000000009</v>
      </c>
      <c r="W1209" s="78">
        <f t="shared" si="92"/>
        <v>3.5294117647058816E-2</v>
      </c>
      <c r="X1209" s="1">
        <f>VLOOKUP(E1209,'渗透率、续签率'!AG:AJ,4,0)</f>
        <v>4234</v>
      </c>
      <c r="Y1209" s="1">
        <f t="shared" si="93"/>
        <v>149.43529411764703</v>
      </c>
      <c r="Z1209">
        <v>0</v>
      </c>
      <c r="AA1209" s="89">
        <f t="shared" si="94"/>
        <v>12702</v>
      </c>
      <c r="AH1209" s="37"/>
      <c r="AI1209" s="37"/>
      <c r="AJ1209" s="1"/>
      <c r="AK1209" s="37"/>
    </row>
    <row r="1210" spans="1:37" hidden="1">
      <c r="A1210" t="s">
        <v>64</v>
      </c>
      <c r="B1210" t="s">
        <v>16</v>
      </c>
      <c r="C1210" t="s">
        <v>19</v>
      </c>
      <c r="D1210" t="s">
        <v>116</v>
      </c>
      <c r="E1210" t="s">
        <v>485</v>
      </c>
      <c r="F1210" t="str">
        <f t="shared" si="91"/>
        <v>吕梁市摄影</v>
      </c>
      <c r="G1210" t="s">
        <v>134</v>
      </c>
      <c r="H1210" t="s">
        <v>191</v>
      </c>
      <c r="I1210" t="s">
        <v>70</v>
      </c>
      <c r="J1210">
        <v>205</v>
      </c>
      <c r="K1210">
        <v>0</v>
      </c>
      <c r="L1210" s="13">
        <f>VLOOKUP(C1210,'渗透率、续签率'!B:C,2,0)</f>
        <v>0.28100000000000003</v>
      </c>
      <c r="M1210" s="6">
        <v>0</v>
      </c>
      <c r="N1210">
        <v>13</v>
      </c>
      <c r="O1210">
        <v>0</v>
      </c>
      <c r="P1210" s="6">
        <v>0</v>
      </c>
      <c r="Q1210" s="13">
        <v>0</v>
      </c>
      <c r="R1210" s="13">
        <v>0</v>
      </c>
      <c r="S1210" s="31">
        <v>675</v>
      </c>
      <c r="T1210" s="6">
        <f>VLOOKUP(E1210,'参数设置&amp;汇总'!S:U,3,0)</f>
        <v>0.01</v>
      </c>
      <c r="U1210" s="78">
        <f t="shared" si="90"/>
        <v>0.13</v>
      </c>
      <c r="V1210" s="13">
        <v>0.85000000000000009</v>
      </c>
      <c r="W1210" s="78">
        <f t="shared" si="92"/>
        <v>0.15294117647058822</v>
      </c>
      <c r="X1210" s="1">
        <f>VLOOKUP(E1210,'渗透率、续签率'!AG:AJ,4,0)</f>
        <v>4234</v>
      </c>
      <c r="Y1210" s="1">
        <f t="shared" si="93"/>
        <v>647.55294117647054</v>
      </c>
      <c r="Z1210">
        <v>0</v>
      </c>
      <c r="AA1210" s="89">
        <f t="shared" si="94"/>
        <v>55042</v>
      </c>
      <c r="AH1210" s="37"/>
      <c r="AI1210" s="37"/>
      <c r="AJ1210" s="1"/>
      <c r="AK1210" s="37"/>
    </row>
    <row r="1211" spans="1:37" hidden="1">
      <c r="A1211" t="s">
        <v>64</v>
      </c>
      <c r="B1211" t="s">
        <v>16</v>
      </c>
      <c r="C1211" t="s">
        <v>19</v>
      </c>
      <c r="D1211" t="s">
        <v>116</v>
      </c>
      <c r="E1211" t="s">
        <v>485</v>
      </c>
      <c r="F1211" t="str">
        <f t="shared" si="91"/>
        <v>吴忠市摄影</v>
      </c>
      <c r="G1211" t="s">
        <v>129</v>
      </c>
      <c r="H1211" t="s">
        <v>192</v>
      </c>
      <c r="I1211" t="s">
        <v>70</v>
      </c>
      <c r="J1211">
        <v>70</v>
      </c>
      <c r="K1211">
        <v>0</v>
      </c>
      <c r="L1211" s="13">
        <f>VLOOKUP(C1211,'渗透率、续签率'!B:C,2,0)</f>
        <v>0.28100000000000003</v>
      </c>
      <c r="M1211" s="6">
        <v>0</v>
      </c>
      <c r="N1211">
        <v>22</v>
      </c>
      <c r="O1211">
        <v>0</v>
      </c>
      <c r="P1211" s="6">
        <v>0</v>
      </c>
      <c r="Q1211" s="13">
        <v>5.7000000000000002E-2</v>
      </c>
      <c r="R1211" s="13">
        <v>0</v>
      </c>
      <c r="S1211" s="31">
        <v>541</v>
      </c>
      <c r="T1211" s="6">
        <f>VLOOKUP(E1211,'参数设置&amp;汇总'!S:U,3,0)</f>
        <v>0.01</v>
      </c>
      <c r="U1211" s="78">
        <f t="shared" si="90"/>
        <v>0.22</v>
      </c>
      <c r="V1211" s="13">
        <v>0.85000000000000009</v>
      </c>
      <c r="W1211" s="78">
        <f t="shared" si="92"/>
        <v>0.25882352941176467</v>
      </c>
      <c r="X1211" s="1">
        <f>VLOOKUP(E1211,'渗透率、续签率'!AG:AJ,4,0)</f>
        <v>4234</v>
      </c>
      <c r="Y1211" s="1">
        <f t="shared" si="93"/>
        <v>1095.8588235294117</v>
      </c>
      <c r="Z1211">
        <v>0</v>
      </c>
      <c r="AA1211" s="89">
        <f t="shared" si="94"/>
        <v>93148</v>
      </c>
      <c r="AH1211" s="37"/>
      <c r="AI1211" s="37"/>
      <c r="AJ1211" s="1"/>
      <c r="AK1211" s="37"/>
    </row>
    <row r="1212" spans="1:37" hidden="1">
      <c r="A1212" t="s">
        <v>64</v>
      </c>
      <c r="B1212" t="s">
        <v>16</v>
      </c>
      <c r="C1212" t="s">
        <v>19</v>
      </c>
      <c r="D1212" t="s">
        <v>116</v>
      </c>
      <c r="E1212" t="s">
        <v>485</v>
      </c>
      <c r="F1212" t="str">
        <f t="shared" si="91"/>
        <v>周口市摄影</v>
      </c>
      <c r="G1212" t="s">
        <v>110</v>
      </c>
      <c r="H1212" t="s">
        <v>193</v>
      </c>
      <c r="I1212" t="s">
        <v>70</v>
      </c>
      <c r="J1212">
        <v>483</v>
      </c>
      <c r="K1212">
        <v>0</v>
      </c>
      <c r="L1212" s="13">
        <f>VLOOKUP(C1212,'渗透率、续签率'!B:C,2,0)</f>
        <v>0.28100000000000003</v>
      </c>
      <c r="M1212" s="6">
        <v>0</v>
      </c>
      <c r="N1212">
        <v>76</v>
      </c>
      <c r="O1212">
        <v>0</v>
      </c>
      <c r="P1212" s="6">
        <v>0</v>
      </c>
      <c r="Q1212" s="13">
        <v>6.6000000000000003E-2</v>
      </c>
      <c r="R1212" s="13">
        <v>4.2999999999999997E-2</v>
      </c>
      <c r="S1212" s="31">
        <v>2731</v>
      </c>
      <c r="T1212" s="6">
        <f>VLOOKUP(E1212,'参数设置&amp;汇总'!S:U,3,0)</f>
        <v>0.01</v>
      </c>
      <c r="U1212" s="78">
        <f t="shared" si="90"/>
        <v>0.76</v>
      </c>
      <c r="V1212" s="13">
        <v>0.85000000000000009</v>
      </c>
      <c r="W1212" s="78">
        <f t="shared" si="92"/>
        <v>0.89411764705882346</v>
      </c>
      <c r="X1212" s="1">
        <f>VLOOKUP(E1212,'渗透率、续签率'!AG:AJ,4,0)</f>
        <v>4234</v>
      </c>
      <c r="Y1212" s="1">
        <f t="shared" si="93"/>
        <v>3785.6941176470586</v>
      </c>
      <c r="Z1212">
        <v>52</v>
      </c>
      <c r="AA1212" s="89">
        <f t="shared" si="94"/>
        <v>321784</v>
      </c>
      <c r="AH1212" s="37"/>
      <c r="AI1212" s="37"/>
      <c r="AJ1212" s="1"/>
      <c r="AK1212" s="37"/>
    </row>
    <row r="1213" spans="1:37" hidden="1">
      <c r="A1213" t="s">
        <v>64</v>
      </c>
      <c r="B1213" t="s">
        <v>16</v>
      </c>
      <c r="C1213" t="s">
        <v>19</v>
      </c>
      <c r="D1213" t="s">
        <v>116</v>
      </c>
      <c r="E1213" t="s">
        <v>485</v>
      </c>
      <c r="F1213" t="str">
        <f t="shared" si="91"/>
        <v>呼伦贝尔市摄影</v>
      </c>
      <c r="G1213" t="s">
        <v>142</v>
      </c>
      <c r="H1213" t="s">
        <v>194</v>
      </c>
      <c r="I1213" t="s">
        <v>70</v>
      </c>
      <c r="J1213">
        <v>169</v>
      </c>
      <c r="K1213">
        <v>0</v>
      </c>
      <c r="L1213" s="13">
        <f>VLOOKUP(C1213,'渗透率、续签率'!B:C,2,0)</f>
        <v>0.28100000000000003</v>
      </c>
      <c r="M1213" s="6">
        <v>0</v>
      </c>
      <c r="N1213">
        <v>15</v>
      </c>
      <c r="O1213">
        <v>0</v>
      </c>
      <c r="P1213" s="6">
        <v>0</v>
      </c>
      <c r="Q1213" s="13">
        <v>0</v>
      </c>
      <c r="R1213" s="13">
        <v>0</v>
      </c>
      <c r="S1213" s="31">
        <v>735</v>
      </c>
      <c r="T1213" s="6">
        <f>VLOOKUP(E1213,'参数设置&amp;汇总'!S:U,3,0)</f>
        <v>0.01</v>
      </c>
      <c r="U1213" s="78">
        <f t="shared" si="90"/>
        <v>0.15</v>
      </c>
      <c r="V1213" s="13">
        <v>0.85000000000000009</v>
      </c>
      <c r="W1213" s="78">
        <f t="shared" si="92"/>
        <v>0.1764705882352941</v>
      </c>
      <c r="X1213" s="1">
        <f>VLOOKUP(E1213,'渗透率、续签率'!AG:AJ,4,0)</f>
        <v>4234</v>
      </c>
      <c r="Y1213" s="1">
        <f t="shared" si="93"/>
        <v>747.17647058823525</v>
      </c>
      <c r="Z1213">
        <v>0</v>
      </c>
      <c r="AA1213" s="89">
        <f t="shared" si="94"/>
        <v>63510</v>
      </c>
      <c r="AH1213" s="37"/>
      <c r="AI1213" s="37"/>
      <c r="AK1213" s="37"/>
    </row>
    <row r="1214" spans="1:37" hidden="1">
      <c r="A1214" t="s">
        <v>64</v>
      </c>
      <c r="B1214" t="s">
        <v>16</v>
      </c>
      <c r="C1214" t="s">
        <v>19</v>
      </c>
      <c r="D1214" t="s">
        <v>116</v>
      </c>
      <c r="E1214" t="s">
        <v>485</v>
      </c>
      <c r="F1214" t="str">
        <f t="shared" si="91"/>
        <v>呼和浩特市摄影</v>
      </c>
      <c r="G1214" t="s">
        <v>142</v>
      </c>
      <c r="H1214" t="s">
        <v>195</v>
      </c>
      <c r="I1214" t="s">
        <v>70</v>
      </c>
      <c r="J1214">
        <v>395</v>
      </c>
      <c r="K1214">
        <v>0</v>
      </c>
      <c r="L1214" s="13">
        <f>VLOOKUP(C1214,'渗透率、续签率'!B:C,2,0)</f>
        <v>0.28100000000000003</v>
      </c>
      <c r="M1214" s="6">
        <v>0</v>
      </c>
      <c r="N1214">
        <v>112</v>
      </c>
      <c r="O1214">
        <v>0</v>
      </c>
      <c r="P1214" s="6">
        <v>0</v>
      </c>
      <c r="Q1214" s="13">
        <v>5.2999999999999999E-2</v>
      </c>
      <c r="R1214" s="13">
        <v>0</v>
      </c>
      <c r="S1214" s="31">
        <v>3154</v>
      </c>
      <c r="T1214" s="6">
        <f>VLOOKUP(E1214,'参数设置&amp;汇总'!S:U,3,0)</f>
        <v>0.01</v>
      </c>
      <c r="U1214" s="78">
        <f t="shared" si="90"/>
        <v>1.1200000000000001</v>
      </c>
      <c r="V1214" s="13">
        <v>0.85000000000000009</v>
      </c>
      <c r="W1214" s="78">
        <f t="shared" si="92"/>
        <v>1.3176470588235294</v>
      </c>
      <c r="X1214" s="1">
        <f>VLOOKUP(E1214,'渗透率、续签率'!AG:AJ,4,0)</f>
        <v>4234</v>
      </c>
      <c r="Y1214" s="1">
        <f t="shared" si="93"/>
        <v>5578.9176470588236</v>
      </c>
      <c r="Z1214">
        <v>27</v>
      </c>
      <c r="AA1214" s="89">
        <f t="shared" si="94"/>
        <v>474208</v>
      </c>
      <c r="AH1214" s="37"/>
      <c r="AI1214" s="37"/>
      <c r="AK1214" s="37"/>
    </row>
    <row r="1215" spans="1:37" hidden="1">
      <c r="A1215" t="s">
        <v>64</v>
      </c>
      <c r="B1215" t="s">
        <v>16</v>
      </c>
      <c r="C1215" t="s">
        <v>19</v>
      </c>
      <c r="D1215" t="s">
        <v>116</v>
      </c>
      <c r="E1215" t="s">
        <v>485</v>
      </c>
      <c r="F1215" t="str">
        <f t="shared" si="91"/>
        <v>和田地区摄影</v>
      </c>
      <c r="G1215" t="s">
        <v>145</v>
      </c>
      <c r="H1215" t="s">
        <v>196</v>
      </c>
      <c r="I1215" t="s">
        <v>70</v>
      </c>
      <c r="J1215">
        <v>87</v>
      </c>
      <c r="K1215">
        <v>0</v>
      </c>
      <c r="L1215" s="13">
        <f>VLOOKUP(C1215,'渗透率、续签率'!B:C,2,0)</f>
        <v>0.28100000000000003</v>
      </c>
      <c r="M1215" s="6">
        <v>0</v>
      </c>
      <c r="N1215">
        <v>9</v>
      </c>
      <c r="O1215">
        <v>0</v>
      </c>
      <c r="P1215" s="6">
        <v>0</v>
      </c>
      <c r="Q1215" s="13">
        <v>0</v>
      </c>
      <c r="R1215" s="13">
        <v>0</v>
      </c>
      <c r="S1215" s="31">
        <v>294</v>
      </c>
      <c r="T1215" s="6">
        <f>VLOOKUP(E1215,'参数设置&amp;汇总'!S:U,3,0)</f>
        <v>0.01</v>
      </c>
      <c r="U1215" s="78">
        <f t="shared" si="90"/>
        <v>0.09</v>
      </c>
      <c r="V1215" s="13">
        <v>0.85000000000000009</v>
      </c>
      <c r="W1215" s="78">
        <f t="shared" si="92"/>
        <v>0.10588235294117646</v>
      </c>
      <c r="X1215" s="1">
        <f>VLOOKUP(E1215,'渗透率、续签率'!AG:AJ,4,0)</f>
        <v>4234</v>
      </c>
      <c r="Y1215" s="1">
        <f t="shared" si="93"/>
        <v>448.30588235294113</v>
      </c>
      <c r="Z1215">
        <v>0</v>
      </c>
      <c r="AA1215" s="89">
        <f t="shared" si="94"/>
        <v>38106</v>
      </c>
      <c r="AH1215" s="37"/>
      <c r="AI1215" s="37"/>
      <c r="AK1215" s="37"/>
    </row>
    <row r="1216" spans="1:37" hidden="1">
      <c r="A1216" t="s">
        <v>64</v>
      </c>
      <c r="B1216" t="s">
        <v>16</v>
      </c>
      <c r="C1216" t="s">
        <v>19</v>
      </c>
      <c r="D1216" t="s">
        <v>116</v>
      </c>
      <c r="E1216" t="s">
        <v>485</v>
      </c>
      <c r="F1216" t="str">
        <f t="shared" si="91"/>
        <v>咸宁市摄影</v>
      </c>
      <c r="G1216" t="s">
        <v>81</v>
      </c>
      <c r="H1216" t="s">
        <v>197</v>
      </c>
      <c r="I1216" t="s">
        <v>68</v>
      </c>
      <c r="J1216">
        <v>92</v>
      </c>
      <c r="K1216">
        <v>1</v>
      </c>
      <c r="L1216" s="13">
        <f>VLOOKUP(C1216,'渗透率、续签率'!B:C,2,0)</f>
        <v>0.28100000000000003</v>
      </c>
      <c r="M1216" s="6">
        <v>0.01</v>
      </c>
      <c r="N1216">
        <v>14</v>
      </c>
      <c r="O1216">
        <v>1</v>
      </c>
      <c r="P1216" s="6">
        <v>7.0000000000000007E-2</v>
      </c>
      <c r="Q1216" s="13">
        <v>6.7000000000000004E-2</v>
      </c>
      <c r="R1216" s="13">
        <v>0</v>
      </c>
      <c r="S1216" s="31">
        <v>414</v>
      </c>
      <c r="T1216" s="6">
        <f>VLOOKUP(E1216,'参数设置&amp;汇总'!S:U,3,0)</f>
        <v>0.01</v>
      </c>
      <c r="U1216" s="78">
        <f t="shared" si="90"/>
        <v>1</v>
      </c>
      <c r="V1216" s="13">
        <v>0.85000000000000009</v>
      </c>
      <c r="W1216" s="78">
        <f t="shared" si="92"/>
        <v>0.84588235294117631</v>
      </c>
      <c r="X1216" s="1">
        <f>VLOOKUP(E1216,'渗透率、续签率'!AG:AJ,4,0)</f>
        <v>4234</v>
      </c>
      <c r="Y1216" s="1">
        <f t="shared" si="93"/>
        <v>3581.4658823529403</v>
      </c>
      <c r="Z1216">
        <v>0</v>
      </c>
      <c r="AA1216" s="89">
        <f t="shared" si="94"/>
        <v>59276</v>
      </c>
      <c r="AH1216" s="37"/>
      <c r="AI1216" s="37"/>
      <c r="AK1216" s="37"/>
    </row>
    <row r="1217" spans="1:37" hidden="1">
      <c r="A1217" t="s">
        <v>64</v>
      </c>
      <c r="B1217" t="s">
        <v>16</v>
      </c>
      <c r="C1217" t="s">
        <v>19</v>
      </c>
      <c r="D1217" t="s">
        <v>116</v>
      </c>
      <c r="E1217" t="s">
        <v>485</v>
      </c>
      <c r="F1217" t="str">
        <f t="shared" si="91"/>
        <v>咸阳市摄影</v>
      </c>
      <c r="G1217" t="s">
        <v>108</v>
      </c>
      <c r="H1217" t="s">
        <v>198</v>
      </c>
      <c r="I1217" t="s">
        <v>70</v>
      </c>
      <c r="J1217">
        <v>294</v>
      </c>
      <c r="K1217">
        <v>1</v>
      </c>
      <c r="L1217" s="13">
        <f>VLOOKUP(C1217,'渗透率、续签率'!B:C,2,0)</f>
        <v>0.28100000000000003</v>
      </c>
      <c r="M1217" s="6">
        <v>0</v>
      </c>
      <c r="N1217">
        <v>70</v>
      </c>
      <c r="O1217">
        <v>1</v>
      </c>
      <c r="P1217" s="6">
        <v>0.01</v>
      </c>
      <c r="Q1217" s="13">
        <v>7.9000000000000001E-2</v>
      </c>
      <c r="R1217" s="13">
        <v>0</v>
      </c>
      <c r="S1217" s="31">
        <v>2111</v>
      </c>
      <c r="T1217" s="6">
        <f>VLOOKUP(E1217,'参数设置&amp;汇总'!S:U,3,0)</f>
        <v>0.01</v>
      </c>
      <c r="U1217" s="78">
        <f t="shared" si="90"/>
        <v>1</v>
      </c>
      <c r="V1217" s="13">
        <v>0.85000000000000009</v>
      </c>
      <c r="W1217" s="78">
        <f t="shared" si="92"/>
        <v>0.84588235294117631</v>
      </c>
      <c r="X1217" s="1">
        <f>VLOOKUP(E1217,'渗透率、续签率'!AG:AJ,4,0)</f>
        <v>4234</v>
      </c>
      <c r="Y1217" s="1">
        <f t="shared" si="93"/>
        <v>3581.4658823529403</v>
      </c>
      <c r="Z1217">
        <v>27</v>
      </c>
      <c r="AA1217" s="89">
        <f t="shared" si="94"/>
        <v>296380</v>
      </c>
      <c r="AH1217" s="37"/>
      <c r="AI1217" s="37"/>
      <c r="AK1217" s="37"/>
    </row>
    <row r="1218" spans="1:37" hidden="1">
      <c r="A1218" t="s">
        <v>64</v>
      </c>
      <c r="B1218" t="s">
        <v>16</v>
      </c>
      <c r="C1218" t="s">
        <v>19</v>
      </c>
      <c r="D1218" t="s">
        <v>116</v>
      </c>
      <c r="E1218" t="s">
        <v>485</v>
      </c>
      <c r="F1218" t="str">
        <f t="shared" si="91"/>
        <v>哈密市摄影</v>
      </c>
      <c r="G1218" t="s">
        <v>145</v>
      </c>
      <c r="H1218" t="s">
        <v>199</v>
      </c>
      <c r="I1218" t="s">
        <v>70</v>
      </c>
      <c r="J1218">
        <v>37</v>
      </c>
      <c r="K1218">
        <v>0</v>
      </c>
      <c r="L1218" s="13">
        <f>VLOOKUP(C1218,'渗透率、续签率'!B:C,2,0)</f>
        <v>0.28100000000000003</v>
      </c>
      <c r="M1218" s="6">
        <v>0</v>
      </c>
      <c r="N1218">
        <v>18</v>
      </c>
      <c r="O1218">
        <v>0</v>
      </c>
      <c r="P1218" s="6">
        <v>0</v>
      </c>
      <c r="Q1218" s="13">
        <v>0</v>
      </c>
      <c r="R1218" s="13">
        <v>0</v>
      </c>
      <c r="S1218" s="31">
        <v>387</v>
      </c>
      <c r="T1218" s="6">
        <f>VLOOKUP(E1218,'参数设置&amp;汇总'!S:U,3,0)</f>
        <v>0.01</v>
      </c>
      <c r="U1218" s="78">
        <f t="shared" si="90"/>
        <v>0.18</v>
      </c>
      <c r="V1218" s="13">
        <v>0.85000000000000009</v>
      </c>
      <c r="W1218" s="78">
        <f t="shared" si="92"/>
        <v>0.21176470588235291</v>
      </c>
      <c r="X1218" s="1">
        <f>VLOOKUP(E1218,'渗透率、续签率'!AG:AJ,4,0)</f>
        <v>4234</v>
      </c>
      <c r="Y1218" s="1">
        <f t="shared" si="93"/>
        <v>896.61176470588225</v>
      </c>
      <c r="Z1218">
        <v>0</v>
      </c>
      <c r="AA1218" s="89">
        <f t="shared" si="94"/>
        <v>76212</v>
      </c>
      <c r="AH1218" s="37"/>
      <c r="AI1218" s="37"/>
      <c r="AK1218" s="37"/>
    </row>
    <row r="1219" spans="1:37" hidden="1">
      <c r="A1219" t="s">
        <v>64</v>
      </c>
      <c r="B1219" t="s">
        <v>16</v>
      </c>
      <c r="C1219" t="s">
        <v>19</v>
      </c>
      <c r="D1219" t="s">
        <v>116</v>
      </c>
      <c r="E1219" t="s">
        <v>485</v>
      </c>
      <c r="F1219" t="str">
        <f t="shared" si="91"/>
        <v>哈尔滨市摄影</v>
      </c>
      <c r="G1219" t="s">
        <v>118</v>
      </c>
      <c r="H1219" t="s">
        <v>200</v>
      </c>
      <c r="I1219" t="s">
        <v>70</v>
      </c>
      <c r="J1219">
        <v>696</v>
      </c>
      <c r="K1219">
        <v>4</v>
      </c>
      <c r="L1219" s="13">
        <f>VLOOKUP(C1219,'渗透率、续签率'!B:C,2,0)</f>
        <v>0.28100000000000003</v>
      </c>
      <c r="M1219" s="6">
        <v>0.01</v>
      </c>
      <c r="N1219">
        <v>143</v>
      </c>
      <c r="O1219">
        <v>4</v>
      </c>
      <c r="P1219" s="6">
        <v>0.03</v>
      </c>
      <c r="Q1219" s="13">
        <v>0.11899999999999999</v>
      </c>
      <c r="R1219" s="13">
        <v>0</v>
      </c>
      <c r="S1219" s="31">
        <v>5062</v>
      </c>
      <c r="T1219" s="6">
        <f>VLOOKUP(E1219,'参数设置&amp;汇总'!S:U,3,0)</f>
        <v>0.01</v>
      </c>
      <c r="U1219" s="78">
        <f t="shared" ref="U1219:U1282" si="95">IF(T1219*N1219&gt;=O1219,T1219*N1219,O1219)</f>
        <v>4</v>
      </c>
      <c r="V1219" s="13">
        <v>0.85000000000000009</v>
      </c>
      <c r="W1219" s="78">
        <f t="shared" si="92"/>
        <v>3.3835294117647052</v>
      </c>
      <c r="X1219" s="1">
        <f>VLOOKUP(E1219,'渗透率、续签率'!AG:AJ,4,0)</f>
        <v>4234</v>
      </c>
      <c r="Y1219" s="1">
        <f t="shared" si="93"/>
        <v>14325.863529411761</v>
      </c>
      <c r="Z1219">
        <v>103</v>
      </c>
      <c r="AA1219" s="89">
        <f t="shared" si="94"/>
        <v>605462</v>
      </c>
      <c r="AH1219" s="37"/>
      <c r="AI1219" s="37"/>
      <c r="AK1219" s="37"/>
    </row>
    <row r="1220" spans="1:37" hidden="1">
      <c r="A1220" t="s">
        <v>64</v>
      </c>
      <c r="B1220" t="s">
        <v>16</v>
      </c>
      <c r="C1220" t="s">
        <v>19</v>
      </c>
      <c r="D1220" t="s">
        <v>116</v>
      </c>
      <c r="E1220" t="s">
        <v>485</v>
      </c>
      <c r="F1220" t="str">
        <f t="shared" ref="F1220:F1283" si="96">H1220&amp;C1220</f>
        <v>唐山市摄影</v>
      </c>
      <c r="G1220" t="s">
        <v>159</v>
      </c>
      <c r="H1220" t="s">
        <v>201</v>
      </c>
      <c r="I1220" t="s">
        <v>70</v>
      </c>
      <c r="J1220">
        <v>529</v>
      </c>
      <c r="K1220">
        <v>2</v>
      </c>
      <c r="L1220" s="13">
        <f>VLOOKUP(C1220,'渗透率、续签率'!B:C,2,0)</f>
        <v>0.28100000000000003</v>
      </c>
      <c r="M1220" s="6">
        <v>0</v>
      </c>
      <c r="N1220">
        <v>84</v>
      </c>
      <c r="O1220">
        <v>2</v>
      </c>
      <c r="P1220" s="6">
        <v>0.02</v>
      </c>
      <c r="Q1220" s="13">
        <v>5.1999999999999998E-2</v>
      </c>
      <c r="R1220" s="13">
        <v>0</v>
      </c>
      <c r="S1220" s="31">
        <v>3119</v>
      </c>
      <c r="T1220" s="6">
        <f>VLOOKUP(E1220,'参数设置&amp;汇总'!S:U,3,0)</f>
        <v>0.01</v>
      </c>
      <c r="U1220" s="78">
        <f t="shared" si="95"/>
        <v>2</v>
      </c>
      <c r="V1220" s="13">
        <v>0.85000000000000009</v>
      </c>
      <c r="W1220" s="78">
        <f t="shared" ref="W1220:W1283" si="97">(O1220*(1-L1220)+IF((U1220-O1220)&lt;0,0,(U1220-O1220)))/V1220</f>
        <v>1.6917647058823526</v>
      </c>
      <c r="X1220" s="1">
        <f>VLOOKUP(E1220,'渗透率、续签率'!AG:AJ,4,0)</f>
        <v>4234</v>
      </c>
      <c r="Y1220" s="1">
        <f t="shared" ref="Y1220:Y1283" si="98">X1220*W1220</f>
        <v>7162.9317647058806</v>
      </c>
      <c r="Z1220">
        <v>72</v>
      </c>
      <c r="AA1220" s="89">
        <f t="shared" ref="AA1220:AA1283" si="99">N1220*X1220</f>
        <v>355656</v>
      </c>
      <c r="AH1220" s="37"/>
      <c r="AI1220" s="37"/>
      <c r="AJ1220" s="1"/>
      <c r="AK1220" s="37"/>
    </row>
    <row r="1221" spans="1:37" hidden="1">
      <c r="A1221" t="s">
        <v>64</v>
      </c>
      <c r="B1221" t="s">
        <v>16</v>
      </c>
      <c r="C1221" t="s">
        <v>19</v>
      </c>
      <c r="D1221" t="s">
        <v>116</v>
      </c>
      <c r="E1221" t="s">
        <v>485</v>
      </c>
      <c r="F1221" t="str">
        <f t="shared" si="96"/>
        <v>商丘市摄影</v>
      </c>
      <c r="G1221" t="s">
        <v>110</v>
      </c>
      <c r="H1221" t="s">
        <v>202</v>
      </c>
      <c r="I1221" t="s">
        <v>70</v>
      </c>
      <c r="J1221">
        <v>501</v>
      </c>
      <c r="K1221">
        <v>1</v>
      </c>
      <c r="L1221" s="13">
        <f>VLOOKUP(C1221,'渗透率、续签率'!B:C,2,0)</f>
        <v>0.28100000000000003</v>
      </c>
      <c r="M1221" s="6">
        <v>0</v>
      </c>
      <c r="N1221">
        <v>60</v>
      </c>
      <c r="O1221">
        <v>1</v>
      </c>
      <c r="P1221" s="6">
        <v>0.02</v>
      </c>
      <c r="Q1221" s="13">
        <v>4.9000000000000002E-2</v>
      </c>
      <c r="R1221" s="13">
        <v>0</v>
      </c>
      <c r="S1221" s="31">
        <v>2473</v>
      </c>
      <c r="T1221" s="6">
        <f>VLOOKUP(E1221,'参数设置&amp;汇总'!S:U,3,0)</f>
        <v>0.01</v>
      </c>
      <c r="U1221" s="78">
        <f t="shared" si="95"/>
        <v>1</v>
      </c>
      <c r="V1221" s="13">
        <v>0.85000000000000009</v>
      </c>
      <c r="W1221" s="78">
        <f t="shared" si="97"/>
        <v>0.84588235294117631</v>
      </c>
      <c r="X1221" s="1">
        <f>VLOOKUP(E1221,'渗透率、续签率'!AG:AJ,4,0)</f>
        <v>4234</v>
      </c>
      <c r="Y1221" s="1">
        <f t="shared" si="98"/>
        <v>3581.4658823529403</v>
      </c>
      <c r="Z1221">
        <v>59</v>
      </c>
      <c r="AA1221" s="89">
        <f t="shared" si="99"/>
        <v>254040</v>
      </c>
    </row>
    <row r="1222" spans="1:37" hidden="1">
      <c r="A1222" t="s">
        <v>64</v>
      </c>
      <c r="B1222" t="s">
        <v>16</v>
      </c>
      <c r="C1222" t="s">
        <v>19</v>
      </c>
      <c r="D1222" t="s">
        <v>116</v>
      </c>
      <c r="E1222" t="s">
        <v>485</v>
      </c>
      <c r="F1222" t="str">
        <f t="shared" si="96"/>
        <v>商洛市摄影</v>
      </c>
      <c r="G1222" t="s">
        <v>108</v>
      </c>
      <c r="H1222" t="s">
        <v>203</v>
      </c>
      <c r="I1222" t="s">
        <v>70</v>
      </c>
      <c r="J1222">
        <v>59</v>
      </c>
      <c r="K1222">
        <v>0</v>
      </c>
      <c r="L1222" s="13">
        <f>VLOOKUP(C1222,'渗透率、续签率'!B:C,2,0)</f>
        <v>0.28100000000000003</v>
      </c>
      <c r="M1222" s="6">
        <v>0</v>
      </c>
      <c r="N1222">
        <v>6</v>
      </c>
      <c r="O1222">
        <v>0</v>
      </c>
      <c r="P1222" s="6">
        <v>0</v>
      </c>
      <c r="Q1222" s="13">
        <v>0</v>
      </c>
      <c r="R1222" s="13">
        <v>0</v>
      </c>
      <c r="S1222" s="31">
        <v>266</v>
      </c>
      <c r="T1222" s="6">
        <f>VLOOKUP(E1222,'参数设置&amp;汇总'!S:U,3,0)</f>
        <v>0.01</v>
      </c>
      <c r="U1222" s="78">
        <f t="shared" si="95"/>
        <v>0.06</v>
      </c>
      <c r="V1222" s="13">
        <v>0.85000000000000009</v>
      </c>
      <c r="W1222" s="78">
        <f t="shared" si="97"/>
        <v>7.0588235294117632E-2</v>
      </c>
      <c r="X1222" s="1">
        <f>VLOOKUP(E1222,'渗透率、续签率'!AG:AJ,4,0)</f>
        <v>4234</v>
      </c>
      <c r="Y1222" s="1">
        <f t="shared" si="98"/>
        <v>298.87058823529406</v>
      </c>
      <c r="Z1222">
        <v>1</v>
      </c>
      <c r="AA1222" s="89">
        <f t="shared" si="99"/>
        <v>25404</v>
      </c>
      <c r="AH1222" s="37"/>
      <c r="AI1222" s="37"/>
      <c r="AJ1222" s="1"/>
      <c r="AK1222" s="37"/>
    </row>
    <row r="1223" spans="1:37" hidden="1">
      <c r="A1223" t="s">
        <v>64</v>
      </c>
      <c r="B1223" t="s">
        <v>16</v>
      </c>
      <c r="C1223" t="s">
        <v>19</v>
      </c>
      <c r="D1223" t="s">
        <v>116</v>
      </c>
      <c r="E1223" t="s">
        <v>485</v>
      </c>
      <c r="F1223" t="str">
        <f t="shared" si="96"/>
        <v>喀什地区摄影</v>
      </c>
      <c r="G1223" t="s">
        <v>145</v>
      </c>
      <c r="H1223" t="s">
        <v>204</v>
      </c>
      <c r="I1223" t="s">
        <v>70</v>
      </c>
      <c r="J1223">
        <v>308</v>
      </c>
      <c r="K1223">
        <v>0</v>
      </c>
      <c r="L1223" s="13">
        <f>VLOOKUP(C1223,'渗透率、续签率'!B:C,2,0)</f>
        <v>0.28100000000000003</v>
      </c>
      <c r="M1223" s="6">
        <v>0</v>
      </c>
      <c r="N1223">
        <v>26</v>
      </c>
      <c r="O1223">
        <v>0</v>
      </c>
      <c r="P1223" s="6">
        <v>0</v>
      </c>
      <c r="Q1223" s="13">
        <v>2.4E-2</v>
      </c>
      <c r="R1223" s="13">
        <v>0</v>
      </c>
      <c r="S1223" s="31">
        <v>1116</v>
      </c>
      <c r="T1223" s="6">
        <f>VLOOKUP(E1223,'参数设置&amp;汇总'!S:U,3,0)</f>
        <v>0.01</v>
      </c>
      <c r="U1223" s="78">
        <f t="shared" si="95"/>
        <v>0.26</v>
      </c>
      <c r="V1223" s="13">
        <v>0.85000000000000009</v>
      </c>
      <c r="W1223" s="78">
        <f t="shared" si="97"/>
        <v>0.30588235294117644</v>
      </c>
      <c r="X1223" s="1">
        <f>VLOOKUP(E1223,'渗透率、续签率'!AG:AJ,4,0)</f>
        <v>4234</v>
      </c>
      <c r="Y1223" s="1">
        <f t="shared" si="98"/>
        <v>1295.1058823529411</v>
      </c>
      <c r="Z1223">
        <v>0</v>
      </c>
      <c r="AA1223" s="89">
        <f t="shared" si="99"/>
        <v>110084</v>
      </c>
      <c r="AH1223" s="37"/>
      <c r="AI1223" s="37"/>
      <c r="AJ1223" s="1"/>
      <c r="AK1223" s="37"/>
    </row>
    <row r="1224" spans="1:37" hidden="1">
      <c r="A1224" t="s">
        <v>64</v>
      </c>
      <c r="B1224" t="s">
        <v>16</v>
      </c>
      <c r="C1224" t="s">
        <v>19</v>
      </c>
      <c r="D1224" t="s">
        <v>116</v>
      </c>
      <c r="E1224" t="s">
        <v>485</v>
      </c>
      <c r="F1224" t="str">
        <f t="shared" si="96"/>
        <v>嘉兴市摄影</v>
      </c>
      <c r="G1224" t="s">
        <v>79</v>
      </c>
      <c r="H1224" t="s">
        <v>205</v>
      </c>
      <c r="I1224" t="s">
        <v>68</v>
      </c>
      <c r="J1224">
        <v>546</v>
      </c>
      <c r="K1224">
        <v>2</v>
      </c>
      <c r="L1224" s="13">
        <f>VLOOKUP(C1224,'渗透率、续签率'!B:C,2,0)</f>
        <v>0.28100000000000003</v>
      </c>
      <c r="M1224" s="6">
        <v>0</v>
      </c>
      <c r="N1224">
        <v>177</v>
      </c>
      <c r="O1224">
        <v>2</v>
      </c>
      <c r="P1224" s="6">
        <v>0.01</v>
      </c>
      <c r="Q1224" s="13">
        <v>9.1999999999999998E-2</v>
      </c>
      <c r="R1224" s="13">
        <v>5.6000000000000001E-2</v>
      </c>
      <c r="S1224" s="31">
        <v>6407</v>
      </c>
      <c r="T1224" s="6">
        <f>VLOOKUP(E1224,'参数设置&amp;汇总'!S:U,3,0)</f>
        <v>0.01</v>
      </c>
      <c r="U1224" s="78">
        <f t="shared" si="95"/>
        <v>2</v>
      </c>
      <c r="V1224" s="13">
        <v>0.85000000000000009</v>
      </c>
      <c r="W1224" s="78">
        <f t="shared" si="97"/>
        <v>1.6917647058823526</v>
      </c>
      <c r="X1224" s="1">
        <f>VLOOKUP(E1224,'渗透率、续签率'!AG:AJ,4,0)</f>
        <v>4234</v>
      </c>
      <c r="Y1224" s="1">
        <f t="shared" si="98"/>
        <v>7162.9317647058806</v>
      </c>
      <c r="Z1224">
        <v>80</v>
      </c>
      <c r="AA1224" s="89">
        <f t="shared" si="99"/>
        <v>749418</v>
      </c>
      <c r="AH1224" s="37"/>
      <c r="AI1224" s="37"/>
      <c r="AK1224" s="37"/>
    </row>
    <row r="1225" spans="1:37" hidden="1">
      <c r="A1225" t="s">
        <v>64</v>
      </c>
      <c r="B1225" t="s">
        <v>16</v>
      </c>
      <c r="C1225" t="s">
        <v>19</v>
      </c>
      <c r="D1225" t="s">
        <v>116</v>
      </c>
      <c r="E1225" t="s">
        <v>485</v>
      </c>
      <c r="F1225" t="str">
        <f t="shared" si="96"/>
        <v>嘉峪关市摄影</v>
      </c>
      <c r="G1225" t="s">
        <v>132</v>
      </c>
      <c r="H1225" t="s">
        <v>206</v>
      </c>
      <c r="I1225" t="s">
        <v>70</v>
      </c>
      <c r="J1225">
        <v>27</v>
      </c>
      <c r="K1225">
        <v>0</v>
      </c>
      <c r="L1225" s="13">
        <f>VLOOKUP(C1225,'渗透率、续签率'!B:C,2,0)</f>
        <v>0.28100000000000003</v>
      </c>
      <c r="M1225" s="6">
        <v>0</v>
      </c>
      <c r="N1225">
        <v>10</v>
      </c>
      <c r="O1225">
        <v>0</v>
      </c>
      <c r="P1225" s="6">
        <v>0</v>
      </c>
      <c r="Q1225" s="13">
        <v>0</v>
      </c>
      <c r="R1225" s="13">
        <v>0</v>
      </c>
      <c r="S1225" s="31">
        <v>295</v>
      </c>
      <c r="T1225" s="6">
        <f>VLOOKUP(E1225,'参数设置&amp;汇总'!S:U,3,0)</f>
        <v>0.01</v>
      </c>
      <c r="U1225" s="78">
        <f t="shared" si="95"/>
        <v>0.1</v>
      </c>
      <c r="V1225" s="13">
        <v>0.85000000000000009</v>
      </c>
      <c r="W1225" s="78">
        <f t="shared" si="97"/>
        <v>0.11764705882352941</v>
      </c>
      <c r="X1225" s="1">
        <f>VLOOKUP(E1225,'渗透率、续签率'!AG:AJ,4,0)</f>
        <v>4234</v>
      </c>
      <c r="Y1225" s="1">
        <f t="shared" si="98"/>
        <v>498.11764705882354</v>
      </c>
      <c r="Z1225">
        <v>0</v>
      </c>
      <c r="AA1225" s="89">
        <f t="shared" si="99"/>
        <v>42340</v>
      </c>
      <c r="AH1225" s="37"/>
      <c r="AI1225" s="37"/>
      <c r="AK1225" s="37"/>
    </row>
    <row r="1226" spans="1:37" hidden="1">
      <c r="A1226" t="s">
        <v>64</v>
      </c>
      <c r="B1226" t="s">
        <v>16</v>
      </c>
      <c r="C1226" t="s">
        <v>19</v>
      </c>
      <c r="D1226" t="s">
        <v>116</v>
      </c>
      <c r="E1226" t="s">
        <v>485</v>
      </c>
      <c r="F1226" t="str">
        <f t="shared" si="96"/>
        <v>四平市摄影</v>
      </c>
      <c r="G1226" t="s">
        <v>188</v>
      </c>
      <c r="H1226" t="s">
        <v>207</v>
      </c>
      <c r="I1226" t="s">
        <v>70</v>
      </c>
      <c r="J1226">
        <v>72</v>
      </c>
      <c r="K1226">
        <v>0</v>
      </c>
      <c r="L1226" s="13">
        <f>VLOOKUP(C1226,'渗透率、续签率'!B:C,2,0)</f>
        <v>0.28100000000000003</v>
      </c>
      <c r="M1226" s="6">
        <v>0</v>
      </c>
      <c r="N1226">
        <v>10</v>
      </c>
      <c r="O1226">
        <v>0</v>
      </c>
      <c r="P1226" s="6">
        <v>0</v>
      </c>
      <c r="Q1226" s="13">
        <v>0</v>
      </c>
      <c r="R1226" s="13">
        <v>0</v>
      </c>
      <c r="S1226" s="31">
        <v>351</v>
      </c>
      <c r="T1226" s="6">
        <f>VLOOKUP(E1226,'参数设置&amp;汇总'!S:U,3,0)</f>
        <v>0.01</v>
      </c>
      <c r="U1226" s="78">
        <f t="shared" si="95"/>
        <v>0.1</v>
      </c>
      <c r="V1226" s="13">
        <v>0.85000000000000009</v>
      </c>
      <c r="W1226" s="78">
        <f t="shared" si="97"/>
        <v>0.11764705882352941</v>
      </c>
      <c r="X1226" s="1">
        <f>VLOOKUP(E1226,'渗透率、续签率'!AG:AJ,4,0)</f>
        <v>4234</v>
      </c>
      <c r="Y1226" s="1">
        <f t="shared" si="98"/>
        <v>498.11764705882354</v>
      </c>
      <c r="Z1226">
        <v>0</v>
      </c>
      <c r="AA1226" s="89">
        <f t="shared" si="99"/>
        <v>42340</v>
      </c>
      <c r="AH1226" s="37"/>
      <c r="AI1226" s="37"/>
      <c r="AK1226" s="37"/>
    </row>
    <row r="1227" spans="1:37" hidden="1">
      <c r="A1227" t="s">
        <v>64</v>
      </c>
      <c r="B1227" t="s">
        <v>16</v>
      </c>
      <c r="C1227" t="s">
        <v>19</v>
      </c>
      <c r="D1227" t="s">
        <v>116</v>
      </c>
      <c r="E1227" t="s">
        <v>485</v>
      </c>
      <c r="F1227" t="str">
        <f t="shared" si="96"/>
        <v>固原市摄影</v>
      </c>
      <c r="G1227" t="s">
        <v>129</v>
      </c>
      <c r="H1227" t="s">
        <v>208</v>
      </c>
      <c r="I1227" t="s">
        <v>70</v>
      </c>
      <c r="J1227">
        <v>57</v>
      </c>
      <c r="K1227">
        <v>0</v>
      </c>
      <c r="L1227" s="13">
        <f>VLOOKUP(C1227,'渗透率、续签率'!B:C,2,0)</f>
        <v>0.28100000000000003</v>
      </c>
      <c r="M1227" s="6">
        <v>0</v>
      </c>
      <c r="N1227">
        <v>12</v>
      </c>
      <c r="O1227">
        <v>0</v>
      </c>
      <c r="P1227" s="6">
        <v>0</v>
      </c>
      <c r="Q1227" s="13">
        <v>0</v>
      </c>
      <c r="R1227" s="13">
        <v>0</v>
      </c>
      <c r="S1227" s="31">
        <v>306</v>
      </c>
      <c r="T1227" s="6">
        <f>VLOOKUP(E1227,'参数设置&amp;汇总'!S:U,3,0)</f>
        <v>0.01</v>
      </c>
      <c r="U1227" s="78">
        <f t="shared" si="95"/>
        <v>0.12</v>
      </c>
      <c r="V1227" s="13">
        <v>0.85000000000000009</v>
      </c>
      <c r="W1227" s="78">
        <f t="shared" si="97"/>
        <v>0.14117647058823526</v>
      </c>
      <c r="X1227" s="1">
        <f>VLOOKUP(E1227,'渗透率、续签率'!AG:AJ,4,0)</f>
        <v>4234</v>
      </c>
      <c r="Y1227" s="1">
        <f t="shared" si="98"/>
        <v>597.74117647058813</v>
      </c>
      <c r="Z1227">
        <v>0</v>
      </c>
      <c r="AA1227" s="89">
        <f t="shared" si="99"/>
        <v>50808</v>
      </c>
      <c r="AH1227" s="37"/>
      <c r="AI1227" s="37"/>
      <c r="AK1227" s="37"/>
    </row>
    <row r="1228" spans="1:37" hidden="1">
      <c r="A1228" t="s">
        <v>64</v>
      </c>
      <c r="B1228" t="s">
        <v>16</v>
      </c>
      <c r="C1228" t="s">
        <v>19</v>
      </c>
      <c r="D1228" t="s">
        <v>116</v>
      </c>
      <c r="E1228" t="s">
        <v>485</v>
      </c>
      <c r="F1228" t="str">
        <f t="shared" si="96"/>
        <v>图木舒克市摄影</v>
      </c>
      <c r="G1228" t="s">
        <v>145</v>
      </c>
      <c r="H1228" t="s">
        <v>209</v>
      </c>
      <c r="I1228" t="s">
        <v>70</v>
      </c>
      <c r="J1228">
        <v>14</v>
      </c>
      <c r="K1228">
        <v>0</v>
      </c>
      <c r="L1228" s="13">
        <f>VLOOKUP(C1228,'渗透率、续签率'!B:C,2,0)</f>
        <v>0.28100000000000003</v>
      </c>
      <c r="M1228" s="6">
        <v>0</v>
      </c>
      <c r="N1228">
        <v>0</v>
      </c>
      <c r="O1228">
        <v>0</v>
      </c>
      <c r="P1228" s="6">
        <v>0</v>
      </c>
      <c r="Q1228" s="13">
        <v>0</v>
      </c>
      <c r="R1228" s="13">
        <v>0</v>
      </c>
      <c r="S1228" s="31">
        <v>50</v>
      </c>
      <c r="T1228" s="6">
        <f>VLOOKUP(E1228,'参数设置&amp;汇总'!S:U,3,0)</f>
        <v>0.01</v>
      </c>
      <c r="U1228" s="78">
        <f t="shared" si="95"/>
        <v>0</v>
      </c>
      <c r="V1228" s="13">
        <v>0.85000000000000009</v>
      </c>
      <c r="W1228" s="78">
        <f t="shared" si="97"/>
        <v>0</v>
      </c>
      <c r="X1228" s="1">
        <f>VLOOKUP(E1228,'渗透率、续签率'!AG:AJ,4,0)</f>
        <v>4234</v>
      </c>
      <c r="Y1228" s="1">
        <f t="shared" si="98"/>
        <v>0</v>
      </c>
      <c r="Z1228">
        <v>0</v>
      </c>
      <c r="AA1228" s="89">
        <f t="shared" si="99"/>
        <v>0</v>
      </c>
      <c r="AH1228" s="37"/>
      <c r="AI1228" s="37"/>
      <c r="AK1228" s="37"/>
    </row>
    <row r="1229" spans="1:37" hidden="1">
      <c r="A1229" t="s">
        <v>64</v>
      </c>
      <c r="B1229" t="s">
        <v>16</v>
      </c>
      <c r="C1229" t="s">
        <v>19</v>
      </c>
      <c r="D1229" t="s">
        <v>116</v>
      </c>
      <c r="E1229" t="s">
        <v>485</v>
      </c>
      <c r="F1229" t="str">
        <f t="shared" si="96"/>
        <v>塔城地区摄影</v>
      </c>
      <c r="G1229" t="s">
        <v>145</v>
      </c>
      <c r="H1229" t="s">
        <v>210</v>
      </c>
      <c r="I1229" t="s">
        <v>70</v>
      </c>
      <c r="J1229">
        <v>53</v>
      </c>
      <c r="K1229">
        <v>0</v>
      </c>
      <c r="L1229" s="13">
        <f>VLOOKUP(C1229,'渗透率、续签率'!B:C,2,0)</f>
        <v>0.28100000000000003</v>
      </c>
      <c r="M1229" s="6">
        <v>0</v>
      </c>
      <c r="N1229">
        <v>4</v>
      </c>
      <c r="O1229">
        <v>0</v>
      </c>
      <c r="P1229" s="6">
        <v>0</v>
      </c>
      <c r="Q1229" s="13">
        <v>0</v>
      </c>
      <c r="R1229" s="13">
        <v>0</v>
      </c>
      <c r="S1229" s="31">
        <v>194</v>
      </c>
      <c r="T1229" s="6">
        <f>VLOOKUP(E1229,'参数设置&amp;汇总'!S:U,3,0)</f>
        <v>0.01</v>
      </c>
      <c r="U1229" s="78">
        <f t="shared" si="95"/>
        <v>0.04</v>
      </c>
      <c r="V1229" s="13">
        <v>0.85000000000000009</v>
      </c>
      <c r="W1229" s="78">
        <f t="shared" si="97"/>
        <v>4.7058823529411764E-2</v>
      </c>
      <c r="X1229" s="1">
        <f>VLOOKUP(E1229,'渗透率、续签率'!AG:AJ,4,0)</f>
        <v>4234</v>
      </c>
      <c r="Y1229" s="1">
        <f t="shared" si="98"/>
        <v>199.24705882352941</v>
      </c>
      <c r="Z1229">
        <v>0</v>
      </c>
      <c r="AA1229" s="89">
        <f t="shared" si="99"/>
        <v>16936</v>
      </c>
      <c r="AH1229" s="37"/>
      <c r="AI1229" s="37"/>
      <c r="AK1229" s="37"/>
    </row>
    <row r="1230" spans="1:37" hidden="1">
      <c r="A1230" t="s">
        <v>64</v>
      </c>
      <c r="B1230" t="s">
        <v>16</v>
      </c>
      <c r="C1230" t="s">
        <v>19</v>
      </c>
      <c r="D1230" t="s">
        <v>116</v>
      </c>
      <c r="E1230" t="s">
        <v>485</v>
      </c>
      <c r="F1230" t="str">
        <f t="shared" si="96"/>
        <v>大兴安岭地区摄影</v>
      </c>
      <c r="G1230" t="s">
        <v>118</v>
      </c>
      <c r="H1230" t="s">
        <v>211</v>
      </c>
      <c r="I1230" t="s">
        <v>70</v>
      </c>
      <c r="J1230">
        <v>15</v>
      </c>
      <c r="K1230">
        <v>0</v>
      </c>
      <c r="L1230" s="13">
        <f>VLOOKUP(C1230,'渗透率、续签率'!B:C,2,0)</f>
        <v>0.28100000000000003</v>
      </c>
      <c r="M1230" s="6">
        <v>0</v>
      </c>
      <c r="N1230">
        <v>1</v>
      </c>
      <c r="O1230">
        <v>0</v>
      </c>
      <c r="P1230" s="6">
        <v>0</v>
      </c>
      <c r="Q1230" s="13">
        <v>0</v>
      </c>
      <c r="R1230" s="13">
        <v>0</v>
      </c>
      <c r="S1230" s="31">
        <v>55</v>
      </c>
      <c r="T1230" s="6">
        <f>VLOOKUP(E1230,'参数设置&amp;汇总'!S:U,3,0)</f>
        <v>0.01</v>
      </c>
      <c r="U1230" s="78">
        <f t="shared" si="95"/>
        <v>0.01</v>
      </c>
      <c r="V1230" s="13">
        <v>0.85000000000000009</v>
      </c>
      <c r="W1230" s="78">
        <f t="shared" si="97"/>
        <v>1.1764705882352941E-2</v>
      </c>
      <c r="X1230" s="1">
        <f>VLOOKUP(E1230,'渗透率、续签率'!AG:AJ,4,0)</f>
        <v>4234</v>
      </c>
      <c r="Y1230" s="1">
        <f t="shared" si="98"/>
        <v>49.811764705882354</v>
      </c>
      <c r="Z1230">
        <v>1</v>
      </c>
      <c r="AA1230" s="89">
        <f t="shared" si="99"/>
        <v>4234</v>
      </c>
      <c r="AH1230" s="37"/>
      <c r="AI1230" s="37"/>
      <c r="AK1230" s="37"/>
    </row>
    <row r="1231" spans="1:37" hidden="1">
      <c r="A1231" t="s">
        <v>64</v>
      </c>
      <c r="B1231" t="s">
        <v>16</v>
      </c>
      <c r="C1231" t="s">
        <v>19</v>
      </c>
      <c r="D1231" t="s">
        <v>116</v>
      </c>
      <c r="E1231" t="s">
        <v>485</v>
      </c>
      <c r="F1231" t="str">
        <f t="shared" si="96"/>
        <v>大同市摄影</v>
      </c>
      <c r="G1231" t="s">
        <v>134</v>
      </c>
      <c r="H1231" t="s">
        <v>212</v>
      </c>
      <c r="I1231" t="s">
        <v>70</v>
      </c>
      <c r="J1231">
        <v>192</v>
      </c>
      <c r="K1231">
        <v>0</v>
      </c>
      <c r="L1231" s="13">
        <f>VLOOKUP(C1231,'渗透率、续签率'!B:C,2,0)</f>
        <v>0.28100000000000003</v>
      </c>
      <c r="M1231" s="6">
        <v>0</v>
      </c>
      <c r="N1231">
        <v>46</v>
      </c>
      <c r="O1231">
        <v>0</v>
      </c>
      <c r="P1231" s="6">
        <v>0</v>
      </c>
      <c r="Q1231" s="13">
        <v>1.4999999999999999E-2</v>
      </c>
      <c r="R1231" s="13">
        <v>0</v>
      </c>
      <c r="S1231" s="31">
        <v>1249</v>
      </c>
      <c r="T1231" s="6">
        <f>VLOOKUP(E1231,'参数设置&amp;汇总'!S:U,3,0)</f>
        <v>0.01</v>
      </c>
      <c r="U1231" s="78">
        <f t="shared" si="95"/>
        <v>0.46</v>
      </c>
      <c r="V1231" s="13">
        <v>0.85000000000000009</v>
      </c>
      <c r="W1231" s="78">
        <f t="shared" si="97"/>
        <v>0.54117647058823526</v>
      </c>
      <c r="X1231" s="1">
        <f>VLOOKUP(E1231,'渗透率、续签率'!AG:AJ,4,0)</f>
        <v>4234</v>
      </c>
      <c r="Y1231" s="1">
        <f t="shared" si="98"/>
        <v>2291.3411764705879</v>
      </c>
      <c r="Z1231">
        <v>8</v>
      </c>
      <c r="AA1231" s="89">
        <f t="shared" si="99"/>
        <v>194764</v>
      </c>
      <c r="AH1231" s="37"/>
      <c r="AI1231" s="37"/>
      <c r="AK1231" s="37"/>
    </row>
    <row r="1232" spans="1:37" hidden="1">
      <c r="A1232" t="s">
        <v>64</v>
      </c>
      <c r="B1232" t="s">
        <v>16</v>
      </c>
      <c r="C1232" t="s">
        <v>19</v>
      </c>
      <c r="D1232" t="s">
        <v>116</v>
      </c>
      <c r="E1232" t="s">
        <v>485</v>
      </c>
      <c r="F1232" t="str">
        <f t="shared" si="96"/>
        <v>大庆市摄影</v>
      </c>
      <c r="G1232" t="s">
        <v>118</v>
      </c>
      <c r="H1232" t="s">
        <v>213</v>
      </c>
      <c r="I1232" t="s">
        <v>70</v>
      </c>
      <c r="J1232">
        <v>139</v>
      </c>
      <c r="K1232">
        <v>0</v>
      </c>
      <c r="L1232" s="13">
        <f>VLOOKUP(C1232,'渗透率、续签率'!B:C,2,0)</f>
        <v>0.28100000000000003</v>
      </c>
      <c r="M1232" s="6">
        <v>0</v>
      </c>
      <c r="N1232">
        <v>26</v>
      </c>
      <c r="O1232">
        <v>0</v>
      </c>
      <c r="P1232" s="6">
        <v>0</v>
      </c>
      <c r="Q1232" s="13">
        <v>0</v>
      </c>
      <c r="R1232" s="13">
        <v>0</v>
      </c>
      <c r="S1232" s="31">
        <v>787</v>
      </c>
      <c r="T1232" s="6">
        <f>VLOOKUP(E1232,'参数设置&amp;汇总'!S:U,3,0)</f>
        <v>0.01</v>
      </c>
      <c r="U1232" s="78">
        <f t="shared" si="95"/>
        <v>0.26</v>
      </c>
      <c r="V1232" s="13">
        <v>0.85000000000000009</v>
      </c>
      <c r="W1232" s="78">
        <f t="shared" si="97"/>
        <v>0.30588235294117644</v>
      </c>
      <c r="X1232" s="1">
        <f>VLOOKUP(E1232,'渗透率、续签率'!AG:AJ,4,0)</f>
        <v>4234</v>
      </c>
      <c r="Y1232" s="1">
        <f t="shared" si="98"/>
        <v>1295.1058823529411</v>
      </c>
      <c r="Z1232">
        <v>3</v>
      </c>
      <c r="AA1232" s="89">
        <f t="shared" si="99"/>
        <v>110084</v>
      </c>
      <c r="AH1232" s="37"/>
      <c r="AI1232" s="37"/>
      <c r="AK1232" s="37"/>
    </row>
    <row r="1233" spans="1:37" hidden="1">
      <c r="A1233" t="s">
        <v>64</v>
      </c>
      <c r="B1233" t="s">
        <v>16</v>
      </c>
      <c r="C1233" t="s">
        <v>19</v>
      </c>
      <c r="D1233" t="s">
        <v>116</v>
      </c>
      <c r="E1233" t="s">
        <v>485</v>
      </c>
      <c r="F1233" t="str">
        <f t="shared" si="96"/>
        <v>大理白族自治州摄影</v>
      </c>
      <c r="G1233" t="s">
        <v>99</v>
      </c>
      <c r="H1233" t="s">
        <v>214</v>
      </c>
      <c r="I1233" t="s">
        <v>68</v>
      </c>
      <c r="J1233">
        <v>485</v>
      </c>
      <c r="K1233">
        <v>0</v>
      </c>
      <c r="L1233" s="13">
        <f>VLOOKUP(C1233,'渗透率、续签率'!B:C,2,0)</f>
        <v>0.28100000000000003</v>
      </c>
      <c r="M1233" s="6">
        <v>0</v>
      </c>
      <c r="N1233">
        <v>31</v>
      </c>
      <c r="O1233">
        <v>0</v>
      </c>
      <c r="P1233" s="6">
        <v>0</v>
      </c>
      <c r="Q1233" s="13">
        <v>8.9999999999999993E-3</v>
      </c>
      <c r="R1233" s="13">
        <v>0</v>
      </c>
      <c r="S1233" s="31">
        <v>1513</v>
      </c>
      <c r="T1233" s="6">
        <f>VLOOKUP(E1233,'参数设置&amp;汇总'!S:U,3,0)</f>
        <v>0.01</v>
      </c>
      <c r="U1233" s="78">
        <f t="shared" si="95"/>
        <v>0.31</v>
      </c>
      <c r="V1233" s="13">
        <v>0.85000000000000009</v>
      </c>
      <c r="W1233" s="78">
        <f t="shared" si="97"/>
        <v>0.36470588235294116</v>
      </c>
      <c r="X1233" s="1">
        <f>VLOOKUP(E1233,'渗透率、续签率'!AG:AJ,4,0)</f>
        <v>4234</v>
      </c>
      <c r="Y1233" s="1">
        <f t="shared" si="98"/>
        <v>1544.1647058823528</v>
      </c>
      <c r="Z1233">
        <v>39</v>
      </c>
      <c r="AA1233" s="89">
        <f t="shared" si="99"/>
        <v>131254</v>
      </c>
      <c r="AH1233" s="37"/>
      <c r="AI1233" s="37"/>
      <c r="AK1233" s="37"/>
    </row>
    <row r="1234" spans="1:37" hidden="1">
      <c r="A1234" t="s">
        <v>64</v>
      </c>
      <c r="B1234" t="s">
        <v>16</v>
      </c>
      <c r="C1234" t="s">
        <v>19</v>
      </c>
      <c r="D1234" t="s">
        <v>116</v>
      </c>
      <c r="E1234" t="s">
        <v>485</v>
      </c>
      <c r="F1234" t="str">
        <f t="shared" si="96"/>
        <v>大连市摄影</v>
      </c>
      <c r="G1234" t="s">
        <v>101</v>
      </c>
      <c r="H1234" t="s">
        <v>215</v>
      </c>
      <c r="I1234" t="s">
        <v>70</v>
      </c>
      <c r="J1234">
        <v>574</v>
      </c>
      <c r="K1234">
        <v>1</v>
      </c>
      <c r="L1234" s="13">
        <f>VLOOKUP(C1234,'渗透率、续签率'!B:C,2,0)</f>
        <v>0.28100000000000003</v>
      </c>
      <c r="M1234" s="6">
        <v>0</v>
      </c>
      <c r="N1234">
        <v>124</v>
      </c>
      <c r="O1234">
        <v>0</v>
      </c>
      <c r="P1234" s="6">
        <v>0</v>
      </c>
      <c r="Q1234" s="13">
        <v>6.7000000000000004E-2</v>
      </c>
      <c r="R1234" s="13">
        <v>0</v>
      </c>
      <c r="S1234" s="31">
        <v>4254</v>
      </c>
      <c r="T1234" s="6">
        <f>VLOOKUP(E1234,'参数设置&amp;汇总'!S:U,3,0)</f>
        <v>0.01</v>
      </c>
      <c r="U1234" s="78">
        <f t="shared" si="95"/>
        <v>1.24</v>
      </c>
      <c r="V1234" s="13">
        <v>0.85000000000000009</v>
      </c>
      <c r="W1234" s="78">
        <f t="shared" si="97"/>
        <v>1.4588235294117646</v>
      </c>
      <c r="X1234" s="1">
        <f>VLOOKUP(E1234,'渗透率、续签率'!AG:AJ,4,0)</f>
        <v>4234</v>
      </c>
      <c r="Y1234" s="1">
        <f t="shared" si="98"/>
        <v>6176.6588235294112</v>
      </c>
      <c r="Z1234">
        <v>83</v>
      </c>
      <c r="AA1234" s="89">
        <f t="shared" si="99"/>
        <v>525016</v>
      </c>
      <c r="AH1234" s="37"/>
      <c r="AI1234" s="37"/>
      <c r="AJ1234" s="1"/>
      <c r="AK1234" s="37"/>
    </row>
    <row r="1235" spans="1:37" hidden="1">
      <c r="A1235" t="s">
        <v>64</v>
      </c>
      <c r="B1235" t="s">
        <v>16</v>
      </c>
      <c r="C1235" t="s">
        <v>19</v>
      </c>
      <c r="D1235" t="s">
        <v>116</v>
      </c>
      <c r="E1235" t="s">
        <v>485</v>
      </c>
      <c r="F1235" t="str">
        <f t="shared" si="96"/>
        <v>天水市摄影</v>
      </c>
      <c r="G1235" t="s">
        <v>132</v>
      </c>
      <c r="H1235" t="s">
        <v>216</v>
      </c>
      <c r="I1235" t="s">
        <v>70</v>
      </c>
      <c r="J1235">
        <v>116</v>
      </c>
      <c r="K1235">
        <v>0</v>
      </c>
      <c r="L1235" s="13">
        <f>VLOOKUP(C1235,'渗透率、续签率'!B:C,2,0)</f>
        <v>0.28100000000000003</v>
      </c>
      <c r="M1235" s="6">
        <v>0</v>
      </c>
      <c r="N1235">
        <v>21</v>
      </c>
      <c r="O1235">
        <v>0</v>
      </c>
      <c r="P1235" s="6">
        <v>0</v>
      </c>
      <c r="Q1235" s="13">
        <v>0</v>
      </c>
      <c r="R1235" s="13">
        <v>0</v>
      </c>
      <c r="S1235" s="31">
        <v>666</v>
      </c>
      <c r="T1235" s="6">
        <f>VLOOKUP(E1235,'参数设置&amp;汇总'!S:U,3,0)</f>
        <v>0.01</v>
      </c>
      <c r="U1235" s="78">
        <f t="shared" si="95"/>
        <v>0.21</v>
      </c>
      <c r="V1235" s="13">
        <v>0.85000000000000009</v>
      </c>
      <c r="W1235" s="78">
        <f t="shared" si="97"/>
        <v>0.24705882352941172</v>
      </c>
      <c r="X1235" s="1">
        <f>VLOOKUP(E1235,'渗透率、续签率'!AG:AJ,4,0)</f>
        <v>4234</v>
      </c>
      <c r="Y1235" s="1">
        <f t="shared" si="98"/>
        <v>1046.0470588235291</v>
      </c>
      <c r="Z1235">
        <v>0</v>
      </c>
      <c r="AA1235" s="89">
        <f t="shared" si="99"/>
        <v>88914</v>
      </c>
      <c r="AH1235" s="37"/>
      <c r="AI1235" s="37"/>
      <c r="AJ1235" s="1"/>
      <c r="AK1235" s="37"/>
    </row>
    <row r="1236" spans="1:37" hidden="1">
      <c r="A1236" t="s">
        <v>64</v>
      </c>
      <c r="B1236" t="s">
        <v>16</v>
      </c>
      <c r="C1236" t="s">
        <v>19</v>
      </c>
      <c r="D1236" t="s">
        <v>116</v>
      </c>
      <c r="E1236" t="s">
        <v>485</v>
      </c>
      <c r="F1236" t="str">
        <f t="shared" si="96"/>
        <v>天门市摄影</v>
      </c>
      <c r="G1236" t="s">
        <v>81</v>
      </c>
      <c r="H1236" t="s">
        <v>217</v>
      </c>
      <c r="I1236" t="s">
        <v>68</v>
      </c>
      <c r="J1236">
        <v>37</v>
      </c>
      <c r="K1236">
        <v>0</v>
      </c>
      <c r="L1236" s="13">
        <f>VLOOKUP(C1236,'渗透率、续签率'!B:C,2,0)</f>
        <v>0.28100000000000003</v>
      </c>
      <c r="M1236" s="6">
        <v>0</v>
      </c>
      <c r="N1236">
        <v>4</v>
      </c>
      <c r="O1236">
        <v>0</v>
      </c>
      <c r="P1236" s="6">
        <v>0</v>
      </c>
      <c r="Q1236" s="13">
        <v>0</v>
      </c>
      <c r="R1236" s="13">
        <v>0</v>
      </c>
      <c r="S1236" s="31">
        <v>177</v>
      </c>
      <c r="T1236" s="6">
        <f>VLOOKUP(E1236,'参数设置&amp;汇总'!S:U,3,0)</f>
        <v>0.01</v>
      </c>
      <c r="U1236" s="78">
        <f t="shared" si="95"/>
        <v>0.04</v>
      </c>
      <c r="V1236" s="13">
        <v>0.85000000000000009</v>
      </c>
      <c r="W1236" s="78">
        <f t="shared" si="97"/>
        <v>4.7058823529411764E-2</v>
      </c>
      <c r="X1236" s="1">
        <f>VLOOKUP(E1236,'渗透率、续签率'!AG:AJ,4,0)</f>
        <v>4234</v>
      </c>
      <c r="Y1236" s="1">
        <f t="shared" si="98"/>
        <v>199.24705882352941</v>
      </c>
      <c r="Z1236">
        <v>0</v>
      </c>
      <c r="AA1236" s="89">
        <f t="shared" si="99"/>
        <v>16936</v>
      </c>
      <c r="AH1236" s="37"/>
      <c r="AI1236" s="37"/>
      <c r="AJ1236" s="1"/>
      <c r="AK1236" s="37"/>
    </row>
    <row r="1237" spans="1:37" hidden="1">
      <c r="A1237" t="s">
        <v>64</v>
      </c>
      <c r="B1237" t="s">
        <v>16</v>
      </c>
      <c r="C1237" t="s">
        <v>19</v>
      </c>
      <c r="D1237" t="s">
        <v>116</v>
      </c>
      <c r="E1237" t="s">
        <v>485</v>
      </c>
      <c r="F1237" t="str">
        <f t="shared" si="96"/>
        <v>太原市摄影</v>
      </c>
      <c r="G1237" t="s">
        <v>134</v>
      </c>
      <c r="H1237" t="s">
        <v>218</v>
      </c>
      <c r="I1237" t="s">
        <v>70</v>
      </c>
      <c r="J1237">
        <v>637</v>
      </c>
      <c r="K1237">
        <v>2</v>
      </c>
      <c r="L1237" s="13">
        <f>VLOOKUP(C1237,'渗透率、续签率'!B:C,2,0)</f>
        <v>0.28100000000000003</v>
      </c>
      <c r="M1237" s="6">
        <v>0</v>
      </c>
      <c r="N1237">
        <v>154</v>
      </c>
      <c r="O1237">
        <v>2</v>
      </c>
      <c r="P1237" s="6">
        <v>0.01</v>
      </c>
      <c r="Q1237" s="13">
        <v>0.126</v>
      </c>
      <c r="R1237" s="13">
        <v>0</v>
      </c>
      <c r="S1237" s="31">
        <v>4771</v>
      </c>
      <c r="T1237" s="6">
        <f>VLOOKUP(E1237,'参数设置&amp;汇总'!S:U,3,0)</f>
        <v>0.01</v>
      </c>
      <c r="U1237" s="78">
        <f t="shared" si="95"/>
        <v>2</v>
      </c>
      <c r="V1237" s="13">
        <v>0.85000000000000009</v>
      </c>
      <c r="W1237" s="78">
        <f t="shared" si="97"/>
        <v>1.6917647058823526</v>
      </c>
      <c r="X1237" s="1">
        <f>VLOOKUP(E1237,'渗透率、续签率'!AG:AJ,4,0)</f>
        <v>4234</v>
      </c>
      <c r="Y1237" s="1">
        <f t="shared" si="98"/>
        <v>7162.9317647058806</v>
      </c>
      <c r="Z1237">
        <v>105</v>
      </c>
      <c r="AA1237" s="89">
        <f t="shared" si="99"/>
        <v>652036</v>
      </c>
      <c r="AH1237" s="37"/>
      <c r="AI1237" s="37"/>
      <c r="AK1237" s="37"/>
    </row>
    <row r="1238" spans="1:37" hidden="1">
      <c r="A1238" t="s">
        <v>64</v>
      </c>
      <c r="B1238" t="s">
        <v>16</v>
      </c>
      <c r="C1238" t="s">
        <v>19</v>
      </c>
      <c r="D1238" t="s">
        <v>116</v>
      </c>
      <c r="E1238" t="s">
        <v>485</v>
      </c>
      <c r="F1238" t="str">
        <f t="shared" si="96"/>
        <v>威海市摄影</v>
      </c>
      <c r="G1238" t="s">
        <v>103</v>
      </c>
      <c r="H1238" t="s">
        <v>219</v>
      </c>
      <c r="I1238" t="s">
        <v>70</v>
      </c>
      <c r="J1238">
        <v>295</v>
      </c>
      <c r="K1238">
        <v>0</v>
      </c>
      <c r="L1238" s="13">
        <f>VLOOKUP(C1238,'渗透率、续签率'!B:C,2,0)</f>
        <v>0.28100000000000003</v>
      </c>
      <c r="M1238" s="6">
        <v>0</v>
      </c>
      <c r="N1238">
        <v>59</v>
      </c>
      <c r="O1238">
        <v>0</v>
      </c>
      <c r="P1238" s="6">
        <v>0</v>
      </c>
      <c r="Q1238" s="13">
        <v>7.2999999999999995E-2</v>
      </c>
      <c r="R1238" s="13">
        <v>3.4000000000000002E-2</v>
      </c>
      <c r="S1238" s="31">
        <v>1722</v>
      </c>
      <c r="T1238" s="6">
        <f>VLOOKUP(E1238,'参数设置&amp;汇总'!S:U,3,0)</f>
        <v>0.01</v>
      </c>
      <c r="U1238" s="78">
        <f t="shared" si="95"/>
        <v>0.59</v>
      </c>
      <c r="V1238" s="13">
        <v>0.85000000000000009</v>
      </c>
      <c r="W1238" s="78">
        <f t="shared" si="97"/>
        <v>0.69411764705882339</v>
      </c>
      <c r="X1238" s="1">
        <f>VLOOKUP(E1238,'渗透率、续签率'!AG:AJ,4,0)</f>
        <v>4234</v>
      </c>
      <c r="Y1238" s="1">
        <f t="shared" si="98"/>
        <v>2938.8941176470585</v>
      </c>
      <c r="Z1238">
        <v>0</v>
      </c>
      <c r="AA1238" s="89">
        <f t="shared" si="99"/>
        <v>249806</v>
      </c>
      <c r="AH1238" s="37"/>
      <c r="AI1238" s="37"/>
      <c r="AK1238" s="37"/>
    </row>
    <row r="1239" spans="1:37" hidden="1">
      <c r="A1239" t="s">
        <v>64</v>
      </c>
      <c r="B1239" t="s">
        <v>16</v>
      </c>
      <c r="C1239" t="s">
        <v>19</v>
      </c>
      <c r="D1239" t="s">
        <v>116</v>
      </c>
      <c r="E1239" t="s">
        <v>485</v>
      </c>
      <c r="F1239" t="str">
        <f t="shared" si="96"/>
        <v>娄底市摄影</v>
      </c>
      <c r="G1239" t="s">
        <v>113</v>
      </c>
      <c r="H1239" t="s">
        <v>220</v>
      </c>
      <c r="I1239" t="s">
        <v>68</v>
      </c>
      <c r="J1239">
        <v>133</v>
      </c>
      <c r="K1239">
        <v>0</v>
      </c>
      <c r="L1239" s="13">
        <f>VLOOKUP(C1239,'渗透率、续签率'!B:C,2,0)</f>
        <v>0.28100000000000003</v>
      </c>
      <c r="M1239" s="6">
        <v>0</v>
      </c>
      <c r="N1239">
        <v>14</v>
      </c>
      <c r="O1239">
        <v>0</v>
      </c>
      <c r="P1239" s="6">
        <v>0</v>
      </c>
      <c r="Q1239" s="13">
        <v>5.8000000000000003E-2</v>
      </c>
      <c r="R1239" s="13">
        <v>0</v>
      </c>
      <c r="S1239" s="31">
        <v>488</v>
      </c>
      <c r="T1239" s="6">
        <f>VLOOKUP(E1239,'参数设置&amp;汇总'!S:U,3,0)</f>
        <v>0.01</v>
      </c>
      <c r="U1239" s="78">
        <f t="shared" si="95"/>
        <v>0.14000000000000001</v>
      </c>
      <c r="V1239" s="13">
        <v>0.85000000000000009</v>
      </c>
      <c r="W1239" s="78">
        <f t="shared" si="97"/>
        <v>0.16470588235294117</v>
      </c>
      <c r="X1239" s="1">
        <f>VLOOKUP(E1239,'渗透率、续签率'!AG:AJ,4,0)</f>
        <v>4234</v>
      </c>
      <c r="Y1239" s="1">
        <f t="shared" si="98"/>
        <v>697.36470588235295</v>
      </c>
      <c r="Z1239">
        <v>0</v>
      </c>
      <c r="AA1239" s="89">
        <f t="shared" si="99"/>
        <v>59276</v>
      </c>
      <c r="AH1239" s="37"/>
      <c r="AI1239" s="37"/>
      <c r="AJ1239" s="1"/>
      <c r="AK1239" s="37"/>
    </row>
    <row r="1240" spans="1:37" hidden="1">
      <c r="A1240" t="s">
        <v>64</v>
      </c>
      <c r="B1240" t="s">
        <v>16</v>
      </c>
      <c r="C1240" t="s">
        <v>19</v>
      </c>
      <c r="D1240" t="s">
        <v>116</v>
      </c>
      <c r="E1240" t="s">
        <v>485</v>
      </c>
      <c r="F1240" t="str">
        <f t="shared" si="96"/>
        <v>孝感市摄影</v>
      </c>
      <c r="G1240" t="s">
        <v>81</v>
      </c>
      <c r="H1240" t="s">
        <v>221</v>
      </c>
      <c r="I1240" t="s">
        <v>68</v>
      </c>
      <c r="J1240">
        <v>161</v>
      </c>
      <c r="K1240">
        <v>0</v>
      </c>
      <c r="L1240" s="13">
        <f>VLOOKUP(C1240,'渗透率、续签率'!B:C,2,0)</f>
        <v>0.28100000000000003</v>
      </c>
      <c r="M1240" s="6">
        <v>0</v>
      </c>
      <c r="N1240">
        <v>24</v>
      </c>
      <c r="O1240">
        <v>0</v>
      </c>
      <c r="P1240" s="6">
        <v>0</v>
      </c>
      <c r="Q1240" s="13">
        <v>1.4999999999999999E-2</v>
      </c>
      <c r="R1240" s="13">
        <v>0</v>
      </c>
      <c r="S1240" s="31">
        <v>979</v>
      </c>
      <c r="T1240" s="6">
        <f>VLOOKUP(E1240,'参数设置&amp;汇总'!S:U,3,0)</f>
        <v>0.01</v>
      </c>
      <c r="U1240" s="78">
        <f t="shared" si="95"/>
        <v>0.24</v>
      </c>
      <c r="V1240" s="13">
        <v>0.85000000000000009</v>
      </c>
      <c r="W1240" s="78">
        <f t="shared" si="97"/>
        <v>0.28235294117647053</v>
      </c>
      <c r="X1240" s="1">
        <f>VLOOKUP(E1240,'渗透率、续签率'!AG:AJ,4,0)</f>
        <v>4234</v>
      </c>
      <c r="Y1240" s="1">
        <f t="shared" si="98"/>
        <v>1195.4823529411763</v>
      </c>
      <c r="Z1240">
        <v>0</v>
      </c>
      <c r="AA1240" s="89">
        <f t="shared" si="99"/>
        <v>101616</v>
      </c>
      <c r="AH1240" s="37"/>
      <c r="AI1240" s="37"/>
      <c r="AJ1240" s="1"/>
      <c r="AK1240" s="37"/>
    </row>
    <row r="1241" spans="1:37" hidden="1">
      <c r="A1241" t="s">
        <v>64</v>
      </c>
      <c r="B1241" t="s">
        <v>16</v>
      </c>
      <c r="C1241" t="s">
        <v>19</v>
      </c>
      <c r="D1241" t="s">
        <v>116</v>
      </c>
      <c r="E1241" t="s">
        <v>485</v>
      </c>
      <c r="F1241" t="str">
        <f t="shared" si="96"/>
        <v>宁德市摄影</v>
      </c>
      <c r="G1241" t="s">
        <v>92</v>
      </c>
      <c r="H1241" t="s">
        <v>222</v>
      </c>
      <c r="I1241" t="s">
        <v>68</v>
      </c>
      <c r="J1241">
        <v>184</v>
      </c>
      <c r="K1241">
        <v>0</v>
      </c>
      <c r="L1241" s="13">
        <f>VLOOKUP(C1241,'渗透率、续签率'!B:C,2,0)</f>
        <v>0.28100000000000003</v>
      </c>
      <c r="M1241" s="6">
        <v>0</v>
      </c>
      <c r="N1241">
        <v>27</v>
      </c>
      <c r="O1241">
        <v>0</v>
      </c>
      <c r="P1241" s="6">
        <v>0</v>
      </c>
      <c r="Q1241" s="13">
        <v>0</v>
      </c>
      <c r="R1241" s="13">
        <v>0</v>
      </c>
      <c r="S1241" s="31">
        <v>992</v>
      </c>
      <c r="T1241" s="6">
        <f>VLOOKUP(E1241,'参数设置&amp;汇总'!S:U,3,0)</f>
        <v>0.01</v>
      </c>
      <c r="U1241" s="78">
        <f t="shared" si="95"/>
        <v>0.27</v>
      </c>
      <c r="V1241" s="13">
        <v>0.85000000000000009</v>
      </c>
      <c r="W1241" s="78">
        <f t="shared" si="97"/>
        <v>0.31764705882352939</v>
      </c>
      <c r="X1241" s="1">
        <f>VLOOKUP(E1241,'渗透率、续签率'!AG:AJ,4,0)</f>
        <v>4234</v>
      </c>
      <c r="Y1241" s="1">
        <f t="shared" si="98"/>
        <v>1344.9176470588234</v>
      </c>
      <c r="Z1241">
        <v>1</v>
      </c>
      <c r="AA1241" s="89">
        <f t="shared" si="99"/>
        <v>114318</v>
      </c>
      <c r="AH1241" s="37"/>
      <c r="AI1241" s="37"/>
      <c r="AJ1241" s="1"/>
      <c r="AK1241" s="37"/>
    </row>
    <row r="1242" spans="1:37" hidden="1">
      <c r="A1242" t="s">
        <v>64</v>
      </c>
      <c r="B1242" t="s">
        <v>16</v>
      </c>
      <c r="C1242" t="s">
        <v>19</v>
      </c>
      <c r="D1242" t="s">
        <v>116</v>
      </c>
      <c r="E1242" t="s">
        <v>485</v>
      </c>
      <c r="F1242" t="str">
        <f t="shared" si="96"/>
        <v>安庆市摄影</v>
      </c>
      <c r="G1242" t="s">
        <v>94</v>
      </c>
      <c r="H1242" t="s">
        <v>223</v>
      </c>
      <c r="I1242" t="s">
        <v>68</v>
      </c>
      <c r="J1242">
        <v>189</v>
      </c>
      <c r="K1242">
        <v>1</v>
      </c>
      <c r="L1242" s="13">
        <f>VLOOKUP(C1242,'渗透率、续签率'!B:C,2,0)</f>
        <v>0.28100000000000003</v>
      </c>
      <c r="M1242" s="6">
        <v>0.01</v>
      </c>
      <c r="N1242">
        <v>37</v>
      </c>
      <c r="O1242">
        <v>1</v>
      </c>
      <c r="P1242" s="6">
        <v>0.03</v>
      </c>
      <c r="Q1242" s="13">
        <v>0.223</v>
      </c>
      <c r="R1242" s="13">
        <v>0</v>
      </c>
      <c r="S1242" s="31">
        <v>1339</v>
      </c>
      <c r="T1242" s="6">
        <f>VLOOKUP(E1242,'参数设置&amp;汇总'!S:U,3,0)</f>
        <v>0.01</v>
      </c>
      <c r="U1242" s="78">
        <f t="shared" si="95"/>
        <v>1</v>
      </c>
      <c r="V1242" s="13">
        <v>0.85000000000000009</v>
      </c>
      <c r="W1242" s="78">
        <f t="shared" si="97"/>
        <v>0.84588235294117631</v>
      </c>
      <c r="X1242" s="1">
        <f>VLOOKUP(E1242,'渗透率、续签率'!AG:AJ,4,0)</f>
        <v>4234</v>
      </c>
      <c r="Y1242" s="1">
        <f t="shared" si="98"/>
        <v>3581.4658823529403</v>
      </c>
      <c r="Z1242">
        <v>5</v>
      </c>
      <c r="AA1242" s="89">
        <f t="shared" si="99"/>
        <v>156658</v>
      </c>
      <c r="AH1242" s="37"/>
      <c r="AI1242" s="37"/>
      <c r="AJ1242" s="1"/>
      <c r="AK1242" s="37"/>
    </row>
    <row r="1243" spans="1:37" hidden="1">
      <c r="A1243" t="s">
        <v>64</v>
      </c>
      <c r="B1243" t="s">
        <v>16</v>
      </c>
      <c r="C1243" t="s">
        <v>19</v>
      </c>
      <c r="D1243" t="s">
        <v>116</v>
      </c>
      <c r="E1243" t="s">
        <v>485</v>
      </c>
      <c r="F1243" t="str">
        <f t="shared" si="96"/>
        <v>安康市摄影</v>
      </c>
      <c r="G1243" t="s">
        <v>108</v>
      </c>
      <c r="H1243" t="s">
        <v>224</v>
      </c>
      <c r="I1243" t="s">
        <v>70</v>
      </c>
      <c r="J1243">
        <v>107</v>
      </c>
      <c r="K1243">
        <v>0</v>
      </c>
      <c r="L1243" s="13">
        <f>VLOOKUP(C1243,'渗透率、续签率'!B:C,2,0)</f>
        <v>0.28100000000000003</v>
      </c>
      <c r="M1243" s="6">
        <v>0</v>
      </c>
      <c r="N1243">
        <v>25</v>
      </c>
      <c r="O1243">
        <v>0</v>
      </c>
      <c r="P1243" s="6">
        <v>0</v>
      </c>
      <c r="Q1243" s="13">
        <v>0</v>
      </c>
      <c r="R1243" s="13">
        <v>0</v>
      </c>
      <c r="S1243" s="31">
        <v>721</v>
      </c>
      <c r="T1243" s="6">
        <f>VLOOKUP(E1243,'参数设置&amp;汇总'!S:U,3,0)</f>
        <v>0.01</v>
      </c>
      <c r="U1243" s="78">
        <f t="shared" si="95"/>
        <v>0.25</v>
      </c>
      <c r="V1243" s="13">
        <v>0.85000000000000009</v>
      </c>
      <c r="W1243" s="78">
        <f t="shared" si="97"/>
        <v>0.29411764705882348</v>
      </c>
      <c r="X1243" s="1">
        <f>VLOOKUP(E1243,'渗透率、续签率'!AG:AJ,4,0)</f>
        <v>4234</v>
      </c>
      <c r="Y1243" s="1">
        <f t="shared" si="98"/>
        <v>1245.2941176470586</v>
      </c>
      <c r="Z1243">
        <v>2</v>
      </c>
      <c r="AA1243" s="89">
        <f t="shared" si="99"/>
        <v>105850</v>
      </c>
      <c r="AH1243" s="37"/>
      <c r="AI1243" s="37"/>
      <c r="AK1243" s="37"/>
    </row>
    <row r="1244" spans="1:37" hidden="1">
      <c r="A1244" t="s">
        <v>64</v>
      </c>
      <c r="B1244" t="s">
        <v>16</v>
      </c>
      <c r="C1244" t="s">
        <v>19</v>
      </c>
      <c r="D1244" t="s">
        <v>116</v>
      </c>
      <c r="E1244" t="s">
        <v>485</v>
      </c>
      <c r="F1244" t="str">
        <f t="shared" si="96"/>
        <v>安阳市摄影</v>
      </c>
      <c r="G1244" t="s">
        <v>110</v>
      </c>
      <c r="H1244" t="s">
        <v>225</v>
      </c>
      <c r="I1244" t="s">
        <v>70</v>
      </c>
      <c r="J1244">
        <v>329</v>
      </c>
      <c r="K1244">
        <v>0</v>
      </c>
      <c r="L1244" s="13">
        <f>VLOOKUP(C1244,'渗透率、续签率'!B:C,2,0)</f>
        <v>0.28100000000000003</v>
      </c>
      <c r="M1244" s="6">
        <v>0</v>
      </c>
      <c r="N1244">
        <v>66</v>
      </c>
      <c r="O1244">
        <v>0</v>
      </c>
      <c r="P1244" s="6">
        <v>0</v>
      </c>
      <c r="Q1244" s="13">
        <v>4.2999999999999997E-2</v>
      </c>
      <c r="R1244" s="13">
        <v>0</v>
      </c>
      <c r="S1244" s="31">
        <v>2374</v>
      </c>
      <c r="T1244" s="6">
        <f>VLOOKUP(E1244,'参数设置&amp;汇总'!S:U,3,0)</f>
        <v>0.01</v>
      </c>
      <c r="U1244" s="78">
        <f t="shared" si="95"/>
        <v>0.66</v>
      </c>
      <c r="V1244" s="13">
        <v>0.85000000000000009</v>
      </c>
      <c r="W1244" s="78">
        <f t="shared" si="97"/>
        <v>0.77647058823529402</v>
      </c>
      <c r="X1244" s="1">
        <f>VLOOKUP(E1244,'渗透率、续签率'!AG:AJ,4,0)</f>
        <v>4234</v>
      </c>
      <c r="Y1244" s="1">
        <f t="shared" si="98"/>
        <v>3287.5764705882348</v>
      </c>
      <c r="Z1244">
        <v>33</v>
      </c>
      <c r="AA1244" s="89">
        <f t="shared" si="99"/>
        <v>279444</v>
      </c>
      <c r="AH1244" s="37"/>
      <c r="AI1244" s="37"/>
      <c r="AJ1244" s="1"/>
      <c r="AK1244" s="37"/>
    </row>
    <row r="1245" spans="1:37" hidden="1">
      <c r="A1245" t="s">
        <v>64</v>
      </c>
      <c r="B1245" t="s">
        <v>16</v>
      </c>
      <c r="C1245" t="s">
        <v>19</v>
      </c>
      <c r="D1245" t="s">
        <v>116</v>
      </c>
      <c r="E1245" t="s">
        <v>485</v>
      </c>
      <c r="F1245" t="str">
        <f t="shared" si="96"/>
        <v>安顺市摄影</v>
      </c>
      <c r="G1245" t="s">
        <v>167</v>
      </c>
      <c r="H1245" t="s">
        <v>226</v>
      </c>
      <c r="I1245" t="s">
        <v>70</v>
      </c>
      <c r="J1245">
        <v>148</v>
      </c>
      <c r="K1245">
        <v>0</v>
      </c>
      <c r="L1245" s="13">
        <f>VLOOKUP(C1245,'渗透率、续签率'!B:C,2,0)</f>
        <v>0.28100000000000003</v>
      </c>
      <c r="M1245" s="6">
        <v>0</v>
      </c>
      <c r="N1245">
        <v>23</v>
      </c>
      <c r="O1245">
        <v>0</v>
      </c>
      <c r="P1245" s="6">
        <v>0</v>
      </c>
      <c r="Q1245" s="13">
        <v>1E-3</v>
      </c>
      <c r="R1245" s="13">
        <v>0</v>
      </c>
      <c r="S1245" s="31">
        <v>697</v>
      </c>
      <c r="T1245" s="6">
        <f>VLOOKUP(E1245,'参数设置&amp;汇总'!S:U,3,0)</f>
        <v>0.01</v>
      </c>
      <c r="U1245" s="78">
        <f t="shared" si="95"/>
        <v>0.23</v>
      </c>
      <c r="V1245" s="13">
        <v>0.85000000000000009</v>
      </c>
      <c r="W1245" s="78">
        <f t="shared" si="97"/>
        <v>0.27058823529411763</v>
      </c>
      <c r="X1245" s="1">
        <f>VLOOKUP(E1245,'渗透率、续签率'!AG:AJ,4,0)</f>
        <v>4234</v>
      </c>
      <c r="Y1245" s="1">
        <f t="shared" si="98"/>
        <v>1145.670588235294</v>
      </c>
      <c r="Z1245">
        <v>0</v>
      </c>
      <c r="AA1245" s="89">
        <f t="shared" si="99"/>
        <v>97382</v>
      </c>
      <c r="AH1245" s="37"/>
      <c r="AI1245" s="37"/>
      <c r="AJ1245" s="1"/>
      <c r="AK1245" s="37"/>
    </row>
    <row r="1246" spans="1:37" hidden="1">
      <c r="A1246" t="s">
        <v>64</v>
      </c>
      <c r="B1246" t="s">
        <v>16</v>
      </c>
      <c r="C1246" t="s">
        <v>19</v>
      </c>
      <c r="D1246" t="s">
        <v>116</v>
      </c>
      <c r="E1246" t="s">
        <v>485</v>
      </c>
      <c r="F1246" t="str">
        <f t="shared" si="96"/>
        <v>定安县摄影</v>
      </c>
      <c r="G1246" t="s">
        <v>120</v>
      </c>
      <c r="H1246" t="s">
        <v>227</v>
      </c>
      <c r="I1246" t="s">
        <v>68</v>
      </c>
      <c r="J1246">
        <v>7</v>
      </c>
      <c r="K1246">
        <v>0</v>
      </c>
      <c r="L1246" s="13">
        <f>VLOOKUP(C1246,'渗透率、续签率'!B:C,2,0)</f>
        <v>0.28100000000000003</v>
      </c>
      <c r="M1246" s="6">
        <v>0</v>
      </c>
      <c r="N1246">
        <v>0</v>
      </c>
      <c r="O1246">
        <v>0</v>
      </c>
      <c r="P1246" s="6">
        <v>0</v>
      </c>
      <c r="Q1246" s="13">
        <v>0</v>
      </c>
      <c r="R1246" s="13">
        <v>0</v>
      </c>
      <c r="S1246" s="31">
        <v>21</v>
      </c>
      <c r="T1246" s="6">
        <f>VLOOKUP(E1246,'参数设置&amp;汇总'!S:U,3,0)</f>
        <v>0.01</v>
      </c>
      <c r="U1246" s="78">
        <f t="shared" si="95"/>
        <v>0</v>
      </c>
      <c r="V1246" s="13">
        <v>0.85000000000000009</v>
      </c>
      <c r="W1246" s="78">
        <f t="shared" si="97"/>
        <v>0</v>
      </c>
      <c r="X1246" s="1">
        <f>VLOOKUP(E1246,'渗透率、续签率'!AG:AJ,4,0)</f>
        <v>4234</v>
      </c>
      <c r="Y1246" s="1">
        <f t="shared" si="98"/>
        <v>0</v>
      </c>
      <c r="Z1246">
        <v>0</v>
      </c>
      <c r="AA1246" s="89">
        <f t="shared" si="99"/>
        <v>0</v>
      </c>
      <c r="AH1246" s="37"/>
      <c r="AI1246" s="37"/>
      <c r="AK1246" s="37"/>
    </row>
    <row r="1247" spans="1:37" hidden="1">
      <c r="A1247" t="s">
        <v>64</v>
      </c>
      <c r="B1247" t="s">
        <v>16</v>
      </c>
      <c r="C1247" t="s">
        <v>19</v>
      </c>
      <c r="D1247" t="s">
        <v>116</v>
      </c>
      <c r="E1247" t="s">
        <v>485</v>
      </c>
      <c r="F1247" t="str">
        <f t="shared" si="96"/>
        <v>定西市摄影</v>
      </c>
      <c r="G1247" t="s">
        <v>132</v>
      </c>
      <c r="H1247" t="s">
        <v>228</v>
      </c>
      <c r="I1247" t="s">
        <v>70</v>
      </c>
      <c r="J1247">
        <v>104</v>
      </c>
      <c r="K1247">
        <v>0</v>
      </c>
      <c r="L1247" s="13">
        <f>VLOOKUP(C1247,'渗透率、续签率'!B:C,2,0)</f>
        <v>0.28100000000000003</v>
      </c>
      <c r="M1247" s="6">
        <v>0</v>
      </c>
      <c r="N1247">
        <v>21</v>
      </c>
      <c r="O1247">
        <v>0</v>
      </c>
      <c r="P1247" s="6">
        <v>0</v>
      </c>
      <c r="Q1247" s="13">
        <v>2.7E-2</v>
      </c>
      <c r="R1247" s="13">
        <v>0</v>
      </c>
      <c r="S1247" s="31">
        <v>675</v>
      </c>
      <c r="T1247" s="6">
        <f>VLOOKUP(E1247,'参数设置&amp;汇总'!S:U,3,0)</f>
        <v>0.01</v>
      </c>
      <c r="U1247" s="78">
        <f t="shared" si="95"/>
        <v>0.21</v>
      </c>
      <c r="V1247" s="13">
        <v>0.85000000000000009</v>
      </c>
      <c r="W1247" s="78">
        <f t="shared" si="97"/>
        <v>0.24705882352941172</v>
      </c>
      <c r="X1247" s="1">
        <f>VLOOKUP(E1247,'渗透率、续签率'!AG:AJ,4,0)</f>
        <v>4234</v>
      </c>
      <c r="Y1247" s="1">
        <f t="shared" si="98"/>
        <v>1046.0470588235291</v>
      </c>
      <c r="Z1247">
        <v>1</v>
      </c>
      <c r="AA1247" s="89">
        <f t="shared" si="99"/>
        <v>88914</v>
      </c>
      <c r="AH1247" s="37"/>
      <c r="AI1247" s="37"/>
      <c r="AK1247" s="37"/>
    </row>
    <row r="1248" spans="1:37" hidden="1">
      <c r="A1248" t="s">
        <v>64</v>
      </c>
      <c r="B1248" t="s">
        <v>16</v>
      </c>
      <c r="C1248" t="s">
        <v>19</v>
      </c>
      <c r="D1248" t="s">
        <v>116</v>
      </c>
      <c r="E1248" t="s">
        <v>485</v>
      </c>
      <c r="F1248" t="str">
        <f t="shared" si="96"/>
        <v>宜宾市摄影</v>
      </c>
      <c r="G1248" t="s">
        <v>77</v>
      </c>
      <c r="H1248" t="s">
        <v>229</v>
      </c>
      <c r="I1248" t="s">
        <v>70</v>
      </c>
      <c r="J1248">
        <v>207</v>
      </c>
      <c r="K1248">
        <v>0</v>
      </c>
      <c r="L1248" s="13">
        <f>VLOOKUP(C1248,'渗透率、续签率'!B:C,2,0)</f>
        <v>0.28100000000000003</v>
      </c>
      <c r="M1248" s="6">
        <v>0</v>
      </c>
      <c r="N1248">
        <v>40</v>
      </c>
      <c r="O1248">
        <v>0</v>
      </c>
      <c r="P1248" s="6">
        <v>0</v>
      </c>
      <c r="Q1248" s="13">
        <v>0.151</v>
      </c>
      <c r="R1248" s="13">
        <v>0</v>
      </c>
      <c r="S1248" s="31">
        <v>1359</v>
      </c>
      <c r="T1248" s="6">
        <f>VLOOKUP(E1248,'参数设置&amp;汇总'!S:U,3,0)</f>
        <v>0.01</v>
      </c>
      <c r="U1248" s="78">
        <f t="shared" si="95"/>
        <v>0.4</v>
      </c>
      <c r="V1248" s="13">
        <v>0.85000000000000009</v>
      </c>
      <c r="W1248" s="78">
        <f t="shared" si="97"/>
        <v>0.47058823529411764</v>
      </c>
      <c r="X1248" s="1">
        <f>VLOOKUP(E1248,'渗透率、续签率'!AG:AJ,4,0)</f>
        <v>4234</v>
      </c>
      <c r="Y1248" s="1">
        <f t="shared" si="98"/>
        <v>1992.4705882352941</v>
      </c>
      <c r="Z1248">
        <v>0</v>
      </c>
      <c r="AA1248" s="89">
        <f t="shared" si="99"/>
        <v>169360</v>
      </c>
      <c r="AH1248" s="37"/>
      <c r="AI1248" s="37"/>
      <c r="AK1248" s="37"/>
    </row>
    <row r="1249" spans="1:37" hidden="1">
      <c r="A1249" t="s">
        <v>64</v>
      </c>
      <c r="B1249" t="s">
        <v>16</v>
      </c>
      <c r="C1249" t="s">
        <v>19</v>
      </c>
      <c r="D1249" t="s">
        <v>116</v>
      </c>
      <c r="E1249" t="s">
        <v>485</v>
      </c>
      <c r="F1249" t="str">
        <f t="shared" si="96"/>
        <v>宜昌市摄影</v>
      </c>
      <c r="G1249" t="s">
        <v>81</v>
      </c>
      <c r="H1249" t="s">
        <v>230</v>
      </c>
      <c r="I1249" t="s">
        <v>68</v>
      </c>
      <c r="J1249">
        <v>200</v>
      </c>
      <c r="K1249">
        <v>1</v>
      </c>
      <c r="L1249" s="13">
        <f>VLOOKUP(C1249,'渗透率、续签率'!B:C,2,0)</f>
        <v>0.28100000000000003</v>
      </c>
      <c r="M1249" s="6">
        <v>0.01</v>
      </c>
      <c r="N1249">
        <v>37</v>
      </c>
      <c r="O1249">
        <v>0</v>
      </c>
      <c r="P1249" s="6">
        <v>0</v>
      </c>
      <c r="Q1249" s="13">
        <v>1.7000000000000001E-2</v>
      </c>
      <c r="R1249" s="13">
        <v>0</v>
      </c>
      <c r="S1249" s="31">
        <v>1097</v>
      </c>
      <c r="T1249" s="6">
        <f>VLOOKUP(E1249,'参数设置&amp;汇总'!S:U,3,0)</f>
        <v>0.01</v>
      </c>
      <c r="U1249" s="78">
        <f t="shared" si="95"/>
        <v>0.37</v>
      </c>
      <c r="V1249" s="13">
        <v>0.85000000000000009</v>
      </c>
      <c r="W1249" s="78">
        <f t="shared" si="97"/>
        <v>0.43529411764705878</v>
      </c>
      <c r="X1249" s="1">
        <f>VLOOKUP(E1249,'渗透率、续签率'!AG:AJ,4,0)</f>
        <v>4234</v>
      </c>
      <c r="Y1249" s="1">
        <f t="shared" si="98"/>
        <v>1843.0352941176468</v>
      </c>
      <c r="Z1249">
        <v>4</v>
      </c>
      <c r="AA1249" s="89">
        <f t="shared" si="99"/>
        <v>156658</v>
      </c>
      <c r="AH1249" s="37"/>
      <c r="AI1249" s="37"/>
      <c r="AJ1249" s="1"/>
      <c r="AK1249" s="37"/>
    </row>
    <row r="1250" spans="1:37" hidden="1">
      <c r="A1250" t="s">
        <v>64</v>
      </c>
      <c r="B1250" t="s">
        <v>16</v>
      </c>
      <c r="C1250" t="s">
        <v>19</v>
      </c>
      <c r="D1250" t="s">
        <v>116</v>
      </c>
      <c r="E1250" t="s">
        <v>485</v>
      </c>
      <c r="F1250" t="str">
        <f t="shared" si="96"/>
        <v>宜春市摄影</v>
      </c>
      <c r="G1250" t="s">
        <v>90</v>
      </c>
      <c r="H1250" t="s">
        <v>231</v>
      </c>
      <c r="I1250" t="s">
        <v>68</v>
      </c>
      <c r="J1250">
        <v>229</v>
      </c>
      <c r="K1250">
        <v>0</v>
      </c>
      <c r="L1250" s="13">
        <f>VLOOKUP(C1250,'渗透率、续签率'!B:C,2,0)</f>
        <v>0.28100000000000003</v>
      </c>
      <c r="M1250" s="6">
        <v>0</v>
      </c>
      <c r="N1250">
        <v>62</v>
      </c>
      <c r="O1250">
        <v>0</v>
      </c>
      <c r="P1250" s="6">
        <v>0</v>
      </c>
      <c r="Q1250" s="13">
        <v>9.4E-2</v>
      </c>
      <c r="R1250" s="13">
        <v>0</v>
      </c>
      <c r="S1250" s="31">
        <v>2017</v>
      </c>
      <c r="T1250" s="6">
        <f>VLOOKUP(E1250,'参数设置&amp;汇总'!S:U,3,0)</f>
        <v>0.01</v>
      </c>
      <c r="U1250" s="78">
        <f t="shared" si="95"/>
        <v>0.62</v>
      </c>
      <c r="V1250" s="13">
        <v>0.85000000000000009</v>
      </c>
      <c r="W1250" s="78">
        <f t="shared" si="97"/>
        <v>0.72941176470588232</v>
      </c>
      <c r="X1250" s="1">
        <f>VLOOKUP(E1250,'渗透率、续签率'!AG:AJ,4,0)</f>
        <v>4234</v>
      </c>
      <c r="Y1250" s="1">
        <f t="shared" si="98"/>
        <v>3088.3294117647056</v>
      </c>
      <c r="Z1250">
        <v>0</v>
      </c>
      <c r="AA1250" s="89">
        <f t="shared" si="99"/>
        <v>262508</v>
      </c>
      <c r="AH1250" s="37"/>
      <c r="AI1250" s="37"/>
      <c r="AJ1250" s="1"/>
      <c r="AK1250" s="37"/>
    </row>
    <row r="1251" spans="1:37" hidden="1">
      <c r="A1251" t="s">
        <v>64</v>
      </c>
      <c r="B1251" t="s">
        <v>16</v>
      </c>
      <c r="C1251" t="s">
        <v>19</v>
      </c>
      <c r="D1251" t="s">
        <v>116</v>
      </c>
      <c r="E1251" t="s">
        <v>485</v>
      </c>
      <c r="F1251" t="str">
        <f t="shared" si="96"/>
        <v>宝鸡市摄影</v>
      </c>
      <c r="G1251" t="s">
        <v>108</v>
      </c>
      <c r="H1251" t="s">
        <v>232</v>
      </c>
      <c r="I1251" t="s">
        <v>70</v>
      </c>
      <c r="J1251">
        <v>174</v>
      </c>
      <c r="K1251">
        <v>0</v>
      </c>
      <c r="L1251" s="13">
        <f>VLOOKUP(C1251,'渗透率、续签率'!B:C,2,0)</f>
        <v>0.28100000000000003</v>
      </c>
      <c r="M1251" s="6">
        <v>0</v>
      </c>
      <c r="N1251">
        <v>39</v>
      </c>
      <c r="O1251">
        <v>0</v>
      </c>
      <c r="P1251" s="6">
        <v>0</v>
      </c>
      <c r="Q1251" s="13">
        <v>0.01</v>
      </c>
      <c r="R1251" s="13">
        <v>0</v>
      </c>
      <c r="S1251" s="31">
        <v>1255</v>
      </c>
      <c r="T1251" s="6">
        <f>VLOOKUP(E1251,'参数设置&amp;汇总'!S:U,3,0)</f>
        <v>0.01</v>
      </c>
      <c r="U1251" s="78">
        <f t="shared" si="95"/>
        <v>0.39</v>
      </c>
      <c r="V1251" s="13">
        <v>0.85000000000000009</v>
      </c>
      <c r="W1251" s="78">
        <f t="shared" si="97"/>
        <v>0.45882352941176469</v>
      </c>
      <c r="X1251" s="1">
        <f>VLOOKUP(E1251,'渗透率、续签率'!AG:AJ,4,0)</f>
        <v>4234</v>
      </c>
      <c r="Y1251" s="1">
        <f t="shared" si="98"/>
        <v>1942.6588235294116</v>
      </c>
      <c r="Z1251">
        <v>0</v>
      </c>
      <c r="AA1251" s="89">
        <f t="shared" si="99"/>
        <v>165126</v>
      </c>
      <c r="AH1251" s="37"/>
      <c r="AI1251" s="37"/>
      <c r="AJ1251" s="1"/>
      <c r="AK1251" s="37"/>
    </row>
    <row r="1252" spans="1:37" hidden="1">
      <c r="A1252" t="s">
        <v>64</v>
      </c>
      <c r="B1252" t="s">
        <v>16</v>
      </c>
      <c r="C1252" t="s">
        <v>19</v>
      </c>
      <c r="D1252" t="s">
        <v>116</v>
      </c>
      <c r="E1252" t="s">
        <v>485</v>
      </c>
      <c r="F1252" t="str">
        <f t="shared" si="96"/>
        <v>宣城市摄影</v>
      </c>
      <c r="G1252" t="s">
        <v>94</v>
      </c>
      <c r="H1252" t="s">
        <v>233</v>
      </c>
      <c r="I1252" t="s">
        <v>68</v>
      </c>
      <c r="J1252">
        <v>157</v>
      </c>
      <c r="K1252">
        <v>0</v>
      </c>
      <c r="L1252" s="13">
        <f>VLOOKUP(C1252,'渗透率、续签率'!B:C,2,0)</f>
        <v>0.28100000000000003</v>
      </c>
      <c r="M1252" s="6">
        <v>0</v>
      </c>
      <c r="N1252">
        <v>30</v>
      </c>
      <c r="O1252">
        <v>0</v>
      </c>
      <c r="P1252" s="6">
        <v>0</v>
      </c>
      <c r="Q1252" s="13">
        <v>4.7E-2</v>
      </c>
      <c r="R1252" s="13">
        <v>0</v>
      </c>
      <c r="S1252" s="31">
        <v>1232</v>
      </c>
      <c r="T1252" s="6">
        <f>VLOOKUP(E1252,'参数设置&amp;汇总'!S:U,3,0)</f>
        <v>0.01</v>
      </c>
      <c r="U1252" s="78">
        <f t="shared" si="95"/>
        <v>0.3</v>
      </c>
      <c r="V1252" s="13">
        <v>0.85000000000000009</v>
      </c>
      <c r="W1252" s="78">
        <f t="shared" si="97"/>
        <v>0.3529411764705882</v>
      </c>
      <c r="X1252" s="1">
        <f>VLOOKUP(E1252,'渗透率、续签率'!AG:AJ,4,0)</f>
        <v>4234</v>
      </c>
      <c r="Y1252" s="1">
        <f t="shared" si="98"/>
        <v>1494.3529411764705</v>
      </c>
      <c r="Z1252">
        <v>0</v>
      </c>
      <c r="AA1252" s="89">
        <f t="shared" si="99"/>
        <v>127020</v>
      </c>
      <c r="AH1252" s="37"/>
      <c r="AI1252" s="37"/>
      <c r="AK1252" s="37"/>
    </row>
    <row r="1253" spans="1:37" hidden="1">
      <c r="A1253" t="s">
        <v>64</v>
      </c>
      <c r="B1253" t="s">
        <v>16</v>
      </c>
      <c r="C1253" t="s">
        <v>19</v>
      </c>
      <c r="D1253" t="s">
        <v>116</v>
      </c>
      <c r="E1253" t="s">
        <v>485</v>
      </c>
      <c r="F1253" t="str">
        <f t="shared" si="96"/>
        <v>宿州市摄影</v>
      </c>
      <c r="G1253" t="s">
        <v>94</v>
      </c>
      <c r="H1253" t="s">
        <v>234</v>
      </c>
      <c r="I1253" t="s">
        <v>68</v>
      </c>
      <c r="J1253">
        <v>275</v>
      </c>
      <c r="K1253">
        <v>0</v>
      </c>
      <c r="L1253" s="13">
        <f>VLOOKUP(C1253,'渗透率、续签率'!B:C,2,0)</f>
        <v>0.28100000000000003</v>
      </c>
      <c r="M1253" s="6">
        <v>0</v>
      </c>
      <c r="N1253">
        <v>44</v>
      </c>
      <c r="O1253">
        <v>0</v>
      </c>
      <c r="P1253" s="6">
        <v>0</v>
      </c>
      <c r="Q1253" s="13">
        <v>6.0000000000000001E-3</v>
      </c>
      <c r="R1253" s="13">
        <v>0</v>
      </c>
      <c r="S1253" s="31">
        <v>1588</v>
      </c>
      <c r="T1253" s="6">
        <f>VLOOKUP(E1253,'参数设置&amp;汇总'!S:U,3,0)</f>
        <v>0.01</v>
      </c>
      <c r="U1253" s="78">
        <f t="shared" si="95"/>
        <v>0.44</v>
      </c>
      <c r="V1253" s="13">
        <v>0.85000000000000009</v>
      </c>
      <c r="W1253" s="78">
        <f t="shared" si="97"/>
        <v>0.51764705882352935</v>
      </c>
      <c r="X1253" s="1">
        <f>VLOOKUP(E1253,'渗透率、续签率'!AG:AJ,4,0)</f>
        <v>4234</v>
      </c>
      <c r="Y1253" s="1">
        <f t="shared" si="98"/>
        <v>2191.7176470588233</v>
      </c>
      <c r="Z1253">
        <v>0</v>
      </c>
      <c r="AA1253" s="89">
        <f t="shared" si="99"/>
        <v>186296</v>
      </c>
      <c r="AH1253" s="37"/>
      <c r="AI1253" s="37"/>
      <c r="AJ1253" s="1"/>
      <c r="AK1253" s="37"/>
    </row>
    <row r="1254" spans="1:37" hidden="1">
      <c r="A1254" t="s">
        <v>64</v>
      </c>
      <c r="B1254" t="s">
        <v>16</v>
      </c>
      <c r="C1254" t="s">
        <v>19</v>
      </c>
      <c r="D1254" t="s">
        <v>116</v>
      </c>
      <c r="E1254" t="s">
        <v>485</v>
      </c>
      <c r="F1254" t="str">
        <f t="shared" si="96"/>
        <v>宿迁市摄影</v>
      </c>
      <c r="G1254" t="s">
        <v>73</v>
      </c>
      <c r="H1254" t="s">
        <v>235</v>
      </c>
      <c r="I1254" t="s">
        <v>70</v>
      </c>
      <c r="J1254">
        <v>287</v>
      </c>
      <c r="K1254">
        <v>0</v>
      </c>
      <c r="L1254" s="13">
        <f>VLOOKUP(C1254,'渗透率、续签率'!B:C,2,0)</f>
        <v>0.28100000000000003</v>
      </c>
      <c r="M1254" s="6">
        <v>0</v>
      </c>
      <c r="N1254">
        <v>57</v>
      </c>
      <c r="O1254">
        <v>0</v>
      </c>
      <c r="P1254" s="6">
        <v>0</v>
      </c>
      <c r="Q1254" s="13">
        <v>3.7999999999999999E-2</v>
      </c>
      <c r="R1254" s="13">
        <v>0</v>
      </c>
      <c r="S1254" s="31">
        <v>1790</v>
      </c>
      <c r="T1254" s="6">
        <f>VLOOKUP(E1254,'参数设置&amp;汇总'!S:U,3,0)</f>
        <v>0.01</v>
      </c>
      <c r="U1254" s="78">
        <f t="shared" si="95"/>
        <v>0.57000000000000006</v>
      </c>
      <c r="V1254" s="13">
        <v>0.85000000000000009</v>
      </c>
      <c r="W1254" s="78">
        <f t="shared" si="97"/>
        <v>0.6705882352941176</v>
      </c>
      <c r="X1254" s="1">
        <f>VLOOKUP(E1254,'渗透率、续签率'!AG:AJ,4,0)</f>
        <v>4234</v>
      </c>
      <c r="Y1254" s="1">
        <f t="shared" si="98"/>
        <v>2839.2705882352939</v>
      </c>
      <c r="Z1254">
        <v>42</v>
      </c>
      <c r="AA1254" s="89">
        <f t="shared" si="99"/>
        <v>241338</v>
      </c>
      <c r="AH1254" s="37"/>
      <c r="AI1254" s="37"/>
      <c r="AK1254" s="37"/>
    </row>
    <row r="1255" spans="1:37" hidden="1">
      <c r="A1255" t="s">
        <v>64</v>
      </c>
      <c r="B1255" t="s">
        <v>16</v>
      </c>
      <c r="C1255" t="s">
        <v>19</v>
      </c>
      <c r="D1255" t="s">
        <v>116</v>
      </c>
      <c r="E1255" t="s">
        <v>485</v>
      </c>
      <c r="F1255" t="str">
        <f t="shared" si="96"/>
        <v>屯昌县摄影</v>
      </c>
      <c r="G1255" t="s">
        <v>120</v>
      </c>
      <c r="H1255" t="s">
        <v>236</v>
      </c>
      <c r="I1255" t="s">
        <v>68</v>
      </c>
      <c r="J1255">
        <v>3</v>
      </c>
      <c r="K1255">
        <v>0</v>
      </c>
      <c r="L1255" s="13">
        <f>VLOOKUP(C1255,'渗透率、续签率'!B:C,2,0)</f>
        <v>0.28100000000000003</v>
      </c>
      <c r="M1255" s="6">
        <v>0</v>
      </c>
      <c r="N1255">
        <v>0</v>
      </c>
      <c r="O1255">
        <v>0</v>
      </c>
      <c r="P1255" s="6">
        <v>0</v>
      </c>
      <c r="Q1255" s="13">
        <v>0</v>
      </c>
      <c r="R1255" s="13">
        <v>0</v>
      </c>
      <c r="S1255" s="31">
        <v>9</v>
      </c>
      <c r="T1255" s="6">
        <f>VLOOKUP(E1255,'参数设置&amp;汇总'!S:U,3,0)</f>
        <v>0.01</v>
      </c>
      <c r="U1255" s="78">
        <f t="shared" si="95"/>
        <v>0</v>
      </c>
      <c r="V1255" s="13">
        <v>0.85000000000000009</v>
      </c>
      <c r="W1255" s="78">
        <f t="shared" si="97"/>
        <v>0</v>
      </c>
      <c r="X1255" s="1">
        <f>VLOOKUP(E1255,'渗透率、续签率'!AG:AJ,4,0)</f>
        <v>4234</v>
      </c>
      <c r="Y1255" s="1">
        <f t="shared" si="98"/>
        <v>0</v>
      </c>
      <c r="Z1255">
        <v>0</v>
      </c>
      <c r="AA1255" s="89">
        <f t="shared" si="99"/>
        <v>0</v>
      </c>
      <c r="AH1255" s="37"/>
      <c r="AI1255" s="37"/>
      <c r="AK1255" s="37"/>
    </row>
    <row r="1256" spans="1:37" hidden="1">
      <c r="A1256" t="s">
        <v>64</v>
      </c>
      <c r="B1256" t="s">
        <v>16</v>
      </c>
      <c r="C1256" t="s">
        <v>19</v>
      </c>
      <c r="D1256" t="s">
        <v>116</v>
      </c>
      <c r="E1256" t="s">
        <v>485</v>
      </c>
      <c r="F1256" t="str">
        <f t="shared" si="96"/>
        <v>山南市摄影</v>
      </c>
      <c r="G1256" t="s">
        <v>237</v>
      </c>
      <c r="H1256" t="s">
        <v>238</v>
      </c>
      <c r="I1256" t="s">
        <v>57</v>
      </c>
      <c r="J1256">
        <v>4</v>
      </c>
      <c r="K1256">
        <v>0</v>
      </c>
      <c r="L1256" s="13">
        <f>VLOOKUP(C1256,'渗透率、续签率'!B:C,2,0)</f>
        <v>0.28100000000000003</v>
      </c>
      <c r="M1256" s="6">
        <v>0</v>
      </c>
      <c r="N1256">
        <v>2</v>
      </c>
      <c r="O1256">
        <v>0</v>
      </c>
      <c r="P1256" s="6">
        <v>0</v>
      </c>
      <c r="Q1256" s="13">
        <v>0</v>
      </c>
      <c r="R1256" s="13">
        <v>0</v>
      </c>
      <c r="S1256" s="31">
        <v>35</v>
      </c>
      <c r="T1256" s="6">
        <f>VLOOKUP(E1256,'参数设置&amp;汇总'!S:U,3,0)</f>
        <v>0.01</v>
      </c>
      <c r="U1256" s="78">
        <f t="shared" si="95"/>
        <v>0.02</v>
      </c>
      <c r="V1256" s="13">
        <v>0.85000000000000009</v>
      </c>
      <c r="W1256" s="78">
        <f t="shared" si="97"/>
        <v>2.3529411764705882E-2</v>
      </c>
      <c r="X1256" s="1">
        <f>VLOOKUP(E1256,'渗透率、续签率'!AG:AJ,4,0)</f>
        <v>4234</v>
      </c>
      <c r="Y1256" s="1">
        <f t="shared" si="98"/>
        <v>99.623529411764707</v>
      </c>
      <c r="Z1256">
        <v>0</v>
      </c>
      <c r="AA1256" s="89">
        <f t="shared" si="99"/>
        <v>8468</v>
      </c>
      <c r="AH1256" s="37"/>
      <c r="AI1256" s="37"/>
      <c r="AJ1256" s="1"/>
      <c r="AK1256" s="37"/>
    </row>
    <row r="1257" spans="1:37" hidden="1">
      <c r="A1257" t="s">
        <v>64</v>
      </c>
      <c r="B1257" t="s">
        <v>16</v>
      </c>
      <c r="C1257" t="s">
        <v>19</v>
      </c>
      <c r="D1257" t="s">
        <v>116</v>
      </c>
      <c r="E1257" t="s">
        <v>485</v>
      </c>
      <c r="F1257" t="str">
        <f t="shared" si="96"/>
        <v>岳阳市摄影</v>
      </c>
      <c r="G1257" t="s">
        <v>113</v>
      </c>
      <c r="H1257" t="s">
        <v>239</v>
      </c>
      <c r="I1257" t="s">
        <v>68</v>
      </c>
      <c r="J1257">
        <v>176</v>
      </c>
      <c r="K1257">
        <v>0</v>
      </c>
      <c r="L1257" s="13">
        <f>VLOOKUP(C1257,'渗透率、续签率'!B:C,2,0)</f>
        <v>0.28100000000000003</v>
      </c>
      <c r="M1257" s="6">
        <v>0</v>
      </c>
      <c r="N1257">
        <v>27</v>
      </c>
      <c r="O1257">
        <v>0</v>
      </c>
      <c r="P1257" s="6">
        <v>0</v>
      </c>
      <c r="Q1257" s="13">
        <v>3.0000000000000001E-3</v>
      </c>
      <c r="R1257" s="13">
        <v>0</v>
      </c>
      <c r="S1257" s="31">
        <v>936</v>
      </c>
      <c r="T1257" s="6">
        <f>VLOOKUP(E1257,'参数设置&amp;汇总'!S:U,3,0)</f>
        <v>0.01</v>
      </c>
      <c r="U1257" s="78">
        <f t="shared" si="95"/>
        <v>0.27</v>
      </c>
      <c r="V1257" s="13">
        <v>0.85000000000000009</v>
      </c>
      <c r="W1257" s="78">
        <f t="shared" si="97"/>
        <v>0.31764705882352939</v>
      </c>
      <c r="X1257" s="1">
        <f>VLOOKUP(E1257,'渗透率、续签率'!AG:AJ,4,0)</f>
        <v>4234</v>
      </c>
      <c r="Y1257" s="1">
        <f t="shared" si="98"/>
        <v>1344.9176470588234</v>
      </c>
      <c r="Z1257">
        <v>15</v>
      </c>
      <c r="AA1257" s="89">
        <f t="shared" si="99"/>
        <v>114318</v>
      </c>
      <c r="AH1257" s="37"/>
      <c r="AI1257" s="37"/>
      <c r="AK1257" s="37"/>
    </row>
    <row r="1258" spans="1:37" hidden="1">
      <c r="A1258" t="s">
        <v>64</v>
      </c>
      <c r="B1258" t="s">
        <v>16</v>
      </c>
      <c r="C1258" t="s">
        <v>19</v>
      </c>
      <c r="D1258" t="s">
        <v>116</v>
      </c>
      <c r="E1258" t="s">
        <v>485</v>
      </c>
      <c r="F1258" t="str">
        <f t="shared" si="96"/>
        <v>崇左市摄影</v>
      </c>
      <c r="G1258" t="s">
        <v>88</v>
      </c>
      <c r="H1258" t="s">
        <v>240</v>
      </c>
      <c r="I1258" t="s">
        <v>68</v>
      </c>
      <c r="J1258">
        <v>93</v>
      </c>
      <c r="K1258">
        <v>0</v>
      </c>
      <c r="L1258" s="13">
        <f>VLOOKUP(C1258,'渗透率、续签率'!B:C,2,0)</f>
        <v>0.28100000000000003</v>
      </c>
      <c r="M1258" s="6">
        <v>0</v>
      </c>
      <c r="N1258">
        <v>9</v>
      </c>
      <c r="O1258">
        <v>0</v>
      </c>
      <c r="P1258" s="6">
        <v>0</v>
      </c>
      <c r="Q1258" s="13">
        <v>0.16200000000000001</v>
      </c>
      <c r="R1258" s="13">
        <v>0</v>
      </c>
      <c r="S1258" s="31">
        <v>440</v>
      </c>
      <c r="T1258" s="6">
        <f>VLOOKUP(E1258,'参数设置&amp;汇总'!S:U,3,0)</f>
        <v>0.01</v>
      </c>
      <c r="U1258" s="78">
        <f t="shared" si="95"/>
        <v>0.09</v>
      </c>
      <c r="V1258" s="13">
        <v>0.85000000000000009</v>
      </c>
      <c r="W1258" s="78">
        <f t="shared" si="97"/>
        <v>0.10588235294117646</v>
      </c>
      <c r="X1258" s="1">
        <f>VLOOKUP(E1258,'渗透率、续签率'!AG:AJ,4,0)</f>
        <v>4234</v>
      </c>
      <c r="Y1258" s="1">
        <f t="shared" si="98"/>
        <v>448.30588235294113</v>
      </c>
      <c r="Z1258">
        <v>0</v>
      </c>
      <c r="AA1258" s="89">
        <f t="shared" si="99"/>
        <v>38106</v>
      </c>
      <c r="AH1258" s="37"/>
      <c r="AI1258" s="37"/>
      <c r="AK1258" s="37"/>
    </row>
    <row r="1259" spans="1:37" hidden="1">
      <c r="A1259" t="s">
        <v>64</v>
      </c>
      <c r="B1259" t="s">
        <v>16</v>
      </c>
      <c r="C1259" t="s">
        <v>19</v>
      </c>
      <c r="D1259" t="s">
        <v>116</v>
      </c>
      <c r="E1259" t="s">
        <v>485</v>
      </c>
      <c r="F1259" t="str">
        <f t="shared" si="96"/>
        <v>巴中市摄影</v>
      </c>
      <c r="G1259" t="s">
        <v>77</v>
      </c>
      <c r="H1259" t="s">
        <v>241</v>
      </c>
      <c r="I1259" t="s">
        <v>70</v>
      </c>
      <c r="J1259">
        <v>73</v>
      </c>
      <c r="K1259">
        <v>1</v>
      </c>
      <c r="L1259" s="13">
        <f>VLOOKUP(C1259,'渗透率、续签率'!B:C,2,0)</f>
        <v>0.28100000000000003</v>
      </c>
      <c r="M1259" s="6">
        <v>0.01</v>
      </c>
      <c r="N1259">
        <v>11</v>
      </c>
      <c r="O1259">
        <v>0</v>
      </c>
      <c r="P1259" s="6">
        <v>0</v>
      </c>
      <c r="Q1259" s="13">
        <v>5.1999999999999998E-2</v>
      </c>
      <c r="R1259" s="13">
        <v>0</v>
      </c>
      <c r="S1259" s="31">
        <v>387</v>
      </c>
      <c r="T1259" s="6">
        <f>VLOOKUP(E1259,'参数设置&amp;汇总'!S:U,3,0)</f>
        <v>0.01</v>
      </c>
      <c r="U1259" s="78">
        <f t="shared" si="95"/>
        <v>0.11</v>
      </c>
      <c r="V1259" s="13">
        <v>0.85000000000000009</v>
      </c>
      <c r="W1259" s="78">
        <f t="shared" si="97"/>
        <v>0.12941176470588234</v>
      </c>
      <c r="X1259" s="1">
        <f>VLOOKUP(E1259,'渗透率、续签率'!AG:AJ,4,0)</f>
        <v>4234</v>
      </c>
      <c r="Y1259" s="1">
        <f t="shared" si="98"/>
        <v>547.92941176470583</v>
      </c>
      <c r="Z1259">
        <v>0</v>
      </c>
      <c r="AA1259" s="89">
        <f t="shared" si="99"/>
        <v>46574</v>
      </c>
      <c r="AH1259" s="37"/>
      <c r="AI1259" s="37"/>
      <c r="AK1259" s="37"/>
    </row>
    <row r="1260" spans="1:37" hidden="1">
      <c r="A1260" t="s">
        <v>64</v>
      </c>
      <c r="B1260" t="s">
        <v>16</v>
      </c>
      <c r="C1260" t="s">
        <v>19</v>
      </c>
      <c r="D1260" t="s">
        <v>116</v>
      </c>
      <c r="E1260" t="s">
        <v>485</v>
      </c>
      <c r="F1260" t="str">
        <f t="shared" si="96"/>
        <v>巴彦淖尔市摄影</v>
      </c>
      <c r="G1260" t="s">
        <v>142</v>
      </c>
      <c r="H1260" t="s">
        <v>242</v>
      </c>
      <c r="I1260" t="s">
        <v>70</v>
      </c>
      <c r="J1260">
        <v>129</v>
      </c>
      <c r="K1260">
        <v>0</v>
      </c>
      <c r="L1260" s="13">
        <f>VLOOKUP(C1260,'渗透率、续签率'!B:C,2,0)</f>
        <v>0.28100000000000003</v>
      </c>
      <c r="M1260" s="6">
        <v>0</v>
      </c>
      <c r="N1260">
        <v>17</v>
      </c>
      <c r="O1260">
        <v>0</v>
      </c>
      <c r="P1260" s="6">
        <v>0</v>
      </c>
      <c r="Q1260" s="13">
        <v>0</v>
      </c>
      <c r="R1260" s="13">
        <v>0</v>
      </c>
      <c r="S1260" s="31">
        <v>650</v>
      </c>
      <c r="T1260" s="6">
        <f>VLOOKUP(E1260,'参数设置&amp;汇总'!S:U,3,0)</f>
        <v>0.01</v>
      </c>
      <c r="U1260" s="78">
        <f t="shared" si="95"/>
        <v>0.17</v>
      </c>
      <c r="V1260" s="13">
        <v>0.85000000000000009</v>
      </c>
      <c r="W1260" s="78">
        <f t="shared" si="97"/>
        <v>0.19999999999999998</v>
      </c>
      <c r="X1260" s="1">
        <f>VLOOKUP(E1260,'渗透率、续签率'!AG:AJ,4,0)</f>
        <v>4234</v>
      </c>
      <c r="Y1260" s="1">
        <f t="shared" si="98"/>
        <v>846.8</v>
      </c>
      <c r="Z1260">
        <v>0</v>
      </c>
      <c r="AA1260" s="89">
        <f t="shared" si="99"/>
        <v>71978</v>
      </c>
    </row>
    <row r="1261" spans="1:37" hidden="1">
      <c r="A1261" t="s">
        <v>64</v>
      </c>
      <c r="B1261" t="s">
        <v>16</v>
      </c>
      <c r="C1261" t="s">
        <v>19</v>
      </c>
      <c r="D1261" t="s">
        <v>116</v>
      </c>
      <c r="E1261" t="s">
        <v>485</v>
      </c>
      <c r="F1261" t="str">
        <f t="shared" si="96"/>
        <v>巴音郭楞蒙古自治州摄影</v>
      </c>
      <c r="G1261" t="s">
        <v>145</v>
      </c>
      <c r="H1261" t="s">
        <v>243</v>
      </c>
      <c r="I1261" t="s">
        <v>70</v>
      </c>
      <c r="J1261">
        <v>93</v>
      </c>
      <c r="K1261">
        <v>0</v>
      </c>
      <c r="L1261" s="13">
        <f>VLOOKUP(C1261,'渗透率、续签率'!B:C,2,0)</f>
        <v>0.28100000000000003</v>
      </c>
      <c r="M1261" s="6">
        <v>0</v>
      </c>
      <c r="N1261">
        <v>24</v>
      </c>
      <c r="O1261">
        <v>0</v>
      </c>
      <c r="P1261" s="6">
        <v>0</v>
      </c>
      <c r="Q1261" s="13">
        <v>8.0000000000000002E-3</v>
      </c>
      <c r="R1261" s="13">
        <v>0</v>
      </c>
      <c r="S1261" s="31">
        <v>732</v>
      </c>
      <c r="T1261" s="6">
        <f>VLOOKUP(E1261,'参数设置&amp;汇总'!S:U,3,0)</f>
        <v>0.01</v>
      </c>
      <c r="U1261" s="78">
        <f t="shared" si="95"/>
        <v>0.24</v>
      </c>
      <c r="V1261" s="13">
        <v>0.85000000000000009</v>
      </c>
      <c r="W1261" s="78">
        <f t="shared" si="97"/>
        <v>0.28235294117647053</v>
      </c>
      <c r="X1261" s="1">
        <f>VLOOKUP(E1261,'渗透率、续签率'!AG:AJ,4,0)</f>
        <v>4234</v>
      </c>
      <c r="Y1261" s="1">
        <f t="shared" si="98"/>
        <v>1195.4823529411763</v>
      </c>
      <c r="Z1261">
        <v>0</v>
      </c>
      <c r="AA1261" s="89">
        <f t="shared" si="99"/>
        <v>101616</v>
      </c>
      <c r="AH1261" s="37"/>
      <c r="AI1261" s="37"/>
      <c r="AK1261" s="37"/>
    </row>
    <row r="1262" spans="1:37" hidden="1">
      <c r="A1262" t="s">
        <v>64</v>
      </c>
      <c r="B1262" t="s">
        <v>16</v>
      </c>
      <c r="C1262" t="s">
        <v>19</v>
      </c>
      <c r="D1262" t="s">
        <v>116</v>
      </c>
      <c r="E1262" t="s">
        <v>485</v>
      </c>
      <c r="F1262" t="str">
        <f t="shared" si="96"/>
        <v>常州市摄影</v>
      </c>
      <c r="G1262" t="s">
        <v>73</v>
      </c>
      <c r="H1262" t="s">
        <v>244</v>
      </c>
      <c r="I1262" t="s">
        <v>70</v>
      </c>
      <c r="J1262">
        <v>437</v>
      </c>
      <c r="K1262">
        <v>1</v>
      </c>
      <c r="L1262" s="13">
        <f>VLOOKUP(C1262,'渗透率、续签率'!B:C,2,0)</f>
        <v>0.28100000000000003</v>
      </c>
      <c r="M1262" s="6">
        <v>0</v>
      </c>
      <c r="N1262">
        <v>150</v>
      </c>
      <c r="O1262">
        <v>1</v>
      </c>
      <c r="P1262" s="6">
        <v>0.01</v>
      </c>
      <c r="Q1262" s="13">
        <v>6.7000000000000004E-2</v>
      </c>
      <c r="R1262" s="13">
        <v>0</v>
      </c>
      <c r="S1262" s="31">
        <v>5196</v>
      </c>
      <c r="T1262" s="6">
        <f>VLOOKUP(E1262,'参数设置&amp;汇总'!S:U,3,0)</f>
        <v>0.01</v>
      </c>
      <c r="U1262" s="78">
        <f t="shared" si="95"/>
        <v>1.5</v>
      </c>
      <c r="V1262" s="13">
        <v>0.85000000000000009</v>
      </c>
      <c r="W1262" s="78">
        <f t="shared" si="97"/>
        <v>1.4341176470588233</v>
      </c>
      <c r="X1262" s="1">
        <f>VLOOKUP(E1262,'渗透率、续签率'!AG:AJ,4,0)</f>
        <v>4234</v>
      </c>
      <c r="Y1262" s="1">
        <f t="shared" si="98"/>
        <v>6072.0541176470579</v>
      </c>
      <c r="Z1262">
        <v>44</v>
      </c>
      <c r="AA1262" s="89">
        <f t="shared" si="99"/>
        <v>635100</v>
      </c>
      <c r="AH1262" s="37"/>
      <c r="AI1262" s="37"/>
      <c r="AK1262" s="37"/>
    </row>
    <row r="1263" spans="1:37" hidden="1">
      <c r="A1263" t="s">
        <v>64</v>
      </c>
      <c r="B1263" t="s">
        <v>16</v>
      </c>
      <c r="C1263" t="s">
        <v>19</v>
      </c>
      <c r="D1263" t="s">
        <v>116</v>
      </c>
      <c r="E1263" t="s">
        <v>485</v>
      </c>
      <c r="F1263" t="str">
        <f t="shared" si="96"/>
        <v>常德市摄影</v>
      </c>
      <c r="G1263" t="s">
        <v>113</v>
      </c>
      <c r="H1263" t="s">
        <v>245</v>
      </c>
      <c r="I1263" t="s">
        <v>68</v>
      </c>
      <c r="J1263">
        <v>209</v>
      </c>
      <c r="K1263">
        <v>0</v>
      </c>
      <c r="L1263" s="13">
        <f>VLOOKUP(C1263,'渗透率、续签率'!B:C,2,0)</f>
        <v>0.28100000000000003</v>
      </c>
      <c r="M1263" s="6">
        <v>0</v>
      </c>
      <c r="N1263">
        <v>28</v>
      </c>
      <c r="O1263">
        <v>0</v>
      </c>
      <c r="P1263" s="6">
        <v>0</v>
      </c>
      <c r="Q1263" s="13">
        <v>4.7E-2</v>
      </c>
      <c r="R1263" s="13">
        <v>2.5000000000000001E-2</v>
      </c>
      <c r="S1263" s="31">
        <v>976</v>
      </c>
      <c r="T1263" s="6">
        <f>VLOOKUP(E1263,'参数设置&amp;汇总'!S:U,3,0)</f>
        <v>0.01</v>
      </c>
      <c r="U1263" s="78">
        <f t="shared" si="95"/>
        <v>0.28000000000000003</v>
      </c>
      <c r="V1263" s="13">
        <v>0.85000000000000009</v>
      </c>
      <c r="W1263" s="78">
        <f t="shared" si="97"/>
        <v>0.32941176470588235</v>
      </c>
      <c r="X1263" s="1">
        <f>VLOOKUP(E1263,'渗透率、续签率'!AG:AJ,4,0)</f>
        <v>4234</v>
      </c>
      <c r="Y1263" s="1">
        <f t="shared" si="98"/>
        <v>1394.7294117647059</v>
      </c>
      <c r="Z1263">
        <v>1</v>
      </c>
      <c r="AA1263" s="89">
        <f t="shared" si="99"/>
        <v>118552</v>
      </c>
      <c r="AH1263" s="37"/>
      <c r="AI1263" s="37"/>
      <c r="AK1263" s="37"/>
    </row>
    <row r="1264" spans="1:37" hidden="1">
      <c r="A1264" t="s">
        <v>64</v>
      </c>
      <c r="B1264" t="s">
        <v>16</v>
      </c>
      <c r="C1264" t="s">
        <v>19</v>
      </c>
      <c r="D1264" t="s">
        <v>116</v>
      </c>
      <c r="E1264" t="s">
        <v>485</v>
      </c>
      <c r="F1264" t="str">
        <f t="shared" si="96"/>
        <v>平凉市摄影</v>
      </c>
      <c r="G1264" t="s">
        <v>132</v>
      </c>
      <c r="H1264" t="s">
        <v>246</v>
      </c>
      <c r="I1264" t="s">
        <v>70</v>
      </c>
      <c r="J1264">
        <v>80</v>
      </c>
      <c r="K1264">
        <v>0</v>
      </c>
      <c r="L1264" s="13">
        <f>VLOOKUP(C1264,'渗透率、续签率'!B:C,2,0)</f>
        <v>0.28100000000000003</v>
      </c>
      <c r="M1264" s="6">
        <v>0</v>
      </c>
      <c r="N1264">
        <v>15</v>
      </c>
      <c r="O1264">
        <v>0</v>
      </c>
      <c r="P1264" s="6">
        <v>0</v>
      </c>
      <c r="Q1264" s="13">
        <v>0</v>
      </c>
      <c r="R1264" s="13">
        <v>0</v>
      </c>
      <c r="S1264" s="31">
        <v>445</v>
      </c>
      <c r="T1264" s="6">
        <f>VLOOKUP(E1264,'参数设置&amp;汇总'!S:U,3,0)</f>
        <v>0.01</v>
      </c>
      <c r="U1264" s="78">
        <f t="shared" si="95"/>
        <v>0.15</v>
      </c>
      <c r="V1264" s="13">
        <v>0.85000000000000009</v>
      </c>
      <c r="W1264" s="78">
        <f t="shared" si="97"/>
        <v>0.1764705882352941</v>
      </c>
      <c r="X1264" s="1">
        <f>VLOOKUP(E1264,'渗透率、续签率'!AG:AJ,4,0)</f>
        <v>4234</v>
      </c>
      <c r="Y1264" s="1">
        <f t="shared" si="98"/>
        <v>747.17647058823525</v>
      </c>
      <c r="Z1264">
        <v>0</v>
      </c>
      <c r="AA1264" s="89">
        <f t="shared" si="99"/>
        <v>63510</v>
      </c>
      <c r="AH1264" s="37"/>
      <c r="AI1264" s="37"/>
      <c r="AK1264" s="37"/>
    </row>
    <row r="1265" spans="1:37" hidden="1">
      <c r="A1265" t="s">
        <v>64</v>
      </c>
      <c r="B1265" t="s">
        <v>16</v>
      </c>
      <c r="C1265" t="s">
        <v>19</v>
      </c>
      <c r="D1265" t="s">
        <v>116</v>
      </c>
      <c r="E1265" t="s">
        <v>485</v>
      </c>
      <c r="F1265" t="str">
        <f t="shared" si="96"/>
        <v>平顶山市摄影</v>
      </c>
      <c r="G1265" t="s">
        <v>110</v>
      </c>
      <c r="H1265" t="s">
        <v>247</v>
      </c>
      <c r="I1265" t="s">
        <v>70</v>
      </c>
      <c r="J1265">
        <v>300</v>
      </c>
      <c r="K1265">
        <v>1</v>
      </c>
      <c r="L1265" s="13">
        <f>VLOOKUP(C1265,'渗透率、续签率'!B:C,2,0)</f>
        <v>0.28100000000000003</v>
      </c>
      <c r="M1265" s="6">
        <v>0</v>
      </c>
      <c r="N1265">
        <v>31</v>
      </c>
      <c r="O1265">
        <v>1</v>
      </c>
      <c r="P1265" s="6">
        <v>0.03</v>
      </c>
      <c r="Q1265" s="13">
        <v>0.03</v>
      </c>
      <c r="R1265" s="13">
        <v>0</v>
      </c>
      <c r="S1265" s="31">
        <v>1416</v>
      </c>
      <c r="T1265" s="6">
        <f>VLOOKUP(E1265,'参数设置&amp;汇总'!S:U,3,0)</f>
        <v>0.01</v>
      </c>
      <c r="U1265" s="78">
        <f t="shared" si="95"/>
        <v>1</v>
      </c>
      <c r="V1265" s="13">
        <v>0.85000000000000009</v>
      </c>
      <c r="W1265" s="78">
        <f t="shared" si="97"/>
        <v>0.84588235294117631</v>
      </c>
      <c r="X1265" s="1">
        <f>VLOOKUP(E1265,'渗透率、续签率'!AG:AJ,4,0)</f>
        <v>4234</v>
      </c>
      <c r="Y1265" s="1">
        <f t="shared" si="98"/>
        <v>3581.4658823529403</v>
      </c>
      <c r="Z1265">
        <v>18</v>
      </c>
      <c r="AA1265" s="89">
        <f t="shared" si="99"/>
        <v>131254</v>
      </c>
    </row>
    <row r="1266" spans="1:37" hidden="1">
      <c r="A1266" t="s">
        <v>64</v>
      </c>
      <c r="B1266" t="s">
        <v>16</v>
      </c>
      <c r="C1266" t="s">
        <v>19</v>
      </c>
      <c r="D1266" t="s">
        <v>116</v>
      </c>
      <c r="E1266" t="s">
        <v>485</v>
      </c>
      <c r="F1266" t="str">
        <f t="shared" si="96"/>
        <v>广元市摄影</v>
      </c>
      <c r="G1266" t="s">
        <v>77</v>
      </c>
      <c r="H1266" t="s">
        <v>248</v>
      </c>
      <c r="I1266" t="s">
        <v>70</v>
      </c>
      <c r="J1266">
        <v>93</v>
      </c>
      <c r="K1266">
        <v>0</v>
      </c>
      <c r="L1266" s="13">
        <f>VLOOKUP(C1266,'渗透率、续签率'!B:C,2,0)</f>
        <v>0.28100000000000003</v>
      </c>
      <c r="M1266" s="6">
        <v>0</v>
      </c>
      <c r="N1266">
        <v>11</v>
      </c>
      <c r="O1266">
        <v>0</v>
      </c>
      <c r="P1266" s="6">
        <v>0</v>
      </c>
      <c r="Q1266" s="13">
        <v>0</v>
      </c>
      <c r="R1266" s="13">
        <v>0</v>
      </c>
      <c r="S1266" s="31">
        <v>401</v>
      </c>
      <c r="T1266" s="6">
        <f>VLOOKUP(E1266,'参数设置&amp;汇总'!S:U,3,0)</f>
        <v>0.01</v>
      </c>
      <c r="U1266" s="78">
        <f t="shared" si="95"/>
        <v>0.11</v>
      </c>
      <c r="V1266" s="13">
        <v>0.85000000000000009</v>
      </c>
      <c r="W1266" s="78">
        <f t="shared" si="97"/>
        <v>0.12941176470588234</v>
      </c>
      <c r="X1266" s="1">
        <f>VLOOKUP(E1266,'渗透率、续签率'!AG:AJ,4,0)</f>
        <v>4234</v>
      </c>
      <c r="Y1266" s="1">
        <f t="shared" si="98"/>
        <v>547.92941176470583</v>
      </c>
      <c r="Z1266">
        <v>0</v>
      </c>
      <c r="AA1266" s="89">
        <f t="shared" si="99"/>
        <v>46574</v>
      </c>
      <c r="AH1266" s="37"/>
      <c r="AI1266" s="37"/>
      <c r="AK1266" s="37"/>
    </row>
    <row r="1267" spans="1:37" hidden="1">
      <c r="A1267" t="s">
        <v>64</v>
      </c>
      <c r="B1267" t="s">
        <v>16</v>
      </c>
      <c r="C1267" t="s">
        <v>19</v>
      </c>
      <c r="D1267" t="s">
        <v>116</v>
      </c>
      <c r="E1267" t="s">
        <v>485</v>
      </c>
      <c r="F1267" t="str">
        <f t="shared" si="96"/>
        <v>广安市摄影</v>
      </c>
      <c r="G1267" t="s">
        <v>77</v>
      </c>
      <c r="H1267" t="s">
        <v>249</v>
      </c>
      <c r="I1267" t="s">
        <v>70</v>
      </c>
      <c r="J1267">
        <v>109</v>
      </c>
      <c r="K1267">
        <v>0</v>
      </c>
      <c r="L1267" s="13">
        <f>VLOOKUP(C1267,'渗透率、续签率'!B:C,2,0)</f>
        <v>0.28100000000000003</v>
      </c>
      <c r="M1267" s="6">
        <v>0</v>
      </c>
      <c r="N1267">
        <v>22</v>
      </c>
      <c r="O1267">
        <v>0</v>
      </c>
      <c r="P1267" s="6">
        <v>0</v>
      </c>
      <c r="Q1267" s="13">
        <v>0</v>
      </c>
      <c r="R1267" s="13">
        <v>0</v>
      </c>
      <c r="S1267" s="31">
        <v>697</v>
      </c>
      <c r="T1267" s="6">
        <f>VLOOKUP(E1267,'参数设置&amp;汇总'!S:U,3,0)</f>
        <v>0.01</v>
      </c>
      <c r="U1267" s="78">
        <f t="shared" si="95"/>
        <v>0.22</v>
      </c>
      <c r="V1267" s="13">
        <v>0.85000000000000009</v>
      </c>
      <c r="W1267" s="78">
        <f t="shared" si="97"/>
        <v>0.25882352941176467</v>
      </c>
      <c r="X1267" s="1">
        <f>VLOOKUP(E1267,'渗透率、续签率'!AG:AJ,4,0)</f>
        <v>4234</v>
      </c>
      <c r="Y1267" s="1">
        <f t="shared" si="98"/>
        <v>1095.8588235294117</v>
      </c>
      <c r="Z1267">
        <v>1</v>
      </c>
      <c r="AA1267" s="89">
        <f t="shared" si="99"/>
        <v>93148</v>
      </c>
      <c r="AH1267" s="37"/>
      <c r="AI1267" s="37"/>
      <c r="AJ1267" s="1"/>
      <c r="AK1267" s="37"/>
    </row>
    <row r="1268" spans="1:37" hidden="1">
      <c r="A1268" t="s">
        <v>64</v>
      </c>
      <c r="B1268" t="s">
        <v>16</v>
      </c>
      <c r="C1268" t="s">
        <v>19</v>
      </c>
      <c r="D1268" t="s">
        <v>116</v>
      </c>
      <c r="E1268" t="s">
        <v>485</v>
      </c>
      <c r="F1268" t="str">
        <f t="shared" si="96"/>
        <v>庆阳市摄影</v>
      </c>
      <c r="G1268" t="s">
        <v>132</v>
      </c>
      <c r="H1268" t="s">
        <v>250</v>
      </c>
      <c r="I1268" t="s">
        <v>70</v>
      </c>
      <c r="J1268">
        <v>112</v>
      </c>
      <c r="K1268">
        <v>0</v>
      </c>
      <c r="L1268" s="13">
        <f>VLOOKUP(C1268,'渗透率、续签率'!B:C,2,0)</f>
        <v>0.28100000000000003</v>
      </c>
      <c r="M1268" s="6">
        <v>0</v>
      </c>
      <c r="N1268">
        <v>15</v>
      </c>
      <c r="O1268">
        <v>0</v>
      </c>
      <c r="P1268" s="6">
        <v>0</v>
      </c>
      <c r="Q1268" s="13">
        <v>0</v>
      </c>
      <c r="R1268" s="13">
        <v>0</v>
      </c>
      <c r="S1268" s="31">
        <v>617</v>
      </c>
      <c r="T1268" s="6">
        <f>VLOOKUP(E1268,'参数设置&amp;汇总'!S:U,3,0)</f>
        <v>0.01</v>
      </c>
      <c r="U1268" s="78">
        <f t="shared" si="95"/>
        <v>0.15</v>
      </c>
      <c r="V1268" s="13">
        <v>0.85000000000000009</v>
      </c>
      <c r="W1268" s="78">
        <f t="shared" si="97"/>
        <v>0.1764705882352941</v>
      </c>
      <c r="X1268" s="1">
        <f>VLOOKUP(E1268,'渗透率、续签率'!AG:AJ,4,0)</f>
        <v>4234</v>
      </c>
      <c r="Y1268" s="1">
        <f t="shared" si="98"/>
        <v>747.17647058823525</v>
      </c>
      <c r="Z1268">
        <v>0</v>
      </c>
      <c r="AA1268" s="89">
        <f t="shared" si="99"/>
        <v>63510</v>
      </c>
      <c r="AH1268" s="37"/>
      <c r="AI1268" s="37"/>
      <c r="AK1268" s="37"/>
    </row>
    <row r="1269" spans="1:37" hidden="1">
      <c r="A1269" t="s">
        <v>64</v>
      </c>
      <c r="B1269" t="s">
        <v>16</v>
      </c>
      <c r="C1269" t="s">
        <v>19</v>
      </c>
      <c r="D1269" t="s">
        <v>116</v>
      </c>
      <c r="E1269" t="s">
        <v>485</v>
      </c>
      <c r="F1269" t="str">
        <f t="shared" si="96"/>
        <v>廊坊市摄影</v>
      </c>
      <c r="G1269" t="s">
        <v>159</v>
      </c>
      <c r="H1269" t="s">
        <v>251</v>
      </c>
      <c r="I1269" t="s">
        <v>70</v>
      </c>
      <c r="J1269">
        <v>431</v>
      </c>
      <c r="K1269">
        <v>2</v>
      </c>
      <c r="L1269" s="13">
        <f>VLOOKUP(C1269,'渗透率、续签率'!B:C,2,0)</f>
        <v>0.28100000000000003</v>
      </c>
      <c r="M1269" s="6">
        <v>0</v>
      </c>
      <c r="N1269">
        <v>81</v>
      </c>
      <c r="O1269">
        <v>2</v>
      </c>
      <c r="P1269" s="6">
        <v>0.02</v>
      </c>
      <c r="Q1269" s="13">
        <v>0.108</v>
      </c>
      <c r="R1269" s="13">
        <v>0</v>
      </c>
      <c r="S1269" s="31">
        <v>2851</v>
      </c>
      <c r="T1269" s="6">
        <f>VLOOKUP(E1269,'参数设置&amp;汇总'!S:U,3,0)</f>
        <v>0.01</v>
      </c>
      <c r="U1269" s="78">
        <f t="shared" si="95"/>
        <v>2</v>
      </c>
      <c r="V1269" s="13">
        <v>0.85000000000000009</v>
      </c>
      <c r="W1269" s="78">
        <f t="shared" si="97"/>
        <v>1.6917647058823526</v>
      </c>
      <c r="X1269" s="1">
        <f>VLOOKUP(E1269,'渗透率、续签率'!AG:AJ,4,0)</f>
        <v>4234</v>
      </c>
      <c r="Y1269" s="1">
        <f t="shared" si="98"/>
        <v>7162.9317647058806</v>
      </c>
      <c r="Z1269">
        <v>5</v>
      </c>
      <c r="AA1269" s="89">
        <f t="shared" si="99"/>
        <v>342954</v>
      </c>
      <c r="AH1269" s="37"/>
      <c r="AI1269" s="37"/>
      <c r="AK1269" s="37"/>
    </row>
    <row r="1270" spans="1:37" hidden="1">
      <c r="A1270" t="s">
        <v>64</v>
      </c>
      <c r="B1270" t="s">
        <v>16</v>
      </c>
      <c r="C1270" t="s">
        <v>19</v>
      </c>
      <c r="D1270" t="s">
        <v>116</v>
      </c>
      <c r="E1270" t="s">
        <v>485</v>
      </c>
      <c r="F1270" t="str">
        <f t="shared" si="96"/>
        <v>延安市摄影</v>
      </c>
      <c r="G1270" t="s">
        <v>108</v>
      </c>
      <c r="H1270" t="s">
        <v>252</v>
      </c>
      <c r="I1270" t="s">
        <v>70</v>
      </c>
      <c r="J1270">
        <v>149</v>
      </c>
      <c r="K1270">
        <v>0</v>
      </c>
      <c r="L1270" s="13">
        <f>VLOOKUP(C1270,'渗透率、续签率'!B:C,2,0)</f>
        <v>0.28100000000000003</v>
      </c>
      <c r="M1270" s="6">
        <v>0</v>
      </c>
      <c r="N1270">
        <v>17</v>
      </c>
      <c r="O1270">
        <v>0</v>
      </c>
      <c r="P1270" s="6">
        <v>0</v>
      </c>
      <c r="Q1270" s="13">
        <v>8.1000000000000003E-2</v>
      </c>
      <c r="R1270" s="13">
        <v>0</v>
      </c>
      <c r="S1270" s="31">
        <v>579</v>
      </c>
      <c r="T1270" s="6">
        <f>VLOOKUP(E1270,'参数设置&amp;汇总'!S:U,3,0)</f>
        <v>0.01</v>
      </c>
      <c r="U1270" s="78">
        <f t="shared" si="95"/>
        <v>0.17</v>
      </c>
      <c r="V1270" s="13">
        <v>0.85000000000000009</v>
      </c>
      <c r="W1270" s="78">
        <f t="shared" si="97"/>
        <v>0.19999999999999998</v>
      </c>
      <c r="X1270" s="1">
        <f>VLOOKUP(E1270,'渗透率、续签率'!AG:AJ,4,0)</f>
        <v>4234</v>
      </c>
      <c r="Y1270" s="1">
        <f t="shared" si="98"/>
        <v>846.8</v>
      </c>
      <c r="Z1270">
        <v>0</v>
      </c>
      <c r="AA1270" s="89">
        <f t="shared" si="99"/>
        <v>71978</v>
      </c>
      <c r="AH1270" s="37"/>
      <c r="AI1270" s="37"/>
      <c r="AK1270" s="37"/>
    </row>
    <row r="1271" spans="1:37" hidden="1">
      <c r="A1271" t="s">
        <v>64</v>
      </c>
      <c r="B1271" t="s">
        <v>16</v>
      </c>
      <c r="C1271" t="s">
        <v>19</v>
      </c>
      <c r="D1271" t="s">
        <v>116</v>
      </c>
      <c r="E1271" t="s">
        <v>485</v>
      </c>
      <c r="F1271" t="str">
        <f t="shared" si="96"/>
        <v>延边朝鲜族自治州摄影</v>
      </c>
      <c r="G1271" t="s">
        <v>188</v>
      </c>
      <c r="H1271" t="s">
        <v>253</v>
      </c>
      <c r="I1271" t="s">
        <v>70</v>
      </c>
      <c r="J1271">
        <v>280</v>
      </c>
      <c r="K1271">
        <v>3</v>
      </c>
      <c r="L1271" s="13">
        <f>VLOOKUP(C1271,'渗透率、续签率'!B:C,2,0)</f>
        <v>0.28100000000000003</v>
      </c>
      <c r="M1271" s="6">
        <v>0.01</v>
      </c>
      <c r="N1271">
        <v>13</v>
      </c>
      <c r="O1271">
        <v>2</v>
      </c>
      <c r="P1271" s="6">
        <v>0.15</v>
      </c>
      <c r="Q1271" s="13">
        <v>5.1999999999999998E-2</v>
      </c>
      <c r="R1271" s="13">
        <v>0</v>
      </c>
      <c r="S1271" s="31">
        <v>722</v>
      </c>
      <c r="T1271" s="6">
        <f>VLOOKUP(E1271,'参数设置&amp;汇总'!S:U,3,0)</f>
        <v>0.01</v>
      </c>
      <c r="U1271" s="78">
        <f t="shared" si="95"/>
        <v>2</v>
      </c>
      <c r="V1271" s="13">
        <v>0.85000000000000009</v>
      </c>
      <c r="W1271" s="78">
        <f t="shared" si="97"/>
        <v>1.6917647058823526</v>
      </c>
      <c r="X1271" s="1">
        <f>VLOOKUP(E1271,'渗透率、续签率'!AG:AJ,4,0)</f>
        <v>4234</v>
      </c>
      <c r="Y1271" s="1">
        <f t="shared" si="98"/>
        <v>7162.9317647058806</v>
      </c>
      <c r="Z1271">
        <v>1</v>
      </c>
      <c r="AA1271" s="89">
        <f t="shared" si="99"/>
        <v>55042</v>
      </c>
      <c r="AH1271" s="37"/>
      <c r="AI1271" s="37"/>
      <c r="AK1271" s="37"/>
    </row>
    <row r="1272" spans="1:37" hidden="1">
      <c r="A1272" t="s">
        <v>64</v>
      </c>
      <c r="B1272" t="s">
        <v>16</v>
      </c>
      <c r="C1272" t="s">
        <v>19</v>
      </c>
      <c r="D1272" t="s">
        <v>116</v>
      </c>
      <c r="E1272" t="s">
        <v>485</v>
      </c>
      <c r="F1272" t="str">
        <f t="shared" si="96"/>
        <v>开封市摄影</v>
      </c>
      <c r="G1272" t="s">
        <v>110</v>
      </c>
      <c r="H1272" t="s">
        <v>254</v>
      </c>
      <c r="I1272" t="s">
        <v>70</v>
      </c>
      <c r="J1272">
        <v>302</v>
      </c>
      <c r="K1272">
        <v>1</v>
      </c>
      <c r="L1272" s="13">
        <f>VLOOKUP(C1272,'渗透率、续签率'!B:C,2,0)</f>
        <v>0.28100000000000003</v>
      </c>
      <c r="M1272" s="6">
        <v>0</v>
      </c>
      <c r="N1272">
        <v>68</v>
      </c>
      <c r="O1272">
        <v>1</v>
      </c>
      <c r="P1272" s="6">
        <v>0.01</v>
      </c>
      <c r="Q1272" s="13">
        <v>2.4E-2</v>
      </c>
      <c r="R1272" s="13">
        <v>0</v>
      </c>
      <c r="S1272" s="31">
        <v>1921</v>
      </c>
      <c r="T1272" s="6">
        <f>VLOOKUP(E1272,'参数设置&amp;汇总'!S:U,3,0)</f>
        <v>0.01</v>
      </c>
      <c r="U1272" s="78">
        <f t="shared" si="95"/>
        <v>1</v>
      </c>
      <c r="V1272" s="13">
        <v>0.85000000000000009</v>
      </c>
      <c r="W1272" s="78">
        <f t="shared" si="97"/>
        <v>0.84588235294117631</v>
      </c>
      <c r="X1272" s="1">
        <f>VLOOKUP(E1272,'渗透率、续签率'!AG:AJ,4,0)</f>
        <v>4234</v>
      </c>
      <c r="Y1272" s="1">
        <f t="shared" si="98"/>
        <v>3581.4658823529403</v>
      </c>
      <c r="Z1272">
        <v>27</v>
      </c>
      <c r="AA1272" s="89">
        <f t="shared" si="99"/>
        <v>287912</v>
      </c>
      <c r="AH1272" s="37"/>
      <c r="AI1272" s="37"/>
      <c r="AK1272" s="37"/>
    </row>
    <row r="1273" spans="1:37" hidden="1">
      <c r="A1273" t="s">
        <v>64</v>
      </c>
      <c r="B1273" t="s">
        <v>16</v>
      </c>
      <c r="C1273" t="s">
        <v>19</v>
      </c>
      <c r="D1273" t="s">
        <v>116</v>
      </c>
      <c r="E1273" t="s">
        <v>485</v>
      </c>
      <c r="F1273" t="str">
        <f t="shared" si="96"/>
        <v>张家口市摄影</v>
      </c>
      <c r="G1273" t="s">
        <v>159</v>
      </c>
      <c r="H1273" t="s">
        <v>255</v>
      </c>
      <c r="I1273" t="s">
        <v>70</v>
      </c>
      <c r="J1273">
        <v>255</v>
      </c>
      <c r="K1273">
        <v>0</v>
      </c>
      <c r="L1273" s="13">
        <f>VLOOKUP(C1273,'渗透率、续签率'!B:C,2,0)</f>
        <v>0.28100000000000003</v>
      </c>
      <c r="M1273" s="6">
        <v>0</v>
      </c>
      <c r="N1273">
        <v>39</v>
      </c>
      <c r="O1273">
        <v>0</v>
      </c>
      <c r="P1273" s="6">
        <v>0</v>
      </c>
      <c r="Q1273" s="13">
        <v>1.7999999999999999E-2</v>
      </c>
      <c r="R1273" s="13">
        <v>0</v>
      </c>
      <c r="S1273" s="31">
        <v>1517</v>
      </c>
      <c r="T1273" s="6">
        <f>VLOOKUP(E1273,'参数设置&amp;汇总'!S:U,3,0)</f>
        <v>0.01</v>
      </c>
      <c r="U1273" s="78">
        <f t="shared" si="95"/>
        <v>0.39</v>
      </c>
      <c r="V1273" s="13">
        <v>0.85000000000000009</v>
      </c>
      <c r="W1273" s="78">
        <f t="shared" si="97"/>
        <v>0.45882352941176469</v>
      </c>
      <c r="X1273" s="1">
        <f>VLOOKUP(E1273,'渗透率、续签率'!AG:AJ,4,0)</f>
        <v>4234</v>
      </c>
      <c r="Y1273" s="1">
        <f t="shared" si="98"/>
        <v>1942.6588235294116</v>
      </c>
      <c r="Z1273">
        <v>22</v>
      </c>
      <c r="AA1273" s="89">
        <f t="shared" si="99"/>
        <v>165126</v>
      </c>
      <c r="AH1273" s="37"/>
      <c r="AI1273" s="37"/>
      <c r="AK1273" s="37"/>
    </row>
    <row r="1274" spans="1:37" hidden="1">
      <c r="A1274" t="s">
        <v>64</v>
      </c>
      <c r="B1274" t="s">
        <v>16</v>
      </c>
      <c r="C1274" t="s">
        <v>19</v>
      </c>
      <c r="D1274" t="s">
        <v>116</v>
      </c>
      <c r="E1274" t="s">
        <v>485</v>
      </c>
      <c r="F1274" t="str">
        <f t="shared" si="96"/>
        <v>张家界市摄影</v>
      </c>
      <c r="G1274" t="s">
        <v>113</v>
      </c>
      <c r="H1274" t="s">
        <v>256</v>
      </c>
      <c r="I1274" t="s">
        <v>68</v>
      </c>
      <c r="J1274">
        <v>63</v>
      </c>
      <c r="K1274">
        <v>0</v>
      </c>
      <c r="L1274" s="13">
        <f>VLOOKUP(C1274,'渗透率、续签率'!B:C,2,0)</f>
        <v>0.28100000000000003</v>
      </c>
      <c r="M1274" s="6">
        <v>0</v>
      </c>
      <c r="N1274">
        <v>6</v>
      </c>
      <c r="O1274">
        <v>0</v>
      </c>
      <c r="P1274" s="6">
        <v>0</v>
      </c>
      <c r="Q1274" s="13">
        <v>0</v>
      </c>
      <c r="R1274" s="13">
        <v>0</v>
      </c>
      <c r="S1274" s="31">
        <v>284</v>
      </c>
      <c r="T1274" s="6">
        <f>VLOOKUP(E1274,'参数设置&amp;汇总'!S:U,3,0)</f>
        <v>0.01</v>
      </c>
      <c r="U1274" s="78">
        <f t="shared" si="95"/>
        <v>0.06</v>
      </c>
      <c r="V1274" s="13">
        <v>0.85000000000000009</v>
      </c>
      <c r="W1274" s="78">
        <f t="shared" si="97"/>
        <v>7.0588235294117632E-2</v>
      </c>
      <c r="X1274" s="1">
        <f>VLOOKUP(E1274,'渗透率、续签率'!AG:AJ,4,0)</f>
        <v>4234</v>
      </c>
      <c r="Y1274" s="1">
        <f t="shared" si="98"/>
        <v>298.87058823529406</v>
      </c>
      <c r="Z1274">
        <v>0</v>
      </c>
      <c r="AA1274" s="89">
        <f t="shared" si="99"/>
        <v>25404</v>
      </c>
      <c r="AH1274" s="37"/>
      <c r="AI1274" s="37"/>
      <c r="AK1274" s="37"/>
    </row>
    <row r="1275" spans="1:37" hidden="1">
      <c r="A1275" t="s">
        <v>64</v>
      </c>
      <c r="B1275" t="s">
        <v>16</v>
      </c>
      <c r="C1275" t="s">
        <v>19</v>
      </c>
      <c r="D1275" t="s">
        <v>116</v>
      </c>
      <c r="E1275" t="s">
        <v>485</v>
      </c>
      <c r="F1275" t="str">
        <f t="shared" si="96"/>
        <v>张掖市摄影</v>
      </c>
      <c r="G1275" t="s">
        <v>132</v>
      </c>
      <c r="H1275" t="s">
        <v>257</v>
      </c>
      <c r="I1275" t="s">
        <v>70</v>
      </c>
      <c r="J1275">
        <v>79</v>
      </c>
      <c r="K1275">
        <v>0</v>
      </c>
      <c r="L1275" s="13">
        <f>VLOOKUP(C1275,'渗透率、续签率'!B:C,2,0)</f>
        <v>0.28100000000000003</v>
      </c>
      <c r="M1275" s="6">
        <v>0</v>
      </c>
      <c r="N1275">
        <v>9</v>
      </c>
      <c r="O1275">
        <v>0</v>
      </c>
      <c r="P1275" s="6">
        <v>0</v>
      </c>
      <c r="Q1275" s="13">
        <v>1.2999999999999999E-2</v>
      </c>
      <c r="R1275" s="13">
        <v>0</v>
      </c>
      <c r="S1275" s="31">
        <v>341</v>
      </c>
      <c r="T1275" s="6">
        <f>VLOOKUP(E1275,'参数设置&amp;汇总'!S:U,3,0)</f>
        <v>0.01</v>
      </c>
      <c r="U1275" s="78">
        <f t="shared" si="95"/>
        <v>0.09</v>
      </c>
      <c r="V1275" s="13">
        <v>0.85000000000000009</v>
      </c>
      <c r="W1275" s="78">
        <f t="shared" si="97"/>
        <v>0.10588235294117646</v>
      </c>
      <c r="X1275" s="1">
        <f>VLOOKUP(E1275,'渗透率、续签率'!AG:AJ,4,0)</f>
        <v>4234</v>
      </c>
      <c r="Y1275" s="1">
        <f t="shared" si="98"/>
        <v>448.30588235294113</v>
      </c>
      <c r="Z1275">
        <v>0</v>
      </c>
      <c r="AA1275" s="89">
        <f t="shared" si="99"/>
        <v>38106</v>
      </c>
      <c r="AH1275" s="37"/>
      <c r="AI1275" s="37"/>
      <c r="AK1275" s="37"/>
    </row>
    <row r="1276" spans="1:37" hidden="1">
      <c r="A1276" t="s">
        <v>64</v>
      </c>
      <c r="B1276" t="s">
        <v>16</v>
      </c>
      <c r="C1276" t="s">
        <v>19</v>
      </c>
      <c r="D1276" t="s">
        <v>116</v>
      </c>
      <c r="E1276" t="s">
        <v>485</v>
      </c>
      <c r="F1276" t="str">
        <f t="shared" si="96"/>
        <v>徐州市摄影</v>
      </c>
      <c r="G1276" t="s">
        <v>73</v>
      </c>
      <c r="H1276" t="s">
        <v>258</v>
      </c>
      <c r="I1276" t="s">
        <v>70</v>
      </c>
      <c r="J1276">
        <v>610</v>
      </c>
      <c r="K1276">
        <v>1</v>
      </c>
      <c r="L1276" s="13">
        <f>VLOOKUP(C1276,'渗透率、续签率'!B:C,2,0)</f>
        <v>0.28100000000000003</v>
      </c>
      <c r="M1276" s="6">
        <v>0</v>
      </c>
      <c r="N1276">
        <v>110</v>
      </c>
      <c r="O1276">
        <v>1</v>
      </c>
      <c r="P1276" s="6">
        <v>0.01</v>
      </c>
      <c r="Q1276" s="13">
        <v>6.0999999999999999E-2</v>
      </c>
      <c r="R1276" s="13">
        <v>0</v>
      </c>
      <c r="S1276" s="31">
        <v>3643</v>
      </c>
      <c r="T1276" s="6">
        <f>VLOOKUP(E1276,'参数设置&amp;汇总'!S:U,3,0)</f>
        <v>0.01</v>
      </c>
      <c r="U1276" s="78">
        <f t="shared" si="95"/>
        <v>1.1000000000000001</v>
      </c>
      <c r="V1276" s="13">
        <v>0.85000000000000009</v>
      </c>
      <c r="W1276" s="78">
        <f t="shared" si="97"/>
        <v>0.96352941176470586</v>
      </c>
      <c r="X1276" s="1">
        <f>VLOOKUP(E1276,'渗透率、续签率'!AG:AJ,4,0)</f>
        <v>4234</v>
      </c>
      <c r="Y1276" s="1">
        <f t="shared" si="98"/>
        <v>4079.5835294117646</v>
      </c>
      <c r="Z1276">
        <v>105</v>
      </c>
      <c r="AA1276" s="89">
        <f t="shared" si="99"/>
        <v>465740</v>
      </c>
      <c r="AH1276" s="37"/>
      <c r="AI1276" s="37"/>
      <c r="AK1276" s="37"/>
    </row>
    <row r="1277" spans="1:37" hidden="1">
      <c r="A1277" t="s">
        <v>64</v>
      </c>
      <c r="B1277" t="s">
        <v>16</v>
      </c>
      <c r="C1277" t="s">
        <v>19</v>
      </c>
      <c r="D1277" t="s">
        <v>116</v>
      </c>
      <c r="E1277" t="s">
        <v>485</v>
      </c>
      <c r="F1277" t="str">
        <f t="shared" si="96"/>
        <v>德宏傣族景颇族自治州摄影</v>
      </c>
      <c r="G1277" t="s">
        <v>99</v>
      </c>
      <c r="H1277" t="s">
        <v>259</v>
      </c>
      <c r="I1277" t="s">
        <v>68</v>
      </c>
      <c r="J1277">
        <v>103</v>
      </c>
      <c r="K1277">
        <v>0</v>
      </c>
      <c r="L1277" s="13">
        <f>VLOOKUP(C1277,'渗透率、续签率'!B:C,2,0)</f>
        <v>0.28100000000000003</v>
      </c>
      <c r="M1277" s="6">
        <v>0</v>
      </c>
      <c r="N1277">
        <v>6</v>
      </c>
      <c r="O1277">
        <v>0</v>
      </c>
      <c r="P1277" s="6">
        <v>0</v>
      </c>
      <c r="Q1277" s="13">
        <v>0</v>
      </c>
      <c r="R1277" s="13">
        <v>0</v>
      </c>
      <c r="S1277" s="31">
        <v>370</v>
      </c>
      <c r="T1277" s="6">
        <f>VLOOKUP(E1277,'参数设置&amp;汇总'!S:U,3,0)</f>
        <v>0.01</v>
      </c>
      <c r="U1277" s="78">
        <f t="shared" si="95"/>
        <v>0.06</v>
      </c>
      <c r="V1277" s="13">
        <v>0.85000000000000009</v>
      </c>
      <c r="W1277" s="78">
        <f t="shared" si="97"/>
        <v>7.0588235294117632E-2</v>
      </c>
      <c r="X1277" s="1">
        <f>VLOOKUP(E1277,'渗透率、续签率'!AG:AJ,4,0)</f>
        <v>4234</v>
      </c>
      <c r="Y1277" s="1">
        <f t="shared" si="98"/>
        <v>298.87058823529406</v>
      </c>
      <c r="Z1277">
        <v>3</v>
      </c>
      <c r="AA1277" s="89">
        <f t="shared" si="99"/>
        <v>25404</v>
      </c>
      <c r="AH1277" s="37"/>
      <c r="AI1277" s="37"/>
      <c r="AK1277" s="37"/>
    </row>
    <row r="1278" spans="1:37" hidden="1">
      <c r="A1278" t="s">
        <v>64</v>
      </c>
      <c r="B1278" t="s">
        <v>16</v>
      </c>
      <c r="C1278" t="s">
        <v>19</v>
      </c>
      <c r="D1278" t="s">
        <v>116</v>
      </c>
      <c r="E1278" t="s">
        <v>485</v>
      </c>
      <c r="F1278" t="str">
        <f t="shared" si="96"/>
        <v>德州市摄影</v>
      </c>
      <c r="G1278" t="s">
        <v>103</v>
      </c>
      <c r="H1278" t="s">
        <v>260</v>
      </c>
      <c r="I1278" t="s">
        <v>70</v>
      </c>
      <c r="J1278">
        <v>329</v>
      </c>
      <c r="K1278">
        <v>0</v>
      </c>
      <c r="L1278" s="13">
        <f>VLOOKUP(C1278,'渗透率、续签率'!B:C,2,0)</f>
        <v>0.28100000000000003</v>
      </c>
      <c r="M1278" s="6">
        <v>0</v>
      </c>
      <c r="N1278">
        <v>60</v>
      </c>
      <c r="O1278">
        <v>0</v>
      </c>
      <c r="P1278" s="6">
        <v>0</v>
      </c>
      <c r="Q1278" s="13">
        <v>2.8000000000000001E-2</v>
      </c>
      <c r="R1278" s="13">
        <v>0</v>
      </c>
      <c r="S1278" s="31">
        <v>1951</v>
      </c>
      <c r="T1278" s="6">
        <f>VLOOKUP(E1278,'参数设置&amp;汇总'!S:U,3,0)</f>
        <v>0.01</v>
      </c>
      <c r="U1278" s="78">
        <f t="shared" si="95"/>
        <v>0.6</v>
      </c>
      <c r="V1278" s="13">
        <v>0.85000000000000009</v>
      </c>
      <c r="W1278" s="78">
        <f t="shared" si="97"/>
        <v>0.70588235294117641</v>
      </c>
      <c r="X1278" s="1">
        <f>VLOOKUP(E1278,'渗透率、续签率'!AG:AJ,4,0)</f>
        <v>4234</v>
      </c>
      <c r="Y1278" s="1">
        <f t="shared" si="98"/>
        <v>2988.705882352941</v>
      </c>
      <c r="Z1278">
        <v>3</v>
      </c>
      <c r="AA1278" s="89">
        <f t="shared" si="99"/>
        <v>254040</v>
      </c>
      <c r="AH1278" s="37"/>
      <c r="AI1278" s="37"/>
      <c r="AK1278" s="37"/>
    </row>
    <row r="1279" spans="1:37" hidden="1">
      <c r="A1279" t="s">
        <v>64</v>
      </c>
      <c r="B1279" t="s">
        <v>16</v>
      </c>
      <c r="C1279" t="s">
        <v>19</v>
      </c>
      <c r="D1279" t="s">
        <v>116</v>
      </c>
      <c r="E1279" t="s">
        <v>485</v>
      </c>
      <c r="F1279" t="str">
        <f t="shared" si="96"/>
        <v>德阳市摄影</v>
      </c>
      <c r="G1279" t="s">
        <v>77</v>
      </c>
      <c r="H1279" t="s">
        <v>261</v>
      </c>
      <c r="I1279" t="s">
        <v>70</v>
      </c>
      <c r="J1279">
        <v>142</v>
      </c>
      <c r="K1279">
        <v>0</v>
      </c>
      <c r="L1279" s="13">
        <f>VLOOKUP(C1279,'渗透率、续签率'!B:C,2,0)</f>
        <v>0.28100000000000003</v>
      </c>
      <c r="M1279" s="6">
        <v>0</v>
      </c>
      <c r="N1279">
        <v>35</v>
      </c>
      <c r="O1279">
        <v>0</v>
      </c>
      <c r="P1279" s="6">
        <v>0</v>
      </c>
      <c r="Q1279" s="13">
        <v>8.5999999999999993E-2</v>
      </c>
      <c r="R1279" s="13">
        <v>0</v>
      </c>
      <c r="S1279" s="31">
        <v>909</v>
      </c>
      <c r="T1279" s="6">
        <f>VLOOKUP(E1279,'参数设置&amp;汇总'!S:U,3,0)</f>
        <v>0.01</v>
      </c>
      <c r="U1279" s="78">
        <f t="shared" si="95"/>
        <v>0.35000000000000003</v>
      </c>
      <c r="V1279" s="13">
        <v>0.85000000000000009</v>
      </c>
      <c r="W1279" s="78">
        <f t="shared" si="97"/>
        <v>0.41176470588235292</v>
      </c>
      <c r="X1279" s="1">
        <f>VLOOKUP(E1279,'渗透率、续签率'!AG:AJ,4,0)</f>
        <v>4234</v>
      </c>
      <c r="Y1279" s="1">
        <f t="shared" si="98"/>
        <v>1743.4117647058822</v>
      </c>
      <c r="Z1279">
        <v>3</v>
      </c>
      <c r="AA1279" s="89">
        <f t="shared" si="99"/>
        <v>148190</v>
      </c>
      <c r="AH1279" s="37"/>
      <c r="AI1279" s="37"/>
      <c r="AJ1279" s="1"/>
      <c r="AK1279" s="37"/>
    </row>
    <row r="1280" spans="1:37" hidden="1">
      <c r="A1280" t="s">
        <v>64</v>
      </c>
      <c r="B1280" t="s">
        <v>16</v>
      </c>
      <c r="C1280" t="s">
        <v>19</v>
      </c>
      <c r="D1280" t="s">
        <v>116</v>
      </c>
      <c r="E1280" t="s">
        <v>485</v>
      </c>
      <c r="F1280" t="str">
        <f t="shared" si="96"/>
        <v>忻州市摄影</v>
      </c>
      <c r="G1280" t="s">
        <v>134</v>
      </c>
      <c r="H1280" t="s">
        <v>262</v>
      </c>
      <c r="I1280" t="s">
        <v>70</v>
      </c>
      <c r="J1280">
        <v>142</v>
      </c>
      <c r="K1280">
        <v>0</v>
      </c>
      <c r="L1280" s="13">
        <f>VLOOKUP(C1280,'渗透率、续签率'!B:C,2,0)</f>
        <v>0.28100000000000003</v>
      </c>
      <c r="M1280" s="6">
        <v>0</v>
      </c>
      <c r="N1280">
        <v>21</v>
      </c>
      <c r="O1280">
        <v>0</v>
      </c>
      <c r="P1280" s="6">
        <v>0</v>
      </c>
      <c r="Q1280" s="13">
        <v>0</v>
      </c>
      <c r="R1280" s="13">
        <v>0</v>
      </c>
      <c r="S1280" s="31">
        <v>834</v>
      </c>
      <c r="T1280" s="6">
        <f>VLOOKUP(E1280,'参数设置&amp;汇总'!S:U,3,0)</f>
        <v>0.01</v>
      </c>
      <c r="U1280" s="78">
        <f t="shared" si="95"/>
        <v>0.21</v>
      </c>
      <c r="V1280" s="13">
        <v>0.85000000000000009</v>
      </c>
      <c r="W1280" s="78">
        <f t="shared" si="97"/>
        <v>0.24705882352941172</v>
      </c>
      <c r="X1280" s="1">
        <f>VLOOKUP(E1280,'渗透率、续签率'!AG:AJ,4,0)</f>
        <v>4234</v>
      </c>
      <c r="Y1280" s="1">
        <f t="shared" si="98"/>
        <v>1046.0470588235291</v>
      </c>
      <c r="Z1280">
        <v>0</v>
      </c>
      <c r="AA1280" s="89">
        <f t="shared" si="99"/>
        <v>88914</v>
      </c>
      <c r="AH1280" s="37"/>
      <c r="AI1280" s="37"/>
      <c r="AK1280" s="37"/>
    </row>
    <row r="1281" spans="1:37" hidden="1">
      <c r="A1281" t="s">
        <v>64</v>
      </c>
      <c r="B1281" t="s">
        <v>16</v>
      </c>
      <c r="C1281" t="s">
        <v>19</v>
      </c>
      <c r="D1281" t="s">
        <v>116</v>
      </c>
      <c r="E1281" t="s">
        <v>485</v>
      </c>
      <c r="F1281" t="str">
        <f t="shared" si="96"/>
        <v>怀化市摄影</v>
      </c>
      <c r="G1281" t="s">
        <v>113</v>
      </c>
      <c r="H1281" t="s">
        <v>263</v>
      </c>
      <c r="I1281" t="s">
        <v>68</v>
      </c>
      <c r="J1281">
        <v>154</v>
      </c>
      <c r="K1281">
        <v>0</v>
      </c>
      <c r="L1281" s="13">
        <f>VLOOKUP(C1281,'渗透率、续签率'!B:C,2,0)</f>
        <v>0.28100000000000003</v>
      </c>
      <c r="M1281" s="6">
        <v>0</v>
      </c>
      <c r="N1281">
        <v>19</v>
      </c>
      <c r="O1281">
        <v>0</v>
      </c>
      <c r="P1281" s="6">
        <v>0</v>
      </c>
      <c r="Q1281" s="13">
        <v>0</v>
      </c>
      <c r="R1281" s="13">
        <v>0</v>
      </c>
      <c r="S1281" s="31">
        <v>713</v>
      </c>
      <c r="T1281" s="6">
        <f>VLOOKUP(E1281,'参数设置&amp;汇总'!S:U,3,0)</f>
        <v>0.01</v>
      </c>
      <c r="U1281" s="78">
        <f t="shared" si="95"/>
        <v>0.19</v>
      </c>
      <c r="V1281" s="13">
        <v>0.85000000000000009</v>
      </c>
      <c r="W1281" s="78">
        <f t="shared" si="97"/>
        <v>0.22352941176470587</v>
      </c>
      <c r="X1281" s="1">
        <f>VLOOKUP(E1281,'渗透率、续签率'!AG:AJ,4,0)</f>
        <v>4234</v>
      </c>
      <c r="Y1281" s="1">
        <f t="shared" si="98"/>
        <v>946.42352941176466</v>
      </c>
      <c r="Z1281">
        <v>0</v>
      </c>
      <c r="AA1281" s="89">
        <f t="shared" si="99"/>
        <v>80446</v>
      </c>
      <c r="AH1281" s="37"/>
      <c r="AI1281" s="37"/>
      <c r="AK1281" s="37"/>
    </row>
    <row r="1282" spans="1:37" hidden="1">
      <c r="A1282" t="s">
        <v>64</v>
      </c>
      <c r="B1282" t="s">
        <v>16</v>
      </c>
      <c r="C1282" t="s">
        <v>19</v>
      </c>
      <c r="D1282" t="s">
        <v>116</v>
      </c>
      <c r="E1282" t="s">
        <v>485</v>
      </c>
      <c r="F1282" t="str">
        <f t="shared" si="96"/>
        <v>怒江傈僳族自治州摄影</v>
      </c>
      <c r="G1282" t="s">
        <v>99</v>
      </c>
      <c r="H1282" t="s">
        <v>264</v>
      </c>
      <c r="I1282" t="s">
        <v>68</v>
      </c>
      <c r="J1282">
        <v>13</v>
      </c>
      <c r="K1282">
        <v>0</v>
      </c>
      <c r="L1282" s="13">
        <f>VLOOKUP(C1282,'渗透率、续签率'!B:C,2,0)</f>
        <v>0.28100000000000003</v>
      </c>
      <c r="M1282" s="6">
        <v>0</v>
      </c>
      <c r="N1282">
        <v>1</v>
      </c>
      <c r="O1282">
        <v>0</v>
      </c>
      <c r="P1282" s="6">
        <v>0</v>
      </c>
      <c r="Q1282" s="13">
        <v>0</v>
      </c>
      <c r="R1282" s="13">
        <v>0</v>
      </c>
      <c r="S1282" s="31">
        <v>48</v>
      </c>
      <c r="T1282" s="6">
        <f>VLOOKUP(E1282,'参数设置&amp;汇总'!S:U,3,0)</f>
        <v>0.01</v>
      </c>
      <c r="U1282" s="78">
        <f t="shared" si="95"/>
        <v>0.01</v>
      </c>
      <c r="V1282" s="13">
        <v>0.85000000000000009</v>
      </c>
      <c r="W1282" s="78">
        <f t="shared" si="97"/>
        <v>1.1764705882352941E-2</v>
      </c>
      <c r="X1282" s="1">
        <f>VLOOKUP(E1282,'渗透率、续签率'!AG:AJ,4,0)</f>
        <v>4234</v>
      </c>
      <c r="Y1282" s="1">
        <f t="shared" si="98"/>
        <v>49.811764705882354</v>
      </c>
      <c r="Z1282">
        <v>0</v>
      </c>
      <c r="AA1282" s="89">
        <f t="shared" si="99"/>
        <v>4234</v>
      </c>
      <c r="AH1282" s="37"/>
      <c r="AI1282" s="37"/>
      <c r="AK1282" s="37"/>
    </row>
    <row r="1283" spans="1:37" hidden="1">
      <c r="A1283" t="s">
        <v>64</v>
      </c>
      <c r="B1283" t="s">
        <v>16</v>
      </c>
      <c r="C1283" t="s">
        <v>19</v>
      </c>
      <c r="D1283" t="s">
        <v>116</v>
      </c>
      <c r="E1283" t="s">
        <v>485</v>
      </c>
      <c r="F1283" t="str">
        <f t="shared" si="96"/>
        <v>恩施土家族苗族自治州摄影</v>
      </c>
      <c r="G1283" t="s">
        <v>81</v>
      </c>
      <c r="H1283" t="s">
        <v>265</v>
      </c>
      <c r="I1283" t="s">
        <v>68</v>
      </c>
      <c r="J1283">
        <v>202</v>
      </c>
      <c r="K1283">
        <v>0</v>
      </c>
      <c r="L1283" s="13">
        <f>VLOOKUP(C1283,'渗透率、续签率'!B:C,2,0)</f>
        <v>0.28100000000000003</v>
      </c>
      <c r="M1283" s="6">
        <v>0</v>
      </c>
      <c r="N1283">
        <v>19</v>
      </c>
      <c r="O1283">
        <v>0</v>
      </c>
      <c r="P1283" s="6">
        <v>0</v>
      </c>
      <c r="Q1283" s="13">
        <v>0</v>
      </c>
      <c r="R1283" s="13">
        <v>0</v>
      </c>
      <c r="S1283" s="31">
        <v>737</v>
      </c>
      <c r="T1283" s="6">
        <f>VLOOKUP(E1283,'参数设置&amp;汇总'!S:U,3,0)</f>
        <v>0.01</v>
      </c>
      <c r="U1283" s="78">
        <f t="shared" ref="U1283:U1346" si="100">IF(T1283*N1283&gt;=O1283,T1283*N1283,O1283)</f>
        <v>0.19</v>
      </c>
      <c r="V1283" s="13">
        <v>0.85000000000000009</v>
      </c>
      <c r="W1283" s="78">
        <f t="shared" si="97"/>
        <v>0.22352941176470587</v>
      </c>
      <c r="X1283" s="1">
        <f>VLOOKUP(E1283,'渗透率、续签率'!AG:AJ,4,0)</f>
        <v>4234</v>
      </c>
      <c r="Y1283" s="1">
        <f t="shared" si="98"/>
        <v>946.42352941176466</v>
      </c>
      <c r="Z1283">
        <v>21</v>
      </c>
      <c r="AA1283" s="89">
        <f t="shared" si="99"/>
        <v>80446</v>
      </c>
      <c r="AH1283" s="37"/>
      <c r="AI1283" s="37"/>
      <c r="AJ1283" s="1"/>
      <c r="AK1283" s="37"/>
    </row>
    <row r="1284" spans="1:37" hidden="1">
      <c r="A1284" t="s">
        <v>64</v>
      </c>
      <c r="B1284" t="s">
        <v>16</v>
      </c>
      <c r="C1284" t="s">
        <v>19</v>
      </c>
      <c r="D1284" t="s">
        <v>116</v>
      </c>
      <c r="E1284" t="s">
        <v>485</v>
      </c>
      <c r="F1284" t="str">
        <f t="shared" ref="F1284:F1347" si="101">H1284&amp;C1284</f>
        <v>惠州市摄影</v>
      </c>
      <c r="G1284" t="s">
        <v>75</v>
      </c>
      <c r="H1284" t="s">
        <v>266</v>
      </c>
      <c r="I1284" t="s">
        <v>68</v>
      </c>
      <c r="J1284">
        <v>885</v>
      </c>
      <c r="K1284">
        <v>2</v>
      </c>
      <c r="L1284" s="13">
        <f>VLOOKUP(C1284,'渗透率、续签率'!B:C,2,0)</f>
        <v>0.28100000000000003</v>
      </c>
      <c r="M1284" s="6">
        <v>0</v>
      </c>
      <c r="N1284">
        <v>328</v>
      </c>
      <c r="O1284">
        <v>2</v>
      </c>
      <c r="P1284" s="6">
        <v>0.01</v>
      </c>
      <c r="Q1284" s="13">
        <v>5.8999999999999997E-2</v>
      </c>
      <c r="R1284" s="13">
        <v>0</v>
      </c>
      <c r="S1284" s="31">
        <v>10763</v>
      </c>
      <c r="T1284" s="6">
        <f>VLOOKUP(E1284,'参数设置&amp;汇总'!S:U,3,0)</f>
        <v>0.01</v>
      </c>
      <c r="U1284" s="78">
        <f t="shared" si="100"/>
        <v>3.2800000000000002</v>
      </c>
      <c r="V1284" s="13">
        <v>0.85000000000000009</v>
      </c>
      <c r="W1284" s="78">
        <f t="shared" ref="W1284:W1347" si="102">(O1284*(1-L1284)+IF((U1284-O1284)&lt;0,0,(U1284-O1284)))/V1284</f>
        <v>3.1976470588235291</v>
      </c>
      <c r="X1284" s="1">
        <f>VLOOKUP(E1284,'渗透率、续签率'!AG:AJ,4,0)</f>
        <v>4234</v>
      </c>
      <c r="Y1284" s="1">
        <f t="shared" ref="Y1284:Y1347" si="103">X1284*W1284</f>
        <v>13538.837647058823</v>
      </c>
      <c r="Z1284">
        <v>77</v>
      </c>
      <c r="AA1284" s="89">
        <f t="shared" ref="AA1284:AA1347" si="104">N1284*X1284</f>
        <v>1388752</v>
      </c>
      <c r="AH1284" s="37"/>
      <c r="AI1284" s="37"/>
      <c r="AJ1284" s="1"/>
      <c r="AK1284" s="37"/>
    </row>
    <row r="1285" spans="1:37" hidden="1">
      <c r="A1285" t="s">
        <v>64</v>
      </c>
      <c r="B1285" t="s">
        <v>16</v>
      </c>
      <c r="C1285" t="s">
        <v>19</v>
      </c>
      <c r="D1285" t="s">
        <v>116</v>
      </c>
      <c r="E1285" t="s">
        <v>485</v>
      </c>
      <c r="F1285" t="str">
        <f t="shared" si="101"/>
        <v>扬州市摄影</v>
      </c>
      <c r="G1285" t="s">
        <v>73</v>
      </c>
      <c r="H1285" t="s">
        <v>267</v>
      </c>
      <c r="I1285" t="s">
        <v>70</v>
      </c>
      <c r="J1285">
        <v>357</v>
      </c>
      <c r="K1285">
        <v>1</v>
      </c>
      <c r="L1285" s="13">
        <f>VLOOKUP(C1285,'渗透率、续签率'!B:C,2,0)</f>
        <v>0.28100000000000003</v>
      </c>
      <c r="M1285" s="6">
        <v>0</v>
      </c>
      <c r="N1285">
        <v>65</v>
      </c>
      <c r="O1285">
        <v>1</v>
      </c>
      <c r="P1285" s="6">
        <v>0.02</v>
      </c>
      <c r="Q1285" s="13">
        <v>3.1E-2</v>
      </c>
      <c r="R1285" s="13">
        <v>0</v>
      </c>
      <c r="S1285" s="31">
        <v>1964</v>
      </c>
      <c r="T1285" s="6">
        <f>VLOOKUP(E1285,'参数设置&amp;汇总'!S:U,3,0)</f>
        <v>0.01</v>
      </c>
      <c r="U1285" s="78">
        <f t="shared" si="100"/>
        <v>1</v>
      </c>
      <c r="V1285" s="13">
        <v>0.85000000000000009</v>
      </c>
      <c r="W1285" s="78">
        <f t="shared" si="102"/>
        <v>0.84588235294117631</v>
      </c>
      <c r="X1285" s="1">
        <f>VLOOKUP(E1285,'渗透率、续签率'!AG:AJ,4,0)</f>
        <v>4234</v>
      </c>
      <c r="Y1285" s="1">
        <f t="shared" si="103"/>
        <v>3581.4658823529403</v>
      </c>
      <c r="Z1285">
        <v>20</v>
      </c>
      <c r="AA1285" s="89">
        <f t="shared" si="104"/>
        <v>275210</v>
      </c>
      <c r="AH1285" s="37"/>
      <c r="AI1285" s="37"/>
      <c r="AJ1285" s="1"/>
      <c r="AK1285" s="37"/>
    </row>
    <row r="1286" spans="1:37" hidden="1">
      <c r="A1286" t="s">
        <v>64</v>
      </c>
      <c r="B1286" t="s">
        <v>16</v>
      </c>
      <c r="C1286" t="s">
        <v>19</v>
      </c>
      <c r="D1286" t="s">
        <v>116</v>
      </c>
      <c r="E1286" t="s">
        <v>485</v>
      </c>
      <c r="F1286" t="str">
        <f t="shared" si="101"/>
        <v>承德市摄影</v>
      </c>
      <c r="G1286" t="s">
        <v>159</v>
      </c>
      <c r="H1286" t="s">
        <v>268</v>
      </c>
      <c r="I1286" t="s">
        <v>70</v>
      </c>
      <c r="J1286">
        <v>174</v>
      </c>
      <c r="K1286">
        <v>0</v>
      </c>
      <c r="L1286" s="13">
        <f>VLOOKUP(C1286,'渗透率、续签率'!B:C,2,0)</f>
        <v>0.28100000000000003</v>
      </c>
      <c r="M1286" s="6">
        <v>0</v>
      </c>
      <c r="N1286">
        <v>18</v>
      </c>
      <c r="O1286">
        <v>0</v>
      </c>
      <c r="P1286" s="6">
        <v>0</v>
      </c>
      <c r="Q1286" s="13">
        <v>1.0999999999999999E-2</v>
      </c>
      <c r="R1286" s="13">
        <v>0</v>
      </c>
      <c r="S1286" s="31">
        <v>756</v>
      </c>
      <c r="T1286" s="6">
        <f>VLOOKUP(E1286,'参数设置&amp;汇总'!S:U,3,0)</f>
        <v>0.01</v>
      </c>
      <c r="U1286" s="78">
        <f t="shared" si="100"/>
        <v>0.18</v>
      </c>
      <c r="V1286" s="13">
        <v>0.85000000000000009</v>
      </c>
      <c r="W1286" s="78">
        <f t="shared" si="102"/>
        <v>0.21176470588235291</v>
      </c>
      <c r="X1286" s="1">
        <f>VLOOKUP(E1286,'渗透率、续签率'!AG:AJ,4,0)</f>
        <v>4234</v>
      </c>
      <c r="Y1286" s="1">
        <f t="shared" si="103"/>
        <v>896.61176470588225</v>
      </c>
      <c r="Z1286">
        <v>1</v>
      </c>
      <c r="AA1286" s="89">
        <f t="shared" si="104"/>
        <v>76212</v>
      </c>
      <c r="AH1286" s="37"/>
      <c r="AI1286" s="37"/>
      <c r="AJ1286" s="1"/>
      <c r="AK1286" s="37"/>
    </row>
    <row r="1287" spans="1:37" hidden="1">
      <c r="A1287" t="s">
        <v>64</v>
      </c>
      <c r="B1287" t="s">
        <v>16</v>
      </c>
      <c r="C1287" t="s">
        <v>19</v>
      </c>
      <c r="D1287" t="s">
        <v>116</v>
      </c>
      <c r="E1287" t="s">
        <v>485</v>
      </c>
      <c r="F1287" t="str">
        <f t="shared" si="101"/>
        <v>抚州市摄影</v>
      </c>
      <c r="G1287" t="s">
        <v>90</v>
      </c>
      <c r="H1287" t="s">
        <v>269</v>
      </c>
      <c r="I1287" t="s">
        <v>68</v>
      </c>
      <c r="J1287">
        <v>155</v>
      </c>
      <c r="K1287">
        <v>1</v>
      </c>
      <c r="L1287" s="13">
        <f>VLOOKUP(C1287,'渗透率、续签率'!B:C,2,0)</f>
        <v>0.28100000000000003</v>
      </c>
      <c r="M1287" s="6">
        <v>0.01</v>
      </c>
      <c r="N1287">
        <v>39</v>
      </c>
      <c r="O1287">
        <v>1</v>
      </c>
      <c r="P1287" s="6">
        <v>0.03</v>
      </c>
      <c r="Q1287" s="13">
        <v>3.1E-2</v>
      </c>
      <c r="R1287" s="13">
        <v>0</v>
      </c>
      <c r="S1287" s="31">
        <v>1441</v>
      </c>
      <c r="T1287" s="6">
        <f>VLOOKUP(E1287,'参数设置&amp;汇总'!S:U,3,0)</f>
        <v>0.01</v>
      </c>
      <c r="U1287" s="78">
        <f t="shared" si="100"/>
        <v>1</v>
      </c>
      <c r="V1287" s="13">
        <v>0.85000000000000009</v>
      </c>
      <c r="W1287" s="78">
        <f t="shared" si="102"/>
        <v>0.84588235294117631</v>
      </c>
      <c r="X1287" s="1">
        <f>VLOOKUP(E1287,'渗透率、续签率'!AG:AJ,4,0)</f>
        <v>4234</v>
      </c>
      <c r="Y1287" s="1">
        <f t="shared" si="103"/>
        <v>3581.4658823529403</v>
      </c>
      <c r="Z1287">
        <v>0</v>
      </c>
      <c r="AA1287" s="89">
        <f t="shared" si="104"/>
        <v>165126</v>
      </c>
      <c r="AH1287" s="37"/>
      <c r="AI1287" s="37"/>
      <c r="AK1287" s="37"/>
    </row>
    <row r="1288" spans="1:37" hidden="1">
      <c r="A1288" t="s">
        <v>64</v>
      </c>
      <c r="B1288" t="s">
        <v>16</v>
      </c>
      <c r="C1288" t="s">
        <v>19</v>
      </c>
      <c r="D1288" t="s">
        <v>116</v>
      </c>
      <c r="E1288" t="s">
        <v>485</v>
      </c>
      <c r="F1288" t="str">
        <f t="shared" si="101"/>
        <v>抚顺市摄影</v>
      </c>
      <c r="G1288" t="s">
        <v>101</v>
      </c>
      <c r="H1288" t="s">
        <v>270</v>
      </c>
      <c r="I1288" t="s">
        <v>70</v>
      </c>
      <c r="J1288">
        <v>95</v>
      </c>
      <c r="K1288">
        <v>0</v>
      </c>
      <c r="L1288" s="13">
        <f>VLOOKUP(C1288,'渗透率、续签率'!B:C,2,0)</f>
        <v>0.28100000000000003</v>
      </c>
      <c r="M1288" s="6">
        <v>0</v>
      </c>
      <c r="N1288">
        <v>9</v>
      </c>
      <c r="O1288">
        <v>0</v>
      </c>
      <c r="P1288" s="6">
        <v>0</v>
      </c>
      <c r="Q1288" s="13">
        <v>0</v>
      </c>
      <c r="R1288" s="13">
        <v>0</v>
      </c>
      <c r="S1288" s="31">
        <v>419</v>
      </c>
      <c r="T1288" s="6">
        <f>VLOOKUP(E1288,'参数设置&amp;汇总'!S:U,3,0)</f>
        <v>0.01</v>
      </c>
      <c r="U1288" s="78">
        <f t="shared" si="100"/>
        <v>0.09</v>
      </c>
      <c r="V1288" s="13">
        <v>0.85000000000000009</v>
      </c>
      <c r="W1288" s="78">
        <f t="shared" si="102"/>
        <v>0.10588235294117646</v>
      </c>
      <c r="X1288" s="1">
        <f>VLOOKUP(E1288,'渗透率、续签率'!AG:AJ,4,0)</f>
        <v>4234</v>
      </c>
      <c r="Y1288" s="1">
        <f t="shared" si="103"/>
        <v>448.30588235294113</v>
      </c>
      <c r="Z1288">
        <v>0</v>
      </c>
      <c r="AA1288" s="89">
        <f t="shared" si="104"/>
        <v>38106</v>
      </c>
      <c r="AH1288" s="37"/>
      <c r="AI1288" s="37"/>
      <c r="AJ1288" s="1"/>
      <c r="AK1288" s="37"/>
    </row>
    <row r="1289" spans="1:37" hidden="1">
      <c r="A1289" t="s">
        <v>64</v>
      </c>
      <c r="B1289" t="s">
        <v>16</v>
      </c>
      <c r="C1289" t="s">
        <v>19</v>
      </c>
      <c r="D1289" t="s">
        <v>116</v>
      </c>
      <c r="E1289" t="s">
        <v>485</v>
      </c>
      <c r="F1289" t="str">
        <f t="shared" si="101"/>
        <v>拉萨市摄影</v>
      </c>
      <c r="G1289" t="s">
        <v>237</v>
      </c>
      <c r="H1289" t="s">
        <v>271</v>
      </c>
      <c r="I1289" t="s">
        <v>57</v>
      </c>
      <c r="J1289">
        <v>156</v>
      </c>
      <c r="K1289">
        <v>1</v>
      </c>
      <c r="L1289" s="13">
        <f>VLOOKUP(C1289,'渗透率、续签率'!B:C,2,0)</f>
        <v>0.28100000000000003</v>
      </c>
      <c r="M1289" s="6">
        <v>0.01</v>
      </c>
      <c r="N1289">
        <v>21</v>
      </c>
      <c r="O1289">
        <v>1</v>
      </c>
      <c r="P1289" s="6">
        <v>0.05</v>
      </c>
      <c r="Q1289" s="13">
        <v>0.126</v>
      </c>
      <c r="R1289" s="13">
        <v>0</v>
      </c>
      <c r="S1289" s="31">
        <v>877</v>
      </c>
      <c r="T1289" s="6">
        <f>VLOOKUP(E1289,'参数设置&amp;汇总'!S:U,3,0)</f>
        <v>0.01</v>
      </c>
      <c r="U1289" s="78">
        <f t="shared" si="100"/>
        <v>1</v>
      </c>
      <c r="V1289" s="13">
        <v>0.85000000000000009</v>
      </c>
      <c r="W1289" s="78">
        <f t="shared" si="102"/>
        <v>0.84588235294117631</v>
      </c>
      <c r="X1289" s="1">
        <f>VLOOKUP(E1289,'渗透率、续签率'!AG:AJ,4,0)</f>
        <v>4234</v>
      </c>
      <c r="Y1289" s="1">
        <f t="shared" si="103"/>
        <v>3581.4658823529403</v>
      </c>
      <c r="Z1289">
        <v>0</v>
      </c>
      <c r="AA1289" s="89">
        <f t="shared" si="104"/>
        <v>88914</v>
      </c>
      <c r="AH1289" s="37"/>
      <c r="AI1289" s="37"/>
      <c r="AJ1289" s="1"/>
      <c r="AK1289" s="37"/>
    </row>
    <row r="1290" spans="1:37" hidden="1">
      <c r="A1290" t="s">
        <v>64</v>
      </c>
      <c r="B1290" t="s">
        <v>16</v>
      </c>
      <c r="C1290" t="s">
        <v>19</v>
      </c>
      <c r="D1290" t="s">
        <v>116</v>
      </c>
      <c r="E1290" t="s">
        <v>485</v>
      </c>
      <c r="F1290" t="str">
        <f t="shared" si="101"/>
        <v>揭阳市摄影</v>
      </c>
      <c r="G1290" t="s">
        <v>75</v>
      </c>
      <c r="H1290" t="s">
        <v>272</v>
      </c>
      <c r="I1290" t="s">
        <v>68</v>
      </c>
      <c r="J1290">
        <v>565</v>
      </c>
      <c r="K1290">
        <v>1</v>
      </c>
      <c r="L1290" s="13">
        <f>VLOOKUP(C1290,'渗透率、续签率'!B:C,2,0)</f>
        <v>0.28100000000000003</v>
      </c>
      <c r="M1290" s="6">
        <v>0</v>
      </c>
      <c r="N1290">
        <v>50</v>
      </c>
      <c r="O1290">
        <v>0</v>
      </c>
      <c r="P1290" s="6">
        <v>0</v>
      </c>
      <c r="Q1290" s="13">
        <v>2.5999999999999999E-2</v>
      </c>
      <c r="R1290" s="13">
        <v>0</v>
      </c>
      <c r="S1290" s="31">
        <v>2191</v>
      </c>
      <c r="T1290" s="6">
        <f>VLOOKUP(E1290,'参数设置&amp;汇总'!S:U,3,0)</f>
        <v>0.01</v>
      </c>
      <c r="U1290" s="78">
        <f t="shared" si="100"/>
        <v>0.5</v>
      </c>
      <c r="V1290" s="13">
        <v>0.85000000000000009</v>
      </c>
      <c r="W1290" s="78">
        <f t="shared" si="102"/>
        <v>0.58823529411764697</v>
      </c>
      <c r="X1290" s="1">
        <f>VLOOKUP(E1290,'渗透率、续签率'!AG:AJ,4,0)</f>
        <v>4234</v>
      </c>
      <c r="Y1290" s="1">
        <f t="shared" si="103"/>
        <v>2490.5882352941171</v>
      </c>
      <c r="Z1290">
        <v>14</v>
      </c>
      <c r="AA1290" s="89">
        <f t="shared" si="104"/>
        <v>211700</v>
      </c>
      <c r="AH1290" s="37"/>
      <c r="AI1290" s="37"/>
      <c r="AK1290" s="37"/>
    </row>
    <row r="1291" spans="1:37" hidden="1">
      <c r="A1291" t="s">
        <v>64</v>
      </c>
      <c r="B1291" t="s">
        <v>16</v>
      </c>
      <c r="C1291" t="s">
        <v>19</v>
      </c>
      <c r="D1291" t="s">
        <v>116</v>
      </c>
      <c r="E1291" t="s">
        <v>485</v>
      </c>
      <c r="F1291" t="str">
        <f t="shared" si="101"/>
        <v>攀枝花市摄影</v>
      </c>
      <c r="G1291" t="s">
        <v>77</v>
      </c>
      <c r="H1291" t="s">
        <v>273</v>
      </c>
      <c r="I1291" t="s">
        <v>70</v>
      </c>
      <c r="J1291">
        <v>33</v>
      </c>
      <c r="K1291">
        <v>0</v>
      </c>
      <c r="L1291" s="13">
        <f>VLOOKUP(C1291,'渗透率、续签率'!B:C,2,0)</f>
        <v>0.28100000000000003</v>
      </c>
      <c r="M1291" s="6">
        <v>0</v>
      </c>
      <c r="N1291">
        <v>13</v>
      </c>
      <c r="O1291">
        <v>0</v>
      </c>
      <c r="P1291" s="6">
        <v>0</v>
      </c>
      <c r="Q1291" s="13">
        <v>0</v>
      </c>
      <c r="R1291" s="13">
        <v>0</v>
      </c>
      <c r="S1291" s="31">
        <v>406</v>
      </c>
      <c r="T1291" s="6">
        <f>VLOOKUP(E1291,'参数设置&amp;汇总'!S:U,3,0)</f>
        <v>0.01</v>
      </c>
      <c r="U1291" s="78">
        <f t="shared" si="100"/>
        <v>0.13</v>
      </c>
      <c r="V1291" s="13">
        <v>0.85000000000000009</v>
      </c>
      <c r="W1291" s="78">
        <f t="shared" si="102"/>
        <v>0.15294117647058822</v>
      </c>
      <c r="X1291" s="1">
        <f>VLOOKUP(E1291,'渗透率、续签率'!AG:AJ,4,0)</f>
        <v>4234</v>
      </c>
      <c r="Y1291" s="1">
        <f t="shared" si="103"/>
        <v>647.55294117647054</v>
      </c>
      <c r="Z1291">
        <v>0</v>
      </c>
      <c r="AA1291" s="89">
        <f t="shared" si="104"/>
        <v>55042</v>
      </c>
      <c r="AH1291" s="37"/>
      <c r="AI1291" s="37"/>
      <c r="AK1291" s="37"/>
    </row>
    <row r="1292" spans="1:37" hidden="1">
      <c r="A1292" t="s">
        <v>64</v>
      </c>
      <c r="B1292" t="s">
        <v>16</v>
      </c>
      <c r="C1292" t="s">
        <v>19</v>
      </c>
      <c r="D1292" t="s">
        <v>116</v>
      </c>
      <c r="E1292" t="s">
        <v>485</v>
      </c>
      <c r="F1292" t="str">
        <f t="shared" si="101"/>
        <v>文山壮族苗族自治州摄影</v>
      </c>
      <c r="G1292" t="s">
        <v>99</v>
      </c>
      <c r="H1292" t="s">
        <v>274</v>
      </c>
      <c r="I1292" t="s">
        <v>68</v>
      </c>
      <c r="J1292">
        <v>116</v>
      </c>
      <c r="K1292">
        <v>0</v>
      </c>
      <c r="L1292" s="13">
        <f>VLOOKUP(C1292,'渗透率、续签率'!B:C,2,0)</f>
        <v>0.28100000000000003</v>
      </c>
      <c r="M1292" s="6">
        <v>0</v>
      </c>
      <c r="N1292">
        <v>16</v>
      </c>
      <c r="O1292">
        <v>0</v>
      </c>
      <c r="P1292" s="6">
        <v>0</v>
      </c>
      <c r="Q1292" s="13">
        <v>0</v>
      </c>
      <c r="R1292" s="13">
        <v>0</v>
      </c>
      <c r="S1292" s="31">
        <v>558</v>
      </c>
      <c r="T1292" s="6">
        <f>VLOOKUP(E1292,'参数设置&amp;汇总'!S:U,3,0)</f>
        <v>0.01</v>
      </c>
      <c r="U1292" s="78">
        <f t="shared" si="100"/>
        <v>0.16</v>
      </c>
      <c r="V1292" s="13">
        <v>0.85000000000000009</v>
      </c>
      <c r="W1292" s="78">
        <f t="shared" si="102"/>
        <v>0.18823529411764706</v>
      </c>
      <c r="X1292" s="1">
        <f>VLOOKUP(E1292,'渗透率、续签率'!AG:AJ,4,0)</f>
        <v>4234</v>
      </c>
      <c r="Y1292" s="1">
        <f t="shared" si="103"/>
        <v>796.98823529411766</v>
      </c>
      <c r="Z1292">
        <v>0</v>
      </c>
      <c r="AA1292" s="89">
        <f t="shared" si="104"/>
        <v>67744</v>
      </c>
      <c r="AH1292" s="37"/>
      <c r="AI1292" s="37"/>
      <c r="AK1292" s="37"/>
    </row>
    <row r="1293" spans="1:37" hidden="1">
      <c r="A1293" t="s">
        <v>64</v>
      </c>
      <c r="B1293" t="s">
        <v>16</v>
      </c>
      <c r="C1293" t="s">
        <v>19</v>
      </c>
      <c r="D1293" t="s">
        <v>116</v>
      </c>
      <c r="E1293" t="s">
        <v>485</v>
      </c>
      <c r="F1293" t="str">
        <f t="shared" si="101"/>
        <v>文昌市摄影</v>
      </c>
      <c r="G1293" t="s">
        <v>120</v>
      </c>
      <c r="H1293" t="s">
        <v>275</v>
      </c>
      <c r="I1293" t="s">
        <v>68</v>
      </c>
      <c r="J1293">
        <v>19</v>
      </c>
      <c r="K1293">
        <v>0</v>
      </c>
      <c r="L1293" s="13">
        <f>VLOOKUP(C1293,'渗透率、续签率'!B:C,2,0)</f>
        <v>0.28100000000000003</v>
      </c>
      <c r="M1293" s="6">
        <v>0</v>
      </c>
      <c r="N1293">
        <v>5</v>
      </c>
      <c r="O1293">
        <v>0</v>
      </c>
      <c r="P1293" s="6">
        <v>0</v>
      </c>
      <c r="Q1293" s="13">
        <v>0</v>
      </c>
      <c r="R1293" s="13">
        <v>0</v>
      </c>
      <c r="S1293" s="31">
        <v>136</v>
      </c>
      <c r="T1293" s="6">
        <f>VLOOKUP(E1293,'参数设置&amp;汇总'!S:U,3,0)</f>
        <v>0.01</v>
      </c>
      <c r="U1293" s="78">
        <f t="shared" si="100"/>
        <v>0.05</v>
      </c>
      <c r="V1293" s="13">
        <v>0.85000000000000009</v>
      </c>
      <c r="W1293" s="78">
        <f t="shared" si="102"/>
        <v>5.8823529411764705E-2</v>
      </c>
      <c r="X1293" s="1">
        <f>VLOOKUP(E1293,'渗透率、续签率'!AG:AJ,4,0)</f>
        <v>4234</v>
      </c>
      <c r="Y1293" s="1">
        <f t="shared" si="103"/>
        <v>249.05882352941177</v>
      </c>
      <c r="Z1293">
        <v>0</v>
      </c>
      <c r="AA1293" s="89">
        <f t="shared" si="104"/>
        <v>21170</v>
      </c>
      <c r="AH1293" s="37"/>
      <c r="AI1293" s="37"/>
      <c r="AJ1293" s="1"/>
      <c r="AK1293" s="37"/>
    </row>
    <row r="1294" spans="1:37" hidden="1">
      <c r="A1294" t="s">
        <v>64</v>
      </c>
      <c r="B1294" t="s">
        <v>16</v>
      </c>
      <c r="C1294" t="s">
        <v>19</v>
      </c>
      <c r="D1294" t="s">
        <v>116</v>
      </c>
      <c r="E1294" t="s">
        <v>485</v>
      </c>
      <c r="F1294" t="str">
        <f t="shared" si="101"/>
        <v>新乡市摄影</v>
      </c>
      <c r="G1294" t="s">
        <v>110</v>
      </c>
      <c r="H1294" t="s">
        <v>276</v>
      </c>
      <c r="I1294" t="s">
        <v>70</v>
      </c>
      <c r="J1294">
        <v>420</v>
      </c>
      <c r="K1294">
        <v>0</v>
      </c>
      <c r="L1294" s="13">
        <f>VLOOKUP(C1294,'渗透率、续签率'!B:C,2,0)</f>
        <v>0.28100000000000003</v>
      </c>
      <c r="M1294" s="6">
        <v>0</v>
      </c>
      <c r="N1294">
        <v>74</v>
      </c>
      <c r="O1294">
        <v>0</v>
      </c>
      <c r="P1294" s="6">
        <v>0</v>
      </c>
      <c r="Q1294" s="13">
        <v>0.112</v>
      </c>
      <c r="R1294" s="13">
        <v>0</v>
      </c>
      <c r="S1294" s="31">
        <v>2416</v>
      </c>
      <c r="T1294" s="6">
        <f>VLOOKUP(E1294,'参数设置&amp;汇总'!S:U,3,0)</f>
        <v>0.01</v>
      </c>
      <c r="U1294" s="78">
        <f t="shared" si="100"/>
        <v>0.74</v>
      </c>
      <c r="V1294" s="13">
        <v>0.85000000000000009</v>
      </c>
      <c r="W1294" s="78">
        <f t="shared" si="102"/>
        <v>0.87058823529411755</v>
      </c>
      <c r="X1294" s="1">
        <f>VLOOKUP(E1294,'渗透率、续签率'!AG:AJ,4,0)</f>
        <v>4234</v>
      </c>
      <c r="Y1294" s="1">
        <f t="shared" si="103"/>
        <v>3686.0705882352936</v>
      </c>
      <c r="Z1294">
        <v>31</v>
      </c>
      <c r="AA1294" s="89">
        <f t="shared" si="104"/>
        <v>313316</v>
      </c>
      <c r="AH1294" s="37"/>
      <c r="AI1294" s="37"/>
      <c r="AJ1294" s="1"/>
      <c r="AK1294" s="37"/>
    </row>
    <row r="1295" spans="1:37" hidden="1">
      <c r="A1295" t="s">
        <v>64</v>
      </c>
      <c r="B1295" t="s">
        <v>16</v>
      </c>
      <c r="C1295" t="s">
        <v>19</v>
      </c>
      <c r="D1295" t="s">
        <v>116</v>
      </c>
      <c r="E1295" t="s">
        <v>485</v>
      </c>
      <c r="F1295" t="str">
        <f t="shared" si="101"/>
        <v>新余市摄影</v>
      </c>
      <c r="G1295" t="s">
        <v>90</v>
      </c>
      <c r="H1295" t="s">
        <v>277</v>
      </c>
      <c r="I1295" t="s">
        <v>68</v>
      </c>
      <c r="J1295">
        <v>74</v>
      </c>
      <c r="K1295">
        <v>0</v>
      </c>
      <c r="L1295" s="13">
        <f>VLOOKUP(C1295,'渗透率、续签率'!B:C,2,0)</f>
        <v>0.28100000000000003</v>
      </c>
      <c r="M1295" s="6">
        <v>0</v>
      </c>
      <c r="N1295">
        <v>14</v>
      </c>
      <c r="O1295">
        <v>0</v>
      </c>
      <c r="P1295" s="6">
        <v>0</v>
      </c>
      <c r="Q1295" s="13">
        <v>0</v>
      </c>
      <c r="R1295" s="13">
        <v>0</v>
      </c>
      <c r="S1295" s="31">
        <v>559</v>
      </c>
      <c r="T1295" s="6">
        <f>VLOOKUP(E1295,'参数设置&amp;汇总'!S:U,3,0)</f>
        <v>0.01</v>
      </c>
      <c r="U1295" s="78">
        <f t="shared" si="100"/>
        <v>0.14000000000000001</v>
      </c>
      <c r="V1295" s="13">
        <v>0.85000000000000009</v>
      </c>
      <c r="W1295" s="78">
        <f t="shared" si="102"/>
        <v>0.16470588235294117</v>
      </c>
      <c r="X1295" s="1">
        <f>VLOOKUP(E1295,'渗透率、续签率'!AG:AJ,4,0)</f>
        <v>4234</v>
      </c>
      <c r="Y1295" s="1">
        <f t="shared" si="103"/>
        <v>697.36470588235295</v>
      </c>
      <c r="Z1295">
        <v>0</v>
      </c>
      <c r="AA1295" s="89">
        <f t="shared" si="104"/>
        <v>59276</v>
      </c>
      <c r="AH1295" s="37"/>
      <c r="AI1295" s="37"/>
      <c r="AJ1295" s="1"/>
      <c r="AK1295" s="37"/>
    </row>
    <row r="1296" spans="1:37" hidden="1">
      <c r="A1296" t="s">
        <v>64</v>
      </c>
      <c r="B1296" t="s">
        <v>16</v>
      </c>
      <c r="C1296" t="s">
        <v>19</v>
      </c>
      <c r="D1296" t="s">
        <v>116</v>
      </c>
      <c r="E1296" t="s">
        <v>485</v>
      </c>
      <c r="F1296" t="str">
        <f t="shared" si="101"/>
        <v>新星市摄影</v>
      </c>
      <c r="G1296" t="s">
        <v>145</v>
      </c>
      <c r="H1296" t="s">
        <v>278</v>
      </c>
      <c r="I1296" t="s">
        <v>70</v>
      </c>
      <c r="J1296">
        <v>3</v>
      </c>
      <c r="K1296">
        <v>0</v>
      </c>
      <c r="L1296" s="13">
        <f>VLOOKUP(C1296,'渗透率、续签率'!B:C,2,0)</f>
        <v>0.28100000000000003</v>
      </c>
      <c r="M1296" s="6">
        <v>0</v>
      </c>
      <c r="N1296">
        <v>0</v>
      </c>
      <c r="O1296">
        <v>0</v>
      </c>
      <c r="P1296" s="6">
        <v>0</v>
      </c>
      <c r="Q1296" s="13">
        <v>0</v>
      </c>
      <c r="R1296" s="13">
        <v>0</v>
      </c>
      <c r="S1296" s="31">
        <v>13</v>
      </c>
      <c r="T1296" s="6">
        <f>VLOOKUP(E1296,'参数设置&amp;汇总'!S:U,3,0)</f>
        <v>0.01</v>
      </c>
      <c r="U1296" s="78">
        <f t="shared" si="100"/>
        <v>0</v>
      </c>
      <c r="V1296" s="13">
        <v>0.85000000000000009</v>
      </c>
      <c r="W1296" s="78">
        <f t="shared" si="102"/>
        <v>0</v>
      </c>
      <c r="X1296" s="1">
        <f>VLOOKUP(E1296,'渗透率、续签率'!AG:AJ,4,0)</f>
        <v>4234</v>
      </c>
      <c r="Y1296" s="1">
        <f t="shared" si="103"/>
        <v>0</v>
      </c>
      <c r="Z1296">
        <v>0</v>
      </c>
      <c r="AA1296" s="89">
        <f t="shared" si="104"/>
        <v>0</v>
      </c>
      <c r="AH1296" s="37"/>
      <c r="AI1296" s="37"/>
      <c r="AJ1296" s="1"/>
      <c r="AK1296" s="37"/>
    </row>
    <row r="1297" spans="1:37" hidden="1">
      <c r="A1297" t="s">
        <v>64</v>
      </c>
      <c r="B1297" t="s">
        <v>16</v>
      </c>
      <c r="C1297" t="s">
        <v>19</v>
      </c>
      <c r="D1297" t="s">
        <v>116</v>
      </c>
      <c r="E1297" t="s">
        <v>485</v>
      </c>
      <c r="F1297" t="str">
        <f t="shared" si="101"/>
        <v>日喀则市摄影</v>
      </c>
      <c r="G1297" t="s">
        <v>237</v>
      </c>
      <c r="H1297" t="s">
        <v>279</v>
      </c>
      <c r="I1297" t="s">
        <v>57</v>
      </c>
      <c r="J1297">
        <v>18</v>
      </c>
      <c r="K1297">
        <v>0</v>
      </c>
      <c r="L1297" s="13">
        <f>VLOOKUP(C1297,'渗透率、续签率'!B:C,2,0)</f>
        <v>0.28100000000000003</v>
      </c>
      <c r="M1297" s="6">
        <v>0</v>
      </c>
      <c r="N1297">
        <v>7</v>
      </c>
      <c r="O1297">
        <v>0</v>
      </c>
      <c r="P1297" s="6">
        <v>0</v>
      </c>
      <c r="Q1297" s="13">
        <v>0</v>
      </c>
      <c r="R1297" s="13">
        <v>0</v>
      </c>
      <c r="S1297" s="31">
        <v>201</v>
      </c>
      <c r="T1297" s="6">
        <f>VLOOKUP(E1297,'参数设置&amp;汇总'!S:U,3,0)</f>
        <v>0.01</v>
      </c>
      <c r="U1297" s="78">
        <f t="shared" si="100"/>
        <v>7.0000000000000007E-2</v>
      </c>
      <c r="V1297" s="13">
        <v>0.85000000000000009</v>
      </c>
      <c r="W1297" s="78">
        <f t="shared" si="102"/>
        <v>8.2352941176470587E-2</v>
      </c>
      <c r="X1297" s="1">
        <f>VLOOKUP(E1297,'渗透率、续签率'!AG:AJ,4,0)</f>
        <v>4234</v>
      </c>
      <c r="Y1297" s="1">
        <f t="shared" si="103"/>
        <v>348.68235294117648</v>
      </c>
      <c r="Z1297">
        <v>0</v>
      </c>
      <c r="AA1297" s="89">
        <f t="shared" si="104"/>
        <v>29638</v>
      </c>
      <c r="AH1297" s="37"/>
      <c r="AI1297" s="37"/>
      <c r="AJ1297" s="1"/>
      <c r="AK1297" s="37"/>
    </row>
    <row r="1298" spans="1:37" hidden="1">
      <c r="A1298" t="s">
        <v>64</v>
      </c>
      <c r="B1298" t="s">
        <v>16</v>
      </c>
      <c r="C1298" t="s">
        <v>19</v>
      </c>
      <c r="D1298" t="s">
        <v>116</v>
      </c>
      <c r="E1298" t="s">
        <v>485</v>
      </c>
      <c r="F1298" t="str">
        <f t="shared" si="101"/>
        <v>日照市摄影</v>
      </c>
      <c r="G1298" t="s">
        <v>103</v>
      </c>
      <c r="H1298" t="s">
        <v>280</v>
      </c>
      <c r="I1298" t="s">
        <v>70</v>
      </c>
      <c r="J1298">
        <v>261</v>
      </c>
      <c r="K1298">
        <v>0</v>
      </c>
      <c r="L1298" s="13">
        <f>VLOOKUP(C1298,'渗透率、续签率'!B:C,2,0)</f>
        <v>0.28100000000000003</v>
      </c>
      <c r="M1298" s="6">
        <v>0</v>
      </c>
      <c r="N1298">
        <v>51</v>
      </c>
      <c r="O1298">
        <v>0</v>
      </c>
      <c r="P1298" s="6">
        <v>0</v>
      </c>
      <c r="Q1298" s="13">
        <v>1.9E-2</v>
      </c>
      <c r="R1298" s="13">
        <v>0</v>
      </c>
      <c r="S1298" s="31">
        <v>1569</v>
      </c>
      <c r="T1298" s="6">
        <f>VLOOKUP(E1298,'参数设置&amp;汇总'!S:U,3,0)</f>
        <v>0.01</v>
      </c>
      <c r="U1298" s="78">
        <f t="shared" si="100"/>
        <v>0.51</v>
      </c>
      <c r="V1298" s="13">
        <v>0.85000000000000009</v>
      </c>
      <c r="W1298" s="78">
        <f t="shared" si="102"/>
        <v>0.6</v>
      </c>
      <c r="X1298" s="1">
        <f>VLOOKUP(E1298,'渗透率、续签率'!AG:AJ,4,0)</f>
        <v>4234</v>
      </c>
      <c r="Y1298" s="1">
        <f t="shared" si="103"/>
        <v>2540.4</v>
      </c>
      <c r="Z1298">
        <v>0</v>
      </c>
      <c r="AA1298" s="89">
        <f t="shared" si="104"/>
        <v>215934</v>
      </c>
      <c r="AH1298" s="37"/>
      <c r="AI1298" s="37"/>
      <c r="AJ1298" s="1"/>
      <c r="AK1298" s="37"/>
    </row>
    <row r="1299" spans="1:37" hidden="1">
      <c r="A1299" t="s">
        <v>64</v>
      </c>
      <c r="B1299" t="s">
        <v>16</v>
      </c>
      <c r="C1299" t="s">
        <v>19</v>
      </c>
      <c r="D1299" t="s">
        <v>116</v>
      </c>
      <c r="E1299" t="s">
        <v>485</v>
      </c>
      <c r="F1299" t="str">
        <f t="shared" si="101"/>
        <v>昆玉市摄影</v>
      </c>
      <c r="G1299" t="s">
        <v>145</v>
      </c>
      <c r="H1299" t="s">
        <v>281</v>
      </c>
      <c r="I1299" t="s">
        <v>70</v>
      </c>
      <c r="J1299">
        <v>0</v>
      </c>
      <c r="K1299">
        <v>0</v>
      </c>
      <c r="L1299" s="13">
        <f>VLOOKUP(C1299,'渗透率、续签率'!B:C,2,0)</f>
        <v>0.28100000000000003</v>
      </c>
      <c r="M1299" s="6">
        <v>0</v>
      </c>
      <c r="N1299">
        <v>0</v>
      </c>
      <c r="O1299">
        <v>0</v>
      </c>
      <c r="P1299" s="6">
        <v>0</v>
      </c>
      <c r="Q1299" s="13">
        <v>0</v>
      </c>
      <c r="R1299" s="13">
        <v>0</v>
      </c>
      <c r="S1299" s="31">
        <v>0</v>
      </c>
      <c r="T1299" s="6">
        <f>VLOOKUP(E1299,'参数设置&amp;汇总'!S:U,3,0)</f>
        <v>0.01</v>
      </c>
      <c r="U1299" s="78">
        <f t="shared" si="100"/>
        <v>0</v>
      </c>
      <c r="V1299" s="13">
        <v>0.85000000000000009</v>
      </c>
      <c r="W1299" s="78">
        <f t="shared" si="102"/>
        <v>0</v>
      </c>
      <c r="X1299" s="1">
        <f>VLOOKUP(E1299,'渗透率、续签率'!AG:AJ,4,0)</f>
        <v>4234</v>
      </c>
      <c r="Y1299" s="1">
        <f t="shared" si="103"/>
        <v>0</v>
      </c>
      <c r="Z1299">
        <v>0</v>
      </c>
      <c r="AA1299" s="89">
        <f t="shared" si="104"/>
        <v>0</v>
      </c>
      <c r="AH1299" s="37"/>
      <c r="AI1299" s="37"/>
      <c r="AK1299" s="37"/>
    </row>
    <row r="1300" spans="1:37" hidden="1">
      <c r="A1300" t="s">
        <v>64</v>
      </c>
      <c r="B1300" t="s">
        <v>16</v>
      </c>
      <c r="C1300" t="s">
        <v>19</v>
      </c>
      <c r="D1300" t="s">
        <v>116</v>
      </c>
      <c r="E1300" t="s">
        <v>485</v>
      </c>
      <c r="F1300" t="str">
        <f t="shared" si="101"/>
        <v>昌吉回族自治州摄影</v>
      </c>
      <c r="G1300" t="s">
        <v>145</v>
      </c>
      <c r="H1300" t="s">
        <v>282</v>
      </c>
      <c r="I1300" t="s">
        <v>70</v>
      </c>
      <c r="J1300">
        <v>114</v>
      </c>
      <c r="K1300">
        <v>0</v>
      </c>
      <c r="L1300" s="13">
        <f>VLOOKUP(C1300,'渗透率、续签率'!B:C,2,0)</f>
        <v>0.28100000000000003</v>
      </c>
      <c r="M1300" s="6">
        <v>0</v>
      </c>
      <c r="N1300">
        <v>20</v>
      </c>
      <c r="O1300">
        <v>0</v>
      </c>
      <c r="P1300" s="6">
        <v>0</v>
      </c>
      <c r="Q1300" s="13">
        <v>0</v>
      </c>
      <c r="R1300" s="13">
        <v>0</v>
      </c>
      <c r="S1300" s="31">
        <v>645</v>
      </c>
      <c r="T1300" s="6">
        <f>VLOOKUP(E1300,'参数设置&amp;汇总'!S:U,3,0)</f>
        <v>0.01</v>
      </c>
      <c r="U1300" s="78">
        <f t="shared" si="100"/>
        <v>0.2</v>
      </c>
      <c r="V1300" s="13">
        <v>0.85000000000000009</v>
      </c>
      <c r="W1300" s="78">
        <f t="shared" si="102"/>
        <v>0.23529411764705882</v>
      </c>
      <c r="X1300" s="1">
        <f>VLOOKUP(E1300,'渗透率、续签率'!AG:AJ,4,0)</f>
        <v>4234</v>
      </c>
      <c r="Y1300" s="1">
        <f t="shared" si="103"/>
        <v>996.23529411764707</v>
      </c>
      <c r="Z1300">
        <v>0</v>
      </c>
      <c r="AA1300" s="89">
        <f t="shared" si="104"/>
        <v>84680</v>
      </c>
      <c r="AH1300" s="37"/>
      <c r="AI1300" s="37"/>
      <c r="AJ1300" s="1"/>
      <c r="AK1300" s="37"/>
    </row>
    <row r="1301" spans="1:37" hidden="1">
      <c r="A1301" t="s">
        <v>64</v>
      </c>
      <c r="B1301" t="s">
        <v>16</v>
      </c>
      <c r="C1301" t="s">
        <v>19</v>
      </c>
      <c r="D1301" t="s">
        <v>116</v>
      </c>
      <c r="E1301" t="s">
        <v>485</v>
      </c>
      <c r="F1301" t="str">
        <f t="shared" si="101"/>
        <v>昌江黎族自治县摄影</v>
      </c>
      <c r="G1301" t="s">
        <v>120</v>
      </c>
      <c r="H1301" t="s">
        <v>283</v>
      </c>
      <c r="I1301" t="s">
        <v>68</v>
      </c>
      <c r="J1301">
        <v>7</v>
      </c>
      <c r="K1301">
        <v>0</v>
      </c>
      <c r="L1301" s="13">
        <f>VLOOKUP(C1301,'渗透率、续签率'!B:C,2,0)</f>
        <v>0.28100000000000003</v>
      </c>
      <c r="M1301" s="6">
        <v>0</v>
      </c>
      <c r="N1301">
        <v>0</v>
      </c>
      <c r="O1301">
        <v>0</v>
      </c>
      <c r="P1301" s="6">
        <v>0</v>
      </c>
      <c r="Q1301" s="13">
        <v>0</v>
      </c>
      <c r="R1301" s="13">
        <v>0</v>
      </c>
      <c r="S1301" s="31">
        <v>20</v>
      </c>
      <c r="T1301" s="6">
        <f>VLOOKUP(E1301,'参数设置&amp;汇总'!S:U,3,0)</f>
        <v>0.01</v>
      </c>
      <c r="U1301" s="78">
        <f t="shared" si="100"/>
        <v>0</v>
      </c>
      <c r="V1301" s="13">
        <v>0.85000000000000009</v>
      </c>
      <c r="W1301" s="78">
        <f t="shared" si="102"/>
        <v>0</v>
      </c>
      <c r="X1301" s="1">
        <f>VLOOKUP(E1301,'渗透率、续签率'!AG:AJ,4,0)</f>
        <v>4234</v>
      </c>
      <c r="Y1301" s="1">
        <f t="shared" si="103"/>
        <v>0</v>
      </c>
      <c r="Z1301">
        <v>0</v>
      </c>
      <c r="AA1301" s="89">
        <f t="shared" si="104"/>
        <v>0</v>
      </c>
      <c r="AH1301" s="37"/>
      <c r="AI1301" s="37"/>
      <c r="AJ1301" s="1"/>
      <c r="AK1301" s="37"/>
    </row>
    <row r="1302" spans="1:37" hidden="1">
      <c r="A1302" t="s">
        <v>64</v>
      </c>
      <c r="B1302" t="s">
        <v>16</v>
      </c>
      <c r="C1302" t="s">
        <v>19</v>
      </c>
      <c r="D1302" t="s">
        <v>116</v>
      </c>
      <c r="E1302" t="s">
        <v>485</v>
      </c>
      <c r="F1302" t="str">
        <f t="shared" si="101"/>
        <v>昌都市摄影</v>
      </c>
      <c r="G1302" t="s">
        <v>237</v>
      </c>
      <c r="H1302" t="s">
        <v>284</v>
      </c>
      <c r="I1302" t="s">
        <v>57</v>
      </c>
      <c r="J1302">
        <v>10</v>
      </c>
      <c r="K1302">
        <v>0</v>
      </c>
      <c r="L1302" s="13">
        <f>VLOOKUP(C1302,'渗透率、续签率'!B:C,2,0)</f>
        <v>0.28100000000000003</v>
      </c>
      <c r="M1302" s="6">
        <v>0</v>
      </c>
      <c r="N1302">
        <v>0</v>
      </c>
      <c r="O1302">
        <v>0</v>
      </c>
      <c r="P1302" s="6">
        <v>0</v>
      </c>
      <c r="Q1302" s="13">
        <v>0</v>
      </c>
      <c r="R1302" s="13">
        <v>0</v>
      </c>
      <c r="S1302" s="31">
        <v>22</v>
      </c>
      <c r="T1302" s="6">
        <f>VLOOKUP(E1302,'参数设置&amp;汇总'!S:U,3,0)</f>
        <v>0.01</v>
      </c>
      <c r="U1302" s="78">
        <f t="shared" si="100"/>
        <v>0</v>
      </c>
      <c r="V1302" s="13">
        <v>0.85000000000000009</v>
      </c>
      <c r="W1302" s="78">
        <f t="shared" si="102"/>
        <v>0</v>
      </c>
      <c r="X1302" s="1">
        <f>VLOOKUP(E1302,'渗透率、续签率'!AG:AJ,4,0)</f>
        <v>4234</v>
      </c>
      <c r="Y1302" s="1">
        <f t="shared" si="103"/>
        <v>0</v>
      </c>
      <c r="Z1302">
        <v>0</v>
      </c>
      <c r="AA1302" s="89">
        <f t="shared" si="104"/>
        <v>0</v>
      </c>
      <c r="AH1302" s="37"/>
      <c r="AI1302" s="37"/>
      <c r="AK1302" s="37"/>
    </row>
    <row r="1303" spans="1:37" hidden="1">
      <c r="A1303" t="s">
        <v>64</v>
      </c>
      <c r="B1303" t="s">
        <v>16</v>
      </c>
      <c r="C1303" t="s">
        <v>19</v>
      </c>
      <c r="D1303" t="s">
        <v>116</v>
      </c>
      <c r="E1303" t="s">
        <v>485</v>
      </c>
      <c r="F1303" t="str">
        <f t="shared" si="101"/>
        <v>昭通市摄影</v>
      </c>
      <c r="G1303" t="s">
        <v>99</v>
      </c>
      <c r="H1303" t="s">
        <v>285</v>
      </c>
      <c r="I1303" t="s">
        <v>68</v>
      </c>
      <c r="J1303">
        <v>187</v>
      </c>
      <c r="K1303">
        <v>0</v>
      </c>
      <c r="L1303" s="13">
        <f>VLOOKUP(C1303,'渗透率、续签率'!B:C,2,0)</f>
        <v>0.28100000000000003</v>
      </c>
      <c r="M1303" s="6">
        <v>0</v>
      </c>
      <c r="N1303">
        <v>26</v>
      </c>
      <c r="O1303">
        <v>0</v>
      </c>
      <c r="P1303" s="6">
        <v>0</v>
      </c>
      <c r="Q1303" s="13">
        <v>0.11700000000000001</v>
      </c>
      <c r="R1303" s="13">
        <v>0</v>
      </c>
      <c r="S1303" s="31">
        <v>1213</v>
      </c>
      <c r="T1303" s="6">
        <f>VLOOKUP(E1303,'参数设置&amp;汇总'!S:U,3,0)</f>
        <v>0.01</v>
      </c>
      <c r="U1303" s="78">
        <f t="shared" si="100"/>
        <v>0.26</v>
      </c>
      <c r="V1303" s="13">
        <v>0.85000000000000009</v>
      </c>
      <c r="W1303" s="78">
        <f t="shared" si="102"/>
        <v>0.30588235294117644</v>
      </c>
      <c r="X1303" s="1">
        <f>VLOOKUP(E1303,'渗透率、续签率'!AG:AJ,4,0)</f>
        <v>4234</v>
      </c>
      <c r="Y1303" s="1">
        <f t="shared" si="103"/>
        <v>1295.1058823529411</v>
      </c>
      <c r="Z1303">
        <v>0</v>
      </c>
      <c r="AA1303" s="89">
        <f t="shared" si="104"/>
        <v>110084</v>
      </c>
      <c r="AH1303" s="37"/>
      <c r="AI1303" s="37"/>
      <c r="AK1303" s="37"/>
    </row>
    <row r="1304" spans="1:37" hidden="1">
      <c r="A1304" t="s">
        <v>64</v>
      </c>
      <c r="B1304" t="s">
        <v>16</v>
      </c>
      <c r="C1304" t="s">
        <v>19</v>
      </c>
      <c r="D1304" t="s">
        <v>116</v>
      </c>
      <c r="E1304" t="s">
        <v>485</v>
      </c>
      <c r="F1304" t="str">
        <f t="shared" si="101"/>
        <v>晋中市摄影</v>
      </c>
      <c r="G1304" t="s">
        <v>134</v>
      </c>
      <c r="H1304" t="s">
        <v>286</v>
      </c>
      <c r="I1304" t="s">
        <v>70</v>
      </c>
      <c r="J1304">
        <v>328</v>
      </c>
      <c r="K1304">
        <v>1</v>
      </c>
      <c r="L1304" s="13">
        <f>VLOOKUP(C1304,'渗透率、续签率'!B:C,2,0)</f>
        <v>0.28100000000000003</v>
      </c>
      <c r="M1304" s="6">
        <v>0</v>
      </c>
      <c r="N1304">
        <v>42</v>
      </c>
      <c r="O1304">
        <v>1</v>
      </c>
      <c r="P1304" s="6">
        <v>0.02</v>
      </c>
      <c r="Q1304" s="13">
        <v>0.115</v>
      </c>
      <c r="R1304" s="13">
        <v>0</v>
      </c>
      <c r="S1304" s="31">
        <v>1505</v>
      </c>
      <c r="T1304" s="6">
        <f>VLOOKUP(E1304,'参数设置&amp;汇总'!S:U,3,0)</f>
        <v>0.01</v>
      </c>
      <c r="U1304" s="78">
        <f t="shared" si="100"/>
        <v>1</v>
      </c>
      <c r="V1304" s="13">
        <v>0.85000000000000009</v>
      </c>
      <c r="W1304" s="78">
        <f t="shared" si="102"/>
        <v>0.84588235294117631</v>
      </c>
      <c r="X1304" s="1">
        <f>VLOOKUP(E1304,'渗透率、续签率'!AG:AJ,4,0)</f>
        <v>4234</v>
      </c>
      <c r="Y1304" s="1">
        <f t="shared" si="103"/>
        <v>3581.4658823529403</v>
      </c>
      <c r="Z1304">
        <v>0</v>
      </c>
      <c r="AA1304" s="89">
        <f t="shared" si="104"/>
        <v>177828</v>
      </c>
      <c r="AH1304" s="37"/>
      <c r="AI1304" s="37"/>
      <c r="AK1304" s="37"/>
    </row>
    <row r="1305" spans="1:37" hidden="1">
      <c r="A1305" t="s">
        <v>64</v>
      </c>
      <c r="B1305" t="s">
        <v>16</v>
      </c>
      <c r="C1305" t="s">
        <v>19</v>
      </c>
      <c r="D1305" t="s">
        <v>116</v>
      </c>
      <c r="E1305" t="s">
        <v>485</v>
      </c>
      <c r="F1305" t="str">
        <f t="shared" si="101"/>
        <v>晋城市摄影</v>
      </c>
      <c r="G1305" t="s">
        <v>134</v>
      </c>
      <c r="H1305" t="s">
        <v>287</v>
      </c>
      <c r="I1305" t="s">
        <v>70</v>
      </c>
      <c r="J1305">
        <v>137</v>
      </c>
      <c r="K1305">
        <v>0</v>
      </c>
      <c r="L1305" s="13">
        <f>VLOOKUP(C1305,'渗透率、续签率'!B:C,2,0)</f>
        <v>0.28100000000000003</v>
      </c>
      <c r="M1305" s="6">
        <v>0</v>
      </c>
      <c r="N1305">
        <v>28</v>
      </c>
      <c r="O1305">
        <v>0</v>
      </c>
      <c r="P1305" s="6">
        <v>0</v>
      </c>
      <c r="Q1305" s="13">
        <v>3.5999999999999997E-2</v>
      </c>
      <c r="R1305" s="13">
        <v>0</v>
      </c>
      <c r="S1305" s="31">
        <v>873</v>
      </c>
      <c r="T1305" s="6">
        <f>VLOOKUP(E1305,'参数设置&amp;汇总'!S:U,3,0)</f>
        <v>0.01</v>
      </c>
      <c r="U1305" s="78">
        <f t="shared" si="100"/>
        <v>0.28000000000000003</v>
      </c>
      <c r="V1305" s="13">
        <v>0.85000000000000009</v>
      </c>
      <c r="W1305" s="78">
        <f t="shared" si="102"/>
        <v>0.32941176470588235</v>
      </c>
      <c r="X1305" s="1">
        <f>VLOOKUP(E1305,'渗透率、续签率'!AG:AJ,4,0)</f>
        <v>4234</v>
      </c>
      <c r="Y1305" s="1">
        <f t="shared" si="103"/>
        <v>1394.7294117647059</v>
      </c>
      <c r="Z1305">
        <v>0</v>
      </c>
      <c r="AA1305" s="89">
        <f t="shared" si="104"/>
        <v>118552</v>
      </c>
      <c r="AH1305" s="37"/>
      <c r="AI1305" s="37"/>
      <c r="AJ1305" s="1"/>
      <c r="AK1305" s="37"/>
    </row>
    <row r="1306" spans="1:37" hidden="1">
      <c r="A1306" t="s">
        <v>64</v>
      </c>
      <c r="B1306" t="s">
        <v>16</v>
      </c>
      <c r="C1306" t="s">
        <v>19</v>
      </c>
      <c r="D1306" t="s">
        <v>116</v>
      </c>
      <c r="E1306" t="s">
        <v>485</v>
      </c>
      <c r="F1306" t="str">
        <f t="shared" si="101"/>
        <v>普洱市摄影</v>
      </c>
      <c r="G1306" t="s">
        <v>99</v>
      </c>
      <c r="H1306" t="s">
        <v>288</v>
      </c>
      <c r="I1306" t="s">
        <v>68</v>
      </c>
      <c r="J1306">
        <v>107</v>
      </c>
      <c r="K1306">
        <v>0</v>
      </c>
      <c r="L1306" s="13">
        <f>VLOOKUP(C1306,'渗透率、续签率'!B:C,2,0)</f>
        <v>0.28100000000000003</v>
      </c>
      <c r="M1306" s="6">
        <v>0</v>
      </c>
      <c r="N1306">
        <v>5</v>
      </c>
      <c r="O1306">
        <v>0</v>
      </c>
      <c r="P1306" s="6">
        <v>0</v>
      </c>
      <c r="Q1306" s="13">
        <v>0</v>
      </c>
      <c r="R1306" s="13">
        <v>0</v>
      </c>
      <c r="S1306" s="31">
        <v>290</v>
      </c>
      <c r="T1306" s="6">
        <f>VLOOKUP(E1306,'参数设置&amp;汇总'!S:U,3,0)</f>
        <v>0.01</v>
      </c>
      <c r="U1306" s="78">
        <f t="shared" si="100"/>
        <v>0.05</v>
      </c>
      <c r="V1306" s="13">
        <v>0.85000000000000009</v>
      </c>
      <c r="W1306" s="78">
        <f t="shared" si="102"/>
        <v>5.8823529411764705E-2</v>
      </c>
      <c r="X1306" s="1">
        <f>VLOOKUP(E1306,'渗透率、续签率'!AG:AJ,4,0)</f>
        <v>4234</v>
      </c>
      <c r="Y1306" s="1">
        <f t="shared" si="103"/>
        <v>249.05882352941177</v>
      </c>
      <c r="Z1306">
        <v>0</v>
      </c>
      <c r="AA1306" s="89">
        <f t="shared" si="104"/>
        <v>21170</v>
      </c>
      <c r="AH1306" s="37"/>
      <c r="AI1306" s="37"/>
      <c r="AK1306" s="37"/>
    </row>
    <row r="1307" spans="1:37" hidden="1">
      <c r="A1307" t="s">
        <v>64</v>
      </c>
      <c r="B1307" t="s">
        <v>16</v>
      </c>
      <c r="C1307" t="s">
        <v>19</v>
      </c>
      <c r="D1307" t="s">
        <v>116</v>
      </c>
      <c r="E1307" t="s">
        <v>485</v>
      </c>
      <c r="F1307" t="str">
        <f t="shared" si="101"/>
        <v>景德镇市摄影</v>
      </c>
      <c r="G1307" t="s">
        <v>90</v>
      </c>
      <c r="H1307" t="s">
        <v>289</v>
      </c>
      <c r="I1307" t="s">
        <v>68</v>
      </c>
      <c r="J1307">
        <v>135</v>
      </c>
      <c r="K1307">
        <v>0</v>
      </c>
      <c r="L1307" s="13">
        <f>VLOOKUP(C1307,'渗透率、续签率'!B:C,2,0)</f>
        <v>0.28100000000000003</v>
      </c>
      <c r="M1307" s="6">
        <v>0</v>
      </c>
      <c r="N1307">
        <v>31</v>
      </c>
      <c r="O1307">
        <v>0</v>
      </c>
      <c r="P1307" s="6">
        <v>0</v>
      </c>
      <c r="Q1307" s="13">
        <v>0</v>
      </c>
      <c r="R1307" s="13">
        <v>0</v>
      </c>
      <c r="S1307" s="31">
        <v>849</v>
      </c>
      <c r="T1307" s="6">
        <f>VLOOKUP(E1307,'参数设置&amp;汇总'!S:U,3,0)</f>
        <v>0.01</v>
      </c>
      <c r="U1307" s="78">
        <f t="shared" si="100"/>
        <v>0.31</v>
      </c>
      <c r="V1307" s="13">
        <v>0.85000000000000009</v>
      </c>
      <c r="W1307" s="78">
        <f t="shared" si="102"/>
        <v>0.36470588235294116</v>
      </c>
      <c r="X1307" s="1">
        <f>VLOOKUP(E1307,'渗透率、续签率'!AG:AJ,4,0)</f>
        <v>4234</v>
      </c>
      <c r="Y1307" s="1">
        <f t="shared" si="103"/>
        <v>1544.1647058823528</v>
      </c>
      <c r="Z1307">
        <v>0</v>
      </c>
      <c r="AA1307" s="89">
        <f t="shared" si="104"/>
        <v>131254</v>
      </c>
      <c r="AH1307" s="37"/>
      <c r="AI1307" s="37"/>
      <c r="AK1307" s="37"/>
    </row>
    <row r="1308" spans="1:37" hidden="1">
      <c r="A1308" t="s">
        <v>64</v>
      </c>
      <c r="B1308" t="s">
        <v>16</v>
      </c>
      <c r="C1308" t="s">
        <v>19</v>
      </c>
      <c r="D1308" t="s">
        <v>116</v>
      </c>
      <c r="E1308" t="s">
        <v>485</v>
      </c>
      <c r="F1308" t="str">
        <f t="shared" si="101"/>
        <v>曲靖市摄影</v>
      </c>
      <c r="G1308" t="s">
        <v>99</v>
      </c>
      <c r="H1308" t="s">
        <v>290</v>
      </c>
      <c r="I1308" t="s">
        <v>68</v>
      </c>
      <c r="J1308">
        <v>231</v>
      </c>
      <c r="K1308">
        <v>0</v>
      </c>
      <c r="L1308" s="13">
        <f>VLOOKUP(C1308,'渗透率、续签率'!B:C,2,0)</f>
        <v>0.28100000000000003</v>
      </c>
      <c r="M1308" s="6">
        <v>0</v>
      </c>
      <c r="N1308">
        <v>33</v>
      </c>
      <c r="O1308">
        <v>0</v>
      </c>
      <c r="P1308" s="6">
        <v>0</v>
      </c>
      <c r="Q1308" s="13">
        <v>0.15</v>
      </c>
      <c r="R1308" s="13">
        <v>0</v>
      </c>
      <c r="S1308" s="31">
        <v>1360</v>
      </c>
      <c r="T1308" s="6">
        <f>VLOOKUP(E1308,'参数设置&amp;汇总'!S:U,3,0)</f>
        <v>0.01</v>
      </c>
      <c r="U1308" s="78">
        <f t="shared" si="100"/>
        <v>0.33</v>
      </c>
      <c r="V1308" s="13">
        <v>0.85000000000000009</v>
      </c>
      <c r="W1308" s="78">
        <f t="shared" si="102"/>
        <v>0.38823529411764701</v>
      </c>
      <c r="X1308" s="1">
        <f>VLOOKUP(E1308,'渗透率、续签率'!AG:AJ,4,0)</f>
        <v>4234</v>
      </c>
      <c r="Y1308" s="1">
        <f t="shared" si="103"/>
        <v>1643.7882352941174</v>
      </c>
      <c r="Z1308">
        <v>0</v>
      </c>
      <c r="AA1308" s="89">
        <f t="shared" si="104"/>
        <v>139722</v>
      </c>
      <c r="AH1308" s="37"/>
      <c r="AI1308" s="37"/>
      <c r="AJ1308" s="1"/>
      <c r="AK1308" s="37"/>
    </row>
    <row r="1309" spans="1:37" hidden="1">
      <c r="A1309" t="s">
        <v>64</v>
      </c>
      <c r="B1309" t="s">
        <v>16</v>
      </c>
      <c r="C1309" t="s">
        <v>19</v>
      </c>
      <c r="D1309" t="s">
        <v>116</v>
      </c>
      <c r="E1309" t="s">
        <v>485</v>
      </c>
      <c r="F1309" t="str">
        <f t="shared" si="101"/>
        <v>朔州市摄影</v>
      </c>
      <c r="G1309" t="s">
        <v>134</v>
      </c>
      <c r="H1309" t="s">
        <v>291</v>
      </c>
      <c r="I1309" t="s">
        <v>70</v>
      </c>
      <c r="J1309">
        <v>101</v>
      </c>
      <c r="K1309">
        <v>0</v>
      </c>
      <c r="L1309" s="13">
        <f>VLOOKUP(C1309,'渗透率、续签率'!B:C,2,0)</f>
        <v>0.28100000000000003</v>
      </c>
      <c r="M1309" s="6">
        <v>0</v>
      </c>
      <c r="N1309">
        <v>13</v>
      </c>
      <c r="O1309">
        <v>0</v>
      </c>
      <c r="P1309" s="6">
        <v>0</v>
      </c>
      <c r="Q1309" s="13">
        <v>0</v>
      </c>
      <c r="R1309" s="13">
        <v>0</v>
      </c>
      <c r="S1309" s="31">
        <v>504</v>
      </c>
      <c r="T1309" s="6">
        <f>VLOOKUP(E1309,'参数设置&amp;汇总'!S:U,3,0)</f>
        <v>0.01</v>
      </c>
      <c r="U1309" s="78">
        <f t="shared" si="100"/>
        <v>0.13</v>
      </c>
      <c r="V1309" s="13">
        <v>0.85000000000000009</v>
      </c>
      <c r="W1309" s="78">
        <f t="shared" si="102"/>
        <v>0.15294117647058822</v>
      </c>
      <c r="X1309" s="1">
        <f>VLOOKUP(E1309,'渗透率、续签率'!AG:AJ,4,0)</f>
        <v>4234</v>
      </c>
      <c r="Y1309" s="1">
        <f t="shared" si="103"/>
        <v>647.55294117647054</v>
      </c>
      <c r="Z1309">
        <v>0</v>
      </c>
      <c r="AA1309" s="89">
        <f t="shared" si="104"/>
        <v>55042</v>
      </c>
      <c r="AH1309" s="37"/>
      <c r="AI1309" s="37"/>
      <c r="AK1309" s="37"/>
    </row>
    <row r="1310" spans="1:37" hidden="1">
      <c r="A1310" t="s">
        <v>64</v>
      </c>
      <c r="B1310" t="s">
        <v>16</v>
      </c>
      <c r="C1310" t="s">
        <v>19</v>
      </c>
      <c r="D1310" t="s">
        <v>116</v>
      </c>
      <c r="E1310" t="s">
        <v>485</v>
      </c>
      <c r="F1310" t="str">
        <f t="shared" si="101"/>
        <v>朝阳市摄影</v>
      </c>
      <c r="G1310" t="s">
        <v>101</v>
      </c>
      <c r="H1310" t="s">
        <v>292</v>
      </c>
      <c r="I1310" t="s">
        <v>70</v>
      </c>
      <c r="J1310">
        <v>126</v>
      </c>
      <c r="K1310">
        <v>0</v>
      </c>
      <c r="L1310" s="13">
        <f>VLOOKUP(C1310,'渗透率、续签率'!B:C,2,0)</f>
        <v>0.28100000000000003</v>
      </c>
      <c r="M1310" s="6">
        <v>0</v>
      </c>
      <c r="N1310">
        <v>13</v>
      </c>
      <c r="O1310">
        <v>0</v>
      </c>
      <c r="P1310" s="6">
        <v>0</v>
      </c>
      <c r="Q1310" s="13">
        <v>0</v>
      </c>
      <c r="R1310" s="13">
        <v>0</v>
      </c>
      <c r="S1310" s="31">
        <v>584</v>
      </c>
      <c r="T1310" s="6">
        <f>VLOOKUP(E1310,'参数设置&amp;汇总'!S:U,3,0)</f>
        <v>0.01</v>
      </c>
      <c r="U1310" s="78">
        <f t="shared" si="100"/>
        <v>0.13</v>
      </c>
      <c r="V1310" s="13">
        <v>0.85000000000000009</v>
      </c>
      <c r="W1310" s="78">
        <f t="shared" si="102"/>
        <v>0.15294117647058822</v>
      </c>
      <c r="X1310" s="1">
        <f>VLOOKUP(E1310,'渗透率、续签率'!AG:AJ,4,0)</f>
        <v>4234</v>
      </c>
      <c r="Y1310" s="1">
        <f t="shared" si="103"/>
        <v>647.55294117647054</v>
      </c>
      <c r="Z1310">
        <v>0</v>
      </c>
      <c r="AA1310" s="89">
        <f t="shared" si="104"/>
        <v>55042</v>
      </c>
      <c r="AH1310" s="37"/>
      <c r="AI1310" s="37"/>
      <c r="AJ1310" s="1"/>
      <c r="AK1310" s="37"/>
    </row>
    <row r="1311" spans="1:37" hidden="1">
      <c r="A1311" t="s">
        <v>64</v>
      </c>
      <c r="B1311" t="s">
        <v>16</v>
      </c>
      <c r="C1311" t="s">
        <v>19</v>
      </c>
      <c r="D1311" t="s">
        <v>116</v>
      </c>
      <c r="E1311" t="s">
        <v>485</v>
      </c>
      <c r="F1311" t="str">
        <f t="shared" si="101"/>
        <v>本溪市摄影</v>
      </c>
      <c r="G1311" t="s">
        <v>101</v>
      </c>
      <c r="H1311" t="s">
        <v>293</v>
      </c>
      <c r="I1311" t="s">
        <v>70</v>
      </c>
      <c r="J1311">
        <v>65</v>
      </c>
      <c r="K1311">
        <v>0</v>
      </c>
      <c r="L1311" s="13">
        <f>VLOOKUP(C1311,'渗透率、续签率'!B:C,2,0)</f>
        <v>0.28100000000000003</v>
      </c>
      <c r="M1311" s="6">
        <v>0</v>
      </c>
      <c r="N1311">
        <v>5</v>
      </c>
      <c r="O1311">
        <v>0</v>
      </c>
      <c r="P1311" s="6">
        <v>0</v>
      </c>
      <c r="Q1311" s="13">
        <v>0</v>
      </c>
      <c r="R1311" s="13">
        <v>0</v>
      </c>
      <c r="S1311" s="31">
        <v>207</v>
      </c>
      <c r="T1311" s="6">
        <f>VLOOKUP(E1311,'参数设置&amp;汇总'!S:U,3,0)</f>
        <v>0.01</v>
      </c>
      <c r="U1311" s="78">
        <f t="shared" si="100"/>
        <v>0.05</v>
      </c>
      <c r="V1311" s="13">
        <v>0.85000000000000009</v>
      </c>
      <c r="W1311" s="78">
        <f t="shared" si="102"/>
        <v>5.8823529411764705E-2</v>
      </c>
      <c r="X1311" s="1">
        <f>VLOOKUP(E1311,'渗透率、续签率'!AG:AJ,4,0)</f>
        <v>4234</v>
      </c>
      <c r="Y1311" s="1">
        <f t="shared" si="103"/>
        <v>249.05882352941177</v>
      </c>
      <c r="Z1311">
        <v>0</v>
      </c>
      <c r="AA1311" s="89">
        <f t="shared" si="104"/>
        <v>21170</v>
      </c>
      <c r="AH1311" s="37"/>
      <c r="AI1311" s="37"/>
      <c r="AJ1311" s="1"/>
      <c r="AK1311" s="37"/>
    </row>
    <row r="1312" spans="1:37" hidden="1">
      <c r="A1312" t="s">
        <v>64</v>
      </c>
      <c r="B1312" t="s">
        <v>16</v>
      </c>
      <c r="C1312" t="s">
        <v>19</v>
      </c>
      <c r="D1312" t="s">
        <v>116</v>
      </c>
      <c r="E1312" t="s">
        <v>485</v>
      </c>
      <c r="F1312" t="str">
        <f t="shared" si="101"/>
        <v>来宾市摄影</v>
      </c>
      <c r="G1312" t="s">
        <v>88</v>
      </c>
      <c r="H1312" t="s">
        <v>294</v>
      </c>
      <c r="I1312" t="s">
        <v>68</v>
      </c>
      <c r="J1312">
        <v>80</v>
      </c>
      <c r="K1312">
        <v>0</v>
      </c>
      <c r="L1312" s="13">
        <f>VLOOKUP(C1312,'渗透率、续签率'!B:C,2,0)</f>
        <v>0.28100000000000003</v>
      </c>
      <c r="M1312" s="6">
        <v>0</v>
      </c>
      <c r="N1312">
        <v>10</v>
      </c>
      <c r="O1312">
        <v>0</v>
      </c>
      <c r="P1312" s="6">
        <v>0</v>
      </c>
      <c r="Q1312" s="13">
        <v>0</v>
      </c>
      <c r="R1312" s="13">
        <v>0</v>
      </c>
      <c r="S1312" s="31">
        <v>356</v>
      </c>
      <c r="T1312" s="6">
        <f>VLOOKUP(E1312,'参数设置&amp;汇总'!S:U,3,0)</f>
        <v>0.01</v>
      </c>
      <c r="U1312" s="78">
        <f t="shared" si="100"/>
        <v>0.1</v>
      </c>
      <c r="V1312" s="13">
        <v>0.85000000000000009</v>
      </c>
      <c r="W1312" s="78">
        <f t="shared" si="102"/>
        <v>0.11764705882352941</v>
      </c>
      <c r="X1312" s="1">
        <f>VLOOKUP(E1312,'渗透率、续签率'!AG:AJ,4,0)</f>
        <v>4234</v>
      </c>
      <c r="Y1312" s="1">
        <f t="shared" si="103"/>
        <v>498.11764705882354</v>
      </c>
      <c r="Z1312">
        <v>0</v>
      </c>
      <c r="AA1312" s="89">
        <f t="shared" si="104"/>
        <v>42340</v>
      </c>
      <c r="AH1312" s="37"/>
      <c r="AI1312" s="37"/>
      <c r="AK1312" s="37"/>
    </row>
    <row r="1313" spans="1:37" hidden="1">
      <c r="A1313" t="s">
        <v>64</v>
      </c>
      <c r="B1313" t="s">
        <v>16</v>
      </c>
      <c r="C1313" t="s">
        <v>19</v>
      </c>
      <c r="D1313" t="s">
        <v>116</v>
      </c>
      <c r="E1313" t="s">
        <v>485</v>
      </c>
      <c r="F1313" t="str">
        <f t="shared" si="101"/>
        <v>松原市摄影</v>
      </c>
      <c r="G1313" t="s">
        <v>188</v>
      </c>
      <c r="H1313" t="s">
        <v>295</v>
      </c>
      <c r="I1313" t="s">
        <v>70</v>
      </c>
      <c r="J1313">
        <v>88</v>
      </c>
      <c r="K1313">
        <v>0</v>
      </c>
      <c r="L1313" s="13">
        <f>VLOOKUP(C1313,'渗透率、续签率'!B:C,2,0)</f>
        <v>0.28100000000000003</v>
      </c>
      <c r="M1313" s="6">
        <v>0</v>
      </c>
      <c r="N1313">
        <v>7</v>
      </c>
      <c r="O1313">
        <v>0</v>
      </c>
      <c r="P1313" s="6">
        <v>0</v>
      </c>
      <c r="Q1313" s="13">
        <v>0</v>
      </c>
      <c r="R1313" s="13">
        <v>0</v>
      </c>
      <c r="S1313" s="31">
        <v>412</v>
      </c>
      <c r="T1313" s="6">
        <f>VLOOKUP(E1313,'参数设置&amp;汇总'!S:U,3,0)</f>
        <v>0.01</v>
      </c>
      <c r="U1313" s="78">
        <f t="shared" si="100"/>
        <v>7.0000000000000007E-2</v>
      </c>
      <c r="V1313" s="13">
        <v>0.85000000000000009</v>
      </c>
      <c r="W1313" s="78">
        <f t="shared" si="102"/>
        <v>8.2352941176470587E-2</v>
      </c>
      <c r="X1313" s="1">
        <f>VLOOKUP(E1313,'渗透率、续签率'!AG:AJ,4,0)</f>
        <v>4234</v>
      </c>
      <c r="Y1313" s="1">
        <f t="shared" si="103"/>
        <v>348.68235294117648</v>
      </c>
      <c r="Z1313">
        <v>0</v>
      </c>
      <c r="AA1313" s="89">
        <f t="shared" si="104"/>
        <v>29638</v>
      </c>
      <c r="AH1313" s="37"/>
      <c r="AI1313" s="37"/>
      <c r="AK1313" s="37"/>
    </row>
    <row r="1314" spans="1:37" hidden="1">
      <c r="A1314" t="s">
        <v>64</v>
      </c>
      <c r="B1314" t="s">
        <v>16</v>
      </c>
      <c r="C1314" t="s">
        <v>19</v>
      </c>
      <c r="D1314" t="s">
        <v>116</v>
      </c>
      <c r="E1314" t="s">
        <v>485</v>
      </c>
      <c r="F1314" t="str">
        <f t="shared" si="101"/>
        <v>林芝市摄影</v>
      </c>
      <c r="G1314" t="s">
        <v>237</v>
      </c>
      <c r="H1314" t="s">
        <v>296</v>
      </c>
      <c r="I1314" t="s">
        <v>57</v>
      </c>
      <c r="J1314">
        <v>6</v>
      </c>
      <c r="K1314">
        <v>0</v>
      </c>
      <c r="L1314" s="13">
        <f>VLOOKUP(C1314,'渗透率、续签率'!B:C,2,0)</f>
        <v>0.28100000000000003</v>
      </c>
      <c r="M1314" s="6">
        <v>0</v>
      </c>
      <c r="N1314">
        <v>5</v>
      </c>
      <c r="O1314">
        <v>0</v>
      </c>
      <c r="P1314" s="6">
        <v>0</v>
      </c>
      <c r="Q1314" s="13">
        <v>0</v>
      </c>
      <c r="R1314" s="13">
        <v>0</v>
      </c>
      <c r="S1314" s="31">
        <v>97</v>
      </c>
      <c r="T1314" s="6">
        <f>VLOOKUP(E1314,'参数设置&amp;汇总'!S:U,3,0)</f>
        <v>0.01</v>
      </c>
      <c r="U1314" s="78">
        <f t="shared" si="100"/>
        <v>0.05</v>
      </c>
      <c r="V1314" s="13">
        <v>0.85000000000000009</v>
      </c>
      <c r="W1314" s="78">
        <f t="shared" si="102"/>
        <v>5.8823529411764705E-2</v>
      </c>
      <c r="X1314" s="1">
        <f>VLOOKUP(E1314,'渗透率、续签率'!AG:AJ,4,0)</f>
        <v>4234</v>
      </c>
      <c r="Y1314" s="1">
        <f t="shared" si="103"/>
        <v>249.05882352941177</v>
      </c>
      <c r="Z1314">
        <v>0</v>
      </c>
      <c r="AA1314" s="89">
        <f t="shared" si="104"/>
        <v>21170</v>
      </c>
      <c r="AH1314" s="37"/>
      <c r="AI1314" s="37"/>
      <c r="AK1314" s="37"/>
    </row>
    <row r="1315" spans="1:37" hidden="1">
      <c r="A1315" t="s">
        <v>64</v>
      </c>
      <c r="B1315" t="s">
        <v>16</v>
      </c>
      <c r="C1315" t="s">
        <v>19</v>
      </c>
      <c r="D1315" t="s">
        <v>116</v>
      </c>
      <c r="E1315" t="s">
        <v>485</v>
      </c>
      <c r="F1315" t="str">
        <f t="shared" si="101"/>
        <v>果洛藏族自治州摄影</v>
      </c>
      <c r="G1315" t="s">
        <v>297</v>
      </c>
      <c r="H1315" t="s">
        <v>298</v>
      </c>
      <c r="I1315" t="s">
        <v>70</v>
      </c>
      <c r="J1315">
        <v>3</v>
      </c>
      <c r="K1315">
        <v>0</v>
      </c>
      <c r="L1315" s="13">
        <f>VLOOKUP(C1315,'渗透率、续签率'!B:C,2,0)</f>
        <v>0.28100000000000003</v>
      </c>
      <c r="M1315" s="6">
        <v>0</v>
      </c>
      <c r="N1315">
        <v>0</v>
      </c>
      <c r="O1315">
        <v>0</v>
      </c>
      <c r="P1315" s="6">
        <v>0</v>
      </c>
      <c r="Q1315" s="13">
        <v>0</v>
      </c>
      <c r="R1315" s="13">
        <v>0</v>
      </c>
      <c r="S1315" s="31">
        <v>3</v>
      </c>
      <c r="T1315" s="6">
        <f>VLOOKUP(E1315,'参数设置&amp;汇总'!S:U,3,0)</f>
        <v>0.01</v>
      </c>
      <c r="U1315" s="78">
        <f t="shared" si="100"/>
        <v>0</v>
      </c>
      <c r="V1315" s="13">
        <v>0.85000000000000009</v>
      </c>
      <c r="W1315" s="78">
        <f t="shared" si="102"/>
        <v>0</v>
      </c>
      <c r="X1315" s="1">
        <f>VLOOKUP(E1315,'渗透率、续签率'!AG:AJ,4,0)</f>
        <v>4234</v>
      </c>
      <c r="Y1315" s="1">
        <f t="shared" si="103"/>
        <v>0</v>
      </c>
      <c r="Z1315">
        <v>0</v>
      </c>
      <c r="AA1315" s="89">
        <f t="shared" si="104"/>
        <v>0</v>
      </c>
      <c r="AH1315" s="37"/>
      <c r="AI1315" s="37"/>
      <c r="AK1315" s="37"/>
    </row>
    <row r="1316" spans="1:37" hidden="1">
      <c r="A1316" t="s">
        <v>64</v>
      </c>
      <c r="B1316" t="s">
        <v>16</v>
      </c>
      <c r="C1316" t="s">
        <v>19</v>
      </c>
      <c r="D1316" t="s">
        <v>116</v>
      </c>
      <c r="E1316" t="s">
        <v>485</v>
      </c>
      <c r="F1316" t="str">
        <f t="shared" si="101"/>
        <v>枣庄市摄影</v>
      </c>
      <c r="G1316" t="s">
        <v>103</v>
      </c>
      <c r="H1316" t="s">
        <v>299</v>
      </c>
      <c r="I1316" t="s">
        <v>70</v>
      </c>
      <c r="J1316">
        <v>263</v>
      </c>
      <c r="K1316">
        <v>0</v>
      </c>
      <c r="L1316" s="13">
        <f>VLOOKUP(C1316,'渗透率、续签率'!B:C,2,0)</f>
        <v>0.28100000000000003</v>
      </c>
      <c r="M1316" s="6">
        <v>0</v>
      </c>
      <c r="N1316">
        <v>47</v>
      </c>
      <c r="O1316">
        <v>0</v>
      </c>
      <c r="P1316" s="6">
        <v>0</v>
      </c>
      <c r="Q1316" s="13">
        <v>0.02</v>
      </c>
      <c r="R1316" s="13">
        <v>0</v>
      </c>
      <c r="S1316" s="31">
        <v>1559</v>
      </c>
      <c r="T1316" s="6">
        <f>VLOOKUP(E1316,'参数设置&amp;汇总'!S:U,3,0)</f>
        <v>0.01</v>
      </c>
      <c r="U1316" s="78">
        <f t="shared" si="100"/>
        <v>0.47000000000000003</v>
      </c>
      <c r="V1316" s="13">
        <v>0.85000000000000009</v>
      </c>
      <c r="W1316" s="78">
        <f t="shared" si="102"/>
        <v>0.55294117647058816</v>
      </c>
      <c r="X1316" s="1">
        <f>VLOOKUP(E1316,'渗透率、续签率'!AG:AJ,4,0)</f>
        <v>4234</v>
      </c>
      <c r="Y1316" s="1">
        <f t="shared" si="103"/>
        <v>2341.1529411764704</v>
      </c>
      <c r="Z1316">
        <v>1</v>
      </c>
      <c r="AA1316" s="89">
        <f t="shared" si="104"/>
        <v>198998</v>
      </c>
      <c r="AH1316" s="37"/>
      <c r="AI1316" s="37"/>
      <c r="AJ1316" s="1"/>
      <c r="AK1316" s="37"/>
    </row>
    <row r="1317" spans="1:37" hidden="1">
      <c r="A1317" t="s">
        <v>64</v>
      </c>
      <c r="B1317" t="s">
        <v>16</v>
      </c>
      <c r="C1317" t="s">
        <v>19</v>
      </c>
      <c r="D1317" t="s">
        <v>116</v>
      </c>
      <c r="E1317" t="s">
        <v>485</v>
      </c>
      <c r="F1317" t="str">
        <f t="shared" si="101"/>
        <v>柳州市摄影</v>
      </c>
      <c r="G1317" t="s">
        <v>88</v>
      </c>
      <c r="H1317" t="s">
        <v>300</v>
      </c>
      <c r="I1317" t="s">
        <v>68</v>
      </c>
      <c r="J1317">
        <v>305</v>
      </c>
      <c r="K1317">
        <v>0</v>
      </c>
      <c r="L1317" s="13">
        <f>VLOOKUP(C1317,'渗透率、续签率'!B:C,2,0)</f>
        <v>0.28100000000000003</v>
      </c>
      <c r="M1317" s="6">
        <v>0</v>
      </c>
      <c r="N1317">
        <v>51</v>
      </c>
      <c r="O1317">
        <v>0</v>
      </c>
      <c r="P1317" s="6">
        <v>0</v>
      </c>
      <c r="Q1317" s="13">
        <v>2E-3</v>
      </c>
      <c r="R1317" s="13">
        <v>0</v>
      </c>
      <c r="S1317" s="31">
        <v>1615</v>
      </c>
      <c r="T1317" s="6">
        <f>VLOOKUP(E1317,'参数设置&amp;汇总'!S:U,3,0)</f>
        <v>0.01</v>
      </c>
      <c r="U1317" s="78">
        <f t="shared" si="100"/>
        <v>0.51</v>
      </c>
      <c r="V1317" s="13">
        <v>0.85000000000000009</v>
      </c>
      <c r="W1317" s="78">
        <f t="shared" si="102"/>
        <v>0.6</v>
      </c>
      <c r="X1317" s="1">
        <f>VLOOKUP(E1317,'渗透率、续签率'!AG:AJ,4,0)</f>
        <v>4234</v>
      </c>
      <c r="Y1317" s="1">
        <f t="shared" si="103"/>
        <v>2540.4</v>
      </c>
      <c r="Z1317">
        <v>16</v>
      </c>
      <c r="AA1317" s="89">
        <f t="shared" si="104"/>
        <v>215934</v>
      </c>
      <c r="AH1317" s="37"/>
      <c r="AI1317" s="37"/>
      <c r="AK1317" s="37"/>
    </row>
    <row r="1318" spans="1:37" hidden="1">
      <c r="A1318" t="s">
        <v>64</v>
      </c>
      <c r="B1318" t="s">
        <v>16</v>
      </c>
      <c r="C1318" t="s">
        <v>19</v>
      </c>
      <c r="D1318" t="s">
        <v>116</v>
      </c>
      <c r="E1318" t="s">
        <v>485</v>
      </c>
      <c r="F1318" t="str">
        <f t="shared" si="101"/>
        <v>株洲市摄影</v>
      </c>
      <c r="G1318" t="s">
        <v>113</v>
      </c>
      <c r="H1318" t="s">
        <v>301</v>
      </c>
      <c r="I1318" t="s">
        <v>68</v>
      </c>
      <c r="J1318">
        <v>170</v>
      </c>
      <c r="K1318">
        <v>0</v>
      </c>
      <c r="L1318" s="13">
        <f>VLOOKUP(C1318,'渗透率、续签率'!B:C,2,0)</f>
        <v>0.28100000000000003</v>
      </c>
      <c r="M1318" s="6">
        <v>0</v>
      </c>
      <c r="N1318">
        <v>23</v>
      </c>
      <c r="O1318">
        <v>0</v>
      </c>
      <c r="P1318" s="6">
        <v>0</v>
      </c>
      <c r="Q1318" s="13">
        <v>0</v>
      </c>
      <c r="R1318" s="13">
        <v>0</v>
      </c>
      <c r="S1318" s="31">
        <v>821</v>
      </c>
      <c r="T1318" s="6">
        <f>VLOOKUP(E1318,'参数设置&amp;汇总'!S:U,3,0)</f>
        <v>0.01</v>
      </c>
      <c r="U1318" s="78">
        <f t="shared" si="100"/>
        <v>0.23</v>
      </c>
      <c r="V1318" s="13">
        <v>0.85000000000000009</v>
      </c>
      <c r="W1318" s="78">
        <f t="shared" si="102"/>
        <v>0.27058823529411763</v>
      </c>
      <c r="X1318" s="1">
        <f>VLOOKUP(E1318,'渗透率、续签率'!AG:AJ,4,0)</f>
        <v>4234</v>
      </c>
      <c r="Y1318" s="1">
        <f t="shared" si="103"/>
        <v>1145.670588235294</v>
      </c>
      <c r="Z1318">
        <v>0</v>
      </c>
      <c r="AA1318" s="89">
        <f t="shared" si="104"/>
        <v>97382</v>
      </c>
      <c r="AH1318" s="37"/>
      <c r="AI1318" s="37"/>
      <c r="AK1318" s="37"/>
    </row>
    <row r="1319" spans="1:37" hidden="1">
      <c r="A1319" t="s">
        <v>64</v>
      </c>
      <c r="B1319" t="s">
        <v>16</v>
      </c>
      <c r="C1319" t="s">
        <v>19</v>
      </c>
      <c r="D1319" t="s">
        <v>116</v>
      </c>
      <c r="E1319" t="s">
        <v>485</v>
      </c>
      <c r="F1319" t="str">
        <f t="shared" si="101"/>
        <v>桂林市摄影</v>
      </c>
      <c r="G1319" t="s">
        <v>88</v>
      </c>
      <c r="H1319" t="s">
        <v>302</v>
      </c>
      <c r="I1319" t="s">
        <v>68</v>
      </c>
      <c r="J1319">
        <v>373</v>
      </c>
      <c r="K1319">
        <v>0</v>
      </c>
      <c r="L1319" s="13">
        <f>VLOOKUP(C1319,'渗透率、续签率'!B:C,2,0)</f>
        <v>0.28100000000000003</v>
      </c>
      <c r="M1319" s="6">
        <v>0</v>
      </c>
      <c r="N1319">
        <v>49</v>
      </c>
      <c r="O1319">
        <v>0</v>
      </c>
      <c r="P1319" s="6">
        <v>0</v>
      </c>
      <c r="Q1319" s="13">
        <v>7.0000000000000007E-2</v>
      </c>
      <c r="R1319" s="13">
        <v>0</v>
      </c>
      <c r="S1319" s="31">
        <v>1797</v>
      </c>
      <c r="T1319" s="6">
        <f>VLOOKUP(E1319,'参数设置&amp;汇总'!S:U,3,0)</f>
        <v>0.01</v>
      </c>
      <c r="U1319" s="78">
        <f t="shared" si="100"/>
        <v>0.49</v>
      </c>
      <c r="V1319" s="13">
        <v>0.85000000000000009</v>
      </c>
      <c r="W1319" s="78">
        <f t="shared" si="102"/>
        <v>0.57647058823529407</v>
      </c>
      <c r="X1319" s="1">
        <f>VLOOKUP(E1319,'渗透率、续签率'!AG:AJ,4,0)</f>
        <v>4234</v>
      </c>
      <c r="Y1319" s="1">
        <f t="shared" si="103"/>
        <v>2440.776470588235</v>
      </c>
      <c r="Z1319">
        <v>1</v>
      </c>
      <c r="AA1319" s="89">
        <f t="shared" si="104"/>
        <v>207466</v>
      </c>
      <c r="AH1319" s="37"/>
      <c r="AI1319" s="37"/>
      <c r="AJ1319" s="1"/>
      <c r="AK1319" s="37"/>
    </row>
    <row r="1320" spans="1:37" hidden="1">
      <c r="A1320" t="s">
        <v>64</v>
      </c>
      <c r="B1320" t="s">
        <v>16</v>
      </c>
      <c r="C1320" t="s">
        <v>19</v>
      </c>
      <c r="D1320" t="s">
        <v>116</v>
      </c>
      <c r="E1320" t="s">
        <v>485</v>
      </c>
      <c r="F1320" t="str">
        <f t="shared" si="101"/>
        <v>梅州市摄影</v>
      </c>
      <c r="G1320" t="s">
        <v>75</v>
      </c>
      <c r="H1320" t="s">
        <v>303</v>
      </c>
      <c r="I1320" t="s">
        <v>68</v>
      </c>
      <c r="J1320">
        <v>359</v>
      </c>
      <c r="K1320">
        <v>0</v>
      </c>
      <c r="L1320" s="13">
        <f>VLOOKUP(C1320,'渗透率、续签率'!B:C,2,0)</f>
        <v>0.28100000000000003</v>
      </c>
      <c r="M1320" s="6">
        <v>0</v>
      </c>
      <c r="N1320">
        <v>47</v>
      </c>
      <c r="O1320">
        <v>0</v>
      </c>
      <c r="P1320" s="6">
        <v>0</v>
      </c>
      <c r="Q1320" s="13">
        <v>1.6E-2</v>
      </c>
      <c r="R1320" s="13">
        <v>0</v>
      </c>
      <c r="S1320" s="31">
        <v>1511</v>
      </c>
      <c r="T1320" s="6">
        <f>VLOOKUP(E1320,'参数设置&amp;汇总'!S:U,3,0)</f>
        <v>0.01</v>
      </c>
      <c r="U1320" s="78">
        <f t="shared" si="100"/>
        <v>0.47000000000000003</v>
      </c>
      <c r="V1320" s="13">
        <v>0.85000000000000009</v>
      </c>
      <c r="W1320" s="78">
        <f t="shared" si="102"/>
        <v>0.55294117647058816</v>
      </c>
      <c r="X1320" s="1">
        <f>VLOOKUP(E1320,'渗透率、续签率'!AG:AJ,4,0)</f>
        <v>4234</v>
      </c>
      <c r="Y1320" s="1">
        <f t="shared" si="103"/>
        <v>2341.1529411764704</v>
      </c>
      <c r="Z1320">
        <v>8</v>
      </c>
      <c r="AA1320" s="89">
        <f t="shared" si="104"/>
        <v>198998</v>
      </c>
      <c r="AH1320" s="37"/>
      <c r="AI1320" s="37"/>
      <c r="AK1320" s="37"/>
    </row>
    <row r="1321" spans="1:37" hidden="1">
      <c r="A1321" t="s">
        <v>64</v>
      </c>
      <c r="B1321" t="s">
        <v>16</v>
      </c>
      <c r="C1321" t="s">
        <v>19</v>
      </c>
      <c r="D1321" t="s">
        <v>116</v>
      </c>
      <c r="E1321" t="s">
        <v>485</v>
      </c>
      <c r="F1321" t="str">
        <f t="shared" si="101"/>
        <v>梧州市摄影</v>
      </c>
      <c r="G1321" t="s">
        <v>88</v>
      </c>
      <c r="H1321" t="s">
        <v>304</v>
      </c>
      <c r="I1321" t="s">
        <v>68</v>
      </c>
      <c r="J1321">
        <v>98</v>
      </c>
      <c r="K1321">
        <v>0</v>
      </c>
      <c r="L1321" s="13">
        <f>VLOOKUP(C1321,'渗透率、续签率'!B:C,2,0)</f>
        <v>0.28100000000000003</v>
      </c>
      <c r="M1321" s="6">
        <v>0</v>
      </c>
      <c r="N1321">
        <v>21</v>
      </c>
      <c r="O1321">
        <v>0</v>
      </c>
      <c r="P1321" s="6">
        <v>0</v>
      </c>
      <c r="Q1321" s="13">
        <v>0.20399999999999999</v>
      </c>
      <c r="R1321" s="13">
        <v>0</v>
      </c>
      <c r="S1321" s="31">
        <v>848</v>
      </c>
      <c r="T1321" s="6">
        <f>VLOOKUP(E1321,'参数设置&amp;汇总'!S:U,3,0)</f>
        <v>0.01</v>
      </c>
      <c r="U1321" s="78">
        <f t="shared" si="100"/>
        <v>0.21</v>
      </c>
      <c r="V1321" s="13">
        <v>0.85000000000000009</v>
      </c>
      <c r="W1321" s="78">
        <f t="shared" si="102"/>
        <v>0.24705882352941172</v>
      </c>
      <c r="X1321" s="1">
        <f>VLOOKUP(E1321,'渗透率、续签率'!AG:AJ,4,0)</f>
        <v>4234</v>
      </c>
      <c r="Y1321" s="1">
        <f t="shared" si="103"/>
        <v>1046.0470588235291</v>
      </c>
      <c r="Z1321">
        <v>1</v>
      </c>
      <c r="AA1321" s="89">
        <f t="shared" si="104"/>
        <v>88914</v>
      </c>
      <c r="AH1321" s="37"/>
      <c r="AI1321" s="37"/>
      <c r="AK1321" s="37"/>
    </row>
    <row r="1322" spans="1:37" hidden="1">
      <c r="A1322" t="s">
        <v>64</v>
      </c>
      <c r="B1322" t="s">
        <v>16</v>
      </c>
      <c r="C1322" t="s">
        <v>19</v>
      </c>
      <c r="D1322" t="s">
        <v>116</v>
      </c>
      <c r="E1322" t="s">
        <v>485</v>
      </c>
      <c r="F1322" t="str">
        <f t="shared" si="101"/>
        <v>楚雄彝族自治州摄影</v>
      </c>
      <c r="G1322" t="s">
        <v>99</v>
      </c>
      <c r="H1322" t="s">
        <v>305</v>
      </c>
      <c r="I1322" t="s">
        <v>68</v>
      </c>
      <c r="J1322">
        <v>122</v>
      </c>
      <c r="K1322">
        <v>0</v>
      </c>
      <c r="L1322" s="13">
        <f>VLOOKUP(C1322,'渗透率、续签率'!B:C,2,0)</f>
        <v>0.28100000000000003</v>
      </c>
      <c r="M1322" s="6">
        <v>0</v>
      </c>
      <c r="N1322">
        <v>23</v>
      </c>
      <c r="O1322">
        <v>0</v>
      </c>
      <c r="P1322" s="6">
        <v>0</v>
      </c>
      <c r="Q1322" s="13">
        <v>0.17899999999999999</v>
      </c>
      <c r="R1322" s="13">
        <v>0.17899999999999999</v>
      </c>
      <c r="S1322" s="31">
        <v>911</v>
      </c>
      <c r="T1322" s="6">
        <f>VLOOKUP(E1322,'参数设置&amp;汇总'!S:U,3,0)</f>
        <v>0.01</v>
      </c>
      <c r="U1322" s="78">
        <f t="shared" si="100"/>
        <v>0.23</v>
      </c>
      <c r="V1322" s="13">
        <v>0.85000000000000009</v>
      </c>
      <c r="W1322" s="78">
        <f t="shared" si="102"/>
        <v>0.27058823529411763</v>
      </c>
      <c r="X1322" s="1">
        <f>VLOOKUP(E1322,'渗透率、续签率'!AG:AJ,4,0)</f>
        <v>4234</v>
      </c>
      <c r="Y1322" s="1">
        <f t="shared" si="103"/>
        <v>1145.670588235294</v>
      </c>
      <c r="Z1322">
        <v>0</v>
      </c>
      <c r="AA1322" s="89">
        <f t="shared" si="104"/>
        <v>97382</v>
      </c>
      <c r="AH1322" s="37"/>
      <c r="AI1322" s="37"/>
      <c r="AJ1322" s="1"/>
      <c r="AK1322" s="37"/>
    </row>
    <row r="1323" spans="1:37" hidden="1">
      <c r="A1323" t="s">
        <v>64</v>
      </c>
      <c r="B1323" t="s">
        <v>16</v>
      </c>
      <c r="C1323" t="s">
        <v>19</v>
      </c>
      <c r="D1323" t="s">
        <v>116</v>
      </c>
      <c r="E1323" t="s">
        <v>485</v>
      </c>
      <c r="F1323" t="str">
        <f t="shared" si="101"/>
        <v>榆林市摄影</v>
      </c>
      <c r="G1323" t="s">
        <v>108</v>
      </c>
      <c r="H1323" t="s">
        <v>306</v>
      </c>
      <c r="I1323" t="s">
        <v>70</v>
      </c>
      <c r="J1323">
        <v>239</v>
      </c>
      <c r="K1323">
        <v>0</v>
      </c>
      <c r="L1323" s="13">
        <f>VLOOKUP(C1323,'渗透率、续签率'!B:C,2,0)</f>
        <v>0.28100000000000003</v>
      </c>
      <c r="M1323" s="6">
        <v>0</v>
      </c>
      <c r="N1323">
        <v>62</v>
      </c>
      <c r="O1323">
        <v>0</v>
      </c>
      <c r="P1323" s="6">
        <v>0</v>
      </c>
      <c r="Q1323" s="13">
        <v>0</v>
      </c>
      <c r="R1323" s="13">
        <v>0</v>
      </c>
      <c r="S1323" s="31">
        <v>1665</v>
      </c>
      <c r="T1323" s="6">
        <f>VLOOKUP(E1323,'参数设置&amp;汇总'!S:U,3,0)</f>
        <v>0.01</v>
      </c>
      <c r="U1323" s="78">
        <f t="shared" si="100"/>
        <v>0.62</v>
      </c>
      <c r="V1323" s="13">
        <v>0.85000000000000009</v>
      </c>
      <c r="W1323" s="78">
        <f t="shared" si="102"/>
        <v>0.72941176470588232</v>
      </c>
      <c r="X1323" s="1">
        <f>VLOOKUP(E1323,'渗透率、续签率'!AG:AJ,4,0)</f>
        <v>4234</v>
      </c>
      <c r="Y1323" s="1">
        <f t="shared" si="103"/>
        <v>3088.3294117647056</v>
      </c>
      <c r="Z1323">
        <v>0</v>
      </c>
      <c r="AA1323" s="89">
        <f t="shared" si="104"/>
        <v>262508</v>
      </c>
      <c r="AH1323" s="37"/>
      <c r="AI1323" s="37"/>
      <c r="AJ1323" s="1"/>
      <c r="AK1323" s="37"/>
    </row>
    <row r="1324" spans="1:37" hidden="1">
      <c r="A1324" t="s">
        <v>64</v>
      </c>
      <c r="B1324" t="s">
        <v>16</v>
      </c>
      <c r="C1324" t="s">
        <v>19</v>
      </c>
      <c r="D1324" t="s">
        <v>116</v>
      </c>
      <c r="E1324" t="s">
        <v>485</v>
      </c>
      <c r="F1324" t="str">
        <f t="shared" si="101"/>
        <v>武威市摄影</v>
      </c>
      <c r="G1324" t="s">
        <v>132</v>
      </c>
      <c r="H1324" t="s">
        <v>307</v>
      </c>
      <c r="I1324" t="s">
        <v>70</v>
      </c>
      <c r="J1324">
        <v>88</v>
      </c>
      <c r="K1324">
        <v>1</v>
      </c>
      <c r="L1324" s="13">
        <f>VLOOKUP(C1324,'渗透率、续签率'!B:C,2,0)</f>
        <v>0.28100000000000003</v>
      </c>
      <c r="M1324" s="6">
        <v>0.01</v>
      </c>
      <c r="N1324">
        <v>24</v>
      </c>
      <c r="O1324">
        <v>1</v>
      </c>
      <c r="P1324" s="6">
        <v>0.04</v>
      </c>
      <c r="Q1324" s="13">
        <v>0.104</v>
      </c>
      <c r="R1324" s="13">
        <v>0</v>
      </c>
      <c r="S1324" s="31">
        <v>622</v>
      </c>
      <c r="T1324" s="6">
        <f>VLOOKUP(E1324,'参数设置&amp;汇总'!S:U,3,0)</f>
        <v>0.01</v>
      </c>
      <c r="U1324" s="78">
        <f t="shared" si="100"/>
        <v>1</v>
      </c>
      <c r="V1324" s="13">
        <v>0.85000000000000009</v>
      </c>
      <c r="W1324" s="78">
        <f t="shared" si="102"/>
        <v>0.84588235294117631</v>
      </c>
      <c r="X1324" s="1">
        <f>VLOOKUP(E1324,'渗透率、续签率'!AG:AJ,4,0)</f>
        <v>4234</v>
      </c>
      <c r="Y1324" s="1">
        <f t="shared" si="103"/>
        <v>3581.4658823529403</v>
      </c>
      <c r="Z1324">
        <v>0</v>
      </c>
      <c r="AA1324" s="89">
        <f t="shared" si="104"/>
        <v>101616</v>
      </c>
      <c r="AH1324" s="37"/>
      <c r="AI1324" s="37"/>
      <c r="AK1324" s="37"/>
    </row>
    <row r="1325" spans="1:37" hidden="1">
      <c r="A1325" t="s">
        <v>64</v>
      </c>
      <c r="B1325" t="s">
        <v>16</v>
      </c>
      <c r="C1325" t="s">
        <v>19</v>
      </c>
      <c r="D1325" t="s">
        <v>116</v>
      </c>
      <c r="E1325" t="s">
        <v>485</v>
      </c>
      <c r="F1325" t="str">
        <f t="shared" si="101"/>
        <v>毕节市摄影</v>
      </c>
      <c r="G1325" t="s">
        <v>167</v>
      </c>
      <c r="H1325" t="s">
        <v>308</v>
      </c>
      <c r="I1325" t="s">
        <v>70</v>
      </c>
      <c r="J1325">
        <v>297</v>
      </c>
      <c r="K1325">
        <v>0</v>
      </c>
      <c r="L1325" s="13">
        <f>VLOOKUP(C1325,'渗透率、续签率'!B:C,2,0)</f>
        <v>0.28100000000000003</v>
      </c>
      <c r="M1325" s="6">
        <v>0</v>
      </c>
      <c r="N1325">
        <v>47</v>
      </c>
      <c r="O1325">
        <v>0</v>
      </c>
      <c r="P1325" s="6">
        <v>0</v>
      </c>
      <c r="Q1325" s="13">
        <v>0</v>
      </c>
      <c r="R1325" s="13">
        <v>0</v>
      </c>
      <c r="S1325" s="31">
        <v>1531</v>
      </c>
      <c r="T1325" s="6">
        <f>VLOOKUP(E1325,'参数设置&amp;汇总'!S:U,3,0)</f>
        <v>0.01</v>
      </c>
      <c r="U1325" s="78">
        <f t="shared" si="100"/>
        <v>0.47000000000000003</v>
      </c>
      <c r="V1325" s="13">
        <v>0.85000000000000009</v>
      </c>
      <c r="W1325" s="78">
        <f t="shared" si="102"/>
        <v>0.55294117647058816</v>
      </c>
      <c r="X1325" s="1">
        <f>VLOOKUP(E1325,'渗透率、续签率'!AG:AJ,4,0)</f>
        <v>4234</v>
      </c>
      <c r="Y1325" s="1">
        <f t="shared" si="103"/>
        <v>2341.1529411764704</v>
      </c>
      <c r="Z1325">
        <v>0</v>
      </c>
      <c r="AA1325" s="89">
        <f t="shared" si="104"/>
        <v>198998</v>
      </c>
      <c r="AH1325" s="37"/>
      <c r="AI1325" s="37"/>
      <c r="AK1325" s="37"/>
    </row>
    <row r="1326" spans="1:37" hidden="1">
      <c r="A1326" t="s">
        <v>64</v>
      </c>
      <c r="B1326" t="s">
        <v>16</v>
      </c>
      <c r="C1326" t="s">
        <v>19</v>
      </c>
      <c r="D1326" t="s">
        <v>116</v>
      </c>
      <c r="E1326" t="s">
        <v>485</v>
      </c>
      <c r="F1326" t="str">
        <f t="shared" si="101"/>
        <v>永州市摄影</v>
      </c>
      <c r="G1326" t="s">
        <v>113</v>
      </c>
      <c r="H1326" t="s">
        <v>309</v>
      </c>
      <c r="I1326" t="s">
        <v>68</v>
      </c>
      <c r="J1326">
        <v>225</v>
      </c>
      <c r="K1326">
        <v>2</v>
      </c>
      <c r="L1326" s="13">
        <f>VLOOKUP(C1326,'渗透率、续签率'!B:C,2,0)</f>
        <v>0.28100000000000003</v>
      </c>
      <c r="M1326" s="6">
        <v>0.01</v>
      </c>
      <c r="N1326">
        <v>27</v>
      </c>
      <c r="O1326">
        <v>2</v>
      </c>
      <c r="P1326" s="6">
        <v>7.0000000000000007E-2</v>
      </c>
      <c r="Q1326" s="13">
        <v>0.151</v>
      </c>
      <c r="R1326" s="13">
        <v>0</v>
      </c>
      <c r="S1326" s="31">
        <v>1221</v>
      </c>
      <c r="T1326" s="6">
        <f>VLOOKUP(E1326,'参数设置&amp;汇总'!S:U,3,0)</f>
        <v>0.01</v>
      </c>
      <c r="U1326" s="78">
        <f t="shared" si="100"/>
        <v>2</v>
      </c>
      <c r="V1326" s="13">
        <v>0.85000000000000009</v>
      </c>
      <c r="W1326" s="78">
        <f t="shared" si="102"/>
        <v>1.6917647058823526</v>
      </c>
      <c r="X1326" s="1">
        <f>VLOOKUP(E1326,'渗透率、续签率'!AG:AJ,4,0)</f>
        <v>4234</v>
      </c>
      <c r="Y1326" s="1">
        <f t="shared" si="103"/>
        <v>7162.9317647058806</v>
      </c>
      <c r="Z1326">
        <v>0</v>
      </c>
      <c r="AA1326" s="89">
        <f t="shared" si="104"/>
        <v>114318</v>
      </c>
      <c r="AH1326" s="37"/>
      <c r="AI1326" s="37"/>
      <c r="AK1326" s="37"/>
    </row>
    <row r="1327" spans="1:37" hidden="1">
      <c r="A1327" t="s">
        <v>64</v>
      </c>
      <c r="B1327" t="s">
        <v>16</v>
      </c>
      <c r="C1327" t="s">
        <v>19</v>
      </c>
      <c r="D1327" t="s">
        <v>116</v>
      </c>
      <c r="E1327" t="s">
        <v>485</v>
      </c>
      <c r="F1327" t="str">
        <f t="shared" si="101"/>
        <v>汉中市摄影</v>
      </c>
      <c r="G1327" t="s">
        <v>108</v>
      </c>
      <c r="H1327" t="s">
        <v>310</v>
      </c>
      <c r="I1327" t="s">
        <v>70</v>
      </c>
      <c r="J1327">
        <v>181</v>
      </c>
      <c r="K1327">
        <v>0</v>
      </c>
      <c r="L1327" s="13">
        <f>VLOOKUP(C1327,'渗透率、续签率'!B:C,2,0)</f>
        <v>0.28100000000000003</v>
      </c>
      <c r="M1327" s="6">
        <v>0</v>
      </c>
      <c r="N1327">
        <v>29</v>
      </c>
      <c r="O1327">
        <v>0</v>
      </c>
      <c r="P1327" s="6">
        <v>0</v>
      </c>
      <c r="Q1327" s="13">
        <v>0.08</v>
      </c>
      <c r="R1327" s="13">
        <v>0</v>
      </c>
      <c r="S1327" s="31">
        <v>1047</v>
      </c>
      <c r="T1327" s="6">
        <f>VLOOKUP(E1327,'参数设置&amp;汇总'!S:U,3,0)</f>
        <v>0.01</v>
      </c>
      <c r="U1327" s="78">
        <f t="shared" si="100"/>
        <v>0.28999999999999998</v>
      </c>
      <c r="V1327" s="13">
        <v>0.85000000000000009</v>
      </c>
      <c r="W1327" s="78">
        <f t="shared" si="102"/>
        <v>0.34117647058823525</v>
      </c>
      <c r="X1327" s="1">
        <f>VLOOKUP(E1327,'渗透率、续签率'!AG:AJ,4,0)</f>
        <v>4234</v>
      </c>
      <c r="Y1327" s="1">
        <f t="shared" si="103"/>
        <v>1444.541176470588</v>
      </c>
      <c r="Z1327">
        <v>0</v>
      </c>
      <c r="AA1327" s="89">
        <f t="shared" si="104"/>
        <v>122786</v>
      </c>
      <c r="AH1327" s="37"/>
      <c r="AI1327" s="37"/>
      <c r="AJ1327" s="1"/>
      <c r="AK1327" s="37"/>
    </row>
    <row r="1328" spans="1:37" hidden="1">
      <c r="A1328" t="s">
        <v>64</v>
      </c>
      <c r="B1328" t="s">
        <v>16</v>
      </c>
      <c r="C1328" t="s">
        <v>19</v>
      </c>
      <c r="D1328" t="s">
        <v>116</v>
      </c>
      <c r="E1328" t="s">
        <v>485</v>
      </c>
      <c r="F1328" t="str">
        <f t="shared" si="101"/>
        <v>汕头市摄影</v>
      </c>
      <c r="G1328" t="s">
        <v>75</v>
      </c>
      <c r="H1328" t="s">
        <v>311</v>
      </c>
      <c r="I1328" t="s">
        <v>68</v>
      </c>
      <c r="J1328">
        <v>519</v>
      </c>
      <c r="K1328">
        <v>0</v>
      </c>
      <c r="L1328" s="13">
        <f>VLOOKUP(C1328,'渗透率、续签率'!B:C,2,0)</f>
        <v>0.28100000000000003</v>
      </c>
      <c r="M1328" s="6">
        <v>0</v>
      </c>
      <c r="N1328">
        <v>97</v>
      </c>
      <c r="O1328">
        <v>0</v>
      </c>
      <c r="P1328" s="6">
        <v>0</v>
      </c>
      <c r="Q1328" s="13">
        <v>1E-3</v>
      </c>
      <c r="R1328" s="13">
        <v>0</v>
      </c>
      <c r="S1328" s="31">
        <v>2997</v>
      </c>
      <c r="T1328" s="6">
        <f>VLOOKUP(E1328,'参数设置&amp;汇总'!S:U,3,0)</f>
        <v>0.01</v>
      </c>
      <c r="U1328" s="78">
        <f t="shared" si="100"/>
        <v>0.97</v>
      </c>
      <c r="V1328" s="13">
        <v>0.85000000000000009</v>
      </c>
      <c r="W1328" s="78">
        <f t="shared" si="102"/>
        <v>1.1411764705882352</v>
      </c>
      <c r="X1328" s="1">
        <f>VLOOKUP(E1328,'渗透率、续签率'!AG:AJ,4,0)</f>
        <v>4234</v>
      </c>
      <c r="Y1328" s="1">
        <f t="shared" si="103"/>
        <v>4831.7411764705876</v>
      </c>
      <c r="Z1328">
        <v>39</v>
      </c>
      <c r="AA1328" s="89">
        <f t="shared" si="104"/>
        <v>410698</v>
      </c>
      <c r="AH1328" s="37"/>
      <c r="AI1328" s="37"/>
      <c r="AJ1328" s="1"/>
      <c r="AK1328" s="37"/>
    </row>
    <row r="1329" spans="1:37" hidden="1">
      <c r="A1329" t="s">
        <v>64</v>
      </c>
      <c r="B1329" t="s">
        <v>16</v>
      </c>
      <c r="C1329" t="s">
        <v>19</v>
      </c>
      <c r="D1329" t="s">
        <v>116</v>
      </c>
      <c r="E1329" t="s">
        <v>485</v>
      </c>
      <c r="F1329" t="str">
        <f t="shared" si="101"/>
        <v>汕尾市摄影</v>
      </c>
      <c r="G1329" t="s">
        <v>75</v>
      </c>
      <c r="H1329" t="s">
        <v>312</v>
      </c>
      <c r="I1329" t="s">
        <v>68</v>
      </c>
      <c r="J1329">
        <v>285</v>
      </c>
      <c r="K1329">
        <v>0</v>
      </c>
      <c r="L1329" s="13">
        <f>VLOOKUP(C1329,'渗透率、续签率'!B:C,2,0)</f>
        <v>0.28100000000000003</v>
      </c>
      <c r="M1329" s="6">
        <v>0</v>
      </c>
      <c r="N1329">
        <v>41</v>
      </c>
      <c r="O1329">
        <v>0</v>
      </c>
      <c r="P1329" s="6">
        <v>0</v>
      </c>
      <c r="Q1329" s="13">
        <v>0</v>
      </c>
      <c r="R1329" s="13">
        <v>0</v>
      </c>
      <c r="S1329" s="31">
        <v>1358</v>
      </c>
      <c r="T1329" s="6">
        <f>VLOOKUP(E1329,'参数设置&amp;汇总'!S:U,3,0)</f>
        <v>0.01</v>
      </c>
      <c r="U1329" s="78">
        <f t="shared" si="100"/>
        <v>0.41000000000000003</v>
      </c>
      <c r="V1329" s="13">
        <v>0.85000000000000009</v>
      </c>
      <c r="W1329" s="78">
        <f t="shared" si="102"/>
        <v>0.4823529411764706</v>
      </c>
      <c r="X1329" s="1">
        <f>VLOOKUP(E1329,'渗透率、续签率'!AG:AJ,4,0)</f>
        <v>4234</v>
      </c>
      <c r="Y1329" s="1">
        <f t="shared" si="103"/>
        <v>2042.2823529411764</v>
      </c>
      <c r="Z1329">
        <v>2</v>
      </c>
      <c r="AA1329" s="89">
        <f t="shared" si="104"/>
        <v>173594</v>
      </c>
      <c r="AH1329" s="37"/>
      <c r="AI1329" s="37"/>
      <c r="AK1329" s="37"/>
    </row>
    <row r="1330" spans="1:37" hidden="1">
      <c r="A1330" t="s">
        <v>64</v>
      </c>
      <c r="B1330" t="s">
        <v>16</v>
      </c>
      <c r="C1330" t="s">
        <v>19</v>
      </c>
      <c r="D1330" t="s">
        <v>116</v>
      </c>
      <c r="E1330" t="s">
        <v>485</v>
      </c>
      <c r="F1330" t="str">
        <f t="shared" si="101"/>
        <v>江门市摄影</v>
      </c>
      <c r="G1330" t="s">
        <v>75</v>
      </c>
      <c r="H1330" t="s">
        <v>313</v>
      </c>
      <c r="I1330" t="s">
        <v>68</v>
      </c>
      <c r="J1330">
        <v>416</v>
      </c>
      <c r="K1330">
        <v>0</v>
      </c>
      <c r="L1330" s="13">
        <f>VLOOKUP(C1330,'渗透率、续签率'!B:C,2,0)</f>
        <v>0.28100000000000003</v>
      </c>
      <c r="M1330" s="6">
        <v>0</v>
      </c>
      <c r="N1330">
        <v>140</v>
      </c>
      <c r="O1330">
        <v>0</v>
      </c>
      <c r="P1330" s="6">
        <v>0</v>
      </c>
      <c r="Q1330" s="13">
        <v>8.9999999999999993E-3</v>
      </c>
      <c r="R1330" s="13">
        <v>0</v>
      </c>
      <c r="S1330" s="31">
        <v>4013</v>
      </c>
      <c r="T1330" s="6">
        <f>VLOOKUP(E1330,'参数设置&amp;汇总'!S:U,3,0)</f>
        <v>0.01</v>
      </c>
      <c r="U1330" s="78">
        <f t="shared" si="100"/>
        <v>1.4000000000000001</v>
      </c>
      <c r="V1330" s="13">
        <v>0.85000000000000009</v>
      </c>
      <c r="W1330" s="78">
        <f t="shared" si="102"/>
        <v>1.6470588235294117</v>
      </c>
      <c r="X1330" s="1">
        <f>VLOOKUP(E1330,'渗透率、续签率'!AG:AJ,4,0)</f>
        <v>4234</v>
      </c>
      <c r="Y1330" s="1">
        <f t="shared" si="103"/>
        <v>6973.6470588235288</v>
      </c>
      <c r="Z1330">
        <v>11</v>
      </c>
      <c r="AA1330" s="89">
        <f t="shared" si="104"/>
        <v>592760</v>
      </c>
      <c r="AH1330" s="37"/>
      <c r="AI1330" s="37"/>
      <c r="AJ1330" s="1"/>
      <c r="AK1330" s="37"/>
    </row>
    <row r="1331" spans="1:37" hidden="1">
      <c r="A1331" t="s">
        <v>64</v>
      </c>
      <c r="B1331" t="s">
        <v>16</v>
      </c>
      <c r="C1331" t="s">
        <v>19</v>
      </c>
      <c r="D1331" t="s">
        <v>116</v>
      </c>
      <c r="E1331" t="s">
        <v>485</v>
      </c>
      <c r="F1331" t="str">
        <f t="shared" si="101"/>
        <v>池州市摄影</v>
      </c>
      <c r="G1331" t="s">
        <v>94</v>
      </c>
      <c r="H1331" t="s">
        <v>314</v>
      </c>
      <c r="I1331" t="s">
        <v>68</v>
      </c>
      <c r="J1331">
        <v>92</v>
      </c>
      <c r="K1331">
        <v>0</v>
      </c>
      <c r="L1331" s="13">
        <f>VLOOKUP(C1331,'渗透率、续签率'!B:C,2,0)</f>
        <v>0.28100000000000003</v>
      </c>
      <c r="M1331" s="6">
        <v>0</v>
      </c>
      <c r="N1331">
        <v>13</v>
      </c>
      <c r="O1331">
        <v>0</v>
      </c>
      <c r="P1331" s="6">
        <v>0</v>
      </c>
      <c r="Q1331" s="13">
        <v>0</v>
      </c>
      <c r="R1331" s="13">
        <v>0</v>
      </c>
      <c r="S1331" s="31">
        <v>543</v>
      </c>
      <c r="T1331" s="6">
        <f>VLOOKUP(E1331,'参数设置&amp;汇总'!S:U,3,0)</f>
        <v>0.01</v>
      </c>
      <c r="U1331" s="78">
        <f t="shared" si="100"/>
        <v>0.13</v>
      </c>
      <c r="V1331" s="13">
        <v>0.85000000000000009</v>
      </c>
      <c r="W1331" s="78">
        <f t="shared" si="102"/>
        <v>0.15294117647058822</v>
      </c>
      <c r="X1331" s="1">
        <f>VLOOKUP(E1331,'渗透率、续签率'!AG:AJ,4,0)</f>
        <v>4234</v>
      </c>
      <c r="Y1331" s="1">
        <f t="shared" si="103"/>
        <v>647.55294117647054</v>
      </c>
      <c r="Z1331">
        <v>0</v>
      </c>
      <c r="AA1331" s="89">
        <f t="shared" si="104"/>
        <v>55042</v>
      </c>
    </row>
    <row r="1332" spans="1:37" hidden="1">
      <c r="A1332" t="s">
        <v>64</v>
      </c>
      <c r="B1332" t="s">
        <v>16</v>
      </c>
      <c r="C1332" t="s">
        <v>19</v>
      </c>
      <c r="D1332" t="s">
        <v>116</v>
      </c>
      <c r="E1332" t="s">
        <v>485</v>
      </c>
      <c r="F1332" t="str">
        <f t="shared" si="101"/>
        <v>沧州市摄影</v>
      </c>
      <c r="G1332" t="s">
        <v>159</v>
      </c>
      <c r="H1332" t="s">
        <v>315</v>
      </c>
      <c r="I1332" t="s">
        <v>70</v>
      </c>
      <c r="J1332">
        <v>372</v>
      </c>
      <c r="K1332">
        <v>0</v>
      </c>
      <c r="L1332" s="13">
        <f>VLOOKUP(C1332,'渗透率、续签率'!B:C,2,0)</f>
        <v>0.28100000000000003</v>
      </c>
      <c r="M1332" s="6">
        <v>0</v>
      </c>
      <c r="N1332">
        <v>61</v>
      </c>
      <c r="O1332">
        <v>0</v>
      </c>
      <c r="P1332" s="6">
        <v>0</v>
      </c>
      <c r="Q1332" s="13">
        <v>4.2000000000000003E-2</v>
      </c>
      <c r="R1332" s="13">
        <v>0</v>
      </c>
      <c r="S1332" s="31">
        <v>2225</v>
      </c>
      <c r="T1332" s="6">
        <f>VLOOKUP(E1332,'参数设置&amp;汇总'!S:U,3,0)</f>
        <v>0.01</v>
      </c>
      <c r="U1332" s="78">
        <f t="shared" si="100"/>
        <v>0.61</v>
      </c>
      <c r="V1332" s="13">
        <v>0.85000000000000009</v>
      </c>
      <c r="W1332" s="78">
        <f t="shared" si="102"/>
        <v>0.7176470588235293</v>
      </c>
      <c r="X1332" s="1">
        <f>VLOOKUP(E1332,'渗透率、续签率'!AG:AJ,4,0)</f>
        <v>4234</v>
      </c>
      <c r="Y1332" s="1">
        <f t="shared" si="103"/>
        <v>3038.5176470588231</v>
      </c>
      <c r="Z1332">
        <v>13</v>
      </c>
      <c r="AA1332" s="89">
        <f t="shared" si="104"/>
        <v>258274</v>
      </c>
      <c r="AH1332" s="37"/>
      <c r="AI1332" s="37"/>
      <c r="AJ1332" s="1"/>
      <c r="AK1332" s="37"/>
    </row>
    <row r="1333" spans="1:37" hidden="1">
      <c r="A1333" t="s">
        <v>64</v>
      </c>
      <c r="B1333" t="s">
        <v>16</v>
      </c>
      <c r="C1333" t="s">
        <v>19</v>
      </c>
      <c r="D1333" t="s">
        <v>116</v>
      </c>
      <c r="E1333" t="s">
        <v>485</v>
      </c>
      <c r="F1333" t="str">
        <f t="shared" si="101"/>
        <v>河池市摄影</v>
      </c>
      <c r="G1333" t="s">
        <v>88</v>
      </c>
      <c r="H1333" t="s">
        <v>316</v>
      </c>
      <c r="I1333" t="s">
        <v>68</v>
      </c>
      <c r="J1333">
        <v>140</v>
      </c>
      <c r="K1333">
        <v>0</v>
      </c>
      <c r="L1333" s="13">
        <f>VLOOKUP(C1333,'渗透率、续签率'!B:C,2,0)</f>
        <v>0.28100000000000003</v>
      </c>
      <c r="M1333" s="6">
        <v>0</v>
      </c>
      <c r="N1333">
        <v>15</v>
      </c>
      <c r="O1333">
        <v>0</v>
      </c>
      <c r="P1333" s="6">
        <v>0</v>
      </c>
      <c r="Q1333" s="13">
        <v>0</v>
      </c>
      <c r="R1333" s="13">
        <v>0</v>
      </c>
      <c r="S1333" s="31">
        <v>526</v>
      </c>
      <c r="T1333" s="6">
        <f>VLOOKUP(E1333,'参数设置&amp;汇总'!S:U,3,0)</f>
        <v>0.01</v>
      </c>
      <c r="U1333" s="78">
        <f t="shared" si="100"/>
        <v>0.15</v>
      </c>
      <c r="V1333" s="13">
        <v>0.85000000000000009</v>
      </c>
      <c r="W1333" s="78">
        <f t="shared" si="102"/>
        <v>0.1764705882352941</v>
      </c>
      <c r="X1333" s="1">
        <f>VLOOKUP(E1333,'渗透率、续签率'!AG:AJ,4,0)</f>
        <v>4234</v>
      </c>
      <c r="Y1333" s="1">
        <f t="shared" si="103"/>
        <v>747.17647058823525</v>
      </c>
      <c r="Z1333">
        <v>0</v>
      </c>
      <c r="AA1333" s="89">
        <f t="shared" si="104"/>
        <v>63510</v>
      </c>
      <c r="AH1333" s="37"/>
      <c r="AI1333" s="37"/>
      <c r="AJ1333" s="1"/>
      <c r="AK1333" s="37"/>
    </row>
    <row r="1334" spans="1:37" hidden="1">
      <c r="A1334" t="s">
        <v>64</v>
      </c>
      <c r="B1334" t="s">
        <v>16</v>
      </c>
      <c r="C1334" t="s">
        <v>19</v>
      </c>
      <c r="D1334" t="s">
        <v>116</v>
      </c>
      <c r="E1334" t="s">
        <v>485</v>
      </c>
      <c r="F1334" t="str">
        <f t="shared" si="101"/>
        <v>河源市摄影</v>
      </c>
      <c r="G1334" t="s">
        <v>75</v>
      </c>
      <c r="H1334" t="s">
        <v>317</v>
      </c>
      <c r="I1334" t="s">
        <v>68</v>
      </c>
      <c r="J1334">
        <v>293</v>
      </c>
      <c r="K1334">
        <v>0</v>
      </c>
      <c r="L1334" s="13">
        <f>VLOOKUP(C1334,'渗透率、续签率'!B:C,2,0)</f>
        <v>0.28100000000000003</v>
      </c>
      <c r="M1334" s="6">
        <v>0</v>
      </c>
      <c r="N1334">
        <v>52</v>
      </c>
      <c r="O1334">
        <v>0</v>
      </c>
      <c r="P1334" s="6">
        <v>0</v>
      </c>
      <c r="Q1334" s="13">
        <v>7.4999999999999997E-2</v>
      </c>
      <c r="R1334" s="13">
        <v>0</v>
      </c>
      <c r="S1334" s="31">
        <v>1632</v>
      </c>
      <c r="T1334" s="6">
        <f>VLOOKUP(E1334,'参数设置&amp;汇总'!S:U,3,0)</f>
        <v>0.01</v>
      </c>
      <c r="U1334" s="78">
        <f t="shared" si="100"/>
        <v>0.52</v>
      </c>
      <c r="V1334" s="13">
        <v>0.85000000000000009</v>
      </c>
      <c r="W1334" s="78">
        <f t="shared" si="102"/>
        <v>0.61176470588235288</v>
      </c>
      <c r="X1334" s="1">
        <f>VLOOKUP(E1334,'渗透率、续签率'!AG:AJ,4,0)</f>
        <v>4234</v>
      </c>
      <c r="Y1334" s="1">
        <f t="shared" si="103"/>
        <v>2590.2117647058822</v>
      </c>
      <c r="Z1334">
        <v>0</v>
      </c>
      <c r="AA1334" s="89">
        <f t="shared" si="104"/>
        <v>220168</v>
      </c>
      <c r="AH1334" s="37"/>
      <c r="AI1334" s="37"/>
      <c r="AK1334" s="37"/>
    </row>
    <row r="1335" spans="1:37" hidden="1">
      <c r="A1335" t="s">
        <v>64</v>
      </c>
      <c r="B1335" t="s">
        <v>16</v>
      </c>
      <c r="C1335" t="s">
        <v>19</v>
      </c>
      <c r="D1335" t="s">
        <v>116</v>
      </c>
      <c r="E1335" t="s">
        <v>485</v>
      </c>
      <c r="F1335" t="str">
        <f t="shared" si="101"/>
        <v>泉州市摄影</v>
      </c>
      <c r="G1335" t="s">
        <v>92</v>
      </c>
      <c r="H1335" t="s">
        <v>318</v>
      </c>
      <c r="I1335" t="s">
        <v>68</v>
      </c>
      <c r="J1335">
        <v>904</v>
      </c>
      <c r="K1335">
        <v>1</v>
      </c>
      <c r="L1335" s="13">
        <f>VLOOKUP(C1335,'渗透率、续签率'!B:C,2,0)</f>
        <v>0.28100000000000003</v>
      </c>
      <c r="M1335" s="6">
        <v>0</v>
      </c>
      <c r="N1335">
        <v>130</v>
      </c>
      <c r="O1335">
        <v>0</v>
      </c>
      <c r="P1335" s="6">
        <v>0</v>
      </c>
      <c r="Q1335" s="13">
        <v>0.02</v>
      </c>
      <c r="R1335" s="13">
        <v>0</v>
      </c>
      <c r="S1335" s="31">
        <v>4341</v>
      </c>
      <c r="T1335" s="6">
        <f>VLOOKUP(E1335,'参数设置&amp;汇总'!S:U,3,0)</f>
        <v>0.01</v>
      </c>
      <c r="U1335" s="78">
        <f t="shared" si="100"/>
        <v>1.3</v>
      </c>
      <c r="V1335" s="13">
        <v>0.85000000000000009</v>
      </c>
      <c r="W1335" s="78">
        <f t="shared" si="102"/>
        <v>1.5294117647058822</v>
      </c>
      <c r="X1335" s="1">
        <f>VLOOKUP(E1335,'渗透率、续签率'!AG:AJ,4,0)</f>
        <v>4234</v>
      </c>
      <c r="Y1335" s="1">
        <f t="shared" si="103"/>
        <v>6475.5294117647054</v>
      </c>
      <c r="Z1335">
        <v>71</v>
      </c>
      <c r="AA1335" s="89">
        <f t="shared" si="104"/>
        <v>550420</v>
      </c>
      <c r="AH1335" s="37"/>
      <c r="AI1335" s="37"/>
      <c r="AK1335" s="37"/>
    </row>
    <row r="1336" spans="1:37" hidden="1">
      <c r="A1336" t="s">
        <v>64</v>
      </c>
      <c r="B1336" t="s">
        <v>16</v>
      </c>
      <c r="C1336" t="s">
        <v>19</v>
      </c>
      <c r="D1336" t="s">
        <v>116</v>
      </c>
      <c r="E1336" t="s">
        <v>485</v>
      </c>
      <c r="F1336" t="str">
        <f t="shared" si="101"/>
        <v>泰安市摄影</v>
      </c>
      <c r="G1336" t="s">
        <v>103</v>
      </c>
      <c r="H1336" t="s">
        <v>319</v>
      </c>
      <c r="I1336" t="s">
        <v>70</v>
      </c>
      <c r="J1336">
        <v>334</v>
      </c>
      <c r="K1336">
        <v>0</v>
      </c>
      <c r="L1336" s="13">
        <f>VLOOKUP(C1336,'渗透率、续签率'!B:C,2,0)</f>
        <v>0.28100000000000003</v>
      </c>
      <c r="M1336" s="6">
        <v>0</v>
      </c>
      <c r="N1336">
        <v>59</v>
      </c>
      <c r="O1336">
        <v>0</v>
      </c>
      <c r="P1336" s="6">
        <v>0</v>
      </c>
      <c r="Q1336" s="13">
        <v>4.1000000000000002E-2</v>
      </c>
      <c r="R1336" s="13">
        <v>0</v>
      </c>
      <c r="S1336" s="31">
        <v>1877</v>
      </c>
      <c r="T1336" s="6">
        <f>VLOOKUP(E1336,'参数设置&amp;汇总'!S:U,3,0)</f>
        <v>0.01</v>
      </c>
      <c r="U1336" s="78">
        <f t="shared" si="100"/>
        <v>0.59</v>
      </c>
      <c r="V1336" s="13">
        <v>0.85000000000000009</v>
      </c>
      <c r="W1336" s="78">
        <f t="shared" si="102"/>
        <v>0.69411764705882339</v>
      </c>
      <c r="X1336" s="1">
        <f>VLOOKUP(E1336,'渗透率、续签率'!AG:AJ,4,0)</f>
        <v>4234</v>
      </c>
      <c r="Y1336" s="1">
        <f t="shared" si="103"/>
        <v>2938.8941176470585</v>
      </c>
      <c r="Z1336">
        <v>17</v>
      </c>
      <c r="AA1336" s="89">
        <f t="shared" si="104"/>
        <v>249806</v>
      </c>
      <c r="AH1336" s="37"/>
      <c r="AI1336" s="37"/>
      <c r="AK1336" s="37"/>
    </row>
    <row r="1337" spans="1:37" hidden="1">
      <c r="A1337" t="s">
        <v>64</v>
      </c>
      <c r="B1337" t="s">
        <v>16</v>
      </c>
      <c r="C1337" t="s">
        <v>19</v>
      </c>
      <c r="D1337" t="s">
        <v>116</v>
      </c>
      <c r="E1337" t="s">
        <v>485</v>
      </c>
      <c r="F1337" t="str">
        <f t="shared" si="101"/>
        <v>泰州市摄影</v>
      </c>
      <c r="G1337" t="s">
        <v>73</v>
      </c>
      <c r="H1337" t="s">
        <v>320</v>
      </c>
      <c r="I1337" t="s">
        <v>70</v>
      </c>
      <c r="J1337">
        <v>284</v>
      </c>
      <c r="K1337">
        <v>1</v>
      </c>
      <c r="L1337" s="13">
        <f>VLOOKUP(C1337,'渗透率、续签率'!B:C,2,0)</f>
        <v>0.28100000000000003</v>
      </c>
      <c r="M1337" s="6">
        <v>0</v>
      </c>
      <c r="N1337">
        <v>51</v>
      </c>
      <c r="O1337">
        <v>1</v>
      </c>
      <c r="P1337" s="6">
        <v>0.02</v>
      </c>
      <c r="Q1337" s="13">
        <v>8.3000000000000004E-2</v>
      </c>
      <c r="R1337" s="13">
        <v>2.5000000000000001E-2</v>
      </c>
      <c r="S1337" s="31">
        <v>1681</v>
      </c>
      <c r="T1337" s="6">
        <f>VLOOKUP(E1337,'参数设置&amp;汇总'!S:U,3,0)</f>
        <v>0.01</v>
      </c>
      <c r="U1337" s="78">
        <f t="shared" si="100"/>
        <v>1</v>
      </c>
      <c r="V1337" s="13">
        <v>0.85000000000000009</v>
      </c>
      <c r="W1337" s="78">
        <f t="shared" si="102"/>
        <v>0.84588235294117631</v>
      </c>
      <c r="X1337" s="1">
        <f>VLOOKUP(E1337,'渗透率、续签率'!AG:AJ,4,0)</f>
        <v>4234</v>
      </c>
      <c r="Y1337" s="1">
        <f t="shared" si="103"/>
        <v>3581.4658823529403</v>
      </c>
      <c r="Z1337">
        <v>12</v>
      </c>
      <c r="AA1337" s="89">
        <f t="shared" si="104"/>
        <v>215934</v>
      </c>
      <c r="AH1337" s="37"/>
      <c r="AI1337" s="37"/>
      <c r="AK1337" s="37"/>
    </row>
    <row r="1338" spans="1:37" hidden="1">
      <c r="A1338" t="s">
        <v>64</v>
      </c>
      <c r="B1338" t="s">
        <v>16</v>
      </c>
      <c r="C1338" t="s">
        <v>19</v>
      </c>
      <c r="D1338" t="s">
        <v>116</v>
      </c>
      <c r="E1338" t="s">
        <v>485</v>
      </c>
      <c r="F1338" t="str">
        <f t="shared" si="101"/>
        <v>泸州市摄影</v>
      </c>
      <c r="G1338" t="s">
        <v>77</v>
      </c>
      <c r="H1338" t="s">
        <v>321</v>
      </c>
      <c r="I1338" t="s">
        <v>70</v>
      </c>
      <c r="J1338">
        <v>154</v>
      </c>
      <c r="K1338">
        <v>0</v>
      </c>
      <c r="L1338" s="13">
        <f>VLOOKUP(C1338,'渗透率、续签率'!B:C,2,0)</f>
        <v>0.28100000000000003</v>
      </c>
      <c r="M1338" s="6">
        <v>0</v>
      </c>
      <c r="N1338">
        <v>28</v>
      </c>
      <c r="O1338">
        <v>0</v>
      </c>
      <c r="P1338" s="6">
        <v>0</v>
      </c>
      <c r="Q1338" s="13">
        <v>4.0000000000000001E-3</v>
      </c>
      <c r="R1338" s="13">
        <v>0</v>
      </c>
      <c r="S1338" s="31">
        <v>974</v>
      </c>
      <c r="T1338" s="6">
        <f>VLOOKUP(E1338,'参数设置&amp;汇总'!S:U,3,0)</f>
        <v>0.01</v>
      </c>
      <c r="U1338" s="78">
        <f t="shared" si="100"/>
        <v>0.28000000000000003</v>
      </c>
      <c r="V1338" s="13">
        <v>0.85000000000000009</v>
      </c>
      <c r="W1338" s="78">
        <f t="shared" si="102"/>
        <v>0.32941176470588235</v>
      </c>
      <c r="X1338" s="1">
        <f>VLOOKUP(E1338,'渗透率、续签率'!AG:AJ,4,0)</f>
        <v>4234</v>
      </c>
      <c r="Y1338" s="1">
        <f t="shared" si="103"/>
        <v>1394.7294117647059</v>
      </c>
      <c r="Z1338">
        <v>0</v>
      </c>
      <c r="AA1338" s="89">
        <f t="shared" si="104"/>
        <v>118552</v>
      </c>
      <c r="AH1338" s="37"/>
      <c r="AI1338" s="37"/>
      <c r="AJ1338" s="1"/>
      <c r="AK1338" s="37"/>
    </row>
    <row r="1339" spans="1:37" hidden="1">
      <c r="A1339" t="s">
        <v>64</v>
      </c>
      <c r="B1339" t="s">
        <v>16</v>
      </c>
      <c r="C1339" t="s">
        <v>19</v>
      </c>
      <c r="D1339" t="s">
        <v>116</v>
      </c>
      <c r="E1339" t="s">
        <v>485</v>
      </c>
      <c r="F1339" t="str">
        <f t="shared" si="101"/>
        <v>洛阳市摄影</v>
      </c>
      <c r="G1339" t="s">
        <v>110</v>
      </c>
      <c r="H1339" t="s">
        <v>322</v>
      </c>
      <c r="I1339" t="s">
        <v>70</v>
      </c>
      <c r="J1339">
        <v>584</v>
      </c>
      <c r="K1339">
        <v>1</v>
      </c>
      <c r="L1339" s="13">
        <f>VLOOKUP(C1339,'渗透率、续签率'!B:C,2,0)</f>
        <v>0.28100000000000003</v>
      </c>
      <c r="M1339" s="6">
        <v>0</v>
      </c>
      <c r="N1339">
        <v>97</v>
      </c>
      <c r="O1339">
        <v>1</v>
      </c>
      <c r="P1339" s="6">
        <v>0.01</v>
      </c>
      <c r="Q1339" s="13">
        <v>3.5000000000000003E-2</v>
      </c>
      <c r="R1339" s="13">
        <v>0</v>
      </c>
      <c r="S1339" s="31">
        <v>3389</v>
      </c>
      <c r="T1339" s="6">
        <f>VLOOKUP(E1339,'参数设置&amp;汇总'!S:U,3,0)</f>
        <v>0.01</v>
      </c>
      <c r="U1339" s="78">
        <f t="shared" si="100"/>
        <v>1</v>
      </c>
      <c r="V1339" s="13">
        <v>0.85000000000000009</v>
      </c>
      <c r="W1339" s="78">
        <f t="shared" si="102"/>
        <v>0.84588235294117631</v>
      </c>
      <c r="X1339" s="1">
        <f>VLOOKUP(E1339,'渗透率、续签率'!AG:AJ,4,0)</f>
        <v>4234</v>
      </c>
      <c r="Y1339" s="1">
        <f t="shared" si="103"/>
        <v>3581.4658823529403</v>
      </c>
      <c r="Z1339">
        <v>50</v>
      </c>
      <c r="AA1339" s="89">
        <f t="shared" si="104"/>
        <v>410698</v>
      </c>
      <c r="AH1339" s="37"/>
      <c r="AI1339" s="37"/>
      <c r="AK1339" s="37"/>
    </row>
    <row r="1340" spans="1:37" hidden="1">
      <c r="A1340" t="s">
        <v>64</v>
      </c>
      <c r="B1340" t="s">
        <v>16</v>
      </c>
      <c r="C1340" t="s">
        <v>19</v>
      </c>
      <c r="D1340" t="s">
        <v>116</v>
      </c>
      <c r="E1340" t="s">
        <v>485</v>
      </c>
      <c r="F1340" t="str">
        <f t="shared" si="101"/>
        <v>济宁市摄影</v>
      </c>
      <c r="G1340" t="s">
        <v>103</v>
      </c>
      <c r="H1340" t="s">
        <v>323</v>
      </c>
      <c r="I1340" t="s">
        <v>70</v>
      </c>
      <c r="J1340">
        <v>470</v>
      </c>
      <c r="K1340">
        <v>1</v>
      </c>
      <c r="L1340" s="13">
        <f>VLOOKUP(C1340,'渗透率、续签率'!B:C,2,0)</f>
        <v>0.28100000000000003</v>
      </c>
      <c r="M1340" s="6">
        <v>0</v>
      </c>
      <c r="N1340">
        <v>131</v>
      </c>
      <c r="O1340">
        <v>1</v>
      </c>
      <c r="P1340" s="6">
        <v>0.01</v>
      </c>
      <c r="Q1340" s="13">
        <v>2.1999999999999999E-2</v>
      </c>
      <c r="R1340" s="13">
        <v>0</v>
      </c>
      <c r="S1340" s="31">
        <v>3896</v>
      </c>
      <c r="T1340" s="6">
        <f>VLOOKUP(E1340,'参数设置&amp;汇总'!S:U,3,0)</f>
        <v>0.01</v>
      </c>
      <c r="U1340" s="78">
        <f t="shared" si="100"/>
        <v>1.31</v>
      </c>
      <c r="V1340" s="13">
        <v>0.85000000000000009</v>
      </c>
      <c r="W1340" s="78">
        <f t="shared" si="102"/>
        <v>1.2105882352941175</v>
      </c>
      <c r="X1340" s="1">
        <f>VLOOKUP(E1340,'渗透率、续签率'!AG:AJ,4,0)</f>
        <v>4234</v>
      </c>
      <c r="Y1340" s="1">
        <f t="shared" si="103"/>
        <v>5125.6305882352935</v>
      </c>
      <c r="Z1340">
        <v>60</v>
      </c>
      <c r="AA1340" s="89">
        <f t="shared" si="104"/>
        <v>554654</v>
      </c>
      <c r="AH1340" s="37"/>
      <c r="AI1340" s="37"/>
      <c r="AK1340" s="37"/>
    </row>
    <row r="1341" spans="1:37" hidden="1">
      <c r="A1341" t="s">
        <v>64</v>
      </c>
      <c r="B1341" t="s">
        <v>16</v>
      </c>
      <c r="C1341" t="s">
        <v>19</v>
      </c>
      <c r="D1341" t="s">
        <v>116</v>
      </c>
      <c r="E1341" t="s">
        <v>485</v>
      </c>
      <c r="F1341" t="str">
        <f t="shared" si="101"/>
        <v>济源市摄影</v>
      </c>
      <c r="G1341" t="s">
        <v>110</v>
      </c>
      <c r="H1341" t="s">
        <v>324</v>
      </c>
      <c r="I1341" t="s">
        <v>70</v>
      </c>
      <c r="J1341">
        <v>56</v>
      </c>
      <c r="K1341">
        <v>0</v>
      </c>
      <c r="L1341" s="13">
        <f>VLOOKUP(C1341,'渗透率、续签率'!B:C,2,0)</f>
        <v>0.28100000000000003</v>
      </c>
      <c r="M1341" s="6">
        <v>0</v>
      </c>
      <c r="N1341">
        <v>7</v>
      </c>
      <c r="O1341">
        <v>0</v>
      </c>
      <c r="P1341" s="6">
        <v>0</v>
      </c>
      <c r="Q1341" s="13">
        <v>0</v>
      </c>
      <c r="R1341" s="13">
        <v>0</v>
      </c>
      <c r="S1341" s="31">
        <v>204</v>
      </c>
      <c r="T1341" s="6">
        <f>VLOOKUP(E1341,'参数设置&amp;汇总'!S:U,3,0)</f>
        <v>0.01</v>
      </c>
      <c r="U1341" s="78">
        <f t="shared" si="100"/>
        <v>7.0000000000000007E-2</v>
      </c>
      <c r="V1341" s="13">
        <v>0.85000000000000009</v>
      </c>
      <c r="W1341" s="78">
        <f t="shared" si="102"/>
        <v>8.2352941176470587E-2</v>
      </c>
      <c r="X1341" s="1">
        <f>VLOOKUP(E1341,'渗透率、续签率'!AG:AJ,4,0)</f>
        <v>4234</v>
      </c>
      <c r="Y1341" s="1">
        <f t="shared" si="103"/>
        <v>348.68235294117648</v>
      </c>
      <c r="Z1341">
        <v>0</v>
      </c>
      <c r="AA1341" s="89">
        <f t="shared" si="104"/>
        <v>29638</v>
      </c>
      <c r="AH1341" s="37"/>
      <c r="AI1341" s="37"/>
      <c r="AK1341" s="37"/>
    </row>
    <row r="1342" spans="1:37" hidden="1">
      <c r="A1342" t="s">
        <v>64</v>
      </c>
      <c r="B1342" t="s">
        <v>16</v>
      </c>
      <c r="C1342" t="s">
        <v>19</v>
      </c>
      <c r="D1342" t="s">
        <v>116</v>
      </c>
      <c r="E1342" t="s">
        <v>485</v>
      </c>
      <c r="F1342" t="str">
        <f t="shared" si="101"/>
        <v>海东市摄影</v>
      </c>
      <c r="G1342" t="s">
        <v>297</v>
      </c>
      <c r="H1342" t="s">
        <v>325</v>
      </c>
      <c r="I1342" t="s">
        <v>70</v>
      </c>
      <c r="J1342">
        <v>33</v>
      </c>
      <c r="K1342">
        <v>0</v>
      </c>
      <c r="L1342" s="13">
        <f>VLOOKUP(C1342,'渗透率、续签率'!B:C,2,0)</f>
        <v>0.28100000000000003</v>
      </c>
      <c r="M1342" s="6">
        <v>0</v>
      </c>
      <c r="N1342">
        <v>13</v>
      </c>
      <c r="O1342">
        <v>0</v>
      </c>
      <c r="P1342" s="6">
        <v>0</v>
      </c>
      <c r="Q1342" s="13">
        <v>7.5999999999999998E-2</v>
      </c>
      <c r="R1342" s="13">
        <v>0</v>
      </c>
      <c r="S1342" s="31">
        <v>289</v>
      </c>
      <c r="T1342" s="6">
        <f>VLOOKUP(E1342,'参数设置&amp;汇总'!S:U,3,0)</f>
        <v>0.01</v>
      </c>
      <c r="U1342" s="78">
        <f t="shared" si="100"/>
        <v>0.13</v>
      </c>
      <c r="V1342" s="13">
        <v>0.85000000000000009</v>
      </c>
      <c r="W1342" s="78">
        <f t="shared" si="102"/>
        <v>0.15294117647058822</v>
      </c>
      <c r="X1342" s="1">
        <f>VLOOKUP(E1342,'渗透率、续签率'!AG:AJ,4,0)</f>
        <v>4234</v>
      </c>
      <c r="Y1342" s="1">
        <f t="shared" si="103"/>
        <v>647.55294117647054</v>
      </c>
      <c r="Z1342">
        <v>0</v>
      </c>
      <c r="AA1342" s="89">
        <f t="shared" si="104"/>
        <v>55042</v>
      </c>
      <c r="AH1342" s="37"/>
      <c r="AI1342" s="37"/>
      <c r="AK1342" s="37"/>
    </row>
    <row r="1343" spans="1:37" hidden="1">
      <c r="A1343" t="s">
        <v>64</v>
      </c>
      <c r="B1343" t="s">
        <v>16</v>
      </c>
      <c r="C1343" t="s">
        <v>19</v>
      </c>
      <c r="D1343" t="s">
        <v>116</v>
      </c>
      <c r="E1343" t="s">
        <v>485</v>
      </c>
      <c r="F1343" t="str">
        <f t="shared" si="101"/>
        <v>海北藏族自治州摄影</v>
      </c>
      <c r="G1343" t="s">
        <v>297</v>
      </c>
      <c r="H1343" t="s">
        <v>326</v>
      </c>
      <c r="I1343" t="s">
        <v>70</v>
      </c>
      <c r="J1343">
        <v>14</v>
      </c>
      <c r="K1343">
        <v>0</v>
      </c>
      <c r="L1343" s="13">
        <f>VLOOKUP(C1343,'渗透率、续签率'!B:C,2,0)</f>
        <v>0.28100000000000003</v>
      </c>
      <c r="M1343" s="6">
        <v>0</v>
      </c>
      <c r="N1343">
        <v>0</v>
      </c>
      <c r="O1343">
        <v>0</v>
      </c>
      <c r="P1343" s="6">
        <v>0</v>
      </c>
      <c r="Q1343" s="13">
        <v>0</v>
      </c>
      <c r="R1343" s="13">
        <v>0</v>
      </c>
      <c r="S1343" s="31">
        <v>38</v>
      </c>
      <c r="T1343" s="6">
        <f>VLOOKUP(E1343,'参数设置&amp;汇总'!S:U,3,0)</f>
        <v>0.01</v>
      </c>
      <c r="U1343" s="78">
        <f t="shared" si="100"/>
        <v>0</v>
      </c>
      <c r="V1343" s="13">
        <v>0.85000000000000009</v>
      </c>
      <c r="W1343" s="78">
        <f t="shared" si="102"/>
        <v>0</v>
      </c>
      <c r="X1343" s="1">
        <f>VLOOKUP(E1343,'渗透率、续签率'!AG:AJ,4,0)</f>
        <v>4234</v>
      </c>
      <c r="Y1343" s="1">
        <f t="shared" si="103"/>
        <v>0</v>
      </c>
      <c r="Z1343">
        <v>0</v>
      </c>
      <c r="AA1343" s="89">
        <f t="shared" si="104"/>
        <v>0</v>
      </c>
      <c r="AH1343" s="37"/>
      <c r="AI1343" s="37"/>
      <c r="AK1343" s="37"/>
    </row>
    <row r="1344" spans="1:37" hidden="1">
      <c r="A1344" t="s">
        <v>64</v>
      </c>
      <c r="B1344" t="s">
        <v>16</v>
      </c>
      <c r="C1344" t="s">
        <v>19</v>
      </c>
      <c r="D1344" t="s">
        <v>116</v>
      </c>
      <c r="E1344" t="s">
        <v>485</v>
      </c>
      <c r="F1344" t="str">
        <f t="shared" si="101"/>
        <v>海南藏族自治州摄影</v>
      </c>
      <c r="G1344" t="s">
        <v>297</v>
      </c>
      <c r="H1344" t="s">
        <v>327</v>
      </c>
      <c r="I1344" t="s">
        <v>70</v>
      </c>
      <c r="J1344">
        <v>10</v>
      </c>
      <c r="K1344">
        <v>0</v>
      </c>
      <c r="L1344" s="13">
        <f>VLOOKUP(C1344,'渗透率、续签率'!B:C,2,0)</f>
        <v>0.28100000000000003</v>
      </c>
      <c r="M1344" s="6">
        <v>0</v>
      </c>
      <c r="N1344">
        <v>0</v>
      </c>
      <c r="O1344">
        <v>0</v>
      </c>
      <c r="P1344" s="6">
        <v>0</v>
      </c>
      <c r="Q1344" s="13">
        <v>0</v>
      </c>
      <c r="R1344" s="13">
        <v>0</v>
      </c>
      <c r="S1344" s="31">
        <v>30</v>
      </c>
      <c r="T1344" s="6">
        <f>VLOOKUP(E1344,'参数设置&amp;汇总'!S:U,3,0)</f>
        <v>0.01</v>
      </c>
      <c r="U1344" s="78">
        <f t="shared" si="100"/>
        <v>0</v>
      </c>
      <c r="V1344" s="13">
        <v>0.85000000000000009</v>
      </c>
      <c r="W1344" s="78">
        <f t="shared" si="102"/>
        <v>0</v>
      </c>
      <c r="X1344" s="1">
        <f>VLOOKUP(E1344,'渗透率、续签率'!AG:AJ,4,0)</f>
        <v>4234</v>
      </c>
      <c r="Y1344" s="1">
        <f t="shared" si="103"/>
        <v>0</v>
      </c>
      <c r="Z1344">
        <v>0</v>
      </c>
      <c r="AA1344" s="89">
        <f t="shared" si="104"/>
        <v>0</v>
      </c>
      <c r="AH1344" s="37"/>
      <c r="AI1344" s="37"/>
      <c r="AJ1344" s="1"/>
      <c r="AK1344" s="37"/>
    </row>
    <row r="1345" spans="1:37" hidden="1">
      <c r="A1345" t="s">
        <v>64</v>
      </c>
      <c r="B1345" t="s">
        <v>16</v>
      </c>
      <c r="C1345" t="s">
        <v>19</v>
      </c>
      <c r="D1345" t="s">
        <v>116</v>
      </c>
      <c r="E1345" t="s">
        <v>485</v>
      </c>
      <c r="F1345" t="str">
        <f t="shared" si="101"/>
        <v>海口市摄影</v>
      </c>
      <c r="G1345" t="s">
        <v>120</v>
      </c>
      <c r="H1345" t="s">
        <v>328</v>
      </c>
      <c r="I1345" t="s">
        <v>68</v>
      </c>
      <c r="J1345">
        <v>274</v>
      </c>
      <c r="K1345">
        <v>5</v>
      </c>
      <c r="L1345" s="13">
        <f>VLOOKUP(C1345,'渗透率、续签率'!B:C,2,0)</f>
        <v>0.28100000000000003</v>
      </c>
      <c r="M1345" s="6">
        <v>0.02</v>
      </c>
      <c r="N1345">
        <v>64</v>
      </c>
      <c r="O1345">
        <v>3</v>
      </c>
      <c r="P1345" s="6">
        <v>0.05</v>
      </c>
      <c r="Q1345" s="13">
        <v>5.7000000000000002E-2</v>
      </c>
      <c r="R1345" s="13">
        <v>0</v>
      </c>
      <c r="S1345" s="31">
        <v>1946</v>
      </c>
      <c r="T1345" s="6">
        <f>VLOOKUP(E1345,'参数设置&amp;汇总'!S:U,3,0)</f>
        <v>0.01</v>
      </c>
      <c r="U1345" s="78">
        <f t="shared" si="100"/>
        <v>3</v>
      </c>
      <c r="V1345" s="13">
        <v>0.85000000000000009</v>
      </c>
      <c r="W1345" s="78">
        <f t="shared" si="102"/>
        <v>2.5376470588235294</v>
      </c>
      <c r="X1345" s="1">
        <f>VLOOKUP(E1345,'渗透率、续签率'!AG:AJ,4,0)</f>
        <v>4234</v>
      </c>
      <c r="Y1345" s="1">
        <f t="shared" si="103"/>
        <v>10744.397647058824</v>
      </c>
      <c r="Z1345">
        <v>15</v>
      </c>
      <c r="AA1345" s="89">
        <f t="shared" si="104"/>
        <v>270976</v>
      </c>
      <c r="AH1345" s="37"/>
      <c r="AI1345" s="37"/>
      <c r="AK1345" s="37"/>
    </row>
    <row r="1346" spans="1:37" hidden="1">
      <c r="A1346" t="s">
        <v>64</v>
      </c>
      <c r="B1346" t="s">
        <v>16</v>
      </c>
      <c r="C1346" t="s">
        <v>19</v>
      </c>
      <c r="D1346" t="s">
        <v>116</v>
      </c>
      <c r="E1346" t="s">
        <v>485</v>
      </c>
      <c r="F1346" t="str">
        <f t="shared" si="101"/>
        <v>海西蒙古族藏族自治州摄影</v>
      </c>
      <c r="G1346" t="s">
        <v>297</v>
      </c>
      <c r="H1346" t="s">
        <v>329</v>
      </c>
      <c r="I1346" t="s">
        <v>70</v>
      </c>
      <c r="J1346">
        <v>26</v>
      </c>
      <c r="K1346">
        <v>0</v>
      </c>
      <c r="L1346" s="13">
        <f>VLOOKUP(C1346,'渗透率、续签率'!B:C,2,0)</f>
        <v>0.28100000000000003</v>
      </c>
      <c r="M1346" s="6">
        <v>0</v>
      </c>
      <c r="N1346">
        <v>4</v>
      </c>
      <c r="O1346">
        <v>0</v>
      </c>
      <c r="P1346" s="6">
        <v>0</v>
      </c>
      <c r="Q1346" s="13">
        <v>4.0000000000000001E-3</v>
      </c>
      <c r="R1346" s="13">
        <v>4.0000000000000001E-3</v>
      </c>
      <c r="S1346" s="31">
        <v>145</v>
      </c>
      <c r="T1346" s="6">
        <f>VLOOKUP(E1346,'参数设置&amp;汇总'!S:U,3,0)</f>
        <v>0.01</v>
      </c>
      <c r="U1346" s="78">
        <f t="shared" si="100"/>
        <v>0.04</v>
      </c>
      <c r="V1346" s="13">
        <v>0.85000000000000009</v>
      </c>
      <c r="W1346" s="78">
        <f t="shared" si="102"/>
        <v>4.7058823529411764E-2</v>
      </c>
      <c r="X1346" s="1">
        <f>VLOOKUP(E1346,'渗透率、续签率'!AG:AJ,4,0)</f>
        <v>4234</v>
      </c>
      <c r="Y1346" s="1">
        <f t="shared" si="103"/>
        <v>199.24705882352941</v>
      </c>
      <c r="Z1346">
        <v>0</v>
      </c>
      <c r="AA1346" s="89">
        <f t="shared" si="104"/>
        <v>16936</v>
      </c>
      <c r="AH1346" s="37"/>
      <c r="AI1346" s="37"/>
      <c r="AK1346" s="37"/>
    </row>
    <row r="1347" spans="1:37" hidden="1">
      <c r="A1347" t="s">
        <v>64</v>
      </c>
      <c r="B1347" t="s">
        <v>16</v>
      </c>
      <c r="C1347" t="s">
        <v>19</v>
      </c>
      <c r="D1347" t="s">
        <v>116</v>
      </c>
      <c r="E1347" t="s">
        <v>485</v>
      </c>
      <c r="F1347" t="str">
        <f t="shared" si="101"/>
        <v>淄博市摄影</v>
      </c>
      <c r="G1347" t="s">
        <v>103</v>
      </c>
      <c r="H1347" t="s">
        <v>330</v>
      </c>
      <c r="I1347" t="s">
        <v>70</v>
      </c>
      <c r="J1347">
        <v>396</v>
      </c>
      <c r="K1347">
        <v>1</v>
      </c>
      <c r="L1347" s="13">
        <f>VLOOKUP(C1347,'渗透率、续签率'!B:C,2,0)</f>
        <v>0.28100000000000003</v>
      </c>
      <c r="M1347" s="6">
        <v>0</v>
      </c>
      <c r="N1347">
        <v>61</v>
      </c>
      <c r="O1347">
        <v>1</v>
      </c>
      <c r="P1347" s="6">
        <v>0.02</v>
      </c>
      <c r="Q1347" s="13">
        <v>7.5999999999999998E-2</v>
      </c>
      <c r="R1347" s="13">
        <v>1.7999999999999999E-2</v>
      </c>
      <c r="S1347" s="31">
        <v>2179</v>
      </c>
      <c r="T1347" s="6">
        <f>VLOOKUP(E1347,'参数设置&amp;汇总'!S:U,3,0)</f>
        <v>0.01</v>
      </c>
      <c r="U1347" s="78">
        <f t="shared" ref="U1347:U1410" si="105">IF(T1347*N1347&gt;=O1347,T1347*N1347,O1347)</f>
        <v>1</v>
      </c>
      <c r="V1347" s="13">
        <v>0.85000000000000009</v>
      </c>
      <c r="W1347" s="78">
        <f t="shared" si="102"/>
        <v>0.84588235294117631</v>
      </c>
      <c r="X1347" s="1">
        <f>VLOOKUP(E1347,'渗透率、续签率'!AG:AJ,4,0)</f>
        <v>4234</v>
      </c>
      <c r="Y1347" s="1">
        <f t="shared" si="103"/>
        <v>3581.4658823529403</v>
      </c>
      <c r="Z1347">
        <v>64</v>
      </c>
      <c r="AA1347" s="89">
        <f t="shared" si="104"/>
        <v>258274</v>
      </c>
      <c r="AH1347" s="37"/>
      <c r="AI1347" s="37"/>
      <c r="AK1347" s="37"/>
    </row>
    <row r="1348" spans="1:37" hidden="1">
      <c r="A1348" t="s">
        <v>64</v>
      </c>
      <c r="B1348" t="s">
        <v>16</v>
      </c>
      <c r="C1348" t="s">
        <v>19</v>
      </c>
      <c r="D1348" t="s">
        <v>116</v>
      </c>
      <c r="E1348" t="s">
        <v>485</v>
      </c>
      <c r="F1348" t="str">
        <f t="shared" ref="F1348:F1411" si="106">H1348&amp;C1348</f>
        <v>淮北市摄影</v>
      </c>
      <c r="G1348" t="s">
        <v>94</v>
      </c>
      <c r="H1348" t="s">
        <v>331</v>
      </c>
      <c r="I1348" t="s">
        <v>68</v>
      </c>
      <c r="J1348">
        <v>149</v>
      </c>
      <c r="K1348">
        <v>0</v>
      </c>
      <c r="L1348" s="13">
        <f>VLOOKUP(C1348,'渗透率、续签率'!B:C,2,0)</f>
        <v>0.28100000000000003</v>
      </c>
      <c r="M1348" s="6">
        <v>0</v>
      </c>
      <c r="N1348">
        <v>15</v>
      </c>
      <c r="O1348">
        <v>0</v>
      </c>
      <c r="P1348" s="6">
        <v>0</v>
      </c>
      <c r="Q1348" s="13">
        <v>0</v>
      </c>
      <c r="R1348" s="13">
        <v>0</v>
      </c>
      <c r="S1348" s="31">
        <v>619</v>
      </c>
      <c r="T1348" s="6">
        <f>VLOOKUP(E1348,'参数设置&amp;汇总'!S:U,3,0)</f>
        <v>0.01</v>
      </c>
      <c r="U1348" s="78">
        <f t="shared" si="105"/>
        <v>0.15</v>
      </c>
      <c r="V1348" s="13">
        <v>0.85000000000000009</v>
      </c>
      <c r="W1348" s="78">
        <f t="shared" ref="W1348:W1411" si="107">(O1348*(1-L1348)+IF((U1348-O1348)&lt;0,0,(U1348-O1348)))/V1348</f>
        <v>0.1764705882352941</v>
      </c>
      <c r="X1348" s="1">
        <f>VLOOKUP(E1348,'渗透率、续签率'!AG:AJ,4,0)</f>
        <v>4234</v>
      </c>
      <c r="Y1348" s="1">
        <f t="shared" ref="Y1348:Y1411" si="108">X1348*W1348</f>
        <v>747.17647058823525</v>
      </c>
      <c r="Z1348">
        <v>0</v>
      </c>
      <c r="AA1348" s="89">
        <f t="shared" ref="AA1348:AA1411" si="109">N1348*X1348</f>
        <v>63510</v>
      </c>
    </row>
    <row r="1349" spans="1:37" hidden="1">
      <c r="A1349" t="s">
        <v>64</v>
      </c>
      <c r="B1349" t="s">
        <v>16</v>
      </c>
      <c r="C1349" t="s">
        <v>19</v>
      </c>
      <c r="D1349" t="s">
        <v>116</v>
      </c>
      <c r="E1349" t="s">
        <v>485</v>
      </c>
      <c r="F1349" t="str">
        <f t="shared" si="106"/>
        <v>淮南市摄影</v>
      </c>
      <c r="G1349" t="s">
        <v>94</v>
      </c>
      <c r="H1349" t="s">
        <v>332</v>
      </c>
      <c r="I1349" t="s">
        <v>68</v>
      </c>
      <c r="J1349">
        <v>179</v>
      </c>
      <c r="K1349">
        <v>0</v>
      </c>
      <c r="L1349" s="13">
        <f>VLOOKUP(C1349,'渗透率、续签率'!B:C,2,0)</f>
        <v>0.28100000000000003</v>
      </c>
      <c r="M1349" s="6">
        <v>0</v>
      </c>
      <c r="N1349">
        <v>28</v>
      </c>
      <c r="O1349">
        <v>0</v>
      </c>
      <c r="P1349" s="6">
        <v>0</v>
      </c>
      <c r="Q1349" s="13">
        <v>1.7999999999999999E-2</v>
      </c>
      <c r="R1349" s="13">
        <v>0</v>
      </c>
      <c r="S1349" s="31">
        <v>845</v>
      </c>
      <c r="T1349" s="6">
        <f>VLOOKUP(E1349,'参数设置&amp;汇总'!S:U,3,0)</f>
        <v>0.01</v>
      </c>
      <c r="U1349" s="78">
        <f t="shared" si="105"/>
        <v>0.28000000000000003</v>
      </c>
      <c r="V1349" s="13">
        <v>0.85000000000000009</v>
      </c>
      <c r="W1349" s="78">
        <f t="shared" si="107"/>
        <v>0.32941176470588235</v>
      </c>
      <c r="X1349" s="1">
        <f>VLOOKUP(E1349,'渗透率、续签率'!AG:AJ,4,0)</f>
        <v>4234</v>
      </c>
      <c r="Y1349" s="1">
        <f t="shared" si="108"/>
        <v>1394.7294117647059</v>
      </c>
      <c r="Z1349">
        <v>0</v>
      </c>
      <c r="AA1349" s="89">
        <f t="shared" si="109"/>
        <v>118552</v>
      </c>
      <c r="AH1349" s="37"/>
      <c r="AI1349" s="37"/>
      <c r="AK1349" s="37"/>
    </row>
    <row r="1350" spans="1:37" hidden="1">
      <c r="A1350" t="s">
        <v>64</v>
      </c>
      <c r="B1350" t="s">
        <v>16</v>
      </c>
      <c r="C1350" t="s">
        <v>19</v>
      </c>
      <c r="D1350" t="s">
        <v>116</v>
      </c>
      <c r="E1350" t="s">
        <v>485</v>
      </c>
      <c r="F1350" t="str">
        <f t="shared" si="106"/>
        <v>淮安市摄影</v>
      </c>
      <c r="G1350" t="s">
        <v>73</v>
      </c>
      <c r="H1350" t="s">
        <v>333</v>
      </c>
      <c r="I1350" t="s">
        <v>70</v>
      </c>
      <c r="J1350">
        <v>313</v>
      </c>
      <c r="K1350">
        <v>0</v>
      </c>
      <c r="L1350" s="13">
        <f>VLOOKUP(C1350,'渗透率、续签率'!B:C,2,0)</f>
        <v>0.28100000000000003</v>
      </c>
      <c r="M1350" s="6">
        <v>0</v>
      </c>
      <c r="N1350">
        <v>53</v>
      </c>
      <c r="O1350">
        <v>0</v>
      </c>
      <c r="P1350" s="6">
        <v>0</v>
      </c>
      <c r="Q1350" s="13">
        <v>6.2E-2</v>
      </c>
      <c r="R1350" s="13">
        <v>0</v>
      </c>
      <c r="S1350" s="31">
        <v>1632</v>
      </c>
      <c r="T1350" s="6">
        <f>VLOOKUP(E1350,'参数设置&amp;汇总'!S:U,3,0)</f>
        <v>0.01</v>
      </c>
      <c r="U1350" s="78">
        <f t="shared" si="105"/>
        <v>0.53</v>
      </c>
      <c r="V1350" s="13">
        <v>0.85000000000000009</v>
      </c>
      <c r="W1350" s="78">
        <f t="shared" si="107"/>
        <v>0.62352941176470589</v>
      </c>
      <c r="X1350" s="1">
        <f>VLOOKUP(E1350,'渗透率、续签率'!AG:AJ,4,0)</f>
        <v>4234</v>
      </c>
      <c r="Y1350" s="1">
        <f t="shared" si="108"/>
        <v>2640.0235294117647</v>
      </c>
      <c r="Z1350">
        <v>0</v>
      </c>
      <c r="AA1350" s="89">
        <f t="shared" si="109"/>
        <v>224402</v>
      </c>
      <c r="AH1350" s="37"/>
      <c r="AI1350" s="37"/>
      <c r="AK1350" s="37"/>
    </row>
    <row r="1351" spans="1:37" hidden="1">
      <c r="A1351" t="s">
        <v>64</v>
      </c>
      <c r="B1351" t="s">
        <v>16</v>
      </c>
      <c r="C1351" t="s">
        <v>19</v>
      </c>
      <c r="D1351" t="s">
        <v>116</v>
      </c>
      <c r="E1351" t="s">
        <v>485</v>
      </c>
      <c r="F1351" t="str">
        <f t="shared" si="106"/>
        <v>清远市摄影</v>
      </c>
      <c r="G1351" t="s">
        <v>75</v>
      </c>
      <c r="H1351" t="s">
        <v>334</v>
      </c>
      <c r="I1351" t="s">
        <v>68</v>
      </c>
      <c r="J1351">
        <v>389</v>
      </c>
      <c r="K1351">
        <v>0</v>
      </c>
      <c r="L1351" s="13">
        <f>VLOOKUP(C1351,'渗透率、续签率'!B:C,2,0)</f>
        <v>0.28100000000000003</v>
      </c>
      <c r="M1351" s="6">
        <v>0</v>
      </c>
      <c r="N1351">
        <v>75</v>
      </c>
      <c r="O1351">
        <v>0</v>
      </c>
      <c r="P1351" s="6">
        <v>0</v>
      </c>
      <c r="Q1351" s="13">
        <v>2.3E-2</v>
      </c>
      <c r="R1351" s="13">
        <v>0</v>
      </c>
      <c r="S1351" s="31">
        <v>2235</v>
      </c>
      <c r="T1351" s="6">
        <f>VLOOKUP(E1351,'参数设置&amp;汇总'!S:U,3,0)</f>
        <v>0.01</v>
      </c>
      <c r="U1351" s="78">
        <f t="shared" si="105"/>
        <v>0.75</v>
      </c>
      <c r="V1351" s="13">
        <v>0.85000000000000009</v>
      </c>
      <c r="W1351" s="78">
        <f t="shared" si="107"/>
        <v>0.88235294117647045</v>
      </c>
      <c r="X1351" s="1">
        <f>VLOOKUP(E1351,'渗透率、续签率'!AG:AJ,4,0)</f>
        <v>4234</v>
      </c>
      <c r="Y1351" s="1">
        <f t="shared" si="108"/>
        <v>3735.8823529411757</v>
      </c>
      <c r="Z1351">
        <v>12</v>
      </c>
      <c r="AA1351" s="89">
        <f t="shared" si="109"/>
        <v>317550</v>
      </c>
      <c r="AH1351" s="37"/>
      <c r="AI1351" s="37"/>
      <c r="AK1351" s="37"/>
    </row>
    <row r="1352" spans="1:37" hidden="1">
      <c r="A1352" t="s">
        <v>64</v>
      </c>
      <c r="B1352" t="s">
        <v>16</v>
      </c>
      <c r="C1352" t="s">
        <v>19</v>
      </c>
      <c r="D1352" t="s">
        <v>116</v>
      </c>
      <c r="E1352" t="s">
        <v>485</v>
      </c>
      <c r="F1352" t="str">
        <f t="shared" si="106"/>
        <v>渭南市摄影</v>
      </c>
      <c r="G1352" t="s">
        <v>108</v>
      </c>
      <c r="H1352" t="s">
        <v>335</v>
      </c>
      <c r="I1352" t="s">
        <v>70</v>
      </c>
      <c r="J1352">
        <v>271</v>
      </c>
      <c r="K1352">
        <v>0</v>
      </c>
      <c r="L1352" s="13">
        <f>VLOOKUP(C1352,'渗透率、续签率'!B:C,2,0)</f>
        <v>0.28100000000000003</v>
      </c>
      <c r="M1352" s="6">
        <v>0</v>
      </c>
      <c r="N1352">
        <v>30</v>
      </c>
      <c r="O1352">
        <v>0</v>
      </c>
      <c r="P1352" s="6">
        <v>0</v>
      </c>
      <c r="Q1352" s="13">
        <v>0</v>
      </c>
      <c r="R1352" s="13">
        <v>0</v>
      </c>
      <c r="S1352" s="31">
        <v>1350</v>
      </c>
      <c r="T1352" s="6">
        <f>VLOOKUP(E1352,'参数设置&amp;汇总'!S:U,3,0)</f>
        <v>0.01</v>
      </c>
      <c r="U1352" s="78">
        <f t="shared" si="105"/>
        <v>0.3</v>
      </c>
      <c r="V1352" s="13">
        <v>0.85000000000000009</v>
      </c>
      <c r="W1352" s="78">
        <f t="shared" si="107"/>
        <v>0.3529411764705882</v>
      </c>
      <c r="X1352" s="1">
        <f>VLOOKUP(E1352,'渗透率、续签率'!AG:AJ,4,0)</f>
        <v>4234</v>
      </c>
      <c r="Y1352" s="1">
        <f t="shared" si="108"/>
        <v>1494.3529411764705</v>
      </c>
      <c r="Z1352">
        <v>18</v>
      </c>
      <c r="AA1352" s="89">
        <f t="shared" si="109"/>
        <v>127020</v>
      </c>
      <c r="AH1352" s="37"/>
      <c r="AI1352" s="37"/>
      <c r="AK1352" s="37"/>
    </row>
    <row r="1353" spans="1:37" hidden="1">
      <c r="A1353" t="s">
        <v>64</v>
      </c>
      <c r="B1353" t="s">
        <v>16</v>
      </c>
      <c r="C1353" t="s">
        <v>19</v>
      </c>
      <c r="D1353" t="s">
        <v>116</v>
      </c>
      <c r="E1353" t="s">
        <v>485</v>
      </c>
      <c r="F1353" t="str">
        <f t="shared" si="106"/>
        <v>湖州市摄影</v>
      </c>
      <c r="G1353" t="s">
        <v>79</v>
      </c>
      <c r="H1353" t="s">
        <v>336</v>
      </c>
      <c r="I1353" t="s">
        <v>68</v>
      </c>
      <c r="J1353">
        <v>342</v>
      </c>
      <c r="K1353">
        <v>1</v>
      </c>
      <c r="L1353" s="13">
        <f>VLOOKUP(C1353,'渗透率、续签率'!B:C,2,0)</f>
        <v>0.28100000000000003</v>
      </c>
      <c r="M1353" s="6">
        <v>0</v>
      </c>
      <c r="N1353">
        <v>92</v>
      </c>
      <c r="O1353">
        <v>1</v>
      </c>
      <c r="P1353" s="6">
        <v>0.01</v>
      </c>
      <c r="Q1353" s="13">
        <v>8.3000000000000004E-2</v>
      </c>
      <c r="R1353" s="13">
        <v>8.9999999999999993E-3</v>
      </c>
      <c r="S1353" s="31">
        <v>2975</v>
      </c>
      <c r="T1353" s="6">
        <f>VLOOKUP(E1353,'参数设置&amp;汇总'!S:U,3,0)</f>
        <v>0.01</v>
      </c>
      <c r="U1353" s="78">
        <f t="shared" si="105"/>
        <v>1</v>
      </c>
      <c r="V1353" s="13">
        <v>0.85000000000000009</v>
      </c>
      <c r="W1353" s="78">
        <f t="shared" si="107"/>
        <v>0.84588235294117631</v>
      </c>
      <c r="X1353" s="1">
        <f>VLOOKUP(E1353,'渗透率、续签率'!AG:AJ,4,0)</f>
        <v>4234</v>
      </c>
      <c r="Y1353" s="1">
        <f t="shared" si="108"/>
        <v>3581.4658823529403</v>
      </c>
      <c r="Z1353">
        <v>37</v>
      </c>
      <c r="AA1353" s="89">
        <f t="shared" si="109"/>
        <v>389528</v>
      </c>
    </row>
    <row r="1354" spans="1:37" hidden="1">
      <c r="A1354" t="s">
        <v>64</v>
      </c>
      <c r="B1354" t="s">
        <v>16</v>
      </c>
      <c r="C1354" t="s">
        <v>19</v>
      </c>
      <c r="D1354" t="s">
        <v>116</v>
      </c>
      <c r="E1354" t="s">
        <v>485</v>
      </c>
      <c r="F1354" t="str">
        <f t="shared" si="106"/>
        <v>湘潭市摄影</v>
      </c>
      <c r="G1354" t="s">
        <v>113</v>
      </c>
      <c r="H1354" t="s">
        <v>337</v>
      </c>
      <c r="I1354" t="s">
        <v>68</v>
      </c>
      <c r="J1354">
        <v>114</v>
      </c>
      <c r="K1354">
        <v>0</v>
      </c>
      <c r="L1354" s="13">
        <f>VLOOKUP(C1354,'渗透率、续签率'!B:C,2,0)</f>
        <v>0.28100000000000003</v>
      </c>
      <c r="M1354" s="6">
        <v>0</v>
      </c>
      <c r="N1354">
        <v>18</v>
      </c>
      <c r="O1354">
        <v>0</v>
      </c>
      <c r="P1354" s="6">
        <v>0</v>
      </c>
      <c r="Q1354" s="13">
        <v>0</v>
      </c>
      <c r="R1354" s="13">
        <v>0</v>
      </c>
      <c r="S1354" s="31">
        <v>588</v>
      </c>
      <c r="T1354" s="6">
        <f>VLOOKUP(E1354,'参数设置&amp;汇总'!S:U,3,0)</f>
        <v>0.01</v>
      </c>
      <c r="U1354" s="78">
        <f t="shared" si="105"/>
        <v>0.18</v>
      </c>
      <c r="V1354" s="13">
        <v>0.85000000000000009</v>
      </c>
      <c r="W1354" s="78">
        <f t="shared" si="107"/>
        <v>0.21176470588235291</v>
      </c>
      <c r="X1354" s="1">
        <f>VLOOKUP(E1354,'渗透率、续签率'!AG:AJ,4,0)</f>
        <v>4234</v>
      </c>
      <c r="Y1354" s="1">
        <f t="shared" si="108"/>
        <v>896.61176470588225</v>
      </c>
      <c r="Z1354">
        <v>1</v>
      </c>
      <c r="AA1354" s="89">
        <f t="shared" si="109"/>
        <v>76212</v>
      </c>
      <c r="AH1354" s="37"/>
      <c r="AI1354" s="37"/>
      <c r="AK1354" s="37"/>
    </row>
    <row r="1355" spans="1:37" hidden="1">
      <c r="A1355" t="s">
        <v>64</v>
      </c>
      <c r="B1355" t="s">
        <v>16</v>
      </c>
      <c r="C1355" t="s">
        <v>19</v>
      </c>
      <c r="D1355" t="s">
        <v>116</v>
      </c>
      <c r="E1355" t="s">
        <v>485</v>
      </c>
      <c r="F1355" t="str">
        <f t="shared" si="106"/>
        <v>湘西土家族苗族自治州摄影</v>
      </c>
      <c r="G1355" t="s">
        <v>113</v>
      </c>
      <c r="H1355" t="s">
        <v>338</v>
      </c>
      <c r="I1355" t="s">
        <v>68</v>
      </c>
      <c r="J1355">
        <v>177</v>
      </c>
      <c r="K1355">
        <v>0</v>
      </c>
      <c r="L1355" s="13">
        <f>VLOOKUP(C1355,'渗透率、续签率'!B:C,2,0)</f>
        <v>0.28100000000000003</v>
      </c>
      <c r="M1355" s="6">
        <v>0</v>
      </c>
      <c r="N1355">
        <v>11</v>
      </c>
      <c r="O1355">
        <v>0</v>
      </c>
      <c r="P1355" s="6">
        <v>0</v>
      </c>
      <c r="Q1355" s="13">
        <v>1.4999999999999999E-2</v>
      </c>
      <c r="R1355" s="13">
        <v>0</v>
      </c>
      <c r="S1355" s="31">
        <v>479</v>
      </c>
      <c r="T1355" s="6">
        <f>VLOOKUP(E1355,'参数设置&amp;汇总'!S:U,3,0)</f>
        <v>0.01</v>
      </c>
      <c r="U1355" s="78">
        <f t="shared" si="105"/>
        <v>0.11</v>
      </c>
      <c r="V1355" s="13">
        <v>0.85000000000000009</v>
      </c>
      <c r="W1355" s="78">
        <f t="shared" si="107"/>
        <v>0.12941176470588234</v>
      </c>
      <c r="X1355" s="1">
        <f>VLOOKUP(E1355,'渗透率、续签率'!AG:AJ,4,0)</f>
        <v>4234</v>
      </c>
      <c r="Y1355" s="1">
        <f t="shared" si="108"/>
        <v>547.92941176470583</v>
      </c>
      <c r="Z1355">
        <v>0</v>
      </c>
      <c r="AA1355" s="89">
        <f t="shared" si="109"/>
        <v>46574</v>
      </c>
      <c r="AH1355" s="37"/>
      <c r="AI1355" s="37"/>
      <c r="AK1355" s="37"/>
    </row>
    <row r="1356" spans="1:37" hidden="1">
      <c r="A1356" t="s">
        <v>64</v>
      </c>
      <c r="B1356" t="s">
        <v>16</v>
      </c>
      <c r="C1356" t="s">
        <v>19</v>
      </c>
      <c r="D1356" t="s">
        <v>116</v>
      </c>
      <c r="E1356" t="s">
        <v>485</v>
      </c>
      <c r="F1356" t="str">
        <f t="shared" si="106"/>
        <v>湛江市摄影</v>
      </c>
      <c r="G1356" t="s">
        <v>75</v>
      </c>
      <c r="H1356" t="s">
        <v>339</v>
      </c>
      <c r="I1356" t="s">
        <v>68</v>
      </c>
      <c r="J1356">
        <v>468</v>
      </c>
      <c r="K1356">
        <v>0</v>
      </c>
      <c r="L1356" s="13">
        <f>VLOOKUP(C1356,'渗透率、续签率'!B:C,2,0)</f>
        <v>0.28100000000000003</v>
      </c>
      <c r="M1356" s="6">
        <v>0</v>
      </c>
      <c r="N1356">
        <v>75</v>
      </c>
      <c r="O1356">
        <v>0</v>
      </c>
      <c r="P1356" s="6">
        <v>0</v>
      </c>
      <c r="Q1356" s="13">
        <v>8.2000000000000003E-2</v>
      </c>
      <c r="R1356" s="13">
        <v>0</v>
      </c>
      <c r="S1356" s="31">
        <v>2765</v>
      </c>
      <c r="T1356" s="6">
        <f>VLOOKUP(E1356,'参数设置&amp;汇总'!S:U,3,0)</f>
        <v>0.01</v>
      </c>
      <c r="U1356" s="78">
        <f t="shared" si="105"/>
        <v>0.75</v>
      </c>
      <c r="V1356" s="13">
        <v>0.85000000000000009</v>
      </c>
      <c r="W1356" s="78">
        <f t="shared" si="107"/>
        <v>0.88235294117647045</v>
      </c>
      <c r="X1356" s="1">
        <f>VLOOKUP(E1356,'渗透率、续签率'!AG:AJ,4,0)</f>
        <v>4234</v>
      </c>
      <c r="Y1356" s="1">
        <f t="shared" si="108"/>
        <v>3735.8823529411757</v>
      </c>
      <c r="Z1356">
        <v>15</v>
      </c>
      <c r="AA1356" s="89">
        <f t="shared" si="109"/>
        <v>317550</v>
      </c>
      <c r="AH1356" s="37"/>
      <c r="AI1356" s="37"/>
      <c r="AK1356" s="37"/>
    </row>
    <row r="1357" spans="1:37" hidden="1">
      <c r="A1357" t="s">
        <v>64</v>
      </c>
      <c r="B1357" t="s">
        <v>16</v>
      </c>
      <c r="C1357" t="s">
        <v>19</v>
      </c>
      <c r="D1357" t="s">
        <v>116</v>
      </c>
      <c r="E1357" t="s">
        <v>485</v>
      </c>
      <c r="F1357" t="str">
        <f t="shared" si="106"/>
        <v>滁州市摄影</v>
      </c>
      <c r="G1357" t="s">
        <v>94</v>
      </c>
      <c r="H1357" t="s">
        <v>340</v>
      </c>
      <c r="I1357" t="s">
        <v>68</v>
      </c>
      <c r="J1357">
        <v>268</v>
      </c>
      <c r="K1357">
        <v>0</v>
      </c>
      <c r="L1357" s="13">
        <f>VLOOKUP(C1357,'渗透率、续签率'!B:C,2,0)</f>
        <v>0.28100000000000003</v>
      </c>
      <c r="M1357" s="6">
        <v>0</v>
      </c>
      <c r="N1357">
        <v>43</v>
      </c>
      <c r="O1357">
        <v>0</v>
      </c>
      <c r="P1357" s="6">
        <v>0</v>
      </c>
      <c r="Q1357" s="13">
        <v>0.129</v>
      </c>
      <c r="R1357" s="13">
        <v>0</v>
      </c>
      <c r="S1357" s="31">
        <v>1765</v>
      </c>
      <c r="T1357" s="6">
        <f>VLOOKUP(E1357,'参数设置&amp;汇总'!S:U,3,0)</f>
        <v>0.01</v>
      </c>
      <c r="U1357" s="78">
        <f t="shared" si="105"/>
        <v>0.43</v>
      </c>
      <c r="V1357" s="13">
        <v>0.85000000000000009</v>
      </c>
      <c r="W1357" s="78">
        <f t="shared" si="107"/>
        <v>0.50588235294117645</v>
      </c>
      <c r="X1357" s="1">
        <f>VLOOKUP(E1357,'渗透率、续签率'!AG:AJ,4,0)</f>
        <v>4234</v>
      </c>
      <c r="Y1357" s="1">
        <f t="shared" si="108"/>
        <v>2141.9058823529413</v>
      </c>
      <c r="Z1357">
        <v>15</v>
      </c>
      <c r="AA1357" s="89">
        <f t="shared" si="109"/>
        <v>182062</v>
      </c>
    </row>
    <row r="1358" spans="1:37" hidden="1">
      <c r="A1358" t="s">
        <v>64</v>
      </c>
      <c r="B1358" t="s">
        <v>16</v>
      </c>
      <c r="C1358" t="s">
        <v>19</v>
      </c>
      <c r="D1358" t="s">
        <v>116</v>
      </c>
      <c r="E1358" t="s">
        <v>485</v>
      </c>
      <c r="F1358" t="str">
        <f t="shared" si="106"/>
        <v>滨州市摄影</v>
      </c>
      <c r="G1358" t="s">
        <v>103</v>
      </c>
      <c r="H1358" t="s">
        <v>341</v>
      </c>
      <c r="I1358" t="s">
        <v>70</v>
      </c>
      <c r="J1358">
        <v>286</v>
      </c>
      <c r="K1358">
        <v>0</v>
      </c>
      <c r="L1358" s="13">
        <f>VLOOKUP(C1358,'渗透率、续签率'!B:C,2,0)</f>
        <v>0.28100000000000003</v>
      </c>
      <c r="M1358" s="6">
        <v>0</v>
      </c>
      <c r="N1358">
        <v>51</v>
      </c>
      <c r="O1358">
        <v>0</v>
      </c>
      <c r="P1358" s="6">
        <v>0</v>
      </c>
      <c r="Q1358" s="13">
        <v>3.0000000000000001E-3</v>
      </c>
      <c r="R1358" s="13">
        <v>0</v>
      </c>
      <c r="S1358" s="31">
        <v>1630</v>
      </c>
      <c r="T1358" s="6">
        <f>VLOOKUP(E1358,'参数设置&amp;汇总'!S:U,3,0)</f>
        <v>0.01</v>
      </c>
      <c r="U1358" s="78">
        <f t="shared" si="105"/>
        <v>0.51</v>
      </c>
      <c r="V1358" s="13">
        <v>0.85000000000000009</v>
      </c>
      <c r="W1358" s="78">
        <f t="shared" si="107"/>
        <v>0.6</v>
      </c>
      <c r="X1358" s="1">
        <f>VLOOKUP(E1358,'渗透率、续签率'!AG:AJ,4,0)</f>
        <v>4234</v>
      </c>
      <c r="Y1358" s="1">
        <f t="shared" si="108"/>
        <v>2540.4</v>
      </c>
      <c r="Z1358">
        <v>19</v>
      </c>
      <c r="AA1358" s="89">
        <f t="shared" si="109"/>
        <v>215934</v>
      </c>
      <c r="AH1358" s="37"/>
      <c r="AI1358" s="37"/>
      <c r="AK1358" s="37"/>
    </row>
    <row r="1359" spans="1:37" hidden="1">
      <c r="A1359" t="s">
        <v>64</v>
      </c>
      <c r="B1359" t="s">
        <v>16</v>
      </c>
      <c r="C1359" t="s">
        <v>19</v>
      </c>
      <c r="D1359" t="s">
        <v>116</v>
      </c>
      <c r="E1359" t="s">
        <v>485</v>
      </c>
      <c r="F1359" t="str">
        <f t="shared" si="106"/>
        <v>漯河市摄影</v>
      </c>
      <c r="G1359" t="s">
        <v>110</v>
      </c>
      <c r="H1359" t="s">
        <v>342</v>
      </c>
      <c r="I1359" t="s">
        <v>70</v>
      </c>
      <c r="J1359">
        <v>127</v>
      </c>
      <c r="K1359">
        <v>0</v>
      </c>
      <c r="L1359" s="13">
        <f>VLOOKUP(C1359,'渗透率、续签率'!B:C,2,0)</f>
        <v>0.28100000000000003</v>
      </c>
      <c r="M1359" s="6">
        <v>0</v>
      </c>
      <c r="N1359">
        <v>27</v>
      </c>
      <c r="O1359">
        <v>0</v>
      </c>
      <c r="P1359" s="6">
        <v>0</v>
      </c>
      <c r="Q1359" s="13">
        <v>1.4999999999999999E-2</v>
      </c>
      <c r="R1359" s="13">
        <v>0</v>
      </c>
      <c r="S1359" s="31">
        <v>886</v>
      </c>
      <c r="T1359" s="6">
        <f>VLOOKUP(E1359,'参数设置&amp;汇总'!S:U,3,0)</f>
        <v>0.01</v>
      </c>
      <c r="U1359" s="78">
        <f t="shared" si="105"/>
        <v>0.27</v>
      </c>
      <c r="V1359" s="13">
        <v>0.85000000000000009</v>
      </c>
      <c r="W1359" s="78">
        <f t="shared" si="107"/>
        <v>0.31764705882352939</v>
      </c>
      <c r="X1359" s="1">
        <f>VLOOKUP(E1359,'渗透率、续签率'!AG:AJ,4,0)</f>
        <v>4234</v>
      </c>
      <c r="Y1359" s="1">
        <f t="shared" si="108"/>
        <v>1344.9176470588234</v>
      </c>
      <c r="Z1359">
        <v>9</v>
      </c>
      <c r="AA1359" s="89">
        <f t="shared" si="109"/>
        <v>114318</v>
      </c>
      <c r="AH1359" s="37"/>
      <c r="AI1359" s="37"/>
      <c r="AK1359" s="37"/>
    </row>
    <row r="1360" spans="1:37" hidden="1">
      <c r="A1360" t="s">
        <v>64</v>
      </c>
      <c r="B1360" t="s">
        <v>16</v>
      </c>
      <c r="C1360" t="s">
        <v>19</v>
      </c>
      <c r="D1360" t="s">
        <v>116</v>
      </c>
      <c r="E1360" t="s">
        <v>485</v>
      </c>
      <c r="F1360" t="str">
        <f t="shared" si="106"/>
        <v>漳州市摄影</v>
      </c>
      <c r="G1360" t="s">
        <v>92</v>
      </c>
      <c r="H1360" t="s">
        <v>343</v>
      </c>
      <c r="I1360" t="s">
        <v>68</v>
      </c>
      <c r="J1360">
        <v>290</v>
      </c>
      <c r="K1360">
        <v>0</v>
      </c>
      <c r="L1360" s="13">
        <f>VLOOKUP(C1360,'渗透率、续签率'!B:C,2,0)</f>
        <v>0.28100000000000003</v>
      </c>
      <c r="M1360" s="6">
        <v>0</v>
      </c>
      <c r="N1360">
        <v>60</v>
      </c>
      <c r="O1360">
        <v>0</v>
      </c>
      <c r="P1360" s="6">
        <v>0</v>
      </c>
      <c r="Q1360" s="13">
        <v>1.2999999999999999E-2</v>
      </c>
      <c r="R1360" s="13">
        <v>0</v>
      </c>
      <c r="S1360" s="31">
        <v>1876</v>
      </c>
      <c r="T1360" s="6">
        <f>VLOOKUP(E1360,'参数设置&amp;汇总'!S:U,3,0)</f>
        <v>0.01</v>
      </c>
      <c r="U1360" s="78">
        <f t="shared" si="105"/>
        <v>0.6</v>
      </c>
      <c r="V1360" s="13">
        <v>0.85000000000000009</v>
      </c>
      <c r="W1360" s="78">
        <f t="shared" si="107"/>
        <v>0.70588235294117641</v>
      </c>
      <c r="X1360" s="1">
        <f>VLOOKUP(E1360,'渗透率、续签率'!AG:AJ,4,0)</f>
        <v>4234</v>
      </c>
      <c r="Y1360" s="1">
        <f t="shared" si="108"/>
        <v>2988.705882352941</v>
      </c>
      <c r="Z1360">
        <v>17</v>
      </c>
      <c r="AA1360" s="89">
        <f t="shared" si="109"/>
        <v>254040</v>
      </c>
      <c r="AH1360" s="37"/>
      <c r="AI1360" s="37"/>
      <c r="AK1360" s="37"/>
    </row>
    <row r="1361" spans="1:37" hidden="1">
      <c r="A1361" t="s">
        <v>64</v>
      </c>
      <c r="B1361" t="s">
        <v>16</v>
      </c>
      <c r="C1361" t="s">
        <v>19</v>
      </c>
      <c r="D1361" t="s">
        <v>116</v>
      </c>
      <c r="E1361" t="s">
        <v>485</v>
      </c>
      <c r="F1361" t="str">
        <f t="shared" si="106"/>
        <v>潍坊市摄影</v>
      </c>
      <c r="G1361" t="s">
        <v>103</v>
      </c>
      <c r="H1361" t="s">
        <v>344</v>
      </c>
      <c r="I1361" t="s">
        <v>70</v>
      </c>
      <c r="J1361">
        <v>677</v>
      </c>
      <c r="K1361">
        <v>1</v>
      </c>
      <c r="L1361" s="13">
        <f>VLOOKUP(C1361,'渗透率、续签率'!B:C,2,0)</f>
        <v>0.28100000000000003</v>
      </c>
      <c r="M1361" s="6">
        <v>0</v>
      </c>
      <c r="N1361">
        <v>115</v>
      </c>
      <c r="O1361">
        <v>1</v>
      </c>
      <c r="P1361" s="6">
        <v>0.01</v>
      </c>
      <c r="Q1361" s="13">
        <v>2.4E-2</v>
      </c>
      <c r="R1361" s="13">
        <v>0</v>
      </c>
      <c r="S1361" s="31">
        <v>3791</v>
      </c>
      <c r="T1361" s="6">
        <f>VLOOKUP(E1361,'参数设置&amp;汇总'!S:U,3,0)</f>
        <v>0.01</v>
      </c>
      <c r="U1361" s="78">
        <f t="shared" si="105"/>
        <v>1.1500000000000001</v>
      </c>
      <c r="V1361" s="13">
        <v>0.85000000000000009</v>
      </c>
      <c r="W1361" s="78">
        <f t="shared" si="107"/>
        <v>1.0223529411764707</v>
      </c>
      <c r="X1361" s="1">
        <f>VLOOKUP(E1361,'渗透率、续签率'!AG:AJ,4,0)</f>
        <v>4234</v>
      </c>
      <c r="Y1361" s="1">
        <f t="shared" si="108"/>
        <v>4328.6423529411768</v>
      </c>
      <c r="Z1361">
        <v>87</v>
      </c>
      <c r="AA1361" s="89">
        <f t="shared" si="109"/>
        <v>486910</v>
      </c>
      <c r="AH1361" s="37"/>
      <c r="AI1361" s="37"/>
      <c r="AK1361" s="37"/>
    </row>
    <row r="1362" spans="1:37" hidden="1">
      <c r="A1362" t="s">
        <v>64</v>
      </c>
      <c r="B1362" t="s">
        <v>16</v>
      </c>
      <c r="C1362" t="s">
        <v>19</v>
      </c>
      <c r="D1362" t="s">
        <v>116</v>
      </c>
      <c r="E1362" t="s">
        <v>485</v>
      </c>
      <c r="F1362" t="str">
        <f t="shared" si="106"/>
        <v>潜江市摄影</v>
      </c>
      <c r="G1362" t="s">
        <v>81</v>
      </c>
      <c r="H1362" t="s">
        <v>345</v>
      </c>
      <c r="I1362" t="s">
        <v>68</v>
      </c>
      <c r="J1362">
        <v>39</v>
      </c>
      <c r="K1362">
        <v>0</v>
      </c>
      <c r="L1362" s="13">
        <f>VLOOKUP(C1362,'渗透率、续签率'!B:C,2,0)</f>
        <v>0.28100000000000003</v>
      </c>
      <c r="M1362" s="6">
        <v>0</v>
      </c>
      <c r="N1362">
        <v>1</v>
      </c>
      <c r="O1362">
        <v>0</v>
      </c>
      <c r="P1362" s="6">
        <v>0</v>
      </c>
      <c r="Q1362" s="13">
        <v>5.0999999999999997E-2</v>
      </c>
      <c r="R1362" s="13">
        <v>0</v>
      </c>
      <c r="S1362" s="31">
        <v>103</v>
      </c>
      <c r="T1362" s="6">
        <f>VLOOKUP(E1362,'参数设置&amp;汇总'!S:U,3,0)</f>
        <v>0.01</v>
      </c>
      <c r="U1362" s="78">
        <f t="shared" si="105"/>
        <v>0.01</v>
      </c>
      <c r="V1362" s="13">
        <v>0.85000000000000009</v>
      </c>
      <c r="W1362" s="78">
        <f t="shared" si="107"/>
        <v>1.1764705882352941E-2</v>
      </c>
      <c r="X1362" s="1">
        <f>VLOOKUP(E1362,'渗透率、续签率'!AG:AJ,4,0)</f>
        <v>4234</v>
      </c>
      <c r="Y1362" s="1">
        <f t="shared" si="108"/>
        <v>49.811764705882354</v>
      </c>
      <c r="Z1362">
        <v>0</v>
      </c>
      <c r="AA1362" s="89">
        <f t="shared" si="109"/>
        <v>4234</v>
      </c>
    </row>
    <row r="1363" spans="1:37" hidden="1">
      <c r="A1363" t="s">
        <v>64</v>
      </c>
      <c r="B1363" t="s">
        <v>16</v>
      </c>
      <c r="C1363" t="s">
        <v>19</v>
      </c>
      <c r="D1363" t="s">
        <v>116</v>
      </c>
      <c r="E1363" t="s">
        <v>485</v>
      </c>
      <c r="F1363" t="str">
        <f t="shared" si="106"/>
        <v>潮州市摄影</v>
      </c>
      <c r="G1363" t="s">
        <v>75</v>
      </c>
      <c r="H1363" t="s">
        <v>346</v>
      </c>
      <c r="I1363" t="s">
        <v>68</v>
      </c>
      <c r="J1363">
        <v>244</v>
      </c>
      <c r="K1363">
        <v>0</v>
      </c>
      <c r="L1363" s="13">
        <f>VLOOKUP(C1363,'渗透率、续签率'!B:C,2,0)</f>
        <v>0.28100000000000003</v>
      </c>
      <c r="M1363" s="6">
        <v>0</v>
      </c>
      <c r="N1363">
        <v>31</v>
      </c>
      <c r="O1363">
        <v>0</v>
      </c>
      <c r="P1363" s="6">
        <v>0</v>
      </c>
      <c r="Q1363" s="13">
        <v>4.8000000000000001E-2</v>
      </c>
      <c r="R1363" s="13">
        <v>0</v>
      </c>
      <c r="S1363" s="31">
        <v>1105</v>
      </c>
      <c r="T1363" s="6">
        <f>VLOOKUP(E1363,'参数设置&amp;汇总'!S:U,3,0)</f>
        <v>0.01</v>
      </c>
      <c r="U1363" s="78">
        <f t="shared" si="105"/>
        <v>0.31</v>
      </c>
      <c r="V1363" s="13">
        <v>0.85000000000000009</v>
      </c>
      <c r="W1363" s="78">
        <f t="shared" si="107"/>
        <v>0.36470588235294116</v>
      </c>
      <c r="X1363" s="1">
        <f>VLOOKUP(E1363,'渗透率、续签率'!AG:AJ,4,0)</f>
        <v>4234</v>
      </c>
      <c r="Y1363" s="1">
        <f t="shared" si="108"/>
        <v>1544.1647058823528</v>
      </c>
      <c r="Z1363">
        <v>11</v>
      </c>
      <c r="AA1363" s="89">
        <f t="shared" si="109"/>
        <v>131254</v>
      </c>
      <c r="AH1363" s="37"/>
      <c r="AI1363" s="37"/>
      <c r="AK1363" s="37"/>
    </row>
    <row r="1364" spans="1:37" hidden="1">
      <c r="A1364" t="s">
        <v>64</v>
      </c>
      <c r="B1364" t="s">
        <v>16</v>
      </c>
      <c r="C1364" t="s">
        <v>19</v>
      </c>
      <c r="D1364" t="s">
        <v>116</v>
      </c>
      <c r="E1364" t="s">
        <v>485</v>
      </c>
      <c r="F1364" t="str">
        <f t="shared" si="106"/>
        <v>澄迈县摄影</v>
      </c>
      <c r="G1364" t="s">
        <v>120</v>
      </c>
      <c r="H1364" t="s">
        <v>347</v>
      </c>
      <c r="I1364" t="s">
        <v>68</v>
      </c>
      <c r="J1364">
        <v>18</v>
      </c>
      <c r="K1364">
        <v>0</v>
      </c>
      <c r="L1364" s="13">
        <f>VLOOKUP(C1364,'渗透率、续签率'!B:C,2,0)</f>
        <v>0.28100000000000003</v>
      </c>
      <c r="M1364" s="6">
        <v>0</v>
      </c>
      <c r="N1364">
        <v>4</v>
      </c>
      <c r="O1364">
        <v>0</v>
      </c>
      <c r="P1364" s="6">
        <v>0</v>
      </c>
      <c r="Q1364" s="13">
        <v>0</v>
      </c>
      <c r="R1364" s="13">
        <v>0</v>
      </c>
      <c r="S1364" s="31">
        <v>120</v>
      </c>
      <c r="T1364" s="6">
        <f>VLOOKUP(E1364,'参数设置&amp;汇总'!S:U,3,0)</f>
        <v>0.01</v>
      </c>
      <c r="U1364" s="78">
        <f t="shared" si="105"/>
        <v>0.04</v>
      </c>
      <c r="V1364" s="13">
        <v>0.85000000000000009</v>
      </c>
      <c r="W1364" s="78">
        <f t="shared" si="107"/>
        <v>4.7058823529411764E-2</v>
      </c>
      <c r="X1364" s="1">
        <f>VLOOKUP(E1364,'渗透率、续签率'!AG:AJ,4,0)</f>
        <v>4234</v>
      </c>
      <c r="Y1364" s="1">
        <f t="shared" si="108"/>
        <v>199.24705882352941</v>
      </c>
      <c r="Z1364">
        <v>0</v>
      </c>
      <c r="AA1364" s="89">
        <f t="shared" si="109"/>
        <v>16936</v>
      </c>
      <c r="AH1364" s="37"/>
      <c r="AI1364" s="37"/>
      <c r="AK1364" s="37"/>
    </row>
    <row r="1365" spans="1:37" hidden="1">
      <c r="A1365" t="s">
        <v>64</v>
      </c>
      <c r="B1365" t="s">
        <v>16</v>
      </c>
      <c r="C1365" t="s">
        <v>19</v>
      </c>
      <c r="D1365" t="s">
        <v>116</v>
      </c>
      <c r="E1365" t="s">
        <v>485</v>
      </c>
      <c r="F1365" t="str">
        <f t="shared" si="106"/>
        <v>澳门特别行政区摄影</v>
      </c>
      <c r="G1365" t="s">
        <v>348</v>
      </c>
      <c r="H1365" t="s">
        <v>348</v>
      </c>
      <c r="I1365" t="s">
        <v>57</v>
      </c>
      <c r="J1365">
        <v>30</v>
      </c>
      <c r="K1365">
        <v>0</v>
      </c>
      <c r="L1365" s="13">
        <f>VLOOKUP(C1365,'渗透率、续签率'!B:C,2,0)</f>
        <v>0.28100000000000003</v>
      </c>
      <c r="M1365" s="6">
        <v>0</v>
      </c>
      <c r="N1365">
        <v>11</v>
      </c>
      <c r="O1365">
        <v>0</v>
      </c>
      <c r="P1365" s="6">
        <v>0</v>
      </c>
      <c r="Q1365" s="13">
        <v>0</v>
      </c>
      <c r="R1365" s="13">
        <v>0</v>
      </c>
      <c r="S1365" s="31">
        <v>405</v>
      </c>
      <c r="T1365" s="6">
        <f>VLOOKUP(E1365,'参数设置&amp;汇总'!S:U,3,0)</f>
        <v>0.01</v>
      </c>
      <c r="U1365" s="78">
        <f t="shared" si="105"/>
        <v>0.11</v>
      </c>
      <c r="V1365" s="13">
        <v>0.85000000000000009</v>
      </c>
      <c r="W1365" s="78">
        <f t="shared" si="107"/>
        <v>0.12941176470588234</v>
      </c>
      <c r="X1365" s="1">
        <f>VLOOKUP(E1365,'渗透率、续签率'!AG:AJ,4,0)</f>
        <v>4234</v>
      </c>
      <c r="Y1365" s="1">
        <f t="shared" si="108"/>
        <v>547.92941176470583</v>
      </c>
      <c r="Z1365">
        <v>0</v>
      </c>
      <c r="AA1365" s="89">
        <f t="shared" si="109"/>
        <v>46574</v>
      </c>
      <c r="AH1365" s="37"/>
      <c r="AI1365" s="37"/>
      <c r="AK1365" s="37"/>
    </row>
    <row r="1366" spans="1:37" hidden="1">
      <c r="A1366" t="s">
        <v>64</v>
      </c>
      <c r="B1366" t="s">
        <v>16</v>
      </c>
      <c r="C1366" t="s">
        <v>19</v>
      </c>
      <c r="D1366" t="s">
        <v>116</v>
      </c>
      <c r="E1366" t="s">
        <v>485</v>
      </c>
      <c r="F1366" t="str">
        <f t="shared" si="106"/>
        <v>濮阳市摄影</v>
      </c>
      <c r="G1366" t="s">
        <v>110</v>
      </c>
      <c r="H1366" t="s">
        <v>349</v>
      </c>
      <c r="I1366" t="s">
        <v>70</v>
      </c>
      <c r="J1366">
        <v>230</v>
      </c>
      <c r="K1366">
        <v>0</v>
      </c>
      <c r="L1366" s="13">
        <f>VLOOKUP(C1366,'渗透率、续签率'!B:C,2,0)</f>
        <v>0.28100000000000003</v>
      </c>
      <c r="M1366" s="6">
        <v>0</v>
      </c>
      <c r="N1366">
        <v>52</v>
      </c>
      <c r="O1366">
        <v>0</v>
      </c>
      <c r="P1366" s="6">
        <v>0</v>
      </c>
      <c r="Q1366" s="13">
        <v>1.4999999999999999E-2</v>
      </c>
      <c r="R1366" s="13">
        <v>0</v>
      </c>
      <c r="S1366" s="31">
        <v>1707</v>
      </c>
      <c r="T1366" s="6">
        <f>VLOOKUP(E1366,'参数设置&amp;汇总'!S:U,3,0)</f>
        <v>0.01</v>
      </c>
      <c r="U1366" s="78">
        <f t="shared" si="105"/>
        <v>0.52</v>
      </c>
      <c r="V1366" s="13">
        <v>0.85000000000000009</v>
      </c>
      <c r="W1366" s="78">
        <f t="shared" si="107"/>
        <v>0.61176470588235288</v>
      </c>
      <c r="X1366" s="1">
        <f>VLOOKUP(E1366,'渗透率、续签率'!AG:AJ,4,0)</f>
        <v>4234</v>
      </c>
      <c r="Y1366" s="1">
        <f t="shared" si="108"/>
        <v>2590.2117647058822</v>
      </c>
      <c r="Z1366">
        <v>19</v>
      </c>
      <c r="AA1366" s="89">
        <f t="shared" si="109"/>
        <v>220168</v>
      </c>
      <c r="AH1366" s="37"/>
      <c r="AI1366" s="37"/>
      <c r="AK1366" s="37"/>
    </row>
    <row r="1367" spans="1:37" hidden="1">
      <c r="A1367" t="s">
        <v>64</v>
      </c>
      <c r="B1367" t="s">
        <v>16</v>
      </c>
      <c r="C1367" t="s">
        <v>19</v>
      </c>
      <c r="D1367" t="s">
        <v>116</v>
      </c>
      <c r="E1367" t="s">
        <v>485</v>
      </c>
      <c r="F1367" t="str">
        <f t="shared" si="106"/>
        <v>烟台市摄影</v>
      </c>
      <c r="G1367" t="s">
        <v>103</v>
      </c>
      <c r="H1367" t="s">
        <v>350</v>
      </c>
      <c r="I1367" t="s">
        <v>70</v>
      </c>
      <c r="J1367">
        <v>542</v>
      </c>
      <c r="K1367">
        <v>1</v>
      </c>
      <c r="L1367" s="13">
        <f>VLOOKUP(C1367,'渗透率、续签率'!B:C,2,0)</f>
        <v>0.28100000000000003</v>
      </c>
      <c r="M1367" s="6">
        <v>0</v>
      </c>
      <c r="N1367">
        <v>107</v>
      </c>
      <c r="O1367">
        <v>1</v>
      </c>
      <c r="P1367" s="6">
        <v>0.01</v>
      </c>
      <c r="Q1367" s="13">
        <v>6.5000000000000002E-2</v>
      </c>
      <c r="R1367" s="13">
        <v>0</v>
      </c>
      <c r="S1367" s="31">
        <v>3433</v>
      </c>
      <c r="T1367" s="6">
        <f>VLOOKUP(E1367,'参数设置&amp;汇总'!S:U,3,0)</f>
        <v>0.01</v>
      </c>
      <c r="U1367" s="78">
        <f t="shared" si="105"/>
        <v>1.07</v>
      </c>
      <c r="V1367" s="13">
        <v>0.85000000000000009</v>
      </c>
      <c r="W1367" s="78">
        <f t="shared" si="107"/>
        <v>0.92823529411764705</v>
      </c>
      <c r="X1367" s="1">
        <f>VLOOKUP(E1367,'渗透率、续签率'!AG:AJ,4,0)</f>
        <v>4234</v>
      </c>
      <c r="Y1367" s="1">
        <f t="shared" si="108"/>
        <v>3930.1482352941175</v>
      </c>
      <c r="Z1367">
        <v>83</v>
      </c>
      <c r="AA1367" s="89">
        <f t="shared" si="109"/>
        <v>453038</v>
      </c>
      <c r="AH1367" s="37"/>
      <c r="AI1367" s="37"/>
      <c r="AJ1367" s="1"/>
      <c r="AK1367" s="37"/>
    </row>
    <row r="1368" spans="1:37" hidden="1">
      <c r="A1368" t="s">
        <v>64</v>
      </c>
      <c r="B1368" t="s">
        <v>16</v>
      </c>
      <c r="C1368" t="s">
        <v>19</v>
      </c>
      <c r="D1368" t="s">
        <v>116</v>
      </c>
      <c r="E1368" t="s">
        <v>485</v>
      </c>
      <c r="F1368" t="str">
        <f t="shared" si="106"/>
        <v>焦作市摄影</v>
      </c>
      <c r="G1368" t="s">
        <v>110</v>
      </c>
      <c r="H1368" t="s">
        <v>351</v>
      </c>
      <c r="I1368" t="s">
        <v>70</v>
      </c>
      <c r="J1368">
        <v>229</v>
      </c>
      <c r="K1368">
        <v>0</v>
      </c>
      <c r="L1368" s="13">
        <f>VLOOKUP(C1368,'渗透率、续签率'!B:C,2,0)</f>
        <v>0.28100000000000003</v>
      </c>
      <c r="M1368" s="6">
        <v>0</v>
      </c>
      <c r="N1368">
        <v>30</v>
      </c>
      <c r="O1368">
        <v>0</v>
      </c>
      <c r="P1368" s="6">
        <v>0</v>
      </c>
      <c r="Q1368" s="13">
        <v>2E-3</v>
      </c>
      <c r="R1368" s="13">
        <v>0</v>
      </c>
      <c r="S1368" s="31">
        <v>1248</v>
      </c>
      <c r="T1368" s="6">
        <f>VLOOKUP(E1368,'参数设置&amp;汇总'!S:U,3,0)</f>
        <v>0.01</v>
      </c>
      <c r="U1368" s="78">
        <f t="shared" si="105"/>
        <v>0.3</v>
      </c>
      <c r="V1368" s="13">
        <v>0.85000000000000009</v>
      </c>
      <c r="W1368" s="78">
        <f t="shared" si="107"/>
        <v>0.3529411764705882</v>
      </c>
      <c r="X1368" s="1">
        <f>VLOOKUP(E1368,'渗透率、续签率'!AG:AJ,4,0)</f>
        <v>4234</v>
      </c>
      <c r="Y1368" s="1">
        <f t="shared" si="108"/>
        <v>1494.3529411764705</v>
      </c>
      <c r="Z1368">
        <v>25</v>
      </c>
      <c r="AA1368" s="89">
        <f t="shared" si="109"/>
        <v>127020</v>
      </c>
      <c r="AH1368" s="37"/>
      <c r="AI1368" s="37"/>
      <c r="AK1368" s="37"/>
    </row>
    <row r="1369" spans="1:37" hidden="1">
      <c r="A1369" t="s">
        <v>64</v>
      </c>
      <c r="B1369" t="s">
        <v>16</v>
      </c>
      <c r="C1369" t="s">
        <v>19</v>
      </c>
      <c r="D1369" t="s">
        <v>116</v>
      </c>
      <c r="E1369" t="s">
        <v>485</v>
      </c>
      <c r="F1369" t="str">
        <f t="shared" si="106"/>
        <v>牡丹江市摄影</v>
      </c>
      <c r="G1369" t="s">
        <v>118</v>
      </c>
      <c r="H1369" t="s">
        <v>352</v>
      </c>
      <c r="I1369" t="s">
        <v>70</v>
      </c>
      <c r="J1369">
        <v>140</v>
      </c>
      <c r="K1369">
        <v>0</v>
      </c>
      <c r="L1369" s="13">
        <f>VLOOKUP(C1369,'渗透率、续签率'!B:C,2,0)</f>
        <v>0.28100000000000003</v>
      </c>
      <c r="M1369" s="6">
        <v>0</v>
      </c>
      <c r="N1369">
        <v>19</v>
      </c>
      <c r="O1369">
        <v>0</v>
      </c>
      <c r="P1369" s="6">
        <v>0</v>
      </c>
      <c r="Q1369" s="13">
        <v>8.6999999999999994E-2</v>
      </c>
      <c r="R1369" s="13">
        <v>0</v>
      </c>
      <c r="S1369" s="31">
        <v>752</v>
      </c>
      <c r="T1369" s="6">
        <f>VLOOKUP(E1369,'参数设置&amp;汇总'!S:U,3,0)</f>
        <v>0.01</v>
      </c>
      <c r="U1369" s="78">
        <f t="shared" si="105"/>
        <v>0.19</v>
      </c>
      <c r="V1369" s="13">
        <v>0.85000000000000009</v>
      </c>
      <c r="W1369" s="78">
        <f t="shared" si="107"/>
        <v>0.22352941176470587</v>
      </c>
      <c r="X1369" s="1">
        <f>VLOOKUP(E1369,'渗透率、续签率'!AG:AJ,4,0)</f>
        <v>4234</v>
      </c>
      <c r="Y1369" s="1">
        <f t="shared" si="108"/>
        <v>946.42352941176466</v>
      </c>
      <c r="Z1369">
        <v>0</v>
      </c>
      <c r="AA1369" s="89">
        <f t="shared" si="109"/>
        <v>80446</v>
      </c>
      <c r="AH1369" s="37"/>
      <c r="AI1369" s="37"/>
      <c r="AK1369" s="37"/>
    </row>
    <row r="1370" spans="1:37" hidden="1">
      <c r="A1370" t="s">
        <v>64</v>
      </c>
      <c r="B1370" t="s">
        <v>16</v>
      </c>
      <c r="C1370" t="s">
        <v>19</v>
      </c>
      <c r="D1370" t="s">
        <v>116</v>
      </c>
      <c r="E1370" t="s">
        <v>485</v>
      </c>
      <c r="F1370" t="str">
        <f t="shared" si="106"/>
        <v>玉林市摄影</v>
      </c>
      <c r="G1370" t="s">
        <v>88</v>
      </c>
      <c r="H1370" t="s">
        <v>353</v>
      </c>
      <c r="I1370" t="s">
        <v>68</v>
      </c>
      <c r="J1370">
        <v>225</v>
      </c>
      <c r="K1370">
        <v>0</v>
      </c>
      <c r="L1370" s="13">
        <f>VLOOKUP(C1370,'渗透率、续签率'!B:C,2,0)</f>
        <v>0.28100000000000003</v>
      </c>
      <c r="M1370" s="6">
        <v>0</v>
      </c>
      <c r="N1370">
        <v>30</v>
      </c>
      <c r="O1370">
        <v>0</v>
      </c>
      <c r="P1370" s="6">
        <v>0</v>
      </c>
      <c r="Q1370" s="13">
        <v>0</v>
      </c>
      <c r="R1370" s="13">
        <v>0</v>
      </c>
      <c r="S1370" s="31">
        <v>1104</v>
      </c>
      <c r="T1370" s="6">
        <f>VLOOKUP(E1370,'参数设置&amp;汇总'!S:U,3,0)</f>
        <v>0.01</v>
      </c>
      <c r="U1370" s="78">
        <f t="shared" si="105"/>
        <v>0.3</v>
      </c>
      <c r="V1370" s="13">
        <v>0.85000000000000009</v>
      </c>
      <c r="W1370" s="78">
        <f t="shared" si="107"/>
        <v>0.3529411764705882</v>
      </c>
      <c r="X1370" s="1">
        <f>VLOOKUP(E1370,'渗透率、续签率'!AG:AJ,4,0)</f>
        <v>4234</v>
      </c>
      <c r="Y1370" s="1">
        <f t="shared" si="108"/>
        <v>1494.3529411764705</v>
      </c>
      <c r="Z1370">
        <v>9</v>
      </c>
      <c r="AA1370" s="89">
        <f t="shared" si="109"/>
        <v>127020</v>
      </c>
      <c r="AH1370" s="37"/>
      <c r="AI1370" s="37"/>
      <c r="AK1370" s="37"/>
    </row>
    <row r="1371" spans="1:37" hidden="1">
      <c r="A1371" t="s">
        <v>64</v>
      </c>
      <c r="B1371" t="s">
        <v>16</v>
      </c>
      <c r="C1371" t="s">
        <v>19</v>
      </c>
      <c r="D1371" t="s">
        <v>116</v>
      </c>
      <c r="E1371" t="s">
        <v>485</v>
      </c>
      <c r="F1371" t="str">
        <f t="shared" si="106"/>
        <v>玉树藏族自治州摄影</v>
      </c>
      <c r="G1371" t="s">
        <v>297</v>
      </c>
      <c r="H1371" t="s">
        <v>354</v>
      </c>
      <c r="I1371" t="s">
        <v>70</v>
      </c>
      <c r="J1371">
        <v>8</v>
      </c>
      <c r="K1371">
        <v>0</v>
      </c>
      <c r="L1371" s="13">
        <f>VLOOKUP(C1371,'渗透率、续签率'!B:C,2,0)</f>
        <v>0.28100000000000003</v>
      </c>
      <c r="M1371" s="6">
        <v>0</v>
      </c>
      <c r="N1371">
        <v>0</v>
      </c>
      <c r="O1371">
        <v>0</v>
      </c>
      <c r="P1371" s="6">
        <v>0</v>
      </c>
      <c r="Q1371" s="13">
        <v>0</v>
      </c>
      <c r="R1371" s="13">
        <v>0</v>
      </c>
      <c r="S1371" s="31">
        <v>6</v>
      </c>
      <c r="T1371" s="6">
        <f>VLOOKUP(E1371,'参数设置&amp;汇总'!S:U,3,0)</f>
        <v>0.01</v>
      </c>
      <c r="U1371" s="78">
        <f t="shared" si="105"/>
        <v>0</v>
      </c>
      <c r="V1371" s="13">
        <v>0.85000000000000009</v>
      </c>
      <c r="W1371" s="78">
        <f t="shared" si="107"/>
        <v>0</v>
      </c>
      <c r="X1371" s="1">
        <f>VLOOKUP(E1371,'渗透率、续签率'!AG:AJ,4,0)</f>
        <v>4234</v>
      </c>
      <c r="Y1371" s="1">
        <f t="shared" si="108"/>
        <v>0</v>
      </c>
      <c r="Z1371">
        <v>0</v>
      </c>
      <c r="AA1371" s="89">
        <f t="shared" si="109"/>
        <v>0</v>
      </c>
      <c r="AH1371" s="37"/>
      <c r="AI1371" s="37"/>
      <c r="AJ1371" s="1"/>
      <c r="AK1371" s="37"/>
    </row>
    <row r="1372" spans="1:37" hidden="1">
      <c r="A1372" t="s">
        <v>64</v>
      </c>
      <c r="B1372" t="s">
        <v>16</v>
      </c>
      <c r="C1372" t="s">
        <v>19</v>
      </c>
      <c r="D1372" t="s">
        <v>116</v>
      </c>
      <c r="E1372" t="s">
        <v>485</v>
      </c>
      <c r="F1372" t="str">
        <f t="shared" si="106"/>
        <v>玉溪市摄影</v>
      </c>
      <c r="G1372" t="s">
        <v>99</v>
      </c>
      <c r="H1372" t="s">
        <v>355</v>
      </c>
      <c r="I1372" t="s">
        <v>68</v>
      </c>
      <c r="J1372">
        <v>142</v>
      </c>
      <c r="K1372">
        <v>0</v>
      </c>
      <c r="L1372" s="13">
        <f>VLOOKUP(C1372,'渗透率、续签率'!B:C,2,0)</f>
        <v>0.28100000000000003</v>
      </c>
      <c r="M1372" s="6">
        <v>0</v>
      </c>
      <c r="N1372">
        <v>9</v>
      </c>
      <c r="O1372">
        <v>0</v>
      </c>
      <c r="P1372" s="6">
        <v>0</v>
      </c>
      <c r="Q1372" s="13">
        <v>0</v>
      </c>
      <c r="R1372" s="13">
        <v>0</v>
      </c>
      <c r="S1372" s="31">
        <v>519</v>
      </c>
      <c r="T1372" s="6">
        <f>VLOOKUP(E1372,'参数设置&amp;汇总'!S:U,3,0)</f>
        <v>0.01</v>
      </c>
      <c r="U1372" s="78">
        <f t="shared" si="105"/>
        <v>0.09</v>
      </c>
      <c r="V1372" s="13">
        <v>0.85000000000000009</v>
      </c>
      <c r="W1372" s="78">
        <f t="shared" si="107"/>
        <v>0.10588235294117646</v>
      </c>
      <c r="X1372" s="1">
        <f>VLOOKUP(E1372,'渗透率、续签率'!AG:AJ,4,0)</f>
        <v>4234</v>
      </c>
      <c r="Y1372" s="1">
        <f t="shared" si="108"/>
        <v>448.30588235294113</v>
      </c>
      <c r="Z1372">
        <v>0</v>
      </c>
      <c r="AA1372" s="89">
        <f t="shared" si="109"/>
        <v>38106</v>
      </c>
      <c r="AH1372" s="37"/>
      <c r="AI1372" s="37"/>
      <c r="AJ1372" s="1"/>
      <c r="AK1372" s="37"/>
    </row>
    <row r="1373" spans="1:37" hidden="1">
      <c r="A1373" t="s">
        <v>64</v>
      </c>
      <c r="B1373" t="s">
        <v>16</v>
      </c>
      <c r="C1373" t="s">
        <v>19</v>
      </c>
      <c r="D1373" t="s">
        <v>116</v>
      </c>
      <c r="E1373" t="s">
        <v>485</v>
      </c>
      <c r="F1373" t="str">
        <f t="shared" si="106"/>
        <v>珠海市摄影</v>
      </c>
      <c r="G1373" t="s">
        <v>75</v>
      </c>
      <c r="H1373" t="s">
        <v>356</v>
      </c>
      <c r="I1373" t="s">
        <v>68</v>
      </c>
      <c r="J1373">
        <v>390</v>
      </c>
      <c r="K1373">
        <v>4</v>
      </c>
      <c r="L1373" s="13">
        <f>VLOOKUP(C1373,'渗透率、续签率'!B:C,2,0)</f>
        <v>0.28100000000000003</v>
      </c>
      <c r="M1373" s="6">
        <v>0.01</v>
      </c>
      <c r="N1373">
        <v>146</v>
      </c>
      <c r="O1373">
        <v>3</v>
      </c>
      <c r="P1373" s="6">
        <v>0.02</v>
      </c>
      <c r="Q1373" s="13">
        <v>0.16600000000000001</v>
      </c>
      <c r="R1373" s="13">
        <v>0</v>
      </c>
      <c r="S1373" s="31">
        <v>5078</v>
      </c>
      <c r="T1373" s="6">
        <f>VLOOKUP(E1373,'参数设置&amp;汇总'!S:U,3,0)</f>
        <v>0.01</v>
      </c>
      <c r="U1373" s="78">
        <f t="shared" si="105"/>
        <v>3</v>
      </c>
      <c r="V1373" s="13">
        <v>0.85000000000000009</v>
      </c>
      <c r="W1373" s="78">
        <f t="shared" si="107"/>
        <v>2.5376470588235294</v>
      </c>
      <c r="X1373" s="1">
        <f>VLOOKUP(E1373,'渗透率、续签率'!AG:AJ,4,0)</f>
        <v>4234</v>
      </c>
      <c r="Y1373" s="1">
        <f t="shared" si="108"/>
        <v>10744.397647058824</v>
      </c>
      <c r="Z1373">
        <v>2</v>
      </c>
      <c r="AA1373" s="89">
        <f t="shared" si="109"/>
        <v>618164</v>
      </c>
      <c r="AH1373" s="37"/>
      <c r="AI1373" s="37"/>
      <c r="AJ1373" s="1"/>
      <c r="AK1373" s="37"/>
    </row>
    <row r="1374" spans="1:37" hidden="1">
      <c r="A1374" t="s">
        <v>64</v>
      </c>
      <c r="B1374" t="s">
        <v>16</v>
      </c>
      <c r="C1374" t="s">
        <v>19</v>
      </c>
      <c r="D1374" t="s">
        <v>116</v>
      </c>
      <c r="E1374" t="s">
        <v>485</v>
      </c>
      <c r="F1374" t="str">
        <f t="shared" si="106"/>
        <v>琼中黎族苗族自治县摄影</v>
      </c>
      <c r="G1374" t="s">
        <v>120</v>
      </c>
      <c r="H1374" t="s">
        <v>357</v>
      </c>
      <c r="I1374" t="s">
        <v>68</v>
      </c>
      <c r="J1374">
        <v>5</v>
      </c>
      <c r="K1374">
        <v>0</v>
      </c>
      <c r="L1374" s="13">
        <f>VLOOKUP(C1374,'渗透率、续签率'!B:C,2,0)</f>
        <v>0.28100000000000003</v>
      </c>
      <c r="M1374" s="6">
        <v>0</v>
      </c>
      <c r="N1374">
        <v>0</v>
      </c>
      <c r="O1374">
        <v>0</v>
      </c>
      <c r="P1374" s="6">
        <v>0</v>
      </c>
      <c r="Q1374" s="13">
        <v>0</v>
      </c>
      <c r="R1374" s="13">
        <v>0</v>
      </c>
      <c r="S1374" s="31">
        <v>8</v>
      </c>
      <c r="T1374" s="6">
        <f>VLOOKUP(E1374,'参数设置&amp;汇总'!S:U,3,0)</f>
        <v>0.01</v>
      </c>
      <c r="U1374" s="78">
        <f t="shared" si="105"/>
        <v>0</v>
      </c>
      <c r="V1374" s="13">
        <v>0.85000000000000009</v>
      </c>
      <c r="W1374" s="78">
        <f t="shared" si="107"/>
        <v>0</v>
      </c>
      <c r="X1374" s="1">
        <f>VLOOKUP(E1374,'渗透率、续签率'!AG:AJ,4,0)</f>
        <v>4234</v>
      </c>
      <c r="Y1374" s="1">
        <f t="shared" si="108"/>
        <v>0</v>
      </c>
      <c r="Z1374">
        <v>0</v>
      </c>
      <c r="AA1374" s="89">
        <f t="shared" si="109"/>
        <v>0</v>
      </c>
      <c r="AH1374" s="37"/>
      <c r="AI1374" s="37"/>
      <c r="AJ1374" s="1"/>
      <c r="AK1374" s="37"/>
    </row>
    <row r="1375" spans="1:37" hidden="1">
      <c r="A1375" t="s">
        <v>64</v>
      </c>
      <c r="B1375" t="s">
        <v>16</v>
      </c>
      <c r="C1375" t="s">
        <v>19</v>
      </c>
      <c r="D1375" t="s">
        <v>116</v>
      </c>
      <c r="E1375" t="s">
        <v>485</v>
      </c>
      <c r="F1375" t="str">
        <f t="shared" si="106"/>
        <v>琼海市摄影</v>
      </c>
      <c r="G1375" t="s">
        <v>120</v>
      </c>
      <c r="H1375" t="s">
        <v>358</v>
      </c>
      <c r="I1375" t="s">
        <v>68</v>
      </c>
      <c r="J1375">
        <v>26</v>
      </c>
      <c r="K1375">
        <v>0</v>
      </c>
      <c r="L1375" s="13">
        <f>VLOOKUP(C1375,'渗透率、续签率'!B:C,2,0)</f>
        <v>0.28100000000000003</v>
      </c>
      <c r="M1375" s="6">
        <v>0</v>
      </c>
      <c r="N1375">
        <v>6</v>
      </c>
      <c r="O1375">
        <v>0</v>
      </c>
      <c r="P1375" s="6">
        <v>0</v>
      </c>
      <c r="Q1375" s="13">
        <v>0</v>
      </c>
      <c r="R1375" s="13">
        <v>0</v>
      </c>
      <c r="S1375" s="31">
        <v>142</v>
      </c>
      <c r="T1375" s="6">
        <f>VLOOKUP(E1375,'参数设置&amp;汇总'!S:U,3,0)</f>
        <v>0.01</v>
      </c>
      <c r="U1375" s="78">
        <f t="shared" si="105"/>
        <v>0.06</v>
      </c>
      <c r="V1375" s="13">
        <v>0.85000000000000009</v>
      </c>
      <c r="W1375" s="78">
        <f t="shared" si="107"/>
        <v>7.0588235294117632E-2</v>
      </c>
      <c r="X1375" s="1">
        <f>VLOOKUP(E1375,'渗透率、续签率'!AG:AJ,4,0)</f>
        <v>4234</v>
      </c>
      <c r="Y1375" s="1">
        <f t="shared" si="108"/>
        <v>298.87058823529406</v>
      </c>
      <c r="Z1375">
        <v>0</v>
      </c>
      <c r="AA1375" s="89">
        <f t="shared" si="109"/>
        <v>25404</v>
      </c>
      <c r="AH1375" s="37"/>
      <c r="AI1375" s="37"/>
      <c r="AK1375" s="37"/>
    </row>
    <row r="1376" spans="1:37" hidden="1">
      <c r="A1376" t="s">
        <v>64</v>
      </c>
      <c r="B1376" t="s">
        <v>16</v>
      </c>
      <c r="C1376" t="s">
        <v>19</v>
      </c>
      <c r="D1376" t="s">
        <v>116</v>
      </c>
      <c r="E1376" t="s">
        <v>485</v>
      </c>
      <c r="F1376" t="str">
        <f t="shared" si="106"/>
        <v>甘南藏族自治州摄影</v>
      </c>
      <c r="G1376" t="s">
        <v>132</v>
      </c>
      <c r="H1376" t="s">
        <v>359</v>
      </c>
      <c r="I1376" t="s">
        <v>70</v>
      </c>
      <c r="J1376">
        <v>25</v>
      </c>
      <c r="K1376">
        <v>0</v>
      </c>
      <c r="L1376" s="13">
        <f>VLOOKUP(C1376,'渗透率、续签率'!B:C,2,0)</f>
        <v>0.28100000000000003</v>
      </c>
      <c r="M1376" s="6">
        <v>0</v>
      </c>
      <c r="N1376">
        <v>4</v>
      </c>
      <c r="O1376">
        <v>0</v>
      </c>
      <c r="P1376" s="6">
        <v>0</v>
      </c>
      <c r="Q1376" s="13">
        <v>0</v>
      </c>
      <c r="R1376" s="13">
        <v>0</v>
      </c>
      <c r="S1376" s="31">
        <v>106</v>
      </c>
      <c r="T1376" s="6">
        <f>VLOOKUP(E1376,'参数设置&amp;汇总'!S:U,3,0)</f>
        <v>0.01</v>
      </c>
      <c r="U1376" s="78">
        <f t="shared" si="105"/>
        <v>0.04</v>
      </c>
      <c r="V1376" s="13">
        <v>0.85000000000000009</v>
      </c>
      <c r="W1376" s="78">
        <f t="shared" si="107"/>
        <v>4.7058823529411764E-2</v>
      </c>
      <c r="X1376" s="1">
        <f>VLOOKUP(E1376,'渗透率、续签率'!AG:AJ,4,0)</f>
        <v>4234</v>
      </c>
      <c r="Y1376" s="1">
        <f t="shared" si="108"/>
        <v>199.24705882352941</v>
      </c>
      <c r="Z1376">
        <v>0</v>
      </c>
      <c r="AA1376" s="89">
        <f t="shared" si="109"/>
        <v>16936</v>
      </c>
      <c r="AH1376" s="37"/>
      <c r="AI1376" s="37"/>
      <c r="AJ1376" s="1"/>
      <c r="AK1376" s="37"/>
    </row>
    <row r="1377" spans="1:37" hidden="1">
      <c r="A1377" t="s">
        <v>64</v>
      </c>
      <c r="B1377" t="s">
        <v>16</v>
      </c>
      <c r="C1377" t="s">
        <v>19</v>
      </c>
      <c r="D1377" t="s">
        <v>116</v>
      </c>
      <c r="E1377" t="s">
        <v>485</v>
      </c>
      <c r="F1377" t="str">
        <f t="shared" si="106"/>
        <v>甘孜藏族自治州摄影</v>
      </c>
      <c r="G1377" t="s">
        <v>77</v>
      </c>
      <c r="H1377" t="s">
        <v>360</v>
      </c>
      <c r="I1377" t="s">
        <v>70</v>
      </c>
      <c r="J1377">
        <v>61</v>
      </c>
      <c r="K1377">
        <v>0</v>
      </c>
      <c r="L1377" s="13">
        <f>VLOOKUP(C1377,'渗透率、续签率'!B:C,2,0)</f>
        <v>0.28100000000000003</v>
      </c>
      <c r="M1377" s="6">
        <v>0</v>
      </c>
      <c r="N1377">
        <v>0</v>
      </c>
      <c r="O1377">
        <v>0</v>
      </c>
      <c r="P1377" s="6">
        <v>0</v>
      </c>
      <c r="Q1377" s="13">
        <v>0</v>
      </c>
      <c r="R1377" s="13">
        <v>0</v>
      </c>
      <c r="S1377" s="31">
        <v>96</v>
      </c>
      <c r="T1377" s="6">
        <f>VLOOKUP(E1377,'参数设置&amp;汇总'!S:U,3,0)</f>
        <v>0.01</v>
      </c>
      <c r="U1377" s="78">
        <f t="shared" si="105"/>
        <v>0</v>
      </c>
      <c r="V1377" s="13">
        <v>0.85000000000000009</v>
      </c>
      <c r="W1377" s="78">
        <f t="shared" si="107"/>
        <v>0</v>
      </c>
      <c r="X1377" s="1">
        <f>VLOOKUP(E1377,'渗透率、续签率'!AG:AJ,4,0)</f>
        <v>4234</v>
      </c>
      <c r="Y1377" s="1">
        <f t="shared" si="108"/>
        <v>0</v>
      </c>
      <c r="Z1377">
        <v>0</v>
      </c>
      <c r="AA1377" s="89">
        <f t="shared" si="109"/>
        <v>0</v>
      </c>
      <c r="AH1377" s="37"/>
      <c r="AI1377" s="37"/>
      <c r="AJ1377" s="1"/>
      <c r="AK1377" s="37"/>
    </row>
    <row r="1378" spans="1:37" hidden="1">
      <c r="A1378" t="s">
        <v>64</v>
      </c>
      <c r="B1378" t="s">
        <v>16</v>
      </c>
      <c r="C1378" t="s">
        <v>19</v>
      </c>
      <c r="D1378" t="s">
        <v>116</v>
      </c>
      <c r="E1378" t="s">
        <v>485</v>
      </c>
      <c r="F1378" t="str">
        <f t="shared" si="106"/>
        <v>白城市摄影</v>
      </c>
      <c r="G1378" t="s">
        <v>188</v>
      </c>
      <c r="H1378" t="s">
        <v>361</v>
      </c>
      <c r="I1378" t="s">
        <v>70</v>
      </c>
      <c r="J1378">
        <v>76</v>
      </c>
      <c r="K1378">
        <v>0</v>
      </c>
      <c r="L1378" s="13">
        <f>VLOOKUP(C1378,'渗透率、续签率'!B:C,2,0)</f>
        <v>0.28100000000000003</v>
      </c>
      <c r="M1378" s="6">
        <v>0</v>
      </c>
      <c r="N1378">
        <v>9</v>
      </c>
      <c r="O1378">
        <v>0</v>
      </c>
      <c r="P1378" s="6">
        <v>0</v>
      </c>
      <c r="Q1378" s="13">
        <v>0</v>
      </c>
      <c r="R1378" s="13">
        <v>0</v>
      </c>
      <c r="S1378" s="31">
        <v>349</v>
      </c>
      <c r="T1378" s="6">
        <f>VLOOKUP(E1378,'参数设置&amp;汇总'!S:U,3,0)</f>
        <v>0.01</v>
      </c>
      <c r="U1378" s="78">
        <f t="shared" si="105"/>
        <v>0.09</v>
      </c>
      <c r="V1378" s="13">
        <v>0.85000000000000009</v>
      </c>
      <c r="W1378" s="78">
        <f t="shared" si="107"/>
        <v>0.10588235294117646</v>
      </c>
      <c r="X1378" s="1">
        <f>VLOOKUP(E1378,'渗透率、续签率'!AG:AJ,4,0)</f>
        <v>4234</v>
      </c>
      <c r="Y1378" s="1">
        <f t="shared" si="108"/>
        <v>448.30588235294113</v>
      </c>
      <c r="Z1378">
        <v>0</v>
      </c>
      <c r="AA1378" s="89">
        <f t="shared" si="109"/>
        <v>38106</v>
      </c>
      <c r="AH1378" s="37"/>
      <c r="AI1378" s="37"/>
      <c r="AK1378" s="37"/>
    </row>
    <row r="1379" spans="1:37" hidden="1">
      <c r="A1379" t="s">
        <v>64</v>
      </c>
      <c r="B1379" t="s">
        <v>16</v>
      </c>
      <c r="C1379" t="s">
        <v>19</v>
      </c>
      <c r="D1379" t="s">
        <v>116</v>
      </c>
      <c r="E1379" t="s">
        <v>485</v>
      </c>
      <c r="F1379" t="str">
        <f t="shared" si="106"/>
        <v>白山市摄影</v>
      </c>
      <c r="G1379" t="s">
        <v>188</v>
      </c>
      <c r="H1379" t="s">
        <v>362</v>
      </c>
      <c r="I1379" t="s">
        <v>70</v>
      </c>
      <c r="J1379">
        <v>41</v>
      </c>
      <c r="K1379">
        <v>0</v>
      </c>
      <c r="L1379" s="13">
        <f>VLOOKUP(C1379,'渗透率、续签率'!B:C,2,0)</f>
        <v>0.28100000000000003</v>
      </c>
      <c r="M1379" s="6">
        <v>0</v>
      </c>
      <c r="N1379">
        <v>0</v>
      </c>
      <c r="O1379">
        <v>0</v>
      </c>
      <c r="P1379" s="6">
        <v>0</v>
      </c>
      <c r="Q1379" s="13">
        <v>0</v>
      </c>
      <c r="R1379" s="13">
        <v>0</v>
      </c>
      <c r="S1379" s="31">
        <v>92</v>
      </c>
      <c r="T1379" s="6">
        <f>VLOOKUP(E1379,'参数设置&amp;汇总'!S:U,3,0)</f>
        <v>0.01</v>
      </c>
      <c r="U1379" s="78">
        <f t="shared" si="105"/>
        <v>0</v>
      </c>
      <c r="V1379" s="13">
        <v>0.85000000000000009</v>
      </c>
      <c r="W1379" s="78">
        <f t="shared" si="107"/>
        <v>0</v>
      </c>
      <c r="X1379" s="1">
        <f>VLOOKUP(E1379,'渗透率、续签率'!AG:AJ,4,0)</f>
        <v>4234</v>
      </c>
      <c r="Y1379" s="1">
        <f t="shared" si="108"/>
        <v>0</v>
      </c>
      <c r="Z1379">
        <v>0</v>
      </c>
      <c r="AA1379" s="89">
        <f t="shared" si="109"/>
        <v>0</v>
      </c>
      <c r="AH1379" s="37"/>
      <c r="AI1379" s="37"/>
      <c r="AK1379" s="37"/>
    </row>
    <row r="1380" spans="1:37" hidden="1">
      <c r="A1380" t="s">
        <v>64</v>
      </c>
      <c r="B1380" t="s">
        <v>16</v>
      </c>
      <c r="C1380" t="s">
        <v>19</v>
      </c>
      <c r="D1380" t="s">
        <v>116</v>
      </c>
      <c r="E1380" t="s">
        <v>485</v>
      </c>
      <c r="F1380" t="str">
        <f t="shared" si="106"/>
        <v>白杨市摄影</v>
      </c>
      <c r="G1380" t="s">
        <v>145</v>
      </c>
      <c r="H1380" t="s">
        <v>363</v>
      </c>
      <c r="I1380" t="s">
        <v>70</v>
      </c>
      <c r="J1380">
        <v>1</v>
      </c>
      <c r="K1380">
        <v>0</v>
      </c>
      <c r="L1380" s="13">
        <f>VLOOKUP(C1380,'渗透率、续签率'!B:C,2,0)</f>
        <v>0.28100000000000003</v>
      </c>
      <c r="M1380" s="6">
        <v>0</v>
      </c>
      <c r="N1380">
        <v>0</v>
      </c>
      <c r="O1380">
        <v>0</v>
      </c>
      <c r="P1380" s="6">
        <v>0</v>
      </c>
      <c r="Q1380" s="13">
        <v>0</v>
      </c>
      <c r="R1380" s="13">
        <v>0</v>
      </c>
      <c r="S1380" s="31">
        <v>5</v>
      </c>
      <c r="T1380" s="6">
        <f>VLOOKUP(E1380,'参数设置&amp;汇总'!S:U,3,0)</f>
        <v>0.01</v>
      </c>
      <c r="U1380" s="78">
        <f t="shared" si="105"/>
        <v>0</v>
      </c>
      <c r="V1380" s="13">
        <v>0.85000000000000009</v>
      </c>
      <c r="W1380" s="78">
        <f t="shared" si="107"/>
        <v>0</v>
      </c>
      <c r="X1380" s="1">
        <f>VLOOKUP(E1380,'渗透率、续签率'!AG:AJ,4,0)</f>
        <v>4234</v>
      </c>
      <c r="Y1380" s="1">
        <f t="shared" si="108"/>
        <v>0</v>
      </c>
      <c r="Z1380">
        <v>0</v>
      </c>
      <c r="AA1380" s="89">
        <f t="shared" si="109"/>
        <v>0</v>
      </c>
      <c r="AH1380" s="37"/>
      <c r="AI1380" s="37"/>
      <c r="AK1380" s="37"/>
    </row>
    <row r="1381" spans="1:37" hidden="1">
      <c r="A1381" t="s">
        <v>64</v>
      </c>
      <c r="B1381" t="s">
        <v>16</v>
      </c>
      <c r="C1381" t="s">
        <v>19</v>
      </c>
      <c r="D1381" t="s">
        <v>116</v>
      </c>
      <c r="E1381" t="s">
        <v>485</v>
      </c>
      <c r="F1381" t="str">
        <f t="shared" si="106"/>
        <v>白沙黎族自治县摄影</v>
      </c>
      <c r="G1381" t="s">
        <v>120</v>
      </c>
      <c r="H1381" t="s">
        <v>364</v>
      </c>
      <c r="I1381" t="s">
        <v>68</v>
      </c>
      <c r="J1381">
        <v>4</v>
      </c>
      <c r="K1381">
        <v>0</v>
      </c>
      <c r="L1381" s="13">
        <f>VLOOKUP(C1381,'渗透率、续签率'!B:C,2,0)</f>
        <v>0.28100000000000003</v>
      </c>
      <c r="M1381" s="6">
        <v>0</v>
      </c>
      <c r="N1381">
        <v>0</v>
      </c>
      <c r="O1381">
        <v>0</v>
      </c>
      <c r="P1381" s="6">
        <v>0</v>
      </c>
      <c r="Q1381" s="13">
        <v>0</v>
      </c>
      <c r="R1381" s="13">
        <v>0</v>
      </c>
      <c r="S1381" s="31">
        <v>9</v>
      </c>
      <c r="T1381" s="6">
        <f>VLOOKUP(E1381,'参数设置&amp;汇总'!S:U,3,0)</f>
        <v>0.01</v>
      </c>
      <c r="U1381" s="78">
        <f t="shared" si="105"/>
        <v>0</v>
      </c>
      <c r="V1381" s="13">
        <v>0.85000000000000009</v>
      </c>
      <c r="W1381" s="78">
        <f t="shared" si="107"/>
        <v>0</v>
      </c>
      <c r="X1381" s="1">
        <f>VLOOKUP(E1381,'渗透率、续签率'!AG:AJ,4,0)</f>
        <v>4234</v>
      </c>
      <c r="Y1381" s="1">
        <f t="shared" si="108"/>
        <v>0</v>
      </c>
      <c r="Z1381">
        <v>0</v>
      </c>
      <c r="AA1381" s="89">
        <f t="shared" si="109"/>
        <v>0</v>
      </c>
      <c r="AH1381" s="37"/>
      <c r="AI1381" s="37"/>
      <c r="AK1381" s="37"/>
    </row>
    <row r="1382" spans="1:37" hidden="1">
      <c r="A1382" t="s">
        <v>64</v>
      </c>
      <c r="B1382" t="s">
        <v>16</v>
      </c>
      <c r="C1382" t="s">
        <v>19</v>
      </c>
      <c r="D1382" t="s">
        <v>116</v>
      </c>
      <c r="E1382" t="s">
        <v>485</v>
      </c>
      <c r="F1382" t="str">
        <f t="shared" si="106"/>
        <v>白银市摄影</v>
      </c>
      <c r="G1382" t="s">
        <v>132</v>
      </c>
      <c r="H1382" t="s">
        <v>365</v>
      </c>
      <c r="I1382" t="s">
        <v>70</v>
      </c>
      <c r="J1382">
        <v>96</v>
      </c>
      <c r="K1382">
        <v>0</v>
      </c>
      <c r="L1382" s="13">
        <f>VLOOKUP(C1382,'渗透率、续签率'!B:C,2,0)</f>
        <v>0.28100000000000003</v>
      </c>
      <c r="M1382" s="6">
        <v>0</v>
      </c>
      <c r="N1382">
        <v>6</v>
      </c>
      <c r="O1382">
        <v>0</v>
      </c>
      <c r="P1382" s="6">
        <v>0</v>
      </c>
      <c r="Q1382" s="13">
        <v>0</v>
      </c>
      <c r="R1382" s="13">
        <v>0</v>
      </c>
      <c r="S1382" s="31">
        <v>337</v>
      </c>
      <c r="T1382" s="6">
        <f>VLOOKUP(E1382,'参数设置&amp;汇总'!S:U,3,0)</f>
        <v>0.01</v>
      </c>
      <c r="U1382" s="78">
        <f t="shared" si="105"/>
        <v>0.06</v>
      </c>
      <c r="V1382" s="13">
        <v>0.85000000000000009</v>
      </c>
      <c r="W1382" s="78">
        <f t="shared" si="107"/>
        <v>7.0588235294117632E-2</v>
      </c>
      <c r="X1382" s="1">
        <f>VLOOKUP(E1382,'渗透率、续签率'!AG:AJ,4,0)</f>
        <v>4234</v>
      </c>
      <c r="Y1382" s="1">
        <f t="shared" si="108"/>
        <v>298.87058823529406</v>
      </c>
      <c r="Z1382">
        <v>0</v>
      </c>
      <c r="AA1382" s="89">
        <f t="shared" si="109"/>
        <v>25404</v>
      </c>
      <c r="AH1382" s="37"/>
      <c r="AI1382" s="37"/>
      <c r="AJ1382" s="1"/>
      <c r="AK1382" s="37"/>
    </row>
    <row r="1383" spans="1:37" hidden="1">
      <c r="A1383" t="s">
        <v>64</v>
      </c>
      <c r="B1383" t="s">
        <v>16</v>
      </c>
      <c r="C1383" t="s">
        <v>19</v>
      </c>
      <c r="D1383" t="s">
        <v>116</v>
      </c>
      <c r="E1383" t="s">
        <v>485</v>
      </c>
      <c r="F1383" t="str">
        <f t="shared" si="106"/>
        <v>百色市摄影</v>
      </c>
      <c r="G1383" t="s">
        <v>88</v>
      </c>
      <c r="H1383" t="s">
        <v>366</v>
      </c>
      <c r="I1383" t="s">
        <v>68</v>
      </c>
      <c r="J1383">
        <v>147</v>
      </c>
      <c r="K1383">
        <v>0</v>
      </c>
      <c r="L1383" s="13">
        <f>VLOOKUP(C1383,'渗透率、续签率'!B:C,2,0)</f>
        <v>0.28100000000000003</v>
      </c>
      <c r="M1383" s="6">
        <v>0</v>
      </c>
      <c r="N1383">
        <v>34</v>
      </c>
      <c r="O1383">
        <v>0</v>
      </c>
      <c r="P1383" s="6">
        <v>0</v>
      </c>
      <c r="Q1383" s="13">
        <v>0.107</v>
      </c>
      <c r="R1383" s="13">
        <v>0</v>
      </c>
      <c r="S1383" s="31">
        <v>1132</v>
      </c>
      <c r="T1383" s="6">
        <f>VLOOKUP(E1383,'参数设置&amp;汇总'!S:U,3,0)</f>
        <v>0.01</v>
      </c>
      <c r="U1383" s="78">
        <f t="shared" si="105"/>
        <v>0.34</v>
      </c>
      <c r="V1383" s="13">
        <v>0.85000000000000009</v>
      </c>
      <c r="W1383" s="78">
        <f t="shared" si="107"/>
        <v>0.39999999999999997</v>
      </c>
      <c r="X1383" s="1">
        <f>VLOOKUP(E1383,'渗透率、续签率'!AG:AJ,4,0)</f>
        <v>4234</v>
      </c>
      <c r="Y1383" s="1">
        <f t="shared" si="108"/>
        <v>1693.6</v>
      </c>
      <c r="Z1383">
        <v>8</v>
      </c>
      <c r="AA1383" s="89">
        <f t="shared" si="109"/>
        <v>143956</v>
      </c>
      <c r="AH1383" s="37"/>
      <c r="AI1383" s="37"/>
      <c r="AJ1383" s="1"/>
      <c r="AK1383" s="37"/>
    </row>
    <row r="1384" spans="1:37" hidden="1">
      <c r="A1384" t="s">
        <v>64</v>
      </c>
      <c r="B1384" t="s">
        <v>16</v>
      </c>
      <c r="C1384" t="s">
        <v>19</v>
      </c>
      <c r="D1384" t="s">
        <v>116</v>
      </c>
      <c r="E1384" t="s">
        <v>485</v>
      </c>
      <c r="F1384" t="str">
        <f t="shared" si="106"/>
        <v>益阳市摄影</v>
      </c>
      <c r="G1384" t="s">
        <v>113</v>
      </c>
      <c r="H1384" t="s">
        <v>367</v>
      </c>
      <c r="I1384" t="s">
        <v>68</v>
      </c>
      <c r="J1384">
        <v>114</v>
      </c>
      <c r="K1384">
        <v>0</v>
      </c>
      <c r="L1384" s="13">
        <f>VLOOKUP(C1384,'渗透率、续签率'!B:C,2,0)</f>
        <v>0.28100000000000003</v>
      </c>
      <c r="M1384" s="6">
        <v>0</v>
      </c>
      <c r="N1384">
        <v>12</v>
      </c>
      <c r="O1384">
        <v>0</v>
      </c>
      <c r="P1384" s="6">
        <v>0</v>
      </c>
      <c r="Q1384" s="13">
        <v>0</v>
      </c>
      <c r="R1384" s="13">
        <v>0</v>
      </c>
      <c r="S1384" s="31">
        <v>462</v>
      </c>
      <c r="T1384" s="6">
        <f>VLOOKUP(E1384,'参数设置&amp;汇总'!S:U,3,0)</f>
        <v>0.01</v>
      </c>
      <c r="U1384" s="78">
        <f t="shared" si="105"/>
        <v>0.12</v>
      </c>
      <c r="V1384" s="13">
        <v>0.85000000000000009</v>
      </c>
      <c r="W1384" s="78">
        <f t="shared" si="107"/>
        <v>0.14117647058823526</v>
      </c>
      <c r="X1384" s="1">
        <f>VLOOKUP(E1384,'渗透率、续签率'!AG:AJ,4,0)</f>
        <v>4234</v>
      </c>
      <c r="Y1384" s="1">
        <f t="shared" si="108"/>
        <v>597.74117647058813</v>
      </c>
      <c r="Z1384">
        <v>0</v>
      </c>
      <c r="AA1384" s="89">
        <f t="shared" si="109"/>
        <v>50808</v>
      </c>
      <c r="AH1384" s="37"/>
      <c r="AI1384" s="37"/>
      <c r="AK1384" s="37"/>
    </row>
    <row r="1385" spans="1:37" hidden="1">
      <c r="A1385" t="s">
        <v>64</v>
      </c>
      <c r="B1385" t="s">
        <v>16</v>
      </c>
      <c r="C1385" t="s">
        <v>19</v>
      </c>
      <c r="D1385" t="s">
        <v>116</v>
      </c>
      <c r="E1385" t="s">
        <v>485</v>
      </c>
      <c r="F1385" t="str">
        <f t="shared" si="106"/>
        <v>盐城市摄影</v>
      </c>
      <c r="G1385" t="s">
        <v>73</v>
      </c>
      <c r="H1385" t="s">
        <v>368</v>
      </c>
      <c r="I1385" t="s">
        <v>70</v>
      </c>
      <c r="J1385">
        <v>419</v>
      </c>
      <c r="K1385">
        <v>1</v>
      </c>
      <c r="L1385" s="13">
        <f>VLOOKUP(C1385,'渗透率、续签率'!B:C,2,0)</f>
        <v>0.28100000000000003</v>
      </c>
      <c r="M1385" s="6">
        <v>0</v>
      </c>
      <c r="N1385">
        <v>56</v>
      </c>
      <c r="O1385">
        <v>1</v>
      </c>
      <c r="P1385" s="6">
        <v>0.02</v>
      </c>
      <c r="Q1385" s="13">
        <v>3.6999999999999998E-2</v>
      </c>
      <c r="R1385" s="13">
        <v>2.1999999999999999E-2</v>
      </c>
      <c r="S1385" s="31">
        <v>1943</v>
      </c>
      <c r="T1385" s="6">
        <f>VLOOKUP(E1385,'参数设置&amp;汇总'!S:U,3,0)</f>
        <v>0.01</v>
      </c>
      <c r="U1385" s="78">
        <f t="shared" si="105"/>
        <v>1</v>
      </c>
      <c r="V1385" s="13">
        <v>0.85000000000000009</v>
      </c>
      <c r="W1385" s="78">
        <f t="shared" si="107"/>
        <v>0.84588235294117631</v>
      </c>
      <c r="X1385" s="1">
        <f>VLOOKUP(E1385,'渗透率、续签率'!AG:AJ,4,0)</f>
        <v>4234</v>
      </c>
      <c r="Y1385" s="1">
        <f t="shared" si="108"/>
        <v>3581.4658823529403</v>
      </c>
      <c r="Z1385">
        <v>58</v>
      </c>
      <c r="AA1385" s="89">
        <f t="shared" si="109"/>
        <v>237104</v>
      </c>
      <c r="AH1385" s="37"/>
      <c r="AI1385" s="37"/>
      <c r="AJ1385" s="1"/>
      <c r="AK1385" s="37"/>
    </row>
    <row r="1386" spans="1:37" hidden="1">
      <c r="A1386" t="s">
        <v>64</v>
      </c>
      <c r="B1386" t="s">
        <v>16</v>
      </c>
      <c r="C1386" t="s">
        <v>19</v>
      </c>
      <c r="D1386" t="s">
        <v>116</v>
      </c>
      <c r="E1386" t="s">
        <v>485</v>
      </c>
      <c r="F1386" t="str">
        <f t="shared" si="106"/>
        <v>盘锦市摄影</v>
      </c>
      <c r="G1386" t="s">
        <v>101</v>
      </c>
      <c r="H1386" t="s">
        <v>369</v>
      </c>
      <c r="I1386" t="s">
        <v>70</v>
      </c>
      <c r="J1386">
        <v>99</v>
      </c>
      <c r="K1386">
        <v>0</v>
      </c>
      <c r="L1386" s="13">
        <f>VLOOKUP(C1386,'渗透率、续签率'!B:C,2,0)</f>
        <v>0.28100000000000003</v>
      </c>
      <c r="M1386" s="6">
        <v>0</v>
      </c>
      <c r="N1386">
        <v>14</v>
      </c>
      <c r="O1386">
        <v>0</v>
      </c>
      <c r="P1386" s="6">
        <v>0</v>
      </c>
      <c r="Q1386" s="13">
        <v>5.7000000000000002E-2</v>
      </c>
      <c r="R1386" s="13">
        <v>0</v>
      </c>
      <c r="S1386" s="31">
        <v>424</v>
      </c>
      <c r="T1386" s="6">
        <f>VLOOKUP(E1386,'参数设置&amp;汇总'!S:U,3,0)</f>
        <v>0.01</v>
      </c>
      <c r="U1386" s="78">
        <f t="shared" si="105"/>
        <v>0.14000000000000001</v>
      </c>
      <c r="V1386" s="13">
        <v>0.85000000000000009</v>
      </c>
      <c r="W1386" s="78">
        <f t="shared" si="107"/>
        <v>0.16470588235294117</v>
      </c>
      <c r="X1386" s="1">
        <f>VLOOKUP(E1386,'渗透率、续签率'!AG:AJ,4,0)</f>
        <v>4234</v>
      </c>
      <c r="Y1386" s="1">
        <f t="shared" si="108"/>
        <v>697.36470588235295</v>
      </c>
      <c r="Z1386">
        <v>0</v>
      </c>
      <c r="AA1386" s="89">
        <f t="shared" si="109"/>
        <v>59276</v>
      </c>
      <c r="AH1386" s="37"/>
      <c r="AI1386" s="37"/>
      <c r="AJ1386" s="1"/>
      <c r="AK1386" s="37"/>
    </row>
    <row r="1387" spans="1:37" hidden="1">
      <c r="A1387" t="s">
        <v>64</v>
      </c>
      <c r="B1387" t="s">
        <v>16</v>
      </c>
      <c r="C1387" t="s">
        <v>19</v>
      </c>
      <c r="D1387" t="s">
        <v>116</v>
      </c>
      <c r="E1387" t="s">
        <v>485</v>
      </c>
      <c r="F1387" t="str">
        <f t="shared" si="106"/>
        <v>眉山市摄影</v>
      </c>
      <c r="G1387" t="s">
        <v>77</v>
      </c>
      <c r="H1387" t="s">
        <v>370</v>
      </c>
      <c r="I1387" t="s">
        <v>70</v>
      </c>
      <c r="J1387">
        <v>100</v>
      </c>
      <c r="K1387">
        <v>0</v>
      </c>
      <c r="L1387" s="13">
        <f>VLOOKUP(C1387,'渗透率、续签率'!B:C,2,0)</f>
        <v>0.28100000000000003</v>
      </c>
      <c r="M1387" s="6">
        <v>0</v>
      </c>
      <c r="N1387">
        <v>26</v>
      </c>
      <c r="O1387">
        <v>0</v>
      </c>
      <c r="P1387" s="6">
        <v>0</v>
      </c>
      <c r="Q1387" s="13">
        <v>0.10100000000000001</v>
      </c>
      <c r="R1387" s="13">
        <v>0</v>
      </c>
      <c r="S1387" s="31">
        <v>792</v>
      </c>
      <c r="T1387" s="6">
        <f>VLOOKUP(E1387,'参数设置&amp;汇总'!S:U,3,0)</f>
        <v>0.01</v>
      </c>
      <c r="U1387" s="78">
        <f t="shared" si="105"/>
        <v>0.26</v>
      </c>
      <c r="V1387" s="13">
        <v>0.85000000000000009</v>
      </c>
      <c r="W1387" s="78">
        <f t="shared" si="107"/>
        <v>0.30588235294117644</v>
      </c>
      <c r="X1387" s="1">
        <f>VLOOKUP(E1387,'渗透率、续签率'!AG:AJ,4,0)</f>
        <v>4234</v>
      </c>
      <c r="Y1387" s="1">
        <f t="shared" si="108"/>
        <v>1295.1058823529411</v>
      </c>
      <c r="Z1387">
        <v>0</v>
      </c>
      <c r="AA1387" s="89">
        <f t="shared" si="109"/>
        <v>110084</v>
      </c>
      <c r="AH1387" s="37"/>
      <c r="AI1387" s="37"/>
      <c r="AK1387" s="37"/>
    </row>
    <row r="1388" spans="1:37" hidden="1">
      <c r="A1388" t="s">
        <v>64</v>
      </c>
      <c r="B1388" t="s">
        <v>16</v>
      </c>
      <c r="C1388" t="s">
        <v>19</v>
      </c>
      <c r="D1388" t="s">
        <v>116</v>
      </c>
      <c r="E1388" t="s">
        <v>485</v>
      </c>
      <c r="F1388" t="str">
        <f t="shared" si="106"/>
        <v>石嘴山市摄影</v>
      </c>
      <c r="G1388" t="s">
        <v>129</v>
      </c>
      <c r="H1388" t="s">
        <v>371</v>
      </c>
      <c r="I1388" t="s">
        <v>70</v>
      </c>
      <c r="J1388">
        <v>40</v>
      </c>
      <c r="K1388">
        <v>0</v>
      </c>
      <c r="L1388" s="13">
        <f>VLOOKUP(C1388,'渗透率、续签率'!B:C,2,0)</f>
        <v>0.28100000000000003</v>
      </c>
      <c r="M1388" s="6">
        <v>0</v>
      </c>
      <c r="N1388">
        <v>13</v>
      </c>
      <c r="O1388">
        <v>0</v>
      </c>
      <c r="P1388" s="6">
        <v>0</v>
      </c>
      <c r="Q1388" s="13">
        <v>0</v>
      </c>
      <c r="R1388" s="13">
        <v>0</v>
      </c>
      <c r="S1388" s="31">
        <v>288</v>
      </c>
      <c r="T1388" s="6">
        <f>VLOOKUP(E1388,'参数设置&amp;汇总'!S:U,3,0)</f>
        <v>0.01</v>
      </c>
      <c r="U1388" s="78">
        <f t="shared" si="105"/>
        <v>0.13</v>
      </c>
      <c r="V1388" s="13">
        <v>0.85000000000000009</v>
      </c>
      <c r="W1388" s="78">
        <f t="shared" si="107"/>
        <v>0.15294117647058822</v>
      </c>
      <c r="X1388" s="1">
        <f>VLOOKUP(E1388,'渗透率、续签率'!AG:AJ,4,0)</f>
        <v>4234</v>
      </c>
      <c r="Y1388" s="1">
        <f t="shared" si="108"/>
        <v>647.55294117647054</v>
      </c>
      <c r="Z1388">
        <v>0</v>
      </c>
      <c r="AA1388" s="89">
        <f t="shared" si="109"/>
        <v>55042</v>
      </c>
      <c r="AH1388" s="37"/>
      <c r="AI1388" s="37"/>
      <c r="AJ1388" s="1"/>
      <c r="AK1388" s="37"/>
    </row>
    <row r="1389" spans="1:37" hidden="1">
      <c r="A1389" t="s">
        <v>64</v>
      </c>
      <c r="B1389" t="s">
        <v>16</v>
      </c>
      <c r="C1389" t="s">
        <v>19</v>
      </c>
      <c r="D1389" t="s">
        <v>116</v>
      </c>
      <c r="E1389" t="s">
        <v>485</v>
      </c>
      <c r="F1389" t="str">
        <f t="shared" si="106"/>
        <v>石家庄市摄影</v>
      </c>
      <c r="G1389" t="s">
        <v>159</v>
      </c>
      <c r="H1389" t="s">
        <v>372</v>
      </c>
      <c r="I1389" t="s">
        <v>70</v>
      </c>
      <c r="J1389">
        <v>762</v>
      </c>
      <c r="K1389">
        <v>7</v>
      </c>
      <c r="L1389" s="13">
        <f>VLOOKUP(C1389,'渗透率、续签率'!B:C,2,0)</f>
        <v>0.28100000000000003</v>
      </c>
      <c r="M1389" s="6">
        <v>0.01</v>
      </c>
      <c r="N1389">
        <v>207</v>
      </c>
      <c r="O1389">
        <v>5</v>
      </c>
      <c r="P1389" s="6">
        <v>0.02</v>
      </c>
      <c r="Q1389" s="13">
        <v>0.151</v>
      </c>
      <c r="R1389" s="13">
        <v>3.5000000000000003E-2</v>
      </c>
      <c r="S1389" s="31">
        <v>6816</v>
      </c>
      <c r="T1389" s="6">
        <f>VLOOKUP(E1389,'参数设置&amp;汇总'!S:U,3,0)</f>
        <v>0.01</v>
      </c>
      <c r="U1389" s="78">
        <f t="shared" si="105"/>
        <v>5</v>
      </c>
      <c r="V1389" s="13">
        <v>0.85000000000000009</v>
      </c>
      <c r="W1389" s="78">
        <f t="shared" si="107"/>
        <v>4.2294117647058815</v>
      </c>
      <c r="X1389" s="1">
        <f>VLOOKUP(E1389,'渗透率、续签率'!AG:AJ,4,0)</f>
        <v>4234</v>
      </c>
      <c r="Y1389" s="1">
        <f t="shared" si="108"/>
        <v>17907.329411764702</v>
      </c>
      <c r="Z1389">
        <v>102</v>
      </c>
      <c r="AA1389" s="89">
        <f t="shared" si="109"/>
        <v>876438</v>
      </c>
      <c r="AH1389" s="37"/>
      <c r="AI1389" s="37"/>
      <c r="AK1389" s="37"/>
    </row>
    <row r="1390" spans="1:37" hidden="1">
      <c r="A1390" t="s">
        <v>64</v>
      </c>
      <c r="B1390" t="s">
        <v>16</v>
      </c>
      <c r="C1390" t="s">
        <v>19</v>
      </c>
      <c r="D1390" t="s">
        <v>116</v>
      </c>
      <c r="E1390" t="s">
        <v>485</v>
      </c>
      <c r="F1390" t="str">
        <f t="shared" si="106"/>
        <v>石河子市摄影</v>
      </c>
      <c r="G1390" t="s">
        <v>145</v>
      </c>
      <c r="H1390" t="s">
        <v>373</v>
      </c>
      <c r="I1390" t="s">
        <v>70</v>
      </c>
      <c r="J1390">
        <v>40</v>
      </c>
      <c r="K1390">
        <v>1</v>
      </c>
      <c r="L1390" s="13">
        <f>VLOOKUP(C1390,'渗透率、续签率'!B:C,2,0)</f>
        <v>0.28100000000000003</v>
      </c>
      <c r="M1390" s="6">
        <v>0.03</v>
      </c>
      <c r="N1390">
        <v>16</v>
      </c>
      <c r="O1390">
        <v>1</v>
      </c>
      <c r="P1390" s="6">
        <v>0.06</v>
      </c>
      <c r="Q1390" s="13">
        <v>7.6999999999999999E-2</v>
      </c>
      <c r="R1390" s="13">
        <v>0</v>
      </c>
      <c r="S1390" s="31">
        <v>332</v>
      </c>
      <c r="T1390" s="6">
        <f>VLOOKUP(E1390,'参数设置&amp;汇总'!S:U,3,0)</f>
        <v>0.01</v>
      </c>
      <c r="U1390" s="78">
        <f t="shared" si="105"/>
        <v>1</v>
      </c>
      <c r="V1390" s="13">
        <v>0.85000000000000009</v>
      </c>
      <c r="W1390" s="78">
        <f t="shared" si="107"/>
        <v>0.84588235294117631</v>
      </c>
      <c r="X1390" s="1">
        <f>VLOOKUP(E1390,'渗透率、续签率'!AG:AJ,4,0)</f>
        <v>4234</v>
      </c>
      <c r="Y1390" s="1">
        <f t="shared" si="108"/>
        <v>3581.4658823529403</v>
      </c>
      <c r="Z1390">
        <v>0</v>
      </c>
      <c r="AA1390" s="89">
        <f t="shared" si="109"/>
        <v>67744</v>
      </c>
    </row>
    <row r="1391" spans="1:37" hidden="1">
      <c r="A1391" t="s">
        <v>64</v>
      </c>
      <c r="B1391" t="s">
        <v>16</v>
      </c>
      <c r="C1391" t="s">
        <v>19</v>
      </c>
      <c r="D1391" t="s">
        <v>116</v>
      </c>
      <c r="E1391" t="s">
        <v>485</v>
      </c>
      <c r="F1391" t="str">
        <f t="shared" si="106"/>
        <v>神农架林区摄影</v>
      </c>
      <c r="G1391" t="s">
        <v>81</v>
      </c>
      <c r="H1391" t="s">
        <v>374</v>
      </c>
      <c r="I1391" t="s">
        <v>68</v>
      </c>
      <c r="J1391">
        <v>5</v>
      </c>
      <c r="K1391">
        <v>0</v>
      </c>
      <c r="L1391" s="13">
        <f>VLOOKUP(C1391,'渗透率、续签率'!B:C,2,0)</f>
        <v>0.28100000000000003</v>
      </c>
      <c r="M1391" s="6">
        <v>0</v>
      </c>
      <c r="N1391">
        <v>0</v>
      </c>
      <c r="O1391">
        <v>0</v>
      </c>
      <c r="P1391" s="6">
        <v>0</v>
      </c>
      <c r="Q1391" s="13">
        <v>0</v>
      </c>
      <c r="R1391" s="13">
        <v>0</v>
      </c>
      <c r="S1391" s="31">
        <v>7</v>
      </c>
      <c r="T1391" s="6">
        <f>VLOOKUP(E1391,'参数设置&amp;汇总'!S:U,3,0)</f>
        <v>0.01</v>
      </c>
      <c r="U1391" s="78">
        <f t="shared" si="105"/>
        <v>0</v>
      </c>
      <c r="V1391" s="13">
        <v>0.85000000000000009</v>
      </c>
      <c r="W1391" s="78">
        <f t="shared" si="107"/>
        <v>0</v>
      </c>
      <c r="X1391" s="1">
        <f>VLOOKUP(E1391,'渗透率、续签率'!AG:AJ,4,0)</f>
        <v>4234</v>
      </c>
      <c r="Y1391" s="1">
        <f t="shared" si="108"/>
        <v>0</v>
      </c>
      <c r="Z1391">
        <v>0</v>
      </c>
      <c r="AA1391" s="89">
        <f t="shared" si="109"/>
        <v>0</v>
      </c>
      <c r="AH1391" s="37"/>
      <c r="AI1391" s="37"/>
      <c r="AK1391" s="37"/>
    </row>
    <row r="1392" spans="1:37" hidden="1">
      <c r="A1392" t="s">
        <v>64</v>
      </c>
      <c r="B1392" t="s">
        <v>16</v>
      </c>
      <c r="C1392" t="s">
        <v>19</v>
      </c>
      <c r="D1392" t="s">
        <v>116</v>
      </c>
      <c r="E1392" t="s">
        <v>485</v>
      </c>
      <c r="F1392" t="str">
        <f t="shared" si="106"/>
        <v>秦皇岛市摄影</v>
      </c>
      <c r="G1392" t="s">
        <v>159</v>
      </c>
      <c r="H1392" t="s">
        <v>375</v>
      </c>
      <c r="I1392" t="s">
        <v>70</v>
      </c>
      <c r="J1392">
        <v>219</v>
      </c>
      <c r="K1392">
        <v>1</v>
      </c>
      <c r="L1392" s="13">
        <f>VLOOKUP(C1392,'渗透率、续签率'!B:C,2,0)</f>
        <v>0.28100000000000003</v>
      </c>
      <c r="M1392" s="6">
        <v>0</v>
      </c>
      <c r="N1392">
        <v>33</v>
      </c>
      <c r="O1392">
        <v>1</v>
      </c>
      <c r="P1392" s="6">
        <v>0.03</v>
      </c>
      <c r="Q1392" s="13">
        <v>0.126</v>
      </c>
      <c r="R1392" s="13">
        <v>5.3999999999999999E-2</v>
      </c>
      <c r="S1392" s="31">
        <v>1297</v>
      </c>
      <c r="T1392" s="6">
        <f>VLOOKUP(E1392,'参数设置&amp;汇总'!S:U,3,0)</f>
        <v>0.01</v>
      </c>
      <c r="U1392" s="78">
        <f t="shared" si="105"/>
        <v>1</v>
      </c>
      <c r="V1392" s="13">
        <v>0.85000000000000009</v>
      </c>
      <c r="W1392" s="78">
        <f t="shared" si="107"/>
        <v>0.84588235294117631</v>
      </c>
      <c r="X1392" s="1">
        <f>VLOOKUP(E1392,'渗透率、续签率'!AG:AJ,4,0)</f>
        <v>4234</v>
      </c>
      <c r="Y1392" s="1">
        <f t="shared" si="108"/>
        <v>3581.4658823529403</v>
      </c>
      <c r="Z1392">
        <v>20</v>
      </c>
      <c r="AA1392" s="89">
        <f t="shared" si="109"/>
        <v>139722</v>
      </c>
    </row>
    <row r="1393" spans="1:37" hidden="1">
      <c r="A1393" t="s">
        <v>64</v>
      </c>
      <c r="B1393" t="s">
        <v>16</v>
      </c>
      <c r="C1393" t="s">
        <v>19</v>
      </c>
      <c r="D1393" t="s">
        <v>116</v>
      </c>
      <c r="E1393" t="s">
        <v>485</v>
      </c>
      <c r="F1393" t="str">
        <f t="shared" si="106"/>
        <v>红河哈尼族彝族自治州摄影</v>
      </c>
      <c r="G1393" t="s">
        <v>99</v>
      </c>
      <c r="H1393" t="s">
        <v>376</v>
      </c>
      <c r="I1393" t="s">
        <v>68</v>
      </c>
      <c r="J1393">
        <v>229</v>
      </c>
      <c r="K1393">
        <v>0</v>
      </c>
      <c r="L1393" s="13">
        <f>VLOOKUP(C1393,'渗透率、续签率'!B:C,2,0)</f>
        <v>0.28100000000000003</v>
      </c>
      <c r="M1393" s="6">
        <v>0</v>
      </c>
      <c r="N1393">
        <v>19</v>
      </c>
      <c r="O1393">
        <v>0</v>
      </c>
      <c r="P1393" s="6">
        <v>0</v>
      </c>
      <c r="Q1393" s="13">
        <v>8.9999999999999993E-3</v>
      </c>
      <c r="R1393" s="13">
        <v>0</v>
      </c>
      <c r="S1393" s="31">
        <v>925</v>
      </c>
      <c r="T1393" s="6">
        <f>VLOOKUP(E1393,'参数设置&amp;汇总'!S:U,3,0)</f>
        <v>0.01</v>
      </c>
      <c r="U1393" s="78">
        <f t="shared" si="105"/>
        <v>0.19</v>
      </c>
      <c r="V1393" s="13">
        <v>0.85000000000000009</v>
      </c>
      <c r="W1393" s="78">
        <f t="shared" si="107"/>
        <v>0.22352941176470587</v>
      </c>
      <c r="X1393" s="1">
        <f>VLOOKUP(E1393,'渗透率、续签率'!AG:AJ,4,0)</f>
        <v>4234</v>
      </c>
      <c r="Y1393" s="1">
        <f t="shared" si="108"/>
        <v>946.42352941176466</v>
      </c>
      <c r="Z1393">
        <v>0</v>
      </c>
      <c r="AA1393" s="89">
        <f t="shared" si="109"/>
        <v>80446</v>
      </c>
      <c r="AH1393" s="37"/>
      <c r="AI1393" s="37"/>
      <c r="AK1393" s="37"/>
    </row>
    <row r="1394" spans="1:37" hidden="1">
      <c r="A1394" t="s">
        <v>64</v>
      </c>
      <c r="B1394" t="s">
        <v>16</v>
      </c>
      <c r="C1394" t="s">
        <v>19</v>
      </c>
      <c r="D1394" t="s">
        <v>116</v>
      </c>
      <c r="E1394" t="s">
        <v>485</v>
      </c>
      <c r="F1394" t="str">
        <f t="shared" si="106"/>
        <v>绍兴市摄影</v>
      </c>
      <c r="G1394" t="s">
        <v>79</v>
      </c>
      <c r="H1394" t="s">
        <v>377</v>
      </c>
      <c r="I1394" t="s">
        <v>68</v>
      </c>
      <c r="J1394">
        <v>500</v>
      </c>
      <c r="K1394">
        <v>2</v>
      </c>
      <c r="L1394" s="13">
        <f>VLOOKUP(C1394,'渗透率、续签率'!B:C,2,0)</f>
        <v>0.28100000000000003</v>
      </c>
      <c r="M1394" s="6">
        <v>0</v>
      </c>
      <c r="N1394">
        <v>151</v>
      </c>
      <c r="O1394">
        <v>1</v>
      </c>
      <c r="P1394" s="6">
        <v>0.01</v>
      </c>
      <c r="Q1394" s="13">
        <v>0.10100000000000001</v>
      </c>
      <c r="R1394" s="13">
        <v>0</v>
      </c>
      <c r="S1394" s="31">
        <v>5120</v>
      </c>
      <c r="T1394" s="6">
        <f>VLOOKUP(E1394,'参数设置&amp;汇总'!S:U,3,0)</f>
        <v>0.01</v>
      </c>
      <c r="U1394" s="78">
        <f t="shared" si="105"/>
        <v>1.51</v>
      </c>
      <c r="V1394" s="13">
        <v>0.85000000000000009</v>
      </c>
      <c r="W1394" s="78">
        <f t="shared" si="107"/>
        <v>1.4458823529411764</v>
      </c>
      <c r="X1394" s="1">
        <f>VLOOKUP(E1394,'渗透率、续签率'!AG:AJ,4,0)</f>
        <v>4234</v>
      </c>
      <c r="Y1394" s="1">
        <f t="shared" si="108"/>
        <v>6121.8658823529413</v>
      </c>
      <c r="Z1394">
        <v>48</v>
      </c>
      <c r="AA1394" s="89">
        <f t="shared" si="109"/>
        <v>639334</v>
      </c>
    </row>
    <row r="1395" spans="1:37" hidden="1">
      <c r="A1395" t="s">
        <v>64</v>
      </c>
      <c r="B1395" t="s">
        <v>16</v>
      </c>
      <c r="C1395" t="s">
        <v>19</v>
      </c>
      <c r="D1395" t="s">
        <v>116</v>
      </c>
      <c r="E1395" t="s">
        <v>485</v>
      </c>
      <c r="F1395" t="str">
        <f t="shared" si="106"/>
        <v>绥化市摄影</v>
      </c>
      <c r="G1395" t="s">
        <v>118</v>
      </c>
      <c r="H1395" t="s">
        <v>378</v>
      </c>
      <c r="I1395" t="s">
        <v>70</v>
      </c>
      <c r="J1395">
        <v>126</v>
      </c>
      <c r="K1395">
        <v>0</v>
      </c>
      <c r="L1395" s="13">
        <f>VLOOKUP(C1395,'渗透率、续签率'!B:C,2,0)</f>
        <v>0.28100000000000003</v>
      </c>
      <c r="M1395" s="6">
        <v>0</v>
      </c>
      <c r="N1395">
        <v>10</v>
      </c>
      <c r="O1395">
        <v>0</v>
      </c>
      <c r="P1395" s="6">
        <v>0</v>
      </c>
      <c r="Q1395" s="13">
        <v>1.4999999999999999E-2</v>
      </c>
      <c r="R1395" s="13">
        <v>0</v>
      </c>
      <c r="S1395" s="31">
        <v>425</v>
      </c>
      <c r="T1395" s="6">
        <f>VLOOKUP(E1395,'参数设置&amp;汇总'!S:U,3,0)</f>
        <v>0.01</v>
      </c>
      <c r="U1395" s="78">
        <f t="shared" si="105"/>
        <v>0.1</v>
      </c>
      <c r="V1395" s="13">
        <v>0.85000000000000009</v>
      </c>
      <c r="W1395" s="78">
        <f t="shared" si="107"/>
        <v>0.11764705882352941</v>
      </c>
      <c r="X1395" s="1">
        <f>VLOOKUP(E1395,'渗透率、续签率'!AG:AJ,4,0)</f>
        <v>4234</v>
      </c>
      <c r="Y1395" s="1">
        <f t="shared" si="108"/>
        <v>498.11764705882354</v>
      </c>
      <c r="Z1395">
        <v>0</v>
      </c>
      <c r="AA1395" s="89">
        <f t="shared" si="109"/>
        <v>42340</v>
      </c>
    </row>
    <row r="1396" spans="1:37" hidden="1">
      <c r="A1396" t="s">
        <v>64</v>
      </c>
      <c r="B1396" t="s">
        <v>16</v>
      </c>
      <c r="C1396" t="s">
        <v>19</v>
      </c>
      <c r="D1396" t="s">
        <v>116</v>
      </c>
      <c r="E1396" t="s">
        <v>485</v>
      </c>
      <c r="F1396" t="str">
        <f t="shared" si="106"/>
        <v>绵阳市摄影</v>
      </c>
      <c r="G1396" t="s">
        <v>77</v>
      </c>
      <c r="H1396" t="s">
        <v>379</v>
      </c>
      <c r="I1396" t="s">
        <v>70</v>
      </c>
      <c r="J1396">
        <v>266</v>
      </c>
      <c r="K1396">
        <v>1</v>
      </c>
      <c r="L1396" s="13">
        <f>VLOOKUP(C1396,'渗透率、续签率'!B:C,2,0)</f>
        <v>0.28100000000000003</v>
      </c>
      <c r="M1396" s="6">
        <v>0</v>
      </c>
      <c r="N1396">
        <v>80</v>
      </c>
      <c r="O1396">
        <v>1</v>
      </c>
      <c r="P1396" s="6">
        <v>0.01</v>
      </c>
      <c r="Q1396" s="13">
        <v>0.14399999999999999</v>
      </c>
      <c r="R1396" s="13">
        <v>0.11899999999999999</v>
      </c>
      <c r="S1396" s="31">
        <v>2731</v>
      </c>
      <c r="T1396" s="6">
        <f>VLOOKUP(E1396,'参数设置&amp;汇总'!S:U,3,0)</f>
        <v>0.01</v>
      </c>
      <c r="U1396" s="78">
        <f t="shared" si="105"/>
        <v>1</v>
      </c>
      <c r="V1396" s="13">
        <v>0.85000000000000009</v>
      </c>
      <c r="W1396" s="78">
        <f t="shared" si="107"/>
        <v>0.84588235294117631</v>
      </c>
      <c r="X1396" s="1">
        <f>VLOOKUP(E1396,'渗透率、续签率'!AG:AJ,4,0)</f>
        <v>4234</v>
      </c>
      <c r="Y1396" s="1">
        <f t="shared" si="108"/>
        <v>3581.4658823529403</v>
      </c>
      <c r="Z1396">
        <v>14</v>
      </c>
      <c r="AA1396" s="89">
        <f t="shared" si="109"/>
        <v>338720</v>
      </c>
      <c r="AH1396" s="37"/>
      <c r="AI1396" s="37"/>
      <c r="AK1396" s="37"/>
    </row>
    <row r="1397" spans="1:37" hidden="1">
      <c r="A1397" t="s">
        <v>64</v>
      </c>
      <c r="B1397" t="s">
        <v>16</v>
      </c>
      <c r="C1397" t="s">
        <v>19</v>
      </c>
      <c r="D1397" t="s">
        <v>116</v>
      </c>
      <c r="E1397" t="s">
        <v>485</v>
      </c>
      <c r="F1397" t="str">
        <f t="shared" si="106"/>
        <v>聊城市摄影</v>
      </c>
      <c r="G1397" t="s">
        <v>103</v>
      </c>
      <c r="H1397" t="s">
        <v>380</v>
      </c>
      <c r="I1397" t="s">
        <v>70</v>
      </c>
      <c r="J1397">
        <v>329</v>
      </c>
      <c r="K1397">
        <v>1</v>
      </c>
      <c r="L1397" s="13">
        <f>VLOOKUP(C1397,'渗透率、续签率'!B:C,2,0)</f>
        <v>0.28100000000000003</v>
      </c>
      <c r="M1397" s="6">
        <v>0</v>
      </c>
      <c r="N1397">
        <v>71</v>
      </c>
      <c r="O1397">
        <v>1</v>
      </c>
      <c r="P1397" s="6">
        <v>0.01</v>
      </c>
      <c r="Q1397" s="13">
        <v>0.04</v>
      </c>
      <c r="R1397" s="13">
        <v>2.4E-2</v>
      </c>
      <c r="S1397" s="31">
        <v>2080</v>
      </c>
      <c r="T1397" s="6">
        <f>VLOOKUP(E1397,'参数设置&amp;汇总'!S:U,3,0)</f>
        <v>0.01</v>
      </c>
      <c r="U1397" s="78">
        <f t="shared" si="105"/>
        <v>1</v>
      </c>
      <c r="V1397" s="13">
        <v>0.85000000000000009</v>
      </c>
      <c r="W1397" s="78">
        <f t="shared" si="107"/>
        <v>0.84588235294117631</v>
      </c>
      <c r="X1397" s="1">
        <f>VLOOKUP(E1397,'渗透率、续签率'!AG:AJ,4,0)</f>
        <v>4234</v>
      </c>
      <c r="Y1397" s="1">
        <f t="shared" si="108"/>
        <v>3581.4658823529403</v>
      </c>
      <c r="Z1397">
        <v>26</v>
      </c>
      <c r="AA1397" s="89">
        <f t="shared" si="109"/>
        <v>300614</v>
      </c>
      <c r="AH1397" s="37"/>
      <c r="AI1397" s="37"/>
      <c r="AK1397" s="37"/>
    </row>
    <row r="1398" spans="1:37" hidden="1">
      <c r="A1398" t="s">
        <v>64</v>
      </c>
      <c r="B1398" t="s">
        <v>16</v>
      </c>
      <c r="C1398" t="s">
        <v>19</v>
      </c>
      <c r="D1398" t="s">
        <v>116</v>
      </c>
      <c r="E1398" t="s">
        <v>485</v>
      </c>
      <c r="F1398" t="str">
        <f t="shared" si="106"/>
        <v>肇庆市摄影</v>
      </c>
      <c r="G1398" t="s">
        <v>75</v>
      </c>
      <c r="H1398" t="s">
        <v>381</v>
      </c>
      <c r="I1398" t="s">
        <v>68</v>
      </c>
      <c r="J1398">
        <v>370</v>
      </c>
      <c r="K1398">
        <v>1</v>
      </c>
      <c r="L1398" s="13">
        <f>VLOOKUP(C1398,'渗透率、续签率'!B:C,2,0)</f>
        <v>0.28100000000000003</v>
      </c>
      <c r="M1398" s="6">
        <v>0</v>
      </c>
      <c r="N1398">
        <v>108</v>
      </c>
      <c r="O1398">
        <v>1</v>
      </c>
      <c r="P1398" s="6">
        <v>0.01</v>
      </c>
      <c r="Q1398" s="13">
        <v>3.6999999999999998E-2</v>
      </c>
      <c r="R1398" s="13">
        <v>0</v>
      </c>
      <c r="S1398" s="31">
        <v>3329</v>
      </c>
      <c r="T1398" s="6">
        <f>VLOOKUP(E1398,'参数设置&amp;汇总'!S:U,3,0)</f>
        <v>0.01</v>
      </c>
      <c r="U1398" s="78">
        <f t="shared" si="105"/>
        <v>1.08</v>
      </c>
      <c r="V1398" s="13">
        <v>0.85000000000000009</v>
      </c>
      <c r="W1398" s="78">
        <f t="shared" si="107"/>
        <v>0.94</v>
      </c>
      <c r="X1398" s="1">
        <f>VLOOKUP(E1398,'渗透率、续签率'!AG:AJ,4,0)</f>
        <v>4234</v>
      </c>
      <c r="Y1398" s="1">
        <f t="shared" si="108"/>
        <v>3979.9599999999996</v>
      </c>
      <c r="Z1398">
        <v>0</v>
      </c>
      <c r="AA1398" s="89">
        <f t="shared" si="109"/>
        <v>457272</v>
      </c>
      <c r="AH1398" s="37"/>
      <c r="AI1398" s="37"/>
      <c r="AK1398" s="37"/>
    </row>
    <row r="1399" spans="1:37" hidden="1">
      <c r="A1399" t="s">
        <v>64</v>
      </c>
      <c r="B1399" t="s">
        <v>16</v>
      </c>
      <c r="C1399" t="s">
        <v>19</v>
      </c>
      <c r="D1399" t="s">
        <v>116</v>
      </c>
      <c r="E1399" t="s">
        <v>485</v>
      </c>
      <c r="F1399" t="str">
        <f t="shared" si="106"/>
        <v>胡杨河市摄影</v>
      </c>
      <c r="G1399" t="s">
        <v>145</v>
      </c>
      <c r="H1399" t="s">
        <v>382</v>
      </c>
      <c r="I1399" t="s">
        <v>70</v>
      </c>
      <c r="J1399">
        <v>1</v>
      </c>
      <c r="K1399">
        <v>0</v>
      </c>
      <c r="L1399" s="13">
        <f>VLOOKUP(C1399,'渗透率、续签率'!B:C,2,0)</f>
        <v>0.28100000000000003</v>
      </c>
      <c r="M1399" s="6">
        <v>0</v>
      </c>
      <c r="N1399">
        <v>1</v>
      </c>
      <c r="O1399">
        <v>0</v>
      </c>
      <c r="P1399" s="6">
        <v>0</v>
      </c>
      <c r="Q1399" s="13">
        <v>0</v>
      </c>
      <c r="R1399" s="13">
        <v>0</v>
      </c>
      <c r="S1399" s="31">
        <v>10</v>
      </c>
      <c r="T1399" s="6">
        <f>VLOOKUP(E1399,'参数设置&amp;汇总'!S:U,3,0)</f>
        <v>0.01</v>
      </c>
      <c r="U1399" s="78">
        <f t="shared" si="105"/>
        <v>0.01</v>
      </c>
      <c r="V1399" s="13">
        <v>0.85000000000000009</v>
      </c>
      <c r="W1399" s="78">
        <f t="shared" si="107"/>
        <v>1.1764705882352941E-2</v>
      </c>
      <c r="X1399" s="1">
        <f>VLOOKUP(E1399,'渗透率、续签率'!AG:AJ,4,0)</f>
        <v>4234</v>
      </c>
      <c r="Y1399" s="1">
        <f t="shared" si="108"/>
        <v>49.811764705882354</v>
      </c>
      <c r="Z1399">
        <v>0</v>
      </c>
      <c r="AA1399" s="89">
        <f t="shared" si="109"/>
        <v>4234</v>
      </c>
    </row>
    <row r="1400" spans="1:37" hidden="1">
      <c r="A1400" t="s">
        <v>64</v>
      </c>
      <c r="B1400" t="s">
        <v>16</v>
      </c>
      <c r="C1400" t="s">
        <v>19</v>
      </c>
      <c r="D1400" t="s">
        <v>116</v>
      </c>
      <c r="E1400" t="s">
        <v>485</v>
      </c>
      <c r="F1400" t="str">
        <f t="shared" si="106"/>
        <v>自贡市摄影</v>
      </c>
      <c r="G1400" t="s">
        <v>77</v>
      </c>
      <c r="H1400" t="s">
        <v>383</v>
      </c>
      <c r="I1400" t="s">
        <v>70</v>
      </c>
      <c r="J1400">
        <v>105</v>
      </c>
      <c r="K1400">
        <v>1</v>
      </c>
      <c r="L1400" s="13">
        <f>VLOOKUP(C1400,'渗透率、续签率'!B:C,2,0)</f>
        <v>0.28100000000000003</v>
      </c>
      <c r="M1400" s="6">
        <v>0.01</v>
      </c>
      <c r="N1400">
        <v>22</v>
      </c>
      <c r="O1400">
        <v>1</v>
      </c>
      <c r="P1400" s="6">
        <v>0.05</v>
      </c>
      <c r="Q1400" s="13">
        <v>0.27200000000000002</v>
      </c>
      <c r="R1400" s="13">
        <v>0.17299999999999999</v>
      </c>
      <c r="S1400" s="31">
        <v>883</v>
      </c>
      <c r="T1400" s="6">
        <f>VLOOKUP(E1400,'参数设置&amp;汇总'!S:U,3,0)</f>
        <v>0.01</v>
      </c>
      <c r="U1400" s="78">
        <f t="shared" si="105"/>
        <v>1</v>
      </c>
      <c r="V1400" s="13">
        <v>0.85000000000000009</v>
      </c>
      <c r="W1400" s="78">
        <f t="shared" si="107"/>
        <v>0.84588235294117631</v>
      </c>
      <c r="X1400" s="1">
        <f>VLOOKUP(E1400,'渗透率、续签率'!AG:AJ,4,0)</f>
        <v>4234</v>
      </c>
      <c r="Y1400" s="1">
        <f t="shared" si="108"/>
        <v>3581.4658823529403</v>
      </c>
      <c r="Z1400">
        <v>0</v>
      </c>
      <c r="AA1400" s="89">
        <f t="shared" si="109"/>
        <v>93148</v>
      </c>
    </row>
    <row r="1401" spans="1:37" hidden="1">
      <c r="A1401" t="s">
        <v>64</v>
      </c>
      <c r="B1401" t="s">
        <v>16</v>
      </c>
      <c r="C1401" t="s">
        <v>19</v>
      </c>
      <c r="D1401" t="s">
        <v>116</v>
      </c>
      <c r="E1401" t="s">
        <v>485</v>
      </c>
      <c r="F1401" t="str">
        <f t="shared" si="106"/>
        <v>舟山市摄影</v>
      </c>
      <c r="G1401" t="s">
        <v>79</v>
      </c>
      <c r="H1401" t="s">
        <v>384</v>
      </c>
      <c r="I1401" t="s">
        <v>68</v>
      </c>
      <c r="J1401">
        <v>67</v>
      </c>
      <c r="K1401">
        <v>0</v>
      </c>
      <c r="L1401" s="13">
        <f>VLOOKUP(C1401,'渗透率、续签率'!B:C,2,0)</f>
        <v>0.28100000000000003</v>
      </c>
      <c r="M1401" s="6">
        <v>0</v>
      </c>
      <c r="N1401">
        <v>25</v>
      </c>
      <c r="O1401">
        <v>0</v>
      </c>
      <c r="P1401" s="6">
        <v>0</v>
      </c>
      <c r="Q1401" s="13">
        <v>0</v>
      </c>
      <c r="R1401" s="13">
        <v>0</v>
      </c>
      <c r="S1401" s="31">
        <v>741</v>
      </c>
      <c r="T1401" s="6">
        <f>VLOOKUP(E1401,'参数设置&amp;汇总'!S:U,3,0)</f>
        <v>0.01</v>
      </c>
      <c r="U1401" s="78">
        <f t="shared" si="105"/>
        <v>0.25</v>
      </c>
      <c r="V1401" s="13">
        <v>0.85000000000000009</v>
      </c>
      <c r="W1401" s="78">
        <f t="shared" si="107"/>
        <v>0.29411764705882348</v>
      </c>
      <c r="X1401" s="1">
        <f>VLOOKUP(E1401,'渗透率、续签率'!AG:AJ,4,0)</f>
        <v>4234</v>
      </c>
      <c r="Y1401" s="1">
        <f t="shared" si="108"/>
        <v>1245.2941176470586</v>
      </c>
      <c r="Z1401">
        <v>8</v>
      </c>
      <c r="AA1401" s="89">
        <f t="shared" si="109"/>
        <v>105850</v>
      </c>
    </row>
    <row r="1402" spans="1:37" hidden="1">
      <c r="A1402" t="s">
        <v>64</v>
      </c>
      <c r="B1402" t="s">
        <v>16</v>
      </c>
      <c r="C1402" t="s">
        <v>19</v>
      </c>
      <c r="D1402" t="s">
        <v>116</v>
      </c>
      <c r="E1402" t="s">
        <v>485</v>
      </c>
      <c r="F1402" t="str">
        <f t="shared" si="106"/>
        <v>芜湖市摄影</v>
      </c>
      <c r="G1402" t="s">
        <v>94</v>
      </c>
      <c r="H1402" t="s">
        <v>385</v>
      </c>
      <c r="I1402" t="s">
        <v>68</v>
      </c>
      <c r="J1402">
        <v>234</v>
      </c>
      <c r="K1402">
        <v>1</v>
      </c>
      <c r="L1402" s="13">
        <f>VLOOKUP(C1402,'渗透率、续签率'!B:C,2,0)</f>
        <v>0.28100000000000003</v>
      </c>
      <c r="M1402" s="6">
        <v>0</v>
      </c>
      <c r="N1402">
        <v>75</v>
      </c>
      <c r="O1402">
        <v>1</v>
      </c>
      <c r="P1402" s="6">
        <v>0.01</v>
      </c>
      <c r="Q1402" s="13">
        <v>2.3E-2</v>
      </c>
      <c r="R1402" s="13">
        <v>0</v>
      </c>
      <c r="S1402" s="31">
        <v>2950</v>
      </c>
      <c r="T1402" s="6">
        <f>VLOOKUP(E1402,'参数设置&amp;汇总'!S:U,3,0)</f>
        <v>0.01</v>
      </c>
      <c r="U1402" s="78">
        <f t="shared" si="105"/>
        <v>1</v>
      </c>
      <c r="V1402" s="13">
        <v>0.85000000000000009</v>
      </c>
      <c r="W1402" s="78">
        <f t="shared" si="107"/>
        <v>0.84588235294117631</v>
      </c>
      <c r="X1402" s="1">
        <f>VLOOKUP(E1402,'渗透率、续签率'!AG:AJ,4,0)</f>
        <v>4234</v>
      </c>
      <c r="Y1402" s="1">
        <f t="shared" si="108"/>
        <v>3581.4658823529403</v>
      </c>
      <c r="Z1402">
        <v>16</v>
      </c>
      <c r="AA1402" s="89">
        <f t="shared" si="109"/>
        <v>317550</v>
      </c>
    </row>
    <row r="1403" spans="1:37" hidden="1">
      <c r="A1403" t="s">
        <v>64</v>
      </c>
      <c r="B1403" t="s">
        <v>16</v>
      </c>
      <c r="C1403" t="s">
        <v>19</v>
      </c>
      <c r="D1403" t="s">
        <v>116</v>
      </c>
      <c r="E1403" t="s">
        <v>485</v>
      </c>
      <c r="F1403" t="str">
        <f t="shared" si="106"/>
        <v>茂名市摄影</v>
      </c>
      <c r="G1403" t="s">
        <v>75</v>
      </c>
      <c r="H1403" t="s">
        <v>386</v>
      </c>
      <c r="I1403" t="s">
        <v>68</v>
      </c>
      <c r="J1403">
        <v>425</v>
      </c>
      <c r="K1403">
        <v>2</v>
      </c>
      <c r="L1403" s="13">
        <f>VLOOKUP(C1403,'渗透率、续签率'!B:C,2,0)</f>
        <v>0.28100000000000003</v>
      </c>
      <c r="M1403" s="6">
        <v>0</v>
      </c>
      <c r="N1403">
        <v>62</v>
      </c>
      <c r="O1403">
        <v>0</v>
      </c>
      <c r="P1403" s="6">
        <v>0</v>
      </c>
      <c r="Q1403" s="13">
        <v>9.9000000000000005E-2</v>
      </c>
      <c r="R1403" s="13">
        <v>0</v>
      </c>
      <c r="S1403" s="31">
        <v>2132</v>
      </c>
      <c r="T1403" s="6">
        <f>VLOOKUP(E1403,'参数设置&amp;汇总'!S:U,3,0)</f>
        <v>0.01</v>
      </c>
      <c r="U1403" s="78">
        <f t="shared" si="105"/>
        <v>0.62</v>
      </c>
      <c r="V1403" s="13">
        <v>0.85000000000000009</v>
      </c>
      <c r="W1403" s="78">
        <f t="shared" si="107"/>
        <v>0.72941176470588232</v>
      </c>
      <c r="X1403" s="1">
        <f>VLOOKUP(E1403,'渗透率、续签率'!AG:AJ,4,0)</f>
        <v>4234</v>
      </c>
      <c r="Y1403" s="1">
        <f t="shared" si="108"/>
        <v>3088.3294117647056</v>
      </c>
      <c r="Z1403">
        <v>15</v>
      </c>
      <c r="AA1403" s="89">
        <f t="shared" si="109"/>
        <v>262508</v>
      </c>
      <c r="AH1403" s="37"/>
      <c r="AI1403" s="37"/>
      <c r="AK1403" s="37"/>
    </row>
    <row r="1404" spans="1:37" hidden="1">
      <c r="A1404" t="s">
        <v>64</v>
      </c>
      <c r="B1404" t="s">
        <v>16</v>
      </c>
      <c r="C1404" t="s">
        <v>19</v>
      </c>
      <c r="D1404" t="s">
        <v>116</v>
      </c>
      <c r="E1404" t="s">
        <v>485</v>
      </c>
      <c r="F1404" t="str">
        <f t="shared" si="106"/>
        <v>荆州市摄影</v>
      </c>
      <c r="G1404" t="s">
        <v>81</v>
      </c>
      <c r="H1404" t="s">
        <v>387</v>
      </c>
      <c r="I1404" t="s">
        <v>68</v>
      </c>
      <c r="J1404">
        <v>217</v>
      </c>
      <c r="K1404">
        <v>1</v>
      </c>
      <c r="L1404" s="13">
        <f>VLOOKUP(C1404,'渗透率、续签率'!B:C,2,0)</f>
        <v>0.28100000000000003</v>
      </c>
      <c r="M1404" s="6">
        <v>0</v>
      </c>
      <c r="N1404">
        <v>22</v>
      </c>
      <c r="O1404">
        <v>1</v>
      </c>
      <c r="P1404" s="6">
        <v>0.05</v>
      </c>
      <c r="Q1404" s="13">
        <v>8.4000000000000005E-2</v>
      </c>
      <c r="R1404" s="13">
        <v>0</v>
      </c>
      <c r="S1404" s="31">
        <v>925</v>
      </c>
      <c r="T1404" s="6">
        <f>VLOOKUP(E1404,'参数设置&amp;汇总'!S:U,3,0)</f>
        <v>0.01</v>
      </c>
      <c r="U1404" s="78">
        <f t="shared" si="105"/>
        <v>1</v>
      </c>
      <c r="V1404" s="13">
        <v>0.85000000000000009</v>
      </c>
      <c r="W1404" s="78">
        <f t="shared" si="107"/>
        <v>0.84588235294117631</v>
      </c>
      <c r="X1404" s="1">
        <f>VLOOKUP(E1404,'渗透率、续签率'!AG:AJ,4,0)</f>
        <v>4234</v>
      </c>
      <c r="Y1404" s="1">
        <f t="shared" si="108"/>
        <v>3581.4658823529403</v>
      </c>
      <c r="Z1404">
        <v>3</v>
      </c>
      <c r="AA1404" s="89">
        <f t="shared" si="109"/>
        <v>93148</v>
      </c>
      <c r="AH1404" s="37"/>
      <c r="AI1404" s="37"/>
      <c r="AK1404" s="37"/>
    </row>
    <row r="1405" spans="1:37" hidden="1">
      <c r="A1405" t="s">
        <v>64</v>
      </c>
      <c r="B1405" t="s">
        <v>16</v>
      </c>
      <c r="C1405" t="s">
        <v>19</v>
      </c>
      <c r="D1405" t="s">
        <v>116</v>
      </c>
      <c r="E1405" t="s">
        <v>485</v>
      </c>
      <c r="F1405" t="str">
        <f t="shared" si="106"/>
        <v>荆门市摄影</v>
      </c>
      <c r="G1405" t="s">
        <v>81</v>
      </c>
      <c r="H1405" t="s">
        <v>388</v>
      </c>
      <c r="I1405" t="s">
        <v>68</v>
      </c>
      <c r="J1405">
        <v>105</v>
      </c>
      <c r="K1405">
        <v>0</v>
      </c>
      <c r="L1405" s="13">
        <f>VLOOKUP(C1405,'渗透率、续签率'!B:C,2,0)</f>
        <v>0.28100000000000003</v>
      </c>
      <c r="M1405" s="6">
        <v>0</v>
      </c>
      <c r="N1405">
        <v>12</v>
      </c>
      <c r="O1405">
        <v>0</v>
      </c>
      <c r="P1405" s="6">
        <v>0</v>
      </c>
      <c r="Q1405" s="13">
        <v>5.6000000000000001E-2</v>
      </c>
      <c r="R1405" s="13">
        <v>0</v>
      </c>
      <c r="S1405" s="31">
        <v>518</v>
      </c>
      <c r="T1405" s="6">
        <f>VLOOKUP(E1405,'参数设置&amp;汇总'!S:U,3,0)</f>
        <v>0.01</v>
      </c>
      <c r="U1405" s="78">
        <f t="shared" si="105"/>
        <v>0.12</v>
      </c>
      <c r="V1405" s="13">
        <v>0.85000000000000009</v>
      </c>
      <c r="W1405" s="78">
        <f t="shared" si="107"/>
        <v>0.14117647058823526</v>
      </c>
      <c r="X1405" s="1">
        <f>VLOOKUP(E1405,'渗透率、续签率'!AG:AJ,4,0)</f>
        <v>4234</v>
      </c>
      <c r="Y1405" s="1">
        <f t="shared" si="108"/>
        <v>597.74117647058813</v>
      </c>
      <c r="Z1405">
        <v>5</v>
      </c>
      <c r="AA1405" s="89">
        <f t="shared" si="109"/>
        <v>50808</v>
      </c>
    </row>
    <row r="1406" spans="1:37" hidden="1">
      <c r="A1406" t="s">
        <v>64</v>
      </c>
      <c r="B1406" t="s">
        <v>16</v>
      </c>
      <c r="C1406" t="s">
        <v>19</v>
      </c>
      <c r="D1406" t="s">
        <v>116</v>
      </c>
      <c r="E1406" t="s">
        <v>485</v>
      </c>
      <c r="F1406" t="str">
        <f t="shared" si="106"/>
        <v>莆田市摄影</v>
      </c>
      <c r="G1406" t="s">
        <v>92</v>
      </c>
      <c r="H1406" t="s">
        <v>389</v>
      </c>
      <c r="I1406" t="s">
        <v>68</v>
      </c>
      <c r="J1406">
        <v>184</v>
      </c>
      <c r="K1406">
        <v>0</v>
      </c>
      <c r="L1406" s="13">
        <f>VLOOKUP(C1406,'渗透率、续签率'!B:C,2,0)</f>
        <v>0.28100000000000003</v>
      </c>
      <c r="M1406" s="6">
        <v>0</v>
      </c>
      <c r="N1406">
        <v>47</v>
      </c>
      <c r="O1406">
        <v>0</v>
      </c>
      <c r="P1406" s="6">
        <v>0</v>
      </c>
      <c r="Q1406" s="13">
        <v>0</v>
      </c>
      <c r="R1406" s="13">
        <v>0</v>
      </c>
      <c r="S1406" s="31">
        <v>1317</v>
      </c>
      <c r="T1406" s="6">
        <f>VLOOKUP(E1406,'参数设置&amp;汇总'!S:U,3,0)</f>
        <v>0.01</v>
      </c>
      <c r="U1406" s="78">
        <f t="shared" si="105"/>
        <v>0.47000000000000003</v>
      </c>
      <c r="V1406" s="13">
        <v>0.85000000000000009</v>
      </c>
      <c r="W1406" s="78">
        <f t="shared" si="107"/>
        <v>0.55294117647058816</v>
      </c>
      <c r="X1406" s="1">
        <f>VLOOKUP(E1406,'渗透率、续签率'!AG:AJ,4,0)</f>
        <v>4234</v>
      </c>
      <c r="Y1406" s="1">
        <f t="shared" si="108"/>
        <v>2341.1529411764704</v>
      </c>
      <c r="Z1406">
        <v>1</v>
      </c>
      <c r="AA1406" s="89">
        <f t="shared" si="109"/>
        <v>198998</v>
      </c>
      <c r="AH1406" s="37"/>
      <c r="AI1406" s="37"/>
      <c r="AK1406" s="37"/>
    </row>
    <row r="1407" spans="1:37" hidden="1">
      <c r="A1407" t="s">
        <v>64</v>
      </c>
      <c r="B1407" t="s">
        <v>16</v>
      </c>
      <c r="C1407" t="s">
        <v>19</v>
      </c>
      <c r="D1407" t="s">
        <v>116</v>
      </c>
      <c r="E1407" t="s">
        <v>485</v>
      </c>
      <c r="F1407" t="str">
        <f t="shared" si="106"/>
        <v>菏泽市摄影</v>
      </c>
      <c r="G1407" t="s">
        <v>103</v>
      </c>
      <c r="H1407" t="s">
        <v>390</v>
      </c>
      <c r="I1407" t="s">
        <v>70</v>
      </c>
      <c r="J1407">
        <v>444</v>
      </c>
      <c r="K1407">
        <v>0</v>
      </c>
      <c r="L1407" s="13">
        <f>VLOOKUP(C1407,'渗透率、续签率'!B:C,2,0)</f>
        <v>0.28100000000000003</v>
      </c>
      <c r="M1407" s="6">
        <v>0</v>
      </c>
      <c r="N1407">
        <v>111</v>
      </c>
      <c r="O1407">
        <v>0</v>
      </c>
      <c r="P1407" s="6">
        <v>0</v>
      </c>
      <c r="Q1407" s="13">
        <v>0.04</v>
      </c>
      <c r="R1407" s="13">
        <v>0</v>
      </c>
      <c r="S1407" s="31">
        <v>3052</v>
      </c>
      <c r="T1407" s="6">
        <f>VLOOKUP(E1407,'参数设置&amp;汇总'!S:U,3,0)</f>
        <v>0.01</v>
      </c>
      <c r="U1407" s="78">
        <f t="shared" si="105"/>
        <v>1.1100000000000001</v>
      </c>
      <c r="V1407" s="13">
        <v>0.85000000000000009</v>
      </c>
      <c r="W1407" s="78">
        <f t="shared" si="107"/>
        <v>1.3058823529411765</v>
      </c>
      <c r="X1407" s="1">
        <f>VLOOKUP(E1407,'渗透率、续签率'!AG:AJ,4,0)</f>
        <v>4234</v>
      </c>
      <c r="Y1407" s="1">
        <f t="shared" si="108"/>
        <v>5529.1058823529411</v>
      </c>
      <c r="Z1407">
        <v>38</v>
      </c>
      <c r="AA1407" s="89">
        <f t="shared" si="109"/>
        <v>469974</v>
      </c>
    </row>
    <row r="1408" spans="1:37" hidden="1">
      <c r="A1408" t="s">
        <v>64</v>
      </c>
      <c r="B1408" t="s">
        <v>16</v>
      </c>
      <c r="C1408" t="s">
        <v>19</v>
      </c>
      <c r="D1408" t="s">
        <v>116</v>
      </c>
      <c r="E1408" t="s">
        <v>485</v>
      </c>
      <c r="F1408" t="str">
        <f t="shared" si="106"/>
        <v>萍乡市摄影</v>
      </c>
      <c r="G1408" t="s">
        <v>90</v>
      </c>
      <c r="H1408" t="s">
        <v>391</v>
      </c>
      <c r="I1408" t="s">
        <v>68</v>
      </c>
      <c r="J1408">
        <v>94</v>
      </c>
      <c r="K1408">
        <v>0</v>
      </c>
      <c r="L1408" s="13">
        <f>VLOOKUP(C1408,'渗透率、续签率'!B:C,2,0)</f>
        <v>0.28100000000000003</v>
      </c>
      <c r="M1408" s="6">
        <v>0</v>
      </c>
      <c r="N1408">
        <v>10</v>
      </c>
      <c r="O1408">
        <v>0</v>
      </c>
      <c r="P1408" s="6">
        <v>0</v>
      </c>
      <c r="Q1408" s="13">
        <v>0</v>
      </c>
      <c r="R1408" s="13">
        <v>0</v>
      </c>
      <c r="S1408" s="31">
        <v>448</v>
      </c>
      <c r="T1408" s="6">
        <f>VLOOKUP(E1408,'参数设置&amp;汇总'!S:U,3,0)</f>
        <v>0.01</v>
      </c>
      <c r="U1408" s="78">
        <f t="shared" si="105"/>
        <v>0.1</v>
      </c>
      <c r="V1408" s="13">
        <v>0.85000000000000009</v>
      </c>
      <c r="W1408" s="78">
        <f t="shared" si="107"/>
        <v>0.11764705882352941</v>
      </c>
      <c r="X1408" s="1">
        <f>VLOOKUP(E1408,'渗透率、续签率'!AG:AJ,4,0)</f>
        <v>4234</v>
      </c>
      <c r="Y1408" s="1">
        <f t="shared" si="108"/>
        <v>498.11764705882354</v>
      </c>
      <c r="Z1408">
        <v>0</v>
      </c>
      <c r="AA1408" s="89">
        <f t="shared" si="109"/>
        <v>42340</v>
      </c>
    </row>
    <row r="1409" spans="1:37" hidden="1">
      <c r="A1409" t="s">
        <v>64</v>
      </c>
      <c r="B1409" t="s">
        <v>16</v>
      </c>
      <c r="C1409" t="s">
        <v>19</v>
      </c>
      <c r="D1409" t="s">
        <v>116</v>
      </c>
      <c r="E1409" t="s">
        <v>485</v>
      </c>
      <c r="F1409" t="str">
        <f t="shared" si="106"/>
        <v>营口市摄影</v>
      </c>
      <c r="G1409" t="s">
        <v>101</v>
      </c>
      <c r="H1409" t="s">
        <v>392</v>
      </c>
      <c r="I1409" t="s">
        <v>70</v>
      </c>
      <c r="J1409">
        <v>149</v>
      </c>
      <c r="K1409">
        <v>0</v>
      </c>
      <c r="L1409" s="13">
        <f>VLOOKUP(C1409,'渗透率、续签率'!B:C,2,0)</f>
        <v>0.28100000000000003</v>
      </c>
      <c r="M1409" s="6">
        <v>0</v>
      </c>
      <c r="N1409">
        <v>20</v>
      </c>
      <c r="O1409">
        <v>0</v>
      </c>
      <c r="P1409" s="6">
        <v>0</v>
      </c>
      <c r="Q1409" s="13">
        <v>2E-3</v>
      </c>
      <c r="R1409" s="13">
        <v>0</v>
      </c>
      <c r="S1409" s="31">
        <v>696</v>
      </c>
      <c r="T1409" s="6">
        <f>VLOOKUP(E1409,'参数设置&amp;汇总'!S:U,3,0)</f>
        <v>0.01</v>
      </c>
      <c r="U1409" s="78">
        <f t="shared" si="105"/>
        <v>0.2</v>
      </c>
      <c r="V1409" s="13">
        <v>0.85000000000000009</v>
      </c>
      <c r="W1409" s="78">
        <f t="shared" si="107"/>
        <v>0.23529411764705882</v>
      </c>
      <c r="X1409" s="1">
        <f>VLOOKUP(E1409,'渗透率、续签率'!AG:AJ,4,0)</f>
        <v>4234</v>
      </c>
      <c r="Y1409" s="1">
        <f t="shared" si="108"/>
        <v>996.23529411764707</v>
      </c>
      <c r="Z1409">
        <v>16</v>
      </c>
      <c r="AA1409" s="89">
        <f t="shared" si="109"/>
        <v>84680</v>
      </c>
      <c r="AH1409" s="37"/>
      <c r="AI1409" s="37"/>
      <c r="AK1409" s="37"/>
    </row>
    <row r="1410" spans="1:37" hidden="1">
      <c r="A1410" t="s">
        <v>64</v>
      </c>
      <c r="B1410" t="s">
        <v>16</v>
      </c>
      <c r="C1410" t="s">
        <v>19</v>
      </c>
      <c r="D1410" t="s">
        <v>116</v>
      </c>
      <c r="E1410" t="s">
        <v>485</v>
      </c>
      <c r="F1410" t="str">
        <f t="shared" si="106"/>
        <v>葫芦岛市摄影</v>
      </c>
      <c r="G1410" t="s">
        <v>101</v>
      </c>
      <c r="H1410" t="s">
        <v>393</v>
      </c>
      <c r="I1410" t="s">
        <v>70</v>
      </c>
      <c r="J1410">
        <v>130</v>
      </c>
      <c r="K1410">
        <v>0</v>
      </c>
      <c r="L1410" s="13">
        <f>VLOOKUP(C1410,'渗透率、续签率'!B:C,2,0)</f>
        <v>0.28100000000000003</v>
      </c>
      <c r="M1410" s="6">
        <v>0</v>
      </c>
      <c r="N1410">
        <v>10</v>
      </c>
      <c r="O1410">
        <v>0</v>
      </c>
      <c r="P1410" s="6">
        <v>0</v>
      </c>
      <c r="Q1410" s="13">
        <v>2E-3</v>
      </c>
      <c r="R1410" s="13">
        <v>0</v>
      </c>
      <c r="S1410" s="31">
        <v>652</v>
      </c>
      <c r="T1410" s="6">
        <f>VLOOKUP(E1410,'参数设置&amp;汇总'!S:U,3,0)</f>
        <v>0.01</v>
      </c>
      <c r="U1410" s="78">
        <f t="shared" si="105"/>
        <v>0.1</v>
      </c>
      <c r="V1410" s="13">
        <v>0.85000000000000009</v>
      </c>
      <c r="W1410" s="78">
        <f t="shared" si="107"/>
        <v>0.11764705882352941</v>
      </c>
      <c r="X1410" s="1">
        <f>VLOOKUP(E1410,'渗透率、续签率'!AG:AJ,4,0)</f>
        <v>4234</v>
      </c>
      <c r="Y1410" s="1">
        <f t="shared" si="108"/>
        <v>498.11764705882354</v>
      </c>
      <c r="Z1410">
        <v>11</v>
      </c>
      <c r="AA1410" s="89">
        <f t="shared" si="109"/>
        <v>42340</v>
      </c>
      <c r="AH1410" s="37"/>
      <c r="AI1410" s="37"/>
      <c r="AK1410" s="37"/>
    </row>
    <row r="1411" spans="1:37" hidden="1">
      <c r="A1411" t="s">
        <v>64</v>
      </c>
      <c r="B1411" t="s">
        <v>16</v>
      </c>
      <c r="C1411" t="s">
        <v>19</v>
      </c>
      <c r="D1411" t="s">
        <v>116</v>
      </c>
      <c r="E1411" t="s">
        <v>485</v>
      </c>
      <c r="F1411" t="str">
        <f t="shared" si="106"/>
        <v>蚌埠市摄影</v>
      </c>
      <c r="G1411" t="s">
        <v>94</v>
      </c>
      <c r="H1411" t="s">
        <v>394</v>
      </c>
      <c r="I1411" t="s">
        <v>68</v>
      </c>
      <c r="J1411">
        <v>259</v>
      </c>
      <c r="K1411">
        <v>0</v>
      </c>
      <c r="L1411" s="13">
        <f>VLOOKUP(C1411,'渗透率、续签率'!B:C,2,0)</f>
        <v>0.28100000000000003</v>
      </c>
      <c r="M1411" s="6">
        <v>0</v>
      </c>
      <c r="N1411">
        <v>33</v>
      </c>
      <c r="O1411">
        <v>0</v>
      </c>
      <c r="P1411" s="6">
        <v>0</v>
      </c>
      <c r="Q1411" s="13">
        <v>3.5000000000000003E-2</v>
      </c>
      <c r="R1411" s="13">
        <v>0</v>
      </c>
      <c r="S1411" s="31">
        <v>1470</v>
      </c>
      <c r="T1411" s="6">
        <f>VLOOKUP(E1411,'参数设置&amp;汇总'!S:U,3,0)</f>
        <v>0.01</v>
      </c>
      <c r="U1411" s="78">
        <f t="shared" ref="U1411:U1474" si="110">IF(T1411*N1411&gt;=O1411,T1411*N1411,O1411)</f>
        <v>0.33</v>
      </c>
      <c r="V1411" s="13">
        <v>0.85000000000000009</v>
      </c>
      <c r="W1411" s="78">
        <f t="shared" si="107"/>
        <v>0.38823529411764701</v>
      </c>
      <c r="X1411" s="1">
        <f>VLOOKUP(E1411,'渗透率、续签率'!AG:AJ,4,0)</f>
        <v>4234</v>
      </c>
      <c r="Y1411" s="1">
        <f t="shared" si="108"/>
        <v>1643.7882352941174</v>
      </c>
      <c r="Z1411">
        <v>16</v>
      </c>
      <c r="AA1411" s="89">
        <f t="shared" si="109"/>
        <v>139722</v>
      </c>
      <c r="AH1411" s="37"/>
      <c r="AI1411" s="37"/>
      <c r="AK1411" s="37"/>
    </row>
    <row r="1412" spans="1:37" hidden="1">
      <c r="A1412" t="s">
        <v>64</v>
      </c>
      <c r="B1412" t="s">
        <v>16</v>
      </c>
      <c r="C1412" t="s">
        <v>19</v>
      </c>
      <c r="D1412" t="s">
        <v>116</v>
      </c>
      <c r="E1412" t="s">
        <v>485</v>
      </c>
      <c r="F1412" t="str">
        <f t="shared" ref="F1412:F1475" si="111">H1412&amp;C1412</f>
        <v>衡水市摄影</v>
      </c>
      <c r="G1412" t="s">
        <v>159</v>
      </c>
      <c r="H1412" t="s">
        <v>395</v>
      </c>
      <c r="I1412" t="s">
        <v>70</v>
      </c>
      <c r="J1412">
        <v>227</v>
      </c>
      <c r="K1412">
        <v>0</v>
      </c>
      <c r="L1412" s="13">
        <f>VLOOKUP(C1412,'渗透率、续签率'!B:C,2,0)</f>
        <v>0.28100000000000003</v>
      </c>
      <c r="M1412" s="6">
        <v>0</v>
      </c>
      <c r="N1412">
        <v>36</v>
      </c>
      <c r="O1412">
        <v>0</v>
      </c>
      <c r="P1412" s="6">
        <v>0</v>
      </c>
      <c r="Q1412" s="13">
        <v>9.9000000000000005E-2</v>
      </c>
      <c r="R1412" s="13">
        <v>1.6E-2</v>
      </c>
      <c r="S1412" s="31">
        <v>1475</v>
      </c>
      <c r="T1412" s="6">
        <f>VLOOKUP(E1412,'参数设置&amp;汇总'!S:U,3,0)</f>
        <v>0.01</v>
      </c>
      <c r="U1412" s="78">
        <f t="shared" si="110"/>
        <v>0.36</v>
      </c>
      <c r="V1412" s="13">
        <v>0.85000000000000009</v>
      </c>
      <c r="W1412" s="78">
        <f t="shared" ref="W1412:W1475" si="112">(O1412*(1-L1412)+IF((U1412-O1412)&lt;0,0,(U1412-O1412)))/V1412</f>
        <v>0.42352941176470582</v>
      </c>
      <c r="X1412" s="1">
        <f>VLOOKUP(E1412,'渗透率、续签率'!AG:AJ,4,0)</f>
        <v>4234</v>
      </c>
      <c r="Y1412" s="1">
        <f t="shared" ref="Y1412:Y1475" si="113">X1412*W1412</f>
        <v>1793.2235294117645</v>
      </c>
      <c r="Z1412">
        <v>13</v>
      </c>
      <c r="AA1412" s="89">
        <f t="shared" ref="AA1412:AA1475" si="114">N1412*X1412</f>
        <v>152424</v>
      </c>
      <c r="AH1412" s="37"/>
      <c r="AI1412" s="37"/>
      <c r="AK1412" s="37"/>
    </row>
    <row r="1413" spans="1:37" hidden="1">
      <c r="A1413" t="s">
        <v>64</v>
      </c>
      <c r="B1413" t="s">
        <v>16</v>
      </c>
      <c r="C1413" t="s">
        <v>19</v>
      </c>
      <c r="D1413" t="s">
        <v>116</v>
      </c>
      <c r="E1413" t="s">
        <v>485</v>
      </c>
      <c r="F1413" t="str">
        <f t="shared" si="111"/>
        <v>衡阳市摄影</v>
      </c>
      <c r="G1413" t="s">
        <v>113</v>
      </c>
      <c r="H1413" t="s">
        <v>396</v>
      </c>
      <c r="I1413" t="s">
        <v>68</v>
      </c>
      <c r="J1413">
        <v>237</v>
      </c>
      <c r="K1413">
        <v>1</v>
      </c>
      <c r="L1413" s="13">
        <f>VLOOKUP(C1413,'渗透率、续签率'!B:C,2,0)</f>
        <v>0.28100000000000003</v>
      </c>
      <c r="M1413" s="6">
        <v>0</v>
      </c>
      <c r="N1413">
        <v>37</v>
      </c>
      <c r="O1413">
        <v>0</v>
      </c>
      <c r="P1413" s="6">
        <v>0</v>
      </c>
      <c r="Q1413" s="13">
        <v>4.2999999999999997E-2</v>
      </c>
      <c r="R1413" s="13">
        <v>0</v>
      </c>
      <c r="S1413" s="31">
        <v>1742</v>
      </c>
      <c r="T1413" s="6">
        <f>VLOOKUP(E1413,'参数设置&amp;汇总'!S:U,3,0)</f>
        <v>0.01</v>
      </c>
      <c r="U1413" s="78">
        <f t="shared" si="110"/>
        <v>0.37</v>
      </c>
      <c r="V1413" s="13">
        <v>0.85000000000000009</v>
      </c>
      <c r="W1413" s="78">
        <f t="shared" si="112"/>
        <v>0.43529411764705878</v>
      </c>
      <c r="X1413" s="1">
        <f>VLOOKUP(E1413,'渗透率、续签率'!AG:AJ,4,0)</f>
        <v>4234</v>
      </c>
      <c r="Y1413" s="1">
        <f t="shared" si="113"/>
        <v>1843.0352941176468</v>
      </c>
      <c r="Z1413">
        <v>34</v>
      </c>
      <c r="AA1413" s="89">
        <f t="shared" si="114"/>
        <v>156658</v>
      </c>
      <c r="AH1413" s="37"/>
      <c r="AI1413" s="37"/>
      <c r="AK1413" s="37"/>
    </row>
    <row r="1414" spans="1:37" hidden="1">
      <c r="A1414" t="s">
        <v>64</v>
      </c>
      <c r="B1414" t="s">
        <v>16</v>
      </c>
      <c r="C1414" t="s">
        <v>19</v>
      </c>
      <c r="D1414" t="s">
        <v>116</v>
      </c>
      <c r="E1414" t="s">
        <v>485</v>
      </c>
      <c r="F1414" t="str">
        <f t="shared" si="111"/>
        <v>衢州市摄影</v>
      </c>
      <c r="G1414" t="s">
        <v>79</v>
      </c>
      <c r="H1414" t="s">
        <v>397</v>
      </c>
      <c r="I1414" t="s">
        <v>68</v>
      </c>
      <c r="J1414">
        <v>170</v>
      </c>
      <c r="K1414">
        <v>0</v>
      </c>
      <c r="L1414" s="13">
        <f>VLOOKUP(C1414,'渗透率、续签率'!B:C,2,0)</f>
        <v>0.28100000000000003</v>
      </c>
      <c r="M1414" s="6">
        <v>0</v>
      </c>
      <c r="N1414">
        <v>39</v>
      </c>
      <c r="O1414">
        <v>0</v>
      </c>
      <c r="P1414" s="6">
        <v>0</v>
      </c>
      <c r="Q1414" s="13">
        <v>3.0000000000000001E-3</v>
      </c>
      <c r="R1414" s="13">
        <v>0</v>
      </c>
      <c r="S1414" s="31">
        <v>1241</v>
      </c>
      <c r="T1414" s="6">
        <f>VLOOKUP(E1414,'参数设置&amp;汇总'!S:U,3,0)</f>
        <v>0.01</v>
      </c>
      <c r="U1414" s="78">
        <f t="shared" si="110"/>
        <v>0.39</v>
      </c>
      <c r="V1414" s="13">
        <v>0.85000000000000009</v>
      </c>
      <c r="W1414" s="78">
        <f t="shared" si="112"/>
        <v>0.45882352941176469</v>
      </c>
      <c r="X1414" s="1">
        <f>VLOOKUP(E1414,'渗透率、续签率'!AG:AJ,4,0)</f>
        <v>4234</v>
      </c>
      <c r="Y1414" s="1">
        <f t="shared" si="113"/>
        <v>1942.6588235294116</v>
      </c>
      <c r="Z1414">
        <v>18</v>
      </c>
      <c r="AA1414" s="89">
        <f t="shared" si="114"/>
        <v>165126</v>
      </c>
      <c r="AH1414" s="37"/>
      <c r="AI1414" s="37"/>
      <c r="AK1414" s="37"/>
    </row>
    <row r="1415" spans="1:37" hidden="1">
      <c r="A1415" t="s">
        <v>64</v>
      </c>
      <c r="B1415" t="s">
        <v>16</v>
      </c>
      <c r="C1415" t="s">
        <v>19</v>
      </c>
      <c r="D1415" t="s">
        <v>116</v>
      </c>
      <c r="E1415" t="s">
        <v>485</v>
      </c>
      <c r="F1415" t="str">
        <f t="shared" si="111"/>
        <v>襄阳市摄影</v>
      </c>
      <c r="G1415" t="s">
        <v>81</v>
      </c>
      <c r="H1415" t="s">
        <v>398</v>
      </c>
      <c r="I1415" t="s">
        <v>68</v>
      </c>
      <c r="J1415">
        <v>304</v>
      </c>
      <c r="K1415">
        <v>0</v>
      </c>
      <c r="L1415" s="13">
        <f>VLOOKUP(C1415,'渗透率、续签率'!B:C,2,0)</f>
        <v>0.28100000000000003</v>
      </c>
      <c r="M1415" s="6">
        <v>0</v>
      </c>
      <c r="N1415">
        <v>40</v>
      </c>
      <c r="O1415">
        <v>0</v>
      </c>
      <c r="P1415" s="6">
        <v>0</v>
      </c>
      <c r="Q1415" s="13">
        <v>0.04</v>
      </c>
      <c r="R1415" s="13">
        <v>0</v>
      </c>
      <c r="S1415" s="31">
        <v>1396</v>
      </c>
      <c r="T1415" s="6">
        <f>VLOOKUP(E1415,'参数设置&amp;汇总'!S:U,3,0)</f>
        <v>0.01</v>
      </c>
      <c r="U1415" s="78">
        <f t="shared" si="110"/>
        <v>0.4</v>
      </c>
      <c r="V1415" s="13">
        <v>0.85000000000000009</v>
      </c>
      <c r="W1415" s="78">
        <f t="shared" si="112"/>
        <v>0.47058823529411764</v>
      </c>
      <c r="X1415" s="1">
        <f>VLOOKUP(E1415,'渗透率、续签率'!AG:AJ,4,0)</f>
        <v>4234</v>
      </c>
      <c r="Y1415" s="1">
        <f t="shared" si="113"/>
        <v>1992.4705882352941</v>
      </c>
      <c r="Z1415">
        <v>37</v>
      </c>
      <c r="AA1415" s="89">
        <f t="shared" si="114"/>
        <v>169360</v>
      </c>
      <c r="AH1415" s="37"/>
      <c r="AI1415" s="37"/>
      <c r="AK1415" s="37"/>
    </row>
    <row r="1416" spans="1:37" hidden="1">
      <c r="A1416" t="s">
        <v>64</v>
      </c>
      <c r="B1416" t="s">
        <v>16</v>
      </c>
      <c r="C1416" t="s">
        <v>19</v>
      </c>
      <c r="D1416" t="s">
        <v>116</v>
      </c>
      <c r="E1416" t="s">
        <v>485</v>
      </c>
      <c r="F1416" t="str">
        <f t="shared" si="111"/>
        <v>西双版纳傣族自治州摄影</v>
      </c>
      <c r="G1416" t="s">
        <v>99</v>
      </c>
      <c r="H1416" t="s">
        <v>399</v>
      </c>
      <c r="I1416" t="s">
        <v>68</v>
      </c>
      <c r="J1416">
        <v>229</v>
      </c>
      <c r="K1416">
        <v>2</v>
      </c>
      <c r="L1416" s="13">
        <f>VLOOKUP(C1416,'渗透率、续签率'!B:C,2,0)</f>
        <v>0.28100000000000003</v>
      </c>
      <c r="M1416" s="6">
        <v>0.01</v>
      </c>
      <c r="N1416">
        <v>16</v>
      </c>
      <c r="O1416">
        <v>2</v>
      </c>
      <c r="P1416" s="6">
        <v>0.13</v>
      </c>
      <c r="Q1416" s="13">
        <v>0.17799999999999999</v>
      </c>
      <c r="R1416" s="13">
        <v>0</v>
      </c>
      <c r="S1416" s="31">
        <v>778</v>
      </c>
      <c r="T1416" s="6">
        <f>VLOOKUP(E1416,'参数设置&amp;汇总'!S:U,3,0)</f>
        <v>0.01</v>
      </c>
      <c r="U1416" s="78">
        <f t="shared" si="110"/>
        <v>2</v>
      </c>
      <c r="V1416" s="13">
        <v>0.85000000000000009</v>
      </c>
      <c r="W1416" s="78">
        <f t="shared" si="112"/>
        <v>1.6917647058823526</v>
      </c>
      <c r="X1416" s="1">
        <f>VLOOKUP(E1416,'渗透率、续签率'!AG:AJ,4,0)</f>
        <v>4234</v>
      </c>
      <c r="Y1416" s="1">
        <f t="shared" si="113"/>
        <v>7162.9317647058806</v>
      </c>
      <c r="Z1416">
        <v>0</v>
      </c>
      <c r="AA1416" s="89">
        <f t="shared" si="114"/>
        <v>67744</v>
      </c>
      <c r="AH1416" s="37"/>
      <c r="AI1416" s="37"/>
      <c r="AK1416" s="37"/>
    </row>
    <row r="1417" spans="1:37" hidden="1">
      <c r="A1417" t="s">
        <v>64</v>
      </c>
      <c r="B1417" t="s">
        <v>16</v>
      </c>
      <c r="C1417" t="s">
        <v>19</v>
      </c>
      <c r="D1417" t="s">
        <v>116</v>
      </c>
      <c r="E1417" t="s">
        <v>485</v>
      </c>
      <c r="F1417" t="str">
        <f t="shared" si="111"/>
        <v>西宁市摄影</v>
      </c>
      <c r="G1417" t="s">
        <v>297</v>
      </c>
      <c r="H1417" t="s">
        <v>400</v>
      </c>
      <c r="I1417" t="s">
        <v>70</v>
      </c>
      <c r="J1417">
        <v>146</v>
      </c>
      <c r="K1417">
        <v>1</v>
      </c>
      <c r="L1417" s="13">
        <f>VLOOKUP(C1417,'渗透率、续签率'!B:C,2,0)</f>
        <v>0.28100000000000003</v>
      </c>
      <c r="M1417" s="6">
        <v>0.01</v>
      </c>
      <c r="N1417">
        <v>50</v>
      </c>
      <c r="O1417">
        <v>1</v>
      </c>
      <c r="P1417" s="6">
        <v>0.02</v>
      </c>
      <c r="Q1417" s="13">
        <v>0.105</v>
      </c>
      <c r="R1417" s="13">
        <v>0</v>
      </c>
      <c r="S1417" s="31">
        <v>1480</v>
      </c>
      <c r="T1417" s="6">
        <f>VLOOKUP(E1417,'参数设置&amp;汇总'!S:U,3,0)</f>
        <v>0.01</v>
      </c>
      <c r="U1417" s="78">
        <f t="shared" si="110"/>
        <v>1</v>
      </c>
      <c r="V1417" s="13">
        <v>0.85000000000000009</v>
      </c>
      <c r="W1417" s="78">
        <f t="shared" si="112"/>
        <v>0.84588235294117631</v>
      </c>
      <c r="X1417" s="1">
        <f>VLOOKUP(E1417,'渗透率、续签率'!AG:AJ,4,0)</f>
        <v>4234</v>
      </c>
      <c r="Y1417" s="1">
        <f t="shared" si="113"/>
        <v>3581.4658823529403</v>
      </c>
      <c r="Z1417">
        <v>0</v>
      </c>
      <c r="AA1417" s="89">
        <f t="shared" si="114"/>
        <v>211700</v>
      </c>
      <c r="AH1417" s="37"/>
      <c r="AI1417" s="37"/>
      <c r="AK1417" s="37"/>
    </row>
    <row r="1418" spans="1:37" hidden="1">
      <c r="A1418" t="s">
        <v>64</v>
      </c>
      <c r="B1418" t="s">
        <v>16</v>
      </c>
      <c r="C1418" t="s">
        <v>19</v>
      </c>
      <c r="D1418" t="s">
        <v>116</v>
      </c>
      <c r="E1418" t="s">
        <v>485</v>
      </c>
      <c r="F1418" t="str">
        <f t="shared" si="111"/>
        <v>许昌市摄影</v>
      </c>
      <c r="G1418" t="s">
        <v>110</v>
      </c>
      <c r="H1418" t="s">
        <v>401</v>
      </c>
      <c r="I1418" t="s">
        <v>70</v>
      </c>
      <c r="J1418">
        <v>238</v>
      </c>
      <c r="K1418">
        <v>0</v>
      </c>
      <c r="L1418" s="13">
        <f>VLOOKUP(C1418,'渗透率、续签率'!B:C,2,0)</f>
        <v>0.28100000000000003</v>
      </c>
      <c r="M1418" s="6">
        <v>0</v>
      </c>
      <c r="N1418">
        <v>50</v>
      </c>
      <c r="O1418">
        <v>0</v>
      </c>
      <c r="P1418" s="6">
        <v>0</v>
      </c>
      <c r="Q1418" s="13">
        <v>4.0000000000000001E-3</v>
      </c>
      <c r="R1418" s="13">
        <v>0</v>
      </c>
      <c r="S1418" s="31">
        <v>1584</v>
      </c>
      <c r="T1418" s="6">
        <f>VLOOKUP(E1418,'参数设置&amp;汇总'!S:U,3,0)</f>
        <v>0.01</v>
      </c>
      <c r="U1418" s="78">
        <f t="shared" si="110"/>
        <v>0.5</v>
      </c>
      <c r="V1418" s="13">
        <v>0.85000000000000009</v>
      </c>
      <c r="W1418" s="78">
        <f t="shared" si="112"/>
        <v>0.58823529411764697</v>
      </c>
      <c r="X1418" s="1">
        <f>VLOOKUP(E1418,'渗透率、续签率'!AG:AJ,4,0)</f>
        <v>4234</v>
      </c>
      <c r="Y1418" s="1">
        <f t="shared" si="113"/>
        <v>2490.5882352941171</v>
      </c>
      <c r="Z1418">
        <v>16</v>
      </c>
      <c r="AA1418" s="89">
        <f t="shared" si="114"/>
        <v>211700</v>
      </c>
    </row>
    <row r="1419" spans="1:37" hidden="1">
      <c r="A1419" t="s">
        <v>64</v>
      </c>
      <c r="B1419" t="s">
        <v>16</v>
      </c>
      <c r="C1419" t="s">
        <v>19</v>
      </c>
      <c r="D1419" t="s">
        <v>116</v>
      </c>
      <c r="E1419" t="s">
        <v>485</v>
      </c>
      <c r="F1419" t="str">
        <f t="shared" si="111"/>
        <v>贵港市摄影</v>
      </c>
      <c r="G1419" t="s">
        <v>88</v>
      </c>
      <c r="H1419" t="s">
        <v>402</v>
      </c>
      <c r="I1419" t="s">
        <v>68</v>
      </c>
      <c r="J1419">
        <v>176</v>
      </c>
      <c r="K1419">
        <v>0</v>
      </c>
      <c r="L1419" s="13">
        <f>VLOOKUP(C1419,'渗透率、续签率'!B:C,2,0)</f>
        <v>0.28100000000000003</v>
      </c>
      <c r="M1419" s="6">
        <v>0</v>
      </c>
      <c r="N1419">
        <v>29</v>
      </c>
      <c r="O1419">
        <v>0</v>
      </c>
      <c r="P1419" s="6">
        <v>0</v>
      </c>
      <c r="Q1419" s="13">
        <v>0</v>
      </c>
      <c r="R1419" s="13">
        <v>0</v>
      </c>
      <c r="S1419" s="31">
        <v>937</v>
      </c>
      <c r="T1419" s="6">
        <f>VLOOKUP(E1419,'参数设置&amp;汇总'!S:U,3,0)</f>
        <v>0.01</v>
      </c>
      <c r="U1419" s="78">
        <f t="shared" si="110"/>
        <v>0.28999999999999998</v>
      </c>
      <c r="V1419" s="13">
        <v>0.85000000000000009</v>
      </c>
      <c r="W1419" s="78">
        <f t="shared" si="112"/>
        <v>0.34117647058823525</v>
      </c>
      <c r="X1419" s="1">
        <f>VLOOKUP(E1419,'渗透率、续签率'!AG:AJ,4,0)</f>
        <v>4234</v>
      </c>
      <c r="Y1419" s="1">
        <f t="shared" si="113"/>
        <v>1444.541176470588</v>
      </c>
      <c r="Z1419">
        <v>0</v>
      </c>
      <c r="AA1419" s="89">
        <f t="shared" si="114"/>
        <v>122786</v>
      </c>
      <c r="AH1419" s="37"/>
      <c r="AI1419" s="37"/>
      <c r="AK1419" s="37"/>
    </row>
    <row r="1420" spans="1:37" hidden="1">
      <c r="A1420" t="s">
        <v>64</v>
      </c>
      <c r="B1420" t="s">
        <v>16</v>
      </c>
      <c r="C1420" t="s">
        <v>19</v>
      </c>
      <c r="D1420" t="s">
        <v>116</v>
      </c>
      <c r="E1420" t="s">
        <v>485</v>
      </c>
      <c r="F1420" t="str">
        <f t="shared" si="111"/>
        <v>贵阳市摄影</v>
      </c>
      <c r="G1420" t="s">
        <v>167</v>
      </c>
      <c r="H1420" t="s">
        <v>403</v>
      </c>
      <c r="I1420" t="s">
        <v>70</v>
      </c>
      <c r="J1420">
        <v>611</v>
      </c>
      <c r="K1420">
        <v>2</v>
      </c>
      <c r="L1420" s="13">
        <f>VLOOKUP(C1420,'渗透率、续签率'!B:C,2,0)</f>
        <v>0.28100000000000003</v>
      </c>
      <c r="M1420" s="6">
        <v>0</v>
      </c>
      <c r="N1420">
        <v>118</v>
      </c>
      <c r="O1420">
        <v>2</v>
      </c>
      <c r="P1420" s="6">
        <v>0.02</v>
      </c>
      <c r="Q1420" s="13">
        <v>0.11700000000000001</v>
      </c>
      <c r="R1420" s="13">
        <v>2.1999999999999999E-2</v>
      </c>
      <c r="S1420" s="31">
        <v>3812</v>
      </c>
      <c r="T1420" s="6">
        <f>VLOOKUP(E1420,'参数设置&amp;汇总'!S:U,3,0)</f>
        <v>0.01</v>
      </c>
      <c r="U1420" s="78">
        <f t="shared" si="110"/>
        <v>2</v>
      </c>
      <c r="V1420" s="13">
        <v>0.85000000000000009</v>
      </c>
      <c r="W1420" s="78">
        <f t="shared" si="112"/>
        <v>1.6917647058823526</v>
      </c>
      <c r="X1420" s="1">
        <f>VLOOKUP(E1420,'渗透率、续签率'!AG:AJ,4,0)</f>
        <v>4234</v>
      </c>
      <c r="Y1420" s="1">
        <f t="shared" si="113"/>
        <v>7162.9317647058806</v>
      </c>
      <c r="Z1420">
        <v>83</v>
      </c>
      <c r="AA1420" s="89">
        <f t="shared" si="114"/>
        <v>499612</v>
      </c>
      <c r="AH1420" s="37"/>
      <c r="AI1420" s="37"/>
      <c r="AJ1420" s="1"/>
      <c r="AK1420" s="37"/>
    </row>
    <row r="1421" spans="1:37" hidden="1">
      <c r="A1421" t="s">
        <v>64</v>
      </c>
      <c r="B1421" t="s">
        <v>16</v>
      </c>
      <c r="C1421" t="s">
        <v>19</v>
      </c>
      <c r="D1421" t="s">
        <v>116</v>
      </c>
      <c r="E1421" t="s">
        <v>485</v>
      </c>
      <c r="F1421" t="str">
        <f t="shared" si="111"/>
        <v>贺州市摄影</v>
      </c>
      <c r="G1421" t="s">
        <v>88</v>
      </c>
      <c r="H1421" t="s">
        <v>404</v>
      </c>
      <c r="I1421" t="s">
        <v>68</v>
      </c>
      <c r="J1421">
        <v>71</v>
      </c>
      <c r="K1421">
        <v>0</v>
      </c>
      <c r="L1421" s="13">
        <f>VLOOKUP(C1421,'渗透率、续签率'!B:C,2,0)</f>
        <v>0.28100000000000003</v>
      </c>
      <c r="M1421" s="6">
        <v>0</v>
      </c>
      <c r="N1421">
        <v>8</v>
      </c>
      <c r="O1421">
        <v>0</v>
      </c>
      <c r="P1421" s="6">
        <v>0</v>
      </c>
      <c r="Q1421" s="13">
        <v>0.20200000000000001</v>
      </c>
      <c r="R1421" s="13">
        <v>0</v>
      </c>
      <c r="S1421" s="31">
        <v>342</v>
      </c>
      <c r="T1421" s="6">
        <f>VLOOKUP(E1421,'参数设置&amp;汇总'!S:U,3,0)</f>
        <v>0.01</v>
      </c>
      <c r="U1421" s="78">
        <f t="shared" si="110"/>
        <v>0.08</v>
      </c>
      <c r="V1421" s="13">
        <v>0.85000000000000009</v>
      </c>
      <c r="W1421" s="78">
        <f t="shared" si="112"/>
        <v>9.4117647058823528E-2</v>
      </c>
      <c r="X1421" s="1">
        <f>VLOOKUP(E1421,'渗透率、续签率'!AG:AJ,4,0)</f>
        <v>4234</v>
      </c>
      <c r="Y1421" s="1">
        <f t="shared" si="113"/>
        <v>398.49411764705883</v>
      </c>
      <c r="Z1421">
        <v>0</v>
      </c>
      <c r="AA1421" s="89">
        <f t="shared" si="114"/>
        <v>33872</v>
      </c>
      <c r="AH1421" s="37"/>
      <c r="AI1421" s="37"/>
      <c r="AK1421" s="37"/>
    </row>
    <row r="1422" spans="1:37" hidden="1">
      <c r="A1422" t="s">
        <v>64</v>
      </c>
      <c r="B1422" t="s">
        <v>16</v>
      </c>
      <c r="C1422" t="s">
        <v>19</v>
      </c>
      <c r="D1422" t="s">
        <v>116</v>
      </c>
      <c r="E1422" t="s">
        <v>485</v>
      </c>
      <c r="F1422" t="str">
        <f t="shared" si="111"/>
        <v>资阳市摄影</v>
      </c>
      <c r="G1422" t="s">
        <v>77</v>
      </c>
      <c r="H1422" t="s">
        <v>405</v>
      </c>
      <c r="I1422" t="s">
        <v>70</v>
      </c>
      <c r="J1422">
        <v>65</v>
      </c>
      <c r="K1422">
        <v>0</v>
      </c>
      <c r="L1422" s="13">
        <f>VLOOKUP(C1422,'渗透率、续签率'!B:C,2,0)</f>
        <v>0.28100000000000003</v>
      </c>
      <c r="M1422" s="6">
        <v>0</v>
      </c>
      <c r="N1422">
        <v>12</v>
      </c>
      <c r="O1422">
        <v>0</v>
      </c>
      <c r="P1422" s="6">
        <v>0</v>
      </c>
      <c r="Q1422" s="13">
        <v>2.1000000000000001E-2</v>
      </c>
      <c r="R1422" s="13">
        <v>0</v>
      </c>
      <c r="S1422" s="31">
        <v>419</v>
      </c>
      <c r="T1422" s="6">
        <f>VLOOKUP(E1422,'参数设置&amp;汇总'!S:U,3,0)</f>
        <v>0.01</v>
      </c>
      <c r="U1422" s="78">
        <f t="shared" si="110"/>
        <v>0.12</v>
      </c>
      <c r="V1422" s="13">
        <v>0.85000000000000009</v>
      </c>
      <c r="W1422" s="78">
        <f t="shared" si="112"/>
        <v>0.14117647058823526</v>
      </c>
      <c r="X1422" s="1">
        <f>VLOOKUP(E1422,'渗透率、续签率'!AG:AJ,4,0)</f>
        <v>4234</v>
      </c>
      <c r="Y1422" s="1">
        <f t="shared" si="113"/>
        <v>597.74117647058813</v>
      </c>
      <c r="Z1422">
        <v>0</v>
      </c>
      <c r="AA1422" s="89">
        <f t="shared" si="114"/>
        <v>50808</v>
      </c>
    </row>
    <row r="1423" spans="1:37" hidden="1">
      <c r="A1423" t="s">
        <v>64</v>
      </c>
      <c r="B1423" t="s">
        <v>16</v>
      </c>
      <c r="C1423" t="s">
        <v>19</v>
      </c>
      <c r="D1423" t="s">
        <v>116</v>
      </c>
      <c r="E1423" t="s">
        <v>485</v>
      </c>
      <c r="F1423" t="str">
        <f t="shared" si="111"/>
        <v>赣州市摄影</v>
      </c>
      <c r="G1423" t="s">
        <v>90</v>
      </c>
      <c r="H1423" t="s">
        <v>406</v>
      </c>
      <c r="I1423" t="s">
        <v>68</v>
      </c>
      <c r="J1423">
        <v>547</v>
      </c>
      <c r="K1423">
        <v>1</v>
      </c>
      <c r="L1423" s="13">
        <f>VLOOKUP(C1423,'渗透率、续签率'!B:C,2,0)</f>
        <v>0.28100000000000003</v>
      </c>
      <c r="M1423" s="6">
        <v>0</v>
      </c>
      <c r="N1423">
        <v>148</v>
      </c>
      <c r="O1423">
        <v>1</v>
      </c>
      <c r="P1423" s="6">
        <v>0.01</v>
      </c>
      <c r="Q1423" s="13">
        <v>8.2000000000000003E-2</v>
      </c>
      <c r="R1423" s="13">
        <v>0</v>
      </c>
      <c r="S1423" s="31">
        <v>4444</v>
      </c>
      <c r="T1423" s="6">
        <f>VLOOKUP(E1423,'参数设置&amp;汇总'!S:U,3,0)</f>
        <v>0.01</v>
      </c>
      <c r="U1423" s="78">
        <f t="shared" si="110"/>
        <v>1.48</v>
      </c>
      <c r="V1423" s="13">
        <v>0.85000000000000009</v>
      </c>
      <c r="W1423" s="78">
        <f t="shared" si="112"/>
        <v>1.4105882352941173</v>
      </c>
      <c r="X1423" s="1">
        <f>VLOOKUP(E1423,'渗透率、续签率'!AG:AJ,4,0)</f>
        <v>4234</v>
      </c>
      <c r="Y1423" s="1">
        <f t="shared" si="113"/>
        <v>5972.4305882352928</v>
      </c>
      <c r="Z1423">
        <v>50</v>
      </c>
      <c r="AA1423" s="89">
        <f t="shared" si="114"/>
        <v>626632</v>
      </c>
      <c r="AH1423" s="37"/>
      <c r="AI1423" s="37"/>
      <c r="AK1423" s="37"/>
    </row>
    <row r="1424" spans="1:37" hidden="1">
      <c r="A1424" t="s">
        <v>64</v>
      </c>
      <c r="B1424" t="s">
        <v>16</v>
      </c>
      <c r="C1424" t="s">
        <v>19</v>
      </c>
      <c r="D1424" t="s">
        <v>116</v>
      </c>
      <c r="E1424" t="s">
        <v>485</v>
      </c>
      <c r="F1424" t="str">
        <f t="shared" si="111"/>
        <v>赤峰市摄影</v>
      </c>
      <c r="G1424" t="s">
        <v>142</v>
      </c>
      <c r="H1424" t="s">
        <v>407</v>
      </c>
      <c r="I1424" t="s">
        <v>70</v>
      </c>
      <c r="J1424">
        <v>241</v>
      </c>
      <c r="K1424">
        <v>1</v>
      </c>
      <c r="L1424" s="13">
        <f>VLOOKUP(C1424,'渗透率、续签率'!B:C,2,0)</f>
        <v>0.28100000000000003</v>
      </c>
      <c r="M1424" s="6">
        <v>0</v>
      </c>
      <c r="N1424">
        <v>45</v>
      </c>
      <c r="O1424">
        <v>1</v>
      </c>
      <c r="P1424" s="6">
        <v>0.02</v>
      </c>
      <c r="Q1424" s="13">
        <v>0.04</v>
      </c>
      <c r="R1424" s="13">
        <v>0</v>
      </c>
      <c r="S1424" s="31">
        <v>1651</v>
      </c>
      <c r="T1424" s="6">
        <f>VLOOKUP(E1424,'参数设置&amp;汇总'!S:U,3,0)</f>
        <v>0.01</v>
      </c>
      <c r="U1424" s="78">
        <f t="shared" si="110"/>
        <v>1</v>
      </c>
      <c r="V1424" s="13">
        <v>0.85000000000000009</v>
      </c>
      <c r="W1424" s="78">
        <f t="shared" si="112"/>
        <v>0.84588235294117631</v>
      </c>
      <c r="X1424" s="1">
        <f>VLOOKUP(E1424,'渗透率、续签率'!AG:AJ,4,0)</f>
        <v>4234</v>
      </c>
      <c r="Y1424" s="1">
        <f t="shared" si="113"/>
        <v>3581.4658823529403</v>
      </c>
      <c r="Z1424">
        <v>0</v>
      </c>
      <c r="AA1424" s="89">
        <f t="shared" si="114"/>
        <v>190530</v>
      </c>
      <c r="AH1424" s="37"/>
      <c r="AI1424" s="37"/>
      <c r="AK1424" s="37"/>
    </row>
    <row r="1425" spans="1:37" hidden="1">
      <c r="A1425" t="s">
        <v>64</v>
      </c>
      <c r="B1425" t="s">
        <v>16</v>
      </c>
      <c r="C1425" t="s">
        <v>19</v>
      </c>
      <c r="D1425" t="s">
        <v>116</v>
      </c>
      <c r="E1425" t="s">
        <v>485</v>
      </c>
      <c r="F1425" t="str">
        <f t="shared" si="111"/>
        <v>辽源市摄影</v>
      </c>
      <c r="G1425" t="s">
        <v>188</v>
      </c>
      <c r="H1425" t="s">
        <v>408</v>
      </c>
      <c r="I1425" t="s">
        <v>70</v>
      </c>
      <c r="J1425">
        <v>64</v>
      </c>
      <c r="K1425">
        <v>0</v>
      </c>
      <c r="L1425" s="13">
        <f>VLOOKUP(C1425,'渗透率、续签率'!B:C,2,0)</f>
        <v>0.28100000000000003</v>
      </c>
      <c r="M1425" s="6">
        <v>0</v>
      </c>
      <c r="N1425">
        <v>4</v>
      </c>
      <c r="O1425">
        <v>0</v>
      </c>
      <c r="P1425" s="6">
        <v>0</v>
      </c>
      <c r="Q1425" s="13">
        <v>0</v>
      </c>
      <c r="R1425" s="13">
        <v>0</v>
      </c>
      <c r="S1425" s="31">
        <v>222</v>
      </c>
      <c r="T1425" s="6">
        <f>VLOOKUP(E1425,'参数设置&amp;汇总'!S:U,3,0)</f>
        <v>0.01</v>
      </c>
      <c r="U1425" s="78">
        <f t="shared" si="110"/>
        <v>0.04</v>
      </c>
      <c r="V1425" s="13">
        <v>0.85000000000000009</v>
      </c>
      <c r="W1425" s="78">
        <f t="shared" si="112"/>
        <v>4.7058823529411764E-2</v>
      </c>
      <c r="X1425" s="1">
        <f>VLOOKUP(E1425,'渗透率、续签率'!AG:AJ,4,0)</f>
        <v>4234</v>
      </c>
      <c r="Y1425" s="1">
        <f t="shared" si="113"/>
        <v>199.24705882352941</v>
      </c>
      <c r="Z1425">
        <v>0</v>
      </c>
      <c r="AA1425" s="89">
        <f t="shared" si="114"/>
        <v>16936</v>
      </c>
      <c r="AH1425" s="37"/>
      <c r="AI1425" s="37"/>
      <c r="AK1425" s="37"/>
    </row>
    <row r="1426" spans="1:37" hidden="1">
      <c r="A1426" t="s">
        <v>64</v>
      </c>
      <c r="B1426" t="s">
        <v>16</v>
      </c>
      <c r="C1426" t="s">
        <v>19</v>
      </c>
      <c r="D1426" t="s">
        <v>116</v>
      </c>
      <c r="E1426" t="s">
        <v>485</v>
      </c>
      <c r="F1426" t="str">
        <f t="shared" si="111"/>
        <v>辽阳市摄影</v>
      </c>
      <c r="G1426" t="s">
        <v>101</v>
      </c>
      <c r="H1426" t="s">
        <v>409</v>
      </c>
      <c r="I1426" t="s">
        <v>70</v>
      </c>
      <c r="J1426">
        <v>95</v>
      </c>
      <c r="K1426">
        <v>0</v>
      </c>
      <c r="L1426" s="13">
        <f>VLOOKUP(C1426,'渗透率、续签率'!B:C,2,0)</f>
        <v>0.28100000000000003</v>
      </c>
      <c r="M1426" s="6">
        <v>0</v>
      </c>
      <c r="N1426">
        <v>11</v>
      </c>
      <c r="O1426">
        <v>0</v>
      </c>
      <c r="P1426" s="6">
        <v>0</v>
      </c>
      <c r="Q1426" s="13">
        <v>0</v>
      </c>
      <c r="R1426" s="13">
        <v>0</v>
      </c>
      <c r="S1426" s="31">
        <v>522</v>
      </c>
      <c r="T1426" s="6">
        <f>VLOOKUP(E1426,'参数设置&amp;汇总'!S:U,3,0)</f>
        <v>0.01</v>
      </c>
      <c r="U1426" s="78">
        <f t="shared" si="110"/>
        <v>0.11</v>
      </c>
      <c r="V1426" s="13">
        <v>0.85000000000000009</v>
      </c>
      <c r="W1426" s="78">
        <f t="shared" si="112"/>
        <v>0.12941176470588234</v>
      </c>
      <c r="X1426" s="1">
        <f>VLOOKUP(E1426,'渗透率、续签率'!AG:AJ,4,0)</f>
        <v>4234</v>
      </c>
      <c r="Y1426" s="1">
        <f t="shared" si="113"/>
        <v>547.92941176470583</v>
      </c>
      <c r="Z1426">
        <v>0</v>
      </c>
      <c r="AA1426" s="89">
        <f t="shared" si="114"/>
        <v>46574</v>
      </c>
      <c r="AH1426" s="37"/>
      <c r="AI1426" s="37"/>
      <c r="AK1426" s="37"/>
    </row>
    <row r="1427" spans="1:37" hidden="1">
      <c r="A1427" t="s">
        <v>64</v>
      </c>
      <c r="B1427" t="s">
        <v>16</v>
      </c>
      <c r="C1427" t="s">
        <v>19</v>
      </c>
      <c r="D1427" t="s">
        <v>116</v>
      </c>
      <c r="E1427" t="s">
        <v>485</v>
      </c>
      <c r="F1427" t="str">
        <f t="shared" si="111"/>
        <v>达州市摄影</v>
      </c>
      <c r="G1427" t="s">
        <v>77</v>
      </c>
      <c r="H1427" t="s">
        <v>410</v>
      </c>
      <c r="I1427" t="s">
        <v>70</v>
      </c>
      <c r="J1427">
        <v>123</v>
      </c>
      <c r="K1427">
        <v>0</v>
      </c>
      <c r="L1427" s="13">
        <f>VLOOKUP(C1427,'渗透率、续签率'!B:C,2,0)</f>
        <v>0.28100000000000003</v>
      </c>
      <c r="M1427" s="6">
        <v>0</v>
      </c>
      <c r="N1427">
        <v>31</v>
      </c>
      <c r="O1427">
        <v>0</v>
      </c>
      <c r="P1427" s="6">
        <v>0</v>
      </c>
      <c r="Q1427" s="13">
        <v>0</v>
      </c>
      <c r="R1427" s="13">
        <v>0</v>
      </c>
      <c r="S1427" s="31">
        <v>891</v>
      </c>
      <c r="T1427" s="6">
        <f>VLOOKUP(E1427,'参数设置&amp;汇总'!S:U,3,0)</f>
        <v>0.01</v>
      </c>
      <c r="U1427" s="78">
        <f t="shared" si="110"/>
        <v>0.31</v>
      </c>
      <c r="V1427" s="13">
        <v>0.85000000000000009</v>
      </c>
      <c r="W1427" s="78">
        <f t="shared" si="112"/>
        <v>0.36470588235294116</v>
      </c>
      <c r="X1427" s="1">
        <f>VLOOKUP(E1427,'渗透率、续签率'!AG:AJ,4,0)</f>
        <v>4234</v>
      </c>
      <c r="Y1427" s="1">
        <f t="shared" si="113"/>
        <v>1544.1647058823528</v>
      </c>
      <c r="Z1427">
        <v>3</v>
      </c>
      <c r="AA1427" s="89">
        <f t="shared" si="114"/>
        <v>131254</v>
      </c>
      <c r="AH1427" s="37"/>
      <c r="AI1427" s="37"/>
      <c r="AK1427" s="37"/>
    </row>
    <row r="1428" spans="1:37" hidden="1">
      <c r="A1428" t="s">
        <v>64</v>
      </c>
      <c r="B1428" t="s">
        <v>16</v>
      </c>
      <c r="C1428" t="s">
        <v>19</v>
      </c>
      <c r="D1428" t="s">
        <v>116</v>
      </c>
      <c r="E1428" t="s">
        <v>485</v>
      </c>
      <c r="F1428" t="str">
        <f t="shared" si="111"/>
        <v>运城市摄影</v>
      </c>
      <c r="G1428" t="s">
        <v>134</v>
      </c>
      <c r="H1428" t="s">
        <v>411</v>
      </c>
      <c r="I1428" t="s">
        <v>70</v>
      </c>
      <c r="J1428">
        <v>381</v>
      </c>
      <c r="K1428">
        <v>0</v>
      </c>
      <c r="L1428" s="13">
        <f>VLOOKUP(C1428,'渗透率、续签率'!B:C,2,0)</f>
        <v>0.28100000000000003</v>
      </c>
      <c r="M1428" s="6">
        <v>0</v>
      </c>
      <c r="N1428">
        <v>32</v>
      </c>
      <c r="O1428">
        <v>0</v>
      </c>
      <c r="P1428" s="6">
        <v>0</v>
      </c>
      <c r="Q1428" s="13">
        <v>0.02</v>
      </c>
      <c r="R1428" s="13">
        <v>0</v>
      </c>
      <c r="S1428" s="31">
        <v>1425</v>
      </c>
      <c r="T1428" s="6">
        <f>VLOOKUP(E1428,'参数设置&amp;汇总'!S:U,3,0)</f>
        <v>0.01</v>
      </c>
      <c r="U1428" s="78">
        <f t="shared" si="110"/>
        <v>0.32</v>
      </c>
      <c r="V1428" s="13">
        <v>0.85000000000000009</v>
      </c>
      <c r="W1428" s="78">
        <f t="shared" si="112"/>
        <v>0.37647058823529411</v>
      </c>
      <c r="X1428" s="1">
        <f>VLOOKUP(E1428,'渗透率、续签率'!AG:AJ,4,0)</f>
        <v>4234</v>
      </c>
      <c r="Y1428" s="1">
        <f t="shared" si="113"/>
        <v>1593.9764705882353</v>
      </c>
      <c r="Z1428">
        <v>38</v>
      </c>
      <c r="AA1428" s="89">
        <f t="shared" si="114"/>
        <v>135488</v>
      </c>
      <c r="AH1428" s="37"/>
      <c r="AI1428" s="37"/>
      <c r="AK1428" s="37"/>
    </row>
    <row r="1429" spans="1:37" hidden="1">
      <c r="A1429" t="s">
        <v>64</v>
      </c>
      <c r="B1429" t="s">
        <v>16</v>
      </c>
      <c r="C1429" t="s">
        <v>19</v>
      </c>
      <c r="D1429" t="s">
        <v>116</v>
      </c>
      <c r="E1429" t="s">
        <v>485</v>
      </c>
      <c r="F1429" t="str">
        <f t="shared" si="111"/>
        <v>连云港市摄影</v>
      </c>
      <c r="G1429" t="s">
        <v>73</v>
      </c>
      <c r="H1429" t="s">
        <v>412</v>
      </c>
      <c r="I1429" t="s">
        <v>70</v>
      </c>
      <c r="J1429">
        <v>373</v>
      </c>
      <c r="K1429">
        <v>1</v>
      </c>
      <c r="L1429" s="13">
        <f>VLOOKUP(C1429,'渗透率、续签率'!B:C,2,0)</f>
        <v>0.28100000000000003</v>
      </c>
      <c r="M1429" s="6">
        <v>0</v>
      </c>
      <c r="N1429">
        <v>51</v>
      </c>
      <c r="O1429">
        <v>1</v>
      </c>
      <c r="P1429" s="6">
        <v>0.02</v>
      </c>
      <c r="Q1429" s="13">
        <v>0.1</v>
      </c>
      <c r="R1429" s="13">
        <v>0</v>
      </c>
      <c r="S1429" s="31">
        <v>1970</v>
      </c>
      <c r="T1429" s="6">
        <f>VLOOKUP(E1429,'参数设置&amp;汇总'!S:U,3,0)</f>
        <v>0.01</v>
      </c>
      <c r="U1429" s="78">
        <f t="shared" si="110"/>
        <v>1</v>
      </c>
      <c r="V1429" s="13">
        <v>0.85000000000000009</v>
      </c>
      <c r="W1429" s="78">
        <f t="shared" si="112"/>
        <v>0.84588235294117631</v>
      </c>
      <c r="X1429" s="1">
        <f>VLOOKUP(E1429,'渗透率、续签率'!AG:AJ,4,0)</f>
        <v>4234</v>
      </c>
      <c r="Y1429" s="1">
        <f t="shared" si="113"/>
        <v>3581.4658823529403</v>
      </c>
      <c r="Z1429">
        <v>25</v>
      </c>
      <c r="AA1429" s="89">
        <f t="shared" si="114"/>
        <v>215934</v>
      </c>
      <c r="AH1429" s="37"/>
      <c r="AI1429" s="37"/>
      <c r="AK1429" s="37"/>
    </row>
    <row r="1430" spans="1:37" hidden="1">
      <c r="A1430" t="s">
        <v>64</v>
      </c>
      <c r="B1430" t="s">
        <v>16</v>
      </c>
      <c r="C1430" t="s">
        <v>19</v>
      </c>
      <c r="D1430" t="s">
        <v>116</v>
      </c>
      <c r="E1430" t="s">
        <v>485</v>
      </c>
      <c r="F1430" t="str">
        <f t="shared" si="111"/>
        <v>迪庆藏族自治州摄影</v>
      </c>
      <c r="G1430" t="s">
        <v>99</v>
      </c>
      <c r="H1430" t="s">
        <v>413</v>
      </c>
      <c r="I1430" t="s">
        <v>68</v>
      </c>
      <c r="J1430">
        <v>239</v>
      </c>
      <c r="K1430">
        <v>0</v>
      </c>
      <c r="L1430" s="13">
        <f>VLOOKUP(C1430,'渗透率、续签率'!B:C,2,0)</f>
        <v>0.28100000000000003</v>
      </c>
      <c r="M1430" s="6">
        <v>0</v>
      </c>
      <c r="N1430">
        <v>6</v>
      </c>
      <c r="O1430">
        <v>0</v>
      </c>
      <c r="P1430" s="6">
        <v>0</v>
      </c>
      <c r="Q1430" s="13">
        <v>0.12</v>
      </c>
      <c r="R1430" s="13">
        <v>0</v>
      </c>
      <c r="S1430" s="31">
        <v>422</v>
      </c>
      <c r="T1430" s="6">
        <f>VLOOKUP(E1430,'参数设置&amp;汇总'!S:U,3,0)</f>
        <v>0.01</v>
      </c>
      <c r="U1430" s="78">
        <f t="shared" si="110"/>
        <v>0.06</v>
      </c>
      <c r="V1430" s="13">
        <v>0.85000000000000009</v>
      </c>
      <c r="W1430" s="78">
        <f t="shared" si="112"/>
        <v>7.0588235294117632E-2</v>
      </c>
      <c r="X1430" s="1">
        <f>VLOOKUP(E1430,'渗透率、续签率'!AG:AJ,4,0)</f>
        <v>4234</v>
      </c>
      <c r="Y1430" s="1">
        <f t="shared" si="113"/>
        <v>298.87058823529406</v>
      </c>
      <c r="Z1430">
        <v>32</v>
      </c>
      <c r="AA1430" s="89">
        <f t="shared" si="114"/>
        <v>25404</v>
      </c>
      <c r="AH1430" s="37"/>
      <c r="AI1430" s="37"/>
      <c r="AK1430" s="37"/>
    </row>
    <row r="1431" spans="1:37" hidden="1">
      <c r="A1431" t="s">
        <v>64</v>
      </c>
      <c r="B1431" t="s">
        <v>16</v>
      </c>
      <c r="C1431" t="s">
        <v>19</v>
      </c>
      <c r="D1431" t="s">
        <v>116</v>
      </c>
      <c r="E1431" t="s">
        <v>485</v>
      </c>
      <c r="F1431" t="str">
        <f t="shared" si="111"/>
        <v>通化市摄影</v>
      </c>
      <c r="G1431" t="s">
        <v>188</v>
      </c>
      <c r="H1431" t="s">
        <v>414</v>
      </c>
      <c r="I1431" t="s">
        <v>70</v>
      </c>
      <c r="J1431">
        <v>80</v>
      </c>
      <c r="K1431">
        <v>0</v>
      </c>
      <c r="L1431" s="13">
        <f>VLOOKUP(C1431,'渗透率、续签率'!B:C,2,0)</f>
        <v>0.28100000000000003</v>
      </c>
      <c r="M1431" s="6">
        <v>0</v>
      </c>
      <c r="N1431">
        <v>3</v>
      </c>
      <c r="O1431">
        <v>0</v>
      </c>
      <c r="P1431" s="6">
        <v>0</v>
      </c>
      <c r="Q1431" s="13">
        <v>0</v>
      </c>
      <c r="R1431" s="13">
        <v>0</v>
      </c>
      <c r="S1431" s="31">
        <v>339</v>
      </c>
      <c r="T1431" s="6">
        <f>VLOOKUP(E1431,'参数设置&amp;汇总'!S:U,3,0)</f>
        <v>0.01</v>
      </c>
      <c r="U1431" s="78">
        <f t="shared" si="110"/>
        <v>0.03</v>
      </c>
      <c r="V1431" s="13">
        <v>0.85000000000000009</v>
      </c>
      <c r="W1431" s="78">
        <f t="shared" si="112"/>
        <v>3.5294117647058816E-2</v>
      </c>
      <c r="X1431" s="1">
        <f>VLOOKUP(E1431,'渗透率、续签率'!AG:AJ,4,0)</f>
        <v>4234</v>
      </c>
      <c r="Y1431" s="1">
        <f t="shared" si="113"/>
        <v>149.43529411764703</v>
      </c>
      <c r="Z1431">
        <v>0</v>
      </c>
      <c r="AA1431" s="89">
        <f t="shared" si="114"/>
        <v>12702</v>
      </c>
      <c r="AH1431" s="37"/>
      <c r="AI1431" s="37"/>
      <c r="AK1431" s="37"/>
    </row>
    <row r="1432" spans="1:37" hidden="1">
      <c r="A1432" t="s">
        <v>64</v>
      </c>
      <c r="B1432" t="s">
        <v>16</v>
      </c>
      <c r="C1432" t="s">
        <v>19</v>
      </c>
      <c r="D1432" t="s">
        <v>116</v>
      </c>
      <c r="E1432" t="s">
        <v>485</v>
      </c>
      <c r="F1432" t="str">
        <f t="shared" si="111"/>
        <v>通辽市摄影</v>
      </c>
      <c r="G1432" t="s">
        <v>142</v>
      </c>
      <c r="H1432" t="s">
        <v>415</v>
      </c>
      <c r="I1432" t="s">
        <v>70</v>
      </c>
      <c r="J1432">
        <v>179</v>
      </c>
      <c r="K1432">
        <v>0</v>
      </c>
      <c r="L1432" s="13">
        <f>VLOOKUP(C1432,'渗透率、续签率'!B:C,2,0)</f>
        <v>0.28100000000000003</v>
      </c>
      <c r="M1432" s="6">
        <v>0</v>
      </c>
      <c r="N1432">
        <v>36</v>
      </c>
      <c r="O1432">
        <v>0</v>
      </c>
      <c r="P1432" s="6">
        <v>0</v>
      </c>
      <c r="Q1432" s="13">
        <v>0.151</v>
      </c>
      <c r="R1432" s="13">
        <v>0</v>
      </c>
      <c r="S1432" s="31">
        <v>1393</v>
      </c>
      <c r="T1432" s="6">
        <f>VLOOKUP(E1432,'参数设置&amp;汇总'!S:U,3,0)</f>
        <v>0.01</v>
      </c>
      <c r="U1432" s="78">
        <f t="shared" si="110"/>
        <v>0.36</v>
      </c>
      <c r="V1432" s="13">
        <v>0.85000000000000009</v>
      </c>
      <c r="W1432" s="78">
        <f t="shared" si="112"/>
        <v>0.42352941176470582</v>
      </c>
      <c r="X1432" s="1">
        <f>VLOOKUP(E1432,'渗透率、续签率'!AG:AJ,4,0)</f>
        <v>4234</v>
      </c>
      <c r="Y1432" s="1">
        <f t="shared" si="113"/>
        <v>1793.2235294117645</v>
      </c>
      <c r="Z1432">
        <v>0</v>
      </c>
      <c r="AA1432" s="89">
        <f t="shared" si="114"/>
        <v>152424</v>
      </c>
      <c r="AH1432" s="37"/>
      <c r="AI1432" s="37"/>
      <c r="AK1432" s="37"/>
    </row>
    <row r="1433" spans="1:37" hidden="1">
      <c r="A1433" t="s">
        <v>64</v>
      </c>
      <c r="B1433" t="s">
        <v>16</v>
      </c>
      <c r="C1433" t="s">
        <v>19</v>
      </c>
      <c r="D1433" t="s">
        <v>116</v>
      </c>
      <c r="E1433" t="s">
        <v>485</v>
      </c>
      <c r="F1433" t="str">
        <f t="shared" si="111"/>
        <v>遂宁市摄影</v>
      </c>
      <c r="G1433" t="s">
        <v>77</v>
      </c>
      <c r="H1433" t="s">
        <v>416</v>
      </c>
      <c r="I1433" t="s">
        <v>70</v>
      </c>
      <c r="J1433">
        <v>97</v>
      </c>
      <c r="K1433">
        <v>1</v>
      </c>
      <c r="L1433" s="13">
        <f>VLOOKUP(C1433,'渗透率、续签率'!B:C,2,0)</f>
        <v>0.28100000000000003</v>
      </c>
      <c r="M1433" s="6">
        <v>0.01</v>
      </c>
      <c r="N1433">
        <v>22</v>
      </c>
      <c r="O1433">
        <v>1</v>
      </c>
      <c r="P1433" s="6">
        <v>0.05</v>
      </c>
      <c r="Q1433" s="13">
        <v>6.8000000000000005E-2</v>
      </c>
      <c r="R1433" s="13">
        <v>0</v>
      </c>
      <c r="S1433" s="31">
        <v>676</v>
      </c>
      <c r="T1433" s="6">
        <f>VLOOKUP(E1433,'参数设置&amp;汇总'!S:U,3,0)</f>
        <v>0.01</v>
      </c>
      <c r="U1433" s="78">
        <f t="shared" si="110"/>
        <v>1</v>
      </c>
      <c r="V1433" s="13">
        <v>0.85000000000000009</v>
      </c>
      <c r="W1433" s="78">
        <f t="shared" si="112"/>
        <v>0.84588235294117631</v>
      </c>
      <c r="X1433" s="1">
        <f>VLOOKUP(E1433,'渗透率、续签率'!AG:AJ,4,0)</f>
        <v>4234</v>
      </c>
      <c r="Y1433" s="1">
        <f t="shared" si="113"/>
        <v>3581.4658823529403</v>
      </c>
      <c r="Z1433">
        <v>1</v>
      </c>
      <c r="AA1433" s="89">
        <f t="shared" si="114"/>
        <v>93148</v>
      </c>
      <c r="AH1433" s="37"/>
      <c r="AI1433" s="37"/>
      <c r="AK1433" s="37"/>
    </row>
    <row r="1434" spans="1:37" hidden="1">
      <c r="A1434" t="s">
        <v>64</v>
      </c>
      <c r="B1434" t="s">
        <v>16</v>
      </c>
      <c r="C1434" t="s">
        <v>19</v>
      </c>
      <c r="D1434" t="s">
        <v>116</v>
      </c>
      <c r="E1434" t="s">
        <v>485</v>
      </c>
      <c r="F1434" t="str">
        <f t="shared" si="111"/>
        <v>遵义市摄影</v>
      </c>
      <c r="G1434" t="s">
        <v>167</v>
      </c>
      <c r="H1434" t="s">
        <v>417</v>
      </c>
      <c r="I1434" t="s">
        <v>70</v>
      </c>
      <c r="J1434">
        <v>369</v>
      </c>
      <c r="K1434">
        <v>0</v>
      </c>
      <c r="L1434" s="13">
        <f>VLOOKUP(C1434,'渗透率、续签率'!B:C,2,0)</f>
        <v>0.28100000000000003</v>
      </c>
      <c r="M1434" s="6">
        <v>0</v>
      </c>
      <c r="N1434">
        <v>56</v>
      </c>
      <c r="O1434">
        <v>0</v>
      </c>
      <c r="P1434" s="6">
        <v>0</v>
      </c>
      <c r="Q1434" s="13">
        <v>0.02</v>
      </c>
      <c r="R1434" s="13">
        <v>1.2E-2</v>
      </c>
      <c r="S1434" s="31">
        <v>1693</v>
      </c>
      <c r="T1434" s="6">
        <f>VLOOKUP(E1434,'参数设置&amp;汇总'!S:U,3,0)</f>
        <v>0.01</v>
      </c>
      <c r="U1434" s="78">
        <f t="shared" si="110"/>
        <v>0.56000000000000005</v>
      </c>
      <c r="V1434" s="13">
        <v>0.85000000000000009</v>
      </c>
      <c r="W1434" s="78">
        <f t="shared" si="112"/>
        <v>0.6588235294117647</v>
      </c>
      <c r="X1434" s="1">
        <f>VLOOKUP(E1434,'渗透率、续签率'!AG:AJ,4,0)</f>
        <v>4234</v>
      </c>
      <c r="Y1434" s="1">
        <f t="shared" si="113"/>
        <v>2789.4588235294118</v>
      </c>
      <c r="Z1434">
        <v>18</v>
      </c>
      <c r="AA1434" s="89">
        <f t="shared" si="114"/>
        <v>237104</v>
      </c>
    </row>
    <row r="1435" spans="1:37" hidden="1">
      <c r="A1435" t="s">
        <v>64</v>
      </c>
      <c r="B1435" t="s">
        <v>16</v>
      </c>
      <c r="C1435" t="s">
        <v>19</v>
      </c>
      <c r="D1435" t="s">
        <v>116</v>
      </c>
      <c r="E1435" t="s">
        <v>485</v>
      </c>
      <c r="F1435" t="str">
        <f t="shared" si="111"/>
        <v>邢台市摄影</v>
      </c>
      <c r="G1435" t="s">
        <v>159</v>
      </c>
      <c r="H1435" t="s">
        <v>418</v>
      </c>
      <c r="I1435" t="s">
        <v>70</v>
      </c>
      <c r="J1435">
        <v>429</v>
      </c>
      <c r="K1435">
        <v>2</v>
      </c>
      <c r="L1435" s="13">
        <f>VLOOKUP(C1435,'渗透率、续签率'!B:C,2,0)</f>
        <v>0.28100000000000003</v>
      </c>
      <c r="M1435" s="6">
        <v>0</v>
      </c>
      <c r="N1435">
        <v>60</v>
      </c>
      <c r="O1435">
        <v>2</v>
      </c>
      <c r="P1435" s="6">
        <v>0.03</v>
      </c>
      <c r="Q1435" s="13">
        <v>0.13500000000000001</v>
      </c>
      <c r="R1435" s="13">
        <v>0</v>
      </c>
      <c r="S1435" s="31">
        <v>2158</v>
      </c>
      <c r="T1435" s="6">
        <f>VLOOKUP(E1435,'参数设置&amp;汇总'!S:U,3,0)</f>
        <v>0.01</v>
      </c>
      <c r="U1435" s="78">
        <f t="shared" si="110"/>
        <v>2</v>
      </c>
      <c r="V1435" s="13">
        <v>0.85000000000000009</v>
      </c>
      <c r="W1435" s="78">
        <f t="shared" si="112"/>
        <v>1.6917647058823526</v>
      </c>
      <c r="X1435" s="1">
        <f>VLOOKUP(E1435,'渗透率、续签率'!AG:AJ,4,0)</f>
        <v>4234</v>
      </c>
      <c r="Y1435" s="1">
        <f t="shared" si="113"/>
        <v>7162.9317647058806</v>
      </c>
      <c r="Z1435">
        <v>41</v>
      </c>
      <c r="AA1435" s="89">
        <f t="shared" si="114"/>
        <v>254040</v>
      </c>
    </row>
    <row r="1436" spans="1:37" hidden="1">
      <c r="A1436" t="s">
        <v>64</v>
      </c>
      <c r="B1436" t="s">
        <v>16</v>
      </c>
      <c r="C1436" t="s">
        <v>19</v>
      </c>
      <c r="D1436" t="s">
        <v>116</v>
      </c>
      <c r="E1436" t="s">
        <v>485</v>
      </c>
      <c r="F1436" t="str">
        <f t="shared" si="111"/>
        <v>那曲市摄影</v>
      </c>
      <c r="G1436" t="s">
        <v>237</v>
      </c>
      <c r="H1436" t="s">
        <v>419</v>
      </c>
      <c r="I1436" t="s">
        <v>57</v>
      </c>
      <c r="J1436">
        <v>7</v>
      </c>
      <c r="K1436">
        <v>0</v>
      </c>
      <c r="L1436" s="13">
        <f>VLOOKUP(C1436,'渗透率、续签率'!B:C,2,0)</f>
        <v>0.28100000000000003</v>
      </c>
      <c r="M1436" s="6">
        <v>0</v>
      </c>
      <c r="N1436">
        <v>0</v>
      </c>
      <c r="O1436">
        <v>0</v>
      </c>
      <c r="P1436" s="6">
        <v>0</v>
      </c>
      <c r="Q1436" s="13">
        <v>0</v>
      </c>
      <c r="R1436" s="13">
        <v>0</v>
      </c>
      <c r="S1436" s="31">
        <v>9</v>
      </c>
      <c r="T1436" s="6">
        <f>VLOOKUP(E1436,'参数设置&amp;汇总'!S:U,3,0)</f>
        <v>0.01</v>
      </c>
      <c r="U1436" s="78">
        <f t="shared" si="110"/>
        <v>0</v>
      </c>
      <c r="V1436" s="13">
        <v>0.85000000000000009</v>
      </c>
      <c r="W1436" s="78">
        <f t="shared" si="112"/>
        <v>0</v>
      </c>
      <c r="X1436" s="1">
        <f>VLOOKUP(E1436,'渗透率、续签率'!AG:AJ,4,0)</f>
        <v>4234</v>
      </c>
      <c r="Y1436" s="1">
        <f t="shared" si="113"/>
        <v>0</v>
      </c>
      <c r="Z1436">
        <v>0</v>
      </c>
      <c r="AA1436" s="89">
        <f t="shared" si="114"/>
        <v>0</v>
      </c>
      <c r="AH1436" s="37"/>
      <c r="AI1436" s="37"/>
      <c r="AK1436" s="37"/>
    </row>
    <row r="1437" spans="1:37" hidden="1">
      <c r="A1437" t="s">
        <v>64</v>
      </c>
      <c r="B1437" t="s">
        <v>16</v>
      </c>
      <c r="C1437" t="s">
        <v>19</v>
      </c>
      <c r="D1437" t="s">
        <v>116</v>
      </c>
      <c r="E1437" t="s">
        <v>485</v>
      </c>
      <c r="F1437" t="str">
        <f t="shared" si="111"/>
        <v>邯郸市摄影</v>
      </c>
      <c r="G1437" t="s">
        <v>159</v>
      </c>
      <c r="H1437" t="s">
        <v>420</v>
      </c>
      <c r="I1437" t="s">
        <v>70</v>
      </c>
      <c r="J1437">
        <v>557</v>
      </c>
      <c r="K1437">
        <v>1</v>
      </c>
      <c r="L1437" s="13">
        <f>VLOOKUP(C1437,'渗透率、续签率'!B:C,2,0)</f>
        <v>0.28100000000000003</v>
      </c>
      <c r="M1437" s="6">
        <v>0</v>
      </c>
      <c r="N1437">
        <v>85</v>
      </c>
      <c r="O1437">
        <v>1</v>
      </c>
      <c r="P1437" s="6">
        <v>0.01</v>
      </c>
      <c r="Q1437" s="13">
        <v>6.3E-2</v>
      </c>
      <c r="R1437" s="13">
        <v>0</v>
      </c>
      <c r="S1437" s="31">
        <v>3014</v>
      </c>
      <c r="T1437" s="6">
        <f>VLOOKUP(E1437,'参数设置&amp;汇总'!S:U,3,0)</f>
        <v>0.01</v>
      </c>
      <c r="U1437" s="78">
        <f t="shared" si="110"/>
        <v>1</v>
      </c>
      <c r="V1437" s="13">
        <v>0.85000000000000009</v>
      </c>
      <c r="W1437" s="78">
        <f t="shared" si="112"/>
        <v>0.84588235294117631</v>
      </c>
      <c r="X1437" s="1">
        <f>VLOOKUP(E1437,'渗透率、续签率'!AG:AJ,4,0)</f>
        <v>4234</v>
      </c>
      <c r="Y1437" s="1">
        <f t="shared" si="113"/>
        <v>3581.4658823529403</v>
      </c>
      <c r="Z1437">
        <v>48</v>
      </c>
      <c r="AA1437" s="89">
        <f t="shared" si="114"/>
        <v>359890</v>
      </c>
      <c r="AH1437" s="37"/>
      <c r="AI1437" s="37"/>
      <c r="AK1437" s="37"/>
    </row>
    <row r="1438" spans="1:37" hidden="1">
      <c r="A1438" t="s">
        <v>64</v>
      </c>
      <c r="B1438" t="s">
        <v>16</v>
      </c>
      <c r="C1438" t="s">
        <v>19</v>
      </c>
      <c r="D1438" t="s">
        <v>116</v>
      </c>
      <c r="E1438" t="s">
        <v>485</v>
      </c>
      <c r="F1438" t="str">
        <f t="shared" si="111"/>
        <v>邵阳市摄影</v>
      </c>
      <c r="G1438" t="s">
        <v>113</v>
      </c>
      <c r="H1438" t="s">
        <v>421</v>
      </c>
      <c r="I1438" t="s">
        <v>68</v>
      </c>
      <c r="J1438">
        <v>180</v>
      </c>
      <c r="K1438">
        <v>1</v>
      </c>
      <c r="L1438" s="13">
        <f>VLOOKUP(C1438,'渗透率、续签率'!B:C,2,0)</f>
        <v>0.28100000000000003</v>
      </c>
      <c r="M1438" s="6">
        <v>0.01</v>
      </c>
      <c r="N1438">
        <v>34</v>
      </c>
      <c r="O1438">
        <v>1</v>
      </c>
      <c r="P1438" s="6">
        <v>0.03</v>
      </c>
      <c r="Q1438" s="13">
        <v>0.16700000000000001</v>
      </c>
      <c r="R1438" s="13">
        <v>0</v>
      </c>
      <c r="S1438" s="31">
        <v>1199</v>
      </c>
      <c r="T1438" s="6">
        <f>VLOOKUP(E1438,'参数设置&amp;汇总'!S:U,3,0)</f>
        <v>0.01</v>
      </c>
      <c r="U1438" s="78">
        <f t="shared" si="110"/>
        <v>1</v>
      </c>
      <c r="V1438" s="13">
        <v>0.85000000000000009</v>
      </c>
      <c r="W1438" s="78">
        <f t="shared" si="112"/>
        <v>0.84588235294117631</v>
      </c>
      <c r="X1438" s="1">
        <f>VLOOKUP(E1438,'渗透率、续签率'!AG:AJ,4,0)</f>
        <v>4234</v>
      </c>
      <c r="Y1438" s="1">
        <f t="shared" si="113"/>
        <v>3581.4658823529403</v>
      </c>
      <c r="Z1438">
        <v>0</v>
      </c>
      <c r="AA1438" s="89">
        <f t="shared" si="114"/>
        <v>143956</v>
      </c>
      <c r="AH1438" s="37"/>
      <c r="AI1438" s="37"/>
      <c r="AK1438" s="37"/>
    </row>
    <row r="1439" spans="1:37" hidden="1">
      <c r="A1439" t="s">
        <v>64</v>
      </c>
      <c r="B1439" t="s">
        <v>16</v>
      </c>
      <c r="C1439" t="s">
        <v>19</v>
      </c>
      <c r="D1439" t="s">
        <v>116</v>
      </c>
      <c r="E1439" t="s">
        <v>485</v>
      </c>
      <c r="F1439" t="str">
        <f t="shared" si="111"/>
        <v>郴州市摄影</v>
      </c>
      <c r="G1439" t="s">
        <v>113</v>
      </c>
      <c r="H1439" t="s">
        <v>422</v>
      </c>
      <c r="I1439" t="s">
        <v>68</v>
      </c>
      <c r="J1439">
        <v>196</v>
      </c>
      <c r="K1439">
        <v>0</v>
      </c>
      <c r="L1439" s="13">
        <f>VLOOKUP(C1439,'渗透率、续签率'!B:C,2,0)</f>
        <v>0.28100000000000003</v>
      </c>
      <c r="M1439" s="6">
        <v>0</v>
      </c>
      <c r="N1439">
        <v>39</v>
      </c>
      <c r="O1439">
        <v>0</v>
      </c>
      <c r="P1439" s="6">
        <v>0</v>
      </c>
      <c r="Q1439" s="13">
        <v>4.9000000000000002E-2</v>
      </c>
      <c r="R1439" s="13">
        <v>0</v>
      </c>
      <c r="S1439" s="31">
        <v>1245</v>
      </c>
      <c r="T1439" s="6">
        <f>VLOOKUP(E1439,'参数设置&amp;汇总'!S:U,3,0)</f>
        <v>0.01</v>
      </c>
      <c r="U1439" s="78">
        <f t="shared" si="110"/>
        <v>0.39</v>
      </c>
      <c r="V1439" s="13">
        <v>0.85000000000000009</v>
      </c>
      <c r="W1439" s="78">
        <f t="shared" si="112"/>
        <v>0.45882352941176469</v>
      </c>
      <c r="X1439" s="1">
        <f>VLOOKUP(E1439,'渗透率、续签率'!AG:AJ,4,0)</f>
        <v>4234</v>
      </c>
      <c r="Y1439" s="1">
        <f t="shared" si="113"/>
        <v>1942.6588235294116</v>
      </c>
      <c r="Z1439">
        <v>0</v>
      </c>
      <c r="AA1439" s="89">
        <f t="shared" si="114"/>
        <v>165126</v>
      </c>
      <c r="AH1439" s="37"/>
      <c r="AI1439" s="37"/>
      <c r="AK1439" s="37"/>
    </row>
    <row r="1440" spans="1:37" hidden="1">
      <c r="A1440" t="s">
        <v>64</v>
      </c>
      <c r="B1440" t="s">
        <v>16</v>
      </c>
      <c r="C1440" t="s">
        <v>19</v>
      </c>
      <c r="D1440" t="s">
        <v>116</v>
      </c>
      <c r="E1440" t="s">
        <v>485</v>
      </c>
      <c r="F1440" t="str">
        <f t="shared" si="111"/>
        <v>鄂尔多斯市摄影</v>
      </c>
      <c r="G1440" t="s">
        <v>142</v>
      </c>
      <c r="H1440" t="s">
        <v>423</v>
      </c>
      <c r="I1440" t="s">
        <v>70</v>
      </c>
      <c r="J1440">
        <v>210</v>
      </c>
      <c r="K1440">
        <v>0</v>
      </c>
      <c r="L1440" s="13">
        <f>VLOOKUP(C1440,'渗透率、续签率'!B:C,2,0)</f>
        <v>0.28100000000000003</v>
      </c>
      <c r="M1440" s="6">
        <v>0</v>
      </c>
      <c r="N1440">
        <v>51</v>
      </c>
      <c r="O1440">
        <v>0</v>
      </c>
      <c r="P1440" s="6">
        <v>0</v>
      </c>
      <c r="Q1440" s="13">
        <v>0</v>
      </c>
      <c r="R1440" s="13">
        <v>0</v>
      </c>
      <c r="S1440" s="31">
        <v>1589</v>
      </c>
      <c r="T1440" s="6">
        <f>VLOOKUP(E1440,'参数设置&amp;汇总'!S:U,3,0)</f>
        <v>0.01</v>
      </c>
      <c r="U1440" s="78">
        <f t="shared" si="110"/>
        <v>0.51</v>
      </c>
      <c r="V1440" s="13">
        <v>0.85000000000000009</v>
      </c>
      <c r="W1440" s="78">
        <f t="shared" si="112"/>
        <v>0.6</v>
      </c>
      <c r="X1440" s="1">
        <f>VLOOKUP(E1440,'渗透率、续签率'!AG:AJ,4,0)</f>
        <v>4234</v>
      </c>
      <c r="Y1440" s="1">
        <f t="shared" si="113"/>
        <v>2540.4</v>
      </c>
      <c r="Z1440">
        <v>8</v>
      </c>
      <c r="AA1440" s="89">
        <f t="shared" si="114"/>
        <v>215934</v>
      </c>
    </row>
    <row r="1441" spans="1:37" hidden="1">
      <c r="A1441" t="s">
        <v>64</v>
      </c>
      <c r="B1441" t="s">
        <v>16</v>
      </c>
      <c r="C1441" t="s">
        <v>19</v>
      </c>
      <c r="D1441" t="s">
        <v>116</v>
      </c>
      <c r="E1441" t="s">
        <v>485</v>
      </c>
      <c r="F1441" t="str">
        <f t="shared" si="111"/>
        <v>鄂州市摄影</v>
      </c>
      <c r="G1441" t="s">
        <v>81</v>
      </c>
      <c r="H1441" t="s">
        <v>424</v>
      </c>
      <c r="I1441" t="s">
        <v>68</v>
      </c>
      <c r="J1441">
        <v>45</v>
      </c>
      <c r="K1441">
        <v>0</v>
      </c>
      <c r="L1441" s="13">
        <f>VLOOKUP(C1441,'渗透率、续签率'!B:C,2,0)</f>
        <v>0.28100000000000003</v>
      </c>
      <c r="M1441" s="6">
        <v>0</v>
      </c>
      <c r="N1441">
        <v>7</v>
      </c>
      <c r="O1441">
        <v>0</v>
      </c>
      <c r="P1441" s="6">
        <v>0</v>
      </c>
      <c r="Q1441" s="13">
        <v>0</v>
      </c>
      <c r="R1441" s="13">
        <v>0</v>
      </c>
      <c r="S1441" s="31">
        <v>232</v>
      </c>
      <c r="T1441" s="6">
        <f>VLOOKUP(E1441,'参数设置&amp;汇总'!S:U,3,0)</f>
        <v>0.01</v>
      </c>
      <c r="U1441" s="78">
        <f t="shared" si="110"/>
        <v>7.0000000000000007E-2</v>
      </c>
      <c r="V1441" s="13">
        <v>0.85000000000000009</v>
      </c>
      <c r="W1441" s="78">
        <f t="shared" si="112"/>
        <v>8.2352941176470587E-2</v>
      </c>
      <c r="X1441" s="1">
        <f>VLOOKUP(E1441,'渗透率、续签率'!AG:AJ,4,0)</f>
        <v>4234</v>
      </c>
      <c r="Y1441" s="1">
        <f t="shared" si="113"/>
        <v>348.68235294117648</v>
      </c>
      <c r="Z1441">
        <v>8</v>
      </c>
      <c r="AA1441" s="89">
        <f t="shared" si="114"/>
        <v>29638</v>
      </c>
      <c r="AH1441" s="37"/>
      <c r="AI1441" s="37"/>
      <c r="AK1441" s="37"/>
    </row>
    <row r="1442" spans="1:37" hidden="1">
      <c r="A1442" t="s">
        <v>64</v>
      </c>
      <c r="B1442" t="s">
        <v>16</v>
      </c>
      <c r="C1442" t="s">
        <v>19</v>
      </c>
      <c r="D1442" t="s">
        <v>116</v>
      </c>
      <c r="E1442" t="s">
        <v>485</v>
      </c>
      <c r="F1442" t="str">
        <f t="shared" si="111"/>
        <v>酒泉市摄影</v>
      </c>
      <c r="G1442" t="s">
        <v>132</v>
      </c>
      <c r="H1442" t="s">
        <v>425</v>
      </c>
      <c r="I1442" t="s">
        <v>70</v>
      </c>
      <c r="J1442">
        <v>156</v>
      </c>
      <c r="K1442">
        <v>1</v>
      </c>
      <c r="L1442" s="13">
        <f>VLOOKUP(C1442,'渗透率、续签率'!B:C,2,0)</f>
        <v>0.28100000000000003</v>
      </c>
      <c r="M1442" s="6">
        <v>0.01</v>
      </c>
      <c r="N1442">
        <v>14</v>
      </c>
      <c r="O1442">
        <v>0</v>
      </c>
      <c r="P1442" s="6">
        <v>0</v>
      </c>
      <c r="Q1442" s="13">
        <v>1.0999999999999999E-2</v>
      </c>
      <c r="R1442" s="13">
        <v>0</v>
      </c>
      <c r="S1442" s="31">
        <v>585</v>
      </c>
      <c r="T1442" s="6">
        <f>VLOOKUP(E1442,'参数设置&amp;汇总'!S:U,3,0)</f>
        <v>0.01</v>
      </c>
      <c r="U1442" s="78">
        <f t="shared" si="110"/>
        <v>0.14000000000000001</v>
      </c>
      <c r="V1442" s="13">
        <v>0.85000000000000009</v>
      </c>
      <c r="W1442" s="78">
        <f t="shared" si="112"/>
        <v>0.16470588235294117</v>
      </c>
      <c r="X1442" s="1">
        <f>VLOOKUP(E1442,'渗透率、续签率'!AG:AJ,4,0)</f>
        <v>4234</v>
      </c>
      <c r="Y1442" s="1">
        <f t="shared" si="113"/>
        <v>697.36470588235295</v>
      </c>
      <c r="Z1442">
        <v>0</v>
      </c>
      <c r="AA1442" s="89">
        <f t="shared" si="114"/>
        <v>59276</v>
      </c>
      <c r="AH1442" s="37"/>
      <c r="AI1442" s="37"/>
      <c r="AK1442" s="37"/>
    </row>
    <row r="1443" spans="1:37" hidden="1">
      <c r="A1443" t="s">
        <v>64</v>
      </c>
      <c r="B1443" t="s">
        <v>16</v>
      </c>
      <c r="C1443" t="s">
        <v>19</v>
      </c>
      <c r="D1443" t="s">
        <v>116</v>
      </c>
      <c r="E1443" t="s">
        <v>485</v>
      </c>
      <c r="F1443" t="str">
        <f t="shared" si="111"/>
        <v>金华市摄影</v>
      </c>
      <c r="G1443" t="s">
        <v>79</v>
      </c>
      <c r="H1443" t="s">
        <v>426</v>
      </c>
      <c r="I1443" t="s">
        <v>68</v>
      </c>
      <c r="J1443">
        <v>915</v>
      </c>
      <c r="K1443">
        <v>6</v>
      </c>
      <c r="L1443" s="13">
        <f>VLOOKUP(C1443,'渗透率、续签率'!B:C,2,0)</f>
        <v>0.28100000000000003</v>
      </c>
      <c r="M1443" s="6">
        <v>0.01</v>
      </c>
      <c r="N1443">
        <v>197</v>
      </c>
      <c r="O1443">
        <v>4</v>
      </c>
      <c r="P1443" s="6">
        <v>0.02</v>
      </c>
      <c r="Q1443" s="13">
        <v>0.16400000000000001</v>
      </c>
      <c r="R1443" s="13">
        <v>6.2E-2</v>
      </c>
      <c r="S1443" s="31">
        <v>7910</v>
      </c>
      <c r="T1443" s="6">
        <f>VLOOKUP(E1443,'参数设置&amp;汇总'!S:U,3,0)</f>
        <v>0.01</v>
      </c>
      <c r="U1443" s="78">
        <f t="shared" si="110"/>
        <v>4</v>
      </c>
      <c r="V1443" s="13">
        <v>0.85000000000000009</v>
      </c>
      <c r="W1443" s="78">
        <f t="shared" si="112"/>
        <v>3.3835294117647052</v>
      </c>
      <c r="X1443" s="1">
        <f>VLOOKUP(E1443,'渗透率、续签率'!AG:AJ,4,0)</f>
        <v>4234</v>
      </c>
      <c r="Y1443" s="1">
        <f t="shared" si="113"/>
        <v>14325.863529411761</v>
      </c>
      <c r="Z1443">
        <v>83</v>
      </c>
      <c r="AA1443" s="89">
        <f t="shared" si="114"/>
        <v>834098</v>
      </c>
      <c r="AH1443" s="37"/>
      <c r="AI1443" s="37"/>
      <c r="AK1443" s="37"/>
    </row>
    <row r="1444" spans="1:37" hidden="1">
      <c r="A1444" t="s">
        <v>64</v>
      </c>
      <c r="B1444" t="s">
        <v>16</v>
      </c>
      <c r="C1444" t="s">
        <v>19</v>
      </c>
      <c r="D1444" t="s">
        <v>116</v>
      </c>
      <c r="E1444" t="s">
        <v>485</v>
      </c>
      <c r="F1444" t="str">
        <f t="shared" si="111"/>
        <v>金昌市摄影</v>
      </c>
      <c r="G1444" t="s">
        <v>132</v>
      </c>
      <c r="H1444" t="s">
        <v>427</v>
      </c>
      <c r="I1444" t="s">
        <v>70</v>
      </c>
      <c r="J1444">
        <v>28</v>
      </c>
      <c r="K1444">
        <v>0</v>
      </c>
      <c r="L1444" s="13">
        <f>VLOOKUP(C1444,'渗透率、续签率'!B:C,2,0)</f>
        <v>0.28100000000000003</v>
      </c>
      <c r="M1444" s="6">
        <v>0</v>
      </c>
      <c r="N1444">
        <v>10</v>
      </c>
      <c r="O1444">
        <v>0</v>
      </c>
      <c r="P1444" s="6">
        <v>0</v>
      </c>
      <c r="Q1444" s="13">
        <v>0</v>
      </c>
      <c r="R1444" s="13">
        <v>0</v>
      </c>
      <c r="S1444" s="31">
        <v>241</v>
      </c>
      <c r="T1444" s="6">
        <f>VLOOKUP(E1444,'参数设置&amp;汇总'!S:U,3,0)</f>
        <v>0.01</v>
      </c>
      <c r="U1444" s="78">
        <f t="shared" si="110"/>
        <v>0.1</v>
      </c>
      <c r="V1444" s="13">
        <v>0.85000000000000009</v>
      </c>
      <c r="W1444" s="78">
        <f t="shared" si="112"/>
        <v>0.11764705882352941</v>
      </c>
      <c r="X1444" s="1">
        <f>VLOOKUP(E1444,'渗透率、续签率'!AG:AJ,4,0)</f>
        <v>4234</v>
      </c>
      <c r="Y1444" s="1">
        <f t="shared" si="113"/>
        <v>498.11764705882354</v>
      </c>
      <c r="Z1444">
        <v>0</v>
      </c>
      <c r="AA1444" s="89">
        <f t="shared" si="114"/>
        <v>42340</v>
      </c>
    </row>
    <row r="1445" spans="1:37" hidden="1">
      <c r="A1445" t="s">
        <v>64</v>
      </c>
      <c r="B1445" t="s">
        <v>16</v>
      </c>
      <c r="C1445" t="s">
        <v>19</v>
      </c>
      <c r="D1445" t="s">
        <v>116</v>
      </c>
      <c r="E1445" t="s">
        <v>485</v>
      </c>
      <c r="F1445" t="str">
        <f t="shared" si="111"/>
        <v>钦州市摄影</v>
      </c>
      <c r="G1445" t="s">
        <v>88</v>
      </c>
      <c r="H1445" t="s">
        <v>428</v>
      </c>
      <c r="I1445" t="s">
        <v>68</v>
      </c>
      <c r="J1445">
        <v>120</v>
      </c>
      <c r="K1445">
        <v>1</v>
      </c>
      <c r="L1445" s="13">
        <f>VLOOKUP(C1445,'渗透率、续签率'!B:C,2,0)</f>
        <v>0.28100000000000003</v>
      </c>
      <c r="M1445" s="6">
        <v>0.01</v>
      </c>
      <c r="N1445">
        <v>14</v>
      </c>
      <c r="O1445">
        <v>1</v>
      </c>
      <c r="P1445" s="6">
        <v>7.0000000000000007E-2</v>
      </c>
      <c r="Q1445" s="13">
        <v>0.11799999999999999</v>
      </c>
      <c r="R1445" s="13">
        <v>0</v>
      </c>
      <c r="S1445" s="31">
        <v>618</v>
      </c>
      <c r="T1445" s="6">
        <f>VLOOKUP(E1445,'参数设置&amp;汇总'!S:U,3,0)</f>
        <v>0.01</v>
      </c>
      <c r="U1445" s="78">
        <f t="shared" si="110"/>
        <v>1</v>
      </c>
      <c r="V1445" s="13">
        <v>0.85000000000000009</v>
      </c>
      <c r="W1445" s="78">
        <f t="shared" si="112"/>
        <v>0.84588235294117631</v>
      </c>
      <c r="X1445" s="1">
        <f>VLOOKUP(E1445,'渗透率、续签率'!AG:AJ,4,0)</f>
        <v>4234</v>
      </c>
      <c r="Y1445" s="1">
        <f t="shared" si="113"/>
        <v>3581.4658823529403</v>
      </c>
      <c r="Z1445">
        <v>0</v>
      </c>
      <c r="AA1445" s="89">
        <f t="shared" si="114"/>
        <v>59276</v>
      </c>
    </row>
    <row r="1446" spans="1:37" hidden="1">
      <c r="A1446" t="s">
        <v>64</v>
      </c>
      <c r="B1446" t="s">
        <v>16</v>
      </c>
      <c r="C1446" t="s">
        <v>19</v>
      </c>
      <c r="D1446" t="s">
        <v>116</v>
      </c>
      <c r="E1446" t="s">
        <v>485</v>
      </c>
      <c r="F1446" t="str">
        <f t="shared" si="111"/>
        <v>铁岭市摄影</v>
      </c>
      <c r="G1446" t="s">
        <v>101</v>
      </c>
      <c r="H1446" t="s">
        <v>429</v>
      </c>
      <c r="I1446" t="s">
        <v>70</v>
      </c>
      <c r="J1446">
        <v>92</v>
      </c>
      <c r="K1446">
        <v>0</v>
      </c>
      <c r="L1446" s="13">
        <f>VLOOKUP(C1446,'渗透率、续签率'!B:C,2,0)</f>
        <v>0.28100000000000003</v>
      </c>
      <c r="M1446" s="6">
        <v>0</v>
      </c>
      <c r="N1446">
        <v>5</v>
      </c>
      <c r="O1446">
        <v>0</v>
      </c>
      <c r="P1446" s="6">
        <v>0</v>
      </c>
      <c r="Q1446" s="13">
        <v>0</v>
      </c>
      <c r="R1446" s="13">
        <v>0</v>
      </c>
      <c r="S1446" s="31">
        <v>384</v>
      </c>
      <c r="T1446" s="6">
        <f>VLOOKUP(E1446,'参数设置&amp;汇总'!S:U,3,0)</f>
        <v>0.01</v>
      </c>
      <c r="U1446" s="78">
        <f t="shared" si="110"/>
        <v>0.05</v>
      </c>
      <c r="V1446" s="13">
        <v>0.85000000000000009</v>
      </c>
      <c r="W1446" s="78">
        <f t="shared" si="112"/>
        <v>5.8823529411764705E-2</v>
      </c>
      <c r="X1446" s="1">
        <f>VLOOKUP(E1446,'渗透率、续签率'!AG:AJ,4,0)</f>
        <v>4234</v>
      </c>
      <c r="Y1446" s="1">
        <f t="shared" si="113"/>
        <v>249.05882352941177</v>
      </c>
      <c r="Z1446">
        <v>1</v>
      </c>
      <c r="AA1446" s="89">
        <f t="shared" si="114"/>
        <v>21170</v>
      </c>
      <c r="AH1446" s="37"/>
      <c r="AI1446" s="37"/>
      <c r="AK1446" s="37"/>
    </row>
    <row r="1447" spans="1:37" hidden="1">
      <c r="A1447" t="s">
        <v>64</v>
      </c>
      <c r="B1447" t="s">
        <v>16</v>
      </c>
      <c r="C1447" t="s">
        <v>19</v>
      </c>
      <c r="D1447" t="s">
        <v>116</v>
      </c>
      <c r="E1447" t="s">
        <v>485</v>
      </c>
      <c r="F1447" t="str">
        <f t="shared" si="111"/>
        <v>铁门关市摄影</v>
      </c>
      <c r="G1447" t="s">
        <v>145</v>
      </c>
      <c r="H1447" t="s">
        <v>430</v>
      </c>
      <c r="I1447" t="s">
        <v>70</v>
      </c>
      <c r="J1447">
        <v>2</v>
      </c>
      <c r="K1447">
        <v>0</v>
      </c>
      <c r="L1447" s="13">
        <f>VLOOKUP(C1447,'渗透率、续签率'!B:C,2,0)</f>
        <v>0.28100000000000003</v>
      </c>
      <c r="M1447" s="6">
        <v>0</v>
      </c>
      <c r="N1447">
        <v>0</v>
      </c>
      <c r="O1447">
        <v>0</v>
      </c>
      <c r="P1447" s="6">
        <v>0</v>
      </c>
      <c r="Q1447" s="13">
        <v>0</v>
      </c>
      <c r="R1447" s="13">
        <v>0</v>
      </c>
      <c r="S1447" s="31">
        <v>4</v>
      </c>
      <c r="T1447" s="6">
        <f>VLOOKUP(E1447,'参数设置&amp;汇总'!S:U,3,0)</f>
        <v>0.01</v>
      </c>
      <c r="U1447" s="78">
        <f t="shared" si="110"/>
        <v>0</v>
      </c>
      <c r="V1447" s="13">
        <v>0.85000000000000009</v>
      </c>
      <c r="W1447" s="78">
        <f t="shared" si="112"/>
        <v>0</v>
      </c>
      <c r="X1447" s="1">
        <f>VLOOKUP(E1447,'渗透率、续签率'!AG:AJ,4,0)</f>
        <v>4234</v>
      </c>
      <c r="Y1447" s="1">
        <f t="shared" si="113"/>
        <v>0</v>
      </c>
      <c r="Z1447">
        <v>0</v>
      </c>
      <c r="AA1447" s="89">
        <f t="shared" si="114"/>
        <v>0</v>
      </c>
      <c r="AH1447" s="37"/>
      <c r="AI1447" s="37"/>
      <c r="AK1447" s="37"/>
    </row>
    <row r="1448" spans="1:37" hidden="1">
      <c r="A1448" t="s">
        <v>64</v>
      </c>
      <c r="B1448" t="s">
        <v>16</v>
      </c>
      <c r="C1448" t="s">
        <v>19</v>
      </c>
      <c r="D1448" t="s">
        <v>116</v>
      </c>
      <c r="E1448" t="s">
        <v>485</v>
      </c>
      <c r="F1448" t="str">
        <f t="shared" si="111"/>
        <v>铜仁市摄影</v>
      </c>
      <c r="G1448" t="s">
        <v>167</v>
      </c>
      <c r="H1448" t="s">
        <v>431</v>
      </c>
      <c r="I1448" t="s">
        <v>70</v>
      </c>
      <c r="J1448">
        <v>157</v>
      </c>
      <c r="K1448">
        <v>0</v>
      </c>
      <c r="L1448" s="13">
        <f>VLOOKUP(C1448,'渗透率、续签率'!B:C,2,0)</f>
        <v>0.28100000000000003</v>
      </c>
      <c r="M1448" s="6">
        <v>0</v>
      </c>
      <c r="N1448">
        <v>23</v>
      </c>
      <c r="O1448">
        <v>0</v>
      </c>
      <c r="P1448" s="6">
        <v>0</v>
      </c>
      <c r="Q1448" s="13">
        <v>0.16600000000000001</v>
      </c>
      <c r="R1448" s="13">
        <v>0</v>
      </c>
      <c r="S1448" s="31">
        <v>840</v>
      </c>
      <c r="T1448" s="6">
        <f>VLOOKUP(E1448,'参数设置&amp;汇总'!S:U,3,0)</f>
        <v>0.01</v>
      </c>
      <c r="U1448" s="78">
        <f t="shared" si="110"/>
        <v>0.23</v>
      </c>
      <c r="V1448" s="13">
        <v>0.85000000000000009</v>
      </c>
      <c r="W1448" s="78">
        <f t="shared" si="112"/>
        <v>0.27058823529411763</v>
      </c>
      <c r="X1448" s="1">
        <f>VLOOKUP(E1448,'渗透率、续签率'!AG:AJ,4,0)</f>
        <v>4234</v>
      </c>
      <c r="Y1448" s="1">
        <f t="shared" si="113"/>
        <v>1145.670588235294</v>
      </c>
      <c r="Z1448">
        <v>0</v>
      </c>
      <c r="AA1448" s="89">
        <f t="shared" si="114"/>
        <v>97382</v>
      </c>
      <c r="AH1448" s="37"/>
      <c r="AI1448" s="37"/>
      <c r="AK1448" s="37"/>
    </row>
    <row r="1449" spans="1:37" hidden="1">
      <c r="A1449" t="s">
        <v>64</v>
      </c>
      <c r="B1449" t="s">
        <v>16</v>
      </c>
      <c r="C1449" t="s">
        <v>19</v>
      </c>
      <c r="D1449" t="s">
        <v>116</v>
      </c>
      <c r="E1449" t="s">
        <v>485</v>
      </c>
      <c r="F1449" t="str">
        <f t="shared" si="111"/>
        <v>铜川市摄影</v>
      </c>
      <c r="G1449" t="s">
        <v>108</v>
      </c>
      <c r="H1449" t="s">
        <v>432</v>
      </c>
      <c r="I1449" t="s">
        <v>70</v>
      </c>
      <c r="J1449">
        <v>50</v>
      </c>
      <c r="K1449">
        <v>0</v>
      </c>
      <c r="L1449" s="13">
        <f>VLOOKUP(C1449,'渗透率、续签率'!B:C,2,0)</f>
        <v>0.28100000000000003</v>
      </c>
      <c r="M1449" s="6">
        <v>0</v>
      </c>
      <c r="N1449">
        <v>12</v>
      </c>
      <c r="O1449">
        <v>0</v>
      </c>
      <c r="P1449" s="6">
        <v>0</v>
      </c>
      <c r="Q1449" s="13">
        <v>0</v>
      </c>
      <c r="R1449" s="13">
        <v>0</v>
      </c>
      <c r="S1449" s="31">
        <v>298</v>
      </c>
      <c r="T1449" s="6">
        <f>VLOOKUP(E1449,'参数设置&amp;汇总'!S:U,3,0)</f>
        <v>0.01</v>
      </c>
      <c r="U1449" s="78">
        <f t="shared" si="110"/>
        <v>0.12</v>
      </c>
      <c r="V1449" s="13">
        <v>0.85000000000000009</v>
      </c>
      <c r="W1449" s="78">
        <f t="shared" si="112"/>
        <v>0.14117647058823526</v>
      </c>
      <c r="X1449" s="1">
        <f>VLOOKUP(E1449,'渗透率、续签率'!AG:AJ,4,0)</f>
        <v>4234</v>
      </c>
      <c r="Y1449" s="1">
        <f t="shared" si="113"/>
        <v>597.74117647058813</v>
      </c>
      <c r="Z1449">
        <v>0</v>
      </c>
      <c r="AA1449" s="89">
        <f t="shared" si="114"/>
        <v>50808</v>
      </c>
    </row>
    <row r="1450" spans="1:37" hidden="1">
      <c r="A1450" t="s">
        <v>64</v>
      </c>
      <c r="B1450" t="s">
        <v>16</v>
      </c>
      <c r="C1450" t="s">
        <v>19</v>
      </c>
      <c r="D1450" t="s">
        <v>116</v>
      </c>
      <c r="E1450" t="s">
        <v>485</v>
      </c>
      <c r="F1450" t="str">
        <f t="shared" si="111"/>
        <v>铜陵市摄影</v>
      </c>
      <c r="G1450" t="s">
        <v>94</v>
      </c>
      <c r="H1450" t="s">
        <v>433</v>
      </c>
      <c r="I1450" t="s">
        <v>68</v>
      </c>
      <c r="J1450">
        <v>69</v>
      </c>
      <c r="K1450">
        <v>0</v>
      </c>
      <c r="L1450" s="13">
        <f>VLOOKUP(C1450,'渗透率、续签率'!B:C,2,0)</f>
        <v>0.28100000000000003</v>
      </c>
      <c r="M1450" s="6">
        <v>0</v>
      </c>
      <c r="N1450">
        <v>30</v>
      </c>
      <c r="O1450">
        <v>0</v>
      </c>
      <c r="P1450" s="6">
        <v>0</v>
      </c>
      <c r="Q1450" s="13">
        <v>0</v>
      </c>
      <c r="R1450" s="13">
        <v>0</v>
      </c>
      <c r="S1450" s="31">
        <v>947</v>
      </c>
      <c r="T1450" s="6">
        <f>VLOOKUP(E1450,'参数设置&amp;汇总'!S:U,3,0)</f>
        <v>0.01</v>
      </c>
      <c r="U1450" s="78">
        <f t="shared" si="110"/>
        <v>0.3</v>
      </c>
      <c r="V1450" s="13">
        <v>0.85000000000000009</v>
      </c>
      <c r="W1450" s="78">
        <f t="shared" si="112"/>
        <v>0.3529411764705882</v>
      </c>
      <c r="X1450" s="1">
        <f>VLOOKUP(E1450,'渗透率、续签率'!AG:AJ,4,0)</f>
        <v>4234</v>
      </c>
      <c r="Y1450" s="1">
        <f t="shared" si="113"/>
        <v>1494.3529411764705</v>
      </c>
      <c r="Z1450">
        <v>0</v>
      </c>
      <c r="AA1450" s="89">
        <f t="shared" si="114"/>
        <v>127020</v>
      </c>
      <c r="AH1450" s="37"/>
      <c r="AI1450" s="37"/>
      <c r="AK1450" s="37"/>
    </row>
    <row r="1451" spans="1:37" hidden="1">
      <c r="A1451" t="s">
        <v>64</v>
      </c>
      <c r="B1451" t="s">
        <v>16</v>
      </c>
      <c r="C1451" t="s">
        <v>19</v>
      </c>
      <c r="D1451" t="s">
        <v>116</v>
      </c>
      <c r="E1451" t="s">
        <v>485</v>
      </c>
      <c r="F1451" t="str">
        <f t="shared" si="111"/>
        <v>银川市摄影</v>
      </c>
      <c r="G1451" t="s">
        <v>129</v>
      </c>
      <c r="H1451" t="s">
        <v>434</v>
      </c>
      <c r="I1451" t="s">
        <v>70</v>
      </c>
      <c r="J1451">
        <v>293</v>
      </c>
      <c r="K1451">
        <v>0</v>
      </c>
      <c r="L1451" s="13">
        <f>VLOOKUP(C1451,'渗透率、续签率'!B:C,2,0)</f>
        <v>0.28100000000000003</v>
      </c>
      <c r="M1451" s="6">
        <v>0</v>
      </c>
      <c r="N1451">
        <v>103</v>
      </c>
      <c r="O1451">
        <v>0</v>
      </c>
      <c r="P1451" s="6">
        <v>0</v>
      </c>
      <c r="Q1451" s="13">
        <v>0.16300000000000001</v>
      </c>
      <c r="R1451" s="13">
        <v>0</v>
      </c>
      <c r="S1451" s="31">
        <v>3168</v>
      </c>
      <c r="T1451" s="6">
        <f>VLOOKUP(E1451,'参数设置&amp;汇总'!S:U,3,0)</f>
        <v>0.01</v>
      </c>
      <c r="U1451" s="78">
        <f t="shared" si="110"/>
        <v>1.03</v>
      </c>
      <c r="V1451" s="13">
        <v>0.85000000000000009</v>
      </c>
      <c r="W1451" s="78">
        <f t="shared" si="112"/>
        <v>1.2117647058823529</v>
      </c>
      <c r="X1451" s="1">
        <f>VLOOKUP(E1451,'渗透率、续签率'!AG:AJ,4,0)</f>
        <v>4234</v>
      </c>
      <c r="Y1451" s="1">
        <f t="shared" si="113"/>
        <v>5130.6117647058818</v>
      </c>
      <c r="Z1451">
        <v>1</v>
      </c>
      <c r="AA1451" s="89">
        <f t="shared" si="114"/>
        <v>436102</v>
      </c>
    </row>
    <row r="1452" spans="1:37" hidden="1">
      <c r="A1452" t="s">
        <v>64</v>
      </c>
      <c r="B1452" t="s">
        <v>16</v>
      </c>
      <c r="C1452" t="s">
        <v>19</v>
      </c>
      <c r="D1452" t="s">
        <v>116</v>
      </c>
      <c r="E1452" t="s">
        <v>485</v>
      </c>
      <c r="F1452" t="str">
        <f t="shared" si="111"/>
        <v>锡林郭勒盟摄影</v>
      </c>
      <c r="G1452" t="s">
        <v>142</v>
      </c>
      <c r="H1452" t="s">
        <v>435</v>
      </c>
      <c r="I1452" t="s">
        <v>70</v>
      </c>
      <c r="J1452">
        <v>122</v>
      </c>
      <c r="K1452">
        <v>0</v>
      </c>
      <c r="L1452" s="13">
        <f>VLOOKUP(C1452,'渗透率、续签率'!B:C,2,0)</f>
        <v>0.28100000000000003</v>
      </c>
      <c r="M1452" s="6">
        <v>0</v>
      </c>
      <c r="N1452">
        <v>11</v>
      </c>
      <c r="O1452">
        <v>0</v>
      </c>
      <c r="P1452" s="6">
        <v>0</v>
      </c>
      <c r="Q1452" s="13">
        <v>0</v>
      </c>
      <c r="R1452" s="13">
        <v>0</v>
      </c>
      <c r="S1452" s="31">
        <v>400</v>
      </c>
      <c r="T1452" s="6">
        <f>VLOOKUP(E1452,'参数设置&amp;汇总'!S:U,3,0)</f>
        <v>0.01</v>
      </c>
      <c r="U1452" s="78">
        <f t="shared" si="110"/>
        <v>0.11</v>
      </c>
      <c r="V1452" s="13">
        <v>0.85000000000000009</v>
      </c>
      <c r="W1452" s="78">
        <f t="shared" si="112"/>
        <v>0.12941176470588234</v>
      </c>
      <c r="X1452" s="1">
        <f>VLOOKUP(E1452,'渗透率、续签率'!AG:AJ,4,0)</f>
        <v>4234</v>
      </c>
      <c r="Y1452" s="1">
        <f t="shared" si="113"/>
        <v>547.92941176470583</v>
      </c>
      <c r="Z1452">
        <v>0</v>
      </c>
      <c r="AA1452" s="89">
        <f t="shared" si="114"/>
        <v>46574</v>
      </c>
      <c r="AH1452" s="37"/>
      <c r="AI1452" s="37"/>
      <c r="AK1452" s="37"/>
    </row>
    <row r="1453" spans="1:37" hidden="1">
      <c r="A1453" t="s">
        <v>64</v>
      </c>
      <c r="B1453" t="s">
        <v>16</v>
      </c>
      <c r="C1453" t="s">
        <v>19</v>
      </c>
      <c r="D1453" t="s">
        <v>116</v>
      </c>
      <c r="E1453" t="s">
        <v>485</v>
      </c>
      <c r="F1453" t="str">
        <f t="shared" si="111"/>
        <v>锦州市摄影</v>
      </c>
      <c r="G1453" t="s">
        <v>101</v>
      </c>
      <c r="H1453" t="s">
        <v>436</v>
      </c>
      <c r="I1453" t="s">
        <v>70</v>
      </c>
      <c r="J1453">
        <v>175</v>
      </c>
      <c r="K1453">
        <v>0</v>
      </c>
      <c r="L1453" s="13">
        <f>VLOOKUP(C1453,'渗透率、续签率'!B:C,2,0)</f>
        <v>0.28100000000000003</v>
      </c>
      <c r="M1453" s="6">
        <v>0</v>
      </c>
      <c r="N1453">
        <v>16</v>
      </c>
      <c r="O1453">
        <v>0</v>
      </c>
      <c r="P1453" s="6">
        <v>0</v>
      </c>
      <c r="Q1453" s="13">
        <v>0</v>
      </c>
      <c r="R1453" s="13">
        <v>0</v>
      </c>
      <c r="S1453" s="31">
        <v>732</v>
      </c>
      <c r="T1453" s="6">
        <f>VLOOKUP(E1453,'参数设置&amp;汇总'!S:U,3,0)</f>
        <v>0.01</v>
      </c>
      <c r="U1453" s="78">
        <f t="shared" si="110"/>
        <v>0.16</v>
      </c>
      <c r="V1453" s="13">
        <v>0.85000000000000009</v>
      </c>
      <c r="W1453" s="78">
        <f t="shared" si="112"/>
        <v>0.18823529411764706</v>
      </c>
      <c r="X1453" s="1">
        <f>VLOOKUP(E1453,'渗透率、续签率'!AG:AJ,4,0)</f>
        <v>4234</v>
      </c>
      <c r="Y1453" s="1">
        <f t="shared" si="113"/>
        <v>796.98823529411766</v>
      </c>
      <c r="Z1453">
        <v>0</v>
      </c>
      <c r="AA1453" s="89">
        <f t="shared" si="114"/>
        <v>67744</v>
      </c>
      <c r="AH1453" s="37"/>
      <c r="AI1453" s="37"/>
      <c r="AK1453" s="37"/>
    </row>
    <row r="1454" spans="1:37" hidden="1">
      <c r="A1454" t="s">
        <v>64</v>
      </c>
      <c r="B1454" t="s">
        <v>16</v>
      </c>
      <c r="C1454" t="s">
        <v>19</v>
      </c>
      <c r="D1454" t="s">
        <v>116</v>
      </c>
      <c r="E1454" t="s">
        <v>485</v>
      </c>
      <c r="F1454" t="str">
        <f t="shared" si="111"/>
        <v>镇江市摄影</v>
      </c>
      <c r="G1454" t="s">
        <v>73</v>
      </c>
      <c r="H1454" t="s">
        <v>437</v>
      </c>
      <c r="I1454" t="s">
        <v>70</v>
      </c>
      <c r="J1454">
        <v>233</v>
      </c>
      <c r="K1454">
        <v>0</v>
      </c>
      <c r="L1454" s="13">
        <f>VLOOKUP(C1454,'渗透率、续签率'!B:C,2,0)</f>
        <v>0.28100000000000003</v>
      </c>
      <c r="M1454" s="6">
        <v>0</v>
      </c>
      <c r="N1454">
        <v>53</v>
      </c>
      <c r="O1454">
        <v>0</v>
      </c>
      <c r="P1454" s="6">
        <v>0</v>
      </c>
      <c r="Q1454" s="13">
        <v>0.08</v>
      </c>
      <c r="R1454" s="13">
        <v>0</v>
      </c>
      <c r="S1454" s="31">
        <v>1519</v>
      </c>
      <c r="T1454" s="6">
        <f>VLOOKUP(E1454,'参数设置&amp;汇总'!S:U,3,0)</f>
        <v>0.01</v>
      </c>
      <c r="U1454" s="78">
        <f t="shared" si="110"/>
        <v>0.53</v>
      </c>
      <c r="V1454" s="13">
        <v>0.85000000000000009</v>
      </c>
      <c r="W1454" s="78">
        <f t="shared" si="112"/>
        <v>0.62352941176470589</v>
      </c>
      <c r="X1454" s="1">
        <f>VLOOKUP(E1454,'渗透率、续签率'!AG:AJ,4,0)</f>
        <v>4234</v>
      </c>
      <c r="Y1454" s="1">
        <f t="shared" si="113"/>
        <v>2640.0235294117647</v>
      </c>
      <c r="Z1454">
        <v>16</v>
      </c>
      <c r="AA1454" s="89">
        <f t="shared" si="114"/>
        <v>224402</v>
      </c>
      <c r="AH1454" s="37"/>
      <c r="AI1454" s="37"/>
      <c r="AJ1454" s="1"/>
      <c r="AK1454" s="37"/>
    </row>
    <row r="1455" spans="1:37" hidden="1">
      <c r="A1455" t="s">
        <v>64</v>
      </c>
      <c r="B1455" t="s">
        <v>16</v>
      </c>
      <c r="C1455" t="s">
        <v>19</v>
      </c>
      <c r="D1455" t="s">
        <v>116</v>
      </c>
      <c r="E1455" t="s">
        <v>485</v>
      </c>
      <c r="F1455" t="str">
        <f t="shared" si="111"/>
        <v>长春市摄影</v>
      </c>
      <c r="G1455" t="s">
        <v>188</v>
      </c>
      <c r="H1455" t="s">
        <v>438</v>
      </c>
      <c r="I1455" t="s">
        <v>70</v>
      </c>
      <c r="J1455">
        <v>545</v>
      </c>
      <c r="K1455">
        <v>2</v>
      </c>
      <c r="L1455" s="13">
        <f>VLOOKUP(C1455,'渗透率、续签率'!B:C,2,0)</f>
        <v>0.28100000000000003</v>
      </c>
      <c r="M1455" s="6">
        <v>0</v>
      </c>
      <c r="N1455">
        <v>158</v>
      </c>
      <c r="O1455">
        <v>2</v>
      </c>
      <c r="P1455" s="6">
        <v>0.01</v>
      </c>
      <c r="Q1455" s="13">
        <v>6.6000000000000003E-2</v>
      </c>
      <c r="R1455" s="13">
        <v>0</v>
      </c>
      <c r="S1455" s="31">
        <v>5099</v>
      </c>
      <c r="T1455" s="6">
        <f>VLOOKUP(E1455,'参数设置&amp;汇总'!S:U,3,0)</f>
        <v>0.01</v>
      </c>
      <c r="U1455" s="78">
        <f t="shared" si="110"/>
        <v>2</v>
      </c>
      <c r="V1455" s="13">
        <v>0.85000000000000009</v>
      </c>
      <c r="W1455" s="78">
        <f t="shared" si="112"/>
        <v>1.6917647058823526</v>
      </c>
      <c r="X1455" s="1">
        <f>VLOOKUP(E1455,'渗透率、续签率'!AG:AJ,4,0)</f>
        <v>4234</v>
      </c>
      <c r="Y1455" s="1">
        <f t="shared" si="113"/>
        <v>7162.9317647058806</v>
      </c>
      <c r="Z1455">
        <v>91</v>
      </c>
      <c r="AA1455" s="89">
        <f t="shared" si="114"/>
        <v>668972</v>
      </c>
      <c r="AH1455" s="37"/>
      <c r="AI1455" s="37"/>
      <c r="AK1455" s="37"/>
    </row>
    <row r="1456" spans="1:37" hidden="1">
      <c r="A1456" t="s">
        <v>64</v>
      </c>
      <c r="B1456" t="s">
        <v>16</v>
      </c>
      <c r="C1456" t="s">
        <v>19</v>
      </c>
      <c r="D1456" t="s">
        <v>116</v>
      </c>
      <c r="E1456" t="s">
        <v>485</v>
      </c>
      <c r="F1456" t="str">
        <f t="shared" si="111"/>
        <v>长治市摄影</v>
      </c>
      <c r="G1456" t="s">
        <v>134</v>
      </c>
      <c r="H1456" t="s">
        <v>439</v>
      </c>
      <c r="I1456" t="s">
        <v>70</v>
      </c>
      <c r="J1456">
        <v>178</v>
      </c>
      <c r="K1456">
        <v>0</v>
      </c>
      <c r="L1456" s="13">
        <f>VLOOKUP(C1456,'渗透率、续签率'!B:C,2,0)</f>
        <v>0.28100000000000003</v>
      </c>
      <c r="M1456" s="6">
        <v>0</v>
      </c>
      <c r="N1456">
        <v>23</v>
      </c>
      <c r="O1456">
        <v>0</v>
      </c>
      <c r="P1456" s="6">
        <v>0</v>
      </c>
      <c r="Q1456" s="13">
        <v>0</v>
      </c>
      <c r="R1456" s="13">
        <v>0</v>
      </c>
      <c r="S1456" s="31">
        <v>891</v>
      </c>
      <c r="T1456" s="6">
        <f>VLOOKUP(E1456,'参数设置&amp;汇总'!S:U,3,0)</f>
        <v>0.01</v>
      </c>
      <c r="U1456" s="78">
        <f t="shared" si="110"/>
        <v>0.23</v>
      </c>
      <c r="V1456" s="13">
        <v>0.85000000000000009</v>
      </c>
      <c r="W1456" s="78">
        <f t="shared" si="112"/>
        <v>0.27058823529411763</v>
      </c>
      <c r="X1456" s="1">
        <f>VLOOKUP(E1456,'渗透率、续签率'!AG:AJ,4,0)</f>
        <v>4234</v>
      </c>
      <c r="Y1456" s="1">
        <f t="shared" si="113"/>
        <v>1145.670588235294</v>
      </c>
      <c r="Z1456">
        <v>0</v>
      </c>
      <c r="AA1456" s="89">
        <f t="shared" si="114"/>
        <v>97382</v>
      </c>
      <c r="AH1456" s="37"/>
      <c r="AI1456" s="37"/>
      <c r="AK1456" s="37"/>
    </row>
    <row r="1457" spans="1:37" hidden="1">
      <c r="A1457" t="s">
        <v>64</v>
      </c>
      <c r="B1457" t="s">
        <v>16</v>
      </c>
      <c r="C1457" t="s">
        <v>19</v>
      </c>
      <c r="D1457" t="s">
        <v>116</v>
      </c>
      <c r="E1457" t="s">
        <v>485</v>
      </c>
      <c r="F1457" t="str">
        <f t="shared" si="111"/>
        <v>阜新市摄影</v>
      </c>
      <c r="G1457" t="s">
        <v>101</v>
      </c>
      <c r="H1457" t="s">
        <v>440</v>
      </c>
      <c r="I1457" t="s">
        <v>70</v>
      </c>
      <c r="J1457">
        <v>71</v>
      </c>
      <c r="K1457">
        <v>0</v>
      </c>
      <c r="L1457" s="13">
        <f>VLOOKUP(C1457,'渗透率、续签率'!B:C,2,0)</f>
        <v>0.28100000000000003</v>
      </c>
      <c r="M1457" s="6">
        <v>0</v>
      </c>
      <c r="N1457">
        <v>9</v>
      </c>
      <c r="O1457">
        <v>0</v>
      </c>
      <c r="P1457" s="6">
        <v>0</v>
      </c>
      <c r="Q1457" s="13">
        <v>0</v>
      </c>
      <c r="R1457" s="13">
        <v>0</v>
      </c>
      <c r="S1457" s="31">
        <v>305</v>
      </c>
      <c r="T1457" s="6">
        <f>VLOOKUP(E1457,'参数设置&amp;汇总'!S:U,3,0)</f>
        <v>0.01</v>
      </c>
      <c r="U1457" s="78">
        <f t="shared" si="110"/>
        <v>0.09</v>
      </c>
      <c r="V1457" s="13">
        <v>0.85000000000000009</v>
      </c>
      <c r="W1457" s="78">
        <f t="shared" si="112"/>
        <v>0.10588235294117646</v>
      </c>
      <c r="X1457" s="1">
        <f>VLOOKUP(E1457,'渗透率、续签率'!AG:AJ,4,0)</f>
        <v>4234</v>
      </c>
      <c r="Y1457" s="1">
        <f t="shared" si="113"/>
        <v>448.30588235294113</v>
      </c>
      <c r="Z1457">
        <v>0</v>
      </c>
      <c r="AA1457" s="89">
        <f t="shared" si="114"/>
        <v>38106</v>
      </c>
      <c r="AH1457" s="37"/>
      <c r="AI1457" s="37"/>
      <c r="AK1457" s="37"/>
    </row>
    <row r="1458" spans="1:37" hidden="1">
      <c r="A1458" t="s">
        <v>64</v>
      </c>
      <c r="B1458" t="s">
        <v>16</v>
      </c>
      <c r="C1458" t="s">
        <v>19</v>
      </c>
      <c r="D1458" t="s">
        <v>116</v>
      </c>
      <c r="E1458" t="s">
        <v>485</v>
      </c>
      <c r="F1458" t="str">
        <f t="shared" si="111"/>
        <v>阜阳市摄影</v>
      </c>
      <c r="G1458" t="s">
        <v>94</v>
      </c>
      <c r="H1458" t="s">
        <v>441</v>
      </c>
      <c r="I1458" t="s">
        <v>68</v>
      </c>
      <c r="J1458">
        <v>497</v>
      </c>
      <c r="K1458">
        <v>0</v>
      </c>
      <c r="L1458" s="13">
        <f>VLOOKUP(C1458,'渗透率、续签率'!B:C,2,0)</f>
        <v>0.28100000000000003</v>
      </c>
      <c r="M1458" s="6">
        <v>0</v>
      </c>
      <c r="N1458">
        <v>72</v>
      </c>
      <c r="O1458">
        <v>0</v>
      </c>
      <c r="P1458" s="6">
        <v>0</v>
      </c>
      <c r="Q1458" s="13">
        <v>0</v>
      </c>
      <c r="R1458" s="13">
        <v>0</v>
      </c>
      <c r="S1458" s="31">
        <v>2209</v>
      </c>
      <c r="T1458" s="6">
        <f>VLOOKUP(E1458,'参数设置&amp;汇总'!S:U,3,0)</f>
        <v>0.01</v>
      </c>
      <c r="U1458" s="78">
        <f t="shared" si="110"/>
        <v>0.72</v>
      </c>
      <c r="V1458" s="13">
        <v>0.85000000000000009</v>
      </c>
      <c r="W1458" s="78">
        <f t="shared" si="112"/>
        <v>0.84705882352941164</v>
      </c>
      <c r="X1458" s="1">
        <f>VLOOKUP(E1458,'渗透率、续签率'!AG:AJ,4,0)</f>
        <v>4234</v>
      </c>
      <c r="Y1458" s="1">
        <f t="shared" si="113"/>
        <v>3586.447058823529</v>
      </c>
      <c r="Z1458">
        <v>25</v>
      </c>
      <c r="AA1458" s="89">
        <f t="shared" si="114"/>
        <v>304848</v>
      </c>
      <c r="AH1458" s="37"/>
      <c r="AI1458" s="37"/>
      <c r="AJ1458" s="1"/>
      <c r="AK1458" s="37"/>
    </row>
    <row r="1459" spans="1:37" hidden="1">
      <c r="A1459" t="s">
        <v>64</v>
      </c>
      <c r="B1459" t="s">
        <v>16</v>
      </c>
      <c r="C1459" t="s">
        <v>19</v>
      </c>
      <c r="D1459" t="s">
        <v>116</v>
      </c>
      <c r="E1459" t="s">
        <v>485</v>
      </c>
      <c r="F1459" t="str">
        <f t="shared" si="111"/>
        <v>防城港市摄影</v>
      </c>
      <c r="G1459" t="s">
        <v>88</v>
      </c>
      <c r="H1459" t="s">
        <v>442</v>
      </c>
      <c r="I1459" t="s">
        <v>68</v>
      </c>
      <c r="J1459">
        <v>50</v>
      </c>
      <c r="K1459">
        <v>0</v>
      </c>
      <c r="L1459" s="13">
        <f>VLOOKUP(C1459,'渗透率、续签率'!B:C,2,0)</f>
        <v>0.28100000000000003</v>
      </c>
      <c r="M1459" s="6">
        <v>0</v>
      </c>
      <c r="N1459">
        <v>17</v>
      </c>
      <c r="O1459">
        <v>0</v>
      </c>
      <c r="P1459" s="6">
        <v>0</v>
      </c>
      <c r="Q1459" s="13">
        <v>0</v>
      </c>
      <c r="R1459" s="13">
        <v>0</v>
      </c>
      <c r="S1459" s="31">
        <v>445</v>
      </c>
      <c r="T1459" s="6">
        <f>VLOOKUP(E1459,'参数设置&amp;汇总'!S:U,3,0)</f>
        <v>0.01</v>
      </c>
      <c r="U1459" s="78">
        <f t="shared" si="110"/>
        <v>0.17</v>
      </c>
      <c r="V1459" s="13">
        <v>0.85000000000000009</v>
      </c>
      <c r="W1459" s="78">
        <f t="shared" si="112"/>
        <v>0.19999999999999998</v>
      </c>
      <c r="X1459" s="1">
        <f>VLOOKUP(E1459,'渗透率、续签率'!AG:AJ,4,0)</f>
        <v>4234</v>
      </c>
      <c r="Y1459" s="1">
        <f t="shared" si="113"/>
        <v>846.8</v>
      </c>
      <c r="Z1459">
        <v>1</v>
      </c>
      <c r="AA1459" s="89">
        <f t="shared" si="114"/>
        <v>71978</v>
      </c>
      <c r="AH1459" s="37"/>
      <c r="AI1459" s="37"/>
      <c r="AK1459" s="37"/>
    </row>
    <row r="1460" spans="1:37" hidden="1">
      <c r="A1460" t="s">
        <v>64</v>
      </c>
      <c r="B1460" t="s">
        <v>16</v>
      </c>
      <c r="C1460" t="s">
        <v>19</v>
      </c>
      <c r="D1460" t="s">
        <v>116</v>
      </c>
      <c r="E1460" t="s">
        <v>485</v>
      </c>
      <c r="F1460" t="str">
        <f t="shared" si="111"/>
        <v>阳江市摄影</v>
      </c>
      <c r="G1460" t="s">
        <v>75</v>
      </c>
      <c r="H1460" t="s">
        <v>443</v>
      </c>
      <c r="I1460" t="s">
        <v>68</v>
      </c>
      <c r="J1460">
        <v>227</v>
      </c>
      <c r="K1460">
        <v>1</v>
      </c>
      <c r="L1460" s="13">
        <f>VLOOKUP(C1460,'渗透率、续签率'!B:C,2,0)</f>
        <v>0.28100000000000003</v>
      </c>
      <c r="M1460" s="6">
        <v>0</v>
      </c>
      <c r="N1460">
        <v>50</v>
      </c>
      <c r="O1460">
        <v>1</v>
      </c>
      <c r="P1460" s="6">
        <v>0.02</v>
      </c>
      <c r="Q1460" s="13">
        <v>1.0999999999999999E-2</v>
      </c>
      <c r="R1460" s="13">
        <v>0</v>
      </c>
      <c r="S1460" s="31">
        <v>1507</v>
      </c>
      <c r="T1460" s="6">
        <f>VLOOKUP(E1460,'参数设置&amp;汇总'!S:U,3,0)</f>
        <v>0.01</v>
      </c>
      <c r="U1460" s="78">
        <f t="shared" si="110"/>
        <v>1</v>
      </c>
      <c r="V1460" s="13">
        <v>0.85000000000000009</v>
      </c>
      <c r="W1460" s="78">
        <f t="shared" si="112"/>
        <v>0.84588235294117631</v>
      </c>
      <c r="X1460" s="1">
        <f>VLOOKUP(E1460,'渗透率、续签率'!AG:AJ,4,0)</f>
        <v>4234</v>
      </c>
      <c r="Y1460" s="1">
        <f t="shared" si="113"/>
        <v>3581.4658823529403</v>
      </c>
      <c r="Z1460">
        <v>0</v>
      </c>
      <c r="AA1460" s="89">
        <f t="shared" si="114"/>
        <v>211700</v>
      </c>
      <c r="AH1460" s="37"/>
      <c r="AI1460" s="37"/>
      <c r="AK1460" s="37"/>
    </row>
    <row r="1461" spans="1:37" hidden="1">
      <c r="A1461" t="s">
        <v>64</v>
      </c>
      <c r="B1461" t="s">
        <v>16</v>
      </c>
      <c r="C1461" t="s">
        <v>19</v>
      </c>
      <c r="D1461" t="s">
        <v>116</v>
      </c>
      <c r="E1461" t="s">
        <v>485</v>
      </c>
      <c r="F1461" t="str">
        <f t="shared" si="111"/>
        <v>阳泉市摄影</v>
      </c>
      <c r="G1461" t="s">
        <v>134</v>
      </c>
      <c r="H1461" t="s">
        <v>444</v>
      </c>
      <c r="I1461" t="s">
        <v>70</v>
      </c>
      <c r="J1461">
        <v>70</v>
      </c>
      <c r="K1461">
        <v>0</v>
      </c>
      <c r="L1461" s="13">
        <f>VLOOKUP(C1461,'渗透率、续签率'!B:C,2,0)</f>
        <v>0.28100000000000003</v>
      </c>
      <c r="M1461" s="6">
        <v>0</v>
      </c>
      <c r="N1461">
        <v>7</v>
      </c>
      <c r="O1461">
        <v>0</v>
      </c>
      <c r="P1461" s="6">
        <v>0</v>
      </c>
      <c r="Q1461" s="13">
        <v>0</v>
      </c>
      <c r="R1461" s="13">
        <v>0</v>
      </c>
      <c r="S1461" s="31">
        <v>276</v>
      </c>
      <c r="T1461" s="6">
        <f>VLOOKUP(E1461,'参数设置&amp;汇总'!S:U,3,0)</f>
        <v>0.01</v>
      </c>
      <c r="U1461" s="78">
        <f t="shared" si="110"/>
        <v>7.0000000000000007E-2</v>
      </c>
      <c r="V1461" s="13">
        <v>0.85000000000000009</v>
      </c>
      <c r="W1461" s="78">
        <f t="shared" si="112"/>
        <v>8.2352941176470587E-2</v>
      </c>
      <c r="X1461" s="1">
        <f>VLOOKUP(E1461,'渗透率、续签率'!AG:AJ,4,0)</f>
        <v>4234</v>
      </c>
      <c r="Y1461" s="1">
        <f t="shared" si="113"/>
        <v>348.68235294117648</v>
      </c>
      <c r="Z1461">
        <v>0</v>
      </c>
      <c r="AA1461" s="89">
        <f t="shared" si="114"/>
        <v>29638</v>
      </c>
      <c r="AH1461" s="37"/>
      <c r="AI1461" s="37"/>
      <c r="AJ1461" s="1"/>
      <c r="AK1461" s="37"/>
    </row>
    <row r="1462" spans="1:37" hidden="1">
      <c r="A1462" t="s">
        <v>64</v>
      </c>
      <c r="B1462" t="s">
        <v>16</v>
      </c>
      <c r="C1462" t="s">
        <v>19</v>
      </c>
      <c r="D1462" t="s">
        <v>116</v>
      </c>
      <c r="E1462" t="s">
        <v>485</v>
      </c>
      <c r="F1462" t="str">
        <f t="shared" si="111"/>
        <v>阿克苏地区摄影</v>
      </c>
      <c r="G1462" t="s">
        <v>145</v>
      </c>
      <c r="H1462" t="s">
        <v>445</v>
      </c>
      <c r="I1462" t="s">
        <v>70</v>
      </c>
      <c r="J1462">
        <v>123</v>
      </c>
      <c r="K1462">
        <v>0</v>
      </c>
      <c r="L1462" s="13">
        <f>VLOOKUP(C1462,'渗透率、续签率'!B:C,2,0)</f>
        <v>0.28100000000000003</v>
      </c>
      <c r="M1462" s="6">
        <v>0</v>
      </c>
      <c r="N1462">
        <v>19</v>
      </c>
      <c r="O1462">
        <v>0</v>
      </c>
      <c r="P1462" s="6">
        <v>0</v>
      </c>
      <c r="Q1462" s="13">
        <v>2.3E-2</v>
      </c>
      <c r="R1462" s="13">
        <v>0</v>
      </c>
      <c r="S1462" s="31">
        <v>649</v>
      </c>
      <c r="T1462" s="6">
        <f>VLOOKUP(E1462,'参数设置&amp;汇总'!S:U,3,0)</f>
        <v>0.01</v>
      </c>
      <c r="U1462" s="78">
        <f t="shared" si="110"/>
        <v>0.19</v>
      </c>
      <c r="V1462" s="13">
        <v>0.85000000000000009</v>
      </c>
      <c r="W1462" s="78">
        <f t="shared" si="112"/>
        <v>0.22352941176470587</v>
      </c>
      <c r="X1462" s="1">
        <f>VLOOKUP(E1462,'渗透率、续签率'!AG:AJ,4,0)</f>
        <v>4234</v>
      </c>
      <c r="Y1462" s="1">
        <f t="shared" si="113"/>
        <v>946.42352941176466</v>
      </c>
      <c r="Z1462">
        <v>1</v>
      </c>
      <c r="AA1462" s="89">
        <f t="shared" si="114"/>
        <v>80446</v>
      </c>
    </row>
    <row r="1463" spans="1:37" hidden="1">
      <c r="A1463" t="s">
        <v>64</v>
      </c>
      <c r="B1463" t="s">
        <v>16</v>
      </c>
      <c r="C1463" t="s">
        <v>19</v>
      </c>
      <c r="D1463" t="s">
        <v>116</v>
      </c>
      <c r="E1463" t="s">
        <v>485</v>
      </c>
      <c r="F1463" t="str">
        <f t="shared" si="111"/>
        <v>阿勒泰地区摄影</v>
      </c>
      <c r="G1463" t="s">
        <v>145</v>
      </c>
      <c r="H1463" t="s">
        <v>446</v>
      </c>
      <c r="I1463" t="s">
        <v>70</v>
      </c>
      <c r="J1463">
        <v>40</v>
      </c>
      <c r="K1463">
        <v>0</v>
      </c>
      <c r="L1463" s="13">
        <f>VLOOKUP(C1463,'渗透率、续签率'!B:C,2,0)</f>
        <v>0.28100000000000003</v>
      </c>
      <c r="M1463" s="6">
        <v>0</v>
      </c>
      <c r="N1463">
        <v>3</v>
      </c>
      <c r="O1463">
        <v>0</v>
      </c>
      <c r="P1463" s="6">
        <v>0</v>
      </c>
      <c r="Q1463" s="13">
        <v>0</v>
      </c>
      <c r="R1463" s="13">
        <v>0</v>
      </c>
      <c r="S1463" s="31">
        <v>120</v>
      </c>
      <c r="T1463" s="6">
        <f>VLOOKUP(E1463,'参数设置&amp;汇总'!S:U,3,0)</f>
        <v>0.01</v>
      </c>
      <c r="U1463" s="78">
        <f t="shared" si="110"/>
        <v>0.03</v>
      </c>
      <c r="V1463" s="13">
        <v>0.85000000000000009</v>
      </c>
      <c r="W1463" s="78">
        <f t="shared" si="112"/>
        <v>3.5294117647058816E-2</v>
      </c>
      <c r="X1463" s="1">
        <f>VLOOKUP(E1463,'渗透率、续签率'!AG:AJ,4,0)</f>
        <v>4234</v>
      </c>
      <c r="Y1463" s="1">
        <f t="shared" si="113"/>
        <v>149.43529411764703</v>
      </c>
      <c r="Z1463">
        <v>0</v>
      </c>
      <c r="AA1463" s="89">
        <f t="shared" si="114"/>
        <v>12702</v>
      </c>
      <c r="AH1463" s="37"/>
      <c r="AI1463" s="37"/>
      <c r="AJ1463" s="1"/>
      <c r="AK1463" s="37"/>
    </row>
    <row r="1464" spans="1:37" hidden="1">
      <c r="A1464" t="s">
        <v>64</v>
      </c>
      <c r="B1464" t="s">
        <v>16</v>
      </c>
      <c r="C1464" t="s">
        <v>19</v>
      </c>
      <c r="D1464" t="s">
        <v>116</v>
      </c>
      <c r="E1464" t="s">
        <v>485</v>
      </c>
      <c r="F1464" t="str">
        <f t="shared" si="111"/>
        <v>阿坝藏族羌族自治州摄影</v>
      </c>
      <c r="G1464" t="s">
        <v>77</v>
      </c>
      <c r="H1464" t="s">
        <v>447</v>
      </c>
      <c r="I1464" t="s">
        <v>70</v>
      </c>
      <c r="J1464">
        <v>44</v>
      </c>
      <c r="K1464">
        <v>0</v>
      </c>
      <c r="L1464" s="13">
        <f>VLOOKUP(C1464,'渗透率、续签率'!B:C,2,0)</f>
        <v>0.28100000000000003</v>
      </c>
      <c r="M1464" s="6">
        <v>0</v>
      </c>
      <c r="N1464">
        <v>0</v>
      </c>
      <c r="O1464">
        <v>0</v>
      </c>
      <c r="P1464" s="6">
        <v>0</v>
      </c>
      <c r="Q1464" s="13">
        <v>0</v>
      </c>
      <c r="R1464" s="13">
        <v>0</v>
      </c>
      <c r="S1464" s="31">
        <v>85</v>
      </c>
      <c r="T1464" s="6">
        <f>VLOOKUP(E1464,'参数设置&amp;汇总'!S:U,3,0)</f>
        <v>0.01</v>
      </c>
      <c r="U1464" s="78">
        <f t="shared" si="110"/>
        <v>0</v>
      </c>
      <c r="V1464" s="13">
        <v>0.85000000000000009</v>
      </c>
      <c r="W1464" s="78">
        <f t="shared" si="112"/>
        <v>0</v>
      </c>
      <c r="X1464" s="1">
        <f>VLOOKUP(E1464,'渗透率、续签率'!AG:AJ,4,0)</f>
        <v>4234</v>
      </c>
      <c r="Y1464" s="1">
        <f t="shared" si="113"/>
        <v>0</v>
      </c>
      <c r="Z1464">
        <v>0</v>
      </c>
      <c r="AA1464" s="89">
        <f t="shared" si="114"/>
        <v>0</v>
      </c>
      <c r="AH1464" s="37"/>
      <c r="AI1464" s="37"/>
      <c r="AJ1464" s="1"/>
      <c r="AK1464" s="37"/>
    </row>
    <row r="1465" spans="1:37" hidden="1">
      <c r="A1465" t="s">
        <v>64</v>
      </c>
      <c r="B1465" t="s">
        <v>16</v>
      </c>
      <c r="C1465" t="s">
        <v>19</v>
      </c>
      <c r="D1465" t="s">
        <v>116</v>
      </c>
      <c r="E1465" t="s">
        <v>485</v>
      </c>
      <c r="F1465" t="str">
        <f t="shared" si="111"/>
        <v>阿拉善盟摄影</v>
      </c>
      <c r="G1465" t="s">
        <v>142</v>
      </c>
      <c r="H1465" t="s">
        <v>448</v>
      </c>
      <c r="I1465" t="s">
        <v>70</v>
      </c>
      <c r="J1465">
        <v>31</v>
      </c>
      <c r="K1465">
        <v>0</v>
      </c>
      <c r="L1465" s="13">
        <f>VLOOKUP(C1465,'渗透率、续签率'!B:C,2,0)</f>
        <v>0.28100000000000003</v>
      </c>
      <c r="M1465" s="6">
        <v>0</v>
      </c>
      <c r="N1465">
        <v>5</v>
      </c>
      <c r="O1465">
        <v>0</v>
      </c>
      <c r="P1465" s="6">
        <v>0</v>
      </c>
      <c r="Q1465" s="13">
        <v>0</v>
      </c>
      <c r="R1465" s="13">
        <v>0</v>
      </c>
      <c r="S1465" s="31">
        <v>160</v>
      </c>
      <c r="T1465" s="6">
        <f>VLOOKUP(E1465,'参数设置&amp;汇总'!S:U,3,0)</f>
        <v>0.01</v>
      </c>
      <c r="U1465" s="78">
        <f t="shared" si="110"/>
        <v>0.05</v>
      </c>
      <c r="V1465" s="13">
        <v>0.85000000000000009</v>
      </c>
      <c r="W1465" s="78">
        <f t="shared" si="112"/>
        <v>5.8823529411764705E-2</v>
      </c>
      <c r="X1465" s="1">
        <f>VLOOKUP(E1465,'渗透率、续签率'!AG:AJ,4,0)</f>
        <v>4234</v>
      </c>
      <c r="Y1465" s="1">
        <f t="shared" si="113"/>
        <v>249.05882352941177</v>
      </c>
      <c r="Z1465">
        <v>0</v>
      </c>
      <c r="AA1465" s="89">
        <f t="shared" si="114"/>
        <v>21170</v>
      </c>
      <c r="AH1465" s="37"/>
      <c r="AI1465" s="37"/>
      <c r="AK1465" s="37"/>
    </row>
    <row r="1466" spans="1:37" hidden="1">
      <c r="A1466" t="s">
        <v>64</v>
      </c>
      <c r="B1466" t="s">
        <v>16</v>
      </c>
      <c r="C1466" t="s">
        <v>19</v>
      </c>
      <c r="D1466" t="s">
        <v>116</v>
      </c>
      <c r="E1466" t="s">
        <v>485</v>
      </c>
      <c r="F1466" t="str">
        <f t="shared" si="111"/>
        <v>阿拉尔市摄影</v>
      </c>
      <c r="G1466" t="s">
        <v>145</v>
      </c>
      <c r="H1466" t="s">
        <v>449</v>
      </c>
      <c r="I1466" t="s">
        <v>70</v>
      </c>
      <c r="J1466">
        <v>16</v>
      </c>
      <c r="K1466">
        <v>0</v>
      </c>
      <c r="L1466" s="13">
        <f>VLOOKUP(C1466,'渗透率、续签率'!B:C,2,0)</f>
        <v>0.28100000000000003</v>
      </c>
      <c r="M1466" s="6">
        <v>0</v>
      </c>
      <c r="N1466">
        <v>0</v>
      </c>
      <c r="O1466">
        <v>0</v>
      </c>
      <c r="P1466" s="6">
        <v>0</v>
      </c>
      <c r="Q1466" s="13">
        <v>7.2999999999999995E-2</v>
      </c>
      <c r="R1466" s="13">
        <v>0</v>
      </c>
      <c r="S1466" s="31">
        <v>76</v>
      </c>
      <c r="T1466" s="6">
        <f>VLOOKUP(E1466,'参数设置&amp;汇总'!S:U,3,0)</f>
        <v>0.01</v>
      </c>
      <c r="U1466" s="78">
        <f t="shared" si="110"/>
        <v>0</v>
      </c>
      <c r="V1466" s="13">
        <v>0.85000000000000009</v>
      </c>
      <c r="W1466" s="78">
        <f t="shared" si="112"/>
        <v>0</v>
      </c>
      <c r="X1466" s="1">
        <f>VLOOKUP(E1466,'渗透率、续签率'!AG:AJ,4,0)</f>
        <v>4234</v>
      </c>
      <c r="Y1466" s="1">
        <f t="shared" si="113"/>
        <v>0</v>
      </c>
      <c r="Z1466">
        <v>1</v>
      </c>
      <c r="AA1466" s="89">
        <f t="shared" si="114"/>
        <v>0</v>
      </c>
      <c r="AH1466" s="37"/>
      <c r="AI1466" s="37"/>
      <c r="AK1466" s="37"/>
    </row>
    <row r="1467" spans="1:37" hidden="1">
      <c r="A1467" t="s">
        <v>64</v>
      </c>
      <c r="B1467" t="s">
        <v>16</v>
      </c>
      <c r="C1467" t="s">
        <v>19</v>
      </c>
      <c r="D1467" t="s">
        <v>116</v>
      </c>
      <c r="E1467" t="s">
        <v>485</v>
      </c>
      <c r="F1467" t="str">
        <f t="shared" si="111"/>
        <v>阿里地区摄影</v>
      </c>
      <c r="G1467" t="s">
        <v>237</v>
      </c>
      <c r="H1467" t="s">
        <v>450</v>
      </c>
      <c r="I1467" t="s">
        <v>57</v>
      </c>
      <c r="J1467">
        <v>3</v>
      </c>
      <c r="K1467">
        <v>0</v>
      </c>
      <c r="L1467" s="13">
        <f>VLOOKUP(C1467,'渗透率、续签率'!B:C,2,0)</f>
        <v>0.28100000000000003</v>
      </c>
      <c r="M1467" s="6">
        <v>0</v>
      </c>
      <c r="N1467">
        <v>0</v>
      </c>
      <c r="O1467">
        <v>0</v>
      </c>
      <c r="P1467" s="6">
        <v>0</v>
      </c>
      <c r="Q1467" s="13">
        <v>0</v>
      </c>
      <c r="R1467" s="13">
        <v>0</v>
      </c>
      <c r="S1467" s="31">
        <v>8</v>
      </c>
      <c r="T1467" s="6">
        <f>VLOOKUP(E1467,'参数设置&amp;汇总'!S:U,3,0)</f>
        <v>0.01</v>
      </c>
      <c r="U1467" s="78">
        <f t="shared" si="110"/>
        <v>0</v>
      </c>
      <c r="V1467" s="13">
        <v>0.85000000000000009</v>
      </c>
      <c r="W1467" s="78">
        <f t="shared" si="112"/>
        <v>0</v>
      </c>
      <c r="X1467" s="1">
        <f>VLOOKUP(E1467,'渗透率、续签率'!AG:AJ,4,0)</f>
        <v>4234</v>
      </c>
      <c r="Y1467" s="1">
        <f t="shared" si="113"/>
        <v>0</v>
      </c>
      <c r="Z1467">
        <v>0</v>
      </c>
      <c r="AA1467" s="89">
        <f t="shared" si="114"/>
        <v>0</v>
      </c>
      <c r="AH1467" s="37"/>
      <c r="AI1467" s="37"/>
      <c r="AK1467" s="37"/>
    </row>
    <row r="1468" spans="1:37" hidden="1">
      <c r="A1468" t="s">
        <v>64</v>
      </c>
      <c r="B1468" t="s">
        <v>16</v>
      </c>
      <c r="C1468" t="s">
        <v>19</v>
      </c>
      <c r="D1468" t="s">
        <v>116</v>
      </c>
      <c r="E1468" t="s">
        <v>485</v>
      </c>
      <c r="F1468" t="str">
        <f t="shared" si="111"/>
        <v>陇南市摄影</v>
      </c>
      <c r="G1468" t="s">
        <v>132</v>
      </c>
      <c r="H1468" t="s">
        <v>451</v>
      </c>
      <c r="I1468" t="s">
        <v>70</v>
      </c>
      <c r="J1468">
        <v>79</v>
      </c>
      <c r="K1468">
        <v>0</v>
      </c>
      <c r="L1468" s="13">
        <f>VLOOKUP(C1468,'渗透率、续签率'!B:C,2,0)</f>
        <v>0.28100000000000003</v>
      </c>
      <c r="M1468" s="6">
        <v>0</v>
      </c>
      <c r="N1468">
        <v>6</v>
      </c>
      <c r="O1468">
        <v>0</v>
      </c>
      <c r="P1468" s="6">
        <v>0</v>
      </c>
      <c r="Q1468" s="13">
        <v>0.16300000000000001</v>
      </c>
      <c r="R1468" s="13">
        <v>0</v>
      </c>
      <c r="S1468" s="31">
        <v>409</v>
      </c>
      <c r="T1468" s="6">
        <f>VLOOKUP(E1468,'参数设置&amp;汇总'!S:U,3,0)</f>
        <v>0.01</v>
      </c>
      <c r="U1468" s="78">
        <f t="shared" si="110"/>
        <v>0.06</v>
      </c>
      <c r="V1468" s="13">
        <v>0.85000000000000009</v>
      </c>
      <c r="W1468" s="78">
        <f t="shared" si="112"/>
        <v>7.0588235294117632E-2</v>
      </c>
      <c r="X1468" s="1">
        <f>VLOOKUP(E1468,'渗透率、续签率'!AG:AJ,4,0)</f>
        <v>4234</v>
      </c>
      <c r="Y1468" s="1">
        <f t="shared" si="113"/>
        <v>298.87058823529406</v>
      </c>
      <c r="Z1468">
        <v>0</v>
      </c>
      <c r="AA1468" s="89">
        <f t="shared" si="114"/>
        <v>25404</v>
      </c>
      <c r="AH1468" s="37"/>
      <c r="AI1468" s="37"/>
      <c r="AK1468" s="37"/>
    </row>
    <row r="1469" spans="1:37" hidden="1">
      <c r="A1469" t="s">
        <v>64</v>
      </c>
      <c r="B1469" t="s">
        <v>16</v>
      </c>
      <c r="C1469" t="s">
        <v>19</v>
      </c>
      <c r="D1469" t="s">
        <v>116</v>
      </c>
      <c r="E1469" t="s">
        <v>485</v>
      </c>
      <c r="F1469" t="str">
        <f t="shared" si="111"/>
        <v>陵水黎族自治县摄影</v>
      </c>
      <c r="G1469" t="s">
        <v>120</v>
      </c>
      <c r="H1469" t="s">
        <v>452</v>
      </c>
      <c r="I1469" t="s">
        <v>68</v>
      </c>
      <c r="J1469">
        <v>23</v>
      </c>
      <c r="K1469">
        <v>0</v>
      </c>
      <c r="L1469" s="13">
        <f>VLOOKUP(C1469,'渗透率、续签率'!B:C,2,0)</f>
        <v>0.28100000000000003</v>
      </c>
      <c r="M1469" s="6">
        <v>0</v>
      </c>
      <c r="N1469">
        <v>6</v>
      </c>
      <c r="O1469">
        <v>0</v>
      </c>
      <c r="P1469" s="6">
        <v>0</v>
      </c>
      <c r="Q1469" s="13">
        <v>0.27200000000000002</v>
      </c>
      <c r="R1469" s="13">
        <v>1.2999999999999999E-2</v>
      </c>
      <c r="S1469" s="31">
        <v>166</v>
      </c>
      <c r="T1469" s="6">
        <f>VLOOKUP(E1469,'参数设置&amp;汇总'!S:U,3,0)</f>
        <v>0.01</v>
      </c>
      <c r="U1469" s="78">
        <f t="shared" si="110"/>
        <v>0.06</v>
      </c>
      <c r="V1469" s="13">
        <v>0.85000000000000009</v>
      </c>
      <c r="W1469" s="78">
        <f t="shared" si="112"/>
        <v>7.0588235294117632E-2</v>
      </c>
      <c r="X1469" s="1">
        <f>VLOOKUP(E1469,'渗透率、续签率'!AG:AJ,4,0)</f>
        <v>4234</v>
      </c>
      <c r="Y1469" s="1">
        <f t="shared" si="113"/>
        <v>298.87058823529406</v>
      </c>
      <c r="Z1469">
        <v>0</v>
      </c>
      <c r="AA1469" s="89">
        <f t="shared" si="114"/>
        <v>25404</v>
      </c>
      <c r="AH1469" s="37"/>
      <c r="AI1469" s="37"/>
      <c r="AJ1469" s="1"/>
      <c r="AK1469" s="37"/>
    </row>
    <row r="1470" spans="1:37" hidden="1">
      <c r="A1470" t="s">
        <v>64</v>
      </c>
      <c r="B1470" t="s">
        <v>16</v>
      </c>
      <c r="C1470" t="s">
        <v>19</v>
      </c>
      <c r="D1470" t="s">
        <v>116</v>
      </c>
      <c r="E1470" t="s">
        <v>485</v>
      </c>
      <c r="F1470" t="str">
        <f t="shared" si="111"/>
        <v>随州市摄影</v>
      </c>
      <c r="G1470" t="s">
        <v>81</v>
      </c>
      <c r="H1470" t="s">
        <v>453</v>
      </c>
      <c r="I1470" t="s">
        <v>68</v>
      </c>
      <c r="J1470">
        <v>78</v>
      </c>
      <c r="K1470">
        <v>0</v>
      </c>
      <c r="L1470" s="13">
        <f>VLOOKUP(C1470,'渗透率、续签率'!B:C,2,0)</f>
        <v>0.28100000000000003</v>
      </c>
      <c r="M1470" s="6">
        <v>0</v>
      </c>
      <c r="N1470">
        <v>8</v>
      </c>
      <c r="O1470">
        <v>0</v>
      </c>
      <c r="P1470" s="6">
        <v>0</v>
      </c>
      <c r="Q1470" s="13">
        <v>9.5000000000000001E-2</v>
      </c>
      <c r="R1470" s="13">
        <v>0</v>
      </c>
      <c r="S1470" s="31">
        <v>428</v>
      </c>
      <c r="T1470" s="6">
        <f>VLOOKUP(E1470,'参数设置&amp;汇总'!S:U,3,0)</f>
        <v>0.01</v>
      </c>
      <c r="U1470" s="78">
        <f t="shared" si="110"/>
        <v>0.08</v>
      </c>
      <c r="V1470" s="13">
        <v>0.85000000000000009</v>
      </c>
      <c r="W1470" s="78">
        <f t="shared" si="112"/>
        <v>9.4117647058823528E-2</v>
      </c>
      <c r="X1470" s="1">
        <f>VLOOKUP(E1470,'渗透率、续签率'!AG:AJ,4,0)</f>
        <v>4234</v>
      </c>
      <c r="Y1470" s="1">
        <f t="shared" si="113"/>
        <v>398.49411764705883</v>
      </c>
      <c r="Z1470">
        <v>0</v>
      </c>
      <c r="AA1470" s="89">
        <f t="shared" si="114"/>
        <v>33872</v>
      </c>
      <c r="AH1470" s="37"/>
      <c r="AI1470" s="37"/>
      <c r="AK1470" s="37"/>
    </row>
    <row r="1471" spans="1:37" hidden="1">
      <c r="A1471" t="s">
        <v>64</v>
      </c>
      <c r="B1471" t="s">
        <v>16</v>
      </c>
      <c r="C1471" t="s">
        <v>19</v>
      </c>
      <c r="D1471" t="s">
        <v>116</v>
      </c>
      <c r="E1471" t="s">
        <v>485</v>
      </c>
      <c r="F1471" t="str">
        <f t="shared" si="111"/>
        <v>雅安市摄影</v>
      </c>
      <c r="G1471" t="s">
        <v>77</v>
      </c>
      <c r="H1471" t="s">
        <v>454</v>
      </c>
      <c r="I1471" t="s">
        <v>70</v>
      </c>
      <c r="J1471">
        <v>68</v>
      </c>
      <c r="K1471">
        <v>0</v>
      </c>
      <c r="L1471" s="13">
        <f>VLOOKUP(C1471,'渗透率、续签率'!B:C,2,0)</f>
        <v>0.28100000000000003</v>
      </c>
      <c r="M1471" s="6">
        <v>0</v>
      </c>
      <c r="N1471">
        <v>10</v>
      </c>
      <c r="O1471">
        <v>0</v>
      </c>
      <c r="P1471" s="6">
        <v>0</v>
      </c>
      <c r="Q1471" s="13">
        <v>0</v>
      </c>
      <c r="R1471" s="13">
        <v>0</v>
      </c>
      <c r="S1471" s="31">
        <v>291</v>
      </c>
      <c r="T1471" s="6">
        <f>VLOOKUP(E1471,'参数设置&amp;汇总'!S:U,3,0)</f>
        <v>0.01</v>
      </c>
      <c r="U1471" s="78">
        <f t="shared" si="110"/>
        <v>0.1</v>
      </c>
      <c r="V1471" s="13">
        <v>0.85000000000000009</v>
      </c>
      <c r="W1471" s="78">
        <f t="shared" si="112"/>
        <v>0.11764705882352941</v>
      </c>
      <c r="X1471" s="1">
        <f>VLOOKUP(E1471,'渗透率、续签率'!AG:AJ,4,0)</f>
        <v>4234</v>
      </c>
      <c r="Y1471" s="1">
        <f t="shared" si="113"/>
        <v>498.11764705882354</v>
      </c>
      <c r="Z1471">
        <v>0</v>
      </c>
      <c r="AA1471" s="89">
        <f t="shared" si="114"/>
        <v>42340</v>
      </c>
      <c r="AH1471" s="37"/>
      <c r="AI1471" s="37"/>
      <c r="AK1471" s="37"/>
    </row>
    <row r="1472" spans="1:37" hidden="1">
      <c r="A1472" t="s">
        <v>64</v>
      </c>
      <c r="B1472" t="s">
        <v>16</v>
      </c>
      <c r="C1472" t="s">
        <v>19</v>
      </c>
      <c r="D1472" t="s">
        <v>116</v>
      </c>
      <c r="E1472" t="s">
        <v>485</v>
      </c>
      <c r="F1472" t="str">
        <f t="shared" si="111"/>
        <v>鞍山市摄影</v>
      </c>
      <c r="G1472" t="s">
        <v>101</v>
      </c>
      <c r="H1472" t="s">
        <v>455</v>
      </c>
      <c r="I1472" t="s">
        <v>70</v>
      </c>
      <c r="J1472">
        <v>168</v>
      </c>
      <c r="K1472">
        <v>0</v>
      </c>
      <c r="L1472" s="13">
        <f>VLOOKUP(C1472,'渗透率、续签率'!B:C,2,0)</f>
        <v>0.28100000000000003</v>
      </c>
      <c r="M1472" s="6">
        <v>0</v>
      </c>
      <c r="N1472">
        <v>15</v>
      </c>
      <c r="O1472">
        <v>0</v>
      </c>
      <c r="P1472" s="6">
        <v>0</v>
      </c>
      <c r="Q1472" s="13">
        <v>0</v>
      </c>
      <c r="R1472" s="13">
        <v>0</v>
      </c>
      <c r="S1472" s="31">
        <v>645</v>
      </c>
      <c r="T1472" s="6">
        <f>VLOOKUP(E1472,'参数设置&amp;汇总'!S:U,3,0)</f>
        <v>0.01</v>
      </c>
      <c r="U1472" s="78">
        <f t="shared" si="110"/>
        <v>0.15</v>
      </c>
      <c r="V1472" s="13">
        <v>0.85000000000000009</v>
      </c>
      <c r="W1472" s="78">
        <f t="shared" si="112"/>
        <v>0.1764705882352941</v>
      </c>
      <c r="X1472" s="1">
        <f>VLOOKUP(E1472,'渗透率、续签率'!AG:AJ,4,0)</f>
        <v>4234</v>
      </c>
      <c r="Y1472" s="1">
        <f t="shared" si="113"/>
        <v>747.17647058823525</v>
      </c>
      <c r="Z1472">
        <v>28</v>
      </c>
      <c r="AA1472" s="89">
        <f t="shared" si="114"/>
        <v>63510</v>
      </c>
      <c r="AH1472" s="37"/>
      <c r="AI1472" s="37"/>
      <c r="AJ1472" s="1"/>
      <c r="AK1472" s="37"/>
    </row>
    <row r="1473" spans="1:37" hidden="1">
      <c r="A1473" t="s">
        <v>64</v>
      </c>
      <c r="B1473" t="s">
        <v>16</v>
      </c>
      <c r="C1473" t="s">
        <v>19</v>
      </c>
      <c r="D1473" t="s">
        <v>116</v>
      </c>
      <c r="E1473" t="s">
        <v>485</v>
      </c>
      <c r="F1473" t="str">
        <f t="shared" si="111"/>
        <v>韶关市摄影</v>
      </c>
      <c r="G1473" t="s">
        <v>75</v>
      </c>
      <c r="H1473" t="s">
        <v>456</v>
      </c>
      <c r="I1473" t="s">
        <v>68</v>
      </c>
      <c r="J1473">
        <v>305</v>
      </c>
      <c r="K1473">
        <v>0</v>
      </c>
      <c r="L1473" s="13">
        <f>VLOOKUP(C1473,'渗透率、续签率'!B:C,2,0)</f>
        <v>0.28100000000000003</v>
      </c>
      <c r="M1473" s="6">
        <v>0</v>
      </c>
      <c r="N1473">
        <v>48</v>
      </c>
      <c r="O1473">
        <v>0</v>
      </c>
      <c r="P1473" s="6">
        <v>0</v>
      </c>
      <c r="Q1473" s="13">
        <v>1.2999999999999999E-2</v>
      </c>
      <c r="R1473" s="13">
        <v>0</v>
      </c>
      <c r="S1473" s="31">
        <v>1471</v>
      </c>
      <c r="T1473" s="6">
        <f>VLOOKUP(E1473,'参数设置&amp;汇总'!S:U,3,0)</f>
        <v>0.01</v>
      </c>
      <c r="U1473" s="78">
        <f t="shared" si="110"/>
        <v>0.48</v>
      </c>
      <c r="V1473" s="13">
        <v>0.85000000000000009</v>
      </c>
      <c r="W1473" s="78">
        <f t="shared" si="112"/>
        <v>0.56470588235294106</v>
      </c>
      <c r="X1473" s="1">
        <f>VLOOKUP(E1473,'渗透率、续签率'!AG:AJ,4,0)</f>
        <v>4234</v>
      </c>
      <c r="Y1473" s="1">
        <f t="shared" si="113"/>
        <v>2390.9647058823525</v>
      </c>
      <c r="Z1473">
        <v>0</v>
      </c>
      <c r="AA1473" s="89">
        <f t="shared" si="114"/>
        <v>203232</v>
      </c>
      <c r="AH1473" s="37"/>
      <c r="AI1473" s="37"/>
      <c r="AK1473" s="37"/>
    </row>
    <row r="1474" spans="1:37" hidden="1">
      <c r="A1474" t="s">
        <v>64</v>
      </c>
      <c r="B1474" t="s">
        <v>16</v>
      </c>
      <c r="C1474" t="s">
        <v>19</v>
      </c>
      <c r="D1474" t="s">
        <v>116</v>
      </c>
      <c r="E1474" t="s">
        <v>485</v>
      </c>
      <c r="F1474" t="str">
        <f t="shared" si="111"/>
        <v>香港特别行政区摄影</v>
      </c>
      <c r="G1474" t="s">
        <v>457</v>
      </c>
      <c r="H1474" t="s">
        <v>457</v>
      </c>
      <c r="I1474" t="s">
        <v>57</v>
      </c>
      <c r="J1474">
        <v>177</v>
      </c>
      <c r="K1474">
        <v>0</v>
      </c>
      <c r="L1474" s="13">
        <f>VLOOKUP(C1474,'渗透率、续签率'!B:C,2,0)</f>
        <v>0.28100000000000003</v>
      </c>
      <c r="M1474" s="6">
        <v>0</v>
      </c>
      <c r="N1474">
        <v>34</v>
      </c>
      <c r="O1474">
        <v>0</v>
      </c>
      <c r="P1474" s="6">
        <v>0</v>
      </c>
      <c r="Q1474" s="13">
        <v>0</v>
      </c>
      <c r="R1474" s="13">
        <v>0</v>
      </c>
      <c r="S1474" s="31">
        <v>1798</v>
      </c>
      <c r="T1474" s="6">
        <f>VLOOKUP(E1474,'参数设置&amp;汇总'!S:U,3,0)</f>
        <v>0.01</v>
      </c>
      <c r="U1474" s="78">
        <f t="shared" si="110"/>
        <v>0.34</v>
      </c>
      <c r="V1474" s="13">
        <v>0.85000000000000009</v>
      </c>
      <c r="W1474" s="78">
        <f t="shared" si="112"/>
        <v>0.39999999999999997</v>
      </c>
      <c r="X1474" s="1">
        <f>VLOOKUP(E1474,'渗透率、续签率'!AG:AJ,4,0)</f>
        <v>4234</v>
      </c>
      <c r="Y1474" s="1">
        <f t="shared" si="113"/>
        <v>1693.6</v>
      </c>
      <c r="Z1474">
        <v>0</v>
      </c>
      <c r="AA1474" s="89">
        <f t="shared" si="114"/>
        <v>143956</v>
      </c>
      <c r="AH1474" s="37"/>
      <c r="AI1474" s="37"/>
      <c r="AK1474" s="37"/>
    </row>
    <row r="1475" spans="1:37" hidden="1">
      <c r="A1475" t="s">
        <v>64</v>
      </c>
      <c r="B1475" t="s">
        <v>16</v>
      </c>
      <c r="C1475" t="s">
        <v>19</v>
      </c>
      <c r="D1475" t="s">
        <v>116</v>
      </c>
      <c r="E1475" t="s">
        <v>485</v>
      </c>
      <c r="F1475" t="str">
        <f t="shared" si="111"/>
        <v>马鞍山市摄影</v>
      </c>
      <c r="G1475" t="s">
        <v>94</v>
      </c>
      <c r="H1475" t="s">
        <v>458</v>
      </c>
      <c r="I1475" t="s">
        <v>68</v>
      </c>
      <c r="J1475">
        <v>139</v>
      </c>
      <c r="K1475">
        <v>0</v>
      </c>
      <c r="L1475" s="13">
        <f>VLOOKUP(C1475,'渗透率、续签率'!B:C,2,0)</f>
        <v>0.28100000000000003</v>
      </c>
      <c r="M1475" s="6">
        <v>0</v>
      </c>
      <c r="N1475">
        <v>23</v>
      </c>
      <c r="O1475">
        <v>0</v>
      </c>
      <c r="P1475" s="6">
        <v>0</v>
      </c>
      <c r="Q1475" s="13">
        <v>0.18099999999999999</v>
      </c>
      <c r="R1475" s="13">
        <v>0</v>
      </c>
      <c r="S1475" s="31">
        <v>1065</v>
      </c>
      <c r="T1475" s="6">
        <f>VLOOKUP(E1475,'参数设置&amp;汇总'!S:U,3,0)</f>
        <v>0.01</v>
      </c>
      <c r="U1475" s="78">
        <f t="shared" ref="U1475:U1538" si="115">IF(T1475*N1475&gt;=O1475,T1475*N1475,O1475)</f>
        <v>0.23</v>
      </c>
      <c r="V1475" s="13">
        <v>0.85000000000000009</v>
      </c>
      <c r="W1475" s="78">
        <f t="shared" si="112"/>
        <v>0.27058823529411763</v>
      </c>
      <c r="X1475" s="1">
        <f>VLOOKUP(E1475,'渗透率、续签率'!AG:AJ,4,0)</f>
        <v>4234</v>
      </c>
      <c r="Y1475" s="1">
        <f t="shared" si="113"/>
        <v>1145.670588235294</v>
      </c>
      <c r="Z1475">
        <v>0</v>
      </c>
      <c r="AA1475" s="89">
        <f t="shared" si="114"/>
        <v>97382</v>
      </c>
      <c r="AH1475" s="37"/>
      <c r="AI1475" s="37"/>
      <c r="AJ1475" s="1"/>
      <c r="AK1475" s="37"/>
    </row>
    <row r="1476" spans="1:37" hidden="1">
      <c r="A1476" t="s">
        <v>64</v>
      </c>
      <c r="B1476" t="s">
        <v>16</v>
      </c>
      <c r="C1476" t="s">
        <v>19</v>
      </c>
      <c r="D1476" t="s">
        <v>116</v>
      </c>
      <c r="E1476" t="s">
        <v>485</v>
      </c>
      <c r="F1476" t="str">
        <f t="shared" ref="F1476:F1539" si="116">H1476&amp;C1476</f>
        <v>驻马店市摄影</v>
      </c>
      <c r="G1476" t="s">
        <v>110</v>
      </c>
      <c r="H1476" t="s">
        <v>459</v>
      </c>
      <c r="I1476" t="s">
        <v>70</v>
      </c>
      <c r="J1476">
        <v>367</v>
      </c>
      <c r="K1476">
        <v>0</v>
      </c>
      <c r="L1476" s="13">
        <f>VLOOKUP(C1476,'渗透率、续签率'!B:C,2,0)</f>
        <v>0.28100000000000003</v>
      </c>
      <c r="M1476" s="6">
        <v>0</v>
      </c>
      <c r="N1476">
        <v>82</v>
      </c>
      <c r="O1476">
        <v>0</v>
      </c>
      <c r="P1476" s="6">
        <v>0</v>
      </c>
      <c r="Q1476" s="13">
        <v>3.0000000000000001E-3</v>
      </c>
      <c r="R1476" s="13">
        <v>0</v>
      </c>
      <c r="S1476" s="31">
        <v>2282</v>
      </c>
      <c r="T1476" s="6">
        <f>VLOOKUP(E1476,'参数设置&amp;汇总'!S:U,3,0)</f>
        <v>0.01</v>
      </c>
      <c r="U1476" s="78">
        <f t="shared" si="115"/>
        <v>0.82000000000000006</v>
      </c>
      <c r="V1476" s="13">
        <v>0.85000000000000009</v>
      </c>
      <c r="W1476" s="78">
        <f t="shared" ref="W1476:W1539" si="117">(O1476*(1-L1476)+IF((U1476-O1476)&lt;0,0,(U1476-O1476)))/V1476</f>
        <v>0.96470588235294119</v>
      </c>
      <c r="X1476" s="1">
        <f>VLOOKUP(E1476,'渗透率、续签率'!AG:AJ,4,0)</f>
        <v>4234</v>
      </c>
      <c r="Y1476" s="1">
        <f t="shared" ref="Y1476:Y1539" si="118">X1476*W1476</f>
        <v>4084.5647058823529</v>
      </c>
      <c r="Z1476">
        <v>41</v>
      </c>
      <c r="AA1476" s="89">
        <f t="shared" ref="AA1476:AA1539" si="119">N1476*X1476</f>
        <v>347188</v>
      </c>
      <c r="AH1476" s="37"/>
      <c r="AI1476" s="37"/>
      <c r="AK1476" s="37"/>
    </row>
    <row r="1477" spans="1:37" hidden="1">
      <c r="A1477" t="s">
        <v>64</v>
      </c>
      <c r="B1477" t="s">
        <v>16</v>
      </c>
      <c r="C1477" t="s">
        <v>19</v>
      </c>
      <c r="D1477" t="s">
        <v>116</v>
      </c>
      <c r="E1477" t="s">
        <v>485</v>
      </c>
      <c r="F1477" t="str">
        <f t="shared" si="116"/>
        <v>鸡西市摄影</v>
      </c>
      <c r="G1477" t="s">
        <v>118</v>
      </c>
      <c r="H1477" t="s">
        <v>460</v>
      </c>
      <c r="I1477" t="s">
        <v>70</v>
      </c>
      <c r="J1477">
        <v>62</v>
      </c>
      <c r="K1477">
        <v>1</v>
      </c>
      <c r="L1477" s="13">
        <f>VLOOKUP(C1477,'渗透率、续签率'!B:C,2,0)</f>
        <v>0.28100000000000003</v>
      </c>
      <c r="M1477" s="6">
        <v>0.02</v>
      </c>
      <c r="N1477">
        <v>4</v>
      </c>
      <c r="O1477">
        <v>1</v>
      </c>
      <c r="P1477" s="6">
        <v>0.25</v>
      </c>
      <c r="Q1477" s="13">
        <v>0.08</v>
      </c>
      <c r="R1477" s="13">
        <v>0</v>
      </c>
      <c r="S1477" s="31">
        <v>183</v>
      </c>
      <c r="T1477" s="6">
        <f>VLOOKUP(E1477,'参数设置&amp;汇总'!S:U,3,0)</f>
        <v>0.01</v>
      </c>
      <c r="U1477" s="78">
        <f t="shared" si="115"/>
        <v>1</v>
      </c>
      <c r="V1477" s="13">
        <v>0.85000000000000009</v>
      </c>
      <c r="W1477" s="78">
        <f t="shared" si="117"/>
        <v>0.84588235294117631</v>
      </c>
      <c r="X1477" s="1">
        <f>VLOOKUP(E1477,'渗透率、续签率'!AG:AJ,4,0)</f>
        <v>4234</v>
      </c>
      <c r="Y1477" s="1">
        <f t="shared" si="118"/>
        <v>3581.4658823529403</v>
      </c>
      <c r="Z1477">
        <v>0</v>
      </c>
      <c r="AA1477" s="89">
        <f t="shared" si="119"/>
        <v>16936</v>
      </c>
    </row>
    <row r="1478" spans="1:37" hidden="1">
      <c r="A1478" t="s">
        <v>64</v>
      </c>
      <c r="B1478" t="s">
        <v>16</v>
      </c>
      <c r="C1478" t="s">
        <v>19</v>
      </c>
      <c r="D1478" t="s">
        <v>116</v>
      </c>
      <c r="E1478" t="s">
        <v>485</v>
      </c>
      <c r="F1478" t="str">
        <f t="shared" si="116"/>
        <v>鹤壁市摄影</v>
      </c>
      <c r="G1478" t="s">
        <v>110</v>
      </c>
      <c r="H1478" t="s">
        <v>461</v>
      </c>
      <c r="I1478" t="s">
        <v>70</v>
      </c>
      <c r="J1478">
        <v>86</v>
      </c>
      <c r="K1478">
        <v>0</v>
      </c>
      <c r="L1478" s="13">
        <f>VLOOKUP(C1478,'渗透率、续签率'!B:C,2,0)</f>
        <v>0.28100000000000003</v>
      </c>
      <c r="M1478" s="6">
        <v>0</v>
      </c>
      <c r="N1478">
        <v>27</v>
      </c>
      <c r="O1478">
        <v>0</v>
      </c>
      <c r="P1478" s="6">
        <v>0</v>
      </c>
      <c r="Q1478" s="13">
        <v>0.14899999999999999</v>
      </c>
      <c r="R1478" s="13">
        <v>0</v>
      </c>
      <c r="S1478" s="31">
        <v>889</v>
      </c>
      <c r="T1478" s="6">
        <f>VLOOKUP(E1478,'参数设置&amp;汇总'!S:U,3,0)</f>
        <v>0.01</v>
      </c>
      <c r="U1478" s="78">
        <f t="shared" si="115"/>
        <v>0.27</v>
      </c>
      <c r="V1478" s="13">
        <v>0.85000000000000009</v>
      </c>
      <c r="W1478" s="78">
        <f t="shared" si="117"/>
        <v>0.31764705882352939</v>
      </c>
      <c r="X1478" s="1">
        <f>VLOOKUP(E1478,'渗透率、续签率'!AG:AJ,4,0)</f>
        <v>4234</v>
      </c>
      <c r="Y1478" s="1">
        <f t="shared" si="118"/>
        <v>1344.9176470588234</v>
      </c>
      <c r="Z1478">
        <v>0</v>
      </c>
      <c r="AA1478" s="89">
        <f t="shared" si="119"/>
        <v>114318</v>
      </c>
      <c r="AH1478" s="37"/>
      <c r="AI1478" s="37"/>
      <c r="AK1478" s="37"/>
    </row>
    <row r="1479" spans="1:37" hidden="1">
      <c r="A1479" t="s">
        <v>64</v>
      </c>
      <c r="B1479" t="s">
        <v>16</v>
      </c>
      <c r="C1479" t="s">
        <v>19</v>
      </c>
      <c r="D1479" t="s">
        <v>116</v>
      </c>
      <c r="E1479" t="s">
        <v>485</v>
      </c>
      <c r="F1479" t="str">
        <f t="shared" si="116"/>
        <v>鹤岗市摄影</v>
      </c>
      <c r="G1479" t="s">
        <v>118</v>
      </c>
      <c r="H1479" t="s">
        <v>462</v>
      </c>
      <c r="I1479" t="s">
        <v>70</v>
      </c>
      <c r="J1479">
        <v>42</v>
      </c>
      <c r="K1479">
        <v>0</v>
      </c>
      <c r="L1479" s="13">
        <f>VLOOKUP(C1479,'渗透率、续签率'!B:C,2,0)</f>
        <v>0.28100000000000003</v>
      </c>
      <c r="M1479" s="6">
        <v>0</v>
      </c>
      <c r="N1479">
        <v>1</v>
      </c>
      <c r="O1479">
        <v>0</v>
      </c>
      <c r="P1479" s="6">
        <v>0</v>
      </c>
      <c r="Q1479" s="13">
        <v>0</v>
      </c>
      <c r="R1479" s="13">
        <v>0</v>
      </c>
      <c r="S1479" s="31">
        <v>112</v>
      </c>
      <c r="T1479" s="6">
        <f>VLOOKUP(E1479,'参数设置&amp;汇总'!S:U,3,0)</f>
        <v>0.01</v>
      </c>
      <c r="U1479" s="78">
        <f t="shared" si="115"/>
        <v>0.01</v>
      </c>
      <c r="V1479" s="13">
        <v>0.85000000000000009</v>
      </c>
      <c r="W1479" s="78">
        <f t="shared" si="117"/>
        <v>1.1764705882352941E-2</v>
      </c>
      <c r="X1479" s="1">
        <f>VLOOKUP(E1479,'渗透率、续签率'!AG:AJ,4,0)</f>
        <v>4234</v>
      </c>
      <c r="Y1479" s="1">
        <f t="shared" si="118"/>
        <v>49.811764705882354</v>
      </c>
      <c r="Z1479">
        <v>0</v>
      </c>
      <c r="AA1479" s="89">
        <f t="shared" si="119"/>
        <v>4234</v>
      </c>
      <c r="AH1479" s="37"/>
      <c r="AI1479" s="37"/>
      <c r="AK1479" s="37"/>
    </row>
    <row r="1480" spans="1:37" hidden="1">
      <c r="A1480" t="s">
        <v>64</v>
      </c>
      <c r="B1480" t="s">
        <v>16</v>
      </c>
      <c r="C1480" t="s">
        <v>19</v>
      </c>
      <c r="D1480" t="s">
        <v>116</v>
      </c>
      <c r="E1480" t="s">
        <v>485</v>
      </c>
      <c r="F1480" t="str">
        <f t="shared" si="116"/>
        <v>鹰潭市摄影</v>
      </c>
      <c r="G1480" t="s">
        <v>90</v>
      </c>
      <c r="H1480" t="s">
        <v>463</v>
      </c>
      <c r="I1480" t="s">
        <v>68</v>
      </c>
      <c r="J1480">
        <v>60</v>
      </c>
      <c r="K1480">
        <v>0</v>
      </c>
      <c r="L1480" s="13">
        <f>VLOOKUP(C1480,'渗透率、续签率'!B:C,2,0)</f>
        <v>0.28100000000000003</v>
      </c>
      <c r="M1480" s="6">
        <v>0</v>
      </c>
      <c r="N1480">
        <v>17</v>
      </c>
      <c r="O1480">
        <v>0</v>
      </c>
      <c r="P1480" s="6">
        <v>0</v>
      </c>
      <c r="Q1480" s="13">
        <v>0</v>
      </c>
      <c r="R1480" s="13">
        <v>0</v>
      </c>
      <c r="S1480" s="31">
        <v>502</v>
      </c>
      <c r="T1480" s="6">
        <f>VLOOKUP(E1480,'参数设置&amp;汇总'!S:U,3,0)</f>
        <v>0.01</v>
      </c>
      <c r="U1480" s="78">
        <f t="shared" si="115"/>
        <v>0.17</v>
      </c>
      <c r="V1480" s="13">
        <v>0.85000000000000009</v>
      </c>
      <c r="W1480" s="78">
        <f t="shared" si="117"/>
        <v>0.19999999999999998</v>
      </c>
      <c r="X1480" s="1">
        <f>VLOOKUP(E1480,'渗透率、续签率'!AG:AJ,4,0)</f>
        <v>4234</v>
      </c>
      <c r="Y1480" s="1">
        <f t="shared" si="118"/>
        <v>846.8</v>
      </c>
      <c r="Z1480">
        <v>0</v>
      </c>
      <c r="AA1480" s="89">
        <f t="shared" si="119"/>
        <v>71978</v>
      </c>
      <c r="AH1480" s="37"/>
      <c r="AI1480" s="37"/>
      <c r="AK1480" s="37"/>
    </row>
    <row r="1481" spans="1:37" hidden="1">
      <c r="A1481" t="s">
        <v>64</v>
      </c>
      <c r="B1481" t="s">
        <v>16</v>
      </c>
      <c r="C1481" t="s">
        <v>19</v>
      </c>
      <c r="D1481" t="s">
        <v>116</v>
      </c>
      <c r="E1481" t="s">
        <v>485</v>
      </c>
      <c r="F1481" t="str">
        <f t="shared" si="116"/>
        <v>黄冈市摄影</v>
      </c>
      <c r="G1481" t="s">
        <v>81</v>
      </c>
      <c r="H1481" t="s">
        <v>464</v>
      </c>
      <c r="I1481" t="s">
        <v>68</v>
      </c>
      <c r="J1481">
        <v>191</v>
      </c>
      <c r="K1481">
        <v>0</v>
      </c>
      <c r="L1481" s="13">
        <f>VLOOKUP(C1481,'渗透率、续签率'!B:C,2,0)</f>
        <v>0.28100000000000003</v>
      </c>
      <c r="M1481" s="6">
        <v>0</v>
      </c>
      <c r="N1481">
        <v>26</v>
      </c>
      <c r="O1481">
        <v>0</v>
      </c>
      <c r="P1481" s="6">
        <v>0</v>
      </c>
      <c r="Q1481" s="13">
        <v>8.2000000000000003E-2</v>
      </c>
      <c r="R1481" s="13">
        <v>0</v>
      </c>
      <c r="S1481" s="31">
        <v>937</v>
      </c>
      <c r="T1481" s="6">
        <f>VLOOKUP(E1481,'参数设置&amp;汇总'!S:U,3,0)</f>
        <v>0.01</v>
      </c>
      <c r="U1481" s="78">
        <f t="shared" si="115"/>
        <v>0.26</v>
      </c>
      <c r="V1481" s="13">
        <v>0.85000000000000009</v>
      </c>
      <c r="W1481" s="78">
        <f t="shared" si="117"/>
        <v>0.30588235294117644</v>
      </c>
      <c r="X1481" s="1">
        <f>VLOOKUP(E1481,'渗透率、续签率'!AG:AJ,4,0)</f>
        <v>4234</v>
      </c>
      <c r="Y1481" s="1">
        <f t="shared" si="118"/>
        <v>1295.1058823529411</v>
      </c>
      <c r="Z1481">
        <v>13</v>
      </c>
      <c r="AA1481" s="89">
        <f t="shared" si="119"/>
        <v>110084</v>
      </c>
      <c r="AH1481" s="37"/>
      <c r="AI1481" s="37"/>
      <c r="AK1481" s="37"/>
    </row>
    <row r="1482" spans="1:37" hidden="1">
      <c r="A1482" t="s">
        <v>64</v>
      </c>
      <c r="B1482" t="s">
        <v>16</v>
      </c>
      <c r="C1482" t="s">
        <v>19</v>
      </c>
      <c r="D1482" t="s">
        <v>116</v>
      </c>
      <c r="E1482" t="s">
        <v>485</v>
      </c>
      <c r="F1482" t="str">
        <f t="shared" si="116"/>
        <v>黄南藏族自治州摄影</v>
      </c>
      <c r="G1482" t="s">
        <v>297</v>
      </c>
      <c r="H1482" t="s">
        <v>465</v>
      </c>
      <c r="I1482" t="s">
        <v>70</v>
      </c>
      <c r="J1482">
        <v>12</v>
      </c>
      <c r="K1482">
        <v>0</v>
      </c>
      <c r="L1482" s="13">
        <f>VLOOKUP(C1482,'渗透率、续签率'!B:C,2,0)</f>
        <v>0.28100000000000003</v>
      </c>
      <c r="M1482" s="6">
        <v>0</v>
      </c>
      <c r="N1482">
        <v>0</v>
      </c>
      <c r="O1482">
        <v>0</v>
      </c>
      <c r="P1482" s="6">
        <v>0</v>
      </c>
      <c r="Q1482" s="13">
        <v>0</v>
      </c>
      <c r="R1482" s="13">
        <v>0</v>
      </c>
      <c r="S1482" s="31">
        <v>14</v>
      </c>
      <c r="T1482" s="6">
        <f>VLOOKUP(E1482,'参数设置&amp;汇总'!S:U,3,0)</f>
        <v>0.01</v>
      </c>
      <c r="U1482" s="78">
        <f t="shared" si="115"/>
        <v>0</v>
      </c>
      <c r="V1482" s="13">
        <v>0.85000000000000009</v>
      </c>
      <c r="W1482" s="78">
        <f t="shared" si="117"/>
        <v>0</v>
      </c>
      <c r="X1482" s="1">
        <f>VLOOKUP(E1482,'渗透率、续签率'!AG:AJ,4,0)</f>
        <v>4234</v>
      </c>
      <c r="Y1482" s="1">
        <f t="shared" si="118"/>
        <v>0</v>
      </c>
      <c r="Z1482">
        <v>0</v>
      </c>
      <c r="AA1482" s="89">
        <f t="shared" si="119"/>
        <v>0</v>
      </c>
      <c r="AH1482" s="37"/>
      <c r="AI1482" s="37"/>
      <c r="AK1482" s="37"/>
    </row>
    <row r="1483" spans="1:37" hidden="1">
      <c r="A1483" t="s">
        <v>64</v>
      </c>
      <c r="B1483" t="s">
        <v>16</v>
      </c>
      <c r="C1483" t="s">
        <v>19</v>
      </c>
      <c r="D1483" t="s">
        <v>116</v>
      </c>
      <c r="E1483" t="s">
        <v>485</v>
      </c>
      <c r="F1483" t="str">
        <f t="shared" si="116"/>
        <v>黄山市摄影</v>
      </c>
      <c r="G1483" t="s">
        <v>94</v>
      </c>
      <c r="H1483" t="s">
        <v>466</v>
      </c>
      <c r="I1483" t="s">
        <v>68</v>
      </c>
      <c r="J1483">
        <v>108</v>
      </c>
      <c r="K1483">
        <v>1</v>
      </c>
      <c r="L1483" s="13">
        <f>VLOOKUP(C1483,'渗透率、续签率'!B:C,2,0)</f>
        <v>0.28100000000000003</v>
      </c>
      <c r="M1483" s="6">
        <v>0.01</v>
      </c>
      <c r="N1483">
        <v>12</v>
      </c>
      <c r="O1483">
        <v>0</v>
      </c>
      <c r="P1483" s="6">
        <v>0</v>
      </c>
      <c r="Q1483" s="13">
        <v>1.0999999999999999E-2</v>
      </c>
      <c r="R1483" s="13">
        <v>0</v>
      </c>
      <c r="S1483" s="31">
        <v>434</v>
      </c>
      <c r="T1483" s="6">
        <f>VLOOKUP(E1483,'参数设置&amp;汇总'!S:U,3,0)</f>
        <v>0.01</v>
      </c>
      <c r="U1483" s="78">
        <f t="shared" si="115"/>
        <v>0.12</v>
      </c>
      <c r="V1483" s="13">
        <v>0.85000000000000009</v>
      </c>
      <c r="W1483" s="78">
        <f t="shared" si="117"/>
        <v>0.14117647058823526</v>
      </c>
      <c r="X1483" s="1">
        <f>VLOOKUP(E1483,'渗透率、续签率'!AG:AJ,4,0)</f>
        <v>4234</v>
      </c>
      <c r="Y1483" s="1">
        <f t="shared" si="118"/>
        <v>597.74117647058813</v>
      </c>
      <c r="Z1483">
        <v>0</v>
      </c>
      <c r="AA1483" s="89">
        <f t="shared" si="119"/>
        <v>50808</v>
      </c>
      <c r="AH1483" s="37"/>
      <c r="AI1483" s="37"/>
      <c r="AK1483" s="37"/>
    </row>
    <row r="1484" spans="1:37" hidden="1">
      <c r="A1484" t="s">
        <v>64</v>
      </c>
      <c r="B1484" t="s">
        <v>16</v>
      </c>
      <c r="C1484" t="s">
        <v>19</v>
      </c>
      <c r="D1484" t="s">
        <v>116</v>
      </c>
      <c r="E1484" t="s">
        <v>485</v>
      </c>
      <c r="F1484" t="str">
        <f t="shared" si="116"/>
        <v>黄石市摄影</v>
      </c>
      <c r="G1484" t="s">
        <v>81</v>
      </c>
      <c r="H1484" t="s">
        <v>467</v>
      </c>
      <c r="I1484" t="s">
        <v>68</v>
      </c>
      <c r="J1484">
        <v>118</v>
      </c>
      <c r="K1484">
        <v>0</v>
      </c>
      <c r="L1484" s="13">
        <f>VLOOKUP(C1484,'渗透率、续签率'!B:C,2,0)</f>
        <v>0.28100000000000003</v>
      </c>
      <c r="M1484" s="6">
        <v>0</v>
      </c>
      <c r="N1484">
        <v>24</v>
      </c>
      <c r="O1484">
        <v>0</v>
      </c>
      <c r="P1484" s="6">
        <v>0</v>
      </c>
      <c r="Q1484" s="13">
        <v>0</v>
      </c>
      <c r="R1484" s="13">
        <v>0</v>
      </c>
      <c r="S1484" s="31">
        <v>662</v>
      </c>
      <c r="T1484" s="6">
        <f>VLOOKUP(E1484,'参数设置&amp;汇总'!S:U,3,0)</f>
        <v>0.01</v>
      </c>
      <c r="U1484" s="78">
        <f t="shared" si="115"/>
        <v>0.24</v>
      </c>
      <c r="V1484" s="13">
        <v>0.85000000000000009</v>
      </c>
      <c r="W1484" s="78">
        <f t="shared" si="117"/>
        <v>0.28235294117647053</v>
      </c>
      <c r="X1484" s="1">
        <f>VLOOKUP(E1484,'渗透率、续签率'!AG:AJ,4,0)</f>
        <v>4234</v>
      </c>
      <c r="Y1484" s="1">
        <f t="shared" si="118"/>
        <v>1195.4823529411763</v>
      </c>
      <c r="Z1484">
        <v>5</v>
      </c>
      <c r="AA1484" s="89">
        <f t="shared" si="119"/>
        <v>101616</v>
      </c>
    </row>
    <row r="1485" spans="1:37" hidden="1">
      <c r="A1485" t="s">
        <v>64</v>
      </c>
      <c r="B1485" t="s">
        <v>16</v>
      </c>
      <c r="C1485" t="s">
        <v>19</v>
      </c>
      <c r="D1485" t="s">
        <v>116</v>
      </c>
      <c r="E1485" t="s">
        <v>485</v>
      </c>
      <c r="F1485" t="str">
        <f t="shared" si="116"/>
        <v>黑河市摄影</v>
      </c>
      <c r="G1485" t="s">
        <v>118</v>
      </c>
      <c r="H1485" t="s">
        <v>468</v>
      </c>
      <c r="I1485" t="s">
        <v>70</v>
      </c>
      <c r="J1485">
        <v>62</v>
      </c>
      <c r="K1485">
        <v>0</v>
      </c>
      <c r="L1485" s="13">
        <f>VLOOKUP(C1485,'渗透率、续签率'!B:C,2,0)</f>
        <v>0.28100000000000003</v>
      </c>
      <c r="M1485" s="6">
        <v>0</v>
      </c>
      <c r="N1485">
        <v>4</v>
      </c>
      <c r="O1485">
        <v>0</v>
      </c>
      <c r="P1485" s="6">
        <v>0</v>
      </c>
      <c r="Q1485" s="13">
        <v>0</v>
      </c>
      <c r="R1485" s="13">
        <v>0</v>
      </c>
      <c r="S1485" s="31">
        <v>233</v>
      </c>
      <c r="T1485" s="6">
        <f>VLOOKUP(E1485,'参数设置&amp;汇总'!S:U,3,0)</f>
        <v>0.01</v>
      </c>
      <c r="U1485" s="78">
        <f t="shared" si="115"/>
        <v>0.04</v>
      </c>
      <c r="V1485" s="13">
        <v>0.85000000000000009</v>
      </c>
      <c r="W1485" s="78">
        <f t="shared" si="117"/>
        <v>4.7058823529411764E-2</v>
      </c>
      <c r="X1485" s="1">
        <f>VLOOKUP(E1485,'渗透率、续签率'!AG:AJ,4,0)</f>
        <v>4234</v>
      </c>
      <c r="Y1485" s="1">
        <f t="shared" si="118"/>
        <v>199.24705882352941</v>
      </c>
      <c r="Z1485">
        <v>0</v>
      </c>
      <c r="AA1485" s="89">
        <f t="shared" si="119"/>
        <v>16936</v>
      </c>
      <c r="AH1485" s="37"/>
      <c r="AI1485" s="37"/>
      <c r="AK1485" s="37"/>
    </row>
    <row r="1486" spans="1:37" hidden="1">
      <c r="A1486" t="s">
        <v>64</v>
      </c>
      <c r="B1486" t="s">
        <v>16</v>
      </c>
      <c r="C1486" t="s">
        <v>19</v>
      </c>
      <c r="D1486" t="s">
        <v>116</v>
      </c>
      <c r="E1486" t="s">
        <v>485</v>
      </c>
      <c r="F1486" t="str">
        <f t="shared" si="116"/>
        <v>黔东南苗族侗族自治州摄影</v>
      </c>
      <c r="G1486" t="s">
        <v>167</v>
      </c>
      <c r="H1486" t="s">
        <v>469</v>
      </c>
      <c r="I1486" t="s">
        <v>70</v>
      </c>
      <c r="J1486">
        <v>393</v>
      </c>
      <c r="K1486">
        <v>1</v>
      </c>
      <c r="L1486" s="13">
        <f>VLOOKUP(C1486,'渗透率、续签率'!B:C,2,0)</f>
        <v>0.28100000000000003</v>
      </c>
      <c r="M1486" s="6">
        <v>0</v>
      </c>
      <c r="N1486">
        <v>32</v>
      </c>
      <c r="O1486">
        <v>1</v>
      </c>
      <c r="P1486" s="6">
        <v>0.03</v>
      </c>
      <c r="Q1486" s="13">
        <v>1.4E-2</v>
      </c>
      <c r="R1486" s="13">
        <v>0</v>
      </c>
      <c r="S1486" s="31">
        <v>1023</v>
      </c>
      <c r="T1486" s="6">
        <f>VLOOKUP(E1486,'参数设置&amp;汇总'!S:U,3,0)</f>
        <v>0.01</v>
      </c>
      <c r="U1486" s="78">
        <f t="shared" si="115"/>
        <v>1</v>
      </c>
      <c r="V1486" s="13">
        <v>0.85000000000000009</v>
      </c>
      <c r="W1486" s="78">
        <f t="shared" si="117"/>
        <v>0.84588235294117631</v>
      </c>
      <c r="X1486" s="1">
        <f>VLOOKUP(E1486,'渗透率、续签率'!AG:AJ,4,0)</f>
        <v>4234</v>
      </c>
      <c r="Y1486" s="1">
        <f t="shared" si="118"/>
        <v>3581.4658823529403</v>
      </c>
      <c r="Z1486">
        <v>0</v>
      </c>
      <c r="AA1486" s="89">
        <f t="shared" si="119"/>
        <v>135488</v>
      </c>
      <c r="AH1486" s="37"/>
      <c r="AI1486" s="37"/>
      <c r="AK1486" s="37"/>
    </row>
    <row r="1487" spans="1:37" hidden="1">
      <c r="A1487" t="s">
        <v>64</v>
      </c>
      <c r="B1487" t="s">
        <v>16</v>
      </c>
      <c r="C1487" t="s">
        <v>19</v>
      </c>
      <c r="D1487" t="s">
        <v>116</v>
      </c>
      <c r="E1487" t="s">
        <v>485</v>
      </c>
      <c r="F1487" t="str">
        <f t="shared" si="116"/>
        <v>黔南布依族苗族自治州摄影</v>
      </c>
      <c r="G1487" t="s">
        <v>167</v>
      </c>
      <c r="H1487" t="s">
        <v>470</v>
      </c>
      <c r="I1487" t="s">
        <v>70</v>
      </c>
      <c r="J1487">
        <v>192</v>
      </c>
      <c r="K1487">
        <v>0</v>
      </c>
      <c r="L1487" s="13">
        <f>VLOOKUP(C1487,'渗透率、续签率'!B:C,2,0)</f>
        <v>0.28100000000000003</v>
      </c>
      <c r="M1487" s="6">
        <v>0</v>
      </c>
      <c r="N1487">
        <v>24</v>
      </c>
      <c r="O1487">
        <v>0</v>
      </c>
      <c r="P1487" s="6">
        <v>0</v>
      </c>
      <c r="Q1487" s="13">
        <v>3.9E-2</v>
      </c>
      <c r="R1487" s="13">
        <v>0</v>
      </c>
      <c r="S1487" s="31">
        <v>804</v>
      </c>
      <c r="T1487" s="6">
        <f>VLOOKUP(E1487,'参数设置&amp;汇总'!S:U,3,0)</f>
        <v>0.01</v>
      </c>
      <c r="U1487" s="78">
        <f t="shared" si="115"/>
        <v>0.24</v>
      </c>
      <c r="V1487" s="13">
        <v>0.85000000000000009</v>
      </c>
      <c r="W1487" s="78">
        <f t="shared" si="117"/>
        <v>0.28235294117647053</v>
      </c>
      <c r="X1487" s="1">
        <f>VLOOKUP(E1487,'渗透率、续签率'!AG:AJ,4,0)</f>
        <v>4234</v>
      </c>
      <c r="Y1487" s="1">
        <f t="shared" si="118"/>
        <v>1195.4823529411763</v>
      </c>
      <c r="Z1487">
        <v>0</v>
      </c>
      <c r="AA1487" s="89">
        <f t="shared" si="119"/>
        <v>101616</v>
      </c>
      <c r="AH1487" s="37"/>
      <c r="AI1487" s="37"/>
      <c r="AK1487" s="37"/>
    </row>
    <row r="1488" spans="1:37" hidden="1">
      <c r="A1488" t="s">
        <v>64</v>
      </c>
      <c r="B1488" t="s">
        <v>16</v>
      </c>
      <c r="C1488" t="s">
        <v>19</v>
      </c>
      <c r="D1488" t="s">
        <v>116</v>
      </c>
      <c r="E1488" t="s">
        <v>485</v>
      </c>
      <c r="F1488" t="str">
        <f t="shared" si="116"/>
        <v>黔西南布依族苗族自治州摄影</v>
      </c>
      <c r="G1488" t="s">
        <v>167</v>
      </c>
      <c r="H1488" t="s">
        <v>471</v>
      </c>
      <c r="I1488" t="s">
        <v>70</v>
      </c>
      <c r="J1488">
        <v>189</v>
      </c>
      <c r="K1488">
        <v>1</v>
      </c>
      <c r="L1488" s="13">
        <f>VLOOKUP(C1488,'渗透率、续签率'!B:C,2,0)</f>
        <v>0.28100000000000003</v>
      </c>
      <c r="M1488" s="6">
        <v>0.01</v>
      </c>
      <c r="N1488">
        <v>18</v>
      </c>
      <c r="O1488">
        <v>1</v>
      </c>
      <c r="P1488" s="6">
        <v>0.06</v>
      </c>
      <c r="Q1488" s="13">
        <v>3.6999999999999998E-2</v>
      </c>
      <c r="R1488" s="13">
        <v>0</v>
      </c>
      <c r="S1488" s="31">
        <v>806</v>
      </c>
      <c r="T1488" s="6">
        <f>VLOOKUP(E1488,'参数设置&amp;汇总'!S:U,3,0)</f>
        <v>0.01</v>
      </c>
      <c r="U1488" s="78">
        <f t="shared" si="115"/>
        <v>1</v>
      </c>
      <c r="V1488" s="13">
        <v>0.85000000000000009</v>
      </c>
      <c r="W1488" s="78">
        <f t="shared" si="117"/>
        <v>0.84588235294117631</v>
      </c>
      <c r="X1488" s="1">
        <f>VLOOKUP(E1488,'渗透率、续签率'!AG:AJ,4,0)</f>
        <v>4234</v>
      </c>
      <c r="Y1488" s="1">
        <f t="shared" si="118"/>
        <v>3581.4658823529403</v>
      </c>
      <c r="Z1488">
        <v>0</v>
      </c>
      <c r="AA1488" s="89">
        <f t="shared" si="119"/>
        <v>76212</v>
      </c>
      <c r="AH1488" s="37"/>
      <c r="AI1488" s="37"/>
      <c r="AK1488" s="37"/>
    </row>
    <row r="1489" spans="1:37" hidden="1">
      <c r="A1489" t="s">
        <v>64</v>
      </c>
      <c r="B1489" t="s">
        <v>16</v>
      </c>
      <c r="C1489" t="s">
        <v>19</v>
      </c>
      <c r="D1489" t="s">
        <v>116</v>
      </c>
      <c r="E1489" t="s">
        <v>485</v>
      </c>
      <c r="F1489" t="str">
        <f t="shared" si="116"/>
        <v>齐齐哈尔市摄影</v>
      </c>
      <c r="G1489" t="s">
        <v>118</v>
      </c>
      <c r="H1489" t="s">
        <v>472</v>
      </c>
      <c r="I1489" t="s">
        <v>70</v>
      </c>
      <c r="J1489">
        <v>162</v>
      </c>
      <c r="K1489">
        <v>0</v>
      </c>
      <c r="L1489" s="13">
        <f>VLOOKUP(C1489,'渗透率、续签率'!B:C,2,0)</f>
        <v>0.28100000000000003</v>
      </c>
      <c r="M1489" s="6">
        <v>0</v>
      </c>
      <c r="N1489">
        <v>14</v>
      </c>
      <c r="O1489">
        <v>0</v>
      </c>
      <c r="P1489" s="6">
        <v>0</v>
      </c>
      <c r="Q1489" s="13">
        <v>0.111</v>
      </c>
      <c r="R1489" s="13">
        <v>0</v>
      </c>
      <c r="S1489" s="31">
        <v>813</v>
      </c>
      <c r="T1489" s="6">
        <f>VLOOKUP(E1489,'参数设置&amp;汇总'!S:U,3,0)</f>
        <v>0.01</v>
      </c>
      <c r="U1489" s="78">
        <f t="shared" si="115"/>
        <v>0.14000000000000001</v>
      </c>
      <c r="V1489" s="13">
        <v>0.85000000000000009</v>
      </c>
      <c r="W1489" s="78">
        <f t="shared" si="117"/>
        <v>0.16470588235294117</v>
      </c>
      <c r="X1489" s="1">
        <f>VLOOKUP(E1489,'渗透率、续签率'!AG:AJ,4,0)</f>
        <v>4234</v>
      </c>
      <c r="Y1489" s="1">
        <f t="shared" si="118"/>
        <v>697.36470588235295</v>
      </c>
      <c r="Z1489">
        <v>10</v>
      </c>
      <c r="AA1489" s="89">
        <f t="shared" si="119"/>
        <v>59276</v>
      </c>
      <c r="AH1489" s="37"/>
      <c r="AI1489" s="37"/>
      <c r="AK1489" s="37"/>
    </row>
    <row r="1490" spans="1:37" hidden="1">
      <c r="A1490" t="s">
        <v>64</v>
      </c>
      <c r="B1490" t="s">
        <v>16</v>
      </c>
      <c r="C1490" t="s">
        <v>19</v>
      </c>
      <c r="D1490" t="s">
        <v>116</v>
      </c>
      <c r="E1490" t="s">
        <v>485</v>
      </c>
      <c r="F1490" t="str">
        <f t="shared" si="116"/>
        <v>龙岩市摄影</v>
      </c>
      <c r="G1490" t="s">
        <v>92</v>
      </c>
      <c r="H1490" t="s">
        <v>473</v>
      </c>
      <c r="I1490" t="s">
        <v>68</v>
      </c>
      <c r="J1490">
        <v>185</v>
      </c>
      <c r="K1490">
        <v>0</v>
      </c>
      <c r="L1490" s="13">
        <f>VLOOKUP(C1490,'渗透率、续签率'!B:C,2,0)</f>
        <v>0.28100000000000003</v>
      </c>
      <c r="M1490" s="6">
        <v>0</v>
      </c>
      <c r="N1490">
        <v>17</v>
      </c>
      <c r="O1490">
        <v>0</v>
      </c>
      <c r="P1490" s="6">
        <v>0</v>
      </c>
      <c r="Q1490" s="13">
        <v>0</v>
      </c>
      <c r="R1490" s="13">
        <v>0</v>
      </c>
      <c r="S1490" s="31">
        <v>635</v>
      </c>
      <c r="T1490" s="6">
        <f>VLOOKUP(E1490,'参数设置&amp;汇总'!S:U,3,0)</f>
        <v>0.01</v>
      </c>
      <c r="U1490" s="78">
        <f t="shared" si="115"/>
        <v>0.17</v>
      </c>
      <c r="V1490" s="13">
        <v>0.85000000000000009</v>
      </c>
      <c r="W1490" s="78">
        <f t="shared" si="117"/>
        <v>0.19999999999999998</v>
      </c>
      <c r="X1490" s="1">
        <f>VLOOKUP(E1490,'渗透率、续签率'!AG:AJ,4,0)</f>
        <v>4234</v>
      </c>
      <c r="Y1490" s="1">
        <f t="shared" si="118"/>
        <v>846.8</v>
      </c>
      <c r="Z1490">
        <v>0</v>
      </c>
      <c r="AA1490" s="89">
        <f t="shared" si="119"/>
        <v>71978</v>
      </c>
      <c r="AH1490" s="37"/>
      <c r="AI1490" s="37"/>
      <c r="AK1490" s="37"/>
    </row>
    <row r="1491" spans="1:37" ht="18">
      <c r="A1491" t="s">
        <v>64</v>
      </c>
      <c r="B1491" s="2" t="s">
        <v>26</v>
      </c>
      <c r="C1491" s="2" t="s">
        <v>26</v>
      </c>
      <c r="D1491" t="s">
        <v>65</v>
      </c>
      <c r="E1491" t="s">
        <v>486</v>
      </c>
      <c r="F1491" t="str">
        <f t="shared" si="116"/>
        <v>上海市母婴服务</v>
      </c>
      <c r="G1491" t="s">
        <v>67</v>
      </c>
      <c r="H1491" s="2" t="s">
        <v>67</v>
      </c>
      <c r="I1491" s="2" t="s">
        <v>68</v>
      </c>
      <c r="J1491" s="2">
        <v>442</v>
      </c>
      <c r="K1491" s="2">
        <v>41</v>
      </c>
      <c r="L1491" s="13">
        <f>VLOOKUP(C1491,'渗透率、续签率'!B:C,2,0)</f>
        <v>0.31900000000000001</v>
      </c>
      <c r="M1491" s="6">
        <v>0.09</v>
      </c>
      <c r="N1491" s="2">
        <v>120</v>
      </c>
      <c r="O1491">
        <v>37</v>
      </c>
      <c r="P1491" s="55">
        <v>0.31</v>
      </c>
      <c r="Q1491" s="13">
        <v>0.59299999999999997</v>
      </c>
      <c r="R1491" s="13">
        <v>0.51300000000000001</v>
      </c>
      <c r="S1491" s="31">
        <v>3990</v>
      </c>
      <c r="T1491" s="55">
        <f>VLOOKUP(E1491,'参数设置&amp;汇总'!S:U,3,0)</f>
        <v>0.45</v>
      </c>
      <c r="U1491" s="82">
        <f t="shared" si="115"/>
        <v>54</v>
      </c>
      <c r="V1491" s="13">
        <v>0.85000000000000009</v>
      </c>
      <c r="W1491" s="82">
        <f t="shared" si="117"/>
        <v>49.643529411764703</v>
      </c>
      <c r="X1491" s="1">
        <f>VLOOKUP(E1491,'渗透率、续签率'!AG:AJ,4,0)</f>
        <v>13760.500000000002</v>
      </c>
      <c r="Y1491" s="1">
        <f t="shared" si="118"/>
        <v>683119.7864705883</v>
      </c>
      <c r="Z1491">
        <v>132</v>
      </c>
      <c r="AA1491" s="89">
        <f t="shared" si="119"/>
        <v>1651260.0000000002</v>
      </c>
      <c r="AH1491" s="37"/>
      <c r="AI1491" s="37"/>
      <c r="AK1491" s="37"/>
    </row>
    <row r="1492" spans="1:37" hidden="1">
      <c r="A1492" t="s">
        <v>64</v>
      </c>
      <c r="B1492" t="s">
        <v>26</v>
      </c>
      <c r="C1492" t="s">
        <v>26</v>
      </c>
      <c r="D1492" t="s">
        <v>65</v>
      </c>
      <c r="E1492" t="s">
        <v>486</v>
      </c>
      <c r="F1492" t="str">
        <f t="shared" si="116"/>
        <v>北京市母婴服务</v>
      </c>
      <c r="G1492" t="s">
        <v>69</v>
      </c>
      <c r="H1492" t="s">
        <v>69</v>
      </c>
      <c r="I1492" t="s">
        <v>70</v>
      </c>
      <c r="J1492">
        <v>468</v>
      </c>
      <c r="K1492">
        <v>41</v>
      </c>
      <c r="L1492" s="13">
        <f>VLOOKUP(C1492,'渗透率、续签率'!B:C,2,0)</f>
        <v>0.31900000000000001</v>
      </c>
      <c r="M1492" s="6">
        <v>0.09</v>
      </c>
      <c r="N1492">
        <v>159</v>
      </c>
      <c r="O1492">
        <v>40</v>
      </c>
      <c r="P1492" s="6">
        <v>0.25</v>
      </c>
      <c r="Q1492" s="13">
        <v>0.41599999999999998</v>
      </c>
      <c r="R1492" s="13">
        <v>0.33</v>
      </c>
      <c r="S1492" s="31">
        <v>5213</v>
      </c>
      <c r="T1492" s="6">
        <f>VLOOKUP(E1492,'参数设置&amp;汇总'!S:U,3,0)</f>
        <v>0.45</v>
      </c>
      <c r="U1492" s="78">
        <f t="shared" si="115"/>
        <v>71.55</v>
      </c>
      <c r="V1492" s="13">
        <v>0.85000000000000009</v>
      </c>
      <c r="W1492" s="78">
        <f t="shared" si="117"/>
        <v>69.164705882352933</v>
      </c>
      <c r="X1492" s="1">
        <f>VLOOKUP(E1492,'渗透率、续签率'!AG:AJ,4,0)</f>
        <v>13760.500000000002</v>
      </c>
      <c r="Y1492" s="1">
        <f t="shared" si="118"/>
        <v>951740.93529411766</v>
      </c>
      <c r="Z1492">
        <v>84</v>
      </c>
      <c r="AA1492" s="89">
        <f t="shared" si="119"/>
        <v>2187919.5000000005</v>
      </c>
      <c r="AH1492" s="37"/>
      <c r="AI1492" s="37"/>
      <c r="AK1492" s="37"/>
    </row>
    <row r="1493" spans="1:37" hidden="1">
      <c r="A1493" t="s">
        <v>64</v>
      </c>
      <c r="B1493" t="s">
        <v>26</v>
      </c>
      <c r="C1493" t="s">
        <v>26</v>
      </c>
      <c r="D1493" t="s">
        <v>71</v>
      </c>
      <c r="E1493" t="s">
        <v>487</v>
      </c>
      <c r="F1493" t="str">
        <f t="shared" si="116"/>
        <v>南京市母婴服务</v>
      </c>
      <c r="G1493" t="s">
        <v>73</v>
      </c>
      <c r="H1493" t="s">
        <v>74</v>
      </c>
      <c r="I1493" t="s">
        <v>70</v>
      </c>
      <c r="J1493">
        <v>291</v>
      </c>
      <c r="K1493">
        <v>52</v>
      </c>
      <c r="L1493" s="13">
        <f>VLOOKUP(C1493,'渗透率、续签率'!B:C,2,0)</f>
        <v>0.31900000000000001</v>
      </c>
      <c r="M1493" s="6">
        <v>0.18</v>
      </c>
      <c r="N1493">
        <v>48</v>
      </c>
      <c r="O1493">
        <v>35</v>
      </c>
      <c r="P1493" s="6">
        <v>0.73</v>
      </c>
      <c r="Q1493" s="13">
        <v>0.68100000000000005</v>
      </c>
      <c r="R1493" s="13">
        <v>0.52700000000000002</v>
      </c>
      <c r="S1493" s="31">
        <v>1915</v>
      </c>
      <c r="T1493" s="6">
        <f>VLOOKUP(E1493,'参数设置&amp;汇总'!S:U,3,0)</f>
        <v>0.4</v>
      </c>
      <c r="U1493" s="78">
        <f t="shared" si="115"/>
        <v>35</v>
      </c>
      <c r="V1493" s="13">
        <v>0.85000000000000009</v>
      </c>
      <c r="W1493" s="78">
        <f t="shared" si="117"/>
        <v>28.041176470588233</v>
      </c>
      <c r="X1493" s="1">
        <f>VLOOKUP(E1493,'渗透率、续签率'!AG:AJ,4,0)</f>
        <v>13651</v>
      </c>
      <c r="Y1493" s="1">
        <f t="shared" si="118"/>
        <v>382790.1</v>
      </c>
      <c r="Z1493">
        <v>72</v>
      </c>
      <c r="AA1493" s="89">
        <f t="shared" si="119"/>
        <v>655248</v>
      </c>
      <c r="AH1493" s="37"/>
      <c r="AI1493" s="37"/>
      <c r="AK1493" s="37"/>
    </row>
    <row r="1494" spans="1:37" hidden="1">
      <c r="A1494" t="s">
        <v>64</v>
      </c>
      <c r="B1494" t="s">
        <v>26</v>
      </c>
      <c r="C1494" t="s">
        <v>26</v>
      </c>
      <c r="D1494" t="s">
        <v>71</v>
      </c>
      <c r="E1494" t="s">
        <v>487</v>
      </c>
      <c r="F1494" t="str">
        <f t="shared" si="116"/>
        <v>广州市母婴服务</v>
      </c>
      <c r="G1494" t="s">
        <v>75</v>
      </c>
      <c r="H1494" t="s">
        <v>76</v>
      </c>
      <c r="I1494" t="s">
        <v>68</v>
      </c>
      <c r="J1494">
        <v>451</v>
      </c>
      <c r="K1494">
        <v>27</v>
      </c>
      <c r="L1494" s="13">
        <f>VLOOKUP(C1494,'渗透率、续签率'!B:C,2,0)</f>
        <v>0.31900000000000001</v>
      </c>
      <c r="M1494" s="6">
        <v>0.06</v>
      </c>
      <c r="N1494">
        <v>177</v>
      </c>
      <c r="O1494">
        <v>27</v>
      </c>
      <c r="P1494" s="6">
        <v>0.15</v>
      </c>
      <c r="Q1494" s="13">
        <v>0.44900000000000001</v>
      </c>
      <c r="R1494" s="13">
        <v>0.318</v>
      </c>
      <c r="S1494" s="31">
        <v>4541</v>
      </c>
      <c r="T1494" s="6">
        <f>VLOOKUP(E1494,'参数设置&amp;汇总'!S:U,3,0)</f>
        <v>0.4</v>
      </c>
      <c r="U1494" s="78">
        <f t="shared" si="115"/>
        <v>70.8</v>
      </c>
      <c r="V1494" s="13">
        <v>0.85000000000000009</v>
      </c>
      <c r="W1494" s="78">
        <f t="shared" si="117"/>
        <v>73.161176470588231</v>
      </c>
      <c r="X1494" s="1">
        <f>VLOOKUP(E1494,'渗透率、续签率'!AG:AJ,4,0)</f>
        <v>13651</v>
      </c>
      <c r="Y1494" s="1">
        <f t="shared" si="118"/>
        <v>998723.22</v>
      </c>
      <c r="Z1494">
        <v>111</v>
      </c>
      <c r="AA1494" s="89">
        <f t="shared" si="119"/>
        <v>2416227</v>
      </c>
      <c r="AH1494" s="37"/>
      <c r="AI1494" s="37"/>
      <c r="AK1494" s="37"/>
    </row>
    <row r="1495" spans="1:37" hidden="1">
      <c r="A1495" t="s">
        <v>64</v>
      </c>
      <c r="B1495" t="s">
        <v>26</v>
      </c>
      <c r="C1495" t="s">
        <v>26</v>
      </c>
      <c r="D1495" t="s">
        <v>71</v>
      </c>
      <c r="E1495" t="s">
        <v>487</v>
      </c>
      <c r="F1495" t="str">
        <f t="shared" si="116"/>
        <v>成都市母婴服务</v>
      </c>
      <c r="G1495" t="s">
        <v>77</v>
      </c>
      <c r="H1495" t="s">
        <v>78</v>
      </c>
      <c r="I1495" t="s">
        <v>70</v>
      </c>
      <c r="J1495">
        <v>458</v>
      </c>
      <c r="K1495">
        <v>26</v>
      </c>
      <c r="L1495" s="13">
        <f>VLOOKUP(C1495,'渗透率、续签率'!B:C,2,0)</f>
        <v>0.31900000000000001</v>
      </c>
      <c r="M1495" s="6">
        <v>0.06</v>
      </c>
      <c r="N1495">
        <v>97</v>
      </c>
      <c r="O1495">
        <v>25</v>
      </c>
      <c r="P1495" s="6">
        <v>0.26</v>
      </c>
      <c r="Q1495" s="13">
        <v>0.499</v>
      </c>
      <c r="R1495" s="13">
        <v>0.30099999999999999</v>
      </c>
      <c r="S1495" s="31">
        <v>2870</v>
      </c>
      <c r="T1495" s="6">
        <f>VLOOKUP(E1495,'参数设置&amp;汇总'!S:U,3,0)</f>
        <v>0.4</v>
      </c>
      <c r="U1495" s="78">
        <f t="shared" si="115"/>
        <v>38.800000000000004</v>
      </c>
      <c r="V1495" s="13">
        <v>0.85000000000000009</v>
      </c>
      <c r="W1495" s="78">
        <f t="shared" si="117"/>
        <v>36.264705882352942</v>
      </c>
      <c r="X1495" s="1">
        <f>VLOOKUP(E1495,'渗透率、续签率'!AG:AJ,4,0)</f>
        <v>13651</v>
      </c>
      <c r="Y1495" s="1">
        <f t="shared" si="118"/>
        <v>495049.5</v>
      </c>
      <c r="Z1495">
        <v>125</v>
      </c>
      <c r="AA1495" s="89">
        <f t="shared" si="119"/>
        <v>1324147</v>
      </c>
      <c r="AH1495" s="37"/>
      <c r="AI1495" s="37"/>
      <c r="AK1495" s="37"/>
    </row>
    <row r="1496" spans="1:37" hidden="1">
      <c r="A1496" t="s">
        <v>64</v>
      </c>
      <c r="B1496" t="s">
        <v>26</v>
      </c>
      <c r="C1496" t="s">
        <v>26</v>
      </c>
      <c r="D1496" t="s">
        <v>71</v>
      </c>
      <c r="E1496" t="s">
        <v>487</v>
      </c>
      <c r="F1496" t="str">
        <f t="shared" si="116"/>
        <v>杭州市母婴服务</v>
      </c>
      <c r="G1496" t="s">
        <v>79</v>
      </c>
      <c r="H1496" t="s">
        <v>80</v>
      </c>
      <c r="I1496" t="s">
        <v>68</v>
      </c>
      <c r="J1496">
        <v>350</v>
      </c>
      <c r="K1496">
        <v>34</v>
      </c>
      <c r="L1496" s="13">
        <f>VLOOKUP(C1496,'渗透率、续签率'!B:C,2,0)</f>
        <v>0.31900000000000001</v>
      </c>
      <c r="M1496" s="6">
        <v>0.1</v>
      </c>
      <c r="N1496">
        <v>94</v>
      </c>
      <c r="O1496">
        <v>33</v>
      </c>
      <c r="P1496" s="6">
        <v>0.35</v>
      </c>
      <c r="Q1496" s="13">
        <v>0.53300000000000003</v>
      </c>
      <c r="R1496" s="13">
        <v>0.39400000000000002</v>
      </c>
      <c r="S1496" s="31">
        <v>2685</v>
      </c>
      <c r="T1496" s="6">
        <f>VLOOKUP(E1496,'参数设置&amp;汇总'!S:U,3,0)</f>
        <v>0.4</v>
      </c>
      <c r="U1496" s="78">
        <f t="shared" si="115"/>
        <v>37.6</v>
      </c>
      <c r="V1496" s="13">
        <v>0.85000000000000009</v>
      </c>
      <c r="W1496" s="78">
        <f t="shared" si="117"/>
        <v>31.850588235294119</v>
      </c>
      <c r="X1496" s="1">
        <f>VLOOKUP(E1496,'渗透率、续签率'!AG:AJ,4,0)</f>
        <v>13651</v>
      </c>
      <c r="Y1496" s="1">
        <f t="shared" si="118"/>
        <v>434792.38</v>
      </c>
      <c r="Z1496">
        <v>83</v>
      </c>
      <c r="AA1496" s="89">
        <f t="shared" si="119"/>
        <v>1283194</v>
      </c>
      <c r="AH1496" s="37"/>
      <c r="AI1496" s="37"/>
      <c r="AK1496" s="37"/>
    </row>
    <row r="1497" spans="1:37" hidden="1">
      <c r="A1497" t="s">
        <v>64</v>
      </c>
      <c r="B1497" t="s">
        <v>26</v>
      </c>
      <c r="C1497" t="s">
        <v>26</v>
      </c>
      <c r="D1497" t="s">
        <v>71</v>
      </c>
      <c r="E1497" t="s">
        <v>487</v>
      </c>
      <c r="F1497" t="str">
        <f t="shared" si="116"/>
        <v>武汉市母婴服务</v>
      </c>
      <c r="G1497" t="s">
        <v>81</v>
      </c>
      <c r="H1497" t="s">
        <v>82</v>
      </c>
      <c r="I1497" t="s">
        <v>68</v>
      </c>
      <c r="J1497">
        <v>251</v>
      </c>
      <c r="K1497">
        <v>18</v>
      </c>
      <c r="L1497" s="13">
        <f>VLOOKUP(C1497,'渗透率、续签率'!B:C,2,0)</f>
        <v>0.31900000000000001</v>
      </c>
      <c r="M1497" s="6">
        <v>7.0000000000000007E-2</v>
      </c>
      <c r="N1497">
        <v>82</v>
      </c>
      <c r="O1497">
        <v>18</v>
      </c>
      <c r="P1497" s="6">
        <v>0.22</v>
      </c>
      <c r="Q1497" s="13">
        <v>0.51800000000000002</v>
      </c>
      <c r="R1497" s="13">
        <v>0.42399999999999999</v>
      </c>
      <c r="S1497" s="31">
        <v>2255</v>
      </c>
      <c r="T1497" s="6">
        <f>VLOOKUP(E1497,'参数设置&amp;汇总'!S:U,3,0)</f>
        <v>0.4</v>
      </c>
      <c r="U1497" s="78">
        <f t="shared" si="115"/>
        <v>32.800000000000004</v>
      </c>
      <c r="V1497" s="13">
        <v>0.85000000000000009</v>
      </c>
      <c r="W1497" s="78">
        <f t="shared" si="117"/>
        <v>31.832941176470595</v>
      </c>
      <c r="X1497" s="1">
        <f>VLOOKUP(E1497,'渗透率、续签率'!AG:AJ,4,0)</f>
        <v>13651</v>
      </c>
      <c r="Y1497" s="1">
        <f t="shared" si="118"/>
        <v>434551.4800000001</v>
      </c>
      <c r="Z1497">
        <v>53</v>
      </c>
      <c r="AA1497" s="89">
        <f t="shared" si="119"/>
        <v>1119382</v>
      </c>
      <c r="AH1497" s="37"/>
      <c r="AI1497" s="37"/>
      <c r="AK1497" s="37"/>
    </row>
    <row r="1498" spans="1:37" hidden="1">
      <c r="A1498" t="s">
        <v>64</v>
      </c>
      <c r="B1498" t="s">
        <v>26</v>
      </c>
      <c r="C1498" t="s">
        <v>26</v>
      </c>
      <c r="D1498" t="s">
        <v>71</v>
      </c>
      <c r="E1498" t="s">
        <v>487</v>
      </c>
      <c r="F1498" t="str">
        <f t="shared" si="116"/>
        <v>深圳市母婴服务</v>
      </c>
      <c r="G1498" t="s">
        <v>75</v>
      </c>
      <c r="H1498" t="s">
        <v>83</v>
      </c>
      <c r="I1498" t="s">
        <v>68</v>
      </c>
      <c r="J1498">
        <v>357</v>
      </c>
      <c r="K1498">
        <v>27</v>
      </c>
      <c r="L1498" s="13">
        <f>VLOOKUP(C1498,'渗透率、续签率'!B:C,2,0)</f>
        <v>0.31900000000000001</v>
      </c>
      <c r="M1498" s="6">
        <v>0.08</v>
      </c>
      <c r="N1498">
        <v>122</v>
      </c>
      <c r="O1498">
        <v>26</v>
      </c>
      <c r="P1498" s="6">
        <v>0.21</v>
      </c>
      <c r="Q1498" s="13">
        <v>0.48799999999999999</v>
      </c>
      <c r="R1498" s="13">
        <v>0.38600000000000001</v>
      </c>
      <c r="S1498" s="31">
        <v>4016</v>
      </c>
      <c r="T1498" s="6">
        <f>VLOOKUP(E1498,'参数设置&amp;汇总'!S:U,3,0)</f>
        <v>0.4</v>
      </c>
      <c r="U1498" s="78">
        <f t="shared" si="115"/>
        <v>48.800000000000004</v>
      </c>
      <c r="V1498" s="13">
        <v>0.85000000000000009</v>
      </c>
      <c r="W1498" s="78">
        <f t="shared" si="117"/>
        <v>47.654117647058825</v>
      </c>
      <c r="X1498" s="1">
        <f>VLOOKUP(E1498,'渗透率、续签率'!AG:AJ,4,0)</f>
        <v>13651</v>
      </c>
      <c r="Y1498" s="1">
        <f t="shared" si="118"/>
        <v>650526.36</v>
      </c>
      <c r="Z1498">
        <v>85</v>
      </c>
      <c r="AA1498" s="89">
        <f t="shared" si="119"/>
        <v>1665422</v>
      </c>
      <c r="AH1498" s="37"/>
      <c r="AI1498" s="37"/>
      <c r="AJ1498" s="1"/>
      <c r="AK1498" s="37"/>
    </row>
    <row r="1499" spans="1:37" hidden="1">
      <c r="A1499" t="s">
        <v>64</v>
      </c>
      <c r="B1499" t="s">
        <v>26</v>
      </c>
      <c r="C1499" t="s">
        <v>26</v>
      </c>
      <c r="D1499" t="s">
        <v>84</v>
      </c>
      <c r="E1499" t="s">
        <v>488</v>
      </c>
      <c r="F1499" t="str">
        <f t="shared" si="116"/>
        <v>东莞市母婴服务</v>
      </c>
      <c r="G1499" t="s">
        <v>75</v>
      </c>
      <c r="H1499" t="s">
        <v>86</v>
      </c>
      <c r="I1499" t="s">
        <v>68</v>
      </c>
      <c r="J1499">
        <v>226</v>
      </c>
      <c r="K1499">
        <v>14</v>
      </c>
      <c r="L1499" s="13">
        <f>VLOOKUP(C1499,'渗透率、续签率'!B:C,2,0)</f>
        <v>0.31900000000000001</v>
      </c>
      <c r="M1499" s="6">
        <v>0.06</v>
      </c>
      <c r="N1499">
        <v>55</v>
      </c>
      <c r="O1499">
        <v>12</v>
      </c>
      <c r="P1499" s="6">
        <v>0.22</v>
      </c>
      <c r="Q1499" s="13">
        <v>0.51400000000000001</v>
      </c>
      <c r="R1499" s="13">
        <v>0.28199999999999997</v>
      </c>
      <c r="S1499" s="31">
        <v>1449</v>
      </c>
      <c r="T1499" s="6">
        <f>VLOOKUP(E1499,'参数设置&amp;汇总'!S:U,3,0)</f>
        <v>0.35</v>
      </c>
      <c r="U1499" s="78">
        <f t="shared" si="115"/>
        <v>19.25</v>
      </c>
      <c r="V1499" s="13">
        <v>0.85000000000000009</v>
      </c>
      <c r="W1499" s="78">
        <f t="shared" si="117"/>
        <v>18.143529411764703</v>
      </c>
      <c r="X1499" s="1">
        <f>VLOOKUP(E1499,'渗透率、续签率'!AG:AJ,4,0)</f>
        <v>11242</v>
      </c>
      <c r="Y1499" s="1">
        <f t="shared" si="118"/>
        <v>203969.5576470588</v>
      </c>
      <c r="Z1499">
        <v>65</v>
      </c>
      <c r="AA1499" s="89">
        <f t="shared" si="119"/>
        <v>618310</v>
      </c>
      <c r="AH1499" s="37"/>
      <c r="AI1499" s="37"/>
      <c r="AJ1499" s="1"/>
      <c r="AK1499" s="37"/>
    </row>
    <row r="1500" spans="1:37" hidden="1">
      <c r="A1500" t="s">
        <v>64</v>
      </c>
      <c r="B1500" t="s">
        <v>26</v>
      </c>
      <c r="C1500" t="s">
        <v>26</v>
      </c>
      <c r="D1500" t="s">
        <v>84</v>
      </c>
      <c r="E1500" t="s">
        <v>488</v>
      </c>
      <c r="F1500" t="str">
        <f t="shared" si="116"/>
        <v>佛山市母婴服务</v>
      </c>
      <c r="G1500" t="s">
        <v>75</v>
      </c>
      <c r="H1500" t="s">
        <v>87</v>
      </c>
      <c r="I1500" t="s">
        <v>68</v>
      </c>
      <c r="J1500">
        <v>314</v>
      </c>
      <c r="K1500">
        <v>16</v>
      </c>
      <c r="L1500" s="13">
        <f>VLOOKUP(C1500,'渗透率、续签率'!B:C,2,0)</f>
        <v>0.31900000000000001</v>
      </c>
      <c r="M1500" s="6">
        <v>0.05</v>
      </c>
      <c r="N1500">
        <v>78</v>
      </c>
      <c r="O1500">
        <v>16</v>
      </c>
      <c r="P1500" s="6">
        <v>0.21</v>
      </c>
      <c r="Q1500" s="13">
        <v>0.52800000000000002</v>
      </c>
      <c r="R1500" s="13">
        <v>0.372</v>
      </c>
      <c r="S1500" s="31">
        <v>2156</v>
      </c>
      <c r="T1500" s="6">
        <f>VLOOKUP(E1500,'参数设置&amp;汇总'!S:U,3,0)</f>
        <v>0.35</v>
      </c>
      <c r="U1500" s="78">
        <f t="shared" si="115"/>
        <v>27.299999999999997</v>
      </c>
      <c r="V1500" s="13">
        <v>0.85000000000000009</v>
      </c>
      <c r="W1500" s="78">
        <f t="shared" si="117"/>
        <v>26.112941176470581</v>
      </c>
      <c r="X1500" s="1">
        <f>VLOOKUP(E1500,'渗透率、续签率'!AG:AJ,4,0)</f>
        <v>11242</v>
      </c>
      <c r="Y1500" s="1">
        <f t="shared" si="118"/>
        <v>293561.68470588228</v>
      </c>
      <c r="Z1500">
        <v>75</v>
      </c>
      <c r="AA1500" s="89">
        <f t="shared" si="119"/>
        <v>876876</v>
      </c>
      <c r="AH1500" s="37"/>
      <c r="AI1500" s="37"/>
      <c r="AK1500" s="37"/>
    </row>
    <row r="1501" spans="1:37" hidden="1">
      <c r="A1501" t="s">
        <v>64</v>
      </c>
      <c r="B1501" t="s">
        <v>26</v>
      </c>
      <c r="C1501" t="s">
        <v>26</v>
      </c>
      <c r="D1501" t="s">
        <v>84</v>
      </c>
      <c r="E1501" t="s">
        <v>488</v>
      </c>
      <c r="F1501" t="str">
        <f t="shared" si="116"/>
        <v>南宁市母婴服务</v>
      </c>
      <c r="G1501" t="s">
        <v>88</v>
      </c>
      <c r="H1501" t="s">
        <v>89</v>
      </c>
      <c r="I1501" t="s">
        <v>68</v>
      </c>
      <c r="J1501">
        <v>191</v>
      </c>
      <c r="K1501">
        <v>3</v>
      </c>
      <c r="L1501" s="13">
        <f>VLOOKUP(C1501,'渗透率、续签率'!B:C,2,0)</f>
        <v>0.31900000000000001</v>
      </c>
      <c r="M1501" s="6">
        <v>0.02</v>
      </c>
      <c r="N1501">
        <v>45</v>
      </c>
      <c r="O1501">
        <v>3</v>
      </c>
      <c r="P1501" s="6">
        <v>7.0000000000000007E-2</v>
      </c>
      <c r="Q1501" s="13">
        <v>0.223</v>
      </c>
      <c r="R1501" s="13">
        <v>5.5E-2</v>
      </c>
      <c r="S1501" s="31">
        <v>898</v>
      </c>
      <c r="T1501" s="6">
        <f>VLOOKUP(E1501,'参数设置&amp;汇总'!S:U,3,0)</f>
        <v>0.35</v>
      </c>
      <c r="U1501" s="78">
        <f t="shared" si="115"/>
        <v>15.749999999999998</v>
      </c>
      <c r="V1501" s="13">
        <v>0.85000000000000009</v>
      </c>
      <c r="W1501" s="78">
        <f t="shared" si="117"/>
        <v>17.403529411764705</v>
      </c>
      <c r="X1501" s="1">
        <f>VLOOKUP(E1501,'渗透率、续签率'!AG:AJ,4,0)</f>
        <v>11242</v>
      </c>
      <c r="Y1501" s="1">
        <f t="shared" si="118"/>
        <v>195650.47764705881</v>
      </c>
      <c r="Z1501">
        <v>35</v>
      </c>
      <c r="AA1501" s="89">
        <f t="shared" si="119"/>
        <v>505890</v>
      </c>
      <c r="AH1501" s="37"/>
      <c r="AI1501" s="37"/>
      <c r="AJ1501" s="1"/>
      <c r="AK1501" s="37"/>
    </row>
    <row r="1502" spans="1:37" hidden="1">
      <c r="A1502" t="s">
        <v>64</v>
      </c>
      <c r="B1502" t="s">
        <v>26</v>
      </c>
      <c r="C1502" t="s">
        <v>26</v>
      </c>
      <c r="D1502" t="s">
        <v>84</v>
      </c>
      <c r="E1502" t="s">
        <v>488</v>
      </c>
      <c r="F1502" t="str">
        <f t="shared" si="116"/>
        <v>南昌市母婴服务</v>
      </c>
      <c r="G1502" t="s">
        <v>90</v>
      </c>
      <c r="H1502" t="s">
        <v>91</v>
      </c>
      <c r="I1502" t="s">
        <v>68</v>
      </c>
      <c r="J1502">
        <v>78</v>
      </c>
      <c r="K1502">
        <v>0</v>
      </c>
      <c r="L1502" s="13">
        <f>VLOOKUP(C1502,'渗透率、续签率'!B:C,2,0)</f>
        <v>0.31900000000000001</v>
      </c>
      <c r="M1502" s="6">
        <v>0</v>
      </c>
      <c r="N1502">
        <v>15</v>
      </c>
      <c r="O1502">
        <v>0</v>
      </c>
      <c r="P1502" s="6">
        <v>0</v>
      </c>
      <c r="Q1502" s="13">
        <v>0.16700000000000001</v>
      </c>
      <c r="R1502" s="13">
        <v>0</v>
      </c>
      <c r="S1502" s="31">
        <v>320</v>
      </c>
      <c r="T1502" s="6">
        <f>VLOOKUP(E1502,'参数设置&amp;汇总'!S:U,3,0)</f>
        <v>0.35</v>
      </c>
      <c r="U1502" s="78">
        <f t="shared" si="115"/>
        <v>5.25</v>
      </c>
      <c r="V1502" s="13">
        <v>0.85000000000000009</v>
      </c>
      <c r="W1502" s="78">
        <f t="shared" si="117"/>
        <v>6.1764705882352935</v>
      </c>
      <c r="X1502" s="1">
        <f>VLOOKUP(E1502,'渗透率、续签率'!AG:AJ,4,0)</f>
        <v>11242</v>
      </c>
      <c r="Y1502" s="1">
        <f t="shared" si="118"/>
        <v>69435.882352941175</v>
      </c>
      <c r="Z1502">
        <v>19</v>
      </c>
      <c r="AA1502" s="89">
        <f t="shared" si="119"/>
        <v>168630</v>
      </c>
      <c r="AH1502" s="37"/>
      <c r="AI1502" s="37"/>
      <c r="AJ1502" s="1"/>
      <c r="AK1502" s="37"/>
    </row>
    <row r="1503" spans="1:37" hidden="1">
      <c r="A1503" t="s">
        <v>64</v>
      </c>
      <c r="B1503" t="s">
        <v>26</v>
      </c>
      <c r="C1503" t="s">
        <v>26</v>
      </c>
      <c r="D1503" t="s">
        <v>84</v>
      </c>
      <c r="E1503" t="s">
        <v>488</v>
      </c>
      <c r="F1503" t="str">
        <f t="shared" si="116"/>
        <v>厦门市母婴服务</v>
      </c>
      <c r="G1503" t="s">
        <v>92</v>
      </c>
      <c r="H1503" t="s">
        <v>93</v>
      </c>
      <c r="I1503" t="s">
        <v>68</v>
      </c>
      <c r="J1503">
        <v>151</v>
      </c>
      <c r="K1503">
        <v>8</v>
      </c>
      <c r="L1503" s="13">
        <f>VLOOKUP(C1503,'渗透率、续签率'!B:C,2,0)</f>
        <v>0.31900000000000001</v>
      </c>
      <c r="M1503" s="6">
        <v>0.05</v>
      </c>
      <c r="N1503">
        <v>26</v>
      </c>
      <c r="O1503">
        <v>8</v>
      </c>
      <c r="P1503" s="6">
        <v>0.31</v>
      </c>
      <c r="Q1503" s="13">
        <v>0.56100000000000005</v>
      </c>
      <c r="R1503" s="13">
        <v>0.49399999999999999</v>
      </c>
      <c r="S1503" s="31">
        <v>790</v>
      </c>
      <c r="T1503" s="6">
        <f>VLOOKUP(E1503,'参数设置&amp;汇总'!S:U,3,0)</f>
        <v>0.35</v>
      </c>
      <c r="U1503" s="78">
        <f t="shared" si="115"/>
        <v>9.1</v>
      </c>
      <c r="V1503" s="13">
        <v>0.85000000000000009</v>
      </c>
      <c r="W1503" s="78">
        <f t="shared" si="117"/>
        <v>7.7035294117647055</v>
      </c>
      <c r="X1503" s="1">
        <f>VLOOKUP(E1503,'渗透率、续签率'!AG:AJ,4,0)</f>
        <v>11242</v>
      </c>
      <c r="Y1503" s="1">
        <f t="shared" si="118"/>
        <v>86603.077647058817</v>
      </c>
      <c r="Z1503">
        <v>39</v>
      </c>
      <c r="AA1503" s="89">
        <f t="shared" si="119"/>
        <v>292292</v>
      </c>
      <c r="AH1503" s="37"/>
      <c r="AI1503" s="37"/>
      <c r="AJ1503" s="1"/>
      <c r="AK1503" s="37"/>
    </row>
    <row r="1504" spans="1:37" hidden="1">
      <c r="A1504" t="s">
        <v>64</v>
      </c>
      <c r="B1504" t="s">
        <v>26</v>
      </c>
      <c r="C1504" t="s">
        <v>26</v>
      </c>
      <c r="D1504" t="s">
        <v>84</v>
      </c>
      <c r="E1504" t="s">
        <v>488</v>
      </c>
      <c r="F1504" t="str">
        <f t="shared" si="116"/>
        <v>合肥市母婴服务</v>
      </c>
      <c r="G1504" t="s">
        <v>94</v>
      </c>
      <c r="H1504" t="s">
        <v>95</v>
      </c>
      <c r="I1504" t="s">
        <v>68</v>
      </c>
      <c r="J1504">
        <v>207</v>
      </c>
      <c r="K1504">
        <v>16</v>
      </c>
      <c r="L1504" s="13">
        <f>VLOOKUP(C1504,'渗透率、续签率'!B:C,2,0)</f>
        <v>0.31900000000000001</v>
      </c>
      <c r="M1504" s="6">
        <v>0.08</v>
      </c>
      <c r="N1504">
        <v>54</v>
      </c>
      <c r="O1504">
        <v>16</v>
      </c>
      <c r="P1504" s="6">
        <v>0.3</v>
      </c>
      <c r="Q1504" s="13">
        <v>0.61899999999999999</v>
      </c>
      <c r="R1504" s="13">
        <v>0.44800000000000001</v>
      </c>
      <c r="S1504" s="31">
        <v>1595</v>
      </c>
      <c r="T1504" s="6">
        <f>VLOOKUP(E1504,'参数设置&amp;汇总'!S:U,3,0)</f>
        <v>0.35</v>
      </c>
      <c r="U1504" s="78">
        <f t="shared" si="115"/>
        <v>18.899999999999999</v>
      </c>
      <c r="V1504" s="13">
        <v>0.85000000000000009</v>
      </c>
      <c r="W1504" s="78">
        <f t="shared" si="117"/>
        <v>16.230588235294114</v>
      </c>
      <c r="X1504" s="1">
        <f>VLOOKUP(E1504,'渗透率、续签率'!AG:AJ,4,0)</f>
        <v>11242</v>
      </c>
      <c r="Y1504" s="1">
        <f t="shared" si="118"/>
        <v>182464.27294117643</v>
      </c>
      <c r="Z1504">
        <v>62</v>
      </c>
      <c r="AA1504" s="89">
        <f t="shared" si="119"/>
        <v>607068</v>
      </c>
      <c r="AH1504" s="37"/>
      <c r="AI1504" s="37"/>
      <c r="AJ1504" s="1"/>
      <c r="AK1504" s="37"/>
    </row>
    <row r="1505" spans="1:37" hidden="1">
      <c r="A1505" t="s">
        <v>64</v>
      </c>
      <c r="B1505" t="s">
        <v>26</v>
      </c>
      <c r="C1505" t="s">
        <v>26</v>
      </c>
      <c r="D1505" t="s">
        <v>84</v>
      </c>
      <c r="E1505" t="s">
        <v>488</v>
      </c>
      <c r="F1505" t="str">
        <f t="shared" si="116"/>
        <v>天津市母婴服务</v>
      </c>
      <c r="G1505" t="s">
        <v>96</v>
      </c>
      <c r="H1505" t="s">
        <v>96</v>
      </c>
      <c r="I1505" t="s">
        <v>70</v>
      </c>
      <c r="J1505">
        <v>316</v>
      </c>
      <c r="K1505">
        <v>17</v>
      </c>
      <c r="L1505" s="13">
        <f>VLOOKUP(C1505,'渗透率、续签率'!B:C,2,0)</f>
        <v>0.31900000000000001</v>
      </c>
      <c r="M1505" s="6">
        <v>0.05</v>
      </c>
      <c r="N1505">
        <v>139</v>
      </c>
      <c r="O1505">
        <v>16</v>
      </c>
      <c r="P1505" s="6">
        <v>0.12</v>
      </c>
      <c r="Q1505" s="13">
        <v>0.307</v>
      </c>
      <c r="R1505" s="13">
        <v>0.23400000000000001</v>
      </c>
      <c r="S1505" s="31">
        <v>3117</v>
      </c>
      <c r="T1505" s="6">
        <f>VLOOKUP(E1505,'参数设置&amp;汇总'!S:U,3,0)</f>
        <v>0.35</v>
      </c>
      <c r="U1505" s="78">
        <f t="shared" si="115"/>
        <v>48.65</v>
      </c>
      <c r="V1505" s="13">
        <v>0.85000000000000009</v>
      </c>
      <c r="W1505" s="78">
        <f t="shared" si="117"/>
        <v>51.230588235294114</v>
      </c>
      <c r="X1505" s="1">
        <f>VLOOKUP(E1505,'渗透率、续签率'!AG:AJ,4,0)</f>
        <v>11242</v>
      </c>
      <c r="Y1505" s="1">
        <f t="shared" si="118"/>
        <v>575934.27294117643</v>
      </c>
      <c r="Z1505">
        <v>52</v>
      </c>
      <c r="AA1505" s="89">
        <f t="shared" si="119"/>
        <v>1562638</v>
      </c>
      <c r="AH1505" s="37"/>
      <c r="AI1505" s="37"/>
      <c r="AJ1505" s="1"/>
      <c r="AK1505" s="37"/>
    </row>
    <row r="1506" spans="1:37" hidden="1">
      <c r="A1506" t="s">
        <v>64</v>
      </c>
      <c r="B1506" t="s">
        <v>26</v>
      </c>
      <c r="C1506" t="s">
        <v>26</v>
      </c>
      <c r="D1506" t="s">
        <v>84</v>
      </c>
      <c r="E1506" t="s">
        <v>488</v>
      </c>
      <c r="F1506" t="str">
        <f t="shared" si="116"/>
        <v>宁波市母婴服务</v>
      </c>
      <c r="G1506" t="s">
        <v>79</v>
      </c>
      <c r="H1506" t="s">
        <v>97</v>
      </c>
      <c r="I1506" t="s">
        <v>68</v>
      </c>
      <c r="J1506">
        <v>223</v>
      </c>
      <c r="K1506">
        <v>5</v>
      </c>
      <c r="L1506" s="13">
        <f>VLOOKUP(C1506,'渗透率、续签率'!B:C,2,0)</f>
        <v>0.31900000000000001</v>
      </c>
      <c r="M1506" s="6">
        <v>0.02</v>
      </c>
      <c r="N1506">
        <v>36</v>
      </c>
      <c r="O1506">
        <v>5</v>
      </c>
      <c r="P1506" s="6">
        <v>0.14000000000000001</v>
      </c>
      <c r="Q1506" s="13">
        <v>0.33500000000000002</v>
      </c>
      <c r="R1506" s="13">
        <v>0.26200000000000001</v>
      </c>
      <c r="S1506" s="31">
        <v>955</v>
      </c>
      <c r="T1506" s="6">
        <f>VLOOKUP(E1506,'参数设置&amp;汇总'!S:U,3,0)</f>
        <v>0.35</v>
      </c>
      <c r="U1506" s="78">
        <f t="shared" si="115"/>
        <v>12.6</v>
      </c>
      <c r="V1506" s="13">
        <v>0.85000000000000009</v>
      </c>
      <c r="W1506" s="78">
        <f t="shared" si="117"/>
        <v>12.947058823529408</v>
      </c>
      <c r="X1506" s="1">
        <f>VLOOKUP(E1506,'渗透率、续签率'!AG:AJ,4,0)</f>
        <v>11242</v>
      </c>
      <c r="Y1506" s="1">
        <f t="shared" si="118"/>
        <v>145550.8352941176</v>
      </c>
      <c r="Z1506">
        <v>52</v>
      </c>
      <c r="AA1506" s="89">
        <f t="shared" si="119"/>
        <v>404712</v>
      </c>
      <c r="AH1506" s="37"/>
      <c r="AI1506" s="37"/>
      <c r="AK1506" s="37"/>
    </row>
    <row r="1507" spans="1:37" hidden="1">
      <c r="A1507" t="s">
        <v>64</v>
      </c>
      <c r="B1507" t="s">
        <v>26</v>
      </c>
      <c r="C1507" t="s">
        <v>26</v>
      </c>
      <c r="D1507" t="s">
        <v>84</v>
      </c>
      <c r="E1507" t="s">
        <v>488</v>
      </c>
      <c r="F1507" t="str">
        <f t="shared" si="116"/>
        <v>无锡市母婴服务</v>
      </c>
      <c r="G1507" t="s">
        <v>73</v>
      </c>
      <c r="H1507" t="s">
        <v>98</v>
      </c>
      <c r="I1507" t="s">
        <v>70</v>
      </c>
      <c r="J1507">
        <v>232</v>
      </c>
      <c r="K1507">
        <v>2</v>
      </c>
      <c r="L1507" s="13">
        <f>VLOOKUP(C1507,'渗透率、续签率'!B:C,2,0)</f>
        <v>0.31900000000000001</v>
      </c>
      <c r="M1507" s="6">
        <v>0.01</v>
      </c>
      <c r="N1507">
        <v>47</v>
      </c>
      <c r="O1507">
        <v>2</v>
      </c>
      <c r="P1507" s="6">
        <v>0.04</v>
      </c>
      <c r="Q1507" s="13">
        <v>0.158</v>
      </c>
      <c r="R1507" s="13">
        <v>0</v>
      </c>
      <c r="S1507" s="31">
        <v>950</v>
      </c>
      <c r="T1507" s="6">
        <f>VLOOKUP(E1507,'参数设置&amp;汇总'!S:U,3,0)</f>
        <v>0.35</v>
      </c>
      <c r="U1507" s="78">
        <f t="shared" si="115"/>
        <v>16.45</v>
      </c>
      <c r="V1507" s="13">
        <v>0.85000000000000009</v>
      </c>
      <c r="W1507" s="78">
        <f t="shared" si="117"/>
        <v>18.602352941176466</v>
      </c>
      <c r="X1507" s="1">
        <f>VLOOKUP(E1507,'渗透率、续签率'!AG:AJ,4,0)</f>
        <v>11242</v>
      </c>
      <c r="Y1507" s="1">
        <f t="shared" si="118"/>
        <v>209127.65176470584</v>
      </c>
      <c r="Z1507">
        <v>48</v>
      </c>
      <c r="AA1507" s="89">
        <f t="shared" si="119"/>
        <v>528374</v>
      </c>
      <c r="AH1507" s="37"/>
      <c r="AI1507" s="37"/>
      <c r="AJ1507" s="1"/>
      <c r="AK1507" s="37"/>
    </row>
    <row r="1508" spans="1:37" hidden="1">
      <c r="A1508" t="s">
        <v>64</v>
      </c>
      <c r="B1508" t="s">
        <v>26</v>
      </c>
      <c r="C1508" t="s">
        <v>26</v>
      </c>
      <c r="D1508" t="s">
        <v>84</v>
      </c>
      <c r="E1508" t="s">
        <v>488</v>
      </c>
      <c r="F1508" t="str">
        <f t="shared" si="116"/>
        <v>昆明市母婴服务</v>
      </c>
      <c r="G1508" t="s">
        <v>99</v>
      </c>
      <c r="H1508" t="s">
        <v>100</v>
      </c>
      <c r="I1508" t="s">
        <v>68</v>
      </c>
      <c r="J1508">
        <v>197</v>
      </c>
      <c r="K1508">
        <v>2</v>
      </c>
      <c r="L1508" s="13">
        <f>VLOOKUP(C1508,'渗透率、续签率'!B:C,2,0)</f>
        <v>0.31900000000000001</v>
      </c>
      <c r="M1508" s="6">
        <v>0.01</v>
      </c>
      <c r="N1508">
        <v>26</v>
      </c>
      <c r="O1508">
        <v>2</v>
      </c>
      <c r="P1508" s="6">
        <v>0.08</v>
      </c>
      <c r="Q1508" s="13">
        <v>0.14199999999999999</v>
      </c>
      <c r="R1508" s="13">
        <v>0</v>
      </c>
      <c r="S1508" s="31">
        <v>464</v>
      </c>
      <c r="T1508" s="6">
        <f>VLOOKUP(E1508,'参数设置&amp;汇总'!S:U,3,0)</f>
        <v>0.35</v>
      </c>
      <c r="U1508" s="78">
        <f t="shared" si="115"/>
        <v>9.1</v>
      </c>
      <c r="V1508" s="13">
        <v>0.85000000000000009</v>
      </c>
      <c r="W1508" s="78">
        <f t="shared" si="117"/>
        <v>9.9552941176470569</v>
      </c>
      <c r="X1508" s="1">
        <f>VLOOKUP(E1508,'渗透率、续签率'!AG:AJ,4,0)</f>
        <v>11242</v>
      </c>
      <c r="Y1508" s="1">
        <f t="shared" si="118"/>
        <v>111917.41647058821</v>
      </c>
      <c r="Z1508">
        <v>31</v>
      </c>
      <c r="AA1508" s="89">
        <f t="shared" si="119"/>
        <v>292292</v>
      </c>
      <c r="AH1508" s="37"/>
      <c r="AI1508" s="37"/>
      <c r="AJ1508" s="1"/>
      <c r="AK1508" s="37"/>
    </row>
    <row r="1509" spans="1:37" hidden="1">
      <c r="A1509" t="s">
        <v>64</v>
      </c>
      <c r="B1509" t="s">
        <v>26</v>
      </c>
      <c r="C1509" t="s">
        <v>26</v>
      </c>
      <c r="D1509" t="s">
        <v>84</v>
      </c>
      <c r="E1509" t="s">
        <v>488</v>
      </c>
      <c r="F1509" t="str">
        <f t="shared" si="116"/>
        <v>沈阳市母婴服务</v>
      </c>
      <c r="G1509" t="s">
        <v>101</v>
      </c>
      <c r="H1509" t="s">
        <v>102</v>
      </c>
      <c r="I1509" t="s">
        <v>70</v>
      </c>
      <c r="J1509">
        <v>183</v>
      </c>
      <c r="K1509">
        <v>10</v>
      </c>
      <c r="L1509" s="13">
        <f>VLOOKUP(C1509,'渗透率、续签率'!B:C,2,0)</f>
        <v>0.31900000000000001</v>
      </c>
      <c r="M1509" s="6">
        <v>0.05</v>
      </c>
      <c r="N1509">
        <v>74</v>
      </c>
      <c r="O1509">
        <v>9</v>
      </c>
      <c r="P1509" s="6">
        <v>0.12</v>
      </c>
      <c r="Q1509" s="13">
        <v>0.32400000000000001</v>
      </c>
      <c r="R1509" s="13">
        <v>0.253</v>
      </c>
      <c r="S1509" s="31">
        <v>1934</v>
      </c>
      <c r="T1509" s="6">
        <f>VLOOKUP(E1509,'参数设置&amp;汇总'!S:U,3,0)</f>
        <v>0.35</v>
      </c>
      <c r="U1509" s="78">
        <f t="shared" si="115"/>
        <v>25.9</v>
      </c>
      <c r="V1509" s="13">
        <v>0.85000000000000009</v>
      </c>
      <c r="W1509" s="78">
        <f t="shared" si="117"/>
        <v>27.092941176470585</v>
      </c>
      <c r="X1509" s="1">
        <f>VLOOKUP(E1509,'渗透率、续签率'!AG:AJ,4,0)</f>
        <v>11242</v>
      </c>
      <c r="Y1509" s="1">
        <f t="shared" si="118"/>
        <v>304578.84470588231</v>
      </c>
      <c r="Z1509">
        <v>26</v>
      </c>
      <c r="AA1509" s="89">
        <f t="shared" si="119"/>
        <v>831908</v>
      </c>
      <c r="AH1509" s="37"/>
      <c r="AI1509" s="37"/>
      <c r="AJ1509" s="1"/>
      <c r="AK1509" s="37"/>
    </row>
    <row r="1510" spans="1:37" hidden="1">
      <c r="A1510" t="s">
        <v>64</v>
      </c>
      <c r="B1510" t="s">
        <v>26</v>
      </c>
      <c r="C1510" t="s">
        <v>26</v>
      </c>
      <c r="D1510" t="s">
        <v>84</v>
      </c>
      <c r="E1510" t="s">
        <v>488</v>
      </c>
      <c r="F1510" t="str">
        <f t="shared" si="116"/>
        <v>济南市母婴服务</v>
      </c>
      <c r="G1510" t="s">
        <v>103</v>
      </c>
      <c r="H1510" t="s">
        <v>104</v>
      </c>
      <c r="I1510" t="s">
        <v>70</v>
      </c>
      <c r="J1510">
        <v>236</v>
      </c>
      <c r="K1510">
        <v>23</v>
      </c>
      <c r="L1510" s="13">
        <f>VLOOKUP(C1510,'渗透率、续签率'!B:C,2,0)</f>
        <v>0.31900000000000001</v>
      </c>
      <c r="M1510" s="6">
        <v>0.1</v>
      </c>
      <c r="N1510">
        <v>50</v>
      </c>
      <c r="O1510">
        <v>22</v>
      </c>
      <c r="P1510" s="6">
        <v>0.44</v>
      </c>
      <c r="Q1510" s="13">
        <v>0.57999999999999996</v>
      </c>
      <c r="R1510" s="13">
        <v>0.373</v>
      </c>
      <c r="S1510" s="31">
        <v>1580</v>
      </c>
      <c r="T1510" s="6">
        <f>VLOOKUP(E1510,'参数设置&amp;汇总'!S:U,3,0)</f>
        <v>0.35</v>
      </c>
      <c r="U1510" s="78">
        <f t="shared" si="115"/>
        <v>22</v>
      </c>
      <c r="V1510" s="13">
        <v>0.85000000000000009</v>
      </c>
      <c r="W1510" s="78">
        <f t="shared" si="117"/>
        <v>17.625882352941176</v>
      </c>
      <c r="X1510" s="1">
        <f>VLOOKUP(E1510,'渗透率、续签率'!AG:AJ,4,0)</f>
        <v>11242</v>
      </c>
      <c r="Y1510" s="1">
        <f t="shared" si="118"/>
        <v>198150.16941176468</v>
      </c>
      <c r="Z1510">
        <v>31</v>
      </c>
      <c r="AA1510" s="89">
        <f t="shared" si="119"/>
        <v>562100</v>
      </c>
      <c r="AH1510" s="37"/>
      <c r="AI1510" s="37"/>
      <c r="AJ1510" s="1"/>
      <c r="AK1510" s="37"/>
    </row>
    <row r="1511" spans="1:37" hidden="1">
      <c r="A1511" t="s">
        <v>64</v>
      </c>
      <c r="B1511" t="s">
        <v>26</v>
      </c>
      <c r="C1511" t="s">
        <v>26</v>
      </c>
      <c r="D1511" t="s">
        <v>84</v>
      </c>
      <c r="E1511" t="s">
        <v>488</v>
      </c>
      <c r="F1511" t="str">
        <f t="shared" si="116"/>
        <v>温州市母婴服务</v>
      </c>
      <c r="G1511" t="s">
        <v>79</v>
      </c>
      <c r="H1511" t="s">
        <v>105</v>
      </c>
      <c r="I1511" t="s">
        <v>68</v>
      </c>
      <c r="J1511">
        <v>146</v>
      </c>
      <c r="K1511">
        <v>3</v>
      </c>
      <c r="L1511" s="13">
        <f>VLOOKUP(C1511,'渗透率、续签率'!B:C,2,0)</f>
        <v>0.31900000000000001</v>
      </c>
      <c r="M1511" s="6">
        <v>0.02</v>
      </c>
      <c r="N1511">
        <v>53</v>
      </c>
      <c r="O1511">
        <v>3</v>
      </c>
      <c r="P1511" s="6">
        <v>0.06</v>
      </c>
      <c r="Q1511" s="13">
        <v>0.26200000000000001</v>
      </c>
      <c r="R1511" s="13">
        <v>0.16900000000000001</v>
      </c>
      <c r="S1511" s="31">
        <v>1005</v>
      </c>
      <c r="T1511" s="6">
        <f>VLOOKUP(E1511,'参数设置&amp;汇总'!S:U,3,0)</f>
        <v>0.35</v>
      </c>
      <c r="U1511" s="78">
        <f t="shared" si="115"/>
        <v>18.549999999999997</v>
      </c>
      <c r="V1511" s="13">
        <v>0.85000000000000009</v>
      </c>
      <c r="W1511" s="78">
        <f t="shared" si="117"/>
        <v>20.697647058823524</v>
      </c>
      <c r="X1511" s="1">
        <f>VLOOKUP(E1511,'渗透率、续签率'!AG:AJ,4,0)</f>
        <v>11242</v>
      </c>
      <c r="Y1511" s="1">
        <f t="shared" si="118"/>
        <v>232682.94823529405</v>
      </c>
      <c r="Z1511">
        <v>35</v>
      </c>
      <c r="AA1511" s="89">
        <f t="shared" si="119"/>
        <v>595826</v>
      </c>
      <c r="AH1511" s="37"/>
      <c r="AI1511" s="37"/>
      <c r="AJ1511" s="1"/>
      <c r="AK1511" s="37"/>
    </row>
    <row r="1512" spans="1:37" hidden="1">
      <c r="A1512" t="s">
        <v>64</v>
      </c>
      <c r="B1512" t="s">
        <v>26</v>
      </c>
      <c r="C1512" t="s">
        <v>26</v>
      </c>
      <c r="D1512" t="s">
        <v>84</v>
      </c>
      <c r="E1512" t="s">
        <v>488</v>
      </c>
      <c r="F1512" t="str">
        <f t="shared" si="116"/>
        <v>福州市母婴服务</v>
      </c>
      <c r="G1512" t="s">
        <v>92</v>
      </c>
      <c r="H1512" t="s">
        <v>106</v>
      </c>
      <c r="I1512" t="s">
        <v>68</v>
      </c>
      <c r="J1512">
        <v>98</v>
      </c>
      <c r="K1512">
        <v>7</v>
      </c>
      <c r="L1512" s="13">
        <f>VLOOKUP(C1512,'渗透率、续签率'!B:C,2,0)</f>
        <v>0.31900000000000001</v>
      </c>
      <c r="M1512" s="6">
        <v>7.0000000000000007E-2</v>
      </c>
      <c r="N1512">
        <v>15</v>
      </c>
      <c r="O1512">
        <v>6</v>
      </c>
      <c r="P1512" s="6">
        <v>0.4</v>
      </c>
      <c r="Q1512" s="13">
        <v>0.51500000000000001</v>
      </c>
      <c r="R1512" s="13">
        <v>0.442</v>
      </c>
      <c r="S1512" s="31">
        <v>485</v>
      </c>
      <c r="T1512" s="6">
        <f>VLOOKUP(E1512,'参数设置&amp;汇总'!S:U,3,0)</f>
        <v>0.35</v>
      </c>
      <c r="U1512" s="78">
        <f t="shared" si="115"/>
        <v>6</v>
      </c>
      <c r="V1512" s="13">
        <v>0.85000000000000009</v>
      </c>
      <c r="W1512" s="78">
        <f t="shared" si="117"/>
        <v>4.8070588235294114</v>
      </c>
      <c r="X1512" s="1">
        <f>VLOOKUP(E1512,'渗透率、续签率'!AG:AJ,4,0)</f>
        <v>11242</v>
      </c>
      <c r="Y1512" s="1">
        <f t="shared" si="118"/>
        <v>54040.955294117644</v>
      </c>
      <c r="Z1512">
        <v>22</v>
      </c>
      <c r="AA1512" s="89">
        <f t="shared" si="119"/>
        <v>168630</v>
      </c>
      <c r="AH1512" s="37"/>
      <c r="AI1512" s="37"/>
      <c r="AJ1512" s="1"/>
      <c r="AK1512" s="37"/>
    </row>
    <row r="1513" spans="1:37" hidden="1">
      <c r="A1513" t="s">
        <v>64</v>
      </c>
      <c r="B1513" t="s">
        <v>26</v>
      </c>
      <c r="C1513" t="s">
        <v>26</v>
      </c>
      <c r="D1513" t="s">
        <v>84</v>
      </c>
      <c r="E1513" t="s">
        <v>488</v>
      </c>
      <c r="F1513" t="str">
        <f t="shared" si="116"/>
        <v>苏州市母婴服务</v>
      </c>
      <c r="G1513" t="s">
        <v>73</v>
      </c>
      <c r="H1513" t="s">
        <v>107</v>
      </c>
      <c r="I1513" t="s">
        <v>70</v>
      </c>
      <c r="J1513">
        <v>427</v>
      </c>
      <c r="K1513">
        <v>13</v>
      </c>
      <c r="L1513" s="13">
        <f>VLOOKUP(C1513,'渗透率、续签率'!B:C,2,0)</f>
        <v>0.31900000000000001</v>
      </c>
      <c r="M1513" s="6">
        <v>0.03</v>
      </c>
      <c r="N1513">
        <v>66</v>
      </c>
      <c r="O1513">
        <v>13</v>
      </c>
      <c r="P1513" s="6">
        <v>0.2</v>
      </c>
      <c r="Q1513" s="13">
        <v>0.39400000000000002</v>
      </c>
      <c r="R1513" s="13">
        <v>0.28599999999999998</v>
      </c>
      <c r="S1513" s="31">
        <v>2009</v>
      </c>
      <c r="T1513" s="6">
        <f>VLOOKUP(E1513,'参数设置&amp;汇总'!S:U,3,0)</f>
        <v>0.35</v>
      </c>
      <c r="U1513" s="78">
        <f t="shared" si="115"/>
        <v>23.099999999999998</v>
      </c>
      <c r="V1513" s="13">
        <v>0.85000000000000009</v>
      </c>
      <c r="W1513" s="78">
        <f t="shared" si="117"/>
        <v>22.297647058823525</v>
      </c>
      <c r="X1513" s="1">
        <f>VLOOKUP(E1513,'渗透率、续签率'!AG:AJ,4,0)</f>
        <v>11242</v>
      </c>
      <c r="Y1513" s="1">
        <f t="shared" si="118"/>
        <v>250670.14823529407</v>
      </c>
      <c r="Z1513">
        <v>113</v>
      </c>
      <c r="AA1513" s="89">
        <f t="shared" si="119"/>
        <v>741972</v>
      </c>
      <c r="AH1513" s="37"/>
      <c r="AI1513" s="37"/>
      <c r="AJ1513" s="1"/>
      <c r="AK1513" s="37"/>
    </row>
    <row r="1514" spans="1:37" hidden="1">
      <c r="A1514" t="s">
        <v>64</v>
      </c>
      <c r="B1514" t="s">
        <v>26</v>
      </c>
      <c r="C1514" t="s">
        <v>26</v>
      </c>
      <c r="D1514" t="s">
        <v>84</v>
      </c>
      <c r="E1514" t="s">
        <v>488</v>
      </c>
      <c r="F1514" t="str">
        <f t="shared" si="116"/>
        <v>西安市母婴服务</v>
      </c>
      <c r="G1514" t="s">
        <v>108</v>
      </c>
      <c r="H1514" t="s">
        <v>109</v>
      </c>
      <c r="I1514" t="s">
        <v>70</v>
      </c>
      <c r="J1514">
        <v>391</v>
      </c>
      <c r="K1514">
        <v>42</v>
      </c>
      <c r="L1514" s="13">
        <f>VLOOKUP(C1514,'渗透率、续签率'!B:C,2,0)</f>
        <v>0.31900000000000001</v>
      </c>
      <c r="M1514" s="6">
        <v>0.11</v>
      </c>
      <c r="N1514">
        <v>193</v>
      </c>
      <c r="O1514">
        <v>41</v>
      </c>
      <c r="P1514" s="6">
        <v>0.21</v>
      </c>
      <c r="Q1514" s="13">
        <v>0.497</v>
      </c>
      <c r="R1514" s="13">
        <v>0.26100000000000001</v>
      </c>
      <c r="S1514" s="31">
        <v>6767</v>
      </c>
      <c r="T1514" s="6">
        <f>VLOOKUP(E1514,'参数设置&amp;汇总'!S:U,3,0)</f>
        <v>0.35</v>
      </c>
      <c r="U1514" s="78">
        <f t="shared" si="115"/>
        <v>67.55</v>
      </c>
      <c r="V1514" s="13">
        <v>0.85000000000000009</v>
      </c>
      <c r="W1514" s="78">
        <f t="shared" si="117"/>
        <v>64.083529411764701</v>
      </c>
      <c r="X1514" s="1">
        <f>VLOOKUP(E1514,'渗透率、续签率'!AG:AJ,4,0)</f>
        <v>11242</v>
      </c>
      <c r="Y1514" s="1">
        <f t="shared" si="118"/>
        <v>720427.03764705872</v>
      </c>
      <c r="Z1514">
        <v>94</v>
      </c>
      <c r="AA1514" s="89">
        <f t="shared" si="119"/>
        <v>2169706</v>
      </c>
      <c r="AH1514" s="37"/>
      <c r="AI1514" s="37"/>
      <c r="AJ1514" s="1"/>
      <c r="AK1514" s="37"/>
    </row>
    <row r="1515" spans="1:37" hidden="1">
      <c r="A1515" t="s">
        <v>64</v>
      </c>
      <c r="B1515" t="s">
        <v>26</v>
      </c>
      <c r="C1515" t="s">
        <v>26</v>
      </c>
      <c r="D1515" t="s">
        <v>84</v>
      </c>
      <c r="E1515" t="s">
        <v>488</v>
      </c>
      <c r="F1515" t="str">
        <f t="shared" si="116"/>
        <v>郑州市母婴服务</v>
      </c>
      <c r="G1515" t="s">
        <v>110</v>
      </c>
      <c r="H1515" t="s">
        <v>111</v>
      </c>
      <c r="I1515" t="s">
        <v>70</v>
      </c>
      <c r="J1515">
        <v>422</v>
      </c>
      <c r="K1515">
        <v>36</v>
      </c>
      <c r="L1515" s="13">
        <f>VLOOKUP(C1515,'渗透率、续签率'!B:C,2,0)</f>
        <v>0.31900000000000001</v>
      </c>
      <c r="M1515" s="6">
        <v>0.09</v>
      </c>
      <c r="N1515">
        <v>122</v>
      </c>
      <c r="O1515">
        <v>36</v>
      </c>
      <c r="P1515" s="6">
        <v>0.3</v>
      </c>
      <c r="Q1515" s="13">
        <v>0.69099999999999995</v>
      </c>
      <c r="R1515" s="13">
        <v>0.48699999999999999</v>
      </c>
      <c r="S1515" s="31">
        <v>5504</v>
      </c>
      <c r="T1515" s="6">
        <f>VLOOKUP(E1515,'参数设置&amp;汇总'!S:U,3,0)</f>
        <v>0.35</v>
      </c>
      <c r="U1515" s="78">
        <f t="shared" si="115"/>
        <v>42.699999999999996</v>
      </c>
      <c r="V1515" s="13">
        <v>0.85000000000000009</v>
      </c>
      <c r="W1515" s="78">
        <f t="shared" si="117"/>
        <v>36.724705882352936</v>
      </c>
      <c r="X1515" s="1">
        <f>VLOOKUP(E1515,'渗透率、续签率'!AG:AJ,4,0)</f>
        <v>11242</v>
      </c>
      <c r="Y1515" s="1">
        <f t="shared" si="118"/>
        <v>412859.1435294117</v>
      </c>
      <c r="Z1515">
        <v>78</v>
      </c>
      <c r="AA1515" s="89">
        <f t="shared" si="119"/>
        <v>1371524</v>
      </c>
      <c r="AH1515" s="37"/>
      <c r="AI1515" s="37"/>
      <c r="AJ1515" s="1"/>
      <c r="AK1515" s="37"/>
    </row>
    <row r="1516" spans="1:37" hidden="1">
      <c r="A1516" t="s">
        <v>64</v>
      </c>
      <c r="B1516" t="s">
        <v>26</v>
      </c>
      <c r="C1516" t="s">
        <v>26</v>
      </c>
      <c r="D1516" t="s">
        <v>84</v>
      </c>
      <c r="E1516" t="s">
        <v>488</v>
      </c>
      <c r="F1516" t="str">
        <f t="shared" si="116"/>
        <v>重庆市母婴服务</v>
      </c>
      <c r="G1516" t="s">
        <v>112</v>
      </c>
      <c r="H1516" t="s">
        <v>112</v>
      </c>
      <c r="I1516" t="s">
        <v>70</v>
      </c>
      <c r="J1516">
        <v>494</v>
      </c>
      <c r="K1516">
        <v>19</v>
      </c>
      <c r="L1516" s="13">
        <f>VLOOKUP(C1516,'渗透率、续签率'!B:C,2,0)</f>
        <v>0.31900000000000001</v>
      </c>
      <c r="M1516" s="6">
        <v>0.04</v>
      </c>
      <c r="N1516">
        <v>44</v>
      </c>
      <c r="O1516">
        <v>18</v>
      </c>
      <c r="P1516" s="6">
        <v>0.41</v>
      </c>
      <c r="Q1516" s="13">
        <v>0.52100000000000002</v>
      </c>
      <c r="R1516" s="13">
        <v>0.316</v>
      </c>
      <c r="S1516" s="31">
        <v>1749</v>
      </c>
      <c r="T1516" s="6">
        <f>VLOOKUP(E1516,'参数设置&amp;汇总'!S:U,3,0)</f>
        <v>0.35</v>
      </c>
      <c r="U1516" s="78">
        <f t="shared" si="115"/>
        <v>18</v>
      </c>
      <c r="V1516" s="13">
        <v>0.85000000000000009</v>
      </c>
      <c r="W1516" s="78">
        <f t="shared" si="117"/>
        <v>14.421176470588234</v>
      </c>
      <c r="X1516" s="1">
        <f>VLOOKUP(E1516,'渗透率、续签率'!AG:AJ,4,0)</f>
        <v>11242</v>
      </c>
      <c r="Y1516" s="1">
        <f t="shared" si="118"/>
        <v>162122.86588235293</v>
      </c>
      <c r="Z1516">
        <v>112</v>
      </c>
      <c r="AA1516" s="89">
        <f t="shared" si="119"/>
        <v>494648</v>
      </c>
      <c r="AH1516" s="37"/>
      <c r="AI1516" s="37"/>
      <c r="AJ1516" s="1"/>
      <c r="AK1516" s="37"/>
    </row>
    <row r="1517" spans="1:37" hidden="1">
      <c r="A1517" t="s">
        <v>64</v>
      </c>
      <c r="B1517" t="s">
        <v>26</v>
      </c>
      <c r="C1517" t="s">
        <v>26</v>
      </c>
      <c r="D1517" t="s">
        <v>84</v>
      </c>
      <c r="E1517" t="s">
        <v>488</v>
      </c>
      <c r="F1517" t="str">
        <f t="shared" si="116"/>
        <v>长沙市母婴服务</v>
      </c>
      <c r="G1517" t="s">
        <v>113</v>
      </c>
      <c r="H1517" t="s">
        <v>114</v>
      </c>
      <c r="I1517" t="s">
        <v>68</v>
      </c>
      <c r="J1517">
        <v>186</v>
      </c>
      <c r="K1517">
        <v>14</v>
      </c>
      <c r="L1517" s="13">
        <f>VLOOKUP(C1517,'渗透率、续签率'!B:C,2,0)</f>
        <v>0.31900000000000001</v>
      </c>
      <c r="M1517" s="6">
        <v>0.08</v>
      </c>
      <c r="N1517">
        <v>35</v>
      </c>
      <c r="O1517">
        <v>13</v>
      </c>
      <c r="P1517" s="6">
        <v>0.37</v>
      </c>
      <c r="Q1517" s="13">
        <v>0.56899999999999995</v>
      </c>
      <c r="R1517" s="13">
        <v>0.32200000000000001</v>
      </c>
      <c r="S1517" s="31">
        <v>1066</v>
      </c>
      <c r="T1517" s="6">
        <f>VLOOKUP(E1517,'参数设置&amp;汇总'!S:U,3,0)</f>
        <v>0.35</v>
      </c>
      <c r="U1517" s="78">
        <f t="shared" si="115"/>
        <v>13</v>
      </c>
      <c r="V1517" s="13">
        <v>0.85000000000000009</v>
      </c>
      <c r="W1517" s="78">
        <f t="shared" si="117"/>
        <v>10.415294117647059</v>
      </c>
      <c r="X1517" s="1">
        <f>VLOOKUP(E1517,'渗透率、续签率'!AG:AJ,4,0)</f>
        <v>11242</v>
      </c>
      <c r="Y1517" s="1">
        <f t="shared" si="118"/>
        <v>117088.73647058824</v>
      </c>
      <c r="Z1517">
        <v>40</v>
      </c>
      <c r="AA1517" s="89">
        <f t="shared" si="119"/>
        <v>393470</v>
      </c>
      <c r="AH1517" s="37"/>
      <c r="AI1517" s="37"/>
      <c r="AJ1517" s="1"/>
      <c r="AK1517" s="37"/>
    </row>
    <row r="1518" spans="1:37" hidden="1">
      <c r="A1518" t="s">
        <v>64</v>
      </c>
      <c r="B1518" t="s">
        <v>26</v>
      </c>
      <c r="C1518" t="s">
        <v>26</v>
      </c>
      <c r="D1518" t="s">
        <v>84</v>
      </c>
      <c r="E1518" t="s">
        <v>488</v>
      </c>
      <c r="F1518" t="str">
        <f t="shared" si="116"/>
        <v>青岛市母婴服务</v>
      </c>
      <c r="G1518" t="s">
        <v>103</v>
      </c>
      <c r="H1518" t="s">
        <v>115</v>
      </c>
      <c r="I1518" t="s">
        <v>70</v>
      </c>
      <c r="J1518">
        <v>325</v>
      </c>
      <c r="K1518">
        <v>21</v>
      </c>
      <c r="L1518" s="13">
        <f>VLOOKUP(C1518,'渗透率、续签率'!B:C,2,0)</f>
        <v>0.31900000000000001</v>
      </c>
      <c r="M1518" s="6">
        <v>0.06</v>
      </c>
      <c r="N1518">
        <v>62</v>
      </c>
      <c r="O1518">
        <v>20</v>
      </c>
      <c r="P1518" s="6">
        <v>0.32</v>
      </c>
      <c r="Q1518" s="13">
        <v>0.44400000000000001</v>
      </c>
      <c r="R1518" s="13">
        <v>0.154</v>
      </c>
      <c r="S1518" s="31">
        <v>1621</v>
      </c>
      <c r="T1518" s="6">
        <f>VLOOKUP(E1518,'参数设置&amp;汇总'!S:U,3,0)</f>
        <v>0.35</v>
      </c>
      <c r="U1518" s="78">
        <f t="shared" si="115"/>
        <v>21.7</v>
      </c>
      <c r="V1518" s="13">
        <v>0.85000000000000009</v>
      </c>
      <c r="W1518" s="78">
        <f t="shared" si="117"/>
        <v>18.023529411764706</v>
      </c>
      <c r="X1518" s="1">
        <f>VLOOKUP(E1518,'渗透率、续签率'!AG:AJ,4,0)</f>
        <v>11242</v>
      </c>
      <c r="Y1518" s="1">
        <f t="shared" si="118"/>
        <v>202620.51764705882</v>
      </c>
      <c r="Z1518">
        <v>55</v>
      </c>
      <c r="AA1518" s="89">
        <f t="shared" si="119"/>
        <v>697004</v>
      </c>
      <c r="AH1518" s="37"/>
      <c r="AI1518" s="37"/>
      <c r="AK1518" s="37"/>
    </row>
    <row r="1519" spans="1:37" hidden="1">
      <c r="A1519" t="s">
        <v>64</v>
      </c>
      <c r="B1519" t="s">
        <v>26</v>
      </c>
      <c r="C1519" t="s">
        <v>26</v>
      </c>
      <c r="D1519" t="s">
        <v>116</v>
      </c>
      <c r="E1519" t="s">
        <v>489</v>
      </c>
      <c r="F1519" t="str">
        <f t="shared" si="116"/>
        <v>七台河市母婴服务</v>
      </c>
      <c r="G1519" t="s">
        <v>118</v>
      </c>
      <c r="H1519" t="s">
        <v>119</v>
      </c>
      <c r="I1519" t="s">
        <v>70</v>
      </c>
      <c r="J1519">
        <v>10</v>
      </c>
      <c r="K1519">
        <v>0</v>
      </c>
      <c r="L1519" s="13">
        <f>VLOOKUP(C1519,'渗透率、续签率'!B:C,2,0)</f>
        <v>0.31900000000000001</v>
      </c>
      <c r="M1519" s="6">
        <v>0</v>
      </c>
      <c r="N1519">
        <v>0</v>
      </c>
      <c r="O1519">
        <v>0</v>
      </c>
      <c r="P1519" s="6">
        <v>0</v>
      </c>
      <c r="Q1519" s="13">
        <v>0</v>
      </c>
      <c r="R1519" s="13">
        <v>0</v>
      </c>
      <c r="S1519" s="31">
        <v>8</v>
      </c>
      <c r="T1519" s="6">
        <f>VLOOKUP(E1519,'参数设置&amp;汇总'!S:U,3,0)</f>
        <v>0.15</v>
      </c>
      <c r="U1519" s="78">
        <f t="shared" si="115"/>
        <v>0</v>
      </c>
      <c r="V1519" s="13">
        <v>0.85000000000000009</v>
      </c>
      <c r="W1519" s="78">
        <f t="shared" si="117"/>
        <v>0</v>
      </c>
      <c r="X1519" s="1">
        <f>VLOOKUP(E1519,'渗透率、续签率'!AG:AJ,4,0)</f>
        <v>8723.5</v>
      </c>
      <c r="Y1519" s="1">
        <f t="shared" si="118"/>
        <v>0</v>
      </c>
      <c r="Z1519">
        <v>0</v>
      </c>
      <c r="AA1519" s="89">
        <f t="shared" si="119"/>
        <v>0</v>
      </c>
      <c r="AH1519" s="37"/>
      <c r="AI1519" s="37"/>
      <c r="AJ1519" s="1"/>
      <c r="AK1519" s="37"/>
    </row>
    <row r="1520" spans="1:37" hidden="1">
      <c r="A1520" t="s">
        <v>64</v>
      </c>
      <c r="B1520" t="s">
        <v>26</v>
      </c>
      <c r="C1520" t="s">
        <v>26</v>
      </c>
      <c r="D1520" t="s">
        <v>116</v>
      </c>
      <c r="E1520" t="s">
        <v>489</v>
      </c>
      <c r="F1520" t="str">
        <f t="shared" si="116"/>
        <v>万宁市母婴服务</v>
      </c>
      <c r="G1520" t="s">
        <v>120</v>
      </c>
      <c r="H1520" t="s">
        <v>121</v>
      </c>
      <c r="I1520" t="s">
        <v>68</v>
      </c>
      <c r="J1520">
        <v>2</v>
      </c>
      <c r="K1520">
        <v>0</v>
      </c>
      <c r="L1520" s="13">
        <f>VLOOKUP(C1520,'渗透率、续签率'!B:C,2,0)</f>
        <v>0.31900000000000001</v>
      </c>
      <c r="M1520" s="6">
        <v>0</v>
      </c>
      <c r="N1520">
        <v>0</v>
      </c>
      <c r="O1520">
        <v>0</v>
      </c>
      <c r="P1520" s="6">
        <v>0</v>
      </c>
      <c r="Q1520" s="13">
        <v>0</v>
      </c>
      <c r="R1520" s="13">
        <v>0</v>
      </c>
      <c r="S1520" s="31">
        <v>0</v>
      </c>
      <c r="T1520" s="6">
        <f>VLOOKUP(E1520,'参数设置&amp;汇总'!S:U,3,0)</f>
        <v>0.15</v>
      </c>
      <c r="U1520" s="78">
        <f t="shared" si="115"/>
        <v>0</v>
      </c>
      <c r="V1520" s="13">
        <v>0.85000000000000009</v>
      </c>
      <c r="W1520" s="78">
        <f t="shared" si="117"/>
        <v>0</v>
      </c>
      <c r="X1520" s="1">
        <f>VLOOKUP(E1520,'渗透率、续签率'!AG:AJ,4,0)</f>
        <v>8723.5</v>
      </c>
      <c r="Y1520" s="1">
        <f t="shared" si="118"/>
        <v>0</v>
      </c>
      <c r="Z1520">
        <v>0</v>
      </c>
      <c r="AA1520" s="89">
        <f t="shared" si="119"/>
        <v>0</v>
      </c>
      <c r="AH1520" s="37"/>
      <c r="AI1520" s="37"/>
      <c r="AK1520" s="37"/>
    </row>
    <row r="1521" spans="1:37" hidden="1">
      <c r="A1521" t="s">
        <v>64</v>
      </c>
      <c r="B1521" t="s">
        <v>26</v>
      </c>
      <c r="C1521" t="s">
        <v>26</v>
      </c>
      <c r="D1521" t="s">
        <v>116</v>
      </c>
      <c r="E1521" t="s">
        <v>489</v>
      </c>
      <c r="F1521" t="str">
        <f t="shared" si="116"/>
        <v>三亚市母婴服务</v>
      </c>
      <c r="G1521" t="s">
        <v>120</v>
      </c>
      <c r="H1521" t="s">
        <v>122</v>
      </c>
      <c r="I1521" t="s">
        <v>68</v>
      </c>
      <c r="J1521">
        <v>9</v>
      </c>
      <c r="K1521">
        <v>0</v>
      </c>
      <c r="L1521" s="13">
        <f>VLOOKUP(C1521,'渗透率、续签率'!B:C,2,0)</f>
        <v>0.31900000000000001</v>
      </c>
      <c r="M1521" s="6">
        <v>0</v>
      </c>
      <c r="N1521">
        <v>0</v>
      </c>
      <c r="O1521">
        <v>0</v>
      </c>
      <c r="P1521" s="6">
        <v>0</v>
      </c>
      <c r="Q1521" s="13">
        <v>0</v>
      </c>
      <c r="R1521" s="13">
        <v>0</v>
      </c>
      <c r="S1521" s="31">
        <v>23</v>
      </c>
      <c r="T1521" s="6">
        <f>VLOOKUP(E1521,'参数设置&amp;汇总'!S:U,3,0)</f>
        <v>0.15</v>
      </c>
      <c r="U1521" s="78">
        <f t="shared" si="115"/>
        <v>0</v>
      </c>
      <c r="V1521" s="13">
        <v>0.85000000000000009</v>
      </c>
      <c r="W1521" s="78">
        <f t="shared" si="117"/>
        <v>0</v>
      </c>
      <c r="X1521" s="1">
        <f>VLOOKUP(E1521,'渗透率、续签率'!AG:AJ,4,0)</f>
        <v>8723.5</v>
      </c>
      <c r="Y1521" s="1">
        <f t="shared" si="118"/>
        <v>0</v>
      </c>
      <c r="Z1521">
        <v>0</v>
      </c>
      <c r="AA1521" s="89">
        <f t="shared" si="119"/>
        <v>0</v>
      </c>
      <c r="AH1521" s="37"/>
      <c r="AI1521" s="37"/>
      <c r="AK1521" s="37"/>
    </row>
    <row r="1522" spans="1:37" hidden="1">
      <c r="A1522" t="s">
        <v>64</v>
      </c>
      <c r="B1522" t="s">
        <v>26</v>
      </c>
      <c r="C1522" t="s">
        <v>26</v>
      </c>
      <c r="D1522" t="s">
        <v>116</v>
      </c>
      <c r="E1522" t="s">
        <v>489</v>
      </c>
      <c r="F1522" t="str">
        <f t="shared" si="116"/>
        <v>三明市母婴服务</v>
      </c>
      <c r="G1522" t="s">
        <v>92</v>
      </c>
      <c r="H1522" t="s">
        <v>123</v>
      </c>
      <c r="I1522" t="s">
        <v>68</v>
      </c>
      <c r="J1522">
        <v>18</v>
      </c>
      <c r="K1522">
        <v>0</v>
      </c>
      <c r="L1522" s="13">
        <f>VLOOKUP(C1522,'渗透率、续签率'!B:C,2,0)</f>
        <v>0.31900000000000001</v>
      </c>
      <c r="M1522" s="6">
        <v>0</v>
      </c>
      <c r="N1522">
        <v>0</v>
      </c>
      <c r="O1522">
        <v>0</v>
      </c>
      <c r="P1522" s="6">
        <v>0</v>
      </c>
      <c r="Q1522" s="13">
        <v>0</v>
      </c>
      <c r="R1522" s="13">
        <v>0</v>
      </c>
      <c r="S1522" s="31">
        <v>14</v>
      </c>
      <c r="T1522" s="6">
        <f>VLOOKUP(E1522,'参数设置&amp;汇总'!S:U,3,0)</f>
        <v>0.15</v>
      </c>
      <c r="U1522" s="78">
        <f t="shared" si="115"/>
        <v>0</v>
      </c>
      <c r="V1522" s="13">
        <v>0.85000000000000009</v>
      </c>
      <c r="W1522" s="78">
        <f t="shared" si="117"/>
        <v>0</v>
      </c>
      <c r="X1522" s="1">
        <f>VLOOKUP(E1522,'渗透率、续签率'!AG:AJ,4,0)</f>
        <v>8723.5</v>
      </c>
      <c r="Y1522" s="1">
        <f t="shared" si="118"/>
        <v>0</v>
      </c>
      <c r="Z1522">
        <v>0</v>
      </c>
      <c r="AA1522" s="89">
        <f t="shared" si="119"/>
        <v>0</v>
      </c>
      <c r="AH1522" s="37"/>
      <c r="AI1522" s="37"/>
      <c r="AK1522" s="37"/>
    </row>
    <row r="1523" spans="1:37" hidden="1">
      <c r="A1523" t="s">
        <v>64</v>
      </c>
      <c r="B1523" t="s">
        <v>26</v>
      </c>
      <c r="C1523" t="s">
        <v>26</v>
      </c>
      <c r="D1523" t="s">
        <v>116</v>
      </c>
      <c r="E1523" t="s">
        <v>489</v>
      </c>
      <c r="F1523" t="str">
        <f t="shared" si="116"/>
        <v>三沙市母婴服务</v>
      </c>
      <c r="G1523" t="s">
        <v>120</v>
      </c>
      <c r="H1523" t="s">
        <v>124</v>
      </c>
      <c r="I1523" t="s">
        <v>68</v>
      </c>
      <c r="J1523">
        <v>0</v>
      </c>
      <c r="K1523">
        <v>0</v>
      </c>
      <c r="L1523" s="13">
        <f>VLOOKUP(C1523,'渗透率、续签率'!B:C,2,0)</f>
        <v>0.31900000000000001</v>
      </c>
      <c r="M1523" s="6">
        <v>0</v>
      </c>
      <c r="N1523">
        <v>0</v>
      </c>
      <c r="O1523">
        <v>0</v>
      </c>
      <c r="P1523" s="6">
        <v>0</v>
      </c>
      <c r="Q1523" s="13">
        <v>0</v>
      </c>
      <c r="R1523" s="13">
        <v>0</v>
      </c>
      <c r="S1523" s="31">
        <v>0</v>
      </c>
      <c r="T1523" s="6">
        <f>VLOOKUP(E1523,'参数设置&amp;汇总'!S:U,3,0)</f>
        <v>0.15</v>
      </c>
      <c r="U1523" s="78">
        <f t="shared" si="115"/>
        <v>0</v>
      </c>
      <c r="V1523" s="13">
        <v>0.85000000000000009</v>
      </c>
      <c r="W1523" s="78">
        <f t="shared" si="117"/>
        <v>0</v>
      </c>
      <c r="X1523" s="1">
        <f>VLOOKUP(E1523,'渗透率、续签率'!AG:AJ,4,0)</f>
        <v>8723.5</v>
      </c>
      <c r="Y1523" s="1">
        <f t="shared" si="118"/>
        <v>0</v>
      </c>
      <c r="Z1523">
        <v>0</v>
      </c>
      <c r="AA1523" s="89">
        <f t="shared" si="119"/>
        <v>0</v>
      </c>
      <c r="AH1523" s="37"/>
      <c r="AI1523" s="37"/>
      <c r="AK1523" s="37"/>
    </row>
    <row r="1524" spans="1:37" hidden="1">
      <c r="A1524" t="s">
        <v>64</v>
      </c>
      <c r="B1524" t="s">
        <v>26</v>
      </c>
      <c r="C1524" t="s">
        <v>26</v>
      </c>
      <c r="D1524" t="s">
        <v>116</v>
      </c>
      <c r="E1524" t="s">
        <v>489</v>
      </c>
      <c r="F1524" t="str">
        <f t="shared" si="116"/>
        <v>三门峡市母婴服务</v>
      </c>
      <c r="G1524" t="s">
        <v>110</v>
      </c>
      <c r="H1524" t="s">
        <v>125</v>
      </c>
      <c r="I1524" t="s">
        <v>70</v>
      </c>
      <c r="J1524">
        <v>28</v>
      </c>
      <c r="K1524">
        <v>0</v>
      </c>
      <c r="L1524" s="13">
        <f>VLOOKUP(C1524,'渗透率、续签率'!B:C,2,0)</f>
        <v>0.31900000000000001</v>
      </c>
      <c r="M1524" s="6">
        <v>0</v>
      </c>
      <c r="N1524">
        <v>0</v>
      </c>
      <c r="O1524">
        <v>0</v>
      </c>
      <c r="P1524" s="6">
        <v>0</v>
      </c>
      <c r="Q1524" s="13">
        <v>0</v>
      </c>
      <c r="R1524" s="13">
        <v>0</v>
      </c>
      <c r="S1524" s="31">
        <v>59</v>
      </c>
      <c r="T1524" s="6">
        <f>VLOOKUP(E1524,'参数设置&amp;汇总'!S:U,3,0)</f>
        <v>0.15</v>
      </c>
      <c r="U1524" s="78">
        <f t="shared" si="115"/>
        <v>0</v>
      </c>
      <c r="V1524" s="13">
        <v>0.85000000000000009</v>
      </c>
      <c r="W1524" s="78">
        <f t="shared" si="117"/>
        <v>0</v>
      </c>
      <c r="X1524" s="1">
        <f>VLOOKUP(E1524,'渗透率、续签率'!AG:AJ,4,0)</f>
        <v>8723.5</v>
      </c>
      <c r="Y1524" s="1">
        <f t="shared" si="118"/>
        <v>0</v>
      </c>
      <c r="Z1524">
        <v>4</v>
      </c>
      <c r="AA1524" s="89">
        <f t="shared" si="119"/>
        <v>0</v>
      </c>
      <c r="AH1524" s="37"/>
      <c r="AI1524" s="37"/>
      <c r="AK1524" s="37"/>
    </row>
    <row r="1525" spans="1:37" hidden="1">
      <c r="A1525" t="s">
        <v>64</v>
      </c>
      <c r="B1525" t="s">
        <v>26</v>
      </c>
      <c r="C1525" t="s">
        <v>26</v>
      </c>
      <c r="D1525" t="s">
        <v>116</v>
      </c>
      <c r="E1525" t="s">
        <v>489</v>
      </c>
      <c r="F1525" t="str">
        <f t="shared" si="116"/>
        <v>上饶市母婴服务</v>
      </c>
      <c r="G1525" t="s">
        <v>90</v>
      </c>
      <c r="H1525" t="s">
        <v>126</v>
      </c>
      <c r="I1525" t="s">
        <v>68</v>
      </c>
      <c r="J1525">
        <v>62</v>
      </c>
      <c r="K1525">
        <v>0</v>
      </c>
      <c r="L1525" s="13">
        <f>VLOOKUP(C1525,'渗透率、续签率'!B:C,2,0)</f>
        <v>0.31900000000000001</v>
      </c>
      <c r="M1525" s="6">
        <v>0</v>
      </c>
      <c r="N1525">
        <v>0</v>
      </c>
      <c r="O1525">
        <v>0</v>
      </c>
      <c r="P1525" s="6">
        <v>0</v>
      </c>
      <c r="Q1525" s="13">
        <v>0</v>
      </c>
      <c r="R1525" s="13">
        <v>0</v>
      </c>
      <c r="S1525" s="31">
        <v>135</v>
      </c>
      <c r="T1525" s="6">
        <f>VLOOKUP(E1525,'参数设置&amp;汇总'!S:U,3,0)</f>
        <v>0.15</v>
      </c>
      <c r="U1525" s="78">
        <f t="shared" si="115"/>
        <v>0</v>
      </c>
      <c r="V1525" s="13">
        <v>0.85000000000000009</v>
      </c>
      <c r="W1525" s="78">
        <f t="shared" si="117"/>
        <v>0</v>
      </c>
      <c r="X1525" s="1">
        <f>VLOOKUP(E1525,'渗透率、续签率'!AG:AJ,4,0)</f>
        <v>8723.5</v>
      </c>
      <c r="Y1525" s="1">
        <f t="shared" si="118"/>
        <v>0</v>
      </c>
      <c r="Z1525">
        <v>7</v>
      </c>
      <c r="AA1525" s="89">
        <f t="shared" si="119"/>
        <v>0</v>
      </c>
      <c r="AH1525" s="37"/>
      <c r="AI1525" s="37"/>
      <c r="AK1525" s="37"/>
    </row>
    <row r="1526" spans="1:37" hidden="1">
      <c r="A1526" t="s">
        <v>64</v>
      </c>
      <c r="B1526" t="s">
        <v>26</v>
      </c>
      <c r="C1526" t="s">
        <v>26</v>
      </c>
      <c r="D1526" t="s">
        <v>116</v>
      </c>
      <c r="E1526" t="s">
        <v>489</v>
      </c>
      <c r="F1526" t="str">
        <f t="shared" si="116"/>
        <v>东方市母婴服务</v>
      </c>
      <c r="G1526" t="s">
        <v>120</v>
      </c>
      <c r="H1526" t="s">
        <v>127</v>
      </c>
      <c r="I1526" t="s">
        <v>68</v>
      </c>
      <c r="J1526">
        <v>4</v>
      </c>
      <c r="K1526">
        <v>0</v>
      </c>
      <c r="L1526" s="13">
        <f>VLOOKUP(C1526,'渗透率、续签率'!B:C,2,0)</f>
        <v>0.31900000000000001</v>
      </c>
      <c r="M1526" s="6">
        <v>0</v>
      </c>
      <c r="N1526">
        <v>0</v>
      </c>
      <c r="O1526">
        <v>0</v>
      </c>
      <c r="P1526" s="6">
        <v>0</v>
      </c>
      <c r="Q1526" s="13">
        <v>0</v>
      </c>
      <c r="R1526" s="13">
        <v>0</v>
      </c>
      <c r="S1526" s="31">
        <v>2</v>
      </c>
      <c r="T1526" s="6">
        <f>VLOOKUP(E1526,'参数设置&amp;汇总'!S:U,3,0)</f>
        <v>0.15</v>
      </c>
      <c r="U1526" s="78">
        <f t="shared" si="115"/>
        <v>0</v>
      </c>
      <c r="V1526" s="13">
        <v>0.85000000000000009</v>
      </c>
      <c r="W1526" s="78">
        <f t="shared" si="117"/>
        <v>0</v>
      </c>
      <c r="X1526" s="1">
        <f>VLOOKUP(E1526,'渗透率、续签率'!AG:AJ,4,0)</f>
        <v>8723.5</v>
      </c>
      <c r="Y1526" s="1">
        <f t="shared" si="118"/>
        <v>0</v>
      </c>
      <c r="Z1526">
        <v>0</v>
      </c>
      <c r="AA1526" s="89">
        <f t="shared" si="119"/>
        <v>0</v>
      </c>
      <c r="AH1526" s="37"/>
      <c r="AI1526" s="37"/>
      <c r="AK1526" s="37"/>
    </row>
    <row r="1527" spans="1:37" hidden="1">
      <c r="A1527" t="s">
        <v>64</v>
      </c>
      <c r="B1527" t="s">
        <v>26</v>
      </c>
      <c r="C1527" t="s">
        <v>26</v>
      </c>
      <c r="D1527" t="s">
        <v>116</v>
      </c>
      <c r="E1527" t="s">
        <v>489</v>
      </c>
      <c r="F1527" t="str">
        <f t="shared" si="116"/>
        <v>东营市母婴服务</v>
      </c>
      <c r="G1527" t="s">
        <v>103</v>
      </c>
      <c r="H1527" t="s">
        <v>128</v>
      </c>
      <c r="I1527" t="s">
        <v>70</v>
      </c>
      <c r="J1527">
        <v>58</v>
      </c>
      <c r="K1527">
        <v>0</v>
      </c>
      <c r="L1527" s="13">
        <f>VLOOKUP(C1527,'渗透率、续签率'!B:C,2,0)</f>
        <v>0.31900000000000001</v>
      </c>
      <c r="M1527" s="6">
        <v>0</v>
      </c>
      <c r="N1527">
        <v>8</v>
      </c>
      <c r="O1527">
        <v>0</v>
      </c>
      <c r="P1527" s="6">
        <v>0</v>
      </c>
      <c r="Q1527" s="13">
        <v>0</v>
      </c>
      <c r="R1527" s="13">
        <v>0</v>
      </c>
      <c r="S1527" s="31">
        <v>188</v>
      </c>
      <c r="T1527" s="6">
        <f>VLOOKUP(E1527,'参数设置&amp;汇总'!S:U,3,0)</f>
        <v>0.15</v>
      </c>
      <c r="U1527" s="78">
        <f t="shared" si="115"/>
        <v>1.2</v>
      </c>
      <c r="V1527" s="13">
        <v>0.85000000000000009</v>
      </c>
      <c r="W1527" s="78">
        <f t="shared" si="117"/>
        <v>1.4117647058823528</v>
      </c>
      <c r="X1527" s="1">
        <f>VLOOKUP(E1527,'渗透率、续签率'!AG:AJ,4,0)</f>
        <v>8723.5</v>
      </c>
      <c r="Y1527" s="1">
        <f t="shared" si="118"/>
        <v>12315.529411764704</v>
      </c>
      <c r="Z1527">
        <v>4</v>
      </c>
      <c r="AA1527" s="89">
        <f t="shared" si="119"/>
        <v>69788</v>
      </c>
      <c r="AH1527" s="37"/>
      <c r="AI1527" s="37"/>
      <c r="AJ1527" s="1"/>
      <c r="AK1527" s="37"/>
    </row>
    <row r="1528" spans="1:37" hidden="1">
      <c r="A1528" t="s">
        <v>64</v>
      </c>
      <c r="B1528" t="s">
        <v>26</v>
      </c>
      <c r="C1528" t="s">
        <v>26</v>
      </c>
      <c r="D1528" t="s">
        <v>116</v>
      </c>
      <c r="E1528" t="s">
        <v>489</v>
      </c>
      <c r="F1528" t="str">
        <f t="shared" si="116"/>
        <v>中卫市母婴服务</v>
      </c>
      <c r="G1528" t="s">
        <v>129</v>
      </c>
      <c r="H1528" t="s">
        <v>130</v>
      </c>
      <c r="I1528" t="s">
        <v>70</v>
      </c>
      <c r="J1528">
        <v>9</v>
      </c>
      <c r="K1528">
        <v>0</v>
      </c>
      <c r="L1528" s="13">
        <f>VLOOKUP(C1528,'渗透率、续签率'!B:C,2,0)</f>
        <v>0.31900000000000001</v>
      </c>
      <c r="M1528" s="6">
        <v>0</v>
      </c>
      <c r="N1528">
        <v>0</v>
      </c>
      <c r="O1528">
        <v>0</v>
      </c>
      <c r="P1528" s="6">
        <v>0</v>
      </c>
      <c r="Q1528" s="13">
        <v>0</v>
      </c>
      <c r="R1528" s="13">
        <v>0</v>
      </c>
      <c r="S1528" s="31">
        <v>7</v>
      </c>
      <c r="T1528" s="6">
        <f>VLOOKUP(E1528,'参数设置&amp;汇总'!S:U,3,0)</f>
        <v>0.15</v>
      </c>
      <c r="U1528" s="78">
        <f t="shared" si="115"/>
        <v>0</v>
      </c>
      <c r="V1528" s="13">
        <v>0.85000000000000009</v>
      </c>
      <c r="W1528" s="78">
        <f t="shared" si="117"/>
        <v>0</v>
      </c>
      <c r="X1528" s="1">
        <f>VLOOKUP(E1528,'渗透率、续签率'!AG:AJ,4,0)</f>
        <v>8723.5</v>
      </c>
      <c r="Y1528" s="1">
        <f t="shared" si="118"/>
        <v>0</v>
      </c>
      <c r="Z1528">
        <v>0</v>
      </c>
      <c r="AA1528" s="89">
        <f t="shared" si="119"/>
        <v>0</v>
      </c>
    </row>
    <row r="1529" spans="1:37" hidden="1">
      <c r="A1529" t="s">
        <v>64</v>
      </c>
      <c r="B1529" t="s">
        <v>26</v>
      </c>
      <c r="C1529" t="s">
        <v>26</v>
      </c>
      <c r="D1529" t="s">
        <v>116</v>
      </c>
      <c r="E1529" t="s">
        <v>489</v>
      </c>
      <c r="F1529" t="str">
        <f t="shared" si="116"/>
        <v>中山市母婴服务</v>
      </c>
      <c r="G1529" t="s">
        <v>75</v>
      </c>
      <c r="H1529" t="s">
        <v>131</v>
      </c>
      <c r="I1529" t="s">
        <v>68</v>
      </c>
      <c r="J1529">
        <v>126</v>
      </c>
      <c r="K1529">
        <v>4</v>
      </c>
      <c r="L1529" s="13">
        <f>VLOOKUP(C1529,'渗透率、续签率'!B:C,2,0)</f>
        <v>0.31900000000000001</v>
      </c>
      <c r="M1529" s="6">
        <v>0.03</v>
      </c>
      <c r="N1529">
        <v>36</v>
      </c>
      <c r="O1529">
        <v>4</v>
      </c>
      <c r="P1529" s="6">
        <v>0.11</v>
      </c>
      <c r="Q1529" s="13">
        <v>0.26100000000000001</v>
      </c>
      <c r="R1529" s="13">
        <v>5.8999999999999997E-2</v>
      </c>
      <c r="S1529" s="31">
        <v>725</v>
      </c>
      <c r="T1529" s="6">
        <f>VLOOKUP(E1529,'参数设置&amp;汇总'!S:U,3,0)</f>
        <v>0.15</v>
      </c>
      <c r="U1529" s="78">
        <f t="shared" si="115"/>
        <v>5.3999999999999995</v>
      </c>
      <c r="V1529" s="13">
        <v>0.85000000000000009</v>
      </c>
      <c r="W1529" s="78">
        <f t="shared" si="117"/>
        <v>4.8517647058823519</v>
      </c>
      <c r="X1529" s="1">
        <f>VLOOKUP(E1529,'渗透率、续签率'!AG:AJ,4,0)</f>
        <v>8723.5</v>
      </c>
      <c r="Y1529" s="1">
        <f t="shared" si="118"/>
        <v>42324.369411764696</v>
      </c>
      <c r="Z1529">
        <v>26</v>
      </c>
      <c r="AA1529" s="89">
        <f t="shared" si="119"/>
        <v>314046</v>
      </c>
      <c r="AH1529" s="37"/>
      <c r="AI1529" s="37"/>
      <c r="AJ1529" s="1"/>
      <c r="AK1529" s="37"/>
    </row>
    <row r="1530" spans="1:37" hidden="1">
      <c r="A1530" t="s">
        <v>64</v>
      </c>
      <c r="B1530" t="s">
        <v>26</v>
      </c>
      <c r="C1530" t="s">
        <v>26</v>
      </c>
      <c r="D1530" t="s">
        <v>116</v>
      </c>
      <c r="E1530" t="s">
        <v>489</v>
      </c>
      <c r="F1530" t="str">
        <f t="shared" si="116"/>
        <v>临夏回族自治州母婴服务</v>
      </c>
      <c r="G1530" t="s">
        <v>132</v>
      </c>
      <c r="H1530" t="s">
        <v>133</v>
      </c>
      <c r="I1530" t="s">
        <v>70</v>
      </c>
      <c r="J1530">
        <v>16</v>
      </c>
      <c r="K1530">
        <v>0</v>
      </c>
      <c r="L1530" s="13">
        <f>VLOOKUP(C1530,'渗透率、续签率'!B:C,2,0)</f>
        <v>0.31900000000000001</v>
      </c>
      <c r="M1530" s="6">
        <v>0</v>
      </c>
      <c r="N1530">
        <v>0</v>
      </c>
      <c r="O1530">
        <v>0</v>
      </c>
      <c r="P1530" s="6">
        <v>0</v>
      </c>
      <c r="Q1530" s="13">
        <v>0</v>
      </c>
      <c r="R1530" s="13">
        <v>0</v>
      </c>
      <c r="S1530" s="31">
        <v>31</v>
      </c>
      <c r="T1530" s="6">
        <f>VLOOKUP(E1530,'参数设置&amp;汇总'!S:U,3,0)</f>
        <v>0.15</v>
      </c>
      <c r="U1530" s="78">
        <f t="shared" si="115"/>
        <v>0</v>
      </c>
      <c r="V1530" s="13">
        <v>0.85000000000000009</v>
      </c>
      <c r="W1530" s="78">
        <f t="shared" si="117"/>
        <v>0</v>
      </c>
      <c r="X1530" s="1">
        <f>VLOOKUP(E1530,'渗透率、续签率'!AG:AJ,4,0)</f>
        <v>8723.5</v>
      </c>
      <c r="Y1530" s="1">
        <f t="shared" si="118"/>
        <v>0</v>
      </c>
      <c r="Z1530">
        <v>0</v>
      </c>
      <c r="AA1530" s="89">
        <f t="shared" si="119"/>
        <v>0</v>
      </c>
      <c r="AH1530" s="37"/>
      <c r="AI1530" s="37"/>
      <c r="AJ1530" s="1"/>
      <c r="AK1530" s="37"/>
    </row>
    <row r="1531" spans="1:37" hidden="1">
      <c r="A1531" t="s">
        <v>64</v>
      </c>
      <c r="B1531" t="s">
        <v>26</v>
      </c>
      <c r="C1531" t="s">
        <v>26</v>
      </c>
      <c r="D1531" t="s">
        <v>116</v>
      </c>
      <c r="E1531" t="s">
        <v>489</v>
      </c>
      <c r="F1531" t="str">
        <f t="shared" si="116"/>
        <v>临汾市母婴服务</v>
      </c>
      <c r="G1531" t="s">
        <v>134</v>
      </c>
      <c r="H1531" t="s">
        <v>135</v>
      </c>
      <c r="I1531" t="s">
        <v>70</v>
      </c>
      <c r="J1531">
        <v>80</v>
      </c>
      <c r="K1531">
        <v>0</v>
      </c>
      <c r="L1531" s="13">
        <f>VLOOKUP(C1531,'渗透率、续签率'!B:C,2,0)</f>
        <v>0.31900000000000001</v>
      </c>
      <c r="M1531" s="6">
        <v>0</v>
      </c>
      <c r="N1531">
        <v>1</v>
      </c>
      <c r="O1531">
        <v>0</v>
      </c>
      <c r="P1531" s="6">
        <v>0</v>
      </c>
      <c r="Q1531" s="13">
        <v>1.4999999999999999E-2</v>
      </c>
      <c r="R1531" s="13">
        <v>0</v>
      </c>
      <c r="S1531" s="31">
        <v>106</v>
      </c>
      <c r="T1531" s="6">
        <f>VLOOKUP(E1531,'参数设置&amp;汇总'!S:U,3,0)</f>
        <v>0.15</v>
      </c>
      <c r="U1531" s="78">
        <f t="shared" si="115"/>
        <v>0.15</v>
      </c>
      <c r="V1531" s="13">
        <v>0.85000000000000009</v>
      </c>
      <c r="W1531" s="78">
        <f t="shared" si="117"/>
        <v>0.1764705882352941</v>
      </c>
      <c r="X1531" s="1">
        <f>VLOOKUP(E1531,'渗透率、续签率'!AG:AJ,4,0)</f>
        <v>8723.5</v>
      </c>
      <c r="Y1531" s="1">
        <f t="shared" si="118"/>
        <v>1539.4411764705881</v>
      </c>
      <c r="Z1531">
        <v>0</v>
      </c>
      <c r="AA1531" s="89">
        <f t="shared" si="119"/>
        <v>8723.5</v>
      </c>
      <c r="AH1531" s="37"/>
      <c r="AI1531" s="37"/>
      <c r="AK1531" s="37"/>
    </row>
    <row r="1532" spans="1:37" hidden="1">
      <c r="A1532" t="s">
        <v>64</v>
      </c>
      <c r="B1532" t="s">
        <v>26</v>
      </c>
      <c r="C1532" t="s">
        <v>26</v>
      </c>
      <c r="D1532" t="s">
        <v>116</v>
      </c>
      <c r="E1532" t="s">
        <v>489</v>
      </c>
      <c r="F1532" t="str">
        <f t="shared" si="116"/>
        <v>临沂市母婴服务</v>
      </c>
      <c r="G1532" t="s">
        <v>103</v>
      </c>
      <c r="H1532" t="s">
        <v>136</v>
      </c>
      <c r="I1532" t="s">
        <v>70</v>
      </c>
      <c r="J1532">
        <v>215</v>
      </c>
      <c r="K1532">
        <v>3</v>
      </c>
      <c r="L1532" s="13">
        <f>VLOOKUP(C1532,'渗透率、续签率'!B:C,2,0)</f>
        <v>0.31900000000000001</v>
      </c>
      <c r="M1532" s="6">
        <v>0.01</v>
      </c>
      <c r="N1532">
        <v>25</v>
      </c>
      <c r="O1532">
        <v>3</v>
      </c>
      <c r="P1532" s="6">
        <v>0.12</v>
      </c>
      <c r="Q1532" s="13">
        <v>0.27200000000000002</v>
      </c>
      <c r="R1532" s="13">
        <v>0.193</v>
      </c>
      <c r="S1532" s="31">
        <v>761</v>
      </c>
      <c r="T1532" s="6">
        <f>VLOOKUP(E1532,'参数设置&amp;汇总'!S:U,3,0)</f>
        <v>0.15</v>
      </c>
      <c r="U1532" s="78">
        <f t="shared" si="115"/>
        <v>3.75</v>
      </c>
      <c r="V1532" s="13">
        <v>0.85000000000000009</v>
      </c>
      <c r="W1532" s="78">
        <f t="shared" si="117"/>
        <v>3.2858823529411763</v>
      </c>
      <c r="X1532" s="1">
        <f>VLOOKUP(E1532,'渗透率、续签率'!AG:AJ,4,0)</f>
        <v>8723.5</v>
      </c>
      <c r="Y1532" s="1">
        <f t="shared" si="118"/>
        <v>28664.394705882351</v>
      </c>
      <c r="Z1532">
        <v>24</v>
      </c>
      <c r="AA1532" s="89">
        <f t="shared" si="119"/>
        <v>218087.5</v>
      </c>
      <c r="AH1532" s="37"/>
      <c r="AI1532" s="37"/>
      <c r="AK1532" s="37"/>
    </row>
    <row r="1533" spans="1:37" hidden="1">
      <c r="A1533" t="s">
        <v>64</v>
      </c>
      <c r="B1533" t="s">
        <v>26</v>
      </c>
      <c r="C1533" t="s">
        <v>26</v>
      </c>
      <c r="D1533" t="s">
        <v>116</v>
      </c>
      <c r="E1533" t="s">
        <v>489</v>
      </c>
      <c r="F1533" t="str">
        <f t="shared" si="116"/>
        <v>临沧市母婴服务</v>
      </c>
      <c r="G1533" t="s">
        <v>99</v>
      </c>
      <c r="H1533" t="s">
        <v>137</v>
      </c>
      <c r="I1533" t="s">
        <v>68</v>
      </c>
      <c r="J1533">
        <v>10</v>
      </c>
      <c r="K1533">
        <v>0</v>
      </c>
      <c r="L1533" s="13">
        <f>VLOOKUP(C1533,'渗透率、续签率'!B:C,2,0)</f>
        <v>0.31900000000000001</v>
      </c>
      <c r="M1533" s="6">
        <v>0</v>
      </c>
      <c r="N1533">
        <v>0</v>
      </c>
      <c r="O1533">
        <v>0</v>
      </c>
      <c r="P1533" s="6">
        <v>0</v>
      </c>
      <c r="Q1533" s="13">
        <v>0</v>
      </c>
      <c r="R1533" s="13">
        <v>0</v>
      </c>
      <c r="S1533" s="31">
        <v>5</v>
      </c>
      <c r="T1533" s="6">
        <f>VLOOKUP(E1533,'参数设置&amp;汇总'!S:U,3,0)</f>
        <v>0.15</v>
      </c>
      <c r="U1533" s="78">
        <f t="shared" si="115"/>
        <v>0</v>
      </c>
      <c r="V1533" s="13">
        <v>0.85000000000000009</v>
      </c>
      <c r="W1533" s="78">
        <f t="shared" si="117"/>
        <v>0</v>
      </c>
      <c r="X1533" s="1">
        <f>VLOOKUP(E1533,'渗透率、续签率'!AG:AJ,4,0)</f>
        <v>8723.5</v>
      </c>
      <c r="Y1533" s="1">
        <f t="shared" si="118"/>
        <v>0</v>
      </c>
      <c r="Z1533">
        <v>0</v>
      </c>
      <c r="AA1533" s="89">
        <f t="shared" si="119"/>
        <v>0</v>
      </c>
      <c r="AH1533" s="37"/>
      <c r="AI1533" s="37"/>
      <c r="AK1533" s="37"/>
    </row>
    <row r="1534" spans="1:37" hidden="1">
      <c r="A1534" t="s">
        <v>64</v>
      </c>
      <c r="B1534" t="s">
        <v>26</v>
      </c>
      <c r="C1534" t="s">
        <v>26</v>
      </c>
      <c r="D1534" t="s">
        <v>116</v>
      </c>
      <c r="E1534" t="s">
        <v>489</v>
      </c>
      <c r="F1534" t="str">
        <f t="shared" si="116"/>
        <v>临高县母婴服务</v>
      </c>
      <c r="G1534" t="s">
        <v>120</v>
      </c>
      <c r="H1534" t="s">
        <v>138</v>
      </c>
      <c r="I1534" t="s">
        <v>68</v>
      </c>
      <c r="J1534">
        <v>0</v>
      </c>
      <c r="K1534">
        <v>0</v>
      </c>
      <c r="L1534" s="13">
        <f>VLOOKUP(C1534,'渗透率、续签率'!B:C,2,0)</f>
        <v>0.31900000000000001</v>
      </c>
      <c r="M1534" s="6">
        <v>0</v>
      </c>
      <c r="N1534">
        <v>0</v>
      </c>
      <c r="O1534">
        <v>0</v>
      </c>
      <c r="P1534" s="6">
        <v>0</v>
      </c>
      <c r="Q1534" s="13">
        <v>0</v>
      </c>
      <c r="R1534" s="13">
        <v>0</v>
      </c>
      <c r="S1534" s="31">
        <v>0</v>
      </c>
      <c r="T1534" s="6">
        <f>VLOOKUP(E1534,'参数设置&amp;汇总'!S:U,3,0)</f>
        <v>0.15</v>
      </c>
      <c r="U1534" s="78">
        <f t="shared" si="115"/>
        <v>0</v>
      </c>
      <c r="V1534" s="13">
        <v>0.85000000000000009</v>
      </c>
      <c r="W1534" s="78">
        <f t="shared" si="117"/>
        <v>0</v>
      </c>
      <c r="X1534" s="1">
        <f>VLOOKUP(E1534,'渗透率、续签率'!AG:AJ,4,0)</f>
        <v>8723.5</v>
      </c>
      <c r="Y1534" s="1">
        <f t="shared" si="118"/>
        <v>0</v>
      </c>
      <c r="Z1534">
        <v>0</v>
      </c>
      <c r="AA1534" s="89">
        <f t="shared" si="119"/>
        <v>0</v>
      </c>
      <c r="AH1534" s="37"/>
      <c r="AI1534" s="37"/>
      <c r="AK1534" s="37"/>
    </row>
    <row r="1535" spans="1:37" hidden="1">
      <c r="A1535" t="s">
        <v>64</v>
      </c>
      <c r="B1535" t="s">
        <v>26</v>
      </c>
      <c r="C1535" t="s">
        <v>26</v>
      </c>
      <c r="D1535" t="s">
        <v>116</v>
      </c>
      <c r="E1535" t="s">
        <v>489</v>
      </c>
      <c r="F1535" t="str">
        <f t="shared" si="116"/>
        <v>丹东市母婴服务</v>
      </c>
      <c r="G1535" t="s">
        <v>101</v>
      </c>
      <c r="H1535" t="s">
        <v>139</v>
      </c>
      <c r="I1535" t="s">
        <v>70</v>
      </c>
      <c r="J1535">
        <v>40</v>
      </c>
      <c r="K1535">
        <v>0</v>
      </c>
      <c r="L1535" s="13">
        <f>VLOOKUP(C1535,'渗透率、续签率'!B:C,2,0)</f>
        <v>0.31900000000000001</v>
      </c>
      <c r="M1535" s="6">
        <v>0</v>
      </c>
      <c r="N1535">
        <v>1</v>
      </c>
      <c r="O1535">
        <v>0</v>
      </c>
      <c r="P1535" s="6">
        <v>0</v>
      </c>
      <c r="Q1535" s="13">
        <v>0</v>
      </c>
      <c r="R1535" s="13">
        <v>0</v>
      </c>
      <c r="S1535" s="31">
        <v>69</v>
      </c>
      <c r="T1535" s="6">
        <f>VLOOKUP(E1535,'参数设置&amp;汇总'!S:U,3,0)</f>
        <v>0.15</v>
      </c>
      <c r="U1535" s="78">
        <f t="shared" si="115"/>
        <v>0.15</v>
      </c>
      <c r="V1535" s="13">
        <v>0.85000000000000009</v>
      </c>
      <c r="W1535" s="78">
        <f t="shared" si="117"/>
        <v>0.1764705882352941</v>
      </c>
      <c r="X1535" s="1">
        <f>VLOOKUP(E1535,'渗透率、续签率'!AG:AJ,4,0)</f>
        <v>8723.5</v>
      </c>
      <c r="Y1535" s="1">
        <f t="shared" si="118"/>
        <v>1539.4411764705881</v>
      </c>
      <c r="Z1535">
        <v>2</v>
      </c>
      <c r="AA1535" s="89">
        <f t="shared" si="119"/>
        <v>8723.5</v>
      </c>
      <c r="AH1535" s="37"/>
      <c r="AI1535" s="37"/>
      <c r="AK1535" s="37"/>
    </row>
    <row r="1536" spans="1:37" hidden="1">
      <c r="A1536" t="s">
        <v>64</v>
      </c>
      <c r="B1536" t="s">
        <v>26</v>
      </c>
      <c r="C1536" t="s">
        <v>26</v>
      </c>
      <c r="D1536" t="s">
        <v>116</v>
      </c>
      <c r="E1536" t="s">
        <v>489</v>
      </c>
      <c r="F1536" t="str">
        <f t="shared" si="116"/>
        <v>丽水市母婴服务</v>
      </c>
      <c r="G1536" t="s">
        <v>79</v>
      </c>
      <c r="H1536" t="s">
        <v>140</v>
      </c>
      <c r="I1536" t="s">
        <v>68</v>
      </c>
      <c r="J1536">
        <v>27</v>
      </c>
      <c r="K1536">
        <v>0</v>
      </c>
      <c r="L1536" s="13">
        <f>VLOOKUP(C1536,'渗透率、续签率'!B:C,2,0)</f>
        <v>0.31900000000000001</v>
      </c>
      <c r="M1536" s="6">
        <v>0</v>
      </c>
      <c r="N1536">
        <v>1</v>
      </c>
      <c r="O1536">
        <v>0</v>
      </c>
      <c r="P1536" s="6">
        <v>0</v>
      </c>
      <c r="Q1536" s="13">
        <v>5.5E-2</v>
      </c>
      <c r="R1536" s="13">
        <v>0</v>
      </c>
      <c r="S1536" s="31">
        <v>68</v>
      </c>
      <c r="T1536" s="6">
        <f>VLOOKUP(E1536,'参数设置&amp;汇总'!S:U,3,0)</f>
        <v>0.15</v>
      </c>
      <c r="U1536" s="78">
        <f t="shared" si="115"/>
        <v>0.15</v>
      </c>
      <c r="V1536" s="13">
        <v>0.85000000000000009</v>
      </c>
      <c r="W1536" s="78">
        <f t="shared" si="117"/>
        <v>0.1764705882352941</v>
      </c>
      <c r="X1536" s="1">
        <f>VLOOKUP(E1536,'渗透率、续签率'!AG:AJ,4,0)</f>
        <v>8723.5</v>
      </c>
      <c r="Y1536" s="1">
        <f t="shared" si="118"/>
        <v>1539.4411764705881</v>
      </c>
      <c r="Z1536">
        <v>6</v>
      </c>
      <c r="AA1536" s="89">
        <f t="shared" si="119"/>
        <v>8723.5</v>
      </c>
      <c r="AH1536" s="37"/>
      <c r="AI1536" s="37"/>
      <c r="AK1536" s="37"/>
    </row>
    <row r="1537" spans="1:37" hidden="1">
      <c r="A1537" t="s">
        <v>64</v>
      </c>
      <c r="B1537" t="s">
        <v>26</v>
      </c>
      <c r="C1537" t="s">
        <v>26</v>
      </c>
      <c r="D1537" t="s">
        <v>116</v>
      </c>
      <c r="E1537" t="s">
        <v>489</v>
      </c>
      <c r="F1537" t="str">
        <f t="shared" si="116"/>
        <v>丽江市母婴服务</v>
      </c>
      <c r="G1537" t="s">
        <v>99</v>
      </c>
      <c r="H1537" t="s">
        <v>141</v>
      </c>
      <c r="I1537" t="s">
        <v>68</v>
      </c>
      <c r="J1537">
        <v>17</v>
      </c>
      <c r="K1537">
        <v>0</v>
      </c>
      <c r="L1537" s="13">
        <f>VLOOKUP(C1537,'渗透率、续签率'!B:C,2,0)</f>
        <v>0.31900000000000001</v>
      </c>
      <c r="M1537" s="6">
        <v>0</v>
      </c>
      <c r="N1537">
        <v>0</v>
      </c>
      <c r="O1537">
        <v>0</v>
      </c>
      <c r="P1537" s="6">
        <v>0</v>
      </c>
      <c r="Q1537" s="13">
        <v>0</v>
      </c>
      <c r="R1537" s="13">
        <v>0</v>
      </c>
      <c r="S1537" s="31">
        <v>31</v>
      </c>
      <c r="T1537" s="6">
        <f>VLOOKUP(E1537,'参数设置&amp;汇总'!S:U,3,0)</f>
        <v>0.15</v>
      </c>
      <c r="U1537" s="78">
        <f t="shared" si="115"/>
        <v>0</v>
      </c>
      <c r="V1537" s="13">
        <v>0.85000000000000009</v>
      </c>
      <c r="W1537" s="78">
        <f t="shared" si="117"/>
        <v>0</v>
      </c>
      <c r="X1537" s="1">
        <f>VLOOKUP(E1537,'渗透率、续签率'!AG:AJ,4,0)</f>
        <v>8723.5</v>
      </c>
      <c r="Y1537" s="1">
        <f t="shared" si="118"/>
        <v>0</v>
      </c>
      <c r="Z1537">
        <v>0</v>
      </c>
      <c r="AA1537" s="89">
        <f t="shared" si="119"/>
        <v>0</v>
      </c>
      <c r="AH1537" s="37"/>
      <c r="AI1537" s="37"/>
      <c r="AK1537" s="37"/>
    </row>
    <row r="1538" spans="1:37" hidden="1">
      <c r="A1538" t="s">
        <v>64</v>
      </c>
      <c r="B1538" t="s">
        <v>26</v>
      </c>
      <c r="C1538" t="s">
        <v>26</v>
      </c>
      <c r="D1538" t="s">
        <v>116</v>
      </c>
      <c r="E1538" t="s">
        <v>489</v>
      </c>
      <c r="F1538" t="str">
        <f t="shared" si="116"/>
        <v>乌兰察布市母婴服务</v>
      </c>
      <c r="G1538" t="s">
        <v>142</v>
      </c>
      <c r="H1538" t="s">
        <v>143</v>
      </c>
      <c r="I1538" t="s">
        <v>70</v>
      </c>
      <c r="J1538">
        <v>24</v>
      </c>
      <c r="K1538">
        <v>0</v>
      </c>
      <c r="L1538" s="13">
        <f>VLOOKUP(C1538,'渗透率、续签率'!B:C,2,0)</f>
        <v>0.31900000000000001</v>
      </c>
      <c r="M1538" s="6">
        <v>0</v>
      </c>
      <c r="N1538">
        <v>0</v>
      </c>
      <c r="O1538">
        <v>0</v>
      </c>
      <c r="P1538" s="6">
        <v>0</v>
      </c>
      <c r="Q1538" s="13">
        <v>0</v>
      </c>
      <c r="R1538" s="13">
        <v>0</v>
      </c>
      <c r="S1538" s="31">
        <v>33</v>
      </c>
      <c r="T1538" s="6">
        <f>VLOOKUP(E1538,'参数设置&amp;汇总'!S:U,3,0)</f>
        <v>0.15</v>
      </c>
      <c r="U1538" s="78">
        <f t="shared" si="115"/>
        <v>0</v>
      </c>
      <c r="V1538" s="13">
        <v>0.85000000000000009</v>
      </c>
      <c r="W1538" s="78">
        <f t="shared" si="117"/>
        <v>0</v>
      </c>
      <c r="X1538" s="1">
        <f>VLOOKUP(E1538,'渗透率、续签率'!AG:AJ,4,0)</f>
        <v>8723.5</v>
      </c>
      <c r="Y1538" s="1">
        <f t="shared" si="118"/>
        <v>0</v>
      </c>
      <c r="Z1538">
        <v>0</v>
      </c>
      <c r="AA1538" s="89">
        <f t="shared" si="119"/>
        <v>0</v>
      </c>
      <c r="AH1538" s="37"/>
      <c r="AI1538" s="37"/>
      <c r="AK1538" s="37"/>
    </row>
    <row r="1539" spans="1:37" hidden="1">
      <c r="A1539" t="s">
        <v>64</v>
      </c>
      <c r="B1539" t="s">
        <v>26</v>
      </c>
      <c r="C1539" t="s">
        <v>26</v>
      </c>
      <c r="D1539" t="s">
        <v>116</v>
      </c>
      <c r="E1539" t="s">
        <v>489</v>
      </c>
      <c r="F1539" t="str">
        <f t="shared" si="116"/>
        <v>乌海市母婴服务</v>
      </c>
      <c r="G1539" t="s">
        <v>142</v>
      </c>
      <c r="H1539" t="s">
        <v>144</v>
      </c>
      <c r="I1539" t="s">
        <v>70</v>
      </c>
      <c r="J1539">
        <v>10</v>
      </c>
      <c r="K1539">
        <v>0</v>
      </c>
      <c r="L1539" s="13">
        <f>VLOOKUP(C1539,'渗透率、续签率'!B:C,2,0)</f>
        <v>0.31900000000000001</v>
      </c>
      <c r="M1539" s="6">
        <v>0</v>
      </c>
      <c r="N1539">
        <v>0</v>
      </c>
      <c r="O1539">
        <v>0</v>
      </c>
      <c r="P1539" s="6">
        <v>0</v>
      </c>
      <c r="Q1539" s="13">
        <v>0</v>
      </c>
      <c r="R1539" s="13">
        <v>0</v>
      </c>
      <c r="S1539" s="31">
        <v>20</v>
      </c>
      <c r="T1539" s="6">
        <f>VLOOKUP(E1539,'参数设置&amp;汇总'!S:U,3,0)</f>
        <v>0.15</v>
      </c>
      <c r="U1539" s="78">
        <f t="shared" ref="U1539:U1602" si="120">IF(T1539*N1539&gt;=O1539,T1539*N1539,O1539)</f>
        <v>0</v>
      </c>
      <c r="V1539" s="13">
        <v>0.85000000000000009</v>
      </c>
      <c r="W1539" s="78">
        <f t="shared" si="117"/>
        <v>0</v>
      </c>
      <c r="X1539" s="1">
        <f>VLOOKUP(E1539,'渗透率、续签率'!AG:AJ,4,0)</f>
        <v>8723.5</v>
      </c>
      <c r="Y1539" s="1">
        <f t="shared" si="118"/>
        <v>0</v>
      </c>
      <c r="Z1539">
        <v>0</v>
      </c>
      <c r="AA1539" s="89">
        <f t="shared" si="119"/>
        <v>0</v>
      </c>
      <c r="AH1539" s="37"/>
      <c r="AI1539" s="37"/>
      <c r="AK1539" s="37"/>
    </row>
    <row r="1540" spans="1:37" hidden="1">
      <c r="A1540" t="s">
        <v>64</v>
      </c>
      <c r="B1540" t="s">
        <v>26</v>
      </c>
      <c r="C1540" t="s">
        <v>26</v>
      </c>
      <c r="D1540" t="s">
        <v>116</v>
      </c>
      <c r="E1540" t="s">
        <v>489</v>
      </c>
      <c r="F1540" t="str">
        <f t="shared" ref="F1540:F1603" si="121">H1540&amp;C1540</f>
        <v>乌鲁木齐市母婴服务</v>
      </c>
      <c r="G1540" t="s">
        <v>145</v>
      </c>
      <c r="H1540" t="s">
        <v>146</v>
      </c>
      <c r="I1540" t="s">
        <v>70</v>
      </c>
      <c r="J1540">
        <v>65</v>
      </c>
      <c r="K1540">
        <v>4</v>
      </c>
      <c r="L1540" s="13">
        <f>VLOOKUP(C1540,'渗透率、续签率'!B:C,2,0)</f>
        <v>0.31900000000000001</v>
      </c>
      <c r="M1540" s="6">
        <v>0.06</v>
      </c>
      <c r="N1540">
        <v>20</v>
      </c>
      <c r="O1540">
        <v>4</v>
      </c>
      <c r="P1540" s="6">
        <v>0.2</v>
      </c>
      <c r="Q1540" s="13">
        <v>0.30099999999999999</v>
      </c>
      <c r="R1540" s="13">
        <v>4.8000000000000001E-2</v>
      </c>
      <c r="S1540" s="31">
        <v>317</v>
      </c>
      <c r="T1540" s="6">
        <f>VLOOKUP(E1540,'参数设置&amp;汇总'!S:U,3,0)</f>
        <v>0.15</v>
      </c>
      <c r="U1540" s="78">
        <f t="shared" si="120"/>
        <v>4</v>
      </c>
      <c r="V1540" s="13">
        <v>0.85000000000000009</v>
      </c>
      <c r="W1540" s="78">
        <f t="shared" ref="W1540:W1603" si="122">(O1540*(1-L1540)+IF((U1540-O1540)&lt;0,0,(U1540-O1540)))/V1540</f>
        <v>3.2047058823529411</v>
      </c>
      <c r="X1540" s="1">
        <f>VLOOKUP(E1540,'渗透率、续签率'!AG:AJ,4,0)</f>
        <v>8723.5</v>
      </c>
      <c r="Y1540" s="1">
        <f t="shared" ref="Y1540:Y1603" si="123">X1540*W1540</f>
        <v>27956.251764705881</v>
      </c>
      <c r="Z1540">
        <v>0</v>
      </c>
      <c r="AA1540" s="89">
        <f t="shared" ref="AA1540:AA1603" si="124">N1540*X1540</f>
        <v>174470</v>
      </c>
      <c r="AH1540" s="37"/>
      <c r="AI1540" s="37"/>
      <c r="AK1540" s="37"/>
    </row>
    <row r="1541" spans="1:37" hidden="1">
      <c r="A1541" t="s">
        <v>64</v>
      </c>
      <c r="B1541" t="s">
        <v>26</v>
      </c>
      <c r="C1541" t="s">
        <v>26</v>
      </c>
      <c r="D1541" t="s">
        <v>116</v>
      </c>
      <c r="E1541" t="s">
        <v>489</v>
      </c>
      <c r="F1541" t="str">
        <f t="shared" si="121"/>
        <v>乐东黎族自治县母婴服务</v>
      </c>
      <c r="G1541" t="s">
        <v>120</v>
      </c>
      <c r="H1541" t="s">
        <v>147</v>
      </c>
      <c r="I1541" t="s">
        <v>68</v>
      </c>
      <c r="J1541">
        <v>0</v>
      </c>
      <c r="K1541">
        <v>0</v>
      </c>
      <c r="L1541" s="13">
        <f>VLOOKUP(C1541,'渗透率、续签率'!B:C,2,0)</f>
        <v>0.31900000000000001</v>
      </c>
      <c r="M1541" s="6">
        <v>0</v>
      </c>
      <c r="N1541">
        <v>0</v>
      </c>
      <c r="O1541">
        <v>0</v>
      </c>
      <c r="P1541" s="6">
        <v>0</v>
      </c>
      <c r="Q1541" s="13">
        <v>0</v>
      </c>
      <c r="R1541" s="13">
        <v>0</v>
      </c>
      <c r="S1541" s="31">
        <v>0</v>
      </c>
      <c r="T1541" s="6">
        <f>VLOOKUP(E1541,'参数设置&amp;汇总'!S:U,3,0)</f>
        <v>0.15</v>
      </c>
      <c r="U1541" s="78">
        <f t="shared" si="120"/>
        <v>0</v>
      </c>
      <c r="V1541" s="13">
        <v>0.85000000000000009</v>
      </c>
      <c r="W1541" s="78">
        <f t="shared" si="122"/>
        <v>0</v>
      </c>
      <c r="X1541" s="1">
        <f>VLOOKUP(E1541,'渗透率、续签率'!AG:AJ,4,0)</f>
        <v>8723.5</v>
      </c>
      <c r="Y1541" s="1">
        <f t="shared" si="123"/>
        <v>0</v>
      </c>
      <c r="Z1541">
        <v>0</v>
      </c>
      <c r="AA1541" s="89">
        <f t="shared" si="124"/>
        <v>0</v>
      </c>
      <c r="AH1541" s="37"/>
      <c r="AI1541" s="37"/>
      <c r="AJ1541" s="1"/>
      <c r="AK1541" s="37"/>
    </row>
    <row r="1542" spans="1:37" hidden="1">
      <c r="A1542" t="s">
        <v>64</v>
      </c>
      <c r="B1542" t="s">
        <v>26</v>
      </c>
      <c r="C1542" t="s">
        <v>26</v>
      </c>
      <c r="D1542" t="s">
        <v>116</v>
      </c>
      <c r="E1542" t="s">
        <v>489</v>
      </c>
      <c r="F1542" t="str">
        <f t="shared" si="121"/>
        <v>乐山市母婴服务</v>
      </c>
      <c r="G1542" t="s">
        <v>77</v>
      </c>
      <c r="H1542" t="s">
        <v>148</v>
      </c>
      <c r="I1542" t="s">
        <v>70</v>
      </c>
      <c r="J1542">
        <v>52</v>
      </c>
      <c r="K1542">
        <v>0</v>
      </c>
      <c r="L1542" s="13">
        <f>VLOOKUP(C1542,'渗透率、续签率'!B:C,2,0)</f>
        <v>0.31900000000000001</v>
      </c>
      <c r="M1542" s="6">
        <v>0</v>
      </c>
      <c r="N1542">
        <v>0</v>
      </c>
      <c r="O1542">
        <v>0</v>
      </c>
      <c r="P1542" s="6">
        <v>0</v>
      </c>
      <c r="Q1542" s="13">
        <v>0</v>
      </c>
      <c r="R1542" s="13">
        <v>0</v>
      </c>
      <c r="S1542" s="31">
        <v>68</v>
      </c>
      <c r="T1542" s="6">
        <f>VLOOKUP(E1542,'参数设置&amp;汇总'!S:U,3,0)</f>
        <v>0.15</v>
      </c>
      <c r="U1542" s="78">
        <f t="shared" si="120"/>
        <v>0</v>
      </c>
      <c r="V1542" s="13">
        <v>0.85000000000000009</v>
      </c>
      <c r="W1542" s="78">
        <f t="shared" si="122"/>
        <v>0</v>
      </c>
      <c r="X1542" s="1">
        <f>VLOOKUP(E1542,'渗透率、续签率'!AG:AJ,4,0)</f>
        <v>8723.5</v>
      </c>
      <c r="Y1542" s="1">
        <f t="shared" si="123"/>
        <v>0</v>
      </c>
      <c r="Z1542">
        <v>0</v>
      </c>
      <c r="AA1542" s="89">
        <f t="shared" si="124"/>
        <v>0</v>
      </c>
      <c r="AH1542" s="37"/>
      <c r="AI1542" s="37"/>
      <c r="AK1542" s="37"/>
    </row>
    <row r="1543" spans="1:37" hidden="1">
      <c r="A1543" t="s">
        <v>64</v>
      </c>
      <c r="B1543" t="s">
        <v>26</v>
      </c>
      <c r="C1543" t="s">
        <v>26</v>
      </c>
      <c r="D1543" t="s">
        <v>116</v>
      </c>
      <c r="E1543" t="s">
        <v>489</v>
      </c>
      <c r="F1543" t="str">
        <f t="shared" si="121"/>
        <v>九江市母婴服务</v>
      </c>
      <c r="G1543" t="s">
        <v>90</v>
      </c>
      <c r="H1543" t="s">
        <v>149</v>
      </c>
      <c r="I1543" t="s">
        <v>68</v>
      </c>
      <c r="J1543">
        <v>69</v>
      </c>
      <c r="K1543">
        <v>0</v>
      </c>
      <c r="L1543" s="13">
        <f>VLOOKUP(C1543,'渗透率、续签率'!B:C,2,0)</f>
        <v>0.31900000000000001</v>
      </c>
      <c r="M1543" s="6">
        <v>0</v>
      </c>
      <c r="N1543">
        <v>5</v>
      </c>
      <c r="O1543">
        <v>0</v>
      </c>
      <c r="P1543" s="6">
        <v>0</v>
      </c>
      <c r="Q1543" s="13">
        <v>5.2999999999999999E-2</v>
      </c>
      <c r="R1543" s="13">
        <v>0</v>
      </c>
      <c r="S1543" s="31">
        <v>131</v>
      </c>
      <c r="T1543" s="6">
        <f>VLOOKUP(E1543,'参数设置&amp;汇总'!S:U,3,0)</f>
        <v>0.15</v>
      </c>
      <c r="U1543" s="78">
        <f t="shared" si="120"/>
        <v>0.75</v>
      </c>
      <c r="V1543" s="13">
        <v>0.85000000000000009</v>
      </c>
      <c r="W1543" s="78">
        <f t="shared" si="122"/>
        <v>0.88235294117647045</v>
      </c>
      <c r="X1543" s="1">
        <f>VLOOKUP(E1543,'渗透率、续签率'!AG:AJ,4,0)</f>
        <v>8723.5</v>
      </c>
      <c r="Y1543" s="1">
        <f t="shared" si="123"/>
        <v>7697.2058823529396</v>
      </c>
      <c r="Z1543">
        <v>0</v>
      </c>
      <c r="AA1543" s="89">
        <f t="shared" si="124"/>
        <v>43617.5</v>
      </c>
      <c r="AH1543" s="37"/>
      <c r="AI1543" s="37"/>
      <c r="AK1543" s="37"/>
    </row>
    <row r="1544" spans="1:37" hidden="1">
      <c r="A1544" t="s">
        <v>64</v>
      </c>
      <c r="B1544" t="s">
        <v>26</v>
      </c>
      <c r="C1544" t="s">
        <v>26</v>
      </c>
      <c r="D1544" t="s">
        <v>116</v>
      </c>
      <c r="E1544" t="s">
        <v>489</v>
      </c>
      <c r="F1544" t="str">
        <f t="shared" si="121"/>
        <v>云浮市母婴服务</v>
      </c>
      <c r="G1544" t="s">
        <v>75</v>
      </c>
      <c r="H1544" t="s">
        <v>150</v>
      </c>
      <c r="I1544" t="s">
        <v>68</v>
      </c>
      <c r="J1544">
        <v>30</v>
      </c>
      <c r="K1544">
        <v>0</v>
      </c>
      <c r="L1544" s="13">
        <f>VLOOKUP(C1544,'渗透率、续签率'!B:C,2,0)</f>
        <v>0.31900000000000001</v>
      </c>
      <c r="M1544" s="6">
        <v>0</v>
      </c>
      <c r="N1544">
        <v>0</v>
      </c>
      <c r="O1544">
        <v>0</v>
      </c>
      <c r="P1544" s="6">
        <v>0</v>
      </c>
      <c r="Q1544" s="13">
        <v>0</v>
      </c>
      <c r="R1544" s="13">
        <v>0</v>
      </c>
      <c r="S1544" s="31">
        <v>50</v>
      </c>
      <c r="T1544" s="6">
        <f>VLOOKUP(E1544,'参数设置&amp;汇总'!S:U,3,0)</f>
        <v>0.15</v>
      </c>
      <c r="U1544" s="78">
        <f t="shared" si="120"/>
        <v>0</v>
      </c>
      <c r="V1544" s="13">
        <v>0.85000000000000009</v>
      </c>
      <c r="W1544" s="78">
        <f t="shared" si="122"/>
        <v>0</v>
      </c>
      <c r="X1544" s="1">
        <f>VLOOKUP(E1544,'渗透率、续签率'!AG:AJ,4,0)</f>
        <v>8723.5</v>
      </c>
      <c r="Y1544" s="1">
        <f t="shared" si="123"/>
        <v>0</v>
      </c>
      <c r="Z1544">
        <v>0</v>
      </c>
      <c r="AA1544" s="89">
        <f t="shared" si="124"/>
        <v>0</v>
      </c>
      <c r="AH1544" s="37"/>
      <c r="AI1544" s="37"/>
      <c r="AK1544" s="37"/>
    </row>
    <row r="1545" spans="1:37" hidden="1">
      <c r="A1545" t="s">
        <v>64</v>
      </c>
      <c r="B1545" t="s">
        <v>26</v>
      </c>
      <c r="C1545" t="s">
        <v>26</v>
      </c>
      <c r="D1545" t="s">
        <v>116</v>
      </c>
      <c r="E1545" t="s">
        <v>489</v>
      </c>
      <c r="F1545" t="str">
        <f t="shared" si="121"/>
        <v>五家渠市母婴服务</v>
      </c>
      <c r="G1545" t="s">
        <v>145</v>
      </c>
      <c r="H1545" t="s">
        <v>151</v>
      </c>
      <c r="I1545" t="s">
        <v>70</v>
      </c>
      <c r="J1545">
        <v>4</v>
      </c>
      <c r="K1545">
        <v>0</v>
      </c>
      <c r="L1545" s="13">
        <f>VLOOKUP(C1545,'渗透率、续签率'!B:C,2,0)</f>
        <v>0.31900000000000001</v>
      </c>
      <c r="M1545" s="6">
        <v>0</v>
      </c>
      <c r="N1545">
        <v>0</v>
      </c>
      <c r="O1545">
        <v>0</v>
      </c>
      <c r="P1545" s="6">
        <v>0</v>
      </c>
      <c r="Q1545" s="13">
        <v>0</v>
      </c>
      <c r="R1545" s="13">
        <v>0</v>
      </c>
      <c r="S1545" s="31">
        <v>7</v>
      </c>
      <c r="T1545" s="6">
        <f>VLOOKUP(E1545,'参数设置&amp;汇总'!S:U,3,0)</f>
        <v>0.15</v>
      </c>
      <c r="U1545" s="78">
        <f t="shared" si="120"/>
        <v>0</v>
      </c>
      <c r="V1545" s="13">
        <v>0.85000000000000009</v>
      </c>
      <c r="W1545" s="78">
        <f t="shared" si="122"/>
        <v>0</v>
      </c>
      <c r="X1545" s="1">
        <f>VLOOKUP(E1545,'渗透率、续签率'!AG:AJ,4,0)</f>
        <v>8723.5</v>
      </c>
      <c r="Y1545" s="1">
        <f t="shared" si="123"/>
        <v>0</v>
      </c>
      <c r="Z1545">
        <v>0</v>
      </c>
      <c r="AA1545" s="89">
        <f t="shared" si="124"/>
        <v>0</v>
      </c>
      <c r="AH1545" s="37"/>
      <c r="AI1545" s="37"/>
      <c r="AK1545" s="37"/>
    </row>
    <row r="1546" spans="1:37" hidden="1">
      <c r="A1546" t="s">
        <v>64</v>
      </c>
      <c r="B1546" t="s">
        <v>26</v>
      </c>
      <c r="C1546" t="s">
        <v>26</v>
      </c>
      <c r="D1546" t="s">
        <v>116</v>
      </c>
      <c r="E1546" t="s">
        <v>489</v>
      </c>
      <c r="F1546" t="str">
        <f t="shared" si="121"/>
        <v>五指山市母婴服务</v>
      </c>
      <c r="G1546" t="s">
        <v>120</v>
      </c>
      <c r="H1546" t="s">
        <v>152</v>
      </c>
      <c r="I1546" t="s">
        <v>68</v>
      </c>
      <c r="J1546">
        <v>1</v>
      </c>
      <c r="K1546">
        <v>0</v>
      </c>
      <c r="L1546" s="13">
        <f>VLOOKUP(C1546,'渗透率、续签率'!B:C,2,0)</f>
        <v>0.31900000000000001</v>
      </c>
      <c r="M1546" s="6">
        <v>0</v>
      </c>
      <c r="N1546">
        <v>0</v>
      </c>
      <c r="O1546">
        <v>0</v>
      </c>
      <c r="P1546" s="6">
        <v>0</v>
      </c>
      <c r="Q1546" s="13">
        <v>0</v>
      </c>
      <c r="R1546" s="13">
        <v>0</v>
      </c>
      <c r="S1546" s="31">
        <v>0</v>
      </c>
      <c r="T1546" s="6">
        <f>VLOOKUP(E1546,'参数设置&amp;汇总'!S:U,3,0)</f>
        <v>0.15</v>
      </c>
      <c r="U1546" s="78">
        <f t="shared" si="120"/>
        <v>0</v>
      </c>
      <c r="V1546" s="13">
        <v>0.85000000000000009</v>
      </c>
      <c r="W1546" s="78">
        <f t="shared" si="122"/>
        <v>0</v>
      </c>
      <c r="X1546" s="1">
        <f>VLOOKUP(E1546,'渗透率、续签率'!AG:AJ,4,0)</f>
        <v>8723.5</v>
      </c>
      <c r="Y1546" s="1">
        <f t="shared" si="123"/>
        <v>0</v>
      </c>
      <c r="Z1546">
        <v>0</v>
      </c>
      <c r="AA1546" s="89">
        <f t="shared" si="124"/>
        <v>0</v>
      </c>
      <c r="AH1546" s="37"/>
      <c r="AI1546" s="37"/>
      <c r="AK1546" s="37"/>
    </row>
    <row r="1547" spans="1:37" hidden="1">
      <c r="A1547" t="s">
        <v>64</v>
      </c>
      <c r="B1547" t="s">
        <v>26</v>
      </c>
      <c r="C1547" t="s">
        <v>26</v>
      </c>
      <c r="D1547" t="s">
        <v>116</v>
      </c>
      <c r="E1547" t="s">
        <v>489</v>
      </c>
      <c r="F1547" t="str">
        <f t="shared" si="121"/>
        <v>亳州市母婴服务</v>
      </c>
      <c r="G1547" t="s">
        <v>94</v>
      </c>
      <c r="H1547" t="s">
        <v>153</v>
      </c>
      <c r="I1547" t="s">
        <v>68</v>
      </c>
      <c r="J1547">
        <v>98</v>
      </c>
      <c r="K1547">
        <v>1</v>
      </c>
      <c r="L1547" s="13">
        <f>VLOOKUP(C1547,'渗透率、续签率'!B:C,2,0)</f>
        <v>0.31900000000000001</v>
      </c>
      <c r="M1547" s="6">
        <v>0.01</v>
      </c>
      <c r="N1547">
        <v>4</v>
      </c>
      <c r="O1547">
        <v>1</v>
      </c>
      <c r="P1547" s="6">
        <v>0.25</v>
      </c>
      <c r="Q1547" s="13">
        <v>0.16400000000000001</v>
      </c>
      <c r="R1547" s="13">
        <v>9.4E-2</v>
      </c>
      <c r="S1547" s="31">
        <v>196</v>
      </c>
      <c r="T1547" s="6">
        <f>VLOOKUP(E1547,'参数设置&amp;汇总'!S:U,3,0)</f>
        <v>0.15</v>
      </c>
      <c r="U1547" s="78">
        <f t="shared" si="120"/>
        <v>1</v>
      </c>
      <c r="V1547" s="13">
        <v>0.85000000000000009</v>
      </c>
      <c r="W1547" s="78">
        <f t="shared" si="122"/>
        <v>0.80117647058823527</v>
      </c>
      <c r="X1547" s="1">
        <f>VLOOKUP(E1547,'渗透率、续签率'!AG:AJ,4,0)</f>
        <v>8723.5</v>
      </c>
      <c r="Y1547" s="1">
        <f t="shared" si="123"/>
        <v>6989.0629411764703</v>
      </c>
      <c r="Z1547">
        <v>2</v>
      </c>
      <c r="AA1547" s="89">
        <f t="shared" si="124"/>
        <v>34894</v>
      </c>
      <c r="AH1547" s="37"/>
      <c r="AI1547" s="37"/>
      <c r="AK1547" s="37"/>
    </row>
    <row r="1548" spans="1:37" hidden="1">
      <c r="A1548" t="s">
        <v>64</v>
      </c>
      <c r="B1548" t="s">
        <v>26</v>
      </c>
      <c r="C1548" t="s">
        <v>26</v>
      </c>
      <c r="D1548" t="s">
        <v>116</v>
      </c>
      <c r="E1548" t="s">
        <v>489</v>
      </c>
      <c r="F1548" t="str">
        <f t="shared" si="121"/>
        <v>仙桃市母婴服务</v>
      </c>
      <c r="G1548" t="s">
        <v>81</v>
      </c>
      <c r="H1548" t="s">
        <v>154</v>
      </c>
      <c r="I1548" t="s">
        <v>68</v>
      </c>
      <c r="J1548">
        <v>15</v>
      </c>
      <c r="K1548">
        <v>0</v>
      </c>
      <c r="L1548" s="13">
        <f>VLOOKUP(C1548,'渗透率、续签率'!B:C,2,0)</f>
        <v>0.31900000000000001</v>
      </c>
      <c r="M1548" s="6">
        <v>0</v>
      </c>
      <c r="N1548">
        <v>0</v>
      </c>
      <c r="O1548">
        <v>0</v>
      </c>
      <c r="P1548" s="6">
        <v>0</v>
      </c>
      <c r="Q1548" s="13">
        <v>0</v>
      </c>
      <c r="R1548" s="13">
        <v>0</v>
      </c>
      <c r="S1548" s="31">
        <v>24</v>
      </c>
      <c r="T1548" s="6">
        <f>VLOOKUP(E1548,'参数设置&amp;汇总'!S:U,3,0)</f>
        <v>0.15</v>
      </c>
      <c r="U1548" s="78">
        <f t="shared" si="120"/>
        <v>0</v>
      </c>
      <c r="V1548" s="13">
        <v>0.85000000000000009</v>
      </c>
      <c r="W1548" s="78">
        <f t="shared" si="122"/>
        <v>0</v>
      </c>
      <c r="X1548" s="1">
        <f>VLOOKUP(E1548,'渗透率、续签率'!AG:AJ,4,0)</f>
        <v>8723.5</v>
      </c>
      <c r="Y1548" s="1">
        <f t="shared" si="123"/>
        <v>0</v>
      </c>
      <c r="Z1548">
        <v>0</v>
      </c>
      <c r="AA1548" s="89">
        <f t="shared" si="124"/>
        <v>0</v>
      </c>
      <c r="AH1548" s="37"/>
      <c r="AI1548" s="37"/>
      <c r="AK1548" s="37"/>
    </row>
    <row r="1549" spans="1:37" hidden="1">
      <c r="A1549" t="s">
        <v>64</v>
      </c>
      <c r="B1549" t="s">
        <v>26</v>
      </c>
      <c r="C1549" t="s">
        <v>26</v>
      </c>
      <c r="D1549" t="s">
        <v>116</v>
      </c>
      <c r="E1549" t="s">
        <v>489</v>
      </c>
      <c r="F1549" t="str">
        <f t="shared" si="121"/>
        <v>伊春市母婴服务</v>
      </c>
      <c r="G1549" t="s">
        <v>118</v>
      </c>
      <c r="H1549" t="s">
        <v>155</v>
      </c>
      <c r="I1549" t="s">
        <v>70</v>
      </c>
      <c r="J1549">
        <v>7</v>
      </c>
      <c r="K1549">
        <v>0</v>
      </c>
      <c r="L1549" s="13">
        <f>VLOOKUP(C1549,'渗透率、续签率'!B:C,2,0)</f>
        <v>0.31900000000000001</v>
      </c>
      <c r="M1549" s="6">
        <v>0</v>
      </c>
      <c r="N1549">
        <v>0</v>
      </c>
      <c r="O1549">
        <v>0</v>
      </c>
      <c r="P1549" s="6">
        <v>0</v>
      </c>
      <c r="Q1549" s="13">
        <v>0</v>
      </c>
      <c r="R1549" s="13">
        <v>0</v>
      </c>
      <c r="S1549" s="31">
        <v>4</v>
      </c>
      <c r="T1549" s="6">
        <f>VLOOKUP(E1549,'参数设置&amp;汇总'!S:U,3,0)</f>
        <v>0.15</v>
      </c>
      <c r="U1549" s="78">
        <f t="shared" si="120"/>
        <v>0</v>
      </c>
      <c r="V1549" s="13">
        <v>0.85000000000000009</v>
      </c>
      <c r="W1549" s="78">
        <f t="shared" si="122"/>
        <v>0</v>
      </c>
      <c r="X1549" s="1">
        <f>VLOOKUP(E1549,'渗透率、续签率'!AG:AJ,4,0)</f>
        <v>8723.5</v>
      </c>
      <c r="Y1549" s="1">
        <f t="shared" si="123"/>
        <v>0</v>
      </c>
      <c r="Z1549">
        <v>0</v>
      </c>
      <c r="AA1549" s="89">
        <f t="shared" si="124"/>
        <v>0</v>
      </c>
      <c r="AH1549" s="37"/>
      <c r="AI1549" s="37"/>
      <c r="AJ1549" s="1"/>
      <c r="AK1549" s="37"/>
    </row>
    <row r="1550" spans="1:37" hidden="1">
      <c r="A1550" t="s">
        <v>64</v>
      </c>
      <c r="B1550" t="s">
        <v>26</v>
      </c>
      <c r="C1550" t="s">
        <v>26</v>
      </c>
      <c r="D1550" t="s">
        <v>116</v>
      </c>
      <c r="E1550" t="s">
        <v>489</v>
      </c>
      <c r="F1550" t="str">
        <f t="shared" si="121"/>
        <v>伊犁哈萨克自治州母婴服务</v>
      </c>
      <c r="G1550" t="s">
        <v>145</v>
      </c>
      <c r="H1550" t="s">
        <v>156</v>
      </c>
      <c r="I1550" t="s">
        <v>70</v>
      </c>
      <c r="J1550">
        <v>48</v>
      </c>
      <c r="K1550">
        <v>0</v>
      </c>
      <c r="L1550" s="13">
        <f>VLOOKUP(C1550,'渗透率、续签率'!B:C,2,0)</f>
        <v>0.31900000000000001</v>
      </c>
      <c r="M1550" s="6">
        <v>0</v>
      </c>
      <c r="N1550">
        <v>0</v>
      </c>
      <c r="O1550">
        <v>0</v>
      </c>
      <c r="P1550" s="6">
        <v>0</v>
      </c>
      <c r="Q1550" s="13">
        <v>0</v>
      </c>
      <c r="R1550" s="13">
        <v>0</v>
      </c>
      <c r="S1550" s="31">
        <v>51</v>
      </c>
      <c r="T1550" s="6">
        <f>VLOOKUP(E1550,'参数设置&amp;汇总'!S:U,3,0)</f>
        <v>0.15</v>
      </c>
      <c r="U1550" s="78">
        <f t="shared" si="120"/>
        <v>0</v>
      </c>
      <c r="V1550" s="13">
        <v>0.85000000000000009</v>
      </c>
      <c r="W1550" s="78">
        <f t="shared" si="122"/>
        <v>0</v>
      </c>
      <c r="X1550" s="1">
        <f>VLOOKUP(E1550,'渗透率、续签率'!AG:AJ,4,0)</f>
        <v>8723.5</v>
      </c>
      <c r="Y1550" s="1">
        <f t="shared" si="123"/>
        <v>0</v>
      </c>
      <c r="Z1550">
        <v>1</v>
      </c>
      <c r="AA1550" s="89">
        <f t="shared" si="124"/>
        <v>0</v>
      </c>
    </row>
    <row r="1551" spans="1:37" hidden="1">
      <c r="A1551" t="s">
        <v>64</v>
      </c>
      <c r="B1551" t="s">
        <v>26</v>
      </c>
      <c r="C1551" t="s">
        <v>26</v>
      </c>
      <c r="D1551" t="s">
        <v>116</v>
      </c>
      <c r="E1551" t="s">
        <v>489</v>
      </c>
      <c r="F1551" t="str">
        <f t="shared" si="121"/>
        <v>佳木斯市母婴服务</v>
      </c>
      <c r="G1551" t="s">
        <v>118</v>
      </c>
      <c r="H1551" t="s">
        <v>157</v>
      </c>
      <c r="I1551" t="s">
        <v>70</v>
      </c>
      <c r="J1551">
        <v>35</v>
      </c>
      <c r="K1551">
        <v>0</v>
      </c>
      <c r="L1551" s="13">
        <f>VLOOKUP(C1551,'渗透率、续签率'!B:C,2,0)</f>
        <v>0.31900000000000001</v>
      </c>
      <c r="M1551" s="6">
        <v>0</v>
      </c>
      <c r="N1551">
        <v>0</v>
      </c>
      <c r="O1551">
        <v>0</v>
      </c>
      <c r="P1551" s="6">
        <v>0</v>
      </c>
      <c r="Q1551" s="13">
        <v>0</v>
      </c>
      <c r="R1551" s="13">
        <v>0</v>
      </c>
      <c r="S1551" s="31">
        <v>45</v>
      </c>
      <c r="T1551" s="6">
        <f>VLOOKUP(E1551,'参数设置&amp;汇总'!S:U,3,0)</f>
        <v>0.15</v>
      </c>
      <c r="U1551" s="78">
        <f t="shared" si="120"/>
        <v>0</v>
      </c>
      <c r="V1551" s="13">
        <v>0.85000000000000009</v>
      </c>
      <c r="W1551" s="78">
        <f t="shared" si="122"/>
        <v>0</v>
      </c>
      <c r="X1551" s="1">
        <f>VLOOKUP(E1551,'渗透率、续签率'!AG:AJ,4,0)</f>
        <v>8723.5</v>
      </c>
      <c r="Y1551" s="1">
        <f t="shared" si="123"/>
        <v>0</v>
      </c>
      <c r="Z1551">
        <v>0</v>
      </c>
      <c r="AA1551" s="89">
        <f t="shared" si="124"/>
        <v>0</v>
      </c>
      <c r="AH1551" s="37"/>
      <c r="AI1551" s="37"/>
      <c r="AK1551" s="37"/>
    </row>
    <row r="1552" spans="1:37" hidden="1">
      <c r="A1552" t="s">
        <v>64</v>
      </c>
      <c r="B1552" t="s">
        <v>26</v>
      </c>
      <c r="C1552" t="s">
        <v>26</v>
      </c>
      <c r="D1552" t="s">
        <v>116</v>
      </c>
      <c r="E1552" t="s">
        <v>489</v>
      </c>
      <c r="F1552" t="str">
        <f t="shared" si="121"/>
        <v>保亭黎族苗族自治县母婴服务</v>
      </c>
      <c r="G1552" t="s">
        <v>120</v>
      </c>
      <c r="H1552" t="s">
        <v>158</v>
      </c>
      <c r="I1552" t="s">
        <v>68</v>
      </c>
      <c r="J1552">
        <v>0</v>
      </c>
      <c r="K1552">
        <v>0</v>
      </c>
      <c r="L1552" s="13">
        <f>VLOOKUP(C1552,'渗透率、续签率'!B:C,2,0)</f>
        <v>0.31900000000000001</v>
      </c>
      <c r="M1552" s="6">
        <v>0</v>
      </c>
      <c r="N1552">
        <v>0</v>
      </c>
      <c r="O1552">
        <v>0</v>
      </c>
      <c r="P1552" s="6">
        <v>0</v>
      </c>
      <c r="Q1552" s="13">
        <v>0</v>
      </c>
      <c r="R1552" s="13">
        <v>0</v>
      </c>
      <c r="S1552" s="31">
        <v>0</v>
      </c>
      <c r="T1552" s="6">
        <f>VLOOKUP(E1552,'参数设置&amp;汇总'!S:U,3,0)</f>
        <v>0.15</v>
      </c>
      <c r="U1552" s="78">
        <f t="shared" si="120"/>
        <v>0</v>
      </c>
      <c r="V1552" s="13">
        <v>0.85000000000000009</v>
      </c>
      <c r="W1552" s="78">
        <f t="shared" si="122"/>
        <v>0</v>
      </c>
      <c r="X1552" s="1">
        <f>VLOOKUP(E1552,'渗透率、续签率'!AG:AJ,4,0)</f>
        <v>8723.5</v>
      </c>
      <c r="Y1552" s="1">
        <f t="shared" si="123"/>
        <v>0</v>
      </c>
      <c r="Z1552">
        <v>0</v>
      </c>
      <c r="AA1552" s="89">
        <f t="shared" si="124"/>
        <v>0</v>
      </c>
      <c r="AH1552" s="37"/>
      <c r="AI1552" s="37"/>
      <c r="AJ1552" s="1"/>
      <c r="AK1552" s="37"/>
    </row>
    <row r="1553" spans="1:37" hidden="1">
      <c r="A1553" t="s">
        <v>64</v>
      </c>
      <c r="B1553" t="s">
        <v>26</v>
      </c>
      <c r="C1553" t="s">
        <v>26</v>
      </c>
      <c r="D1553" t="s">
        <v>116</v>
      </c>
      <c r="E1553" t="s">
        <v>489</v>
      </c>
      <c r="F1553" t="str">
        <f t="shared" si="121"/>
        <v>保定市母婴服务</v>
      </c>
      <c r="G1553" t="s">
        <v>159</v>
      </c>
      <c r="H1553" t="s">
        <v>160</v>
      </c>
      <c r="I1553" t="s">
        <v>70</v>
      </c>
      <c r="J1553">
        <v>198</v>
      </c>
      <c r="K1553">
        <v>3</v>
      </c>
      <c r="L1553" s="13">
        <f>VLOOKUP(C1553,'渗透率、续签率'!B:C,2,0)</f>
        <v>0.31900000000000001</v>
      </c>
      <c r="M1553" s="6">
        <v>0.02</v>
      </c>
      <c r="N1553">
        <v>19</v>
      </c>
      <c r="O1553">
        <v>3</v>
      </c>
      <c r="P1553" s="6">
        <v>0.16</v>
      </c>
      <c r="Q1553" s="13">
        <v>0.29899999999999999</v>
      </c>
      <c r="R1553" s="13">
        <v>0.27900000000000003</v>
      </c>
      <c r="S1553" s="31">
        <v>682</v>
      </c>
      <c r="T1553" s="6">
        <f>VLOOKUP(E1553,'参数设置&amp;汇总'!S:U,3,0)</f>
        <v>0.15</v>
      </c>
      <c r="U1553" s="78">
        <f t="shared" si="120"/>
        <v>3</v>
      </c>
      <c r="V1553" s="13">
        <v>0.85000000000000009</v>
      </c>
      <c r="W1553" s="78">
        <f t="shared" si="122"/>
        <v>2.4035294117647057</v>
      </c>
      <c r="X1553" s="1">
        <f>VLOOKUP(E1553,'渗透率、续签率'!AG:AJ,4,0)</f>
        <v>8723.5</v>
      </c>
      <c r="Y1553" s="1">
        <f t="shared" si="123"/>
        <v>20967.18882352941</v>
      </c>
      <c r="Z1553">
        <v>23</v>
      </c>
      <c r="AA1553" s="89">
        <f t="shared" si="124"/>
        <v>165746.5</v>
      </c>
      <c r="AH1553" s="37"/>
      <c r="AI1553" s="37"/>
      <c r="AK1553" s="37"/>
    </row>
    <row r="1554" spans="1:37" hidden="1">
      <c r="A1554" t="s">
        <v>64</v>
      </c>
      <c r="B1554" t="s">
        <v>26</v>
      </c>
      <c r="C1554" t="s">
        <v>26</v>
      </c>
      <c r="D1554" t="s">
        <v>116</v>
      </c>
      <c r="E1554" t="s">
        <v>489</v>
      </c>
      <c r="F1554" t="str">
        <f t="shared" si="121"/>
        <v>保山市母婴服务</v>
      </c>
      <c r="G1554" t="s">
        <v>99</v>
      </c>
      <c r="H1554" t="s">
        <v>161</v>
      </c>
      <c r="I1554" t="s">
        <v>68</v>
      </c>
      <c r="J1554">
        <v>40</v>
      </c>
      <c r="K1554">
        <v>0</v>
      </c>
      <c r="L1554" s="13">
        <f>VLOOKUP(C1554,'渗透率、续签率'!B:C,2,0)</f>
        <v>0.31900000000000001</v>
      </c>
      <c r="M1554" s="6">
        <v>0</v>
      </c>
      <c r="N1554">
        <v>0</v>
      </c>
      <c r="O1554">
        <v>0</v>
      </c>
      <c r="P1554" s="6">
        <v>0</v>
      </c>
      <c r="Q1554" s="13">
        <v>0</v>
      </c>
      <c r="R1554" s="13">
        <v>0</v>
      </c>
      <c r="S1554" s="31">
        <v>35</v>
      </c>
      <c r="T1554" s="6">
        <f>VLOOKUP(E1554,'参数设置&amp;汇总'!S:U,3,0)</f>
        <v>0.15</v>
      </c>
      <c r="U1554" s="78">
        <f t="shared" si="120"/>
        <v>0</v>
      </c>
      <c r="V1554" s="13">
        <v>0.85000000000000009</v>
      </c>
      <c r="W1554" s="78">
        <f t="shared" si="122"/>
        <v>0</v>
      </c>
      <c r="X1554" s="1">
        <f>VLOOKUP(E1554,'渗透率、续签率'!AG:AJ,4,0)</f>
        <v>8723.5</v>
      </c>
      <c r="Y1554" s="1">
        <f t="shared" si="123"/>
        <v>0</v>
      </c>
      <c r="Z1554">
        <v>1</v>
      </c>
      <c r="AA1554" s="89">
        <f t="shared" si="124"/>
        <v>0</v>
      </c>
      <c r="AH1554" s="37"/>
      <c r="AI1554" s="37"/>
      <c r="AK1554" s="37"/>
    </row>
    <row r="1555" spans="1:37" hidden="1">
      <c r="A1555" t="s">
        <v>64</v>
      </c>
      <c r="B1555" t="s">
        <v>26</v>
      </c>
      <c r="C1555" t="s">
        <v>26</v>
      </c>
      <c r="D1555" t="s">
        <v>116</v>
      </c>
      <c r="E1555" t="s">
        <v>489</v>
      </c>
      <c r="F1555" t="str">
        <f t="shared" si="121"/>
        <v>信阳市母婴服务</v>
      </c>
      <c r="G1555" t="s">
        <v>110</v>
      </c>
      <c r="H1555" t="s">
        <v>162</v>
      </c>
      <c r="I1555" t="s">
        <v>70</v>
      </c>
      <c r="J1555">
        <v>96</v>
      </c>
      <c r="K1555">
        <v>0</v>
      </c>
      <c r="L1555" s="13">
        <f>VLOOKUP(C1555,'渗透率、续签率'!B:C,2,0)</f>
        <v>0.31900000000000001</v>
      </c>
      <c r="M1555" s="6">
        <v>0</v>
      </c>
      <c r="N1555">
        <v>3</v>
      </c>
      <c r="O1555">
        <v>0</v>
      </c>
      <c r="P1555" s="6">
        <v>0</v>
      </c>
      <c r="Q1555" s="13">
        <v>5.8000000000000003E-2</v>
      </c>
      <c r="R1555" s="13">
        <v>0</v>
      </c>
      <c r="S1555" s="31">
        <v>196</v>
      </c>
      <c r="T1555" s="6">
        <f>VLOOKUP(E1555,'参数设置&amp;汇总'!S:U,3,0)</f>
        <v>0.15</v>
      </c>
      <c r="U1555" s="78">
        <f t="shared" si="120"/>
        <v>0.44999999999999996</v>
      </c>
      <c r="V1555" s="13">
        <v>0.85000000000000009</v>
      </c>
      <c r="W1555" s="78">
        <f t="shared" si="122"/>
        <v>0.52941176470588225</v>
      </c>
      <c r="X1555" s="1">
        <f>VLOOKUP(E1555,'渗透率、续签率'!AG:AJ,4,0)</f>
        <v>8723.5</v>
      </c>
      <c r="Y1555" s="1">
        <f t="shared" si="123"/>
        <v>4618.323529411764</v>
      </c>
      <c r="Z1555">
        <v>16</v>
      </c>
      <c r="AA1555" s="89">
        <f t="shared" si="124"/>
        <v>26170.5</v>
      </c>
      <c r="AH1555" s="37"/>
      <c r="AI1555" s="37"/>
      <c r="AK1555" s="37"/>
    </row>
    <row r="1556" spans="1:37" hidden="1">
      <c r="A1556" t="s">
        <v>64</v>
      </c>
      <c r="B1556" t="s">
        <v>26</v>
      </c>
      <c r="C1556" t="s">
        <v>26</v>
      </c>
      <c r="D1556" t="s">
        <v>116</v>
      </c>
      <c r="E1556" t="s">
        <v>489</v>
      </c>
      <c r="F1556" t="str">
        <f t="shared" si="121"/>
        <v>儋州市母婴服务</v>
      </c>
      <c r="G1556" t="s">
        <v>120</v>
      </c>
      <c r="H1556" t="s">
        <v>163</v>
      </c>
      <c r="I1556" t="s">
        <v>68</v>
      </c>
      <c r="J1556">
        <v>6</v>
      </c>
      <c r="K1556">
        <v>0</v>
      </c>
      <c r="L1556" s="13">
        <f>VLOOKUP(C1556,'渗透率、续签率'!B:C,2,0)</f>
        <v>0.31900000000000001</v>
      </c>
      <c r="M1556" s="6">
        <v>0</v>
      </c>
      <c r="N1556">
        <v>0</v>
      </c>
      <c r="O1556">
        <v>0</v>
      </c>
      <c r="P1556" s="6">
        <v>0</v>
      </c>
      <c r="Q1556" s="13">
        <v>0</v>
      </c>
      <c r="R1556" s="13">
        <v>0</v>
      </c>
      <c r="S1556" s="31">
        <v>3</v>
      </c>
      <c r="T1556" s="6">
        <f>VLOOKUP(E1556,'参数设置&amp;汇总'!S:U,3,0)</f>
        <v>0.15</v>
      </c>
      <c r="U1556" s="78">
        <f t="shared" si="120"/>
        <v>0</v>
      </c>
      <c r="V1556" s="13">
        <v>0.85000000000000009</v>
      </c>
      <c r="W1556" s="78">
        <f t="shared" si="122"/>
        <v>0</v>
      </c>
      <c r="X1556" s="1">
        <f>VLOOKUP(E1556,'渗透率、续签率'!AG:AJ,4,0)</f>
        <v>8723.5</v>
      </c>
      <c r="Y1556" s="1">
        <f t="shared" si="123"/>
        <v>0</v>
      </c>
      <c r="Z1556">
        <v>1</v>
      </c>
      <c r="AA1556" s="89">
        <f t="shared" si="124"/>
        <v>0</v>
      </c>
      <c r="AH1556" s="37"/>
      <c r="AI1556" s="37"/>
      <c r="AK1556" s="37"/>
    </row>
    <row r="1557" spans="1:37" hidden="1">
      <c r="A1557" t="s">
        <v>64</v>
      </c>
      <c r="B1557" t="s">
        <v>26</v>
      </c>
      <c r="C1557" t="s">
        <v>26</v>
      </c>
      <c r="D1557" t="s">
        <v>116</v>
      </c>
      <c r="E1557" t="s">
        <v>489</v>
      </c>
      <c r="F1557" t="str">
        <f t="shared" si="121"/>
        <v>克孜勒苏柯尔克孜自治州母婴服务</v>
      </c>
      <c r="G1557" t="s">
        <v>145</v>
      </c>
      <c r="H1557" t="s">
        <v>164</v>
      </c>
      <c r="I1557" t="s">
        <v>70</v>
      </c>
      <c r="J1557">
        <v>1</v>
      </c>
      <c r="K1557">
        <v>0</v>
      </c>
      <c r="L1557" s="13">
        <f>VLOOKUP(C1557,'渗透率、续签率'!B:C,2,0)</f>
        <v>0.31900000000000001</v>
      </c>
      <c r="M1557" s="6">
        <v>0</v>
      </c>
      <c r="N1557">
        <v>0</v>
      </c>
      <c r="O1557">
        <v>0</v>
      </c>
      <c r="P1557" s="6">
        <v>0</v>
      </c>
      <c r="Q1557" s="13">
        <v>0</v>
      </c>
      <c r="R1557" s="13">
        <v>0</v>
      </c>
      <c r="S1557" s="31">
        <v>0</v>
      </c>
      <c r="T1557" s="6">
        <f>VLOOKUP(E1557,'参数设置&amp;汇总'!S:U,3,0)</f>
        <v>0.15</v>
      </c>
      <c r="U1557" s="78">
        <f t="shared" si="120"/>
        <v>0</v>
      </c>
      <c r="V1557" s="13">
        <v>0.85000000000000009</v>
      </c>
      <c r="W1557" s="78">
        <f t="shared" si="122"/>
        <v>0</v>
      </c>
      <c r="X1557" s="1">
        <f>VLOOKUP(E1557,'渗透率、续签率'!AG:AJ,4,0)</f>
        <v>8723.5</v>
      </c>
      <c r="Y1557" s="1">
        <f t="shared" si="123"/>
        <v>0</v>
      </c>
      <c r="Z1557">
        <v>0</v>
      </c>
      <c r="AA1557" s="89">
        <f t="shared" si="124"/>
        <v>0</v>
      </c>
      <c r="AH1557" s="37"/>
      <c r="AI1557" s="37"/>
      <c r="AK1557" s="37"/>
    </row>
    <row r="1558" spans="1:37" hidden="1">
      <c r="A1558" t="s">
        <v>64</v>
      </c>
      <c r="B1558" t="s">
        <v>26</v>
      </c>
      <c r="C1558" t="s">
        <v>26</v>
      </c>
      <c r="D1558" t="s">
        <v>116</v>
      </c>
      <c r="E1558" t="s">
        <v>489</v>
      </c>
      <c r="F1558" t="str">
        <f t="shared" si="121"/>
        <v>克拉玛依市母婴服务</v>
      </c>
      <c r="G1558" t="s">
        <v>145</v>
      </c>
      <c r="H1558" t="s">
        <v>165</v>
      </c>
      <c r="I1558" t="s">
        <v>70</v>
      </c>
      <c r="J1558">
        <v>13</v>
      </c>
      <c r="K1558">
        <v>0</v>
      </c>
      <c r="L1558" s="13">
        <f>VLOOKUP(C1558,'渗透率、续签率'!B:C,2,0)</f>
        <v>0.31900000000000001</v>
      </c>
      <c r="M1558" s="6">
        <v>0</v>
      </c>
      <c r="N1558">
        <v>0</v>
      </c>
      <c r="O1558">
        <v>0</v>
      </c>
      <c r="P1558" s="6">
        <v>0</v>
      </c>
      <c r="Q1558" s="13">
        <v>0</v>
      </c>
      <c r="R1558" s="13">
        <v>0</v>
      </c>
      <c r="S1558" s="31">
        <v>20</v>
      </c>
      <c r="T1558" s="6">
        <f>VLOOKUP(E1558,'参数设置&amp;汇总'!S:U,3,0)</f>
        <v>0.15</v>
      </c>
      <c r="U1558" s="78">
        <f t="shared" si="120"/>
        <v>0</v>
      </c>
      <c r="V1558" s="13">
        <v>0.85000000000000009</v>
      </c>
      <c r="W1558" s="78">
        <f t="shared" si="122"/>
        <v>0</v>
      </c>
      <c r="X1558" s="1">
        <f>VLOOKUP(E1558,'渗透率、续签率'!AG:AJ,4,0)</f>
        <v>8723.5</v>
      </c>
      <c r="Y1558" s="1">
        <f t="shared" si="123"/>
        <v>0</v>
      </c>
      <c r="Z1558">
        <v>0</v>
      </c>
      <c r="AA1558" s="89">
        <f t="shared" si="124"/>
        <v>0</v>
      </c>
      <c r="AH1558" s="37"/>
      <c r="AI1558" s="37"/>
      <c r="AK1558" s="37"/>
    </row>
    <row r="1559" spans="1:37" hidden="1">
      <c r="A1559" t="s">
        <v>64</v>
      </c>
      <c r="B1559" t="s">
        <v>26</v>
      </c>
      <c r="C1559" t="s">
        <v>26</v>
      </c>
      <c r="D1559" t="s">
        <v>116</v>
      </c>
      <c r="E1559" t="s">
        <v>489</v>
      </c>
      <c r="F1559" t="str">
        <f t="shared" si="121"/>
        <v>六安市母婴服务</v>
      </c>
      <c r="G1559" t="s">
        <v>94</v>
      </c>
      <c r="H1559" t="s">
        <v>166</v>
      </c>
      <c r="I1559" t="s">
        <v>68</v>
      </c>
      <c r="J1559">
        <v>61</v>
      </c>
      <c r="K1559">
        <v>0</v>
      </c>
      <c r="L1559" s="13">
        <f>VLOOKUP(C1559,'渗透率、续签率'!B:C,2,0)</f>
        <v>0.31900000000000001</v>
      </c>
      <c r="M1559" s="6">
        <v>0</v>
      </c>
      <c r="N1559">
        <v>1</v>
      </c>
      <c r="O1559">
        <v>0</v>
      </c>
      <c r="P1559" s="6">
        <v>0</v>
      </c>
      <c r="Q1559" s="13">
        <v>0</v>
      </c>
      <c r="R1559" s="13">
        <v>0</v>
      </c>
      <c r="S1559" s="31">
        <v>114</v>
      </c>
      <c r="T1559" s="6">
        <f>VLOOKUP(E1559,'参数设置&amp;汇总'!S:U,3,0)</f>
        <v>0.15</v>
      </c>
      <c r="U1559" s="78">
        <f t="shared" si="120"/>
        <v>0.15</v>
      </c>
      <c r="V1559" s="13">
        <v>0.85000000000000009</v>
      </c>
      <c r="W1559" s="78">
        <f t="shared" si="122"/>
        <v>0.1764705882352941</v>
      </c>
      <c r="X1559" s="1">
        <f>VLOOKUP(E1559,'渗透率、续签率'!AG:AJ,4,0)</f>
        <v>8723.5</v>
      </c>
      <c r="Y1559" s="1">
        <f t="shared" si="123"/>
        <v>1539.4411764705881</v>
      </c>
      <c r="Z1559">
        <v>1</v>
      </c>
      <c r="AA1559" s="89">
        <f t="shared" si="124"/>
        <v>8723.5</v>
      </c>
      <c r="AH1559" s="37"/>
      <c r="AI1559" s="37"/>
      <c r="AK1559" s="37"/>
    </row>
    <row r="1560" spans="1:37" hidden="1">
      <c r="A1560" t="s">
        <v>64</v>
      </c>
      <c r="B1560" t="s">
        <v>26</v>
      </c>
      <c r="C1560" t="s">
        <v>26</v>
      </c>
      <c r="D1560" t="s">
        <v>116</v>
      </c>
      <c r="E1560" t="s">
        <v>489</v>
      </c>
      <c r="F1560" t="str">
        <f t="shared" si="121"/>
        <v>六盘水市母婴服务</v>
      </c>
      <c r="G1560" t="s">
        <v>167</v>
      </c>
      <c r="H1560" t="s">
        <v>168</v>
      </c>
      <c r="I1560" t="s">
        <v>70</v>
      </c>
      <c r="J1560">
        <v>46</v>
      </c>
      <c r="K1560">
        <v>0</v>
      </c>
      <c r="L1560" s="13">
        <f>VLOOKUP(C1560,'渗透率、续签率'!B:C,2,0)</f>
        <v>0.31900000000000001</v>
      </c>
      <c r="M1560" s="6">
        <v>0</v>
      </c>
      <c r="N1560">
        <v>0</v>
      </c>
      <c r="O1560">
        <v>0</v>
      </c>
      <c r="P1560" s="6">
        <v>0</v>
      </c>
      <c r="Q1560" s="13">
        <v>0</v>
      </c>
      <c r="R1560" s="13">
        <v>0</v>
      </c>
      <c r="S1560" s="31">
        <v>48</v>
      </c>
      <c r="T1560" s="6">
        <f>VLOOKUP(E1560,'参数设置&amp;汇总'!S:U,3,0)</f>
        <v>0.15</v>
      </c>
      <c r="U1560" s="78">
        <f t="shared" si="120"/>
        <v>0</v>
      </c>
      <c r="V1560" s="13">
        <v>0.85000000000000009</v>
      </c>
      <c r="W1560" s="78">
        <f t="shared" si="122"/>
        <v>0</v>
      </c>
      <c r="X1560" s="1">
        <f>VLOOKUP(E1560,'渗透率、续签率'!AG:AJ,4,0)</f>
        <v>8723.5</v>
      </c>
      <c r="Y1560" s="1">
        <f t="shared" si="123"/>
        <v>0</v>
      </c>
      <c r="Z1560">
        <v>1</v>
      </c>
      <c r="AA1560" s="89">
        <f t="shared" si="124"/>
        <v>0</v>
      </c>
      <c r="AH1560" s="37"/>
      <c r="AI1560" s="37"/>
      <c r="AK1560" s="37"/>
    </row>
    <row r="1561" spans="1:37" hidden="1">
      <c r="A1561" t="s">
        <v>64</v>
      </c>
      <c r="B1561" t="s">
        <v>26</v>
      </c>
      <c r="C1561" t="s">
        <v>26</v>
      </c>
      <c r="D1561" t="s">
        <v>116</v>
      </c>
      <c r="E1561" t="s">
        <v>489</v>
      </c>
      <c r="F1561" t="str">
        <f t="shared" si="121"/>
        <v>兰州市母婴服务</v>
      </c>
      <c r="G1561" t="s">
        <v>132</v>
      </c>
      <c r="H1561" t="s">
        <v>169</v>
      </c>
      <c r="I1561" t="s">
        <v>70</v>
      </c>
      <c r="J1561">
        <v>91</v>
      </c>
      <c r="K1561">
        <v>6</v>
      </c>
      <c r="L1561" s="13">
        <f>VLOOKUP(C1561,'渗透率、续签率'!B:C,2,0)</f>
        <v>0.31900000000000001</v>
      </c>
      <c r="M1561" s="6">
        <v>7.0000000000000007E-2</v>
      </c>
      <c r="N1561">
        <v>26</v>
      </c>
      <c r="O1561">
        <v>6</v>
      </c>
      <c r="P1561" s="6">
        <v>0.23</v>
      </c>
      <c r="Q1561" s="13">
        <v>0.41599999999999998</v>
      </c>
      <c r="R1561" s="13">
        <v>0.312</v>
      </c>
      <c r="S1561" s="31">
        <v>514</v>
      </c>
      <c r="T1561" s="6">
        <f>VLOOKUP(E1561,'参数设置&amp;汇总'!S:U,3,0)</f>
        <v>0.15</v>
      </c>
      <c r="U1561" s="78">
        <f t="shared" si="120"/>
        <v>6</v>
      </c>
      <c r="V1561" s="13">
        <v>0.85000000000000009</v>
      </c>
      <c r="W1561" s="78">
        <f t="shared" si="122"/>
        <v>4.8070588235294114</v>
      </c>
      <c r="X1561" s="1">
        <f>VLOOKUP(E1561,'渗透率、续签率'!AG:AJ,4,0)</f>
        <v>8723.5</v>
      </c>
      <c r="Y1561" s="1">
        <f t="shared" si="123"/>
        <v>41934.37764705882</v>
      </c>
      <c r="Z1561">
        <v>4</v>
      </c>
      <c r="AA1561" s="89">
        <f t="shared" si="124"/>
        <v>226811</v>
      </c>
      <c r="AH1561" s="37"/>
      <c r="AI1561" s="37"/>
      <c r="AK1561" s="37"/>
    </row>
    <row r="1562" spans="1:37" hidden="1">
      <c r="A1562" t="s">
        <v>64</v>
      </c>
      <c r="B1562" t="s">
        <v>26</v>
      </c>
      <c r="C1562" t="s">
        <v>26</v>
      </c>
      <c r="D1562" t="s">
        <v>116</v>
      </c>
      <c r="E1562" t="s">
        <v>489</v>
      </c>
      <c r="F1562" t="str">
        <f t="shared" si="121"/>
        <v>兴安盟母婴服务</v>
      </c>
      <c r="G1562" t="s">
        <v>142</v>
      </c>
      <c r="H1562" t="s">
        <v>170</v>
      </c>
      <c r="I1562" t="s">
        <v>70</v>
      </c>
      <c r="J1562">
        <v>22</v>
      </c>
      <c r="K1562">
        <v>0</v>
      </c>
      <c r="L1562" s="13">
        <f>VLOOKUP(C1562,'渗透率、续签率'!B:C,2,0)</f>
        <v>0.31900000000000001</v>
      </c>
      <c r="M1562" s="6">
        <v>0</v>
      </c>
      <c r="N1562">
        <v>0</v>
      </c>
      <c r="O1562">
        <v>0</v>
      </c>
      <c r="P1562" s="6">
        <v>0</v>
      </c>
      <c r="Q1562" s="13">
        <v>0</v>
      </c>
      <c r="R1562" s="13">
        <v>0</v>
      </c>
      <c r="S1562" s="31">
        <v>22</v>
      </c>
      <c r="T1562" s="6">
        <f>VLOOKUP(E1562,'参数设置&amp;汇总'!S:U,3,0)</f>
        <v>0.15</v>
      </c>
      <c r="U1562" s="78">
        <f t="shared" si="120"/>
        <v>0</v>
      </c>
      <c r="V1562" s="13">
        <v>0.85000000000000009</v>
      </c>
      <c r="W1562" s="78">
        <f t="shared" si="122"/>
        <v>0</v>
      </c>
      <c r="X1562" s="1">
        <f>VLOOKUP(E1562,'渗透率、续签率'!AG:AJ,4,0)</f>
        <v>8723.5</v>
      </c>
      <c r="Y1562" s="1">
        <f t="shared" si="123"/>
        <v>0</v>
      </c>
      <c r="Z1562">
        <v>0</v>
      </c>
      <c r="AA1562" s="89">
        <f t="shared" si="124"/>
        <v>0</v>
      </c>
      <c r="AH1562" s="37"/>
      <c r="AI1562" s="37"/>
      <c r="AK1562" s="37"/>
    </row>
    <row r="1563" spans="1:37" hidden="1">
      <c r="A1563" t="s">
        <v>64</v>
      </c>
      <c r="B1563" t="s">
        <v>26</v>
      </c>
      <c r="C1563" t="s">
        <v>26</v>
      </c>
      <c r="D1563" t="s">
        <v>116</v>
      </c>
      <c r="E1563" t="s">
        <v>489</v>
      </c>
      <c r="F1563" t="str">
        <f t="shared" si="121"/>
        <v>内江市母婴服务</v>
      </c>
      <c r="G1563" t="s">
        <v>77</v>
      </c>
      <c r="H1563" t="s">
        <v>171</v>
      </c>
      <c r="I1563" t="s">
        <v>70</v>
      </c>
      <c r="J1563">
        <v>33</v>
      </c>
      <c r="K1563">
        <v>0</v>
      </c>
      <c r="L1563" s="13">
        <f>VLOOKUP(C1563,'渗透率、续签率'!B:C,2,0)</f>
        <v>0.31900000000000001</v>
      </c>
      <c r="M1563" s="6">
        <v>0</v>
      </c>
      <c r="N1563">
        <v>0</v>
      </c>
      <c r="O1563">
        <v>0</v>
      </c>
      <c r="P1563" s="6">
        <v>0</v>
      </c>
      <c r="Q1563" s="13">
        <v>0</v>
      </c>
      <c r="R1563" s="13">
        <v>0</v>
      </c>
      <c r="S1563" s="31">
        <v>21</v>
      </c>
      <c r="T1563" s="6">
        <f>VLOOKUP(E1563,'参数设置&amp;汇总'!S:U,3,0)</f>
        <v>0.15</v>
      </c>
      <c r="U1563" s="78">
        <f t="shared" si="120"/>
        <v>0</v>
      </c>
      <c r="V1563" s="13">
        <v>0.85000000000000009</v>
      </c>
      <c r="W1563" s="78">
        <f t="shared" si="122"/>
        <v>0</v>
      </c>
      <c r="X1563" s="1">
        <f>VLOOKUP(E1563,'渗透率、续签率'!AG:AJ,4,0)</f>
        <v>8723.5</v>
      </c>
      <c r="Y1563" s="1">
        <f t="shared" si="123"/>
        <v>0</v>
      </c>
      <c r="Z1563">
        <v>1</v>
      </c>
      <c r="AA1563" s="89">
        <f t="shared" si="124"/>
        <v>0</v>
      </c>
      <c r="AH1563" s="37"/>
      <c r="AI1563" s="37"/>
      <c r="AK1563" s="37"/>
    </row>
    <row r="1564" spans="1:37" hidden="1">
      <c r="A1564" t="s">
        <v>64</v>
      </c>
      <c r="B1564" t="s">
        <v>26</v>
      </c>
      <c r="C1564" t="s">
        <v>26</v>
      </c>
      <c r="D1564" t="s">
        <v>116</v>
      </c>
      <c r="E1564" t="s">
        <v>489</v>
      </c>
      <c r="F1564" t="str">
        <f t="shared" si="121"/>
        <v>凉山彝族自治州母婴服务</v>
      </c>
      <c r="G1564" t="s">
        <v>77</v>
      </c>
      <c r="H1564" t="s">
        <v>172</v>
      </c>
      <c r="I1564" t="s">
        <v>70</v>
      </c>
      <c r="J1564">
        <v>24</v>
      </c>
      <c r="K1564">
        <v>0</v>
      </c>
      <c r="L1564" s="13">
        <f>VLOOKUP(C1564,'渗透率、续签率'!B:C,2,0)</f>
        <v>0.31900000000000001</v>
      </c>
      <c r="M1564" s="6">
        <v>0</v>
      </c>
      <c r="N1564">
        <v>0</v>
      </c>
      <c r="O1564">
        <v>0</v>
      </c>
      <c r="P1564" s="6">
        <v>0</v>
      </c>
      <c r="Q1564" s="13">
        <v>0</v>
      </c>
      <c r="R1564" s="13">
        <v>0</v>
      </c>
      <c r="S1564" s="31">
        <v>21</v>
      </c>
      <c r="T1564" s="6">
        <f>VLOOKUP(E1564,'参数设置&amp;汇总'!S:U,3,0)</f>
        <v>0.15</v>
      </c>
      <c r="U1564" s="78">
        <f t="shared" si="120"/>
        <v>0</v>
      </c>
      <c r="V1564" s="13">
        <v>0.85000000000000009</v>
      </c>
      <c r="W1564" s="78">
        <f t="shared" si="122"/>
        <v>0</v>
      </c>
      <c r="X1564" s="1">
        <f>VLOOKUP(E1564,'渗透率、续签率'!AG:AJ,4,0)</f>
        <v>8723.5</v>
      </c>
      <c r="Y1564" s="1">
        <f t="shared" si="123"/>
        <v>0</v>
      </c>
      <c r="Z1564">
        <v>0</v>
      </c>
      <c r="AA1564" s="89">
        <f t="shared" si="124"/>
        <v>0</v>
      </c>
      <c r="AH1564" s="37"/>
      <c r="AI1564" s="37"/>
      <c r="AK1564" s="37"/>
    </row>
    <row r="1565" spans="1:37" hidden="1">
      <c r="A1565" t="s">
        <v>64</v>
      </c>
      <c r="B1565" t="s">
        <v>26</v>
      </c>
      <c r="C1565" t="s">
        <v>26</v>
      </c>
      <c r="D1565" t="s">
        <v>116</v>
      </c>
      <c r="E1565" t="s">
        <v>489</v>
      </c>
      <c r="F1565" t="str">
        <f t="shared" si="121"/>
        <v>包头市母婴服务</v>
      </c>
      <c r="G1565" t="s">
        <v>142</v>
      </c>
      <c r="H1565" t="s">
        <v>173</v>
      </c>
      <c r="I1565" t="s">
        <v>70</v>
      </c>
      <c r="J1565">
        <v>47</v>
      </c>
      <c r="K1565">
        <v>0</v>
      </c>
      <c r="L1565" s="13">
        <f>VLOOKUP(C1565,'渗透率、续签率'!B:C,2,0)</f>
        <v>0.31900000000000001</v>
      </c>
      <c r="M1565" s="6">
        <v>0</v>
      </c>
      <c r="N1565">
        <v>18</v>
      </c>
      <c r="O1565">
        <v>0</v>
      </c>
      <c r="P1565" s="6">
        <v>0</v>
      </c>
      <c r="Q1565" s="13">
        <v>5.0999999999999997E-2</v>
      </c>
      <c r="R1565" s="13">
        <v>0</v>
      </c>
      <c r="S1565" s="31">
        <v>304</v>
      </c>
      <c r="T1565" s="6">
        <f>VLOOKUP(E1565,'参数设置&amp;汇总'!S:U,3,0)</f>
        <v>0.15</v>
      </c>
      <c r="U1565" s="78">
        <f t="shared" si="120"/>
        <v>2.6999999999999997</v>
      </c>
      <c r="V1565" s="13">
        <v>0.85000000000000009</v>
      </c>
      <c r="W1565" s="78">
        <f t="shared" si="122"/>
        <v>3.1764705882352935</v>
      </c>
      <c r="X1565" s="1">
        <f>VLOOKUP(E1565,'渗透率、续签率'!AG:AJ,4,0)</f>
        <v>8723.5</v>
      </c>
      <c r="Y1565" s="1">
        <f t="shared" si="123"/>
        <v>27709.941176470584</v>
      </c>
      <c r="Z1565">
        <v>2</v>
      </c>
      <c r="AA1565" s="89">
        <f t="shared" si="124"/>
        <v>157023</v>
      </c>
      <c r="AH1565" s="37"/>
      <c r="AI1565" s="37"/>
      <c r="AK1565" s="37"/>
    </row>
    <row r="1566" spans="1:37" hidden="1">
      <c r="A1566" t="s">
        <v>64</v>
      </c>
      <c r="B1566" t="s">
        <v>26</v>
      </c>
      <c r="C1566" t="s">
        <v>26</v>
      </c>
      <c r="D1566" t="s">
        <v>116</v>
      </c>
      <c r="E1566" t="s">
        <v>489</v>
      </c>
      <c r="F1566" t="str">
        <f t="shared" si="121"/>
        <v>北屯市母婴服务</v>
      </c>
      <c r="G1566" t="s">
        <v>145</v>
      </c>
      <c r="H1566" t="s">
        <v>174</v>
      </c>
      <c r="I1566" t="s">
        <v>70</v>
      </c>
      <c r="J1566">
        <v>3</v>
      </c>
      <c r="K1566">
        <v>0</v>
      </c>
      <c r="L1566" s="13">
        <f>VLOOKUP(C1566,'渗透率、续签率'!B:C,2,0)</f>
        <v>0.31900000000000001</v>
      </c>
      <c r="M1566" s="6">
        <v>0</v>
      </c>
      <c r="N1566">
        <v>0</v>
      </c>
      <c r="O1566">
        <v>0</v>
      </c>
      <c r="P1566" s="6">
        <v>0</v>
      </c>
      <c r="Q1566" s="13">
        <v>0</v>
      </c>
      <c r="R1566" s="13">
        <v>0</v>
      </c>
      <c r="S1566" s="31">
        <v>2</v>
      </c>
      <c r="T1566" s="6">
        <f>VLOOKUP(E1566,'参数设置&amp;汇总'!S:U,3,0)</f>
        <v>0.15</v>
      </c>
      <c r="U1566" s="78">
        <f t="shared" si="120"/>
        <v>0</v>
      </c>
      <c r="V1566" s="13">
        <v>0.85000000000000009</v>
      </c>
      <c r="W1566" s="78">
        <f t="shared" si="122"/>
        <v>0</v>
      </c>
      <c r="X1566" s="1">
        <f>VLOOKUP(E1566,'渗透率、续签率'!AG:AJ,4,0)</f>
        <v>8723.5</v>
      </c>
      <c r="Y1566" s="1">
        <f t="shared" si="123"/>
        <v>0</v>
      </c>
      <c r="Z1566">
        <v>0</v>
      </c>
      <c r="AA1566" s="89">
        <f t="shared" si="124"/>
        <v>0</v>
      </c>
      <c r="AH1566" s="37"/>
      <c r="AI1566" s="37"/>
      <c r="AK1566" s="37"/>
    </row>
    <row r="1567" spans="1:37" hidden="1">
      <c r="A1567" t="s">
        <v>64</v>
      </c>
      <c r="B1567" t="s">
        <v>26</v>
      </c>
      <c r="C1567" t="s">
        <v>26</v>
      </c>
      <c r="D1567" t="s">
        <v>116</v>
      </c>
      <c r="E1567" t="s">
        <v>489</v>
      </c>
      <c r="F1567" t="str">
        <f t="shared" si="121"/>
        <v>北海市母婴服务</v>
      </c>
      <c r="G1567" t="s">
        <v>88</v>
      </c>
      <c r="H1567" t="s">
        <v>175</v>
      </c>
      <c r="I1567" t="s">
        <v>68</v>
      </c>
      <c r="J1567">
        <v>40</v>
      </c>
      <c r="K1567">
        <v>0</v>
      </c>
      <c r="L1567" s="13">
        <f>VLOOKUP(C1567,'渗透率、续签率'!B:C,2,0)</f>
        <v>0.31900000000000001</v>
      </c>
      <c r="M1567" s="6">
        <v>0</v>
      </c>
      <c r="N1567">
        <v>3</v>
      </c>
      <c r="O1567">
        <v>0</v>
      </c>
      <c r="P1567" s="6">
        <v>0</v>
      </c>
      <c r="Q1567" s="13">
        <v>0</v>
      </c>
      <c r="R1567" s="13">
        <v>0</v>
      </c>
      <c r="S1567" s="31">
        <v>117</v>
      </c>
      <c r="T1567" s="6">
        <f>VLOOKUP(E1567,'参数设置&amp;汇总'!S:U,3,0)</f>
        <v>0.15</v>
      </c>
      <c r="U1567" s="78">
        <f t="shared" si="120"/>
        <v>0.44999999999999996</v>
      </c>
      <c r="V1567" s="13">
        <v>0.85000000000000009</v>
      </c>
      <c r="W1567" s="78">
        <f t="shared" si="122"/>
        <v>0.52941176470588225</v>
      </c>
      <c r="X1567" s="1">
        <f>VLOOKUP(E1567,'渗透率、续签率'!AG:AJ,4,0)</f>
        <v>8723.5</v>
      </c>
      <c r="Y1567" s="1">
        <f t="shared" si="123"/>
        <v>4618.323529411764</v>
      </c>
      <c r="Z1567">
        <v>0</v>
      </c>
      <c r="AA1567" s="89">
        <f t="shared" si="124"/>
        <v>26170.5</v>
      </c>
    </row>
    <row r="1568" spans="1:37" hidden="1">
      <c r="A1568" t="s">
        <v>64</v>
      </c>
      <c r="B1568" t="s">
        <v>26</v>
      </c>
      <c r="C1568" t="s">
        <v>26</v>
      </c>
      <c r="D1568" t="s">
        <v>116</v>
      </c>
      <c r="E1568" t="s">
        <v>489</v>
      </c>
      <c r="F1568" t="str">
        <f t="shared" si="121"/>
        <v>十堰市母婴服务</v>
      </c>
      <c r="G1568" t="s">
        <v>81</v>
      </c>
      <c r="H1568" t="s">
        <v>176</v>
      </c>
      <c r="I1568" t="s">
        <v>68</v>
      </c>
      <c r="J1568">
        <v>41</v>
      </c>
      <c r="K1568">
        <v>0</v>
      </c>
      <c r="L1568" s="13">
        <f>VLOOKUP(C1568,'渗透率、续签率'!B:C,2,0)</f>
        <v>0.31900000000000001</v>
      </c>
      <c r="M1568" s="6">
        <v>0</v>
      </c>
      <c r="N1568">
        <v>0</v>
      </c>
      <c r="O1568">
        <v>0</v>
      </c>
      <c r="P1568" s="6">
        <v>0</v>
      </c>
      <c r="Q1568" s="13">
        <v>0</v>
      </c>
      <c r="R1568" s="13">
        <v>0</v>
      </c>
      <c r="S1568" s="31">
        <v>37</v>
      </c>
      <c r="T1568" s="6">
        <f>VLOOKUP(E1568,'参数设置&amp;汇总'!S:U,3,0)</f>
        <v>0.15</v>
      </c>
      <c r="U1568" s="78">
        <f t="shared" si="120"/>
        <v>0</v>
      </c>
      <c r="V1568" s="13">
        <v>0.85000000000000009</v>
      </c>
      <c r="W1568" s="78">
        <f t="shared" si="122"/>
        <v>0</v>
      </c>
      <c r="X1568" s="1">
        <f>VLOOKUP(E1568,'渗透率、续签率'!AG:AJ,4,0)</f>
        <v>8723.5</v>
      </c>
      <c r="Y1568" s="1">
        <f t="shared" si="123"/>
        <v>0</v>
      </c>
      <c r="Z1568">
        <v>0</v>
      </c>
      <c r="AA1568" s="89">
        <f t="shared" si="124"/>
        <v>0</v>
      </c>
      <c r="AH1568" s="37"/>
      <c r="AI1568" s="37"/>
      <c r="AK1568" s="37"/>
    </row>
    <row r="1569" spans="1:37" hidden="1">
      <c r="A1569" t="s">
        <v>64</v>
      </c>
      <c r="B1569" t="s">
        <v>26</v>
      </c>
      <c r="C1569" t="s">
        <v>26</v>
      </c>
      <c r="D1569" t="s">
        <v>116</v>
      </c>
      <c r="E1569" t="s">
        <v>489</v>
      </c>
      <c r="F1569" t="str">
        <f t="shared" si="121"/>
        <v>南充市母婴服务</v>
      </c>
      <c r="G1569" t="s">
        <v>77</v>
      </c>
      <c r="H1569" t="s">
        <v>177</v>
      </c>
      <c r="I1569" t="s">
        <v>70</v>
      </c>
      <c r="J1569">
        <v>70</v>
      </c>
      <c r="K1569">
        <v>0</v>
      </c>
      <c r="L1569" s="13">
        <f>VLOOKUP(C1569,'渗透率、续签率'!B:C,2,0)</f>
        <v>0.31900000000000001</v>
      </c>
      <c r="M1569" s="6">
        <v>0</v>
      </c>
      <c r="N1569">
        <v>1</v>
      </c>
      <c r="O1569">
        <v>0</v>
      </c>
      <c r="P1569" s="6">
        <v>0</v>
      </c>
      <c r="Q1569" s="13">
        <v>0</v>
      </c>
      <c r="R1569" s="13">
        <v>0</v>
      </c>
      <c r="S1569" s="31">
        <v>120</v>
      </c>
      <c r="T1569" s="6">
        <f>VLOOKUP(E1569,'参数设置&amp;汇总'!S:U,3,0)</f>
        <v>0.15</v>
      </c>
      <c r="U1569" s="78">
        <f t="shared" si="120"/>
        <v>0.15</v>
      </c>
      <c r="V1569" s="13">
        <v>0.85000000000000009</v>
      </c>
      <c r="W1569" s="78">
        <f t="shared" si="122"/>
        <v>0.1764705882352941</v>
      </c>
      <c r="X1569" s="1">
        <f>VLOOKUP(E1569,'渗透率、续签率'!AG:AJ,4,0)</f>
        <v>8723.5</v>
      </c>
      <c r="Y1569" s="1">
        <f t="shared" si="123"/>
        <v>1539.4411764705881</v>
      </c>
      <c r="Z1569">
        <v>3</v>
      </c>
      <c r="AA1569" s="89">
        <f t="shared" si="124"/>
        <v>8723.5</v>
      </c>
      <c r="AH1569" s="37"/>
      <c r="AI1569" s="37"/>
      <c r="AK1569" s="37"/>
    </row>
    <row r="1570" spans="1:37" hidden="1">
      <c r="A1570" t="s">
        <v>64</v>
      </c>
      <c r="B1570" t="s">
        <v>26</v>
      </c>
      <c r="C1570" t="s">
        <v>26</v>
      </c>
      <c r="D1570" t="s">
        <v>116</v>
      </c>
      <c r="E1570" t="s">
        <v>489</v>
      </c>
      <c r="F1570" t="str">
        <f t="shared" si="121"/>
        <v>南平市母婴服务</v>
      </c>
      <c r="G1570" t="s">
        <v>92</v>
      </c>
      <c r="H1570" t="s">
        <v>178</v>
      </c>
      <c r="I1570" t="s">
        <v>68</v>
      </c>
      <c r="J1570">
        <v>27</v>
      </c>
      <c r="K1570">
        <v>0</v>
      </c>
      <c r="L1570" s="13">
        <f>VLOOKUP(C1570,'渗透率、续签率'!B:C,2,0)</f>
        <v>0.31900000000000001</v>
      </c>
      <c r="M1570" s="6">
        <v>0</v>
      </c>
      <c r="N1570">
        <v>0</v>
      </c>
      <c r="O1570">
        <v>0</v>
      </c>
      <c r="P1570" s="6">
        <v>0</v>
      </c>
      <c r="Q1570" s="13">
        <v>0</v>
      </c>
      <c r="R1570" s="13">
        <v>0</v>
      </c>
      <c r="S1570" s="31">
        <v>12</v>
      </c>
      <c r="T1570" s="6">
        <f>VLOOKUP(E1570,'参数设置&amp;汇总'!S:U,3,0)</f>
        <v>0.15</v>
      </c>
      <c r="U1570" s="78">
        <f t="shared" si="120"/>
        <v>0</v>
      </c>
      <c r="V1570" s="13">
        <v>0.85000000000000009</v>
      </c>
      <c r="W1570" s="78">
        <f t="shared" si="122"/>
        <v>0</v>
      </c>
      <c r="X1570" s="1">
        <f>VLOOKUP(E1570,'渗透率、续签率'!AG:AJ,4,0)</f>
        <v>8723.5</v>
      </c>
      <c r="Y1570" s="1">
        <f t="shared" si="123"/>
        <v>0</v>
      </c>
      <c r="Z1570">
        <v>0</v>
      </c>
      <c r="AA1570" s="89">
        <f t="shared" si="124"/>
        <v>0</v>
      </c>
      <c r="AH1570" s="37"/>
      <c r="AI1570" s="37"/>
      <c r="AK1570" s="37"/>
    </row>
    <row r="1571" spans="1:37" hidden="1">
      <c r="A1571" t="s">
        <v>64</v>
      </c>
      <c r="B1571" t="s">
        <v>26</v>
      </c>
      <c r="C1571" t="s">
        <v>26</v>
      </c>
      <c r="D1571" t="s">
        <v>116</v>
      </c>
      <c r="E1571" t="s">
        <v>489</v>
      </c>
      <c r="F1571" t="str">
        <f t="shared" si="121"/>
        <v>南通市母婴服务</v>
      </c>
      <c r="G1571" t="s">
        <v>73</v>
      </c>
      <c r="H1571" t="s">
        <v>179</v>
      </c>
      <c r="I1571" t="s">
        <v>70</v>
      </c>
      <c r="J1571">
        <v>128</v>
      </c>
      <c r="K1571">
        <v>5</v>
      </c>
      <c r="L1571" s="13">
        <f>VLOOKUP(C1571,'渗透率、续签率'!B:C,2,0)</f>
        <v>0.31900000000000001</v>
      </c>
      <c r="M1571" s="6">
        <v>0.04</v>
      </c>
      <c r="N1571">
        <v>13</v>
      </c>
      <c r="O1571">
        <v>5</v>
      </c>
      <c r="P1571" s="6">
        <v>0.38</v>
      </c>
      <c r="Q1571" s="13">
        <v>0.24</v>
      </c>
      <c r="R1571" s="13">
        <v>2.9000000000000001E-2</v>
      </c>
      <c r="S1571" s="31">
        <v>319</v>
      </c>
      <c r="T1571" s="6">
        <f>VLOOKUP(E1571,'参数设置&amp;汇总'!S:U,3,0)</f>
        <v>0.15</v>
      </c>
      <c r="U1571" s="78">
        <f t="shared" si="120"/>
        <v>5</v>
      </c>
      <c r="V1571" s="13">
        <v>0.85000000000000009</v>
      </c>
      <c r="W1571" s="78">
        <f t="shared" si="122"/>
        <v>4.0058823529411764</v>
      </c>
      <c r="X1571" s="1">
        <f>VLOOKUP(E1571,'渗透率、续签率'!AG:AJ,4,0)</f>
        <v>8723.5</v>
      </c>
      <c r="Y1571" s="1">
        <f t="shared" si="123"/>
        <v>34945.314705882352</v>
      </c>
      <c r="Z1571">
        <v>8</v>
      </c>
      <c r="AA1571" s="89">
        <f t="shared" si="124"/>
        <v>113405.5</v>
      </c>
      <c r="AH1571" s="37"/>
      <c r="AI1571" s="37"/>
      <c r="AK1571" s="37"/>
    </row>
    <row r="1572" spans="1:37" hidden="1">
      <c r="A1572" t="s">
        <v>64</v>
      </c>
      <c r="B1572" t="s">
        <v>26</v>
      </c>
      <c r="C1572" t="s">
        <v>26</v>
      </c>
      <c r="D1572" t="s">
        <v>116</v>
      </c>
      <c r="E1572" t="s">
        <v>489</v>
      </c>
      <c r="F1572" t="str">
        <f t="shared" si="121"/>
        <v>南阳市母婴服务</v>
      </c>
      <c r="G1572" t="s">
        <v>110</v>
      </c>
      <c r="H1572" t="s">
        <v>180</v>
      </c>
      <c r="I1572" t="s">
        <v>70</v>
      </c>
      <c r="J1572">
        <v>228</v>
      </c>
      <c r="K1572">
        <v>0</v>
      </c>
      <c r="L1572" s="13">
        <f>VLOOKUP(C1572,'渗透率、续签率'!B:C,2,0)</f>
        <v>0.31900000000000001</v>
      </c>
      <c r="M1572" s="6">
        <v>0</v>
      </c>
      <c r="N1572">
        <v>11</v>
      </c>
      <c r="O1572">
        <v>0</v>
      </c>
      <c r="P1572" s="6">
        <v>0</v>
      </c>
      <c r="Q1572" s="13">
        <v>3.0000000000000001E-3</v>
      </c>
      <c r="R1572" s="13">
        <v>0</v>
      </c>
      <c r="S1572" s="31">
        <v>450</v>
      </c>
      <c r="T1572" s="6">
        <f>VLOOKUP(E1572,'参数设置&amp;汇总'!S:U,3,0)</f>
        <v>0.15</v>
      </c>
      <c r="U1572" s="78">
        <f t="shared" si="120"/>
        <v>1.65</v>
      </c>
      <c r="V1572" s="13">
        <v>0.85000000000000009</v>
      </c>
      <c r="W1572" s="78">
        <f t="shared" si="122"/>
        <v>1.9411764705882351</v>
      </c>
      <c r="X1572" s="1">
        <f>VLOOKUP(E1572,'渗透率、续签率'!AG:AJ,4,0)</f>
        <v>8723.5</v>
      </c>
      <c r="Y1572" s="1">
        <f t="shared" si="123"/>
        <v>16933.852941176468</v>
      </c>
      <c r="Z1572">
        <v>21</v>
      </c>
      <c r="AA1572" s="89">
        <f t="shared" si="124"/>
        <v>95958.5</v>
      </c>
    </row>
    <row r="1573" spans="1:37" hidden="1">
      <c r="A1573" t="s">
        <v>64</v>
      </c>
      <c r="B1573" t="s">
        <v>26</v>
      </c>
      <c r="C1573" t="s">
        <v>26</v>
      </c>
      <c r="D1573" t="s">
        <v>116</v>
      </c>
      <c r="E1573" t="s">
        <v>489</v>
      </c>
      <c r="F1573" t="str">
        <f t="shared" si="121"/>
        <v>博尔塔拉蒙古自治州母婴服务</v>
      </c>
      <c r="G1573" t="s">
        <v>145</v>
      </c>
      <c r="H1573" t="s">
        <v>181</v>
      </c>
      <c r="I1573" t="s">
        <v>70</v>
      </c>
      <c r="J1573">
        <v>13</v>
      </c>
      <c r="K1573">
        <v>0</v>
      </c>
      <c r="L1573" s="13">
        <f>VLOOKUP(C1573,'渗透率、续签率'!B:C,2,0)</f>
        <v>0.31900000000000001</v>
      </c>
      <c r="M1573" s="6">
        <v>0</v>
      </c>
      <c r="N1573">
        <v>0</v>
      </c>
      <c r="O1573">
        <v>0</v>
      </c>
      <c r="P1573" s="6">
        <v>0</v>
      </c>
      <c r="Q1573" s="13">
        <v>0</v>
      </c>
      <c r="R1573" s="13">
        <v>0</v>
      </c>
      <c r="S1573" s="31">
        <v>15</v>
      </c>
      <c r="T1573" s="6">
        <f>VLOOKUP(E1573,'参数设置&amp;汇总'!S:U,3,0)</f>
        <v>0.15</v>
      </c>
      <c r="U1573" s="78">
        <f t="shared" si="120"/>
        <v>0</v>
      </c>
      <c r="V1573" s="13">
        <v>0.85000000000000009</v>
      </c>
      <c r="W1573" s="78">
        <f t="shared" si="122"/>
        <v>0</v>
      </c>
      <c r="X1573" s="1">
        <f>VLOOKUP(E1573,'渗透率、续签率'!AG:AJ,4,0)</f>
        <v>8723.5</v>
      </c>
      <c r="Y1573" s="1">
        <f t="shared" si="123"/>
        <v>0</v>
      </c>
      <c r="Z1573">
        <v>1</v>
      </c>
      <c r="AA1573" s="89">
        <f t="shared" si="124"/>
        <v>0</v>
      </c>
      <c r="AH1573" s="37"/>
      <c r="AI1573" s="37"/>
      <c r="AK1573" s="37"/>
    </row>
    <row r="1574" spans="1:37" hidden="1">
      <c r="A1574" t="s">
        <v>64</v>
      </c>
      <c r="B1574" t="s">
        <v>26</v>
      </c>
      <c r="C1574" t="s">
        <v>26</v>
      </c>
      <c r="D1574" t="s">
        <v>116</v>
      </c>
      <c r="E1574" t="s">
        <v>489</v>
      </c>
      <c r="F1574" t="str">
        <f t="shared" si="121"/>
        <v>双河市母婴服务</v>
      </c>
      <c r="G1574" t="s">
        <v>145</v>
      </c>
      <c r="H1574" t="s">
        <v>182</v>
      </c>
      <c r="I1574" t="s">
        <v>70</v>
      </c>
      <c r="J1574">
        <v>1</v>
      </c>
      <c r="K1574">
        <v>0</v>
      </c>
      <c r="L1574" s="13">
        <f>VLOOKUP(C1574,'渗透率、续签率'!B:C,2,0)</f>
        <v>0.31900000000000001</v>
      </c>
      <c r="M1574" s="6">
        <v>0</v>
      </c>
      <c r="N1574">
        <v>0</v>
      </c>
      <c r="O1574">
        <v>0</v>
      </c>
      <c r="P1574" s="6">
        <v>0</v>
      </c>
      <c r="Q1574" s="13">
        <v>0</v>
      </c>
      <c r="R1574" s="13">
        <v>0</v>
      </c>
      <c r="S1574" s="31">
        <v>0</v>
      </c>
      <c r="T1574" s="6">
        <f>VLOOKUP(E1574,'参数设置&amp;汇总'!S:U,3,0)</f>
        <v>0.15</v>
      </c>
      <c r="U1574" s="78">
        <f t="shared" si="120"/>
        <v>0</v>
      </c>
      <c r="V1574" s="13">
        <v>0.85000000000000009</v>
      </c>
      <c r="W1574" s="78">
        <f t="shared" si="122"/>
        <v>0</v>
      </c>
      <c r="X1574" s="1">
        <f>VLOOKUP(E1574,'渗透率、续签率'!AG:AJ,4,0)</f>
        <v>8723.5</v>
      </c>
      <c r="Y1574" s="1">
        <f t="shared" si="123"/>
        <v>0</v>
      </c>
      <c r="Z1574">
        <v>0</v>
      </c>
      <c r="AA1574" s="89">
        <f t="shared" si="124"/>
        <v>0</v>
      </c>
      <c r="AH1574" s="37"/>
      <c r="AI1574" s="37"/>
      <c r="AJ1574" s="1"/>
      <c r="AK1574" s="37"/>
    </row>
    <row r="1575" spans="1:37" hidden="1">
      <c r="A1575" t="s">
        <v>64</v>
      </c>
      <c r="B1575" t="s">
        <v>26</v>
      </c>
      <c r="C1575" t="s">
        <v>26</v>
      </c>
      <c r="D1575" t="s">
        <v>116</v>
      </c>
      <c r="E1575" t="s">
        <v>489</v>
      </c>
      <c r="F1575" t="str">
        <f t="shared" si="121"/>
        <v>双鸭山市母婴服务</v>
      </c>
      <c r="G1575" t="s">
        <v>118</v>
      </c>
      <c r="H1575" t="s">
        <v>183</v>
      </c>
      <c r="I1575" t="s">
        <v>70</v>
      </c>
      <c r="J1575">
        <v>11</v>
      </c>
      <c r="K1575">
        <v>0</v>
      </c>
      <c r="L1575" s="13">
        <f>VLOOKUP(C1575,'渗透率、续签率'!B:C,2,0)</f>
        <v>0.31900000000000001</v>
      </c>
      <c r="M1575" s="6">
        <v>0</v>
      </c>
      <c r="N1575">
        <v>0</v>
      </c>
      <c r="O1575">
        <v>0</v>
      </c>
      <c r="P1575" s="6">
        <v>0</v>
      </c>
      <c r="Q1575" s="13">
        <v>0</v>
      </c>
      <c r="R1575" s="13">
        <v>0</v>
      </c>
      <c r="S1575" s="31">
        <v>6</v>
      </c>
      <c r="T1575" s="6">
        <f>VLOOKUP(E1575,'参数设置&amp;汇总'!S:U,3,0)</f>
        <v>0.15</v>
      </c>
      <c r="U1575" s="78">
        <f t="shared" si="120"/>
        <v>0</v>
      </c>
      <c r="V1575" s="13">
        <v>0.85000000000000009</v>
      </c>
      <c r="W1575" s="78">
        <f t="shared" si="122"/>
        <v>0</v>
      </c>
      <c r="X1575" s="1">
        <f>VLOOKUP(E1575,'渗透率、续签率'!AG:AJ,4,0)</f>
        <v>8723.5</v>
      </c>
      <c r="Y1575" s="1">
        <f t="shared" si="123"/>
        <v>0</v>
      </c>
      <c r="Z1575">
        <v>0</v>
      </c>
      <c r="AA1575" s="89">
        <f t="shared" si="124"/>
        <v>0</v>
      </c>
      <c r="AH1575" s="37"/>
      <c r="AI1575" s="37"/>
      <c r="AK1575" s="37"/>
    </row>
    <row r="1576" spans="1:37" hidden="1">
      <c r="A1576" t="s">
        <v>64</v>
      </c>
      <c r="B1576" t="s">
        <v>26</v>
      </c>
      <c r="C1576" t="s">
        <v>26</v>
      </c>
      <c r="D1576" t="s">
        <v>116</v>
      </c>
      <c r="E1576" t="s">
        <v>489</v>
      </c>
      <c r="F1576" t="str">
        <f t="shared" si="121"/>
        <v>可克达拉市母婴服务</v>
      </c>
      <c r="G1576" t="s">
        <v>145</v>
      </c>
      <c r="H1576" t="s">
        <v>184</v>
      </c>
      <c r="I1576" t="s">
        <v>70</v>
      </c>
      <c r="J1576">
        <v>1</v>
      </c>
      <c r="K1576">
        <v>0</v>
      </c>
      <c r="L1576" s="13">
        <f>VLOOKUP(C1576,'渗透率、续签率'!B:C,2,0)</f>
        <v>0.31900000000000001</v>
      </c>
      <c r="M1576" s="6">
        <v>0</v>
      </c>
      <c r="N1576">
        <v>0</v>
      </c>
      <c r="O1576">
        <v>0</v>
      </c>
      <c r="P1576" s="6">
        <v>0</v>
      </c>
      <c r="Q1576" s="13">
        <v>0</v>
      </c>
      <c r="R1576" s="13">
        <v>0</v>
      </c>
      <c r="S1576" s="31">
        <v>0</v>
      </c>
      <c r="T1576" s="6">
        <f>VLOOKUP(E1576,'参数设置&amp;汇总'!S:U,3,0)</f>
        <v>0.15</v>
      </c>
      <c r="U1576" s="78">
        <f t="shared" si="120"/>
        <v>0</v>
      </c>
      <c r="V1576" s="13">
        <v>0.85000000000000009</v>
      </c>
      <c r="W1576" s="78">
        <f t="shared" si="122"/>
        <v>0</v>
      </c>
      <c r="X1576" s="1">
        <f>VLOOKUP(E1576,'渗透率、续签率'!AG:AJ,4,0)</f>
        <v>8723.5</v>
      </c>
      <c r="Y1576" s="1">
        <f t="shared" si="123"/>
        <v>0</v>
      </c>
      <c r="Z1576">
        <v>0</v>
      </c>
      <c r="AA1576" s="89">
        <f t="shared" si="124"/>
        <v>0</v>
      </c>
    </row>
    <row r="1577" spans="1:37" hidden="1">
      <c r="A1577" t="s">
        <v>64</v>
      </c>
      <c r="B1577" t="s">
        <v>26</v>
      </c>
      <c r="C1577" t="s">
        <v>26</v>
      </c>
      <c r="D1577" t="s">
        <v>116</v>
      </c>
      <c r="E1577" t="s">
        <v>489</v>
      </c>
      <c r="F1577" t="str">
        <f t="shared" si="121"/>
        <v>台州市母婴服务</v>
      </c>
      <c r="G1577" t="s">
        <v>79</v>
      </c>
      <c r="H1577" t="s">
        <v>185</v>
      </c>
      <c r="I1577" t="s">
        <v>68</v>
      </c>
      <c r="J1577">
        <v>123</v>
      </c>
      <c r="K1577">
        <v>0</v>
      </c>
      <c r="L1577" s="13">
        <f>VLOOKUP(C1577,'渗透率、续签率'!B:C,2,0)</f>
        <v>0.31900000000000001</v>
      </c>
      <c r="M1577" s="6">
        <v>0</v>
      </c>
      <c r="N1577">
        <v>14</v>
      </c>
      <c r="O1577">
        <v>0</v>
      </c>
      <c r="P1577" s="6">
        <v>0</v>
      </c>
      <c r="Q1577" s="13">
        <v>0</v>
      </c>
      <c r="R1577" s="13">
        <v>0</v>
      </c>
      <c r="S1577" s="31">
        <v>384</v>
      </c>
      <c r="T1577" s="6">
        <f>VLOOKUP(E1577,'参数设置&amp;汇总'!S:U,3,0)</f>
        <v>0.15</v>
      </c>
      <c r="U1577" s="78">
        <f t="shared" si="120"/>
        <v>2.1</v>
      </c>
      <c r="V1577" s="13">
        <v>0.85000000000000009</v>
      </c>
      <c r="W1577" s="78">
        <f t="shared" si="122"/>
        <v>2.4705882352941173</v>
      </c>
      <c r="X1577" s="1">
        <f>VLOOKUP(E1577,'渗透率、续签率'!AG:AJ,4,0)</f>
        <v>8723.5</v>
      </c>
      <c r="Y1577" s="1">
        <f t="shared" si="123"/>
        <v>21552.176470588231</v>
      </c>
      <c r="Z1577">
        <v>27</v>
      </c>
      <c r="AA1577" s="89">
        <f t="shared" si="124"/>
        <v>122129</v>
      </c>
      <c r="AH1577" s="37"/>
      <c r="AI1577" s="37"/>
      <c r="AK1577" s="37"/>
    </row>
    <row r="1578" spans="1:37" hidden="1">
      <c r="A1578" t="s">
        <v>64</v>
      </c>
      <c r="B1578" t="s">
        <v>26</v>
      </c>
      <c r="C1578" t="s">
        <v>26</v>
      </c>
      <c r="D1578" t="s">
        <v>116</v>
      </c>
      <c r="E1578" t="s">
        <v>489</v>
      </c>
      <c r="F1578" t="str">
        <f t="shared" si="121"/>
        <v>台湾省母婴服务</v>
      </c>
      <c r="G1578" t="s">
        <v>186</v>
      </c>
      <c r="H1578" t="s">
        <v>186</v>
      </c>
      <c r="I1578" t="s">
        <v>57</v>
      </c>
      <c r="J1578">
        <v>237</v>
      </c>
      <c r="K1578">
        <v>0</v>
      </c>
      <c r="L1578" s="13">
        <f>VLOOKUP(C1578,'渗透率、续签率'!B:C,2,0)</f>
        <v>0.31900000000000001</v>
      </c>
      <c r="M1578" s="6">
        <v>0</v>
      </c>
      <c r="N1578">
        <v>0</v>
      </c>
      <c r="O1578">
        <v>0</v>
      </c>
      <c r="P1578" s="6">
        <v>0</v>
      </c>
      <c r="Q1578" s="13">
        <v>0</v>
      </c>
      <c r="R1578" s="13">
        <v>0</v>
      </c>
      <c r="S1578" s="31">
        <v>3</v>
      </c>
      <c r="T1578" s="6">
        <f>VLOOKUP(E1578,'参数设置&amp;汇总'!S:U,3,0)</f>
        <v>0.15</v>
      </c>
      <c r="U1578" s="78">
        <f t="shared" si="120"/>
        <v>0</v>
      </c>
      <c r="V1578" s="13">
        <v>0.85000000000000009</v>
      </c>
      <c r="W1578" s="78">
        <f t="shared" si="122"/>
        <v>0</v>
      </c>
      <c r="X1578" s="1">
        <f>VLOOKUP(E1578,'渗透率、续签率'!AG:AJ,4,0)</f>
        <v>8723.5</v>
      </c>
      <c r="Y1578" s="1">
        <f t="shared" si="123"/>
        <v>0</v>
      </c>
      <c r="Z1578">
        <v>0</v>
      </c>
      <c r="AA1578" s="89">
        <f t="shared" si="124"/>
        <v>0</v>
      </c>
      <c r="AH1578" s="37"/>
      <c r="AI1578" s="37"/>
      <c r="AK1578" s="37"/>
    </row>
    <row r="1579" spans="1:37" hidden="1">
      <c r="A1579" t="s">
        <v>64</v>
      </c>
      <c r="B1579" t="s">
        <v>26</v>
      </c>
      <c r="C1579" t="s">
        <v>26</v>
      </c>
      <c r="D1579" t="s">
        <v>116</v>
      </c>
      <c r="E1579" t="s">
        <v>489</v>
      </c>
      <c r="F1579" t="str">
        <f t="shared" si="121"/>
        <v>吉安市母婴服务</v>
      </c>
      <c r="G1579" t="s">
        <v>90</v>
      </c>
      <c r="H1579" t="s">
        <v>187</v>
      </c>
      <c r="I1579" t="s">
        <v>68</v>
      </c>
      <c r="J1579">
        <v>64</v>
      </c>
      <c r="K1579">
        <v>0</v>
      </c>
      <c r="L1579" s="13">
        <f>VLOOKUP(C1579,'渗透率、续签率'!B:C,2,0)</f>
        <v>0.31900000000000001</v>
      </c>
      <c r="M1579" s="6">
        <v>0</v>
      </c>
      <c r="N1579">
        <v>0</v>
      </c>
      <c r="O1579">
        <v>0</v>
      </c>
      <c r="P1579" s="6">
        <v>0</v>
      </c>
      <c r="Q1579" s="13">
        <v>0</v>
      </c>
      <c r="R1579" s="13">
        <v>0</v>
      </c>
      <c r="S1579" s="31">
        <v>86</v>
      </c>
      <c r="T1579" s="6">
        <f>VLOOKUP(E1579,'参数设置&amp;汇总'!S:U,3,0)</f>
        <v>0.15</v>
      </c>
      <c r="U1579" s="78">
        <f t="shared" si="120"/>
        <v>0</v>
      </c>
      <c r="V1579" s="13">
        <v>0.85000000000000009</v>
      </c>
      <c r="W1579" s="78">
        <f t="shared" si="122"/>
        <v>0</v>
      </c>
      <c r="X1579" s="1">
        <f>VLOOKUP(E1579,'渗透率、续签率'!AG:AJ,4,0)</f>
        <v>8723.5</v>
      </c>
      <c r="Y1579" s="1">
        <f t="shared" si="123"/>
        <v>0</v>
      </c>
      <c r="Z1579">
        <v>2</v>
      </c>
      <c r="AA1579" s="89">
        <f t="shared" si="124"/>
        <v>0</v>
      </c>
      <c r="AH1579" s="37"/>
      <c r="AI1579" s="37"/>
      <c r="AK1579" s="37"/>
    </row>
    <row r="1580" spans="1:37" hidden="1">
      <c r="A1580" t="s">
        <v>64</v>
      </c>
      <c r="B1580" t="s">
        <v>26</v>
      </c>
      <c r="C1580" t="s">
        <v>26</v>
      </c>
      <c r="D1580" t="s">
        <v>116</v>
      </c>
      <c r="E1580" t="s">
        <v>489</v>
      </c>
      <c r="F1580" t="str">
        <f t="shared" si="121"/>
        <v>吉林市母婴服务</v>
      </c>
      <c r="G1580" t="s">
        <v>188</v>
      </c>
      <c r="H1580" t="s">
        <v>189</v>
      </c>
      <c r="I1580" t="s">
        <v>70</v>
      </c>
      <c r="J1580">
        <v>26</v>
      </c>
      <c r="K1580">
        <v>0</v>
      </c>
      <c r="L1580" s="13">
        <f>VLOOKUP(C1580,'渗透率、续签率'!B:C,2,0)</f>
        <v>0.31900000000000001</v>
      </c>
      <c r="M1580" s="6">
        <v>0</v>
      </c>
      <c r="N1580">
        <v>0</v>
      </c>
      <c r="O1580">
        <v>0</v>
      </c>
      <c r="P1580" s="6">
        <v>0</v>
      </c>
      <c r="Q1580" s="13">
        <v>0</v>
      </c>
      <c r="R1580" s="13">
        <v>0</v>
      </c>
      <c r="S1580" s="31">
        <v>56</v>
      </c>
      <c r="T1580" s="6">
        <f>VLOOKUP(E1580,'参数设置&amp;汇总'!S:U,3,0)</f>
        <v>0.15</v>
      </c>
      <c r="U1580" s="78">
        <f t="shared" si="120"/>
        <v>0</v>
      </c>
      <c r="V1580" s="13">
        <v>0.85000000000000009</v>
      </c>
      <c r="W1580" s="78">
        <f t="shared" si="122"/>
        <v>0</v>
      </c>
      <c r="X1580" s="1">
        <f>VLOOKUP(E1580,'渗透率、续签率'!AG:AJ,4,0)</f>
        <v>8723.5</v>
      </c>
      <c r="Y1580" s="1">
        <f t="shared" si="123"/>
        <v>0</v>
      </c>
      <c r="Z1580">
        <v>1</v>
      </c>
      <c r="AA1580" s="89">
        <f t="shared" si="124"/>
        <v>0</v>
      </c>
      <c r="AH1580" s="37"/>
      <c r="AI1580" s="37"/>
      <c r="AK1580" s="37"/>
    </row>
    <row r="1581" spans="1:37" hidden="1">
      <c r="A1581" t="s">
        <v>64</v>
      </c>
      <c r="B1581" t="s">
        <v>26</v>
      </c>
      <c r="C1581" t="s">
        <v>26</v>
      </c>
      <c r="D1581" t="s">
        <v>116</v>
      </c>
      <c r="E1581" t="s">
        <v>489</v>
      </c>
      <c r="F1581" t="str">
        <f t="shared" si="121"/>
        <v>吐鲁番市母婴服务</v>
      </c>
      <c r="G1581" t="s">
        <v>145</v>
      </c>
      <c r="H1581" t="s">
        <v>190</v>
      </c>
      <c r="I1581" t="s">
        <v>70</v>
      </c>
      <c r="J1581">
        <v>6</v>
      </c>
      <c r="K1581">
        <v>0</v>
      </c>
      <c r="L1581" s="13">
        <f>VLOOKUP(C1581,'渗透率、续签率'!B:C,2,0)</f>
        <v>0.31900000000000001</v>
      </c>
      <c r="M1581" s="6">
        <v>0</v>
      </c>
      <c r="N1581">
        <v>0</v>
      </c>
      <c r="O1581">
        <v>0</v>
      </c>
      <c r="P1581" s="6">
        <v>0</v>
      </c>
      <c r="Q1581" s="13">
        <v>0</v>
      </c>
      <c r="R1581" s="13">
        <v>0</v>
      </c>
      <c r="S1581" s="31">
        <v>5</v>
      </c>
      <c r="T1581" s="6">
        <f>VLOOKUP(E1581,'参数设置&amp;汇总'!S:U,3,0)</f>
        <v>0.15</v>
      </c>
      <c r="U1581" s="78">
        <f t="shared" si="120"/>
        <v>0</v>
      </c>
      <c r="V1581" s="13">
        <v>0.85000000000000009</v>
      </c>
      <c r="W1581" s="78">
        <f t="shared" si="122"/>
        <v>0</v>
      </c>
      <c r="X1581" s="1">
        <f>VLOOKUP(E1581,'渗透率、续签率'!AG:AJ,4,0)</f>
        <v>8723.5</v>
      </c>
      <c r="Y1581" s="1">
        <f t="shared" si="123"/>
        <v>0</v>
      </c>
      <c r="Z1581">
        <v>0</v>
      </c>
      <c r="AA1581" s="89">
        <f t="shared" si="124"/>
        <v>0</v>
      </c>
    </row>
    <row r="1582" spans="1:37" hidden="1">
      <c r="A1582" t="s">
        <v>64</v>
      </c>
      <c r="B1582" t="s">
        <v>26</v>
      </c>
      <c r="C1582" t="s">
        <v>26</v>
      </c>
      <c r="D1582" t="s">
        <v>116</v>
      </c>
      <c r="E1582" t="s">
        <v>489</v>
      </c>
      <c r="F1582" t="str">
        <f t="shared" si="121"/>
        <v>吕梁市母婴服务</v>
      </c>
      <c r="G1582" t="s">
        <v>134</v>
      </c>
      <c r="H1582" t="s">
        <v>191</v>
      </c>
      <c r="I1582" t="s">
        <v>70</v>
      </c>
      <c r="J1582">
        <v>53</v>
      </c>
      <c r="K1582">
        <v>0</v>
      </c>
      <c r="L1582" s="13">
        <f>VLOOKUP(C1582,'渗透率、续签率'!B:C,2,0)</f>
        <v>0.31900000000000001</v>
      </c>
      <c r="M1582" s="6">
        <v>0</v>
      </c>
      <c r="N1582">
        <v>0</v>
      </c>
      <c r="O1582">
        <v>0</v>
      </c>
      <c r="P1582" s="6">
        <v>0</v>
      </c>
      <c r="Q1582" s="13">
        <v>0</v>
      </c>
      <c r="R1582" s="13">
        <v>0</v>
      </c>
      <c r="S1582" s="31">
        <v>69</v>
      </c>
      <c r="T1582" s="6">
        <f>VLOOKUP(E1582,'参数设置&amp;汇总'!S:U,3,0)</f>
        <v>0.15</v>
      </c>
      <c r="U1582" s="78">
        <f t="shared" si="120"/>
        <v>0</v>
      </c>
      <c r="V1582" s="13">
        <v>0.85000000000000009</v>
      </c>
      <c r="W1582" s="78">
        <f t="shared" si="122"/>
        <v>0</v>
      </c>
      <c r="X1582" s="1">
        <f>VLOOKUP(E1582,'渗透率、续签率'!AG:AJ,4,0)</f>
        <v>8723.5</v>
      </c>
      <c r="Y1582" s="1">
        <f t="shared" si="123"/>
        <v>0</v>
      </c>
      <c r="Z1582">
        <v>0</v>
      </c>
      <c r="AA1582" s="89">
        <f t="shared" si="124"/>
        <v>0</v>
      </c>
      <c r="AH1582" s="37"/>
      <c r="AI1582" s="37"/>
      <c r="AK1582" s="37"/>
    </row>
    <row r="1583" spans="1:37" hidden="1">
      <c r="A1583" t="s">
        <v>64</v>
      </c>
      <c r="B1583" t="s">
        <v>26</v>
      </c>
      <c r="C1583" t="s">
        <v>26</v>
      </c>
      <c r="D1583" t="s">
        <v>116</v>
      </c>
      <c r="E1583" t="s">
        <v>489</v>
      </c>
      <c r="F1583" t="str">
        <f t="shared" si="121"/>
        <v>吴忠市母婴服务</v>
      </c>
      <c r="G1583" t="s">
        <v>129</v>
      </c>
      <c r="H1583" t="s">
        <v>192</v>
      </c>
      <c r="I1583" t="s">
        <v>70</v>
      </c>
      <c r="J1583">
        <v>18</v>
      </c>
      <c r="K1583">
        <v>0</v>
      </c>
      <c r="L1583" s="13">
        <f>VLOOKUP(C1583,'渗透率、续签率'!B:C,2,0)</f>
        <v>0.31900000000000001</v>
      </c>
      <c r="M1583" s="6">
        <v>0</v>
      </c>
      <c r="N1583">
        <v>0</v>
      </c>
      <c r="O1583">
        <v>0</v>
      </c>
      <c r="P1583" s="6">
        <v>0</v>
      </c>
      <c r="Q1583" s="13">
        <v>0</v>
      </c>
      <c r="R1583" s="13">
        <v>0</v>
      </c>
      <c r="S1583" s="31">
        <v>39</v>
      </c>
      <c r="T1583" s="6">
        <f>VLOOKUP(E1583,'参数设置&amp;汇总'!S:U,3,0)</f>
        <v>0.15</v>
      </c>
      <c r="U1583" s="78">
        <f t="shared" si="120"/>
        <v>0</v>
      </c>
      <c r="V1583" s="13">
        <v>0.85000000000000009</v>
      </c>
      <c r="W1583" s="78">
        <f t="shared" si="122"/>
        <v>0</v>
      </c>
      <c r="X1583" s="1">
        <f>VLOOKUP(E1583,'渗透率、续签率'!AG:AJ,4,0)</f>
        <v>8723.5</v>
      </c>
      <c r="Y1583" s="1">
        <f t="shared" si="123"/>
        <v>0</v>
      </c>
      <c r="Z1583">
        <v>0</v>
      </c>
      <c r="AA1583" s="89">
        <f t="shared" si="124"/>
        <v>0</v>
      </c>
      <c r="AH1583" s="37"/>
      <c r="AI1583" s="37"/>
      <c r="AK1583" s="37"/>
    </row>
    <row r="1584" spans="1:37" hidden="1">
      <c r="A1584" t="s">
        <v>64</v>
      </c>
      <c r="B1584" t="s">
        <v>26</v>
      </c>
      <c r="C1584" t="s">
        <v>26</v>
      </c>
      <c r="D1584" t="s">
        <v>116</v>
      </c>
      <c r="E1584" t="s">
        <v>489</v>
      </c>
      <c r="F1584" t="str">
        <f t="shared" si="121"/>
        <v>周口市母婴服务</v>
      </c>
      <c r="G1584" t="s">
        <v>110</v>
      </c>
      <c r="H1584" t="s">
        <v>193</v>
      </c>
      <c r="I1584" t="s">
        <v>70</v>
      </c>
      <c r="J1584">
        <v>252</v>
      </c>
      <c r="K1584">
        <v>0</v>
      </c>
      <c r="L1584" s="13">
        <f>VLOOKUP(C1584,'渗透率、续签率'!B:C,2,0)</f>
        <v>0.31900000000000001</v>
      </c>
      <c r="M1584" s="6">
        <v>0</v>
      </c>
      <c r="N1584">
        <v>22</v>
      </c>
      <c r="O1584">
        <v>0</v>
      </c>
      <c r="P1584" s="6">
        <v>0</v>
      </c>
      <c r="Q1584" s="13">
        <v>0</v>
      </c>
      <c r="R1584" s="13">
        <v>0</v>
      </c>
      <c r="S1584" s="31">
        <v>606</v>
      </c>
      <c r="T1584" s="6">
        <f>VLOOKUP(E1584,'参数设置&amp;汇总'!S:U,3,0)</f>
        <v>0.15</v>
      </c>
      <c r="U1584" s="78">
        <f t="shared" si="120"/>
        <v>3.3</v>
      </c>
      <c r="V1584" s="13">
        <v>0.85000000000000009</v>
      </c>
      <c r="W1584" s="78">
        <f t="shared" si="122"/>
        <v>3.8823529411764701</v>
      </c>
      <c r="X1584" s="1">
        <f>VLOOKUP(E1584,'渗透率、续签率'!AG:AJ,4,0)</f>
        <v>8723.5</v>
      </c>
      <c r="Y1584" s="1">
        <f t="shared" si="123"/>
        <v>33867.705882352937</v>
      </c>
      <c r="Z1584">
        <v>37</v>
      </c>
      <c r="AA1584" s="89">
        <f t="shared" si="124"/>
        <v>191917</v>
      </c>
      <c r="AH1584" s="37"/>
      <c r="AI1584" s="37"/>
      <c r="AK1584" s="37"/>
    </row>
    <row r="1585" spans="1:37" hidden="1">
      <c r="A1585" t="s">
        <v>64</v>
      </c>
      <c r="B1585" t="s">
        <v>26</v>
      </c>
      <c r="C1585" t="s">
        <v>26</v>
      </c>
      <c r="D1585" t="s">
        <v>116</v>
      </c>
      <c r="E1585" t="s">
        <v>489</v>
      </c>
      <c r="F1585" t="str">
        <f t="shared" si="121"/>
        <v>呼伦贝尔市母婴服务</v>
      </c>
      <c r="G1585" t="s">
        <v>142</v>
      </c>
      <c r="H1585" t="s">
        <v>194</v>
      </c>
      <c r="I1585" t="s">
        <v>70</v>
      </c>
      <c r="J1585">
        <v>39</v>
      </c>
      <c r="K1585">
        <v>0</v>
      </c>
      <c r="L1585" s="13">
        <f>VLOOKUP(C1585,'渗透率、续签率'!B:C,2,0)</f>
        <v>0.31900000000000001</v>
      </c>
      <c r="M1585" s="6">
        <v>0</v>
      </c>
      <c r="N1585">
        <v>0</v>
      </c>
      <c r="O1585">
        <v>0</v>
      </c>
      <c r="P1585" s="6">
        <v>0</v>
      </c>
      <c r="Q1585" s="13">
        <v>0</v>
      </c>
      <c r="R1585" s="13">
        <v>0</v>
      </c>
      <c r="S1585" s="31">
        <v>24</v>
      </c>
      <c r="T1585" s="6">
        <f>VLOOKUP(E1585,'参数设置&amp;汇总'!S:U,3,0)</f>
        <v>0.15</v>
      </c>
      <c r="U1585" s="78">
        <f t="shared" si="120"/>
        <v>0</v>
      </c>
      <c r="V1585" s="13">
        <v>0.85000000000000009</v>
      </c>
      <c r="W1585" s="78">
        <f t="shared" si="122"/>
        <v>0</v>
      </c>
      <c r="X1585" s="1">
        <f>VLOOKUP(E1585,'渗透率、续签率'!AG:AJ,4,0)</f>
        <v>8723.5</v>
      </c>
      <c r="Y1585" s="1">
        <f t="shared" si="123"/>
        <v>0</v>
      </c>
      <c r="Z1585">
        <v>0</v>
      </c>
      <c r="AA1585" s="89">
        <f t="shared" si="124"/>
        <v>0</v>
      </c>
      <c r="AH1585" s="37"/>
      <c r="AI1585" s="37"/>
      <c r="AK1585" s="37"/>
    </row>
    <row r="1586" spans="1:37" hidden="1">
      <c r="A1586" t="s">
        <v>64</v>
      </c>
      <c r="B1586" t="s">
        <v>26</v>
      </c>
      <c r="C1586" t="s">
        <v>26</v>
      </c>
      <c r="D1586" t="s">
        <v>116</v>
      </c>
      <c r="E1586" t="s">
        <v>489</v>
      </c>
      <c r="F1586" t="str">
        <f t="shared" si="121"/>
        <v>呼和浩特市母婴服务</v>
      </c>
      <c r="G1586" t="s">
        <v>142</v>
      </c>
      <c r="H1586" t="s">
        <v>195</v>
      </c>
      <c r="I1586" t="s">
        <v>70</v>
      </c>
      <c r="J1586">
        <v>74</v>
      </c>
      <c r="K1586">
        <v>1</v>
      </c>
      <c r="L1586" s="13">
        <f>VLOOKUP(C1586,'渗透率、续签率'!B:C,2,0)</f>
        <v>0.31900000000000001</v>
      </c>
      <c r="M1586" s="6">
        <v>0.01</v>
      </c>
      <c r="N1586">
        <v>28</v>
      </c>
      <c r="O1586">
        <v>1</v>
      </c>
      <c r="P1586" s="6">
        <v>0.04</v>
      </c>
      <c r="Q1586" s="13">
        <v>6.2E-2</v>
      </c>
      <c r="R1586" s="13">
        <v>0</v>
      </c>
      <c r="S1586" s="31">
        <v>547</v>
      </c>
      <c r="T1586" s="6">
        <f>VLOOKUP(E1586,'参数设置&amp;汇总'!S:U,3,0)</f>
        <v>0.15</v>
      </c>
      <c r="U1586" s="78">
        <f t="shared" si="120"/>
        <v>4.2</v>
      </c>
      <c r="V1586" s="13">
        <v>0.85000000000000009</v>
      </c>
      <c r="W1586" s="78">
        <f t="shared" si="122"/>
        <v>4.5658823529411761</v>
      </c>
      <c r="X1586" s="1">
        <f>VLOOKUP(E1586,'渗透率、续签率'!AG:AJ,4,0)</f>
        <v>8723.5</v>
      </c>
      <c r="Y1586" s="1">
        <f t="shared" si="123"/>
        <v>39830.474705882349</v>
      </c>
      <c r="Z1586">
        <v>3</v>
      </c>
      <c r="AA1586" s="89">
        <f t="shared" si="124"/>
        <v>244258</v>
      </c>
      <c r="AH1586" s="37"/>
      <c r="AI1586" s="37"/>
      <c r="AK1586" s="37"/>
    </row>
    <row r="1587" spans="1:37" hidden="1">
      <c r="A1587" t="s">
        <v>64</v>
      </c>
      <c r="B1587" t="s">
        <v>26</v>
      </c>
      <c r="C1587" t="s">
        <v>26</v>
      </c>
      <c r="D1587" t="s">
        <v>116</v>
      </c>
      <c r="E1587" t="s">
        <v>489</v>
      </c>
      <c r="F1587" t="str">
        <f t="shared" si="121"/>
        <v>和田地区母婴服务</v>
      </c>
      <c r="G1587" t="s">
        <v>145</v>
      </c>
      <c r="H1587" t="s">
        <v>196</v>
      </c>
      <c r="I1587" t="s">
        <v>70</v>
      </c>
      <c r="J1587">
        <v>15</v>
      </c>
      <c r="K1587">
        <v>0</v>
      </c>
      <c r="L1587" s="13">
        <f>VLOOKUP(C1587,'渗透率、续签率'!B:C,2,0)</f>
        <v>0.31900000000000001</v>
      </c>
      <c r="M1587" s="6">
        <v>0</v>
      </c>
      <c r="N1587">
        <v>0</v>
      </c>
      <c r="O1587">
        <v>0</v>
      </c>
      <c r="P1587" s="6">
        <v>0</v>
      </c>
      <c r="Q1587" s="13">
        <v>0</v>
      </c>
      <c r="R1587" s="13">
        <v>0</v>
      </c>
      <c r="S1587" s="31">
        <v>14</v>
      </c>
      <c r="T1587" s="6">
        <f>VLOOKUP(E1587,'参数设置&amp;汇总'!S:U,3,0)</f>
        <v>0.15</v>
      </c>
      <c r="U1587" s="78">
        <f t="shared" si="120"/>
        <v>0</v>
      </c>
      <c r="V1587" s="13">
        <v>0.85000000000000009</v>
      </c>
      <c r="W1587" s="78">
        <f t="shared" si="122"/>
        <v>0</v>
      </c>
      <c r="X1587" s="1">
        <f>VLOOKUP(E1587,'渗透率、续签率'!AG:AJ,4,0)</f>
        <v>8723.5</v>
      </c>
      <c r="Y1587" s="1">
        <f t="shared" si="123"/>
        <v>0</v>
      </c>
      <c r="Z1587">
        <v>0</v>
      </c>
      <c r="AA1587" s="89">
        <f t="shared" si="124"/>
        <v>0</v>
      </c>
      <c r="AH1587" s="37"/>
      <c r="AI1587" s="37"/>
      <c r="AK1587" s="37"/>
    </row>
    <row r="1588" spans="1:37" hidden="1">
      <c r="A1588" t="s">
        <v>64</v>
      </c>
      <c r="B1588" t="s">
        <v>26</v>
      </c>
      <c r="C1588" t="s">
        <v>26</v>
      </c>
      <c r="D1588" t="s">
        <v>116</v>
      </c>
      <c r="E1588" t="s">
        <v>489</v>
      </c>
      <c r="F1588" t="str">
        <f t="shared" si="121"/>
        <v>咸宁市母婴服务</v>
      </c>
      <c r="G1588" t="s">
        <v>81</v>
      </c>
      <c r="H1588" t="s">
        <v>197</v>
      </c>
      <c r="I1588" t="s">
        <v>68</v>
      </c>
      <c r="J1588">
        <v>34</v>
      </c>
      <c r="K1588">
        <v>1</v>
      </c>
      <c r="L1588" s="13">
        <f>VLOOKUP(C1588,'渗透率、续签率'!B:C,2,0)</f>
        <v>0.31900000000000001</v>
      </c>
      <c r="M1588" s="6">
        <v>0.03</v>
      </c>
      <c r="N1588">
        <v>0</v>
      </c>
      <c r="O1588">
        <v>0</v>
      </c>
      <c r="P1588" s="6">
        <v>0</v>
      </c>
      <c r="Q1588" s="13">
        <v>0.16400000000000001</v>
      </c>
      <c r="R1588" s="13">
        <v>0</v>
      </c>
      <c r="S1588" s="31">
        <v>43</v>
      </c>
      <c r="T1588" s="6">
        <f>VLOOKUP(E1588,'参数设置&amp;汇总'!S:U,3,0)</f>
        <v>0.15</v>
      </c>
      <c r="U1588" s="78">
        <f t="shared" si="120"/>
        <v>0</v>
      </c>
      <c r="V1588" s="13">
        <v>0.85000000000000009</v>
      </c>
      <c r="W1588" s="78">
        <f t="shared" si="122"/>
        <v>0</v>
      </c>
      <c r="X1588" s="1">
        <f>VLOOKUP(E1588,'渗透率、续签率'!AG:AJ,4,0)</f>
        <v>8723.5</v>
      </c>
      <c r="Y1588" s="1">
        <f t="shared" si="123"/>
        <v>0</v>
      </c>
      <c r="Z1588">
        <v>0</v>
      </c>
      <c r="AA1588" s="89">
        <f t="shared" si="124"/>
        <v>0</v>
      </c>
      <c r="AH1588" s="37"/>
      <c r="AI1588" s="37"/>
      <c r="AK1588" s="37"/>
    </row>
    <row r="1589" spans="1:37" hidden="1">
      <c r="A1589" t="s">
        <v>64</v>
      </c>
      <c r="B1589" t="s">
        <v>26</v>
      </c>
      <c r="C1589" t="s">
        <v>26</v>
      </c>
      <c r="D1589" t="s">
        <v>116</v>
      </c>
      <c r="E1589" t="s">
        <v>489</v>
      </c>
      <c r="F1589" t="str">
        <f t="shared" si="121"/>
        <v>咸阳市母婴服务</v>
      </c>
      <c r="G1589" t="s">
        <v>108</v>
      </c>
      <c r="H1589" t="s">
        <v>198</v>
      </c>
      <c r="I1589" t="s">
        <v>70</v>
      </c>
      <c r="J1589">
        <v>101</v>
      </c>
      <c r="K1589">
        <v>4</v>
      </c>
      <c r="L1589" s="13">
        <f>VLOOKUP(C1589,'渗透率、续签率'!B:C,2,0)</f>
        <v>0.31900000000000001</v>
      </c>
      <c r="M1589" s="6">
        <v>0.04</v>
      </c>
      <c r="N1589">
        <v>24</v>
      </c>
      <c r="O1589">
        <v>3</v>
      </c>
      <c r="P1589" s="6">
        <v>0.13</v>
      </c>
      <c r="Q1589" s="13">
        <v>0.21199999999999999</v>
      </c>
      <c r="R1589" s="13">
        <v>1.2E-2</v>
      </c>
      <c r="S1589" s="31">
        <v>643</v>
      </c>
      <c r="T1589" s="6">
        <f>VLOOKUP(E1589,'参数设置&amp;汇总'!S:U,3,0)</f>
        <v>0.15</v>
      </c>
      <c r="U1589" s="78">
        <f t="shared" si="120"/>
        <v>3.5999999999999996</v>
      </c>
      <c r="V1589" s="13">
        <v>0.85000000000000009</v>
      </c>
      <c r="W1589" s="78">
        <f t="shared" si="122"/>
        <v>3.1094117647058819</v>
      </c>
      <c r="X1589" s="1">
        <f>VLOOKUP(E1589,'渗透率、续签率'!AG:AJ,4,0)</f>
        <v>8723.5</v>
      </c>
      <c r="Y1589" s="1">
        <f t="shared" si="123"/>
        <v>27124.95352941176</v>
      </c>
      <c r="Z1589">
        <v>25</v>
      </c>
      <c r="AA1589" s="89">
        <f t="shared" si="124"/>
        <v>209364</v>
      </c>
      <c r="AH1589" s="37"/>
      <c r="AI1589" s="37"/>
      <c r="AK1589" s="37"/>
    </row>
    <row r="1590" spans="1:37" hidden="1">
      <c r="A1590" t="s">
        <v>64</v>
      </c>
      <c r="B1590" t="s">
        <v>26</v>
      </c>
      <c r="C1590" t="s">
        <v>26</v>
      </c>
      <c r="D1590" t="s">
        <v>116</v>
      </c>
      <c r="E1590" t="s">
        <v>489</v>
      </c>
      <c r="F1590" t="str">
        <f t="shared" si="121"/>
        <v>哈密市母婴服务</v>
      </c>
      <c r="G1590" t="s">
        <v>145</v>
      </c>
      <c r="H1590" t="s">
        <v>199</v>
      </c>
      <c r="I1590" t="s">
        <v>70</v>
      </c>
      <c r="J1590">
        <v>14</v>
      </c>
      <c r="K1590">
        <v>0</v>
      </c>
      <c r="L1590" s="13">
        <f>VLOOKUP(C1590,'渗透率、续签率'!B:C,2,0)</f>
        <v>0.31900000000000001</v>
      </c>
      <c r="M1590" s="6">
        <v>0</v>
      </c>
      <c r="N1590">
        <v>0</v>
      </c>
      <c r="O1590">
        <v>0</v>
      </c>
      <c r="P1590" s="6">
        <v>0</v>
      </c>
      <c r="Q1590" s="13">
        <v>0</v>
      </c>
      <c r="R1590" s="13">
        <v>0</v>
      </c>
      <c r="S1590" s="31">
        <v>12</v>
      </c>
      <c r="T1590" s="6">
        <f>VLOOKUP(E1590,'参数设置&amp;汇总'!S:U,3,0)</f>
        <v>0.15</v>
      </c>
      <c r="U1590" s="78">
        <f t="shared" si="120"/>
        <v>0</v>
      </c>
      <c r="V1590" s="13">
        <v>0.85000000000000009</v>
      </c>
      <c r="W1590" s="78">
        <f t="shared" si="122"/>
        <v>0</v>
      </c>
      <c r="X1590" s="1">
        <f>VLOOKUP(E1590,'渗透率、续签率'!AG:AJ,4,0)</f>
        <v>8723.5</v>
      </c>
      <c r="Y1590" s="1">
        <f t="shared" si="123"/>
        <v>0</v>
      </c>
      <c r="Z1590">
        <v>0</v>
      </c>
      <c r="AA1590" s="89">
        <f t="shared" si="124"/>
        <v>0</v>
      </c>
      <c r="AH1590" s="37"/>
      <c r="AI1590" s="37"/>
      <c r="AK1590" s="37"/>
    </row>
    <row r="1591" spans="1:37" hidden="1">
      <c r="A1591" t="s">
        <v>64</v>
      </c>
      <c r="B1591" t="s">
        <v>26</v>
      </c>
      <c r="C1591" t="s">
        <v>26</v>
      </c>
      <c r="D1591" t="s">
        <v>116</v>
      </c>
      <c r="E1591" t="s">
        <v>489</v>
      </c>
      <c r="F1591" t="str">
        <f t="shared" si="121"/>
        <v>哈尔滨市母婴服务</v>
      </c>
      <c r="G1591" t="s">
        <v>118</v>
      </c>
      <c r="H1591" t="s">
        <v>200</v>
      </c>
      <c r="I1591" t="s">
        <v>70</v>
      </c>
      <c r="J1591">
        <v>111</v>
      </c>
      <c r="K1591">
        <v>7</v>
      </c>
      <c r="L1591" s="13">
        <f>VLOOKUP(C1591,'渗透率、续签率'!B:C,2,0)</f>
        <v>0.31900000000000001</v>
      </c>
      <c r="M1591" s="6">
        <v>0.06</v>
      </c>
      <c r="N1591">
        <v>24</v>
      </c>
      <c r="O1591">
        <v>6</v>
      </c>
      <c r="P1591" s="6">
        <v>0.25</v>
      </c>
      <c r="Q1591" s="13">
        <v>0.47199999999999998</v>
      </c>
      <c r="R1591" s="13">
        <v>0.35599999999999998</v>
      </c>
      <c r="S1591" s="31">
        <v>717</v>
      </c>
      <c r="T1591" s="6">
        <f>VLOOKUP(E1591,'参数设置&amp;汇总'!S:U,3,0)</f>
        <v>0.15</v>
      </c>
      <c r="U1591" s="78">
        <f t="shared" si="120"/>
        <v>6</v>
      </c>
      <c r="V1591" s="13">
        <v>0.85000000000000009</v>
      </c>
      <c r="W1591" s="78">
        <f t="shared" si="122"/>
        <v>4.8070588235294114</v>
      </c>
      <c r="X1591" s="1">
        <f>VLOOKUP(E1591,'渗透率、续签率'!AG:AJ,4,0)</f>
        <v>8723.5</v>
      </c>
      <c r="Y1591" s="1">
        <f t="shared" si="123"/>
        <v>41934.37764705882</v>
      </c>
      <c r="Z1591">
        <v>26</v>
      </c>
      <c r="AA1591" s="89">
        <f t="shared" si="124"/>
        <v>209364</v>
      </c>
      <c r="AH1591" s="37"/>
      <c r="AI1591" s="37"/>
      <c r="AK1591" s="37"/>
    </row>
    <row r="1592" spans="1:37" hidden="1">
      <c r="A1592" t="s">
        <v>64</v>
      </c>
      <c r="B1592" t="s">
        <v>26</v>
      </c>
      <c r="C1592" t="s">
        <v>26</v>
      </c>
      <c r="D1592" t="s">
        <v>116</v>
      </c>
      <c r="E1592" t="s">
        <v>489</v>
      </c>
      <c r="F1592" t="str">
        <f t="shared" si="121"/>
        <v>唐山市母婴服务</v>
      </c>
      <c r="G1592" t="s">
        <v>159</v>
      </c>
      <c r="H1592" t="s">
        <v>201</v>
      </c>
      <c r="I1592" t="s">
        <v>70</v>
      </c>
      <c r="J1592">
        <v>127</v>
      </c>
      <c r="K1592">
        <v>0</v>
      </c>
      <c r="L1592" s="13">
        <f>VLOOKUP(C1592,'渗透率、续签率'!B:C,2,0)</f>
        <v>0.31900000000000001</v>
      </c>
      <c r="M1592" s="6">
        <v>0</v>
      </c>
      <c r="N1592">
        <v>5</v>
      </c>
      <c r="O1592">
        <v>0</v>
      </c>
      <c r="P1592" s="6">
        <v>0</v>
      </c>
      <c r="Q1592" s="13">
        <v>1.7999999999999999E-2</v>
      </c>
      <c r="R1592" s="13">
        <v>0</v>
      </c>
      <c r="S1592" s="31">
        <v>318</v>
      </c>
      <c r="T1592" s="6">
        <f>VLOOKUP(E1592,'参数设置&amp;汇总'!S:U,3,0)</f>
        <v>0.15</v>
      </c>
      <c r="U1592" s="78">
        <f t="shared" si="120"/>
        <v>0.75</v>
      </c>
      <c r="V1592" s="13">
        <v>0.85000000000000009</v>
      </c>
      <c r="W1592" s="78">
        <f t="shared" si="122"/>
        <v>0.88235294117647045</v>
      </c>
      <c r="X1592" s="1">
        <f>VLOOKUP(E1592,'渗透率、续签率'!AG:AJ,4,0)</f>
        <v>8723.5</v>
      </c>
      <c r="Y1592" s="1">
        <f t="shared" si="123"/>
        <v>7697.2058823529396</v>
      </c>
      <c r="Z1592">
        <v>19</v>
      </c>
      <c r="AA1592" s="89">
        <f t="shared" si="124"/>
        <v>43617.5</v>
      </c>
      <c r="AH1592" s="37"/>
      <c r="AI1592" s="37"/>
      <c r="AK1592" s="37"/>
    </row>
    <row r="1593" spans="1:37" hidden="1">
      <c r="A1593" t="s">
        <v>64</v>
      </c>
      <c r="B1593" t="s">
        <v>26</v>
      </c>
      <c r="C1593" t="s">
        <v>26</v>
      </c>
      <c r="D1593" t="s">
        <v>116</v>
      </c>
      <c r="E1593" t="s">
        <v>489</v>
      </c>
      <c r="F1593" t="str">
        <f t="shared" si="121"/>
        <v>商丘市母婴服务</v>
      </c>
      <c r="G1593" t="s">
        <v>110</v>
      </c>
      <c r="H1593" t="s">
        <v>202</v>
      </c>
      <c r="I1593" t="s">
        <v>70</v>
      </c>
      <c r="J1593">
        <v>277</v>
      </c>
      <c r="K1593">
        <v>0</v>
      </c>
      <c r="L1593" s="13">
        <f>VLOOKUP(C1593,'渗透率、续签率'!B:C,2,0)</f>
        <v>0.31900000000000001</v>
      </c>
      <c r="M1593" s="6">
        <v>0</v>
      </c>
      <c r="N1593">
        <v>23</v>
      </c>
      <c r="O1593">
        <v>0</v>
      </c>
      <c r="P1593" s="6">
        <v>0</v>
      </c>
      <c r="Q1593" s="13">
        <v>0</v>
      </c>
      <c r="R1593" s="13">
        <v>0</v>
      </c>
      <c r="S1593" s="31">
        <v>586</v>
      </c>
      <c r="T1593" s="6">
        <f>VLOOKUP(E1593,'参数设置&amp;汇总'!S:U,3,0)</f>
        <v>0.15</v>
      </c>
      <c r="U1593" s="78">
        <f t="shared" si="120"/>
        <v>3.4499999999999997</v>
      </c>
      <c r="V1593" s="13">
        <v>0.85000000000000009</v>
      </c>
      <c r="W1593" s="78">
        <f t="shared" si="122"/>
        <v>4.0588235294117636</v>
      </c>
      <c r="X1593" s="1">
        <f>VLOOKUP(E1593,'渗透率、续签率'!AG:AJ,4,0)</f>
        <v>8723.5</v>
      </c>
      <c r="Y1593" s="1">
        <f t="shared" si="123"/>
        <v>35407.147058823517</v>
      </c>
      <c r="Z1593">
        <v>26</v>
      </c>
      <c r="AA1593" s="89">
        <f t="shared" si="124"/>
        <v>200640.5</v>
      </c>
      <c r="AH1593" s="37"/>
      <c r="AI1593" s="37"/>
      <c r="AJ1593" s="1"/>
      <c r="AK1593" s="37"/>
    </row>
    <row r="1594" spans="1:37" hidden="1">
      <c r="A1594" t="s">
        <v>64</v>
      </c>
      <c r="B1594" t="s">
        <v>26</v>
      </c>
      <c r="C1594" t="s">
        <v>26</v>
      </c>
      <c r="D1594" t="s">
        <v>116</v>
      </c>
      <c r="E1594" t="s">
        <v>489</v>
      </c>
      <c r="F1594" t="str">
        <f t="shared" si="121"/>
        <v>商洛市母婴服务</v>
      </c>
      <c r="G1594" t="s">
        <v>108</v>
      </c>
      <c r="H1594" t="s">
        <v>203</v>
      </c>
      <c r="I1594" t="s">
        <v>70</v>
      </c>
      <c r="J1594">
        <v>31</v>
      </c>
      <c r="K1594">
        <v>0</v>
      </c>
      <c r="L1594" s="13">
        <f>VLOOKUP(C1594,'渗透率、续签率'!B:C,2,0)</f>
        <v>0.31900000000000001</v>
      </c>
      <c r="M1594" s="6">
        <v>0</v>
      </c>
      <c r="N1594">
        <v>0</v>
      </c>
      <c r="O1594">
        <v>0</v>
      </c>
      <c r="P1594" s="6">
        <v>0</v>
      </c>
      <c r="Q1594" s="13">
        <v>0</v>
      </c>
      <c r="R1594" s="13">
        <v>0</v>
      </c>
      <c r="S1594" s="31">
        <v>54</v>
      </c>
      <c r="T1594" s="6">
        <f>VLOOKUP(E1594,'参数设置&amp;汇总'!S:U,3,0)</f>
        <v>0.15</v>
      </c>
      <c r="U1594" s="78">
        <f t="shared" si="120"/>
        <v>0</v>
      </c>
      <c r="V1594" s="13">
        <v>0.85000000000000009</v>
      </c>
      <c r="W1594" s="78">
        <f t="shared" si="122"/>
        <v>0</v>
      </c>
      <c r="X1594" s="1">
        <f>VLOOKUP(E1594,'渗透率、续签率'!AG:AJ,4,0)</f>
        <v>8723.5</v>
      </c>
      <c r="Y1594" s="1">
        <f t="shared" si="123"/>
        <v>0</v>
      </c>
      <c r="Z1594">
        <v>1</v>
      </c>
      <c r="AA1594" s="89">
        <f t="shared" si="124"/>
        <v>0</v>
      </c>
    </row>
    <row r="1595" spans="1:37" hidden="1">
      <c r="A1595" t="s">
        <v>64</v>
      </c>
      <c r="B1595" t="s">
        <v>26</v>
      </c>
      <c r="C1595" t="s">
        <v>26</v>
      </c>
      <c r="D1595" t="s">
        <v>116</v>
      </c>
      <c r="E1595" t="s">
        <v>489</v>
      </c>
      <c r="F1595" t="str">
        <f t="shared" si="121"/>
        <v>喀什地区母婴服务</v>
      </c>
      <c r="G1595" t="s">
        <v>145</v>
      </c>
      <c r="H1595" t="s">
        <v>204</v>
      </c>
      <c r="I1595" t="s">
        <v>70</v>
      </c>
      <c r="J1595">
        <v>42</v>
      </c>
      <c r="K1595">
        <v>0</v>
      </c>
      <c r="L1595" s="13">
        <f>VLOOKUP(C1595,'渗透率、续签率'!B:C,2,0)</f>
        <v>0.31900000000000001</v>
      </c>
      <c r="M1595" s="6">
        <v>0</v>
      </c>
      <c r="N1595">
        <v>0</v>
      </c>
      <c r="O1595">
        <v>0</v>
      </c>
      <c r="P1595" s="6">
        <v>0</v>
      </c>
      <c r="Q1595" s="13">
        <v>2.5999999999999999E-2</v>
      </c>
      <c r="R1595" s="13">
        <v>0</v>
      </c>
      <c r="S1595" s="31">
        <v>27</v>
      </c>
      <c r="T1595" s="6">
        <f>VLOOKUP(E1595,'参数设置&amp;汇总'!S:U,3,0)</f>
        <v>0.15</v>
      </c>
      <c r="U1595" s="78">
        <f t="shared" si="120"/>
        <v>0</v>
      </c>
      <c r="V1595" s="13">
        <v>0.85000000000000009</v>
      </c>
      <c r="W1595" s="78">
        <f t="shared" si="122"/>
        <v>0</v>
      </c>
      <c r="X1595" s="1">
        <f>VLOOKUP(E1595,'渗透率、续签率'!AG:AJ,4,0)</f>
        <v>8723.5</v>
      </c>
      <c r="Y1595" s="1">
        <f t="shared" si="123"/>
        <v>0</v>
      </c>
      <c r="Z1595">
        <v>1</v>
      </c>
      <c r="AA1595" s="89">
        <f t="shared" si="124"/>
        <v>0</v>
      </c>
      <c r="AH1595" s="37"/>
      <c r="AI1595" s="37"/>
      <c r="AK1595" s="37"/>
    </row>
    <row r="1596" spans="1:37" hidden="1">
      <c r="A1596" t="s">
        <v>64</v>
      </c>
      <c r="B1596" t="s">
        <v>26</v>
      </c>
      <c r="C1596" t="s">
        <v>26</v>
      </c>
      <c r="D1596" t="s">
        <v>116</v>
      </c>
      <c r="E1596" t="s">
        <v>489</v>
      </c>
      <c r="F1596" t="str">
        <f t="shared" si="121"/>
        <v>嘉兴市母婴服务</v>
      </c>
      <c r="G1596" t="s">
        <v>79</v>
      </c>
      <c r="H1596" t="s">
        <v>205</v>
      </c>
      <c r="I1596" t="s">
        <v>68</v>
      </c>
      <c r="J1596">
        <v>123</v>
      </c>
      <c r="K1596">
        <v>5</v>
      </c>
      <c r="L1596" s="13">
        <f>VLOOKUP(C1596,'渗透率、续签率'!B:C,2,0)</f>
        <v>0.31900000000000001</v>
      </c>
      <c r="M1596" s="6">
        <v>0.04</v>
      </c>
      <c r="N1596">
        <v>17</v>
      </c>
      <c r="O1596">
        <v>5</v>
      </c>
      <c r="P1596" s="6">
        <v>0.28999999999999998</v>
      </c>
      <c r="Q1596" s="13">
        <v>0.27400000000000002</v>
      </c>
      <c r="R1596" s="13">
        <v>5.8999999999999997E-2</v>
      </c>
      <c r="S1596" s="31">
        <v>428</v>
      </c>
      <c r="T1596" s="6">
        <f>VLOOKUP(E1596,'参数设置&amp;汇总'!S:U,3,0)</f>
        <v>0.15</v>
      </c>
      <c r="U1596" s="78">
        <f t="shared" si="120"/>
        <v>5</v>
      </c>
      <c r="V1596" s="13">
        <v>0.85000000000000009</v>
      </c>
      <c r="W1596" s="78">
        <f t="shared" si="122"/>
        <v>4.0058823529411764</v>
      </c>
      <c r="X1596" s="1">
        <f>VLOOKUP(E1596,'渗透率、续签率'!AG:AJ,4,0)</f>
        <v>8723.5</v>
      </c>
      <c r="Y1596" s="1">
        <f t="shared" si="123"/>
        <v>34945.314705882352</v>
      </c>
      <c r="Z1596">
        <v>24</v>
      </c>
      <c r="AA1596" s="89">
        <f t="shared" si="124"/>
        <v>148299.5</v>
      </c>
      <c r="AH1596" s="37"/>
      <c r="AI1596" s="37"/>
      <c r="AJ1596" s="1"/>
      <c r="AK1596" s="37"/>
    </row>
    <row r="1597" spans="1:37" hidden="1">
      <c r="A1597" t="s">
        <v>64</v>
      </c>
      <c r="B1597" t="s">
        <v>26</v>
      </c>
      <c r="C1597" t="s">
        <v>26</v>
      </c>
      <c r="D1597" t="s">
        <v>116</v>
      </c>
      <c r="E1597" t="s">
        <v>489</v>
      </c>
      <c r="F1597" t="str">
        <f t="shared" si="121"/>
        <v>嘉峪关市母婴服务</v>
      </c>
      <c r="G1597" t="s">
        <v>132</v>
      </c>
      <c r="H1597" t="s">
        <v>206</v>
      </c>
      <c r="I1597" t="s">
        <v>70</v>
      </c>
      <c r="J1597">
        <v>12</v>
      </c>
      <c r="K1597">
        <v>0</v>
      </c>
      <c r="L1597" s="13">
        <f>VLOOKUP(C1597,'渗透率、续签率'!B:C,2,0)</f>
        <v>0.31900000000000001</v>
      </c>
      <c r="M1597" s="6">
        <v>0</v>
      </c>
      <c r="N1597">
        <v>0</v>
      </c>
      <c r="O1597">
        <v>0</v>
      </c>
      <c r="P1597" s="6">
        <v>0</v>
      </c>
      <c r="Q1597" s="13">
        <v>0</v>
      </c>
      <c r="R1597" s="13">
        <v>0</v>
      </c>
      <c r="S1597" s="31">
        <v>21</v>
      </c>
      <c r="T1597" s="6">
        <f>VLOOKUP(E1597,'参数设置&amp;汇总'!S:U,3,0)</f>
        <v>0.15</v>
      </c>
      <c r="U1597" s="78">
        <f t="shared" si="120"/>
        <v>0</v>
      </c>
      <c r="V1597" s="13">
        <v>0.85000000000000009</v>
      </c>
      <c r="W1597" s="78">
        <f t="shared" si="122"/>
        <v>0</v>
      </c>
      <c r="X1597" s="1">
        <f>VLOOKUP(E1597,'渗透率、续签率'!AG:AJ,4,0)</f>
        <v>8723.5</v>
      </c>
      <c r="Y1597" s="1">
        <f t="shared" si="123"/>
        <v>0</v>
      </c>
      <c r="Z1597">
        <v>1</v>
      </c>
      <c r="AA1597" s="89">
        <f t="shared" si="124"/>
        <v>0</v>
      </c>
      <c r="AH1597" s="37"/>
      <c r="AI1597" s="37"/>
      <c r="AK1597" s="37"/>
    </row>
    <row r="1598" spans="1:37" hidden="1">
      <c r="A1598" t="s">
        <v>64</v>
      </c>
      <c r="B1598" t="s">
        <v>26</v>
      </c>
      <c r="C1598" t="s">
        <v>26</v>
      </c>
      <c r="D1598" t="s">
        <v>116</v>
      </c>
      <c r="E1598" t="s">
        <v>489</v>
      </c>
      <c r="F1598" t="str">
        <f t="shared" si="121"/>
        <v>四平市母婴服务</v>
      </c>
      <c r="G1598" t="s">
        <v>188</v>
      </c>
      <c r="H1598" t="s">
        <v>207</v>
      </c>
      <c r="I1598" t="s">
        <v>70</v>
      </c>
      <c r="J1598">
        <v>24</v>
      </c>
      <c r="K1598">
        <v>0</v>
      </c>
      <c r="L1598" s="13">
        <f>VLOOKUP(C1598,'渗透率、续签率'!B:C,2,0)</f>
        <v>0.31900000000000001</v>
      </c>
      <c r="M1598" s="6">
        <v>0</v>
      </c>
      <c r="N1598">
        <v>0</v>
      </c>
      <c r="O1598">
        <v>0</v>
      </c>
      <c r="P1598" s="6">
        <v>0</v>
      </c>
      <c r="Q1598" s="13">
        <v>0</v>
      </c>
      <c r="R1598" s="13">
        <v>0</v>
      </c>
      <c r="S1598" s="31">
        <v>53</v>
      </c>
      <c r="T1598" s="6">
        <f>VLOOKUP(E1598,'参数设置&amp;汇总'!S:U,3,0)</f>
        <v>0.15</v>
      </c>
      <c r="U1598" s="78">
        <f t="shared" si="120"/>
        <v>0</v>
      </c>
      <c r="V1598" s="13">
        <v>0.85000000000000009</v>
      </c>
      <c r="W1598" s="78">
        <f t="shared" si="122"/>
        <v>0</v>
      </c>
      <c r="X1598" s="1">
        <f>VLOOKUP(E1598,'渗透率、续签率'!AG:AJ,4,0)</f>
        <v>8723.5</v>
      </c>
      <c r="Y1598" s="1">
        <f t="shared" si="123"/>
        <v>0</v>
      </c>
      <c r="Z1598">
        <v>0</v>
      </c>
      <c r="AA1598" s="89">
        <f t="shared" si="124"/>
        <v>0</v>
      </c>
    </row>
    <row r="1599" spans="1:37" hidden="1">
      <c r="A1599" t="s">
        <v>64</v>
      </c>
      <c r="B1599" t="s">
        <v>26</v>
      </c>
      <c r="C1599" t="s">
        <v>26</v>
      </c>
      <c r="D1599" t="s">
        <v>116</v>
      </c>
      <c r="E1599" t="s">
        <v>489</v>
      </c>
      <c r="F1599" t="str">
        <f t="shared" si="121"/>
        <v>固原市母婴服务</v>
      </c>
      <c r="G1599" t="s">
        <v>129</v>
      </c>
      <c r="H1599" t="s">
        <v>208</v>
      </c>
      <c r="I1599" t="s">
        <v>70</v>
      </c>
      <c r="J1599">
        <v>14</v>
      </c>
      <c r="K1599">
        <v>0</v>
      </c>
      <c r="L1599" s="13">
        <f>VLOOKUP(C1599,'渗透率、续签率'!B:C,2,0)</f>
        <v>0.31900000000000001</v>
      </c>
      <c r="M1599" s="6">
        <v>0</v>
      </c>
      <c r="N1599">
        <v>0</v>
      </c>
      <c r="O1599">
        <v>0</v>
      </c>
      <c r="P1599" s="6">
        <v>0</v>
      </c>
      <c r="Q1599" s="13">
        <v>0</v>
      </c>
      <c r="R1599" s="13">
        <v>0</v>
      </c>
      <c r="S1599" s="31">
        <v>21</v>
      </c>
      <c r="T1599" s="6">
        <f>VLOOKUP(E1599,'参数设置&amp;汇总'!S:U,3,0)</f>
        <v>0.15</v>
      </c>
      <c r="U1599" s="78">
        <f t="shared" si="120"/>
        <v>0</v>
      </c>
      <c r="V1599" s="13">
        <v>0.85000000000000009</v>
      </c>
      <c r="W1599" s="78">
        <f t="shared" si="122"/>
        <v>0</v>
      </c>
      <c r="X1599" s="1">
        <f>VLOOKUP(E1599,'渗透率、续签率'!AG:AJ,4,0)</f>
        <v>8723.5</v>
      </c>
      <c r="Y1599" s="1">
        <f t="shared" si="123"/>
        <v>0</v>
      </c>
      <c r="Z1599">
        <v>0</v>
      </c>
      <c r="AA1599" s="89">
        <f t="shared" si="124"/>
        <v>0</v>
      </c>
      <c r="AH1599" s="37"/>
      <c r="AI1599" s="37"/>
      <c r="AK1599" s="37"/>
    </row>
    <row r="1600" spans="1:37" hidden="1">
      <c r="A1600" t="s">
        <v>64</v>
      </c>
      <c r="B1600" t="s">
        <v>26</v>
      </c>
      <c r="C1600" t="s">
        <v>26</v>
      </c>
      <c r="D1600" t="s">
        <v>116</v>
      </c>
      <c r="E1600" t="s">
        <v>489</v>
      </c>
      <c r="F1600" t="str">
        <f t="shared" si="121"/>
        <v>图木舒克市母婴服务</v>
      </c>
      <c r="G1600" t="s">
        <v>145</v>
      </c>
      <c r="H1600" t="s">
        <v>209</v>
      </c>
      <c r="I1600" t="s">
        <v>70</v>
      </c>
      <c r="J1600">
        <v>5</v>
      </c>
      <c r="K1600">
        <v>0</v>
      </c>
      <c r="L1600" s="13">
        <f>VLOOKUP(C1600,'渗透率、续签率'!B:C,2,0)</f>
        <v>0.31900000000000001</v>
      </c>
      <c r="M1600" s="6">
        <v>0</v>
      </c>
      <c r="N1600">
        <v>0</v>
      </c>
      <c r="O1600">
        <v>0</v>
      </c>
      <c r="P1600" s="6">
        <v>0</v>
      </c>
      <c r="Q1600" s="13">
        <v>0</v>
      </c>
      <c r="R1600" s="13">
        <v>0</v>
      </c>
      <c r="S1600" s="31">
        <v>1</v>
      </c>
      <c r="T1600" s="6">
        <f>VLOOKUP(E1600,'参数设置&amp;汇总'!S:U,3,0)</f>
        <v>0.15</v>
      </c>
      <c r="U1600" s="78">
        <f t="shared" si="120"/>
        <v>0</v>
      </c>
      <c r="V1600" s="13">
        <v>0.85000000000000009</v>
      </c>
      <c r="W1600" s="78">
        <f t="shared" si="122"/>
        <v>0</v>
      </c>
      <c r="X1600" s="1">
        <f>VLOOKUP(E1600,'渗透率、续签率'!AG:AJ,4,0)</f>
        <v>8723.5</v>
      </c>
      <c r="Y1600" s="1">
        <f t="shared" si="123"/>
        <v>0</v>
      </c>
      <c r="Z1600">
        <v>1</v>
      </c>
      <c r="AA1600" s="89">
        <f t="shared" si="124"/>
        <v>0</v>
      </c>
      <c r="AH1600" s="37"/>
      <c r="AI1600" s="37"/>
      <c r="AK1600" s="37"/>
    </row>
    <row r="1601" spans="1:37" hidden="1">
      <c r="A1601" t="s">
        <v>64</v>
      </c>
      <c r="B1601" t="s">
        <v>26</v>
      </c>
      <c r="C1601" t="s">
        <v>26</v>
      </c>
      <c r="D1601" t="s">
        <v>116</v>
      </c>
      <c r="E1601" t="s">
        <v>489</v>
      </c>
      <c r="F1601" t="str">
        <f t="shared" si="121"/>
        <v>塔城地区母婴服务</v>
      </c>
      <c r="G1601" t="s">
        <v>145</v>
      </c>
      <c r="H1601" t="s">
        <v>210</v>
      </c>
      <c r="I1601" t="s">
        <v>70</v>
      </c>
      <c r="J1601">
        <v>17</v>
      </c>
      <c r="K1601">
        <v>0</v>
      </c>
      <c r="L1601" s="13">
        <f>VLOOKUP(C1601,'渗透率、续签率'!B:C,2,0)</f>
        <v>0.31900000000000001</v>
      </c>
      <c r="M1601" s="6">
        <v>0</v>
      </c>
      <c r="N1601">
        <v>0</v>
      </c>
      <c r="O1601">
        <v>0</v>
      </c>
      <c r="P1601" s="6">
        <v>0</v>
      </c>
      <c r="Q1601" s="13">
        <v>0</v>
      </c>
      <c r="R1601" s="13">
        <v>0</v>
      </c>
      <c r="S1601" s="31">
        <v>8</v>
      </c>
      <c r="T1601" s="6">
        <f>VLOOKUP(E1601,'参数设置&amp;汇总'!S:U,3,0)</f>
        <v>0.15</v>
      </c>
      <c r="U1601" s="78">
        <f t="shared" si="120"/>
        <v>0</v>
      </c>
      <c r="V1601" s="13">
        <v>0.85000000000000009</v>
      </c>
      <c r="W1601" s="78">
        <f t="shared" si="122"/>
        <v>0</v>
      </c>
      <c r="X1601" s="1">
        <f>VLOOKUP(E1601,'渗透率、续签率'!AG:AJ,4,0)</f>
        <v>8723.5</v>
      </c>
      <c r="Y1601" s="1">
        <f t="shared" si="123"/>
        <v>0</v>
      </c>
      <c r="Z1601">
        <v>0</v>
      </c>
      <c r="AA1601" s="89">
        <f t="shared" si="124"/>
        <v>0</v>
      </c>
      <c r="AH1601" s="37"/>
      <c r="AI1601" s="37"/>
      <c r="AK1601" s="37"/>
    </row>
    <row r="1602" spans="1:37" hidden="1">
      <c r="A1602" t="s">
        <v>64</v>
      </c>
      <c r="B1602" t="s">
        <v>26</v>
      </c>
      <c r="C1602" t="s">
        <v>26</v>
      </c>
      <c r="D1602" t="s">
        <v>116</v>
      </c>
      <c r="E1602" t="s">
        <v>489</v>
      </c>
      <c r="F1602" t="str">
        <f t="shared" si="121"/>
        <v>大兴安岭地区母婴服务</v>
      </c>
      <c r="G1602" t="s">
        <v>118</v>
      </c>
      <c r="H1602" t="s">
        <v>211</v>
      </c>
      <c r="I1602" t="s">
        <v>70</v>
      </c>
      <c r="J1602">
        <v>2</v>
      </c>
      <c r="K1602">
        <v>0</v>
      </c>
      <c r="L1602" s="13">
        <f>VLOOKUP(C1602,'渗透率、续签率'!B:C,2,0)</f>
        <v>0.31900000000000001</v>
      </c>
      <c r="M1602" s="6">
        <v>0</v>
      </c>
      <c r="N1602">
        <v>0</v>
      </c>
      <c r="O1602">
        <v>0</v>
      </c>
      <c r="P1602" s="6">
        <v>0</v>
      </c>
      <c r="Q1602" s="13">
        <v>0</v>
      </c>
      <c r="R1602" s="13">
        <v>0</v>
      </c>
      <c r="S1602" s="31">
        <v>0</v>
      </c>
      <c r="T1602" s="6">
        <f>VLOOKUP(E1602,'参数设置&amp;汇总'!S:U,3,0)</f>
        <v>0.15</v>
      </c>
      <c r="U1602" s="78">
        <f t="shared" si="120"/>
        <v>0</v>
      </c>
      <c r="V1602" s="13">
        <v>0.85000000000000009</v>
      </c>
      <c r="W1602" s="78">
        <f t="shared" si="122"/>
        <v>0</v>
      </c>
      <c r="X1602" s="1">
        <f>VLOOKUP(E1602,'渗透率、续签率'!AG:AJ,4,0)</f>
        <v>8723.5</v>
      </c>
      <c r="Y1602" s="1">
        <f t="shared" si="123"/>
        <v>0</v>
      </c>
      <c r="Z1602">
        <v>0</v>
      </c>
      <c r="AA1602" s="89">
        <f t="shared" si="124"/>
        <v>0</v>
      </c>
      <c r="AH1602" s="37"/>
      <c r="AI1602" s="37"/>
      <c r="AK1602" s="37"/>
    </row>
    <row r="1603" spans="1:37" hidden="1">
      <c r="A1603" t="s">
        <v>64</v>
      </c>
      <c r="B1603" t="s">
        <v>26</v>
      </c>
      <c r="C1603" t="s">
        <v>26</v>
      </c>
      <c r="D1603" t="s">
        <v>116</v>
      </c>
      <c r="E1603" t="s">
        <v>489</v>
      </c>
      <c r="F1603" t="str">
        <f t="shared" si="121"/>
        <v>大同市母婴服务</v>
      </c>
      <c r="G1603" t="s">
        <v>134</v>
      </c>
      <c r="H1603" t="s">
        <v>212</v>
      </c>
      <c r="I1603" t="s">
        <v>70</v>
      </c>
      <c r="J1603">
        <v>53</v>
      </c>
      <c r="K1603">
        <v>0</v>
      </c>
      <c r="L1603" s="13">
        <f>VLOOKUP(C1603,'渗透率、续签率'!B:C,2,0)</f>
        <v>0.31900000000000001</v>
      </c>
      <c r="M1603" s="6">
        <v>0</v>
      </c>
      <c r="N1603">
        <v>13</v>
      </c>
      <c r="O1603">
        <v>0</v>
      </c>
      <c r="P1603" s="6">
        <v>0</v>
      </c>
      <c r="Q1603" s="13">
        <v>0</v>
      </c>
      <c r="R1603" s="13">
        <v>0</v>
      </c>
      <c r="S1603" s="31">
        <v>240</v>
      </c>
      <c r="T1603" s="6">
        <f>VLOOKUP(E1603,'参数设置&amp;汇总'!S:U,3,0)</f>
        <v>0.15</v>
      </c>
      <c r="U1603" s="78">
        <f t="shared" ref="U1603:U1666" si="125">IF(T1603*N1603&gt;=O1603,T1603*N1603,O1603)</f>
        <v>1.95</v>
      </c>
      <c r="V1603" s="13">
        <v>0.85000000000000009</v>
      </c>
      <c r="W1603" s="78">
        <f t="shared" si="122"/>
        <v>2.2941176470588234</v>
      </c>
      <c r="X1603" s="1">
        <f>VLOOKUP(E1603,'渗透率、续签率'!AG:AJ,4,0)</f>
        <v>8723.5</v>
      </c>
      <c r="Y1603" s="1">
        <f t="shared" si="123"/>
        <v>20012.735294117647</v>
      </c>
      <c r="Z1603">
        <v>2</v>
      </c>
      <c r="AA1603" s="89">
        <f t="shared" si="124"/>
        <v>113405.5</v>
      </c>
      <c r="AH1603" s="37"/>
      <c r="AI1603" s="37"/>
      <c r="AK1603" s="37"/>
    </row>
    <row r="1604" spans="1:37" hidden="1">
      <c r="A1604" t="s">
        <v>64</v>
      </c>
      <c r="B1604" t="s">
        <v>26</v>
      </c>
      <c r="C1604" t="s">
        <v>26</v>
      </c>
      <c r="D1604" t="s">
        <v>116</v>
      </c>
      <c r="E1604" t="s">
        <v>489</v>
      </c>
      <c r="F1604" t="str">
        <f t="shared" ref="F1604:F1667" si="126">H1604&amp;C1604</f>
        <v>大庆市母婴服务</v>
      </c>
      <c r="G1604" t="s">
        <v>118</v>
      </c>
      <c r="H1604" t="s">
        <v>213</v>
      </c>
      <c r="I1604" t="s">
        <v>70</v>
      </c>
      <c r="J1604">
        <v>34</v>
      </c>
      <c r="K1604">
        <v>0</v>
      </c>
      <c r="L1604" s="13">
        <f>VLOOKUP(C1604,'渗透率、续签率'!B:C,2,0)</f>
        <v>0.31900000000000001</v>
      </c>
      <c r="M1604" s="6">
        <v>0</v>
      </c>
      <c r="N1604">
        <v>9</v>
      </c>
      <c r="O1604">
        <v>0</v>
      </c>
      <c r="P1604" s="6">
        <v>0</v>
      </c>
      <c r="Q1604" s="13">
        <v>8.5999999999999993E-2</v>
      </c>
      <c r="R1604" s="13">
        <v>0</v>
      </c>
      <c r="S1604" s="31">
        <v>115</v>
      </c>
      <c r="T1604" s="6">
        <f>VLOOKUP(E1604,'参数设置&amp;汇总'!S:U,3,0)</f>
        <v>0.15</v>
      </c>
      <c r="U1604" s="78">
        <f t="shared" si="125"/>
        <v>1.3499999999999999</v>
      </c>
      <c r="V1604" s="13">
        <v>0.85000000000000009</v>
      </c>
      <c r="W1604" s="78">
        <f t="shared" ref="W1604:W1667" si="127">(O1604*(1-L1604)+IF((U1604-O1604)&lt;0,0,(U1604-O1604)))/V1604</f>
        <v>1.5882352941176467</v>
      </c>
      <c r="X1604" s="1">
        <f>VLOOKUP(E1604,'渗透率、续签率'!AG:AJ,4,0)</f>
        <v>8723.5</v>
      </c>
      <c r="Y1604" s="1">
        <f t="shared" ref="Y1604:Y1667" si="128">X1604*W1604</f>
        <v>13854.970588235292</v>
      </c>
      <c r="Z1604">
        <v>0</v>
      </c>
      <c r="AA1604" s="89">
        <f t="shared" ref="AA1604:AA1667" si="129">N1604*X1604</f>
        <v>78511.5</v>
      </c>
      <c r="AH1604" s="37"/>
      <c r="AI1604" s="37"/>
      <c r="AK1604" s="37"/>
    </row>
    <row r="1605" spans="1:37" hidden="1">
      <c r="A1605" t="s">
        <v>64</v>
      </c>
      <c r="B1605" t="s">
        <v>26</v>
      </c>
      <c r="C1605" t="s">
        <v>26</v>
      </c>
      <c r="D1605" t="s">
        <v>116</v>
      </c>
      <c r="E1605" t="s">
        <v>489</v>
      </c>
      <c r="F1605" t="str">
        <f t="shared" si="126"/>
        <v>大理白族自治州母婴服务</v>
      </c>
      <c r="G1605" t="s">
        <v>99</v>
      </c>
      <c r="H1605" t="s">
        <v>214</v>
      </c>
      <c r="I1605" t="s">
        <v>68</v>
      </c>
      <c r="J1605">
        <v>38</v>
      </c>
      <c r="K1605">
        <v>0</v>
      </c>
      <c r="L1605" s="13">
        <f>VLOOKUP(C1605,'渗透率、续签率'!B:C,2,0)</f>
        <v>0.31900000000000001</v>
      </c>
      <c r="M1605" s="6">
        <v>0</v>
      </c>
      <c r="N1605">
        <v>1</v>
      </c>
      <c r="O1605">
        <v>0</v>
      </c>
      <c r="P1605" s="6">
        <v>0</v>
      </c>
      <c r="Q1605" s="13">
        <v>0</v>
      </c>
      <c r="R1605" s="13">
        <v>0</v>
      </c>
      <c r="S1605" s="31">
        <v>72</v>
      </c>
      <c r="T1605" s="6">
        <f>VLOOKUP(E1605,'参数设置&amp;汇总'!S:U,3,0)</f>
        <v>0.15</v>
      </c>
      <c r="U1605" s="78">
        <f t="shared" si="125"/>
        <v>0.15</v>
      </c>
      <c r="V1605" s="13">
        <v>0.85000000000000009</v>
      </c>
      <c r="W1605" s="78">
        <f t="shared" si="127"/>
        <v>0.1764705882352941</v>
      </c>
      <c r="X1605" s="1">
        <f>VLOOKUP(E1605,'渗透率、续签率'!AG:AJ,4,0)</f>
        <v>8723.5</v>
      </c>
      <c r="Y1605" s="1">
        <f t="shared" si="128"/>
        <v>1539.4411764705881</v>
      </c>
      <c r="Z1605">
        <v>0</v>
      </c>
      <c r="AA1605" s="89">
        <f t="shared" si="129"/>
        <v>8723.5</v>
      </c>
      <c r="AH1605" s="37"/>
      <c r="AI1605" s="37"/>
      <c r="AK1605" s="37"/>
    </row>
    <row r="1606" spans="1:37" hidden="1">
      <c r="A1606" t="s">
        <v>64</v>
      </c>
      <c r="B1606" t="s">
        <v>26</v>
      </c>
      <c r="C1606" t="s">
        <v>26</v>
      </c>
      <c r="D1606" t="s">
        <v>116</v>
      </c>
      <c r="E1606" t="s">
        <v>489</v>
      </c>
      <c r="F1606" t="str">
        <f t="shared" si="126"/>
        <v>大连市母婴服务</v>
      </c>
      <c r="G1606" t="s">
        <v>101</v>
      </c>
      <c r="H1606" t="s">
        <v>215</v>
      </c>
      <c r="I1606" t="s">
        <v>70</v>
      </c>
      <c r="J1606">
        <v>130</v>
      </c>
      <c r="K1606">
        <v>5</v>
      </c>
      <c r="L1606" s="13">
        <f>VLOOKUP(C1606,'渗透率、续签率'!B:C,2,0)</f>
        <v>0.31900000000000001</v>
      </c>
      <c r="M1606" s="6">
        <v>0.04</v>
      </c>
      <c r="N1606">
        <v>13</v>
      </c>
      <c r="O1606">
        <v>4</v>
      </c>
      <c r="P1606" s="6">
        <v>0.31</v>
      </c>
      <c r="Q1606" s="13">
        <v>0.42099999999999999</v>
      </c>
      <c r="R1606" s="13">
        <v>0.32</v>
      </c>
      <c r="S1606" s="31">
        <v>494</v>
      </c>
      <c r="T1606" s="6">
        <f>VLOOKUP(E1606,'参数设置&amp;汇总'!S:U,3,0)</f>
        <v>0.15</v>
      </c>
      <c r="U1606" s="78">
        <f t="shared" si="125"/>
        <v>4</v>
      </c>
      <c r="V1606" s="13">
        <v>0.85000000000000009</v>
      </c>
      <c r="W1606" s="78">
        <f t="shared" si="127"/>
        <v>3.2047058823529411</v>
      </c>
      <c r="X1606" s="1">
        <f>VLOOKUP(E1606,'渗透率、续签率'!AG:AJ,4,0)</f>
        <v>8723.5</v>
      </c>
      <c r="Y1606" s="1">
        <f t="shared" si="128"/>
        <v>27956.251764705881</v>
      </c>
      <c r="Z1606">
        <v>28</v>
      </c>
      <c r="AA1606" s="89">
        <f t="shared" si="129"/>
        <v>113405.5</v>
      </c>
      <c r="AH1606" s="37"/>
      <c r="AI1606" s="37"/>
      <c r="AK1606" s="37"/>
    </row>
    <row r="1607" spans="1:37" hidden="1">
      <c r="A1607" t="s">
        <v>64</v>
      </c>
      <c r="B1607" t="s">
        <v>26</v>
      </c>
      <c r="C1607" t="s">
        <v>26</v>
      </c>
      <c r="D1607" t="s">
        <v>116</v>
      </c>
      <c r="E1607" t="s">
        <v>489</v>
      </c>
      <c r="F1607" t="str">
        <f t="shared" si="126"/>
        <v>天水市母婴服务</v>
      </c>
      <c r="G1607" t="s">
        <v>132</v>
      </c>
      <c r="H1607" t="s">
        <v>216</v>
      </c>
      <c r="I1607" t="s">
        <v>70</v>
      </c>
      <c r="J1607">
        <v>30</v>
      </c>
      <c r="K1607">
        <v>0</v>
      </c>
      <c r="L1607" s="13">
        <f>VLOOKUP(C1607,'渗透率、续签率'!B:C,2,0)</f>
        <v>0.31900000000000001</v>
      </c>
      <c r="M1607" s="6">
        <v>0</v>
      </c>
      <c r="N1607">
        <v>0</v>
      </c>
      <c r="O1607">
        <v>0</v>
      </c>
      <c r="P1607" s="6">
        <v>0</v>
      </c>
      <c r="Q1607" s="13">
        <v>0</v>
      </c>
      <c r="R1607" s="13">
        <v>0</v>
      </c>
      <c r="S1607" s="31">
        <v>72</v>
      </c>
      <c r="T1607" s="6">
        <f>VLOOKUP(E1607,'参数设置&amp;汇总'!S:U,3,0)</f>
        <v>0.15</v>
      </c>
      <c r="U1607" s="78">
        <f t="shared" si="125"/>
        <v>0</v>
      </c>
      <c r="V1607" s="13">
        <v>0.85000000000000009</v>
      </c>
      <c r="W1607" s="78">
        <f t="shared" si="127"/>
        <v>0</v>
      </c>
      <c r="X1607" s="1">
        <f>VLOOKUP(E1607,'渗透率、续签率'!AG:AJ,4,0)</f>
        <v>8723.5</v>
      </c>
      <c r="Y1607" s="1">
        <f t="shared" si="128"/>
        <v>0</v>
      </c>
      <c r="Z1607">
        <v>0</v>
      </c>
      <c r="AA1607" s="89">
        <f t="shared" si="129"/>
        <v>0</v>
      </c>
      <c r="AH1607" s="37"/>
      <c r="AI1607" s="37"/>
      <c r="AK1607" s="37"/>
    </row>
    <row r="1608" spans="1:37" hidden="1">
      <c r="A1608" t="s">
        <v>64</v>
      </c>
      <c r="B1608" t="s">
        <v>26</v>
      </c>
      <c r="C1608" t="s">
        <v>26</v>
      </c>
      <c r="D1608" t="s">
        <v>116</v>
      </c>
      <c r="E1608" t="s">
        <v>489</v>
      </c>
      <c r="F1608" t="str">
        <f t="shared" si="126"/>
        <v>天门市母婴服务</v>
      </c>
      <c r="G1608" t="s">
        <v>81</v>
      </c>
      <c r="H1608" t="s">
        <v>217</v>
      </c>
      <c r="I1608" t="s">
        <v>68</v>
      </c>
      <c r="J1608">
        <v>10</v>
      </c>
      <c r="K1608">
        <v>0</v>
      </c>
      <c r="L1608" s="13">
        <f>VLOOKUP(C1608,'渗透率、续签率'!B:C,2,0)</f>
        <v>0.31900000000000001</v>
      </c>
      <c r="M1608" s="6">
        <v>0</v>
      </c>
      <c r="N1608">
        <v>0</v>
      </c>
      <c r="O1608">
        <v>0</v>
      </c>
      <c r="P1608" s="6">
        <v>0</v>
      </c>
      <c r="Q1608" s="13">
        <v>0</v>
      </c>
      <c r="R1608" s="13">
        <v>0</v>
      </c>
      <c r="S1608" s="31">
        <v>21</v>
      </c>
      <c r="T1608" s="6">
        <f>VLOOKUP(E1608,'参数设置&amp;汇总'!S:U,3,0)</f>
        <v>0.15</v>
      </c>
      <c r="U1608" s="78">
        <f t="shared" si="125"/>
        <v>0</v>
      </c>
      <c r="V1608" s="13">
        <v>0.85000000000000009</v>
      </c>
      <c r="W1608" s="78">
        <f t="shared" si="127"/>
        <v>0</v>
      </c>
      <c r="X1608" s="1">
        <f>VLOOKUP(E1608,'渗透率、续签率'!AG:AJ,4,0)</f>
        <v>8723.5</v>
      </c>
      <c r="Y1608" s="1">
        <f t="shared" si="128"/>
        <v>0</v>
      </c>
      <c r="Z1608">
        <v>0</v>
      </c>
      <c r="AA1608" s="89">
        <f t="shared" si="129"/>
        <v>0</v>
      </c>
      <c r="AH1608" s="37"/>
      <c r="AI1608" s="37"/>
      <c r="AK1608" s="37"/>
    </row>
    <row r="1609" spans="1:37" hidden="1">
      <c r="A1609" t="s">
        <v>64</v>
      </c>
      <c r="B1609" t="s">
        <v>26</v>
      </c>
      <c r="C1609" t="s">
        <v>26</v>
      </c>
      <c r="D1609" t="s">
        <v>116</v>
      </c>
      <c r="E1609" t="s">
        <v>489</v>
      </c>
      <c r="F1609" t="str">
        <f t="shared" si="126"/>
        <v>太原市母婴服务</v>
      </c>
      <c r="G1609" t="s">
        <v>134</v>
      </c>
      <c r="H1609" t="s">
        <v>218</v>
      </c>
      <c r="I1609" t="s">
        <v>70</v>
      </c>
      <c r="J1609">
        <v>137</v>
      </c>
      <c r="K1609">
        <v>6</v>
      </c>
      <c r="L1609" s="13">
        <f>VLOOKUP(C1609,'渗透率、续签率'!B:C,2,0)</f>
        <v>0.31900000000000001</v>
      </c>
      <c r="M1609" s="6">
        <v>0.04</v>
      </c>
      <c r="N1609">
        <v>31</v>
      </c>
      <c r="O1609">
        <v>6</v>
      </c>
      <c r="P1609" s="6">
        <v>0.19</v>
      </c>
      <c r="Q1609" s="13">
        <v>0.32200000000000001</v>
      </c>
      <c r="R1609" s="13">
        <v>0.129</v>
      </c>
      <c r="S1609" s="31">
        <v>684</v>
      </c>
      <c r="T1609" s="6">
        <f>VLOOKUP(E1609,'参数设置&amp;汇总'!S:U,3,0)</f>
        <v>0.15</v>
      </c>
      <c r="U1609" s="78">
        <f t="shared" si="125"/>
        <v>6</v>
      </c>
      <c r="V1609" s="13">
        <v>0.85000000000000009</v>
      </c>
      <c r="W1609" s="78">
        <f t="shared" si="127"/>
        <v>4.8070588235294114</v>
      </c>
      <c r="X1609" s="1">
        <f>VLOOKUP(E1609,'渗透率、续签率'!AG:AJ,4,0)</f>
        <v>8723.5</v>
      </c>
      <c r="Y1609" s="1">
        <f t="shared" si="128"/>
        <v>41934.37764705882</v>
      </c>
      <c r="Z1609">
        <v>31</v>
      </c>
      <c r="AA1609" s="89">
        <f t="shared" si="129"/>
        <v>270428.5</v>
      </c>
      <c r="AH1609" s="37"/>
      <c r="AI1609" s="37"/>
      <c r="AK1609" s="37"/>
    </row>
    <row r="1610" spans="1:37" hidden="1">
      <c r="A1610" t="s">
        <v>64</v>
      </c>
      <c r="B1610" t="s">
        <v>26</v>
      </c>
      <c r="C1610" t="s">
        <v>26</v>
      </c>
      <c r="D1610" t="s">
        <v>116</v>
      </c>
      <c r="E1610" t="s">
        <v>489</v>
      </c>
      <c r="F1610" t="str">
        <f t="shared" si="126"/>
        <v>威海市母婴服务</v>
      </c>
      <c r="G1610" t="s">
        <v>103</v>
      </c>
      <c r="H1610" t="s">
        <v>219</v>
      </c>
      <c r="I1610" t="s">
        <v>70</v>
      </c>
      <c r="J1610">
        <v>61</v>
      </c>
      <c r="K1610">
        <v>0</v>
      </c>
      <c r="L1610" s="13">
        <f>VLOOKUP(C1610,'渗透率、续签率'!B:C,2,0)</f>
        <v>0.31900000000000001</v>
      </c>
      <c r="M1610" s="6">
        <v>0</v>
      </c>
      <c r="N1610">
        <v>0</v>
      </c>
      <c r="O1610">
        <v>0</v>
      </c>
      <c r="P1610" s="6">
        <v>0</v>
      </c>
      <c r="Q1610" s="13">
        <v>6.5000000000000002E-2</v>
      </c>
      <c r="R1610" s="13">
        <v>0</v>
      </c>
      <c r="S1610" s="31">
        <v>70</v>
      </c>
      <c r="T1610" s="6">
        <f>VLOOKUP(E1610,'参数设置&amp;汇总'!S:U,3,0)</f>
        <v>0.15</v>
      </c>
      <c r="U1610" s="78">
        <f t="shared" si="125"/>
        <v>0</v>
      </c>
      <c r="V1610" s="13">
        <v>0.85000000000000009</v>
      </c>
      <c r="W1610" s="78">
        <f t="shared" si="127"/>
        <v>0</v>
      </c>
      <c r="X1610" s="1">
        <f>VLOOKUP(E1610,'渗透率、续签率'!AG:AJ,4,0)</f>
        <v>8723.5</v>
      </c>
      <c r="Y1610" s="1">
        <f t="shared" si="128"/>
        <v>0</v>
      </c>
      <c r="Z1610">
        <v>2</v>
      </c>
      <c r="AA1610" s="89">
        <f t="shared" si="129"/>
        <v>0</v>
      </c>
      <c r="AH1610" s="37"/>
      <c r="AI1610" s="37"/>
      <c r="AK1610" s="37"/>
    </row>
    <row r="1611" spans="1:37" hidden="1">
      <c r="A1611" t="s">
        <v>64</v>
      </c>
      <c r="B1611" t="s">
        <v>26</v>
      </c>
      <c r="C1611" t="s">
        <v>26</v>
      </c>
      <c r="D1611" t="s">
        <v>116</v>
      </c>
      <c r="E1611" t="s">
        <v>489</v>
      </c>
      <c r="F1611" t="str">
        <f t="shared" si="126"/>
        <v>娄底市母婴服务</v>
      </c>
      <c r="G1611" t="s">
        <v>113</v>
      </c>
      <c r="H1611" t="s">
        <v>220</v>
      </c>
      <c r="I1611" t="s">
        <v>68</v>
      </c>
      <c r="J1611">
        <v>41</v>
      </c>
      <c r="K1611">
        <v>0</v>
      </c>
      <c r="L1611" s="13">
        <f>VLOOKUP(C1611,'渗透率、续签率'!B:C,2,0)</f>
        <v>0.31900000000000001</v>
      </c>
      <c r="M1611" s="6">
        <v>0</v>
      </c>
      <c r="N1611">
        <v>1</v>
      </c>
      <c r="O1611">
        <v>0</v>
      </c>
      <c r="P1611" s="6">
        <v>0</v>
      </c>
      <c r="Q1611" s="13">
        <v>0</v>
      </c>
      <c r="R1611" s="13">
        <v>0</v>
      </c>
      <c r="S1611" s="31">
        <v>55</v>
      </c>
      <c r="T1611" s="6">
        <f>VLOOKUP(E1611,'参数设置&amp;汇总'!S:U,3,0)</f>
        <v>0.15</v>
      </c>
      <c r="U1611" s="78">
        <f t="shared" si="125"/>
        <v>0.15</v>
      </c>
      <c r="V1611" s="13">
        <v>0.85000000000000009</v>
      </c>
      <c r="W1611" s="78">
        <f t="shared" si="127"/>
        <v>0.1764705882352941</v>
      </c>
      <c r="X1611" s="1">
        <f>VLOOKUP(E1611,'渗透率、续签率'!AG:AJ,4,0)</f>
        <v>8723.5</v>
      </c>
      <c r="Y1611" s="1">
        <f t="shared" si="128"/>
        <v>1539.4411764705881</v>
      </c>
      <c r="Z1611">
        <v>0</v>
      </c>
      <c r="AA1611" s="89">
        <f t="shared" si="129"/>
        <v>8723.5</v>
      </c>
      <c r="AH1611" s="37"/>
      <c r="AI1611" s="37"/>
      <c r="AK1611" s="37"/>
    </row>
    <row r="1612" spans="1:37" hidden="1">
      <c r="A1612" t="s">
        <v>64</v>
      </c>
      <c r="B1612" t="s">
        <v>26</v>
      </c>
      <c r="C1612" t="s">
        <v>26</v>
      </c>
      <c r="D1612" t="s">
        <v>116</v>
      </c>
      <c r="E1612" t="s">
        <v>489</v>
      </c>
      <c r="F1612" t="str">
        <f t="shared" si="126"/>
        <v>孝感市母婴服务</v>
      </c>
      <c r="G1612" t="s">
        <v>81</v>
      </c>
      <c r="H1612" t="s">
        <v>221</v>
      </c>
      <c r="I1612" t="s">
        <v>68</v>
      </c>
      <c r="J1612">
        <v>53</v>
      </c>
      <c r="K1612">
        <v>0</v>
      </c>
      <c r="L1612" s="13">
        <f>VLOOKUP(C1612,'渗透率、续签率'!B:C,2,0)</f>
        <v>0.31900000000000001</v>
      </c>
      <c r="M1612" s="6">
        <v>0</v>
      </c>
      <c r="N1612">
        <v>2</v>
      </c>
      <c r="O1612">
        <v>0</v>
      </c>
      <c r="P1612" s="6">
        <v>0</v>
      </c>
      <c r="Q1612" s="13">
        <v>0</v>
      </c>
      <c r="R1612" s="13">
        <v>0</v>
      </c>
      <c r="S1612" s="31">
        <v>108</v>
      </c>
      <c r="T1612" s="6">
        <f>VLOOKUP(E1612,'参数设置&amp;汇总'!S:U,3,0)</f>
        <v>0.15</v>
      </c>
      <c r="U1612" s="78">
        <f t="shared" si="125"/>
        <v>0.3</v>
      </c>
      <c r="V1612" s="13">
        <v>0.85000000000000009</v>
      </c>
      <c r="W1612" s="78">
        <f t="shared" si="127"/>
        <v>0.3529411764705882</v>
      </c>
      <c r="X1612" s="1">
        <f>VLOOKUP(E1612,'渗透率、续签率'!AG:AJ,4,0)</f>
        <v>8723.5</v>
      </c>
      <c r="Y1612" s="1">
        <f t="shared" si="128"/>
        <v>3078.8823529411761</v>
      </c>
      <c r="Z1612">
        <v>0</v>
      </c>
      <c r="AA1612" s="89">
        <f t="shared" si="129"/>
        <v>17447</v>
      </c>
      <c r="AH1612" s="37"/>
      <c r="AI1612" s="37"/>
      <c r="AK1612" s="37"/>
    </row>
    <row r="1613" spans="1:37" hidden="1">
      <c r="A1613" t="s">
        <v>64</v>
      </c>
      <c r="B1613" t="s">
        <v>26</v>
      </c>
      <c r="C1613" t="s">
        <v>26</v>
      </c>
      <c r="D1613" t="s">
        <v>116</v>
      </c>
      <c r="E1613" t="s">
        <v>489</v>
      </c>
      <c r="F1613" t="str">
        <f t="shared" si="126"/>
        <v>宁德市母婴服务</v>
      </c>
      <c r="G1613" t="s">
        <v>92</v>
      </c>
      <c r="H1613" t="s">
        <v>222</v>
      </c>
      <c r="I1613" t="s">
        <v>68</v>
      </c>
      <c r="J1613">
        <v>39</v>
      </c>
      <c r="K1613">
        <v>0</v>
      </c>
      <c r="L1613" s="13">
        <f>VLOOKUP(C1613,'渗透率、续签率'!B:C,2,0)</f>
        <v>0.31900000000000001</v>
      </c>
      <c r="M1613" s="6">
        <v>0</v>
      </c>
      <c r="N1613">
        <v>1</v>
      </c>
      <c r="O1613">
        <v>0</v>
      </c>
      <c r="P1613" s="6">
        <v>0</v>
      </c>
      <c r="Q1613" s="13">
        <v>0</v>
      </c>
      <c r="R1613" s="13">
        <v>0</v>
      </c>
      <c r="S1613" s="31">
        <v>58</v>
      </c>
      <c r="T1613" s="6">
        <f>VLOOKUP(E1613,'参数设置&amp;汇总'!S:U,3,0)</f>
        <v>0.15</v>
      </c>
      <c r="U1613" s="78">
        <f t="shared" si="125"/>
        <v>0.15</v>
      </c>
      <c r="V1613" s="13">
        <v>0.85000000000000009</v>
      </c>
      <c r="W1613" s="78">
        <f t="shared" si="127"/>
        <v>0.1764705882352941</v>
      </c>
      <c r="X1613" s="1">
        <f>VLOOKUP(E1613,'渗透率、续签率'!AG:AJ,4,0)</f>
        <v>8723.5</v>
      </c>
      <c r="Y1613" s="1">
        <f t="shared" si="128"/>
        <v>1539.4411764705881</v>
      </c>
      <c r="Z1613">
        <v>0</v>
      </c>
      <c r="AA1613" s="89">
        <f t="shared" si="129"/>
        <v>8723.5</v>
      </c>
      <c r="AH1613" s="37"/>
      <c r="AI1613" s="37"/>
      <c r="AK1613" s="37"/>
    </row>
    <row r="1614" spans="1:37" hidden="1">
      <c r="A1614" t="s">
        <v>64</v>
      </c>
      <c r="B1614" t="s">
        <v>26</v>
      </c>
      <c r="C1614" t="s">
        <v>26</v>
      </c>
      <c r="D1614" t="s">
        <v>116</v>
      </c>
      <c r="E1614" t="s">
        <v>489</v>
      </c>
      <c r="F1614" t="str">
        <f t="shared" si="126"/>
        <v>安庆市母婴服务</v>
      </c>
      <c r="G1614" t="s">
        <v>94</v>
      </c>
      <c r="H1614" t="s">
        <v>223</v>
      </c>
      <c r="I1614" t="s">
        <v>68</v>
      </c>
      <c r="J1614">
        <v>48</v>
      </c>
      <c r="K1614">
        <v>1</v>
      </c>
      <c r="L1614" s="13">
        <f>VLOOKUP(C1614,'渗透率、续签率'!B:C,2,0)</f>
        <v>0.31900000000000001</v>
      </c>
      <c r="M1614" s="6">
        <v>0.02</v>
      </c>
      <c r="N1614">
        <v>1</v>
      </c>
      <c r="O1614">
        <v>1</v>
      </c>
      <c r="P1614" s="6">
        <v>1</v>
      </c>
      <c r="Q1614" s="13">
        <v>0.08</v>
      </c>
      <c r="R1614" s="13">
        <v>0</v>
      </c>
      <c r="S1614" s="31">
        <v>104</v>
      </c>
      <c r="T1614" s="6">
        <f>VLOOKUP(E1614,'参数设置&amp;汇总'!S:U,3,0)</f>
        <v>0.15</v>
      </c>
      <c r="U1614" s="78">
        <f t="shared" si="125"/>
        <v>1</v>
      </c>
      <c r="V1614" s="13">
        <v>0.85000000000000009</v>
      </c>
      <c r="W1614" s="78">
        <f t="shared" si="127"/>
        <v>0.80117647058823527</v>
      </c>
      <c r="X1614" s="1">
        <f>VLOOKUP(E1614,'渗透率、续签率'!AG:AJ,4,0)</f>
        <v>8723.5</v>
      </c>
      <c r="Y1614" s="1">
        <f t="shared" si="128"/>
        <v>6989.0629411764703</v>
      </c>
      <c r="Z1614">
        <v>1</v>
      </c>
      <c r="AA1614" s="89">
        <f t="shared" si="129"/>
        <v>8723.5</v>
      </c>
      <c r="AH1614" s="37"/>
      <c r="AI1614" s="37"/>
      <c r="AK1614" s="37"/>
    </row>
    <row r="1615" spans="1:37" hidden="1">
      <c r="A1615" t="s">
        <v>64</v>
      </c>
      <c r="B1615" t="s">
        <v>26</v>
      </c>
      <c r="C1615" t="s">
        <v>26</v>
      </c>
      <c r="D1615" t="s">
        <v>116</v>
      </c>
      <c r="E1615" t="s">
        <v>489</v>
      </c>
      <c r="F1615" t="str">
        <f t="shared" si="126"/>
        <v>安康市母婴服务</v>
      </c>
      <c r="G1615" t="s">
        <v>108</v>
      </c>
      <c r="H1615" t="s">
        <v>224</v>
      </c>
      <c r="I1615" t="s">
        <v>70</v>
      </c>
      <c r="J1615">
        <v>34</v>
      </c>
      <c r="K1615">
        <v>0</v>
      </c>
      <c r="L1615" s="13">
        <f>VLOOKUP(C1615,'渗透率、续签率'!B:C,2,0)</f>
        <v>0.31900000000000001</v>
      </c>
      <c r="M1615" s="6">
        <v>0</v>
      </c>
      <c r="N1615">
        <v>4</v>
      </c>
      <c r="O1615">
        <v>0</v>
      </c>
      <c r="P1615" s="6">
        <v>0</v>
      </c>
      <c r="Q1615" s="13">
        <v>0</v>
      </c>
      <c r="R1615" s="13">
        <v>0</v>
      </c>
      <c r="S1615" s="31">
        <v>94</v>
      </c>
      <c r="T1615" s="6">
        <f>VLOOKUP(E1615,'参数设置&amp;汇总'!S:U,3,0)</f>
        <v>0.15</v>
      </c>
      <c r="U1615" s="78">
        <f t="shared" si="125"/>
        <v>0.6</v>
      </c>
      <c r="V1615" s="13">
        <v>0.85000000000000009</v>
      </c>
      <c r="W1615" s="78">
        <f t="shared" si="127"/>
        <v>0.70588235294117641</v>
      </c>
      <c r="X1615" s="1">
        <f>VLOOKUP(E1615,'渗透率、续签率'!AG:AJ,4,0)</f>
        <v>8723.5</v>
      </c>
      <c r="Y1615" s="1">
        <f t="shared" si="128"/>
        <v>6157.7647058823522</v>
      </c>
      <c r="Z1615">
        <v>0</v>
      </c>
      <c r="AA1615" s="89">
        <f t="shared" si="129"/>
        <v>34894</v>
      </c>
      <c r="AH1615" s="37"/>
      <c r="AI1615" s="37"/>
      <c r="AK1615" s="37"/>
    </row>
    <row r="1616" spans="1:37" hidden="1">
      <c r="A1616" t="s">
        <v>64</v>
      </c>
      <c r="B1616" t="s">
        <v>26</v>
      </c>
      <c r="C1616" t="s">
        <v>26</v>
      </c>
      <c r="D1616" t="s">
        <v>116</v>
      </c>
      <c r="E1616" t="s">
        <v>489</v>
      </c>
      <c r="F1616" t="str">
        <f t="shared" si="126"/>
        <v>安阳市母婴服务</v>
      </c>
      <c r="G1616" t="s">
        <v>110</v>
      </c>
      <c r="H1616" t="s">
        <v>225</v>
      </c>
      <c r="I1616" t="s">
        <v>70</v>
      </c>
      <c r="J1616">
        <v>115</v>
      </c>
      <c r="K1616">
        <v>1</v>
      </c>
      <c r="L1616" s="13">
        <f>VLOOKUP(C1616,'渗透率、续签率'!B:C,2,0)</f>
        <v>0.31900000000000001</v>
      </c>
      <c r="M1616" s="6">
        <v>0.01</v>
      </c>
      <c r="N1616">
        <v>2</v>
      </c>
      <c r="O1616">
        <v>0</v>
      </c>
      <c r="P1616" s="6">
        <v>0</v>
      </c>
      <c r="Q1616" s="13">
        <v>1.6E-2</v>
      </c>
      <c r="R1616" s="13">
        <v>0</v>
      </c>
      <c r="S1616" s="31">
        <v>150</v>
      </c>
      <c r="T1616" s="6">
        <f>VLOOKUP(E1616,'参数设置&amp;汇总'!S:U,3,0)</f>
        <v>0.15</v>
      </c>
      <c r="U1616" s="78">
        <f t="shared" si="125"/>
        <v>0.3</v>
      </c>
      <c r="V1616" s="13">
        <v>0.85000000000000009</v>
      </c>
      <c r="W1616" s="78">
        <f t="shared" si="127"/>
        <v>0.3529411764705882</v>
      </c>
      <c r="X1616" s="1">
        <f>VLOOKUP(E1616,'渗透率、续签率'!AG:AJ,4,0)</f>
        <v>8723.5</v>
      </c>
      <c r="Y1616" s="1">
        <f t="shared" si="128"/>
        <v>3078.8823529411761</v>
      </c>
      <c r="Z1616">
        <v>10</v>
      </c>
      <c r="AA1616" s="89">
        <f t="shared" si="129"/>
        <v>17447</v>
      </c>
    </row>
    <row r="1617" spans="1:37" hidden="1">
      <c r="A1617" t="s">
        <v>64</v>
      </c>
      <c r="B1617" t="s">
        <v>26</v>
      </c>
      <c r="C1617" t="s">
        <v>26</v>
      </c>
      <c r="D1617" t="s">
        <v>116</v>
      </c>
      <c r="E1617" t="s">
        <v>489</v>
      </c>
      <c r="F1617" t="str">
        <f t="shared" si="126"/>
        <v>安顺市母婴服务</v>
      </c>
      <c r="G1617" t="s">
        <v>167</v>
      </c>
      <c r="H1617" t="s">
        <v>226</v>
      </c>
      <c r="I1617" t="s">
        <v>70</v>
      </c>
      <c r="J1617">
        <v>27</v>
      </c>
      <c r="K1617">
        <v>0</v>
      </c>
      <c r="L1617" s="13">
        <f>VLOOKUP(C1617,'渗透率、续签率'!B:C,2,0)</f>
        <v>0.31900000000000001</v>
      </c>
      <c r="M1617" s="6">
        <v>0</v>
      </c>
      <c r="N1617">
        <v>0</v>
      </c>
      <c r="O1617">
        <v>0</v>
      </c>
      <c r="P1617" s="6">
        <v>0</v>
      </c>
      <c r="Q1617" s="13">
        <v>0</v>
      </c>
      <c r="R1617" s="13">
        <v>0</v>
      </c>
      <c r="S1617" s="31">
        <v>36</v>
      </c>
      <c r="T1617" s="6">
        <f>VLOOKUP(E1617,'参数设置&amp;汇总'!S:U,3,0)</f>
        <v>0.15</v>
      </c>
      <c r="U1617" s="78">
        <f t="shared" si="125"/>
        <v>0</v>
      </c>
      <c r="V1617" s="13">
        <v>0.85000000000000009</v>
      </c>
      <c r="W1617" s="78">
        <f t="shared" si="127"/>
        <v>0</v>
      </c>
      <c r="X1617" s="1">
        <f>VLOOKUP(E1617,'渗透率、续签率'!AG:AJ,4,0)</f>
        <v>8723.5</v>
      </c>
      <c r="Y1617" s="1">
        <f t="shared" si="128"/>
        <v>0</v>
      </c>
      <c r="Z1617">
        <v>1</v>
      </c>
      <c r="AA1617" s="89">
        <f t="shared" si="129"/>
        <v>0</v>
      </c>
      <c r="AH1617" s="37"/>
      <c r="AI1617" s="37"/>
      <c r="AK1617" s="37"/>
    </row>
    <row r="1618" spans="1:37" hidden="1">
      <c r="A1618" t="s">
        <v>64</v>
      </c>
      <c r="B1618" t="s">
        <v>26</v>
      </c>
      <c r="C1618" t="s">
        <v>26</v>
      </c>
      <c r="D1618" t="s">
        <v>116</v>
      </c>
      <c r="E1618" t="s">
        <v>489</v>
      </c>
      <c r="F1618" t="str">
        <f t="shared" si="126"/>
        <v>定安县母婴服务</v>
      </c>
      <c r="G1618" t="s">
        <v>120</v>
      </c>
      <c r="H1618" t="s">
        <v>227</v>
      </c>
      <c r="I1618" t="s">
        <v>68</v>
      </c>
      <c r="J1618">
        <v>2</v>
      </c>
      <c r="K1618">
        <v>0</v>
      </c>
      <c r="L1618" s="13">
        <f>VLOOKUP(C1618,'渗透率、续签率'!B:C,2,0)</f>
        <v>0.31900000000000001</v>
      </c>
      <c r="M1618" s="6">
        <v>0</v>
      </c>
      <c r="N1618">
        <v>0</v>
      </c>
      <c r="O1618">
        <v>0</v>
      </c>
      <c r="P1618" s="6">
        <v>0</v>
      </c>
      <c r="Q1618" s="13">
        <v>0</v>
      </c>
      <c r="R1618" s="13">
        <v>0</v>
      </c>
      <c r="S1618" s="31">
        <v>3</v>
      </c>
      <c r="T1618" s="6">
        <f>VLOOKUP(E1618,'参数设置&amp;汇总'!S:U,3,0)</f>
        <v>0.15</v>
      </c>
      <c r="U1618" s="78">
        <f t="shared" si="125"/>
        <v>0</v>
      </c>
      <c r="V1618" s="13">
        <v>0.85000000000000009</v>
      </c>
      <c r="W1618" s="78">
        <f t="shared" si="127"/>
        <v>0</v>
      </c>
      <c r="X1618" s="1">
        <f>VLOOKUP(E1618,'渗透率、续签率'!AG:AJ,4,0)</f>
        <v>8723.5</v>
      </c>
      <c r="Y1618" s="1">
        <f t="shared" si="128"/>
        <v>0</v>
      </c>
      <c r="Z1618">
        <v>0</v>
      </c>
      <c r="AA1618" s="89">
        <f t="shared" si="129"/>
        <v>0</v>
      </c>
      <c r="AH1618" s="37"/>
      <c r="AI1618" s="37"/>
      <c r="AJ1618" s="1"/>
      <c r="AK1618" s="37"/>
    </row>
    <row r="1619" spans="1:37" hidden="1">
      <c r="A1619" t="s">
        <v>64</v>
      </c>
      <c r="B1619" t="s">
        <v>26</v>
      </c>
      <c r="C1619" t="s">
        <v>26</v>
      </c>
      <c r="D1619" t="s">
        <v>116</v>
      </c>
      <c r="E1619" t="s">
        <v>489</v>
      </c>
      <c r="F1619" t="str">
        <f t="shared" si="126"/>
        <v>定西市母婴服务</v>
      </c>
      <c r="G1619" t="s">
        <v>132</v>
      </c>
      <c r="H1619" t="s">
        <v>228</v>
      </c>
      <c r="I1619" t="s">
        <v>70</v>
      </c>
      <c r="J1619">
        <v>32</v>
      </c>
      <c r="K1619">
        <v>0</v>
      </c>
      <c r="L1619" s="13">
        <f>VLOOKUP(C1619,'渗透率、续签率'!B:C,2,0)</f>
        <v>0.31900000000000001</v>
      </c>
      <c r="M1619" s="6">
        <v>0</v>
      </c>
      <c r="N1619">
        <v>0</v>
      </c>
      <c r="O1619">
        <v>0</v>
      </c>
      <c r="P1619" s="6">
        <v>0</v>
      </c>
      <c r="Q1619" s="13">
        <v>0</v>
      </c>
      <c r="R1619" s="13">
        <v>0</v>
      </c>
      <c r="S1619" s="31">
        <v>45</v>
      </c>
      <c r="T1619" s="6">
        <f>VLOOKUP(E1619,'参数设置&amp;汇总'!S:U,3,0)</f>
        <v>0.15</v>
      </c>
      <c r="U1619" s="78">
        <f t="shared" si="125"/>
        <v>0</v>
      </c>
      <c r="V1619" s="13">
        <v>0.85000000000000009</v>
      </c>
      <c r="W1619" s="78">
        <f t="shared" si="127"/>
        <v>0</v>
      </c>
      <c r="X1619" s="1">
        <f>VLOOKUP(E1619,'渗透率、续签率'!AG:AJ,4,0)</f>
        <v>8723.5</v>
      </c>
      <c r="Y1619" s="1">
        <f t="shared" si="128"/>
        <v>0</v>
      </c>
      <c r="Z1619">
        <v>0</v>
      </c>
      <c r="AA1619" s="89">
        <f t="shared" si="129"/>
        <v>0</v>
      </c>
      <c r="AH1619" s="37"/>
      <c r="AI1619" s="37"/>
      <c r="AK1619" s="37"/>
    </row>
    <row r="1620" spans="1:37" hidden="1">
      <c r="A1620" t="s">
        <v>64</v>
      </c>
      <c r="B1620" t="s">
        <v>26</v>
      </c>
      <c r="C1620" t="s">
        <v>26</v>
      </c>
      <c r="D1620" t="s">
        <v>116</v>
      </c>
      <c r="E1620" t="s">
        <v>489</v>
      </c>
      <c r="F1620" t="str">
        <f t="shared" si="126"/>
        <v>宜宾市母婴服务</v>
      </c>
      <c r="G1620" t="s">
        <v>77</v>
      </c>
      <c r="H1620" t="s">
        <v>229</v>
      </c>
      <c r="I1620" t="s">
        <v>70</v>
      </c>
      <c r="J1620">
        <v>65</v>
      </c>
      <c r="K1620">
        <v>1</v>
      </c>
      <c r="L1620" s="13">
        <f>VLOOKUP(C1620,'渗透率、续签率'!B:C,2,0)</f>
        <v>0.31900000000000001</v>
      </c>
      <c r="M1620" s="6">
        <v>0.02</v>
      </c>
      <c r="N1620">
        <v>1</v>
      </c>
      <c r="O1620">
        <v>1</v>
      </c>
      <c r="P1620" s="6">
        <v>1</v>
      </c>
      <c r="Q1620" s="13">
        <v>0.13200000000000001</v>
      </c>
      <c r="R1620" s="13">
        <v>0</v>
      </c>
      <c r="S1620" s="31">
        <v>100</v>
      </c>
      <c r="T1620" s="6">
        <f>VLOOKUP(E1620,'参数设置&amp;汇总'!S:U,3,0)</f>
        <v>0.15</v>
      </c>
      <c r="U1620" s="78">
        <f t="shared" si="125"/>
        <v>1</v>
      </c>
      <c r="V1620" s="13">
        <v>0.85000000000000009</v>
      </c>
      <c r="W1620" s="78">
        <f t="shared" si="127"/>
        <v>0.80117647058823527</v>
      </c>
      <c r="X1620" s="1">
        <f>VLOOKUP(E1620,'渗透率、续签率'!AG:AJ,4,0)</f>
        <v>8723.5</v>
      </c>
      <c r="Y1620" s="1">
        <f t="shared" si="128"/>
        <v>6989.0629411764703</v>
      </c>
      <c r="Z1620">
        <v>3</v>
      </c>
      <c r="AA1620" s="89">
        <f t="shared" si="129"/>
        <v>8723.5</v>
      </c>
    </row>
    <row r="1621" spans="1:37" hidden="1">
      <c r="A1621" t="s">
        <v>64</v>
      </c>
      <c r="B1621" t="s">
        <v>26</v>
      </c>
      <c r="C1621" t="s">
        <v>26</v>
      </c>
      <c r="D1621" t="s">
        <v>116</v>
      </c>
      <c r="E1621" t="s">
        <v>489</v>
      </c>
      <c r="F1621" t="str">
        <f t="shared" si="126"/>
        <v>宜昌市母婴服务</v>
      </c>
      <c r="G1621" t="s">
        <v>81</v>
      </c>
      <c r="H1621" t="s">
        <v>230</v>
      </c>
      <c r="I1621" t="s">
        <v>68</v>
      </c>
      <c r="J1621">
        <v>56</v>
      </c>
      <c r="K1621">
        <v>2</v>
      </c>
      <c r="L1621" s="13">
        <f>VLOOKUP(C1621,'渗透率、续签率'!B:C,2,0)</f>
        <v>0.31900000000000001</v>
      </c>
      <c r="M1621" s="6">
        <v>0.04</v>
      </c>
      <c r="N1621">
        <v>3</v>
      </c>
      <c r="O1621">
        <v>2</v>
      </c>
      <c r="P1621" s="6">
        <v>0.67</v>
      </c>
      <c r="Q1621" s="13">
        <v>0.17199999999999999</v>
      </c>
      <c r="R1621" s="13">
        <v>0.109</v>
      </c>
      <c r="S1621" s="31">
        <v>125</v>
      </c>
      <c r="T1621" s="6">
        <f>VLOOKUP(E1621,'参数设置&amp;汇总'!S:U,3,0)</f>
        <v>0.15</v>
      </c>
      <c r="U1621" s="78">
        <f t="shared" si="125"/>
        <v>2</v>
      </c>
      <c r="V1621" s="13">
        <v>0.85000000000000009</v>
      </c>
      <c r="W1621" s="78">
        <f t="shared" si="127"/>
        <v>1.6023529411764705</v>
      </c>
      <c r="X1621" s="1">
        <f>VLOOKUP(E1621,'渗透率、续签率'!AG:AJ,4,0)</f>
        <v>8723.5</v>
      </c>
      <c r="Y1621" s="1">
        <f t="shared" si="128"/>
        <v>13978.125882352941</v>
      </c>
      <c r="Z1621">
        <v>0</v>
      </c>
      <c r="AA1621" s="89">
        <f t="shared" si="129"/>
        <v>26170.5</v>
      </c>
      <c r="AH1621" s="37"/>
      <c r="AI1621" s="37"/>
      <c r="AK1621" s="37"/>
    </row>
    <row r="1622" spans="1:37" hidden="1">
      <c r="A1622" t="s">
        <v>64</v>
      </c>
      <c r="B1622" t="s">
        <v>26</v>
      </c>
      <c r="C1622" t="s">
        <v>26</v>
      </c>
      <c r="D1622" t="s">
        <v>116</v>
      </c>
      <c r="E1622" t="s">
        <v>489</v>
      </c>
      <c r="F1622" t="str">
        <f t="shared" si="126"/>
        <v>宜春市母婴服务</v>
      </c>
      <c r="G1622" t="s">
        <v>90</v>
      </c>
      <c r="H1622" t="s">
        <v>231</v>
      </c>
      <c r="I1622" t="s">
        <v>68</v>
      </c>
      <c r="J1622">
        <v>76</v>
      </c>
      <c r="K1622">
        <v>1</v>
      </c>
      <c r="L1622" s="13">
        <f>VLOOKUP(C1622,'渗透率、续签率'!B:C,2,0)</f>
        <v>0.31900000000000001</v>
      </c>
      <c r="M1622" s="6">
        <v>0.01</v>
      </c>
      <c r="N1622">
        <v>1</v>
      </c>
      <c r="O1622">
        <v>0</v>
      </c>
      <c r="P1622" s="6">
        <v>0</v>
      </c>
      <c r="Q1622" s="13">
        <v>2.5999999999999999E-2</v>
      </c>
      <c r="R1622" s="13">
        <v>0</v>
      </c>
      <c r="S1622" s="31">
        <v>127</v>
      </c>
      <c r="T1622" s="6">
        <f>VLOOKUP(E1622,'参数设置&amp;汇总'!S:U,3,0)</f>
        <v>0.15</v>
      </c>
      <c r="U1622" s="78">
        <f t="shared" si="125"/>
        <v>0.15</v>
      </c>
      <c r="V1622" s="13">
        <v>0.85000000000000009</v>
      </c>
      <c r="W1622" s="78">
        <f t="shared" si="127"/>
        <v>0.1764705882352941</v>
      </c>
      <c r="X1622" s="1">
        <f>VLOOKUP(E1622,'渗透率、续签率'!AG:AJ,4,0)</f>
        <v>8723.5</v>
      </c>
      <c r="Y1622" s="1">
        <f t="shared" si="128"/>
        <v>1539.4411764705881</v>
      </c>
      <c r="Z1622">
        <v>0</v>
      </c>
      <c r="AA1622" s="89">
        <f t="shared" si="129"/>
        <v>8723.5</v>
      </c>
      <c r="AH1622" s="37"/>
      <c r="AI1622" s="37"/>
      <c r="AK1622" s="37"/>
    </row>
    <row r="1623" spans="1:37" hidden="1">
      <c r="A1623" t="s">
        <v>64</v>
      </c>
      <c r="B1623" t="s">
        <v>26</v>
      </c>
      <c r="C1623" t="s">
        <v>26</v>
      </c>
      <c r="D1623" t="s">
        <v>116</v>
      </c>
      <c r="E1623" t="s">
        <v>489</v>
      </c>
      <c r="F1623" t="str">
        <f t="shared" si="126"/>
        <v>宝鸡市母婴服务</v>
      </c>
      <c r="G1623" t="s">
        <v>108</v>
      </c>
      <c r="H1623" t="s">
        <v>232</v>
      </c>
      <c r="I1623" t="s">
        <v>70</v>
      </c>
      <c r="J1623">
        <v>62</v>
      </c>
      <c r="K1623">
        <v>0</v>
      </c>
      <c r="L1623" s="13">
        <f>VLOOKUP(C1623,'渗透率、续签率'!B:C,2,0)</f>
        <v>0.31900000000000001</v>
      </c>
      <c r="M1623" s="6">
        <v>0</v>
      </c>
      <c r="N1623">
        <v>18</v>
      </c>
      <c r="O1623">
        <v>0</v>
      </c>
      <c r="P1623" s="6">
        <v>0</v>
      </c>
      <c r="Q1623" s="13">
        <v>8.0000000000000002E-3</v>
      </c>
      <c r="R1623" s="13">
        <v>0</v>
      </c>
      <c r="S1623" s="31">
        <v>285</v>
      </c>
      <c r="T1623" s="6">
        <f>VLOOKUP(E1623,'参数设置&amp;汇总'!S:U,3,0)</f>
        <v>0.15</v>
      </c>
      <c r="U1623" s="78">
        <f t="shared" si="125"/>
        <v>2.6999999999999997</v>
      </c>
      <c r="V1623" s="13">
        <v>0.85000000000000009</v>
      </c>
      <c r="W1623" s="78">
        <f t="shared" si="127"/>
        <v>3.1764705882352935</v>
      </c>
      <c r="X1623" s="1">
        <f>VLOOKUP(E1623,'渗透率、续签率'!AG:AJ,4,0)</f>
        <v>8723.5</v>
      </c>
      <c r="Y1623" s="1">
        <f t="shared" si="128"/>
        <v>27709.941176470584</v>
      </c>
      <c r="Z1623">
        <v>0</v>
      </c>
      <c r="AA1623" s="89">
        <f t="shared" si="129"/>
        <v>157023</v>
      </c>
      <c r="AH1623" s="37"/>
      <c r="AI1623" s="37"/>
      <c r="AK1623" s="37"/>
    </row>
    <row r="1624" spans="1:37" hidden="1">
      <c r="A1624" t="s">
        <v>64</v>
      </c>
      <c r="B1624" t="s">
        <v>26</v>
      </c>
      <c r="C1624" t="s">
        <v>26</v>
      </c>
      <c r="D1624" t="s">
        <v>116</v>
      </c>
      <c r="E1624" t="s">
        <v>489</v>
      </c>
      <c r="F1624" t="str">
        <f t="shared" si="126"/>
        <v>宣城市母婴服务</v>
      </c>
      <c r="G1624" t="s">
        <v>94</v>
      </c>
      <c r="H1624" t="s">
        <v>233</v>
      </c>
      <c r="I1624" t="s">
        <v>68</v>
      </c>
      <c r="J1624">
        <v>39</v>
      </c>
      <c r="K1624">
        <v>0</v>
      </c>
      <c r="L1624" s="13">
        <f>VLOOKUP(C1624,'渗透率、续签率'!B:C,2,0)</f>
        <v>0.31900000000000001</v>
      </c>
      <c r="M1624" s="6">
        <v>0</v>
      </c>
      <c r="N1624">
        <v>0</v>
      </c>
      <c r="O1624">
        <v>0</v>
      </c>
      <c r="P1624" s="6">
        <v>0</v>
      </c>
      <c r="Q1624" s="13">
        <v>0</v>
      </c>
      <c r="R1624" s="13">
        <v>0</v>
      </c>
      <c r="S1624" s="31">
        <v>72</v>
      </c>
      <c r="T1624" s="6">
        <f>VLOOKUP(E1624,'参数设置&amp;汇总'!S:U,3,0)</f>
        <v>0.15</v>
      </c>
      <c r="U1624" s="78">
        <f t="shared" si="125"/>
        <v>0</v>
      </c>
      <c r="V1624" s="13">
        <v>0.85000000000000009</v>
      </c>
      <c r="W1624" s="78">
        <f t="shared" si="127"/>
        <v>0</v>
      </c>
      <c r="X1624" s="1">
        <f>VLOOKUP(E1624,'渗透率、续签率'!AG:AJ,4,0)</f>
        <v>8723.5</v>
      </c>
      <c r="Y1624" s="1">
        <f t="shared" si="128"/>
        <v>0</v>
      </c>
      <c r="Z1624">
        <v>0</v>
      </c>
      <c r="AA1624" s="89">
        <f t="shared" si="129"/>
        <v>0</v>
      </c>
      <c r="AH1624" s="37"/>
      <c r="AI1624" s="37"/>
      <c r="AK1624" s="37"/>
    </row>
    <row r="1625" spans="1:37" hidden="1">
      <c r="A1625" t="s">
        <v>64</v>
      </c>
      <c r="B1625" t="s">
        <v>26</v>
      </c>
      <c r="C1625" t="s">
        <v>26</v>
      </c>
      <c r="D1625" t="s">
        <v>116</v>
      </c>
      <c r="E1625" t="s">
        <v>489</v>
      </c>
      <c r="F1625" t="str">
        <f t="shared" si="126"/>
        <v>宿州市母婴服务</v>
      </c>
      <c r="G1625" t="s">
        <v>94</v>
      </c>
      <c r="H1625" t="s">
        <v>234</v>
      </c>
      <c r="I1625" t="s">
        <v>68</v>
      </c>
      <c r="J1625">
        <v>150</v>
      </c>
      <c r="K1625">
        <v>1</v>
      </c>
      <c r="L1625" s="13">
        <f>VLOOKUP(C1625,'渗透率、续签率'!B:C,2,0)</f>
        <v>0.31900000000000001</v>
      </c>
      <c r="M1625" s="6">
        <v>0.01</v>
      </c>
      <c r="N1625">
        <v>10</v>
      </c>
      <c r="O1625">
        <v>1</v>
      </c>
      <c r="P1625" s="6">
        <v>0.1</v>
      </c>
      <c r="Q1625" s="13">
        <v>0.129</v>
      </c>
      <c r="R1625" s="13">
        <v>8.5999999999999993E-2</v>
      </c>
      <c r="S1625" s="31">
        <v>274</v>
      </c>
      <c r="T1625" s="6">
        <f>VLOOKUP(E1625,'参数设置&amp;汇总'!S:U,3,0)</f>
        <v>0.15</v>
      </c>
      <c r="U1625" s="78">
        <f t="shared" si="125"/>
        <v>1.5</v>
      </c>
      <c r="V1625" s="13">
        <v>0.85000000000000009</v>
      </c>
      <c r="W1625" s="78">
        <f t="shared" si="127"/>
        <v>1.3894117647058823</v>
      </c>
      <c r="X1625" s="1">
        <f>VLOOKUP(E1625,'渗透率、续签率'!AG:AJ,4,0)</f>
        <v>8723.5</v>
      </c>
      <c r="Y1625" s="1">
        <f t="shared" si="128"/>
        <v>12120.533529411765</v>
      </c>
      <c r="Z1625">
        <v>1</v>
      </c>
      <c r="AA1625" s="89">
        <f t="shared" si="129"/>
        <v>87235</v>
      </c>
      <c r="AH1625" s="37"/>
      <c r="AI1625" s="37"/>
      <c r="AK1625" s="37"/>
    </row>
    <row r="1626" spans="1:37" hidden="1">
      <c r="A1626" t="s">
        <v>64</v>
      </c>
      <c r="B1626" t="s">
        <v>26</v>
      </c>
      <c r="C1626" t="s">
        <v>26</v>
      </c>
      <c r="D1626" t="s">
        <v>116</v>
      </c>
      <c r="E1626" t="s">
        <v>489</v>
      </c>
      <c r="F1626" t="str">
        <f t="shared" si="126"/>
        <v>宿迁市母婴服务</v>
      </c>
      <c r="G1626" t="s">
        <v>73</v>
      </c>
      <c r="H1626" t="s">
        <v>235</v>
      </c>
      <c r="I1626" t="s">
        <v>70</v>
      </c>
      <c r="J1626">
        <v>124</v>
      </c>
      <c r="K1626">
        <v>2</v>
      </c>
      <c r="L1626" s="13">
        <f>VLOOKUP(C1626,'渗透率、续签率'!B:C,2,0)</f>
        <v>0.31900000000000001</v>
      </c>
      <c r="M1626" s="6">
        <v>0.02</v>
      </c>
      <c r="N1626">
        <v>7</v>
      </c>
      <c r="O1626">
        <v>2</v>
      </c>
      <c r="P1626" s="6">
        <v>0.28999999999999998</v>
      </c>
      <c r="Q1626" s="13">
        <v>7.9000000000000001E-2</v>
      </c>
      <c r="R1626" s="13">
        <v>1.4E-2</v>
      </c>
      <c r="S1626" s="31">
        <v>397</v>
      </c>
      <c r="T1626" s="6">
        <f>VLOOKUP(E1626,'参数设置&amp;汇总'!S:U,3,0)</f>
        <v>0.15</v>
      </c>
      <c r="U1626" s="78">
        <f t="shared" si="125"/>
        <v>2</v>
      </c>
      <c r="V1626" s="13">
        <v>0.85000000000000009</v>
      </c>
      <c r="W1626" s="78">
        <f t="shared" si="127"/>
        <v>1.6023529411764705</v>
      </c>
      <c r="X1626" s="1">
        <f>VLOOKUP(E1626,'渗透率、续签率'!AG:AJ,4,0)</f>
        <v>8723.5</v>
      </c>
      <c r="Y1626" s="1">
        <f t="shared" si="128"/>
        <v>13978.125882352941</v>
      </c>
      <c r="Z1626">
        <v>16</v>
      </c>
      <c r="AA1626" s="89">
        <f t="shared" si="129"/>
        <v>61064.5</v>
      </c>
      <c r="AH1626" s="37"/>
      <c r="AI1626" s="37"/>
      <c r="AK1626" s="37"/>
    </row>
    <row r="1627" spans="1:37" hidden="1">
      <c r="A1627" t="s">
        <v>64</v>
      </c>
      <c r="B1627" t="s">
        <v>26</v>
      </c>
      <c r="C1627" t="s">
        <v>26</v>
      </c>
      <c r="D1627" t="s">
        <v>116</v>
      </c>
      <c r="E1627" t="s">
        <v>489</v>
      </c>
      <c r="F1627" t="str">
        <f t="shared" si="126"/>
        <v>屯昌县母婴服务</v>
      </c>
      <c r="G1627" t="s">
        <v>120</v>
      </c>
      <c r="H1627" t="s">
        <v>236</v>
      </c>
      <c r="I1627" t="s">
        <v>68</v>
      </c>
      <c r="J1627">
        <v>0</v>
      </c>
      <c r="K1627">
        <v>0</v>
      </c>
      <c r="L1627" s="13">
        <f>VLOOKUP(C1627,'渗透率、续签率'!B:C,2,0)</f>
        <v>0.31900000000000001</v>
      </c>
      <c r="M1627" s="6">
        <v>0</v>
      </c>
      <c r="N1627">
        <v>0</v>
      </c>
      <c r="O1627">
        <v>0</v>
      </c>
      <c r="P1627" s="6">
        <v>0</v>
      </c>
      <c r="Q1627" s="13">
        <v>0</v>
      </c>
      <c r="R1627" s="13">
        <v>0</v>
      </c>
      <c r="S1627" s="31">
        <v>0</v>
      </c>
      <c r="T1627" s="6">
        <f>VLOOKUP(E1627,'参数设置&amp;汇总'!S:U,3,0)</f>
        <v>0.15</v>
      </c>
      <c r="U1627" s="78">
        <f t="shared" si="125"/>
        <v>0</v>
      </c>
      <c r="V1627" s="13">
        <v>0.85000000000000009</v>
      </c>
      <c r="W1627" s="78">
        <f t="shared" si="127"/>
        <v>0</v>
      </c>
      <c r="X1627" s="1">
        <f>VLOOKUP(E1627,'渗透率、续签率'!AG:AJ,4,0)</f>
        <v>8723.5</v>
      </c>
      <c r="Y1627" s="1">
        <f t="shared" si="128"/>
        <v>0</v>
      </c>
      <c r="Z1627">
        <v>0</v>
      </c>
      <c r="AA1627" s="89">
        <f t="shared" si="129"/>
        <v>0</v>
      </c>
      <c r="AH1627" s="37"/>
      <c r="AI1627" s="37"/>
      <c r="AK1627" s="37"/>
    </row>
    <row r="1628" spans="1:37" hidden="1">
      <c r="A1628" t="s">
        <v>64</v>
      </c>
      <c r="B1628" t="s">
        <v>26</v>
      </c>
      <c r="C1628" t="s">
        <v>26</v>
      </c>
      <c r="D1628" t="s">
        <v>116</v>
      </c>
      <c r="E1628" t="s">
        <v>489</v>
      </c>
      <c r="F1628" t="str">
        <f t="shared" si="126"/>
        <v>山南市母婴服务</v>
      </c>
      <c r="G1628" t="s">
        <v>237</v>
      </c>
      <c r="H1628" t="s">
        <v>238</v>
      </c>
      <c r="I1628" t="s">
        <v>57</v>
      </c>
      <c r="J1628">
        <v>2</v>
      </c>
      <c r="K1628">
        <v>0</v>
      </c>
      <c r="L1628" s="13">
        <f>VLOOKUP(C1628,'渗透率、续签率'!B:C,2,0)</f>
        <v>0.31900000000000001</v>
      </c>
      <c r="M1628" s="6">
        <v>0</v>
      </c>
      <c r="N1628">
        <v>0</v>
      </c>
      <c r="O1628">
        <v>0</v>
      </c>
      <c r="P1628" s="6">
        <v>0</v>
      </c>
      <c r="Q1628" s="13">
        <v>0</v>
      </c>
      <c r="R1628" s="13">
        <v>0</v>
      </c>
      <c r="S1628" s="31">
        <v>1</v>
      </c>
      <c r="T1628" s="6">
        <f>VLOOKUP(E1628,'参数设置&amp;汇总'!S:U,3,0)</f>
        <v>0.15</v>
      </c>
      <c r="U1628" s="78">
        <f t="shared" si="125"/>
        <v>0</v>
      </c>
      <c r="V1628" s="13">
        <v>0.85000000000000009</v>
      </c>
      <c r="W1628" s="78">
        <f t="shared" si="127"/>
        <v>0</v>
      </c>
      <c r="X1628" s="1">
        <f>VLOOKUP(E1628,'渗透率、续签率'!AG:AJ,4,0)</f>
        <v>8723.5</v>
      </c>
      <c r="Y1628" s="1">
        <f t="shared" si="128"/>
        <v>0</v>
      </c>
      <c r="Z1628">
        <v>0</v>
      </c>
      <c r="AA1628" s="89">
        <f t="shared" si="129"/>
        <v>0</v>
      </c>
      <c r="AH1628" s="37"/>
      <c r="AI1628" s="37"/>
      <c r="AK1628" s="37"/>
    </row>
    <row r="1629" spans="1:37" hidden="1">
      <c r="A1629" t="s">
        <v>64</v>
      </c>
      <c r="B1629" t="s">
        <v>26</v>
      </c>
      <c r="C1629" t="s">
        <v>26</v>
      </c>
      <c r="D1629" t="s">
        <v>116</v>
      </c>
      <c r="E1629" t="s">
        <v>489</v>
      </c>
      <c r="F1629" t="str">
        <f t="shared" si="126"/>
        <v>岳阳市母婴服务</v>
      </c>
      <c r="G1629" t="s">
        <v>113</v>
      </c>
      <c r="H1629" t="s">
        <v>239</v>
      </c>
      <c r="I1629" t="s">
        <v>68</v>
      </c>
      <c r="J1629">
        <v>49</v>
      </c>
      <c r="K1629">
        <v>1</v>
      </c>
      <c r="L1629" s="13">
        <f>VLOOKUP(C1629,'渗透率、续签率'!B:C,2,0)</f>
        <v>0.31900000000000001</v>
      </c>
      <c r="M1629" s="6">
        <v>0.02</v>
      </c>
      <c r="N1629">
        <v>0</v>
      </c>
      <c r="O1629">
        <v>0</v>
      </c>
      <c r="P1629" s="6">
        <v>0</v>
      </c>
      <c r="Q1629" s="13">
        <v>0.11799999999999999</v>
      </c>
      <c r="R1629" s="13">
        <v>0</v>
      </c>
      <c r="S1629" s="31">
        <v>38</v>
      </c>
      <c r="T1629" s="6">
        <f>VLOOKUP(E1629,'参数设置&amp;汇总'!S:U,3,0)</f>
        <v>0.15</v>
      </c>
      <c r="U1629" s="78">
        <f t="shared" si="125"/>
        <v>0</v>
      </c>
      <c r="V1629" s="13">
        <v>0.85000000000000009</v>
      </c>
      <c r="W1629" s="78">
        <f t="shared" si="127"/>
        <v>0</v>
      </c>
      <c r="X1629" s="1">
        <f>VLOOKUP(E1629,'渗透率、续签率'!AG:AJ,4,0)</f>
        <v>8723.5</v>
      </c>
      <c r="Y1629" s="1">
        <f t="shared" si="128"/>
        <v>0</v>
      </c>
      <c r="Z1629">
        <v>2</v>
      </c>
      <c r="AA1629" s="89">
        <f t="shared" si="129"/>
        <v>0</v>
      </c>
      <c r="AH1629" s="37"/>
      <c r="AI1629" s="37"/>
      <c r="AK1629" s="37"/>
    </row>
    <row r="1630" spans="1:37" hidden="1">
      <c r="A1630" t="s">
        <v>64</v>
      </c>
      <c r="B1630" t="s">
        <v>26</v>
      </c>
      <c r="C1630" t="s">
        <v>26</v>
      </c>
      <c r="D1630" t="s">
        <v>116</v>
      </c>
      <c r="E1630" t="s">
        <v>489</v>
      </c>
      <c r="F1630" t="str">
        <f t="shared" si="126"/>
        <v>崇左市母婴服务</v>
      </c>
      <c r="G1630" t="s">
        <v>88</v>
      </c>
      <c r="H1630" t="s">
        <v>240</v>
      </c>
      <c r="I1630" t="s">
        <v>68</v>
      </c>
      <c r="J1630">
        <v>11</v>
      </c>
      <c r="K1630">
        <v>0</v>
      </c>
      <c r="L1630" s="13">
        <f>VLOOKUP(C1630,'渗透率、续签率'!B:C,2,0)</f>
        <v>0.31900000000000001</v>
      </c>
      <c r="M1630" s="6">
        <v>0</v>
      </c>
      <c r="N1630">
        <v>0</v>
      </c>
      <c r="O1630">
        <v>0</v>
      </c>
      <c r="P1630" s="6">
        <v>0</v>
      </c>
      <c r="Q1630" s="13">
        <v>0</v>
      </c>
      <c r="R1630" s="13">
        <v>0</v>
      </c>
      <c r="S1630" s="31">
        <v>2</v>
      </c>
      <c r="T1630" s="6">
        <f>VLOOKUP(E1630,'参数设置&amp;汇总'!S:U,3,0)</f>
        <v>0.15</v>
      </c>
      <c r="U1630" s="78">
        <f t="shared" si="125"/>
        <v>0</v>
      </c>
      <c r="V1630" s="13">
        <v>0.85000000000000009</v>
      </c>
      <c r="W1630" s="78">
        <f t="shared" si="127"/>
        <v>0</v>
      </c>
      <c r="X1630" s="1">
        <f>VLOOKUP(E1630,'渗透率、续签率'!AG:AJ,4,0)</f>
        <v>8723.5</v>
      </c>
      <c r="Y1630" s="1">
        <f t="shared" si="128"/>
        <v>0</v>
      </c>
      <c r="Z1630">
        <v>0</v>
      </c>
      <c r="AA1630" s="89">
        <f t="shared" si="129"/>
        <v>0</v>
      </c>
      <c r="AH1630" s="37"/>
      <c r="AI1630" s="37"/>
      <c r="AJ1630" s="1"/>
      <c r="AK1630" s="37"/>
    </row>
    <row r="1631" spans="1:37" hidden="1">
      <c r="A1631" t="s">
        <v>64</v>
      </c>
      <c r="B1631" t="s">
        <v>26</v>
      </c>
      <c r="C1631" t="s">
        <v>26</v>
      </c>
      <c r="D1631" t="s">
        <v>116</v>
      </c>
      <c r="E1631" t="s">
        <v>489</v>
      </c>
      <c r="F1631" t="str">
        <f t="shared" si="126"/>
        <v>巴中市母婴服务</v>
      </c>
      <c r="G1631" t="s">
        <v>77</v>
      </c>
      <c r="H1631" t="s">
        <v>241</v>
      </c>
      <c r="I1631" t="s">
        <v>70</v>
      </c>
      <c r="J1631">
        <v>39</v>
      </c>
      <c r="K1631">
        <v>0</v>
      </c>
      <c r="L1631" s="13">
        <f>VLOOKUP(C1631,'渗透率、续签率'!B:C,2,0)</f>
        <v>0.31900000000000001</v>
      </c>
      <c r="M1631" s="6">
        <v>0</v>
      </c>
      <c r="N1631">
        <v>0</v>
      </c>
      <c r="O1631">
        <v>0</v>
      </c>
      <c r="P1631" s="6">
        <v>0</v>
      </c>
      <c r="Q1631" s="13">
        <v>0</v>
      </c>
      <c r="R1631" s="13">
        <v>0</v>
      </c>
      <c r="S1631" s="31">
        <v>22</v>
      </c>
      <c r="T1631" s="6">
        <f>VLOOKUP(E1631,'参数设置&amp;汇总'!S:U,3,0)</f>
        <v>0.15</v>
      </c>
      <c r="U1631" s="78">
        <f t="shared" si="125"/>
        <v>0</v>
      </c>
      <c r="V1631" s="13">
        <v>0.85000000000000009</v>
      </c>
      <c r="W1631" s="78">
        <f t="shared" si="127"/>
        <v>0</v>
      </c>
      <c r="X1631" s="1">
        <f>VLOOKUP(E1631,'渗透率、续签率'!AG:AJ,4,0)</f>
        <v>8723.5</v>
      </c>
      <c r="Y1631" s="1">
        <f t="shared" si="128"/>
        <v>0</v>
      </c>
      <c r="Z1631">
        <v>1</v>
      </c>
      <c r="AA1631" s="89">
        <f t="shared" si="129"/>
        <v>0</v>
      </c>
      <c r="AH1631" s="37"/>
      <c r="AI1631" s="37"/>
      <c r="AK1631" s="37"/>
    </row>
    <row r="1632" spans="1:37" hidden="1">
      <c r="A1632" t="s">
        <v>64</v>
      </c>
      <c r="B1632" t="s">
        <v>26</v>
      </c>
      <c r="C1632" t="s">
        <v>26</v>
      </c>
      <c r="D1632" t="s">
        <v>116</v>
      </c>
      <c r="E1632" t="s">
        <v>489</v>
      </c>
      <c r="F1632" t="str">
        <f t="shared" si="126"/>
        <v>巴彦淖尔市母婴服务</v>
      </c>
      <c r="G1632" t="s">
        <v>142</v>
      </c>
      <c r="H1632" t="s">
        <v>242</v>
      </c>
      <c r="I1632" t="s">
        <v>70</v>
      </c>
      <c r="J1632">
        <v>19</v>
      </c>
      <c r="K1632">
        <v>0</v>
      </c>
      <c r="L1632" s="13">
        <f>VLOOKUP(C1632,'渗透率、续签率'!B:C,2,0)</f>
        <v>0.31900000000000001</v>
      </c>
      <c r="M1632" s="6">
        <v>0</v>
      </c>
      <c r="N1632">
        <v>0</v>
      </c>
      <c r="O1632">
        <v>0</v>
      </c>
      <c r="P1632" s="6">
        <v>0</v>
      </c>
      <c r="Q1632" s="13">
        <v>0</v>
      </c>
      <c r="R1632" s="13">
        <v>0</v>
      </c>
      <c r="S1632" s="31">
        <v>15</v>
      </c>
      <c r="T1632" s="6">
        <f>VLOOKUP(E1632,'参数设置&amp;汇总'!S:U,3,0)</f>
        <v>0.15</v>
      </c>
      <c r="U1632" s="78">
        <f t="shared" si="125"/>
        <v>0</v>
      </c>
      <c r="V1632" s="13">
        <v>0.85000000000000009</v>
      </c>
      <c r="W1632" s="78">
        <f t="shared" si="127"/>
        <v>0</v>
      </c>
      <c r="X1632" s="1">
        <f>VLOOKUP(E1632,'渗透率、续签率'!AG:AJ,4,0)</f>
        <v>8723.5</v>
      </c>
      <c r="Y1632" s="1">
        <f t="shared" si="128"/>
        <v>0</v>
      </c>
      <c r="Z1632">
        <v>1</v>
      </c>
      <c r="AA1632" s="89">
        <f t="shared" si="129"/>
        <v>0</v>
      </c>
      <c r="AH1632" s="37"/>
      <c r="AI1632" s="37"/>
      <c r="AK1632" s="37"/>
    </row>
    <row r="1633" spans="1:37" hidden="1">
      <c r="A1633" t="s">
        <v>64</v>
      </c>
      <c r="B1633" t="s">
        <v>26</v>
      </c>
      <c r="C1633" t="s">
        <v>26</v>
      </c>
      <c r="D1633" t="s">
        <v>116</v>
      </c>
      <c r="E1633" t="s">
        <v>489</v>
      </c>
      <c r="F1633" t="str">
        <f t="shared" si="126"/>
        <v>巴音郭楞蒙古自治州母婴服务</v>
      </c>
      <c r="G1633" t="s">
        <v>145</v>
      </c>
      <c r="H1633" t="s">
        <v>243</v>
      </c>
      <c r="I1633" t="s">
        <v>70</v>
      </c>
      <c r="J1633">
        <v>27</v>
      </c>
      <c r="K1633">
        <v>0</v>
      </c>
      <c r="L1633" s="13">
        <f>VLOOKUP(C1633,'渗透率、续签率'!B:C,2,0)</f>
        <v>0.31900000000000001</v>
      </c>
      <c r="M1633" s="6">
        <v>0</v>
      </c>
      <c r="N1633">
        <v>0</v>
      </c>
      <c r="O1633">
        <v>0</v>
      </c>
      <c r="P1633" s="6">
        <v>0</v>
      </c>
      <c r="Q1633" s="13">
        <v>0</v>
      </c>
      <c r="R1633" s="13">
        <v>0</v>
      </c>
      <c r="S1633" s="31">
        <v>41</v>
      </c>
      <c r="T1633" s="6">
        <f>VLOOKUP(E1633,'参数设置&amp;汇总'!S:U,3,0)</f>
        <v>0.15</v>
      </c>
      <c r="U1633" s="78">
        <f t="shared" si="125"/>
        <v>0</v>
      </c>
      <c r="V1633" s="13">
        <v>0.85000000000000009</v>
      </c>
      <c r="W1633" s="78">
        <f t="shared" si="127"/>
        <v>0</v>
      </c>
      <c r="X1633" s="1">
        <f>VLOOKUP(E1633,'渗透率、续签率'!AG:AJ,4,0)</f>
        <v>8723.5</v>
      </c>
      <c r="Y1633" s="1">
        <f t="shared" si="128"/>
        <v>0</v>
      </c>
      <c r="Z1633">
        <v>1</v>
      </c>
      <c r="AA1633" s="89">
        <f t="shared" si="129"/>
        <v>0</v>
      </c>
      <c r="AH1633" s="37"/>
      <c r="AI1633" s="37"/>
      <c r="AK1633" s="37"/>
    </row>
    <row r="1634" spans="1:37" hidden="1">
      <c r="A1634" t="s">
        <v>64</v>
      </c>
      <c r="B1634" t="s">
        <v>26</v>
      </c>
      <c r="C1634" t="s">
        <v>26</v>
      </c>
      <c r="D1634" t="s">
        <v>116</v>
      </c>
      <c r="E1634" t="s">
        <v>489</v>
      </c>
      <c r="F1634" t="str">
        <f t="shared" si="126"/>
        <v>常州市母婴服务</v>
      </c>
      <c r="G1634" t="s">
        <v>73</v>
      </c>
      <c r="H1634" t="s">
        <v>244</v>
      </c>
      <c r="I1634" t="s">
        <v>70</v>
      </c>
      <c r="J1634">
        <v>116</v>
      </c>
      <c r="K1634">
        <v>1</v>
      </c>
      <c r="L1634" s="13">
        <f>VLOOKUP(C1634,'渗透率、续签率'!B:C,2,0)</f>
        <v>0.31900000000000001</v>
      </c>
      <c r="M1634" s="6">
        <v>0.01</v>
      </c>
      <c r="N1634">
        <v>20</v>
      </c>
      <c r="O1634">
        <v>1</v>
      </c>
      <c r="P1634" s="6">
        <v>0.05</v>
      </c>
      <c r="Q1634" s="13">
        <v>9.9000000000000005E-2</v>
      </c>
      <c r="R1634" s="13">
        <v>9.9000000000000005E-2</v>
      </c>
      <c r="S1634" s="31">
        <v>349</v>
      </c>
      <c r="T1634" s="6">
        <f>VLOOKUP(E1634,'参数设置&amp;汇总'!S:U,3,0)</f>
        <v>0.15</v>
      </c>
      <c r="U1634" s="78">
        <f t="shared" si="125"/>
        <v>3</v>
      </c>
      <c r="V1634" s="13">
        <v>0.85000000000000009</v>
      </c>
      <c r="W1634" s="78">
        <f t="shared" si="127"/>
        <v>3.1541176470588232</v>
      </c>
      <c r="X1634" s="1">
        <f>VLOOKUP(E1634,'渗透率、续签率'!AG:AJ,4,0)</f>
        <v>8723.5</v>
      </c>
      <c r="Y1634" s="1">
        <f t="shared" si="128"/>
        <v>27514.945294117646</v>
      </c>
      <c r="Z1634">
        <v>9</v>
      </c>
      <c r="AA1634" s="89">
        <f t="shared" si="129"/>
        <v>174470</v>
      </c>
      <c r="AH1634" s="37"/>
      <c r="AI1634" s="37"/>
      <c r="AJ1634" s="1"/>
      <c r="AK1634" s="37"/>
    </row>
    <row r="1635" spans="1:37" hidden="1">
      <c r="A1635" t="s">
        <v>64</v>
      </c>
      <c r="B1635" t="s">
        <v>26</v>
      </c>
      <c r="C1635" t="s">
        <v>26</v>
      </c>
      <c r="D1635" t="s">
        <v>116</v>
      </c>
      <c r="E1635" t="s">
        <v>489</v>
      </c>
      <c r="F1635" t="str">
        <f t="shared" si="126"/>
        <v>常德市母婴服务</v>
      </c>
      <c r="G1635" t="s">
        <v>113</v>
      </c>
      <c r="H1635" t="s">
        <v>245</v>
      </c>
      <c r="I1635" t="s">
        <v>68</v>
      </c>
      <c r="J1635">
        <v>34</v>
      </c>
      <c r="K1635">
        <v>0</v>
      </c>
      <c r="L1635" s="13">
        <f>VLOOKUP(C1635,'渗透率、续签率'!B:C,2,0)</f>
        <v>0.31900000000000001</v>
      </c>
      <c r="M1635" s="6">
        <v>0</v>
      </c>
      <c r="N1635">
        <v>0</v>
      </c>
      <c r="O1635">
        <v>0</v>
      </c>
      <c r="P1635" s="6">
        <v>0</v>
      </c>
      <c r="Q1635" s="13">
        <v>0</v>
      </c>
      <c r="R1635" s="13">
        <v>0</v>
      </c>
      <c r="S1635" s="31">
        <v>62</v>
      </c>
      <c r="T1635" s="6">
        <f>VLOOKUP(E1635,'参数设置&amp;汇总'!S:U,3,0)</f>
        <v>0.15</v>
      </c>
      <c r="U1635" s="78">
        <f t="shared" si="125"/>
        <v>0</v>
      </c>
      <c r="V1635" s="13">
        <v>0.85000000000000009</v>
      </c>
      <c r="W1635" s="78">
        <f t="shared" si="127"/>
        <v>0</v>
      </c>
      <c r="X1635" s="1">
        <f>VLOOKUP(E1635,'渗透率、续签率'!AG:AJ,4,0)</f>
        <v>8723.5</v>
      </c>
      <c r="Y1635" s="1">
        <f t="shared" si="128"/>
        <v>0</v>
      </c>
      <c r="Z1635">
        <v>1</v>
      </c>
      <c r="AA1635" s="89">
        <f t="shared" si="129"/>
        <v>0</v>
      </c>
      <c r="AH1635" s="37"/>
      <c r="AI1635" s="37"/>
      <c r="AK1635" s="37"/>
    </row>
    <row r="1636" spans="1:37" hidden="1">
      <c r="A1636" t="s">
        <v>64</v>
      </c>
      <c r="B1636" t="s">
        <v>26</v>
      </c>
      <c r="C1636" t="s">
        <v>26</v>
      </c>
      <c r="D1636" t="s">
        <v>116</v>
      </c>
      <c r="E1636" t="s">
        <v>489</v>
      </c>
      <c r="F1636" t="str">
        <f t="shared" si="126"/>
        <v>平凉市母婴服务</v>
      </c>
      <c r="G1636" t="s">
        <v>132</v>
      </c>
      <c r="H1636" t="s">
        <v>246</v>
      </c>
      <c r="I1636" t="s">
        <v>70</v>
      </c>
      <c r="J1636">
        <v>25</v>
      </c>
      <c r="K1636">
        <v>0</v>
      </c>
      <c r="L1636" s="13">
        <f>VLOOKUP(C1636,'渗透率、续签率'!B:C,2,0)</f>
        <v>0.31900000000000001</v>
      </c>
      <c r="M1636" s="6">
        <v>0</v>
      </c>
      <c r="N1636">
        <v>0</v>
      </c>
      <c r="O1636">
        <v>0</v>
      </c>
      <c r="P1636" s="6">
        <v>0</v>
      </c>
      <c r="Q1636" s="13">
        <v>0</v>
      </c>
      <c r="R1636" s="13">
        <v>0</v>
      </c>
      <c r="S1636" s="31">
        <v>29</v>
      </c>
      <c r="T1636" s="6">
        <f>VLOOKUP(E1636,'参数设置&amp;汇总'!S:U,3,0)</f>
        <v>0.15</v>
      </c>
      <c r="U1636" s="78">
        <f t="shared" si="125"/>
        <v>0</v>
      </c>
      <c r="V1636" s="13">
        <v>0.85000000000000009</v>
      </c>
      <c r="W1636" s="78">
        <f t="shared" si="127"/>
        <v>0</v>
      </c>
      <c r="X1636" s="1">
        <f>VLOOKUP(E1636,'渗透率、续签率'!AG:AJ,4,0)</f>
        <v>8723.5</v>
      </c>
      <c r="Y1636" s="1">
        <f t="shared" si="128"/>
        <v>0</v>
      </c>
      <c r="Z1636">
        <v>0</v>
      </c>
      <c r="AA1636" s="89">
        <f t="shared" si="129"/>
        <v>0</v>
      </c>
      <c r="AH1636" s="37"/>
      <c r="AI1636" s="37"/>
      <c r="AK1636" s="37"/>
    </row>
    <row r="1637" spans="1:37" hidden="1">
      <c r="A1637" t="s">
        <v>64</v>
      </c>
      <c r="B1637" t="s">
        <v>26</v>
      </c>
      <c r="C1637" t="s">
        <v>26</v>
      </c>
      <c r="D1637" t="s">
        <v>116</v>
      </c>
      <c r="E1637" t="s">
        <v>489</v>
      </c>
      <c r="F1637" t="str">
        <f t="shared" si="126"/>
        <v>平顶山市母婴服务</v>
      </c>
      <c r="G1637" t="s">
        <v>110</v>
      </c>
      <c r="H1637" t="s">
        <v>247</v>
      </c>
      <c r="I1637" t="s">
        <v>70</v>
      </c>
      <c r="J1637">
        <v>103</v>
      </c>
      <c r="K1637">
        <v>0</v>
      </c>
      <c r="L1637" s="13">
        <f>VLOOKUP(C1637,'渗透率、续签率'!B:C,2,0)</f>
        <v>0.31900000000000001</v>
      </c>
      <c r="M1637" s="6">
        <v>0</v>
      </c>
      <c r="N1637">
        <v>6</v>
      </c>
      <c r="O1637">
        <v>0</v>
      </c>
      <c r="P1637" s="6">
        <v>0</v>
      </c>
      <c r="Q1637" s="13">
        <v>0</v>
      </c>
      <c r="R1637" s="13">
        <v>0</v>
      </c>
      <c r="S1637" s="31">
        <v>227</v>
      </c>
      <c r="T1637" s="6">
        <f>VLOOKUP(E1637,'参数设置&amp;汇总'!S:U,3,0)</f>
        <v>0.15</v>
      </c>
      <c r="U1637" s="78">
        <f t="shared" si="125"/>
        <v>0.89999999999999991</v>
      </c>
      <c r="V1637" s="13">
        <v>0.85000000000000009</v>
      </c>
      <c r="W1637" s="78">
        <f t="shared" si="127"/>
        <v>1.0588235294117645</v>
      </c>
      <c r="X1637" s="1">
        <f>VLOOKUP(E1637,'渗透率、续签率'!AG:AJ,4,0)</f>
        <v>8723.5</v>
      </c>
      <c r="Y1637" s="1">
        <f t="shared" si="128"/>
        <v>9236.6470588235279</v>
      </c>
      <c r="Z1637">
        <v>9</v>
      </c>
      <c r="AA1637" s="89">
        <f t="shared" si="129"/>
        <v>52341</v>
      </c>
      <c r="AH1637" s="37"/>
      <c r="AI1637" s="37"/>
      <c r="AJ1637" s="1"/>
      <c r="AK1637" s="37"/>
    </row>
    <row r="1638" spans="1:37" hidden="1">
      <c r="A1638" t="s">
        <v>64</v>
      </c>
      <c r="B1638" t="s">
        <v>26</v>
      </c>
      <c r="C1638" t="s">
        <v>26</v>
      </c>
      <c r="D1638" t="s">
        <v>116</v>
      </c>
      <c r="E1638" t="s">
        <v>489</v>
      </c>
      <c r="F1638" t="str">
        <f t="shared" si="126"/>
        <v>广元市母婴服务</v>
      </c>
      <c r="G1638" t="s">
        <v>77</v>
      </c>
      <c r="H1638" t="s">
        <v>248</v>
      </c>
      <c r="I1638" t="s">
        <v>70</v>
      </c>
      <c r="J1638">
        <v>29</v>
      </c>
      <c r="K1638">
        <v>0</v>
      </c>
      <c r="L1638" s="13">
        <f>VLOOKUP(C1638,'渗透率、续签率'!B:C,2,0)</f>
        <v>0.31900000000000001</v>
      </c>
      <c r="M1638" s="6">
        <v>0</v>
      </c>
      <c r="N1638">
        <v>0</v>
      </c>
      <c r="O1638">
        <v>0</v>
      </c>
      <c r="P1638" s="6">
        <v>0</v>
      </c>
      <c r="Q1638" s="13">
        <v>0</v>
      </c>
      <c r="R1638" s="13">
        <v>0</v>
      </c>
      <c r="S1638" s="31">
        <v>43</v>
      </c>
      <c r="T1638" s="6">
        <f>VLOOKUP(E1638,'参数设置&amp;汇总'!S:U,3,0)</f>
        <v>0.15</v>
      </c>
      <c r="U1638" s="78">
        <f t="shared" si="125"/>
        <v>0</v>
      </c>
      <c r="V1638" s="13">
        <v>0.85000000000000009</v>
      </c>
      <c r="W1638" s="78">
        <f t="shared" si="127"/>
        <v>0</v>
      </c>
      <c r="X1638" s="1">
        <f>VLOOKUP(E1638,'渗透率、续签率'!AG:AJ,4,0)</f>
        <v>8723.5</v>
      </c>
      <c r="Y1638" s="1">
        <f t="shared" si="128"/>
        <v>0</v>
      </c>
      <c r="Z1638">
        <v>0</v>
      </c>
      <c r="AA1638" s="89">
        <f t="shared" si="129"/>
        <v>0</v>
      </c>
    </row>
    <row r="1639" spans="1:37" hidden="1">
      <c r="A1639" t="s">
        <v>64</v>
      </c>
      <c r="B1639" t="s">
        <v>26</v>
      </c>
      <c r="C1639" t="s">
        <v>26</v>
      </c>
      <c r="D1639" t="s">
        <v>116</v>
      </c>
      <c r="E1639" t="s">
        <v>489</v>
      </c>
      <c r="F1639" t="str">
        <f t="shared" si="126"/>
        <v>广安市母婴服务</v>
      </c>
      <c r="G1639" t="s">
        <v>77</v>
      </c>
      <c r="H1639" t="s">
        <v>249</v>
      </c>
      <c r="I1639" t="s">
        <v>70</v>
      </c>
      <c r="J1639">
        <v>52</v>
      </c>
      <c r="K1639">
        <v>1</v>
      </c>
      <c r="L1639" s="13">
        <f>VLOOKUP(C1639,'渗透率、续签率'!B:C,2,0)</f>
        <v>0.31900000000000001</v>
      </c>
      <c r="M1639" s="6">
        <v>0.02</v>
      </c>
      <c r="N1639">
        <v>2</v>
      </c>
      <c r="O1639">
        <v>0</v>
      </c>
      <c r="P1639" s="6">
        <v>0</v>
      </c>
      <c r="Q1639" s="13">
        <v>1.4999999999999999E-2</v>
      </c>
      <c r="R1639" s="13">
        <v>0</v>
      </c>
      <c r="S1639" s="31">
        <v>108</v>
      </c>
      <c r="T1639" s="6">
        <f>VLOOKUP(E1639,'参数设置&amp;汇总'!S:U,3,0)</f>
        <v>0.15</v>
      </c>
      <c r="U1639" s="78">
        <f t="shared" si="125"/>
        <v>0.3</v>
      </c>
      <c r="V1639" s="13">
        <v>0.85000000000000009</v>
      </c>
      <c r="W1639" s="78">
        <f t="shared" si="127"/>
        <v>0.3529411764705882</v>
      </c>
      <c r="X1639" s="1">
        <f>VLOOKUP(E1639,'渗透率、续签率'!AG:AJ,4,0)</f>
        <v>8723.5</v>
      </c>
      <c r="Y1639" s="1">
        <f t="shared" si="128"/>
        <v>3078.8823529411761</v>
      </c>
      <c r="Z1639">
        <v>0</v>
      </c>
      <c r="AA1639" s="89">
        <f t="shared" si="129"/>
        <v>17447</v>
      </c>
      <c r="AH1639" s="37"/>
      <c r="AI1639" s="37"/>
      <c r="AJ1639" s="1"/>
      <c r="AK1639" s="37"/>
    </row>
    <row r="1640" spans="1:37" hidden="1">
      <c r="A1640" t="s">
        <v>64</v>
      </c>
      <c r="B1640" t="s">
        <v>26</v>
      </c>
      <c r="C1640" t="s">
        <v>26</v>
      </c>
      <c r="D1640" t="s">
        <v>116</v>
      </c>
      <c r="E1640" t="s">
        <v>489</v>
      </c>
      <c r="F1640" t="str">
        <f t="shared" si="126"/>
        <v>庆阳市母婴服务</v>
      </c>
      <c r="G1640" t="s">
        <v>132</v>
      </c>
      <c r="H1640" t="s">
        <v>250</v>
      </c>
      <c r="I1640" t="s">
        <v>70</v>
      </c>
      <c r="J1640">
        <v>38</v>
      </c>
      <c r="K1640">
        <v>0</v>
      </c>
      <c r="L1640" s="13">
        <f>VLOOKUP(C1640,'渗透率、续签率'!B:C,2,0)</f>
        <v>0.31900000000000001</v>
      </c>
      <c r="M1640" s="6">
        <v>0</v>
      </c>
      <c r="N1640">
        <v>1</v>
      </c>
      <c r="O1640">
        <v>0</v>
      </c>
      <c r="P1640" s="6">
        <v>0</v>
      </c>
      <c r="Q1640" s="13">
        <v>0</v>
      </c>
      <c r="R1640" s="13">
        <v>0</v>
      </c>
      <c r="S1640" s="31">
        <v>84</v>
      </c>
      <c r="T1640" s="6">
        <f>VLOOKUP(E1640,'参数设置&amp;汇总'!S:U,3,0)</f>
        <v>0.15</v>
      </c>
      <c r="U1640" s="78">
        <f t="shared" si="125"/>
        <v>0.15</v>
      </c>
      <c r="V1640" s="13">
        <v>0.85000000000000009</v>
      </c>
      <c r="W1640" s="78">
        <f t="shared" si="127"/>
        <v>0.1764705882352941</v>
      </c>
      <c r="X1640" s="1">
        <f>VLOOKUP(E1640,'渗透率、续签率'!AG:AJ,4,0)</f>
        <v>8723.5</v>
      </c>
      <c r="Y1640" s="1">
        <f t="shared" si="128"/>
        <v>1539.4411764705881</v>
      </c>
      <c r="Z1640">
        <v>2</v>
      </c>
      <c r="AA1640" s="89">
        <f t="shared" si="129"/>
        <v>8723.5</v>
      </c>
      <c r="AH1640" s="37"/>
      <c r="AI1640" s="37"/>
      <c r="AJ1640" s="1"/>
      <c r="AK1640" s="37"/>
    </row>
    <row r="1641" spans="1:37" hidden="1">
      <c r="A1641" t="s">
        <v>64</v>
      </c>
      <c r="B1641" t="s">
        <v>26</v>
      </c>
      <c r="C1641" t="s">
        <v>26</v>
      </c>
      <c r="D1641" t="s">
        <v>116</v>
      </c>
      <c r="E1641" t="s">
        <v>489</v>
      </c>
      <c r="F1641" t="str">
        <f t="shared" si="126"/>
        <v>廊坊市母婴服务</v>
      </c>
      <c r="G1641" t="s">
        <v>159</v>
      </c>
      <c r="H1641" t="s">
        <v>251</v>
      </c>
      <c r="I1641" t="s">
        <v>70</v>
      </c>
      <c r="J1641">
        <v>167</v>
      </c>
      <c r="K1641">
        <v>10</v>
      </c>
      <c r="L1641" s="13">
        <f>VLOOKUP(C1641,'渗透率、续签率'!B:C,2,0)</f>
        <v>0.31900000000000001</v>
      </c>
      <c r="M1641" s="6">
        <v>0.06</v>
      </c>
      <c r="N1641">
        <v>44</v>
      </c>
      <c r="O1641">
        <v>10</v>
      </c>
      <c r="P1641" s="6">
        <v>0.23</v>
      </c>
      <c r="Q1641" s="13">
        <v>0.32400000000000001</v>
      </c>
      <c r="R1641" s="13">
        <v>0.1</v>
      </c>
      <c r="S1641" s="31">
        <v>931</v>
      </c>
      <c r="T1641" s="6">
        <f>VLOOKUP(E1641,'参数设置&amp;汇总'!S:U,3,0)</f>
        <v>0.15</v>
      </c>
      <c r="U1641" s="78">
        <f t="shared" si="125"/>
        <v>10</v>
      </c>
      <c r="V1641" s="13">
        <v>0.85000000000000009</v>
      </c>
      <c r="W1641" s="78">
        <f t="shared" si="127"/>
        <v>8.0117647058823529</v>
      </c>
      <c r="X1641" s="1">
        <f>VLOOKUP(E1641,'渗透率、续签率'!AG:AJ,4,0)</f>
        <v>8723.5</v>
      </c>
      <c r="Y1641" s="1">
        <f t="shared" si="128"/>
        <v>69890.629411764705</v>
      </c>
      <c r="Z1641">
        <v>0</v>
      </c>
      <c r="AA1641" s="89">
        <f t="shared" si="129"/>
        <v>383834</v>
      </c>
      <c r="AH1641" s="37"/>
      <c r="AI1641" s="37"/>
      <c r="AK1641" s="37"/>
    </row>
    <row r="1642" spans="1:37" hidden="1">
      <c r="A1642" t="s">
        <v>64</v>
      </c>
      <c r="B1642" t="s">
        <v>26</v>
      </c>
      <c r="C1642" t="s">
        <v>26</v>
      </c>
      <c r="D1642" t="s">
        <v>116</v>
      </c>
      <c r="E1642" t="s">
        <v>489</v>
      </c>
      <c r="F1642" t="str">
        <f t="shared" si="126"/>
        <v>延安市母婴服务</v>
      </c>
      <c r="G1642" t="s">
        <v>108</v>
      </c>
      <c r="H1642" t="s">
        <v>252</v>
      </c>
      <c r="I1642" t="s">
        <v>70</v>
      </c>
      <c r="J1642">
        <v>22</v>
      </c>
      <c r="K1642">
        <v>0</v>
      </c>
      <c r="L1642" s="13">
        <f>VLOOKUP(C1642,'渗透率、续签率'!B:C,2,0)</f>
        <v>0.31900000000000001</v>
      </c>
      <c r="M1642" s="6">
        <v>0</v>
      </c>
      <c r="N1642">
        <v>0</v>
      </c>
      <c r="O1642">
        <v>0</v>
      </c>
      <c r="P1642" s="6">
        <v>0</v>
      </c>
      <c r="Q1642" s="13">
        <v>0</v>
      </c>
      <c r="R1642" s="13">
        <v>0</v>
      </c>
      <c r="S1642" s="31">
        <v>24</v>
      </c>
      <c r="T1642" s="6">
        <f>VLOOKUP(E1642,'参数设置&amp;汇总'!S:U,3,0)</f>
        <v>0.15</v>
      </c>
      <c r="U1642" s="78">
        <f t="shared" si="125"/>
        <v>0</v>
      </c>
      <c r="V1642" s="13">
        <v>0.85000000000000009</v>
      </c>
      <c r="W1642" s="78">
        <f t="shared" si="127"/>
        <v>0</v>
      </c>
      <c r="X1642" s="1">
        <f>VLOOKUP(E1642,'渗透率、续签率'!AG:AJ,4,0)</f>
        <v>8723.5</v>
      </c>
      <c r="Y1642" s="1">
        <f t="shared" si="128"/>
        <v>0</v>
      </c>
      <c r="Z1642">
        <v>0</v>
      </c>
      <c r="AA1642" s="89">
        <f t="shared" si="129"/>
        <v>0</v>
      </c>
      <c r="AH1642" s="37"/>
      <c r="AI1642" s="37"/>
      <c r="AK1642" s="37"/>
    </row>
    <row r="1643" spans="1:37" hidden="1">
      <c r="A1643" t="s">
        <v>64</v>
      </c>
      <c r="B1643" t="s">
        <v>26</v>
      </c>
      <c r="C1643" t="s">
        <v>26</v>
      </c>
      <c r="D1643" t="s">
        <v>116</v>
      </c>
      <c r="E1643" t="s">
        <v>489</v>
      </c>
      <c r="F1643" t="str">
        <f t="shared" si="126"/>
        <v>延边朝鲜族自治州母婴服务</v>
      </c>
      <c r="G1643" t="s">
        <v>188</v>
      </c>
      <c r="H1643" t="s">
        <v>253</v>
      </c>
      <c r="I1643" t="s">
        <v>70</v>
      </c>
      <c r="J1643">
        <v>23</v>
      </c>
      <c r="K1643">
        <v>0</v>
      </c>
      <c r="L1643" s="13">
        <f>VLOOKUP(C1643,'渗透率、续签率'!B:C,2,0)</f>
        <v>0.31900000000000001</v>
      </c>
      <c r="M1643" s="6">
        <v>0</v>
      </c>
      <c r="N1643">
        <v>0</v>
      </c>
      <c r="O1643">
        <v>0</v>
      </c>
      <c r="P1643" s="6">
        <v>0</v>
      </c>
      <c r="Q1643" s="13">
        <v>0</v>
      </c>
      <c r="R1643" s="13">
        <v>0</v>
      </c>
      <c r="S1643" s="31">
        <v>25</v>
      </c>
      <c r="T1643" s="6">
        <f>VLOOKUP(E1643,'参数设置&amp;汇总'!S:U,3,0)</f>
        <v>0.15</v>
      </c>
      <c r="U1643" s="78">
        <f t="shared" si="125"/>
        <v>0</v>
      </c>
      <c r="V1643" s="13">
        <v>0.85000000000000009</v>
      </c>
      <c r="W1643" s="78">
        <f t="shared" si="127"/>
        <v>0</v>
      </c>
      <c r="X1643" s="1">
        <f>VLOOKUP(E1643,'渗透率、续签率'!AG:AJ,4,0)</f>
        <v>8723.5</v>
      </c>
      <c r="Y1643" s="1">
        <f t="shared" si="128"/>
        <v>0</v>
      </c>
      <c r="Z1643">
        <v>1</v>
      </c>
      <c r="AA1643" s="89">
        <f t="shared" si="129"/>
        <v>0</v>
      </c>
      <c r="AH1643" s="37"/>
      <c r="AI1643" s="37"/>
      <c r="AK1643" s="37"/>
    </row>
    <row r="1644" spans="1:37" hidden="1">
      <c r="A1644" t="s">
        <v>64</v>
      </c>
      <c r="B1644" t="s">
        <v>26</v>
      </c>
      <c r="C1644" t="s">
        <v>26</v>
      </c>
      <c r="D1644" t="s">
        <v>116</v>
      </c>
      <c r="E1644" t="s">
        <v>489</v>
      </c>
      <c r="F1644" t="str">
        <f t="shared" si="126"/>
        <v>开封市母婴服务</v>
      </c>
      <c r="G1644" t="s">
        <v>110</v>
      </c>
      <c r="H1644" t="s">
        <v>254</v>
      </c>
      <c r="I1644" t="s">
        <v>70</v>
      </c>
      <c r="J1644">
        <v>135</v>
      </c>
      <c r="K1644">
        <v>2</v>
      </c>
      <c r="L1644" s="13">
        <f>VLOOKUP(C1644,'渗透率、续签率'!B:C,2,0)</f>
        <v>0.31900000000000001</v>
      </c>
      <c r="M1644" s="6">
        <v>0.01</v>
      </c>
      <c r="N1644">
        <v>16</v>
      </c>
      <c r="O1644">
        <v>1</v>
      </c>
      <c r="P1644" s="6">
        <v>0.06</v>
      </c>
      <c r="Q1644" s="13">
        <v>0.14099999999999999</v>
      </c>
      <c r="R1644" s="13">
        <v>0</v>
      </c>
      <c r="S1644" s="31">
        <v>367</v>
      </c>
      <c r="T1644" s="6">
        <f>VLOOKUP(E1644,'参数设置&amp;汇总'!S:U,3,0)</f>
        <v>0.15</v>
      </c>
      <c r="U1644" s="78">
        <f t="shared" si="125"/>
        <v>2.4</v>
      </c>
      <c r="V1644" s="13">
        <v>0.85000000000000009</v>
      </c>
      <c r="W1644" s="78">
        <f t="shared" si="127"/>
        <v>2.4482352941176466</v>
      </c>
      <c r="X1644" s="1">
        <f>VLOOKUP(E1644,'渗透率、续签率'!AG:AJ,4,0)</f>
        <v>8723.5</v>
      </c>
      <c r="Y1644" s="1">
        <f t="shared" si="128"/>
        <v>21357.180588235289</v>
      </c>
      <c r="Z1644">
        <v>13</v>
      </c>
      <c r="AA1644" s="89">
        <f t="shared" si="129"/>
        <v>139576</v>
      </c>
      <c r="AH1644" s="37"/>
      <c r="AI1644" s="37"/>
      <c r="AK1644" s="37"/>
    </row>
    <row r="1645" spans="1:37" hidden="1">
      <c r="A1645" t="s">
        <v>64</v>
      </c>
      <c r="B1645" t="s">
        <v>26</v>
      </c>
      <c r="C1645" t="s">
        <v>26</v>
      </c>
      <c r="D1645" t="s">
        <v>116</v>
      </c>
      <c r="E1645" t="s">
        <v>489</v>
      </c>
      <c r="F1645" t="str">
        <f t="shared" si="126"/>
        <v>张家口市母婴服务</v>
      </c>
      <c r="G1645" t="s">
        <v>159</v>
      </c>
      <c r="H1645" t="s">
        <v>255</v>
      </c>
      <c r="I1645" t="s">
        <v>70</v>
      </c>
      <c r="J1645">
        <v>54</v>
      </c>
      <c r="K1645">
        <v>0</v>
      </c>
      <c r="L1645" s="13">
        <f>VLOOKUP(C1645,'渗透率、续签率'!B:C,2,0)</f>
        <v>0.31900000000000001</v>
      </c>
      <c r="M1645" s="6">
        <v>0</v>
      </c>
      <c r="N1645">
        <v>14</v>
      </c>
      <c r="O1645">
        <v>0</v>
      </c>
      <c r="P1645" s="6">
        <v>0</v>
      </c>
      <c r="Q1645" s="13">
        <v>0</v>
      </c>
      <c r="R1645" s="13">
        <v>0</v>
      </c>
      <c r="S1645" s="31">
        <v>234</v>
      </c>
      <c r="T1645" s="6">
        <f>VLOOKUP(E1645,'参数设置&amp;汇总'!S:U,3,0)</f>
        <v>0.15</v>
      </c>
      <c r="U1645" s="78">
        <f t="shared" si="125"/>
        <v>2.1</v>
      </c>
      <c r="V1645" s="13">
        <v>0.85000000000000009</v>
      </c>
      <c r="W1645" s="78">
        <f t="shared" si="127"/>
        <v>2.4705882352941173</v>
      </c>
      <c r="X1645" s="1">
        <f>VLOOKUP(E1645,'渗透率、续签率'!AG:AJ,4,0)</f>
        <v>8723.5</v>
      </c>
      <c r="Y1645" s="1">
        <f t="shared" si="128"/>
        <v>21552.176470588231</v>
      </c>
      <c r="Z1645">
        <v>6</v>
      </c>
      <c r="AA1645" s="89">
        <f t="shared" si="129"/>
        <v>122129</v>
      </c>
      <c r="AH1645" s="37"/>
      <c r="AI1645" s="37"/>
      <c r="AJ1645" s="1"/>
      <c r="AK1645" s="37"/>
    </row>
    <row r="1646" spans="1:37" hidden="1">
      <c r="A1646" t="s">
        <v>64</v>
      </c>
      <c r="B1646" t="s">
        <v>26</v>
      </c>
      <c r="C1646" t="s">
        <v>26</v>
      </c>
      <c r="D1646" t="s">
        <v>116</v>
      </c>
      <c r="E1646" t="s">
        <v>489</v>
      </c>
      <c r="F1646" t="str">
        <f t="shared" si="126"/>
        <v>张家界市母婴服务</v>
      </c>
      <c r="G1646" t="s">
        <v>113</v>
      </c>
      <c r="H1646" t="s">
        <v>256</v>
      </c>
      <c r="I1646" t="s">
        <v>68</v>
      </c>
      <c r="J1646">
        <v>11</v>
      </c>
      <c r="K1646">
        <v>0</v>
      </c>
      <c r="L1646" s="13">
        <f>VLOOKUP(C1646,'渗透率、续签率'!B:C,2,0)</f>
        <v>0.31900000000000001</v>
      </c>
      <c r="M1646" s="6">
        <v>0</v>
      </c>
      <c r="N1646">
        <v>0</v>
      </c>
      <c r="O1646">
        <v>0</v>
      </c>
      <c r="P1646" s="6">
        <v>0</v>
      </c>
      <c r="Q1646" s="13">
        <v>0</v>
      </c>
      <c r="R1646" s="13">
        <v>0</v>
      </c>
      <c r="S1646" s="31">
        <v>17</v>
      </c>
      <c r="T1646" s="6">
        <f>VLOOKUP(E1646,'参数设置&amp;汇总'!S:U,3,0)</f>
        <v>0.15</v>
      </c>
      <c r="U1646" s="78">
        <f t="shared" si="125"/>
        <v>0</v>
      </c>
      <c r="V1646" s="13">
        <v>0.85000000000000009</v>
      </c>
      <c r="W1646" s="78">
        <f t="shared" si="127"/>
        <v>0</v>
      </c>
      <c r="X1646" s="1">
        <f>VLOOKUP(E1646,'渗透率、续签率'!AG:AJ,4,0)</f>
        <v>8723.5</v>
      </c>
      <c r="Y1646" s="1">
        <f t="shared" si="128"/>
        <v>0</v>
      </c>
      <c r="Z1646">
        <v>0</v>
      </c>
      <c r="AA1646" s="89">
        <f t="shared" si="129"/>
        <v>0</v>
      </c>
      <c r="AH1646" s="37"/>
      <c r="AI1646" s="37"/>
      <c r="AK1646" s="37"/>
    </row>
    <row r="1647" spans="1:37" hidden="1">
      <c r="A1647" t="s">
        <v>64</v>
      </c>
      <c r="B1647" t="s">
        <v>26</v>
      </c>
      <c r="C1647" t="s">
        <v>26</v>
      </c>
      <c r="D1647" t="s">
        <v>116</v>
      </c>
      <c r="E1647" t="s">
        <v>489</v>
      </c>
      <c r="F1647" t="str">
        <f t="shared" si="126"/>
        <v>张掖市母婴服务</v>
      </c>
      <c r="G1647" t="s">
        <v>132</v>
      </c>
      <c r="H1647" t="s">
        <v>257</v>
      </c>
      <c r="I1647" t="s">
        <v>70</v>
      </c>
      <c r="J1647">
        <v>29</v>
      </c>
      <c r="K1647">
        <v>0</v>
      </c>
      <c r="L1647" s="13">
        <f>VLOOKUP(C1647,'渗透率、续签率'!B:C,2,0)</f>
        <v>0.31900000000000001</v>
      </c>
      <c r="M1647" s="6">
        <v>0</v>
      </c>
      <c r="N1647">
        <v>0</v>
      </c>
      <c r="O1647">
        <v>0</v>
      </c>
      <c r="P1647" s="6">
        <v>0</v>
      </c>
      <c r="Q1647" s="13">
        <v>0</v>
      </c>
      <c r="R1647" s="13">
        <v>0</v>
      </c>
      <c r="S1647" s="31">
        <v>55</v>
      </c>
      <c r="T1647" s="6">
        <f>VLOOKUP(E1647,'参数设置&amp;汇总'!S:U,3,0)</f>
        <v>0.15</v>
      </c>
      <c r="U1647" s="78">
        <f t="shared" si="125"/>
        <v>0</v>
      </c>
      <c r="V1647" s="13">
        <v>0.85000000000000009</v>
      </c>
      <c r="W1647" s="78">
        <f t="shared" si="127"/>
        <v>0</v>
      </c>
      <c r="X1647" s="1">
        <f>VLOOKUP(E1647,'渗透率、续签率'!AG:AJ,4,0)</f>
        <v>8723.5</v>
      </c>
      <c r="Y1647" s="1">
        <f t="shared" si="128"/>
        <v>0</v>
      </c>
      <c r="Z1647">
        <v>1</v>
      </c>
      <c r="AA1647" s="89">
        <f t="shared" si="129"/>
        <v>0</v>
      </c>
      <c r="AH1647" s="37"/>
      <c r="AI1647" s="37"/>
      <c r="AK1647" s="37"/>
    </row>
    <row r="1648" spans="1:37" hidden="1">
      <c r="A1648" t="s">
        <v>64</v>
      </c>
      <c r="B1648" t="s">
        <v>26</v>
      </c>
      <c r="C1648" t="s">
        <v>26</v>
      </c>
      <c r="D1648" t="s">
        <v>116</v>
      </c>
      <c r="E1648" t="s">
        <v>489</v>
      </c>
      <c r="F1648" t="str">
        <f t="shared" si="126"/>
        <v>徐州市母婴服务</v>
      </c>
      <c r="G1648" t="s">
        <v>73</v>
      </c>
      <c r="H1648" t="s">
        <v>258</v>
      </c>
      <c r="I1648" t="s">
        <v>70</v>
      </c>
      <c r="J1648">
        <v>251</v>
      </c>
      <c r="K1648">
        <v>2</v>
      </c>
      <c r="L1648" s="13">
        <f>VLOOKUP(C1648,'渗透率、续签率'!B:C,2,0)</f>
        <v>0.31900000000000001</v>
      </c>
      <c r="M1648" s="6">
        <v>0.01</v>
      </c>
      <c r="N1648">
        <v>43</v>
      </c>
      <c r="O1648">
        <v>2</v>
      </c>
      <c r="P1648" s="6">
        <v>0.05</v>
      </c>
      <c r="Q1648" s="13">
        <v>7.4999999999999997E-2</v>
      </c>
      <c r="R1648" s="13">
        <v>1.9E-2</v>
      </c>
      <c r="S1648" s="31">
        <v>1029</v>
      </c>
      <c r="T1648" s="6">
        <f>VLOOKUP(E1648,'参数设置&amp;汇总'!S:U,3,0)</f>
        <v>0.15</v>
      </c>
      <c r="U1648" s="78">
        <f t="shared" si="125"/>
        <v>6.45</v>
      </c>
      <c r="V1648" s="13">
        <v>0.85000000000000009</v>
      </c>
      <c r="W1648" s="78">
        <f t="shared" si="127"/>
        <v>6.8376470588235287</v>
      </c>
      <c r="X1648" s="1">
        <f>VLOOKUP(E1648,'渗透率、续签率'!AG:AJ,4,0)</f>
        <v>8723.5</v>
      </c>
      <c r="Y1648" s="1">
        <f t="shared" si="128"/>
        <v>59648.214117647054</v>
      </c>
      <c r="Z1648">
        <v>27</v>
      </c>
      <c r="AA1648" s="89">
        <f t="shared" si="129"/>
        <v>375110.5</v>
      </c>
      <c r="AH1648" s="37"/>
      <c r="AI1648" s="37"/>
      <c r="AK1648" s="37"/>
    </row>
    <row r="1649" spans="1:37" hidden="1">
      <c r="A1649" t="s">
        <v>64</v>
      </c>
      <c r="B1649" t="s">
        <v>26</v>
      </c>
      <c r="C1649" t="s">
        <v>26</v>
      </c>
      <c r="D1649" t="s">
        <v>116</v>
      </c>
      <c r="E1649" t="s">
        <v>489</v>
      </c>
      <c r="F1649" t="str">
        <f t="shared" si="126"/>
        <v>德宏傣族景颇族自治州母婴服务</v>
      </c>
      <c r="G1649" t="s">
        <v>99</v>
      </c>
      <c r="H1649" t="s">
        <v>259</v>
      </c>
      <c r="I1649" t="s">
        <v>68</v>
      </c>
      <c r="J1649">
        <v>19</v>
      </c>
      <c r="K1649">
        <v>0</v>
      </c>
      <c r="L1649" s="13">
        <f>VLOOKUP(C1649,'渗透率、续签率'!B:C,2,0)</f>
        <v>0.31900000000000001</v>
      </c>
      <c r="M1649" s="6">
        <v>0</v>
      </c>
      <c r="N1649">
        <v>0</v>
      </c>
      <c r="O1649">
        <v>0</v>
      </c>
      <c r="P1649" s="6">
        <v>0</v>
      </c>
      <c r="Q1649" s="13">
        <v>0</v>
      </c>
      <c r="R1649" s="13">
        <v>0</v>
      </c>
      <c r="S1649" s="31">
        <v>13</v>
      </c>
      <c r="T1649" s="6">
        <f>VLOOKUP(E1649,'参数设置&amp;汇总'!S:U,3,0)</f>
        <v>0.15</v>
      </c>
      <c r="U1649" s="78">
        <f t="shared" si="125"/>
        <v>0</v>
      </c>
      <c r="V1649" s="13">
        <v>0.85000000000000009</v>
      </c>
      <c r="W1649" s="78">
        <f t="shared" si="127"/>
        <v>0</v>
      </c>
      <c r="X1649" s="1">
        <f>VLOOKUP(E1649,'渗透率、续签率'!AG:AJ,4,0)</f>
        <v>8723.5</v>
      </c>
      <c r="Y1649" s="1">
        <f t="shared" si="128"/>
        <v>0</v>
      </c>
      <c r="Z1649">
        <v>0</v>
      </c>
      <c r="AA1649" s="89">
        <f t="shared" si="129"/>
        <v>0</v>
      </c>
      <c r="AH1649" s="37"/>
      <c r="AI1649" s="37"/>
      <c r="AK1649" s="37"/>
    </row>
    <row r="1650" spans="1:37" hidden="1">
      <c r="A1650" t="s">
        <v>64</v>
      </c>
      <c r="B1650" t="s">
        <v>26</v>
      </c>
      <c r="C1650" t="s">
        <v>26</v>
      </c>
      <c r="D1650" t="s">
        <v>116</v>
      </c>
      <c r="E1650" t="s">
        <v>489</v>
      </c>
      <c r="F1650" t="str">
        <f t="shared" si="126"/>
        <v>德州市母婴服务</v>
      </c>
      <c r="G1650" t="s">
        <v>103</v>
      </c>
      <c r="H1650" t="s">
        <v>260</v>
      </c>
      <c r="I1650" t="s">
        <v>70</v>
      </c>
      <c r="J1650">
        <v>95</v>
      </c>
      <c r="K1650">
        <v>0</v>
      </c>
      <c r="L1650" s="13">
        <f>VLOOKUP(C1650,'渗透率、续签率'!B:C,2,0)</f>
        <v>0.31900000000000001</v>
      </c>
      <c r="M1650" s="6">
        <v>0</v>
      </c>
      <c r="N1650">
        <v>8</v>
      </c>
      <c r="O1650">
        <v>0</v>
      </c>
      <c r="P1650" s="6">
        <v>0</v>
      </c>
      <c r="Q1650" s="13">
        <v>0</v>
      </c>
      <c r="R1650" s="13">
        <v>0</v>
      </c>
      <c r="S1650" s="31">
        <v>208</v>
      </c>
      <c r="T1650" s="6">
        <f>VLOOKUP(E1650,'参数设置&amp;汇总'!S:U,3,0)</f>
        <v>0.15</v>
      </c>
      <c r="U1650" s="78">
        <f t="shared" si="125"/>
        <v>1.2</v>
      </c>
      <c r="V1650" s="13">
        <v>0.85000000000000009</v>
      </c>
      <c r="W1650" s="78">
        <f t="shared" si="127"/>
        <v>1.4117647058823528</v>
      </c>
      <c r="X1650" s="1">
        <f>VLOOKUP(E1650,'渗透率、续签率'!AG:AJ,4,0)</f>
        <v>8723.5</v>
      </c>
      <c r="Y1650" s="1">
        <f t="shared" si="128"/>
        <v>12315.529411764704</v>
      </c>
      <c r="Z1650">
        <v>1</v>
      </c>
      <c r="AA1650" s="89">
        <f t="shared" si="129"/>
        <v>69788</v>
      </c>
      <c r="AH1650" s="37"/>
      <c r="AI1650" s="37"/>
      <c r="AK1650" s="37"/>
    </row>
    <row r="1651" spans="1:37" hidden="1">
      <c r="A1651" t="s">
        <v>64</v>
      </c>
      <c r="B1651" t="s">
        <v>26</v>
      </c>
      <c r="C1651" t="s">
        <v>26</v>
      </c>
      <c r="D1651" t="s">
        <v>116</v>
      </c>
      <c r="E1651" t="s">
        <v>489</v>
      </c>
      <c r="F1651" t="str">
        <f t="shared" si="126"/>
        <v>德阳市母婴服务</v>
      </c>
      <c r="G1651" t="s">
        <v>77</v>
      </c>
      <c r="H1651" t="s">
        <v>261</v>
      </c>
      <c r="I1651" t="s">
        <v>70</v>
      </c>
      <c r="J1651">
        <v>43</v>
      </c>
      <c r="K1651">
        <v>0</v>
      </c>
      <c r="L1651" s="13">
        <f>VLOOKUP(C1651,'渗透率、续签率'!B:C,2,0)</f>
        <v>0.31900000000000001</v>
      </c>
      <c r="M1651" s="6">
        <v>0</v>
      </c>
      <c r="N1651">
        <v>0</v>
      </c>
      <c r="O1651">
        <v>0</v>
      </c>
      <c r="P1651" s="6">
        <v>0</v>
      </c>
      <c r="Q1651" s="13">
        <v>0</v>
      </c>
      <c r="R1651" s="13">
        <v>0</v>
      </c>
      <c r="S1651" s="31">
        <v>85</v>
      </c>
      <c r="T1651" s="6">
        <f>VLOOKUP(E1651,'参数设置&amp;汇总'!S:U,3,0)</f>
        <v>0.15</v>
      </c>
      <c r="U1651" s="78">
        <f t="shared" si="125"/>
        <v>0</v>
      </c>
      <c r="V1651" s="13">
        <v>0.85000000000000009</v>
      </c>
      <c r="W1651" s="78">
        <f t="shared" si="127"/>
        <v>0</v>
      </c>
      <c r="X1651" s="1">
        <f>VLOOKUP(E1651,'渗透率、续签率'!AG:AJ,4,0)</f>
        <v>8723.5</v>
      </c>
      <c r="Y1651" s="1">
        <f t="shared" si="128"/>
        <v>0</v>
      </c>
      <c r="Z1651">
        <v>1</v>
      </c>
      <c r="AA1651" s="89">
        <f t="shared" si="129"/>
        <v>0</v>
      </c>
      <c r="AH1651" s="37"/>
      <c r="AI1651" s="37"/>
      <c r="AJ1651" s="1"/>
      <c r="AK1651" s="37"/>
    </row>
    <row r="1652" spans="1:37" hidden="1">
      <c r="A1652" t="s">
        <v>64</v>
      </c>
      <c r="B1652" t="s">
        <v>26</v>
      </c>
      <c r="C1652" t="s">
        <v>26</v>
      </c>
      <c r="D1652" t="s">
        <v>116</v>
      </c>
      <c r="E1652" t="s">
        <v>489</v>
      </c>
      <c r="F1652" t="str">
        <f t="shared" si="126"/>
        <v>忻州市母婴服务</v>
      </c>
      <c r="G1652" t="s">
        <v>134</v>
      </c>
      <c r="H1652" t="s">
        <v>262</v>
      </c>
      <c r="I1652" t="s">
        <v>70</v>
      </c>
      <c r="J1652">
        <v>31</v>
      </c>
      <c r="K1652">
        <v>0</v>
      </c>
      <c r="L1652" s="13">
        <f>VLOOKUP(C1652,'渗透率、续签率'!B:C,2,0)</f>
        <v>0.31900000000000001</v>
      </c>
      <c r="M1652" s="6">
        <v>0</v>
      </c>
      <c r="N1652">
        <v>0</v>
      </c>
      <c r="O1652">
        <v>0</v>
      </c>
      <c r="P1652" s="6">
        <v>0</v>
      </c>
      <c r="Q1652" s="13">
        <v>0</v>
      </c>
      <c r="R1652" s="13">
        <v>0</v>
      </c>
      <c r="S1652" s="31">
        <v>40</v>
      </c>
      <c r="T1652" s="6">
        <f>VLOOKUP(E1652,'参数设置&amp;汇总'!S:U,3,0)</f>
        <v>0.15</v>
      </c>
      <c r="U1652" s="78">
        <f t="shared" si="125"/>
        <v>0</v>
      </c>
      <c r="V1652" s="13">
        <v>0.85000000000000009</v>
      </c>
      <c r="W1652" s="78">
        <f t="shared" si="127"/>
        <v>0</v>
      </c>
      <c r="X1652" s="1">
        <f>VLOOKUP(E1652,'渗透率、续签率'!AG:AJ,4,0)</f>
        <v>8723.5</v>
      </c>
      <c r="Y1652" s="1">
        <f t="shared" si="128"/>
        <v>0</v>
      </c>
      <c r="Z1652">
        <v>0</v>
      </c>
      <c r="AA1652" s="89">
        <f t="shared" si="129"/>
        <v>0</v>
      </c>
      <c r="AH1652" s="37"/>
      <c r="AI1652" s="37"/>
      <c r="AK1652" s="37"/>
    </row>
    <row r="1653" spans="1:37" hidden="1">
      <c r="A1653" t="s">
        <v>64</v>
      </c>
      <c r="B1653" t="s">
        <v>26</v>
      </c>
      <c r="C1653" t="s">
        <v>26</v>
      </c>
      <c r="D1653" t="s">
        <v>116</v>
      </c>
      <c r="E1653" t="s">
        <v>489</v>
      </c>
      <c r="F1653" t="str">
        <f t="shared" si="126"/>
        <v>怀化市母婴服务</v>
      </c>
      <c r="G1653" t="s">
        <v>113</v>
      </c>
      <c r="H1653" t="s">
        <v>263</v>
      </c>
      <c r="I1653" t="s">
        <v>68</v>
      </c>
      <c r="J1653">
        <v>35</v>
      </c>
      <c r="K1653">
        <v>0</v>
      </c>
      <c r="L1653" s="13">
        <f>VLOOKUP(C1653,'渗透率、续签率'!B:C,2,0)</f>
        <v>0.31900000000000001</v>
      </c>
      <c r="M1653" s="6">
        <v>0</v>
      </c>
      <c r="N1653">
        <v>0</v>
      </c>
      <c r="O1653">
        <v>0</v>
      </c>
      <c r="P1653" s="6">
        <v>0</v>
      </c>
      <c r="Q1653" s="13">
        <v>3.5999999999999997E-2</v>
      </c>
      <c r="R1653" s="13">
        <v>0</v>
      </c>
      <c r="S1653" s="31">
        <v>40</v>
      </c>
      <c r="T1653" s="6">
        <f>VLOOKUP(E1653,'参数设置&amp;汇总'!S:U,3,0)</f>
        <v>0.15</v>
      </c>
      <c r="U1653" s="78">
        <f t="shared" si="125"/>
        <v>0</v>
      </c>
      <c r="V1653" s="13">
        <v>0.85000000000000009</v>
      </c>
      <c r="W1653" s="78">
        <f t="shared" si="127"/>
        <v>0</v>
      </c>
      <c r="X1653" s="1">
        <f>VLOOKUP(E1653,'渗透率、续签率'!AG:AJ,4,0)</f>
        <v>8723.5</v>
      </c>
      <c r="Y1653" s="1">
        <f t="shared" si="128"/>
        <v>0</v>
      </c>
      <c r="Z1653">
        <v>0</v>
      </c>
      <c r="AA1653" s="89">
        <f t="shared" si="129"/>
        <v>0</v>
      </c>
      <c r="AH1653" s="37"/>
      <c r="AI1653" s="37"/>
      <c r="AK1653" s="37"/>
    </row>
    <row r="1654" spans="1:37" hidden="1">
      <c r="A1654" t="s">
        <v>64</v>
      </c>
      <c r="B1654" t="s">
        <v>26</v>
      </c>
      <c r="C1654" t="s">
        <v>26</v>
      </c>
      <c r="D1654" t="s">
        <v>116</v>
      </c>
      <c r="E1654" t="s">
        <v>489</v>
      </c>
      <c r="F1654" t="str">
        <f t="shared" si="126"/>
        <v>怒江傈僳族自治州母婴服务</v>
      </c>
      <c r="G1654" t="s">
        <v>99</v>
      </c>
      <c r="H1654" t="s">
        <v>264</v>
      </c>
      <c r="I1654" t="s">
        <v>68</v>
      </c>
      <c r="J1654">
        <v>0</v>
      </c>
      <c r="K1654">
        <v>0</v>
      </c>
      <c r="L1654" s="13">
        <f>VLOOKUP(C1654,'渗透率、续签率'!B:C,2,0)</f>
        <v>0.31900000000000001</v>
      </c>
      <c r="M1654" s="6">
        <v>0</v>
      </c>
      <c r="N1654">
        <v>0</v>
      </c>
      <c r="O1654">
        <v>0</v>
      </c>
      <c r="P1654" s="6">
        <v>0</v>
      </c>
      <c r="Q1654" s="13">
        <v>0</v>
      </c>
      <c r="R1654" s="13">
        <v>0</v>
      </c>
      <c r="S1654" s="31">
        <v>0</v>
      </c>
      <c r="T1654" s="6">
        <f>VLOOKUP(E1654,'参数设置&amp;汇总'!S:U,3,0)</f>
        <v>0.15</v>
      </c>
      <c r="U1654" s="78">
        <f t="shared" si="125"/>
        <v>0</v>
      </c>
      <c r="V1654" s="13">
        <v>0.85000000000000009</v>
      </c>
      <c r="W1654" s="78">
        <f t="shared" si="127"/>
        <v>0</v>
      </c>
      <c r="X1654" s="1">
        <f>VLOOKUP(E1654,'渗透率、续签率'!AG:AJ,4,0)</f>
        <v>8723.5</v>
      </c>
      <c r="Y1654" s="1">
        <f t="shared" si="128"/>
        <v>0</v>
      </c>
      <c r="Z1654">
        <v>0</v>
      </c>
      <c r="AA1654" s="89">
        <f t="shared" si="129"/>
        <v>0</v>
      </c>
      <c r="AH1654" s="37"/>
      <c r="AI1654" s="37"/>
      <c r="AK1654" s="37"/>
    </row>
    <row r="1655" spans="1:37" hidden="1">
      <c r="A1655" t="s">
        <v>64</v>
      </c>
      <c r="B1655" t="s">
        <v>26</v>
      </c>
      <c r="C1655" t="s">
        <v>26</v>
      </c>
      <c r="D1655" t="s">
        <v>116</v>
      </c>
      <c r="E1655" t="s">
        <v>489</v>
      </c>
      <c r="F1655" t="str">
        <f t="shared" si="126"/>
        <v>恩施土家族苗族自治州母婴服务</v>
      </c>
      <c r="G1655" t="s">
        <v>81</v>
      </c>
      <c r="H1655" t="s">
        <v>265</v>
      </c>
      <c r="I1655" t="s">
        <v>68</v>
      </c>
      <c r="J1655">
        <v>32</v>
      </c>
      <c r="K1655">
        <v>1</v>
      </c>
      <c r="L1655" s="13">
        <f>VLOOKUP(C1655,'渗透率、续签率'!B:C,2,0)</f>
        <v>0.31900000000000001</v>
      </c>
      <c r="M1655" s="6">
        <v>0.03</v>
      </c>
      <c r="N1655">
        <v>0</v>
      </c>
      <c r="O1655">
        <v>0</v>
      </c>
      <c r="P1655" s="6">
        <v>0</v>
      </c>
      <c r="Q1655" s="13">
        <v>9.0999999999999998E-2</v>
      </c>
      <c r="R1655" s="13">
        <v>0</v>
      </c>
      <c r="S1655" s="31">
        <v>34</v>
      </c>
      <c r="T1655" s="6">
        <f>VLOOKUP(E1655,'参数设置&amp;汇总'!S:U,3,0)</f>
        <v>0.15</v>
      </c>
      <c r="U1655" s="78">
        <f t="shared" si="125"/>
        <v>0</v>
      </c>
      <c r="V1655" s="13">
        <v>0.85000000000000009</v>
      </c>
      <c r="W1655" s="78">
        <f t="shared" si="127"/>
        <v>0</v>
      </c>
      <c r="X1655" s="1">
        <f>VLOOKUP(E1655,'渗透率、续签率'!AG:AJ,4,0)</f>
        <v>8723.5</v>
      </c>
      <c r="Y1655" s="1">
        <f t="shared" si="128"/>
        <v>0</v>
      </c>
      <c r="Z1655">
        <v>2</v>
      </c>
      <c r="AA1655" s="89">
        <f t="shared" si="129"/>
        <v>0</v>
      </c>
      <c r="AH1655" s="37"/>
      <c r="AI1655" s="37"/>
      <c r="AK1655" s="37"/>
    </row>
    <row r="1656" spans="1:37" hidden="1">
      <c r="A1656" t="s">
        <v>64</v>
      </c>
      <c r="B1656" t="s">
        <v>26</v>
      </c>
      <c r="C1656" t="s">
        <v>26</v>
      </c>
      <c r="D1656" t="s">
        <v>116</v>
      </c>
      <c r="E1656" t="s">
        <v>489</v>
      </c>
      <c r="F1656" t="str">
        <f t="shared" si="126"/>
        <v>惠州市母婴服务</v>
      </c>
      <c r="G1656" t="s">
        <v>75</v>
      </c>
      <c r="H1656" t="s">
        <v>266</v>
      </c>
      <c r="I1656" t="s">
        <v>68</v>
      </c>
      <c r="J1656">
        <v>143</v>
      </c>
      <c r="K1656">
        <v>6</v>
      </c>
      <c r="L1656" s="13">
        <f>VLOOKUP(C1656,'渗透率、续签率'!B:C,2,0)</f>
        <v>0.31900000000000001</v>
      </c>
      <c r="M1656" s="6">
        <v>0.04</v>
      </c>
      <c r="N1656">
        <v>31</v>
      </c>
      <c r="O1656">
        <v>5</v>
      </c>
      <c r="P1656" s="6">
        <v>0.16</v>
      </c>
      <c r="Q1656" s="13">
        <v>0.33100000000000002</v>
      </c>
      <c r="R1656" s="13">
        <v>0.16200000000000001</v>
      </c>
      <c r="S1656" s="31">
        <v>690</v>
      </c>
      <c r="T1656" s="6">
        <f>VLOOKUP(E1656,'参数设置&amp;汇总'!S:U,3,0)</f>
        <v>0.15</v>
      </c>
      <c r="U1656" s="78">
        <f t="shared" si="125"/>
        <v>5</v>
      </c>
      <c r="V1656" s="13">
        <v>0.85000000000000009</v>
      </c>
      <c r="W1656" s="78">
        <f t="shared" si="127"/>
        <v>4.0058823529411764</v>
      </c>
      <c r="X1656" s="1">
        <f>VLOOKUP(E1656,'渗透率、续签率'!AG:AJ,4,0)</f>
        <v>8723.5</v>
      </c>
      <c r="Y1656" s="1">
        <f t="shared" si="128"/>
        <v>34945.314705882352</v>
      </c>
      <c r="Z1656">
        <v>28</v>
      </c>
      <c r="AA1656" s="89">
        <f t="shared" si="129"/>
        <v>270428.5</v>
      </c>
      <c r="AH1656" s="37"/>
      <c r="AI1656" s="37"/>
      <c r="AK1656" s="37"/>
    </row>
    <row r="1657" spans="1:37" hidden="1">
      <c r="A1657" t="s">
        <v>64</v>
      </c>
      <c r="B1657" t="s">
        <v>26</v>
      </c>
      <c r="C1657" t="s">
        <v>26</v>
      </c>
      <c r="D1657" t="s">
        <v>116</v>
      </c>
      <c r="E1657" t="s">
        <v>489</v>
      </c>
      <c r="F1657" t="str">
        <f t="shared" si="126"/>
        <v>扬州市母婴服务</v>
      </c>
      <c r="G1657" t="s">
        <v>73</v>
      </c>
      <c r="H1657" t="s">
        <v>267</v>
      </c>
      <c r="I1657" t="s">
        <v>70</v>
      </c>
      <c r="J1657">
        <v>57</v>
      </c>
      <c r="K1657">
        <v>2</v>
      </c>
      <c r="L1657" s="13">
        <f>VLOOKUP(C1657,'渗透率、续签率'!B:C,2,0)</f>
        <v>0.31900000000000001</v>
      </c>
      <c r="M1657" s="6">
        <v>0.04</v>
      </c>
      <c r="N1657">
        <v>5</v>
      </c>
      <c r="O1657">
        <v>2</v>
      </c>
      <c r="P1657" s="6">
        <v>0.4</v>
      </c>
      <c r="Q1657" s="13">
        <v>0.33700000000000002</v>
      </c>
      <c r="R1657" s="13">
        <v>0</v>
      </c>
      <c r="S1657" s="31">
        <v>185</v>
      </c>
      <c r="T1657" s="6">
        <f>VLOOKUP(E1657,'参数设置&amp;汇总'!S:U,3,0)</f>
        <v>0.15</v>
      </c>
      <c r="U1657" s="78">
        <f t="shared" si="125"/>
        <v>2</v>
      </c>
      <c r="V1657" s="13">
        <v>0.85000000000000009</v>
      </c>
      <c r="W1657" s="78">
        <f t="shared" si="127"/>
        <v>1.6023529411764705</v>
      </c>
      <c r="X1657" s="1">
        <f>VLOOKUP(E1657,'渗透率、续签率'!AG:AJ,4,0)</f>
        <v>8723.5</v>
      </c>
      <c r="Y1657" s="1">
        <f t="shared" si="128"/>
        <v>13978.125882352941</v>
      </c>
      <c r="Z1657">
        <v>1</v>
      </c>
      <c r="AA1657" s="89">
        <f t="shared" si="129"/>
        <v>43617.5</v>
      </c>
      <c r="AH1657" s="37"/>
      <c r="AI1657" s="37"/>
      <c r="AK1657" s="37"/>
    </row>
    <row r="1658" spans="1:37" hidden="1">
      <c r="A1658" t="s">
        <v>64</v>
      </c>
      <c r="B1658" t="s">
        <v>26</v>
      </c>
      <c r="C1658" t="s">
        <v>26</v>
      </c>
      <c r="D1658" t="s">
        <v>116</v>
      </c>
      <c r="E1658" t="s">
        <v>489</v>
      </c>
      <c r="F1658" t="str">
        <f t="shared" si="126"/>
        <v>承德市母婴服务</v>
      </c>
      <c r="G1658" t="s">
        <v>159</v>
      </c>
      <c r="H1658" t="s">
        <v>268</v>
      </c>
      <c r="I1658" t="s">
        <v>70</v>
      </c>
      <c r="J1658">
        <v>42</v>
      </c>
      <c r="K1658">
        <v>0</v>
      </c>
      <c r="L1658" s="13">
        <f>VLOOKUP(C1658,'渗透率、续签率'!B:C,2,0)</f>
        <v>0.31900000000000001</v>
      </c>
      <c r="M1658" s="6">
        <v>0</v>
      </c>
      <c r="N1658">
        <v>0</v>
      </c>
      <c r="O1658">
        <v>0</v>
      </c>
      <c r="P1658" s="6">
        <v>0</v>
      </c>
      <c r="Q1658" s="13">
        <v>0</v>
      </c>
      <c r="R1658" s="13">
        <v>0</v>
      </c>
      <c r="S1658" s="31">
        <v>73</v>
      </c>
      <c r="T1658" s="6">
        <f>VLOOKUP(E1658,'参数设置&amp;汇总'!S:U,3,0)</f>
        <v>0.15</v>
      </c>
      <c r="U1658" s="78">
        <f t="shared" si="125"/>
        <v>0</v>
      </c>
      <c r="V1658" s="13">
        <v>0.85000000000000009</v>
      </c>
      <c r="W1658" s="78">
        <f t="shared" si="127"/>
        <v>0</v>
      </c>
      <c r="X1658" s="1">
        <f>VLOOKUP(E1658,'渗透率、续签率'!AG:AJ,4,0)</f>
        <v>8723.5</v>
      </c>
      <c r="Y1658" s="1">
        <f t="shared" si="128"/>
        <v>0</v>
      </c>
      <c r="Z1658">
        <v>1</v>
      </c>
      <c r="AA1658" s="89">
        <f t="shared" si="129"/>
        <v>0</v>
      </c>
      <c r="AH1658" s="37"/>
      <c r="AI1658" s="37"/>
      <c r="AK1658" s="37"/>
    </row>
    <row r="1659" spans="1:37" hidden="1">
      <c r="A1659" t="s">
        <v>64</v>
      </c>
      <c r="B1659" t="s">
        <v>26</v>
      </c>
      <c r="C1659" t="s">
        <v>26</v>
      </c>
      <c r="D1659" t="s">
        <v>116</v>
      </c>
      <c r="E1659" t="s">
        <v>489</v>
      </c>
      <c r="F1659" t="str">
        <f t="shared" si="126"/>
        <v>抚州市母婴服务</v>
      </c>
      <c r="G1659" t="s">
        <v>90</v>
      </c>
      <c r="H1659" t="s">
        <v>269</v>
      </c>
      <c r="I1659" t="s">
        <v>68</v>
      </c>
      <c r="J1659">
        <v>48</v>
      </c>
      <c r="K1659">
        <v>0</v>
      </c>
      <c r="L1659" s="13">
        <f>VLOOKUP(C1659,'渗透率、续签率'!B:C,2,0)</f>
        <v>0.31900000000000001</v>
      </c>
      <c r="M1659" s="6">
        <v>0</v>
      </c>
      <c r="N1659">
        <v>3</v>
      </c>
      <c r="O1659">
        <v>0</v>
      </c>
      <c r="P1659" s="6">
        <v>0</v>
      </c>
      <c r="Q1659" s="13">
        <v>0</v>
      </c>
      <c r="R1659" s="13">
        <v>0</v>
      </c>
      <c r="S1659" s="31">
        <v>98</v>
      </c>
      <c r="T1659" s="6">
        <f>VLOOKUP(E1659,'参数设置&amp;汇总'!S:U,3,0)</f>
        <v>0.15</v>
      </c>
      <c r="U1659" s="78">
        <f t="shared" si="125"/>
        <v>0.44999999999999996</v>
      </c>
      <c r="V1659" s="13">
        <v>0.85000000000000009</v>
      </c>
      <c r="W1659" s="78">
        <f t="shared" si="127"/>
        <v>0.52941176470588225</v>
      </c>
      <c r="X1659" s="1">
        <f>VLOOKUP(E1659,'渗透率、续签率'!AG:AJ,4,0)</f>
        <v>8723.5</v>
      </c>
      <c r="Y1659" s="1">
        <f t="shared" si="128"/>
        <v>4618.323529411764</v>
      </c>
      <c r="Z1659">
        <v>1</v>
      </c>
      <c r="AA1659" s="89">
        <f t="shared" si="129"/>
        <v>26170.5</v>
      </c>
      <c r="AH1659" s="37"/>
      <c r="AI1659" s="37"/>
      <c r="AK1659" s="37"/>
    </row>
    <row r="1660" spans="1:37" hidden="1">
      <c r="A1660" t="s">
        <v>64</v>
      </c>
      <c r="B1660" t="s">
        <v>26</v>
      </c>
      <c r="C1660" t="s">
        <v>26</v>
      </c>
      <c r="D1660" t="s">
        <v>116</v>
      </c>
      <c r="E1660" t="s">
        <v>489</v>
      </c>
      <c r="F1660" t="str">
        <f t="shared" si="126"/>
        <v>抚顺市母婴服务</v>
      </c>
      <c r="G1660" t="s">
        <v>101</v>
      </c>
      <c r="H1660" t="s">
        <v>270</v>
      </c>
      <c r="I1660" t="s">
        <v>70</v>
      </c>
      <c r="J1660">
        <v>20</v>
      </c>
      <c r="K1660">
        <v>1</v>
      </c>
      <c r="L1660" s="13">
        <f>VLOOKUP(C1660,'渗透率、续签率'!B:C,2,0)</f>
        <v>0.31900000000000001</v>
      </c>
      <c r="M1660" s="6">
        <v>0.05</v>
      </c>
      <c r="N1660">
        <v>0</v>
      </c>
      <c r="O1660">
        <v>0</v>
      </c>
      <c r="P1660" s="6">
        <v>0</v>
      </c>
      <c r="Q1660" s="13">
        <v>0.16600000000000001</v>
      </c>
      <c r="R1660" s="13">
        <v>0.16600000000000001</v>
      </c>
      <c r="S1660" s="31">
        <v>31</v>
      </c>
      <c r="T1660" s="6">
        <f>VLOOKUP(E1660,'参数设置&amp;汇总'!S:U,3,0)</f>
        <v>0.15</v>
      </c>
      <c r="U1660" s="78">
        <f t="shared" si="125"/>
        <v>0</v>
      </c>
      <c r="V1660" s="13">
        <v>0.85000000000000009</v>
      </c>
      <c r="W1660" s="78">
        <f t="shared" si="127"/>
        <v>0</v>
      </c>
      <c r="X1660" s="1">
        <f>VLOOKUP(E1660,'渗透率、续签率'!AG:AJ,4,0)</f>
        <v>8723.5</v>
      </c>
      <c r="Y1660" s="1">
        <f t="shared" si="128"/>
        <v>0</v>
      </c>
      <c r="Z1660">
        <v>0</v>
      </c>
      <c r="AA1660" s="89">
        <f t="shared" si="129"/>
        <v>0</v>
      </c>
    </row>
    <row r="1661" spans="1:37" hidden="1">
      <c r="A1661" t="s">
        <v>64</v>
      </c>
      <c r="B1661" t="s">
        <v>26</v>
      </c>
      <c r="C1661" t="s">
        <v>26</v>
      </c>
      <c r="D1661" t="s">
        <v>116</v>
      </c>
      <c r="E1661" t="s">
        <v>489</v>
      </c>
      <c r="F1661" t="str">
        <f t="shared" si="126"/>
        <v>拉萨市母婴服务</v>
      </c>
      <c r="G1661" t="s">
        <v>237</v>
      </c>
      <c r="H1661" t="s">
        <v>271</v>
      </c>
      <c r="I1661" t="s">
        <v>57</v>
      </c>
      <c r="J1661">
        <v>13</v>
      </c>
      <c r="K1661">
        <v>0</v>
      </c>
      <c r="L1661" s="13">
        <f>VLOOKUP(C1661,'渗透率、续签率'!B:C,2,0)</f>
        <v>0.31900000000000001</v>
      </c>
      <c r="M1661" s="6">
        <v>0</v>
      </c>
      <c r="N1661">
        <v>0</v>
      </c>
      <c r="O1661">
        <v>0</v>
      </c>
      <c r="P1661" s="6">
        <v>0</v>
      </c>
      <c r="Q1661" s="13">
        <v>0</v>
      </c>
      <c r="R1661" s="13">
        <v>0</v>
      </c>
      <c r="S1661" s="31">
        <v>18</v>
      </c>
      <c r="T1661" s="6">
        <f>VLOOKUP(E1661,'参数设置&amp;汇总'!S:U,3,0)</f>
        <v>0.15</v>
      </c>
      <c r="U1661" s="78">
        <f t="shared" si="125"/>
        <v>0</v>
      </c>
      <c r="V1661" s="13">
        <v>0.85000000000000009</v>
      </c>
      <c r="W1661" s="78">
        <f t="shared" si="127"/>
        <v>0</v>
      </c>
      <c r="X1661" s="1">
        <f>VLOOKUP(E1661,'渗透率、续签率'!AG:AJ,4,0)</f>
        <v>8723.5</v>
      </c>
      <c r="Y1661" s="1">
        <f t="shared" si="128"/>
        <v>0</v>
      </c>
      <c r="Z1661">
        <v>0</v>
      </c>
      <c r="AA1661" s="89">
        <f t="shared" si="129"/>
        <v>0</v>
      </c>
      <c r="AH1661" s="37"/>
      <c r="AI1661" s="37"/>
      <c r="AK1661" s="37"/>
    </row>
    <row r="1662" spans="1:37" hidden="1">
      <c r="A1662" t="s">
        <v>64</v>
      </c>
      <c r="B1662" t="s">
        <v>26</v>
      </c>
      <c r="C1662" t="s">
        <v>26</v>
      </c>
      <c r="D1662" t="s">
        <v>116</v>
      </c>
      <c r="E1662" t="s">
        <v>489</v>
      </c>
      <c r="F1662" t="str">
        <f t="shared" si="126"/>
        <v>揭阳市母婴服务</v>
      </c>
      <c r="G1662" t="s">
        <v>75</v>
      </c>
      <c r="H1662" t="s">
        <v>272</v>
      </c>
      <c r="I1662" t="s">
        <v>68</v>
      </c>
      <c r="J1662">
        <v>131</v>
      </c>
      <c r="K1662">
        <v>1</v>
      </c>
      <c r="L1662" s="13">
        <f>VLOOKUP(C1662,'渗透率、续签率'!B:C,2,0)</f>
        <v>0.31900000000000001</v>
      </c>
      <c r="M1662" s="6">
        <v>0.01</v>
      </c>
      <c r="N1662">
        <v>17</v>
      </c>
      <c r="O1662">
        <v>1</v>
      </c>
      <c r="P1662" s="6">
        <v>0.06</v>
      </c>
      <c r="Q1662" s="13">
        <v>0.126</v>
      </c>
      <c r="R1662" s="13">
        <v>4.8000000000000001E-2</v>
      </c>
      <c r="S1662" s="31">
        <v>354</v>
      </c>
      <c r="T1662" s="6">
        <f>VLOOKUP(E1662,'参数设置&amp;汇总'!S:U,3,0)</f>
        <v>0.15</v>
      </c>
      <c r="U1662" s="78">
        <f t="shared" si="125"/>
        <v>2.5499999999999998</v>
      </c>
      <c r="V1662" s="13">
        <v>0.85000000000000009</v>
      </c>
      <c r="W1662" s="78">
        <f t="shared" si="127"/>
        <v>2.6247058823529406</v>
      </c>
      <c r="X1662" s="1">
        <f>VLOOKUP(E1662,'渗透率、续签率'!AG:AJ,4,0)</f>
        <v>8723.5</v>
      </c>
      <c r="Y1662" s="1">
        <f t="shared" si="128"/>
        <v>22896.621764705877</v>
      </c>
      <c r="Z1662">
        <v>10</v>
      </c>
      <c r="AA1662" s="89">
        <f t="shared" si="129"/>
        <v>148299.5</v>
      </c>
      <c r="AH1662" s="37"/>
      <c r="AI1662" s="37"/>
      <c r="AJ1662" s="1"/>
      <c r="AK1662" s="37"/>
    </row>
    <row r="1663" spans="1:37" hidden="1">
      <c r="A1663" t="s">
        <v>64</v>
      </c>
      <c r="B1663" t="s">
        <v>26</v>
      </c>
      <c r="C1663" t="s">
        <v>26</v>
      </c>
      <c r="D1663" t="s">
        <v>116</v>
      </c>
      <c r="E1663" t="s">
        <v>489</v>
      </c>
      <c r="F1663" t="str">
        <f t="shared" si="126"/>
        <v>攀枝花市母婴服务</v>
      </c>
      <c r="G1663" t="s">
        <v>77</v>
      </c>
      <c r="H1663" t="s">
        <v>273</v>
      </c>
      <c r="I1663" t="s">
        <v>70</v>
      </c>
      <c r="J1663">
        <v>14</v>
      </c>
      <c r="K1663">
        <v>0</v>
      </c>
      <c r="L1663" s="13">
        <f>VLOOKUP(C1663,'渗透率、续签率'!B:C,2,0)</f>
        <v>0.31900000000000001</v>
      </c>
      <c r="M1663" s="6">
        <v>0</v>
      </c>
      <c r="N1663">
        <v>0</v>
      </c>
      <c r="O1663">
        <v>0</v>
      </c>
      <c r="P1663" s="6">
        <v>0</v>
      </c>
      <c r="Q1663" s="13">
        <v>0</v>
      </c>
      <c r="R1663" s="13">
        <v>0</v>
      </c>
      <c r="S1663" s="31">
        <v>11</v>
      </c>
      <c r="T1663" s="6">
        <f>VLOOKUP(E1663,'参数设置&amp;汇总'!S:U,3,0)</f>
        <v>0.15</v>
      </c>
      <c r="U1663" s="78">
        <f t="shared" si="125"/>
        <v>0</v>
      </c>
      <c r="V1663" s="13">
        <v>0.85000000000000009</v>
      </c>
      <c r="W1663" s="78">
        <f t="shared" si="127"/>
        <v>0</v>
      </c>
      <c r="X1663" s="1">
        <f>VLOOKUP(E1663,'渗透率、续签率'!AG:AJ,4,0)</f>
        <v>8723.5</v>
      </c>
      <c r="Y1663" s="1">
        <f t="shared" si="128"/>
        <v>0</v>
      </c>
      <c r="Z1663">
        <v>0</v>
      </c>
      <c r="AA1663" s="89">
        <f t="shared" si="129"/>
        <v>0</v>
      </c>
      <c r="AH1663" s="37"/>
      <c r="AI1663" s="37"/>
      <c r="AK1663" s="37"/>
    </row>
    <row r="1664" spans="1:37" hidden="1">
      <c r="A1664" t="s">
        <v>64</v>
      </c>
      <c r="B1664" t="s">
        <v>26</v>
      </c>
      <c r="C1664" t="s">
        <v>26</v>
      </c>
      <c r="D1664" t="s">
        <v>116</v>
      </c>
      <c r="E1664" t="s">
        <v>489</v>
      </c>
      <c r="F1664" t="str">
        <f t="shared" si="126"/>
        <v>文山壮族苗族自治州母婴服务</v>
      </c>
      <c r="G1664" t="s">
        <v>99</v>
      </c>
      <c r="H1664" t="s">
        <v>274</v>
      </c>
      <c r="I1664" t="s">
        <v>68</v>
      </c>
      <c r="J1664">
        <v>41</v>
      </c>
      <c r="K1664">
        <v>0</v>
      </c>
      <c r="L1664" s="13">
        <f>VLOOKUP(C1664,'渗透率、续签率'!B:C,2,0)</f>
        <v>0.31900000000000001</v>
      </c>
      <c r="M1664" s="6">
        <v>0</v>
      </c>
      <c r="N1664">
        <v>1</v>
      </c>
      <c r="O1664">
        <v>0</v>
      </c>
      <c r="P1664" s="6">
        <v>0</v>
      </c>
      <c r="Q1664" s="13">
        <v>0</v>
      </c>
      <c r="R1664" s="13">
        <v>0</v>
      </c>
      <c r="S1664" s="31">
        <v>56</v>
      </c>
      <c r="T1664" s="6">
        <f>VLOOKUP(E1664,'参数设置&amp;汇总'!S:U,3,0)</f>
        <v>0.15</v>
      </c>
      <c r="U1664" s="78">
        <f t="shared" si="125"/>
        <v>0.15</v>
      </c>
      <c r="V1664" s="13">
        <v>0.85000000000000009</v>
      </c>
      <c r="W1664" s="78">
        <f t="shared" si="127"/>
        <v>0.1764705882352941</v>
      </c>
      <c r="X1664" s="1">
        <f>VLOOKUP(E1664,'渗透率、续签率'!AG:AJ,4,0)</f>
        <v>8723.5</v>
      </c>
      <c r="Y1664" s="1">
        <f t="shared" si="128"/>
        <v>1539.4411764705881</v>
      </c>
      <c r="Z1664">
        <v>0</v>
      </c>
      <c r="AA1664" s="89">
        <f t="shared" si="129"/>
        <v>8723.5</v>
      </c>
    </row>
    <row r="1665" spans="1:37" hidden="1">
      <c r="A1665" t="s">
        <v>64</v>
      </c>
      <c r="B1665" t="s">
        <v>26</v>
      </c>
      <c r="C1665" t="s">
        <v>26</v>
      </c>
      <c r="D1665" t="s">
        <v>116</v>
      </c>
      <c r="E1665" t="s">
        <v>489</v>
      </c>
      <c r="F1665" t="str">
        <f t="shared" si="126"/>
        <v>文昌市母婴服务</v>
      </c>
      <c r="G1665" t="s">
        <v>120</v>
      </c>
      <c r="H1665" t="s">
        <v>275</v>
      </c>
      <c r="I1665" t="s">
        <v>68</v>
      </c>
      <c r="J1665">
        <v>0</v>
      </c>
      <c r="K1665">
        <v>0</v>
      </c>
      <c r="L1665" s="13">
        <f>VLOOKUP(C1665,'渗透率、续签率'!B:C,2,0)</f>
        <v>0.31900000000000001</v>
      </c>
      <c r="M1665" s="6">
        <v>0</v>
      </c>
      <c r="N1665">
        <v>0</v>
      </c>
      <c r="O1665">
        <v>0</v>
      </c>
      <c r="P1665" s="6">
        <v>0</v>
      </c>
      <c r="Q1665" s="13">
        <v>0</v>
      </c>
      <c r="R1665" s="13">
        <v>0</v>
      </c>
      <c r="S1665" s="31">
        <v>0</v>
      </c>
      <c r="T1665" s="6">
        <f>VLOOKUP(E1665,'参数设置&amp;汇总'!S:U,3,0)</f>
        <v>0.15</v>
      </c>
      <c r="U1665" s="78">
        <f t="shared" si="125"/>
        <v>0</v>
      </c>
      <c r="V1665" s="13">
        <v>0.85000000000000009</v>
      </c>
      <c r="W1665" s="78">
        <f t="shared" si="127"/>
        <v>0</v>
      </c>
      <c r="X1665" s="1">
        <f>VLOOKUP(E1665,'渗透率、续签率'!AG:AJ,4,0)</f>
        <v>8723.5</v>
      </c>
      <c r="Y1665" s="1">
        <f t="shared" si="128"/>
        <v>0</v>
      </c>
      <c r="Z1665">
        <v>0</v>
      </c>
      <c r="AA1665" s="89">
        <f t="shared" si="129"/>
        <v>0</v>
      </c>
      <c r="AH1665" s="37"/>
      <c r="AI1665" s="37"/>
      <c r="AK1665" s="37"/>
    </row>
    <row r="1666" spans="1:37" hidden="1">
      <c r="A1666" t="s">
        <v>64</v>
      </c>
      <c r="B1666" t="s">
        <v>26</v>
      </c>
      <c r="C1666" t="s">
        <v>26</v>
      </c>
      <c r="D1666" t="s">
        <v>116</v>
      </c>
      <c r="E1666" t="s">
        <v>489</v>
      </c>
      <c r="F1666" t="str">
        <f t="shared" si="126"/>
        <v>新乡市母婴服务</v>
      </c>
      <c r="G1666" t="s">
        <v>110</v>
      </c>
      <c r="H1666" t="s">
        <v>276</v>
      </c>
      <c r="I1666" t="s">
        <v>70</v>
      </c>
      <c r="J1666">
        <v>167</v>
      </c>
      <c r="K1666">
        <v>2</v>
      </c>
      <c r="L1666" s="13">
        <f>VLOOKUP(C1666,'渗透率、续签率'!B:C,2,0)</f>
        <v>0.31900000000000001</v>
      </c>
      <c r="M1666" s="6">
        <v>0.01</v>
      </c>
      <c r="N1666">
        <v>15</v>
      </c>
      <c r="O1666">
        <v>2</v>
      </c>
      <c r="P1666" s="6">
        <v>0.13</v>
      </c>
      <c r="Q1666" s="13">
        <v>0.14799999999999999</v>
      </c>
      <c r="R1666" s="13">
        <v>0.14799999999999999</v>
      </c>
      <c r="S1666" s="31">
        <v>466</v>
      </c>
      <c r="T1666" s="6">
        <f>VLOOKUP(E1666,'参数设置&amp;汇总'!S:U,3,0)</f>
        <v>0.15</v>
      </c>
      <c r="U1666" s="78">
        <f t="shared" si="125"/>
        <v>2.25</v>
      </c>
      <c r="V1666" s="13">
        <v>0.85000000000000009</v>
      </c>
      <c r="W1666" s="78">
        <f t="shared" si="127"/>
        <v>1.8964705882352941</v>
      </c>
      <c r="X1666" s="1">
        <f>VLOOKUP(E1666,'渗透率、续签率'!AG:AJ,4,0)</f>
        <v>8723.5</v>
      </c>
      <c r="Y1666" s="1">
        <f t="shared" si="128"/>
        <v>16543.861176470589</v>
      </c>
      <c r="Z1666">
        <v>17</v>
      </c>
      <c r="AA1666" s="89">
        <f t="shared" si="129"/>
        <v>130852.5</v>
      </c>
      <c r="AH1666" s="37"/>
      <c r="AI1666" s="37"/>
      <c r="AK1666" s="37"/>
    </row>
    <row r="1667" spans="1:37" hidden="1">
      <c r="A1667" t="s">
        <v>64</v>
      </c>
      <c r="B1667" t="s">
        <v>26</v>
      </c>
      <c r="C1667" t="s">
        <v>26</v>
      </c>
      <c r="D1667" t="s">
        <v>116</v>
      </c>
      <c r="E1667" t="s">
        <v>489</v>
      </c>
      <c r="F1667" t="str">
        <f t="shared" si="126"/>
        <v>新余市母婴服务</v>
      </c>
      <c r="G1667" t="s">
        <v>90</v>
      </c>
      <c r="H1667" t="s">
        <v>277</v>
      </c>
      <c r="I1667" t="s">
        <v>68</v>
      </c>
      <c r="J1667">
        <v>20</v>
      </c>
      <c r="K1667">
        <v>0</v>
      </c>
      <c r="L1667" s="13">
        <f>VLOOKUP(C1667,'渗透率、续签率'!B:C,2,0)</f>
        <v>0.31900000000000001</v>
      </c>
      <c r="M1667" s="6">
        <v>0</v>
      </c>
      <c r="N1667">
        <v>0</v>
      </c>
      <c r="O1667">
        <v>0</v>
      </c>
      <c r="P1667" s="6">
        <v>0</v>
      </c>
      <c r="Q1667" s="13">
        <v>0</v>
      </c>
      <c r="R1667" s="13">
        <v>0</v>
      </c>
      <c r="S1667" s="31">
        <v>38</v>
      </c>
      <c r="T1667" s="6">
        <f>VLOOKUP(E1667,'参数设置&amp;汇总'!S:U,3,0)</f>
        <v>0.15</v>
      </c>
      <c r="U1667" s="78">
        <f t="shared" ref="U1667:U1730" si="130">IF(T1667*N1667&gt;=O1667,T1667*N1667,O1667)</f>
        <v>0</v>
      </c>
      <c r="V1667" s="13">
        <v>0.85000000000000009</v>
      </c>
      <c r="W1667" s="78">
        <f t="shared" si="127"/>
        <v>0</v>
      </c>
      <c r="X1667" s="1">
        <f>VLOOKUP(E1667,'渗透率、续签率'!AG:AJ,4,0)</f>
        <v>8723.5</v>
      </c>
      <c r="Y1667" s="1">
        <f t="shared" si="128"/>
        <v>0</v>
      </c>
      <c r="Z1667">
        <v>2</v>
      </c>
      <c r="AA1667" s="89">
        <f t="shared" si="129"/>
        <v>0</v>
      </c>
      <c r="AH1667" s="37"/>
      <c r="AI1667" s="37"/>
      <c r="AK1667" s="37"/>
    </row>
    <row r="1668" spans="1:37" hidden="1">
      <c r="A1668" t="s">
        <v>64</v>
      </c>
      <c r="B1668" t="s">
        <v>26</v>
      </c>
      <c r="C1668" t="s">
        <v>26</v>
      </c>
      <c r="D1668" t="s">
        <v>116</v>
      </c>
      <c r="E1668" t="s">
        <v>489</v>
      </c>
      <c r="F1668" t="str">
        <f t="shared" ref="F1668:F1731" si="131">H1668&amp;C1668</f>
        <v>新星市母婴服务</v>
      </c>
      <c r="G1668" t="s">
        <v>145</v>
      </c>
      <c r="H1668" t="s">
        <v>278</v>
      </c>
      <c r="I1668" t="s">
        <v>70</v>
      </c>
      <c r="J1668">
        <v>0</v>
      </c>
      <c r="K1668">
        <v>0</v>
      </c>
      <c r="L1668" s="13">
        <f>VLOOKUP(C1668,'渗透率、续签率'!B:C,2,0)</f>
        <v>0.31900000000000001</v>
      </c>
      <c r="M1668" s="6">
        <v>0</v>
      </c>
      <c r="N1668">
        <v>0</v>
      </c>
      <c r="O1668">
        <v>0</v>
      </c>
      <c r="P1668" s="6">
        <v>0</v>
      </c>
      <c r="Q1668" s="13">
        <v>0</v>
      </c>
      <c r="R1668" s="13">
        <v>0</v>
      </c>
      <c r="S1668" s="31">
        <v>0</v>
      </c>
      <c r="T1668" s="6">
        <f>VLOOKUP(E1668,'参数设置&amp;汇总'!S:U,3,0)</f>
        <v>0.15</v>
      </c>
      <c r="U1668" s="78">
        <f t="shared" si="130"/>
        <v>0</v>
      </c>
      <c r="V1668" s="13">
        <v>0.85000000000000009</v>
      </c>
      <c r="W1668" s="78">
        <f t="shared" ref="W1668:W1731" si="132">(O1668*(1-L1668)+IF((U1668-O1668)&lt;0,0,(U1668-O1668)))/V1668</f>
        <v>0</v>
      </c>
      <c r="X1668" s="1">
        <f>VLOOKUP(E1668,'渗透率、续签率'!AG:AJ,4,0)</f>
        <v>8723.5</v>
      </c>
      <c r="Y1668" s="1">
        <f t="shared" ref="Y1668:Y1731" si="133">X1668*W1668</f>
        <v>0</v>
      </c>
      <c r="Z1668">
        <v>0</v>
      </c>
      <c r="AA1668" s="89">
        <f t="shared" ref="AA1668:AA1731" si="134">N1668*X1668</f>
        <v>0</v>
      </c>
      <c r="AH1668" s="37"/>
      <c r="AI1668" s="37"/>
      <c r="AK1668" s="37"/>
    </row>
    <row r="1669" spans="1:37" hidden="1">
      <c r="A1669" t="s">
        <v>64</v>
      </c>
      <c r="B1669" t="s">
        <v>26</v>
      </c>
      <c r="C1669" t="s">
        <v>26</v>
      </c>
      <c r="D1669" t="s">
        <v>116</v>
      </c>
      <c r="E1669" t="s">
        <v>489</v>
      </c>
      <c r="F1669" t="str">
        <f t="shared" si="131"/>
        <v>日喀则市母婴服务</v>
      </c>
      <c r="G1669" t="s">
        <v>237</v>
      </c>
      <c r="H1669" t="s">
        <v>279</v>
      </c>
      <c r="I1669" t="s">
        <v>57</v>
      </c>
      <c r="J1669">
        <v>1</v>
      </c>
      <c r="K1669">
        <v>0</v>
      </c>
      <c r="L1669" s="13">
        <f>VLOOKUP(C1669,'渗透率、续签率'!B:C,2,0)</f>
        <v>0.31900000000000001</v>
      </c>
      <c r="M1669" s="6">
        <v>0</v>
      </c>
      <c r="N1669">
        <v>0</v>
      </c>
      <c r="O1669">
        <v>0</v>
      </c>
      <c r="P1669" s="6">
        <v>0</v>
      </c>
      <c r="Q1669" s="13">
        <v>0</v>
      </c>
      <c r="R1669" s="13">
        <v>0</v>
      </c>
      <c r="S1669" s="31">
        <v>0</v>
      </c>
      <c r="T1669" s="6">
        <f>VLOOKUP(E1669,'参数设置&amp;汇总'!S:U,3,0)</f>
        <v>0.15</v>
      </c>
      <c r="U1669" s="78">
        <f t="shared" si="130"/>
        <v>0</v>
      </c>
      <c r="V1669" s="13">
        <v>0.85000000000000009</v>
      </c>
      <c r="W1669" s="78">
        <f t="shared" si="132"/>
        <v>0</v>
      </c>
      <c r="X1669" s="1">
        <f>VLOOKUP(E1669,'渗透率、续签率'!AG:AJ,4,0)</f>
        <v>8723.5</v>
      </c>
      <c r="Y1669" s="1">
        <f t="shared" si="133"/>
        <v>0</v>
      </c>
      <c r="Z1669">
        <v>0</v>
      </c>
      <c r="AA1669" s="89">
        <f t="shared" si="134"/>
        <v>0</v>
      </c>
      <c r="AH1669" s="37"/>
      <c r="AI1669" s="37"/>
      <c r="AK1669" s="37"/>
    </row>
    <row r="1670" spans="1:37" hidden="1">
      <c r="A1670" t="s">
        <v>64</v>
      </c>
      <c r="B1670" t="s">
        <v>26</v>
      </c>
      <c r="C1670" t="s">
        <v>26</v>
      </c>
      <c r="D1670" t="s">
        <v>116</v>
      </c>
      <c r="E1670" t="s">
        <v>489</v>
      </c>
      <c r="F1670" t="str">
        <f t="shared" si="131"/>
        <v>日照市母婴服务</v>
      </c>
      <c r="G1670" t="s">
        <v>103</v>
      </c>
      <c r="H1670" t="s">
        <v>280</v>
      </c>
      <c r="I1670" t="s">
        <v>70</v>
      </c>
      <c r="J1670">
        <v>65</v>
      </c>
      <c r="K1670">
        <v>1</v>
      </c>
      <c r="L1670" s="13">
        <f>VLOOKUP(C1670,'渗透率、续签率'!B:C,2,0)</f>
        <v>0.31900000000000001</v>
      </c>
      <c r="M1670" s="6">
        <v>0.02</v>
      </c>
      <c r="N1670">
        <v>5</v>
      </c>
      <c r="O1670">
        <v>1</v>
      </c>
      <c r="P1670" s="6">
        <v>0.2</v>
      </c>
      <c r="Q1670" s="13">
        <v>0.20799999999999999</v>
      </c>
      <c r="R1670" s="13">
        <v>0</v>
      </c>
      <c r="S1670" s="31">
        <v>157</v>
      </c>
      <c r="T1670" s="6">
        <f>VLOOKUP(E1670,'参数设置&amp;汇总'!S:U,3,0)</f>
        <v>0.15</v>
      </c>
      <c r="U1670" s="78">
        <f t="shared" si="130"/>
        <v>1</v>
      </c>
      <c r="V1670" s="13">
        <v>0.85000000000000009</v>
      </c>
      <c r="W1670" s="78">
        <f t="shared" si="132"/>
        <v>0.80117647058823527</v>
      </c>
      <c r="X1670" s="1">
        <f>VLOOKUP(E1670,'渗透率、续签率'!AG:AJ,4,0)</f>
        <v>8723.5</v>
      </c>
      <c r="Y1670" s="1">
        <f t="shared" si="133"/>
        <v>6989.0629411764703</v>
      </c>
      <c r="Z1670">
        <v>4</v>
      </c>
      <c r="AA1670" s="89">
        <f t="shared" si="134"/>
        <v>43617.5</v>
      </c>
      <c r="AH1670" s="37"/>
      <c r="AI1670" s="37"/>
      <c r="AK1670" s="37"/>
    </row>
    <row r="1671" spans="1:37" hidden="1">
      <c r="A1671" t="s">
        <v>64</v>
      </c>
      <c r="B1671" t="s">
        <v>26</v>
      </c>
      <c r="C1671" t="s">
        <v>26</v>
      </c>
      <c r="D1671" t="s">
        <v>116</v>
      </c>
      <c r="E1671" t="s">
        <v>489</v>
      </c>
      <c r="F1671" t="str">
        <f t="shared" si="131"/>
        <v>昆玉市母婴服务</v>
      </c>
      <c r="G1671" t="s">
        <v>145</v>
      </c>
      <c r="H1671" t="s">
        <v>281</v>
      </c>
      <c r="I1671" t="s">
        <v>70</v>
      </c>
      <c r="J1671">
        <v>0</v>
      </c>
      <c r="K1671">
        <v>0</v>
      </c>
      <c r="L1671" s="13">
        <f>VLOOKUP(C1671,'渗透率、续签率'!B:C,2,0)</f>
        <v>0.31900000000000001</v>
      </c>
      <c r="M1671" s="6">
        <v>0</v>
      </c>
      <c r="N1671">
        <v>0</v>
      </c>
      <c r="O1671">
        <v>0</v>
      </c>
      <c r="P1671" s="6">
        <v>0</v>
      </c>
      <c r="Q1671" s="13">
        <v>0</v>
      </c>
      <c r="R1671" s="13">
        <v>0</v>
      </c>
      <c r="S1671" s="31">
        <v>0</v>
      </c>
      <c r="T1671" s="6">
        <f>VLOOKUP(E1671,'参数设置&amp;汇总'!S:U,3,0)</f>
        <v>0.15</v>
      </c>
      <c r="U1671" s="78">
        <f t="shared" si="130"/>
        <v>0</v>
      </c>
      <c r="V1671" s="13">
        <v>0.85000000000000009</v>
      </c>
      <c r="W1671" s="78">
        <f t="shared" si="132"/>
        <v>0</v>
      </c>
      <c r="X1671" s="1">
        <f>VLOOKUP(E1671,'渗透率、续签率'!AG:AJ,4,0)</f>
        <v>8723.5</v>
      </c>
      <c r="Y1671" s="1">
        <f t="shared" si="133"/>
        <v>0</v>
      </c>
      <c r="Z1671">
        <v>0</v>
      </c>
      <c r="AA1671" s="89">
        <f t="shared" si="134"/>
        <v>0</v>
      </c>
      <c r="AH1671" s="37"/>
      <c r="AI1671" s="37"/>
      <c r="AK1671" s="37"/>
    </row>
    <row r="1672" spans="1:37" hidden="1">
      <c r="A1672" t="s">
        <v>64</v>
      </c>
      <c r="B1672" t="s">
        <v>26</v>
      </c>
      <c r="C1672" t="s">
        <v>26</v>
      </c>
      <c r="D1672" t="s">
        <v>116</v>
      </c>
      <c r="E1672" t="s">
        <v>489</v>
      </c>
      <c r="F1672" t="str">
        <f t="shared" si="131"/>
        <v>昌吉回族自治州母婴服务</v>
      </c>
      <c r="G1672" t="s">
        <v>145</v>
      </c>
      <c r="H1672" t="s">
        <v>282</v>
      </c>
      <c r="I1672" t="s">
        <v>70</v>
      </c>
      <c r="J1672">
        <v>37</v>
      </c>
      <c r="K1672">
        <v>0</v>
      </c>
      <c r="L1672" s="13">
        <f>VLOOKUP(C1672,'渗透率、续签率'!B:C,2,0)</f>
        <v>0.31900000000000001</v>
      </c>
      <c r="M1672" s="6">
        <v>0</v>
      </c>
      <c r="N1672">
        <v>3</v>
      </c>
      <c r="O1672">
        <v>0</v>
      </c>
      <c r="P1672" s="6">
        <v>0</v>
      </c>
      <c r="Q1672" s="13">
        <v>0</v>
      </c>
      <c r="R1672" s="13">
        <v>0</v>
      </c>
      <c r="S1672" s="31">
        <v>75</v>
      </c>
      <c r="T1672" s="6">
        <f>VLOOKUP(E1672,'参数设置&amp;汇总'!S:U,3,0)</f>
        <v>0.15</v>
      </c>
      <c r="U1672" s="78">
        <f t="shared" si="130"/>
        <v>0.44999999999999996</v>
      </c>
      <c r="V1672" s="13">
        <v>0.85000000000000009</v>
      </c>
      <c r="W1672" s="78">
        <f t="shared" si="132"/>
        <v>0.52941176470588225</v>
      </c>
      <c r="X1672" s="1">
        <f>VLOOKUP(E1672,'渗透率、续签率'!AG:AJ,4,0)</f>
        <v>8723.5</v>
      </c>
      <c r="Y1672" s="1">
        <f t="shared" si="133"/>
        <v>4618.323529411764</v>
      </c>
      <c r="Z1672">
        <v>0</v>
      </c>
      <c r="AA1672" s="89">
        <f t="shared" si="134"/>
        <v>26170.5</v>
      </c>
      <c r="AH1672" s="37"/>
      <c r="AI1672" s="37"/>
      <c r="AK1672" s="37"/>
    </row>
    <row r="1673" spans="1:37" hidden="1">
      <c r="A1673" t="s">
        <v>64</v>
      </c>
      <c r="B1673" t="s">
        <v>26</v>
      </c>
      <c r="C1673" t="s">
        <v>26</v>
      </c>
      <c r="D1673" t="s">
        <v>116</v>
      </c>
      <c r="E1673" t="s">
        <v>489</v>
      </c>
      <c r="F1673" t="str">
        <f t="shared" si="131"/>
        <v>昌江黎族自治县母婴服务</v>
      </c>
      <c r="G1673" t="s">
        <v>120</v>
      </c>
      <c r="H1673" t="s">
        <v>283</v>
      </c>
      <c r="I1673" t="s">
        <v>68</v>
      </c>
      <c r="J1673">
        <v>0</v>
      </c>
      <c r="K1673">
        <v>0</v>
      </c>
      <c r="L1673" s="13">
        <f>VLOOKUP(C1673,'渗透率、续签率'!B:C,2,0)</f>
        <v>0.31900000000000001</v>
      </c>
      <c r="M1673" s="6">
        <v>0</v>
      </c>
      <c r="N1673">
        <v>0</v>
      </c>
      <c r="O1673">
        <v>0</v>
      </c>
      <c r="P1673" s="6">
        <v>0</v>
      </c>
      <c r="Q1673" s="13">
        <v>0</v>
      </c>
      <c r="R1673" s="13">
        <v>0</v>
      </c>
      <c r="S1673" s="31">
        <v>0</v>
      </c>
      <c r="T1673" s="6">
        <f>VLOOKUP(E1673,'参数设置&amp;汇总'!S:U,3,0)</f>
        <v>0.15</v>
      </c>
      <c r="U1673" s="78">
        <f t="shared" si="130"/>
        <v>0</v>
      </c>
      <c r="V1673" s="13">
        <v>0.85000000000000009</v>
      </c>
      <c r="W1673" s="78">
        <f t="shared" si="132"/>
        <v>0</v>
      </c>
      <c r="X1673" s="1">
        <f>VLOOKUP(E1673,'渗透率、续签率'!AG:AJ,4,0)</f>
        <v>8723.5</v>
      </c>
      <c r="Y1673" s="1">
        <f t="shared" si="133"/>
        <v>0</v>
      </c>
      <c r="Z1673">
        <v>0</v>
      </c>
      <c r="AA1673" s="89">
        <f t="shared" si="134"/>
        <v>0</v>
      </c>
      <c r="AH1673" s="37"/>
      <c r="AI1673" s="37"/>
      <c r="AK1673" s="37"/>
    </row>
    <row r="1674" spans="1:37" hidden="1">
      <c r="A1674" t="s">
        <v>64</v>
      </c>
      <c r="B1674" t="s">
        <v>26</v>
      </c>
      <c r="C1674" t="s">
        <v>26</v>
      </c>
      <c r="D1674" t="s">
        <v>116</v>
      </c>
      <c r="E1674" t="s">
        <v>489</v>
      </c>
      <c r="F1674" t="str">
        <f t="shared" si="131"/>
        <v>昌都市母婴服务</v>
      </c>
      <c r="G1674" t="s">
        <v>237</v>
      </c>
      <c r="H1674" t="s">
        <v>284</v>
      </c>
      <c r="I1674" t="s">
        <v>57</v>
      </c>
      <c r="J1674">
        <v>1</v>
      </c>
      <c r="K1674">
        <v>0</v>
      </c>
      <c r="L1674" s="13">
        <f>VLOOKUP(C1674,'渗透率、续签率'!B:C,2,0)</f>
        <v>0.31900000000000001</v>
      </c>
      <c r="M1674" s="6">
        <v>0</v>
      </c>
      <c r="N1674">
        <v>0</v>
      </c>
      <c r="O1674">
        <v>0</v>
      </c>
      <c r="P1674" s="6">
        <v>0</v>
      </c>
      <c r="Q1674" s="13">
        <v>0</v>
      </c>
      <c r="R1674" s="13">
        <v>0</v>
      </c>
      <c r="S1674" s="31">
        <v>0</v>
      </c>
      <c r="T1674" s="6">
        <f>VLOOKUP(E1674,'参数设置&amp;汇总'!S:U,3,0)</f>
        <v>0.15</v>
      </c>
      <c r="U1674" s="78">
        <f t="shared" si="130"/>
        <v>0</v>
      </c>
      <c r="V1674" s="13">
        <v>0.85000000000000009</v>
      </c>
      <c r="W1674" s="78">
        <f t="shared" si="132"/>
        <v>0</v>
      </c>
      <c r="X1674" s="1">
        <f>VLOOKUP(E1674,'渗透率、续签率'!AG:AJ,4,0)</f>
        <v>8723.5</v>
      </c>
      <c r="Y1674" s="1">
        <f t="shared" si="133"/>
        <v>0</v>
      </c>
      <c r="Z1674">
        <v>0</v>
      </c>
      <c r="AA1674" s="89">
        <f t="shared" si="134"/>
        <v>0</v>
      </c>
      <c r="AH1674" s="37"/>
      <c r="AI1674" s="37"/>
      <c r="AJ1674" s="1"/>
      <c r="AK1674" s="37"/>
    </row>
    <row r="1675" spans="1:37" hidden="1">
      <c r="A1675" t="s">
        <v>64</v>
      </c>
      <c r="B1675" t="s">
        <v>26</v>
      </c>
      <c r="C1675" t="s">
        <v>26</v>
      </c>
      <c r="D1675" t="s">
        <v>116</v>
      </c>
      <c r="E1675" t="s">
        <v>489</v>
      </c>
      <c r="F1675" t="str">
        <f t="shared" si="131"/>
        <v>昭通市母婴服务</v>
      </c>
      <c r="G1675" t="s">
        <v>99</v>
      </c>
      <c r="H1675" t="s">
        <v>285</v>
      </c>
      <c r="I1675" t="s">
        <v>68</v>
      </c>
      <c r="J1675">
        <v>39</v>
      </c>
      <c r="K1675">
        <v>0</v>
      </c>
      <c r="L1675" s="13">
        <f>VLOOKUP(C1675,'渗透率、续签率'!B:C,2,0)</f>
        <v>0.31900000000000001</v>
      </c>
      <c r="M1675" s="6">
        <v>0</v>
      </c>
      <c r="N1675">
        <v>0</v>
      </c>
      <c r="O1675">
        <v>0</v>
      </c>
      <c r="P1675" s="6">
        <v>0</v>
      </c>
      <c r="Q1675" s="13">
        <v>0</v>
      </c>
      <c r="R1675" s="13">
        <v>0</v>
      </c>
      <c r="S1675" s="31">
        <v>57</v>
      </c>
      <c r="T1675" s="6">
        <f>VLOOKUP(E1675,'参数设置&amp;汇总'!S:U,3,0)</f>
        <v>0.15</v>
      </c>
      <c r="U1675" s="78">
        <f t="shared" si="130"/>
        <v>0</v>
      </c>
      <c r="V1675" s="13">
        <v>0.85000000000000009</v>
      </c>
      <c r="W1675" s="78">
        <f t="shared" si="132"/>
        <v>0</v>
      </c>
      <c r="X1675" s="1">
        <f>VLOOKUP(E1675,'渗透率、续签率'!AG:AJ,4,0)</f>
        <v>8723.5</v>
      </c>
      <c r="Y1675" s="1">
        <f t="shared" si="133"/>
        <v>0</v>
      </c>
      <c r="Z1675">
        <v>0</v>
      </c>
      <c r="AA1675" s="89">
        <f t="shared" si="134"/>
        <v>0</v>
      </c>
      <c r="AH1675" s="37"/>
      <c r="AI1675" s="37"/>
      <c r="AK1675" s="37"/>
    </row>
    <row r="1676" spans="1:37" hidden="1">
      <c r="A1676" t="s">
        <v>64</v>
      </c>
      <c r="B1676" t="s">
        <v>26</v>
      </c>
      <c r="C1676" t="s">
        <v>26</v>
      </c>
      <c r="D1676" t="s">
        <v>116</v>
      </c>
      <c r="E1676" t="s">
        <v>489</v>
      </c>
      <c r="F1676" t="str">
        <f t="shared" si="131"/>
        <v>晋中市母婴服务</v>
      </c>
      <c r="G1676" t="s">
        <v>134</v>
      </c>
      <c r="H1676" t="s">
        <v>286</v>
      </c>
      <c r="I1676" t="s">
        <v>70</v>
      </c>
      <c r="J1676">
        <v>51</v>
      </c>
      <c r="K1676">
        <v>0</v>
      </c>
      <c r="L1676" s="13">
        <f>VLOOKUP(C1676,'渗透率、续签率'!B:C,2,0)</f>
        <v>0.31900000000000001</v>
      </c>
      <c r="M1676" s="6">
        <v>0</v>
      </c>
      <c r="N1676">
        <v>6</v>
      </c>
      <c r="O1676">
        <v>0</v>
      </c>
      <c r="P1676" s="6">
        <v>0</v>
      </c>
      <c r="Q1676" s="13">
        <v>0</v>
      </c>
      <c r="R1676" s="13">
        <v>0</v>
      </c>
      <c r="S1676" s="31">
        <v>125</v>
      </c>
      <c r="T1676" s="6">
        <f>VLOOKUP(E1676,'参数设置&amp;汇总'!S:U,3,0)</f>
        <v>0.15</v>
      </c>
      <c r="U1676" s="78">
        <f t="shared" si="130"/>
        <v>0.89999999999999991</v>
      </c>
      <c r="V1676" s="13">
        <v>0.85000000000000009</v>
      </c>
      <c r="W1676" s="78">
        <f t="shared" si="132"/>
        <v>1.0588235294117645</v>
      </c>
      <c r="X1676" s="1">
        <f>VLOOKUP(E1676,'渗透率、续签率'!AG:AJ,4,0)</f>
        <v>8723.5</v>
      </c>
      <c r="Y1676" s="1">
        <f t="shared" si="133"/>
        <v>9236.6470588235279</v>
      </c>
      <c r="Z1676">
        <v>1</v>
      </c>
      <c r="AA1676" s="89">
        <f t="shared" si="134"/>
        <v>52341</v>
      </c>
      <c r="AH1676" s="37"/>
      <c r="AI1676" s="37"/>
      <c r="AK1676" s="37"/>
    </row>
    <row r="1677" spans="1:37" hidden="1">
      <c r="A1677" t="s">
        <v>64</v>
      </c>
      <c r="B1677" t="s">
        <v>26</v>
      </c>
      <c r="C1677" t="s">
        <v>26</v>
      </c>
      <c r="D1677" t="s">
        <v>116</v>
      </c>
      <c r="E1677" t="s">
        <v>489</v>
      </c>
      <c r="F1677" t="str">
        <f t="shared" si="131"/>
        <v>晋城市母婴服务</v>
      </c>
      <c r="G1677" t="s">
        <v>134</v>
      </c>
      <c r="H1677" t="s">
        <v>287</v>
      </c>
      <c r="I1677" t="s">
        <v>70</v>
      </c>
      <c r="J1677">
        <v>60</v>
      </c>
      <c r="K1677">
        <v>0</v>
      </c>
      <c r="L1677" s="13">
        <f>VLOOKUP(C1677,'渗透率、续签率'!B:C,2,0)</f>
        <v>0.31900000000000001</v>
      </c>
      <c r="M1677" s="6">
        <v>0</v>
      </c>
      <c r="N1677">
        <v>7</v>
      </c>
      <c r="O1677">
        <v>0</v>
      </c>
      <c r="P1677" s="6">
        <v>0</v>
      </c>
      <c r="Q1677" s="13">
        <v>0</v>
      </c>
      <c r="R1677" s="13">
        <v>0</v>
      </c>
      <c r="S1677" s="31">
        <v>160</v>
      </c>
      <c r="T1677" s="6">
        <f>VLOOKUP(E1677,'参数设置&amp;汇总'!S:U,3,0)</f>
        <v>0.15</v>
      </c>
      <c r="U1677" s="78">
        <f t="shared" si="130"/>
        <v>1.05</v>
      </c>
      <c r="V1677" s="13">
        <v>0.85000000000000009</v>
      </c>
      <c r="W1677" s="78">
        <f t="shared" si="132"/>
        <v>1.2352941176470587</v>
      </c>
      <c r="X1677" s="1">
        <f>VLOOKUP(E1677,'渗透率、续签率'!AG:AJ,4,0)</f>
        <v>8723.5</v>
      </c>
      <c r="Y1677" s="1">
        <f t="shared" si="133"/>
        <v>10776.088235294115</v>
      </c>
      <c r="Z1677">
        <v>1</v>
      </c>
      <c r="AA1677" s="89">
        <f t="shared" si="134"/>
        <v>61064.5</v>
      </c>
      <c r="AH1677" s="37"/>
      <c r="AI1677" s="37"/>
      <c r="AK1677" s="37"/>
    </row>
    <row r="1678" spans="1:37" hidden="1">
      <c r="A1678" t="s">
        <v>64</v>
      </c>
      <c r="B1678" t="s">
        <v>26</v>
      </c>
      <c r="C1678" t="s">
        <v>26</v>
      </c>
      <c r="D1678" t="s">
        <v>116</v>
      </c>
      <c r="E1678" t="s">
        <v>489</v>
      </c>
      <c r="F1678" t="str">
        <f t="shared" si="131"/>
        <v>普洱市母婴服务</v>
      </c>
      <c r="G1678" t="s">
        <v>99</v>
      </c>
      <c r="H1678" t="s">
        <v>288</v>
      </c>
      <c r="I1678" t="s">
        <v>68</v>
      </c>
      <c r="J1678">
        <v>16</v>
      </c>
      <c r="K1678">
        <v>0</v>
      </c>
      <c r="L1678" s="13">
        <f>VLOOKUP(C1678,'渗透率、续签率'!B:C,2,0)</f>
        <v>0.31900000000000001</v>
      </c>
      <c r="M1678" s="6">
        <v>0</v>
      </c>
      <c r="N1678">
        <v>0</v>
      </c>
      <c r="O1678">
        <v>0</v>
      </c>
      <c r="P1678" s="6">
        <v>0</v>
      </c>
      <c r="Q1678" s="13">
        <v>0</v>
      </c>
      <c r="R1678" s="13">
        <v>0</v>
      </c>
      <c r="S1678" s="31">
        <v>4</v>
      </c>
      <c r="T1678" s="6">
        <f>VLOOKUP(E1678,'参数设置&amp;汇总'!S:U,3,0)</f>
        <v>0.15</v>
      </c>
      <c r="U1678" s="78">
        <f t="shared" si="130"/>
        <v>0</v>
      </c>
      <c r="V1678" s="13">
        <v>0.85000000000000009</v>
      </c>
      <c r="W1678" s="78">
        <f t="shared" si="132"/>
        <v>0</v>
      </c>
      <c r="X1678" s="1">
        <f>VLOOKUP(E1678,'渗透率、续签率'!AG:AJ,4,0)</f>
        <v>8723.5</v>
      </c>
      <c r="Y1678" s="1">
        <f t="shared" si="133"/>
        <v>0</v>
      </c>
      <c r="Z1678">
        <v>0</v>
      </c>
      <c r="AA1678" s="89">
        <f t="shared" si="134"/>
        <v>0</v>
      </c>
      <c r="AH1678" s="37"/>
      <c r="AI1678" s="37"/>
      <c r="AJ1678" s="1"/>
      <c r="AK1678" s="37"/>
    </row>
    <row r="1679" spans="1:37" hidden="1">
      <c r="A1679" t="s">
        <v>64</v>
      </c>
      <c r="B1679" t="s">
        <v>26</v>
      </c>
      <c r="C1679" t="s">
        <v>26</v>
      </c>
      <c r="D1679" t="s">
        <v>116</v>
      </c>
      <c r="E1679" t="s">
        <v>489</v>
      </c>
      <c r="F1679" t="str">
        <f t="shared" si="131"/>
        <v>景德镇市母婴服务</v>
      </c>
      <c r="G1679" t="s">
        <v>90</v>
      </c>
      <c r="H1679" t="s">
        <v>289</v>
      </c>
      <c r="I1679" t="s">
        <v>68</v>
      </c>
      <c r="J1679">
        <v>20</v>
      </c>
      <c r="K1679">
        <v>0</v>
      </c>
      <c r="L1679" s="13">
        <f>VLOOKUP(C1679,'渗透率、续签率'!B:C,2,0)</f>
        <v>0.31900000000000001</v>
      </c>
      <c r="M1679" s="6">
        <v>0</v>
      </c>
      <c r="N1679">
        <v>0</v>
      </c>
      <c r="O1679">
        <v>0</v>
      </c>
      <c r="P1679" s="6">
        <v>0</v>
      </c>
      <c r="Q1679" s="13">
        <v>0</v>
      </c>
      <c r="R1679" s="13">
        <v>0</v>
      </c>
      <c r="S1679" s="31">
        <v>45</v>
      </c>
      <c r="T1679" s="6">
        <f>VLOOKUP(E1679,'参数设置&amp;汇总'!S:U,3,0)</f>
        <v>0.15</v>
      </c>
      <c r="U1679" s="78">
        <f t="shared" si="130"/>
        <v>0</v>
      </c>
      <c r="V1679" s="13">
        <v>0.85000000000000009</v>
      </c>
      <c r="W1679" s="78">
        <f t="shared" si="132"/>
        <v>0</v>
      </c>
      <c r="X1679" s="1">
        <f>VLOOKUP(E1679,'渗透率、续签率'!AG:AJ,4,0)</f>
        <v>8723.5</v>
      </c>
      <c r="Y1679" s="1">
        <f t="shared" si="133"/>
        <v>0</v>
      </c>
      <c r="Z1679">
        <v>0</v>
      </c>
      <c r="AA1679" s="89">
        <f t="shared" si="134"/>
        <v>0</v>
      </c>
      <c r="AH1679" s="37"/>
      <c r="AI1679" s="37"/>
      <c r="AJ1679" s="1"/>
      <c r="AK1679" s="37"/>
    </row>
    <row r="1680" spans="1:37" hidden="1">
      <c r="A1680" t="s">
        <v>64</v>
      </c>
      <c r="B1680" t="s">
        <v>26</v>
      </c>
      <c r="C1680" t="s">
        <v>26</v>
      </c>
      <c r="D1680" t="s">
        <v>116</v>
      </c>
      <c r="E1680" t="s">
        <v>489</v>
      </c>
      <c r="F1680" t="str">
        <f t="shared" si="131"/>
        <v>曲靖市母婴服务</v>
      </c>
      <c r="G1680" t="s">
        <v>99</v>
      </c>
      <c r="H1680" t="s">
        <v>290</v>
      </c>
      <c r="I1680" t="s">
        <v>68</v>
      </c>
      <c r="J1680">
        <v>96</v>
      </c>
      <c r="K1680">
        <v>1</v>
      </c>
      <c r="L1680" s="13">
        <f>VLOOKUP(C1680,'渗透率、续签率'!B:C,2,0)</f>
        <v>0.31900000000000001</v>
      </c>
      <c r="M1680" s="6">
        <v>0.01</v>
      </c>
      <c r="N1680">
        <v>4</v>
      </c>
      <c r="O1680">
        <v>1</v>
      </c>
      <c r="P1680" s="6">
        <v>0.25</v>
      </c>
      <c r="Q1680" s="13">
        <v>6.0999999999999999E-2</v>
      </c>
      <c r="R1680" s="13">
        <v>6.0999999999999999E-2</v>
      </c>
      <c r="S1680" s="31">
        <v>145</v>
      </c>
      <c r="T1680" s="6">
        <f>VLOOKUP(E1680,'参数设置&amp;汇总'!S:U,3,0)</f>
        <v>0.15</v>
      </c>
      <c r="U1680" s="78">
        <f t="shared" si="130"/>
        <v>1</v>
      </c>
      <c r="V1680" s="13">
        <v>0.85000000000000009</v>
      </c>
      <c r="W1680" s="78">
        <f t="shared" si="132"/>
        <v>0.80117647058823527</v>
      </c>
      <c r="X1680" s="1">
        <f>VLOOKUP(E1680,'渗透率、续签率'!AG:AJ,4,0)</f>
        <v>8723.5</v>
      </c>
      <c r="Y1680" s="1">
        <f t="shared" si="133"/>
        <v>6989.0629411764703</v>
      </c>
      <c r="Z1680">
        <v>0</v>
      </c>
      <c r="AA1680" s="89">
        <f t="shared" si="134"/>
        <v>34894</v>
      </c>
      <c r="AH1680" s="37"/>
      <c r="AI1680" s="37"/>
      <c r="AJ1680" s="1"/>
      <c r="AK1680" s="37"/>
    </row>
    <row r="1681" spans="1:37" hidden="1">
      <c r="A1681" t="s">
        <v>64</v>
      </c>
      <c r="B1681" t="s">
        <v>26</v>
      </c>
      <c r="C1681" t="s">
        <v>26</v>
      </c>
      <c r="D1681" t="s">
        <v>116</v>
      </c>
      <c r="E1681" t="s">
        <v>489</v>
      </c>
      <c r="F1681" t="str">
        <f t="shared" si="131"/>
        <v>朔州市母婴服务</v>
      </c>
      <c r="G1681" t="s">
        <v>134</v>
      </c>
      <c r="H1681" t="s">
        <v>291</v>
      </c>
      <c r="I1681" t="s">
        <v>70</v>
      </c>
      <c r="J1681">
        <v>26</v>
      </c>
      <c r="K1681">
        <v>0</v>
      </c>
      <c r="L1681" s="13">
        <f>VLOOKUP(C1681,'渗透率、续签率'!B:C,2,0)</f>
        <v>0.31900000000000001</v>
      </c>
      <c r="M1681" s="6">
        <v>0</v>
      </c>
      <c r="N1681">
        <v>3</v>
      </c>
      <c r="O1681">
        <v>0</v>
      </c>
      <c r="P1681" s="6">
        <v>0</v>
      </c>
      <c r="Q1681" s="13">
        <v>0</v>
      </c>
      <c r="R1681" s="13">
        <v>0</v>
      </c>
      <c r="S1681" s="31">
        <v>49</v>
      </c>
      <c r="T1681" s="6">
        <f>VLOOKUP(E1681,'参数设置&amp;汇总'!S:U,3,0)</f>
        <v>0.15</v>
      </c>
      <c r="U1681" s="78">
        <f t="shared" si="130"/>
        <v>0.44999999999999996</v>
      </c>
      <c r="V1681" s="13">
        <v>0.85000000000000009</v>
      </c>
      <c r="W1681" s="78">
        <f t="shared" si="132"/>
        <v>0.52941176470588225</v>
      </c>
      <c r="X1681" s="1">
        <f>VLOOKUP(E1681,'渗透率、续签率'!AG:AJ,4,0)</f>
        <v>8723.5</v>
      </c>
      <c r="Y1681" s="1">
        <f t="shared" si="133"/>
        <v>4618.323529411764</v>
      </c>
      <c r="Z1681">
        <v>0</v>
      </c>
      <c r="AA1681" s="89">
        <f t="shared" si="134"/>
        <v>26170.5</v>
      </c>
      <c r="AH1681" s="37"/>
      <c r="AI1681" s="37"/>
      <c r="AJ1681" s="1"/>
      <c r="AK1681" s="37"/>
    </row>
    <row r="1682" spans="1:37" hidden="1">
      <c r="A1682" t="s">
        <v>64</v>
      </c>
      <c r="B1682" t="s">
        <v>26</v>
      </c>
      <c r="C1682" t="s">
        <v>26</v>
      </c>
      <c r="D1682" t="s">
        <v>116</v>
      </c>
      <c r="E1682" t="s">
        <v>489</v>
      </c>
      <c r="F1682" t="str">
        <f t="shared" si="131"/>
        <v>朝阳市母婴服务</v>
      </c>
      <c r="G1682" t="s">
        <v>101</v>
      </c>
      <c r="H1682" t="s">
        <v>292</v>
      </c>
      <c r="I1682" t="s">
        <v>70</v>
      </c>
      <c r="J1682">
        <v>43</v>
      </c>
      <c r="K1682">
        <v>0</v>
      </c>
      <c r="L1682" s="13">
        <f>VLOOKUP(C1682,'渗透率、续签率'!B:C,2,0)</f>
        <v>0.31900000000000001</v>
      </c>
      <c r="M1682" s="6">
        <v>0</v>
      </c>
      <c r="N1682">
        <v>6</v>
      </c>
      <c r="O1682">
        <v>0</v>
      </c>
      <c r="P1682" s="6">
        <v>0</v>
      </c>
      <c r="Q1682" s="13">
        <v>0</v>
      </c>
      <c r="R1682" s="13">
        <v>0</v>
      </c>
      <c r="S1682" s="31">
        <v>126</v>
      </c>
      <c r="T1682" s="6">
        <f>VLOOKUP(E1682,'参数设置&amp;汇总'!S:U,3,0)</f>
        <v>0.15</v>
      </c>
      <c r="U1682" s="78">
        <f t="shared" si="130"/>
        <v>0.89999999999999991</v>
      </c>
      <c r="V1682" s="13">
        <v>0.85000000000000009</v>
      </c>
      <c r="W1682" s="78">
        <f t="shared" si="132"/>
        <v>1.0588235294117645</v>
      </c>
      <c r="X1682" s="1">
        <f>VLOOKUP(E1682,'渗透率、续签率'!AG:AJ,4,0)</f>
        <v>8723.5</v>
      </c>
      <c r="Y1682" s="1">
        <f t="shared" si="133"/>
        <v>9236.6470588235279</v>
      </c>
      <c r="Z1682">
        <v>0</v>
      </c>
      <c r="AA1682" s="89">
        <f t="shared" si="134"/>
        <v>52341</v>
      </c>
    </row>
    <row r="1683" spans="1:37" hidden="1">
      <c r="A1683" t="s">
        <v>64</v>
      </c>
      <c r="B1683" t="s">
        <v>26</v>
      </c>
      <c r="C1683" t="s">
        <v>26</v>
      </c>
      <c r="D1683" t="s">
        <v>116</v>
      </c>
      <c r="E1683" t="s">
        <v>489</v>
      </c>
      <c r="F1683" t="str">
        <f t="shared" si="131"/>
        <v>本溪市母婴服务</v>
      </c>
      <c r="G1683" t="s">
        <v>101</v>
      </c>
      <c r="H1683" t="s">
        <v>293</v>
      </c>
      <c r="I1683" t="s">
        <v>70</v>
      </c>
      <c r="J1683">
        <v>11</v>
      </c>
      <c r="K1683">
        <v>1</v>
      </c>
      <c r="L1683" s="13">
        <f>VLOOKUP(C1683,'渗透率、续签率'!B:C,2,0)</f>
        <v>0.31900000000000001</v>
      </c>
      <c r="M1683" s="6">
        <v>0.09</v>
      </c>
      <c r="N1683">
        <v>0</v>
      </c>
      <c r="O1683">
        <v>0</v>
      </c>
      <c r="P1683" s="6">
        <v>0</v>
      </c>
      <c r="Q1683" s="13">
        <v>0.26900000000000002</v>
      </c>
      <c r="R1683" s="13">
        <v>0</v>
      </c>
      <c r="S1683" s="31">
        <v>15</v>
      </c>
      <c r="T1683" s="6">
        <f>VLOOKUP(E1683,'参数设置&amp;汇总'!S:U,3,0)</f>
        <v>0.15</v>
      </c>
      <c r="U1683" s="78">
        <f t="shared" si="130"/>
        <v>0</v>
      </c>
      <c r="V1683" s="13">
        <v>0.85000000000000009</v>
      </c>
      <c r="W1683" s="78">
        <f t="shared" si="132"/>
        <v>0</v>
      </c>
      <c r="X1683" s="1">
        <f>VLOOKUP(E1683,'渗透率、续签率'!AG:AJ,4,0)</f>
        <v>8723.5</v>
      </c>
      <c r="Y1683" s="1">
        <f t="shared" si="133"/>
        <v>0</v>
      </c>
      <c r="Z1683">
        <v>0</v>
      </c>
      <c r="AA1683" s="89">
        <f t="shared" si="134"/>
        <v>0</v>
      </c>
      <c r="AH1683" s="37"/>
      <c r="AI1683" s="37"/>
      <c r="AJ1683" s="1"/>
      <c r="AK1683" s="37"/>
    </row>
    <row r="1684" spans="1:37" hidden="1">
      <c r="A1684" t="s">
        <v>64</v>
      </c>
      <c r="B1684" t="s">
        <v>26</v>
      </c>
      <c r="C1684" t="s">
        <v>26</v>
      </c>
      <c r="D1684" t="s">
        <v>116</v>
      </c>
      <c r="E1684" t="s">
        <v>489</v>
      </c>
      <c r="F1684" t="str">
        <f t="shared" si="131"/>
        <v>来宾市母婴服务</v>
      </c>
      <c r="G1684" t="s">
        <v>88</v>
      </c>
      <c r="H1684" t="s">
        <v>294</v>
      </c>
      <c r="I1684" t="s">
        <v>68</v>
      </c>
      <c r="J1684">
        <v>26</v>
      </c>
      <c r="K1684">
        <v>0</v>
      </c>
      <c r="L1684" s="13">
        <f>VLOOKUP(C1684,'渗透率、续签率'!B:C,2,0)</f>
        <v>0.31900000000000001</v>
      </c>
      <c r="M1684" s="6">
        <v>0</v>
      </c>
      <c r="N1684">
        <v>0</v>
      </c>
      <c r="O1684">
        <v>0</v>
      </c>
      <c r="P1684" s="6">
        <v>0</v>
      </c>
      <c r="Q1684" s="13">
        <v>0</v>
      </c>
      <c r="R1684" s="13">
        <v>0</v>
      </c>
      <c r="S1684" s="31">
        <v>25</v>
      </c>
      <c r="T1684" s="6">
        <f>VLOOKUP(E1684,'参数设置&amp;汇总'!S:U,3,0)</f>
        <v>0.15</v>
      </c>
      <c r="U1684" s="78">
        <f t="shared" si="130"/>
        <v>0</v>
      </c>
      <c r="V1684" s="13">
        <v>0.85000000000000009</v>
      </c>
      <c r="W1684" s="78">
        <f t="shared" si="132"/>
        <v>0</v>
      </c>
      <c r="X1684" s="1">
        <f>VLOOKUP(E1684,'渗透率、续签率'!AG:AJ,4,0)</f>
        <v>8723.5</v>
      </c>
      <c r="Y1684" s="1">
        <f t="shared" si="133"/>
        <v>0</v>
      </c>
      <c r="Z1684">
        <v>0</v>
      </c>
      <c r="AA1684" s="89">
        <f t="shared" si="134"/>
        <v>0</v>
      </c>
      <c r="AH1684" s="37"/>
      <c r="AI1684" s="37"/>
      <c r="AJ1684" s="1"/>
      <c r="AK1684" s="37"/>
    </row>
    <row r="1685" spans="1:37" hidden="1">
      <c r="A1685" t="s">
        <v>64</v>
      </c>
      <c r="B1685" t="s">
        <v>26</v>
      </c>
      <c r="C1685" t="s">
        <v>26</v>
      </c>
      <c r="D1685" t="s">
        <v>116</v>
      </c>
      <c r="E1685" t="s">
        <v>489</v>
      </c>
      <c r="F1685" t="str">
        <f t="shared" si="131"/>
        <v>松原市母婴服务</v>
      </c>
      <c r="G1685" t="s">
        <v>188</v>
      </c>
      <c r="H1685" t="s">
        <v>295</v>
      </c>
      <c r="I1685" t="s">
        <v>70</v>
      </c>
      <c r="J1685">
        <v>25</v>
      </c>
      <c r="K1685">
        <v>0</v>
      </c>
      <c r="L1685" s="13">
        <f>VLOOKUP(C1685,'渗透率、续签率'!B:C,2,0)</f>
        <v>0.31900000000000001</v>
      </c>
      <c r="M1685" s="6">
        <v>0</v>
      </c>
      <c r="N1685">
        <v>0</v>
      </c>
      <c r="O1685">
        <v>0</v>
      </c>
      <c r="P1685" s="6">
        <v>0</v>
      </c>
      <c r="Q1685" s="13">
        <v>0</v>
      </c>
      <c r="R1685" s="13">
        <v>0</v>
      </c>
      <c r="S1685" s="31">
        <v>40</v>
      </c>
      <c r="T1685" s="6">
        <f>VLOOKUP(E1685,'参数设置&amp;汇总'!S:U,3,0)</f>
        <v>0.15</v>
      </c>
      <c r="U1685" s="78">
        <f t="shared" si="130"/>
        <v>0</v>
      </c>
      <c r="V1685" s="13">
        <v>0.85000000000000009</v>
      </c>
      <c r="W1685" s="78">
        <f t="shared" si="132"/>
        <v>0</v>
      </c>
      <c r="X1685" s="1">
        <f>VLOOKUP(E1685,'渗透率、续签率'!AG:AJ,4,0)</f>
        <v>8723.5</v>
      </c>
      <c r="Y1685" s="1">
        <f t="shared" si="133"/>
        <v>0</v>
      </c>
      <c r="Z1685">
        <v>0</v>
      </c>
      <c r="AA1685" s="89">
        <f t="shared" si="134"/>
        <v>0</v>
      </c>
      <c r="AH1685" s="37"/>
      <c r="AI1685" s="37"/>
      <c r="AK1685" s="37"/>
    </row>
    <row r="1686" spans="1:37" hidden="1">
      <c r="A1686" t="s">
        <v>64</v>
      </c>
      <c r="B1686" t="s">
        <v>26</v>
      </c>
      <c r="C1686" t="s">
        <v>26</v>
      </c>
      <c r="D1686" t="s">
        <v>116</v>
      </c>
      <c r="E1686" t="s">
        <v>489</v>
      </c>
      <c r="F1686" t="str">
        <f t="shared" si="131"/>
        <v>林芝市母婴服务</v>
      </c>
      <c r="G1686" t="s">
        <v>237</v>
      </c>
      <c r="H1686" t="s">
        <v>296</v>
      </c>
      <c r="I1686" t="s">
        <v>57</v>
      </c>
      <c r="J1686">
        <v>0</v>
      </c>
      <c r="K1686">
        <v>0</v>
      </c>
      <c r="L1686" s="13">
        <f>VLOOKUP(C1686,'渗透率、续签率'!B:C,2,0)</f>
        <v>0.31900000000000001</v>
      </c>
      <c r="M1686" s="6">
        <v>0</v>
      </c>
      <c r="N1686">
        <v>0</v>
      </c>
      <c r="O1686">
        <v>0</v>
      </c>
      <c r="P1686" s="6">
        <v>0</v>
      </c>
      <c r="Q1686" s="13">
        <v>0</v>
      </c>
      <c r="R1686" s="13">
        <v>0</v>
      </c>
      <c r="S1686" s="31">
        <v>0</v>
      </c>
      <c r="T1686" s="6">
        <f>VLOOKUP(E1686,'参数设置&amp;汇总'!S:U,3,0)</f>
        <v>0.15</v>
      </c>
      <c r="U1686" s="78">
        <f t="shared" si="130"/>
        <v>0</v>
      </c>
      <c r="V1686" s="13">
        <v>0.85000000000000009</v>
      </c>
      <c r="W1686" s="78">
        <f t="shared" si="132"/>
        <v>0</v>
      </c>
      <c r="X1686" s="1">
        <f>VLOOKUP(E1686,'渗透率、续签率'!AG:AJ,4,0)</f>
        <v>8723.5</v>
      </c>
      <c r="Y1686" s="1">
        <f t="shared" si="133"/>
        <v>0</v>
      </c>
      <c r="Z1686">
        <v>0</v>
      </c>
      <c r="AA1686" s="89">
        <f t="shared" si="134"/>
        <v>0</v>
      </c>
      <c r="AH1686" s="37"/>
      <c r="AI1686" s="37"/>
      <c r="AK1686" s="37"/>
    </row>
    <row r="1687" spans="1:37" hidden="1">
      <c r="A1687" t="s">
        <v>64</v>
      </c>
      <c r="B1687" t="s">
        <v>26</v>
      </c>
      <c r="C1687" t="s">
        <v>26</v>
      </c>
      <c r="D1687" t="s">
        <v>116</v>
      </c>
      <c r="E1687" t="s">
        <v>489</v>
      </c>
      <c r="F1687" t="str">
        <f t="shared" si="131"/>
        <v>果洛藏族自治州母婴服务</v>
      </c>
      <c r="G1687" t="s">
        <v>297</v>
      </c>
      <c r="H1687" t="s">
        <v>298</v>
      </c>
      <c r="I1687" t="s">
        <v>70</v>
      </c>
      <c r="J1687">
        <v>0</v>
      </c>
      <c r="K1687">
        <v>0</v>
      </c>
      <c r="L1687" s="13">
        <f>VLOOKUP(C1687,'渗透率、续签率'!B:C,2,0)</f>
        <v>0.31900000000000001</v>
      </c>
      <c r="M1687" s="6">
        <v>0</v>
      </c>
      <c r="N1687">
        <v>0</v>
      </c>
      <c r="O1687">
        <v>0</v>
      </c>
      <c r="P1687" s="6">
        <v>0</v>
      </c>
      <c r="Q1687" s="13">
        <v>0</v>
      </c>
      <c r="R1687" s="13">
        <v>0</v>
      </c>
      <c r="S1687" s="31">
        <v>0</v>
      </c>
      <c r="T1687" s="6">
        <f>VLOOKUP(E1687,'参数设置&amp;汇总'!S:U,3,0)</f>
        <v>0.15</v>
      </c>
      <c r="U1687" s="78">
        <f t="shared" si="130"/>
        <v>0</v>
      </c>
      <c r="V1687" s="13">
        <v>0.85000000000000009</v>
      </c>
      <c r="W1687" s="78">
        <f t="shared" si="132"/>
        <v>0</v>
      </c>
      <c r="X1687" s="1">
        <f>VLOOKUP(E1687,'渗透率、续签率'!AG:AJ,4,0)</f>
        <v>8723.5</v>
      </c>
      <c r="Y1687" s="1">
        <f t="shared" si="133"/>
        <v>0</v>
      </c>
      <c r="Z1687">
        <v>0</v>
      </c>
      <c r="AA1687" s="89">
        <f t="shared" si="134"/>
        <v>0</v>
      </c>
      <c r="AH1687" s="37"/>
      <c r="AI1687" s="37"/>
      <c r="AK1687" s="37"/>
    </row>
    <row r="1688" spans="1:37" hidden="1">
      <c r="A1688" t="s">
        <v>64</v>
      </c>
      <c r="B1688" t="s">
        <v>26</v>
      </c>
      <c r="C1688" t="s">
        <v>26</v>
      </c>
      <c r="D1688" t="s">
        <v>116</v>
      </c>
      <c r="E1688" t="s">
        <v>489</v>
      </c>
      <c r="F1688" t="str">
        <f t="shared" si="131"/>
        <v>枣庄市母婴服务</v>
      </c>
      <c r="G1688" t="s">
        <v>103</v>
      </c>
      <c r="H1688" t="s">
        <v>299</v>
      </c>
      <c r="I1688" t="s">
        <v>70</v>
      </c>
      <c r="J1688">
        <v>138</v>
      </c>
      <c r="K1688">
        <v>0</v>
      </c>
      <c r="L1688" s="13">
        <f>VLOOKUP(C1688,'渗透率、续签率'!B:C,2,0)</f>
        <v>0.31900000000000001</v>
      </c>
      <c r="M1688" s="6">
        <v>0</v>
      </c>
      <c r="N1688">
        <v>7</v>
      </c>
      <c r="O1688">
        <v>0</v>
      </c>
      <c r="P1688" s="6">
        <v>0</v>
      </c>
      <c r="Q1688" s="13">
        <v>2E-3</v>
      </c>
      <c r="R1688" s="13">
        <v>0</v>
      </c>
      <c r="S1688" s="31">
        <v>266</v>
      </c>
      <c r="T1688" s="6">
        <f>VLOOKUP(E1688,'参数设置&amp;汇总'!S:U,3,0)</f>
        <v>0.15</v>
      </c>
      <c r="U1688" s="78">
        <f t="shared" si="130"/>
        <v>1.05</v>
      </c>
      <c r="V1688" s="13">
        <v>0.85000000000000009</v>
      </c>
      <c r="W1688" s="78">
        <f t="shared" si="132"/>
        <v>1.2352941176470587</v>
      </c>
      <c r="X1688" s="1">
        <f>VLOOKUP(E1688,'渗透率、续签率'!AG:AJ,4,0)</f>
        <v>8723.5</v>
      </c>
      <c r="Y1688" s="1">
        <f t="shared" si="133"/>
        <v>10776.088235294115</v>
      </c>
      <c r="Z1688">
        <v>1</v>
      </c>
      <c r="AA1688" s="89">
        <f t="shared" si="134"/>
        <v>61064.5</v>
      </c>
      <c r="AH1688" s="37"/>
      <c r="AI1688" s="37"/>
      <c r="AK1688" s="37"/>
    </row>
    <row r="1689" spans="1:37" hidden="1">
      <c r="A1689" t="s">
        <v>64</v>
      </c>
      <c r="B1689" t="s">
        <v>26</v>
      </c>
      <c r="C1689" t="s">
        <v>26</v>
      </c>
      <c r="D1689" t="s">
        <v>116</v>
      </c>
      <c r="E1689" t="s">
        <v>489</v>
      </c>
      <c r="F1689" t="str">
        <f t="shared" si="131"/>
        <v>柳州市母婴服务</v>
      </c>
      <c r="G1689" t="s">
        <v>88</v>
      </c>
      <c r="H1689" t="s">
        <v>300</v>
      </c>
      <c r="I1689" t="s">
        <v>68</v>
      </c>
      <c r="J1689">
        <v>58</v>
      </c>
      <c r="K1689">
        <v>1</v>
      </c>
      <c r="L1689" s="13">
        <f>VLOOKUP(C1689,'渗透率、续签率'!B:C,2,0)</f>
        <v>0.31900000000000001</v>
      </c>
      <c r="M1689" s="6">
        <v>0.02</v>
      </c>
      <c r="N1689">
        <v>15</v>
      </c>
      <c r="O1689">
        <v>1</v>
      </c>
      <c r="P1689" s="6">
        <v>7.0000000000000007E-2</v>
      </c>
      <c r="Q1689" s="13">
        <v>5.8000000000000003E-2</v>
      </c>
      <c r="R1689" s="13">
        <v>0</v>
      </c>
      <c r="S1689" s="31">
        <v>273</v>
      </c>
      <c r="T1689" s="6">
        <f>VLOOKUP(E1689,'参数设置&amp;汇总'!S:U,3,0)</f>
        <v>0.15</v>
      </c>
      <c r="U1689" s="78">
        <f t="shared" si="130"/>
        <v>2.25</v>
      </c>
      <c r="V1689" s="13">
        <v>0.85000000000000009</v>
      </c>
      <c r="W1689" s="78">
        <f t="shared" si="132"/>
        <v>2.2717647058823527</v>
      </c>
      <c r="X1689" s="1">
        <f>VLOOKUP(E1689,'渗透率、续签率'!AG:AJ,4,0)</f>
        <v>8723.5</v>
      </c>
      <c r="Y1689" s="1">
        <f t="shared" si="133"/>
        <v>19817.739411764705</v>
      </c>
      <c r="Z1689">
        <v>0</v>
      </c>
      <c r="AA1689" s="89">
        <f t="shared" si="134"/>
        <v>130852.5</v>
      </c>
      <c r="AH1689" s="37"/>
      <c r="AI1689" s="37"/>
      <c r="AJ1689" s="1"/>
      <c r="AK1689" s="37"/>
    </row>
    <row r="1690" spans="1:37" hidden="1">
      <c r="A1690" t="s">
        <v>64</v>
      </c>
      <c r="B1690" t="s">
        <v>26</v>
      </c>
      <c r="C1690" t="s">
        <v>26</v>
      </c>
      <c r="D1690" t="s">
        <v>116</v>
      </c>
      <c r="E1690" t="s">
        <v>489</v>
      </c>
      <c r="F1690" t="str">
        <f t="shared" si="131"/>
        <v>株洲市母婴服务</v>
      </c>
      <c r="G1690" t="s">
        <v>113</v>
      </c>
      <c r="H1690" t="s">
        <v>301</v>
      </c>
      <c r="I1690" t="s">
        <v>68</v>
      </c>
      <c r="J1690">
        <v>50</v>
      </c>
      <c r="K1690">
        <v>0</v>
      </c>
      <c r="L1690" s="13">
        <f>VLOOKUP(C1690,'渗透率、续签率'!B:C,2,0)</f>
        <v>0.31900000000000001</v>
      </c>
      <c r="M1690" s="6">
        <v>0</v>
      </c>
      <c r="N1690">
        <v>1</v>
      </c>
      <c r="O1690">
        <v>0</v>
      </c>
      <c r="P1690" s="6">
        <v>0</v>
      </c>
      <c r="Q1690" s="13">
        <v>0</v>
      </c>
      <c r="R1690" s="13">
        <v>0</v>
      </c>
      <c r="S1690" s="31">
        <v>64</v>
      </c>
      <c r="T1690" s="6">
        <f>VLOOKUP(E1690,'参数设置&amp;汇总'!S:U,3,0)</f>
        <v>0.15</v>
      </c>
      <c r="U1690" s="78">
        <f t="shared" si="130"/>
        <v>0.15</v>
      </c>
      <c r="V1690" s="13">
        <v>0.85000000000000009</v>
      </c>
      <c r="W1690" s="78">
        <f t="shared" si="132"/>
        <v>0.1764705882352941</v>
      </c>
      <c r="X1690" s="1">
        <f>VLOOKUP(E1690,'渗透率、续签率'!AG:AJ,4,0)</f>
        <v>8723.5</v>
      </c>
      <c r="Y1690" s="1">
        <f t="shared" si="133"/>
        <v>1539.4411764705881</v>
      </c>
      <c r="Z1690">
        <v>1</v>
      </c>
      <c r="AA1690" s="89">
        <f t="shared" si="134"/>
        <v>8723.5</v>
      </c>
      <c r="AH1690" s="37"/>
      <c r="AI1690" s="37"/>
      <c r="AK1690" s="37"/>
    </row>
    <row r="1691" spans="1:37" hidden="1">
      <c r="A1691" t="s">
        <v>64</v>
      </c>
      <c r="B1691" t="s">
        <v>26</v>
      </c>
      <c r="C1691" t="s">
        <v>26</v>
      </c>
      <c r="D1691" t="s">
        <v>116</v>
      </c>
      <c r="E1691" t="s">
        <v>489</v>
      </c>
      <c r="F1691" t="str">
        <f t="shared" si="131"/>
        <v>桂林市母婴服务</v>
      </c>
      <c r="G1691" t="s">
        <v>88</v>
      </c>
      <c r="H1691" t="s">
        <v>302</v>
      </c>
      <c r="I1691" t="s">
        <v>68</v>
      </c>
      <c r="J1691">
        <v>80</v>
      </c>
      <c r="K1691">
        <v>0</v>
      </c>
      <c r="L1691" s="13">
        <f>VLOOKUP(C1691,'渗透率、续签率'!B:C,2,0)</f>
        <v>0.31900000000000001</v>
      </c>
      <c r="M1691" s="6">
        <v>0</v>
      </c>
      <c r="N1691">
        <v>17</v>
      </c>
      <c r="O1691">
        <v>0</v>
      </c>
      <c r="P1691" s="6">
        <v>0</v>
      </c>
      <c r="Q1691" s="13">
        <v>0</v>
      </c>
      <c r="R1691" s="13">
        <v>0</v>
      </c>
      <c r="S1691" s="31">
        <v>269</v>
      </c>
      <c r="T1691" s="6">
        <f>VLOOKUP(E1691,'参数设置&amp;汇总'!S:U,3,0)</f>
        <v>0.15</v>
      </c>
      <c r="U1691" s="78">
        <f t="shared" si="130"/>
        <v>2.5499999999999998</v>
      </c>
      <c r="V1691" s="13">
        <v>0.85000000000000009</v>
      </c>
      <c r="W1691" s="78">
        <f t="shared" si="132"/>
        <v>2.9999999999999996</v>
      </c>
      <c r="X1691" s="1">
        <f>VLOOKUP(E1691,'渗透率、续签率'!AG:AJ,4,0)</f>
        <v>8723.5</v>
      </c>
      <c r="Y1691" s="1">
        <f t="shared" si="133"/>
        <v>26170.499999999996</v>
      </c>
      <c r="Z1691">
        <v>3</v>
      </c>
      <c r="AA1691" s="89">
        <f t="shared" si="134"/>
        <v>148299.5</v>
      </c>
      <c r="AH1691" s="37"/>
      <c r="AI1691" s="37"/>
      <c r="AK1691" s="37"/>
    </row>
    <row r="1692" spans="1:37" hidden="1">
      <c r="A1692" t="s">
        <v>64</v>
      </c>
      <c r="B1692" t="s">
        <v>26</v>
      </c>
      <c r="C1692" t="s">
        <v>26</v>
      </c>
      <c r="D1692" t="s">
        <v>116</v>
      </c>
      <c r="E1692" t="s">
        <v>489</v>
      </c>
      <c r="F1692" t="str">
        <f t="shared" si="131"/>
        <v>梅州市母婴服务</v>
      </c>
      <c r="G1692" t="s">
        <v>75</v>
      </c>
      <c r="H1692" t="s">
        <v>303</v>
      </c>
      <c r="I1692" t="s">
        <v>68</v>
      </c>
      <c r="J1692">
        <v>70</v>
      </c>
      <c r="K1692">
        <v>0</v>
      </c>
      <c r="L1692" s="13">
        <f>VLOOKUP(C1692,'渗透率、续签率'!B:C,2,0)</f>
        <v>0.31900000000000001</v>
      </c>
      <c r="M1692" s="6">
        <v>0</v>
      </c>
      <c r="N1692">
        <v>0</v>
      </c>
      <c r="O1692">
        <v>0</v>
      </c>
      <c r="P1692" s="6">
        <v>0</v>
      </c>
      <c r="Q1692" s="13">
        <v>0</v>
      </c>
      <c r="R1692" s="13">
        <v>0</v>
      </c>
      <c r="S1692" s="31">
        <v>97</v>
      </c>
      <c r="T1692" s="6">
        <f>VLOOKUP(E1692,'参数设置&amp;汇总'!S:U,3,0)</f>
        <v>0.15</v>
      </c>
      <c r="U1692" s="78">
        <f t="shared" si="130"/>
        <v>0</v>
      </c>
      <c r="V1692" s="13">
        <v>0.85000000000000009</v>
      </c>
      <c r="W1692" s="78">
        <f t="shared" si="132"/>
        <v>0</v>
      </c>
      <c r="X1692" s="1">
        <f>VLOOKUP(E1692,'渗透率、续签率'!AG:AJ,4,0)</f>
        <v>8723.5</v>
      </c>
      <c r="Y1692" s="1">
        <f t="shared" si="133"/>
        <v>0</v>
      </c>
      <c r="Z1692">
        <v>7</v>
      </c>
      <c r="AA1692" s="89">
        <f t="shared" si="134"/>
        <v>0</v>
      </c>
      <c r="AH1692" s="37"/>
      <c r="AI1692" s="37"/>
      <c r="AK1692" s="37"/>
    </row>
    <row r="1693" spans="1:37" hidden="1">
      <c r="A1693" t="s">
        <v>64</v>
      </c>
      <c r="B1693" t="s">
        <v>26</v>
      </c>
      <c r="C1693" t="s">
        <v>26</v>
      </c>
      <c r="D1693" t="s">
        <v>116</v>
      </c>
      <c r="E1693" t="s">
        <v>489</v>
      </c>
      <c r="F1693" t="str">
        <f t="shared" si="131"/>
        <v>梧州市母婴服务</v>
      </c>
      <c r="G1693" t="s">
        <v>88</v>
      </c>
      <c r="H1693" t="s">
        <v>304</v>
      </c>
      <c r="I1693" t="s">
        <v>68</v>
      </c>
      <c r="J1693">
        <v>59</v>
      </c>
      <c r="K1693">
        <v>0</v>
      </c>
      <c r="L1693" s="13">
        <f>VLOOKUP(C1693,'渗透率、续签率'!B:C,2,0)</f>
        <v>0.31900000000000001</v>
      </c>
      <c r="M1693" s="6">
        <v>0</v>
      </c>
      <c r="N1693">
        <v>0</v>
      </c>
      <c r="O1693">
        <v>0</v>
      </c>
      <c r="P1693" s="6">
        <v>0</v>
      </c>
      <c r="Q1693" s="13">
        <v>0</v>
      </c>
      <c r="R1693" s="13">
        <v>0</v>
      </c>
      <c r="S1693" s="31">
        <v>73</v>
      </c>
      <c r="T1693" s="6">
        <f>VLOOKUP(E1693,'参数设置&amp;汇总'!S:U,3,0)</f>
        <v>0.15</v>
      </c>
      <c r="U1693" s="78">
        <f t="shared" si="130"/>
        <v>0</v>
      </c>
      <c r="V1693" s="13">
        <v>0.85000000000000009</v>
      </c>
      <c r="W1693" s="78">
        <f t="shared" si="132"/>
        <v>0</v>
      </c>
      <c r="X1693" s="1">
        <f>VLOOKUP(E1693,'渗透率、续签率'!AG:AJ,4,0)</f>
        <v>8723.5</v>
      </c>
      <c r="Y1693" s="1">
        <f t="shared" si="133"/>
        <v>0</v>
      </c>
      <c r="Z1693">
        <v>1</v>
      </c>
      <c r="AA1693" s="89">
        <f t="shared" si="134"/>
        <v>0</v>
      </c>
      <c r="AH1693" s="37"/>
      <c r="AI1693" s="37"/>
      <c r="AK1693" s="37"/>
    </row>
    <row r="1694" spans="1:37" hidden="1">
      <c r="A1694" t="s">
        <v>64</v>
      </c>
      <c r="B1694" t="s">
        <v>26</v>
      </c>
      <c r="C1694" t="s">
        <v>26</v>
      </c>
      <c r="D1694" t="s">
        <v>116</v>
      </c>
      <c r="E1694" t="s">
        <v>489</v>
      </c>
      <c r="F1694" t="str">
        <f t="shared" si="131"/>
        <v>楚雄彝族自治州母婴服务</v>
      </c>
      <c r="G1694" t="s">
        <v>99</v>
      </c>
      <c r="H1694" t="s">
        <v>305</v>
      </c>
      <c r="I1694" t="s">
        <v>68</v>
      </c>
      <c r="J1694">
        <v>26</v>
      </c>
      <c r="K1694">
        <v>0</v>
      </c>
      <c r="L1694" s="13">
        <f>VLOOKUP(C1694,'渗透率、续签率'!B:C,2,0)</f>
        <v>0.31900000000000001</v>
      </c>
      <c r="M1694" s="6">
        <v>0</v>
      </c>
      <c r="N1694">
        <v>0</v>
      </c>
      <c r="O1694">
        <v>0</v>
      </c>
      <c r="P1694" s="6">
        <v>0</v>
      </c>
      <c r="Q1694" s="13">
        <v>0</v>
      </c>
      <c r="R1694" s="13">
        <v>0</v>
      </c>
      <c r="S1694" s="31">
        <v>20</v>
      </c>
      <c r="T1694" s="6">
        <f>VLOOKUP(E1694,'参数设置&amp;汇总'!S:U,3,0)</f>
        <v>0.15</v>
      </c>
      <c r="U1694" s="78">
        <f t="shared" si="130"/>
        <v>0</v>
      </c>
      <c r="V1694" s="13">
        <v>0.85000000000000009</v>
      </c>
      <c r="W1694" s="78">
        <f t="shared" si="132"/>
        <v>0</v>
      </c>
      <c r="X1694" s="1">
        <f>VLOOKUP(E1694,'渗透率、续签率'!AG:AJ,4,0)</f>
        <v>8723.5</v>
      </c>
      <c r="Y1694" s="1">
        <f t="shared" si="133"/>
        <v>0</v>
      </c>
      <c r="Z1694">
        <v>0</v>
      </c>
      <c r="AA1694" s="89">
        <f t="shared" si="134"/>
        <v>0</v>
      </c>
      <c r="AH1694" s="37"/>
      <c r="AI1694" s="37"/>
      <c r="AK1694" s="37"/>
    </row>
    <row r="1695" spans="1:37" hidden="1">
      <c r="A1695" t="s">
        <v>64</v>
      </c>
      <c r="B1695" t="s">
        <v>26</v>
      </c>
      <c r="C1695" t="s">
        <v>26</v>
      </c>
      <c r="D1695" t="s">
        <v>116</v>
      </c>
      <c r="E1695" t="s">
        <v>489</v>
      </c>
      <c r="F1695" t="str">
        <f t="shared" si="131"/>
        <v>榆林市母婴服务</v>
      </c>
      <c r="G1695" t="s">
        <v>108</v>
      </c>
      <c r="H1695" t="s">
        <v>306</v>
      </c>
      <c r="I1695" t="s">
        <v>70</v>
      </c>
      <c r="J1695">
        <v>72</v>
      </c>
      <c r="K1695">
        <v>1</v>
      </c>
      <c r="L1695" s="13">
        <f>VLOOKUP(C1695,'渗透率、续签率'!B:C,2,0)</f>
        <v>0.31900000000000001</v>
      </c>
      <c r="M1695" s="6">
        <v>0.01</v>
      </c>
      <c r="N1695">
        <v>9</v>
      </c>
      <c r="O1695">
        <v>1</v>
      </c>
      <c r="P1695" s="6">
        <v>0.11</v>
      </c>
      <c r="Q1695" s="13">
        <v>0.19600000000000001</v>
      </c>
      <c r="R1695" s="13">
        <v>0</v>
      </c>
      <c r="S1695" s="31">
        <v>172</v>
      </c>
      <c r="T1695" s="6">
        <f>VLOOKUP(E1695,'参数设置&amp;汇总'!S:U,3,0)</f>
        <v>0.15</v>
      </c>
      <c r="U1695" s="78">
        <f t="shared" si="130"/>
        <v>1.3499999999999999</v>
      </c>
      <c r="V1695" s="13">
        <v>0.85000000000000009</v>
      </c>
      <c r="W1695" s="78">
        <f t="shared" si="132"/>
        <v>1.212941176470588</v>
      </c>
      <c r="X1695" s="1">
        <f>VLOOKUP(E1695,'渗透率、续签率'!AG:AJ,4,0)</f>
        <v>8723.5</v>
      </c>
      <c r="Y1695" s="1">
        <f t="shared" si="133"/>
        <v>10581.092352941174</v>
      </c>
      <c r="Z1695">
        <v>1</v>
      </c>
      <c r="AA1695" s="89">
        <f t="shared" si="134"/>
        <v>78511.5</v>
      </c>
      <c r="AH1695" s="37"/>
      <c r="AI1695" s="37"/>
      <c r="AJ1695" s="1"/>
      <c r="AK1695" s="37"/>
    </row>
    <row r="1696" spans="1:37" hidden="1">
      <c r="A1696" t="s">
        <v>64</v>
      </c>
      <c r="B1696" t="s">
        <v>26</v>
      </c>
      <c r="C1696" t="s">
        <v>26</v>
      </c>
      <c r="D1696" t="s">
        <v>116</v>
      </c>
      <c r="E1696" t="s">
        <v>489</v>
      </c>
      <c r="F1696" t="str">
        <f t="shared" si="131"/>
        <v>武威市母婴服务</v>
      </c>
      <c r="G1696" t="s">
        <v>132</v>
      </c>
      <c r="H1696" t="s">
        <v>307</v>
      </c>
      <c r="I1696" t="s">
        <v>70</v>
      </c>
      <c r="J1696">
        <v>24</v>
      </c>
      <c r="K1696">
        <v>1</v>
      </c>
      <c r="L1696" s="13">
        <f>VLOOKUP(C1696,'渗透率、续签率'!B:C,2,0)</f>
        <v>0.31900000000000001</v>
      </c>
      <c r="M1696" s="6">
        <v>0.04</v>
      </c>
      <c r="N1696">
        <v>0</v>
      </c>
      <c r="O1696">
        <v>0</v>
      </c>
      <c r="P1696" s="6">
        <v>0</v>
      </c>
      <c r="Q1696" s="13">
        <v>0.28699999999999998</v>
      </c>
      <c r="R1696" s="13">
        <v>0</v>
      </c>
      <c r="S1696" s="31">
        <v>37</v>
      </c>
      <c r="T1696" s="6">
        <f>VLOOKUP(E1696,'参数设置&amp;汇总'!S:U,3,0)</f>
        <v>0.15</v>
      </c>
      <c r="U1696" s="78">
        <f t="shared" si="130"/>
        <v>0</v>
      </c>
      <c r="V1696" s="13">
        <v>0.85000000000000009</v>
      </c>
      <c r="W1696" s="78">
        <f t="shared" si="132"/>
        <v>0</v>
      </c>
      <c r="X1696" s="1">
        <f>VLOOKUP(E1696,'渗透率、续签率'!AG:AJ,4,0)</f>
        <v>8723.5</v>
      </c>
      <c r="Y1696" s="1">
        <f t="shared" si="133"/>
        <v>0</v>
      </c>
      <c r="Z1696">
        <v>0</v>
      </c>
      <c r="AA1696" s="89">
        <f t="shared" si="134"/>
        <v>0</v>
      </c>
      <c r="AH1696" s="37"/>
      <c r="AI1696" s="37"/>
      <c r="AK1696" s="37"/>
    </row>
    <row r="1697" spans="1:37" hidden="1">
      <c r="A1697" t="s">
        <v>64</v>
      </c>
      <c r="B1697" t="s">
        <v>26</v>
      </c>
      <c r="C1697" t="s">
        <v>26</v>
      </c>
      <c r="D1697" t="s">
        <v>116</v>
      </c>
      <c r="E1697" t="s">
        <v>489</v>
      </c>
      <c r="F1697" t="str">
        <f t="shared" si="131"/>
        <v>毕节市母婴服务</v>
      </c>
      <c r="G1697" t="s">
        <v>167</v>
      </c>
      <c r="H1697" t="s">
        <v>308</v>
      </c>
      <c r="I1697" t="s">
        <v>70</v>
      </c>
      <c r="J1697">
        <v>83</v>
      </c>
      <c r="K1697">
        <v>0</v>
      </c>
      <c r="L1697" s="13">
        <f>VLOOKUP(C1697,'渗透率、续签率'!B:C,2,0)</f>
        <v>0.31900000000000001</v>
      </c>
      <c r="M1697" s="6">
        <v>0</v>
      </c>
      <c r="N1697">
        <v>1</v>
      </c>
      <c r="O1697">
        <v>0</v>
      </c>
      <c r="P1697" s="6">
        <v>0</v>
      </c>
      <c r="Q1697" s="13">
        <v>0</v>
      </c>
      <c r="R1697" s="13">
        <v>0</v>
      </c>
      <c r="S1697" s="31">
        <v>104</v>
      </c>
      <c r="T1697" s="6">
        <f>VLOOKUP(E1697,'参数设置&amp;汇总'!S:U,3,0)</f>
        <v>0.15</v>
      </c>
      <c r="U1697" s="78">
        <f t="shared" si="130"/>
        <v>0.15</v>
      </c>
      <c r="V1697" s="13">
        <v>0.85000000000000009</v>
      </c>
      <c r="W1697" s="78">
        <f t="shared" si="132"/>
        <v>0.1764705882352941</v>
      </c>
      <c r="X1697" s="1">
        <f>VLOOKUP(E1697,'渗透率、续签率'!AG:AJ,4,0)</f>
        <v>8723.5</v>
      </c>
      <c r="Y1697" s="1">
        <f t="shared" si="133"/>
        <v>1539.4411764705881</v>
      </c>
      <c r="Z1697">
        <v>2</v>
      </c>
      <c r="AA1697" s="89">
        <f t="shared" si="134"/>
        <v>8723.5</v>
      </c>
      <c r="AH1697" s="37"/>
      <c r="AI1697" s="37"/>
      <c r="AK1697" s="37"/>
    </row>
    <row r="1698" spans="1:37" hidden="1">
      <c r="A1698" t="s">
        <v>64</v>
      </c>
      <c r="B1698" t="s">
        <v>26</v>
      </c>
      <c r="C1698" t="s">
        <v>26</v>
      </c>
      <c r="D1698" t="s">
        <v>116</v>
      </c>
      <c r="E1698" t="s">
        <v>489</v>
      </c>
      <c r="F1698" t="str">
        <f t="shared" si="131"/>
        <v>永州市母婴服务</v>
      </c>
      <c r="G1698" t="s">
        <v>113</v>
      </c>
      <c r="H1698" t="s">
        <v>309</v>
      </c>
      <c r="I1698" t="s">
        <v>68</v>
      </c>
      <c r="J1698">
        <v>62</v>
      </c>
      <c r="K1698">
        <v>0</v>
      </c>
      <c r="L1698" s="13">
        <f>VLOOKUP(C1698,'渗透率、续签率'!B:C,2,0)</f>
        <v>0.31900000000000001</v>
      </c>
      <c r="M1698" s="6">
        <v>0</v>
      </c>
      <c r="N1698">
        <v>0</v>
      </c>
      <c r="O1698">
        <v>0</v>
      </c>
      <c r="P1698" s="6">
        <v>0</v>
      </c>
      <c r="Q1698" s="13">
        <v>0</v>
      </c>
      <c r="R1698" s="13">
        <v>0</v>
      </c>
      <c r="S1698" s="31">
        <v>52</v>
      </c>
      <c r="T1698" s="6">
        <f>VLOOKUP(E1698,'参数设置&amp;汇总'!S:U,3,0)</f>
        <v>0.15</v>
      </c>
      <c r="U1698" s="78">
        <f t="shared" si="130"/>
        <v>0</v>
      </c>
      <c r="V1698" s="13">
        <v>0.85000000000000009</v>
      </c>
      <c r="W1698" s="78">
        <f t="shared" si="132"/>
        <v>0</v>
      </c>
      <c r="X1698" s="1">
        <f>VLOOKUP(E1698,'渗透率、续签率'!AG:AJ,4,0)</f>
        <v>8723.5</v>
      </c>
      <c r="Y1698" s="1">
        <f t="shared" si="133"/>
        <v>0</v>
      </c>
      <c r="Z1698">
        <v>1</v>
      </c>
      <c r="AA1698" s="89">
        <f t="shared" si="134"/>
        <v>0</v>
      </c>
      <c r="AH1698" s="37"/>
      <c r="AI1698" s="37"/>
      <c r="AK1698" s="37"/>
    </row>
    <row r="1699" spans="1:37" hidden="1">
      <c r="A1699" t="s">
        <v>64</v>
      </c>
      <c r="B1699" t="s">
        <v>26</v>
      </c>
      <c r="C1699" t="s">
        <v>26</v>
      </c>
      <c r="D1699" t="s">
        <v>116</v>
      </c>
      <c r="E1699" t="s">
        <v>489</v>
      </c>
      <c r="F1699" t="str">
        <f t="shared" si="131"/>
        <v>汉中市母婴服务</v>
      </c>
      <c r="G1699" t="s">
        <v>108</v>
      </c>
      <c r="H1699" t="s">
        <v>310</v>
      </c>
      <c r="I1699" t="s">
        <v>70</v>
      </c>
      <c r="J1699">
        <v>74</v>
      </c>
      <c r="K1699">
        <v>1</v>
      </c>
      <c r="L1699" s="13">
        <f>VLOOKUP(C1699,'渗透率、续签率'!B:C,2,0)</f>
        <v>0.31900000000000001</v>
      </c>
      <c r="M1699" s="6">
        <v>0.01</v>
      </c>
      <c r="N1699">
        <v>11</v>
      </c>
      <c r="O1699">
        <v>1</v>
      </c>
      <c r="P1699" s="6">
        <v>0.09</v>
      </c>
      <c r="Q1699" s="13">
        <v>8.3000000000000004E-2</v>
      </c>
      <c r="R1699" s="13">
        <v>0</v>
      </c>
      <c r="S1699" s="31">
        <v>218</v>
      </c>
      <c r="T1699" s="6">
        <f>VLOOKUP(E1699,'参数设置&amp;汇总'!S:U,3,0)</f>
        <v>0.15</v>
      </c>
      <c r="U1699" s="78">
        <f t="shared" si="130"/>
        <v>1.65</v>
      </c>
      <c r="V1699" s="13">
        <v>0.85000000000000009</v>
      </c>
      <c r="W1699" s="78">
        <f t="shared" si="132"/>
        <v>1.5658823529411763</v>
      </c>
      <c r="X1699" s="1">
        <f>VLOOKUP(E1699,'渗透率、续签率'!AG:AJ,4,0)</f>
        <v>8723.5</v>
      </c>
      <c r="Y1699" s="1">
        <f t="shared" si="133"/>
        <v>13659.97470588235</v>
      </c>
      <c r="Z1699">
        <v>2</v>
      </c>
      <c r="AA1699" s="89">
        <f t="shared" si="134"/>
        <v>95958.5</v>
      </c>
    </row>
    <row r="1700" spans="1:37" hidden="1">
      <c r="A1700" t="s">
        <v>64</v>
      </c>
      <c r="B1700" t="s">
        <v>26</v>
      </c>
      <c r="C1700" t="s">
        <v>26</v>
      </c>
      <c r="D1700" t="s">
        <v>116</v>
      </c>
      <c r="E1700" t="s">
        <v>489</v>
      </c>
      <c r="F1700" t="str">
        <f t="shared" si="131"/>
        <v>汕头市母婴服务</v>
      </c>
      <c r="G1700" t="s">
        <v>75</v>
      </c>
      <c r="H1700" t="s">
        <v>311</v>
      </c>
      <c r="I1700" t="s">
        <v>68</v>
      </c>
      <c r="J1700">
        <v>96</v>
      </c>
      <c r="K1700">
        <v>2</v>
      </c>
      <c r="L1700" s="13">
        <f>VLOOKUP(C1700,'渗透率、续签率'!B:C,2,0)</f>
        <v>0.31900000000000001</v>
      </c>
      <c r="M1700" s="6">
        <v>0.02</v>
      </c>
      <c r="N1700">
        <v>26</v>
      </c>
      <c r="O1700">
        <v>2</v>
      </c>
      <c r="P1700" s="6">
        <v>0.08</v>
      </c>
      <c r="Q1700" s="13">
        <v>0.13400000000000001</v>
      </c>
      <c r="R1700" s="13">
        <v>0.13400000000000001</v>
      </c>
      <c r="S1700" s="31">
        <v>466</v>
      </c>
      <c r="T1700" s="6">
        <f>VLOOKUP(E1700,'参数设置&amp;汇总'!S:U,3,0)</f>
        <v>0.15</v>
      </c>
      <c r="U1700" s="78">
        <f t="shared" si="130"/>
        <v>3.9</v>
      </c>
      <c r="V1700" s="13">
        <v>0.85000000000000009</v>
      </c>
      <c r="W1700" s="78">
        <f t="shared" si="132"/>
        <v>3.8376470588235292</v>
      </c>
      <c r="X1700" s="1">
        <f>VLOOKUP(E1700,'渗透率、续签率'!AG:AJ,4,0)</f>
        <v>8723.5</v>
      </c>
      <c r="Y1700" s="1">
        <f t="shared" si="133"/>
        <v>33477.714117647054</v>
      </c>
      <c r="Z1700">
        <v>27</v>
      </c>
      <c r="AA1700" s="89">
        <f t="shared" si="134"/>
        <v>226811</v>
      </c>
      <c r="AH1700" s="37"/>
      <c r="AI1700" s="37"/>
      <c r="AK1700" s="37"/>
    </row>
    <row r="1701" spans="1:37" hidden="1">
      <c r="A1701" t="s">
        <v>64</v>
      </c>
      <c r="B1701" t="s">
        <v>26</v>
      </c>
      <c r="C1701" t="s">
        <v>26</v>
      </c>
      <c r="D1701" t="s">
        <v>116</v>
      </c>
      <c r="E1701" t="s">
        <v>489</v>
      </c>
      <c r="F1701" t="str">
        <f t="shared" si="131"/>
        <v>汕尾市母婴服务</v>
      </c>
      <c r="G1701" t="s">
        <v>75</v>
      </c>
      <c r="H1701" t="s">
        <v>312</v>
      </c>
      <c r="I1701" t="s">
        <v>68</v>
      </c>
      <c r="J1701">
        <v>33</v>
      </c>
      <c r="K1701">
        <v>0</v>
      </c>
      <c r="L1701" s="13">
        <f>VLOOKUP(C1701,'渗透率、续签率'!B:C,2,0)</f>
        <v>0.31900000000000001</v>
      </c>
      <c r="M1701" s="6">
        <v>0</v>
      </c>
      <c r="N1701">
        <v>0</v>
      </c>
      <c r="O1701">
        <v>0</v>
      </c>
      <c r="P1701" s="6">
        <v>0</v>
      </c>
      <c r="Q1701" s="13">
        <v>0</v>
      </c>
      <c r="R1701" s="13">
        <v>0</v>
      </c>
      <c r="S1701" s="31">
        <v>82</v>
      </c>
      <c r="T1701" s="6">
        <f>VLOOKUP(E1701,'参数设置&amp;汇总'!S:U,3,0)</f>
        <v>0.15</v>
      </c>
      <c r="U1701" s="78">
        <f t="shared" si="130"/>
        <v>0</v>
      </c>
      <c r="V1701" s="13">
        <v>0.85000000000000009</v>
      </c>
      <c r="W1701" s="78">
        <f t="shared" si="132"/>
        <v>0</v>
      </c>
      <c r="X1701" s="1">
        <f>VLOOKUP(E1701,'渗透率、续签率'!AG:AJ,4,0)</f>
        <v>8723.5</v>
      </c>
      <c r="Y1701" s="1">
        <f t="shared" si="133"/>
        <v>0</v>
      </c>
      <c r="Z1701">
        <v>5</v>
      </c>
      <c r="AA1701" s="89">
        <f t="shared" si="134"/>
        <v>0</v>
      </c>
      <c r="AH1701" s="37"/>
      <c r="AI1701" s="37"/>
      <c r="AK1701" s="37"/>
    </row>
    <row r="1702" spans="1:37" hidden="1">
      <c r="A1702" t="s">
        <v>64</v>
      </c>
      <c r="B1702" t="s">
        <v>26</v>
      </c>
      <c r="C1702" t="s">
        <v>26</v>
      </c>
      <c r="D1702" t="s">
        <v>116</v>
      </c>
      <c r="E1702" t="s">
        <v>489</v>
      </c>
      <c r="F1702" t="str">
        <f t="shared" si="131"/>
        <v>江门市母婴服务</v>
      </c>
      <c r="G1702" t="s">
        <v>75</v>
      </c>
      <c r="H1702" t="s">
        <v>313</v>
      </c>
      <c r="I1702" t="s">
        <v>68</v>
      </c>
      <c r="J1702">
        <v>99</v>
      </c>
      <c r="K1702">
        <v>0</v>
      </c>
      <c r="L1702" s="13">
        <f>VLOOKUP(C1702,'渗透率、续签率'!B:C,2,0)</f>
        <v>0.31900000000000001</v>
      </c>
      <c r="M1702" s="6">
        <v>0</v>
      </c>
      <c r="N1702">
        <v>13</v>
      </c>
      <c r="O1702">
        <v>0</v>
      </c>
      <c r="P1702" s="6">
        <v>0</v>
      </c>
      <c r="Q1702" s="13">
        <v>0.17100000000000001</v>
      </c>
      <c r="R1702" s="13">
        <v>0</v>
      </c>
      <c r="S1702" s="31">
        <v>276</v>
      </c>
      <c r="T1702" s="6">
        <f>VLOOKUP(E1702,'参数设置&amp;汇总'!S:U,3,0)</f>
        <v>0.15</v>
      </c>
      <c r="U1702" s="78">
        <f t="shared" si="130"/>
        <v>1.95</v>
      </c>
      <c r="V1702" s="13">
        <v>0.85000000000000009</v>
      </c>
      <c r="W1702" s="78">
        <f t="shared" si="132"/>
        <v>2.2941176470588234</v>
      </c>
      <c r="X1702" s="1">
        <f>VLOOKUP(E1702,'渗透率、续签率'!AG:AJ,4,0)</f>
        <v>8723.5</v>
      </c>
      <c r="Y1702" s="1">
        <f t="shared" si="133"/>
        <v>20012.735294117647</v>
      </c>
      <c r="Z1702">
        <v>14</v>
      </c>
      <c r="AA1702" s="89">
        <f t="shared" si="134"/>
        <v>113405.5</v>
      </c>
      <c r="AH1702" s="37"/>
      <c r="AI1702" s="37"/>
      <c r="AK1702" s="37"/>
    </row>
    <row r="1703" spans="1:37" hidden="1">
      <c r="A1703" t="s">
        <v>64</v>
      </c>
      <c r="B1703" t="s">
        <v>26</v>
      </c>
      <c r="C1703" t="s">
        <v>26</v>
      </c>
      <c r="D1703" t="s">
        <v>116</v>
      </c>
      <c r="E1703" t="s">
        <v>489</v>
      </c>
      <c r="F1703" t="str">
        <f t="shared" si="131"/>
        <v>池州市母婴服务</v>
      </c>
      <c r="G1703" t="s">
        <v>94</v>
      </c>
      <c r="H1703" t="s">
        <v>314</v>
      </c>
      <c r="I1703" t="s">
        <v>68</v>
      </c>
      <c r="J1703">
        <v>20</v>
      </c>
      <c r="K1703">
        <v>0</v>
      </c>
      <c r="L1703" s="13">
        <f>VLOOKUP(C1703,'渗透率、续签率'!B:C,2,0)</f>
        <v>0.31900000000000001</v>
      </c>
      <c r="M1703" s="6">
        <v>0</v>
      </c>
      <c r="N1703">
        <v>0</v>
      </c>
      <c r="O1703">
        <v>0</v>
      </c>
      <c r="P1703" s="6">
        <v>0</v>
      </c>
      <c r="Q1703" s="13">
        <v>0</v>
      </c>
      <c r="R1703" s="13">
        <v>0</v>
      </c>
      <c r="S1703" s="31">
        <v>19</v>
      </c>
      <c r="T1703" s="6">
        <f>VLOOKUP(E1703,'参数设置&amp;汇总'!S:U,3,0)</f>
        <v>0.15</v>
      </c>
      <c r="U1703" s="78">
        <f t="shared" si="130"/>
        <v>0</v>
      </c>
      <c r="V1703" s="13">
        <v>0.85000000000000009</v>
      </c>
      <c r="W1703" s="78">
        <f t="shared" si="132"/>
        <v>0</v>
      </c>
      <c r="X1703" s="1">
        <f>VLOOKUP(E1703,'渗透率、续签率'!AG:AJ,4,0)</f>
        <v>8723.5</v>
      </c>
      <c r="Y1703" s="1">
        <f t="shared" si="133"/>
        <v>0</v>
      </c>
      <c r="Z1703">
        <v>2</v>
      </c>
      <c r="AA1703" s="89">
        <f t="shared" si="134"/>
        <v>0</v>
      </c>
      <c r="AH1703" s="37"/>
      <c r="AI1703" s="37"/>
      <c r="AK1703" s="37"/>
    </row>
    <row r="1704" spans="1:37" hidden="1">
      <c r="A1704" t="s">
        <v>64</v>
      </c>
      <c r="B1704" t="s">
        <v>26</v>
      </c>
      <c r="C1704" t="s">
        <v>26</v>
      </c>
      <c r="D1704" t="s">
        <v>116</v>
      </c>
      <c r="E1704" t="s">
        <v>489</v>
      </c>
      <c r="F1704" t="str">
        <f t="shared" si="131"/>
        <v>沧州市母婴服务</v>
      </c>
      <c r="G1704" t="s">
        <v>159</v>
      </c>
      <c r="H1704" t="s">
        <v>315</v>
      </c>
      <c r="I1704" t="s">
        <v>70</v>
      </c>
      <c r="J1704">
        <v>130</v>
      </c>
      <c r="K1704">
        <v>1</v>
      </c>
      <c r="L1704" s="13">
        <f>VLOOKUP(C1704,'渗透率、续签率'!B:C,2,0)</f>
        <v>0.31900000000000001</v>
      </c>
      <c r="M1704" s="6">
        <v>0.01</v>
      </c>
      <c r="N1704">
        <v>10</v>
      </c>
      <c r="O1704">
        <v>1</v>
      </c>
      <c r="P1704" s="6">
        <v>0.1</v>
      </c>
      <c r="Q1704" s="13">
        <v>0.108</v>
      </c>
      <c r="R1704" s="13">
        <v>0</v>
      </c>
      <c r="S1704" s="31">
        <v>326</v>
      </c>
      <c r="T1704" s="6">
        <f>VLOOKUP(E1704,'参数设置&amp;汇总'!S:U,3,0)</f>
        <v>0.15</v>
      </c>
      <c r="U1704" s="78">
        <f t="shared" si="130"/>
        <v>1.5</v>
      </c>
      <c r="V1704" s="13">
        <v>0.85000000000000009</v>
      </c>
      <c r="W1704" s="78">
        <f t="shared" si="132"/>
        <v>1.3894117647058823</v>
      </c>
      <c r="X1704" s="1">
        <f>VLOOKUP(E1704,'渗透率、续签率'!AG:AJ,4,0)</f>
        <v>8723.5</v>
      </c>
      <c r="Y1704" s="1">
        <f t="shared" si="133"/>
        <v>12120.533529411765</v>
      </c>
      <c r="Z1704">
        <v>9</v>
      </c>
      <c r="AA1704" s="89">
        <f t="shared" si="134"/>
        <v>87235</v>
      </c>
    </row>
    <row r="1705" spans="1:37" hidden="1">
      <c r="A1705" t="s">
        <v>64</v>
      </c>
      <c r="B1705" t="s">
        <v>26</v>
      </c>
      <c r="C1705" t="s">
        <v>26</v>
      </c>
      <c r="D1705" t="s">
        <v>116</v>
      </c>
      <c r="E1705" t="s">
        <v>489</v>
      </c>
      <c r="F1705" t="str">
        <f t="shared" si="131"/>
        <v>河池市母婴服务</v>
      </c>
      <c r="G1705" t="s">
        <v>88</v>
      </c>
      <c r="H1705" t="s">
        <v>316</v>
      </c>
      <c r="I1705" t="s">
        <v>68</v>
      </c>
      <c r="J1705">
        <v>55</v>
      </c>
      <c r="K1705">
        <v>0</v>
      </c>
      <c r="L1705" s="13">
        <f>VLOOKUP(C1705,'渗透率、续签率'!B:C,2,0)</f>
        <v>0.31900000000000001</v>
      </c>
      <c r="M1705" s="6">
        <v>0</v>
      </c>
      <c r="N1705">
        <v>0</v>
      </c>
      <c r="O1705">
        <v>0</v>
      </c>
      <c r="P1705" s="6">
        <v>0</v>
      </c>
      <c r="Q1705" s="13">
        <v>0</v>
      </c>
      <c r="R1705" s="13">
        <v>0</v>
      </c>
      <c r="S1705" s="31">
        <v>38</v>
      </c>
      <c r="T1705" s="6">
        <f>VLOOKUP(E1705,'参数设置&amp;汇总'!S:U,3,0)</f>
        <v>0.15</v>
      </c>
      <c r="U1705" s="78">
        <f t="shared" si="130"/>
        <v>0</v>
      </c>
      <c r="V1705" s="13">
        <v>0.85000000000000009</v>
      </c>
      <c r="W1705" s="78">
        <f t="shared" si="132"/>
        <v>0</v>
      </c>
      <c r="X1705" s="1">
        <f>VLOOKUP(E1705,'渗透率、续签率'!AG:AJ,4,0)</f>
        <v>8723.5</v>
      </c>
      <c r="Y1705" s="1">
        <f t="shared" si="133"/>
        <v>0</v>
      </c>
      <c r="Z1705">
        <v>0</v>
      </c>
      <c r="AA1705" s="89">
        <f t="shared" si="134"/>
        <v>0</v>
      </c>
      <c r="AH1705" s="37"/>
      <c r="AI1705" s="37"/>
      <c r="AK1705" s="37"/>
    </row>
    <row r="1706" spans="1:37" hidden="1">
      <c r="A1706" t="s">
        <v>64</v>
      </c>
      <c r="B1706" t="s">
        <v>26</v>
      </c>
      <c r="C1706" t="s">
        <v>26</v>
      </c>
      <c r="D1706" t="s">
        <v>116</v>
      </c>
      <c r="E1706" t="s">
        <v>489</v>
      </c>
      <c r="F1706" t="str">
        <f t="shared" si="131"/>
        <v>河源市母婴服务</v>
      </c>
      <c r="G1706" t="s">
        <v>75</v>
      </c>
      <c r="H1706" t="s">
        <v>317</v>
      </c>
      <c r="I1706" t="s">
        <v>68</v>
      </c>
      <c r="J1706">
        <v>19</v>
      </c>
      <c r="K1706">
        <v>0</v>
      </c>
      <c r="L1706" s="13">
        <f>VLOOKUP(C1706,'渗透率、续签率'!B:C,2,0)</f>
        <v>0.31900000000000001</v>
      </c>
      <c r="M1706" s="6">
        <v>0</v>
      </c>
      <c r="N1706">
        <v>0</v>
      </c>
      <c r="O1706">
        <v>0</v>
      </c>
      <c r="P1706" s="6">
        <v>0</v>
      </c>
      <c r="Q1706" s="13">
        <v>0</v>
      </c>
      <c r="R1706" s="13">
        <v>0</v>
      </c>
      <c r="S1706" s="31">
        <v>21</v>
      </c>
      <c r="T1706" s="6">
        <f>VLOOKUP(E1706,'参数设置&amp;汇总'!S:U,3,0)</f>
        <v>0.15</v>
      </c>
      <c r="U1706" s="78">
        <f t="shared" si="130"/>
        <v>0</v>
      </c>
      <c r="V1706" s="13">
        <v>0.85000000000000009</v>
      </c>
      <c r="W1706" s="78">
        <f t="shared" si="132"/>
        <v>0</v>
      </c>
      <c r="X1706" s="1">
        <f>VLOOKUP(E1706,'渗透率、续签率'!AG:AJ,4,0)</f>
        <v>8723.5</v>
      </c>
      <c r="Y1706" s="1">
        <f t="shared" si="133"/>
        <v>0</v>
      </c>
      <c r="Z1706">
        <v>1</v>
      </c>
      <c r="AA1706" s="89">
        <f t="shared" si="134"/>
        <v>0</v>
      </c>
      <c r="AH1706" s="37"/>
      <c r="AI1706" s="37"/>
      <c r="AJ1706" s="1"/>
      <c r="AK1706" s="37"/>
    </row>
    <row r="1707" spans="1:37" hidden="1">
      <c r="A1707" t="s">
        <v>64</v>
      </c>
      <c r="B1707" t="s">
        <v>26</v>
      </c>
      <c r="C1707" t="s">
        <v>26</v>
      </c>
      <c r="D1707" t="s">
        <v>116</v>
      </c>
      <c r="E1707" t="s">
        <v>489</v>
      </c>
      <c r="F1707" t="str">
        <f t="shared" si="131"/>
        <v>泉州市母婴服务</v>
      </c>
      <c r="G1707" t="s">
        <v>92</v>
      </c>
      <c r="H1707" t="s">
        <v>318</v>
      </c>
      <c r="I1707" t="s">
        <v>68</v>
      </c>
      <c r="J1707">
        <v>170</v>
      </c>
      <c r="K1707">
        <v>3</v>
      </c>
      <c r="L1707" s="13">
        <f>VLOOKUP(C1707,'渗透率、续签率'!B:C,2,0)</f>
        <v>0.31900000000000001</v>
      </c>
      <c r="M1707" s="6">
        <v>0.02</v>
      </c>
      <c r="N1707">
        <v>15</v>
      </c>
      <c r="O1707">
        <v>3</v>
      </c>
      <c r="P1707" s="6">
        <v>0.2</v>
      </c>
      <c r="Q1707" s="13">
        <v>0.21299999999999999</v>
      </c>
      <c r="R1707" s="13">
        <v>0.122</v>
      </c>
      <c r="S1707" s="31">
        <v>403</v>
      </c>
      <c r="T1707" s="6">
        <f>VLOOKUP(E1707,'参数设置&amp;汇总'!S:U,3,0)</f>
        <v>0.15</v>
      </c>
      <c r="U1707" s="78">
        <f t="shared" si="130"/>
        <v>3</v>
      </c>
      <c r="V1707" s="13">
        <v>0.85000000000000009</v>
      </c>
      <c r="W1707" s="78">
        <f t="shared" si="132"/>
        <v>2.4035294117647057</v>
      </c>
      <c r="X1707" s="1">
        <f>VLOOKUP(E1707,'渗透率、续签率'!AG:AJ,4,0)</f>
        <v>8723.5</v>
      </c>
      <c r="Y1707" s="1">
        <f t="shared" si="133"/>
        <v>20967.18882352941</v>
      </c>
      <c r="Z1707">
        <v>23</v>
      </c>
      <c r="AA1707" s="89">
        <f t="shared" si="134"/>
        <v>130852.5</v>
      </c>
      <c r="AH1707" s="37"/>
      <c r="AI1707" s="37"/>
      <c r="AK1707" s="37"/>
    </row>
    <row r="1708" spans="1:37" hidden="1">
      <c r="A1708" t="s">
        <v>64</v>
      </c>
      <c r="B1708" t="s">
        <v>26</v>
      </c>
      <c r="C1708" t="s">
        <v>26</v>
      </c>
      <c r="D1708" t="s">
        <v>116</v>
      </c>
      <c r="E1708" t="s">
        <v>489</v>
      </c>
      <c r="F1708" t="str">
        <f t="shared" si="131"/>
        <v>泰安市母婴服务</v>
      </c>
      <c r="G1708" t="s">
        <v>103</v>
      </c>
      <c r="H1708" t="s">
        <v>319</v>
      </c>
      <c r="I1708" t="s">
        <v>70</v>
      </c>
      <c r="J1708">
        <v>79</v>
      </c>
      <c r="K1708">
        <v>4</v>
      </c>
      <c r="L1708" s="13">
        <f>VLOOKUP(C1708,'渗透率、续签率'!B:C,2,0)</f>
        <v>0.31900000000000001</v>
      </c>
      <c r="M1708" s="6">
        <v>0.05</v>
      </c>
      <c r="N1708">
        <v>6</v>
      </c>
      <c r="O1708">
        <v>4</v>
      </c>
      <c r="P1708" s="6">
        <v>0.67</v>
      </c>
      <c r="Q1708" s="13">
        <v>0.47099999999999997</v>
      </c>
      <c r="R1708" s="13">
        <v>0.34399999999999997</v>
      </c>
      <c r="S1708" s="31">
        <v>215</v>
      </c>
      <c r="T1708" s="6">
        <f>VLOOKUP(E1708,'参数设置&amp;汇总'!S:U,3,0)</f>
        <v>0.15</v>
      </c>
      <c r="U1708" s="78">
        <f t="shared" si="130"/>
        <v>4</v>
      </c>
      <c r="V1708" s="13">
        <v>0.85000000000000009</v>
      </c>
      <c r="W1708" s="78">
        <f t="shared" si="132"/>
        <v>3.2047058823529411</v>
      </c>
      <c r="X1708" s="1">
        <f>VLOOKUP(E1708,'渗透率、续签率'!AG:AJ,4,0)</f>
        <v>8723.5</v>
      </c>
      <c r="Y1708" s="1">
        <f t="shared" si="133"/>
        <v>27956.251764705881</v>
      </c>
      <c r="Z1708">
        <v>5</v>
      </c>
      <c r="AA1708" s="89">
        <f t="shared" si="134"/>
        <v>52341</v>
      </c>
    </row>
    <row r="1709" spans="1:37" hidden="1">
      <c r="A1709" t="s">
        <v>64</v>
      </c>
      <c r="B1709" t="s">
        <v>26</v>
      </c>
      <c r="C1709" t="s">
        <v>26</v>
      </c>
      <c r="D1709" t="s">
        <v>116</v>
      </c>
      <c r="E1709" t="s">
        <v>489</v>
      </c>
      <c r="F1709" t="str">
        <f t="shared" si="131"/>
        <v>泰州市母婴服务</v>
      </c>
      <c r="G1709" t="s">
        <v>73</v>
      </c>
      <c r="H1709" t="s">
        <v>320</v>
      </c>
      <c r="I1709" t="s">
        <v>70</v>
      </c>
      <c r="J1709">
        <v>88</v>
      </c>
      <c r="K1709">
        <v>0</v>
      </c>
      <c r="L1709" s="13">
        <f>VLOOKUP(C1709,'渗透率、续签率'!B:C,2,0)</f>
        <v>0.31900000000000001</v>
      </c>
      <c r="M1709" s="6">
        <v>0</v>
      </c>
      <c r="N1709">
        <v>5</v>
      </c>
      <c r="O1709">
        <v>0</v>
      </c>
      <c r="P1709" s="6">
        <v>0</v>
      </c>
      <c r="Q1709" s="13">
        <v>0</v>
      </c>
      <c r="R1709" s="13">
        <v>0</v>
      </c>
      <c r="S1709" s="31">
        <v>195</v>
      </c>
      <c r="T1709" s="6">
        <f>VLOOKUP(E1709,'参数设置&amp;汇总'!S:U,3,0)</f>
        <v>0.15</v>
      </c>
      <c r="U1709" s="78">
        <f t="shared" si="130"/>
        <v>0.75</v>
      </c>
      <c r="V1709" s="13">
        <v>0.85000000000000009</v>
      </c>
      <c r="W1709" s="78">
        <f t="shared" si="132"/>
        <v>0.88235294117647045</v>
      </c>
      <c r="X1709" s="1">
        <f>VLOOKUP(E1709,'渗透率、续签率'!AG:AJ,4,0)</f>
        <v>8723.5</v>
      </c>
      <c r="Y1709" s="1">
        <f t="shared" si="133"/>
        <v>7697.2058823529396</v>
      </c>
      <c r="Z1709">
        <v>2</v>
      </c>
      <c r="AA1709" s="89">
        <f t="shared" si="134"/>
        <v>43617.5</v>
      </c>
    </row>
    <row r="1710" spans="1:37" hidden="1">
      <c r="A1710" t="s">
        <v>64</v>
      </c>
      <c r="B1710" t="s">
        <v>26</v>
      </c>
      <c r="C1710" t="s">
        <v>26</v>
      </c>
      <c r="D1710" t="s">
        <v>116</v>
      </c>
      <c r="E1710" t="s">
        <v>489</v>
      </c>
      <c r="F1710" t="str">
        <f t="shared" si="131"/>
        <v>泸州市母婴服务</v>
      </c>
      <c r="G1710" t="s">
        <v>77</v>
      </c>
      <c r="H1710" t="s">
        <v>321</v>
      </c>
      <c r="I1710" t="s">
        <v>70</v>
      </c>
      <c r="J1710">
        <v>38</v>
      </c>
      <c r="K1710">
        <v>0</v>
      </c>
      <c r="L1710" s="13">
        <f>VLOOKUP(C1710,'渗透率、续签率'!B:C,2,0)</f>
        <v>0.31900000000000001</v>
      </c>
      <c r="M1710" s="6">
        <v>0</v>
      </c>
      <c r="N1710">
        <v>1</v>
      </c>
      <c r="O1710">
        <v>0</v>
      </c>
      <c r="P1710" s="6">
        <v>0</v>
      </c>
      <c r="Q1710" s="13">
        <v>0.161</v>
      </c>
      <c r="R1710" s="13">
        <v>0</v>
      </c>
      <c r="S1710" s="31">
        <v>59</v>
      </c>
      <c r="T1710" s="6">
        <f>VLOOKUP(E1710,'参数设置&amp;汇总'!S:U,3,0)</f>
        <v>0.15</v>
      </c>
      <c r="U1710" s="78">
        <f t="shared" si="130"/>
        <v>0.15</v>
      </c>
      <c r="V1710" s="13">
        <v>0.85000000000000009</v>
      </c>
      <c r="W1710" s="78">
        <f t="shared" si="132"/>
        <v>0.1764705882352941</v>
      </c>
      <c r="X1710" s="1">
        <f>VLOOKUP(E1710,'渗透率、续签率'!AG:AJ,4,0)</f>
        <v>8723.5</v>
      </c>
      <c r="Y1710" s="1">
        <f t="shared" si="133"/>
        <v>1539.4411764705881</v>
      </c>
      <c r="Z1710">
        <v>1</v>
      </c>
      <c r="AA1710" s="89">
        <f t="shared" si="134"/>
        <v>8723.5</v>
      </c>
      <c r="AH1710" s="37"/>
      <c r="AI1710" s="37"/>
      <c r="AK1710" s="37"/>
    </row>
    <row r="1711" spans="1:37" hidden="1">
      <c r="A1711" t="s">
        <v>64</v>
      </c>
      <c r="B1711" t="s">
        <v>26</v>
      </c>
      <c r="C1711" t="s">
        <v>26</v>
      </c>
      <c r="D1711" t="s">
        <v>116</v>
      </c>
      <c r="E1711" t="s">
        <v>489</v>
      </c>
      <c r="F1711" t="str">
        <f t="shared" si="131"/>
        <v>洛阳市母婴服务</v>
      </c>
      <c r="G1711" t="s">
        <v>110</v>
      </c>
      <c r="H1711" t="s">
        <v>322</v>
      </c>
      <c r="I1711" t="s">
        <v>70</v>
      </c>
      <c r="J1711">
        <v>150</v>
      </c>
      <c r="K1711">
        <v>3</v>
      </c>
      <c r="L1711" s="13">
        <f>VLOOKUP(C1711,'渗透率、续签率'!B:C,2,0)</f>
        <v>0.31900000000000001</v>
      </c>
      <c r="M1711" s="6">
        <v>0.02</v>
      </c>
      <c r="N1711">
        <v>19</v>
      </c>
      <c r="O1711">
        <v>3</v>
      </c>
      <c r="P1711" s="6">
        <v>0.16</v>
      </c>
      <c r="Q1711" s="13">
        <v>0.20300000000000001</v>
      </c>
      <c r="R1711" s="13">
        <v>0</v>
      </c>
      <c r="S1711" s="31">
        <v>585</v>
      </c>
      <c r="T1711" s="6">
        <f>VLOOKUP(E1711,'参数设置&amp;汇总'!S:U,3,0)</f>
        <v>0.15</v>
      </c>
      <c r="U1711" s="78">
        <f t="shared" si="130"/>
        <v>3</v>
      </c>
      <c r="V1711" s="13">
        <v>0.85000000000000009</v>
      </c>
      <c r="W1711" s="78">
        <f t="shared" si="132"/>
        <v>2.4035294117647057</v>
      </c>
      <c r="X1711" s="1">
        <f>VLOOKUP(E1711,'渗透率、续签率'!AG:AJ,4,0)</f>
        <v>8723.5</v>
      </c>
      <c r="Y1711" s="1">
        <f t="shared" si="133"/>
        <v>20967.18882352941</v>
      </c>
      <c r="Z1711">
        <v>21</v>
      </c>
      <c r="AA1711" s="89">
        <f t="shared" si="134"/>
        <v>165746.5</v>
      </c>
      <c r="AH1711" s="37"/>
      <c r="AI1711" s="37"/>
      <c r="AK1711" s="37"/>
    </row>
    <row r="1712" spans="1:37" hidden="1">
      <c r="A1712" t="s">
        <v>64</v>
      </c>
      <c r="B1712" t="s">
        <v>26</v>
      </c>
      <c r="C1712" t="s">
        <v>26</v>
      </c>
      <c r="D1712" t="s">
        <v>116</v>
      </c>
      <c r="E1712" t="s">
        <v>489</v>
      </c>
      <c r="F1712" t="str">
        <f t="shared" si="131"/>
        <v>济宁市母婴服务</v>
      </c>
      <c r="G1712" t="s">
        <v>103</v>
      </c>
      <c r="H1712" t="s">
        <v>323</v>
      </c>
      <c r="I1712" t="s">
        <v>70</v>
      </c>
      <c r="J1712">
        <v>182</v>
      </c>
      <c r="K1712">
        <v>1</v>
      </c>
      <c r="L1712" s="13">
        <f>VLOOKUP(C1712,'渗透率、续签率'!B:C,2,0)</f>
        <v>0.31900000000000001</v>
      </c>
      <c r="M1712" s="6">
        <v>0.01</v>
      </c>
      <c r="N1712">
        <v>24</v>
      </c>
      <c r="O1712">
        <v>1</v>
      </c>
      <c r="P1712" s="6">
        <v>0.04</v>
      </c>
      <c r="Q1712" s="13">
        <v>9.7000000000000003E-2</v>
      </c>
      <c r="R1712" s="13">
        <v>2.1000000000000001E-2</v>
      </c>
      <c r="S1712" s="31">
        <v>492</v>
      </c>
      <c r="T1712" s="6">
        <f>VLOOKUP(E1712,'参数设置&amp;汇总'!S:U,3,0)</f>
        <v>0.15</v>
      </c>
      <c r="U1712" s="78">
        <f t="shared" si="130"/>
        <v>3.5999999999999996</v>
      </c>
      <c r="V1712" s="13">
        <v>0.85000000000000009</v>
      </c>
      <c r="W1712" s="78">
        <f t="shared" si="132"/>
        <v>3.8599999999999994</v>
      </c>
      <c r="X1712" s="1">
        <f>VLOOKUP(E1712,'渗透率、续签率'!AG:AJ,4,0)</f>
        <v>8723.5</v>
      </c>
      <c r="Y1712" s="1">
        <f t="shared" si="133"/>
        <v>33672.709999999992</v>
      </c>
      <c r="Z1712">
        <v>15</v>
      </c>
      <c r="AA1712" s="89">
        <f t="shared" si="134"/>
        <v>209364</v>
      </c>
      <c r="AH1712" s="37"/>
      <c r="AI1712" s="37"/>
      <c r="AK1712" s="37"/>
    </row>
    <row r="1713" spans="1:37" hidden="1">
      <c r="A1713" t="s">
        <v>64</v>
      </c>
      <c r="B1713" t="s">
        <v>26</v>
      </c>
      <c r="C1713" t="s">
        <v>26</v>
      </c>
      <c r="D1713" t="s">
        <v>116</v>
      </c>
      <c r="E1713" t="s">
        <v>489</v>
      </c>
      <c r="F1713" t="str">
        <f t="shared" si="131"/>
        <v>济源市母婴服务</v>
      </c>
      <c r="G1713" t="s">
        <v>110</v>
      </c>
      <c r="H1713" t="s">
        <v>324</v>
      </c>
      <c r="I1713" t="s">
        <v>70</v>
      </c>
      <c r="J1713">
        <v>21</v>
      </c>
      <c r="K1713">
        <v>0</v>
      </c>
      <c r="L1713" s="13">
        <f>VLOOKUP(C1713,'渗透率、续签率'!B:C,2,0)</f>
        <v>0.31900000000000001</v>
      </c>
      <c r="M1713" s="6">
        <v>0</v>
      </c>
      <c r="N1713">
        <v>2</v>
      </c>
      <c r="O1713">
        <v>0</v>
      </c>
      <c r="P1713" s="6">
        <v>0</v>
      </c>
      <c r="Q1713" s="13">
        <v>0.39400000000000002</v>
      </c>
      <c r="R1713" s="13">
        <v>0</v>
      </c>
      <c r="S1713" s="31">
        <v>36</v>
      </c>
      <c r="T1713" s="6">
        <f>VLOOKUP(E1713,'参数设置&amp;汇总'!S:U,3,0)</f>
        <v>0.15</v>
      </c>
      <c r="U1713" s="78">
        <f t="shared" si="130"/>
        <v>0.3</v>
      </c>
      <c r="V1713" s="13">
        <v>0.85000000000000009</v>
      </c>
      <c r="W1713" s="78">
        <f t="shared" si="132"/>
        <v>0.3529411764705882</v>
      </c>
      <c r="X1713" s="1">
        <f>VLOOKUP(E1713,'渗透率、续签率'!AG:AJ,4,0)</f>
        <v>8723.5</v>
      </c>
      <c r="Y1713" s="1">
        <f t="shared" si="133"/>
        <v>3078.8823529411761</v>
      </c>
      <c r="Z1713">
        <v>0</v>
      </c>
      <c r="AA1713" s="89">
        <f t="shared" si="134"/>
        <v>17447</v>
      </c>
      <c r="AH1713" s="37"/>
      <c r="AI1713" s="37"/>
      <c r="AK1713" s="37"/>
    </row>
    <row r="1714" spans="1:37" hidden="1">
      <c r="A1714" t="s">
        <v>64</v>
      </c>
      <c r="B1714" t="s">
        <v>26</v>
      </c>
      <c r="C1714" t="s">
        <v>26</v>
      </c>
      <c r="D1714" t="s">
        <v>116</v>
      </c>
      <c r="E1714" t="s">
        <v>489</v>
      </c>
      <c r="F1714" t="str">
        <f t="shared" si="131"/>
        <v>海东市母婴服务</v>
      </c>
      <c r="G1714" t="s">
        <v>297</v>
      </c>
      <c r="H1714" t="s">
        <v>325</v>
      </c>
      <c r="I1714" t="s">
        <v>70</v>
      </c>
      <c r="J1714">
        <v>2</v>
      </c>
      <c r="K1714">
        <v>0</v>
      </c>
      <c r="L1714" s="13">
        <f>VLOOKUP(C1714,'渗透率、续签率'!B:C,2,0)</f>
        <v>0.31900000000000001</v>
      </c>
      <c r="M1714" s="6">
        <v>0</v>
      </c>
      <c r="N1714">
        <v>0</v>
      </c>
      <c r="O1714">
        <v>0</v>
      </c>
      <c r="P1714" s="6">
        <v>0</v>
      </c>
      <c r="Q1714" s="13">
        <v>0</v>
      </c>
      <c r="R1714" s="13">
        <v>0</v>
      </c>
      <c r="S1714" s="31">
        <v>0</v>
      </c>
      <c r="T1714" s="6">
        <f>VLOOKUP(E1714,'参数设置&amp;汇总'!S:U,3,0)</f>
        <v>0.15</v>
      </c>
      <c r="U1714" s="78">
        <f t="shared" si="130"/>
        <v>0</v>
      </c>
      <c r="V1714" s="13">
        <v>0.85000000000000009</v>
      </c>
      <c r="W1714" s="78">
        <f t="shared" si="132"/>
        <v>0</v>
      </c>
      <c r="X1714" s="1">
        <f>VLOOKUP(E1714,'渗透率、续签率'!AG:AJ,4,0)</f>
        <v>8723.5</v>
      </c>
      <c r="Y1714" s="1">
        <f t="shared" si="133"/>
        <v>0</v>
      </c>
      <c r="Z1714">
        <v>0</v>
      </c>
      <c r="AA1714" s="89">
        <f t="shared" si="134"/>
        <v>0</v>
      </c>
      <c r="AH1714" s="37"/>
      <c r="AI1714" s="37"/>
      <c r="AK1714" s="37"/>
    </row>
    <row r="1715" spans="1:37" hidden="1">
      <c r="A1715" t="s">
        <v>64</v>
      </c>
      <c r="B1715" t="s">
        <v>26</v>
      </c>
      <c r="C1715" t="s">
        <v>26</v>
      </c>
      <c r="D1715" t="s">
        <v>116</v>
      </c>
      <c r="E1715" t="s">
        <v>489</v>
      </c>
      <c r="F1715" t="str">
        <f t="shared" si="131"/>
        <v>海北藏族自治州母婴服务</v>
      </c>
      <c r="G1715" t="s">
        <v>297</v>
      </c>
      <c r="H1715" t="s">
        <v>326</v>
      </c>
      <c r="I1715" t="s">
        <v>70</v>
      </c>
      <c r="J1715">
        <v>0</v>
      </c>
      <c r="K1715">
        <v>0</v>
      </c>
      <c r="L1715" s="13">
        <f>VLOOKUP(C1715,'渗透率、续签率'!B:C,2,0)</f>
        <v>0.31900000000000001</v>
      </c>
      <c r="M1715" s="6">
        <v>0</v>
      </c>
      <c r="N1715">
        <v>0</v>
      </c>
      <c r="O1715">
        <v>0</v>
      </c>
      <c r="P1715" s="6">
        <v>0</v>
      </c>
      <c r="Q1715" s="13">
        <v>0</v>
      </c>
      <c r="R1715" s="13">
        <v>0</v>
      </c>
      <c r="S1715" s="31">
        <v>0</v>
      </c>
      <c r="T1715" s="6">
        <f>VLOOKUP(E1715,'参数设置&amp;汇总'!S:U,3,0)</f>
        <v>0.15</v>
      </c>
      <c r="U1715" s="78">
        <f t="shared" si="130"/>
        <v>0</v>
      </c>
      <c r="V1715" s="13">
        <v>0.85000000000000009</v>
      </c>
      <c r="W1715" s="78">
        <f t="shared" si="132"/>
        <v>0</v>
      </c>
      <c r="X1715" s="1">
        <f>VLOOKUP(E1715,'渗透率、续签率'!AG:AJ,4,0)</f>
        <v>8723.5</v>
      </c>
      <c r="Y1715" s="1">
        <f t="shared" si="133"/>
        <v>0</v>
      </c>
      <c r="Z1715">
        <v>0</v>
      </c>
      <c r="AA1715" s="89">
        <f t="shared" si="134"/>
        <v>0</v>
      </c>
      <c r="AH1715" s="37"/>
      <c r="AI1715" s="37"/>
      <c r="AK1715" s="37"/>
    </row>
    <row r="1716" spans="1:37" hidden="1">
      <c r="A1716" t="s">
        <v>64</v>
      </c>
      <c r="B1716" t="s">
        <v>26</v>
      </c>
      <c r="C1716" t="s">
        <v>26</v>
      </c>
      <c r="D1716" t="s">
        <v>116</v>
      </c>
      <c r="E1716" t="s">
        <v>489</v>
      </c>
      <c r="F1716" t="str">
        <f t="shared" si="131"/>
        <v>海南藏族自治州母婴服务</v>
      </c>
      <c r="G1716" t="s">
        <v>297</v>
      </c>
      <c r="H1716" t="s">
        <v>327</v>
      </c>
      <c r="I1716" t="s">
        <v>70</v>
      </c>
      <c r="J1716">
        <v>1</v>
      </c>
      <c r="K1716">
        <v>0</v>
      </c>
      <c r="L1716" s="13">
        <f>VLOOKUP(C1716,'渗透率、续签率'!B:C,2,0)</f>
        <v>0.31900000000000001</v>
      </c>
      <c r="M1716" s="6">
        <v>0</v>
      </c>
      <c r="N1716">
        <v>0</v>
      </c>
      <c r="O1716">
        <v>0</v>
      </c>
      <c r="P1716" s="6">
        <v>0</v>
      </c>
      <c r="Q1716" s="13">
        <v>0</v>
      </c>
      <c r="R1716" s="13">
        <v>0</v>
      </c>
      <c r="S1716" s="31">
        <v>1</v>
      </c>
      <c r="T1716" s="6">
        <f>VLOOKUP(E1716,'参数设置&amp;汇总'!S:U,3,0)</f>
        <v>0.15</v>
      </c>
      <c r="U1716" s="78">
        <f t="shared" si="130"/>
        <v>0</v>
      </c>
      <c r="V1716" s="13">
        <v>0.85000000000000009</v>
      </c>
      <c r="W1716" s="78">
        <f t="shared" si="132"/>
        <v>0</v>
      </c>
      <c r="X1716" s="1">
        <f>VLOOKUP(E1716,'渗透率、续签率'!AG:AJ,4,0)</f>
        <v>8723.5</v>
      </c>
      <c r="Y1716" s="1">
        <f t="shared" si="133"/>
        <v>0</v>
      </c>
      <c r="Z1716">
        <v>0</v>
      </c>
      <c r="AA1716" s="89">
        <f t="shared" si="134"/>
        <v>0</v>
      </c>
      <c r="AH1716" s="37"/>
      <c r="AI1716" s="37"/>
      <c r="AK1716" s="37"/>
    </row>
    <row r="1717" spans="1:37" hidden="1">
      <c r="A1717" t="s">
        <v>64</v>
      </c>
      <c r="B1717" t="s">
        <v>26</v>
      </c>
      <c r="C1717" t="s">
        <v>26</v>
      </c>
      <c r="D1717" t="s">
        <v>116</v>
      </c>
      <c r="E1717" t="s">
        <v>489</v>
      </c>
      <c r="F1717" t="str">
        <f t="shared" si="131"/>
        <v>海口市母婴服务</v>
      </c>
      <c r="G1717" t="s">
        <v>120</v>
      </c>
      <c r="H1717" t="s">
        <v>328</v>
      </c>
      <c r="I1717" t="s">
        <v>68</v>
      </c>
      <c r="J1717">
        <v>64</v>
      </c>
      <c r="K1717">
        <v>2</v>
      </c>
      <c r="L1717" s="13">
        <f>VLOOKUP(C1717,'渗透率、续签率'!B:C,2,0)</f>
        <v>0.31900000000000001</v>
      </c>
      <c r="M1717" s="6">
        <v>0.03</v>
      </c>
      <c r="N1717">
        <v>14</v>
      </c>
      <c r="O1717">
        <v>2</v>
      </c>
      <c r="P1717" s="6">
        <v>0.14000000000000001</v>
      </c>
      <c r="Q1717" s="13">
        <v>0.23499999999999999</v>
      </c>
      <c r="R1717" s="13">
        <v>9.5000000000000001E-2</v>
      </c>
      <c r="S1717" s="31">
        <v>245</v>
      </c>
      <c r="T1717" s="6">
        <f>VLOOKUP(E1717,'参数设置&amp;汇总'!S:U,3,0)</f>
        <v>0.15</v>
      </c>
      <c r="U1717" s="78">
        <f t="shared" si="130"/>
        <v>2.1</v>
      </c>
      <c r="V1717" s="13">
        <v>0.85000000000000009</v>
      </c>
      <c r="W1717" s="78">
        <f t="shared" si="132"/>
        <v>1.72</v>
      </c>
      <c r="X1717" s="1">
        <f>VLOOKUP(E1717,'渗透率、续签率'!AG:AJ,4,0)</f>
        <v>8723.5</v>
      </c>
      <c r="Y1717" s="1">
        <f t="shared" si="133"/>
        <v>15004.42</v>
      </c>
      <c r="Z1717">
        <v>1</v>
      </c>
      <c r="AA1717" s="89">
        <f t="shared" si="134"/>
        <v>122129</v>
      </c>
      <c r="AH1717" s="37"/>
      <c r="AI1717" s="37"/>
      <c r="AK1717" s="37"/>
    </row>
    <row r="1718" spans="1:37" hidden="1">
      <c r="A1718" t="s">
        <v>64</v>
      </c>
      <c r="B1718" t="s">
        <v>26</v>
      </c>
      <c r="C1718" t="s">
        <v>26</v>
      </c>
      <c r="D1718" t="s">
        <v>116</v>
      </c>
      <c r="E1718" t="s">
        <v>489</v>
      </c>
      <c r="F1718" t="str">
        <f t="shared" si="131"/>
        <v>海西蒙古族藏族自治州母婴服务</v>
      </c>
      <c r="G1718" t="s">
        <v>297</v>
      </c>
      <c r="H1718" t="s">
        <v>329</v>
      </c>
      <c r="I1718" t="s">
        <v>70</v>
      </c>
      <c r="J1718">
        <v>2</v>
      </c>
      <c r="K1718">
        <v>0</v>
      </c>
      <c r="L1718" s="13">
        <f>VLOOKUP(C1718,'渗透率、续签率'!B:C,2,0)</f>
        <v>0.31900000000000001</v>
      </c>
      <c r="M1718" s="6">
        <v>0</v>
      </c>
      <c r="N1718">
        <v>0</v>
      </c>
      <c r="O1718">
        <v>0</v>
      </c>
      <c r="P1718" s="6">
        <v>0</v>
      </c>
      <c r="Q1718" s="13">
        <v>0</v>
      </c>
      <c r="R1718" s="13">
        <v>0</v>
      </c>
      <c r="S1718" s="31">
        <v>1</v>
      </c>
      <c r="T1718" s="6">
        <f>VLOOKUP(E1718,'参数设置&amp;汇总'!S:U,3,0)</f>
        <v>0.15</v>
      </c>
      <c r="U1718" s="78">
        <f t="shared" si="130"/>
        <v>0</v>
      </c>
      <c r="V1718" s="13">
        <v>0.85000000000000009</v>
      </c>
      <c r="W1718" s="78">
        <f t="shared" si="132"/>
        <v>0</v>
      </c>
      <c r="X1718" s="1">
        <f>VLOOKUP(E1718,'渗透率、续签率'!AG:AJ,4,0)</f>
        <v>8723.5</v>
      </c>
      <c r="Y1718" s="1">
        <f t="shared" si="133"/>
        <v>0</v>
      </c>
      <c r="Z1718">
        <v>0</v>
      </c>
      <c r="AA1718" s="89">
        <f t="shared" si="134"/>
        <v>0</v>
      </c>
      <c r="AH1718" s="37"/>
      <c r="AI1718" s="37"/>
      <c r="AK1718" s="37"/>
    </row>
    <row r="1719" spans="1:37" hidden="1">
      <c r="A1719" t="s">
        <v>64</v>
      </c>
      <c r="B1719" t="s">
        <v>26</v>
      </c>
      <c r="C1719" t="s">
        <v>26</v>
      </c>
      <c r="D1719" t="s">
        <v>116</v>
      </c>
      <c r="E1719" t="s">
        <v>489</v>
      </c>
      <c r="F1719" t="str">
        <f t="shared" si="131"/>
        <v>淄博市母婴服务</v>
      </c>
      <c r="G1719" t="s">
        <v>103</v>
      </c>
      <c r="H1719" t="s">
        <v>330</v>
      </c>
      <c r="I1719" t="s">
        <v>70</v>
      </c>
      <c r="J1719">
        <v>83</v>
      </c>
      <c r="K1719">
        <v>1</v>
      </c>
      <c r="L1719" s="13">
        <f>VLOOKUP(C1719,'渗透率、续签率'!B:C,2,0)</f>
        <v>0.31900000000000001</v>
      </c>
      <c r="M1719" s="6">
        <v>0.01</v>
      </c>
      <c r="N1719">
        <v>3</v>
      </c>
      <c r="O1719">
        <v>1</v>
      </c>
      <c r="P1719" s="6">
        <v>0.33</v>
      </c>
      <c r="Q1719" s="13">
        <v>0.23799999999999999</v>
      </c>
      <c r="R1719" s="13">
        <v>0.23799999999999999</v>
      </c>
      <c r="S1719" s="31">
        <v>229</v>
      </c>
      <c r="T1719" s="6">
        <f>VLOOKUP(E1719,'参数设置&amp;汇总'!S:U,3,0)</f>
        <v>0.15</v>
      </c>
      <c r="U1719" s="78">
        <f t="shared" si="130"/>
        <v>1</v>
      </c>
      <c r="V1719" s="13">
        <v>0.85000000000000009</v>
      </c>
      <c r="W1719" s="78">
        <f t="shared" si="132"/>
        <v>0.80117647058823527</v>
      </c>
      <c r="X1719" s="1">
        <f>VLOOKUP(E1719,'渗透率、续签率'!AG:AJ,4,0)</f>
        <v>8723.5</v>
      </c>
      <c r="Y1719" s="1">
        <f t="shared" si="133"/>
        <v>6989.0629411764703</v>
      </c>
      <c r="Z1719">
        <v>12</v>
      </c>
      <c r="AA1719" s="89">
        <f t="shared" si="134"/>
        <v>26170.5</v>
      </c>
      <c r="AH1719" s="37"/>
      <c r="AI1719" s="37"/>
      <c r="AK1719" s="37"/>
    </row>
    <row r="1720" spans="1:37" hidden="1">
      <c r="A1720" t="s">
        <v>64</v>
      </c>
      <c r="B1720" t="s">
        <v>26</v>
      </c>
      <c r="C1720" t="s">
        <v>26</v>
      </c>
      <c r="D1720" t="s">
        <v>116</v>
      </c>
      <c r="E1720" t="s">
        <v>489</v>
      </c>
      <c r="F1720" t="str">
        <f t="shared" si="131"/>
        <v>淮北市母婴服务</v>
      </c>
      <c r="G1720" t="s">
        <v>94</v>
      </c>
      <c r="H1720" t="s">
        <v>331</v>
      </c>
      <c r="I1720" t="s">
        <v>68</v>
      </c>
      <c r="J1720">
        <v>28</v>
      </c>
      <c r="K1720">
        <v>0</v>
      </c>
      <c r="L1720" s="13">
        <f>VLOOKUP(C1720,'渗透率、续签率'!B:C,2,0)</f>
        <v>0.31900000000000001</v>
      </c>
      <c r="M1720" s="6">
        <v>0</v>
      </c>
      <c r="N1720">
        <v>4</v>
      </c>
      <c r="O1720">
        <v>0</v>
      </c>
      <c r="P1720" s="6">
        <v>0</v>
      </c>
      <c r="Q1720" s="13">
        <v>0</v>
      </c>
      <c r="R1720" s="13">
        <v>0</v>
      </c>
      <c r="S1720" s="31">
        <v>64</v>
      </c>
      <c r="T1720" s="6">
        <f>VLOOKUP(E1720,'参数设置&amp;汇总'!S:U,3,0)</f>
        <v>0.15</v>
      </c>
      <c r="U1720" s="78">
        <f t="shared" si="130"/>
        <v>0.6</v>
      </c>
      <c r="V1720" s="13">
        <v>0.85000000000000009</v>
      </c>
      <c r="W1720" s="78">
        <f t="shared" si="132"/>
        <v>0.70588235294117641</v>
      </c>
      <c r="X1720" s="1">
        <f>VLOOKUP(E1720,'渗透率、续签率'!AG:AJ,4,0)</f>
        <v>8723.5</v>
      </c>
      <c r="Y1720" s="1">
        <f t="shared" si="133"/>
        <v>6157.7647058823522</v>
      </c>
      <c r="Z1720">
        <v>1</v>
      </c>
      <c r="AA1720" s="89">
        <f t="shared" si="134"/>
        <v>34894</v>
      </c>
      <c r="AH1720" s="37"/>
      <c r="AI1720" s="37"/>
      <c r="AK1720" s="37"/>
    </row>
    <row r="1721" spans="1:37" hidden="1">
      <c r="A1721" t="s">
        <v>64</v>
      </c>
      <c r="B1721" t="s">
        <v>26</v>
      </c>
      <c r="C1721" t="s">
        <v>26</v>
      </c>
      <c r="D1721" t="s">
        <v>116</v>
      </c>
      <c r="E1721" t="s">
        <v>489</v>
      </c>
      <c r="F1721" t="str">
        <f t="shared" si="131"/>
        <v>淮南市母婴服务</v>
      </c>
      <c r="G1721" t="s">
        <v>94</v>
      </c>
      <c r="H1721" t="s">
        <v>332</v>
      </c>
      <c r="I1721" t="s">
        <v>68</v>
      </c>
      <c r="J1721">
        <v>55</v>
      </c>
      <c r="K1721">
        <v>0</v>
      </c>
      <c r="L1721" s="13">
        <f>VLOOKUP(C1721,'渗透率、续签率'!B:C,2,0)</f>
        <v>0.31900000000000001</v>
      </c>
      <c r="M1721" s="6">
        <v>0</v>
      </c>
      <c r="N1721">
        <v>11</v>
      </c>
      <c r="O1721">
        <v>0</v>
      </c>
      <c r="P1721" s="6">
        <v>0</v>
      </c>
      <c r="Q1721" s="13">
        <v>7.2999999999999995E-2</v>
      </c>
      <c r="R1721" s="13">
        <v>0</v>
      </c>
      <c r="S1721" s="31">
        <v>125</v>
      </c>
      <c r="T1721" s="6">
        <f>VLOOKUP(E1721,'参数设置&amp;汇总'!S:U,3,0)</f>
        <v>0.15</v>
      </c>
      <c r="U1721" s="78">
        <f t="shared" si="130"/>
        <v>1.65</v>
      </c>
      <c r="V1721" s="13">
        <v>0.85000000000000009</v>
      </c>
      <c r="W1721" s="78">
        <f t="shared" si="132"/>
        <v>1.9411764705882351</v>
      </c>
      <c r="X1721" s="1">
        <f>VLOOKUP(E1721,'渗透率、续签率'!AG:AJ,4,0)</f>
        <v>8723.5</v>
      </c>
      <c r="Y1721" s="1">
        <f t="shared" si="133"/>
        <v>16933.852941176468</v>
      </c>
      <c r="Z1721">
        <v>0</v>
      </c>
      <c r="AA1721" s="89">
        <f t="shared" si="134"/>
        <v>95958.5</v>
      </c>
      <c r="AH1721" s="37"/>
      <c r="AI1721" s="37"/>
      <c r="AK1721" s="37"/>
    </row>
    <row r="1722" spans="1:37" hidden="1">
      <c r="A1722" t="s">
        <v>64</v>
      </c>
      <c r="B1722" t="s">
        <v>26</v>
      </c>
      <c r="C1722" t="s">
        <v>26</v>
      </c>
      <c r="D1722" t="s">
        <v>116</v>
      </c>
      <c r="E1722" t="s">
        <v>489</v>
      </c>
      <c r="F1722" t="str">
        <f t="shared" si="131"/>
        <v>淮安市母婴服务</v>
      </c>
      <c r="G1722" t="s">
        <v>73</v>
      </c>
      <c r="H1722" t="s">
        <v>333</v>
      </c>
      <c r="I1722" t="s">
        <v>70</v>
      </c>
      <c r="J1722">
        <v>68</v>
      </c>
      <c r="K1722">
        <v>4</v>
      </c>
      <c r="L1722" s="13">
        <f>VLOOKUP(C1722,'渗透率、续签率'!B:C,2,0)</f>
        <v>0.31900000000000001</v>
      </c>
      <c r="M1722" s="6">
        <v>0.06</v>
      </c>
      <c r="N1722">
        <v>7</v>
      </c>
      <c r="O1722">
        <v>3</v>
      </c>
      <c r="P1722" s="6">
        <v>0.43</v>
      </c>
      <c r="Q1722" s="13">
        <v>0.312</v>
      </c>
      <c r="R1722" s="13">
        <v>0.129</v>
      </c>
      <c r="S1722" s="31">
        <v>199</v>
      </c>
      <c r="T1722" s="6">
        <f>VLOOKUP(E1722,'参数设置&amp;汇总'!S:U,3,0)</f>
        <v>0.15</v>
      </c>
      <c r="U1722" s="78">
        <f t="shared" si="130"/>
        <v>3</v>
      </c>
      <c r="V1722" s="13">
        <v>0.85000000000000009</v>
      </c>
      <c r="W1722" s="78">
        <f t="shared" si="132"/>
        <v>2.4035294117647057</v>
      </c>
      <c r="X1722" s="1">
        <f>VLOOKUP(E1722,'渗透率、续签率'!AG:AJ,4,0)</f>
        <v>8723.5</v>
      </c>
      <c r="Y1722" s="1">
        <f t="shared" si="133"/>
        <v>20967.18882352941</v>
      </c>
      <c r="Z1722">
        <v>1</v>
      </c>
      <c r="AA1722" s="89">
        <f t="shared" si="134"/>
        <v>61064.5</v>
      </c>
      <c r="AH1722" s="37"/>
      <c r="AI1722" s="37"/>
      <c r="AK1722" s="37"/>
    </row>
    <row r="1723" spans="1:37" hidden="1">
      <c r="A1723" t="s">
        <v>64</v>
      </c>
      <c r="B1723" t="s">
        <v>26</v>
      </c>
      <c r="C1723" t="s">
        <v>26</v>
      </c>
      <c r="D1723" t="s">
        <v>116</v>
      </c>
      <c r="E1723" t="s">
        <v>489</v>
      </c>
      <c r="F1723" t="str">
        <f t="shared" si="131"/>
        <v>清远市母婴服务</v>
      </c>
      <c r="G1723" t="s">
        <v>75</v>
      </c>
      <c r="H1723" t="s">
        <v>334</v>
      </c>
      <c r="I1723" t="s">
        <v>68</v>
      </c>
      <c r="J1723">
        <v>71</v>
      </c>
      <c r="K1723">
        <v>0</v>
      </c>
      <c r="L1723" s="13">
        <f>VLOOKUP(C1723,'渗透率、续签率'!B:C,2,0)</f>
        <v>0.31900000000000001</v>
      </c>
      <c r="M1723" s="6">
        <v>0</v>
      </c>
      <c r="N1723">
        <v>2</v>
      </c>
      <c r="O1723">
        <v>0</v>
      </c>
      <c r="P1723" s="6">
        <v>0</v>
      </c>
      <c r="Q1723" s="13">
        <v>0</v>
      </c>
      <c r="R1723" s="13">
        <v>0</v>
      </c>
      <c r="S1723" s="31">
        <v>115</v>
      </c>
      <c r="T1723" s="6">
        <f>VLOOKUP(E1723,'参数设置&amp;汇总'!S:U,3,0)</f>
        <v>0.15</v>
      </c>
      <c r="U1723" s="78">
        <f t="shared" si="130"/>
        <v>0.3</v>
      </c>
      <c r="V1723" s="13">
        <v>0.85000000000000009</v>
      </c>
      <c r="W1723" s="78">
        <f t="shared" si="132"/>
        <v>0.3529411764705882</v>
      </c>
      <c r="X1723" s="1">
        <f>VLOOKUP(E1723,'渗透率、续签率'!AG:AJ,4,0)</f>
        <v>8723.5</v>
      </c>
      <c r="Y1723" s="1">
        <f t="shared" si="133"/>
        <v>3078.8823529411761</v>
      </c>
      <c r="Z1723">
        <v>10</v>
      </c>
      <c r="AA1723" s="89">
        <f t="shared" si="134"/>
        <v>17447</v>
      </c>
      <c r="AH1723" s="37"/>
      <c r="AI1723" s="37"/>
      <c r="AK1723" s="37"/>
    </row>
    <row r="1724" spans="1:37" hidden="1">
      <c r="A1724" t="s">
        <v>64</v>
      </c>
      <c r="B1724" t="s">
        <v>26</v>
      </c>
      <c r="C1724" t="s">
        <v>26</v>
      </c>
      <c r="D1724" t="s">
        <v>116</v>
      </c>
      <c r="E1724" t="s">
        <v>489</v>
      </c>
      <c r="F1724" t="str">
        <f t="shared" si="131"/>
        <v>渭南市母婴服务</v>
      </c>
      <c r="G1724" t="s">
        <v>108</v>
      </c>
      <c r="H1724" t="s">
        <v>335</v>
      </c>
      <c r="I1724" t="s">
        <v>70</v>
      </c>
      <c r="J1724">
        <v>92</v>
      </c>
      <c r="K1724">
        <v>0</v>
      </c>
      <c r="L1724" s="13">
        <f>VLOOKUP(C1724,'渗透率、续签率'!B:C,2,0)</f>
        <v>0.31900000000000001</v>
      </c>
      <c r="M1724" s="6">
        <v>0</v>
      </c>
      <c r="N1724">
        <v>3</v>
      </c>
      <c r="O1724">
        <v>0</v>
      </c>
      <c r="P1724" s="6">
        <v>0</v>
      </c>
      <c r="Q1724" s="13">
        <v>0</v>
      </c>
      <c r="R1724" s="13">
        <v>0</v>
      </c>
      <c r="S1724" s="31">
        <v>197</v>
      </c>
      <c r="T1724" s="6">
        <f>VLOOKUP(E1724,'参数设置&amp;汇总'!S:U,3,0)</f>
        <v>0.15</v>
      </c>
      <c r="U1724" s="78">
        <f t="shared" si="130"/>
        <v>0.44999999999999996</v>
      </c>
      <c r="V1724" s="13">
        <v>0.85000000000000009</v>
      </c>
      <c r="W1724" s="78">
        <f t="shared" si="132"/>
        <v>0.52941176470588225</v>
      </c>
      <c r="X1724" s="1">
        <f>VLOOKUP(E1724,'渗透率、续签率'!AG:AJ,4,0)</f>
        <v>8723.5</v>
      </c>
      <c r="Y1724" s="1">
        <f t="shared" si="133"/>
        <v>4618.323529411764</v>
      </c>
      <c r="Z1724">
        <v>11</v>
      </c>
      <c r="AA1724" s="89">
        <f t="shared" si="134"/>
        <v>26170.5</v>
      </c>
      <c r="AH1724" s="37"/>
      <c r="AI1724" s="37"/>
      <c r="AK1724" s="37"/>
    </row>
    <row r="1725" spans="1:37" hidden="1">
      <c r="A1725" t="s">
        <v>64</v>
      </c>
      <c r="B1725" t="s">
        <v>26</v>
      </c>
      <c r="C1725" t="s">
        <v>26</v>
      </c>
      <c r="D1725" t="s">
        <v>116</v>
      </c>
      <c r="E1725" t="s">
        <v>489</v>
      </c>
      <c r="F1725" t="str">
        <f t="shared" si="131"/>
        <v>湖州市母婴服务</v>
      </c>
      <c r="G1725" t="s">
        <v>79</v>
      </c>
      <c r="H1725" t="s">
        <v>336</v>
      </c>
      <c r="I1725" t="s">
        <v>68</v>
      </c>
      <c r="J1725">
        <v>63</v>
      </c>
      <c r="K1725">
        <v>0</v>
      </c>
      <c r="L1725" s="13">
        <f>VLOOKUP(C1725,'渗透率、续签率'!B:C,2,0)</f>
        <v>0.31900000000000001</v>
      </c>
      <c r="M1725" s="6">
        <v>0</v>
      </c>
      <c r="N1725">
        <v>5</v>
      </c>
      <c r="O1725">
        <v>0</v>
      </c>
      <c r="P1725" s="6">
        <v>0</v>
      </c>
      <c r="Q1725" s="13">
        <v>5.2999999999999999E-2</v>
      </c>
      <c r="R1725" s="13">
        <v>0</v>
      </c>
      <c r="S1725" s="31">
        <v>137</v>
      </c>
      <c r="T1725" s="6">
        <f>VLOOKUP(E1725,'参数设置&amp;汇总'!S:U,3,0)</f>
        <v>0.15</v>
      </c>
      <c r="U1725" s="78">
        <f t="shared" si="130"/>
        <v>0.75</v>
      </c>
      <c r="V1725" s="13">
        <v>0.85000000000000009</v>
      </c>
      <c r="W1725" s="78">
        <f t="shared" si="132"/>
        <v>0.88235294117647045</v>
      </c>
      <c r="X1725" s="1">
        <f>VLOOKUP(E1725,'渗透率、续签率'!AG:AJ,4,0)</f>
        <v>8723.5</v>
      </c>
      <c r="Y1725" s="1">
        <f t="shared" si="133"/>
        <v>7697.2058823529396</v>
      </c>
      <c r="Z1725">
        <v>13</v>
      </c>
      <c r="AA1725" s="89">
        <f t="shared" si="134"/>
        <v>43617.5</v>
      </c>
      <c r="AH1725" s="37"/>
      <c r="AI1725" s="37"/>
      <c r="AK1725" s="37"/>
    </row>
    <row r="1726" spans="1:37" hidden="1">
      <c r="A1726" t="s">
        <v>64</v>
      </c>
      <c r="B1726" t="s">
        <v>26</v>
      </c>
      <c r="C1726" t="s">
        <v>26</v>
      </c>
      <c r="D1726" t="s">
        <v>116</v>
      </c>
      <c r="E1726" t="s">
        <v>489</v>
      </c>
      <c r="F1726" t="str">
        <f t="shared" si="131"/>
        <v>湘潭市母婴服务</v>
      </c>
      <c r="G1726" t="s">
        <v>113</v>
      </c>
      <c r="H1726" t="s">
        <v>337</v>
      </c>
      <c r="I1726" t="s">
        <v>68</v>
      </c>
      <c r="J1726">
        <v>21</v>
      </c>
      <c r="K1726">
        <v>0</v>
      </c>
      <c r="L1726" s="13">
        <f>VLOOKUP(C1726,'渗透率、续签率'!B:C,2,0)</f>
        <v>0.31900000000000001</v>
      </c>
      <c r="M1726" s="6">
        <v>0</v>
      </c>
      <c r="N1726">
        <v>1</v>
      </c>
      <c r="O1726">
        <v>0</v>
      </c>
      <c r="P1726" s="6">
        <v>0</v>
      </c>
      <c r="Q1726" s="13">
        <v>0</v>
      </c>
      <c r="R1726" s="13">
        <v>0</v>
      </c>
      <c r="S1726" s="31">
        <v>27</v>
      </c>
      <c r="T1726" s="6">
        <f>VLOOKUP(E1726,'参数设置&amp;汇总'!S:U,3,0)</f>
        <v>0.15</v>
      </c>
      <c r="U1726" s="78">
        <f t="shared" si="130"/>
        <v>0.15</v>
      </c>
      <c r="V1726" s="13">
        <v>0.85000000000000009</v>
      </c>
      <c r="W1726" s="78">
        <f t="shared" si="132"/>
        <v>0.1764705882352941</v>
      </c>
      <c r="X1726" s="1">
        <f>VLOOKUP(E1726,'渗透率、续签率'!AG:AJ,4,0)</f>
        <v>8723.5</v>
      </c>
      <c r="Y1726" s="1">
        <f t="shared" si="133"/>
        <v>1539.4411764705881</v>
      </c>
      <c r="Z1726">
        <v>0</v>
      </c>
      <c r="AA1726" s="89">
        <f t="shared" si="134"/>
        <v>8723.5</v>
      </c>
    </row>
    <row r="1727" spans="1:37" hidden="1">
      <c r="A1727" t="s">
        <v>64</v>
      </c>
      <c r="B1727" t="s">
        <v>26</v>
      </c>
      <c r="C1727" t="s">
        <v>26</v>
      </c>
      <c r="D1727" t="s">
        <v>116</v>
      </c>
      <c r="E1727" t="s">
        <v>489</v>
      </c>
      <c r="F1727" t="str">
        <f t="shared" si="131"/>
        <v>湘西土家族苗族自治州母婴服务</v>
      </c>
      <c r="G1727" t="s">
        <v>113</v>
      </c>
      <c r="H1727" t="s">
        <v>338</v>
      </c>
      <c r="I1727" t="s">
        <v>68</v>
      </c>
      <c r="J1727">
        <v>18</v>
      </c>
      <c r="K1727">
        <v>0</v>
      </c>
      <c r="L1727" s="13">
        <f>VLOOKUP(C1727,'渗透率、续签率'!B:C,2,0)</f>
        <v>0.31900000000000001</v>
      </c>
      <c r="M1727" s="6">
        <v>0</v>
      </c>
      <c r="N1727">
        <v>0</v>
      </c>
      <c r="O1727">
        <v>0</v>
      </c>
      <c r="P1727" s="6">
        <v>0</v>
      </c>
      <c r="Q1727" s="13">
        <v>0</v>
      </c>
      <c r="R1727" s="13">
        <v>0</v>
      </c>
      <c r="S1727" s="31">
        <v>15</v>
      </c>
      <c r="T1727" s="6">
        <f>VLOOKUP(E1727,'参数设置&amp;汇总'!S:U,3,0)</f>
        <v>0.15</v>
      </c>
      <c r="U1727" s="78">
        <f t="shared" si="130"/>
        <v>0</v>
      </c>
      <c r="V1727" s="13">
        <v>0.85000000000000009</v>
      </c>
      <c r="W1727" s="78">
        <f t="shared" si="132"/>
        <v>0</v>
      </c>
      <c r="X1727" s="1">
        <f>VLOOKUP(E1727,'渗透率、续签率'!AG:AJ,4,0)</f>
        <v>8723.5</v>
      </c>
      <c r="Y1727" s="1">
        <f t="shared" si="133"/>
        <v>0</v>
      </c>
      <c r="Z1727">
        <v>1</v>
      </c>
      <c r="AA1727" s="89">
        <f t="shared" si="134"/>
        <v>0</v>
      </c>
      <c r="AH1727" s="37"/>
      <c r="AI1727" s="37"/>
      <c r="AK1727" s="37"/>
    </row>
    <row r="1728" spans="1:37" hidden="1">
      <c r="A1728" t="s">
        <v>64</v>
      </c>
      <c r="B1728" t="s">
        <v>26</v>
      </c>
      <c r="C1728" t="s">
        <v>26</v>
      </c>
      <c r="D1728" t="s">
        <v>116</v>
      </c>
      <c r="E1728" t="s">
        <v>489</v>
      </c>
      <c r="F1728" t="str">
        <f t="shared" si="131"/>
        <v>湛江市母婴服务</v>
      </c>
      <c r="G1728" t="s">
        <v>75</v>
      </c>
      <c r="H1728" t="s">
        <v>339</v>
      </c>
      <c r="I1728" t="s">
        <v>68</v>
      </c>
      <c r="J1728">
        <v>116</v>
      </c>
      <c r="K1728">
        <v>1</v>
      </c>
      <c r="L1728" s="13">
        <f>VLOOKUP(C1728,'渗透率、续签率'!B:C,2,0)</f>
        <v>0.31900000000000001</v>
      </c>
      <c r="M1728" s="6">
        <v>0.01</v>
      </c>
      <c r="N1728">
        <v>11</v>
      </c>
      <c r="O1728">
        <v>1</v>
      </c>
      <c r="P1728" s="6">
        <v>0.09</v>
      </c>
      <c r="Q1728" s="13">
        <v>7.5999999999999998E-2</v>
      </c>
      <c r="R1728" s="13">
        <v>0</v>
      </c>
      <c r="S1728" s="31">
        <v>261</v>
      </c>
      <c r="T1728" s="6">
        <f>VLOOKUP(E1728,'参数设置&amp;汇总'!S:U,3,0)</f>
        <v>0.15</v>
      </c>
      <c r="U1728" s="78">
        <f t="shared" si="130"/>
        <v>1.65</v>
      </c>
      <c r="V1728" s="13">
        <v>0.85000000000000009</v>
      </c>
      <c r="W1728" s="78">
        <f t="shared" si="132"/>
        <v>1.5658823529411763</v>
      </c>
      <c r="X1728" s="1">
        <f>VLOOKUP(E1728,'渗透率、续签率'!AG:AJ,4,0)</f>
        <v>8723.5</v>
      </c>
      <c r="Y1728" s="1">
        <f t="shared" si="133"/>
        <v>13659.97470588235</v>
      </c>
      <c r="Z1728">
        <v>22</v>
      </c>
      <c r="AA1728" s="89">
        <f t="shared" si="134"/>
        <v>95958.5</v>
      </c>
      <c r="AH1728" s="37"/>
      <c r="AI1728" s="37"/>
      <c r="AJ1728" s="1"/>
      <c r="AK1728" s="37"/>
    </row>
    <row r="1729" spans="1:37" hidden="1">
      <c r="A1729" t="s">
        <v>64</v>
      </c>
      <c r="B1729" t="s">
        <v>26</v>
      </c>
      <c r="C1729" t="s">
        <v>26</v>
      </c>
      <c r="D1729" t="s">
        <v>116</v>
      </c>
      <c r="E1729" t="s">
        <v>489</v>
      </c>
      <c r="F1729" t="str">
        <f t="shared" si="131"/>
        <v>滁州市母婴服务</v>
      </c>
      <c r="G1729" t="s">
        <v>94</v>
      </c>
      <c r="H1729" t="s">
        <v>340</v>
      </c>
      <c r="I1729" t="s">
        <v>68</v>
      </c>
      <c r="J1729">
        <v>78</v>
      </c>
      <c r="K1729">
        <v>0</v>
      </c>
      <c r="L1729" s="13">
        <f>VLOOKUP(C1729,'渗透率、续签率'!B:C,2,0)</f>
        <v>0.31900000000000001</v>
      </c>
      <c r="M1729" s="6">
        <v>0</v>
      </c>
      <c r="N1729">
        <v>1</v>
      </c>
      <c r="O1729">
        <v>0</v>
      </c>
      <c r="P1729" s="6">
        <v>0</v>
      </c>
      <c r="Q1729" s="13">
        <v>0</v>
      </c>
      <c r="R1729" s="13">
        <v>0</v>
      </c>
      <c r="S1729" s="31">
        <v>160</v>
      </c>
      <c r="T1729" s="6">
        <f>VLOOKUP(E1729,'参数设置&amp;汇总'!S:U,3,0)</f>
        <v>0.15</v>
      </c>
      <c r="U1729" s="78">
        <f t="shared" si="130"/>
        <v>0.15</v>
      </c>
      <c r="V1729" s="13">
        <v>0.85000000000000009</v>
      </c>
      <c r="W1729" s="78">
        <f t="shared" si="132"/>
        <v>0.1764705882352941</v>
      </c>
      <c r="X1729" s="1">
        <f>VLOOKUP(E1729,'渗透率、续签率'!AG:AJ,4,0)</f>
        <v>8723.5</v>
      </c>
      <c r="Y1729" s="1">
        <f t="shared" si="133"/>
        <v>1539.4411764705881</v>
      </c>
      <c r="Z1729">
        <v>0</v>
      </c>
      <c r="AA1729" s="89">
        <f t="shared" si="134"/>
        <v>8723.5</v>
      </c>
      <c r="AH1729" s="37"/>
      <c r="AI1729" s="37"/>
      <c r="AK1729" s="37"/>
    </row>
    <row r="1730" spans="1:37" hidden="1">
      <c r="A1730" t="s">
        <v>64</v>
      </c>
      <c r="B1730" t="s">
        <v>26</v>
      </c>
      <c r="C1730" t="s">
        <v>26</v>
      </c>
      <c r="D1730" t="s">
        <v>116</v>
      </c>
      <c r="E1730" t="s">
        <v>489</v>
      </c>
      <c r="F1730" t="str">
        <f t="shared" si="131"/>
        <v>滨州市母婴服务</v>
      </c>
      <c r="G1730" t="s">
        <v>103</v>
      </c>
      <c r="H1730" t="s">
        <v>341</v>
      </c>
      <c r="I1730" t="s">
        <v>70</v>
      </c>
      <c r="J1730">
        <v>66</v>
      </c>
      <c r="K1730">
        <v>0</v>
      </c>
      <c r="L1730" s="13">
        <f>VLOOKUP(C1730,'渗透率、续签率'!B:C,2,0)</f>
        <v>0.31900000000000001</v>
      </c>
      <c r="M1730" s="6">
        <v>0</v>
      </c>
      <c r="N1730">
        <v>3</v>
      </c>
      <c r="O1730">
        <v>0</v>
      </c>
      <c r="P1730" s="6">
        <v>0</v>
      </c>
      <c r="Q1730" s="13">
        <v>0</v>
      </c>
      <c r="R1730" s="13">
        <v>0</v>
      </c>
      <c r="S1730" s="31">
        <v>113</v>
      </c>
      <c r="T1730" s="6">
        <f>VLOOKUP(E1730,'参数设置&amp;汇总'!S:U,3,0)</f>
        <v>0.15</v>
      </c>
      <c r="U1730" s="78">
        <f t="shared" si="130"/>
        <v>0.44999999999999996</v>
      </c>
      <c r="V1730" s="13">
        <v>0.85000000000000009</v>
      </c>
      <c r="W1730" s="78">
        <f t="shared" si="132"/>
        <v>0.52941176470588225</v>
      </c>
      <c r="X1730" s="1">
        <f>VLOOKUP(E1730,'渗透率、续签率'!AG:AJ,4,0)</f>
        <v>8723.5</v>
      </c>
      <c r="Y1730" s="1">
        <f t="shared" si="133"/>
        <v>4618.323529411764</v>
      </c>
      <c r="Z1730">
        <v>4</v>
      </c>
      <c r="AA1730" s="89">
        <f t="shared" si="134"/>
        <v>26170.5</v>
      </c>
    </row>
    <row r="1731" spans="1:37" hidden="1">
      <c r="A1731" t="s">
        <v>64</v>
      </c>
      <c r="B1731" t="s">
        <v>26</v>
      </c>
      <c r="C1731" t="s">
        <v>26</v>
      </c>
      <c r="D1731" t="s">
        <v>116</v>
      </c>
      <c r="E1731" t="s">
        <v>489</v>
      </c>
      <c r="F1731" t="str">
        <f t="shared" si="131"/>
        <v>漯河市母婴服务</v>
      </c>
      <c r="G1731" t="s">
        <v>110</v>
      </c>
      <c r="H1731" t="s">
        <v>342</v>
      </c>
      <c r="I1731" t="s">
        <v>70</v>
      </c>
      <c r="J1731">
        <v>57</v>
      </c>
      <c r="K1731">
        <v>1</v>
      </c>
      <c r="L1731" s="13">
        <f>VLOOKUP(C1731,'渗透率、续签率'!B:C,2,0)</f>
        <v>0.31900000000000001</v>
      </c>
      <c r="M1731" s="6">
        <v>0.02</v>
      </c>
      <c r="N1731">
        <v>6</v>
      </c>
      <c r="O1731">
        <v>0</v>
      </c>
      <c r="P1731" s="6">
        <v>0</v>
      </c>
      <c r="Q1731" s="13">
        <v>0.05</v>
      </c>
      <c r="R1731" s="13">
        <v>0</v>
      </c>
      <c r="S1731" s="31">
        <v>119</v>
      </c>
      <c r="T1731" s="6">
        <f>VLOOKUP(E1731,'参数设置&amp;汇总'!S:U,3,0)</f>
        <v>0.15</v>
      </c>
      <c r="U1731" s="78">
        <f t="shared" ref="U1731:U1794" si="135">IF(T1731*N1731&gt;=O1731,T1731*N1731,O1731)</f>
        <v>0.89999999999999991</v>
      </c>
      <c r="V1731" s="13">
        <v>0.85000000000000009</v>
      </c>
      <c r="W1731" s="78">
        <f t="shared" si="132"/>
        <v>1.0588235294117645</v>
      </c>
      <c r="X1731" s="1">
        <f>VLOOKUP(E1731,'渗透率、续签率'!AG:AJ,4,0)</f>
        <v>8723.5</v>
      </c>
      <c r="Y1731" s="1">
        <f t="shared" si="133"/>
        <v>9236.6470588235279</v>
      </c>
      <c r="Z1731">
        <v>4</v>
      </c>
      <c r="AA1731" s="89">
        <f t="shared" si="134"/>
        <v>52341</v>
      </c>
      <c r="AH1731" s="37"/>
      <c r="AI1731" s="37"/>
      <c r="AK1731" s="37"/>
    </row>
    <row r="1732" spans="1:37" hidden="1">
      <c r="A1732" t="s">
        <v>64</v>
      </c>
      <c r="B1732" t="s">
        <v>26</v>
      </c>
      <c r="C1732" t="s">
        <v>26</v>
      </c>
      <c r="D1732" t="s">
        <v>116</v>
      </c>
      <c r="E1732" t="s">
        <v>489</v>
      </c>
      <c r="F1732" t="str">
        <f t="shared" ref="F1732:F1795" si="136">H1732&amp;C1732</f>
        <v>漳州市母婴服务</v>
      </c>
      <c r="G1732" t="s">
        <v>92</v>
      </c>
      <c r="H1732" t="s">
        <v>343</v>
      </c>
      <c r="I1732" t="s">
        <v>68</v>
      </c>
      <c r="J1732">
        <v>72</v>
      </c>
      <c r="K1732">
        <v>0</v>
      </c>
      <c r="L1732" s="13">
        <f>VLOOKUP(C1732,'渗透率、续签率'!B:C,2,0)</f>
        <v>0.31900000000000001</v>
      </c>
      <c r="M1732" s="6">
        <v>0</v>
      </c>
      <c r="N1732">
        <v>0</v>
      </c>
      <c r="O1732">
        <v>0</v>
      </c>
      <c r="P1732" s="6">
        <v>0</v>
      </c>
      <c r="Q1732" s="13">
        <v>0</v>
      </c>
      <c r="R1732" s="13">
        <v>0</v>
      </c>
      <c r="S1732" s="31">
        <v>72</v>
      </c>
      <c r="T1732" s="6">
        <f>VLOOKUP(E1732,'参数设置&amp;汇总'!S:U,3,0)</f>
        <v>0.15</v>
      </c>
      <c r="U1732" s="78">
        <f t="shared" si="135"/>
        <v>0</v>
      </c>
      <c r="V1732" s="13">
        <v>0.85000000000000009</v>
      </c>
      <c r="W1732" s="78">
        <f t="shared" ref="W1732:W1795" si="137">(O1732*(1-L1732)+IF((U1732-O1732)&lt;0,0,(U1732-O1732)))/V1732</f>
        <v>0</v>
      </c>
      <c r="X1732" s="1">
        <f>VLOOKUP(E1732,'渗透率、续签率'!AG:AJ,4,0)</f>
        <v>8723.5</v>
      </c>
      <c r="Y1732" s="1">
        <f t="shared" ref="Y1732:Y1795" si="138">X1732*W1732</f>
        <v>0</v>
      </c>
      <c r="Z1732">
        <v>5</v>
      </c>
      <c r="AA1732" s="89">
        <f t="shared" ref="AA1732:AA1795" si="139">N1732*X1732</f>
        <v>0</v>
      </c>
      <c r="AH1732" s="37"/>
      <c r="AI1732" s="37"/>
      <c r="AK1732" s="37"/>
    </row>
    <row r="1733" spans="1:37" hidden="1">
      <c r="A1733" t="s">
        <v>64</v>
      </c>
      <c r="B1733" t="s">
        <v>26</v>
      </c>
      <c r="C1733" t="s">
        <v>26</v>
      </c>
      <c r="D1733" t="s">
        <v>116</v>
      </c>
      <c r="E1733" t="s">
        <v>489</v>
      </c>
      <c r="F1733" t="str">
        <f t="shared" si="136"/>
        <v>潍坊市母婴服务</v>
      </c>
      <c r="G1733" t="s">
        <v>103</v>
      </c>
      <c r="H1733" t="s">
        <v>344</v>
      </c>
      <c r="I1733" t="s">
        <v>70</v>
      </c>
      <c r="J1733">
        <v>208</v>
      </c>
      <c r="K1733">
        <v>4</v>
      </c>
      <c r="L1733" s="13">
        <f>VLOOKUP(C1733,'渗透率、续签率'!B:C,2,0)</f>
        <v>0.31900000000000001</v>
      </c>
      <c r="M1733" s="6">
        <v>0.02</v>
      </c>
      <c r="N1733">
        <v>10</v>
      </c>
      <c r="O1733">
        <v>4</v>
      </c>
      <c r="P1733" s="6">
        <v>0.4</v>
      </c>
      <c r="Q1733" s="13">
        <v>0.19500000000000001</v>
      </c>
      <c r="R1733" s="13">
        <v>0.1</v>
      </c>
      <c r="S1733" s="31">
        <v>432</v>
      </c>
      <c r="T1733" s="6">
        <f>VLOOKUP(E1733,'参数设置&amp;汇总'!S:U,3,0)</f>
        <v>0.15</v>
      </c>
      <c r="U1733" s="78">
        <f t="shared" si="135"/>
        <v>4</v>
      </c>
      <c r="V1733" s="13">
        <v>0.85000000000000009</v>
      </c>
      <c r="W1733" s="78">
        <f t="shared" si="137"/>
        <v>3.2047058823529411</v>
      </c>
      <c r="X1733" s="1">
        <f>VLOOKUP(E1733,'渗透率、续签率'!AG:AJ,4,0)</f>
        <v>8723.5</v>
      </c>
      <c r="Y1733" s="1">
        <f t="shared" si="138"/>
        <v>27956.251764705881</v>
      </c>
      <c r="Z1733">
        <v>17</v>
      </c>
      <c r="AA1733" s="89">
        <f t="shared" si="139"/>
        <v>87235</v>
      </c>
      <c r="AH1733" s="37"/>
      <c r="AI1733" s="37"/>
      <c r="AK1733" s="37"/>
    </row>
    <row r="1734" spans="1:37" hidden="1">
      <c r="A1734" t="s">
        <v>64</v>
      </c>
      <c r="B1734" t="s">
        <v>26</v>
      </c>
      <c r="C1734" t="s">
        <v>26</v>
      </c>
      <c r="D1734" t="s">
        <v>116</v>
      </c>
      <c r="E1734" t="s">
        <v>489</v>
      </c>
      <c r="F1734" t="str">
        <f t="shared" si="136"/>
        <v>潜江市母婴服务</v>
      </c>
      <c r="G1734" t="s">
        <v>81</v>
      </c>
      <c r="H1734" t="s">
        <v>345</v>
      </c>
      <c r="I1734" t="s">
        <v>68</v>
      </c>
      <c r="J1734">
        <v>8</v>
      </c>
      <c r="K1734">
        <v>0</v>
      </c>
      <c r="L1734" s="13">
        <f>VLOOKUP(C1734,'渗透率、续签率'!B:C,2,0)</f>
        <v>0.31900000000000001</v>
      </c>
      <c r="M1734" s="6">
        <v>0</v>
      </c>
      <c r="N1734">
        <v>0</v>
      </c>
      <c r="O1734">
        <v>0</v>
      </c>
      <c r="P1734" s="6">
        <v>0</v>
      </c>
      <c r="Q1734" s="13">
        <v>0</v>
      </c>
      <c r="R1734" s="13">
        <v>0</v>
      </c>
      <c r="S1734" s="31">
        <v>7</v>
      </c>
      <c r="T1734" s="6">
        <f>VLOOKUP(E1734,'参数设置&amp;汇总'!S:U,3,0)</f>
        <v>0.15</v>
      </c>
      <c r="U1734" s="78">
        <f t="shared" si="135"/>
        <v>0</v>
      </c>
      <c r="V1734" s="13">
        <v>0.85000000000000009</v>
      </c>
      <c r="W1734" s="78">
        <f t="shared" si="137"/>
        <v>0</v>
      </c>
      <c r="X1734" s="1">
        <f>VLOOKUP(E1734,'渗透率、续签率'!AG:AJ,4,0)</f>
        <v>8723.5</v>
      </c>
      <c r="Y1734" s="1">
        <f t="shared" si="138"/>
        <v>0</v>
      </c>
      <c r="Z1734">
        <v>0</v>
      </c>
      <c r="AA1734" s="89">
        <f t="shared" si="139"/>
        <v>0</v>
      </c>
      <c r="AH1734" s="37"/>
      <c r="AI1734" s="37"/>
      <c r="AK1734" s="37"/>
    </row>
    <row r="1735" spans="1:37" hidden="1">
      <c r="A1735" t="s">
        <v>64</v>
      </c>
      <c r="B1735" t="s">
        <v>26</v>
      </c>
      <c r="C1735" t="s">
        <v>26</v>
      </c>
      <c r="D1735" t="s">
        <v>116</v>
      </c>
      <c r="E1735" t="s">
        <v>489</v>
      </c>
      <c r="F1735" t="str">
        <f t="shared" si="136"/>
        <v>潮州市母婴服务</v>
      </c>
      <c r="G1735" t="s">
        <v>75</v>
      </c>
      <c r="H1735" t="s">
        <v>346</v>
      </c>
      <c r="I1735" t="s">
        <v>68</v>
      </c>
      <c r="J1735">
        <v>29</v>
      </c>
      <c r="K1735">
        <v>1</v>
      </c>
      <c r="L1735" s="13">
        <f>VLOOKUP(C1735,'渗透率、续签率'!B:C,2,0)</f>
        <v>0.31900000000000001</v>
      </c>
      <c r="M1735" s="6">
        <v>0.03</v>
      </c>
      <c r="N1735">
        <v>7</v>
      </c>
      <c r="O1735">
        <v>1</v>
      </c>
      <c r="P1735" s="6">
        <v>0.14000000000000001</v>
      </c>
      <c r="Q1735" s="13">
        <v>0.13200000000000001</v>
      </c>
      <c r="R1735" s="13">
        <v>0.13200000000000001</v>
      </c>
      <c r="S1735" s="31">
        <v>103</v>
      </c>
      <c r="T1735" s="6">
        <f>VLOOKUP(E1735,'参数设置&amp;汇总'!S:U,3,0)</f>
        <v>0.15</v>
      </c>
      <c r="U1735" s="78">
        <f t="shared" si="135"/>
        <v>1.05</v>
      </c>
      <c r="V1735" s="13">
        <v>0.85000000000000009</v>
      </c>
      <c r="W1735" s="78">
        <f t="shared" si="137"/>
        <v>0.86</v>
      </c>
      <c r="X1735" s="1">
        <f>VLOOKUP(E1735,'渗透率、续签率'!AG:AJ,4,0)</f>
        <v>8723.5</v>
      </c>
      <c r="Y1735" s="1">
        <f t="shared" si="138"/>
        <v>7502.21</v>
      </c>
      <c r="Z1735">
        <v>5</v>
      </c>
      <c r="AA1735" s="89">
        <f t="shared" si="139"/>
        <v>61064.5</v>
      </c>
      <c r="AH1735" s="37"/>
      <c r="AI1735" s="37"/>
      <c r="AK1735" s="37"/>
    </row>
    <row r="1736" spans="1:37" hidden="1">
      <c r="A1736" t="s">
        <v>64</v>
      </c>
      <c r="B1736" t="s">
        <v>26</v>
      </c>
      <c r="C1736" t="s">
        <v>26</v>
      </c>
      <c r="D1736" t="s">
        <v>116</v>
      </c>
      <c r="E1736" t="s">
        <v>489</v>
      </c>
      <c r="F1736" t="str">
        <f t="shared" si="136"/>
        <v>澄迈县母婴服务</v>
      </c>
      <c r="G1736" t="s">
        <v>120</v>
      </c>
      <c r="H1736" t="s">
        <v>347</v>
      </c>
      <c r="I1736" t="s">
        <v>68</v>
      </c>
      <c r="J1736">
        <v>3</v>
      </c>
      <c r="K1736">
        <v>0</v>
      </c>
      <c r="L1736" s="13">
        <f>VLOOKUP(C1736,'渗透率、续签率'!B:C,2,0)</f>
        <v>0.31900000000000001</v>
      </c>
      <c r="M1736" s="6">
        <v>0</v>
      </c>
      <c r="N1736">
        <v>0</v>
      </c>
      <c r="O1736">
        <v>0</v>
      </c>
      <c r="P1736" s="6">
        <v>0</v>
      </c>
      <c r="Q1736" s="13">
        <v>0</v>
      </c>
      <c r="R1736" s="13">
        <v>0</v>
      </c>
      <c r="S1736" s="31">
        <v>0</v>
      </c>
      <c r="T1736" s="6">
        <f>VLOOKUP(E1736,'参数设置&amp;汇总'!S:U,3,0)</f>
        <v>0.15</v>
      </c>
      <c r="U1736" s="78">
        <f t="shared" si="135"/>
        <v>0</v>
      </c>
      <c r="V1736" s="13">
        <v>0.85000000000000009</v>
      </c>
      <c r="W1736" s="78">
        <f t="shared" si="137"/>
        <v>0</v>
      </c>
      <c r="X1736" s="1">
        <f>VLOOKUP(E1736,'渗透率、续签率'!AG:AJ,4,0)</f>
        <v>8723.5</v>
      </c>
      <c r="Y1736" s="1">
        <f t="shared" si="138"/>
        <v>0</v>
      </c>
      <c r="Z1736">
        <v>0</v>
      </c>
      <c r="AA1736" s="89">
        <f t="shared" si="139"/>
        <v>0</v>
      </c>
      <c r="AH1736" s="37"/>
      <c r="AI1736" s="37"/>
      <c r="AK1736" s="37"/>
    </row>
    <row r="1737" spans="1:37" hidden="1">
      <c r="A1737" t="s">
        <v>64</v>
      </c>
      <c r="B1737" t="s">
        <v>26</v>
      </c>
      <c r="C1737" t="s">
        <v>26</v>
      </c>
      <c r="D1737" t="s">
        <v>116</v>
      </c>
      <c r="E1737" t="s">
        <v>489</v>
      </c>
      <c r="F1737" t="str">
        <f t="shared" si="136"/>
        <v>澳门特别行政区母婴服务</v>
      </c>
      <c r="G1737" t="s">
        <v>348</v>
      </c>
      <c r="H1737" t="s">
        <v>348</v>
      </c>
      <c r="I1737" t="s">
        <v>57</v>
      </c>
      <c r="J1737">
        <v>2</v>
      </c>
      <c r="K1737">
        <v>0</v>
      </c>
      <c r="L1737" s="13">
        <f>VLOOKUP(C1737,'渗透率、续签率'!B:C,2,0)</f>
        <v>0.31900000000000001</v>
      </c>
      <c r="M1737" s="6">
        <v>0</v>
      </c>
      <c r="N1737">
        <v>0</v>
      </c>
      <c r="O1737">
        <v>0</v>
      </c>
      <c r="P1737" s="6">
        <v>0</v>
      </c>
      <c r="Q1737" s="13">
        <v>0</v>
      </c>
      <c r="R1737" s="13">
        <v>0</v>
      </c>
      <c r="S1737" s="31">
        <v>2</v>
      </c>
      <c r="T1737" s="6">
        <f>VLOOKUP(E1737,'参数设置&amp;汇总'!S:U,3,0)</f>
        <v>0.15</v>
      </c>
      <c r="U1737" s="78">
        <f t="shared" si="135"/>
        <v>0</v>
      </c>
      <c r="V1737" s="13">
        <v>0.85000000000000009</v>
      </c>
      <c r="W1737" s="78">
        <f t="shared" si="137"/>
        <v>0</v>
      </c>
      <c r="X1737" s="1">
        <f>VLOOKUP(E1737,'渗透率、续签率'!AG:AJ,4,0)</f>
        <v>8723.5</v>
      </c>
      <c r="Y1737" s="1">
        <f t="shared" si="138"/>
        <v>0</v>
      </c>
      <c r="Z1737">
        <v>0</v>
      </c>
      <c r="AA1737" s="89">
        <f t="shared" si="139"/>
        <v>0</v>
      </c>
      <c r="AH1737" s="37"/>
      <c r="AI1737" s="37"/>
      <c r="AK1737" s="37"/>
    </row>
    <row r="1738" spans="1:37" hidden="1">
      <c r="A1738" t="s">
        <v>64</v>
      </c>
      <c r="B1738" t="s">
        <v>26</v>
      </c>
      <c r="C1738" t="s">
        <v>26</v>
      </c>
      <c r="D1738" t="s">
        <v>116</v>
      </c>
      <c r="E1738" t="s">
        <v>489</v>
      </c>
      <c r="F1738" t="str">
        <f t="shared" si="136"/>
        <v>濮阳市母婴服务</v>
      </c>
      <c r="G1738" t="s">
        <v>110</v>
      </c>
      <c r="H1738" t="s">
        <v>349</v>
      </c>
      <c r="I1738" t="s">
        <v>70</v>
      </c>
      <c r="J1738">
        <v>101</v>
      </c>
      <c r="K1738">
        <v>0</v>
      </c>
      <c r="L1738" s="13">
        <f>VLOOKUP(C1738,'渗透率、续签率'!B:C,2,0)</f>
        <v>0.31900000000000001</v>
      </c>
      <c r="M1738" s="6">
        <v>0</v>
      </c>
      <c r="N1738">
        <v>12</v>
      </c>
      <c r="O1738">
        <v>0</v>
      </c>
      <c r="P1738" s="6">
        <v>0</v>
      </c>
      <c r="Q1738" s="13">
        <v>0</v>
      </c>
      <c r="R1738" s="13">
        <v>0</v>
      </c>
      <c r="S1738" s="31">
        <v>276</v>
      </c>
      <c r="T1738" s="6">
        <f>VLOOKUP(E1738,'参数设置&amp;汇总'!S:U,3,0)</f>
        <v>0.15</v>
      </c>
      <c r="U1738" s="78">
        <f t="shared" si="135"/>
        <v>1.7999999999999998</v>
      </c>
      <c r="V1738" s="13">
        <v>0.85000000000000009</v>
      </c>
      <c r="W1738" s="78">
        <f t="shared" si="137"/>
        <v>2.117647058823529</v>
      </c>
      <c r="X1738" s="1">
        <f>VLOOKUP(E1738,'渗透率、续签率'!AG:AJ,4,0)</f>
        <v>8723.5</v>
      </c>
      <c r="Y1738" s="1">
        <f t="shared" si="138"/>
        <v>18473.294117647056</v>
      </c>
      <c r="Z1738">
        <v>8</v>
      </c>
      <c r="AA1738" s="89">
        <f t="shared" si="139"/>
        <v>104682</v>
      </c>
      <c r="AH1738" s="37"/>
      <c r="AI1738" s="37"/>
      <c r="AK1738" s="37"/>
    </row>
    <row r="1739" spans="1:37" hidden="1">
      <c r="A1739" t="s">
        <v>64</v>
      </c>
      <c r="B1739" t="s">
        <v>26</v>
      </c>
      <c r="C1739" t="s">
        <v>26</v>
      </c>
      <c r="D1739" t="s">
        <v>116</v>
      </c>
      <c r="E1739" t="s">
        <v>489</v>
      </c>
      <c r="F1739" t="str">
        <f t="shared" si="136"/>
        <v>烟台市母婴服务</v>
      </c>
      <c r="G1739" t="s">
        <v>103</v>
      </c>
      <c r="H1739" t="s">
        <v>350</v>
      </c>
      <c r="I1739" t="s">
        <v>70</v>
      </c>
      <c r="J1739">
        <v>157</v>
      </c>
      <c r="K1739">
        <v>4</v>
      </c>
      <c r="L1739" s="13">
        <f>VLOOKUP(C1739,'渗透率、续签率'!B:C,2,0)</f>
        <v>0.31900000000000001</v>
      </c>
      <c r="M1739" s="6">
        <v>0.03</v>
      </c>
      <c r="N1739">
        <v>16</v>
      </c>
      <c r="O1739">
        <v>4</v>
      </c>
      <c r="P1739" s="6">
        <v>0.25</v>
      </c>
      <c r="Q1739" s="13">
        <v>0.32600000000000001</v>
      </c>
      <c r="R1739" s="13">
        <v>0.31</v>
      </c>
      <c r="S1739" s="31">
        <v>445</v>
      </c>
      <c r="T1739" s="6">
        <f>VLOOKUP(E1739,'参数设置&amp;汇总'!S:U,3,0)</f>
        <v>0.15</v>
      </c>
      <c r="U1739" s="78">
        <f t="shared" si="135"/>
        <v>4</v>
      </c>
      <c r="V1739" s="13">
        <v>0.85000000000000009</v>
      </c>
      <c r="W1739" s="78">
        <f t="shared" si="137"/>
        <v>3.2047058823529411</v>
      </c>
      <c r="X1739" s="1">
        <f>VLOOKUP(E1739,'渗透率、续签率'!AG:AJ,4,0)</f>
        <v>8723.5</v>
      </c>
      <c r="Y1739" s="1">
        <f t="shared" si="138"/>
        <v>27956.251764705881</v>
      </c>
      <c r="Z1739">
        <v>27</v>
      </c>
      <c r="AA1739" s="89">
        <f t="shared" si="139"/>
        <v>139576</v>
      </c>
      <c r="AH1739" s="37"/>
      <c r="AI1739" s="37"/>
      <c r="AK1739" s="37"/>
    </row>
    <row r="1740" spans="1:37" hidden="1">
      <c r="A1740" t="s">
        <v>64</v>
      </c>
      <c r="B1740" t="s">
        <v>26</v>
      </c>
      <c r="C1740" t="s">
        <v>26</v>
      </c>
      <c r="D1740" t="s">
        <v>116</v>
      </c>
      <c r="E1740" t="s">
        <v>489</v>
      </c>
      <c r="F1740" t="str">
        <f t="shared" si="136"/>
        <v>焦作市母婴服务</v>
      </c>
      <c r="G1740" t="s">
        <v>110</v>
      </c>
      <c r="H1740" t="s">
        <v>351</v>
      </c>
      <c r="I1740" t="s">
        <v>70</v>
      </c>
      <c r="J1740">
        <v>82</v>
      </c>
      <c r="K1740">
        <v>1</v>
      </c>
      <c r="L1740" s="13">
        <f>VLOOKUP(C1740,'渗透率、续签率'!B:C,2,0)</f>
        <v>0.31900000000000001</v>
      </c>
      <c r="M1740" s="6">
        <v>0.01</v>
      </c>
      <c r="N1740">
        <v>0</v>
      </c>
      <c r="O1740">
        <v>0</v>
      </c>
      <c r="P1740" s="6">
        <v>0</v>
      </c>
      <c r="Q1740" s="13">
        <v>1.7999999999999999E-2</v>
      </c>
      <c r="R1740" s="13">
        <v>0</v>
      </c>
      <c r="S1740" s="31">
        <v>135</v>
      </c>
      <c r="T1740" s="6">
        <f>VLOOKUP(E1740,'参数设置&amp;汇总'!S:U,3,0)</f>
        <v>0.15</v>
      </c>
      <c r="U1740" s="78">
        <f t="shared" si="135"/>
        <v>0</v>
      </c>
      <c r="V1740" s="13">
        <v>0.85000000000000009</v>
      </c>
      <c r="W1740" s="78">
        <f t="shared" si="137"/>
        <v>0</v>
      </c>
      <c r="X1740" s="1">
        <f>VLOOKUP(E1740,'渗透率、续签率'!AG:AJ,4,0)</f>
        <v>8723.5</v>
      </c>
      <c r="Y1740" s="1">
        <f t="shared" si="138"/>
        <v>0</v>
      </c>
      <c r="Z1740">
        <v>15</v>
      </c>
      <c r="AA1740" s="89">
        <f t="shared" si="139"/>
        <v>0</v>
      </c>
      <c r="AH1740" s="37"/>
      <c r="AI1740" s="37"/>
      <c r="AJ1740" s="1"/>
      <c r="AK1740" s="37"/>
    </row>
    <row r="1741" spans="1:37" hidden="1">
      <c r="A1741" t="s">
        <v>64</v>
      </c>
      <c r="B1741" t="s">
        <v>26</v>
      </c>
      <c r="C1741" t="s">
        <v>26</v>
      </c>
      <c r="D1741" t="s">
        <v>116</v>
      </c>
      <c r="E1741" t="s">
        <v>489</v>
      </c>
      <c r="F1741" t="str">
        <f t="shared" si="136"/>
        <v>牡丹江市母婴服务</v>
      </c>
      <c r="G1741" t="s">
        <v>118</v>
      </c>
      <c r="H1741" t="s">
        <v>352</v>
      </c>
      <c r="I1741" t="s">
        <v>70</v>
      </c>
      <c r="J1741">
        <v>25</v>
      </c>
      <c r="K1741">
        <v>0</v>
      </c>
      <c r="L1741" s="13">
        <f>VLOOKUP(C1741,'渗透率、续签率'!B:C,2,0)</f>
        <v>0.31900000000000001</v>
      </c>
      <c r="M1741" s="6">
        <v>0</v>
      </c>
      <c r="N1741">
        <v>0</v>
      </c>
      <c r="O1741">
        <v>0</v>
      </c>
      <c r="P1741" s="6">
        <v>0</v>
      </c>
      <c r="Q1741" s="13">
        <v>0</v>
      </c>
      <c r="R1741" s="13">
        <v>0</v>
      </c>
      <c r="S1741" s="31">
        <v>35</v>
      </c>
      <c r="T1741" s="6">
        <f>VLOOKUP(E1741,'参数设置&amp;汇总'!S:U,3,0)</f>
        <v>0.15</v>
      </c>
      <c r="U1741" s="78">
        <f t="shared" si="135"/>
        <v>0</v>
      </c>
      <c r="V1741" s="13">
        <v>0.85000000000000009</v>
      </c>
      <c r="W1741" s="78">
        <f t="shared" si="137"/>
        <v>0</v>
      </c>
      <c r="X1741" s="1">
        <f>VLOOKUP(E1741,'渗透率、续签率'!AG:AJ,4,0)</f>
        <v>8723.5</v>
      </c>
      <c r="Y1741" s="1">
        <f t="shared" si="138"/>
        <v>0</v>
      </c>
      <c r="Z1741">
        <v>0</v>
      </c>
      <c r="AA1741" s="89">
        <f t="shared" si="139"/>
        <v>0</v>
      </c>
      <c r="AH1741" s="37"/>
      <c r="AI1741" s="37"/>
      <c r="AK1741" s="37"/>
    </row>
    <row r="1742" spans="1:37" hidden="1">
      <c r="A1742" t="s">
        <v>64</v>
      </c>
      <c r="B1742" t="s">
        <v>26</v>
      </c>
      <c r="C1742" t="s">
        <v>26</v>
      </c>
      <c r="D1742" t="s">
        <v>116</v>
      </c>
      <c r="E1742" t="s">
        <v>489</v>
      </c>
      <c r="F1742" t="str">
        <f t="shared" si="136"/>
        <v>玉林市母婴服务</v>
      </c>
      <c r="G1742" t="s">
        <v>88</v>
      </c>
      <c r="H1742" t="s">
        <v>353</v>
      </c>
      <c r="I1742" t="s">
        <v>68</v>
      </c>
      <c r="J1742">
        <v>112</v>
      </c>
      <c r="K1742">
        <v>0</v>
      </c>
      <c r="L1742" s="13">
        <f>VLOOKUP(C1742,'渗透率、续签率'!B:C,2,0)</f>
        <v>0.31900000000000001</v>
      </c>
      <c r="M1742" s="6">
        <v>0</v>
      </c>
      <c r="N1742">
        <v>13</v>
      </c>
      <c r="O1742">
        <v>0</v>
      </c>
      <c r="P1742" s="6">
        <v>0</v>
      </c>
      <c r="Q1742" s="13">
        <v>2.5999999999999999E-2</v>
      </c>
      <c r="R1742" s="13">
        <v>0</v>
      </c>
      <c r="S1742" s="31">
        <v>247</v>
      </c>
      <c r="T1742" s="6">
        <f>VLOOKUP(E1742,'参数设置&amp;汇总'!S:U,3,0)</f>
        <v>0.15</v>
      </c>
      <c r="U1742" s="78">
        <f t="shared" si="135"/>
        <v>1.95</v>
      </c>
      <c r="V1742" s="13">
        <v>0.85000000000000009</v>
      </c>
      <c r="W1742" s="78">
        <f t="shared" si="137"/>
        <v>2.2941176470588234</v>
      </c>
      <c r="X1742" s="1">
        <f>VLOOKUP(E1742,'渗透率、续签率'!AG:AJ,4,0)</f>
        <v>8723.5</v>
      </c>
      <c r="Y1742" s="1">
        <f t="shared" si="138"/>
        <v>20012.735294117647</v>
      </c>
      <c r="Z1742">
        <v>13</v>
      </c>
      <c r="AA1742" s="89">
        <f t="shared" si="139"/>
        <v>113405.5</v>
      </c>
      <c r="AH1742" s="37"/>
      <c r="AI1742" s="37"/>
      <c r="AK1742" s="37"/>
    </row>
    <row r="1743" spans="1:37" hidden="1">
      <c r="A1743" t="s">
        <v>64</v>
      </c>
      <c r="B1743" t="s">
        <v>26</v>
      </c>
      <c r="C1743" t="s">
        <v>26</v>
      </c>
      <c r="D1743" t="s">
        <v>116</v>
      </c>
      <c r="E1743" t="s">
        <v>489</v>
      </c>
      <c r="F1743" t="str">
        <f t="shared" si="136"/>
        <v>玉树藏族自治州母婴服务</v>
      </c>
      <c r="G1743" t="s">
        <v>297</v>
      </c>
      <c r="H1743" t="s">
        <v>354</v>
      </c>
      <c r="I1743" t="s">
        <v>70</v>
      </c>
      <c r="J1743">
        <v>0</v>
      </c>
      <c r="K1743">
        <v>0</v>
      </c>
      <c r="L1743" s="13">
        <f>VLOOKUP(C1743,'渗透率、续签率'!B:C,2,0)</f>
        <v>0.31900000000000001</v>
      </c>
      <c r="M1743" s="6">
        <v>0</v>
      </c>
      <c r="N1743">
        <v>0</v>
      </c>
      <c r="O1743">
        <v>0</v>
      </c>
      <c r="P1743" s="6">
        <v>0</v>
      </c>
      <c r="Q1743" s="13">
        <v>0</v>
      </c>
      <c r="R1743" s="13">
        <v>0</v>
      </c>
      <c r="S1743" s="31">
        <v>0</v>
      </c>
      <c r="T1743" s="6">
        <f>VLOOKUP(E1743,'参数设置&amp;汇总'!S:U,3,0)</f>
        <v>0.15</v>
      </c>
      <c r="U1743" s="78">
        <f t="shared" si="135"/>
        <v>0</v>
      </c>
      <c r="V1743" s="13">
        <v>0.85000000000000009</v>
      </c>
      <c r="W1743" s="78">
        <f t="shared" si="137"/>
        <v>0</v>
      </c>
      <c r="X1743" s="1">
        <f>VLOOKUP(E1743,'渗透率、续签率'!AG:AJ,4,0)</f>
        <v>8723.5</v>
      </c>
      <c r="Y1743" s="1">
        <f t="shared" si="138"/>
        <v>0</v>
      </c>
      <c r="Z1743">
        <v>0</v>
      </c>
      <c r="AA1743" s="89">
        <f t="shared" si="139"/>
        <v>0</v>
      </c>
      <c r="AH1743" s="37"/>
      <c r="AI1743" s="37"/>
      <c r="AK1743" s="37"/>
    </row>
    <row r="1744" spans="1:37" hidden="1">
      <c r="A1744" t="s">
        <v>64</v>
      </c>
      <c r="B1744" t="s">
        <v>26</v>
      </c>
      <c r="C1744" t="s">
        <v>26</v>
      </c>
      <c r="D1744" t="s">
        <v>116</v>
      </c>
      <c r="E1744" t="s">
        <v>489</v>
      </c>
      <c r="F1744" t="str">
        <f t="shared" si="136"/>
        <v>玉溪市母婴服务</v>
      </c>
      <c r="G1744" t="s">
        <v>99</v>
      </c>
      <c r="H1744" t="s">
        <v>355</v>
      </c>
      <c r="I1744" t="s">
        <v>68</v>
      </c>
      <c r="J1744">
        <v>45</v>
      </c>
      <c r="K1744">
        <v>0</v>
      </c>
      <c r="L1744" s="13">
        <f>VLOOKUP(C1744,'渗透率、续签率'!B:C,2,0)</f>
        <v>0.31900000000000001</v>
      </c>
      <c r="M1744" s="6">
        <v>0</v>
      </c>
      <c r="N1744">
        <v>0</v>
      </c>
      <c r="O1744">
        <v>0</v>
      </c>
      <c r="P1744" s="6">
        <v>0</v>
      </c>
      <c r="Q1744" s="13">
        <v>0</v>
      </c>
      <c r="R1744" s="13">
        <v>0</v>
      </c>
      <c r="S1744" s="31">
        <v>21</v>
      </c>
      <c r="T1744" s="6">
        <f>VLOOKUP(E1744,'参数设置&amp;汇总'!S:U,3,0)</f>
        <v>0.15</v>
      </c>
      <c r="U1744" s="78">
        <f t="shared" si="135"/>
        <v>0</v>
      </c>
      <c r="V1744" s="13">
        <v>0.85000000000000009</v>
      </c>
      <c r="W1744" s="78">
        <f t="shared" si="137"/>
        <v>0</v>
      </c>
      <c r="X1744" s="1">
        <f>VLOOKUP(E1744,'渗透率、续签率'!AG:AJ,4,0)</f>
        <v>8723.5</v>
      </c>
      <c r="Y1744" s="1">
        <f t="shared" si="138"/>
        <v>0</v>
      </c>
      <c r="Z1744">
        <v>3</v>
      </c>
      <c r="AA1744" s="89">
        <f t="shared" si="139"/>
        <v>0</v>
      </c>
      <c r="AH1744" s="37"/>
      <c r="AI1744" s="37"/>
      <c r="AK1744" s="37"/>
    </row>
    <row r="1745" spans="1:37" hidden="1">
      <c r="A1745" t="s">
        <v>64</v>
      </c>
      <c r="B1745" t="s">
        <v>26</v>
      </c>
      <c r="C1745" t="s">
        <v>26</v>
      </c>
      <c r="D1745" t="s">
        <v>116</v>
      </c>
      <c r="E1745" t="s">
        <v>489</v>
      </c>
      <c r="F1745" t="str">
        <f t="shared" si="136"/>
        <v>珠海市母婴服务</v>
      </c>
      <c r="G1745" t="s">
        <v>75</v>
      </c>
      <c r="H1745" t="s">
        <v>356</v>
      </c>
      <c r="I1745" t="s">
        <v>68</v>
      </c>
      <c r="J1745">
        <v>77</v>
      </c>
      <c r="K1745">
        <v>5</v>
      </c>
      <c r="L1745" s="13">
        <f>VLOOKUP(C1745,'渗透率、续签率'!B:C,2,0)</f>
        <v>0.31900000000000001</v>
      </c>
      <c r="M1745" s="6">
        <v>0.06</v>
      </c>
      <c r="N1745">
        <v>24</v>
      </c>
      <c r="O1745">
        <v>5</v>
      </c>
      <c r="P1745" s="6">
        <v>0.21</v>
      </c>
      <c r="Q1745" s="13">
        <v>0.53200000000000003</v>
      </c>
      <c r="R1745" s="13">
        <v>0.33100000000000002</v>
      </c>
      <c r="S1745" s="31">
        <v>483</v>
      </c>
      <c r="T1745" s="6">
        <f>VLOOKUP(E1745,'参数设置&amp;汇总'!S:U,3,0)</f>
        <v>0.15</v>
      </c>
      <c r="U1745" s="78">
        <f t="shared" si="135"/>
        <v>5</v>
      </c>
      <c r="V1745" s="13">
        <v>0.85000000000000009</v>
      </c>
      <c r="W1745" s="78">
        <f t="shared" si="137"/>
        <v>4.0058823529411764</v>
      </c>
      <c r="X1745" s="1">
        <f>VLOOKUP(E1745,'渗透率、续签率'!AG:AJ,4,0)</f>
        <v>8723.5</v>
      </c>
      <c r="Y1745" s="1">
        <f t="shared" si="138"/>
        <v>34945.314705882352</v>
      </c>
      <c r="Z1745">
        <v>0</v>
      </c>
      <c r="AA1745" s="89">
        <f t="shared" si="139"/>
        <v>209364</v>
      </c>
      <c r="AH1745" s="37"/>
      <c r="AI1745" s="37"/>
      <c r="AK1745" s="37"/>
    </row>
    <row r="1746" spans="1:37" hidden="1">
      <c r="A1746" t="s">
        <v>64</v>
      </c>
      <c r="B1746" t="s">
        <v>26</v>
      </c>
      <c r="C1746" t="s">
        <v>26</v>
      </c>
      <c r="D1746" t="s">
        <v>116</v>
      </c>
      <c r="E1746" t="s">
        <v>489</v>
      </c>
      <c r="F1746" t="str">
        <f t="shared" si="136"/>
        <v>琼中黎族苗族自治县母婴服务</v>
      </c>
      <c r="G1746" t="s">
        <v>120</v>
      </c>
      <c r="H1746" t="s">
        <v>357</v>
      </c>
      <c r="I1746" t="s">
        <v>68</v>
      </c>
      <c r="J1746">
        <v>0</v>
      </c>
      <c r="K1746">
        <v>0</v>
      </c>
      <c r="L1746" s="13">
        <f>VLOOKUP(C1746,'渗透率、续签率'!B:C,2,0)</f>
        <v>0.31900000000000001</v>
      </c>
      <c r="M1746" s="6">
        <v>0</v>
      </c>
      <c r="N1746">
        <v>0</v>
      </c>
      <c r="O1746">
        <v>0</v>
      </c>
      <c r="P1746" s="6">
        <v>0</v>
      </c>
      <c r="Q1746" s="13">
        <v>0</v>
      </c>
      <c r="R1746" s="13">
        <v>0</v>
      </c>
      <c r="S1746" s="31">
        <v>0</v>
      </c>
      <c r="T1746" s="6">
        <f>VLOOKUP(E1746,'参数设置&amp;汇总'!S:U,3,0)</f>
        <v>0.15</v>
      </c>
      <c r="U1746" s="78">
        <f t="shared" si="135"/>
        <v>0</v>
      </c>
      <c r="V1746" s="13">
        <v>0.85000000000000009</v>
      </c>
      <c r="W1746" s="78">
        <f t="shared" si="137"/>
        <v>0</v>
      </c>
      <c r="X1746" s="1">
        <f>VLOOKUP(E1746,'渗透率、续签率'!AG:AJ,4,0)</f>
        <v>8723.5</v>
      </c>
      <c r="Y1746" s="1">
        <f t="shared" si="138"/>
        <v>0</v>
      </c>
      <c r="Z1746">
        <v>0</v>
      </c>
      <c r="AA1746" s="89">
        <f t="shared" si="139"/>
        <v>0</v>
      </c>
      <c r="AH1746" s="37"/>
      <c r="AI1746" s="37"/>
      <c r="AK1746" s="37"/>
    </row>
    <row r="1747" spans="1:37" hidden="1">
      <c r="A1747" t="s">
        <v>64</v>
      </c>
      <c r="B1747" t="s">
        <v>26</v>
      </c>
      <c r="C1747" t="s">
        <v>26</v>
      </c>
      <c r="D1747" t="s">
        <v>116</v>
      </c>
      <c r="E1747" t="s">
        <v>489</v>
      </c>
      <c r="F1747" t="str">
        <f t="shared" si="136"/>
        <v>琼海市母婴服务</v>
      </c>
      <c r="G1747" t="s">
        <v>120</v>
      </c>
      <c r="H1747" t="s">
        <v>358</v>
      </c>
      <c r="I1747" t="s">
        <v>68</v>
      </c>
      <c r="J1747">
        <v>5</v>
      </c>
      <c r="K1747">
        <v>0</v>
      </c>
      <c r="L1747" s="13">
        <f>VLOOKUP(C1747,'渗透率、续签率'!B:C,2,0)</f>
        <v>0.31900000000000001</v>
      </c>
      <c r="M1747" s="6">
        <v>0</v>
      </c>
      <c r="N1747">
        <v>0</v>
      </c>
      <c r="O1747">
        <v>0</v>
      </c>
      <c r="P1747" s="6">
        <v>0</v>
      </c>
      <c r="Q1747" s="13">
        <v>0</v>
      </c>
      <c r="R1747" s="13">
        <v>0</v>
      </c>
      <c r="S1747" s="31">
        <v>2</v>
      </c>
      <c r="T1747" s="6">
        <f>VLOOKUP(E1747,'参数设置&amp;汇总'!S:U,3,0)</f>
        <v>0.15</v>
      </c>
      <c r="U1747" s="78">
        <f t="shared" si="135"/>
        <v>0</v>
      </c>
      <c r="V1747" s="13">
        <v>0.85000000000000009</v>
      </c>
      <c r="W1747" s="78">
        <f t="shared" si="137"/>
        <v>0</v>
      </c>
      <c r="X1747" s="1">
        <f>VLOOKUP(E1747,'渗透率、续签率'!AG:AJ,4,0)</f>
        <v>8723.5</v>
      </c>
      <c r="Y1747" s="1">
        <f t="shared" si="138"/>
        <v>0</v>
      </c>
      <c r="Z1747">
        <v>0</v>
      </c>
      <c r="AA1747" s="89">
        <f t="shared" si="139"/>
        <v>0</v>
      </c>
      <c r="AH1747" s="37"/>
      <c r="AI1747" s="37"/>
      <c r="AJ1747" s="1"/>
      <c r="AK1747" s="37"/>
    </row>
    <row r="1748" spans="1:37" hidden="1">
      <c r="A1748" t="s">
        <v>64</v>
      </c>
      <c r="B1748" t="s">
        <v>26</v>
      </c>
      <c r="C1748" t="s">
        <v>26</v>
      </c>
      <c r="D1748" t="s">
        <v>116</v>
      </c>
      <c r="E1748" t="s">
        <v>489</v>
      </c>
      <c r="F1748" t="str">
        <f t="shared" si="136"/>
        <v>甘南藏族自治州母婴服务</v>
      </c>
      <c r="G1748" t="s">
        <v>132</v>
      </c>
      <c r="H1748" t="s">
        <v>359</v>
      </c>
      <c r="I1748" t="s">
        <v>70</v>
      </c>
      <c r="J1748">
        <v>2</v>
      </c>
      <c r="K1748">
        <v>0</v>
      </c>
      <c r="L1748" s="13">
        <f>VLOOKUP(C1748,'渗透率、续签率'!B:C,2,0)</f>
        <v>0.31900000000000001</v>
      </c>
      <c r="M1748" s="6">
        <v>0</v>
      </c>
      <c r="N1748">
        <v>0</v>
      </c>
      <c r="O1748">
        <v>0</v>
      </c>
      <c r="P1748" s="6">
        <v>0</v>
      </c>
      <c r="Q1748" s="13">
        <v>0</v>
      </c>
      <c r="R1748" s="13">
        <v>0</v>
      </c>
      <c r="S1748" s="31">
        <v>0</v>
      </c>
      <c r="T1748" s="6">
        <f>VLOOKUP(E1748,'参数设置&amp;汇总'!S:U,3,0)</f>
        <v>0.15</v>
      </c>
      <c r="U1748" s="78">
        <f t="shared" si="135"/>
        <v>0</v>
      </c>
      <c r="V1748" s="13">
        <v>0.85000000000000009</v>
      </c>
      <c r="W1748" s="78">
        <f t="shared" si="137"/>
        <v>0</v>
      </c>
      <c r="X1748" s="1">
        <f>VLOOKUP(E1748,'渗透率、续签率'!AG:AJ,4,0)</f>
        <v>8723.5</v>
      </c>
      <c r="Y1748" s="1">
        <f t="shared" si="138"/>
        <v>0</v>
      </c>
      <c r="Z1748">
        <v>0</v>
      </c>
      <c r="AA1748" s="89">
        <f t="shared" si="139"/>
        <v>0</v>
      </c>
    </row>
    <row r="1749" spans="1:37" hidden="1">
      <c r="A1749" t="s">
        <v>64</v>
      </c>
      <c r="B1749" t="s">
        <v>26</v>
      </c>
      <c r="C1749" t="s">
        <v>26</v>
      </c>
      <c r="D1749" t="s">
        <v>116</v>
      </c>
      <c r="E1749" t="s">
        <v>489</v>
      </c>
      <c r="F1749" t="str">
        <f t="shared" si="136"/>
        <v>甘孜藏族自治州母婴服务</v>
      </c>
      <c r="G1749" t="s">
        <v>77</v>
      </c>
      <c r="H1749" t="s">
        <v>360</v>
      </c>
      <c r="I1749" t="s">
        <v>70</v>
      </c>
      <c r="J1749">
        <v>1</v>
      </c>
      <c r="K1749">
        <v>0</v>
      </c>
      <c r="L1749" s="13">
        <f>VLOOKUP(C1749,'渗透率、续签率'!B:C,2,0)</f>
        <v>0.31900000000000001</v>
      </c>
      <c r="M1749" s="6">
        <v>0</v>
      </c>
      <c r="N1749">
        <v>1</v>
      </c>
      <c r="O1749">
        <v>0</v>
      </c>
      <c r="P1749" s="6">
        <v>0</v>
      </c>
      <c r="Q1749" s="13">
        <v>0</v>
      </c>
      <c r="R1749" s="13">
        <v>0</v>
      </c>
      <c r="S1749" s="31">
        <v>20</v>
      </c>
      <c r="T1749" s="6">
        <f>VLOOKUP(E1749,'参数设置&amp;汇总'!S:U,3,0)</f>
        <v>0.15</v>
      </c>
      <c r="U1749" s="78">
        <f t="shared" si="135"/>
        <v>0.15</v>
      </c>
      <c r="V1749" s="13">
        <v>0.85000000000000009</v>
      </c>
      <c r="W1749" s="78">
        <f t="shared" si="137"/>
        <v>0.1764705882352941</v>
      </c>
      <c r="X1749" s="1">
        <f>VLOOKUP(E1749,'渗透率、续签率'!AG:AJ,4,0)</f>
        <v>8723.5</v>
      </c>
      <c r="Y1749" s="1">
        <f t="shared" si="138"/>
        <v>1539.4411764705881</v>
      </c>
      <c r="Z1749">
        <v>0</v>
      </c>
      <c r="AA1749" s="89">
        <f t="shared" si="139"/>
        <v>8723.5</v>
      </c>
      <c r="AH1749" s="37"/>
      <c r="AI1749" s="37"/>
      <c r="AJ1749" s="1"/>
      <c r="AK1749" s="37"/>
    </row>
    <row r="1750" spans="1:37" hidden="1">
      <c r="A1750" t="s">
        <v>64</v>
      </c>
      <c r="B1750" t="s">
        <v>26</v>
      </c>
      <c r="C1750" t="s">
        <v>26</v>
      </c>
      <c r="D1750" t="s">
        <v>116</v>
      </c>
      <c r="E1750" t="s">
        <v>489</v>
      </c>
      <c r="F1750" t="str">
        <f t="shared" si="136"/>
        <v>白城市母婴服务</v>
      </c>
      <c r="G1750" t="s">
        <v>188</v>
      </c>
      <c r="H1750" t="s">
        <v>361</v>
      </c>
      <c r="I1750" t="s">
        <v>70</v>
      </c>
      <c r="J1750">
        <v>18</v>
      </c>
      <c r="K1750">
        <v>0</v>
      </c>
      <c r="L1750" s="13">
        <f>VLOOKUP(C1750,'渗透率、续签率'!B:C,2,0)</f>
        <v>0.31900000000000001</v>
      </c>
      <c r="M1750" s="6">
        <v>0</v>
      </c>
      <c r="N1750">
        <v>0</v>
      </c>
      <c r="O1750">
        <v>0</v>
      </c>
      <c r="P1750" s="6">
        <v>0</v>
      </c>
      <c r="Q1750" s="13">
        <v>0</v>
      </c>
      <c r="R1750" s="13">
        <v>0</v>
      </c>
      <c r="S1750" s="31">
        <v>11</v>
      </c>
      <c r="T1750" s="6">
        <f>VLOOKUP(E1750,'参数设置&amp;汇总'!S:U,3,0)</f>
        <v>0.15</v>
      </c>
      <c r="U1750" s="78">
        <f t="shared" si="135"/>
        <v>0</v>
      </c>
      <c r="V1750" s="13">
        <v>0.85000000000000009</v>
      </c>
      <c r="W1750" s="78">
        <f t="shared" si="137"/>
        <v>0</v>
      </c>
      <c r="X1750" s="1">
        <f>VLOOKUP(E1750,'渗透率、续签率'!AG:AJ,4,0)</f>
        <v>8723.5</v>
      </c>
      <c r="Y1750" s="1">
        <f t="shared" si="138"/>
        <v>0</v>
      </c>
      <c r="Z1750">
        <v>0</v>
      </c>
      <c r="AA1750" s="89">
        <f t="shared" si="139"/>
        <v>0</v>
      </c>
      <c r="AH1750" s="37"/>
      <c r="AI1750" s="37"/>
      <c r="AJ1750" s="1"/>
      <c r="AK1750" s="37"/>
    </row>
    <row r="1751" spans="1:37" hidden="1">
      <c r="A1751" t="s">
        <v>64</v>
      </c>
      <c r="B1751" t="s">
        <v>26</v>
      </c>
      <c r="C1751" t="s">
        <v>26</v>
      </c>
      <c r="D1751" t="s">
        <v>116</v>
      </c>
      <c r="E1751" t="s">
        <v>489</v>
      </c>
      <c r="F1751" t="str">
        <f t="shared" si="136"/>
        <v>白山市母婴服务</v>
      </c>
      <c r="G1751" t="s">
        <v>188</v>
      </c>
      <c r="H1751" t="s">
        <v>362</v>
      </c>
      <c r="I1751" t="s">
        <v>70</v>
      </c>
      <c r="J1751">
        <v>3</v>
      </c>
      <c r="K1751">
        <v>0</v>
      </c>
      <c r="L1751" s="13">
        <f>VLOOKUP(C1751,'渗透率、续签率'!B:C,2,0)</f>
        <v>0.31900000000000001</v>
      </c>
      <c r="M1751" s="6">
        <v>0</v>
      </c>
      <c r="N1751">
        <v>0</v>
      </c>
      <c r="O1751">
        <v>0</v>
      </c>
      <c r="P1751" s="6">
        <v>0</v>
      </c>
      <c r="Q1751" s="13">
        <v>0</v>
      </c>
      <c r="R1751" s="13">
        <v>0</v>
      </c>
      <c r="S1751" s="31">
        <v>1</v>
      </c>
      <c r="T1751" s="6">
        <f>VLOOKUP(E1751,'参数设置&amp;汇总'!S:U,3,0)</f>
        <v>0.15</v>
      </c>
      <c r="U1751" s="78">
        <f t="shared" si="135"/>
        <v>0</v>
      </c>
      <c r="V1751" s="13">
        <v>0.85000000000000009</v>
      </c>
      <c r="W1751" s="78">
        <f t="shared" si="137"/>
        <v>0</v>
      </c>
      <c r="X1751" s="1">
        <f>VLOOKUP(E1751,'渗透率、续签率'!AG:AJ,4,0)</f>
        <v>8723.5</v>
      </c>
      <c r="Y1751" s="1">
        <f t="shared" si="138"/>
        <v>0</v>
      </c>
      <c r="Z1751">
        <v>0</v>
      </c>
      <c r="AA1751" s="89">
        <f t="shared" si="139"/>
        <v>0</v>
      </c>
      <c r="AH1751" s="37"/>
      <c r="AI1751" s="37"/>
      <c r="AK1751" s="37"/>
    </row>
    <row r="1752" spans="1:37" hidden="1">
      <c r="A1752" t="s">
        <v>64</v>
      </c>
      <c r="B1752" t="s">
        <v>26</v>
      </c>
      <c r="C1752" t="s">
        <v>26</v>
      </c>
      <c r="D1752" t="s">
        <v>116</v>
      </c>
      <c r="E1752" t="s">
        <v>489</v>
      </c>
      <c r="F1752" t="str">
        <f t="shared" si="136"/>
        <v>白杨市母婴服务</v>
      </c>
      <c r="G1752" t="s">
        <v>145</v>
      </c>
      <c r="H1752" t="s">
        <v>363</v>
      </c>
      <c r="I1752" t="s">
        <v>70</v>
      </c>
      <c r="J1752">
        <v>0</v>
      </c>
      <c r="K1752">
        <v>0</v>
      </c>
      <c r="L1752" s="13">
        <f>VLOOKUP(C1752,'渗透率、续签率'!B:C,2,0)</f>
        <v>0.31900000000000001</v>
      </c>
      <c r="M1752" s="6">
        <v>0</v>
      </c>
      <c r="N1752">
        <v>0</v>
      </c>
      <c r="O1752">
        <v>0</v>
      </c>
      <c r="P1752" s="6">
        <v>0</v>
      </c>
      <c r="Q1752" s="13">
        <v>0</v>
      </c>
      <c r="R1752" s="13">
        <v>0</v>
      </c>
      <c r="S1752" s="31">
        <v>0</v>
      </c>
      <c r="T1752" s="6">
        <f>VLOOKUP(E1752,'参数设置&amp;汇总'!S:U,3,0)</f>
        <v>0.15</v>
      </c>
      <c r="U1752" s="78">
        <f t="shared" si="135"/>
        <v>0</v>
      </c>
      <c r="V1752" s="13">
        <v>0.85000000000000009</v>
      </c>
      <c r="W1752" s="78">
        <f t="shared" si="137"/>
        <v>0</v>
      </c>
      <c r="X1752" s="1">
        <f>VLOOKUP(E1752,'渗透率、续签率'!AG:AJ,4,0)</f>
        <v>8723.5</v>
      </c>
      <c r="Y1752" s="1">
        <f t="shared" si="138"/>
        <v>0</v>
      </c>
      <c r="Z1752">
        <v>0</v>
      </c>
      <c r="AA1752" s="89">
        <f t="shared" si="139"/>
        <v>0</v>
      </c>
      <c r="AH1752" s="37"/>
      <c r="AI1752" s="37"/>
      <c r="AK1752" s="37"/>
    </row>
    <row r="1753" spans="1:37" hidden="1">
      <c r="A1753" t="s">
        <v>64</v>
      </c>
      <c r="B1753" t="s">
        <v>26</v>
      </c>
      <c r="C1753" t="s">
        <v>26</v>
      </c>
      <c r="D1753" t="s">
        <v>116</v>
      </c>
      <c r="E1753" t="s">
        <v>489</v>
      </c>
      <c r="F1753" t="str">
        <f t="shared" si="136"/>
        <v>白沙黎族自治县母婴服务</v>
      </c>
      <c r="G1753" t="s">
        <v>120</v>
      </c>
      <c r="H1753" t="s">
        <v>364</v>
      </c>
      <c r="I1753" t="s">
        <v>68</v>
      </c>
      <c r="J1753">
        <v>0</v>
      </c>
      <c r="K1753">
        <v>0</v>
      </c>
      <c r="L1753" s="13">
        <f>VLOOKUP(C1753,'渗透率、续签率'!B:C,2,0)</f>
        <v>0.31900000000000001</v>
      </c>
      <c r="M1753" s="6">
        <v>0</v>
      </c>
      <c r="N1753">
        <v>0</v>
      </c>
      <c r="O1753">
        <v>0</v>
      </c>
      <c r="P1753" s="6">
        <v>0</v>
      </c>
      <c r="Q1753" s="13">
        <v>0</v>
      </c>
      <c r="R1753" s="13">
        <v>0</v>
      </c>
      <c r="S1753" s="31">
        <v>0</v>
      </c>
      <c r="T1753" s="6">
        <f>VLOOKUP(E1753,'参数设置&amp;汇总'!S:U,3,0)</f>
        <v>0.15</v>
      </c>
      <c r="U1753" s="78">
        <f t="shared" si="135"/>
        <v>0</v>
      </c>
      <c r="V1753" s="13">
        <v>0.85000000000000009</v>
      </c>
      <c r="W1753" s="78">
        <f t="shared" si="137"/>
        <v>0</v>
      </c>
      <c r="X1753" s="1">
        <f>VLOOKUP(E1753,'渗透率、续签率'!AG:AJ,4,0)</f>
        <v>8723.5</v>
      </c>
      <c r="Y1753" s="1">
        <f t="shared" si="138"/>
        <v>0</v>
      </c>
      <c r="Z1753">
        <v>0</v>
      </c>
      <c r="AA1753" s="89">
        <f t="shared" si="139"/>
        <v>0</v>
      </c>
      <c r="AH1753" s="37"/>
      <c r="AI1753" s="37"/>
      <c r="AK1753" s="37"/>
    </row>
    <row r="1754" spans="1:37" hidden="1">
      <c r="A1754" t="s">
        <v>64</v>
      </c>
      <c r="B1754" t="s">
        <v>26</v>
      </c>
      <c r="C1754" t="s">
        <v>26</v>
      </c>
      <c r="D1754" t="s">
        <v>116</v>
      </c>
      <c r="E1754" t="s">
        <v>489</v>
      </c>
      <c r="F1754" t="str">
        <f t="shared" si="136"/>
        <v>白银市母婴服务</v>
      </c>
      <c r="G1754" t="s">
        <v>132</v>
      </c>
      <c r="H1754" t="s">
        <v>365</v>
      </c>
      <c r="I1754" t="s">
        <v>70</v>
      </c>
      <c r="J1754">
        <v>14</v>
      </c>
      <c r="K1754">
        <v>0</v>
      </c>
      <c r="L1754" s="13">
        <f>VLOOKUP(C1754,'渗透率、续签率'!B:C,2,0)</f>
        <v>0.31900000000000001</v>
      </c>
      <c r="M1754" s="6">
        <v>0</v>
      </c>
      <c r="N1754">
        <v>0</v>
      </c>
      <c r="O1754">
        <v>0</v>
      </c>
      <c r="P1754" s="6">
        <v>0</v>
      </c>
      <c r="Q1754" s="13">
        <v>0</v>
      </c>
      <c r="R1754" s="13">
        <v>0</v>
      </c>
      <c r="S1754" s="31">
        <v>8</v>
      </c>
      <c r="T1754" s="6">
        <f>VLOOKUP(E1754,'参数设置&amp;汇总'!S:U,3,0)</f>
        <v>0.15</v>
      </c>
      <c r="U1754" s="78">
        <f t="shared" si="135"/>
        <v>0</v>
      </c>
      <c r="V1754" s="13">
        <v>0.85000000000000009</v>
      </c>
      <c r="W1754" s="78">
        <f t="shared" si="137"/>
        <v>0</v>
      </c>
      <c r="X1754" s="1">
        <f>VLOOKUP(E1754,'渗透率、续签率'!AG:AJ,4,0)</f>
        <v>8723.5</v>
      </c>
      <c r="Y1754" s="1">
        <f t="shared" si="138"/>
        <v>0</v>
      </c>
      <c r="Z1754">
        <v>0</v>
      </c>
      <c r="AA1754" s="89">
        <f t="shared" si="139"/>
        <v>0</v>
      </c>
      <c r="AH1754" s="37"/>
      <c r="AI1754" s="37"/>
      <c r="AK1754" s="37"/>
    </row>
    <row r="1755" spans="1:37" hidden="1">
      <c r="A1755" t="s">
        <v>64</v>
      </c>
      <c r="B1755" t="s">
        <v>26</v>
      </c>
      <c r="C1755" t="s">
        <v>26</v>
      </c>
      <c r="D1755" t="s">
        <v>116</v>
      </c>
      <c r="E1755" t="s">
        <v>489</v>
      </c>
      <c r="F1755" t="str">
        <f t="shared" si="136"/>
        <v>百色市母婴服务</v>
      </c>
      <c r="G1755" t="s">
        <v>88</v>
      </c>
      <c r="H1755" t="s">
        <v>366</v>
      </c>
      <c r="I1755" t="s">
        <v>68</v>
      </c>
      <c r="J1755">
        <v>62</v>
      </c>
      <c r="K1755">
        <v>0</v>
      </c>
      <c r="L1755" s="13">
        <f>VLOOKUP(C1755,'渗透率、续签率'!B:C,2,0)</f>
        <v>0.31900000000000001</v>
      </c>
      <c r="M1755" s="6">
        <v>0</v>
      </c>
      <c r="N1755">
        <v>0</v>
      </c>
      <c r="O1755">
        <v>0</v>
      </c>
      <c r="P1755" s="6">
        <v>0</v>
      </c>
      <c r="Q1755" s="13">
        <v>0</v>
      </c>
      <c r="R1755" s="13">
        <v>0</v>
      </c>
      <c r="S1755" s="31">
        <v>89</v>
      </c>
      <c r="T1755" s="6">
        <f>VLOOKUP(E1755,'参数设置&amp;汇总'!S:U,3,0)</f>
        <v>0.15</v>
      </c>
      <c r="U1755" s="78">
        <f t="shared" si="135"/>
        <v>0</v>
      </c>
      <c r="V1755" s="13">
        <v>0.85000000000000009</v>
      </c>
      <c r="W1755" s="78">
        <f t="shared" si="137"/>
        <v>0</v>
      </c>
      <c r="X1755" s="1">
        <f>VLOOKUP(E1755,'渗透率、续签率'!AG:AJ,4,0)</f>
        <v>8723.5</v>
      </c>
      <c r="Y1755" s="1">
        <f t="shared" si="138"/>
        <v>0</v>
      </c>
      <c r="Z1755">
        <v>0</v>
      </c>
      <c r="AA1755" s="89">
        <f t="shared" si="139"/>
        <v>0</v>
      </c>
      <c r="AH1755" s="37"/>
      <c r="AI1755" s="37"/>
      <c r="AJ1755" s="1"/>
      <c r="AK1755" s="37"/>
    </row>
    <row r="1756" spans="1:37" hidden="1">
      <c r="A1756" t="s">
        <v>64</v>
      </c>
      <c r="B1756" t="s">
        <v>26</v>
      </c>
      <c r="C1756" t="s">
        <v>26</v>
      </c>
      <c r="D1756" t="s">
        <v>116</v>
      </c>
      <c r="E1756" t="s">
        <v>489</v>
      </c>
      <c r="F1756" t="str">
        <f t="shared" si="136"/>
        <v>益阳市母婴服务</v>
      </c>
      <c r="G1756" t="s">
        <v>113</v>
      </c>
      <c r="H1756" t="s">
        <v>367</v>
      </c>
      <c r="I1756" t="s">
        <v>68</v>
      </c>
      <c r="J1756">
        <v>33</v>
      </c>
      <c r="K1756">
        <v>0</v>
      </c>
      <c r="L1756" s="13">
        <f>VLOOKUP(C1756,'渗透率、续签率'!B:C,2,0)</f>
        <v>0.31900000000000001</v>
      </c>
      <c r="M1756" s="6">
        <v>0</v>
      </c>
      <c r="N1756">
        <v>0</v>
      </c>
      <c r="O1756">
        <v>0</v>
      </c>
      <c r="P1756" s="6">
        <v>0</v>
      </c>
      <c r="Q1756" s="13">
        <v>0</v>
      </c>
      <c r="R1756" s="13">
        <v>0</v>
      </c>
      <c r="S1756" s="31">
        <v>25</v>
      </c>
      <c r="T1756" s="6">
        <f>VLOOKUP(E1756,'参数设置&amp;汇总'!S:U,3,0)</f>
        <v>0.15</v>
      </c>
      <c r="U1756" s="78">
        <f t="shared" si="135"/>
        <v>0</v>
      </c>
      <c r="V1756" s="13">
        <v>0.85000000000000009</v>
      </c>
      <c r="W1756" s="78">
        <f t="shared" si="137"/>
        <v>0</v>
      </c>
      <c r="X1756" s="1">
        <f>VLOOKUP(E1756,'渗透率、续签率'!AG:AJ,4,0)</f>
        <v>8723.5</v>
      </c>
      <c r="Y1756" s="1">
        <f t="shared" si="138"/>
        <v>0</v>
      </c>
      <c r="Z1756">
        <v>1</v>
      </c>
      <c r="AA1756" s="89">
        <f t="shared" si="139"/>
        <v>0</v>
      </c>
      <c r="AH1756" s="37"/>
      <c r="AI1756" s="37"/>
      <c r="AK1756" s="37"/>
    </row>
    <row r="1757" spans="1:37" hidden="1">
      <c r="A1757" t="s">
        <v>64</v>
      </c>
      <c r="B1757" t="s">
        <v>26</v>
      </c>
      <c r="C1757" t="s">
        <v>26</v>
      </c>
      <c r="D1757" t="s">
        <v>116</v>
      </c>
      <c r="E1757" t="s">
        <v>489</v>
      </c>
      <c r="F1757" t="str">
        <f t="shared" si="136"/>
        <v>盐城市母婴服务</v>
      </c>
      <c r="G1757" t="s">
        <v>73</v>
      </c>
      <c r="H1757" t="s">
        <v>368</v>
      </c>
      <c r="I1757" t="s">
        <v>70</v>
      </c>
      <c r="J1757">
        <v>98</v>
      </c>
      <c r="K1757">
        <v>0</v>
      </c>
      <c r="L1757" s="13">
        <f>VLOOKUP(C1757,'渗透率、续签率'!B:C,2,0)</f>
        <v>0.31900000000000001</v>
      </c>
      <c r="M1757" s="6">
        <v>0</v>
      </c>
      <c r="N1757">
        <v>3</v>
      </c>
      <c r="O1757">
        <v>0</v>
      </c>
      <c r="P1757" s="6">
        <v>0</v>
      </c>
      <c r="Q1757" s="13">
        <v>1.0999999999999999E-2</v>
      </c>
      <c r="R1757" s="13">
        <v>0</v>
      </c>
      <c r="S1757" s="31">
        <v>229</v>
      </c>
      <c r="T1757" s="6">
        <f>VLOOKUP(E1757,'参数设置&amp;汇总'!S:U,3,0)</f>
        <v>0.15</v>
      </c>
      <c r="U1757" s="78">
        <f t="shared" si="135"/>
        <v>0.44999999999999996</v>
      </c>
      <c r="V1757" s="13">
        <v>0.85000000000000009</v>
      </c>
      <c r="W1757" s="78">
        <f t="shared" si="137"/>
        <v>0.52941176470588225</v>
      </c>
      <c r="X1757" s="1">
        <f>VLOOKUP(E1757,'渗透率、续签率'!AG:AJ,4,0)</f>
        <v>8723.5</v>
      </c>
      <c r="Y1757" s="1">
        <f t="shared" si="138"/>
        <v>4618.323529411764</v>
      </c>
      <c r="Z1757">
        <v>14</v>
      </c>
      <c r="AA1757" s="89">
        <f t="shared" si="139"/>
        <v>26170.5</v>
      </c>
      <c r="AH1757" s="37"/>
      <c r="AI1757" s="37"/>
      <c r="AK1757" s="37"/>
    </row>
    <row r="1758" spans="1:37" hidden="1">
      <c r="A1758" t="s">
        <v>64</v>
      </c>
      <c r="B1758" t="s">
        <v>26</v>
      </c>
      <c r="C1758" t="s">
        <v>26</v>
      </c>
      <c r="D1758" t="s">
        <v>116</v>
      </c>
      <c r="E1758" t="s">
        <v>489</v>
      </c>
      <c r="F1758" t="str">
        <f t="shared" si="136"/>
        <v>盘锦市母婴服务</v>
      </c>
      <c r="G1758" t="s">
        <v>101</v>
      </c>
      <c r="H1758" t="s">
        <v>369</v>
      </c>
      <c r="I1758" t="s">
        <v>70</v>
      </c>
      <c r="J1758">
        <v>33</v>
      </c>
      <c r="K1758">
        <v>2</v>
      </c>
      <c r="L1758" s="13">
        <f>VLOOKUP(C1758,'渗透率、续签率'!B:C,2,0)</f>
        <v>0.31900000000000001</v>
      </c>
      <c r="M1758" s="6">
        <v>0.06</v>
      </c>
      <c r="N1758">
        <v>0</v>
      </c>
      <c r="O1758">
        <v>0</v>
      </c>
      <c r="P1758" s="6">
        <v>0</v>
      </c>
      <c r="Q1758" s="13">
        <v>0.26</v>
      </c>
      <c r="R1758" s="13">
        <v>5.8000000000000003E-2</v>
      </c>
      <c r="S1758" s="31">
        <v>64</v>
      </c>
      <c r="T1758" s="6">
        <f>VLOOKUP(E1758,'参数设置&amp;汇总'!S:U,3,0)</f>
        <v>0.15</v>
      </c>
      <c r="U1758" s="78">
        <f t="shared" si="135"/>
        <v>0</v>
      </c>
      <c r="V1758" s="13">
        <v>0.85000000000000009</v>
      </c>
      <c r="W1758" s="78">
        <f t="shared" si="137"/>
        <v>0</v>
      </c>
      <c r="X1758" s="1">
        <f>VLOOKUP(E1758,'渗透率、续签率'!AG:AJ,4,0)</f>
        <v>8723.5</v>
      </c>
      <c r="Y1758" s="1">
        <f t="shared" si="138"/>
        <v>0</v>
      </c>
      <c r="Z1758">
        <v>3</v>
      </c>
      <c r="AA1758" s="89">
        <f t="shared" si="139"/>
        <v>0</v>
      </c>
      <c r="AH1758" s="37"/>
      <c r="AI1758" s="37"/>
      <c r="AK1758" s="37"/>
    </row>
    <row r="1759" spans="1:37" hidden="1">
      <c r="A1759" t="s">
        <v>64</v>
      </c>
      <c r="B1759" t="s">
        <v>26</v>
      </c>
      <c r="C1759" t="s">
        <v>26</v>
      </c>
      <c r="D1759" t="s">
        <v>116</v>
      </c>
      <c r="E1759" t="s">
        <v>489</v>
      </c>
      <c r="F1759" t="str">
        <f t="shared" si="136"/>
        <v>眉山市母婴服务</v>
      </c>
      <c r="G1759" t="s">
        <v>77</v>
      </c>
      <c r="H1759" t="s">
        <v>370</v>
      </c>
      <c r="I1759" t="s">
        <v>70</v>
      </c>
      <c r="J1759">
        <v>46</v>
      </c>
      <c r="K1759">
        <v>0</v>
      </c>
      <c r="L1759" s="13">
        <f>VLOOKUP(C1759,'渗透率、续签率'!B:C,2,0)</f>
        <v>0.31900000000000001</v>
      </c>
      <c r="M1759" s="6">
        <v>0</v>
      </c>
      <c r="N1759">
        <v>1</v>
      </c>
      <c r="O1759">
        <v>0</v>
      </c>
      <c r="P1759" s="6">
        <v>0</v>
      </c>
      <c r="Q1759" s="13">
        <v>0.19</v>
      </c>
      <c r="R1759" s="13">
        <v>4.8000000000000001E-2</v>
      </c>
      <c r="S1759" s="31">
        <v>69</v>
      </c>
      <c r="T1759" s="6">
        <f>VLOOKUP(E1759,'参数设置&amp;汇总'!S:U,3,0)</f>
        <v>0.15</v>
      </c>
      <c r="U1759" s="78">
        <f t="shared" si="135"/>
        <v>0.15</v>
      </c>
      <c r="V1759" s="13">
        <v>0.85000000000000009</v>
      </c>
      <c r="W1759" s="78">
        <f t="shared" si="137"/>
        <v>0.1764705882352941</v>
      </c>
      <c r="X1759" s="1">
        <f>VLOOKUP(E1759,'渗透率、续签率'!AG:AJ,4,0)</f>
        <v>8723.5</v>
      </c>
      <c r="Y1759" s="1">
        <f t="shared" si="138"/>
        <v>1539.4411764705881</v>
      </c>
      <c r="Z1759">
        <v>0</v>
      </c>
      <c r="AA1759" s="89">
        <f t="shared" si="139"/>
        <v>8723.5</v>
      </c>
      <c r="AH1759" s="37"/>
      <c r="AI1759" s="37"/>
      <c r="AK1759" s="37"/>
    </row>
    <row r="1760" spans="1:37" hidden="1">
      <c r="A1760" t="s">
        <v>64</v>
      </c>
      <c r="B1760" t="s">
        <v>26</v>
      </c>
      <c r="C1760" t="s">
        <v>26</v>
      </c>
      <c r="D1760" t="s">
        <v>116</v>
      </c>
      <c r="E1760" t="s">
        <v>489</v>
      </c>
      <c r="F1760" t="str">
        <f t="shared" si="136"/>
        <v>石嘴山市母婴服务</v>
      </c>
      <c r="G1760" t="s">
        <v>129</v>
      </c>
      <c r="H1760" t="s">
        <v>371</v>
      </c>
      <c r="I1760" t="s">
        <v>70</v>
      </c>
      <c r="J1760">
        <v>10</v>
      </c>
      <c r="K1760">
        <v>0</v>
      </c>
      <c r="L1760" s="13">
        <f>VLOOKUP(C1760,'渗透率、续签率'!B:C,2,0)</f>
        <v>0.31900000000000001</v>
      </c>
      <c r="M1760" s="6">
        <v>0</v>
      </c>
      <c r="N1760">
        <v>0</v>
      </c>
      <c r="O1760">
        <v>0</v>
      </c>
      <c r="P1760" s="6">
        <v>0</v>
      </c>
      <c r="Q1760" s="13">
        <v>0</v>
      </c>
      <c r="R1760" s="13">
        <v>0</v>
      </c>
      <c r="S1760" s="31">
        <v>27</v>
      </c>
      <c r="T1760" s="6">
        <f>VLOOKUP(E1760,'参数设置&amp;汇总'!S:U,3,0)</f>
        <v>0.15</v>
      </c>
      <c r="U1760" s="78">
        <f t="shared" si="135"/>
        <v>0</v>
      </c>
      <c r="V1760" s="13">
        <v>0.85000000000000009</v>
      </c>
      <c r="W1760" s="78">
        <f t="shared" si="137"/>
        <v>0</v>
      </c>
      <c r="X1760" s="1">
        <f>VLOOKUP(E1760,'渗透率、续签率'!AG:AJ,4,0)</f>
        <v>8723.5</v>
      </c>
      <c r="Y1760" s="1">
        <f t="shared" si="138"/>
        <v>0</v>
      </c>
      <c r="Z1760">
        <v>0</v>
      </c>
      <c r="AA1760" s="89">
        <f t="shared" si="139"/>
        <v>0</v>
      </c>
      <c r="AH1760" s="37"/>
      <c r="AI1760" s="37"/>
      <c r="AK1760" s="37"/>
    </row>
    <row r="1761" spans="1:37" hidden="1">
      <c r="A1761" t="s">
        <v>64</v>
      </c>
      <c r="B1761" t="s">
        <v>26</v>
      </c>
      <c r="C1761" t="s">
        <v>26</v>
      </c>
      <c r="D1761" t="s">
        <v>116</v>
      </c>
      <c r="E1761" t="s">
        <v>489</v>
      </c>
      <c r="F1761" t="str">
        <f t="shared" si="136"/>
        <v>石家庄市母婴服务</v>
      </c>
      <c r="G1761" t="s">
        <v>159</v>
      </c>
      <c r="H1761" t="s">
        <v>372</v>
      </c>
      <c r="I1761" t="s">
        <v>70</v>
      </c>
      <c r="J1761">
        <v>280</v>
      </c>
      <c r="K1761">
        <v>14</v>
      </c>
      <c r="L1761" s="13">
        <f>VLOOKUP(C1761,'渗透率、续签率'!B:C,2,0)</f>
        <v>0.31900000000000001</v>
      </c>
      <c r="M1761" s="6">
        <v>0.05</v>
      </c>
      <c r="N1761">
        <v>70</v>
      </c>
      <c r="O1761">
        <v>14</v>
      </c>
      <c r="P1761" s="6">
        <v>0.2</v>
      </c>
      <c r="Q1761" s="13">
        <v>0.34399999999999997</v>
      </c>
      <c r="R1761" s="13">
        <v>0.255</v>
      </c>
      <c r="S1761" s="31">
        <v>1974</v>
      </c>
      <c r="T1761" s="6">
        <f>VLOOKUP(E1761,'参数设置&amp;汇总'!S:U,3,0)</f>
        <v>0.15</v>
      </c>
      <c r="U1761" s="78">
        <f t="shared" si="135"/>
        <v>14</v>
      </c>
      <c r="V1761" s="13">
        <v>0.85000000000000009</v>
      </c>
      <c r="W1761" s="78">
        <f t="shared" si="137"/>
        <v>11.216470588235294</v>
      </c>
      <c r="X1761" s="1">
        <f>VLOOKUP(E1761,'渗透率、续签率'!AG:AJ,4,0)</f>
        <v>8723.5</v>
      </c>
      <c r="Y1761" s="1">
        <f t="shared" si="138"/>
        <v>97846.88117647059</v>
      </c>
      <c r="Z1761">
        <v>30</v>
      </c>
      <c r="AA1761" s="89">
        <f t="shared" si="139"/>
        <v>610645</v>
      </c>
      <c r="AH1761" s="37"/>
      <c r="AI1761" s="37"/>
      <c r="AJ1761" s="1"/>
      <c r="AK1761" s="37"/>
    </row>
    <row r="1762" spans="1:37" hidden="1">
      <c r="A1762" t="s">
        <v>64</v>
      </c>
      <c r="B1762" t="s">
        <v>26</v>
      </c>
      <c r="C1762" t="s">
        <v>26</v>
      </c>
      <c r="D1762" t="s">
        <v>116</v>
      </c>
      <c r="E1762" t="s">
        <v>489</v>
      </c>
      <c r="F1762" t="str">
        <f t="shared" si="136"/>
        <v>石河子市母婴服务</v>
      </c>
      <c r="G1762" t="s">
        <v>145</v>
      </c>
      <c r="H1762" t="s">
        <v>373</v>
      </c>
      <c r="I1762" t="s">
        <v>70</v>
      </c>
      <c r="J1762">
        <v>20</v>
      </c>
      <c r="K1762">
        <v>0</v>
      </c>
      <c r="L1762" s="13">
        <f>VLOOKUP(C1762,'渗透率、续签率'!B:C,2,0)</f>
        <v>0.31900000000000001</v>
      </c>
      <c r="M1762" s="6">
        <v>0</v>
      </c>
      <c r="N1762">
        <v>6</v>
      </c>
      <c r="O1762">
        <v>0</v>
      </c>
      <c r="P1762" s="6">
        <v>0</v>
      </c>
      <c r="Q1762" s="13">
        <v>2.1000000000000001E-2</v>
      </c>
      <c r="R1762" s="13">
        <v>0</v>
      </c>
      <c r="S1762" s="31">
        <v>80</v>
      </c>
      <c r="T1762" s="6">
        <f>VLOOKUP(E1762,'参数设置&amp;汇总'!S:U,3,0)</f>
        <v>0.15</v>
      </c>
      <c r="U1762" s="78">
        <f t="shared" si="135"/>
        <v>0.89999999999999991</v>
      </c>
      <c r="V1762" s="13">
        <v>0.85000000000000009</v>
      </c>
      <c r="W1762" s="78">
        <f t="shared" si="137"/>
        <v>1.0588235294117645</v>
      </c>
      <c r="X1762" s="1">
        <f>VLOOKUP(E1762,'渗透率、续签率'!AG:AJ,4,0)</f>
        <v>8723.5</v>
      </c>
      <c r="Y1762" s="1">
        <f t="shared" si="138"/>
        <v>9236.6470588235279</v>
      </c>
      <c r="Z1762">
        <v>0</v>
      </c>
      <c r="AA1762" s="89">
        <f t="shared" si="139"/>
        <v>52341</v>
      </c>
      <c r="AH1762" s="37"/>
      <c r="AI1762" s="37"/>
      <c r="AK1762" s="37"/>
    </row>
    <row r="1763" spans="1:37" hidden="1">
      <c r="A1763" t="s">
        <v>64</v>
      </c>
      <c r="B1763" t="s">
        <v>26</v>
      </c>
      <c r="C1763" t="s">
        <v>26</v>
      </c>
      <c r="D1763" t="s">
        <v>116</v>
      </c>
      <c r="E1763" t="s">
        <v>489</v>
      </c>
      <c r="F1763" t="str">
        <f t="shared" si="136"/>
        <v>神农架林区母婴服务</v>
      </c>
      <c r="G1763" t="s">
        <v>81</v>
      </c>
      <c r="H1763" t="s">
        <v>374</v>
      </c>
      <c r="I1763" t="s">
        <v>68</v>
      </c>
      <c r="J1763">
        <v>0</v>
      </c>
      <c r="K1763">
        <v>0</v>
      </c>
      <c r="L1763" s="13">
        <f>VLOOKUP(C1763,'渗透率、续签率'!B:C,2,0)</f>
        <v>0.31900000000000001</v>
      </c>
      <c r="M1763" s="6">
        <v>0</v>
      </c>
      <c r="N1763">
        <v>0</v>
      </c>
      <c r="O1763">
        <v>0</v>
      </c>
      <c r="P1763" s="6">
        <v>0</v>
      </c>
      <c r="Q1763" s="13">
        <v>0</v>
      </c>
      <c r="R1763" s="13">
        <v>0</v>
      </c>
      <c r="S1763" s="31">
        <v>0</v>
      </c>
      <c r="T1763" s="6">
        <f>VLOOKUP(E1763,'参数设置&amp;汇总'!S:U,3,0)</f>
        <v>0.15</v>
      </c>
      <c r="U1763" s="78">
        <f t="shared" si="135"/>
        <v>0</v>
      </c>
      <c r="V1763" s="13">
        <v>0.85000000000000009</v>
      </c>
      <c r="W1763" s="78">
        <f t="shared" si="137"/>
        <v>0</v>
      </c>
      <c r="X1763" s="1">
        <f>VLOOKUP(E1763,'渗透率、续签率'!AG:AJ,4,0)</f>
        <v>8723.5</v>
      </c>
      <c r="Y1763" s="1">
        <f t="shared" si="138"/>
        <v>0</v>
      </c>
      <c r="Z1763">
        <v>0</v>
      </c>
      <c r="AA1763" s="89">
        <f t="shared" si="139"/>
        <v>0</v>
      </c>
      <c r="AH1763" s="37"/>
      <c r="AI1763" s="37"/>
      <c r="AK1763" s="37"/>
    </row>
    <row r="1764" spans="1:37" hidden="1">
      <c r="A1764" t="s">
        <v>64</v>
      </c>
      <c r="B1764" t="s">
        <v>26</v>
      </c>
      <c r="C1764" t="s">
        <v>26</v>
      </c>
      <c r="D1764" t="s">
        <v>116</v>
      </c>
      <c r="E1764" t="s">
        <v>489</v>
      </c>
      <c r="F1764" t="str">
        <f t="shared" si="136"/>
        <v>秦皇岛市母婴服务</v>
      </c>
      <c r="G1764" t="s">
        <v>159</v>
      </c>
      <c r="H1764" t="s">
        <v>375</v>
      </c>
      <c r="I1764" t="s">
        <v>70</v>
      </c>
      <c r="J1764">
        <v>57</v>
      </c>
      <c r="K1764">
        <v>0</v>
      </c>
      <c r="L1764" s="13">
        <f>VLOOKUP(C1764,'渗透率、续签率'!B:C,2,0)</f>
        <v>0.31900000000000001</v>
      </c>
      <c r="M1764" s="6">
        <v>0</v>
      </c>
      <c r="N1764">
        <v>0</v>
      </c>
      <c r="O1764">
        <v>0</v>
      </c>
      <c r="P1764" s="6">
        <v>0</v>
      </c>
      <c r="Q1764" s="13">
        <v>0</v>
      </c>
      <c r="R1764" s="13">
        <v>0</v>
      </c>
      <c r="S1764" s="31">
        <v>106</v>
      </c>
      <c r="T1764" s="6">
        <f>VLOOKUP(E1764,'参数设置&amp;汇总'!S:U,3,0)</f>
        <v>0.15</v>
      </c>
      <c r="U1764" s="78">
        <f t="shared" si="135"/>
        <v>0</v>
      </c>
      <c r="V1764" s="13">
        <v>0.85000000000000009</v>
      </c>
      <c r="W1764" s="78">
        <f t="shared" si="137"/>
        <v>0</v>
      </c>
      <c r="X1764" s="1">
        <f>VLOOKUP(E1764,'渗透率、续签率'!AG:AJ,4,0)</f>
        <v>8723.5</v>
      </c>
      <c r="Y1764" s="1">
        <f t="shared" si="138"/>
        <v>0</v>
      </c>
      <c r="Z1764">
        <v>4</v>
      </c>
      <c r="AA1764" s="89">
        <f t="shared" si="139"/>
        <v>0</v>
      </c>
      <c r="AH1764" s="37"/>
      <c r="AI1764" s="37"/>
      <c r="AK1764" s="37"/>
    </row>
    <row r="1765" spans="1:37" hidden="1">
      <c r="A1765" t="s">
        <v>64</v>
      </c>
      <c r="B1765" t="s">
        <v>26</v>
      </c>
      <c r="C1765" t="s">
        <v>26</v>
      </c>
      <c r="D1765" t="s">
        <v>116</v>
      </c>
      <c r="E1765" t="s">
        <v>489</v>
      </c>
      <c r="F1765" t="str">
        <f t="shared" si="136"/>
        <v>红河哈尼族彝族自治州母婴服务</v>
      </c>
      <c r="G1765" t="s">
        <v>99</v>
      </c>
      <c r="H1765" t="s">
        <v>376</v>
      </c>
      <c r="I1765" t="s">
        <v>68</v>
      </c>
      <c r="J1765">
        <v>45</v>
      </c>
      <c r="K1765">
        <v>0</v>
      </c>
      <c r="L1765" s="13">
        <f>VLOOKUP(C1765,'渗透率、续签率'!B:C,2,0)</f>
        <v>0.31900000000000001</v>
      </c>
      <c r="M1765" s="6">
        <v>0</v>
      </c>
      <c r="N1765">
        <v>1</v>
      </c>
      <c r="O1765">
        <v>0</v>
      </c>
      <c r="P1765" s="6">
        <v>0</v>
      </c>
      <c r="Q1765" s="13">
        <v>0</v>
      </c>
      <c r="R1765" s="13">
        <v>0</v>
      </c>
      <c r="S1765" s="31">
        <v>32</v>
      </c>
      <c r="T1765" s="6">
        <f>VLOOKUP(E1765,'参数设置&amp;汇总'!S:U,3,0)</f>
        <v>0.15</v>
      </c>
      <c r="U1765" s="78">
        <f t="shared" si="135"/>
        <v>0.15</v>
      </c>
      <c r="V1765" s="13">
        <v>0.85000000000000009</v>
      </c>
      <c r="W1765" s="78">
        <f t="shared" si="137"/>
        <v>0.1764705882352941</v>
      </c>
      <c r="X1765" s="1">
        <f>VLOOKUP(E1765,'渗透率、续签率'!AG:AJ,4,0)</f>
        <v>8723.5</v>
      </c>
      <c r="Y1765" s="1">
        <f t="shared" si="138"/>
        <v>1539.4411764705881</v>
      </c>
      <c r="Z1765">
        <v>1</v>
      </c>
      <c r="AA1765" s="89">
        <f t="shared" si="139"/>
        <v>8723.5</v>
      </c>
    </row>
    <row r="1766" spans="1:37" hidden="1">
      <c r="A1766" t="s">
        <v>64</v>
      </c>
      <c r="B1766" t="s">
        <v>26</v>
      </c>
      <c r="C1766" t="s">
        <v>26</v>
      </c>
      <c r="D1766" t="s">
        <v>116</v>
      </c>
      <c r="E1766" t="s">
        <v>489</v>
      </c>
      <c r="F1766" t="str">
        <f t="shared" si="136"/>
        <v>绍兴市母婴服务</v>
      </c>
      <c r="G1766" t="s">
        <v>79</v>
      </c>
      <c r="H1766" t="s">
        <v>377</v>
      </c>
      <c r="I1766" t="s">
        <v>68</v>
      </c>
      <c r="J1766">
        <v>110</v>
      </c>
      <c r="K1766">
        <v>2</v>
      </c>
      <c r="L1766" s="13">
        <f>VLOOKUP(C1766,'渗透率、续签率'!B:C,2,0)</f>
        <v>0.31900000000000001</v>
      </c>
      <c r="M1766" s="6">
        <v>0.02</v>
      </c>
      <c r="N1766">
        <v>8</v>
      </c>
      <c r="O1766">
        <v>2</v>
      </c>
      <c r="P1766" s="6">
        <v>0.25</v>
      </c>
      <c r="Q1766" s="13">
        <v>0.111</v>
      </c>
      <c r="R1766" s="13">
        <v>5.5E-2</v>
      </c>
      <c r="S1766" s="31">
        <v>332</v>
      </c>
      <c r="T1766" s="6">
        <f>VLOOKUP(E1766,'参数设置&amp;汇总'!S:U,3,0)</f>
        <v>0.15</v>
      </c>
      <c r="U1766" s="78">
        <f t="shared" si="135"/>
        <v>2</v>
      </c>
      <c r="V1766" s="13">
        <v>0.85000000000000009</v>
      </c>
      <c r="W1766" s="78">
        <f t="shared" si="137"/>
        <v>1.6023529411764705</v>
      </c>
      <c r="X1766" s="1">
        <f>VLOOKUP(E1766,'渗透率、续签率'!AG:AJ,4,0)</f>
        <v>8723.5</v>
      </c>
      <c r="Y1766" s="1">
        <f t="shared" si="138"/>
        <v>13978.125882352941</v>
      </c>
      <c r="Z1766">
        <v>20</v>
      </c>
      <c r="AA1766" s="89">
        <f t="shared" si="139"/>
        <v>69788</v>
      </c>
      <c r="AH1766" s="37"/>
      <c r="AI1766" s="37"/>
      <c r="AK1766" s="37"/>
    </row>
    <row r="1767" spans="1:37" hidden="1">
      <c r="A1767" t="s">
        <v>64</v>
      </c>
      <c r="B1767" t="s">
        <v>26</v>
      </c>
      <c r="C1767" t="s">
        <v>26</v>
      </c>
      <c r="D1767" t="s">
        <v>116</v>
      </c>
      <c r="E1767" t="s">
        <v>489</v>
      </c>
      <c r="F1767" t="str">
        <f t="shared" si="136"/>
        <v>绥化市母婴服务</v>
      </c>
      <c r="G1767" t="s">
        <v>118</v>
      </c>
      <c r="H1767" t="s">
        <v>378</v>
      </c>
      <c r="I1767" t="s">
        <v>70</v>
      </c>
      <c r="J1767">
        <v>43</v>
      </c>
      <c r="K1767">
        <v>0</v>
      </c>
      <c r="L1767" s="13">
        <f>VLOOKUP(C1767,'渗透率、续签率'!B:C,2,0)</f>
        <v>0.31900000000000001</v>
      </c>
      <c r="M1767" s="6">
        <v>0</v>
      </c>
      <c r="N1767">
        <v>0</v>
      </c>
      <c r="O1767">
        <v>0</v>
      </c>
      <c r="P1767" s="6">
        <v>0</v>
      </c>
      <c r="Q1767" s="13">
        <v>0</v>
      </c>
      <c r="R1767" s="13">
        <v>0</v>
      </c>
      <c r="S1767" s="31">
        <v>58</v>
      </c>
      <c r="T1767" s="6">
        <f>VLOOKUP(E1767,'参数设置&amp;汇总'!S:U,3,0)</f>
        <v>0.15</v>
      </c>
      <c r="U1767" s="78">
        <f t="shared" si="135"/>
        <v>0</v>
      </c>
      <c r="V1767" s="13">
        <v>0.85000000000000009</v>
      </c>
      <c r="W1767" s="78">
        <f t="shared" si="137"/>
        <v>0</v>
      </c>
      <c r="X1767" s="1">
        <f>VLOOKUP(E1767,'渗透率、续签率'!AG:AJ,4,0)</f>
        <v>8723.5</v>
      </c>
      <c r="Y1767" s="1">
        <f t="shared" si="138"/>
        <v>0</v>
      </c>
      <c r="Z1767">
        <v>2</v>
      </c>
      <c r="AA1767" s="89">
        <f t="shared" si="139"/>
        <v>0</v>
      </c>
      <c r="AH1767" s="37"/>
      <c r="AI1767" s="37"/>
      <c r="AK1767" s="37"/>
    </row>
    <row r="1768" spans="1:37" hidden="1">
      <c r="A1768" t="s">
        <v>64</v>
      </c>
      <c r="B1768" t="s">
        <v>26</v>
      </c>
      <c r="C1768" t="s">
        <v>26</v>
      </c>
      <c r="D1768" t="s">
        <v>116</v>
      </c>
      <c r="E1768" t="s">
        <v>489</v>
      </c>
      <c r="F1768" t="str">
        <f t="shared" si="136"/>
        <v>绵阳市母婴服务</v>
      </c>
      <c r="G1768" t="s">
        <v>77</v>
      </c>
      <c r="H1768" t="s">
        <v>379</v>
      </c>
      <c r="I1768" t="s">
        <v>70</v>
      </c>
      <c r="J1768">
        <v>72</v>
      </c>
      <c r="K1768">
        <v>0</v>
      </c>
      <c r="L1768" s="13">
        <f>VLOOKUP(C1768,'渗透率、续签率'!B:C,2,0)</f>
        <v>0.31900000000000001</v>
      </c>
      <c r="M1768" s="6">
        <v>0</v>
      </c>
      <c r="N1768">
        <v>3</v>
      </c>
      <c r="O1768">
        <v>0</v>
      </c>
      <c r="P1768" s="6">
        <v>0</v>
      </c>
      <c r="Q1768" s="13">
        <v>5.6000000000000001E-2</v>
      </c>
      <c r="R1768" s="13">
        <v>0</v>
      </c>
      <c r="S1768" s="31">
        <v>123</v>
      </c>
      <c r="T1768" s="6">
        <f>VLOOKUP(E1768,'参数设置&amp;汇总'!S:U,3,0)</f>
        <v>0.15</v>
      </c>
      <c r="U1768" s="78">
        <f t="shared" si="135"/>
        <v>0.44999999999999996</v>
      </c>
      <c r="V1768" s="13">
        <v>0.85000000000000009</v>
      </c>
      <c r="W1768" s="78">
        <f t="shared" si="137"/>
        <v>0.52941176470588225</v>
      </c>
      <c r="X1768" s="1">
        <f>VLOOKUP(E1768,'渗透率、续签率'!AG:AJ,4,0)</f>
        <v>8723.5</v>
      </c>
      <c r="Y1768" s="1">
        <f t="shared" si="138"/>
        <v>4618.323529411764</v>
      </c>
      <c r="Z1768">
        <v>1</v>
      </c>
      <c r="AA1768" s="89">
        <f t="shared" si="139"/>
        <v>26170.5</v>
      </c>
      <c r="AH1768" s="37"/>
      <c r="AI1768" s="37"/>
      <c r="AK1768" s="37"/>
    </row>
    <row r="1769" spans="1:37" hidden="1">
      <c r="A1769" t="s">
        <v>64</v>
      </c>
      <c r="B1769" t="s">
        <v>26</v>
      </c>
      <c r="C1769" t="s">
        <v>26</v>
      </c>
      <c r="D1769" t="s">
        <v>116</v>
      </c>
      <c r="E1769" t="s">
        <v>489</v>
      </c>
      <c r="F1769" t="str">
        <f t="shared" si="136"/>
        <v>聊城市母婴服务</v>
      </c>
      <c r="G1769" t="s">
        <v>103</v>
      </c>
      <c r="H1769" t="s">
        <v>380</v>
      </c>
      <c r="I1769" t="s">
        <v>70</v>
      </c>
      <c r="J1769">
        <v>114</v>
      </c>
      <c r="K1769">
        <v>0</v>
      </c>
      <c r="L1769" s="13">
        <f>VLOOKUP(C1769,'渗透率、续签率'!B:C,2,0)</f>
        <v>0.31900000000000001</v>
      </c>
      <c r="M1769" s="6">
        <v>0</v>
      </c>
      <c r="N1769">
        <v>13</v>
      </c>
      <c r="O1769">
        <v>0</v>
      </c>
      <c r="P1769" s="6">
        <v>0</v>
      </c>
      <c r="Q1769" s="13">
        <v>0</v>
      </c>
      <c r="R1769" s="13">
        <v>0</v>
      </c>
      <c r="S1769" s="31">
        <v>335</v>
      </c>
      <c r="T1769" s="6">
        <f>VLOOKUP(E1769,'参数设置&amp;汇总'!S:U,3,0)</f>
        <v>0.15</v>
      </c>
      <c r="U1769" s="78">
        <f t="shared" si="135"/>
        <v>1.95</v>
      </c>
      <c r="V1769" s="13">
        <v>0.85000000000000009</v>
      </c>
      <c r="W1769" s="78">
        <f t="shared" si="137"/>
        <v>2.2941176470588234</v>
      </c>
      <c r="X1769" s="1">
        <f>VLOOKUP(E1769,'渗透率、续签率'!AG:AJ,4,0)</f>
        <v>8723.5</v>
      </c>
      <c r="Y1769" s="1">
        <f t="shared" si="138"/>
        <v>20012.735294117647</v>
      </c>
      <c r="Z1769">
        <v>10</v>
      </c>
      <c r="AA1769" s="89">
        <f t="shared" si="139"/>
        <v>113405.5</v>
      </c>
      <c r="AH1769" s="37"/>
      <c r="AI1769" s="37"/>
      <c r="AK1769" s="37"/>
    </row>
    <row r="1770" spans="1:37" hidden="1">
      <c r="A1770" t="s">
        <v>64</v>
      </c>
      <c r="B1770" t="s">
        <v>26</v>
      </c>
      <c r="C1770" t="s">
        <v>26</v>
      </c>
      <c r="D1770" t="s">
        <v>116</v>
      </c>
      <c r="E1770" t="s">
        <v>489</v>
      </c>
      <c r="F1770" t="str">
        <f t="shared" si="136"/>
        <v>肇庆市母婴服务</v>
      </c>
      <c r="G1770" t="s">
        <v>75</v>
      </c>
      <c r="H1770" t="s">
        <v>381</v>
      </c>
      <c r="I1770" t="s">
        <v>68</v>
      </c>
      <c r="J1770">
        <v>61</v>
      </c>
      <c r="K1770">
        <v>0</v>
      </c>
      <c r="L1770" s="13">
        <f>VLOOKUP(C1770,'渗透率、续签率'!B:C,2,0)</f>
        <v>0.31900000000000001</v>
      </c>
      <c r="M1770" s="6">
        <v>0</v>
      </c>
      <c r="N1770">
        <v>15</v>
      </c>
      <c r="O1770">
        <v>0</v>
      </c>
      <c r="P1770" s="6">
        <v>0</v>
      </c>
      <c r="Q1770" s="13">
        <v>0</v>
      </c>
      <c r="R1770" s="13">
        <v>0</v>
      </c>
      <c r="S1770" s="31">
        <v>300</v>
      </c>
      <c r="T1770" s="6">
        <f>VLOOKUP(E1770,'参数设置&amp;汇总'!S:U,3,0)</f>
        <v>0.15</v>
      </c>
      <c r="U1770" s="78">
        <f t="shared" si="135"/>
        <v>2.25</v>
      </c>
      <c r="V1770" s="13">
        <v>0.85000000000000009</v>
      </c>
      <c r="W1770" s="78">
        <f t="shared" si="137"/>
        <v>2.6470588235294117</v>
      </c>
      <c r="X1770" s="1">
        <f>VLOOKUP(E1770,'渗透率、续签率'!AG:AJ,4,0)</f>
        <v>8723.5</v>
      </c>
      <c r="Y1770" s="1">
        <f t="shared" si="138"/>
        <v>23091.617647058822</v>
      </c>
      <c r="Z1770">
        <v>0</v>
      </c>
      <c r="AA1770" s="89">
        <f t="shared" si="139"/>
        <v>130852.5</v>
      </c>
    </row>
    <row r="1771" spans="1:37" hidden="1">
      <c r="A1771" t="s">
        <v>64</v>
      </c>
      <c r="B1771" t="s">
        <v>26</v>
      </c>
      <c r="C1771" t="s">
        <v>26</v>
      </c>
      <c r="D1771" t="s">
        <v>116</v>
      </c>
      <c r="E1771" t="s">
        <v>489</v>
      </c>
      <c r="F1771" t="str">
        <f t="shared" si="136"/>
        <v>胡杨河市母婴服务</v>
      </c>
      <c r="G1771" t="s">
        <v>145</v>
      </c>
      <c r="H1771" t="s">
        <v>382</v>
      </c>
      <c r="I1771" t="s">
        <v>70</v>
      </c>
      <c r="J1771">
        <v>0</v>
      </c>
      <c r="K1771">
        <v>0</v>
      </c>
      <c r="L1771" s="13">
        <f>VLOOKUP(C1771,'渗透率、续签率'!B:C,2,0)</f>
        <v>0.31900000000000001</v>
      </c>
      <c r="M1771" s="6">
        <v>0</v>
      </c>
      <c r="N1771">
        <v>0</v>
      </c>
      <c r="O1771">
        <v>0</v>
      </c>
      <c r="P1771" s="6">
        <v>0</v>
      </c>
      <c r="Q1771" s="13">
        <v>0</v>
      </c>
      <c r="R1771" s="13">
        <v>0</v>
      </c>
      <c r="S1771" s="31">
        <v>0</v>
      </c>
      <c r="T1771" s="6">
        <f>VLOOKUP(E1771,'参数设置&amp;汇总'!S:U,3,0)</f>
        <v>0.15</v>
      </c>
      <c r="U1771" s="78">
        <f t="shared" si="135"/>
        <v>0</v>
      </c>
      <c r="V1771" s="13">
        <v>0.85000000000000009</v>
      </c>
      <c r="W1771" s="78">
        <f t="shared" si="137"/>
        <v>0</v>
      </c>
      <c r="X1771" s="1">
        <f>VLOOKUP(E1771,'渗透率、续签率'!AG:AJ,4,0)</f>
        <v>8723.5</v>
      </c>
      <c r="Y1771" s="1">
        <f t="shared" si="138"/>
        <v>0</v>
      </c>
      <c r="Z1771">
        <v>0</v>
      </c>
      <c r="AA1771" s="89">
        <f t="shared" si="139"/>
        <v>0</v>
      </c>
      <c r="AH1771" s="37"/>
      <c r="AI1771" s="37"/>
      <c r="AK1771" s="37"/>
    </row>
    <row r="1772" spans="1:37" hidden="1">
      <c r="A1772" t="s">
        <v>64</v>
      </c>
      <c r="B1772" t="s">
        <v>26</v>
      </c>
      <c r="C1772" t="s">
        <v>26</v>
      </c>
      <c r="D1772" t="s">
        <v>116</v>
      </c>
      <c r="E1772" t="s">
        <v>489</v>
      </c>
      <c r="F1772" t="str">
        <f t="shared" si="136"/>
        <v>自贡市母婴服务</v>
      </c>
      <c r="G1772" t="s">
        <v>77</v>
      </c>
      <c r="H1772" t="s">
        <v>383</v>
      </c>
      <c r="I1772" t="s">
        <v>70</v>
      </c>
      <c r="J1772">
        <v>17</v>
      </c>
      <c r="K1772">
        <v>0</v>
      </c>
      <c r="L1772" s="13">
        <f>VLOOKUP(C1772,'渗透率、续签率'!B:C,2,0)</f>
        <v>0.31900000000000001</v>
      </c>
      <c r="M1772" s="6">
        <v>0</v>
      </c>
      <c r="N1772">
        <v>0</v>
      </c>
      <c r="O1772">
        <v>0</v>
      </c>
      <c r="P1772" s="6">
        <v>0</v>
      </c>
      <c r="Q1772" s="13">
        <v>0.188</v>
      </c>
      <c r="R1772" s="13">
        <v>0</v>
      </c>
      <c r="S1772" s="31">
        <v>30</v>
      </c>
      <c r="T1772" s="6">
        <f>VLOOKUP(E1772,'参数设置&amp;汇总'!S:U,3,0)</f>
        <v>0.15</v>
      </c>
      <c r="U1772" s="78">
        <f t="shared" si="135"/>
        <v>0</v>
      </c>
      <c r="V1772" s="13">
        <v>0.85000000000000009</v>
      </c>
      <c r="W1772" s="78">
        <f t="shared" si="137"/>
        <v>0</v>
      </c>
      <c r="X1772" s="1">
        <f>VLOOKUP(E1772,'渗透率、续签率'!AG:AJ,4,0)</f>
        <v>8723.5</v>
      </c>
      <c r="Y1772" s="1">
        <f t="shared" si="138"/>
        <v>0</v>
      </c>
      <c r="Z1772">
        <v>0</v>
      </c>
      <c r="AA1772" s="89">
        <f t="shared" si="139"/>
        <v>0</v>
      </c>
      <c r="AH1772" s="37"/>
      <c r="AI1772" s="37"/>
      <c r="AJ1772" s="1"/>
      <c r="AK1772" s="37"/>
    </row>
    <row r="1773" spans="1:37" hidden="1">
      <c r="A1773" t="s">
        <v>64</v>
      </c>
      <c r="B1773" t="s">
        <v>26</v>
      </c>
      <c r="C1773" t="s">
        <v>26</v>
      </c>
      <c r="D1773" t="s">
        <v>116</v>
      </c>
      <c r="E1773" t="s">
        <v>489</v>
      </c>
      <c r="F1773" t="str">
        <f t="shared" si="136"/>
        <v>舟山市母婴服务</v>
      </c>
      <c r="G1773" t="s">
        <v>79</v>
      </c>
      <c r="H1773" t="s">
        <v>384</v>
      </c>
      <c r="I1773" t="s">
        <v>68</v>
      </c>
      <c r="J1773">
        <v>17</v>
      </c>
      <c r="K1773">
        <v>1</v>
      </c>
      <c r="L1773" s="13">
        <f>VLOOKUP(C1773,'渗透率、续签率'!B:C,2,0)</f>
        <v>0.31900000000000001</v>
      </c>
      <c r="M1773" s="6">
        <v>0.06</v>
      </c>
      <c r="N1773">
        <v>2</v>
      </c>
      <c r="O1773">
        <v>1</v>
      </c>
      <c r="P1773" s="6">
        <v>0.5</v>
      </c>
      <c r="Q1773" s="13">
        <v>0.20899999999999999</v>
      </c>
      <c r="R1773" s="13">
        <v>0.20899999999999999</v>
      </c>
      <c r="S1773" s="31">
        <v>53</v>
      </c>
      <c r="T1773" s="6">
        <f>VLOOKUP(E1773,'参数设置&amp;汇总'!S:U,3,0)</f>
        <v>0.15</v>
      </c>
      <c r="U1773" s="78">
        <f t="shared" si="135"/>
        <v>1</v>
      </c>
      <c r="V1773" s="13">
        <v>0.85000000000000009</v>
      </c>
      <c r="W1773" s="78">
        <f t="shared" si="137"/>
        <v>0.80117647058823527</v>
      </c>
      <c r="X1773" s="1">
        <f>VLOOKUP(E1773,'渗透率、续签率'!AG:AJ,4,0)</f>
        <v>8723.5</v>
      </c>
      <c r="Y1773" s="1">
        <f t="shared" si="138"/>
        <v>6989.0629411764703</v>
      </c>
      <c r="Z1773">
        <v>1</v>
      </c>
      <c r="AA1773" s="89">
        <f t="shared" si="139"/>
        <v>17447</v>
      </c>
      <c r="AH1773" s="37"/>
      <c r="AI1773" s="37"/>
      <c r="AK1773" s="37"/>
    </row>
    <row r="1774" spans="1:37" hidden="1">
      <c r="A1774" t="s">
        <v>64</v>
      </c>
      <c r="B1774" t="s">
        <v>26</v>
      </c>
      <c r="C1774" t="s">
        <v>26</v>
      </c>
      <c r="D1774" t="s">
        <v>116</v>
      </c>
      <c r="E1774" t="s">
        <v>489</v>
      </c>
      <c r="F1774" t="str">
        <f t="shared" si="136"/>
        <v>芜湖市母婴服务</v>
      </c>
      <c r="G1774" t="s">
        <v>94</v>
      </c>
      <c r="H1774" t="s">
        <v>385</v>
      </c>
      <c r="I1774" t="s">
        <v>68</v>
      </c>
      <c r="J1774">
        <v>49</v>
      </c>
      <c r="K1774">
        <v>4</v>
      </c>
      <c r="L1774" s="13">
        <f>VLOOKUP(C1774,'渗透率、续签率'!B:C,2,0)</f>
        <v>0.31900000000000001</v>
      </c>
      <c r="M1774" s="6">
        <v>0.08</v>
      </c>
      <c r="N1774">
        <v>10</v>
      </c>
      <c r="O1774">
        <v>4</v>
      </c>
      <c r="P1774" s="6">
        <v>0.4</v>
      </c>
      <c r="Q1774" s="13">
        <v>0.308</v>
      </c>
      <c r="R1774" s="13">
        <v>0.192</v>
      </c>
      <c r="S1774" s="31">
        <v>249</v>
      </c>
      <c r="T1774" s="6">
        <f>VLOOKUP(E1774,'参数设置&amp;汇总'!S:U,3,0)</f>
        <v>0.15</v>
      </c>
      <c r="U1774" s="78">
        <f t="shared" si="135"/>
        <v>4</v>
      </c>
      <c r="V1774" s="13">
        <v>0.85000000000000009</v>
      </c>
      <c r="W1774" s="78">
        <f t="shared" si="137"/>
        <v>3.2047058823529411</v>
      </c>
      <c r="X1774" s="1">
        <f>VLOOKUP(E1774,'渗透率、续签率'!AG:AJ,4,0)</f>
        <v>8723.5</v>
      </c>
      <c r="Y1774" s="1">
        <f t="shared" si="138"/>
        <v>27956.251764705881</v>
      </c>
      <c r="Z1774">
        <v>5</v>
      </c>
      <c r="AA1774" s="89">
        <f t="shared" si="139"/>
        <v>87235</v>
      </c>
    </row>
    <row r="1775" spans="1:37" hidden="1">
      <c r="A1775" t="s">
        <v>64</v>
      </c>
      <c r="B1775" t="s">
        <v>26</v>
      </c>
      <c r="C1775" t="s">
        <v>26</v>
      </c>
      <c r="D1775" t="s">
        <v>116</v>
      </c>
      <c r="E1775" t="s">
        <v>489</v>
      </c>
      <c r="F1775" t="str">
        <f t="shared" si="136"/>
        <v>茂名市母婴服务</v>
      </c>
      <c r="G1775" t="s">
        <v>75</v>
      </c>
      <c r="H1775" t="s">
        <v>386</v>
      </c>
      <c r="I1775" t="s">
        <v>68</v>
      </c>
      <c r="J1775">
        <v>100</v>
      </c>
      <c r="K1775">
        <v>0</v>
      </c>
      <c r="L1775" s="13">
        <f>VLOOKUP(C1775,'渗透率、续签率'!B:C,2,0)</f>
        <v>0.31900000000000001</v>
      </c>
      <c r="M1775" s="6">
        <v>0</v>
      </c>
      <c r="N1775">
        <v>2</v>
      </c>
      <c r="O1775">
        <v>0</v>
      </c>
      <c r="P1775" s="6">
        <v>0</v>
      </c>
      <c r="Q1775" s="13">
        <v>0</v>
      </c>
      <c r="R1775" s="13">
        <v>0</v>
      </c>
      <c r="S1775" s="31">
        <v>146</v>
      </c>
      <c r="T1775" s="6">
        <f>VLOOKUP(E1775,'参数设置&amp;汇总'!S:U,3,0)</f>
        <v>0.15</v>
      </c>
      <c r="U1775" s="78">
        <f t="shared" si="135"/>
        <v>0.3</v>
      </c>
      <c r="V1775" s="13">
        <v>0.85000000000000009</v>
      </c>
      <c r="W1775" s="78">
        <f t="shared" si="137"/>
        <v>0.3529411764705882</v>
      </c>
      <c r="X1775" s="1">
        <f>VLOOKUP(E1775,'渗透率、续签率'!AG:AJ,4,0)</f>
        <v>8723.5</v>
      </c>
      <c r="Y1775" s="1">
        <f t="shared" si="138"/>
        <v>3078.8823529411761</v>
      </c>
      <c r="Z1775">
        <v>11</v>
      </c>
      <c r="AA1775" s="89">
        <f t="shared" si="139"/>
        <v>17447</v>
      </c>
      <c r="AH1775" s="37"/>
      <c r="AI1775" s="37"/>
      <c r="AK1775" s="37"/>
    </row>
    <row r="1776" spans="1:37" hidden="1">
      <c r="A1776" t="s">
        <v>64</v>
      </c>
      <c r="B1776" t="s">
        <v>26</v>
      </c>
      <c r="C1776" t="s">
        <v>26</v>
      </c>
      <c r="D1776" t="s">
        <v>116</v>
      </c>
      <c r="E1776" t="s">
        <v>489</v>
      </c>
      <c r="F1776" t="str">
        <f t="shared" si="136"/>
        <v>荆州市母婴服务</v>
      </c>
      <c r="G1776" t="s">
        <v>81</v>
      </c>
      <c r="H1776" t="s">
        <v>387</v>
      </c>
      <c r="I1776" t="s">
        <v>68</v>
      </c>
      <c r="J1776">
        <v>47</v>
      </c>
      <c r="K1776">
        <v>0</v>
      </c>
      <c r="L1776" s="13">
        <f>VLOOKUP(C1776,'渗透率、续签率'!B:C,2,0)</f>
        <v>0.31900000000000001</v>
      </c>
      <c r="M1776" s="6">
        <v>0</v>
      </c>
      <c r="N1776">
        <v>0</v>
      </c>
      <c r="O1776">
        <v>0</v>
      </c>
      <c r="P1776" s="6">
        <v>0</v>
      </c>
      <c r="Q1776" s="13">
        <v>0</v>
      </c>
      <c r="R1776" s="13">
        <v>0</v>
      </c>
      <c r="S1776" s="31">
        <v>72</v>
      </c>
      <c r="T1776" s="6">
        <f>VLOOKUP(E1776,'参数设置&amp;汇总'!S:U,3,0)</f>
        <v>0.15</v>
      </c>
      <c r="U1776" s="78">
        <f t="shared" si="135"/>
        <v>0</v>
      </c>
      <c r="V1776" s="13">
        <v>0.85000000000000009</v>
      </c>
      <c r="W1776" s="78">
        <f t="shared" si="137"/>
        <v>0</v>
      </c>
      <c r="X1776" s="1">
        <f>VLOOKUP(E1776,'渗透率、续签率'!AG:AJ,4,0)</f>
        <v>8723.5</v>
      </c>
      <c r="Y1776" s="1">
        <f t="shared" si="138"/>
        <v>0</v>
      </c>
      <c r="Z1776">
        <v>2</v>
      </c>
      <c r="AA1776" s="89">
        <f t="shared" si="139"/>
        <v>0</v>
      </c>
      <c r="AH1776" s="37"/>
      <c r="AI1776" s="37"/>
      <c r="AK1776" s="37"/>
    </row>
    <row r="1777" spans="1:37" hidden="1">
      <c r="A1777" t="s">
        <v>64</v>
      </c>
      <c r="B1777" t="s">
        <v>26</v>
      </c>
      <c r="C1777" t="s">
        <v>26</v>
      </c>
      <c r="D1777" t="s">
        <v>116</v>
      </c>
      <c r="E1777" t="s">
        <v>489</v>
      </c>
      <c r="F1777" t="str">
        <f t="shared" si="136"/>
        <v>荆门市母婴服务</v>
      </c>
      <c r="G1777" t="s">
        <v>81</v>
      </c>
      <c r="H1777" t="s">
        <v>388</v>
      </c>
      <c r="I1777" t="s">
        <v>68</v>
      </c>
      <c r="J1777">
        <v>29</v>
      </c>
      <c r="K1777">
        <v>0</v>
      </c>
      <c r="L1777" s="13">
        <f>VLOOKUP(C1777,'渗透率、续签率'!B:C,2,0)</f>
        <v>0.31900000000000001</v>
      </c>
      <c r="M1777" s="6">
        <v>0</v>
      </c>
      <c r="N1777">
        <v>0</v>
      </c>
      <c r="O1777">
        <v>0</v>
      </c>
      <c r="P1777" s="6">
        <v>0</v>
      </c>
      <c r="Q1777" s="13">
        <v>0</v>
      </c>
      <c r="R1777" s="13">
        <v>0</v>
      </c>
      <c r="S1777" s="31">
        <v>41</v>
      </c>
      <c r="T1777" s="6">
        <f>VLOOKUP(E1777,'参数设置&amp;汇总'!S:U,3,0)</f>
        <v>0.15</v>
      </c>
      <c r="U1777" s="78">
        <f t="shared" si="135"/>
        <v>0</v>
      </c>
      <c r="V1777" s="13">
        <v>0.85000000000000009</v>
      </c>
      <c r="W1777" s="78">
        <f t="shared" si="137"/>
        <v>0</v>
      </c>
      <c r="X1777" s="1">
        <f>VLOOKUP(E1777,'渗透率、续签率'!AG:AJ,4,0)</f>
        <v>8723.5</v>
      </c>
      <c r="Y1777" s="1">
        <f t="shared" si="138"/>
        <v>0</v>
      </c>
      <c r="Z1777">
        <v>0</v>
      </c>
      <c r="AA1777" s="89">
        <f t="shared" si="139"/>
        <v>0</v>
      </c>
      <c r="AH1777" s="37"/>
      <c r="AI1777" s="37"/>
      <c r="AK1777" s="37"/>
    </row>
    <row r="1778" spans="1:37" hidden="1">
      <c r="A1778" t="s">
        <v>64</v>
      </c>
      <c r="B1778" t="s">
        <v>26</v>
      </c>
      <c r="C1778" t="s">
        <v>26</v>
      </c>
      <c r="D1778" t="s">
        <v>116</v>
      </c>
      <c r="E1778" t="s">
        <v>489</v>
      </c>
      <c r="F1778" t="str">
        <f t="shared" si="136"/>
        <v>莆田市母婴服务</v>
      </c>
      <c r="G1778" t="s">
        <v>92</v>
      </c>
      <c r="H1778" t="s">
        <v>389</v>
      </c>
      <c r="I1778" t="s">
        <v>68</v>
      </c>
      <c r="J1778">
        <v>39</v>
      </c>
      <c r="K1778">
        <v>1</v>
      </c>
      <c r="L1778" s="13">
        <f>VLOOKUP(C1778,'渗透率、续签率'!B:C,2,0)</f>
        <v>0.31900000000000001</v>
      </c>
      <c r="M1778" s="6">
        <v>0.03</v>
      </c>
      <c r="N1778">
        <v>1</v>
      </c>
      <c r="O1778">
        <v>1</v>
      </c>
      <c r="P1778" s="6">
        <v>1</v>
      </c>
      <c r="Q1778" s="13">
        <v>0.33800000000000002</v>
      </c>
      <c r="R1778" s="13">
        <v>0.33800000000000002</v>
      </c>
      <c r="S1778" s="31">
        <v>58</v>
      </c>
      <c r="T1778" s="6">
        <f>VLOOKUP(E1778,'参数设置&amp;汇总'!S:U,3,0)</f>
        <v>0.15</v>
      </c>
      <c r="U1778" s="78">
        <f t="shared" si="135"/>
        <v>1</v>
      </c>
      <c r="V1778" s="13">
        <v>0.85000000000000009</v>
      </c>
      <c r="W1778" s="78">
        <f t="shared" si="137"/>
        <v>0.80117647058823527</v>
      </c>
      <c r="X1778" s="1">
        <f>VLOOKUP(E1778,'渗透率、续签率'!AG:AJ,4,0)</f>
        <v>8723.5</v>
      </c>
      <c r="Y1778" s="1">
        <f t="shared" si="138"/>
        <v>6989.0629411764703</v>
      </c>
      <c r="Z1778">
        <v>1</v>
      </c>
      <c r="AA1778" s="89">
        <f t="shared" si="139"/>
        <v>8723.5</v>
      </c>
      <c r="AH1778" s="37"/>
      <c r="AI1778" s="37"/>
      <c r="AK1778" s="37"/>
    </row>
    <row r="1779" spans="1:37" hidden="1">
      <c r="A1779" t="s">
        <v>64</v>
      </c>
      <c r="B1779" t="s">
        <v>26</v>
      </c>
      <c r="C1779" t="s">
        <v>26</v>
      </c>
      <c r="D1779" t="s">
        <v>116</v>
      </c>
      <c r="E1779" t="s">
        <v>489</v>
      </c>
      <c r="F1779" t="str">
        <f t="shared" si="136"/>
        <v>菏泽市母婴服务</v>
      </c>
      <c r="G1779" t="s">
        <v>103</v>
      </c>
      <c r="H1779" t="s">
        <v>390</v>
      </c>
      <c r="I1779" t="s">
        <v>70</v>
      </c>
      <c r="J1779">
        <v>207</v>
      </c>
      <c r="K1779">
        <v>2</v>
      </c>
      <c r="L1779" s="13">
        <f>VLOOKUP(C1779,'渗透率、续签率'!B:C,2,0)</f>
        <v>0.31900000000000001</v>
      </c>
      <c r="M1779" s="6">
        <v>0.01</v>
      </c>
      <c r="N1779">
        <v>29</v>
      </c>
      <c r="O1779">
        <v>2</v>
      </c>
      <c r="P1779" s="6">
        <v>7.0000000000000007E-2</v>
      </c>
      <c r="Q1779" s="13">
        <v>0.106</v>
      </c>
      <c r="R1779" s="13">
        <v>4.5999999999999999E-2</v>
      </c>
      <c r="S1779" s="31">
        <v>518</v>
      </c>
      <c r="T1779" s="6">
        <f>VLOOKUP(E1779,'参数设置&amp;汇总'!S:U,3,0)</f>
        <v>0.15</v>
      </c>
      <c r="U1779" s="78">
        <f t="shared" si="135"/>
        <v>4.3499999999999996</v>
      </c>
      <c r="V1779" s="13">
        <v>0.85000000000000009</v>
      </c>
      <c r="W1779" s="78">
        <f t="shared" si="137"/>
        <v>4.367058823529411</v>
      </c>
      <c r="X1779" s="1">
        <f>VLOOKUP(E1779,'渗透率、续签率'!AG:AJ,4,0)</f>
        <v>8723.5</v>
      </c>
      <c r="Y1779" s="1">
        <f t="shared" si="138"/>
        <v>38096.037647058816</v>
      </c>
      <c r="Z1779">
        <v>16</v>
      </c>
      <c r="AA1779" s="89">
        <f t="shared" si="139"/>
        <v>252981.5</v>
      </c>
      <c r="AH1779" s="37"/>
      <c r="AI1779" s="37"/>
      <c r="AK1779" s="37"/>
    </row>
    <row r="1780" spans="1:37" hidden="1">
      <c r="A1780" t="s">
        <v>64</v>
      </c>
      <c r="B1780" t="s">
        <v>26</v>
      </c>
      <c r="C1780" t="s">
        <v>26</v>
      </c>
      <c r="D1780" t="s">
        <v>116</v>
      </c>
      <c r="E1780" t="s">
        <v>489</v>
      </c>
      <c r="F1780" t="str">
        <f t="shared" si="136"/>
        <v>萍乡市母婴服务</v>
      </c>
      <c r="G1780" t="s">
        <v>90</v>
      </c>
      <c r="H1780" t="s">
        <v>391</v>
      </c>
      <c r="I1780" t="s">
        <v>68</v>
      </c>
      <c r="J1780">
        <v>23</v>
      </c>
      <c r="K1780">
        <v>0</v>
      </c>
      <c r="L1780" s="13">
        <f>VLOOKUP(C1780,'渗透率、续签率'!B:C,2,0)</f>
        <v>0.31900000000000001</v>
      </c>
      <c r="M1780" s="6">
        <v>0</v>
      </c>
      <c r="N1780">
        <v>0</v>
      </c>
      <c r="O1780">
        <v>0</v>
      </c>
      <c r="P1780" s="6">
        <v>0</v>
      </c>
      <c r="Q1780" s="13">
        <v>0</v>
      </c>
      <c r="R1780" s="13">
        <v>0</v>
      </c>
      <c r="S1780" s="31">
        <v>30</v>
      </c>
      <c r="T1780" s="6">
        <f>VLOOKUP(E1780,'参数设置&amp;汇总'!S:U,3,0)</f>
        <v>0.15</v>
      </c>
      <c r="U1780" s="78">
        <f t="shared" si="135"/>
        <v>0</v>
      </c>
      <c r="V1780" s="13">
        <v>0.85000000000000009</v>
      </c>
      <c r="W1780" s="78">
        <f t="shared" si="137"/>
        <v>0</v>
      </c>
      <c r="X1780" s="1">
        <f>VLOOKUP(E1780,'渗透率、续签率'!AG:AJ,4,0)</f>
        <v>8723.5</v>
      </c>
      <c r="Y1780" s="1">
        <f t="shared" si="138"/>
        <v>0</v>
      </c>
      <c r="Z1780">
        <v>1</v>
      </c>
      <c r="AA1780" s="89">
        <f t="shared" si="139"/>
        <v>0</v>
      </c>
      <c r="AH1780" s="37"/>
      <c r="AI1780" s="37"/>
      <c r="AK1780" s="37"/>
    </row>
    <row r="1781" spans="1:37" hidden="1">
      <c r="A1781" t="s">
        <v>64</v>
      </c>
      <c r="B1781" t="s">
        <v>26</v>
      </c>
      <c r="C1781" t="s">
        <v>26</v>
      </c>
      <c r="D1781" t="s">
        <v>116</v>
      </c>
      <c r="E1781" t="s">
        <v>489</v>
      </c>
      <c r="F1781" t="str">
        <f t="shared" si="136"/>
        <v>营口市母婴服务</v>
      </c>
      <c r="G1781" t="s">
        <v>101</v>
      </c>
      <c r="H1781" t="s">
        <v>392</v>
      </c>
      <c r="I1781" t="s">
        <v>70</v>
      </c>
      <c r="J1781">
        <v>45</v>
      </c>
      <c r="K1781">
        <v>1</v>
      </c>
      <c r="L1781" s="13">
        <f>VLOOKUP(C1781,'渗透率、续签率'!B:C,2,0)</f>
        <v>0.31900000000000001</v>
      </c>
      <c r="M1781" s="6">
        <v>0.02</v>
      </c>
      <c r="N1781">
        <v>1</v>
      </c>
      <c r="O1781">
        <v>1</v>
      </c>
      <c r="P1781" s="6">
        <v>1</v>
      </c>
      <c r="Q1781" s="13">
        <v>9.5000000000000001E-2</v>
      </c>
      <c r="R1781" s="13">
        <v>0</v>
      </c>
      <c r="S1781" s="31">
        <v>121</v>
      </c>
      <c r="T1781" s="6">
        <f>VLOOKUP(E1781,'参数设置&amp;汇总'!S:U,3,0)</f>
        <v>0.15</v>
      </c>
      <c r="U1781" s="78">
        <f t="shared" si="135"/>
        <v>1</v>
      </c>
      <c r="V1781" s="13">
        <v>0.85000000000000009</v>
      </c>
      <c r="W1781" s="78">
        <f t="shared" si="137"/>
        <v>0.80117647058823527</v>
      </c>
      <c r="X1781" s="1">
        <f>VLOOKUP(E1781,'渗透率、续签率'!AG:AJ,4,0)</f>
        <v>8723.5</v>
      </c>
      <c r="Y1781" s="1">
        <f t="shared" si="138"/>
        <v>6989.0629411764703</v>
      </c>
      <c r="Z1781">
        <v>2</v>
      </c>
      <c r="AA1781" s="89">
        <f t="shared" si="139"/>
        <v>8723.5</v>
      </c>
      <c r="AH1781" s="37"/>
      <c r="AI1781" s="37"/>
      <c r="AK1781" s="37"/>
    </row>
    <row r="1782" spans="1:37" hidden="1">
      <c r="A1782" t="s">
        <v>64</v>
      </c>
      <c r="B1782" t="s">
        <v>26</v>
      </c>
      <c r="C1782" t="s">
        <v>26</v>
      </c>
      <c r="D1782" t="s">
        <v>116</v>
      </c>
      <c r="E1782" t="s">
        <v>489</v>
      </c>
      <c r="F1782" t="str">
        <f t="shared" si="136"/>
        <v>葫芦岛市母婴服务</v>
      </c>
      <c r="G1782" t="s">
        <v>101</v>
      </c>
      <c r="H1782" t="s">
        <v>393</v>
      </c>
      <c r="I1782" t="s">
        <v>70</v>
      </c>
      <c r="J1782">
        <v>34</v>
      </c>
      <c r="K1782">
        <v>0</v>
      </c>
      <c r="L1782" s="13">
        <f>VLOOKUP(C1782,'渗透率、续签率'!B:C,2,0)</f>
        <v>0.31900000000000001</v>
      </c>
      <c r="M1782" s="6">
        <v>0</v>
      </c>
      <c r="N1782">
        <v>1</v>
      </c>
      <c r="O1782">
        <v>0</v>
      </c>
      <c r="P1782" s="6">
        <v>0</v>
      </c>
      <c r="Q1782" s="13">
        <v>0</v>
      </c>
      <c r="R1782" s="13">
        <v>0</v>
      </c>
      <c r="S1782" s="31">
        <v>66</v>
      </c>
      <c r="T1782" s="6">
        <f>VLOOKUP(E1782,'参数设置&amp;汇总'!S:U,3,0)</f>
        <v>0.15</v>
      </c>
      <c r="U1782" s="78">
        <f t="shared" si="135"/>
        <v>0.15</v>
      </c>
      <c r="V1782" s="13">
        <v>0.85000000000000009</v>
      </c>
      <c r="W1782" s="78">
        <f t="shared" si="137"/>
        <v>0.1764705882352941</v>
      </c>
      <c r="X1782" s="1">
        <f>VLOOKUP(E1782,'渗透率、续签率'!AG:AJ,4,0)</f>
        <v>8723.5</v>
      </c>
      <c r="Y1782" s="1">
        <f t="shared" si="138"/>
        <v>1539.4411764705881</v>
      </c>
      <c r="Z1782">
        <v>6</v>
      </c>
      <c r="AA1782" s="89">
        <f t="shared" si="139"/>
        <v>8723.5</v>
      </c>
      <c r="AH1782" s="37"/>
      <c r="AI1782" s="37"/>
      <c r="AK1782" s="37"/>
    </row>
    <row r="1783" spans="1:37" hidden="1">
      <c r="A1783" t="s">
        <v>64</v>
      </c>
      <c r="B1783" t="s">
        <v>26</v>
      </c>
      <c r="C1783" t="s">
        <v>26</v>
      </c>
      <c r="D1783" t="s">
        <v>116</v>
      </c>
      <c r="E1783" t="s">
        <v>489</v>
      </c>
      <c r="F1783" t="str">
        <f t="shared" si="136"/>
        <v>蚌埠市母婴服务</v>
      </c>
      <c r="G1783" t="s">
        <v>94</v>
      </c>
      <c r="H1783" t="s">
        <v>394</v>
      </c>
      <c r="I1783" t="s">
        <v>68</v>
      </c>
      <c r="J1783">
        <v>85</v>
      </c>
      <c r="K1783">
        <v>1</v>
      </c>
      <c r="L1783" s="13">
        <f>VLOOKUP(C1783,'渗透率、续签率'!B:C,2,0)</f>
        <v>0.31900000000000001</v>
      </c>
      <c r="M1783" s="6">
        <v>0.01</v>
      </c>
      <c r="N1783">
        <v>12</v>
      </c>
      <c r="O1783">
        <v>1</v>
      </c>
      <c r="P1783" s="6">
        <v>0.08</v>
      </c>
      <c r="Q1783" s="13">
        <v>0.09</v>
      </c>
      <c r="R1783" s="13">
        <v>0.09</v>
      </c>
      <c r="S1783" s="31">
        <v>249</v>
      </c>
      <c r="T1783" s="6">
        <f>VLOOKUP(E1783,'参数设置&amp;汇总'!S:U,3,0)</f>
        <v>0.15</v>
      </c>
      <c r="U1783" s="78">
        <f t="shared" si="135"/>
        <v>1.7999999999999998</v>
      </c>
      <c r="V1783" s="13">
        <v>0.85000000000000009</v>
      </c>
      <c r="W1783" s="78">
        <f t="shared" si="137"/>
        <v>1.7423529411764702</v>
      </c>
      <c r="X1783" s="1">
        <f>VLOOKUP(E1783,'渗透率、续签率'!AG:AJ,4,0)</f>
        <v>8723.5</v>
      </c>
      <c r="Y1783" s="1">
        <f t="shared" si="138"/>
        <v>15199.415882352938</v>
      </c>
      <c r="Z1783">
        <v>0</v>
      </c>
      <c r="AA1783" s="89">
        <f t="shared" si="139"/>
        <v>104682</v>
      </c>
      <c r="AH1783" s="37"/>
      <c r="AI1783" s="37"/>
      <c r="AK1783" s="37"/>
    </row>
    <row r="1784" spans="1:37" hidden="1">
      <c r="A1784" t="s">
        <v>64</v>
      </c>
      <c r="B1784" t="s">
        <v>26</v>
      </c>
      <c r="C1784" t="s">
        <v>26</v>
      </c>
      <c r="D1784" t="s">
        <v>116</v>
      </c>
      <c r="E1784" t="s">
        <v>489</v>
      </c>
      <c r="F1784" t="str">
        <f t="shared" si="136"/>
        <v>衡水市母婴服务</v>
      </c>
      <c r="G1784" t="s">
        <v>159</v>
      </c>
      <c r="H1784" t="s">
        <v>395</v>
      </c>
      <c r="I1784" t="s">
        <v>70</v>
      </c>
      <c r="J1784">
        <v>80</v>
      </c>
      <c r="K1784">
        <v>1</v>
      </c>
      <c r="L1784" s="13">
        <f>VLOOKUP(C1784,'渗透率、续签率'!B:C,2,0)</f>
        <v>0.31900000000000001</v>
      </c>
      <c r="M1784" s="6">
        <v>0.01</v>
      </c>
      <c r="N1784">
        <v>12</v>
      </c>
      <c r="O1784">
        <v>1</v>
      </c>
      <c r="P1784" s="6">
        <v>0.08</v>
      </c>
      <c r="Q1784" s="13">
        <v>0.113</v>
      </c>
      <c r="R1784" s="13">
        <v>0.113</v>
      </c>
      <c r="S1784" s="31">
        <v>308</v>
      </c>
      <c r="T1784" s="6">
        <f>VLOOKUP(E1784,'参数设置&amp;汇总'!S:U,3,0)</f>
        <v>0.15</v>
      </c>
      <c r="U1784" s="78">
        <f t="shared" si="135"/>
        <v>1.7999999999999998</v>
      </c>
      <c r="V1784" s="13">
        <v>0.85000000000000009</v>
      </c>
      <c r="W1784" s="78">
        <f t="shared" si="137"/>
        <v>1.7423529411764702</v>
      </c>
      <c r="X1784" s="1">
        <f>VLOOKUP(E1784,'渗透率、续签率'!AG:AJ,4,0)</f>
        <v>8723.5</v>
      </c>
      <c r="Y1784" s="1">
        <f t="shared" si="138"/>
        <v>15199.415882352938</v>
      </c>
      <c r="Z1784">
        <v>6</v>
      </c>
      <c r="AA1784" s="89">
        <f t="shared" si="139"/>
        <v>104682</v>
      </c>
      <c r="AH1784" s="37"/>
      <c r="AI1784" s="37"/>
      <c r="AJ1784" s="1"/>
      <c r="AK1784" s="37"/>
    </row>
    <row r="1785" spans="1:37" hidden="1">
      <c r="A1785" t="s">
        <v>64</v>
      </c>
      <c r="B1785" t="s">
        <v>26</v>
      </c>
      <c r="C1785" t="s">
        <v>26</v>
      </c>
      <c r="D1785" t="s">
        <v>116</v>
      </c>
      <c r="E1785" t="s">
        <v>489</v>
      </c>
      <c r="F1785" t="str">
        <f t="shared" si="136"/>
        <v>衡阳市母婴服务</v>
      </c>
      <c r="G1785" t="s">
        <v>113</v>
      </c>
      <c r="H1785" t="s">
        <v>396</v>
      </c>
      <c r="I1785" t="s">
        <v>68</v>
      </c>
      <c r="J1785">
        <v>57</v>
      </c>
      <c r="K1785">
        <v>0</v>
      </c>
      <c r="L1785" s="13">
        <f>VLOOKUP(C1785,'渗透率、续签率'!B:C,2,0)</f>
        <v>0.31900000000000001</v>
      </c>
      <c r="M1785" s="6">
        <v>0</v>
      </c>
      <c r="N1785">
        <v>2</v>
      </c>
      <c r="O1785">
        <v>0</v>
      </c>
      <c r="P1785" s="6">
        <v>0</v>
      </c>
      <c r="Q1785" s="13">
        <v>0</v>
      </c>
      <c r="R1785" s="13">
        <v>0</v>
      </c>
      <c r="S1785" s="31">
        <v>140</v>
      </c>
      <c r="T1785" s="6">
        <f>VLOOKUP(E1785,'参数设置&amp;汇总'!S:U,3,0)</f>
        <v>0.15</v>
      </c>
      <c r="U1785" s="78">
        <f t="shared" si="135"/>
        <v>0.3</v>
      </c>
      <c r="V1785" s="13">
        <v>0.85000000000000009</v>
      </c>
      <c r="W1785" s="78">
        <f t="shared" si="137"/>
        <v>0.3529411764705882</v>
      </c>
      <c r="X1785" s="1">
        <f>VLOOKUP(E1785,'渗透率、续签率'!AG:AJ,4,0)</f>
        <v>8723.5</v>
      </c>
      <c r="Y1785" s="1">
        <f t="shared" si="138"/>
        <v>3078.8823529411761</v>
      </c>
      <c r="Z1785">
        <v>8</v>
      </c>
      <c r="AA1785" s="89">
        <f t="shared" si="139"/>
        <v>17447</v>
      </c>
      <c r="AH1785" s="37"/>
      <c r="AI1785" s="37"/>
      <c r="AK1785" s="37"/>
    </row>
    <row r="1786" spans="1:37" hidden="1">
      <c r="A1786" t="s">
        <v>64</v>
      </c>
      <c r="B1786" t="s">
        <v>26</v>
      </c>
      <c r="C1786" t="s">
        <v>26</v>
      </c>
      <c r="D1786" t="s">
        <v>116</v>
      </c>
      <c r="E1786" t="s">
        <v>489</v>
      </c>
      <c r="F1786" t="str">
        <f t="shared" si="136"/>
        <v>衢州市母婴服务</v>
      </c>
      <c r="G1786" t="s">
        <v>79</v>
      </c>
      <c r="H1786" t="s">
        <v>397</v>
      </c>
      <c r="I1786" t="s">
        <v>68</v>
      </c>
      <c r="J1786">
        <v>31</v>
      </c>
      <c r="K1786">
        <v>0</v>
      </c>
      <c r="L1786" s="13">
        <f>VLOOKUP(C1786,'渗透率、续签率'!B:C,2,0)</f>
        <v>0.31900000000000001</v>
      </c>
      <c r="M1786" s="6">
        <v>0</v>
      </c>
      <c r="N1786">
        <v>0</v>
      </c>
      <c r="O1786">
        <v>0</v>
      </c>
      <c r="P1786" s="6">
        <v>0</v>
      </c>
      <c r="Q1786" s="13">
        <v>9.4E-2</v>
      </c>
      <c r="R1786" s="13">
        <v>0</v>
      </c>
      <c r="S1786" s="31">
        <v>82</v>
      </c>
      <c r="T1786" s="6">
        <f>VLOOKUP(E1786,'参数设置&amp;汇总'!S:U,3,0)</f>
        <v>0.15</v>
      </c>
      <c r="U1786" s="78">
        <f t="shared" si="135"/>
        <v>0</v>
      </c>
      <c r="V1786" s="13">
        <v>0.85000000000000009</v>
      </c>
      <c r="W1786" s="78">
        <f t="shared" si="137"/>
        <v>0</v>
      </c>
      <c r="X1786" s="1">
        <f>VLOOKUP(E1786,'渗透率、续签率'!AG:AJ,4,0)</f>
        <v>8723.5</v>
      </c>
      <c r="Y1786" s="1">
        <f t="shared" si="138"/>
        <v>0</v>
      </c>
      <c r="Z1786">
        <v>7</v>
      </c>
      <c r="AA1786" s="89">
        <f t="shared" si="139"/>
        <v>0</v>
      </c>
      <c r="AH1786" s="37"/>
      <c r="AI1786" s="37"/>
      <c r="AK1786" s="37"/>
    </row>
    <row r="1787" spans="1:37" hidden="1">
      <c r="A1787" t="s">
        <v>64</v>
      </c>
      <c r="B1787" t="s">
        <v>26</v>
      </c>
      <c r="C1787" t="s">
        <v>26</v>
      </c>
      <c r="D1787" t="s">
        <v>116</v>
      </c>
      <c r="E1787" t="s">
        <v>489</v>
      </c>
      <c r="F1787" t="str">
        <f t="shared" si="136"/>
        <v>襄阳市母婴服务</v>
      </c>
      <c r="G1787" t="s">
        <v>81</v>
      </c>
      <c r="H1787" t="s">
        <v>398</v>
      </c>
      <c r="I1787" t="s">
        <v>68</v>
      </c>
      <c r="J1787">
        <v>79</v>
      </c>
      <c r="K1787">
        <v>0</v>
      </c>
      <c r="L1787" s="13">
        <f>VLOOKUP(C1787,'渗透率、续签率'!B:C,2,0)</f>
        <v>0.31900000000000001</v>
      </c>
      <c r="M1787" s="6">
        <v>0</v>
      </c>
      <c r="N1787">
        <v>11</v>
      </c>
      <c r="O1787">
        <v>0</v>
      </c>
      <c r="P1787" s="6">
        <v>0</v>
      </c>
      <c r="Q1787" s="13">
        <v>0</v>
      </c>
      <c r="R1787" s="13">
        <v>0</v>
      </c>
      <c r="S1787" s="31">
        <v>211</v>
      </c>
      <c r="T1787" s="6">
        <f>VLOOKUP(E1787,'参数设置&amp;汇总'!S:U,3,0)</f>
        <v>0.15</v>
      </c>
      <c r="U1787" s="78">
        <f t="shared" si="135"/>
        <v>1.65</v>
      </c>
      <c r="V1787" s="13">
        <v>0.85000000000000009</v>
      </c>
      <c r="W1787" s="78">
        <f t="shared" si="137"/>
        <v>1.9411764705882351</v>
      </c>
      <c r="X1787" s="1">
        <f>VLOOKUP(E1787,'渗透率、续签率'!AG:AJ,4,0)</f>
        <v>8723.5</v>
      </c>
      <c r="Y1787" s="1">
        <f t="shared" si="138"/>
        <v>16933.852941176468</v>
      </c>
      <c r="Z1787">
        <v>7</v>
      </c>
      <c r="AA1787" s="89">
        <f t="shared" si="139"/>
        <v>95958.5</v>
      </c>
      <c r="AH1787" s="37"/>
      <c r="AI1787" s="37"/>
      <c r="AK1787" s="37"/>
    </row>
    <row r="1788" spans="1:37" hidden="1">
      <c r="A1788" t="s">
        <v>64</v>
      </c>
      <c r="B1788" t="s">
        <v>26</v>
      </c>
      <c r="C1788" t="s">
        <v>26</v>
      </c>
      <c r="D1788" t="s">
        <v>116</v>
      </c>
      <c r="E1788" t="s">
        <v>489</v>
      </c>
      <c r="F1788" t="str">
        <f t="shared" si="136"/>
        <v>西双版纳傣族自治州母婴服务</v>
      </c>
      <c r="G1788" t="s">
        <v>99</v>
      </c>
      <c r="H1788" t="s">
        <v>399</v>
      </c>
      <c r="I1788" t="s">
        <v>68</v>
      </c>
      <c r="J1788">
        <v>16</v>
      </c>
      <c r="K1788">
        <v>0</v>
      </c>
      <c r="L1788" s="13">
        <f>VLOOKUP(C1788,'渗透率、续签率'!B:C,2,0)</f>
        <v>0.31900000000000001</v>
      </c>
      <c r="M1788" s="6">
        <v>0</v>
      </c>
      <c r="N1788">
        <v>0</v>
      </c>
      <c r="O1788">
        <v>0</v>
      </c>
      <c r="P1788" s="6">
        <v>0</v>
      </c>
      <c r="Q1788" s="13">
        <v>0</v>
      </c>
      <c r="R1788" s="13">
        <v>0</v>
      </c>
      <c r="S1788" s="31">
        <v>11</v>
      </c>
      <c r="T1788" s="6">
        <f>VLOOKUP(E1788,'参数设置&amp;汇总'!S:U,3,0)</f>
        <v>0.15</v>
      </c>
      <c r="U1788" s="78">
        <f t="shared" si="135"/>
        <v>0</v>
      </c>
      <c r="V1788" s="13">
        <v>0.85000000000000009</v>
      </c>
      <c r="W1788" s="78">
        <f t="shared" si="137"/>
        <v>0</v>
      </c>
      <c r="X1788" s="1">
        <f>VLOOKUP(E1788,'渗透率、续签率'!AG:AJ,4,0)</f>
        <v>8723.5</v>
      </c>
      <c r="Y1788" s="1">
        <f t="shared" si="138"/>
        <v>0</v>
      </c>
      <c r="Z1788">
        <v>1</v>
      </c>
      <c r="AA1788" s="89">
        <f t="shared" si="139"/>
        <v>0</v>
      </c>
      <c r="AH1788" s="37"/>
      <c r="AI1788" s="37"/>
      <c r="AJ1788" s="1"/>
      <c r="AK1788" s="37"/>
    </row>
    <row r="1789" spans="1:37" hidden="1">
      <c r="A1789" t="s">
        <v>64</v>
      </c>
      <c r="B1789" t="s">
        <v>26</v>
      </c>
      <c r="C1789" t="s">
        <v>26</v>
      </c>
      <c r="D1789" t="s">
        <v>116</v>
      </c>
      <c r="E1789" t="s">
        <v>489</v>
      </c>
      <c r="F1789" t="str">
        <f t="shared" si="136"/>
        <v>西宁市母婴服务</v>
      </c>
      <c r="G1789" t="s">
        <v>297</v>
      </c>
      <c r="H1789" t="s">
        <v>400</v>
      </c>
      <c r="I1789" t="s">
        <v>70</v>
      </c>
      <c r="J1789">
        <v>46</v>
      </c>
      <c r="K1789">
        <v>1</v>
      </c>
      <c r="L1789" s="13">
        <f>VLOOKUP(C1789,'渗透率、续签率'!B:C,2,0)</f>
        <v>0.31900000000000001</v>
      </c>
      <c r="M1789" s="6">
        <v>0.02</v>
      </c>
      <c r="N1789">
        <v>12</v>
      </c>
      <c r="O1789">
        <v>1</v>
      </c>
      <c r="P1789" s="6">
        <v>0.08</v>
      </c>
      <c r="Q1789" s="13">
        <v>0.18099999999999999</v>
      </c>
      <c r="R1789" s="13">
        <v>0.11799999999999999</v>
      </c>
      <c r="S1789" s="31">
        <v>196</v>
      </c>
      <c r="T1789" s="6">
        <f>VLOOKUP(E1789,'参数设置&amp;汇总'!S:U,3,0)</f>
        <v>0.15</v>
      </c>
      <c r="U1789" s="78">
        <f t="shared" si="135"/>
        <v>1.7999999999999998</v>
      </c>
      <c r="V1789" s="13">
        <v>0.85000000000000009</v>
      </c>
      <c r="W1789" s="78">
        <f t="shared" si="137"/>
        <v>1.7423529411764702</v>
      </c>
      <c r="X1789" s="1">
        <f>VLOOKUP(E1789,'渗透率、续签率'!AG:AJ,4,0)</f>
        <v>8723.5</v>
      </c>
      <c r="Y1789" s="1">
        <f t="shared" si="138"/>
        <v>15199.415882352938</v>
      </c>
      <c r="Z1789">
        <v>0</v>
      </c>
      <c r="AA1789" s="89">
        <f t="shared" si="139"/>
        <v>104682</v>
      </c>
      <c r="AH1789" s="37"/>
      <c r="AI1789" s="37"/>
      <c r="AJ1789" s="1"/>
      <c r="AK1789" s="37"/>
    </row>
    <row r="1790" spans="1:37" hidden="1">
      <c r="A1790" t="s">
        <v>64</v>
      </c>
      <c r="B1790" t="s">
        <v>26</v>
      </c>
      <c r="C1790" t="s">
        <v>26</v>
      </c>
      <c r="D1790" t="s">
        <v>116</v>
      </c>
      <c r="E1790" t="s">
        <v>489</v>
      </c>
      <c r="F1790" t="str">
        <f t="shared" si="136"/>
        <v>许昌市母婴服务</v>
      </c>
      <c r="G1790" t="s">
        <v>110</v>
      </c>
      <c r="H1790" t="s">
        <v>401</v>
      </c>
      <c r="I1790" t="s">
        <v>70</v>
      </c>
      <c r="J1790">
        <v>92</v>
      </c>
      <c r="K1790">
        <v>0</v>
      </c>
      <c r="L1790" s="13">
        <f>VLOOKUP(C1790,'渗透率、续签率'!B:C,2,0)</f>
        <v>0.31900000000000001</v>
      </c>
      <c r="M1790" s="6">
        <v>0</v>
      </c>
      <c r="N1790">
        <v>15</v>
      </c>
      <c r="O1790">
        <v>0</v>
      </c>
      <c r="P1790" s="6">
        <v>0</v>
      </c>
      <c r="Q1790" s="13">
        <v>0</v>
      </c>
      <c r="R1790" s="13">
        <v>0</v>
      </c>
      <c r="S1790" s="31">
        <v>271</v>
      </c>
      <c r="T1790" s="6">
        <f>VLOOKUP(E1790,'参数设置&amp;汇总'!S:U,3,0)</f>
        <v>0.15</v>
      </c>
      <c r="U1790" s="78">
        <f t="shared" si="135"/>
        <v>2.25</v>
      </c>
      <c r="V1790" s="13">
        <v>0.85000000000000009</v>
      </c>
      <c r="W1790" s="78">
        <f t="shared" si="137"/>
        <v>2.6470588235294117</v>
      </c>
      <c r="X1790" s="1">
        <f>VLOOKUP(E1790,'渗透率、续签率'!AG:AJ,4,0)</f>
        <v>8723.5</v>
      </c>
      <c r="Y1790" s="1">
        <f t="shared" si="138"/>
        <v>23091.617647058822</v>
      </c>
      <c r="Z1790">
        <v>6</v>
      </c>
      <c r="AA1790" s="89">
        <f t="shared" si="139"/>
        <v>130852.5</v>
      </c>
      <c r="AH1790" s="37"/>
      <c r="AI1790" s="37"/>
      <c r="AJ1790" s="1"/>
      <c r="AK1790" s="37"/>
    </row>
    <row r="1791" spans="1:37" hidden="1">
      <c r="A1791" t="s">
        <v>64</v>
      </c>
      <c r="B1791" t="s">
        <v>26</v>
      </c>
      <c r="C1791" t="s">
        <v>26</v>
      </c>
      <c r="D1791" t="s">
        <v>116</v>
      </c>
      <c r="E1791" t="s">
        <v>489</v>
      </c>
      <c r="F1791" t="str">
        <f t="shared" si="136"/>
        <v>贵港市母婴服务</v>
      </c>
      <c r="G1791" t="s">
        <v>88</v>
      </c>
      <c r="H1791" t="s">
        <v>402</v>
      </c>
      <c r="I1791" t="s">
        <v>68</v>
      </c>
      <c r="J1791">
        <v>61</v>
      </c>
      <c r="K1791">
        <v>0</v>
      </c>
      <c r="L1791" s="13">
        <f>VLOOKUP(C1791,'渗透率、续签率'!B:C,2,0)</f>
        <v>0.31900000000000001</v>
      </c>
      <c r="M1791" s="6">
        <v>0</v>
      </c>
      <c r="N1791">
        <v>7</v>
      </c>
      <c r="O1791">
        <v>0</v>
      </c>
      <c r="P1791" s="6">
        <v>0</v>
      </c>
      <c r="Q1791" s="13">
        <v>0</v>
      </c>
      <c r="R1791" s="13">
        <v>0</v>
      </c>
      <c r="S1791" s="31">
        <v>119</v>
      </c>
      <c r="T1791" s="6">
        <f>VLOOKUP(E1791,'参数设置&amp;汇总'!S:U,3,0)</f>
        <v>0.15</v>
      </c>
      <c r="U1791" s="78">
        <f t="shared" si="135"/>
        <v>1.05</v>
      </c>
      <c r="V1791" s="13">
        <v>0.85000000000000009</v>
      </c>
      <c r="W1791" s="78">
        <f t="shared" si="137"/>
        <v>1.2352941176470587</v>
      </c>
      <c r="X1791" s="1">
        <f>VLOOKUP(E1791,'渗透率、续签率'!AG:AJ,4,0)</f>
        <v>8723.5</v>
      </c>
      <c r="Y1791" s="1">
        <f t="shared" si="138"/>
        <v>10776.088235294115</v>
      </c>
      <c r="Z1791">
        <v>1</v>
      </c>
      <c r="AA1791" s="89">
        <f t="shared" si="139"/>
        <v>61064.5</v>
      </c>
      <c r="AH1791" s="37"/>
      <c r="AI1791" s="37"/>
      <c r="AJ1791" s="1"/>
      <c r="AK1791" s="37"/>
    </row>
    <row r="1792" spans="1:37" hidden="1">
      <c r="A1792" t="s">
        <v>64</v>
      </c>
      <c r="B1792" t="s">
        <v>26</v>
      </c>
      <c r="C1792" t="s">
        <v>26</v>
      </c>
      <c r="D1792" t="s">
        <v>116</v>
      </c>
      <c r="E1792" t="s">
        <v>489</v>
      </c>
      <c r="F1792" t="str">
        <f t="shared" si="136"/>
        <v>贵阳市母婴服务</v>
      </c>
      <c r="G1792" t="s">
        <v>167</v>
      </c>
      <c r="H1792" t="s">
        <v>403</v>
      </c>
      <c r="I1792" t="s">
        <v>70</v>
      </c>
      <c r="J1792">
        <v>165</v>
      </c>
      <c r="K1792">
        <v>6</v>
      </c>
      <c r="L1792" s="13">
        <f>VLOOKUP(C1792,'渗透率、续签率'!B:C,2,0)</f>
        <v>0.31900000000000001</v>
      </c>
      <c r="M1792" s="6">
        <v>0.04</v>
      </c>
      <c r="N1792">
        <v>43</v>
      </c>
      <c r="O1792">
        <v>6</v>
      </c>
      <c r="P1792" s="6">
        <v>0.14000000000000001</v>
      </c>
      <c r="Q1792" s="13">
        <v>0.28000000000000003</v>
      </c>
      <c r="R1792" s="13">
        <v>0.157</v>
      </c>
      <c r="S1792" s="31">
        <v>798</v>
      </c>
      <c r="T1792" s="6">
        <f>VLOOKUP(E1792,'参数设置&amp;汇总'!S:U,3,0)</f>
        <v>0.15</v>
      </c>
      <c r="U1792" s="78">
        <f t="shared" si="135"/>
        <v>6.45</v>
      </c>
      <c r="V1792" s="13">
        <v>0.85000000000000009</v>
      </c>
      <c r="W1792" s="78">
        <f t="shared" si="137"/>
        <v>5.3364705882352945</v>
      </c>
      <c r="X1792" s="1">
        <f>VLOOKUP(E1792,'渗透率、续签率'!AG:AJ,4,0)</f>
        <v>8723.5</v>
      </c>
      <c r="Y1792" s="1">
        <f t="shared" si="138"/>
        <v>46552.701176470589</v>
      </c>
      <c r="Z1792">
        <v>23</v>
      </c>
      <c r="AA1792" s="89">
        <f t="shared" si="139"/>
        <v>375110.5</v>
      </c>
      <c r="AH1792" s="37"/>
      <c r="AI1792" s="37"/>
      <c r="AK1792" s="37"/>
    </row>
    <row r="1793" spans="1:37" hidden="1">
      <c r="A1793" t="s">
        <v>64</v>
      </c>
      <c r="B1793" t="s">
        <v>26</v>
      </c>
      <c r="C1793" t="s">
        <v>26</v>
      </c>
      <c r="D1793" t="s">
        <v>116</v>
      </c>
      <c r="E1793" t="s">
        <v>489</v>
      </c>
      <c r="F1793" t="str">
        <f t="shared" si="136"/>
        <v>贺州市母婴服务</v>
      </c>
      <c r="G1793" t="s">
        <v>88</v>
      </c>
      <c r="H1793" t="s">
        <v>404</v>
      </c>
      <c r="I1793" t="s">
        <v>68</v>
      </c>
      <c r="J1793">
        <v>42</v>
      </c>
      <c r="K1793">
        <v>0</v>
      </c>
      <c r="L1793" s="13">
        <f>VLOOKUP(C1793,'渗透率、续签率'!B:C,2,0)</f>
        <v>0.31900000000000001</v>
      </c>
      <c r="M1793" s="6">
        <v>0</v>
      </c>
      <c r="N1793">
        <v>0</v>
      </c>
      <c r="O1793">
        <v>0</v>
      </c>
      <c r="P1793" s="6">
        <v>0</v>
      </c>
      <c r="Q1793" s="13">
        <v>1.4999999999999999E-2</v>
      </c>
      <c r="R1793" s="13">
        <v>0</v>
      </c>
      <c r="S1793" s="31">
        <v>38</v>
      </c>
      <c r="T1793" s="6">
        <f>VLOOKUP(E1793,'参数设置&amp;汇总'!S:U,3,0)</f>
        <v>0.15</v>
      </c>
      <c r="U1793" s="78">
        <f t="shared" si="135"/>
        <v>0</v>
      </c>
      <c r="V1793" s="13">
        <v>0.85000000000000009</v>
      </c>
      <c r="W1793" s="78">
        <f t="shared" si="137"/>
        <v>0</v>
      </c>
      <c r="X1793" s="1">
        <f>VLOOKUP(E1793,'渗透率、续签率'!AG:AJ,4,0)</f>
        <v>8723.5</v>
      </c>
      <c r="Y1793" s="1">
        <f t="shared" si="138"/>
        <v>0</v>
      </c>
      <c r="Z1793">
        <v>0</v>
      </c>
      <c r="AA1793" s="89">
        <f t="shared" si="139"/>
        <v>0</v>
      </c>
      <c r="AH1793" s="37"/>
      <c r="AI1793" s="37"/>
      <c r="AJ1793" s="1"/>
      <c r="AK1793" s="37"/>
    </row>
    <row r="1794" spans="1:37" hidden="1">
      <c r="A1794" t="s">
        <v>64</v>
      </c>
      <c r="B1794" t="s">
        <v>26</v>
      </c>
      <c r="C1794" t="s">
        <v>26</v>
      </c>
      <c r="D1794" t="s">
        <v>116</v>
      </c>
      <c r="E1794" t="s">
        <v>489</v>
      </c>
      <c r="F1794" t="str">
        <f t="shared" si="136"/>
        <v>资阳市母婴服务</v>
      </c>
      <c r="G1794" t="s">
        <v>77</v>
      </c>
      <c r="H1794" t="s">
        <v>405</v>
      </c>
      <c r="I1794" t="s">
        <v>70</v>
      </c>
      <c r="J1794">
        <v>13</v>
      </c>
      <c r="K1794">
        <v>0</v>
      </c>
      <c r="L1794" s="13">
        <f>VLOOKUP(C1794,'渗透率、续签率'!B:C,2,0)</f>
        <v>0.31900000000000001</v>
      </c>
      <c r="M1794" s="6">
        <v>0</v>
      </c>
      <c r="N1794">
        <v>0</v>
      </c>
      <c r="O1794">
        <v>0</v>
      </c>
      <c r="P1794" s="6">
        <v>0</v>
      </c>
      <c r="Q1794" s="13">
        <v>0</v>
      </c>
      <c r="R1794" s="13">
        <v>0</v>
      </c>
      <c r="S1794" s="31">
        <v>17</v>
      </c>
      <c r="T1794" s="6">
        <f>VLOOKUP(E1794,'参数设置&amp;汇总'!S:U,3,0)</f>
        <v>0.15</v>
      </c>
      <c r="U1794" s="78">
        <f t="shared" si="135"/>
        <v>0</v>
      </c>
      <c r="V1794" s="13">
        <v>0.85000000000000009</v>
      </c>
      <c r="W1794" s="78">
        <f t="shared" si="137"/>
        <v>0</v>
      </c>
      <c r="X1794" s="1">
        <f>VLOOKUP(E1794,'渗透率、续签率'!AG:AJ,4,0)</f>
        <v>8723.5</v>
      </c>
      <c r="Y1794" s="1">
        <f t="shared" si="138"/>
        <v>0</v>
      </c>
      <c r="Z1794">
        <v>0</v>
      </c>
      <c r="AA1794" s="89">
        <f t="shared" si="139"/>
        <v>0</v>
      </c>
      <c r="AH1794" s="37"/>
      <c r="AI1794" s="37"/>
      <c r="AJ1794" s="1"/>
      <c r="AK1794" s="37"/>
    </row>
    <row r="1795" spans="1:37" hidden="1">
      <c r="A1795" t="s">
        <v>64</v>
      </c>
      <c r="B1795" t="s">
        <v>26</v>
      </c>
      <c r="C1795" t="s">
        <v>26</v>
      </c>
      <c r="D1795" t="s">
        <v>116</v>
      </c>
      <c r="E1795" t="s">
        <v>489</v>
      </c>
      <c r="F1795" t="str">
        <f t="shared" si="136"/>
        <v>赣州市母婴服务</v>
      </c>
      <c r="G1795" t="s">
        <v>90</v>
      </c>
      <c r="H1795" t="s">
        <v>406</v>
      </c>
      <c r="I1795" t="s">
        <v>68</v>
      </c>
      <c r="J1795">
        <v>209</v>
      </c>
      <c r="K1795">
        <v>5</v>
      </c>
      <c r="L1795" s="13">
        <f>VLOOKUP(C1795,'渗透率、续签率'!B:C,2,0)</f>
        <v>0.31900000000000001</v>
      </c>
      <c r="M1795" s="6">
        <v>0.02</v>
      </c>
      <c r="N1795">
        <v>21</v>
      </c>
      <c r="O1795">
        <v>5</v>
      </c>
      <c r="P1795" s="6">
        <v>0.24</v>
      </c>
      <c r="Q1795" s="13">
        <v>0.20300000000000001</v>
      </c>
      <c r="R1795" s="13">
        <v>0.10299999999999999</v>
      </c>
      <c r="S1795" s="31">
        <v>568</v>
      </c>
      <c r="T1795" s="6">
        <f>VLOOKUP(E1795,'参数设置&amp;汇总'!S:U,3,0)</f>
        <v>0.15</v>
      </c>
      <c r="U1795" s="78">
        <f t="shared" ref="U1795:U1858" si="140">IF(T1795*N1795&gt;=O1795,T1795*N1795,O1795)</f>
        <v>5</v>
      </c>
      <c r="V1795" s="13">
        <v>0.85000000000000009</v>
      </c>
      <c r="W1795" s="78">
        <f t="shared" si="137"/>
        <v>4.0058823529411764</v>
      </c>
      <c r="X1795" s="1">
        <f>VLOOKUP(E1795,'渗透率、续签率'!AG:AJ,4,0)</f>
        <v>8723.5</v>
      </c>
      <c r="Y1795" s="1">
        <f t="shared" si="138"/>
        <v>34945.314705882352</v>
      </c>
      <c r="Z1795">
        <v>19</v>
      </c>
      <c r="AA1795" s="89">
        <f t="shared" si="139"/>
        <v>183193.5</v>
      </c>
      <c r="AH1795" s="37"/>
      <c r="AI1795" s="37"/>
      <c r="AK1795" s="37"/>
    </row>
    <row r="1796" spans="1:37" hidden="1">
      <c r="A1796" t="s">
        <v>64</v>
      </c>
      <c r="B1796" t="s">
        <v>26</v>
      </c>
      <c r="C1796" t="s">
        <v>26</v>
      </c>
      <c r="D1796" t="s">
        <v>116</v>
      </c>
      <c r="E1796" t="s">
        <v>489</v>
      </c>
      <c r="F1796" t="str">
        <f t="shared" ref="F1796:F1859" si="141">H1796&amp;C1796</f>
        <v>赤峰市母婴服务</v>
      </c>
      <c r="G1796" t="s">
        <v>142</v>
      </c>
      <c r="H1796" t="s">
        <v>407</v>
      </c>
      <c r="I1796" t="s">
        <v>70</v>
      </c>
      <c r="J1796">
        <v>59</v>
      </c>
      <c r="K1796">
        <v>1</v>
      </c>
      <c r="L1796" s="13">
        <f>VLOOKUP(C1796,'渗透率、续签率'!B:C,2,0)</f>
        <v>0.31900000000000001</v>
      </c>
      <c r="M1796" s="6">
        <v>0.02</v>
      </c>
      <c r="N1796">
        <v>5</v>
      </c>
      <c r="O1796">
        <v>1</v>
      </c>
      <c r="P1796" s="6">
        <v>0.2</v>
      </c>
      <c r="Q1796" s="13">
        <v>0.16</v>
      </c>
      <c r="R1796" s="13">
        <v>0</v>
      </c>
      <c r="S1796" s="31">
        <v>138</v>
      </c>
      <c r="T1796" s="6">
        <f>VLOOKUP(E1796,'参数设置&amp;汇总'!S:U,3,0)</f>
        <v>0.15</v>
      </c>
      <c r="U1796" s="78">
        <f t="shared" si="140"/>
        <v>1</v>
      </c>
      <c r="V1796" s="13">
        <v>0.85000000000000009</v>
      </c>
      <c r="W1796" s="78">
        <f t="shared" ref="W1796:W1859" si="142">(O1796*(1-L1796)+IF((U1796-O1796)&lt;0,0,(U1796-O1796)))/V1796</f>
        <v>0.80117647058823527</v>
      </c>
      <c r="X1796" s="1">
        <f>VLOOKUP(E1796,'渗透率、续签率'!AG:AJ,4,0)</f>
        <v>8723.5</v>
      </c>
      <c r="Y1796" s="1">
        <f t="shared" ref="Y1796:Y1859" si="143">X1796*W1796</f>
        <v>6989.0629411764703</v>
      </c>
      <c r="Z1796">
        <v>0</v>
      </c>
      <c r="AA1796" s="89">
        <f t="shared" ref="AA1796:AA1859" si="144">N1796*X1796</f>
        <v>43617.5</v>
      </c>
      <c r="AH1796" s="37"/>
      <c r="AI1796" s="37"/>
      <c r="AK1796" s="37"/>
    </row>
    <row r="1797" spans="1:37" hidden="1">
      <c r="A1797" t="s">
        <v>64</v>
      </c>
      <c r="B1797" t="s">
        <v>26</v>
      </c>
      <c r="C1797" t="s">
        <v>26</v>
      </c>
      <c r="D1797" t="s">
        <v>116</v>
      </c>
      <c r="E1797" t="s">
        <v>489</v>
      </c>
      <c r="F1797" t="str">
        <f t="shared" si="141"/>
        <v>辽源市母婴服务</v>
      </c>
      <c r="G1797" t="s">
        <v>188</v>
      </c>
      <c r="H1797" t="s">
        <v>408</v>
      </c>
      <c r="I1797" t="s">
        <v>70</v>
      </c>
      <c r="J1797">
        <v>6</v>
      </c>
      <c r="K1797">
        <v>0</v>
      </c>
      <c r="L1797" s="13">
        <f>VLOOKUP(C1797,'渗透率、续签率'!B:C,2,0)</f>
        <v>0.31900000000000001</v>
      </c>
      <c r="M1797" s="6">
        <v>0</v>
      </c>
      <c r="N1797">
        <v>0</v>
      </c>
      <c r="O1797">
        <v>0</v>
      </c>
      <c r="P1797" s="6">
        <v>0</v>
      </c>
      <c r="Q1797" s="13">
        <v>0</v>
      </c>
      <c r="R1797" s="13">
        <v>0</v>
      </c>
      <c r="S1797" s="31">
        <v>9</v>
      </c>
      <c r="T1797" s="6">
        <f>VLOOKUP(E1797,'参数设置&amp;汇总'!S:U,3,0)</f>
        <v>0.15</v>
      </c>
      <c r="U1797" s="78">
        <f t="shared" si="140"/>
        <v>0</v>
      </c>
      <c r="V1797" s="13">
        <v>0.85000000000000009</v>
      </c>
      <c r="W1797" s="78">
        <f t="shared" si="142"/>
        <v>0</v>
      </c>
      <c r="X1797" s="1">
        <f>VLOOKUP(E1797,'渗透率、续签率'!AG:AJ,4,0)</f>
        <v>8723.5</v>
      </c>
      <c r="Y1797" s="1">
        <f t="shared" si="143"/>
        <v>0</v>
      </c>
      <c r="Z1797">
        <v>0</v>
      </c>
      <c r="AA1797" s="89">
        <f t="shared" si="144"/>
        <v>0</v>
      </c>
      <c r="AH1797" s="37"/>
      <c r="AI1797" s="37"/>
      <c r="AK1797" s="37"/>
    </row>
    <row r="1798" spans="1:37" hidden="1">
      <c r="A1798" t="s">
        <v>64</v>
      </c>
      <c r="B1798" t="s">
        <v>26</v>
      </c>
      <c r="C1798" t="s">
        <v>26</v>
      </c>
      <c r="D1798" t="s">
        <v>116</v>
      </c>
      <c r="E1798" t="s">
        <v>489</v>
      </c>
      <c r="F1798" t="str">
        <f t="shared" si="141"/>
        <v>辽阳市母婴服务</v>
      </c>
      <c r="G1798" t="s">
        <v>101</v>
      </c>
      <c r="H1798" t="s">
        <v>409</v>
      </c>
      <c r="I1798" t="s">
        <v>70</v>
      </c>
      <c r="J1798">
        <v>12</v>
      </c>
      <c r="K1798">
        <v>0</v>
      </c>
      <c r="L1798" s="13">
        <f>VLOOKUP(C1798,'渗透率、续签率'!B:C,2,0)</f>
        <v>0.31900000000000001</v>
      </c>
      <c r="M1798" s="6">
        <v>0</v>
      </c>
      <c r="N1798">
        <v>0</v>
      </c>
      <c r="O1798">
        <v>0</v>
      </c>
      <c r="P1798" s="6">
        <v>0</v>
      </c>
      <c r="Q1798" s="13">
        <v>0</v>
      </c>
      <c r="R1798" s="13">
        <v>0</v>
      </c>
      <c r="S1798" s="31">
        <v>22</v>
      </c>
      <c r="T1798" s="6">
        <f>VLOOKUP(E1798,'参数设置&amp;汇总'!S:U,3,0)</f>
        <v>0.15</v>
      </c>
      <c r="U1798" s="78">
        <f t="shared" si="140"/>
        <v>0</v>
      </c>
      <c r="V1798" s="13">
        <v>0.85000000000000009</v>
      </c>
      <c r="W1798" s="78">
        <f t="shared" si="142"/>
        <v>0</v>
      </c>
      <c r="X1798" s="1">
        <f>VLOOKUP(E1798,'渗透率、续签率'!AG:AJ,4,0)</f>
        <v>8723.5</v>
      </c>
      <c r="Y1798" s="1">
        <f t="shared" si="143"/>
        <v>0</v>
      </c>
      <c r="Z1798">
        <v>1</v>
      </c>
      <c r="AA1798" s="89">
        <f t="shared" si="144"/>
        <v>0</v>
      </c>
      <c r="AH1798" s="37"/>
      <c r="AI1798" s="37"/>
      <c r="AJ1798" s="1"/>
      <c r="AK1798" s="37"/>
    </row>
    <row r="1799" spans="1:37" hidden="1">
      <c r="A1799" t="s">
        <v>64</v>
      </c>
      <c r="B1799" t="s">
        <v>26</v>
      </c>
      <c r="C1799" t="s">
        <v>26</v>
      </c>
      <c r="D1799" t="s">
        <v>116</v>
      </c>
      <c r="E1799" t="s">
        <v>489</v>
      </c>
      <c r="F1799" t="str">
        <f t="shared" si="141"/>
        <v>达州市母婴服务</v>
      </c>
      <c r="G1799" t="s">
        <v>77</v>
      </c>
      <c r="H1799" t="s">
        <v>410</v>
      </c>
      <c r="I1799" t="s">
        <v>70</v>
      </c>
      <c r="J1799">
        <v>42</v>
      </c>
      <c r="K1799">
        <v>0</v>
      </c>
      <c r="L1799" s="13">
        <f>VLOOKUP(C1799,'渗透率、续签率'!B:C,2,0)</f>
        <v>0.31900000000000001</v>
      </c>
      <c r="M1799" s="6">
        <v>0</v>
      </c>
      <c r="N1799">
        <v>0</v>
      </c>
      <c r="O1799">
        <v>0</v>
      </c>
      <c r="P1799" s="6">
        <v>0</v>
      </c>
      <c r="Q1799" s="13">
        <v>0</v>
      </c>
      <c r="R1799" s="13">
        <v>0</v>
      </c>
      <c r="S1799" s="31">
        <v>56</v>
      </c>
      <c r="T1799" s="6">
        <f>VLOOKUP(E1799,'参数设置&amp;汇总'!S:U,3,0)</f>
        <v>0.15</v>
      </c>
      <c r="U1799" s="78">
        <f t="shared" si="140"/>
        <v>0</v>
      </c>
      <c r="V1799" s="13">
        <v>0.85000000000000009</v>
      </c>
      <c r="W1799" s="78">
        <f t="shared" si="142"/>
        <v>0</v>
      </c>
      <c r="X1799" s="1">
        <f>VLOOKUP(E1799,'渗透率、续签率'!AG:AJ,4,0)</f>
        <v>8723.5</v>
      </c>
      <c r="Y1799" s="1">
        <f t="shared" si="143"/>
        <v>0</v>
      </c>
      <c r="Z1799">
        <v>0</v>
      </c>
      <c r="AA1799" s="89">
        <f t="shared" si="144"/>
        <v>0</v>
      </c>
      <c r="AH1799" s="37"/>
      <c r="AI1799" s="37"/>
      <c r="AJ1799" s="1"/>
      <c r="AK1799" s="37"/>
    </row>
    <row r="1800" spans="1:37" hidden="1">
      <c r="A1800" t="s">
        <v>64</v>
      </c>
      <c r="B1800" t="s">
        <v>26</v>
      </c>
      <c r="C1800" t="s">
        <v>26</v>
      </c>
      <c r="D1800" t="s">
        <v>116</v>
      </c>
      <c r="E1800" t="s">
        <v>489</v>
      </c>
      <c r="F1800" t="str">
        <f t="shared" si="141"/>
        <v>运城市母婴服务</v>
      </c>
      <c r="G1800" t="s">
        <v>134</v>
      </c>
      <c r="H1800" t="s">
        <v>411</v>
      </c>
      <c r="I1800" t="s">
        <v>70</v>
      </c>
      <c r="J1800">
        <v>130</v>
      </c>
      <c r="K1800">
        <v>0</v>
      </c>
      <c r="L1800" s="13">
        <f>VLOOKUP(C1800,'渗透率、续签率'!B:C,2,0)</f>
        <v>0.31900000000000001</v>
      </c>
      <c r="M1800" s="6">
        <v>0</v>
      </c>
      <c r="N1800">
        <v>10</v>
      </c>
      <c r="O1800">
        <v>0</v>
      </c>
      <c r="P1800" s="6">
        <v>0</v>
      </c>
      <c r="Q1800" s="13">
        <v>0</v>
      </c>
      <c r="R1800" s="13">
        <v>0</v>
      </c>
      <c r="S1800" s="31">
        <v>249</v>
      </c>
      <c r="T1800" s="6">
        <f>VLOOKUP(E1800,'参数设置&amp;汇总'!S:U,3,0)</f>
        <v>0.15</v>
      </c>
      <c r="U1800" s="78">
        <f t="shared" si="140"/>
        <v>1.5</v>
      </c>
      <c r="V1800" s="13">
        <v>0.85000000000000009</v>
      </c>
      <c r="W1800" s="78">
        <f t="shared" si="142"/>
        <v>1.7647058823529409</v>
      </c>
      <c r="X1800" s="1">
        <f>VLOOKUP(E1800,'渗透率、续签率'!AG:AJ,4,0)</f>
        <v>8723.5</v>
      </c>
      <c r="Y1800" s="1">
        <f t="shared" si="143"/>
        <v>15394.411764705879</v>
      </c>
      <c r="Z1800">
        <v>17</v>
      </c>
      <c r="AA1800" s="89">
        <f t="shared" si="144"/>
        <v>87235</v>
      </c>
      <c r="AH1800" s="37"/>
      <c r="AI1800" s="37"/>
      <c r="AJ1800" s="1"/>
      <c r="AK1800" s="37"/>
    </row>
    <row r="1801" spans="1:37" hidden="1">
      <c r="A1801" t="s">
        <v>64</v>
      </c>
      <c r="B1801" t="s">
        <v>26</v>
      </c>
      <c r="C1801" t="s">
        <v>26</v>
      </c>
      <c r="D1801" t="s">
        <v>116</v>
      </c>
      <c r="E1801" t="s">
        <v>489</v>
      </c>
      <c r="F1801" t="str">
        <f t="shared" si="141"/>
        <v>连云港市母婴服务</v>
      </c>
      <c r="G1801" t="s">
        <v>73</v>
      </c>
      <c r="H1801" t="s">
        <v>412</v>
      </c>
      <c r="I1801" t="s">
        <v>70</v>
      </c>
      <c r="J1801">
        <v>90</v>
      </c>
      <c r="K1801">
        <v>0</v>
      </c>
      <c r="L1801" s="13">
        <f>VLOOKUP(C1801,'渗透率、续签率'!B:C,2,0)</f>
        <v>0.31900000000000001</v>
      </c>
      <c r="M1801" s="6">
        <v>0</v>
      </c>
      <c r="N1801">
        <v>13</v>
      </c>
      <c r="O1801">
        <v>0</v>
      </c>
      <c r="P1801" s="6">
        <v>0</v>
      </c>
      <c r="Q1801" s="13">
        <v>0</v>
      </c>
      <c r="R1801" s="13">
        <v>0</v>
      </c>
      <c r="S1801" s="31">
        <v>266</v>
      </c>
      <c r="T1801" s="6">
        <f>VLOOKUP(E1801,'参数设置&amp;汇总'!S:U,3,0)</f>
        <v>0.15</v>
      </c>
      <c r="U1801" s="78">
        <f t="shared" si="140"/>
        <v>1.95</v>
      </c>
      <c r="V1801" s="13">
        <v>0.85000000000000009</v>
      </c>
      <c r="W1801" s="78">
        <f t="shared" si="142"/>
        <v>2.2941176470588234</v>
      </c>
      <c r="X1801" s="1">
        <f>VLOOKUP(E1801,'渗透率、续签率'!AG:AJ,4,0)</f>
        <v>8723.5</v>
      </c>
      <c r="Y1801" s="1">
        <f t="shared" si="143"/>
        <v>20012.735294117647</v>
      </c>
      <c r="Z1801">
        <v>3</v>
      </c>
      <c r="AA1801" s="89">
        <f t="shared" si="144"/>
        <v>113405.5</v>
      </c>
      <c r="AH1801" s="37"/>
      <c r="AI1801" s="37"/>
      <c r="AJ1801" s="1"/>
      <c r="AK1801" s="37"/>
    </row>
    <row r="1802" spans="1:37" hidden="1">
      <c r="A1802" t="s">
        <v>64</v>
      </c>
      <c r="B1802" t="s">
        <v>26</v>
      </c>
      <c r="C1802" t="s">
        <v>26</v>
      </c>
      <c r="D1802" t="s">
        <v>116</v>
      </c>
      <c r="E1802" t="s">
        <v>489</v>
      </c>
      <c r="F1802" t="str">
        <f t="shared" si="141"/>
        <v>迪庆藏族自治州母婴服务</v>
      </c>
      <c r="G1802" t="s">
        <v>99</v>
      </c>
      <c r="H1802" t="s">
        <v>413</v>
      </c>
      <c r="I1802" t="s">
        <v>68</v>
      </c>
      <c r="J1802">
        <v>5</v>
      </c>
      <c r="K1802">
        <v>0</v>
      </c>
      <c r="L1802" s="13">
        <f>VLOOKUP(C1802,'渗透率、续签率'!B:C,2,0)</f>
        <v>0.31900000000000001</v>
      </c>
      <c r="M1802" s="6">
        <v>0</v>
      </c>
      <c r="N1802">
        <v>0</v>
      </c>
      <c r="O1802">
        <v>0</v>
      </c>
      <c r="P1802" s="6">
        <v>0</v>
      </c>
      <c r="Q1802" s="13">
        <v>0</v>
      </c>
      <c r="R1802" s="13">
        <v>0</v>
      </c>
      <c r="S1802" s="31">
        <v>0</v>
      </c>
      <c r="T1802" s="6">
        <f>VLOOKUP(E1802,'参数设置&amp;汇总'!S:U,3,0)</f>
        <v>0.15</v>
      </c>
      <c r="U1802" s="78">
        <f t="shared" si="140"/>
        <v>0</v>
      </c>
      <c r="V1802" s="13">
        <v>0.85000000000000009</v>
      </c>
      <c r="W1802" s="78">
        <f t="shared" si="142"/>
        <v>0</v>
      </c>
      <c r="X1802" s="1">
        <f>VLOOKUP(E1802,'渗透率、续签率'!AG:AJ,4,0)</f>
        <v>8723.5</v>
      </c>
      <c r="Y1802" s="1">
        <f t="shared" si="143"/>
        <v>0</v>
      </c>
      <c r="Z1802">
        <v>0</v>
      </c>
      <c r="AA1802" s="89">
        <f t="shared" si="144"/>
        <v>0</v>
      </c>
      <c r="AH1802" s="37"/>
      <c r="AI1802" s="37"/>
      <c r="AJ1802" s="1"/>
      <c r="AK1802" s="37"/>
    </row>
    <row r="1803" spans="1:37" hidden="1">
      <c r="A1803" t="s">
        <v>64</v>
      </c>
      <c r="B1803" t="s">
        <v>26</v>
      </c>
      <c r="C1803" t="s">
        <v>26</v>
      </c>
      <c r="D1803" t="s">
        <v>116</v>
      </c>
      <c r="E1803" t="s">
        <v>489</v>
      </c>
      <c r="F1803" t="str">
        <f t="shared" si="141"/>
        <v>通化市母婴服务</v>
      </c>
      <c r="G1803" t="s">
        <v>188</v>
      </c>
      <c r="H1803" t="s">
        <v>414</v>
      </c>
      <c r="I1803" t="s">
        <v>70</v>
      </c>
      <c r="J1803">
        <v>23</v>
      </c>
      <c r="K1803">
        <v>0</v>
      </c>
      <c r="L1803" s="13">
        <f>VLOOKUP(C1803,'渗透率、续签率'!B:C,2,0)</f>
        <v>0.31900000000000001</v>
      </c>
      <c r="M1803" s="6">
        <v>0</v>
      </c>
      <c r="N1803">
        <v>0</v>
      </c>
      <c r="O1803">
        <v>0</v>
      </c>
      <c r="P1803" s="6">
        <v>0</v>
      </c>
      <c r="Q1803" s="13">
        <v>0</v>
      </c>
      <c r="R1803" s="13">
        <v>0</v>
      </c>
      <c r="S1803" s="31">
        <v>14</v>
      </c>
      <c r="T1803" s="6">
        <f>VLOOKUP(E1803,'参数设置&amp;汇总'!S:U,3,0)</f>
        <v>0.15</v>
      </c>
      <c r="U1803" s="78">
        <f t="shared" si="140"/>
        <v>0</v>
      </c>
      <c r="V1803" s="13">
        <v>0.85000000000000009</v>
      </c>
      <c r="W1803" s="78">
        <f t="shared" si="142"/>
        <v>0</v>
      </c>
      <c r="X1803" s="1">
        <f>VLOOKUP(E1803,'渗透率、续签率'!AG:AJ,4,0)</f>
        <v>8723.5</v>
      </c>
      <c r="Y1803" s="1">
        <f t="shared" si="143"/>
        <v>0</v>
      </c>
      <c r="Z1803">
        <v>0</v>
      </c>
      <c r="AA1803" s="89">
        <f t="shared" si="144"/>
        <v>0</v>
      </c>
      <c r="AH1803" s="37"/>
      <c r="AI1803" s="37"/>
      <c r="AJ1803" s="1"/>
      <c r="AK1803" s="37"/>
    </row>
    <row r="1804" spans="1:37" hidden="1">
      <c r="A1804" t="s">
        <v>64</v>
      </c>
      <c r="B1804" t="s">
        <v>26</v>
      </c>
      <c r="C1804" t="s">
        <v>26</v>
      </c>
      <c r="D1804" t="s">
        <v>116</v>
      </c>
      <c r="E1804" t="s">
        <v>489</v>
      </c>
      <c r="F1804" t="str">
        <f t="shared" si="141"/>
        <v>通辽市母婴服务</v>
      </c>
      <c r="G1804" t="s">
        <v>142</v>
      </c>
      <c r="H1804" t="s">
        <v>415</v>
      </c>
      <c r="I1804" t="s">
        <v>70</v>
      </c>
      <c r="J1804">
        <v>40</v>
      </c>
      <c r="K1804">
        <v>0</v>
      </c>
      <c r="L1804" s="13">
        <f>VLOOKUP(C1804,'渗透率、续签率'!B:C,2,0)</f>
        <v>0.31900000000000001</v>
      </c>
      <c r="M1804" s="6">
        <v>0</v>
      </c>
      <c r="N1804">
        <v>3</v>
      </c>
      <c r="O1804">
        <v>0</v>
      </c>
      <c r="P1804" s="6">
        <v>0</v>
      </c>
      <c r="Q1804" s="13">
        <v>0</v>
      </c>
      <c r="R1804" s="13">
        <v>0</v>
      </c>
      <c r="S1804" s="31">
        <v>91</v>
      </c>
      <c r="T1804" s="6">
        <f>VLOOKUP(E1804,'参数设置&amp;汇总'!S:U,3,0)</f>
        <v>0.15</v>
      </c>
      <c r="U1804" s="78">
        <f t="shared" si="140"/>
        <v>0.44999999999999996</v>
      </c>
      <c r="V1804" s="13">
        <v>0.85000000000000009</v>
      </c>
      <c r="W1804" s="78">
        <f t="shared" si="142"/>
        <v>0.52941176470588225</v>
      </c>
      <c r="X1804" s="1">
        <f>VLOOKUP(E1804,'渗透率、续签率'!AG:AJ,4,0)</f>
        <v>8723.5</v>
      </c>
      <c r="Y1804" s="1">
        <f t="shared" si="143"/>
        <v>4618.323529411764</v>
      </c>
      <c r="Z1804">
        <v>0</v>
      </c>
      <c r="AA1804" s="89">
        <f t="shared" si="144"/>
        <v>26170.5</v>
      </c>
      <c r="AH1804" s="37"/>
      <c r="AI1804" s="37"/>
      <c r="AK1804" s="37"/>
    </row>
    <row r="1805" spans="1:37" hidden="1">
      <c r="A1805" t="s">
        <v>64</v>
      </c>
      <c r="B1805" t="s">
        <v>26</v>
      </c>
      <c r="C1805" t="s">
        <v>26</v>
      </c>
      <c r="D1805" t="s">
        <v>116</v>
      </c>
      <c r="E1805" t="s">
        <v>489</v>
      </c>
      <c r="F1805" t="str">
        <f t="shared" si="141"/>
        <v>遂宁市母婴服务</v>
      </c>
      <c r="G1805" t="s">
        <v>77</v>
      </c>
      <c r="H1805" t="s">
        <v>416</v>
      </c>
      <c r="I1805" t="s">
        <v>70</v>
      </c>
      <c r="J1805">
        <v>38</v>
      </c>
      <c r="K1805">
        <v>0</v>
      </c>
      <c r="L1805" s="13">
        <f>VLOOKUP(C1805,'渗透率、续签率'!B:C,2,0)</f>
        <v>0.31900000000000001</v>
      </c>
      <c r="M1805" s="6">
        <v>0</v>
      </c>
      <c r="N1805">
        <v>0</v>
      </c>
      <c r="O1805">
        <v>0</v>
      </c>
      <c r="P1805" s="6">
        <v>0</v>
      </c>
      <c r="Q1805" s="13">
        <v>0</v>
      </c>
      <c r="R1805" s="13">
        <v>0</v>
      </c>
      <c r="S1805" s="31">
        <v>32</v>
      </c>
      <c r="T1805" s="6">
        <f>VLOOKUP(E1805,'参数设置&amp;汇总'!S:U,3,0)</f>
        <v>0.15</v>
      </c>
      <c r="U1805" s="78">
        <f t="shared" si="140"/>
        <v>0</v>
      </c>
      <c r="V1805" s="13">
        <v>0.85000000000000009</v>
      </c>
      <c r="W1805" s="78">
        <f t="shared" si="142"/>
        <v>0</v>
      </c>
      <c r="X1805" s="1">
        <f>VLOOKUP(E1805,'渗透率、续签率'!AG:AJ,4,0)</f>
        <v>8723.5</v>
      </c>
      <c r="Y1805" s="1">
        <f t="shared" si="143"/>
        <v>0</v>
      </c>
      <c r="Z1805">
        <v>0</v>
      </c>
      <c r="AA1805" s="89">
        <f t="shared" si="144"/>
        <v>0</v>
      </c>
      <c r="AH1805" s="37"/>
      <c r="AI1805" s="37"/>
      <c r="AJ1805" s="1"/>
      <c r="AK1805" s="37"/>
    </row>
    <row r="1806" spans="1:37" hidden="1">
      <c r="A1806" t="s">
        <v>64</v>
      </c>
      <c r="B1806" t="s">
        <v>26</v>
      </c>
      <c r="C1806" t="s">
        <v>26</v>
      </c>
      <c r="D1806" t="s">
        <v>116</v>
      </c>
      <c r="E1806" t="s">
        <v>489</v>
      </c>
      <c r="F1806" t="str">
        <f t="shared" si="141"/>
        <v>遵义市母婴服务</v>
      </c>
      <c r="G1806" t="s">
        <v>167</v>
      </c>
      <c r="H1806" t="s">
        <v>417</v>
      </c>
      <c r="I1806" t="s">
        <v>70</v>
      </c>
      <c r="J1806">
        <v>157</v>
      </c>
      <c r="K1806">
        <v>1</v>
      </c>
      <c r="L1806" s="13">
        <f>VLOOKUP(C1806,'渗透率、续签率'!B:C,2,0)</f>
        <v>0.31900000000000001</v>
      </c>
      <c r="M1806" s="6">
        <v>0.01</v>
      </c>
      <c r="N1806">
        <v>1</v>
      </c>
      <c r="O1806">
        <v>1</v>
      </c>
      <c r="P1806" s="6">
        <v>1</v>
      </c>
      <c r="Q1806" s="13">
        <v>0.08</v>
      </c>
      <c r="R1806" s="13">
        <v>0</v>
      </c>
      <c r="S1806" s="31">
        <v>201</v>
      </c>
      <c r="T1806" s="6">
        <f>VLOOKUP(E1806,'参数设置&amp;汇总'!S:U,3,0)</f>
        <v>0.15</v>
      </c>
      <c r="U1806" s="78">
        <f t="shared" si="140"/>
        <v>1</v>
      </c>
      <c r="V1806" s="13">
        <v>0.85000000000000009</v>
      </c>
      <c r="W1806" s="78">
        <f t="shared" si="142"/>
        <v>0.80117647058823527</v>
      </c>
      <c r="X1806" s="1">
        <f>VLOOKUP(E1806,'渗透率、续签率'!AG:AJ,4,0)</f>
        <v>8723.5</v>
      </c>
      <c r="Y1806" s="1">
        <f t="shared" si="143"/>
        <v>6989.0629411764703</v>
      </c>
      <c r="Z1806">
        <v>3</v>
      </c>
      <c r="AA1806" s="89">
        <f t="shared" si="144"/>
        <v>8723.5</v>
      </c>
      <c r="AH1806" s="37"/>
      <c r="AI1806" s="37"/>
      <c r="AJ1806" s="1"/>
      <c r="AK1806" s="37"/>
    </row>
    <row r="1807" spans="1:37" hidden="1">
      <c r="A1807" t="s">
        <v>64</v>
      </c>
      <c r="B1807" t="s">
        <v>26</v>
      </c>
      <c r="C1807" t="s">
        <v>26</v>
      </c>
      <c r="D1807" t="s">
        <v>116</v>
      </c>
      <c r="E1807" t="s">
        <v>489</v>
      </c>
      <c r="F1807" t="str">
        <f t="shared" si="141"/>
        <v>邢台市母婴服务</v>
      </c>
      <c r="G1807" t="s">
        <v>159</v>
      </c>
      <c r="H1807" t="s">
        <v>418</v>
      </c>
      <c r="I1807" t="s">
        <v>70</v>
      </c>
      <c r="J1807">
        <v>140</v>
      </c>
      <c r="K1807">
        <v>1</v>
      </c>
      <c r="L1807" s="13">
        <f>VLOOKUP(C1807,'渗透率、续签率'!B:C,2,0)</f>
        <v>0.31900000000000001</v>
      </c>
      <c r="M1807" s="6">
        <v>0.01</v>
      </c>
      <c r="N1807">
        <v>11</v>
      </c>
      <c r="O1807">
        <v>1</v>
      </c>
      <c r="P1807" s="6">
        <v>0.09</v>
      </c>
      <c r="Q1807" s="13">
        <v>7.3999999999999996E-2</v>
      </c>
      <c r="R1807" s="13">
        <v>0</v>
      </c>
      <c r="S1807" s="31">
        <v>362</v>
      </c>
      <c r="T1807" s="6">
        <f>VLOOKUP(E1807,'参数设置&amp;汇总'!S:U,3,0)</f>
        <v>0.15</v>
      </c>
      <c r="U1807" s="78">
        <f t="shared" si="140"/>
        <v>1.65</v>
      </c>
      <c r="V1807" s="13">
        <v>0.85000000000000009</v>
      </c>
      <c r="W1807" s="78">
        <f t="shared" si="142"/>
        <v>1.5658823529411763</v>
      </c>
      <c r="X1807" s="1">
        <f>VLOOKUP(E1807,'渗透率、续签率'!AG:AJ,4,0)</f>
        <v>8723.5</v>
      </c>
      <c r="Y1807" s="1">
        <f t="shared" si="143"/>
        <v>13659.97470588235</v>
      </c>
      <c r="Z1807">
        <v>9</v>
      </c>
      <c r="AA1807" s="89">
        <f t="shared" si="144"/>
        <v>95958.5</v>
      </c>
      <c r="AH1807" s="37"/>
      <c r="AI1807" s="37"/>
      <c r="AK1807" s="37"/>
    </row>
    <row r="1808" spans="1:37" hidden="1">
      <c r="A1808" t="s">
        <v>64</v>
      </c>
      <c r="B1808" t="s">
        <v>26</v>
      </c>
      <c r="C1808" t="s">
        <v>26</v>
      </c>
      <c r="D1808" t="s">
        <v>116</v>
      </c>
      <c r="E1808" t="s">
        <v>489</v>
      </c>
      <c r="F1808" t="str">
        <f t="shared" si="141"/>
        <v>那曲市母婴服务</v>
      </c>
      <c r="G1808" t="s">
        <v>237</v>
      </c>
      <c r="H1808" t="s">
        <v>419</v>
      </c>
      <c r="I1808" t="s">
        <v>57</v>
      </c>
      <c r="J1808">
        <v>0</v>
      </c>
      <c r="K1808">
        <v>0</v>
      </c>
      <c r="L1808" s="13">
        <f>VLOOKUP(C1808,'渗透率、续签率'!B:C,2,0)</f>
        <v>0.31900000000000001</v>
      </c>
      <c r="M1808" s="6">
        <v>0</v>
      </c>
      <c r="N1808">
        <v>0</v>
      </c>
      <c r="O1808">
        <v>0</v>
      </c>
      <c r="P1808" s="6">
        <v>0</v>
      </c>
      <c r="Q1808" s="13">
        <v>0</v>
      </c>
      <c r="R1808" s="13">
        <v>0</v>
      </c>
      <c r="S1808" s="31">
        <v>0</v>
      </c>
      <c r="T1808" s="6">
        <f>VLOOKUP(E1808,'参数设置&amp;汇总'!S:U,3,0)</f>
        <v>0.15</v>
      </c>
      <c r="U1808" s="78">
        <f t="shared" si="140"/>
        <v>0</v>
      </c>
      <c r="V1808" s="13">
        <v>0.85000000000000009</v>
      </c>
      <c r="W1808" s="78">
        <f t="shared" si="142"/>
        <v>0</v>
      </c>
      <c r="X1808" s="1">
        <f>VLOOKUP(E1808,'渗透率、续签率'!AG:AJ,4,0)</f>
        <v>8723.5</v>
      </c>
      <c r="Y1808" s="1">
        <f t="shared" si="143"/>
        <v>0</v>
      </c>
      <c r="Z1808">
        <v>0</v>
      </c>
      <c r="AA1808" s="89">
        <f t="shared" si="144"/>
        <v>0</v>
      </c>
      <c r="AH1808" s="37"/>
      <c r="AI1808" s="37"/>
      <c r="AK1808" s="37"/>
    </row>
    <row r="1809" spans="1:37" hidden="1">
      <c r="A1809" t="s">
        <v>64</v>
      </c>
      <c r="B1809" t="s">
        <v>26</v>
      </c>
      <c r="C1809" t="s">
        <v>26</v>
      </c>
      <c r="D1809" t="s">
        <v>116</v>
      </c>
      <c r="E1809" t="s">
        <v>489</v>
      </c>
      <c r="F1809" t="str">
        <f t="shared" si="141"/>
        <v>邯郸市母婴服务</v>
      </c>
      <c r="G1809" t="s">
        <v>159</v>
      </c>
      <c r="H1809" t="s">
        <v>420</v>
      </c>
      <c r="I1809" t="s">
        <v>70</v>
      </c>
      <c r="J1809">
        <v>177</v>
      </c>
      <c r="K1809">
        <v>0</v>
      </c>
      <c r="L1809" s="13">
        <f>VLOOKUP(C1809,'渗透率、续签率'!B:C,2,0)</f>
        <v>0.31900000000000001</v>
      </c>
      <c r="M1809" s="6">
        <v>0</v>
      </c>
      <c r="N1809">
        <v>23</v>
      </c>
      <c r="O1809">
        <v>0</v>
      </c>
      <c r="P1809" s="6">
        <v>0</v>
      </c>
      <c r="Q1809" s="13">
        <v>4.5999999999999999E-2</v>
      </c>
      <c r="R1809" s="13">
        <v>0</v>
      </c>
      <c r="S1809" s="31">
        <v>551</v>
      </c>
      <c r="T1809" s="6">
        <f>VLOOKUP(E1809,'参数设置&amp;汇总'!S:U,3,0)</f>
        <v>0.15</v>
      </c>
      <c r="U1809" s="78">
        <f t="shared" si="140"/>
        <v>3.4499999999999997</v>
      </c>
      <c r="V1809" s="13">
        <v>0.85000000000000009</v>
      </c>
      <c r="W1809" s="78">
        <f t="shared" si="142"/>
        <v>4.0588235294117636</v>
      </c>
      <c r="X1809" s="1">
        <f>VLOOKUP(E1809,'渗透率、续签率'!AG:AJ,4,0)</f>
        <v>8723.5</v>
      </c>
      <c r="Y1809" s="1">
        <f t="shared" si="143"/>
        <v>35407.147058823517</v>
      </c>
      <c r="Z1809">
        <v>22</v>
      </c>
      <c r="AA1809" s="89">
        <f t="shared" si="144"/>
        <v>200640.5</v>
      </c>
      <c r="AH1809" s="37"/>
      <c r="AI1809" s="37"/>
      <c r="AK1809" s="37"/>
    </row>
    <row r="1810" spans="1:37" hidden="1">
      <c r="A1810" t="s">
        <v>64</v>
      </c>
      <c r="B1810" t="s">
        <v>26</v>
      </c>
      <c r="C1810" t="s">
        <v>26</v>
      </c>
      <c r="D1810" t="s">
        <v>116</v>
      </c>
      <c r="E1810" t="s">
        <v>489</v>
      </c>
      <c r="F1810" t="str">
        <f t="shared" si="141"/>
        <v>邵阳市母婴服务</v>
      </c>
      <c r="G1810" t="s">
        <v>113</v>
      </c>
      <c r="H1810" t="s">
        <v>421</v>
      </c>
      <c r="I1810" t="s">
        <v>68</v>
      </c>
      <c r="J1810">
        <v>69</v>
      </c>
      <c r="K1810">
        <v>1</v>
      </c>
      <c r="L1810" s="13">
        <f>VLOOKUP(C1810,'渗透率、续签率'!B:C,2,0)</f>
        <v>0.31900000000000001</v>
      </c>
      <c r="M1810" s="6">
        <v>0.01</v>
      </c>
      <c r="N1810">
        <v>1</v>
      </c>
      <c r="O1810">
        <v>1</v>
      </c>
      <c r="P1810" s="6">
        <v>1</v>
      </c>
      <c r="Q1810" s="13">
        <v>0.13100000000000001</v>
      </c>
      <c r="R1810" s="13">
        <v>0</v>
      </c>
      <c r="S1810" s="31">
        <v>84</v>
      </c>
      <c r="T1810" s="6">
        <f>VLOOKUP(E1810,'参数设置&amp;汇总'!S:U,3,0)</f>
        <v>0.15</v>
      </c>
      <c r="U1810" s="78">
        <f t="shared" si="140"/>
        <v>1</v>
      </c>
      <c r="V1810" s="13">
        <v>0.85000000000000009</v>
      </c>
      <c r="W1810" s="78">
        <f t="shared" si="142"/>
        <v>0.80117647058823527</v>
      </c>
      <c r="X1810" s="1">
        <f>VLOOKUP(E1810,'渗透率、续签率'!AG:AJ,4,0)</f>
        <v>8723.5</v>
      </c>
      <c r="Y1810" s="1">
        <f t="shared" si="143"/>
        <v>6989.0629411764703</v>
      </c>
      <c r="Z1810">
        <v>0</v>
      </c>
      <c r="AA1810" s="89">
        <f t="shared" si="144"/>
        <v>8723.5</v>
      </c>
      <c r="AH1810" s="37"/>
      <c r="AI1810" s="37"/>
      <c r="AJ1810" s="1"/>
      <c r="AK1810" s="37"/>
    </row>
    <row r="1811" spans="1:37" hidden="1">
      <c r="A1811" t="s">
        <v>64</v>
      </c>
      <c r="B1811" t="s">
        <v>26</v>
      </c>
      <c r="C1811" t="s">
        <v>26</v>
      </c>
      <c r="D1811" t="s">
        <v>116</v>
      </c>
      <c r="E1811" t="s">
        <v>489</v>
      </c>
      <c r="F1811" t="str">
        <f t="shared" si="141"/>
        <v>郴州市母婴服务</v>
      </c>
      <c r="G1811" t="s">
        <v>113</v>
      </c>
      <c r="H1811" t="s">
        <v>422</v>
      </c>
      <c r="I1811" t="s">
        <v>68</v>
      </c>
      <c r="J1811">
        <v>43</v>
      </c>
      <c r="K1811">
        <v>0</v>
      </c>
      <c r="L1811" s="13">
        <f>VLOOKUP(C1811,'渗透率、续签率'!B:C,2,0)</f>
        <v>0.31900000000000001</v>
      </c>
      <c r="M1811" s="6">
        <v>0</v>
      </c>
      <c r="N1811">
        <v>4</v>
      </c>
      <c r="O1811">
        <v>0</v>
      </c>
      <c r="P1811" s="6">
        <v>0</v>
      </c>
      <c r="Q1811" s="13">
        <v>0</v>
      </c>
      <c r="R1811" s="13">
        <v>0</v>
      </c>
      <c r="S1811" s="31">
        <v>99</v>
      </c>
      <c r="T1811" s="6">
        <f>VLOOKUP(E1811,'参数设置&amp;汇总'!S:U,3,0)</f>
        <v>0.15</v>
      </c>
      <c r="U1811" s="78">
        <f t="shared" si="140"/>
        <v>0.6</v>
      </c>
      <c r="V1811" s="13">
        <v>0.85000000000000009</v>
      </c>
      <c r="W1811" s="78">
        <f t="shared" si="142"/>
        <v>0.70588235294117641</v>
      </c>
      <c r="X1811" s="1">
        <f>VLOOKUP(E1811,'渗透率、续签率'!AG:AJ,4,0)</f>
        <v>8723.5</v>
      </c>
      <c r="Y1811" s="1">
        <f t="shared" si="143"/>
        <v>6157.7647058823522</v>
      </c>
      <c r="Z1811">
        <v>0</v>
      </c>
      <c r="AA1811" s="89">
        <f t="shared" si="144"/>
        <v>34894</v>
      </c>
      <c r="AH1811" s="37"/>
      <c r="AI1811" s="37"/>
      <c r="AJ1811" s="1"/>
      <c r="AK1811" s="37"/>
    </row>
    <row r="1812" spans="1:37" hidden="1">
      <c r="A1812" t="s">
        <v>64</v>
      </c>
      <c r="B1812" t="s">
        <v>26</v>
      </c>
      <c r="C1812" t="s">
        <v>26</v>
      </c>
      <c r="D1812" t="s">
        <v>116</v>
      </c>
      <c r="E1812" t="s">
        <v>489</v>
      </c>
      <c r="F1812" t="str">
        <f t="shared" si="141"/>
        <v>鄂尔多斯市母婴服务</v>
      </c>
      <c r="G1812" t="s">
        <v>142</v>
      </c>
      <c r="H1812" t="s">
        <v>423</v>
      </c>
      <c r="I1812" t="s">
        <v>70</v>
      </c>
      <c r="J1812">
        <v>50</v>
      </c>
      <c r="K1812">
        <v>1</v>
      </c>
      <c r="L1812" s="13">
        <f>VLOOKUP(C1812,'渗透率、续签率'!B:C,2,0)</f>
        <v>0.31900000000000001</v>
      </c>
      <c r="M1812" s="6">
        <v>0.02</v>
      </c>
      <c r="N1812">
        <v>13</v>
      </c>
      <c r="O1812">
        <v>1</v>
      </c>
      <c r="P1812" s="6">
        <v>0.08</v>
      </c>
      <c r="Q1812" s="13">
        <v>7.5999999999999998E-2</v>
      </c>
      <c r="R1812" s="13">
        <v>0</v>
      </c>
      <c r="S1812" s="31">
        <v>176</v>
      </c>
      <c r="T1812" s="6">
        <f>VLOOKUP(E1812,'参数设置&amp;汇总'!S:U,3,0)</f>
        <v>0.15</v>
      </c>
      <c r="U1812" s="78">
        <f t="shared" si="140"/>
        <v>1.95</v>
      </c>
      <c r="V1812" s="13">
        <v>0.85000000000000009</v>
      </c>
      <c r="W1812" s="78">
        <f t="shared" si="142"/>
        <v>1.9188235294117646</v>
      </c>
      <c r="X1812" s="1">
        <f>VLOOKUP(E1812,'渗透率、续签率'!AG:AJ,4,0)</f>
        <v>8723.5</v>
      </c>
      <c r="Y1812" s="1">
        <f t="shared" si="143"/>
        <v>16738.857058823527</v>
      </c>
      <c r="Z1812">
        <v>0</v>
      </c>
      <c r="AA1812" s="89">
        <f t="shared" si="144"/>
        <v>113405.5</v>
      </c>
      <c r="AH1812" s="37"/>
      <c r="AI1812" s="37"/>
      <c r="AK1812" s="37"/>
    </row>
    <row r="1813" spans="1:37" hidden="1">
      <c r="A1813" t="s">
        <v>64</v>
      </c>
      <c r="B1813" t="s">
        <v>26</v>
      </c>
      <c r="C1813" t="s">
        <v>26</v>
      </c>
      <c r="D1813" t="s">
        <v>116</v>
      </c>
      <c r="E1813" t="s">
        <v>489</v>
      </c>
      <c r="F1813" t="str">
        <f t="shared" si="141"/>
        <v>鄂州市母婴服务</v>
      </c>
      <c r="G1813" t="s">
        <v>81</v>
      </c>
      <c r="H1813" t="s">
        <v>424</v>
      </c>
      <c r="I1813" t="s">
        <v>68</v>
      </c>
      <c r="J1813">
        <v>17</v>
      </c>
      <c r="K1813">
        <v>0</v>
      </c>
      <c r="L1813" s="13">
        <f>VLOOKUP(C1813,'渗透率、续签率'!B:C,2,0)</f>
        <v>0.31900000000000001</v>
      </c>
      <c r="M1813" s="6">
        <v>0</v>
      </c>
      <c r="N1813">
        <v>0</v>
      </c>
      <c r="O1813">
        <v>0</v>
      </c>
      <c r="P1813" s="6">
        <v>0</v>
      </c>
      <c r="Q1813" s="13">
        <v>0</v>
      </c>
      <c r="R1813" s="13">
        <v>0</v>
      </c>
      <c r="S1813" s="31">
        <v>18</v>
      </c>
      <c r="T1813" s="6">
        <f>VLOOKUP(E1813,'参数设置&amp;汇总'!S:U,3,0)</f>
        <v>0.15</v>
      </c>
      <c r="U1813" s="78">
        <f t="shared" si="140"/>
        <v>0</v>
      </c>
      <c r="V1813" s="13">
        <v>0.85000000000000009</v>
      </c>
      <c r="W1813" s="78">
        <f t="shared" si="142"/>
        <v>0</v>
      </c>
      <c r="X1813" s="1">
        <f>VLOOKUP(E1813,'渗透率、续签率'!AG:AJ,4,0)</f>
        <v>8723.5</v>
      </c>
      <c r="Y1813" s="1">
        <f t="shared" si="143"/>
        <v>0</v>
      </c>
      <c r="Z1813">
        <v>1</v>
      </c>
      <c r="AA1813" s="89">
        <f t="shared" si="144"/>
        <v>0</v>
      </c>
      <c r="AH1813" s="37"/>
      <c r="AI1813" s="37"/>
      <c r="AJ1813" s="1"/>
      <c r="AK1813" s="37"/>
    </row>
    <row r="1814" spans="1:37" hidden="1">
      <c r="A1814" t="s">
        <v>64</v>
      </c>
      <c r="B1814" t="s">
        <v>26</v>
      </c>
      <c r="C1814" t="s">
        <v>26</v>
      </c>
      <c r="D1814" t="s">
        <v>116</v>
      </c>
      <c r="E1814" t="s">
        <v>489</v>
      </c>
      <c r="F1814" t="str">
        <f t="shared" si="141"/>
        <v>酒泉市母婴服务</v>
      </c>
      <c r="G1814" t="s">
        <v>132</v>
      </c>
      <c r="H1814" t="s">
        <v>425</v>
      </c>
      <c r="I1814" t="s">
        <v>70</v>
      </c>
      <c r="J1814">
        <v>35</v>
      </c>
      <c r="K1814">
        <v>0</v>
      </c>
      <c r="L1814" s="13">
        <f>VLOOKUP(C1814,'渗透率、续签率'!B:C,2,0)</f>
        <v>0.31900000000000001</v>
      </c>
      <c r="M1814" s="6">
        <v>0</v>
      </c>
      <c r="N1814">
        <v>1</v>
      </c>
      <c r="O1814">
        <v>0</v>
      </c>
      <c r="P1814" s="6">
        <v>0</v>
      </c>
      <c r="Q1814" s="13">
        <v>0.159</v>
      </c>
      <c r="R1814" s="13">
        <v>0</v>
      </c>
      <c r="S1814" s="31">
        <v>59</v>
      </c>
      <c r="T1814" s="6">
        <f>VLOOKUP(E1814,'参数设置&amp;汇总'!S:U,3,0)</f>
        <v>0.15</v>
      </c>
      <c r="U1814" s="78">
        <f t="shared" si="140"/>
        <v>0.15</v>
      </c>
      <c r="V1814" s="13">
        <v>0.85000000000000009</v>
      </c>
      <c r="W1814" s="78">
        <f t="shared" si="142"/>
        <v>0.1764705882352941</v>
      </c>
      <c r="X1814" s="1">
        <f>VLOOKUP(E1814,'渗透率、续签率'!AG:AJ,4,0)</f>
        <v>8723.5</v>
      </c>
      <c r="Y1814" s="1">
        <f t="shared" si="143"/>
        <v>1539.4411764705881</v>
      </c>
      <c r="Z1814">
        <v>2</v>
      </c>
      <c r="AA1814" s="89">
        <f t="shared" si="144"/>
        <v>8723.5</v>
      </c>
    </row>
    <row r="1815" spans="1:37" hidden="1">
      <c r="A1815" t="s">
        <v>64</v>
      </c>
      <c r="B1815" t="s">
        <v>26</v>
      </c>
      <c r="C1815" t="s">
        <v>26</v>
      </c>
      <c r="D1815" t="s">
        <v>116</v>
      </c>
      <c r="E1815" t="s">
        <v>489</v>
      </c>
      <c r="F1815" t="str">
        <f t="shared" si="141"/>
        <v>金华市母婴服务</v>
      </c>
      <c r="G1815" t="s">
        <v>79</v>
      </c>
      <c r="H1815" t="s">
        <v>426</v>
      </c>
      <c r="I1815" t="s">
        <v>68</v>
      </c>
      <c r="J1815">
        <v>174</v>
      </c>
      <c r="K1815">
        <v>3</v>
      </c>
      <c r="L1815" s="13">
        <f>VLOOKUP(C1815,'渗透率、续签率'!B:C,2,0)</f>
        <v>0.31900000000000001</v>
      </c>
      <c r="M1815" s="6">
        <v>0.02</v>
      </c>
      <c r="N1815">
        <v>23</v>
      </c>
      <c r="O1815">
        <v>3</v>
      </c>
      <c r="P1815" s="6">
        <v>0.13</v>
      </c>
      <c r="Q1815" s="13">
        <v>0.214</v>
      </c>
      <c r="R1815" s="13">
        <v>0.13900000000000001</v>
      </c>
      <c r="S1815" s="31">
        <v>564</v>
      </c>
      <c r="T1815" s="6">
        <f>VLOOKUP(E1815,'参数设置&amp;汇总'!S:U,3,0)</f>
        <v>0.15</v>
      </c>
      <c r="U1815" s="78">
        <f t="shared" si="140"/>
        <v>3.4499999999999997</v>
      </c>
      <c r="V1815" s="13">
        <v>0.85000000000000009</v>
      </c>
      <c r="W1815" s="78">
        <f t="shared" si="142"/>
        <v>2.9329411764705879</v>
      </c>
      <c r="X1815" s="1">
        <f>VLOOKUP(E1815,'渗透率、续签率'!AG:AJ,4,0)</f>
        <v>8723.5</v>
      </c>
      <c r="Y1815" s="1">
        <f t="shared" si="143"/>
        <v>25585.512352941172</v>
      </c>
      <c r="Z1815">
        <v>25</v>
      </c>
      <c r="AA1815" s="89">
        <f t="shared" si="144"/>
        <v>200640.5</v>
      </c>
      <c r="AH1815" s="37"/>
      <c r="AI1815" s="37"/>
      <c r="AJ1815" s="1"/>
      <c r="AK1815" s="37"/>
    </row>
    <row r="1816" spans="1:37" hidden="1">
      <c r="A1816" t="s">
        <v>64</v>
      </c>
      <c r="B1816" t="s">
        <v>26</v>
      </c>
      <c r="C1816" t="s">
        <v>26</v>
      </c>
      <c r="D1816" t="s">
        <v>116</v>
      </c>
      <c r="E1816" t="s">
        <v>489</v>
      </c>
      <c r="F1816" t="str">
        <f t="shared" si="141"/>
        <v>金昌市母婴服务</v>
      </c>
      <c r="G1816" t="s">
        <v>132</v>
      </c>
      <c r="H1816" t="s">
        <v>427</v>
      </c>
      <c r="I1816" t="s">
        <v>70</v>
      </c>
      <c r="J1816">
        <v>13</v>
      </c>
      <c r="K1816">
        <v>0</v>
      </c>
      <c r="L1816" s="13">
        <f>VLOOKUP(C1816,'渗透率、续签率'!B:C,2,0)</f>
        <v>0.31900000000000001</v>
      </c>
      <c r="M1816" s="6">
        <v>0</v>
      </c>
      <c r="N1816">
        <v>0</v>
      </c>
      <c r="O1816">
        <v>0</v>
      </c>
      <c r="P1816" s="6">
        <v>0</v>
      </c>
      <c r="Q1816" s="13">
        <v>0</v>
      </c>
      <c r="R1816" s="13">
        <v>0</v>
      </c>
      <c r="S1816" s="31">
        <v>11</v>
      </c>
      <c r="T1816" s="6">
        <f>VLOOKUP(E1816,'参数设置&amp;汇总'!S:U,3,0)</f>
        <v>0.15</v>
      </c>
      <c r="U1816" s="78">
        <f t="shared" si="140"/>
        <v>0</v>
      </c>
      <c r="V1816" s="13">
        <v>0.85000000000000009</v>
      </c>
      <c r="W1816" s="78">
        <f t="shared" si="142"/>
        <v>0</v>
      </c>
      <c r="X1816" s="1">
        <f>VLOOKUP(E1816,'渗透率、续签率'!AG:AJ,4,0)</f>
        <v>8723.5</v>
      </c>
      <c r="Y1816" s="1">
        <f t="shared" si="143"/>
        <v>0</v>
      </c>
      <c r="Z1816">
        <v>0</v>
      </c>
      <c r="AA1816" s="89">
        <f t="shared" si="144"/>
        <v>0</v>
      </c>
      <c r="AH1816" s="37"/>
      <c r="AI1816" s="37"/>
      <c r="AJ1816" s="1"/>
      <c r="AK1816" s="37"/>
    </row>
    <row r="1817" spans="1:37" hidden="1">
      <c r="A1817" t="s">
        <v>64</v>
      </c>
      <c r="B1817" t="s">
        <v>26</v>
      </c>
      <c r="C1817" t="s">
        <v>26</v>
      </c>
      <c r="D1817" t="s">
        <v>116</v>
      </c>
      <c r="E1817" t="s">
        <v>489</v>
      </c>
      <c r="F1817" t="str">
        <f t="shared" si="141"/>
        <v>钦州市母婴服务</v>
      </c>
      <c r="G1817" t="s">
        <v>88</v>
      </c>
      <c r="H1817" t="s">
        <v>428</v>
      </c>
      <c r="I1817" t="s">
        <v>68</v>
      </c>
      <c r="J1817">
        <v>48</v>
      </c>
      <c r="K1817">
        <v>0</v>
      </c>
      <c r="L1817" s="13">
        <f>VLOOKUP(C1817,'渗透率、续签率'!B:C,2,0)</f>
        <v>0.31900000000000001</v>
      </c>
      <c r="M1817" s="6">
        <v>0</v>
      </c>
      <c r="N1817">
        <v>0</v>
      </c>
      <c r="O1817">
        <v>0</v>
      </c>
      <c r="P1817" s="6">
        <v>0</v>
      </c>
      <c r="Q1817" s="13">
        <v>0</v>
      </c>
      <c r="R1817" s="13">
        <v>0</v>
      </c>
      <c r="S1817" s="31">
        <v>56</v>
      </c>
      <c r="T1817" s="6">
        <f>VLOOKUP(E1817,'参数设置&amp;汇总'!S:U,3,0)</f>
        <v>0.15</v>
      </c>
      <c r="U1817" s="78">
        <f t="shared" si="140"/>
        <v>0</v>
      </c>
      <c r="V1817" s="13">
        <v>0.85000000000000009</v>
      </c>
      <c r="W1817" s="78">
        <f t="shared" si="142"/>
        <v>0</v>
      </c>
      <c r="X1817" s="1">
        <f>VLOOKUP(E1817,'渗透率、续签率'!AG:AJ,4,0)</f>
        <v>8723.5</v>
      </c>
      <c r="Y1817" s="1">
        <f t="shared" si="143"/>
        <v>0</v>
      </c>
      <c r="Z1817">
        <v>2</v>
      </c>
      <c r="AA1817" s="89">
        <f t="shared" si="144"/>
        <v>0</v>
      </c>
      <c r="AH1817" s="37"/>
      <c r="AI1817" s="37"/>
      <c r="AK1817" s="37"/>
    </row>
    <row r="1818" spans="1:37" hidden="1">
      <c r="A1818" t="s">
        <v>64</v>
      </c>
      <c r="B1818" t="s">
        <v>26</v>
      </c>
      <c r="C1818" t="s">
        <v>26</v>
      </c>
      <c r="D1818" t="s">
        <v>116</v>
      </c>
      <c r="E1818" t="s">
        <v>489</v>
      </c>
      <c r="F1818" t="str">
        <f t="shared" si="141"/>
        <v>铁岭市母婴服务</v>
      </c>
      <c r="G1818" t="s">
        <v>101</v>
      </c>
      <c r="H1818" t="s">
        <v>429</v>
      </c>
      <c r="I1818" t="s">
        <v>70</v>
      </c>
      <c r="J1818">
        <v>21</v>
      </c>
      <c r="K1818">
        <v>0</v>
      </c>
      <c r="L1818" s="13">
        <f>VLOOKUP(C1818,'渗透率、续签率'!B:C,2,0)</f>
        <v>0.31900000000000001</v>
      </c>
      <c r="M1818" s="6">
        <v>0</v>
      </c>
      <c r="N1818">
        <v>0</v>
      </c>
      <c r="O1818">
        <v>0</v>
      </c>
      <c r="P1818" s="6">
        <v>0</v>
      </c>
      <c r="Q1818" s="13">
        <v>0</v>
      </c>
      <c r="R1818" s="13">
        <v>0</v>
      </c>
      <c r="S1818" s="31">
        <v>61</v>
      </c>
      <c r="T1818" s="6">
        <f>VLOOKUP(E1818,'参数设置&amp;汇总'!S:U,3,0)</f>
        <v>0.15</v>
      </c>
      <c r="U1818" s="78">
        <f t="shared" si="140"/>
        <v>0</v>
      </c>
      <c r="V1818" s="13">
        <v>0.85000000000000009</v>
      </c>
      <c r="W1818" s="78">
        <f t="shared" si="142"/>
        <v>0</v>
      </c>
      <c r="X1818" s="1">
        <f>VLOOKUP(E1818,'渗透率、续签率'!AG:AJ,4,0)</f>
        <v>8723.5</v>
      </c>
      <c r="Y1818" s="1">
        <f t="shared" si="143"/>
        <v>0</v>
      </c>
      <c r="Z1818">
        <v>0</v>
      </c>
      <c r="AA1818" s="89">
        <f t="shared" si="144"/>
        <v>0</v>
      </c>
      <c r="AH1818" s="37"/>
      <c r="AI1818" s="37"/>
      <c r="AK1818" s="37"/>
    </row>
    <row r="1819" spans="1:37" hidden="1">
      <c r="A1819" t="s">
        <v>64</v>
      </c>
      <c r="B1819" t="s">
        <v>26</v>
      </c>
      <c r="C1819" t="s">
        <v>26</v>
      </c>
      <c r="D1819" t="s">
        <v>116</v>
      </c>
      <c r="E1819" t="s">
        <v>489</v>
      </c>
      <c r="F1819" t="str">
        <f t="shared" si="141"/>
        <v>铁门关市母婴服务</v>
      </c>
      <c r="G1819" t="s">
        <v>145</v>
      </c>
      <c r="H1819" t="s">
        <v>430</v>
      </c>
      <c r="I1819" t="s">
        <v>70</v>
      </c>
      <c r="J1819">
        <v>0</v>
      </c>
      <c r="K1819">
        <v>0</v>
      </c>
      <c r="L1819" s="13">
        <f>VLOOKUP(C1819,'渗透率、续签率'!B:C,2,0)</f>
        <v>0.31900000000000001</v>
      </c>
      <c r="M1819" s="6">
        <v>0</v>
      </c>
      <c r="N1819">
        <v>0</v>
      </c>
      <c r="O1819">
        <v>0</v>
      </c>
      <c r="P1819" s="6">
        <v>0</v>
      </c>
      <c r="Q1819" s="13">
        <v>0</v>
      </c>
      <c r="R1819" s="13">
        <v>0</v>
      </c>
      <c r="S1819" s="31">
        <v>0</v>
      </c>
      <c r="T1819" s="6">
        <f>VLOOKUP(E1819,'参数设置&amp;汇总'!S:U,3,0)</f>
        <v>0.15</v>
      </c>
      <c r="U1819" s="78">
        <f t="shared" si="140"/>
        <v>0</v>
      </c>
      <c r="V1819" s="13">
        <v>0.85000000000000009</v>
      </c>
      <c r="W1819" s="78">
        <f t="shared" si="142"/>
        <v>0</v>
      </c>
      <c r="X1819" s="1">
        <f>VLOOKUP(E1819,'渗透率、续签率'!AG:AJ,4,0)</f>
        <v>8723.5</v>
      </c>
      <c r="Y1819" s="1">
        <f t="shared" si="143"/>
        <v>0</v>
      </c>
      <c r="Z1819">
        <v>0</v>
      </c>
      <c r="AA1819" s="89">
        <f t="shared" si="144"/>
        <v>0</v>
      </c>
      <c r="AH1819" s="37"/>
      <c r="AI1819" s="37"/>
      <c r="AK1819" s="37"/>
    </row>
    <row r="1820" spans="1:37" hidden="1">
      <c r="A1820" t="s">
        <v>64</v>
      </c>
      <c r="B1820" t="s">
        <v>26</v>
      </c>
      <c r="C1820" t="s">
        <v>26</v>
      </c>
      <c r="D1820" t="s">
        <v>116</v>
      </c>
      <c r="E1820" t="s">
        <v>489</v>
      </c>
      <c r="F1820" t="str">
        <f t="shared" si="141"/>
        <v>铜仁市母婴服务</v>
      </c>
      <c r="G1820" t="s">
        <v>167</v>
      </c>
      <c r="H1820" t="s">
        <v>431</v>
      </c>
      <c r="I1820" t="s">
        <v>70</v>
      </c>
      <c r="J1820">
        <v>48</v>
      </c>
      <c r="K1820">
        <v>0</v>
      </c>
      <c r="L1820" s="13">
        <f>VLOOKUP(C1820,'渗透率、续签率'!B:C,2,0)</f>
        <v>0.31900000000000001</v>
      </c>
      <c r="M1820" s="6">
        <v>0</v>
      </c>
      <c r="N1820">
        <v>0</v>
      </c>
      <c r="O1820">
        <v>0</v>
      </c>
      <c r="P1820" s="6">
        <v>0</v>
      </c>
      <c r="Q1820" s="13">
        <v>0</v>
      </c>
      <c r="R1820" s="13">
        <v>0</v>
      </c>
      <c r="S1820" s="31">
        <v>81</v>
      </c>
      <c r="T1820" s="6">
        <f>VLOOKUP(E1820,'参数设置&amp;汇总'!S:U,3,0)</f>
        <v>0.15</v>
      </c>
      <c r="U1820" s="78">
        <f t="shared" si="140"/>
        <v>0</v>
      </c>
      <c r="V1820" s="13">
        <v>0.85000000000000009</v>
      </c>
      <c r="W1820" s="78">
        <f t="shared" si="142"/>
        <v>0</v>
      </c>
      <c r="X1820" s="1">
        <f>VLOOKUP(E1820,'渗透率、续签率'!AG:AJ,4,0)</f>
        <v>8723.5</v>
      </c>
      <c r="Y1820" s="1">
        <f t="shared" si="143"/>
        <v>0</v>
      </c>
      <c r="Z1820">
        <v>2</v>
      </c>
      <c r="AA1820" s="89">
        <f t="shared" si="144"/>
        <v>0</v>
      </c>
      <c r="AH1820" s="37"/>
      <c r="AI1820" s="37"/>
      <c r="AK1820" s="37"/>
    </row>
    <row r="1821" spans="1:37" hidden="1">
      <c r="A1821" t="s">
        <v>64</v>
      </c>
      <c r="B1821" t="s">
        <v>26</v>
      </c>
      <c r="C1821" t="s">
        <v>26</v>
      </c>
      <c r="D1821" t="s">
        <v>116</v>
      </c>
      <c r="E1821" t="s">
        <v>489</v>
      </c>
      <c r="F1821" t="str">
        <f t="shared" si="141"/>
        <v>铜川市母婴服务</v>
      </c>
      <c r="G1821" t="s">
        <v>108</v>
      </c>
      <c r="H1821" t="s">
        <v>432</v>
      </c>
      <c r="I1821" t="s">
        <v>70</v>
      </c>
      <c r="J1821">
        <v>8</v>
      </c>
      <c r="K1821">
        <v>0</v>
      </c>
      <c r="L1821" s="13">
        <f>VLOOKUP(C1821,'渗透率、续签率'!B:C,2,0)</f>
        <v>0.31900000000000001</v>
      </c>
      <c r="M1821" s="6">
        <v>0</v>
      </c>
      <c r="N1821">
        <v>0</v>
      </c>
      <c r="O1821">
        <v>0</v>
      </c>
      <c r="P1821" s="6">
        <v>0</v>
      </c>
      <c r="Q1821" s="13">
        <v>0</v>
      </c>
      <c r="R1821" s="13">
        <v>0</v>
      </c>
      <c r="S1821" s="31">
        <v>23</v>
      </c>
      <c r="T1821" s="6">
        <f>VLOOKUP(E1821,'参数设置&amp;汇总'!S:U,3,0)</f>
        <v>0.15</v>
      </c>
      <c r="U1821" s="78">
        <f t="shared" si="140"/>
        <v>0</v>
      </c>
      <c r="V1821" s="13">
        <v>0.85000000000000009</v>
      </c>
      <c r="W1821" s="78">
        <f t="shared" si="142"/>
        <v>0</v>
      </c>
      <c r="X1821" s="1">
        <f>VLOOKUP(E1821,'渗透率、续签率'!AG:AJ,4,0)</f>
        <v>8723.5</v>
      </c>
      <c r="Y1821" s="1">
        <f t="shared" si="143"/>
        <v>0</v>
      </c>
      <c r="Z1821">
        <v>0</v>
      </c>
      <c r="AA1821" s="89">
        <f t="shared" si="144"/>
        <v>0</v>
      </c>
      <c r="AH1821" s="37"/>
      <c r="AI1821" s="37"/>
      <c r="AJ1821" s="1"/>
      <c r="AK1821" s="37"/>
    </row>
    <row r="1822" spans="1:37" hidden="1">
      <c r="A1822" t="s">
        <v>64</v>
      </c>
      <c r="B1822" t="s">
        <v>26</v>
      </c>
      <c r="C1822" t="s">
        <v>26</v>
      </c>
      <c r="D1822" t="s">
        <v>116</v>
      </c>
      <c r="E1822" t="s">
        <v>489</v>
      </c>
      <c r="F1822" t="str">
        <f t="shared" si="141"/>
        <v>铜陵市母婴服务</v>
      </c>
      <c r="G1822" t="s">
        <v>94</v>
      </c>
      <c r="H1822" t="s">
        <v>433</v>
      </c>
      <c r="I1822" t="s">
        <v>68</v>
      </c>
      <c r="J1822">
        <v>4</v>
      </c>
      <c r="K1822">
        <v>0</v>
      </c>
      <c r="L1822" s="13">
        <f>VLOOKUP(C1822,'渗透率、续签率'!B:C,2,0)</f>
        <v>0.31900000000000001</v>
      </c>
      <c r="M1822" s="6">
        <v>0</v>
      </c>
      <c r="N1822">
        <v>0</v>
      </c>
      <c r="O1822">
        <v>0</v>
      </c>
      <c r="P1822" s="6">
        <v>0</v>
      </c>
      <c r="Q1822" s="13">
        <v>0.53300000000000003</v>
      </c>
      <c r="R1822" s="13">
        <v>0</v>
      </c>
      <c r="S1822" s="31">
        <v>11</v>
      </c>
      <c r="T1822" s="6">
        <f>VLOOKUP(E1822,'参数设置&amp;汇总'!S:U,3,0)</f>
        <v>0.15</v>
      </c>
      <c r="U1822" s="78">
        <f t="shared" si="140"/>
        <v>0</v>
      </c>
      <c r="V1822" s="13">
        <v>0.85000000000000009</v>
      </c>
      <c r="W1822" s="78">
        <f t="shared" si="142"/>
        <v>0</v>
      </c>
      <c r="X1822" s="1">
        <f>VLOOKUP(E1822,'渗透率、续签率'!AG:AJ,4,0)</f>
        <v>8723.5</v>
      </c>
      <c r="Y1822" s="1">
        <f t="shared" si="143"/>
        <v>0</v>
      </c>
      <c r="Z1822">
        <v>0</v>
      </c>
      <c r="AA1822" s="89">
        <f t="shared" si="144"/>
        <v>0</v>
      </c>
      <c r="AH1822" s="37"/>
      <c r="AI1822" s="37"/>
      <c r="AK1822" s="37"/>
    </row>
    <row r="1823" spans="1:37" hidden="1">
      <c r="A1823" t="s">
        <v>64</v>
      </c>
      <c r="B1823" t="s">
        <v>26</v>
      </c>
      <c r="C1823" t="s">
        <v>26</v>
      </c>
      <c r="D1823" t="s">
        <v>116</v>
      </c>
      <c r="E1823" t="s">
        <v>489</v>
      </c>
      <c r="F1823" t="str">
        <f t="shared" si="141"/>
        <v>银川市母婴服务</v>
      </c>
      <c r="G1823" t="s">
        <v>129</v>
      </c>
      <c r="H1823" t="s">
        <v>434</v>
      </c>
      <c r="I1823" t="s">
        <v>70</v>
      </c>
      <c r="J1823">
        <v>91</v>
      </c>
      <c r="K1823">
        <v>4</v>
      </c>
      <c r="L1823" s="13">
        <f>VLOOKUP(C1823,'渗透率、续签率'!B:C,2,0)</f>
        <v>0.31900000000000001</v>
      </c>
      <c r="M1823" s="6">
        <v>0.04</v>
      </c>
      <c r="N1823">
        <v>22</v>
      </c>
      <c r="O1823">
        <v>4</v>
      </c>
      <c r="P1823" s="6">
        <v>0.18</v>
      </c>
      <c r="Q1823" s="13">
        <v>0.33900000000000002</v>
      </c>
      <c r="R1823" s="13">
        <v>0.24199999999999999</v>
      </c>
      <c r="S1823" s="31">
        <v>530</v>
      </c>
      <c r="T1823" s="6">
        <f>VLOOKUP(E1823,'参数设置&amp;汇总'!S:U,3,0)</f>
        <v>0.15</v>
      </c>
      <c r="U1823" s="78">
        <f t="shared" si="140"/>
        <v>4</v>
      </c>
      <c r="V1823" s="13">
        <v>0.85000000000000009</v>
      </c>
      <c r="W1823" s="78">
        <f t="shared" si="142"/>
        <v>3.2047058823529411</v>
      </c>
      <c r="X1823" s="1">
        <f>VLOOKUP(E1823,'渗透率、续签率'!AG:AJ,4,0)</f>
        <v>8723.5</v>
      </c>
      <c r="Y1823" s="1">
        <f t="shared" si="143"/>
        <v>27956.251764705881</v>
      </c>
      <c r="Z1823">
        <v>0</v>
      </c>
      <c r="AA1823" s="89">
        <f t="shared" si="144"/>
        <v>191917</v>
      </c>
      <c r="AH1823" s="37"/>
      <c r="AI1823" s="37"/>
      <c r="AK1823" s="37"/>
    </row>
    <row r="1824" spans="1:37" hidden="1">
      <c r="A1824" t="s">
        <v>64</v>
      </c>
      <c r="B1824" t="s">
        <v>26</v>
      </c>
      <c r="C1824" t="s">
        <v>26</v>
      </c>
      <c r="D1824" t="s">
        <v>116</v>
      </c>
      <c r="E1824" t="s">
        <v>489</v>
      </c>
      <c r="F1824" t="str">
        <f t="shared" si="141"/>
        <v>锡林郭勒盟母婴服务</v>
      </c>
      <c r="G1824" t="s">
        <v>142</v>
      </c>
      <c r="H1824" t="s">
        <v>435</v>
      </c>
      <c r="I1824" t="s">
        <v>70</v>
      </c>
      <c r="J1824">
        <v>30</v>
      </c>
      <c r="K1824">
        <v>0</v>
      </c>
      <c r="L1824" s="13">
        <f>VLOOKUP(C1824,'渗透率、续签率'!B:C,2,0)</f>
        <v>0.31900000000000001</v>
      </c>
      <c r="M1824" s="6">
        <v>0</v>
      </c>
      <c r="N1824">
        <v>0</v>
      </c>
      <c r="O1824">
        <v>0</v>
      </c>
      <c r="P1824" s="6">
        <v>0</v>
      </c>
      <c r="Q1824" s="13">
        <v>0</v>
      </c>
      <c r="R1824" s="13">
        <v>0</v>
      </c>
      <c r="S1824" s="31">
        <v>70</v>
      </c>
      <c r="T1824" s="6">
        <f>VLOOKUP(E1824,'参数设置&amp;汇总'!S:U,3,0)</f>
        <v>0.15</v>
      </c>
      <c r="U1824" s="78">
        <f t="shared" si="140"/>
        <v>0</v>
      </c>
      <c r="V1824" s="13">
        <v>0.85000000000000009</v>
      </c>
      <c r="W1824" s="78">
        <f t="shared" si="142"/>
        <v>0</v>
      </c>
      <c r="X1824" s="1">
        <f>VLOOKUP(E1824,'渗透率、续签率'!AG:AJ,4,0)</f>
        <v>8723.5</v>
      </c>
      <c r="Y1824" s="1">
        <f t="shared" si="143"/>
        <v>0</v>
      </c>
      <c r="Z1824">
        <v>0</v>
      </c>
      <c r="AA1824" s="89">
        <f t="shared" si="144"/>
        <v>0</v>
      </c>
      <c r="AH1824" s="37"/>
      <c r="AI1824" s="37"/>
      <c r="AJ1824" s="1"/>
      <c r="AK1824" s="37"/>
    </row>
    <row r="1825" spans="1:37" hidden="1">
      <c r="A1825" t="s">
        <v>64</v>
      </c>
      <c r="B1825" t="s">
        <v>26</v>
      </c>
      <c r="C1825" t="s">
        <v>26</v>
      </c>
      <c r="D1825" t="s">
        <v>116</v>
      </c>
      <c r="E1825" t="s">
        <v>489</v>
      </c>
      <c r="F1825" t="str">
        <f t="shared" si="141"/>
        <v>锦州市母婴服务</v>
      </c>
      <c r="G1825" t="s">
        <v>101</v>
      </c>
      <c r="H1825" t="s">
        <v>436</v>
      </c>
      <c r="I1825" t="s">
        <v>70</v>
      </c>
      <c r="J1825">
        <v>26</v>
      </c>
      <c r="K1825">
        <v>0</v>
      </c>
      <c r="L1825" s="13">
        <f>VLOOKUP(C1825,'渗透率、续签率'!B:C,2,0)</f>
        <v>0.31900000000000001</v>
      </c>
      <c r="M1825" s="6">
        <v>0</v>
      </c>
      <c r="N1825">
        <v>0</v>
      </c>
      <c r="O1825">
        <v>0</v>
      </c>
      <c r="P1825" s="6">
        <v>0</v>
      </c>
      <c r="Q1825" s="13">
        <v>0</v>
      </c>
      <c r="R1825" s="13">
        <v>0</v>
      </c>
      <c r="S1825" s="31">
        <v>48</v>
      </c>
      <c r="T1825" s="6">
        <f>VLOOKUP(E1825,'参数设置&amp;汇总'!S:U,3,0)</f>
        <v>0.15</v>
      </c>
      <c r="U1825" s="78">
        <f t="shared" si="140"/>
        <v>0</v>
      </c>
      <c r="V1825" s="13">
        <v>0.85000000000000009</v>
      </c>
      <c r="W1825" s="78">
        <f t="shared" si="142"/>
        <v>0</v>
      </c>
      <c r="X1825" s="1">
        <f>VLOOKUP(E1825,'渗透率、续签率'!AG:AJ,4,0)</f>
        <v>8723.5</v>
      </c>
      <c r="Y1825" s="1">
        <f t="shared" si="143"/>
        <v>0</v>
      </c>
      <c r="Z1825">
        <v>1</v>
      </c>
      <c r="AA1825" s="89">
        <f t="shared" si="144"/>
        <v>0</v>
      </c>
      <c r="AH1825" s="37"/>
      <c r="AI1825" s="37"/>
      <c r="AK1825" s="37"/>
    </row>
    <row r="1826" spans="1:37" hidden="1">
      <c r="A1826" t="s">
        <v>64</v>
      </c>
      <c r="B1826" t="s">
        <v>26</v>
      </c>
      <c r="C1826" t="s">
        <v>26</v>
      </c>
      <c r="D1826" t="s">
        <v>116</v>
      </c>
      <c r="E1826" t="s">
        <v>489</v>
      </c>
      <c r="F1826" t="str">
        <f t="shared" si="141"/>
        <v>镇江市母婴服务</v>
      </c>
      <c r="G1826" t="s">
        <v>73</v>
      </c>
      <c r="H1826" t="s">
        <v>437</v>
      </c>
      <c r="I1826" t="s">
        <v>70</v>
      </c>
      <c r="J1826">
        <v>44</v>
      </c>
      <c r="K1826">
        <v>1</v>
      </c>
      <c r="L1826" s="13">
        <f>VLOOKUP(C1826,'渗透率、续签率'!B:C,2,0)</f>
        <v>0.31900000000000001</v>
      </c>
      <c r="M1826" s="6">
        <v>0.02</v>
      </c>
      <c r="N1826">
        <v>1</v>
      </c>
      <c r="O1826">
        <v>1</v>
      </c>
      <c r="P1826" s="6">
        <v>1</v>
      </c>
      <c r="Q1826" s="13">
        <v>0.24</v>
      </c>
      <c r="R1826" s="13">
        <v>0.24</v>
      </c>
      <c r="S1826" s="31">
        <v>82</v>
      </c>
      <c r="T1826" s="6">
        <f>VLOOKUP(E1826,'参数设置&amp;汇总'!S:U,3,0)</f>
        <v>0.15</v>
      </c>
      <c r="U1826" s="78">
        <f t="shared" si="140"/>
        <v>1</v>
      </c>
      <c r="V1826" s="13">
        <v>0.85000000000000009</v>
      </c>
      <c r="W1826" s="78">
        <f t="shared" si="142"/>
        <v>0.80117647058823527</v>
      </c>
      <c r="X1826" s="1">
        <f>VLOOKUP(E1826,'渗透率、续签率'!AG:AJ,4,0)</f>
        <v>8723.5</v>
      </c>
      <c r="Y1826" s="1">
        <f t="shared" si="143"/>
        <v>6989.0629411764703</v>
      </c>
      <c r="Z1826">
        <v>2</v>
      </c>
      <c r="AA1826" s="89">
        <f t="shared" si="144"/>
        <v>8723.5</v>
      </c>
      <c r="AH1826" s="37"/>
      <c r="AI1826" s="37"/>
      <c r="AK1826" s="37"/>
    </row>
    <row r="1827" spans="1:37" hidden="1">
      <c r="A1827" t="s">
        <v>64</v>
      </c>
      <c r="B1827" t="s">
        <v>26</v>
      </c>
      <c r="C1827" t="s">
        <v>26</v>
      </c>
      <c r="D1827" t="s">
        <v>116</v>
      </c>
      <c r="E1827" t="s">
        <v>489</v>
      </c>
      <c r="F1827" t="str">
        <f t="shared" si="141"/>
        <v>长春市母婴服务</v>
      </c>
      <c r="G1827" t="s">
        <v>188</v>
      </c>
      <c r="H1827" t="s">
        <v>438</v>
      </c>
      <c r="I1827" t="s">
        <v>70</v>
      </c>
      <c r="J1827">
        <v>128</v>
      </c>
      <c r="K1827">
        <v>3</v>
      </c>
      <c r="L1827" s="13">
        <f>VLOOKUP(C1827,'渗透率、续签率'!B:C,2,0)</f>
        <v>0.31900000000000001</v>
      </c>
      <c r="M1827" s="6">
        <v>0.02</v>
      </c>
      <c r="N1827">
        <v>33</v>
      </c>
      <c r="O1827">
        <v>2</v>
      </c>
      <c r="P1827" s="6">
        <v>0.06</v>
      </c>
      <c r="Q1827" s="13">
        <v>0.27600000000000002</v>
      </c>
      <c r="R1827" s="13">
        <v>0.223</v>
      </c>
      <c r="S1827" s="31">
        <v>1057</v>
      </c>
      <c r="T1827" s="6">
        <f>VLOOKUP(E1827,'参数设置&amp;汇总'!S:U,3,0)</f>
        <v>0.15</v>
      </c>
      <c r="U1827" s="78">
        <f t="shared" si="140"/>
        <v>4.95</v>
      </c>
      <c r="V1827" s="13">
        <v>0.85000000000000009</v>
      </c>
      <c r="W1827" s="78">
        <f t="shared" si="142"/>
        <v>5.0729411764705876</v>
      </c>
      <c r="X1827" s="1">
        <f>VLOOKUP(E1827,'渗透率、续签率'!AG:AJ,4,0)</f>
        <v>8723.5</v>
      </c>
      <c r="Y1827" s="1">
        <f t="shared" si="143"/>
        <v>44253.802352941173</v>
      </c>
      <c r="Z1827">
        <v>23</v>
      </c>
      <c r="AA1827" s="89">
        <f t="shared" si="144"/>
        <v>287875.5</v>
      </c>
      <c r="AH1827" s="37"/>
      <c r="AI1827" s="37"/>
      <c r="AJ1827" s="1"/>
      <c r="AK1827" s="37"/>
    </row>
    <row r="1828" spans="1:37" hidden="1">
      <c r="A1828" t="s">
        <v>64</v>
      </c>
      <c r="B1828" t="s">
        <v>26</v>
      </c>
      <c r="C1828" t="s">
        <v>26</v>
      </c>
      <c r="D1828" t="s">
        <v>116</v>
      </c>
      <c r="E1828" t="s">
        <v>489</v>
      </c>
      <c r="F1828" t="str">
        <f t="shared" si="141"/>
        <v>长治市母婴服务</v>
      </c>
      <c r="G1828" t="s">
        <v>134</v>
      </c>
      <c r="H1828" t="s">
        <v>439</v>
      </c>
      <c r="I1828" t="s">
        <v>70</v>
      </c>
      <c r="J1828">
        <v>63</v>
      </c>
      <c r="K1828">
        <v>1</v>
      </c>
      <c r="L1828" s="13">
        <f>VLOOKUP(C1828,'渗透率、续签率'!B:C,2,0)</f>
        <v>0.31900000000000001</v>
      </c>
      <c r="M1828" s="6">
        <v>0.02</v>
      </c>
      <c r="N1828">
        <v>8</v>
      </c>
      <c r="O1828">
        <v>1</v>
      </c>
      <c r="P1828" s="6">
        <v>0.13</v>
      </c>
      <c r="Q1828" s="13">
        <v>0.13</v>
      </c>
      <c r="R1828" s="13">
        <v>0</v>
      </c>
      <c r="S1828" s="31">
        <v>145</v>
      </c>
      <c r="T1828" s="6">
        <f>VLOOKUP(E1828,'参数设置&amp;汇总'!S:U,3,0)</f>
        <v>0.15</v>
      </c>
      <c r="U1828" s="78">
        <f t="shared" si="140"/>
        <v>1.2</v>
      </c>
      <c r="V1828" s="13">
        <v>0.85000000000000009</v>
      </c>
      <c r="W1828" s="78">
        <f t="shared" si="142"/>
        <v>1.036470588235294</v>
      </c>
      <c r="X1828" s="1">
        <f>VLOOKUP(E1828,'渗透率、续签率'!AG:AJ,4,0)</f>
        <v>8723.5</v>
      </c>
      <c r="Y1828" s="1">
        <f t="shared" si="143"/>
        <v>9041.6511764705883</v>
      </c>
      <c r="Z1828">
        <v>1</v>
      </c>
      <c r="AA1828" s="89">
        <f t="shared" si="144"/>
        <v>69788</v>
      </c>
      <c r="AH1828" s="37"/>
      <c r="AI1828" s="37"/>
      <c r="AJ1828" s="1"/>
      <c r="AK1828" s="37"/>
    </row>
    <row r="1829" spans="1:37" hidden="1">
      <c r="A1829" t="s">
        <v>64</v>
      </c>
      <c r="B1829" t="s">
        <v>26</v>
      </c>
      <c r="C1829" t="s">
        <v>26</v>
      </c>
      <c r="D1829" t="s">
        <v>116</v>
      </c>
      <c r="E1829" t="s">
        <v>489</v>
      </c>
      <c r="F1829" t="str">
        <f t="shared" si="141"/>
        <v>阜新市母婴服务</v>
      </c>
      <c r="G1829" t="s">
        <v>101</v>
      </c>
      <c r="H1829" t="s">
        <v>440</v>
      </c>
      <c r="I1829" t="s">
        <v>70</v>
      </c>
      <c r="J1829">
        <v>20</v>
      </c>
      <c r="K1829">
        <v>0</v>
      </c>
      <c r="L1829" s="13">
        <f>VLOOKUP(C1829,'渗透率、续签率'!B:C,2,0)</f>
        <v>0.31900000000000001</v>
      </c>
      <c r="M1829" s="6">
        <v>0</v>
      </c>
      <c r="N1829">
        <v>0</v>
      </c>
      <c r="O1829">
        <v>0</v>
      </c>
      <c r="P1829" s="6">
        <v>0</v>
      </c>
      <c r="Q1829" s="13">
        <v>0</v>
      </c>
      <c r="R1829" s="13">
        <v>0</v>
      </c>
      <c r="S1829" s="31">
        <v>11</v>
      </c>
      <c r="T1829" s="6">
        <f>VLOOKUP(E1829,'参数设置&amp;汇总'!S:U,3,0)</f>
        <v>0.15</v>
      </c>
      <c r="U1829" s="78">
        <f t="shared" si="140"/>
        <v>0</v>
      </c>
      <c r="V1829" s="13">
        <v>0.85000000000000009</v>
      </c>
      <c r="W1829" s="78">
        <f t="shared" si="142"/>
        <v>0</v>
      </c>
      <c r="X1829" s="1">
        <f>VLOOKUP(E1829,'渗透率、续签率'!AG:AJ,4,0)</f>
        <v>8723.5</v>
      </c>
      <c r="Y1829" s="1">
        <f t="shared" si="143"/>
        <v>0</v>
      </c>
      <c r="Z1829">
        <v>0</v>
      </c>
      <c r="AA1829" s="89">
        <f t="shared" si="144"/>
        <v>0</v>
      </c>
      <c r="AH1829" s="37"/>
      <c r="AI1829" s="37"/>
      <c r="AK1829" s="37"/>
    </row>
    <row r="1830" spans="1:37" hidden="1">
      <c r="A1830" t="s">
        <v>64</v>
      </c>
      <c r="B1830" t="s">
        <v>26</v>
      </c>
      <c r="C1830" t="s">
        <v>26</v>
      </c>
      <c r="D1830" t="s">
        <v>116</v>
      </c>
      <c r="E1830" t="s">
        <v>489</v>
      </c>
      <c r="F1830" t="str">
        <f t="shared" si="141"/>
        <v>阜阳市母婴服务</v>
      </c>
      <c r="G1830" t="s">
        <v>94</v>
      </c>
      <c r="H1830" t="s">
        <v>441</v>
      </c>
      <c r="I1830" t="s">
        <v>68</v>
      </c>
      <c r="J1830">
        <v>188</v>
      </c>
      <c r="K1830">
        <v>2</v>
      </c>
      <c r="L1830" s="13">
        <f>VLOOKUP(C1830,'渗透率、续签率'!B:C,2,0)</f>
        <v>0.31900000000000001</v>
      </c>
      <c r="M1830" s="6">
        <v>0.01</v>
      </c>
      <c r="N1830">
        <v>23</v>
      </c>
      <c r="O1830">
        <v>2</v>
      </c>
      <c r="P1830" s="6">
        <v>0.09</v>
      </c>
      <c r="Q1830" s="13">
        <v>0.115</v>
      </c>
      <c r="R1830" s="13">
        <v>0.112</v>
      </c>
      <c r="S1830" s="31">
        <v>469</v>
      </c>
      <c r="T1830" s="6">
        <f>VLOOKUP(E1830,'参数设置&amp;汇总'!S:U,3,0)</f>
        <v>0.15</v>
      </c>
      <c r="U1830" s="78">
        <f t="shared" si="140"/>
        <v>3.4499999999999997</v>
      </c>
      <c r="V1830" s="13">
        <v>0.85000000000000009</v>
      </c>
      <c r="W1830" s="78">
        <f t="shared" si="142"/>
        <v>3.3082352941176465</v>
      </c>
      <c r="X1830" s="1">
        <f>VLOOKUP(E1830,'渗透率、续签率'!AG:AJ,4,0)</f>
        <v>8723.5</v>
      </c>
      <c r="Y1830" s="1">
        <f t="shared" si="143"/>
        <v>28859.390588235288</v>
      </c>
      <c r="Z1830">
        <v>2</v>
      </c>
      <c r="AA1830" s="89">
        <f t="shared" si="144"/>
        <v>200640.5</v>
      </c>
      <c r="AH1830" s="37"/>
      <c r="AI1830" s="37"/>
      <c r="AK1830" s="37"/>
    </row>
    <row r="1831" spans="1:37" hidden="1">
      <c r="A1831" t="s">
        <v>64</v>
      </c>
      <c r="B1831" t="s">
        <v>26</v>
      </c>
      <c r="C1831" t="s">
        <v>26</v>
      </c>
      <c r="D1831" t="s">
        <v>116</v>
      </c>
      <c r="E1831" t="s">
        <v>489</v>
      </c>
      <c r="F1831" t="str">
        <f t="shared" si="141"/>
        <v>防城港市母婴服务</v>
      </c>
      <c r="G1831" t="s">
        <v>88</v>
      </c>
      <c r="H1831" t="s">
        <v>442</v>
      </c>
      <c r="I1831" t="s">
        <v>68</v>
      </c>
      <c r="J1831">
        <v>40</v>
      </c>
      <c r="K1831">
        <v>0</v>
      </c>
      <c r="L1831" s="13">
        <f>VLOOKUP(C1831,'渗透率、续签率'!B:C,2,0)</f>
        <v>0.31900000000000001</v>
      </c>
      <c r="M1831" s="6">
        <v>0</v>
      </c>
      <c r="N1831">
        <v>0</v>
      </c>
      <c r="O1831">
        <v>0</v>
      </c>
      <c r="P1831" s="6">
        <v>0</v>
      </c>
      <c r="Q1831" s="13">
        <v>0</v>
      </c>
      <c r="R1831" s="13">
        <v>0</v>
      </c>
      <c r="S1831" s="31">
        <v>45</v>
      </c>
      <c r="T1831" s="6">
        <f>VLOOKUP(E1831,'参数设置&amp;汇总'!S:U,3,0)</f>
        <v>0.15</v>
      </c>
      <c r="U1831" s="78">
        <f t="shared" si="140"/>
        <v>0</v>
      </c>
      <c r="V1831" s="13">
        <v>0.85000000000000009</v>
      </c>
      <c r="W1831" s="78">
        <f t="shared" si="142"/>
        <v>0</v>
      </c>
      <c r="X1831" s="1">
        <f>VLOOKUP(E1831,'渗透率、续签率'!AG:AJ,4,0)</f>
        <v>8723.5</v>
      </c>
      <c r="Y1831" s="1">
        <f t="shared" si="143"/>
        <v>0</v>
      </c>
      <c r="Z1831">
        <v>1</v>
      </c>
      <c r="AA1831" s="89">
        <f t="shared" si="144"/>
        <v>0</v>
      </c>
      <c r="AH1831" s="37"/>
      <c r="AI1831" s="37"/>
      <c r="AK1831" s="37"/>
    </row>
    <row r="1832" spans="1:37" hidden="1">
      <c r="A1832" t="s">
        <v>64</v>
      </c>
      <c r="B1832" t="s">
        <v>26</v>
      </c>
      <c r="C1832" t="s">
        <v>26</v>
      </c>
      <c r="D1832" t="s">
        <v>116</v>
      </c>
      <c r="E1832" t="s">
        <v>489</v>
      </c>
      <c r="F1832" t="str">
        <f t="shared" si="141"/>
        <v>阳江市母婴服务</v>
      </c>
      <c r="G1832" t="s">
        <v>75</v>
      </c>
      <c r="H1832" t="s">
        <v>443</v>
      </c>
      <c r="I1832" t="s">
        <v>68</v>
      </c>
      <c r="J1832">
        <v>45</v>
      </c>
      <c r="K1832">
        <v>0</v>
      </c>
      <c r="L1832" s="13">
        <f>VLOOKUP(C1832,'渗透率、续签率'!B:C,2,0)</f>
        <v>0.31900000000000001</v>
      </c>
      <c r="M1832" s="6">
        <v>0</v>
      </c>
      <c r="N1832">
        <v>0</v>
      </c>
      <c r="O1832">
        <v>0</v>
      </c>
      <c r="P1832" s="6">
        <v>0</v>
      </c>
      <c r="Q1832" s="13">
        <v>0</v>
      </c>
      <c r="R1832" s="13">
        <v>0</v>
      </c>
      <c r="S1832" s="31">
        <v>51</v>
      </c>
      <c r="T1832" s="6">
        <f>VLOOKUP(E1832,'参数设置&amp;汇总'!S:U,3,0)</f>
        <v>0.15</v>
      </c>
      <c r="U1832" s="78">
        <f t="shared" si="140"/>
        <v>0</v>
      </c>
      <c r="V1832" s="13">
        <v>0.85000000000000009</v>
      </c>
      <c r="W1832" s="78">
        <f t="shared" si="142"/>
        <v>0</v>
      </c>
      <c r="X1832" s="1">
        <f>VLOOKUP(E1832,'渗透率、续签率'!AG:AJ,4,0)</f>
        <v>8723.5</v>
      </c>
      <c r="Y1832" s="1">
        <f t="shared" si="143"/>
        <v>0</v>
      </c>
      <c r="Z1832">
        <v>1</v>
      </c>
      <c r="AA1832" s="89">
        <f t="shared" si="144"/>
        <v>0</v>
      </c>
      <c r="AH1832" s="37"/>
      <c r="AI1832" s="37"/>
      <c r="AJ1832" s="1"/>
      <c r="AK1832" s="37"/>
    </row>
    <row r="1833" spans="1:37" hidden="1">
      <c r="A1833" t="s">
        <v>64</v>
      </c>
      <c r="B1833" t="s">
        <v>26</v>
      </c>
      <c r="C1833" t="s">
        <v>26</v>
      </c>
      <c r="D1833" t="s">
        <v>116</v>
      </c>
      <c r="E1833" t="s">
        <v>489</v>
      </c>
      <c r="F1833" t="str">
        <f t="shared" si="141"/>
        <v>阳泉市母婴服务</v>
      </c>
      <c r="G1833" t="s">
        <v>134</v>
      </c>
      <c r="H1833" t="s">
        <v>444</v>
      </c>
      <c r="I1833" t="s">
        <v>70</v>
      </c>
      <c r="J1833">
        <v>14</v>
      </c>
      <c r="K1833">
        <v>0</v>
      </c>
      <c r="L1833" s="13">
        <f>VLOOKUP(C1833,'渗透率、续签率'!B:C,2,0)</f>
        <v>0.31900000000000001</v>
      </c>
      <c r="M1833" s="6">
        <v>0</v>
      </c>
      <c r="N1833">
        <v>0</v>
      </c>
      <c r="O1833">
        <v>0</v>
      </c>
      <c r="P1833" s="6">
        <v>0</v>
      </c>
      <c r="Q1833" s="13">
        <v>0</v>
      </c>
      <c r="R1833" s="13">
        <v>0</v>
      </c>
      <c r="S1833" s="31">
        <v>24</v>
      </c>
      <c r="T1833" s="6">
        <f>VLOOKUP(E1833,'参数设置&amp;汇总'!S:U,3,0)</f>
        <v>0.15</v>
      </c>
      <c r="U1833" s="78">
        <f t="shared" si="140"/>
        <v>0</v>
      </c>
      <c r="V1833" s="13">
        <v>0.85000000000000009</v>
      </c>
      <c r="W1833" s="78">
        <f t="shared" si="142"/>
        <v>0</v>
      </c>
      <c r="X1833" s="1">
        <f>VLOOKUP(E1833,'渗透率、续签率'!AG:AJ,4,0)</f>
        <v>8723.5</v>
      </c>
      <c r="Y1833" s="1">
        <f t="shared" si="143"/>
        <v>0</v>
      </c>
      <c r="Z1833">
        <v>2</v>
      </c>
      <c r="AA1833" s="89">
        <f t="shared" si="144"/>
        <v>0</v>
      </c>
      <c r="AH1833" s="37"/>
      <c r="AI1833" s="37"/>
      <c r="AJ1833" s="1"/>
      <c r="AK1833" s="37"/>
    </row>
    <row r="1834" spans="1:37" hidden="1">
      <c r="A1834" t="s">
        <v>64</v>
      </c>
      <c r="B1834" t="s">
        <v>26</v>
      </c>
      <c r="C1834" t="s">
        <v>26</v>
      </c>
      <c r="D1834" t="s">
        <v>116</v>
      </c>
      <c r="E1834" t="s">
        <v>489</v>
      </c>
      <c r="F1834" t="str">
        <f t="shared" si="141"/>
        <v>阿克苏地区母婴服务</v>
      </c>
      <c r="G1834" t="s">
        <v>145</v>
      </c>
      <c r="H1834" t="s">
        <v>445</v>
      </c>
      <c r="I1834" t="s">
        <v>70</v>
      </c>
      <c r="J1834">
        <v>41</v>
      </c>
      <c r="K1834">
        <v>0</v>
      </c>
      <c r="L1834" s="13">
        <f>VLOOKUP(C1834,'渗透率、续签率'!B:C,2,0)</f>
        <v>0.31900000000000001</v>
      </c>
      <c r="M1834" s="6">
        <v>0</v>
      </c>
      <c r="N1834">
        <v>0</v>
      </c>
      <c r="O1834">
        <v>0</v>
      </c>
      <c r="P1834" s="6">
        <v>0</v>
      </c>
      <c r="Q1834" s="13">
        <v>0</v>
      </c>
      <c r="R1834" s="13">
        <v>0</v>
      </c>
      <c r="S1834" s="31">
        <v>28</v>
      </c>
      <c r="T1834" s="6">
        <f>VLOOKUP(E1834,'参数设置&amp;汇总'!S:U,3,0)</f>
        <v>0.15</v>
      </c>
      <c r="U1834" s="78">
        <f t="shared" si="140"/>
        <v>0</v>
      </c>
      <c r="V1834" s="13">
        <v>0.85000000000000009</v>
      </c>
      <c r="W1834" s="78">
        <f t="shared" si="142"/>
        <v>0</v>
      </c>
      <c r="X1834" s="1">
        <f>VLOOKUP(E1834,'渗透率、续签率'!AG:AJ,4,0)</f>
        <v>8723.5</v>
      </c>
      <c r="Y1834" s="1">
        <f t="shared" si="143"/>
        <v>0</v>
      </c>
      <c r="Z1834">
        <v>0</v>
      </c>
      <c r="AA1834" s="89">
        <f t="shared" si="144"/>
        <v>0</v>
      </c>
      <c r="AH1834" s="37"/>
      <c r="AI1834" s="37"/>
      <c r="AK1834" s="37"/>
    </row>
    <row r="1835" spans="1:37" hidden="1">
      <c r="A1835" t="s">
        <v>64</v>
      </c>
      <c r="B1835" t="s">
        <v>26</v>
      </c>
      <c r="C1835" t="s">
        <v>26</v>
      </c>
      <c r="D1835" t="s">
        <v>116</v>
      </c>
      <c r="E1835" t="s">
        <v>489</v>
      </c>
      <c r="F1835" t="str">
        <f t="shared" si="141"/>
        <v>阿勒泰地区母婴服务</v>
      </c>
      <c r="G1835" t="s">
        <v>145</v>
      </c>
      <c r="H1835" t="s">
        <v>446</v>
      </c>
      <c r="I1835" t="s">
        <v>70</v>
      </c>
      <c r="J1835">
        <v>8</v>
      </c>
      <c r="K1835">
        <v>0</v>
      </c>
      <c r="L1835" s="13">
        <f>VLOOKUP(C1835,'渗透率、续签率'!B:C,2,0)</f>
        <v>0.31900000000000001</v>
      </c>
      <c r="M1835" s="6">
        <v>0</v>
      </c>
      <c r="N1835">
        <v>0</v>
      </c>
      <c r="O1835">
        <v>0</v>
      </c>
      <c r="P1835" s="6">
        <v>0</v>
      </c>
      <c r="Q1835" s="13">
        <v>0</v>
      </c>
      <c r="R1835" s="13">
        <v>0</v>
      </c>
      <c r="S1835" s="31">
        <v>3</v>
      </c>
      <c r="T1835" s="6">
        <f>VLOOKUP(E1835,'参数设置&amp;汇总'!S:U,3,0)</f>
        <v>0.15</v>
      </c>
      <c r="U1835" s="78">
        <f t="shared" si="140"/>
        <v>0</v>
      </c>
      <c r="V1835" s="13">
        <v>0.85000000000000009</v>
      </c>
      <c r="W1835" s="78">
        <f t="shared" si="142"/>
        <v>0</v>
      </c>
      <c r="X1835" s="1">
        <f>VLOOKUP(E1835,'渗透率、续签率'!AG:AJ,4,0)</f>
        <v>8723.5</v>
      </c>
      <c r="Y1835" s="1">
        <f t="shared" si="143"/>
        <v>0</v>
      </c>
      <c r="Z1835">
        <v>0</v>
      </c>
      <c r="AA1835" s="89">
        <f t="shared" si="144"/>
        <v>0</v>
      </c>
      <c r="AH1835" s="37"/>
      <c r="AI1835" s="37"/>
      <c r="AJ1835" s="1"/>
      <c r="AK1835" s="37"/>
    </row>
    <row r="1836" spans="1:37" hidden="1">
      <c r="A1836" t="s">
        <v>64</v>
      </c>
      <c r="B1836" t="s">
        <v>26</v>
      </c>
      <c r="C1836" t="s">
        <v>26</v>
      </c>
      <c r="D1836" t="s">
        <v>116</v>
      </c>
      <c r="E1836" t="s">
        <v>489</v>
      </c>
      <c r="F1836" t="str">
        <f t="shared" si="141"/>
        <v>阿坝藏族羌族自治州母婴服务</v>
      </c>
      <c r="G1836" t="s">
        <v>77</v>
      </c>
      <c r="H1836" t="s">
        <v>447</v>
      </c>
      <c r="I1836" t="s">
        <v>70</v>
      </c>
      <c r="J1836">
        <v>1</v>
      </c>
      <c r="K1836">
        <v>0</v>
      </c>
      <c r="L1836" s="13">
        <f>VLOOKUP(C1836,'渗透率、续签率'!B:C,2,0)</f>
        <v>0.31900000000000001</v>
      </c>
      <c r="M1836" s="6">
        <v>0</v>
      </c>
      <c r="N1836">
        <v>0</v>
      </c>
      <c r="O1836">
        <v>0</v>
      </c>
      <c r="P1836" s="6">
        <v>0</v>
      </c>
      <c r="Q1836" s="13">
        <v>0</v>
      </c>
      <c r="R1836" s="13">
        <v>0</v>
      </c>
      <c r="S1836" s="31">
        <v>0</v>
      </c>
      <c r="T1836" s="6">
        <f>VLOOKUP(E1836,'参数设置&amp;汇总'!S:U,3,0)</f>
        <v>0.15</v>
      </c>
      <c r="U1836" s="78">
        <f t="shared" si="140"/>
        <v>0</v>
      </c>
      <c r="V1836" s="13">
        <v>0.85000000000000009</v>
      </c>
      <c r="W1836" s="78">
        <f t="shared" si="142"/>
        <v>0</v>
      </c>
      <c r="X1836" s="1">
        <f>VLOOKUP(E1836,'渗透率、续签率'!AG:AJ,4,0)</f>
        <v>8723.5</v>
      </c>
      <c r="Y1836" s="1">
        <f t="shared" si="143"/>
        <v>0</v>
      </c>
      <c r="Z1836">
        <v>0</v>
      </c>
      <c r="AA1836" s="89">
        <f t="shared" si="144"/>
        <v>0</v>
      </c>
      <c r="AH1836" s="37"/>
      <c r="AI1836" s="37"/>
      <c r="AK1836" s="37"/>
    </row>
    <row r="1837" spans="1:37" hidden="1">
      <c r="A1837" t="s">
        <v>64</v>
      </c>
      <c r="B1837" t="s">
        <v>26</v>
      </c>
      <c r="C1837" t="s">
        <v>26</v>
      </c>
      <c r="D1837" t="s">
        <v>116</v>
      </c>
      <c r="E1837" t="s">
        <v>489</v>
      </c>
      <c r="F1837" t="str">
        <f t="shared" si="141"/>
        <v>阿拉善盟母婴服务</v>
      </c>
      <c r="G1837" t="s">
        <v>142</v>
      </c>
      <c r="H1837" t="s">
        <v>448</v>
      </c>
      <c r="I1837" t="s">
        <v>70</v>
      </c>
      <c r="J1837">
        <v>10</v>
      </c>
      <c r="K1837">
        <v>0</v>
      </c>
      <c r="L1837" s="13">
        <f>VLOOKUP(C1837,'渗透率、续签率'!B:C,2,0)</f>
        <v>0.31900000000000001</v>
      </c>
      <c r="M1837" s="6">
        <v>0</v>
      </c>
      <c r="N1837">
        <v>0</v>
      </c>
      <c r="O1837">
        <v>0</v>
      </c>
      <c r="P1837" s="6">
        <v>0</v>
      </c>
      <c r="Q1837" s="13">
        <v>0</v>
      </c>
      <c r="R1837" s="13">
        <v>0</v>
      </c>
      <c r="S1837" s="31">
        <v>6</v>
      </c>
      <c r="T1837" s="6">
        <f>VLOOKUP(E1837,'参数设置&amp;汇总'!S:U,3,0)</f>
        <v>0.15</v>
      </c>
      <c r="U1837" s="78">
        <f t="shared" si="140"/>
        <v>0</v>
      </c>
      <c r="V1837" s="13">
        <v>0.85000000000000009</v>
      </c>
      <c r="W1837" s="78">
        <f t="shared" si="142"/>
        <v>0</v>
      </c>
      <c r="X1837" s="1">
        <f>VLOOKUP(E1837,'渗透率、续签率'!AG:AJ,4,0)</f>
        <v>8723.5</v>
      </c>
      <c r="Y1837" s="1">
        <f t="shared" si="143"/>
        <v>0</v>
      </c>
      <c r="Z1837">
        <v>0</v>
      </c>
      <c r="AA1837" s="89">
        <f t="shared" si="144"/>
        <v>0</v>
      </c>
      <c r="AH1837" s="37"/>
      <c r="AI1837" s="37"/>
      <c r="AJ1837" s="1"/>
      <c r="AK1837" s="37"/>
    </row>
    <row r="1838" spans="1:37" hidden="1">
      <c r="A1838" t="s">
        <v>64</v>
      </c>
      <c r="B1838" t="s">
        <v>26</v>
      </c>
      <c r="C1838" t="s">
        <v>26</v>
      </c>
      <c r="D1838" t="s">
        <v>116</v>
      </c>
      <c r="E1838" t="s">
        <v>489</v>
      </c>
      <c r="F1838" t="str">
        <f t="shared" si="141"/>
        <v>阿拉尔市母婴服务</v>
      </c>
      <c r="G1838" t="s">
        <v>145</v>
      </c>
      <c r="H1838" t="s">
        <v>449</v>
      </c>
      <c r="I1838" t="s">
        <v>70</v>
      </c>
      <c r="J1838">
        <v>9</v>
      </c>
      <c r="K1838">
        <v>0</v>
      </c>
      <c r="L1838" s="13">
        <f>VLOOKUP(C1838,'渗透率、续签率'!B:C,2,0)</f>
        <v>0.31900000000000001</v>
      </c>
      <c r="M1838" s="6">
        <v>0</v>
      </c>
      <c r="N1838">
        <v>0</v>
      </c>
      <c r="O1838">
        <v>0</v>
      </c>
      <c r="P1838" s="6">
        <v>0</v>
      </c>
      <c r="Q1838" s="13">
        <v>0</v>
      </c>
      <c r="R1838" s="13">
        <v>0</v>
      </c>
      <c r="S1838" s="31">
        <v>1</v>
      </c>
      <c r="T1838" s="6">
        <f>VLOOKUP(E1838,'参数设置&amp;汇总'!S:U,3,0)</f>
        <v>0.15</v>
      </c>
      <c r="U1838" s="78">
        <f t="shared" si="140"/>
        <v>0</v>
      </c>
      <c r="V1838" s="13">
        <v>0.85000000000000009</v>
      </c>
      <c r="W1838" s="78">
        <f t="shared" si="142"/>
        <v>0</v>
      </c>
      <c r="X1838" s="1">
        <f>VLOOKUP(E1838,'渗透率、续签率'!AG:AJ,4,0)</f>
        <v>8723.5</v>
      </c>
      <c r="Y1838" s="1">
        <f t="shared" si="143"/>
        <v>0</v>
      </c>
      <c r="Z1838">
        <v>0</v>
      </c>
      <c r="AA1838" s="89">
        <f t="shared" si="144"/>
        <v>0</v>
      </c>
      <c r="AH1838" s="37"/>
      <c r="AI1838" s="37"/>
      <c r="AJ1838" s="1"/>
      <c r="AK1838" s="37"/>
    </row>
    <row r="1839" spans="1:37" hidden="1">
      <c r="A1839" t="s">
        <v>64</v>
      </c>
      <c r="B1839" t="s">
        <v>26</v>
      </c>
      <c r="C1839" t="s">
        <v>26</v>
      </c>
      <c r="D1839" t="s">
        <v>116</v>
      </c>
      <c r="E1839" t="s">
        <v>489</v>
      </c>
      <c r="F1839" t="str">
        <f t="shared" si="141"/>
        <v>阿里地区母婴服务</v>
      </c>
      <c r="G1839" t="s">
        <v>237</v>
      </c>
      <c r="H1839" t="s">
        <v>450</v>
      </c>
      <c r="I1839" t="s">
        <v>57</v>
      </c>
      <c r="J1839">
        <v>0</v>
      </c>
      <c r="K1839">
        <v>0</v>
      </c>
      <c r="L1839" s="13">
        <f>VLOOKUP(C1839,'渗透率、续签率'!B:C,2,0)</f>
        <v>0.31900000000000001</v>
      </c>
      <c r="M1839" s="6">
        <v>0</v>
      </c>
      <c r="N1839">
        <v>0</v>
      </c>
      <c r="O1839">
        <v>0</v>
      </c>
      <c r="P1839" s="6">
        <v>0</v>
      </c>
      <c r="Q1839" s="13">
        <v>0</v>
      </c>
      <c r="R1839" s="13">
        <v>0</v>
      </c>
      <c r="S1839" s="31">
        <v>0</v>
      </c>
      <c r="T1839" s="6">
        <f>VLOOKUP(E1839,'参数设置&amp;汇总'!S:U,3,0)</f>
        <v>0.15</v>
      </c>
      <c r="U1839" s="78">
        <f t="shared" si="140"/>
        <v>0</v>
      </c>
      <c r="V1839" s="13">
        <v>0.85000000000000009</v>
      </c>
      <c r="W1839" s="78">
        <f t="shared" si="142"/>
        <v>0</v>
      </c>
      <c r="X1839" s="1">
        <f>VLOOKUP(E1839,'渗透率、续签率'!AG:AJ,4,0)</f>
        <v>8723.5</v>
      </c>
      <c r="Y1839" s="1">
        <f t="shared" si="143"/>
        <v>0</v>
      </c>
      <c r="Z1839">
        <v>0</v>
      </c>
      <c r="AA1839" s="89">
        <f t="shared" si="144"/>
        <v>0</v>
      </c>
      <c r="AH1839" s="37"/>
      <c r="AI1839" s="37"/>
      <c r="AK1839" s="37"/>
    </row>
    <row r="1840" spans="1:37" hidden="1">
      <c r="A1840" t="s">
        <v>64</v>
      </c>
      <c r="B1840" t="s">
        <v>26</v>
      </c>
      <c r="C1840" t="s">
        <v>26</v>
      </c>
      <c r="D1840" t="s">
        <v>116</v>
      </c>
      <c r="E1840" t="s">
        <v>489</v>
      </c>
      <c r="F1840" t="str">
        <f t="shared" si="141"/>
        <v>陇南市母婴服务</v>
      </c>
      <c r="G1840" t="s">
        <v>132</v>
      </c>
      <c r="H1840" t="s">
        <v>451</v>
      </c>
      <c r="I1840" t="s">
        <v>70</v>
      </c>
      <c r="J1840">
        <v>24</v>
      </c>
      <c r="K1840">
        <v>0</v>
      </c>
      <c r="L1840" s="13">
        <f>VLOOKUP(C1840,'渗透率、续签率'!B:C,2,0)</f>
        <v>0.31900000000000001</v>
      </c>
      <c r="M1840" s="6">
        <v>0</v>
      </c>
      <c r="N1840">
        <v>0</v>
      </c>
      <c r="O1840">
        <v>0</v>
      </c>
      <c r="P1840" s="6">
        <v>0</v>
      </c>
      <c r="Q1840" s="13">
        <v>0</v>
      </c>
      <c r="R1840" s="13">
        <v>0</v>
      </c>
      <c r="S1840" s="31">
        <v>18</v>
      </c>
      <c r="T1840" s="6">
        <f>VLOOKUP(E1840,'参数设置&amp;汇总'!S:U,3,0)</f>
        <v>0.15</v>
      </c>
      <c r="U1840" s="78">
        <f t="shared" si="140"/>
        <v>0</v>
      </c>
      <c r="V1840" s="13">
        <v>0.85000000000000009</v>
      </c>
      <c r="W1840" s="78">
        <f t="shared" si="142"/>
        <v>0</v>
      </c>
      <c r="X1840" s="1">
        <f>VLOOKUP(E1840,'渗透率、续签率'!AG:AJ,4,0)</f>
        <v>8723.5</v>
      </c>
      <c r="Y1840" s="1">
        <f t="shared" si="143"/>
        <v>0</v>
      </c>
      <c r="Z1840">
        <v>0</v>
      </c>
      <c r="AA1840" s="89">
        <f t="shared" si="144"/>
        <v>0</v>
      </c>
      <c r="AH1840" s="37"/>
      <c r="AI1840" s="37"/>
      <c r="AK1840" s="37"/>
    </row>
    <row r="1841" spans="1:37" hidden="1">
      <c r="A1841" t="s">
        <v>64</v>
      </c>
      <c r="B1841" t="s">
        <v>26</v>
      </c>
      <c r="C1841" t="s">
        <v>26</v>
      </c>
      <c r="D1841" t="s">
        <v>116</v>
      </c>
      <c r="E1841" t="s">
        <v>489</v>
      </c>
      <c r="F1841" t="str">
        <f t="shared" si="141"/>
        <v>陵水黎族自治县母婴服务</v>
      </c>
      <c r="G1841" t="s">
        <v>120</v>
      </c>
      <c r="H1841" t="s">
        <v>452</v>
      </c>
      <c r="I1841" t="s">
        <v>68</v>
      </c>
      <c r="J1841">
        <v>4</v>
      </c>
      <c r="K1841">
        <v>0</v>
      </c>
      <c r="L1841" s="13">
        <f>VLOOKUP(C1841,'渗透率、续签率'!B:C,2,0)</f>
        <v>0.31900000000000001</v>
      </c>
      <c r="M1841" s="6">
        <v>0</v>
      </c>
      <c r="N1841">
        <v>0</v>
      </c>
      <c r="O1841">
        <v>0</v>
      </c>
      <c r="P1841" s="6">
        <v>0</v>
      </c>
      <c r="Q1841" s="13">
        <v>0</v>
      </c>
      <c r="R1841" s="13">
        <v>0</v>
      </c>
      <c r="S1841" s="31">
        <v>3</v>
      </c>
      <c r="T1841" s="6">
        <f>VLOOKUP(E1841,'参数设置&amp;汇总'!S:U,3,0)</f>
        <v>0.15</v>
      </c>
      <c r="U1841" s="78">
        <f t="shared" si="140"/>
        <v>0</v>
      </c>
      <c r="V1841" s="13">
        <v>0.85000000000000009</v>
      </c>
      <c r="W1841" s="78">
        <f t="shared" si="142"/>
        <v>0</v>
      </c>
      <c r="X1841" s="1">
        <f>VLOOKUP(E1841,'渗透率、续签率'!AG:AJ,4,0)</f>
        <v>8723.5</v>
      </c>
      <c r="Y1841" s="1">
        <f t="shared" si="143"/>
        <v>0</v>
      </c>
      <c r="Z1841">
        <v>0</v>
      </c>
      <c r="AA1841" s="89">
        <f t="shared" si="144"/>
        <v>0</v>
      </c>
      <c r="AH1841" s="37"/>
      <c r="AI1841" s="37"/>
      <c r="AK1841" s="37"/>
    </row>
    <row r="1842" spans="1:37" hidden="1">
      <c r="A1842" t="s">
        <v>64</v>
      </c>
      <c r="B1842" t="s">
        <v>26</v>
      </c>
      <c r="C1842" t="s">
        <v>26</v>
      </c>
      <c r="D1842" t="s">
        <v>116</v>
      </c>
      <c r="E1842" t="s">
        <v>489</v>
      </c>
      <c r="F1842" t="str">
        <f t="shared" si="141"/>
        <v>随州市母婴服务</v>
      </c>
      <c r="G1842" t="s">
        <v>81</v>
      </c>
      <c r="H1842" t="s">
        <v>453</v>
      </c>
      <c r="I1842" t="s">
        <v>68</v>
      </c>
      <c r="J1842">
        <v>26</v>
      </c>
      <c r="K1842">
        <v>0</v>
      </c>
      <c r="L1842" s="13">
        <f>VLOOKUP(C1842,'渗透率、续签率'!B:C,2,0)</f>
        <v>0.31900000000000001</v>
      </c>
      <c r="M1842" s="6">
        <v>0</v>
      </c>
      <c r="N1842">
        <v>0</v>
      </c>
      <c r="O1842">
        <v>0</v>
      </c>
      <c r="P1842" s="6">
        <v>0</v>
      </c>
      <c r="Q1842" s="13">
        <v>0</v>
      </c>
      <c r="R1842" s="13">
        <v>0</v>
      </c>
      <c r="S1842" s="31">
        <v>39</v>
      </c>
      <c r="T1842" s="6">
        <f>VLOOKUP(E1842,'参数设置&amp;汇总'!S:U,3,0)</f>
        <v>0.15</v>
      </c>
      <c r="U1842" s="78">
        <f t="shared" si="140"/>
        <v>0</v>
      </c>
      <c r="V1842" s="13">
        <v>0.85000000000000009</v>
      </c>
      <c r="W1842" s="78">
        <f t="shared" si="142"/>
        <v>0</v>
      </c>
      <c r="X1842" s="1">
        <f>VLOOKUP(E1842,'渗透率、续签率'!AG:AJ,4,0)</f>
        <v>8723.5</v>
      </c>
      <c r="Y1842" s="1">
        <f t="shared" si="143"/>
        <v>0</v>
      </c>
      <c r="Z1842">
        <v>0</v>
      </c>
      <c r="AA1842" s="89">
        <f t="shared" si="144"/>
        <v>0</v>
      </c>
      <c r="AH1842" s="37"/>
      <c r="AI1842" s="37"/>
      <c r="AK1842" s="37"/>
    </row>
    <row r="1843" spans="1:37" hidden="1">
      <c r="A1843" t="s">
        <v>64</v>
      </c>
      <c r="B1843" t="s">
        <v>26</v>
      </c>
      <c r="C1843" t="s">
        <v>26</v>
      </c>
      <c r="D1843" t="s">
        <v>116</v>
      </c>
      <c r="E1843" t="s">
        <v>489</v>
      </c>
      <c r="F1843" t="str">
        <f t="shared" si="141"/>
        <v>雅安市母婴服务</v>
      </c>
      <c r="G1843" t="s">
        <v>77</v>
      </c>
      <c r="H1843" t="s">
        <v>454</v>
      </c>
      <c r="I1843" t="s">
        <v>70</v>
      </c>
      <c r="J1843">
        <v>14</v>
      </c>
      <c r="K1843">
        <v>0</v>
      </c>
      <c r="L1843" s="13">
        <f>VLOOKUP(C1843,'渗透率、续签率'!B:C,2,0)</f>
        <v>0.31900000000000001</v>
      </c>
      <c r="M1843" s="6">
        <v>0</v>
      </c>
      <c r="N1843">
        <v>0</v>
      </c>
      <c r="O1843">
        <v>0</v>
      </c>
      <c r="P1843" s="6">
        <v>0</v>
      </c>
      <c r="Q1843" s="13">
        <v>0</v>
      </c>
      <c r="R1843" s="13">
        <v>0</v>
      </c>
      <c r="S1843" s="31">
        <v>9</v>
      </c>
      <c r="T1843" s="6">
        <f>VLOOKUP(E1843,'参数设置&amp;汇总'!S:U,3,0)</f>
        <v>0.15</v>
      </c>
      <c r="U1843" s="78">
        <f t="shared" si="140"/>
        <v>0</v>
      </c>
      <c r="V1843" s="13">
        <v>0.85000000000000009</v>
      </c>
      <c r="W1843" s="78">
        <f t="shared" si="142"/>
        <v>0</v>
      </c>
      <c r="X1843" s="1">
        <f>VLOOKUP(E1843,'渗透率、续签率'!AG:AJ,4,0)</f>
        <v>8723.5</v>
      </c>
      <c r="Y1843" s="1">
        <f t="shared" si="143"/>
        <v>0</v>
      </c>
      <c r="Z1843">
        <v>0</v>
      </c>
      <c r="AA1843" s="89">
        <f t="shared" si="144"/>
        <v>0</v>
      </c>
      <c r="AH1843" s="37"/>
      <c r="AI1843" s="37"/>
      <c r="AJ1843" s="1"/>
      <c r="AK1843" s="37"/>
    </row>
    <row r="1844" spans="1:37" hidden="1">
      <c r="A1844" t="s">
        <v>64</v>
      </c>
      <c r="B1844" t="s">
        <v>26</v>
      </c>
      <c r="C1844" t="s">
        <v>26</v>
      </c>
      <c r="D1844" t="s">
        <v>116</v>
      </c>
      <c r="E1844" t="s">
        <v>489</v>
      </c>
      <c r="F1844" t="str">
        <f t="shared" si="141"/>
        <v>鞍山市母婴服务</v>
      </c>
      <c r="G1844" t="s">
        <v>101</v>
      </c>
      <c r="H1844" t="s">
        <v>455</v>
      </c>
      <c r="I1844" t="s">
        <v>70</v>
      </c>
      <c r="J1844">
        <v>29</v>
      </c>
      <c r="K1844">
        <v>0</v>
      </c>
      <c r="L1844" s="13">
        <f>VLOOKUP(C1844,'渗透率、续签率'!B:C,2,0)</f>
        <v>0.31900000000000001</v>
      </c>
      <c r="M1844" s="6">
        <v>0</v>
      </c>
      <c r="N1844">
        <v>1</v>
      </c>
      <c r="O1844">
        <v>0</v>
      </c>
      <c r="P1844" s="6">
        <v>0</v>
      </c>
      <c r="Q1844" s="13">
        <v>0</v>
      </c>
      <c r="R1844" s="13">
        <v>0</v>
      </c>
      <c r="S1844" s="31">
        <v>54</v>
      </c>
      <c r="T1844" s="6">
        <f>VLOOKUP(E1844,'参数设置&amp;汇总'!S:U,3,0)</f>
        <v>0.15</v>
      </c>
      <c r="U1844" s="78">
        <f t="shared" si="140"/>
        <v>0.15</v>
      </c>
      <c r="V1844" s="13">
        <v>0.85000000000000009</v>
      </c>
      <c r="W1844" s="78">
        <f t="shared" si="142"/>
        <v>0.1764705882352941</v>
      </c>
      <c r="X1844" s="1">
        <f>VLOOKUP(E1844,'渗透率、续签率'!AG:AJ,4,0)</f>
        <v>8723.5</v>
      </c>
      <c r="Y1844" s="1">
        <f t="shared" si="143"/>
        <v>1539.4411764705881</v>
      </c>
      <c r="Z1844">
        <v>9</v>
      </c>
      <c r="AA1844" s="89">
        <f t="shared" si="144"/>
        <v>8723.5</v>
      </c>
      <c r="AH1844" s="37"/>
      <c r="AI1844" s="37"/>
      <c r="AK1844" s="37"/>
    </row>
    <row r="1845" spans="1:37" hidden="1">
      <c r="A1845" t="s">
        <v>64</v>
      </c>
      <c r="B1845" t="s">
        <v>26</v>
      </c>
      <c r="C1845" t="s">
        <v>26</v>
      </c>
      <c r="D1845" t="s">
        <v>116</v>
      </c>
      <c r="E1845" t="s">
        <v>489</v>
      </c>
      <c r="F1845" t="str">
        <f t="shared" si="141"/>
        <v>韶关市母婴服务</v>
      </c>
      <c r="G1845" t="s">
        <v>75</v>
      </c>
      <c r="H1845" t="s">
        <v>456</v>
      </c>
      <c r="I1845" t="s">
        <v>68</v>
      </c>
      <c r="J1845">
        <v>45</v>
      </c>
      <c r="K1845">
        <v>0</v>
      </c>
      <c r="L1845" s="13">
        <f>VLOOKUP(C1845,'渗透率、续签率'!B:C,2,0)</f>
        <v>0.31900000000000001</v>
      </c>
      <c r="M1845" s="6">
        <v>0</v>
      </c>
      <c r="N1845">
        <v>0</v>
      </c>
      <c r="O1845">
        <v>0</v>
      </c>
      <c r="P1845" s="6">
        <v>0</v>
      </c>
      <c r="Q1845" s="13">
        <v>0</v>
      </c>
      <c r="R1845" s="13">
        <v>0</v>
      </c>
      <c r="S1845" s="31">
        <v>44</v>
      </c>
      <c r="T1845" s="6">
        <f>VLOOKUP(E1845,'参数设置&amp;汇总'!S:U,3,0)</f>
        <v>0.15</v>
      </c>
      <c r="U1845" s="78">
        <f t="shared" si="140"/>
        <v>0</v>
      </c>
      <c r="V1845" s="13">
        <v>0.85000000000000009</v>
      </c>
      <c r="W1845" s="78">
        <f t="shared" si="142"/>
        <v>0</v>
      </c>
      <c r="X1845" s="1">
        <f>VLOOKUP(E1845,'渗透率、续签率'!AG:AJ,4,0)</f>
        <v>8723.5</v>
      </c>
      <c r="Y1845" s="1">
        <f t="shared" si="143"/>
        <v>0</v>
      </c>
      <c r="Z1845">
        <v>1</v>
      </c>
      <c r="AA1845" s="89">
        <f t="shared" si="144"/>
        <v>0</v>
      </c>
      <c r="AH1845" s="37"/>
      <c r="AI1845" s="37"/>
      <c r="AK1845" s="37"/>
    </row>
    <row r="1846" spans="1:37" hidden="1">
      <c r="A1846" t="s">
        <v>64</v>
      </c>
      <c r="B1846" t="s">
        <v>26</v>
      </c>
      <c r="C1846" t="s">
        <v>26</v>
      </c>
      <c r="D1846" t="s">
        <v>116</v>
      </c>
      <c r="E1846" t="s">
        <v>489</v>
      </c>
      <c r="F1846" t="str">
        <f t="shared" si="141"/>
        <v>香港特别行政区母婴服务</v>
      </c>
      <c r="G1846" t="s">
        <v>457</v>
      </c>
      <c r="H1846" t="s">
        <v>457</v>
      </c>
      <c r="I1846" t="s">
        <v>57</v>
      </c>
      <c r="J1846">
        <v>23</v>
      </c>
      <c r="K1846">
        <v>0</v>
      </c>
      <c r="L1846" s="13">
        <f>VLOOKUP(C1846,'渗透率、续签率'!B:C,2,0)</f>
        <v>0.31900000000000001</v>
      </c>
      <c r="M1846" s="6">
        <v>0</v>
      </c>
      <c r="N1846">
        <v>1</v>
      </c>
      <c r="O1846">
        <v>0</v>
      </c>
      <c r="P1846" s="6">
        <v>0</v>
      </c>
      <c r="Q1846" s="13">
        <v>0</v>
      </c>
      <c r="R1846" s="13">
        <v>0</v>
      </c>
      <c r="S1846" s="31">
        <v>57</v>
      </c>
      <c r="T1846" s="6">
        <f>VLOOKUP(E1846,'参数设置&amp;汇总'!S:U,3,0)</f>
        <v>0.15</v>
      </c>
      <c r="U1846" s="78">
        <f t="shared" si="140"/>
        <v>0.15</v>
      </c>
      <c r="V1846" s="13">
        <v>0.85000000000000009</v>
      </c>
      <c r="W1846" s="78">
        <f t="shared" si="142"/>
        <v>0.1764705882352941</v>
      </c>
      <c r="X1846" s="1">
        <f>VLOOKUP(E1846,'渗透率、续签率'!AG:AJ,4,0)</f>
        <v>8723.5</v>
      </c>
      <c r="Y1846" s="1">
        <f t="shared" si="143"/>
        <v>1539.4411764705881</v>
      </c>
      <c r="Z1846">
        <v>0</v>
      </c>
      <c r="AA1846" s="89">
        <f t="shared" si="144"/>
        <v>8723.5</v>
      </c>
      <c r="AH1846" s="37"/>
      <c r="AI1846" s="37"/>
      <c r="AK1846" s="37"/>
    </row>
    <row r="1847" spans="1:37" hidden="1">
      <c r="A1847" t="s">
        <v>64</v>
      </c>
      <c r="B1847" t="s">
        <v>26</v>
      </c>
      <c r="C1847" t="s">
        <v>26</v>
      </c>
      <c r="D1847" t="s">
        <v>116</v>
      </c>
      <c r="E1847" t="s">
        <v>489</v>
      </c>
      <c r="F1847" t="str">
        <f t="shared" si="141"/>
        <v>马鞍山市母婴服务</v>
      </c>
      <c r="G1847" t="s">
        <v>94</v>
      </c>
      <c r="H1847" t="s">
        <v>458</v>
      </c>
      <c r="I1847" t="s">
        <v>68</v>
      </c>
      <c r="J1847">
        <v>26</v>
      </c>
      <c r="K1847">
        <v>0</v>
      </c>
      <c r="L1847" s="13">
        <f>VLOOKUP(C1847,'渗透率、续签率'!B:C,2,0)</f>
        <v>0.31900000000000001</v>
      </c>
      <c r="M1847" s="6">
        <v>0</v>
      </c>
      <c r="N1847">
        <v>1</v>
      </c>
      <c r="O1847">
        <v>0</v>
      </c>
      <c r="P1847" s="6">
        <v>0</v>
      </c>
      <c r="Q1847" s="13">
        <v>0</v>
      </c>
      <c r="R1847" s="13">
        <v>0</v>
      </c>
      <c r="S1847" s="31">
        <v>79</v>
      </c>
      <c r="T1847" s="6">
        <f>VLOOKUP(E1847,'参数设置&amp;汇总'!S:U,3,0)</f>
        <v>0.15</v>
      </c>
      <c r="U1847" s="78">
        <f t="shared" si="140"/>
        <v>0.15</v>
      </c>
      <c r="V1847" s="13">
        <v>0.85000000000000009</v>
      </c>
      <c r="W1847" s="78">
        <f t="shared" si="142"/>
        <v>0.1764705882352941</v>
      </c>
      <c r="X1847" s="1">
        <f>VLOOKUP(E1847,'渗透率、续签率'!AG:AJ,4,0)</f>
        <v>8723.5</v>
      </c>
      <c r="Y1847" s="1">
        <f t="shared" si="143"/>
        <v>1539.4411764705881</v>
      </c>
      <c r="Z1847">
        <v>1</v>
      </c>
      <c r="AA1847" s="89">
        <f t="shared" si="144"/>
        <v>8723.5</v>
      </c>
      <c r="AH1847" s="37"/>
      <c r="AI1847" s="37"/>
      <c r="AK1847" s="37"/>
    </row>
    <row r="1848" spans="1:37" hidden="1">
      <c r="A1848" t="s">
        <v>64</v>
      </c>
      <c r="B1848" t="s">
        <v>26</v>
      </c>
      <c r="C1848" t="s">
        <v>26</v>
      </c>
      <c r="D1848" t="s">
        <v>116</v>
      </c>
      <c r="E1848" t="s">
        <v>489</v>
      </c>
      <c r="F1848" t="str">
        <f t="shared" si="141"/>
        <v>驻马店市母婴服务</v>
      </c>
      <c r="G1848" t="s">
        <v>110</v>
      </c>
      <c r="H1848" t="s">
        <v>459</v>
      </c>
      <c r="I1848" t="s">
        <v>70</v>
      </c>
      <c r="J1848">
        <v>95</v>
      </c>
      <c r="K1848">
        <v>1</v>
      </c>
      <c r="L1848" s="13">
        <f>VLOOKUP(C1848,'渗透率、续签率'!B:C,2,0)</f>
        <v>0.31900000000000001</v>
      </c>
      <c r="M1848" s="6">
        <v>0.01</v>
      </c>
      <c r="N1848">
        <v>12</v>
      </c>
      <c r="O1848">
        <v>1</v>
      </c>
      <c r="P1848" s="6">
        <v>0.08</v>
      </c>
      <c r="Q1848" s="13">
        <v>3.9E-2</v>
      </c>
      <c r="R1848" s="13">
        <v>0</v>
      </c>
      <c r="S1848" s="31">
        <v>214</v>
      </c>
      <c r="T1848" s="6">
        <f>VLOOKUP(E1848,'参数设置&amp;汇总'!S:U,3,0)</f>
        <v>0.15</v>
      </c>
      <c r="U1848" s="78">
        <f t="shared" si="140"/>
        <v>1.7999999999999998</v>
      </c>
      <c r="V1848" s="13">
        <v>0.85000000000000009</v>
      </c>
      <c r="W1848" s="78">
        <f t="shared" si="142"/>
        <v>1.7423529411764702</v>
      </c>
      <c r="X1848" s="1">
        <f>VLOOKUP(E1848,'渗透率、续签率'!AG:AJ,4,0)</f>
        <v>8723.5</v>
      </c>
      <c r="Y1848" s="1">
        <f t="shared" si="143"/>
        <v>15199.415882352938</v>
      </c>
      <c r="Z1848">
        <v>1</v>
      </c>
      <c r="AA1848" s="89">
        <f t="shared" si="144"/>
        <v>104682</v>
      </c>
      <c r="AH1848" s="37"/>
      <c r="AI1848" s="37"/>
      <c r="AK1848" s="37"/>
    </row>
    <row r="1849" spans="1:37" hidden="1">
      <c r="A1849" t="s">
        <v>64</v>
      </c>
      <c r="B1849" t="s">
        <v>26</v>
      </c>
      <c r="C1849" t="s">
        <v>26</v>
      </c>
      <c r="D1849" t="s">
        <v>116</v>
      </c>
      <c r="E1849" t="s">
        <v>489</v>
      </c>
      <c r="F1849" t="str">
        <f t="shared" si="141"/>
        <v>鸡西市母婴服务</v>
      </c>
      <c r="G1849" t="s">
        <v>118</v>
      </c>
      <c r="H1849" t="s">
        <v>460</v>
      </c>
      <c r="I1849" t="s">
        <v>70</v>
      </c>
      <c r="J1849">
        <v>16</v>
      </c>
      <c r="K1849">
        <v>0</v>
      </c>
      <c r="L1849" s="13">
        <f>VLOOKUP(C1849,'渗透率、续签率'!B:C,2,0)</f>
        <v>0.31900000000000001</v>
      </c>
      <c r="M1849" s="6">
        <v>0</v>
      </c>
      <c r="N1849">
        <v>0</v>
      </c>
      <c r="O1849">
        <v>0</v>
      </c>
      <c r="P1849" s="6">
        <v>0</v>
      </c>
      <c r="Q1849" s="13">
        <v>0</v>
      </c>
      <c r="R1849" s="13">
        <v>0</v>
      </c>
      <c r="S1849" s="31">
        <v>15</v>
      </c>
      <c r="T1849" s="6">
        <f>VLOOKUP(E1849,'参数设置&amp;汇总'!S:U,3,0)</f>
        <v>0.15</v>
      </c>
      <c r="U1849" s="78">
        <f t="shared" si="140"/>
        <v>0</v>
      </c>
      <c r="V1849" s="13">
        <v>0.85000000000000009</v>
      </c>
      <c r="W1849" s="78">
        <f t="shared" si="142"/>
        <v>0</v>
      </c>
      <c r="X1849" s="1">
        <f>VLOOKUP(E1849,'渗透率、续签率'!AG:AJ,4,0)</f>
        <v>8723.5</v>
      </c>
      <c r="Y1849" s="1">
        <f t="shared" si="143"/>
        <v>0</v>
      </c>
      <c r="Z1849">
        <v>0</v>
      </c>
      <c r="AA1849" s="89">
        <f t="shared" si="144"/>
        <v>0</v>
      </c>
      <c r="AH1849" s="37"/>
      <c r="AI1849" s="37"/>
      <c r="AJ1849" s="1"/>
      <c r="AK1849" s="37"/>
    </row>
    <row r="1850" spans="1:37" hidden="1">
      <c r="A1850" t="s">
        <v>64</v>
      </c>
      <c r="B1850" t="s">
        <v>26</v>
      </c>
      <c r="C1850" t="s">
        <v>26</v>
      </c>
      <c r="D1850" t="s">
        <v>116</v>
      </c>
      <c r="E1850" t="s">
        <v>489</v>
      </c>
      <c r="F1850" t="str">
        <f t="shared" si="141"/>
        <v>鹤壁市母婴服务</v>
      </c>
      <c r="G1850" t="s">
        <v>110</v>
      </c>
      <c r="H1850" t="s">
        <v>461</v>
      </c>
      <c r="I1850" t="s">
        <v>70</v>
      </c>
      <c r="J1850">
        <v>40</v>
      </c>
      <c r="K1850">
        <v>0</v>
      </c>
      <c r="L1850" s="13">
        <f>VLOOKUP(C1850,'渗透率、续签率'!B:C,2,0)</f>
        <v>0.31900000000000001</v>
      </c>
      <c r="M1850" s="6">
        <v>0</v>
      </c>
      <c r="N1850">
        <v>1</v>
      </c>
      <c r="O1850">
        <v>0</v>
      </c>
      <c r="P1850" s="6">
        <v>0</v>
      </c>
      <c r="Q1850" s="13">
        <v>0</v>
      </c>
      <c r="R1850" s="13">
        <v>0</v>
      </c>
      <c r="S1850" s="31">
        <v>89</v>
      </c>
      <c r="T1850" s="6">
        <f>VLOOKUP(E1850,'参数设置&amp;汇总'!S:U,3,0)</f>
        <v>0.15</v>
      </c>
      <c r="U1850" s="78">
        <f t="shared" si="140"/>
        <v>0.15</v>
      </c>
      <c r="V1850" s="13">
        <v>0.85000000000000009</v>
      </c>
      <c r="W1850" s="78">
        <f t="shared" si="142"/>
        <v>0.1764705882352941</v>
      </c>
      <c r="X1850" s="1">
        <f>VLOOKUP(E1850,'渗透率、续签率'!AG:AJ,4,0)</f>
        <v>8723.5</v>
      </c>
      <c r="Y1850" s="1">
        <f t="shared" si="143"/>
        <v>1539.4411764705881</v>
      </c>
      <c r="Z1850">
        <v>1</v>
      </c>
      <c r="AA1850" s="89">
        <f t="shared" si="144"/>
        <v>8723.5</v>
      </c>
      <c r="AH1850" s="37"/>
      <c r="AI1850" s="37"/>
      <c r="AK1850" s="37"/>
    </row>
    <row r="1851" spans="1:37" hidden="1">
      <c r="A1851" t="s">
        <v>64</v>
      </c>
      <c r="B1851" t="s">
        <v>26</v>
      </c>
      <c r="C1851" t="s">
        <v>26</v>
      </c>
      <c r="D1851" t="s">
        <v>116</v>
      </c>
      <c r="E1851" t="s">
        <v>489</v>
      </c>
      <c r="F1851" t="str">
        <f t="shared" si="141"/>
        <v>鹤岗市母婴服务</v>
      </c>
      <c r="G1851" t="s">
        <v>118</v>
      </c>
      <c r="H1851" t="s">
        <v>462</v>
      </c>
      <c r="I1851" t="s">
        <v>70</v>
      </c>
      <c r="J1851">
        <v>12</v>
      </c>
      <c r="K1851">
        <v>0</v>
      </c>
      <c r="L1851" s="13">
        <f>VLOOKUP(C1851,'渗透率、续签率'!B:C,2,0)</f>
        <v>0.31900000000000001</v>
      </c>
      <c r="M1851" s="6">
        <v>0</v>
      </c>
      <c r="N1851">
        <v>1</v>
      </c>
      <c r="O1851">
        <v>0</v>
      </c>
      <c r="P1851" s="6">
        <v>0</v>
      </c>
      <c r="Q1851" s="13">
        <v>0</v>
      </c>
      <c r="R1851" s="13">
        <v>0</v>
      </c>
      <c r="S1851" s="31">
        <v>20</v>
      </c>
      <c r="T1851" s="6">
        <f>VLOOKUP(E1851,'参数设置&amp;汇总'!S:U,3,0)</f>
        <v>0.15</v>
      </c>
      <c r="U1851" s="78">
        <f t="shared" si="140"/>
        <v>0.15</v>
      </c>
      <c r="V1851" s="13">
        <v>0.85000000000000009</v>
      </c>
      <c r="W1851" s="78">
        <f t="shared" si="142"/>
        <v>0.1764705882352941</v>
      </c>
      <c r="X1851" s="1">
        <f>VLOOKUP(E1851,'渗透率、续签率'!AG:AJ,4,0)</f>
        <v>8723.5</v>
      </c>
      <c r="Y1851" s="1">
        <f t="shared" si="143"/>
        <v>1539.4411764705881</v>
      </c>
      <c r="Z1851">
        <v>1</v>
      </c>
      <c r="AA1851" s="89">
        <f t="shared" si="144"/>
        <v>8723.5</v>
      </c>
      <c r="AH1851" s="37"/>
      <c r="AI1851" s="37"/>
      <c r="AK1851" s="37"/>
    </row>
    <row r="1852" spans="1:37" hidden="1">
      <c r="A1852" t="s">
        <v>64</v>
      </c>
      <c r="B1852" t="s">
        <v>26</v>
      </c>
      <c r="C1852" t="s">
        <v>26</v>
      </c>
      <c r="D1852" t="s">
        <v>116</v>
      </c>
      <c r="E1852" t="s">
        <v>489</v>
      </c>
      <c r="F1852" t="str">
        <f t="shared" si="141"/>
        <v>鹰潭市母婴服务</v>
      </c>
      <c r="G1852" t="s">
        <v>90</v>
      </c>
      <c r="H1852" t="s">
        <v>463</v>
      </c>
      <c r="I1852" t="s">
        <v>68</v>
      </c>
      <c r="J1852">
        <v>20</v>
      </c>
      <c r="K1852">
        <v>0</v>
      </c>
      <c r="L1852" s="13">
        <f>VLOOKUP(C1852,'渗透率、续签率'!B:C,2,0)</f>
        <v>0.31900000000000001</v>
      </c>
      <c r="M1852" s="6">
        <v>0</v>
      </c>
      <c r="N1852">
        <v>0</v>
      </c>
      <c r="O1852">
        <v>0</v>
      </c>
      <c r="P1852" s="6">
        <v>0</v>
      </c>
      <c r="Q1852" s="13">
        <v>0</v>
      </c>
      <c r="R1852" s="13">
        <v>0</v>
      </c>
      <c r="S1852" s="31">
        <v>30</v>
      </c>
      <c r="T1852" s="6">
        <f>VLOOKUP(E1852,'参数设置&amp;汇总'!S:U,3,0)</f>
        <v>0.15</v>
      </c>
      <c r="U1852" s="78">
        <f t="shared" si="140"/>
        <v>0</v>
      </c>
      <c r="V1852" s="13">
        <v>0.85000000000000009</v>
      </c>
      <c r="W1852" s="78">
        <f t="shared" si="142"/>
        <v>0</v>
      </c>
      <c r="X1852" s="1">
        <f>VLOOKUP(E1852,'渗透率、续签率'!AG:AJ,4,0)</f>
        <v>8723.5</v>
      </c>
      <c r="Y1852" s="1">
        <f t="shared" si="143"/>
        <v>0</v>
      </c>
      <c r="Z1852">
        <v>2</v>
      </c>
      <c r="AA1852" s="89">
        <f t="shared" si="144"/>
        <v>0</v>
      </c>
      <c r="AH1852" s="37"/>
      <c r="AI1852" s="37"/>
      <c r="AK1852" s="37"/>
    </row>
    <row r="1853" spans="1:37" hidden="1">
      <c r="A1853" t="s">
        <v>64</v>
      </c>
      <c r="B1853" t="s">
        <v>26</v>
      </c>
      <c r="C1853" t="s">
        <v>26</v>
      </c>
      <c r="D1853" t="s">
        <v>116</v>
      </c>
      <c r="E1853" t="s">
        <v>489</v>
      </c>
      <c r="F1853" t="str">
        <f t="shared" si="141"/>
        <v>黄冈市母婴服务</v>
      </c>
      <c r="G1853" t="s">
        <v>81</v>
      </c>
      <c r="H1853" t="s">
        <v>464</v>
      </c>
      <c r="I1853" t="s">
        <v>68</v>
      </c>
      <c r="J1853">
        <v>65</v>
      </c>
      <c r="K1853">
        <v>0</v>
      </c>
      <c r="L1853" s="13">
        <f>VLOOKUP(C1853,'渗透率、续签率'!B:C,2,0)</f>
        <v>0.31900000000000001</v>
      </c>
      <c r="M1853" s="6">
        <v>0</v>
      </c>
      <c r="N1853">
        <v>0</v>
      </c>
      <c r="O1853">
        <v>0</v>
      </c>
      <c r="P1853" s="6">
        <v>0</v>
      </c>
      <c r="Q1853" s="13">
        <v>0</v>
      </c>
      <c r="R1853" s="13">
        <v>0</v>
      </c>
      <c r="S1853" s="31">
        <v>78</v>
      </c>
      <c r="T1853" s="6">
        <f>VLOOKUP(E1853,'参数设置&amp;汇总'!S:U,3,0)</f>
        <v>0.15</v>
      </c>
      <c r="U1853" s="78">
        <f t="shared" si="140"/>
        <v>0</v>
      </c>
      <c r="V1853" s="13">
        <v>0.85000000000000009</v>
      </c>
      <c r="W1853" s="78">
        <f t="shared" si="142"/>
        <v>0</v>
      </c>
      <c r="X1853" s="1">
        <f>VLOOKUP(E1853,'渗透率、续签率'!AG:AJ,4,0)</f>
        <v>8723.5</v>
      </c>
      <c r="Y1853" s="1">
        <f t="shared" si="143"/>
        <v>0</v>
      </c>
      <c r="Z1853">
        <v>4</v>
      </c>
      <c r="AA1853" s="89">
        <f t="shared" si="144"/>
        <v>0</v>
      </c>
      <c r="AH1853" s="37"/>
      <c r="AI1853" s="37"/>
      <c r="AK1853" s="37"/>
    </row>
    <row r="1854" spans="1:37" hidden="1">
      <c r="A1854" t="s">
        <v>64</v>
      </c>
      <c r="B1854" t="s">
        <v>26</v>
      </c>
      <c r="C1854" t="s">
        <v>26</v>
      </c>
      <c r="D1854" t="s">
        <v>116</v>
      </c>
      <c r="E1854" t="s">
        <v>489</v>
      </c>
      <c r="F1854" t="str">
        <f t="shared" si="141"/>
        <v>黄南藏族自治州母婴服务</v>
      </c>
      <c r="G1854" t="s">
        <v>297</v>
      </c>
      <c r="H1854" t="s">
        <v>465</v>
      </c>
      <c r="I1854" t="s">
        <v>70</v>
      </c>
      <c r="J1854">
        <v>0</v>
      </c>
      <c r="K1854">
        <v>0</v>
      </c>
      <c r="L1854" s="13">
        <f>VLOOKUP(C1854,'渗透率、续签率'!B:C,2,0)</f>
        <v>0.31900000000000001</v>
      </c>
      <c r="M1854" s="6">
        <v>0</v>
      </c>
      <c r="N1854">
        <v>0</v>
      </c>
      <c r="O1854">
        <v>0</v>
      </c>
      <c r="P1854" s="6">
        <v>0</v>
      </c>
      <c r="Q1854" s="13">
        <v>0</v>
      </c>
      <c r="R1854" s="13">
        <v>0</v>
      </c>
      <c r="S1854" s="31">
        <v>0</v>
      </c>
      <c r="T1854" s="6">
        <f>VLOOKUP(E1854,'参数设置&amp;汇总'!S:U,3,0)</f>
        <v>0.15</v>
      </c>
      <c r="U1854" s="78">
        <f t="shared" si="140"/>
        <v>0</v>
      </c>
      <c r="V1854" s="13">
        <v>0.85000000000000009</v>
      </c>
      <c r="W1854" s="78">
        <f t="shared" si="142"/>
        <v>0</v>
      </c>
      <c r="X1854" s="1">
        <f>VLOOKUP(E1854,'渗透率、续签率'!AG:AJ,4,0)</f>
        <v>8723.5</v>
      </c>
      <c r="Y1854" s="1">
        <f t="shared" si="143"/>
        <v>0</v>
      </c>
      <c r="Z1854">
        <v>0</v>
      </c>
      <c r="AA1854" s="89">
        <f t="shared" si="144"/>
        <v>0</v>
      </c>
      <c r="AH1854" s="37"/>
      <c r="AI1854" s="37"/>
      <c r="AK1854" s="37"/>
    </row>
    <row r="1855" spans="1:37" hidden="1">
      <c r="A1855" t="s">
        <v>64</v>
      </c>
      <c r="B1855" t="s">
        <v>26</v>
      </c>
      <c r="C1855" t="s">
        <v>26</v>
      </c>
      <c r="D1855" t="s">
        <v>116</v>
      </c>
      <c r="E1855" t="s">
        <v>489</v>
      </c>
      <c r="F1855" t="str">
        <f t="shared" si="141"/>
        <v>黄山市母婴服务</v>
      </c>
      <c r="G1855" t="s">
        <v>94</v>
      </c>
      <c r="H1855" t="s">
        <v>466</v>
      </c>
      <c r="I1855" t="s">
        <v>68</v>
      </c>
      <c r="J1855">
        <v>19</v>
      </c>
      <c r="K1855">
        <v>0</v>
      </c>
      <c r="L1855" s="13">
        <f>VLOOKUP(C1855,'渗透率、续签率'!B:C,2,0)</f>
        <v>0.31900000000000001</v>
      </c>
      <c r="M1855" s="6">
        <v>0</v>
      </c>
      <c r="N1855">
        <v>0</v>
      </c>
      <c r="O1855">
        <v>0</v>
      </c>
      <c r="P1855" s="6">
        <v>0</v>
      </c>
      <c r="Q1855" s="13">
        <v>0</v>
      </c>
      <c r="R1855" s="13">
        <v>0</v>
      </c>
      <c r="S1855" s="31">
        <v>23</v>
      </c>
      <c r="T1855" s="6">
        <f>VLOOKUP(E1855,'参数设置&amp;汇总'!S:U,3,0)</f>
        <v>0.15</v>
      </c>
      <c r="U1855" s="78">
        <f t="shared" si="140"/>
        <v>0</v>
      </c>
      <c r="V1855" s="13">
        <v>0.85000000000000009</v>
      </c>
      <c r="W1855" s="78">
        <f t="shared" si="142"/>
        <v>0</v>
      </c>
      <c r="X1855" s="1">
        <f>VLOOKUP(E1855,'渗透率、续签率'!AG:AJ,4,0)</f>
        <v>8723.5</v>
      </c>
      <c r="Y1855" s="1">
        <f t="shared" si="143"/>
        <v>0</v>
      </c>
      <c r="Z1855">
        <v>0</v>
      </c>
      <c r="AA1855" s="89">
        <f t="shared" si="144"/>
        <v>0</v>
      </c>
      <c r="AH1855" s="37"/>
      <c r="AI1855" s="37"/>
      <c r="AK1855" s="37"/>
    </row>
    <row r="1856" spans="1:37" hidden="1">
      <c r="A1856" t="s">
        <v>64</v>
      </c>
      <c r="B1856" t="s">
        <v>26</v>
      </c>
      <c r="C1856" t="s">
        <v>26</v>
      </c>
      <c r="D1856" t="s">
        <v>116</v>
      </c>
      <c r="E1856" t="s">
        <v>489</v>
      </c>
      <c r="F1856" t="str">
        <f t="shared" si="141"/>
        <v>黄石市母婴服务</v>
      </c>
      <c r="G1856" t="s">
        <v>81</v>
      </c>
      <c r="H1856" t="s">
        <v>467</v>
      </c>
      <c r="I1856" t="s">
        <v>68</v>
      </c>
      <c r="J1856">
        <v>31</v>
      </c>
      <c r="K1856">
        <v>0</v>
      </c>
      <c r="L1856" s="13">
        <f>VLOOKUP(C1856,'渗透率、续签率'!B:C,2,0)</f>
        <v>0.31900000000000001</v>
      </c>
      <c r="M1856" s="6">
        <v>0</v>
      </c>
      <c r="N1856">
        <v>0</v>
      </c>
      <c r="O1856">
        <v>0</v>
      </c>
      <c r="P1856" s="6">
        <v>0</v>
      </c>
      <c r="Q1856" s="13">
        <v>0</v>
      </c>
      <c r="R1856" s="13">
        <v>0</v>
      </c>
      <c r="S1856" s="31">
        <v>47</v>
      </c>
      <c r="T1856" s="6">
        <f>VLOOKUP(E1856,'参数设置&amp;汇总'!S:U,3,0)</f>
        <v>0.15</v>
      </c>
      <c r="U1856" s="78">
        <f t="shared" si="140"/>
        <v>0</v>
      </c>
      <c r="V1856" s="13">
        <v>0.85000000000000009</v>
      </c>
      <c r="W1856" s="78">
        <f t="shared" si="142"/>
        <v>0</v>
      </c>
      <c r="X1856" s="1">
        <f>VLOOKUP(E1856,'渗透率、续签率'!AG:AJ,4,0)</f>
        <v>8723.5</v>
      </c>
      <c r="Y1856" s="1">
        <f t="shared" si="143"/>
        <v>0</v>
      </c>
      <c r="Z1856">
        <v>3</v>
      </c>
      <c r="AA1856" s="89">
        <f t="shared" si="144"/>
        <v>0</v>
      </c>
      <c r="AH1856" s="37"/>
      <c r="AI1856" s="37"/>
      <c r="AK1856" s="37"/>
    </row>
    <row r="1857" spans="1:37" hidden="1">
      <c r="A1857" t="s">
        <v>64</v>
      </c>
      <c r="B1857" t="s">
        <v>26</v>
      </c>
      <c r="C1857" t="s">
        <v>26</v>
      </c>
      <c r="D1857" t="s">
        <v>116</v>
      </c>
      <c r="E1857" t="s">
        <v>489</v>
      </c>
      <c r="F1857" t="str">
        <f t="shared" si="141"/>
        <v>黑河市母婴服务</v>
      </c>
      <c r="G1857" t="s">
        <v>118</v>
      </c>
      <c r="H1857" t="s">
        <v>468</v>
      </c>
      <c r="I1857" t="s">
        <v>70</v>
      </c>
      <c r="J1857">
        <v>9</v>
      </c>
      <c r="K1857">
        <v>0</v>
      </c>
      <c r="L1857" s="13">
        <f>VLOOKUP(C1857,'渗透率、续签率'!B:C,2,0)</f>
        <v>0.31900000000000001</v>
      </c>
      <c r="M1857" s="6">
        <v>0</v>
      </c>
      <c r="N1857">
        <v>0</v>
      </c>
      <c r="O1857">
        <v>0</v>
      </c>
      <c r="P1857" s="6">
        <v>0</v>
      </c>
      <c r="Q1857" s="13">
        <v>0</v>
      </c>
      <c r="R1857" s="13">
        <v>0</v>
      </c>
      <c r="S1857" s="31">
        <v>4</v>
      </c>
      <c r="T1857" s="6">
        <f>VLOOKUP(E1857,'参数设置&amp;汇总'!S:U,3,0)</f>
        <v>0.15</v>
      </c>
      <c r="U1857" s="78">
        <f t="shared" si="140"/>
        <v>0</v>
      </c>
      <c r="V1857" s="13">
        <v>0.85000000000000009</v>
      </c>
      <c r="W1857" s="78">
        <f t="shared" si="142"/>
        <v>0</v>
      </c>
      <c r="X1857" s="1">
        <f>VLOOKUP(E1857,'渗透率、续签率'!AG:AJ,4,0)</f>
        <v>8723.5</v>
      </c>
      <c r="Y1857" s="1">
        <f t="shared" si="143"/>
        <v>0</v>
      </c>
      <c r="Z1857">
        <v>0</v>
      </c>
      <c r="AA1857" s="89">
        <f t="shared" si="144"/>
        <v>0</v>
      </c>
      <c r="AH1857" s="37"/>
      <c r="AI1857" s="37"/>
      <c r="AK1857" s="37"/>
    </row>
    <row r="1858" spans="1:37" hidden="1">
      <c r="A1858" t="s">
        <v>64</v>
      </c>
      <c r="B1858" t="s">
        <v>26</v>
      </c>
      <c r="C1858" t="s">
        <v>26</v>
      </c>
      <c r="D1858" t="s">
        <v>116</v>
      </c>
      <c r="E1858" t="s">
        <v>489</v>
      </c>
      <c r="F1858" t="str">
        <f t="shared" si="141"/>
        <v>黔东南苗族侗族自治州母婴服务</v>
      </c>
      <c r="G1858" t="s">
        <v>167</v>
      </c>
      <c r="H1858" t="s">
        <v>469</v>
      </c>
      <c r="I1858" t="s">
        <v>70</v>
      </c>
      <c r="J1858">
        <v>38</v>
      </c>
      <c r="K1858">
        <v>1</v>
      </c>
      <c r="L1858" s="13">
        <f>VLOOKUP(C1858,'渗透率、续签率'!B:C,2,0)</f>
        <v>0.31900000000000001</v>
      </c>
      <c r="M1858" s="6">
        <v>0.03</v>
      </c>
      <c r="N1858">
        <v>0</v>
      </c>
      <c r="O1858">
        <v>0</v>
      </c>
      <c r="P1858" s="6">
        <v>0</v>
      </c>
      <c r="Q1858" s="13">
        <v>4.2000000000000003E-2</v>
      </c>
      <c r="R1858" s="13">
        <v>0</v>
      </c>
      <c r="S1858" s="31">
        <v>34</v>
      </c>
      <c r="T1858" s="6">
        <f>VLOOKUP(E1858,'参数设置&amp;汇总'!S:U,3,0)</f>
        <v>0.15</v>
      </c>
      <c r="U1858" s="78">
        <f t="shared" si="140"/>
        <v>0</v>
      </c>
      <c r="V1858" s="13">
        <v>0.85000000000000009</v>
      </c>
      <c r="W1858" s="78">
        <f t="shared" si="142"/>
        <v>0</v>
      </c>
      <c r="X1858" s="1">
        <f>VLOOKUP(E1858,'渗透率、续签率'!AG:AJ,4,0)</f>
        <v>8723.5</v>
      </c>
      <c r="Y1858" s="1">
        <f t="shared" si="143"/>
        <v>0</v>
      </c>
      <c r="Z1858">
        <v>1</v>
      </c>
      <c r="AA1858" s="89">
        <f t="shared" si="144"/>
        <v>0</v>
      </c>
    </row>
    <row r="1859" spans="1:37" hidden="1">
      <c r="A1859" t="s">
        <v>64</v>
      </c>
      <c r="B1859" t="s">
        <v>26</v>
      </c>
      <c r="C1859" t="s">
        <v>26</v>
      </c>
      <c r="D1859" t="s">
        <v>116</v>
      </c>
      <c r="E1859" t="s">
        <v>489</v>
      </c>
      <c r="F1859" t="str">
        <f t="shared" si="141"/>
        <v>黔南布依族苗族自治州母婴服务</v>
      </c>
      <c r="G1859" t="s">
        <v>167</v>
      </c>
      <c r="H1859" t="s">
        <v>470</v>
      </c>
      <c r="I1859" t="s">
        <v>70</v>
      </c>
      <c r="J1859">
        <v>74</v>
      </c>
      <c r="K1859">
        <v>0</v>
      </c>
      <c r="L1859" s="13">
        <f>VLOOKUP(C1859,'渗透率、续签率'!B:C,2,0)</f>
        <v>0.31900000000000001</v>
      </c>
      <c r="M1859" s="6">
        <v>0</v>
      </c>
      <c r="N1859">
        <v>0</v>
      </c>
      <c r="O1859">
        <v>0</v>
      </c>
      <c r="P1859" s="6">
        <v>0</v>
      </c>
      <c r="Q1859" s="13">
        <v>0</v>
      </c>
      <c r="R1859" s="13">
        <v>0</v>
      </c>
      <c r="S1859" s="31">
        <v>94</v>
      </c>
      <c r="T1859" s="6">
        <f>VLOOKUP(E1859,'参数设置&amp;汇总'!S:U,3,0)</f>
        <v>0.15</v>
      </c>
      <c r="U1859" s="78">
        <f t="shared" ref="U1859:U1922" si="145">IF(T1859*N1859&gt;=O1859,T1859*N1859,O1859)</f>
        <v>0</v>
      </c>
      <c r="V1859" s="13">
        <v>0.85000000000000009</v>
      </c>
      <c r="W1859" s="78">
        <f t="shared" si="142"/>
        <v>0</v>
      </c>
      <c r="X1859" s="1">
        <f>VLOOKUP(E1859,'渗透率、续签率'!AG:AJ,4,0)</f>
        <v>8723.5</v>
      </c>
      <c r="Y1859" s="1">
        <f t="shared" si="143"/>
        <v>0</v>
      </c>
      <c r="Z1859">
        <v>2</v>
      </c>
      <c r="AA1859" s="89">
        <f t="shared" si="144"/>
        <v>0</v>
      </c>
      <c r="AH1859" s="37"/>
      <c r="AI1859" s="37"/>
      <c r="AK1859" s="37"/>
    </row>
    <row r="1860" spans="1:37" hidden="1">
      <c r="A1860" t="s">
        <v>64</v>
      </c>
      <c r="B1860" t="s">
        <v>26</v>
      </c>
      <c r="C1860" t="s">
        <v>26</v>
      </c>
      <c r="D1860" t="s">
        <v>116</v>
      </c>
      <c r="E1860" t="s">
        <v>489</v>
      </c>
      <c r="F1860" t="str">
        <f t="shared" ref="F1860:F1923" si="146">H1860&amp;C1860</f>
        <v>黔西南布依族苗族自治州母婴服务</v>
      </c>
      <c r="G1860" t="s">
        <v>167</v>
      </c>
      <c r="H1860" t="s">
        <v>471</v>
      </c>
      <c r="I1860" t="s">
        <v>70</v>
      </c>
      <c r="J1860">
        <v>67</v>
      </c>
      <c r="K1860">
        <v>0</v>
      </c>
      <c r="L1860" s="13">
        <f>VLOOKUP(C1860,'渗透率、续签率'!B:C,2,0)</f>
        <v>0.31900000000000001</v>
      </c>
      <c r="M1860" s="6">
        <v>0</v>
      </c>
      <c r="N1860">
        <v>5</v>
      </c>
      <c r="O1860">
        <v>0</v>
      </c>
      <c r="P1860" s="6">
        <v>0</v>
      </c>
      <c r="Q1860" s="13">
        <v>0</v>
      </c>
      <c r="R1860" s="13">
        <v>0</v>
      </c>
      <c r="S1860" s="31">
        <v>102</v>
      </c>
      <c r="T1860" s="6">
        <f>VLOOKUP(E1860,'参数设置&amp;汇总'!S:U,3,0)</f>
        <v>0.15</v>
      </c>
      <c r="U1860" s="78">
        <f t="shared" si="145"/>
        <v>0.75</v>
      </c>
      <c r="V1860" s="13">
        <v>0.85000000000000009</v>
      </c>
      <c r="W1860" s="78">
        <f t="shared" ref="W1860:W1923" si="147">(O1860*(1-L1860)+IF((U1860-O1860)&lt;0,0,(U1860-O1860)))/V1860</f>
        <v>0.88235294117647045</v>
      </c>
      <c r="X1860" s="1">
        <f>VLOOKUP(E1860,'渗透率、续签率'!AG:AJ,4,0)</f>
        <v>8723.5</v>
      </c>
      <c r="Y1860" s="1">
        <f t="shared" ref="Y1860:Y1923" si="148">X1860*W1860</f>
        <v>7697.2058823529396</v>
      </c>
      <c r="Z1860">
        <v>0</v>
      </c>
      <c r="AA1860" s="89">
        <f t="shared" ref="AA1860:AA1923" si="149">N1860*X1860</f>
        <v>43617.5</v>
      </c>
      <c r="AH1860" s="37"/>
      <c r="AI1860" s="37"/>
      <c r="AJ1860" s="1"/>
      <c r="AK1860" s="37"/>
    </row>
    <row r="1861" spans="1:37" hidden="1">
      <c r="A1861" t="s">
        <v>64</v>
      </c>
      <c r="B1861" t="s">
        <v>26</v>
      </c>
      <c r="C1861" t="s">
        <v>26</v>
      </c>
      <c r="D1861" t="s">
        <v>116</v>
      </c>
      <c r="E1861" t="s">
        <v>489</v>
      </c>
      <c r="F1861" t="str">
        <f t="shared" si="146"/>
        <v>齐齐哈尔市母婴服务</v>
      </c>
      <c r="G1861" t="s">
        <v>118</v>
      </c>
      <c r="H1861" t="s">
        <v>472</v>
      </c>
      <c r="I1861" t="s">
        <v>70</v>
      </c>
      <c r="J1861">
        <v>53</v>
      </c>
      <c r="K1861">
        <v>0</v>
      </c>
      <c r="L1861" s="13">
        <f>VLOOKUP(C1861,'渗透率、续签率'!B:C,2,0)</f>
        <v>0.31900000000000001</v>
      </c>
      <c r="M1861" s="6">
        <v>0</v>
      </c>
      <c r="N1861">
        <v>1</v>
      </c>
      <c r="O1861">
        <v>0</v>
      </c>
      <c r="P1861" s="6">
        <v>0</v>
      </c>
      <c r="Q1861" s="13">
        <v>8.2000000000000003E-2</v>
      </c>
      <c r="R1861" s="13">
        <v>0</v>
      </c>
      <c r="S1861" s="31">
        <v>89</v>
      </c>
      <c r="T1861" s="6">
        <f>VLOOKUP(E1861,'参数设置&amp;汇总'!S:U,3,0)</f>
        <v>0.15</v>
      </c>
      <c r="U1861" s="78">
        <f t="shared" si="145"/>
        <v>0.15</v>
      </c>
      <c r="V1861" s="13">
        <v>0.85000000000000009</v>
      </c>
      <c r="W1861" s="78">
        <f t="shared" si="147"/>
        <v>0.1764705882352941</v>
      </c>
      <c r="X1861" s="1">
        <f>VLOOKUP(E1861,'渗透率、续签率'!AG:AJ,4,0)</f>
        <v>8723.5</v>
      </c>
      <c r="Y1861" s="1">
        <f t="shared" si="148"/>
        <v>1539.4411764705881</v>
      </c>
      <c r="Z1861">
        <v>2</v>
      </c>
      <c r="AA1861" s="89">
        <f t="shared" si="149"/>
        <v>8723.5</v>
      </c>
      <c r="AH1861" s="37"/>
      <c r="AI1861" s="37"/>
      <c r="AK1861" s="37"/>
    </row>
    <row r="1862" spans="1:37" hidden="1">
      <c r="A1862" t="s">
        <v>64</v>
      </c>
      <c r="B1862" t="s">
        <v>26</v>
      </c>
      <c r="C1862" t="s">
        <v>26</v>
      </c>
      <c r="D1862" t="s">
        <v>116</v>
      </c>
      <c r="E1862" t="s">
        <v>489</v>
      </c>
      <c r="F1862" t="str">
        <f t="shared" si="146"/>
        <v>龙岩市母婴服务</v>
      </c>
      <c r="G1862" t="s">
        <v>92</v>
      </c>
      <c r="H1862" t="s">
        <v>473</v>
      </c>
      <c r="I1862" t="s">
        <v>68</v>
      </c>
      <c r="J1862">
        <v>31</v>
      </c>
      <c r="K1862">
        <v>0</v>
      </c>
      <c r="L1862" s="13">
        <f>VLOOKUP(C1862,'渗透率、续签率'!B:C,2,0)</f>
        <v>0.31900000000000001</v>
      </c>
      <c r="M1862" s="6">
        <v>0</v>
      </c>
      <c r="N1862">
        <v>0</v>
      </c>
      <c r="O1862">
        <v>0</v>
      </c>
      <c r="P1862" s="6">
        <v>0</v>
      </c>
      <c r="Q1862" s="13">
        <v>0</v>
      </c>
      <c r="R1862" s="13">
        <v>0</v>
      </c>
      <c r="S1862" s="31">
        <v>18</v>
      </c>
      <c r="T1862" s="6">
        <f>VLOOKUP(E1862,'参数设置&amp;汇总'!S:U,3,0)</f>
        <v>0.15</v>
      </c>
      <c r="U1862" s="78">
        <f t="shared" si="145"/>
        <v>0</v>
      </c>
      <c r="V1862" s="13">
        <v>0.85000000000000009</v>
      </c>
      <c r="W1862" s="78">
        <f t="shared" si="147"/>
        <v>0</v>
      </c>
      <c r="X1862" s="1">
        <f>VLOOKUP(E1862,'渗透率、续签率'!AG:AJ,4,0)</f>
        <v>8723.5</v>
      </c>
      <c r="Y1862" s="1">
        <f t="shared" si="148"/>
        <v>0</v>
      </c>
      <c r="Z1862">
        <v>0</v>
      </c>
      <c r="AA1862" s="89">
        <f t="shared" si="149"/>
        <v>0</v>
      </c>
    </row>
    <row r="1863" spans="1:37" ht="18">
      <c r="A1863" t="s">
        <v>64</v>
      </c>
      <c r="B1863" s="2" t="s">
        <v>25</v>
      </c>
      <c r="C1863" s="2" t="s">
        <v>25</v>
      </c>
      <c r="D1863" t="s">
        <v>65</v>
      </c>
      <c r="E1863" t="s">
        <v>490</v>
      </c>
      <c r="F1863" t="str">
        <f t="shared" si="146"/>
        <v>上海市亲子玩乐</v>
      </c>
      <c r="G1863" t="s">
        <v>67</v>
      </c>
      <c r="H1863" s="2" t="s">
        <v>67</v>
      </c>
      <c r="I1863" s="2" t="s">
        <v>68</v>
      </c>
      <c r="J1863" s="2">
        <v>888</v>
      </c>
      <c r="K1863" s="2">
        <v>9</v>
      </c>
      <c r="L1863" s="13">
        <f>VLOOKUP(C1863,'渗透率、续签率'!B:C,2,0)</f>
        <v>0.38</v>
      </c>
      <c r="M1863" s="6">
        <v>0.01</v>
      </c>
      <c r="N1863" s="2">
        <v>344</v>
      </c>
      <c r="O1863">
        <v>9</v>
      </c>
      <c r="P1863" s="55">
        <v>0.03</v>
      </c>
      <c r="Q1863" s="13">
        <v>0.312</v>
      </c>
      <c r="R1863" s="13">
        <v>0.11</v>
      </c>
      <c r="S1863" s="31">
        <v>17498</v>
      </c>
      <c r="T1863" s="55">
        <f>VLOOKUP(E1863,'参数设置&amp;汇总'!S:U,3,0)</f>
        <v>0.1</v>
      </c>
      <c r="U1863" s="82">
        <f t="shared" si="145"/>
        <v>34.4</v>
      </c>
      <c r="V1863" s="13">
        <v>0.85000000000000009</v>
      </c>
      <c r="W1863" s="82">
        <f t="shared" si="147"/>
        <v>36.447058823529403</v>
      </c>
      <c r="X1863" s="1">
        <f>VLOOKUP(E1863,'渗透率、续签率'!AG:AJ,4,0)</f>
        <v>9271</v>
      </c>
      <c r="Y1863" s="1">
        <f t="shared" si="148"/>
        <v>337900.68235294108</v>
      </c>
      <c r="Z1863">
        <v>266</v>
      </c>
      <c r="AA1863" s="89">
        <f t="shared" si="149"/>
        <v>3189224</v>
      </c>
      <c r="AH1863" s="37"/>
      <c r="AI1863" s="37"/>
      <c r="AK1863" s="37"/>
    </row>
    <row r="1864" spans="1:37" hidden="1">
      <c r="A1864" t="s">
        <v>64</v>
      </c>
      <c r="B1864" t="s">
        <v>25</v>
      </c>
      <c r="C1864" t="s">
        <v>25</v>
      </c>
      <c r="D1864" t="s">
        <v>65</v>
      </c>
      <c r="E1864" t="s">
        <v>490</v>
      </c>
      <c r="F1864" t="str">
        <f t="shared" si="146"/>
        <v>北京市亲子玩乐</v>
      </c>
      <c r="G1864" t="s">
        <v>69</v>
      </c>
      <c r="H1864" t="s">
        <v>69</v>
      </c>
      <c r="I1864" t="s">
        <v>70</v>
      </c>
      <c r="J1864" s="1">
        <v>1013</v>
      </c>
      <c r="K1864">
        <v>9</v>
      </c>
      <c r="L1864" s="13">
        <f>VLOOKUP(C1864,'渗透率、续签率'!B:C,2,0)</f>
        <v>0.38</v>
      </c>
      <c r="M1864" s="6">
        <v>0.01</v>
      </c>
      <c r="N1864">
        <v>464</v>
      </c>
      <c r="O1864">
        <v>9</v>
      </c>
      <c r="P1864" s="6">
        <v>0.02</v>
      </c>
      <c r="Q1864" s="13">
        <v>0.27700000000000002</v>
      </c>
      <c r="R1864" s="13">
        <v>3.6999999999999998E-2</v>
      </c>
      <c r="S1864" s="31">
        <v>23212</v>
      </c>
      <c r="T1864" s="6">
        <f>VLOOKUP(E1864,'参数设置&amp;汇总'!S:U,3,0)</f>
        <v>0.1</v>
      </c>
      <c r="U1864" s="78">
        <f t="shared" si="145"/>
        <v>46.400000000000006</v>
      </c>
      <c r="V1864" s="13">
        <v>0.85000000000000009</v>
      </c>
      <c r="W1864" s="78">
        <f t="shared" si="147"/>
        <v>50.564705882352939</v>
      </c>
      <c r="X1864" s="1">
        <f>VLOOKUP(E1864,'渗透率、续签率'!AG:AJ,4,0)</f>
        <v>9271</v>
      </c>
      <c r="Y1864" s="1">
        <f t="shared" si="148"/>
        <v>468785.38823529409</v>
      </c>
      <c r="Z1864">
        <v>272</v>
      </c>
      <c r="AA1864" s="89">
        <f t="shared" si="149"/>
        <v>4301744</v>
      </c>
      <c r="AH1864" s="37"/>
      <c r="AI1864" s="37"/>
      <c r="AK1864" s="37"/>
    </row>
    <row r="1865" spans="1:37" hidden="1">
      <c r="A1865" t="s">
        <v>64</v>
      </c>
      <c r="B1865" t="s">
        <v>25</v>
      </c>
      <c r="C1865" t="s">
        <v>25</v>
      </c>
      <c r="D1865" t="s">
        <v>71</v>
      </c>
      <c r="E1865" t="s">
        <v>491</v>
      </c>
      <c r="F1865" t="str">
        <f t="shared" si="146"/>
        <v>南京市亲子玩乐</v>
      </c>
      <c r="G1865" t="s">
        <v>73</v>
      </c>
      <c r="H1865" t="s">
        <v>74</v>
      </c>
      <c r="I1865" t="s">
        <v>70</v>
      </c>
      <c r="J1865">
        <v>458</v>
      </c>
      <c r="K1865">
        <v>2</v>
      </c>
      <c r="L1865" s="13">
        <f>VLOOKUP(C1865,'渗透率、续签率'!B:C,2,0)</f>
        <v>0.38</v>
      </c>
      <c r="M1865" s="6">
        <v>0</v>
      </c>
      <c r="N1865">
        <v>124</v>
      </c>
      <c r="O1865">
        <v>2</v>
      </c>
      <c r="P1865" s="6">
        <v>0.02</v>
      </c>
      <c r="Q1865" s="13">
        <v>0.13900000000000001</v>
      </c>
      <c r="R1865" s="13">
        <v>3.5999999999999997E-2</v>
      </c>
      <c r="S1865" s="31">
        <v>5729</v>
      </c>
      <c r="T1865" s="6">
        <f>VLOOKUP(E1865,'参数设置&amp;汇总'!S:U,3,0)</f>
        <v>0.05</v>
      </c>
      <c r="U1865" s="78">
        <f t="shared" si="145"/>
        <v>6.2</v>
      </c>
      <c r="V1865" s="13">
        <v>0.85000000000000009</v>
      </c>
      <c r="W1865" s="78">
        <f t="shared" si="147"/>
        <v>6.3999999999999995</v>
      </c>
      <c r="X1865" s="1">
        <f>VLOOKUP(E1865,'渗透率、续签率'!AG:AJ,4,0)</f>
        <v>4161</v>
      </c>
      <c r="Y1865" s="1">
        <f t="shared" si="148"/>
        <v>26630.399999999998</v>
      </c>
      <c r="Z1865">
        <v>128</v>
      </c>
      <c r="AA1865" s="89">
        <f t="shared" si="149"/>
        <v>515964</v>
      </c>
      <c r="AH1865" s="37"/>
      <c r="AI1865" s="37"/>
      <c r="AK1865" s="37"/>
    </row>
    <row r="1866" spans="1:37" hidden="1">
      <c r="A1866" t="s">
        <v>64</v>
      </c>
      <c r="B1866" t="s">
        <v>25</v>
      </c>
      <c r="C1866" t="s">
        <v>25</v>
      </c>
      <c r="D1866" t="s">
        <v>71</v>
      </c>
      <c r="E1866" t="s">
        <v>491</v>
      </c>
      <c r="F1866" t="str">
        <f t="shared" si="146"/>
        <v>广州市亲子玩乐</v>
      </c>
      <c r="G1866" t="s">
        <v>75</v>
      </c>
      <c r="H1866" t="s">
        <v>76</v>
      </c>
      <c r="I1866" t="s">
        <v>68</v>
      </c>
      <c r="J1866">
        <v>882</v>
      </c>
      <c r="K1866">
        <v>5</v>
      </c>
      <c r="L1866" s="13">
        <f>VLOOKUP(C1866,'渗透率、续签率'!B:C,2,0)</f>
        <v>0.38</v>
      </c>
      <c r="M1866" s="6">
        <v>0.01</v>
      </c>
      <c r="N1866">
        <v>287</v>
      </c>
      <c r="O1866">
        <v>5</v>
      </c>
      <c r="P1866" s="6">
        <v>0.02</v>
      </c>
      <c r="Q1866" s="13">
        <v>0.23499999999999999</v>
      </c>
      <c r="R1866" s="13">
        <v>2.5000000000000001E-2</v>
      </c>
      <c r="S1866" s="31">
        <v>16775</v>
      </c>
      <c r="T1866" s="6">
        <f>VLOOKUP(E1866,'参数设置&amp;汇总'!S:U,3,0)</f>
        <v>0.05</v>
      </c>
      <c r="U1866" s="78">
        <f t="shared" si="145"/>
        <v>14.350000000000001</v>
      </c>
      <c r="V1866" s="13">
        <v>0.85000000000000009</v>
      </c>
      <c r="W1866" s="78">
        <f t="shared" si="147"/>
        <v>14.647058823529411</v>
      </c>
      <c r="X1866" s="1">
        <f>VLOOKUP(E1866,'渗透率、续签率'!AG:AJ,4,0)</f>
        <v>4161</v>
      </c>
      <c r="Y1866" s="1">
        <f t="shared" si="148"/>
        <v>60946.411764705881</v>
      </c>
      <c r="Z1866">
        <v>221</v>
      </c>
      <c r="AA1866" s="89">
        <f t="shared" si="149"/>
        <v>1194207</v>
      </c>
      <c r="AH1866" s="37"/>
      <c r="AI1866" s="37"/>
      <c r="AK1866" s="37"/>
    </row>
    <row r="1867" spans="1:37" hidden="1">
      <c r="A1867" t="s">
        <v>64</v>
      </c>
      <c r="B1867" t="s">
        <v>25</v>
      </c>
      <c r="C1867" t="s">
        <v>25</v>
      </c>
      <c r="D1867" t="s">
        <v>71</v>
      </c>
      <c r="E1867" t="s">
        <v>491</v>
      </c>
      <c r="F1867" t="str">
        <f t="shared" si="146"/>
        <v>成都市亲子玩乐</v>
      </c>
      <c r="G1867" t="s">
        <v>77</v>
      </c>
      <c r="H1867" t="s">
        <v>78</v>
      </c>
      <c r="I1867" t="s">
        <v>70</v>
      </c>
      <c r="J1867">
        <v>969</v>
      </c>
      <c r="K1867">
        <v>4</v>
      </c>
      <c r="L1867" s="13">
        <f>VLOOKUP(C1867,'渗透率、续签率'!B:C,2,0)</f>
        <v>0.38</v>
      </c>
      <c r="M1867" s="6">
        <v>0</v>
      </c>
      <c r="N1867">
        <v>259</v>
      </c>
      <c r="O1867">
        <v>4</v>
      </c>
      <c r="P1867" s="6">
        <v>0.02</v>
      </c>
      <c r="Q1867" s="13">
        <v>0.19900000000000001</v>
      </c>
      <c r="R1867" s="13">
        <v>5.7000000000000002E-2</v>
      </c>
      <c r="S1867" s="31">
        <v>12472</v>
      </c>
      <c r="T1867" s="6">
        <f>VLOOKUP(E1867,'参数设置&amp;汇总'!S:U,3,0)</f>
        <v>0.05</v>
      </c>
      <c r="U1867" s="78">
        <f t="shared" si="145"/>
        <v>12.950000000000001</v>
      </c>
      <c r="V1867" s="13">
        <v>0.85000000000000009</v>
      </c>
      <c r="W1867" s="78">
        <f t="shared" si="147"/>
        <v>13.447058823529412</v>
      </c>
      <c r="X1867" s="1">
        <f>VLOOKUP(E1867,'渗透率、续签率'!AG:AJ,4,0)</f>
        <v>4161</v>
      </c>
      <c r="Y1867" s="1">
        <f t="shared" si="148"/>
        <v>55953.211764705884</v>
      </c>
      <c r="Z1867">
        <v>238</v>
      </c>
      <c r="AA1867" s="89">
        <f t="shared" si="149"/>
        <v>1077699</v>
      </c>
      <c r="AH1867" s="37"/>
      <c r="AI1867" s="37"/>
      <c r="AK1867" s="37"/>
    </row>
    <row r="1868" spans="1:37" hidden="1">
      <c r="A1868" t="s">
        <v>64</v>
      </c>
      <c r="B1868" t="s">
        <v>25</v>
      </c>
      <c r="C1868" t="s">
        <v>25</v>
      </c>
      <c r="D1868" t="s">
        <v>71</v>
      </c>
      <c r="E1868" t="s">
        <v>491</v>
      </c>
      <c r="F1868" t="str">
        <f t="shared" si="146"/>
        <v>杭州市亲子玩乐</v>
      </c>
      <c r="G1868" t="s">
        <v>79</v>
      </c>
      <c r="H1868" t="s">
        <v>80</v>
      </c>
      <c r="I1868" t="s">
        <v>68</v>
      </c>
      <c r="J1868">
        <v>526</v>
      </c>
      <c r="K1868">
        <v>4</v>
      </c>
      <c r="L1868" s="13">
        <f>VLOOKUP(C1868,'渗透率、续签率'!B:C,2,0)</f>
        <v>0.38</v>
      </c>
      <c r="M1868" s="6">
        <v>0.01</v>
      </c>
      <c r="N1868">
        <v>239</v>
      </c>
      <c r="O1868">
        <v>4</v>
      </c>
      <c r="P1868" s="6">
        <v>0.02</v>
      </c>
      <c r="Q1868" s="13">
        <v>0.23799999999999999</v>
      </c>
      <c r="R1868" s="13">
        <v>4.2999999999999997E-2</v>
      </c>
      <c r="S1868" s="31">
        <v>11101</v>
      </c>
      <c r="T1868" s="6">
        <f>VLOOKUP(E1868,'参数设置&amp;汇总'!S:U,3,0)</f>
        <v>0.05</v>
      </c>
      <c r="U1868" s="78">
        <f t="shared" si="145"/>
        <v>11.950000000000001</v>
      </c>
      <c r="V1868" s="13">
        <v>0.85000000000000009</v>
      </c>
      <c r="W1868" s="78">
        <f t="shared" si="147"/>
        <v>12.270588235294118</v>
      </c>
      <c r="X1868" s="1">
        <f>VLOOKUP(E1868,'渗透率、续签率'!AG:AJ,4,0)</f>
        <v>4161</v>
      </c>
      <c r="Y1868" s="1">
        <f t="shared" si="148"/>
        <v>51057.917647058828</v>
      </c>
      <c r="Z1868">
        <v>131</v>
      </c>
      <c r="AA1868" s="89">
        <f t="shared" si="149"/>
        <v>994479</v>
      </c>
      <c r="AH1868" s="37"/>
      <c r="AI1868" s="37"/>
      <c r="AK1868" s="37"/>
    </row>
    <row r="1869" spans="1:37" hidden="1">
      <c r="A1869" t="s">
        <v>64</v>
      </c>
      <c r="B1869" t="s">
        <v>25</v>
      </c>
      <c r="C1869" t="s">
        <v>25</v>
      </c>
      <c r="D1869" t="s">
        <v>71</v>
      </c>
      <c r="E1869" t="s">
        <v>491</v>
      </c>
      <c r="F1869" t="str">
        <f t="shared" si="146"/>
        <v>武汉市亲子玩乐</v>
      </c>
      <c r="G1869" t="s">
        <v>81</v>
      </c>
      <c r="H1869" t="s">
        <v>82</v>
      </c>
      <c r="I1869" t="s">
        <v>68</v>
      </c>
      <c r="J1869">
        <v>599</v>
      </c>
      <c r="K1869">
        <v>2</v>
      </c>
      <c r="L1869" s="13">
        <f>VLOOKUP(C1869,'渗透率、续签率'!B:C,2,0)</f>
        <v>0.38</v>
      </c>
      <c r="M1869" s="6">
        <v>0</v>
      </c>
      <c r="N1869">
        <v>178</v>
      </c>
      <c r="O1869">
        <v>2</v>
      </c>
      <c r="P1869" s="6">
        <v>0.01</v>
      </c>
      <c r="Q1869" s="13">
        <v>0.128</v>
      </c>
      <c r="R1869" s="13">
        <v>1.2E-2</v>
      </c>
      <c r="S1869" s="31">
        <v>8481</v>
      </c>
      <c r="T1869" s="6">
        <f>VLOOKUP(E1869,'参数设置&amp;汇总'!S:U,3,0)</f>
        <v>0.05</v>
      </c>
      <c r="U1869" s="78">
        <f t="shared" si="145"/>
        <v>8.9</v>
      </c>
      <c r="V1869" s="13">
        <v>0.85000000000000009</v>
      </c>
      <c r="W1869" s="78">
        <f t="shared" si="147"/>
        <v>9.5764705882352938</v>
      </c>
      <c r="X1869" s="1">
        <f>VLOOKUP(E1869,'渗透率、续签率'!AG:AJ,4,0)</f>
        <v>4161</v>
      </c>
      <c r="Y1869" s="1">
        <f t="shared" si="148"/>
        <v>39847.694117647057</v>
      </c>
      <c r="Z1869">
        <v>144</v>
      </c>
      <c r="AA1869" s="89">
        <f t="shared" si="149"/>
        <v>740658</v>
      </c>
      <c r="AH1869" s="37"/>
      <c r="AI1869" s="37"/>
      <c r="AK1869" s="37"/>
    </row>
    <row r="1870" spans="1:37" hidden="1">
      <c r="A1870" t="s">
        <v>64</v>
      </c>
      <c r="B1870" t="s">
        <v>25</v>
      </c>
      <c r="C1870" t="s">
        <v>25</v>
      </c>
      <c r="D1870" t="s">
        <v>71</v>
      </c>
      <c r="E1870" t="s">
        <v>491</v>
      </c>
      <c r="F1870" t="str">
        <f t="shared" si="146"/>
        <v>深圳市亲子玩乐</v>
      </c>
      <c r="G1870" t="s">
        <v>75</v>
      </c>
      <c r="H1870" t="s">
        <v>83</v>
      </c>
      <c r="I1870" t="s">
        <v>68</v>
      </c>
      <c r="J1870">
        <v>880</v>
      </c>
      <c r="K1870">
        <v>6</v>
      </c>
      <c r="L1870" s="13">
        <f>VLOOKUP(C1870,'渗透率、续签率'!B:C,2,0)</f>
        <v>0.38</v>
      </c>
      <c r="M1870" s="6">
        <v>0.01</v>
      </c>
      <c r="N1870">
        <v>306</v>
      </c>
      <c r="O1870">
        <v>6</v>
      </c>
      <c r="P1870" s="6">
        <v>0.02</v>
      </c>
      <c r="Q1870" s="13">
        <v>0.33300000000000002</v>
      </c>
      <c r="R1870" s="13">
        <v>2.9000000000000001E-2</v>
      </c>
      <c r="S1870" s="31">
        <v>19752</v>
      </c>
      <c r="T1870" s="6">
        <f>VLOOKUP(E1870,'参数设置&amp;汇总'!S:U,3,0)</f>
        <v>0.05</v>
      </c>
      <c r="U1870" s="78">
        <f t="shared" si="145"/>
        <v>15.3</v>
      </c>
      <c r="V1870" s="13">
        <v>0.85000000000000009</v>
      </c>
      <c r="W1870" s="78">
        <f t="shared" si="147"/>
        <v>15.317647058823527</v>
      </c>
      <c r="X1870" s="1">
        <f>VLOOKUP(E1870,'渗透率、续签率'!AG:AJ,4,0)</f>
        <v>4161</v>
      </c>
      <c r="Y1870" s="1">
        <f t="shared" si="148"/>
        <v>63736.729411764696</v>
      </c>
      <c r="Z1870">
        <v>186</v>
      </c>
      <c r="AA1870" s="89">
        <f t="shared" si="149"/>
        <v>1273266</v>
      </c>
      <c r="AH1870" s="37"/>
      <c r="AI1870" s="37"/>
      <c r="AK1870" s="37"/>
    </row>
    <row r="1871" spans="1:37" hidden="1">
      <c r="A1871" t="s">
        <v>64</v>
      </c>
      <c r="B1871" t="s">
        <v>25</v>
      </c>
      <c r="C1871" t="s">
        <v>25</v>
      </c>
      <c r="D1871" t="s">
        <v>84</v>
      </c>
      <c r="E1871" t="s">
        <v>492</v>
      </c>
      <c r="F1871" t="str">
        <f t="shared" si="146"/>
        <v>东莞市亲子玩乐</v>
      </c>
      <c r="G1871" t="s">
        <v>75</v>
      </c>
      <c r="H1871" t="s">
        <v>86</v>
      </c>
      <c r="I1871" t="s">
        <v>68</v>
      </c>
      <c r="J1871">
        <v>465</v>
      </c>
      <c r="K1871">
        <v>1</v>
      </c>
      <c r="L1871" s="13">
        <f>VLOOKUP(C1871,'渗透率、续签率'!B:C,2,0)</f>
        <v>0.38</v>
      </c>
      <c r="M1871" s="6">
        <v>0</v>
      </c>
      <c r="N1871">
        <v>130</v>
      </c>
      <c r="O1871">
        <v>1</v>
      </c>
      <c r="P1871" s="6">
        <v>0.01</v>
      </c>
      <c r="Q1871" s="13">
        <v>0.20699999999999999</v>
      </c>
      <c r="R1871" s="13">
        <v>0.13800000000000001</v>
      </c>
      <c r="S1871" s="31">
        <v>7441</v>
      </c>
      <c r="T1871" s="6">
        <f>VLOOKUP(E1871,'参数设置&amp;汇总'!S:U,3,0)</f>
        <v>0.03</v>
      </c>
      <c r="U1871" s="78">
        <f t="shared" si="145"/>
        <v>3.9</v>
      </c>
      <c r="V1871" s="13">
        <v>0.85000000000000009</v>
      </c>
      <c r="W1871" s="78">
        <f t="shared" si="147"/>
        <v>4.1411764705882348</v>
      </c>
      <c r="X1871" s="1">
        <f>VLOOKUP(E1871,'渗透率、续签率'!AG:AJ,4,0)</f>
        <v>4380</v>
      </c>
      <c r="Y1871" s="1">
        <f t="shared" si="148"/>
        <v>18138.352941176468</v>
      </c>
      <c r="Z1871">
        <v>94</v>
      </c>
      <c r="AA1871" s="89">
        <f t="shared" si="149"/>
        <v>569400</v>
      </c>
      <c r="AH1871" s="37"/>
      <c r="AI1871" s="37"/>
      <c r="AK1871" s="37"/>
    </row>
    <row r="1872" spans="1:37" hidden="1">
      <c r="A1872" t="s">
        <v>64</v>
      </c>
      <c r="B1872" t="s">
        <v>25</v>
      </c>
      <c r="C1872" t="s">
        <v>25</v>
      </c>
      <c r="D1872" t="s">
        <v>84</v>
      </c>
      <c r="E1872" t="s">
        <v>492</v>
      </c>
      <c r="F1872" t="str">
        <f t="shared" si="146"/>
        <v>佛山市亲子玩乐</v>
      </c>
      <c r="G1872" t="s">
        <v>75</v>
      </c>
      <c r="H1872" t="s">
        <v>87</v>
      </c>
      <c r="I1872" t="s">
        <v>68</v>
      </c>
      <c r="J1872">
        <v>442</v>
      </c>
      <c r="K1872">
        <v>1</v>
      </c>
      <c r="L1872" s="13">
        <f>VLOOKUP(C1872,'渗透率、续签率'!B:C,2,0)</f>
        <v>0.38</v>
      </c>
      <c r="M1872" s="6">
        <v>0</v>
      </c>
      <c r="N1872">
        <v>126</v>
      </c>
      <c r="O1872">
        <v>1</v>
      </c>
      <c r="P1872" s="6">
        <v>0.01</v>
      </c>
      <c r="Q1872" s="13">
        <v>0.29299999999999998</v>
      </c>
      <c r="R1872" s="13">
        <v>2.4E-2</v>
      </c>
      <c r="S1872" s="31">
        <v>7288</v>
      </c>
      <c r="T1872" s="6">
        <f>VLOOKUP(E1872,'参数设置&amp;汇总'!S:U,3,0)</f>
        <v>0.03</v>
      </c>
      <c r="U1872" s="78">
        <f t="shared" si="145"/>
        <v>3.78</v>
      </c>
      <c r="V1872" s="13">
        <v>0.85000000000000009</v>
      </c>
      <c r="W1872" s="78">
        <f t="shared" si="147"/>
        <v>3.9999999999999996</v>
      </c>
      <c r="X1872" s="1">
        <f>VLOOKUP(E1872,'渗透率、续签率'!AG:AJ,4,0)</f>
        <v>4380</v>
      </c>
      <c r="Y1872" s="1">
        <f t="shared" si="148"/>
        <v>17519.999999999996</v>
      </c>
      <c r="Z1872">
        <v>84</v>
      </c>
      <c r="AA1872" s="89">
        <f t="shared" si="149"/>
        <v>551880</v>
      </c>
      <c r="AH1872" s="37"/>
      <c r="AI1872" s="37"/>
      <c r="AK1872" s="37"/>
    </row>
    <row r="1873" spans="1:37" hidden="1">
      <c r="A1873" t="s">
        <v>64</v>
      </c>
      <c r="B1873" t="s">
        <v>25</v>
      </c>
      <c r="C1873" t="s">
        <v>25</v>
      </c>
      <c r="D1873" t="s">
        <v>84</v>
      </c>
      <c r="E1873" t="s">
        <v>492</v>
      </c>
      <c r="F1873" t="str">
        <f t="shared" si="146"/>
        <v>南宁市亲子玩乐</v>
      </c>
      <c r="G1873" t="s">
        <v>88</v>
      </c>
      <c r="H1873" t="s">
        <v>89</v>
      </c>
      <c r="I1873" t="s">
        <v>68</v>
      </c>
      <c r="J1873">
        <v>356</v>
      </c>
      <c r="K1873">
        <v>0</v>
      </c>
      <c r="L1873" s="13">
        <f>VLOOKUP(C1873,'渗透率、续签率'!B:C,2,0)</f>
        <v>0.38</v>
      </c>
      <c r="M1873" s="6">
        <v>0</v>
      </c>
      <c r="N1873">
        <v>67</v>
      </c>
      <c r="O1873">
        <v>0</v>
      </c>
      <c r="P1873" s="6">
        <v>0</v>
      </c>
      <c r="Q1873" s="13">
        <v>7.3999999999999996E-2</v>
      </c>
      <c r="R1873" s="13">
        <v>0</v>
      </c>
      <c r="S1873" s="31">
        <v>3097</v>
      </c>
      <c r="T1873" s="6">
        <f>VLOOKUP(E1873,'参数设置&amp;汇总'!S:U,3,0)</f>
        <v>0.03</v>
      </c>
      <c r="U1873" s="78">
        <f t="shared" si="145"/>
        <v>2.0099999999999998</v>
      </c>
      <c r="V1873" s="13">
        <v>0.85000000000000009</v>
      </c>
      <c r="W1873" s="78">
        <f t="shared" si="147"/>
        <v>2.3647058823529408</v>
      </c>
      <c r="X1873" s="1">
        <f>VLOOKUP(E1873,'渗透率、续签率'!AG:AJ,4,0)</f>
        <v>4380</v>
      </c>
      <c r="Y1873" s="1">
        <f t="shared" si="148"/>
        <v>10357.411764705881</v>
      </c>
      <c r="Z1873">
        <v>75</v>
      </c>
      <c r="AA1873" s="89">
        <f t="shared" si="149"/>
        <v>293460</v>
      </c>
      <c r="AH1873" s="37"/>
      <c r="AI1873" s="37"/>
      <c r="AK1873" s="37"/>
    </row>
    <row r="1874" spans="1:37" hidden="1">
      <c r="A1874" t="s">
        <v>64</v>
      </c>
      <c r="B1874" t="s">
        <v>25</v>
      </c>
      <c r="C1874" t="s">
        <v>25</v>
      </c>
      <c r="D1874" t="s">
        <v>84</v>
      </c>
      <c r="E1874" t="s">
        <v>492</v>
      </c>
      <c r="F1874" t="str">
        <f t="shared" si="146"/>
        <v>南昌市亲子玩乐</v>
      </c>
      <c r="G1874" t="s">
        <v>90</v>
      </c>
      <c r="H1874" t="s">
        <v>91</v>
      </c>
      <c r="I1874" t="s">
        <v>68</v>
      </c>
      <c r="J1874">
        <v>217</v>
      </c>
      <c r="K1874">
        <v>1</v>
      </c>
      <c r="L1874" s="13">
        <f>VLOOKUP(C1874,'渗透率、续签率'!B:C,2,0)</f>
        <v>0.38</v>
      </c>
      <c r="M1874" s="6">
        <v>0</v>
      </c>
      <c r="N1874">
        <v>66</v>
      </c>
      <c r="O1874">
        <v>1</v>
      </c>
      <c r="P1874" s="6">
        <v>0.02</v>
      </c>
      <c r="Q1874" s="13">
        <v>0.183</v>
      </c>
      <c r="R1874" s="13">
        <v>0</v>
      </c>
      <c r="S1874" s="31">
        <v>3225</v>
      </c>
      <c r="T1874" s="6">
        <f>VLOOKUP(E1874,'参数设置&amp;汇总'!S:U,3,0)</f>
        <v>0.03</v>
      </c>
      <c r="U1874" s="78">
        <f t="shared" si="145"/>
        <v>1.98</v>
      </c>
      <c r="V1874" s="13">
        <v>0.85000000000000009</v>
      </c>
      <c r="W1874" s="78">
        <f t="shared" si="147"/>
        <v>1.8823529411764706</v>
      </c>
      <c r="X1874" s="1">
        <f>VLOOKUP(E1874,'渗透率、续签率'!AG:AJ,4,0)</f>
        <v>4380</v>
      </c>
      <c r="Y1874" s="1">
        <f t="shared" si="148"/>
        <v>8244.7058823529405</v>
      </c>
      <c r="Z1874">
        <v>37</v>
      </c>
      <c r="AA1874" s="89">
        <f t="shared" si="149"/>
        <v>289080</v>
      </c>
      <c r="AH1874" s="37"/>
      <c r="AI1874" s="37"/>
      <c r="AK1874" s="37"/>
    </row>
    <row r="1875" spans="1:37" hidden="1">
      <c r="A1875" t="s">
        <v>64</v>
      </c>
      <c r="B1875" t="s">
        <v>25</v>
      </c>
      <c r="C1875" t="s">
        <v>25</v>
      </c>
      <c r="D1875" t="s">
        <v>84</v>
      </c>
      <c r="E1875" t="s">
        <v>492</v>
      </c>
      <c r="F1875" t="str">
        <f t="shared" si="146"/>
        <v>厦门市亲子玩乐</v>
      </c>
      <c r="G1875" t="s">
        <v>92</v>
      </c>
      <c r="H1875" t="s">
        <v>93</v>
      </c>
      <c r="I1875" t="s">
        <v>68</v>
      </c>
      <c r="J1875">
        <v>290</v>
      </c>
      <c r="K1875">
        <v>0</v>
      </c>
      <c r="L1875" s="13">
        <f>VLOOKUP(C1875,'渗透率、续签率'!B:C,2,0)</f>
        <v>0.38</v>
      </c>
      <c r="M1875" s="6">
        <v>0</v>
      </c>
      <c r="N1875">
        <v>62</v>
      </c>
      <c r="O1875">
        <v>0</v>
      </c>
      <c r="P1875" s="6">
        <v>0</v>
      </c>
      <c r="Q1875" s="13">
        <v>4.1000000000000002E-2</v>
      </c>
      <c r="R1875" s="13">
        <v>0</v>
      </c>
      <c r="S1875" s="31">
        <v>3194</v>
      </c>
      <c r="T1875" s="6">
        <f>VLOOKUP(E1875,'参数设置&amp;汇总'!S:U,3,0)</f>
        <v>0.03</v>
      </c>
      <c r="U1875" s="78">
        <f t="shared" si="145"/>
        <v>1.8599999999999999</v>
      </c>
      <c r="V1875" s="13">
        <v>0.85000000000000009</v>
      </c>
      <c r="W1875" s="78">
        <f t="shared" si="147"/>
        <v>2.1882352941176468</v>
      </c>
      <c r="X1875" s="1">
        <f>VLOOKUP(E1875,'渗透率、续签率'!AG:AJ,4,0)</f>
        <v>4380</v>
      </c>
      <c r="Y1875" s="1">
        <f t="shared" si="148"/>
        <v>9584.4705882352937</v>
      </c>
      <c r="Z1875">
        <v>53</v>
      </c>
      <c r="AA1875" s="89">
        <f t="shared" si="149"/>
        <v>271560</v>
      </c>
      <c r="AH1875" s="37"/>
      <c r="AI1875" s="37"/>
      <c r="AK1875" s="37"/>
    </row>
    <row r="1876" spans="1:37" hidden="1">
      <c r="A1876" t="s">
        <v>64</v>
      </c>
      <c r="B1876" t="s">
        <v>25</v>
      </c>
      <c r="C1876" t="s">
        <v>25</v>
      </c>
      <c r="D1876" t="s">
        <v>84</v>
      </c>
      <c r="E1876" t="s">
        <v>492</v>
      </c>
      <c r="F1876" t="str">
        <f t="shared" si="146"/>
        <v>合肥市亲子玩乐</v>
      </c>
      <c r="G1876" t="s">
        <v>94</v>
      </c>
      <c r="H1876" t="s">
        <v>95</v>
      </c>
      <c r="I1876" t="s">
        <v>68</v>
      </c>
      <c r="J1876">
        <v>389</v>
      </c>
      <c r="K1876">
        <v>0</v>
      </c>
      <c r="L1876" s="13">
        <f>VLOOKUP(C1876,'渗透率、续签率'!B:C,2,0)</f>
        <v>0.38</v>
      </c>
      <c r="M1876" s="6">
        <v>0</v>
      </c>
      <c r="N1876">
        <v>140</v>
      </c>
      <c r="O1876">
        <v>0</v>
      </c>
      <c r="P1876" s="6">
        <v>0</v>
      </c>
      <c r="Q1876" s="13">
        <v>9.5000000000000001E-2</v>
      </c>
      <c r="R1876" s="13">
        <v>0</v>
      </c>
      <c r="S1876" s="31">
        <v>7866</v>
      </c>
      <c r="T1876" s="6">
        <f>VLOOKUP(E1876,'参数设置&amp;汇总'!S:U,3,0)</f>
        <v>0.03</v>
      </c>
      <c r="U1876" s="78">
        <f t="shared" si="145"/>
        <v>4.2</v>
      </c>
      <c r="V1876" s="13">
        <v>0.85000000000000009</v>
      </c>
      <c r="W1876" s="78">
        <f t="shared" si="147"/>
        <v>4.9411764705882346</v>
      </c>
      <c r="X1876" s="1">
        <f>VLOOKUP(E1876,'渗透率、续签率'!AG:AJ,4,0)</f>
        <v>4380</v>
      </c>
      <c r="Y1876" s="1">
        <f t="shared" si="148"/>
        <v>21642.352941176468</v>
      </c>
      <c r="Z1876">
        <v>73</v>
      </c>
      <c r="AA1876" s="89">
        <f t="shared" si="149"/>
        <v>613200</v>
      </c>
      <c r="AH1876" s="37"/>
      <c r="AI1876" s="37"/>
      <c r="AK1876" s="37"/>
    </row>
    <row r="1877" spans="1:37" hidden="1">
      <c r="A1877" t="s">
        <v>64</v>
      </c>
      <c r="B1877" t="s">
        <v>25</v>
      </c>
      <c r="C1877" t="s">
        <v>25</v>
      </c>
      <c r="D1877" t="s">
        <v>84</v>
      </c>
      <c r="E1877" t="s">
        <v>492</v>
      </c>
      <c r="F1877" t="str">
        <f t="shared" si="146"/>
        <v>天津市亲子玩乐</v>
      </c>
      <c r="G1877" t="s">
        <v>96</v>
      </c>
      <c r="H1877" t="s">
        <v>96</v>
      </c>
      <c r="I1877" t="s">
        <v>70</v>
      </c>
      <c r="J1877">
        <v>456</v>
      </c>
      <c r="K1877">
        <v>2</v>
      </c>
      <c r="L1877" s="13">
        <f>VLOOKUP(C1877,'渗透率、续签率'!B:C,2,0)</f>
        <v>0.38</v>
      </c>
      <c r="M1877" s="6">
        <v>0</v>
      </c>
      <c r="N1877">
        <v>157</v>
      </c>
      <c r="O1877">
        <v>2</v>
      </c>
      <c r="P1877" s="6">
        <v>0.01</v>
      </c>
      <c r="Q1877" s="13">
        <v>0.11</v>
      </c>
      <c r="R1877" s="13">
        <v>1.4999999999999999E-2</v>
      </c>
      <c r="S1877" s="31">
        <v>6325</v>
      </c>
      <c r="T1877" s="6">
        <f>VLOOKUP(E1877,'参数设置&amp;汇总'!S:U,3,0)</f>
        <v>0.03</v>
      </c>
      <c r="U1877" s="78">
        <f t="shared" si="145"/>
        <v>4.71</v>
      </c>
      <c r="V1877" s="13">
        <v>0.85000000000000009</v>
      </c>
      <c r="W1877" s="78">
        <f t="shared" si="147"/>
        <v>4.6470588235294112</v>
      </c>
      <c r="X1877" s="1">
        <f>VLOOKUP(E1877,'渗透率、续签率'!AG:AJ,4,0)</f>
        <v>4380</v>
      </c>
      <c r="Y1877" s="1">
        <f t="shared" si="148"/>
        <v>20354.117647058822</v>
      </c>
      <c r="Z1877">
        <v>137</v>
      </c>
      <c r="AA1877" s="89">
        <f t="shared" si="149"/>
        <v>687660</v>
      </c>
      <c r="AH1877" s="37"/>
      <c r="AI1877" s="37"/>
      <c r="AK1877" s="37"/>
    </row>
    <row r="1878" spans="1:37" hidden="1">
      <c r="A1878" t="s">
        <v>64</v>
      </c>
      <c r="B1878" t="s">
        <v>25</v>
      </c>
      <c r="C1878" t="s">
        <v>25</v>
      </c>
      <c r="D1878" t="s">
        <v>84</v>
      </c>
      <c r="E1878" t="s">
        <v>492</v>
      </c>
      <c r="F1878" t="str">
        <f t="shared" si="146"/>
        <v>宁波市亲子玩乐</v>
      </c>
      <c r="G1878" t="s">
        <v>79</v>
      </c>
      <c r="H1878" t="s">
        <v>97</v>
      </c>
      <c r="I1878" t="s">
        <v>68</v>
      </c>
      <c r="J1878">
        <v>316</v>
      </c>
      <c r="K1878">
        <v>1</v>
      </c>
      <c r="L1878" s="13">
        <f>VLOOKUP(C1878,'渗透率、续签率'!B:C,2,0)</f>
        <v>0.38</v>
      </c>
      <c r="M1878" s="6">
        <v>0</v>
      </c>
      <c r="N1878">
        <v>95</v>
      </c>
      <c r="O1878">
        <v>1</v>
      </c>
      <c r="P1878" s="6">
        <v>0.01</v>
      </c>
      <c r="Q1878" s="13">
        <v>0.23</v>
      </c>
      <c r="R1878" s="13">
        <v>1.9E-2</v>
      </c>
      <c r="S1878" s="31">
        <v>6607</v>
      </c>
      <c r="T1878" s="6">
        <f>VLOOKUP(E1878,'参数设置&amp;汇总'!S:U,3,0)</f>
        <v>0.03</v>
      </c>
      <c r="U1878" s="78">
        <f t="shared" si="145"/>
        <v>2.85</v>
      </c>
      <c r="V1878" s="13">
        <v>0.85000000000000009</v>
      </c>
      <c r="W1878" s="78">
        <f t="shared" si="147"/>
        <v>2.9058823529411764</v>
      </c>
      <c r="X1878" s="1">
        <f>VLOOKUP(E1878,'渗透率、续签率'!AG:AJ,4,0)</f>
        <v>4380</v>
      </c>
      <c r="Y1878" s="1">
        <f t="shared" si="148"/>
        <v>12727.764705882353</v>
      </c>
      <c r="Z1878">
        <v>83</v>
      </c>
      <c r="AA1878" s="89">
        <f t="shared" si="149"/>
        <v>416100</v>
      </c>
      <c r="AH1878" s="37"/>
      <c r="AI1878" s="37"/>
      <c r="AK1878" s="37"/>
    </row>
    <row r="1879" spans="1:37" hidden="1">
      <c r="A1879" t="s">
        <v>64</v>
      </c>
      <c r="B1879" t="s">
        <v>25</v>
      </c>
      <c r="C1879" t="s">
        <v>25</v>
      </c>
      <c r="D1879" t="s">
        <v>84</v>
      </c>
      <c r="E1879" t="s">
        <v>492</v>
      </c>
      <c r="F1879" t="str">
        <f t="shared" si="146"/>
        <v>无锡市亲子玩乐</v>
      </c>
      <c r="G1879" t="s">
        <v>73</v>
      </c>
      <c r="H1879" t="s">
        <v>98</v>
      </c>
      <c r="I1879" t="s">
        <v>70</v>
      </c>
      <c r="J1879">
        <v>271</v>
      </c>
      <c r="K1879">
        <v>2</v>
      </c>
      <c r="L1879" s="13">
        <f>VLOOKUP(C1879,'渗透率、续签率'!B:C,2,0)</f>
        <v>0.38</v>
      </c>
      <c r="M1879" s="6">
        <v>0.01</v>
      </c>
      <c r="N1879">
        <v>65</v>
      </c>
      <c r="O1879">
        <v>2</v>
      </c>
      <c r="P1879" s="6">
        <v>0.03</v>
      </c>
      <c r="Q1879" s="13">
        <v>0.20499999999999999</v>
      </c>
      <c r="R1879" s="13">
        <v>5.3999999999999999E-2</v>
      </c>
      <c r="S1879" s="31">
        <v>3032</v>
      </c>
      <c r="T1879" s="6">
        <f>VLOOKUP(E1879,'参数设置&amp;汇总'!S:U,3,0)</f>
        <v>0.03</v>
      </c>
      <c r="U1879" s="78">
        <f t="shared" si="145"/>
        <v>2</v>
      </c>
      <c r="V1879" s="13">
        <v>0.85000000000000009</v>
      </c>
      <c r="W1879" s="78">
        <f t="shared" si="147"/>
        <v>1.4588235294117646</v>
      </c>
      <c r="X1879" s="1">
        <f>VLOOKUP(E1879,'渗透率、续签率'!AG:AJ,4,0)</f>
        <v>4380</v>
      </c>
      <c r="Y1879" s="1">
        <f t="shared" si="148"/>
        <v>6389.6470588235288</v>
      </c>
      <c r="Z1879">
        <v>63</v>
      </c>
      <c r="AA1879" s="89">
        <f t="shared" si="149"/>
        <v>284700</v>
      </c>
      <c r="AH1879" s="37"/>
      <c r="AI1879" s="37"/>
      <c r="AK1879" s="37"/>
    </row>
    <row r="1880" spans="1:37" hidden="1">
      <c r="A1880" t="s">
        <v>64</v>
      </c>
      <c r="B1880" t="s">
        <v>25</v>
      </c>
      <c r="C1880" t="s">
        <v>25</v>
      </c>
      <c r="D1880" t="s">
        <v>84</v>
      </c>
      <c r="E1880" t="s">
        <v>492</v>
      </c>
      <c r="F1880" t="str">
        <f t="shared" si="146"/>
        <v>昆明市亲子玩乐</v>
      </c>
      <c r="G1880" t="s">
        <v>99</v>
      </c>
      <c r="H1880" t="s">
        <v>100</v>
      </c>
      <c r="I1880" t="s">
        <v>68</v>
      </c>
      <c r="J1880">
        <v>364</v>
      </c>
      <c r="K1880">
        <v>1</v>
      </c>
      <c r="L1880" s="13">
        <f>VLOOKUP(C1880,'渗透率、续签率'!B:C,2,0)</f>
        <v>0.38</v>
      </c>
      <c r="M1880" s="6">
        <v>0</v>
      </c>
      <c r="N1880">
        <v>76</v>
      </c>
      <c r="O1880">
        <v>1</v>
      </c>
      <c r="P1880" s="6">
        <v>0.01</v>
      </c>
      <c r="Q1880" s="13">
        <v>0.11899999999999999</v>
      </c>
      <c r="R1880" s="13">
        <v>0</v>
      </c>
      <c r="S1880" s="31">
        <v>3369</v>
      </c>
      <c r="T1880" s="6">
        <f>VLOOKUP(E1880,'参数设置&amp;汇总'!S:U,3,0)</f>
        <v>0.03</v>
      </c>
      <c r="U1880" s="78">
        <f t="shared" si="145"/>
        <v>2.2799999999999998</v>
      </c>
      <c r="V1880" s="13">
        <v>0.85000000000000009</v>
      </c>
      <c r="W1880" s="78">
        <f t="shared" si="147"/>
        <v>2.2352941176470584</v>
      </c>
      <c r="X1880" s="1">
        <f>VLOOKUP(E1880,'渗透率、续签率'!AG:AJ,4,0)</f>
        <v>4380</v>
      </c>
      <c r="Y1880" s="1">
        <f t="shared" si="148"/>
        <v>9790.5882352941153</v>
      </c>
      <c r="Z1880">
        <v>83</v>
      </c>
      <c r="AA1880" s="89">
        <f t="shared" si="149"/>
        <v>332880</v>
      </c>
    </row>
    <row r="1881" spans="1:37" hidden="1">
      <c r="A1881" t="s">
        <v>64</v>
      </c>
      <c r="B1881" t="s">
        <v>25</v>
      </c>
      <c r="C1881" t="s">
        <v>25</v>
      </c>
      <c r="D1881" t="s">
        <v>84</v>
      </c>
      <c r="E1881" t="s">
        <v>492</v>
      </c>
      <c r="F1881" t="str">
        <f t="shared" si="146"/>
        <v>沈阳市亲子玩乐</v>
      </c>
      <c r="G1881" t="s">
        <v>101</v>
      </c>
      <c r="H1881" t="s">
        <v>102</v>
      </c>
      <c r="I1881" t="s">
        <v>70</v>
      </c>
      <c r="J1881">
        <v>337</v>
      </c>
      <c r="K1881">
        <v>2</v>
      </c>
      <c r="L1881" s="13">
        <f>VLOOKUP(C1881,'渗透率、续签率'!B:C,2,0)</f>
        <v>0.38</v>
      </c>
      <c r="M1881" s="6">
        <v>0.01</v>
      </c>
      <c r="N1881">
        <v>85</v>
      </c>
      <c r="O1881">
        <v>1</v>
      </c>
      <c r="P1881" s="6">
        <v>0.01</v>
      </c>
      <c r="Q1881" s="13">
        <v>0.379</v>
      </c>
      <c r="R1881" s="13">
        <v>2.1000000000000001E-2</v>
      </c>
      <c r="S1881" s="31">
        <v>4032</v>
      </c>
      <c r="T1881" s="6">
        <f>VLOOKUP(E1881,'参数设置&amp;汇总'!S:U,3,0)</f>
        <v>0.03</v>
      </c>
      <c r="U1881" s="78">
        <f t="shared" si="145"/>
        <v>2.5499999999999998</v>
      </c>
      <c r="V1881" s="13">
        <v>0.85000000000000009</v>
      </c>
      <c r="W1881" s="78">
        <f t="shared" si="147"/>
        <v>2.552941176470588</v>
      </c>
      <c r="X1881" s="1">
        <f>VLOOKUP(E1881,'渗透率、续签率'!AG:AJ,4,0)</f>
        <v>4380</v>
      </c>
      <c r="Y1881" s="1">
        <f t="shared" si="148"/>
        <v>11181.882352941175</v>
      </c>
      <c r="Z1881">
        <v>89</v>
      </c>
      <c r="AA1881" s="89">
        <f t="shared" si="149"/>
        <v>372300</v>
      </c>
      <c r="AH1881" s="37"/>
      <c r="AI1881" s="37"/>
      <c r="AJ1881" s="1"/>
      <c r="AK1881" s="37"/>
    </row>
    <row r="1882" spans="1:37" hidden="1">
      <c r="A1882" t="s">
        <v>64</v>
      </c>
      <c r="B1882" t="s">
        <v>25</v>
      </c>
      <c r="C1882" t="s">
        <v>25</v>
      </c>
      <c r="D1882" t="s">
        <v>84</v>
      </c>
      <c r="E1882" t="s">
        <v>492</v>
      </c>
      <c r="F1882" t="str">
        <f t="shared" si="146"/>
        <v>济南市亲子玩乐</v>
      </c>
      <c r="G1882" t="s">
        <v>103</v>
      </c>
      <c r="H1882" t="s">
        <v>104</v>
      </c>
      <c r="I1882" t="s">
        <v>70</v>
      </c>
      <c r="J1882">
        <v>339</v>
      </c>
      <c r="K1882">
        <v>1</v>
      </c>
      <c r="L1882" s="13">
        <f>VLOOKUP(C1882,'渗透率、续签率'!B:C,2,0)</f>
        <v>0.38</v>
      </c>
      <c r="M1882" s="6">
        <v>0</v>
      </c>
      <c r="N1882">
        <v>125</v>
      </c>
      <c r="O1882">
        <v>1</v>
      </c>
      <c r="P1882" s="6">
        <v>0.01</v>
      </c>
      <c r="Q1882" s="13">
        <v>0.06</v>
      </c>
      <c r="R1882" s="13">
        <v>1.9E-2</v>
      </c>
      <c r="S1882" s="31">
        <v>4496</v>
      </c>
      <c r="T1882" s="6">
        <f>VLOOKUP(E1882,'参数设置&amp;汇总'!S:U,3,0)</f>
        <v>0.03</v>
      </c>
      <c r="U1882" s="78">
        <f t="shared" si="145"/>
        <v>3.75</v>
      </c>
      <c r="V1882" s="13">
        <v>0.85000000000000009</v>
      </c>
      <c r="W1882" s="78">
        <f t="shared" si="147"/>
        <v>3.9647058823529409</v>
      </c>
      <c r="X1882" s="1">
        <f>VLOOKUP(E1882,'渗透率、续签率'!AG:AJ,4,0)</f>
        <v>4380</v>
      </c>
      <c r="Y1882" s="1">
        <f t="shared" si="148"/>
        <v>17365.411764705881</v>
      </c>
      <c r="Z1882">
        <v>71</v>
      </c>
      <c r="AA1882" s="89">
        <f t="shared" si="149"/>
        <v>547500</v>
      </c>
      <c r="AH1882" s="37"/>
      <c r="AI1882" s="37"/>
      <c r="AJ1882" s="1"/>
      <c r="AK1882" s="37"/>
    </row>
    <row r="1883" spans="1:37" hidden="1">
      <c r="A1883" t="s">
        <v>64</v>
      </c>
      <c r="B1883" t="s">
        <v>25</v>
      </c>
      <c r="C1883" t="s">
        <v>25</v>
      </c>
      <c r="D1883" t="s">
        <v>84</v>
      </c>
      <c r="E1883" t="s">
        <v>492</v>
      </c>
      <c r="F1883" t="str">
        <f t="shared" si="146"/>
        <v>温州市亲子玩乐</v>
      </c>
      <c r="G1883" t="s">
        <v>79</v>
      </c>
      <c r="H1883" t="s">
        <v>105</v>
      </c>
      <c r="I1883" t="s">
        <v>68</v>
      </c>
      <c r="J1883">
        <v>405</v>
      </c>
      <c r="K1883">
        <v>1</v>
      </c>
      <c r="L1883" s="13">
        <f>VLOOKUP(C1883,'渗透率、续签率'!B:C,2,0)</f>
        <v>0.38</v>
      </c>
      <c r="M1883" s="6">
        <v>0</v>
      </c>
      <c r="N1883">
        <v>78</v>
      </c>
      <c r="O1883">
        <v>1</v>
      </c>
      <c r="P1883" s="6">
        <v>0.01</v>
      </c>
      <c r="Q1883" s="13">
        <v>0.34499999999999997</v>
      </c>
      <c r="R1883" s="13">
        <v>1.4999999999999999E-2</v>
      </c>
      <c r="S1883" s="31">
        <v>4633</v>
      </c>
      <c r="T1883" s="6">
        <f>VLOOKUP(E1883,'参数设置&amp;汇总'!S:U,3,0)</f>
        <v>0.03</v>
      </c>
      <c r="U1883" s="78">
        <f t="shared" si="145"/>
        <v>2.34</v>
      </c>
      <c r="V1883" s="13">
        <v>0.85000000000000009</v>
      </c>
      <c r="W1883" s="78">
        <f t="shared" si="147"/>
        <v>2.3058823529411763</v>
      </c>
      <c r="X1883" s="1">
        <f>VLOOKUP(E1883,'渗透率、续签率'!AG:AJ,4,0)</f>
        <v>4380</v>
      </c>
      <c r="Y1883" s="1">
        <f t="shared" si="148"/>
        <v>10099.764705882351</v>
      </c>
      <c r="Z1883">
        <v>82</v>
      </c>
      <c r="AA1883" s="89">
        <f t="shared" si="149"/>
        <v>341640</v>
      </c>
      <c r="AH1883" s="37"/>
      <c r="AI1883" s="37"/>
      <c r="AK1883" s="37"/>
    </row>
    <row r="1884" spans="1:37" hidden="1">
      <c r="A1884" t="s">
        <v>64</v>
      </c>
      <c r="B1884" t="s">
        <v>25</v>
      </c>
      <c r="C1884" t="s">
        <v>25</v>
      </c>
      <c r="D1884" t="s">
        <v>84</v>
      </c>
      <c r="E1884" t="s">
        <v>492</v>
      </c>
      <c r="F1884" t="str">
        <f t="shared" si="146"/>
        <v>福州市亲子玩乐</v>
      </c>
      <c r="G1884" t="s">
        <v>92</v>
      </c>
      <c r="H1884" t="s">
        <v>106</v>
      </c>
      <c r="I1884" t="s">
        <v>68</v>
      </c>
      <c r="J1884">
        <v>268</v>
      </c>
      <c r="K1884">
        <v>0</v>
      </c>
      <c r="L1884" s="13">
        <f>VLOOKUP(C1884,'渗透率、续签率'!B:C,2,0)</f>
        <v>0.38</v>
      </c>
      <c r="M1884" s="6">
        <v>0</v>
      </c>
      <c r="N1884">
        <v>82</v>
      </c>
      <c r="O1884">
        <v>0</v>
      </c>
      <c r="P1884" s="6">
        <v>0</v>
      </c>
      <c r="Q1884" s="13">
        <v>3.2000000000000001E-2</v>
      </c>
      <c r="R1884" s="13">
        <v>0</v>
      </c>
      <c r="S1884" s="31">
        <v>3545</v>
      </c>
      <c r="T1884" s="6">
        <f>VLOOKUP(E1884,'参数设置&amp;汇总'!S:U,3,0)</f>
        <v>0.03</v>
      </c>
      <c r="U1884" s="78">
        <f t="shared" si="145"/>
        <v>2.46</v>
      </c>
      <c r="V1884" s="13">
        <v>0.85000000000000009</v>
      </c>
      <c r="W1884" s="78">
        <f t="shared" si="147"/>
        <v>2.894117647058823</v>
      </c>
      <c r="X1884" s="1">
        <f>VLOOKUP(E1884,'渗透率、续签率'!AG:AJ,4,0)</f>
        <v>4380</v>
      </c>
      <c r="Y1884" s="1">
        <f t="shared" si="148"/>
        <v>12676.235294117645</v>
      </c>
      <c r="Z1884">
        <v>59</v>
      </c>
      <c r="AA1884" s="89">
        <f t="shared" si="149"/>
        <v>359160</v>
      </c>
      <c r="AH1884" s="37"/>
      <c r="AI1884" s="37"/>
      <c r="AK1884" s="37"/>
    </row>
    <row r="1885" spans="1:37" hidden="1">
      <c r="A1885" t="s">
        <v>64</v>
      </c>
      <c r="B1885" t="s">
        <v>25</v>
      </c>
      <c r="C1885" t="s">
        <v>25</v>
      </c>
      <c r="D1885" t="s">
        <v>84</v>
      </c>
      <c r="E1885" t="s">
        <v>492</v>
      </c>
      <c r="F1885" t="str">
        <f t="shared" si="146"/>
        <v>苏州市亲子玩乐</v>
      </c>
      <c r="G1885" t="s">
        <v>73</v>
      </c>
      <c r="H1885" t="s">
        <v>107</v>
      </c>
      <c r="I1885" t="s">
        <v>70</v>
      </c>
      <c r="J1885">
        <v>522</v>
      </c>
      <c r="K1885">
        <v>2</v>
      </c>
      <c r="L1885" s="13">
        <f>VLOOKUP(C1885,'渗透率、续签率'!B:C,2,0)</f>
        <v>0.38</v>
      </c>
      <c r="M1885" s="6">
        <v>0</v>
      </c>
      <c r="N1885">
        <v>160</v>
      </c>
      <c r="O1885">
        <v>1</v>
      </c>
      <c r="P1885" s="6">
        <v>0.01</v>
      </c>
      <c r="Q1885" s="13">
        <v>0.183</v>
      </c>
      <c r="R1885" s="13">
        <v>1.7000000000000001E-2</v>
      </c>
      <c r="S1885" s="31">
        <v>6366</v>
      </c>
      <c r="T1885" s="6">
        <f>VLOOKUP(E1885,'参数设置&amp;汇总'!S:U,3,0)</f>
        <v>0.03</v>
      </c>
      <c r="U1885" s="78">
        <f t="shared" si="145"/>
        <v>4.8</v>
      </c>
      <c r="V1885" s="13">
        <v>0.85000000000000009</v>
      </c>
      <c r="W1885" s="78">
        <f t="shared" si="147"/>
        <v>5.1999999999999993</v>
      </c>
      <c r="X1885" s="1">
        <f>VLOOKUP(E1885,'渗透率、续签率'!AG:AJ,4,0)</f>
        <v>4380</v>
      </c>
      <c r="Y1885" s="1">
        <f t="shared" si="148"/>
        <v>22775.999999999996</v>
      </c>
      <c r="Z1885">
        <v>118</v>
      </c>
      <c r="AA1885" s="89">
        <f t="shared" si="149"/>
        <v>700800</v>
      </c>
      <c r="AH1885" s="37"/>
      <c r="AI1885" s="37"/>
      <c r="AK1885" s="37"/>
    </row>
    <row r="1886" spans="1:37" hidden="1">
      <c r="A1886" t="s">
        <v>64</v>
      </c>
      <c r="B1886" t="s">
        <v>25</v>
      </c>
      <c r="C1886" t="s">
        <v>25</v>
      </c>
      <c r="D1886" t="s">
        <v>84</v>
      </c>
      <c r="E1886" t="s">
        <v>492</v>
      </c>
      <c r="F1886" t="str">
        <f t="shared" si="146"/>
        <v>西安市亲子玩乐</v>
      </c>
      <c r="G1886" t="s">
        <v>108</v>
      </c>
      <c r="H1886" t="s">
        <v>109</v>
      </c>
      <c r="I1886" t="s">
        <v>70</v>
      </c>
      <c r="J1886">
        <v>651</v>
      </c>
      <c r="K1886">
        <v>3</v>
      </c>
      <c r="L1886" s="13">
        <f>VLOOKUP(C1886,'渗透率、续签率'!B:C,2,0)</f>
        <v>0.38</v>
      </c>
      <c r="M1886" s="6">
        <v>0</v>
      </c>
      <c r="N1886">
        <v>230</v>
      </c>
      <c r="O1886">
        <v>3</v>
      </c>
      <c r="P1886" s="6">
        <v>0.01</v>
      </c>
      <c r="Q1886" s="13">
        <v>0.22600000000000001</v>
      </c>
      <c r="R1886" s="13">
        <v>3.5999999999999997E-2</v>
      </c>
      <c r="S1886" s="31">
        <v>10981</v>
      </c>
      <c r="T1886" s="6">
        <f>VLOOKUP(E1886,'参数设置&amp;汇总'!S:U,3,0)</f>
        <v>0.03</v>
      </c>
      <c r="U1886" s="78">
        <f t="shared" si="145"/>
        <v>6.8999999999999995</v>
      </c>
      <c r="V1886" s="13">
        <v>0.85000000000000009</v>
      </c>
      <c r="W1886" s="78">
        <f t="shared" si="147"/>
        <v>6.7764705882352931</v>
      </c>
      <c r="X1886" s="1">
        <f>VLOOKUP(E1886,'渗透率、续签率'!AG:AJ,4,0)</f>
        <v>4380</v>
      </c>
      <c r="Y1886" s="1">
        <f t="shared" si="148"/>
        <v>29680.941176470584</v>
      </c>
      <c r="Z1886">
        <v>165</v>
      </c>
      <c r="AA1886" s="89">
        <f t="shared" si="149"/>
        <v>1007400</v>
      </c>
      <c r="AH1886" s="37"/>
      <c r="AI1886" s="37"/>
      <c r="AK1886" s="37"/>
    </row>
    <row r="1887" spans="1:37" hidden="1">
      <c r="A1887" t="s">
        <v>64</v>
      </c>
      <c r="B1887" t="s">
        <v>25</v>
      </c>
      <c r="C1887" t="s">
        <v>25</v>
      </c>
      <c r="D1887" t="s">
        <v>84</v>
      </c>
      <c r="E1887" t="s">
        <v>492</v>
      </c>
      <c r="F1887" t="str">
        <f t="shared" si="146"/>
        <v>郑州市亲子玩乐</v>
      </c>
      <c r="G1887" t="s">
        <v>110</v>
      </c>
      <c r="H1887" t="s">
        <v>111</v>
      </c>
      <c r="I1887" t="s">
        <v>70</v>
      </c>
      <c r="J1887">
        <v>679</v>
      </c>
      <c r="K1887">
        <v>2</v>
      </c>
      <c r="L1887" s="13">
        <f>VLOOKUP(C1887,'渗透率、续签率'!B:C,2,0)</f>
        <v>0.38</v>
      </c>
      <c r="M1887" s="6">
        <v>0</v>
      </c>
      <c r="N1887">
        <v>235</v>
      </c>
      <c r="O1887">
        <v>2</v>
      </c>
      <c r="P1887" s="6">
        <v>0.01</v>
      </c>
      <c r="Q1887" s="13">
        <v>0.14399999999999999</v>
      </c>
      <c r="R1887" s="13">
        <v>0</v>
      </c>
      <c r="S1887" s="31">
        <v>10256</v>
      </c>
      <c r="T1887" s="6">
        <f>VLOOKUP(E1887,'参数设置&amp;汇总'!S:U,3,0)</f>
        <v>0.03</v>
      </c>
      <c r="U1887" s="78">
        <f t="shared" si="145"/>
        <v>7.05</v>
      </c>
      <c r="V1887" s="13">
        <v>0.85000000000000009</v>
      </c>
      <c r="W1887" s="78">
        <f t="shared" si="147"/>
        <v>7.3999999999999995</v>
      </c>
      <c r="X1887" s="1">
        <f>VLOOKUP(E1887,'渗透率、续签率'!AG:AJ,4,0)</f>
        <v>4380</v>
      </c>
      <c r="Y1887" s="1">
        <f t="shared" si="148"/>
        <v>32411.999999999996</v>
      </c>
      <c r="Z1887">
        <v>146</v>
      </c>
      <c r="AA1887" s="89">
        <f t="shared" si="149"/>
        <v>1029300</v>
      </c>
      <c r="AH1887" s="37"/>
      <c r="AI1887" s="37"/>
      <c r="AK1887" s="37"/>
    </row>
    <row r="1888" spans="1:37" hidden="1">
      <c r="A1888" t="s">
        <v>64</v>
      </c>
      <c r="B1888" t="s">
        <v>25</v>
      </c>
      <c r="C1888" t="s">
        <v>25</v>
      </c>
      <c r="D1888" t="s">
        <v>84</v>
      </c>
      <c r="E1888" t="s">
        <v>492</v>
      </c>
      <c r="F1888" t="str">
        <f t="shared" si="146"/>
        <v>重庆市亲子玩乐</v>
      </c>
      <c r="G1888" t="s">
        <v>112</v>
      </c>
      <c r="H1888" t="s">
        <v>112</v>
      </c>
      <c r="I1888" t="s">
        <v>70</v>
      </c>
      <c r="J1888">
        <v>961</v>
      </c>
      <c r="K1888">
        <v>6</v>
      </c>
      <c r="L1888" s="13">
        <f>VLOOKUP(C1888,'渗透率、续签率'!B:C,2,0)</f>
        <v>0.38</v>
      </c>
      <c r="M1888" s="6">
        <v>0.01</v>
      </c>
      <c r="N1888">
        <v>150</v>
      </c>
      <c r="O1888">
        <v>6</v>
      </c>
      <c r="P1888" s="6">
        <v>0.04</v>
      </c>
      <c r="Q1888" s="13">
        <v>0.22600000000000001</v>
      </c>
      <c r="R1888" s="13">
        <v>0.05</v>
      </c>
      <c r="S1888" s="31">
        <v>8916</v>
      </c>
      <c r="T1888" s="6">
        <f>VLOOKUP(E1888,'参数设置&amp;汇总'!S:U,3,0)</f>
        <v>0.03</v>
      </c>
      <c r="U1888" s="78">
        <f t="shared" si="145"/>
        <v>6</v>
      </c>
      <c r="V1888" s="13">
        <v>0.85000000000000009</v>
      </c>
      <c r="W1888" s="78">
        <f t="shared" si="147"/>
        <v>4.3764705882352937</v>
      </c>
      <c r="X1888" s="1">
        <f>VLOOKUP(E1888,'渗透率、续签率'!AG:AJ,4,0)</f>
        <v>4380</v>
      </c>
      <c r="Y1888" s="1">
        <f t="shared" si="148"/>
        <v>19168.941176470587</v>
      </c>
      <c r="Z1888">
        <v>205</v>
      </c>
      <c r="AA1888" s="89">
        <f t="shared" si="149"/>
        <v>657000</v>
      </c>
      <c r="AH1888" s="37"/>
      <c r="AI1888" s="37"/>
      <c r="AK1888" s="37"/>
    </row>
    <row r="1889" spans="1:37" hidden="1">
      <c r="A1889" t="s">
        <v>64</v>
      </c>
      <c r="B1889" t="s">
        <v>25</v>
      </c>
      <c r="C1889" t="s">
        <v>25</v>
      </c>
      <c r="D1889" t="s">
        <v>84</v>
      </c>
      <c r="E1889" t="s">
        <v>492</v>
      </c>
      <c r="F1889" t="str">
        <f t="shared" si="146"/>
        <v>长沙市亲子玩乐</v>
      </c>
      <c r="G1889" t="s">
        <v>113</v>
      </c>
      <c r="H1889" t="s">
        <v>114</v>
      </c>
      <c r="I1889" t="s">
        <v>68</v>
      </c>
      <c r="J1889">
        <v>581</v>
      </c>
      <c r="K1889">
        <v>4</v>
      </c>
      <c r="L1889" s="13">
        <f>VLOOKUP(C1889,'渗透率、续签率'!B:C,2,0)</f>
        <v>0.38</v>
      </c>
      <c r="M1889" s="6">
        <v>0.01</v>
      </c>
      <c r="N1889">
        <v>154</v>
      </c>
      <c r="O1889">
        <v>4</v>
      </c>
      <c r="P1889" s="6">
        <v>0.03</v>
      </c>
      <c r="Q1889" s="13">
        <v>0.27800000000000002</v>
      </c>
      <c r="R1889" s="13">
        <v>0.03</v>
      </c>
      <c r="S1889" s="31">
        <v>8270</v>
      </c>
      <c r="T1889" s="6">
        <f>VLOOKUP(E1889,'参数设置&amp;汇总'!S:U,3,0)</f>
        <v>0.03</v>
      </c>
      <c r="U1889" s="78">
        <f t="shared" si="145"/>
        <v>4.62</v>
      </c>
      <c r="V1889" s="13">
        <v>0.85000000000000009</v>
      </c>
      <c r="W1889" s="78">
        <f t="shared" si="147"/>
        <v>3.6470588235294117</v>
      </c>
      <c r="X1889" s="1">
        <f>VLOOKUP(E1889,'渗透率、续签率'!AG:AJ,4,0)</f>
        <v>4380</v>
      </c>
      <c r="Y1889" s="1">
        <f t="shared" si="148"/>
        <v>15974.117647058823</v>
      </c>
      <c r="Z1889">
        <v>131</v>
      </c>
      <c r="AA1889" s="89">
        <f t="shared" si="149"/>
        <v>674520</v>
      </c>
      <c r="AH1889" s="37"/>
      <c r="AI1889" s="37"/>
      <c r="AK1889" s="37"/>
    </row>
    <row r="1890" spans="1:37" hidden="1">
      <c r="A1890" t="s">
        <v>64</v>
      </c>
      <c r="B1890" t="s">
        <v>25</v>
      </c>
      <c r="C1890" t="s">
        <v>25</v>
      </c>
      <c r="D1890" t="s">
        <v>84</v>
      </c>
      <c r="E1890" t="s">
        <v>492</v>
      </c>
      <c r="F1890" t="str">
        <f t="shared" si="146"/>
        <v>青岛市亲子玩乐</v>
      </c>
      <c r="G1890" t="s">
        <v>103</v>
      </c>
      <c r="H1890" t="s">
        <v>115</v>
      </c>
      <c r="I1890" t="s">
        <v>70</v>
      </c>
      <c r="J1890">
        <v>441</v>
      </c>
      <c r="K1890">
        <v>0</v>
      </c>
      <c r="L1890" s="13">
        <f>VLOOKUP(C1890,'渗透率、续签率'!B:C,2,0)</f>
        <v>0.38</v>
      </c>
      <c r="M1890" s="6">
        <v>0</v>
      </c>
      <c r="N1890">
        <v>113</v>
      </c>
      <c r="O1890">
        <v>0</v>
      </c>
      <c r="P1890" s="6">
        <v>0</v>
      </c>
      <c r="Q1890" s="13">
        <v>0.14199999999999999</v>
      </c>
      <c r="R1890" s="13">
        <v>0</v>
      </c>
      <c r="S1890" s="31">
        <v>4728</v>
      </c>
      <c r="T1890" s="6">
        <f>VLOOKUP(E1890,'参数设置&amp;汇总'!S:U,3,0)</f>
        <v>0.03</v>
      </c>
      <c r="U1890" s="78">
        <f t="shared" si="145"/>
        <v>3.3899999999999997</v>
      </c>
      <c r="V1890" s="13">
        <v>0.85000000000000009</v>
      </c>
      <c r="W1890" s="78">
        <f t="shared" si="147"/>
        <v>3.9882352941176462</v>
      </c>
      <c r="X1890" s="1">
        <f>VLOOKUP(E1890,'渗透率、续签率'!AG:AJ,4,0)</f>
        <v>4380</v>
      </c>
      <c r="Y1890" s="1">
        <f t="shared" si="148"/>
        <v>17468.47058823529</v>
      </c>
      <c r="Z1890">
        <v>115</v>
      </c>
      <c r="AA1890" s="89">
        <f t="shared" si="149"/>
        <v>494940</v>
      </c>
      <c r="AH1890" s="37"/>
      <c r="AI1890" s="37"/>
      <c r="AK1890" s="37"/>
    </row>
    <row r="1891" spans="1:37" hidden="1">
      <c r="A1891" t="s">
        <v>64</v>
      </c>
      <c r="B1891" t="s">
        <v>25</v>
      </c>
      <c r="C1891" t="s">
        <v>25</v>
      </c>
      <c r="D1891" t="s">
        <v>116</v>
      </c>
      <c r="E1891" t="s">
        <v>493</v>
      </c>
      <c r="F1891" t="str">
        <f t="shared" si="146"/>
        <v>七台河市亲子玩乐</v>
      </c>
      <c r="G1891" t="s">
        <v>118</v>
      </c>
      <c r="H1891" t="s">
        <v>119</v>
      </c>
      <c r="I1891" t="s">
        <v>70</v>
      </c>
      <c r="J1891">
        <v>13</v>
      </c>
      <c r="K1891">
        <v>0</v>
      </c>
      <c r="L1891" s="13">
        <f>VLOOKUP(C1891,'渗透率、续签率'!B:C,2,0)</f>
        <v>0.38</v>
      </c>
      <c r="M1891" s="6">
        <v>0</v>
      </c>
      <c r="N1891">
        <v>0</v>
      </c>
      <c r="O1891">
        <v>0</v>
      </c>
      <c r="P1891" s="6">
        <v>0</v>
      </c>
      <c r="Q1891" s="13">
        <v>0</v>
      </c>
      <c r="R1891" s="13">
        <v>0</v>
      </c>
      <c r="S1891" s="31">
        <v>26</v>
      </c>
      <c r="T1891" s="6">
        <f>VLOOKUP(E1891,'参数设置&amp;汇总'!S:U,3,0)</f>
        <v>0</v>
      </c>
      <c r="U1891" s="78">
        <f t="shared" si="145"/>
        <v>0</v>
      </c>
      <c r="V1891" s="13">
        <v>0.85000000000000009</v>
      </c>
      <c r="W1891" s="78">
        <f t="shared" si="147"/>
        <v>0</v>
      </c>
      <c r="X1891" s="1">
        <f>VLOOKUP(E1891,'渗透率、续签率'!AG:AJ,4,0)</f>
        <v>3905.4999999999995</v>
      </c>
      <c r="Y1891" s="1">
        <f t="shared" si="148"/>
        <v>0</v>
      </c>
      <c r="Z1891">
        <v>0</v>
      </c>
      <c r="AA1891" s="89">
        <f t="shared" si="149"/>
        <v>0</v>
      </c>
      <c r="AH1891" s="37"/>
      <c r="AI1891" s="37"/>
      <c r="AK1891" s="37"/>
    </row>
    <row r="1892" spans="1:37" hidden="1">
      <c r="A1892" t="s">
        <v>64</v>
      </c>
      <c r="B1892" t="s">
        <v>25</v>
      </c>
      <c r="C1892" t="s">
        <v>25</v>
      </c>
      <c r="D1892" t="s">
        <v>116</v>
      </c>
      <c r="E1892" t="s">
        <v>493</v>
      </c>
      <c r="F1892" t="str">
        <f t="shared" si="146"/>
        <v>万宁市亲子玩乐</v>
      </c>
      <c r="G1892" t="s">
        <v>120</v>
      </c>
      <c r="H1892" t="s">
        <v>121</v>
      </c>
      <c r="I1892" t="s">
        <v>68</v>
      </c>
      <c r="J1892">
        <v>16</v>
      </c>
      <c r="K1892">
        <v>0</v>
      </c>
      <c r="L1892" s="13">
        <f>VLOOKUP(C1892,'渗透率、续签率'!B:C,2,0)</f>
        <v>0.38</v>
      </c>
      <c r="M1892" s="6">
        <v>0</v>
      </c>
      <c r="N1892">
        <v>3</v>
      </c>
      <c r="O1892">
        <v>0</v>
      </c>
      <c r="P1892" s="6">
        <v>0</v>
      </c>
      <c r="Q1892" s="13">
        <v>3.5000000000000003E-2</v>
      </c>
      <c r="R1892" s="13">
        <v>0</v>
      </c>
      <c r="S1892" s="31">
        <v>86</v>
      </c>
      <c r="T1892" s="6">
        <f>VLOOKUP(E1892,'参数设置&amp;汇总'!S:U,3,0)</f>
        <v>0</v>
      </c>
      <c r="U1892" s="78">
        <f t="shared" si="145"/>
        <v>0</v>
      </c>
      <c r="V1892" s="13">
        <v>0.85000000000000009</v>
      </c>
      <c r="W1892" s="78">
        <f t="shared" si="147"/>
        <v>0</v>
      </c>
      <c r="X1892" s="1">
        <f>VLOOKUP(E1892,'渗透率、续签率'!AG:AJ,4,0)</f>
        <v>3905.4999999999995</v>
      </c>
      <c r="Y1892" s="1">
        <f t="shared" si="148"/>
        <v>0</v>
      </c>
      <c r="Z1892">
        <v>1</v>
      </c>
      <c r="AA1892" s="89">
        <f t="shared" si="149"/>
        <v>11716.499999999998</v>
      </c>
      <c r="AH1892" s="37"/>
      <c r="AI1892" s="37"/>
      <c r="AK1892" s="37"/>
    </row>
    <row r="1893" spans="1:37" hidden="1">
      <c r="A1893" t="s">
        <v>64</v>
      </c>
      <c r="B1893" t="s">
        <v>25</v>
      </c>
      <c r="C1893" t="s">
        <v>25</v>
      </c>
      <c r="D1893" t="s">
        <v>116</v>
      </c>
      <c r="E1893" t="s">
        <v>493</v>
      </c>
      <c r="F1893" t="str">
        <f t="shared" si="146"/>
        <v>三亚市亲子玩乐</v>
      </c>
      <c r="G1893" t="s">
        <v>120</v>
      </c>
      <c r="H1893" t="s">
        <v>122</v>
      </c>
      <c r="I1893" t="s">
        <v>68</v>
      </c>
      <c r="J1893">
        <v>57</v>
      </c>
      <c r="K1893">
        <v>1</v>
      </c>
      <c r="L1893" s="13">
        <f>VLOOKUP(C1893,'渗透率、续签率'!B:C,2,0)</f>
        <v>0.38</v>
      </c>
      <c r="M1893" s="6">
        <v>0.02</v>
      </c>
      <c r="N1893">
        <v>28</v>
      </c>
      <c r="O1893">
        <v>1</v>
      </c>
      <c r="P1893" s="6">
        <v>0.04</v>
      </c>
      <c r="Q1893" s="13">
        <v>0.13600000000000001</v>
      </c>
      <c r="R1893" s="13">
        <v>0</v>
      </c>
      <c r="S1893" s="31">
        <v>924</v>
      </c>
      <c r="T1893" s="6">
        <f>VLOOKUP(E1893,'参数设置&amp;汇总'!S:U,3,0)</f>
        <v>0</v>
      </c>
      <c r="U1893" s="78">
        <f t="shared" si="145"/>
        <v>1</v>
      </c>
      <c r="V1893" s="13">
        <v>0.85000000000000009</v>
      </c>
      <c r="W1893" s="78">
        <f t="shared" si="147"/>
        <v>0.72941176470588232</v>
      </c>
      <c r="X1893" s="1">
        <f>VLOOKUP(E1893,'渗透率、续签率'!AG:AJ,4,0)</f>
        <v>3905.4999999999995</v>
      </c>
      <c r="Y1893" s="1">
        <f t="shared" si="148"/>
        <v>2848.7176470588229</v>
      </c>
      <c r="Z1893">
        <v>5</v>
      </c>
      <c r="AA1893" s="89">
        <f t="shared" si="149"/>
        <v>109353.99999999999</v>
      </c>
      <c r="AH1893" s="37"/>
      <c r="AI1893" s="37"/>
      <c r="AK1893" s="37"/>
    </row>
    <row r="1894" spans="1:37" hidden="1">
      <c r="A1894" t="s">
        <v>64</v>
      </c>
      <c r="B1894" t="s">
        <v>25</v>
      </c>
      <c r="C1894" t="s">
        <v>25</v>
      </c>
      <c r="D1894" t="s">
        <v>116</v>
      </c>
      <c r="E1894" t="s">
        <v>493</v>
      </c>
      <c r="F1894" t="str">
        <f t="shared" si="146"/>
        <v>三明市亲子玩乐</v>
      </c>
      <c r="G1894" t="s">
        <v>92</v>
      </c>
      <c r="H1894" t="s">
        <v>123</v>
      </c>
      <c r="I1894" t="s">
        <v>68</v>
      </c>
      <c r="J1894">
        <v>68</v>
      </c>
      <c r="K1894">
        <v>0</v>
      </c>
      <c r="L1894" s="13">
        <f>VLOOKUP(C1894,'渗透率、续签率'!B:C,2,0)</f>
        <v>0.38</v>
      </c>
      <c r="M1894" s="6">
        <v>0</v>
      </c>
      <c r="N1894">
        <v>2</v>
      </c>
      <c r="O1894">
        <v>0</v>
      </c>
      <c r="P1894" s="6">
        <v>0</v>
      </c>
      <c r="Q1894" s="13">
        <v>0</v>
      </c>
      <c r="R1894" s="13">
        <v>0</v>
      </c>
      <c r="S1894" s="31">
        <v>207</v>
      </c>
      <c r="T1894" s="6">
        <f>VLOOKUP(E1894,'参数设置&amp;汇总'!S:U,3,0)</f>
        <v>0</v>
      </c>
      <c r="U1894" s="78">
        <f t="shared" si="145"/>
        <v>0</v>
      </c>
      <c r="V1894" s="13">
        <v>0.85000000000000009</v>
      </c>
      <c r="W1894" s="78">
        <f t="shared" si="147"/>
        <v>0</v>
      </c>
      <c r="X1894" s="1">
        <f>VLOOKUP(E1894,'渗透率、续签率'!AG:AJ,4,0)</f>
        <v>3905.4999999999995</v>
      </c>
      <c r="Y1894" s="1">
        <f t="shared" si="148"/>
        <v>0</v>
      </c>
      <c r="Z1894">
        <v>1</v>
      </c>
      <c r="AA1894" s="89">
        <f t="shared" si="149"/>
        <v>7810.9999999999991</v>
      </c>
      <c r="AH1894" s="37"/>
      <c r="AI1894" s="37"/>
      <c r="AJ1894" s="1"/>
      <c r="AK1894" s="37"/>
    </row>
    <row r="1895" spans="1:37" hidden="1">
      <c r="A1895" t="s">
        <v>64</v>
      </c>
      <c r="B1895" t="s">
        <v>25</v>
      </c>
      <c r="C1895" t="s">
        <v>25</v>
      </c>
      <c r="D1895" t="s">
        <v>116</v>
      </c>
      <c r="E1895" t="s">
        <v>493</v>
      </c>
      <c r="F1895" t="str">
        <f t="shared" si="146"/>
        <v>三沙市亲子玩乐</v>
      </c>
      <c r="G1895" t="s">
        <v>120</v>
      </c>
      <c r="H1895" t="s">
        <v>124</v>
      </c>
      <c r="I1895" t="s">
        <v>68</v>
      </c>
      <c r="J1895">
        <v>0</v>
      </c>
      <c r="K1895">
        <v>0</v>
      </c>
      <c r="L1895" s="13">
        <f>VLOOKUP(C1895,'渗透率、续签率'!B:C,2,0)</f>
        <v>0.38</v>
      </c>
      <c r="M1895" s="6">
        <v>0</v>
      </c>
      <c r="N1895">
        <v>0</v>
      </c>
      <c r="O1895">
        <v>0</v>
      </c>
      <c r="P1895" s="6">
        <v>0</v>
      </c>
      <c r="Q1895" s="13">
        <v>0</v>
      </c>
      <c r="R1895" s="13">
        <v>0</v>
      </c>
      <c r="S1895" s="31">
        <v>0</v>
      </c>
      <c r="T1895" s="6">
        <f>VLOOKUP(E1895,'参数设置&amp;汇总'!S:U,3,0)</f>
        <v>0</v>
      </c>
      <c r="U1895" s="78">
        <f t="shared" si="145"/>
        <v>0</v>
      </c>
      <c r="V1895" s="13">
        <v>0.85000000000000009</v>
      </c>
      <c r="W1895" s="78">
        <f t="shared" si="147"/>
        <v>0</v>
      </c>
      <c r="X1895" s="1">
        <f>VLOOKUP(E1895,'渗透率、续签率'!AG:AJ,4,0)</f>
        <v>3905.4999999999995</v>
      </c>
      <c r="Y1895" s="1">
        <f t="shared" si="148"/>
        <v>0</v>
      </c>
      <c r="Z1895">
        <v>0</v>
      </c>
      <c r="AA1895" s="89">
        <f t="shared" si="149"/>
        <v>0</v>
      </c>
      <c r="AH1895" s="37"/>
      <c r="AI1895" s="37"/>
      <c r="AK1895" s="37"/>
    </row>
    <row r="1896" spans="1:37" hidden="1">
      <c r="A1896" t="s">
        <v>64</v>
      </c>
      <c r="B1896" t="s">
        <v>25</v>
      </c>
      <c r="C1896" t="s">
        <v>25</v>
      </c>
      <c r="D1896" t="s">
        <v>116</v>
      </c>
      <c r="E1896" t="s">
        <v>493</v>
      </c>
      <c r="F1896" t="str">
        <f t="shared" si="146"/>
        <v>三门峡市亲子玩乐</v>
      </c>
      <c r="G1896" t="s">
        <v>110</v>
      </c>
      <c r="H1896" t="s">
        <v>125</v>
      </c>
      <c r="I1896" t="s">
        <v>70</v>
      </c>
      <c r="J1896">
        <v>75</v>
      </c>
      <c r="K1896">
        <v>0</v>
      </c>
      <c r="L1896" s="13">
        <f>VLOOKUP(C1896,'渗透率、续签率'!B:C,2,0)</f>
        <v>0.38</v>
      </c>
      <c r="M1896" s="6">
        <v>0</v>
      </c>
      <c r="N1896">
        <v>3</v>
      </c>
      <c r="O1896">
        <v>0</v>
      </c>
      <c r="P1896" s="6">
        <v>0</v>
      </c>
      <c r="Q1896" s="13">
        <v>0.11</v>
      </c>
      <c r="R1896" s="13">
        <v>0</v>
      </c>
      <c r="S1896" s="31">
        <v>194</v>
      </c>
      <c r="T1896" s="6">
        <f>VLOOKUP(E1896,'参数设置&amp;汇总'!S:U,3,0)</f>
        <v>0</v>
      </c>
      <c r="U1896" s="78">
        <f t="shared" si="145"/>
        <v>0</v>
      </c>
      <c r="V1896" s="13">
        <v>0.85000000000000009</v>
      </c>
      <c r="W1896" s="78">
        <f t="shared" si="147"/>
        <v>0</v>
      </c>
      <c r="X1896" s="1">
        <f>VLOOKUP(E1896,'渗透率、续签率'!AG:AJ,4,0)</f>
        <v>3905.4999999999995</v>
      </c>
      <c r="Y1896" s="1">
        <f t="shared" si="148"/>
        <v>0</v>
      </c>
      <c r="Z1896">
        <v>4</v>
      </c>
      <c r="AA1896" s="89">
        <f t="shared" si="149"/>
        <v>11716.499999999998</v>
      </c>
      <c r="AH1896" s="37"/>
      <c r="AI1896" s="37"/>
      <c r="AK1896" s="37"/>
    </row>
    <row r="1897" spans="1:37" hidden="1">
      <c r="A1897" t="s">
        <v>64</v>
      </c>
      <c r="B1897" t="s">
        <v>25</v>
      </c>
      <c r="C1897" t="s">
        <v>25</v>
      </c>
      <c r="D1897" t="s">
        <v>116</v>
      </c>
      <c r="E1897" t="s">
        <v>493</v>
      </c>
      <c r="F1897" t="str">
        <f t="shared" si="146"/>
        <v>上饶市亲子玩乐</v>
      </c>
      <c r="G1897" t="s">
        <v>90</v>
      </c>
      <c r="H1897" t="s">
        <v>126</v>
      </c>
      <c r="I1897" t="s">
        <v>68</v>
      </c>
      <c r="J1897">
        <v>136</v>
      </c>
      <c r="K1897">
        <v>0</v>
      </c>
      <c r="L1897" s="13">
        <f>VLOOKUP(C1897,'渗透率、续签率'!B:C,2,0)</f>
        <v>0.38</v>
      </c>
      <c r="M1897" s="6">
        <v>0</v>
      </c>
      <c r="N1897">
        <v>19</v>
      </c>
      <c r="O1897">
        <v>0</v>
      </c>
      <c r="P1897" s="6">
        <v>0</v>
      </c>
      <c r="Q1897" s="13">
        <v>0.04</v>
      </c>
      <c r="R1897" s="13">
        <v>0</v>
      </c>
      <c r="S1897" s="31">
        <v>786</v>
      </c>
      <c r="T1897" s="6">
        <f>VLOOKUP(E1897,'参数设置&amp;汇总'!S:U,3,0)</f>
        <v>0</v>
      </c>
      <c r="U1897" s="78">
        <f t="shared" si="145"/>
        <v>0</v>
      </c>
      <c r="V1897" s="13">
        <v>0.85000000000000009</v>
      </c>
      <c r="W1897" s="78">
        <f t="shared" si="147"/>
        <v>0</v>
      </c>
      <c r="X1897" s="1">
        <f>VLOOKUP(E1897,'渗透率、续签率'!AG:AJ,4,0)</f>
        <v>3905.4999999999995</v>
      </c>
      <c r="Y1897" s="1">
        <f t="shared" si="148"/>
        <v>0</v>
      </c>
      <c r="Z1897">
        <v>25</v>
      </c>
      <c r="AA1897" s="89">
        <f t="shared" si="149"/>
        <v>74204.499999999985</v>
      </c>
      <c r="AH1897" s="37"/>
      <c r="AI1897" s="37"/>
      <c r="AK1897" s="37"/>
    </row>
    <row r="1898" spans="1:37" hidden="1">
      <c r="A1898" t="s">
        <v>64</v>
      </c>
      <c r="B1898" t="s">
        <v>25</v>
      </c>
      <c r="C1898" t="s">
        <v>25</v>
      </c>
      <c r="D1898" t="s">
        <v>116</v>
      </c>
      <c r="E1898" t="s">
        <v>493</v>
      </c>
      <c r="F1898" t="str">
        <f t="shared" si="146"/>
        <v>东方市亲子玩乐</v>
      </c>
      <c r="G1898" t="s">
        <v>120</v>
      </c>
      <c r="H1898" t="s">
        <v>127</v>
      </c>
      <c r="I1898" t="s">
        <v>68</v>
      </c>
      <c r="J1898">
        <v>5</v>
      </c>
      <c r="K1898">
        <v>0</v>
      </c>
      <c r="L1898" s="13">
        <f>VLOOKUP(C1898,'渗透率、续签率'!B:C,2,0)</f>
        <v>0.38</v>
      </c>
      <c r="M1898" s="6">
        <v>0</v>
      </c>
      <c r="N1898">
        <v>3</v>
      </c>
      <c r="O1898">
        <v>0</v>
      </c>
      <c r="P1898" s="6">
        <v>0</v>
      </c>
      <c r="Q1898" s="13">
        <v>0</v>
      </c>
      <c r="R1898" s="13">
        <v>0</v>
      </c>
      <c r="S1898" s="31">
        <v>61</v>
      </c>
      <c r="T1898" s="6">
        <f>VLOOKUP(E1898,'参数设置&amp;汇总'!S:U,3,0)</f>
        <v>0</v>
      </c>
      <c r="U1898" s="78">
        <f t="shared" si="145"/>
        <v>0</v>
      </c>
      <c r="V1898" s="13">
        <v>0.85000000000000009</v>
      </c>
      <c r="W1898" s="78">
        <f t="shared" si="147"/>
        <v>0</v>
      </c>
      <c r="X1898" s="1">
        <f>VLOOKUP(E1898,'渗透率、续签率'!AG:AJ,4,0)</f>
        <v>3905.4999999999995</v>
      </c>
      <c r="Y1898" s="1">
        <f t="shared" si="148"/>
        <v>0</v>
      </c>
      <c r="Z1898">
        <v>0</v>
      </c>
      <c r="AA1898" s="89">
        <f t="shared" si="149"/>
        <v>11716.499999999998</v>
      </c>
      <c r="AH1898" s="37"/>
      <c r="AI1898" s="37"/>
      <c r="AJ1898" s="1"/>
      <c r="AK1898" s="37"/>
    </row>
    <row r="1899" spans="1:37" hidden="1">
      <c r="A1899" t="s">
        <v>64</v>
      </c>
      <c r="B1899" t="s">
        <v>25</v>
      </c>
      <c r="C1899" t="s">
        <v>25</v>
      </c>
      <c r="D1899" t="s">
        <v>116</v>
      </c>
      <c r="E1899" t="s">
        <v>493</v>
      </c>
      <c r="F1899" t="str">
        <f t="shared" si="146"/>
        <v>东营市亲子玩乐</v>
      </c>
      <c r="G1899" t="s">
        <v>103</v>
      </c>
      <c r="H1899" t="s">
        <v>128</v>
      </c>
      <c r="I1899" t="s">
        <v>70</v>
      </c>
      <c r="J1899">
        <v>84</v>
      </c>
      <c r="K1899">
        <v>0</v>
      </c>
      <c r="L1899" s="13">
        <f>VLOOKUP(C1899,'渗透率、续签率'!B:C,2,0)</f>
        <v>0.38</v>
      </c>
      <c r="M1899" s="6">
        <v>0</v>
      </c>
      <c r="N1899">
        <v>10</v>
      </c>
      <c r="O1899">
        <v>0</v>
      </c>
      <c r="P1899" s="6">
        <v>0</v>
      </c>
      <c r="Q1899" s="13">
        <v>0.28399999999999997</v>
      </c>
      <c r="R1899" s="13">
        <v>0</v>
      </c>
      <c r="S1899" s="31">
        <v>561</v>
      </c>
      <c r="T1899" s="6">
        <f>VLOOKUP(E1899,'参数设置&amp;汇总'!S:U,3,0)</f>
        <v>0</v>
      </c>
      <c r="U1899" s="78">
        <f t="shared" si="145"/>
        <v>0</v>
      </c>
      <c r="V1899" s="13">
        <v>0.85000000000000009</v>
      </c>
      <c r="W1899" s="78">
        <f t="shared" si="147"/>
        <v>0</v>
      </c>
      <c r="X1899" s="1">
        <f>VLOOKUP(E1899,'渗透率、续签率'!AG:AJ,4,0)</f>
        <v>3905.4999999999995</v>
      </c>
      <c r="Y1899" s="1">
        <f t="shared" si="148"/>
        <v>0</v>
      </c>
      <c r="Z1899">
        <v>3</v>
      </c>
      <c r="AA1899" s="89">
        <f t="shared" si="149"/>
        <v>39054.999999999993</v>
      </c>
      <c r="AH1899" s="37"/>
      <c r="AI1899" s="37"/>
      <c r="AK1899" s="37"/>
    </row>
    <row r="1900" spans="1:37" hidden="1">
      <c r="A1900" t="s">
        <v>64</v>
      </c>
      <c r="B1900" t="s">
        <v>25</v>
      </c>
      <c r="C1900" t="s">
        <v>25</v>
      </c>
      <c r="D1900" t="s">
        <v>116</v>
      </c>
      <c r="E1900" t="s">
        <v>493</v>
      </c>
      <c r="F1900" t="str">
        <f t="shared" si="146"/>
        <v>中卫市亲子玩乐</v>
      </c>
      <c r="G1900" t="s">
        <v>129</v>
      </c>
      <c r="H1900" t="s">
        <v>130</v>
      </c>
      <c r="I1900" t="s">
        <v>70</v>
      </c>
      <c r="J1900">
        <v>20</v>
      </c>
      <c r="K1900">
        <v>0</v>
      </c>
      <c r="L1900" s="13">
        <f>VLOOKUP(C1900,'渗透率、续签率'!B:C,2,0)</f>
        <v>0.38</v>
      </c>
      <c r="M1900" s="6">
        <v>0</v>
      </c>
      <c r="N1900">
        <v>0</v>
      </c>
      <c r="O1900">
        <v>0</v>
      </c>
      <c r="P1900" s="6">
        <v>0</v>
      </c>
      <c r="Q1900" s="13">
        <v>0</v>
      </c>
      <c r="R1900" s="13">
        <v>0</v>
      </c>
      <c r="S1900" s="31">
        <v>41</v>
      </c>
      <c r="T1900" s="6">
        <f>VLOOKUP(E1900,'参数设置&amp;汇总'!S:U,3,0)</f>
        <v>0</v>
      </c>
      <c r="U1900" s="78">
        <f t="shared" si="145"/>
        <v>0</v>
      </c>
      <c r="V1900" s="13">
        <v>0.85000000000000009</v>
      </c>
      <c r="W1900" s="78">
        <f t="shared" si="147"/>
        <v>0</v>
      </c>
      <c r="X1900" s="1">
        <f>VLOOKUP(E1900,'渗透率、续签率'!AG:AJ,4,0)</f>
        <v>3905.4999999999995</v>
      </c>
      <c r="Y1900" s="1">
        <f t="shared" si="148"/>
        <v>0</v>
      </c>
      <c r="Z1900">
        <v>2</v>
      </c>
      <c r="AA1900" s="89">
        <f t="shared" si="149"/>
        <v>0</v>
      </c>
      <c r="AH1900" s="37"/>
      <c r="AI1900" s="37"/>
      <c r="AK1900" s="37"/>
    </row>
    <row r="1901" spans="1:37" hidden="1">
      <c r="A1901" t="s">
        <v>64</v>
      </c>
      <c r="B1901" t="s">
        <v>25</v>
      </c>
      <c r="C1901" t="s">
        <v>25</v>
      </c>
      <c r="D1901" t="s">
        <v>116</v>
      </c>
      <c r="E1901" t="s">
        <v>493</v>
      </c>
      <c r="F1901" t="str">
        <f t="shared" si="146"/>
        <v>中山市亲子玩乐</v>
      </c>
      <c r="G1901" t="s">
        <v>75</v>
      </c>
      <c r="H1901" t="s">
        <v>131</v>
      </c>
      <c r="I1901" t="s">
        <v>68</v>
      </c>
      <c r="J1901">
        <v>207</v>
      </c>
      <c r="K1901">
        <v>1</v>
      </c>
      <c r="L1901" s="13">
        <f>VLOOKUP(C1901,'渗透率、续签率'!B:C,2,0)</f>
        <v>0.38</v>
      </c>
      <c r="M1901" s="6">
        <v>0</v>
      </c>
      <c r="N1901">
        <v>59</v>
      </c>
      <c r="O1901">
        <v>1</v>
      </c>
      <c r="P1901" s="6">
        <v>0.02</v>
      </c>
      <c r="Q1901" s="13">
        <v>0.23799999999999999</v>
      </c>
      <c r="R1901" s="13">
        <v>0</v>
      </c>
      <c r="S1901" s="31">
        <v>3144</v>
      </c>
      <c r="T1901" s="6">
        <f>VLOOKUP(E1901,'参数设置&amp;汇总'!S:U,3,0)</f>
        <v>0</v>
      </c>
      <c r="U1901" s="78">
        <f t="shared" si="145"/>
        <v>1</v>
      </c>
      <c r="V1901" s="13">
        <v>0.85000000000000009</v>
      </c>
      <c r="W1901" s="78">
        <f t="shared" si="147"/>
        <v>0.72941176470588232</v>
      </c>
      <c r="X1901" s="1">
        <f>VLOOKUP(E1901,'渗透率、续签率'!AG:AJ,4,0)</f>
        <v>3905.4999999999995</v>
      </c>
      <c r="Y1901" s="1">
        <f t="shared" si="148"/>
        <v>2848.7176470588229</v>
      </c>
      <c r="Z1901">
        <v>50</v>
      </c>
      <c r="AA1901" s="89">
        <f t="shared" si="149"/>
        <v>230424.49999999997</v>
      </c>
      <c r="AH1901" s="37"/>
      <c r="AI1901" s="37"/>
      <c r="AJ1901" s="1"/>
      <c r="AK1901" s="37"/>
    </row>
    <row r="1902" spans="1:37" hidden="1">
      <c r="A1902" t="s">
        <v>64</v>
      </c>
      <c r="B1902" t="s">
        <v>25</v>
      </c>
      <c r="C1902" t="s">
        <v>25</v>
      </c>
      <c r="D1902" t="s">
        <v>116</v>
      </c>
      <c r="E1902" t="s">
        <v>493</v>
      </c>
      <c r="F1902" t="str">
        <f t="shared" si="146"/>
        <v>临夏回族自治州亲子玩乐</v>
      </c>
      <c r="G1902" t="s">
        <v>132</v>
      </c>
      <c r="H1902" t="s">
        <v>133</v>
      </c>
      <c r="I1902" t="s">
        <v>70</v>
      </c>
      <c r="J1902">
        <v>31</v>
      </c>
      <c r="K1902">
        <v>0</v>
      </c>
      <c r="L1902" s="13">
        <f>VLOOKUP(C1902,'渗透率、续签率'!B:C,2,0)</f>
        <v>0.38</v>
      </c>
      <c r="M1902" s="6">
        <v>0</v>
      </c>
      <c r="N1902">
        <v>0</v>
      </c>
      <c r="O1902">
        <v>0</v>
      </c>
      <c r="P1902" s="6">
        <v>0</v>
      </c>
      <c r="Q1902" s="13">
        <v>0</v>
      </c>
      <c r="R1902" s="13">
        <v>0</v>
      </c>
      <c r="S1902" s="31">
        <v>83</v>
      </c>
      <c r="T1902" s="6">
        <f>VLOOKUP(E1902,'参数设置&amp;汇总'!S:U,3,0)</f>
        <v>0</v>
      </c>
      <c r="U1902" s="78">
        <f t="shared" si="145"/>
        <v>0</v>
      </c>
      <c r="V1902" s="13">
        <v>0.85000000000000009</v>
      </c>
      <c r="W1902" s="78">
        <f t="shared" si="147"/>
        <v>0</v>
      </c>
      <c r="X1902" s="1">
        <f>VLOOKUP(E1902,'渗透率、续签率'!AG:AJ,4,0)</f>
        <v>3905.4999999999995</v>
      </c>
      <c r="Y1902" s="1">
        <f t="shared" si="148"/>
        <v>0</v>
      </c>
      <c r="Z1902">
        <v>0</v>
      </c>
      <c r="AA1902" s="89">
        <f t="shared" si="149"/>
        <v>0</v>
      </c>
    </row>
    <row r="1903" spans="1:37" hidden="1">
      <c r="A1903" t="s">
        <v>64</v>
      </c>
      <c r="B1903" t="s">
        <v>25</v>
      </c>
      <c r="C1903" t="s">
        <v>25</v>
      </c>
      <c r="D1903" t="s">
        <v>116</v>
      </c>
      <c r="E1903" t="s">
        <v>493</v>
      </c>
      <c r="F1903" t="str">
        <f t="shared" si="146"/>
        <v>临汾市亲子玩乐</v>
      </c>
      <c r="G1903" t="s">
        <v>134</v>
      </c>
      <c r="H1903" t="s">
        <v>135</v>
      </c>
      <c r="I1903" t="s">
        <v>70</v>
      </c>
      <c r="J1903">
        <v>112</v>
      </c>
      <c r="K1903">
        <v>0</v>
      </c>
      <c r="L1903" s="13">
        <f>VLOOKUP(C1903,'渗透率、续签率'!B:C,2,0)</f>
        <v>0.38</v>
      </c>
      <c r="M1903" s="6">
        <v>0</v>
      </c>
      <c r="N1903">
        <v>6</v>
      </c>
      <c r="O1903">
        <v>0</v>
      </c>
      <c r="P1903" s="6">
        <v>0</v>
      </c>
      <c r="Q1903" s="13">
        <v>1.9E-2</v>
      </c>
      <c r="R1903" s="13">
        <v>0</v>
      </c>
      <c r="S1903" s="31">
        <v>331</v>
      </c>
      <c r="T1903" s="6">
        <f>VLOOKUP(E1903,'参数设置&amp;汇总'!S:U,3,0)</f>
        <v>0</v>
      </c>
      <c r="U1903" s="78">
        <f t="shared" si="145"/>
        <v>0</v>
      </c>
      <c r="V1903" s="13">
        <v>0.85000000000000009</v>
      </c>
      <c r="W1903" s="78">
        <f t="shared" si="147"/>
        <v>0</v>
      </c>
      <c r="X1903" s="1">
        <f>VLOOKUP(E1903,'渗透率、续签率'!AG:AJ,4,0)</f>
        <v>3905.4999999999995</v>
      </c>
      <c r="Y1903" s="1">
        <f t="shared" si="148"/>
        <v>0</v>
      </c>
      <c r="Z1903">
        <v>1</v>
      </c>
      <c r="AA1903" s="89">
        <f t="shared" si="149"/>
        <v>23432.999999999996</v>
      </c>
      <c r="AH1903" s="37"/>
      <c r="AI1903" s="37"/>
      <c r="AJ1903" s="1"/>
      <c r="AK1903" s="37"/>
    </row>
    <row r="1904" spans="1:37" hidden="1">
      <c r="A1904" t="s">
        <v>64</v>
      </c>
      <c r="B1904" t="s">
        <v>25</v>
      </c>
      <c r="C1904" t="s">
        <v>25</v>
      </c>
      <c r="D1904" t="s">
        <v>116</v>
      </c>
      <c r="E1904" t="s">
        <v>493</v>
      </c>
      <c r="F1904" t="str">
        <f t="shared" si="146"/>
        <v>临沂市亲子玩乐</v>
      </c>
      <c r="G1904" t="s">
        <v>103</v>
      </c>
      <c r="H1904" t="s">
        <v>136</v>
      </c>
      <c r="I1904" t="s">
        <v>70</v>
      </c>
      <c r="J1904">
        <v>200</v>
      </c>
      <c r="K1904">
        <v>0</v>
      </c>
      <c r="L1904" s="13">
        <f>VLOOKUP(C1904,'渗透率、续签率'!B:C,2,0)</f>
        <v>0.38</v>
      </c>
      <c r="M1904" s="6">
        <v>0</v>
      </c>
      <c r="N1904">
        <v>50</v>
      </c>
      <c r="O1904">
        <v>0</v>
      </c>
      <c r="P1904" s="6">
        <v>0</v>
      </c>
      <c r="Q1904" s="13">
        <v>7.9000000000000001E-2</v>
      </c>
      <c r="R1904" s="13">
        <v>0</v>
      </c>
      <c r="S1904" s="31">
        <v>1953</v>
      </c>
      <c r="T1904" s="6">
        <f>VLOOKUP(E1904,'参数设置&amp;汇总'!S:U,3,0)</f>
        <v>0</v>
      </c>
      <c r="U1904" s="78">
        <f t="shared" si="145"/>
        <v>0</v>
      </c>
      <c r="V1904" s="13">
        <v>0.85000000000000009</v>
      </c>
      <c r="W1904" s="78">
        <f t="shared" si="147"/>
        <v>0</v>
      </c>
      <c r="X1904" s="1">
        <f>VLOOKUP(E1904,'渗透率、续签率'!AG:AJ,4,0)</f>
        <v>3905.4999999999995</v>
      </c>
      <c r="Y1904" s="1">
        <f t="shared" si="148"/>
        <v>0</v>
      </c>
      <c r="Z1904">
        <v>42</v>
      </c>
      <c r="AA1904" s="89">
        <f t="shared" si="149"/>
        <v>195274.99999999997</v>
      </c>
      <c r="AH1904" s="37"/>
      <c r="AI1904" s="37"/>
      <c r="AJ1904" s="1"/>
      <c r="AK1904" s="37"/>
    </row>
    <row r="1905" spans="1:37" hidden="1">
      <c r="A1905" t="s">
        <v>64</v>
      </c>
      <c r="B1905" t="s">
        <v>25</v>
      </c>
      <c r="C1905" t="s">
        <v>25</v>
      </c>
      <c r="D1905" t="s">
        <v>116</v>
      </c>
      <c r="E1905" t="s">
        <v>493</v>
      </c>
      <c r="F1905" t="str">
        <f t="shared" si="146"/>
        <v>临沧市亲子玩乐</v>
      </c>
      <c r="G1905" t="s">
        <v>99</v>
      </c>
      <c r="H1905" t="s">
        <v>137</v>
      </c>
      <c r="I1905" t="s">
        <v>68</v>
      </c>
      <c r="J1905">
        <v>42</v>
      </c>
      <c r="K1905">
        <v>0</v>
      </c>
      <c r="L1905" s="13">
        <f>VLOOKUP(C1905,'渗透率、续签率'!B:C,2,0)</f>
        <v>0.38</v>
      </c>
      <c r="M1905" s="6">
        <v>0</v>
      </c>
      <c r="N1905">
        <v>1</v>
      </c>
      <c r="O1905">
        <v>0</v>
      </c>
      <c r="P1905" s="6">
        <v>0</v>
      </c>
      <c r="Q1905" s="13">
        <v>6.3E-2</v>
      </c>
      <c r="R1905" s="13">
        <v>0</v>
      </c>
      <c r="S1905" s="31">
        <v>159</v>
      </c>
      <c r="T1905" s="6">
        <f>VLOOKUP(E1905,'参数设置&amp;汇总'!S:U,3,0)</f>
        <v>0</v>
      </c>
      <c r="U1905" s="78">
        <f t="shared" si="145"/>
        <v>0</v>
      </c>
      <c r="V1905" s="13">
        <v>0.85000000000000009</v>
      </c>
      <c r="W1905" s="78">
        <f t="shared" si="147"/>
        <v>0</v>
      </c>
      <c r="X1905" s="1">
        <f>VLOOKUP(E1905,'渗透率、续签率'!AG:AJ,4,0)</f>
        <v>3905.4999999999995</v>
      </c>
      <c r="Y1905" s="1">
        <f t="shared" si="148"/>
        <v>0</v>
      </c>
      <c r="Z1905">
        <v>0</v>
      </c>
      <c r="AA1905" s="89">
        <f t="shared" si="149"/>
        <v>3905.4999999999995</v>
      </c>
      <c r="AH1905" s="37"/>
      <c r="AI1905" s="37"/>
      <c r="AK1905" s="37"/>
    </row>
    <row r="1906" spans="1:37" hidden="1">
      <c r="A1906" t="s">
        <v>64</v>
      </c>
      <c r="B1906" t="s">
        <v>25</v>
      </c>
      <c r="C1906" t="s">
        <v>25</v>
      </c>
      <c r="D1906" t="s">
        <v>116</v>
      </c>
      <c r="E1906" t="s">
        <v>493</v>
      </c>
      <c r="F1906" t="str">
        <f t="shared" si="146"/>
        <v>临高县亲子玩乐</v>
      </c>
      <c r="G1906" t="s">
        <v>120</v>
      </c>
      <c r="H1906" t="s">
        <v>138</v>
      </c>
      <c r="I1906" t="s">
        <v>68</v>
      </c>
      <c r="J1906">
        <v>8</v>
      </c>
      <c r="K1906">
        <v>0</v>
      </c>
      <c r="L1906" s="13">
        <f>VLOOKUP(C1906,'渗透率、续签率'!B:C,2,0)</f>
        <v>0.38</v>
      </c>
      <c r="M1906" s="6">
        <v>0</v>
      </c>
      <c r="N1906">
        <v>1</v>
      </c>
      <c r="O1906">
        <v>0</v>
      </c>
      <c r="P1906" s="6">
        <v>0</v>
      </c>
      <c r="Q1906" s="13">
        <v>0</v>
      </c>
      <c r="R1906" s="13">
        <v>0</v>
      </c>
      <c r="S1906" s="31">
        <v>48</v>
      </c>
      <c r="T1906" s="6">
        <f>VLOOKUP(E1906,'参数设置&amp;汇总'!S:U,3,0)</f>
        <v>0</v>
      </c>
      <c r="U1906" s="78">
        <f t="shared" si="145"/>
        <v>0</v>
      </c>
      <c r="V1906" s="13">
        <v>0.85000000000000009</v>
      </c>
      <c r="W1906" s="78">
        <f t="shared" si="147"/>
        <v>0</v>
      </c>
      <c r="X1906" s="1">
        <f>VLOOKUP(E1906,'渗透率、续签率'!AG:AJ,4,0)</f>
        <v>3905.4999999999995</v>
      </c>
      <c r="Y1906" s="1">
        <f t="shared" si="148"/>
        <v>0</v>
      </c>
      <c r="Z1906">
        <v>0</v>
      </c>
      <c r="AA1906" s="89">
        <f t="shared" si="149"/>
        <v>3905.4999999999995</v>
      </c>
      <c r="AH1906" s="37"/>
      <c r="AI1906" s="37"/>
      <c r="AK1906" s="37"/>
    </row>
    <row r="1907" spans="1:37" hidden="1">
      <c r="A1907" t="s">
        <v>64</v>
      </c>
      <c r="B1907" t="s">
        <v>25</v>
      </c>
      <c r="C1907" t="s">
        <v>25</v>
      </c>
      <c r="D1907" t="s">
        <v>116</v>
      </c>
      <c r="E1907" t="s">
        <v>493</v>
      </c>
      <c r="F1907" t="str">
        <f t="shared" si="146"/>
        <v>丹东市亲子玩乐</v>
      </c>
      <c r="G1907" t="s">
        <v>101</v>
      </c>
      <c r="H1907" t="s">
        <v>139</v>
      </c>
      <c r="I1907" t="s">
        <v>70</v>
      </c>
      <c r="J1907">
        <v>67</v>
      </c>
      <c r="K1907">
        <v>0</v>
      </c>
      <c r="L1907" s="13">
        <f>VLOOKUP(C1907,'渗透率、续签率'!B:C,2,0)</f>
        <v>0.38</v>
      </c>
      <c r="M1907" s="6">
        <v>0</v>
      </c>
      <c r="N1907">
        <v>0</v>
      </c>
      <c r="O1907">
        <v>0</v>
      </c>
      <c r="P1907" s="6">
        <v>0</v>
      </c>
      <c r="Q1907" s="13">
        <v>0</v>
      </c>
      <c r="R1907" s="13">
        <v>0</v>
      </c>
      <c r="S1907" s="31">
        <v>121</v>
      </c>
      <c r="T1907" s="6">
        <f>VLOOKUP(E1907,'参数设置&amp;汇总'!S:U,3,0)</f>
        <v>0</v>
      </c>
      <c r="U1907" s="78">
        <f t="shared" si="145"/>
        <v>0</v>
      </c>
      <c r="V1907" s="13">
        <v>0.85000000000000009</v>
      </c>
      <c r="W1907" s="78">
        <f t="shared" si="147"/>
        <v>0</v>
      </c>
      <c r="X1907" s="1">
        <f>VLOOKUP(E1907,'渗透率、续签率'!AG:AJ,4,0)</f>
        <v>3905.4999999999995</v>
      </c>
      <c r="Y1907" s="1">
        <f t="shared" si="148"/>
        <v>0</v>
      </c>
      <c r="Z1907">
        <v>1</v>
      </c>
      <c r="AA1907" s="89">
        <f t="shared" si="149"/>
        <v>0</v>
      </c>
      <c r="AH1907" s="37"/>
      <c r="AI1907" s="37"/>
      <c r="AK1907" s="37"/>
    </row>
    <row r="1908" spans="1:37" hidden="1">
      <c r="A1908" t="s">
        <v>64</v>
      </c>
      <c r="B1908" t="s">
        <v>25</v>
      </c>
      <c r="C1908" t="s">
        <v>25</v>
      </c>
      <c r="D1908" t="s">
        <v>116</v>
      </c>
      <c r="E1908" t="s">
        <v>493</v>
      </c>
      <c r="F1908" t="str">
        <f t="shared" si="146"/>
        <v>丽水市亲子玩乐</v>
      </c>
      <c r="G1908" t="s">
        <v>79</v>
      </c>
      <c r="H1908" t="s">
        <v>140</v>
      </c>
      <c r="I1908" t="s">
        <v>68</v>
      </c>
      <c r="J1908">
        <v>74</v>
      </c>
      <c r="K1908">
        <v>0</v>
      </c>
      <c r="L1908" s="13">
        <f>VLOOKUP(C1908,'渗透率、续签率'!B:C,2,0)</f>
        <v>0.38</v>
      </c>
      <c r="M1908" s="6">
        <v>0</v>
      </c>
      <c r="N1908">
        <v>6</v>
      </c>
      <c r="O1908">
        <v>0</v>
      </c>
      <c r="P1908" s="6">
        <v>0</v>
      </c>
      <c r="Q1908" s="13">
        <v>0</v>
      </c>
      <c r="R1908" s="13">
        <v>0</v>
      </c>
      <c r="S1908" s="31">
        <v>442</v>
      </c>
      <c r="T1908" s="6">
        <f>VLOOKUP(E1908,'参数设置&amp;汇总'!S:U,3,0)</f>
        <v>0</v>
      </c>
      <c r="U1908" s="78">
        <f t="shared" si="145"/>
        <v>0</v>
      </c>
      <c r="V1908" s="13">
        <v>0.85000000000000009</v>
      </c>
      <c r="W1908" s="78">
        <f t="shared" si="147"/>
        <v>0</v>
      </c>
      <c r="X1908" s="1">
        <f>VLOOKUP(E1908,'渗透率、续签率'!AG:AJ,4,0)</f>
        <v>3905.4999999999995</v>
      </c>
      <c r="Y1908" s="1">
        <f t="shared" si="148"/>
        <v>0</v>
      </c>
      <c r="Z1908">
        <v>12</v>
      </c>
      <c r="AA1908" s="89">
        <f t="shared" si="149"/>
        <v>23432.999999999996</v>
      </c>
      <c r="AH1908" s="37"/>
      <c r="AI1908" s="37"/>
      <c r="AK1908" s="37"/>
    </row>
    <row r="1909" spans="1:37" hidden="1">
      <c r="A1909" t="s">
        <v>64</v>
      </c>
      <c r="B1909" t="s">
        <v>25</v>
      </c>
      <c r="C1909" t="s">
        <v>25</v>
      </c>
      <c r="D1909" t="s">
        <v>116</v>
      </c>
      <c r="E1909" t="s">
        <v>493</v>
      </c>
      <c r="F1909" t="str">
        <f t="shared" si="146"/>
        <v>丽江市亲子玩乐</v>
      </c>
      <c r="G1909" t="s">
        <v>99</v>
      </c>
      <c r="H1909" t="s">
        <v>141</v>
      </c>
      <c r="I1909" t="s">
        <v>68</v>
      </c>
      <c r="J1909">
        <v>43</v>
      </c>
      <c r="K1909">
        <v>0</v>
      </c>
      <c r="L1909" s="13">
        <f>VLOOKUP(C1909,'渗透率、续签率'!B:C,2,0)</f>
        <v>0.38</v>
      </c>
      <c r="M1909" s="6">
        <v>0</v>
      </c>
      <c r="N1909">
        <v>8</v>
      </c>
      <c r="O1909">
        <v>0</v>
      </c>
      <c r="P1909" s="6">
        <v>0</v>
      </c>
      <c r="Q1909" s="13">
        <v>0</v>
      </c>
      <c r="R1909" s="13">
        <v>0</v>
      </c>
      <c r="S1909" s="31">
        <v>197</v>
      </c>
      <c r="T1909" s="6">
        <f>VLOOKUP(E1909,'参数设置&amp;汇总'!S:U,3,0)</f>
        <v>0</v>
      </c>
      <c r="U1909" s="78">
        <f t="shared" si="145"/>
        <v>0</v>
      </c>
      <c r="V1909" s="13">
        <v>0.85000000000000009</v>
      </c>
      <c r="W1909" s="78">
        <f t="shared" si="147"/>
        <v>0</v>
      </c>
      <c r="X1909" s="1">
        <f>VLOOKUP(E1909,'渗透率、续签率'!AG:AJ,4,0)</f>
        <v>3905.4999999999995</v>
      </c>
      <c r="Y1909" s="1">
        <f t="shared" si="148"/>
        <v>0</v>
      </c>
      <c r="Z1909">
        <v>0</v>
      </c>
      <c r="AA1909" s="89">
        <f t="shared" si="149"/>
        <v>31243.999999999996</v>
      </c>
      <c r="AH1909" s="37"/>
      <c r="AI1909" s="37"/>
      <c r="AJ1909" s="1"/>
      <c r="AK1909" s="37"/>
    </row>
    <row r="1910" spans="1:37" hidden="1">
      <c r="A1910" t="s">
        <v>64</v>
      </c>
      <c r="B1910" t="s">
        <v>25</v>
      </c>
      <c r="C1910" t="s">
        <v>25</v>
      </c>
      <c r="D1910" t="s">
        <v>116</v>
      </c>
      <c r="E1910" t="s">
        <v>493</v>
      </c>
      <c r="F1910" t="str">
        <f t="shared" si="146"/>
        <v>乌兰察布市亲子玩乐</v>
      </c>
      <c r="G1910" t="s">
        <v>142</v>
      </c>
      <c r="H1910" t="s">
        <v>143</v>
      </c>
      <c r="I1910" t="s">
        <v>70</v>
      </c>
      <c r="J1910">
        <v>42</v>
      </c>
      <c r="K1910">
        <v>0</v>
      </c>
      <c r="L1910" s="13">
        <f>VLOOKUP(C1910,'渗透率、续签率'!B:C,2,0)</f>
        <v>0.38</v>
      </c>
      <c r="M1910" s="6">
        <v>0</v>
      </c>
      <c r="N1910">
        <v>4</v>
      </c>
      <c r="O1910">
        <v>0</v>
      </c>
      <c r="P1910" s="6">
        <v>0</v>
      </c>
      <c r="Q1910" s="13">
        <v>4.7E-2</v>
      </c>
      <c r="R1910" s="13">
        <v>0</v>
      </c>
      <c r="S1910" s="31">
        <v>211</v>
      </c>
      <c r="T1910" s="6">
        <f>VLOOKUP(E1910,'参数设置&amp;汇总'!S:U,3,0)</f>
        <v>0</v>
      </c>
      <c r="U1910" s="78">
        <f t="shared" si="145"/>
        <v>0</v>
      </c>
      <c r="V1910" s="13">
        <v>0.85000000000000009</v>
      </c>
      <c r="W1910" s="78">
        <f t="shared" si="147"/>
        <v>0</v>
      </c>
      <c r="X1910" s="1">
        <f>VLOOKUP(E1910,'渗透率、续签率'!AG:AJ,4,0)</f>
        <v>3905.4999999999995</v>
      </c>
      <c r="Y1910" s="1">
        <f t="shared" si="148"/>
        <v>0</v>
      </c>
      <c r="Z1910">
        <v>0</v>
      </c>
      <c r="AA1910" s="89">
        <f t="shared" si="149"/>
        <v>15621.999999999998</v>
      </c>
      <c r="AH1910" s="37"/>
      <c r="AI1910" s="37"/>
      <c r="AK1910" s="37"/>
    </row>
    <row r="1911" spans="1:37" hidden="1">
      <c r="A1911" t="s">
        <v>64</v>
      </c>
      <c r="B1911" t="s">
        <v>25</v>
      </c>
      <c r="C1911" t="s">
        <v>25</v>
      </c>
      <c r="D1911" t="s">
        <v>116</v>
      </c>
      <c r="E1911" t="s">
        <v>493</v>
      </c>
      <c r="F1911" t="str">
        <f t="shared" si="146"/>
        <v>乌海市亲子玩乐</v>
      </c>
      <c r="G1911" t="s">
        <v>142</v>
      </c>
      <c r="H1911" t="s">
        <v>144</v>
      </c>
      <c r="I1911" t="s">
        <v>70</v>
      </c>
      <c r="J1911">
        <v>29</v>
      </c>
      <c r="K1911">
        <v>0</v>
      </c>
      <c r="L1911" s="13">
        <f>VLOOKUP(C1911,'渗透率、续签率'!B:C,2,0)</f>
        <v>0.38</v>
      </c>
      <c r="M1911" s="6">
        <v>0</v>
      </c>
      <c r="N1911">
        <v>0</v>
      </c>
      <c r="O1911">
        <v>0</v>
      </c>
      <c r="P1911" s="6">
        <v>0</v>
      </c>
      <c r="Q1911" s="13">
        <v>0</v>
      </c>
      <c r="R1911" s="13">
        <v>0</v>
      </c>
      <c r="S1911" s="31">
        <v>89</v>
      </c>
      <c r="T1911" s="6">
        <f>VLOOKUP(E1911,'参数设置&amp;汇总'!S:U,3,0)</f>
        <v>0</v>
      </c>
      <c r="U1911" s="78">
        <f t="shared" si="145"/>
        <v>0</v>
      </c>
      <c r="V1911" s="13">
        <v>0.85000000000000009</v>
      </c>
      <c r="W1911" s="78">
        <f t="shared" si="147"/>
        <v>0</v>
      </c>
      <c r="X1911" s="1">
        <f>VLOOKUP(E1911,'渗透率、续签率'!AG:AJ,4,0)</f>
        <v>3905.4999999999995</v>
      </c>
      <c r="Y1911" s="1">
        <f t="shared" si="148"/>
        <v>0</v>
      </c>
      <c r="Z1911">
        <v>1</v>
      </c>
      <c r="AA1911" s="89">
        <f t="shared" si="149"/>
        <v>0</v>
      </c>
      <c r="AH1911" s="37"/>
      <c r="AI1911" s="37"/>
      <c r="AK1911" s="37"/>
    </row>
    <row r="1912" spans="1:37" hidden="1">
      <c r="A1912" t="s">
        <v>64</v>
      </c>
      <c r="B1912" t="s">
        <v>25</v>
      </c>
      <c r="C1912" t="s">
        <v>25</v>
      </c>
      <c r="D1912" t="s">
        <v>116</v>
      </c>
      <c r="E1912" t="s">
        <v>493</v>
      </c>
      <c r="F1912" t="str">
        <f t="shared" si="146"/>
        <v>乌鲁木齐市亲子玩乐</v>
      </c>
      <c r="G1912" t="s">
        <v>145</v>
      </c>
      <c r="H1912" t="s">
        <v>146</v>
      </c>
      <c r="I1912" t="s">
        <v>70</v>
      </c>
      <c r="J1912">
        <v>126</v>
      </c>
      <c r="K1912">
        <v>0</v>
      </c>
      <c r="L1912" s="13">
        <f>VLOOKUP(C1912,'渗透率、续签率'!B:C,2,0)</f>
        <v>0.38</v>
      </c>
      <c r="M1912" s="6">
        <v>0</v>
      </c>
      <c r="N1912">
        <v>32</v>
      </c>
      <c r="O1912">
        <v>0</v>
      </c>
      <c r="P1912" s="6">
        <v>0</v>
      </c>
      <c r="Q1912" s="13">
        <v>0.02</v>
      </c>
      <c r="R1912" s="13">
        <v>0</v>
      </c>
      <c r="S1912" s="31">
        <v>1281</v>
      </c>
      <c r="T1912" s="6">
        <f>VLOOKUP(E1912,'参数设置&amp;汇总'!S:U,3,0)</f>
        <v>0</v>
      </c>
      <c r="U1912" s="78">
        <f t="shared" si="145"/>
        <v>0</v>
      </c>
      <c r="V1912" s="13">
        <v>0.85000000000000009</v>
      </c>
      <c r="W1912" s="78">
        <f t="shared" si="147"/>
        <v>0</v>
      </c>
      <c r="X1912" s="1">
        <f>VLOOKUP(E1912,'渗透率、续签率'!AG:AJ,4,0)</f>
        <v>3905.4999999999995</v>
      </c>
      <c r="Y1912" s="1">
        <f t="shared" si="148"/>
        <v>0</v>
      </c>
      <c r="Z1912">
        <v>16</v>
      </c>
      <c r="AA1912" s="89">
        <f t="shared" si="149"/>
        <v>124975.99999999999</v>
      </c>
      <c r="AH1912" s="37"/>
      <c r="AI1912" s="37"/>
      <c r="AJ1912" s="1"/>
      <c r="AK1912" s="37"/>
    </row>
    <row r="1913" spans="1:37" hidden="1">
      <c r="A1913" t="s">
        <v>64</v>
      </c>
      <c r="B1913" t="s">
        <v>25</v>
      </c>
      <c r="C1913" t="s">
        <v>25</v>
      </c>
      <c r="D1913" t="s">
        <v>116</v>
      </c>
      <c r="E1913" t="s">
        <v>493</v>
      </c>
      <c r="F1913" t="str">
        <f t="shared" si="146"/>
        <v>乐东黎族自治县亲子玩乐</v>
      </c>
      <c r="G1913" t="s">
        <v>120</v>
      </c>
      <c r="H1913" t="s">
        <v>147</v>
      </c>
      <c r="I1913" t="s">
        <v>68</v>
      </c>
      <c r="J1913">
        <v>8</v>
      </c>
      <c r="K1913">
        <v>0</v>
      </c>
      <c r="L1913" s="13">
        <f>VLOOKUP(C1913,'渗透率、续签率'!B:C,2,0)</f>
        <v>0.38</v>
      </c>
      <c r="M1913" s="6">
        <v>0</v>
      </c>
      <c r="N1913">
        <v>0</v>
      </c>
      <c r="O1913">
        <v>0</v>
      </c>
      <c r="P1913" s="6">
        <v>0</v>
      </c>
      <c r="Q1913" s="13">
        <v>0</v>
      </c>
      <c r="R1913" s="13">
        <v>0</v>
      </c>
      <c r="S1913" s="31">
        <v>22</v>
      </c>
      <c r="T1913" s="6">
        <f>VLOOKUP(E1913,'参数设置&amp;汇总'!S:U,3,0)</f>
        <v>0</v>
      </c>
      <c r="U1913" s="78">
        <f t="shared" si="145"/>
        <v>0</v>
      </c>
      <c r="V1913" s="13">
        <v>0.85000000000000009</v>
      </c>
      <c r="W1913" s="78">
        <f t="shared" si="147"/>
        <v>0</v>
      </c>
      <c r="X1913" s="1">
        <f>VLOOKUP(E1913,'渗透率、续签率'!AG:AJ,4,0)</f>
        <v>3905.4999999999995</v>
      </c>
      <c r="Y1913" s="1">
        <f t="shared" si="148"/>
        <v>0</v>
      </c>
      <c r="Z1913">
        <v>0</v>
      </c>
      <c r="AA1913" s="89">
        <f t="shared" si="149"/>
        <v>0</v>
      </c>
      <c r="AH1913" s="37"/>
      <c r="AI1913" s="37"/>
      <c r="AK1913" s="37"/>
    </row>
    <row r="1914" spans="1:37" hidden="1">
      <c r="A1914" t="s">
        <v>64</v>
      </c>
      <c r="B1914" t="s">
        <v>25</v>
      </c>
      <c r="C1914" t="s">
        <v>25</v>
      </c>
      <c r="D1914" t="s">
        <v>116</v>
      </c>
      <c r="E1914" t="s">
        <v>493</v>
      </c>
      <c r="F1914" t="str">
        <f t="shared" si="146"/>
        <v>乐山市亲子玩乐</v>
      </c>
      <c r="G1914" t="s">
        <v>77</v>
      </c>
      <c r="H1914" t="s">
        <v>148</v>
      </c>
      <c r="I1914" t="s">
        <v>70</v>
      </c>
      <c r="J1914">
        <v>70</v>
      </c>
      <c r="K1914">
        <v>0</v>
      </c>
      <c r="L1914" s="13">
        <f>VLOOKUP(C1914,'渗透率、续签率'!B:C,2,0)</f>
        <v>0.38</v>
      </c>
      <c r="M1914" s="6">
        <v>0</v>
      </c>
      <c r="N1914">
        <v>9</v>
      </c>
      <c r="O1914">
        <v>0</v>
      </c>
      <c r="P1914" s="6">
        <v>0</v>
      </c>
      <c r="Q1914" s="13">
        <v>0.10100000000000001</v>
      </c>
      <c r="R1914" s="13">
        <v>0</v>
      </c>
      <c r="S1914" s="31">
        <v>347</v>
      </c>
      <c r="T1914" s="6">
        <f>VLOOKUP(E1914,'参数设置&amp;汇总'!S:U,3,0)</f>
        <v>0</v>
      </c>
      <c r="U1914" s="78">
        <f t="shared" si="145"/>
        <v>0</v>
      </c>
      <c r="V1914" s="13">
        <v>0.85000000000000009</v>
      </c>
      <c r="W1914" s="78">
        <f t="shared" si="147"/>
        <v>0</v>
      </c>
      <c r="X1914" s="1">
        <f>VLOOKUP(E1914,'渗透率、续签率'!AG:AJ,4,0)</f>
        <v>3905.4999999999995</v>
      </c>
      <c r="Y1914" s="1">
        <f t="shared" si="148"/>
        <v>0</v>
      </c>
      <c r="Z1914">
        <v>1</v>
      </c>
      <c r="AA1914" s="89">
        <f t="shared" si="149"/>
        <v>35149.499999999993</v>
      </c>
      <c r="AH1914" s="37"/>
      <c r="AI1914" s="37"/>
      <c r="AK1914" s="37"/>
    </row>
    <row r="1915" spans="1:37" hidden="1">
      <c r="A1915" t="s">
        <v>64</v>
      </c>
      <c r="B1915" t="s">
        <v>25</v>
      </c>
      <c r="C1915" t="s">
        <v>25</v>
      </c>
      <c r="D1915" t="s">
        <v>116</v>
      </c>
      <c r="E1915" t="s">
        <v>493</v>
      </c>
      <c r="F1915" t="str">
        <f t="shared" si="146"/>
        <v>九江市亲子玩乐</v>
      </c>
      <c r="G1915" t="s">
        <v>90</v>
      </c>
      <c r="H1915" t="s">
        <v>149</v>
      </c>
      <c r="I1915" t="s">
        <v>68</v>
      </c>
      <c r="J1915">
        <v>123</v>
      </c>
      <c r="K1915">
        <v>0</v>
      </c>
      <c r="L1915" s="13">
        <f>VLOOKUP(C1915,'渗透率、续签率'!B:C,2,0)</f>
        <v>0.38</v>
      </c>
      <c r="M1915" s="6">
        <v>0</v>
      </c>
      <c r="N1915">
        <v>25</v>
      </c>
      <c r="O1915">
        <v>0</v>
      </c>
      <c r="P1915" s="6">
        <v>0</v>
      </c>
      <c r="Q1915" s="13">
        <v>0.109</v>
      </c>
      <c r="R1915" s="13">
        <v>0</v>
      </c>
      <c r="S1915" s="31">
        <v>1014</v>
      </c>
      <c r="T1915" s="6">
        <f>VLOOKUP(E1915,'参数设置&amp;汇总'!S:U,3,0)</f>
        <v>0</v>
      </c>
      <c r="U1915" s="78">
        <f t="shared" si="145"/>
        <v>0</v>
      </c>
      <c r="V1915" s="13">
        <v>0.85000000000000009</v>
      </c>
      <c r="W1915" s="78">
        <f t="shared" si="147"/>
        <v>0</v>
      </c>
      <c r="X1915" s="1">
        <f>VLOOKUP(E1915,'渗透率、续签率'!AG:AJ,4,0)</f>
        <v>3905.4999999999995</v>
      </c>
      <c r="Y1915" s="1">
        <f t="shared" si="148"/>
        <v>0</v>
      </c>
      <c r="Z1915">
        <v>0</v>
      </c>
      <c r="AA1915" s="89">
        <f t="shared" si="149"/>
        <v>97637.499999999985</v>
      </c>
      <c r="AH1915" s="37"/>
      <c r="AI1915" s="37"/>
      <c r="AJ1915" s="1"/>
      <c r="AK1915" s="37"/>
    </row>
    <row r="1916" spans="1:37" hidden="1">
      <c r="A1916" t="s">
        <v>64</v>
      </c>
      <c r="B1916" t="s">
        <v>25</v>
      </c>
      <c r="C1916" t="s">
        <v>25</v>
      </c>
      <c r="D1916" t="s">
        <v>116</v>
      </c>
      <c r="E1916" t="s">
        <v>493</v>
      </c>
      <c r="F1916" t="str">
        <f t="shared" si="146"/>
        <v>云浮市亲子玩乐</v>
      </c>
      <c r="G1916" t="s">
        <v>75</v>
      </c>
      <c r="H1916" t="s">
        <v>150</v>
      </c>
      <c r="I1916" t="s">
        <v>68</v>
      </c>
      <c r="J1916">
        <v>56</v>
      </c>
      <c r="K1916">
        <v>0</v>
      </c>
      <c r="L1916" s="13">
        <f>VLOOKUP(C1916,'渗透率、续签率'!B:C,2,0)</f>
        <v>0.38</v>
      </c>
      <c r="M1916" s="6">
        <v>0</v>
      </c>
      <c r="N1916">
        <v>8</v>
      </c>
      <c r="O1916">
        <v>0</v>
      </c>
      <c r="P1916" s="6">
        <v>0</v>
      </c>
      <c r="Q1916" s="13">
        <v>0</v>
      </c>
      <c r="R1916" s="13">
        <v>0</v>
      </c>
      <c r="S1916" s="31">
        <v>328</v>
      </c>
      <c r="T1916" s="6">
        <f>VLOOKUP(E1916,'参数设置&amp;汇总'!S:U,3,0)</f>
        <v>0</v>
      </c>
      <c r="U1916" s="78">
        <f t="shared" si="145"/>
        <v>0</v>
      </c>
      <c r="V1916" s="13">
        <v>0.85000000000000009</v>
      </c>
      <c r="W1916" s="78">
        <f t="shared" si="147"/>
        <v>0</v>
      </c>
      <c r="X1916" s="1">
        <f>VLOOKUP(E1916,'渗透率、续签率'!AG:AJ,4,0)</f>
        <v>3905.4999999999995</v>
      </c>
      <c r="Y1916" s="1">
        <f t="shared" si="148"/>
        <v>0</v>
      </c>
      <c r="Z1916">
        <v>1</v>
      </c>
      <c r="AA1916" s="89">
        <f t="shared" si="149"/>
        <v>31243.999999999996</v>
      </c>
      <c r="AH1916" s="37"/>
      <c r="AI1916" s="37"/>
      <c r="AK1916" s="37"/>
    </row>
    <row r="1917" spans="1:37" hidden="1">
      <c r="A1917" t="s">
        <v>64</v>
      </c>
      <c r="B1917" t="s">
        <v>25</v>
      </c>
      <c r="C1917" t="s">
        <v>25</v>
      </c>
      <c r="D1917" t="s">
        <v>116</v>
      </c>
      <c r="E1917" t="s">
        <v>493</v>
      </c>
      <c r="F1917" t="str">
        <f t="shared" si="146"/>
        <v>五家渠市亲子玩乐</v>
      </c>
      <c r="G1917" t="s">
        <v>145</v>
      </c>
      <c r="H1917" t="s">
        <v>151</v>
      </c>
      <c r="I1917" t="s">
        <v>70</v>
      </c>
      <c r="J1917">
        <v>9</v>
      </c>
      <c r="K1917">
        <v>0</v>
      </c>
      <c r="L1917" s="13">
        <f>VLOOKUP(C1917,'渗透率、续签率'!B:C,2,0)</f>
        <v>0.38</v>
      </c>
      <c r="M1917" s="6">
        <v>0</v>
      </c>
      <c r="N1917">
        <v>0</v>
      </c>
      <c r="O1917">
        <v>0</v>
      </c>
      <c r="P1917" s="6">
        <v>0</v>
      </c>
      <c r="Q1917" s="13">
        <v>0</v>
      </c>
      <c r="R1917" s="13">
        <v>0</v>
      </c>
      <c r="S1917" s="31">
        <v>29</v>
      </c>
      <c r="T1917" s="6">
        <f>VLOOKUP(E1917,'参数设置&amp;汇总'!S:U,3,0)</f>
        <v>0</v>
      </c>
      <c r="U1917" s="78">
        <f t="shared" si="145"/>
        <v>0</v>
      </c>
      <c r="V1917" s="13">
        <v>0.85000000000000009</v>
      </c>
      <c r="W1917" s="78">
        <f t="shared" si="147"/>
        <v>0</v>
      </c>
      <c r="X1917" s="1">
        <f>VLOOKUP(E1917,'渗透率、续签率'!AG:AJ,4,0)</f>
        <v>3905.4999999999995</v>
      </c>
      <c r="Y1917" s="1">
        <f t="shared" si="148"/>
        <v>0</v>
      </c>
      <c r="Z1917">
        <v>0</v>
      </c>
      <c r="AA1917" s="89">
        <f t="shared" si="149"/>
        <v>0</v>
      </c>
      <c r="AH1917" s="37"/>
      <c r="AI1917" s="37"/>
      <c r="AK1917" s="37"/>
    </row>
    <row r="1918" spans="1:37" hidden="1">
      <c r="A1918" t="s">
        <v>64</v>
      </c>
      <c r="B1918" t="s">
        <v>25</v>
      </c>
      <c r="C1918" t="s">
        <v>25</v>
      </c>
      <c r="D1918" t="s">
        <v>116</v>
      </c>
      <c r="E1918" t="s">
        <v>493</v>
      </c>
      <c r="F1918" t="str">
        <f t="shared" si="146"/>
        <v>五指山市亲子玩乐</v>
      </c>
      <c r="G1918" t="s">
        <v>120</v>
      </c>
      <c r="H1918" t="s">
        <v>152</v>
      </c>
      <c r="I1918" t="s">
        <v>68</v>
      </c>
      <c r="J1918">
        <v>2</v>
      </c>
      <c r="K1918">
        <v>0</v>
      </c>
      <c r="L1918" s="13">
        <f>VLOOKUP(C1918,'渗透率、续签率'!B:C,2,0)</f>
        <v>0.38</v>
      </c>
      <c r="M1918" s="6">
        <v>0</v>
      </c>
      <c r="N1918">
        <v>0</v>
      </c>
      <c r="O1918">
        <v>0</v>
      </c>
      <c r="P1918" s="6">
        <v>0</v>
      </c>
      <c r="Q1918" s="13">
        <v>0</v>
      </c>
      <c r="R1918" s="13">
        <v>0</v>
      </c>
      <c r="S1918" s="31">
        <v>5</v>
      </c>
      <c r="T1918" s="6">
        <f>VLOOKUP(E1918,'参数设置&amp;汇总'!S:U,3,0)</f>
        <v>0</v>
      </c>
      <c r="U1918" s="78">
        <f t="shared" si="145"/>
        <v>0</v>
      </c>
      <c r="V1918" s="13">
        <v>0.85000000000000009</v>
      </c>
      <c r="W1918" s="78">
        <f t="shared" si="147"/>
        <v>0</v>
      </c>
      <c r="X1918" s="1">
        <f>VLOOKUP(E1918,'渗透率、续签率'!AG:AJ,4,0)</f>
        <v>3905.4999999999995</v>
      </c>
      <c r="Y1918" s="1">
        <f t="shared" si="148"/>
        <v>0</v>
      </c>
      <c r="Z1918">
        <v>0</v>
      </c>
      <c r="AA1918" s="89">
        <f t="shared" si="149"/>
        <v>0</v>
      </c>
      <c r="AH1918" s="37"/>
      <c r="AI1918" s="37"/>
      <c r="AK1918" s="37"/>
    </row>
    <row r="1919" spans="1:37" hidden="1">
      <c r="A1919" t="s">
        <v>64</v>
      </c>
      <c r="B1919" t="s">
        <v>25</v>
      </c>
      <c r="C1919" t="s">
        <v>25</v>
      </c>
      <c r="D1919" t="s">
        <v>116</v>
      </c>
      <c r="E1919" t="s">
        <v>493</v>
      </c>
      <c r="F1919" t="str">
        <f t="shared" si="146"/>
        <v>亳州市亲子玩乐</v>
      </c>
      <c r="G1919" t="s">
        <v>94</v>
      </c>
      <c r="H1919" t="s">
        <v>153</v>
      </c>
      <c r="I1919" t="s">
        <v>68</v>
      </c>
      <c r="J1919">
        <v>123</v>
      </c>
      <c r="K1919">
        <v>0</v>
      </c>
      <c r="L1919" s="13">
        <f>VLOOKUP(C1919,'渗透率、续签率'!B:C,2,0)</f>
        <v>0.38</v>
      </c>
      <c r="M1919" s="6">
        <v>0</v>
      </c>
      <c r="N1919">
        <v>8</v>
      </c>
      <c r="O1919">
        <v>0</v>
      </c>
      <c r="P1919" s="6">
        <v>0</v>
      </c>
      <c r="Q1919" s="13">
        <v>0.1</v>
      </c>
      <c r="R1919" s="13">
        <v>0</v>
      </c>
      <c r="S1919" s="31">
        <v>403</v>
      </c>
      <c r="T1919" s="6">
        <f>VLOOKUP(E1919,'参数设置&amp;汇总'!S:U,3,0)</f>
        <v>0</v>
      </c>
      <c r="U1919" s="78">
        <f t="shared" si="145"/>
        <v>0</v>
      </c>
      <c r="V1919" s="13">
        <v>0.85000000000000009</v>
      </c>
      <c r="W1919" s="78">
        <f t="shared" si="147"/>
        <v>0</v>
      </c>
      <c r="X1919" s="1">
        <f>VLOOKUP(E1919,'渗透率、续签率'!AG:AJ,4,0)</f>
        <v>3905.4999999999995</v>
      </c>
      <c r="Y1919" s="1">
        <f t="shared" si="148"/>
        <v>0</v>
      </c>
      <c r="Z1919">
        <v>0</v>
      </c>
      <c r="AA1919" s="89">
        <f t="shared" si="149"/>
        <v>31243.999999999996</v>
      </c>
    </row>
    <row r="1920" spans="1:37" hidden="1">
      <c r="A1920" t="s">
        <v>64</v>
      </c>
      <c r="B1920" t="s">
        <v>25</v>
      </c>
      <c r="C1920" t="s">
        <v>25</v>
      </c>
      <c r="D1920" t="s">
        <v>116</v>
      </c>
      <c r="E1920" t="s">
        <v>493</v>
      </c>
      <c r="F1920" t="str">
        <f t="shared" si="146"/>
        <v>仙桃市亲子玩乐</v>
      </c>
      <c r="G1920" t="s">
        <v>81</v>
      </c>
      <c r="H1920" t="s">
        <v>154</v>
      </c>
      <c r="I1920" t="s">
        <v>68</v>
      </c>
      <c r="J1920">
        <v>26</v>
      </c>
      <c r="K1920">
        <v>0</v>
      </c>
      <c r="L1920" s="13">
        <f>VLOOKUP(C1920,'渗透率、续签率'!B:C,2,0)</f>
        <v>0.38</v>
      </c>
      <c r="M1920" s="6">
        <v>0</v>
      </c>
      <c r="N1920">
        <v>4</v>
      </c>
      <c r="O1920">
        <v>0</v>
      </c>
      <c r="P1920" s="6">
        <v>0</v>
      </c>
      <c r="Q1920" s="13">
        <v>0</v>
      </c>
      <c r="R1920" s="13">
        <v>0</v>
      </c>
      <c r="S1920" s="31">
        <v>123</v>
      </c>
      <c r="T1920" s="6">
        <f>VLOOKUP(E1920,'参数设置&amp;汇总'!S:U,3,0)</f>
        <v>0</v>
      </c>
      <c r="U1920" s="78">
        <f t="shared" si="145"/>
        <v>0</v>
      </c>
      <c r="V1920" s="13">
        <v>0.85000000000000009</v>
      </c>
      <c r="W1920" s="78">
        <f t="shared" si="147"/>
        <v>0</v>
      </c>
      <c r="X1920" s="1">
        <f>VLOOKUP(E1920,'渗透率、续签率'!AG:AJ,4,0)</f>
        <v>3905.4999999999995</v>
      </c>
      <c r="Y1920" s="1">
        <f t="shared" si="148"/>
        <v>0</v>
      </c>
      <c r="Z1920">
        <v>0</v>
      </c>
      <c r="AA1920" s="89">
        <f t="shared" si="149"/>
        <v>15621.999999999998</v>
      </c>
      <c r="AH1920" s="37"/>
      <c r="AI1920" s="37"/>
      <c r="AK1920" s="37"/>
    </row>
    <row r="1921" spans="1:37" hidden="1">
      <c r="A1921" t="s">
        <v>64</v>
      </c>
      <c r="B1921" t="s">
        <v>25</v>
      </c>
      <c r="C1921" t="s">
        <v>25</v>
      </c>
      <c r="D1921" t="s">
        <v>116</v>
      </c>
      <c r="E1921" t="s">
        <v>493</v>
      </c>
      <c r="F1921" t="str">
        <f t="shared" si="146"/>
        <v>伊春市亲子玩乐</v>
      </c>
      <c r="G1921" t="s">
        <v>118</v>
      </c>
      <c r="H1921" t="s">
        <v>155</v>
      </c>
      <c r="I1921" t="s">
        <v>70</v>
      </c>
      <c r="J1921">
        <v>15</v>
      </c>
      <c r="K1921">
        <v>0</v>
      </c>
      <c r="L1921" s="13">
        <f>VLOOKUP(C1921,'渗透率、续签率'!B:C,2,0)</f>
        <v>0.38</v>
      </c>
      <c r="M1921" s="6">
        <v>0</v>
      </c>
      <c r="N1921">
        <v>0</v>
      </c>
      <c r="O1921">
        <v>0</v>
      </c>
      <c r="P1921" s="6">
        <v>0</v>
      </c>
      <c r="Q1921" s="13">
        <v>0</v>
      </c>
      <c r="R1921" s="13">
        <v>0</v>
      </c>
      <c r="S1921" s="31">
        <v>21</v>
      </c>
      <c r="T1921" s="6">
        <f>VLOOKUP(E1921,'参数设置&amp;汇总'!S:U,3,0)</f>
        <v>0</v>
      </c>
      <c r="U1921" s="78">
        <f t="shared" si="145"/>
        <v>0</v>
      </c>
      <c r="V1921" s="13">
        <v>0.85000000000000009</v>
      </c>
      <c r="W1921" s="78">
        <f t="shared" si="147"/>
        <v>0</v>
      </c>
      <c r="X1921" s="1">
        <f>VLOOKUP(E1921,'渗透率、续签率'!AG:AJ,4,0)</f>
        <v>3905.4999999999995</v>
      </c>
      <c r="Y1921" s="1">
        <f t="shared" si="148"/>
        <v>0</v>
      </c>
      <c r="Z1921">
        <v>1</v>
      </c>
      <c r="AA1921" s="89">
        <f t="shared" si="149"/>
        <v>0</v>
      </c>
      <c r="AH1921" s="37"/>
      <c r="AI1921" s="37"/>
      <c r="AK1921" s="37"/>
    </row>
    <row r="1922" spans="1:37" hidden="1">
      <c r="A1922" t="s">
        <v>64</v>
      </c>
      <c r="B1922" t="s">
        <v>25</v>
      </c>
      <c r="C1922" t="s">
        <v>25</v>
      </c>
      <c r="D1922" t="s">
        <v>116</v>
      </c>
      <c r="E1922" t="s">
        <v>493</v>
      </c>
      <c r="F1922" t="str">
        <f t="shared" si="146"/>
        <v>伊犁哈萨克自治州亲子玩乐</v>
      </c>
      <c r="G1922" t="s">
        <v>145</v>
      </c>
      <c r="H1922" t="s">
        <v>156</v>
      </c>
      <c r="I1922" t="s">
        <v>70</v>
      </c>
      <c r="J1922">
        <v>66</v>
      </c>
      <c r="K1922">
        <v>0</v>
      </c>
      <c r="L1922" s="13">
        <f>VLOOKUP(C1922,'渗透率、续签率'!B:C,2,0)</f>
        <v>0.38</v>
      </c>
      <c r="M1922" s="6">
        <v>0</v>
      </c>
      <c r="N1922">
        <v>4</v>
      </c>
      <c r="O1922">
        <v>0</v>
      </c>
      <c r="P1922" s="6">
        <v>0</v>
      </c>
      <c r="Q1922" s="13">
        <v>0</v>
      </c>
      <c r="R1922" s="13">
        <v>0</v>
      </c>
      <c r="S1922" s="31">
        <v>267</v>
      </c>
      <c r="T1922" s="6">
        <f>VLOOKUP(E1922,'参数设置&amp;汇总'!S:U,3,0)</f>
        <v>0</v>
      </c>
      <c r="U1922" s="78">
        <f t="shared" si="145"/>
        <v>0</v>
      </c>
      <c r="V1922" s="13">
        <v>0.85000000000000009</v>
      </c>
      <c r="W1922" s="78">
        <f t="shared" si="147"/>
        <v>0</v>
      </c>
      <c r="X1922" s="1">
        <f>VLOOKUP(E1922,'渗透率、续签率'!AG:AJ,4,0)</f>
        <v>3905.4999999999995</v>
      </c>
      <c r="Y1922" s="1">
        <f t="shared" si="148"/>
        <v>0</v>
      </c>
      <c r="Z1922">
        <v>0</v>
      </c>
      <c r="AA1922" s="89">
        <f t="shared" si="149"/>
        <v>15621.999999999998</v>
      </c>
      <c r="AH1922" s="37"/>
      <c r="AI1922" s="37"/>
      <c r="AK1922" s="37"/>
    </row>
    <row r="1923" spans="1:37" hidden="1">
      <c r="A1923" t="s">
        <v>64</v>
      </c>
      <c r="B1923" t="s">
        <v>25</v>
      </c>
      <c r="C1923" t="s">
        <v>25</v>
      </c>
      <c r="D1923" t="s">
        <v>116</v>
      </c>
      <c r="E1923" t="s">
        <v>493</v>
      </c>
      <c r="F1923" t="str">
        <f t="shared" si="146"/>
        <v>佳木斯市亲子玩乐</v>
      </c>
      <c r="G1923" t="s">
        <v>118</v>
      </c>
      <c r="H1923" t="s">
        <v>157</v>
      </c>
      <c r="I1923" t="s">
        <v>70</v>
      </c>
      <c r="J1923">
        <v>45</v>
      </c>
      <c r="K1923">
        <v>0</v>
      </c>
      <c r="L1923" s="13">
        <f>VLOOKUP(C1923,'渗透率、续签率'!B:C,2,0)</f>
        <v>0.38</v>
      </c>
      <c r="M1923" s="6">
        <v>0</v>
      </c>
      <c r="N1923">
        <v>3</v>
      </c>
      <c r="O1923">
        <v>0</v>
      </c>
      <c r="P1923" s="6">
        <v>0</v>
      </c>
      <c r="Q1923" s="13">
        <v>0</v>
      </c>
      <c r="R1923" s="13">
        <v>0</v>
      </c>
      <c r="S1923" s="31">
        <v>138</v>
      </c>
      <c r="T1923" s="6">
        <f>VLOOKUP(E1923,'参数设置&amp;汇总'!S:U,3,0)</f>
        <v>0</v>
      </c>
      <c r="U1923" s="78">
        <f t="shared" ref="U1923:U1986" si="150">IF(T1923*N1923&gt;=O1923,T1923*N1923,O1923)</f>
        <v>0</v>
      </c>
      <c r="V1923" s="13">
        <v>0.85000000000000009</v>
      </c>
      <c r="W1923" s="78">
        <f t="shared" si="147"/>
        <v>0</v>
      </c>
      <c r="X1923" s="1">
        <f>VLOOKUP(E1923,'渗透率、续签率'!AG:AJ,4,0)</f>
        <v>3905.4999999999995</v>
      </c>
      <c r="Y1923" s="1">
        <f t="shared" si="148"/>
        <v>0</v>
      </c>
      <c r="Z1923">
        <v>0</v>
      </c>
      <c r="AA1923" s="89">
        <f t="shared" si="149"/>
        <v>11716.499999999998</v>
      </c>
      <c r="AH1923" s="37"/>
      <c r="AI1923" s="37"/>
      <c r="AK1923" s="37"/>
    </row>
    <row r="1924" spans="1:37" hidden="1">
      <c r="A1924" t="s">
        <v>64</v>
      </c>
      <c r="B1924" t="s">
        <v>25</v>
      </c>
      <c r="C1924" t="s">
        <v>25</v>
      </c>
      <c r="D1924" t="s">
        <v>116</v>
      </c>
      <c r="E1924" t="s">
        <v>493</v>
      </c>
      <c r="F1924" t="str">
        <f t="shared" ref="F1924:F1987" si="151">H1924&amp;C1924</f>
        <v>保亭黎族苗族自治县亲子玩乐</v>
      </c>
      <c r="G1924" t="s">
        <v>120</v>
      </c>
      <c r="H1924" t="s">
        <v>158</v>
      </c>
      <c r="I1924" t="s">
        <v>68</v>
      </c>
      <c r="J1924">
        <v>0</v>
      </c>
      <c r="K1924">
        <v>0</v>
      </c>
      <c r="L1924" s="13">
        <f>VLOOKUP(C1924,'渗透率、续签率'!B:C,2,0)</f>
        <v>0.38</v>
      </c>
      <c r="M1924" s="6">
        <v>0</v>
      </c>
      <c r="N1924">
        <v>0</v>
      </c>
      <c r="O1924">
        <v>0</v>
      </c>
      <c r="P1924" s="6">
        <v>0</v>
      </c>
      <c r="Q1924" s="13">
        <v>0</v>
      </c>
      <c r="R1924" s="13">
        <v>0</v>
      </c>
      <c r="S1924" s="31">
        <v>0</v>
      </c>
      <c r="T1924" s="6">
        <f>VLOOKUP(E1924,'参数设置&amp;汇总'!S:U,3,0)</f>
        <v>0</v>
      </c>
      <c r="U1924" s="78">
        <f t="shared" si="150"/>
        <v>0</v>
      </c>
      <c r="V1924" s="13">
        <v>0.85000000000000009</v>
      </c>
      <c r="W1924" s="78">
        <f t="shared" ref="W1924:W1987" si="152">(O1924*(1-L1924)+IF((U1924-O1924)&lt;0,0,(U1924-O1924)))/V1924</f>
        <v>0</v>
      </c>
      <c r="X1924" s="1">
        <f>VLOOKUP(E1924,'渗透率、续签率'!AG:AJ,4,0)</f>
        <v>3905.4999999999995</v>
      </c>
      <c r="Y1924" s="1">
        <f t="shared" ref="Y1924:Y1987" si="153">X1924*W1924</f>
        <v>0</v>
      </c>
      <c r="Z1924">
        <v>0</v>
      </c>
      <c r="AA1924" s="89">
        <f t="shared" ref="AA1924:AA1987" si="154">N1924*X1924</f>
        <v>0</v>
      </c>
    </row>
    <row r="1925" spans="1:37" hidden="1">
      <c r="A1925" t="s">
        <v>64</v>
      </c>
      <c r="B1925" t="s">
        <v>25</v>
      </c>
      <c r="C1925" t="s">
        <v>25</v>
      </c>
      <c r="D1925" t="s">
        <v>116</v>
      </c>
      <c r="E1925" t="s">
        <v>493</v>
      </c>
      <c r="F1925" t="str">
        <f t="shared" si="151"/>
        <v>保定市亲子玩乐</v>
      </c>
      <c r="G1925" t="s">
        <v>159</v>
      </c>
      <c r="H1925" t="s">
        <v>160</v>
      </c>
      <c r="I1925" t="s">
        <v>70</v>
      </c>
      <c r="J1925">
        <v>286</v>
      </c>
      <c r="K1925">
        <v>0</v>
      </c>
      <c r="L1925" s="13">
        <f>VLOOKUP(C1925,'渗透率、续签率'!B:C,2,0)</f>
        <v>0.38</v>
      </c>
      <c r="M1925" s="6">
        <v>0</v>
      </c>
      <c r="N1925">
        <v>51</v>
      </c>
      <c r="O1925">
        <v>0</v>
      </c>
      <c r="P1925" s="6">
        <v>0</v>
      </c>
      <c r="Q1925" s="13">
        <v>0.112</v>
      </c>
      <c r="R1925" s="13">
        <v>0</v>
      </c>
      <c r="S1925" s="31">
        <v>2414</v>
      </c>
      <c r="T1925" s="6">
        <f>VLOOKUP(E1925,'参数设置&amp;汇总'!S:U,3,0)</f>
        <v>0</v>
      </c>
      <c r="U1925" s="78">
        <f t="shared" si="150"/>
        <v>0</v>
      </c>
      <c r="V1925" s="13">
        <v>0.85000000000000009</v>
      </c>
      <c r="W1925" s="78">
        <f t="shared" si="152"/>
        <v>0</v>
      </c>
      <c r="X1925" s="1">
        <f>VLOOKUP(E1925,'渗透率、续签率'!AG:AJ,4,0)</f>
        <v>3905.4999999999995</v>
      </c>
      <c r="Y1925" s="1">
        <f t="shared" si="153"/>
        <v>0</v>
      </c>
      <c r="Z1925">
        <v>49</v>
      </c>
      <c r="AA1925" s="89">
        <f t="shared" si="154"/>
        <v>199180.49999999997</v>
      </c>
      <c r="AH1925" s="37"/>
      <c r="AI1925" s="37"/>
      <c r="AK1925" s="37"/>
    </row>
    <row r="1926" spans="1:37" hidden="1">
      <c r="A1926" t="s">
        <v>64</v>
      </c>
      <c r="B1926" t="s">
        <v>25</v>
      </c>
      <c r="C1926" t="s">
        <v>25</v>
      </c>
      <c r="D1926" t="s">
        <v>116</v>
      </c>
      <c r="E1926" t="s">
        <v>493</v>
      </c>
      <c r="F1926" t="str">
        <f t="shared" si="151"/>
        <v>保山市亲子玩乐</v>
      </c>
      <c r="G1926" t="s">
        <v>99</v>
      </c>
      <c r="H1926" t="s">
        <v>161</v>
      </c>
      <c r="I1926" t="s">
        <v>68</v>
      </c>
      <c r="J1926">
        <v>47</v>
      </c>
      <c r="K1926">
        <v>0</v>
      </c>
      <c r="L1926" s="13">
        <f>VLOOKUP(C1926,'渗透率、续签率'!B:C,2,0)</f>
        <v>0.38</v>
      </c>
      <c r="M1926" s="6">
        <v>0</v>
      </c>
      <c r="N1926">
        <v>2</v>
      </c>
      <c r="O1926">
        <v>0</v>
      </c>
      <c r="P1926" s="6">
        <v>0</v>
      </c>
      <c r="Q1926" s="13">
        <v>0</v>
      </c>
      <c r="R1926" s="13">
        <v>0</v>
      </c>
      <c r="S1926" s="31">
        <v>159</v>
      </c>
      <c r="T1926" s="6">
        <f>VLOOKUP(E1926,'参数设置&amp;汇总'!S:U,3,0)</f>
        <v>0</v>
      </c>
      <c r="U1926" s="78">
        <f t="shared" si="150"/>
        <v>0</v>
      </c>
      <c r="V1926" s="13">
        <v>0.85000000000000009</v>
      </c>
      <c r="W1926" s="78">
        <f t="shared" si="152"/>
        <v>0</v>
      </c>
      <c r="X1926" s="1">
        <f>VLOOKUP(E1926,'渗透率、续签率'!AG:AJ,4,0)</f>
        <v>3905.4999999999995</v>
      </c>
      <c r="Y1926" s="1">
        <f t="shared" si="153"/>
        <v>0</v>
      </c>
      <c r="Z1926">
        <v>1</v>
      </c>
      <c r="AA1926" s="89">
        <f t="shared" si="154"/>
        <v>7810.9999999999991</v>
      </c>
      <c r="AH1926" s="37"/>
      <c r="AI1926" s="37"/>
      <c r="AJ1926" s="1"/>
      <c r="AK1926" s="37"/>
    </row>
    <row r="1927" spans="1:37" hidden="1">
      <c r="A1927" t="s">
        <v>64</v>
      </c>
      <c r="B1927" t="s">
        <v>25</v>
      </c>
      <c r="C1927" t="s">
        <v>25</v>
      </c>
      <c r="D1927" t="s">
        <v>116</v>
      </c>
      <c r="E1927" t="s">
        <v>493</v>
      </c>
      <c r="F1927" t="str">
        <f t="shared" si="151"/>
        <v>信阳市亲子玩乐</v>
      </c>
      <c r="G1927" t="s">
        <v>110</v>
      </c>
      <c r="H1927" t="s">
        <v>162</v>
      </c>
      <c r="I1927" t="s">
        <v>70</v>
      </c>
      <c r="J1927">
        <v>132</v>
      </c>
      <c r="K1927">
        <v>0</v>
      </c>
      <c r="L1927" s="13">
        <f>VLOOKUP(C1927,'渗透率、续签率'!B:C,2,0)</f>
        <v>0.38</v>
      </c>
      <c r="M1927" s="6">
        <v>0</v>
      </c>
      <c r="N1927">
        <v>11</v>
      </c>
      <c r="O1927">
        <v>0</v>
      </c>
      <c r="P1927" s="6">
        <v>0</v>
      </c>
      <c r="Q1927" s="13">
        <v>0</v>
      </c>
      <c r="R1927" s="13">
        <v>0</v>
      </c>
      <c r="S1927" s="31">
        <v>622</v>
      </c>
      <c r="T1927" s="6">
        <f>VLOOKUP(E1927,'参数设置&amp;汇总'!S:U,3,0)</f>
        <v>0</v>
      </c>
      <c r="U1927" s="78">
        <f t="shared" si="150"/>
        <v>0</v>
      </c>
      <c r="V1927" s="13">
        <v>0.85000000000000009</v>
      </c>
      <c r="W1927" s="78">
        <f t="shared" si="152"/>
        <v>0</v>
      </c>
      <c r="X1927" s="1">
        <f>VLOOKUP(E1927,'渗透率、续签率'!AG:AJ,4,0)</f>
        <v>3905.4999999999995</v>
      </c>
      <c r="Y1927" s="1">
        <f t="shared" si="153"/>
        <v>0</v>
      </c>
      <c r="Z1927">
        <v>27</v>
      </c>
      <c r="AA1927" s="89">
        <f t="shared" si="154"/>
        <v>42960.499999999993</v>
      </c>
      <c r="AH1927" s="37"/>
      <c r="AI1927" s="37"/>
      <c r="AK1927" s="37"/>
    </row>
    <row r="1928" spans="1:37" hidden="1">
      <c r="A1928" t="s">
        <v>64</v>
      </c>
      <c r="B1928" t="s">
        <v>25</v>
      </c>
      <c r="C1928" t="s">
        <v>25</v>
      </c>
      <c r="D1928" t="s">
        <v>116</v>
      </c>
      <c r="E1928" t="s">
        <v>493</v>
      </c>
      <c r="F1928" t="str">
        <f t="shared" si="151"/>
        <v>儋州市亲子玩乐</v>
      </c>
      <c r="G1928" t="s">
        <v>120</v>
      </c>
      <c r="H1928" t="s">
        <v>163</v>
      </c>
      <c r="I1928" t="s">
        <v>68</v>
      </c>
      <c r="J1928">
        <v>14</v>
      </c>
      <c r="K1928">
        <v>0</v>
      </c>
      <c r="L1928" s="13">
        <f>VLOOKUP(C1928,'渗透率、续签率'!B:C,2,0)</f>
        <v>0.38</v>
      </c>
      <c r="M1928" s="6">
        <v>0</v>
      </c>
      <c r="N1928">
        <v>2</v>
      </c>
      <c r="O1928">
        <v>0</v>
      </c>
      <c r="P1928" s="6">
        <v>0</v>
      </c>
      <c r="Q1928" s="13">
        <v>0</v>
      </c>
      <c r="R1928" s="13">
        <v>0</v>
      </c>
      <c r="S1928" s="31">
        <v>82</v>
      </c>
      <c r="T1928" s="6">
        <f>VLOOKUP(E1928,'参数设置&amp;汇总'!S:U,3,0)</f>
        <v>0</v>
      </c>
      <c r="U1928" s="78">
        <f t="shared" si="150"/>
        <v>0</v>
      </c>
      <c r="V1928" s="13">
        <v>0.85000000000000009</v>
      </c>
      <c r="W1928" s="78">
        <f t="shared" si="152"/>
        <v>0</v>
      </c>
      <c r="X1928" s="1">
        <f>VLOOKUP(E1928,'渗透率、续签率'!AG:AJ,4,0)</f>
        <v>3905.4999999999995</v>
      </c>
      <c r="Y1928" s="1">
        <f t="shared" si="153"/>
        <v>0</v>
      </c>
      <c r="Z1928">
        <v>2</v>
      </c>
      <c r="AA1928" s="89">
        <f t="shared" si="154"/>
        <v>7810.9999999999991</v>
      </c>
      <c r="AH1928" s="37"/>
      <c r="AI1928" s="37"/>
      <c r="AK1928" s="37"/>
    </row>
    <row r="1929" spans="1:37" hidden="1">
      <c r="A1929" t="s">
        <v>64</v>
      </c>
      <c r="B1929" t="s">
        <v>25</v>
      </c>
      <c r="C1929" t="s">
        <v>25</v>
      </c>
      <c r="D1929" t="s">
        <v>116</v>
      </c>
      <c r="E1929" t="s">
        <v>493</v>
      </c>
      <c r="F1929" t="str">
        <f t="shared" si="151"/>
        <v>克孜勒苏柯尔克孜自治州亲子玩乐</v>
      </c>
      <c r="G1929" t="s">
        <v>145</v>
      </c>
      <c r="H1929" t="s">
        <v>164</v>
      </c>
      <c r="I1929" t="s">
        <v>70</v>
      </c>
      <c r="J1929">
        <v>8</v>
      </c>
      <c r="K1929">
        <v>0</v>
      </c>
      <c r="L1929" s="13">
        <f>VLOOKUP(C1929,'渗透率、续签率'!B:C,2,0)</f>
        <v>0.38</v>
      </c>
      <c r="M1929" s="6">
        <v>0</v>
      </c>
      <c r="N1929">
        <v>0</v>
      </c>
      <c r="O1929">
        <v>0</v>
      </c>
      <c r="P1929" s="6">
        <v>0</v>
      </c>
      <c r="Q1929" s="13">
        <v>0</v>
      </c>
      <c r="R1929" s="13">
        <v>0</v>
      </c>
      <c r="S1929" s="31">
        <v>15</v>
      </c>
      <c r="T1929" s="6">
        <f>VLOOKUP(E1929,'参数设置&amp;汇总'!S:U,3,0)</f>
        <v>0</v>
      </c>
      <c r="U1929" s="78">
        <f t="shared" si="150"/>
        <v>0</v>
      </c>
      <c r="V1929" s="13">
        <v>0.85000000000000009</v>
      </c>
      <c r="W1929" s="78">
        <f t="shared" si="152"/>
        <v>0</v>
      </c>
      <c r="X1929" s="1">
        <f>VLOOKUP(E1929,'渗透率、续签率'!AG:AJ,4,0)</f>
        <v>3905.4999999999995</v>
      </c>
      <c r="Y1929" s="1">
        <f t="shared" si="153"/>
        <v>0</v>
      </c>
      <c r="Z1929">
        <v>0</v>
      </c>
      <c r="AA1929" s="89">
        <f t="shared" si="154"/>
        <v>0</v>
      </c>
      <c r="AH1929" s="37"/>
      <c r="AI1929" s="37"/>
      <c r="AK1929" s="37"/>
    </row>
    <row r="1930" spans="1:37" hidden="1">
      <c r="A1930" t="s">
        <v>64</v>
      </c>
      <c r="B1930" t="s">
        <v>25</v>
      </c>
      <c r="C1930" t="s">
        <v>25</v>
      </c>
      <c r="D1930" t="s">
        <v>116</v>
      </c>
      <c r="E1930" t="s">
        <v>493</v>
      </c>
      <c r="F1930" t="str">
        <f t="shared" si="151"/>
        <v>克拉玛依市亲子玩乐</v>
      </c>
      <c r="G1930" t="s">
        <v>145</v>
      </c>
      <c r="H1930" t="s">
        <v>165</v>
      </c>
      <c r="I1930" t="s">
        <v>70</v>
      </c>
      <c r="J1930">
        <v>22</v>
      </c>
      <c r="K1930">
        <v>0</v>
      </c>
      <c r="L1930" s="13">
        <f>VLOOKUP(C1930,'渗透率、续签率'!B:C,2,0)</f>
        <v>0.38</v>
      </c>
      <c r="M1930" s="6">
        <v>0</v>
      </c>
      <c r="N1930">
        <v>0</v>
      </c>
      <c r="O1930">
        <v>0</v>
      </c>
      <c r="P1930" s="6">
        <v>0</v>
      </c>
      <c r="Q1930" s="13">
        <v>6.4000000000000001E-2</v>
      </c>
      <c r="R1930" s="13">
        <v>0</v>
      </c>
      <c r="S1930" s="31">
        <v>67</v>
      </c>
      <c r="T1930" s="6">
        <f>VLOOKUP(E1930,'参数设置&amp;汇总'!S:U,3,0)</f>
        <v>0</v>
      </c>
      <c r="U1930" s="78">
        <f t="shared" si="150"/>
        <v>0</v>
      </c>
      <c r="V1930" s="13">
        <v>0.85000000000000009</v>
      </c>
      <c r="W1930" s="78">
        <f t="shared" si="152"/>
        <v>0</v>
      </c>
      <c r="X1930" s="1">
        <f>VLOOKUP(E1930,'渗透率、续签率'!AG:AJ,4,0)</f>
        <v>3905.4999999999995</v>
      </c>
      <c r="Y1930" s="1">
        <f t="shared" si="153"/>
        <v>0</v>
      </c>
      <c r="Z1930">
        <v>1</v>
      </c>
      <c r="AA1930" s="89">
        <f t="shared" si="154"/>
        <v>0</v>
      </c>
      <c r="AH1930" s="37"/>
      <c r="AI1930" s="37"/>
      <c r="AK1930" s="37"/>
    </row>
    <row r="1931" spans="1:37" hidden="1">
      <c r="A1931" t="s">
        <v>64</v>
      </c>
      <c r="B1931" t="s">
        <v>25</v>
      </c>
      <c r="C1931" t="s">
        <v>25</v>
      </c>
      <c r="D1931" t="s">
        <v>116</v>
      </c>
      <c r="E1931" t="s">
        <v>493</v>
      </c>
      <c r="F1931" t="str">
        <f t="shared" si="151"/>
        <v>六安市亲子玩乐</v>
      </c>
      <c r="G1931" t="s">
        <v>94</v>
      </c>
      <c r="H1931" t="s">
        <v>166</v>
      </c>
      <c r="I1931" t="s">
        <v>68</v>
      </c>
      <c r="J1931">
        <v>104</v>
      </c>
      <c r="K1931">
        <v>0</v>
      </c>
      <c r="L1931" s="13">
        <f>VLOOKUP(C1931,'渗透率、续签率'!B:C,2,0)</f>
        <v>0.38</v>
      </c>
      <c r="M1931" s="6">
        <v>0</v>
      </c>
      <c r="N1931">
        <v>19</v>
      </c>
      <c r="O1931">
        <v>0</v>
      </c>
      <c r="P1931" s="6">
        <v>0</v>
      </c>
      <c r="Q1931" s="13">
        <v>0</v>
      </c>
      <c r="R1931" s="13">
        <v>0</v>
      </c>
      <c r="S1931" s="31">
        <v>956</v>
      </c>
      <c r="T1931" s="6">
        <f>VLOOKUP(E1931,'参数设置&amp;汇总'!S:U,3,0)</f>
        <v>0</v>
      </c>
      <c r="U1931" s="78">
        <f t="shared" si="150"/>
        <v>0</v>
      </c>
      <c r="V1931" s="13">
        <v>0.85000000000000009</v>
      </c>
      <c r="W1931" s="78">
        <f t="shared" si="152"/>
        <v>0</v>
      </c>
      <c r="X1931" s="1">
        <f>VLOOKUP(E1931,'渗透率、续签率'!AG:AJ,4,0)</f>
        <v>3905.4999999999995</v>
      </c>
      <c r="Y1931" s="1">
        <f t="shared" si="153"/>
        <v>0</v>
      </c>
      <c r="Z1931">
        <v>1</v>
      </c>
      <c r="AA1931" s="89">
        <f t="shared" si="154"/>
        <v>74204.499999999985</v>
      </c>
      <c r="AH1931" s="37"/>
      <c r="AI1931" s="37"/>
      <c r="AK1931" s="37"/>
    </row>
    <row r="1932" spans="1:37" hidden="1">
      <c r="A1932" t="s">
        <v>64</v>
      </c>
      <c r="B1932" t="s">
        <v>25</v>
      </c>
      <c r="C1932" t="s">
        <v>25</v>
      </c>
      <c r="D1932" t="s">
        <v>116</v>
      </c>
      <c r="E1932" t="s">
        <v>493</v>
      </c>
      <c r="F1932" t="str">
        <f t="shared" si="151"/>
        <v>六盘水市亲子玩乐</v>
      </c>
      <c r="G1932" t="s">
        <v>167</v>
      </c>
      <c r="H1932" t="s">
        <v>168</v>
      </c>
      <c r="I1932" t="s">
        <v>70</v>
      </c>
      <c r="J1932">
        <v>84</v>
      </c>
      <c r="K1932">
        <v>0</v>
      </c>
      <c r="L1932" s="13">
        <f>VLOOKUP(C1932,'渗透率、续签率'!B:C,2,0)</f>
        <v>0.38</v>
      </c>
      <c r="M1932" s="6">
        <v>0</v>
      </c>
      <c r="N1932">
        <v>3</v>
      </c>
      <c r="O1932">
        <v>0</v>
      </c>
      <c r="P1932" s="6">
        <v>0</v>
      </c>
      <c r="Q1932" s="13">
        <v>5.8000000000000003E-2</v>
      </c>
      <c r="R1932" s="13">
        <v>0</v>
      </c>
      <c r="S1932" s="31">
        <v>301</v>
      </c>
      <c r="T1932" s="6">
        <f>VLOOKUP(E1932,'参数设置&amp;汇总'!S:U,3,0)</f>
        <v>0</v>
      </c>
      <c r="U1932" s="78">
        <f t="shared" si="150"/>
        <v>0</v>
      </c>
      <c r="V1932" s="13">
        <v>0.85000000000000009</v>
      </c>
      <c r="W1932" s="78">
        <f t="shared" si="152"/>
        <v>0</v>
      </c>
      <c r="X1932" s="1">
        <f>VLOOKUP(E1932,'渗透率、续签率'!AG:AJ,4,0)</f>
        <v>3905.4999999999995</v>
      </c>
      <c r="Y1932" s="1">
        <f t="shared" si="153"/>
        <v>0</v>
      </c>
      <c r="Z1932">
        <v>0</v>
      </c>
      <c r="AA1932" s="89">
        <f t="shared" si="154"/>
        <v>11716.499999999998</v>
      </c>
      <c r="AH1932" s="37"/>
      <c r="AI1932" s="37"/>
      <c r="AK1932" s="37"/>
    </row>
    <row r="1933" spans="1:37" hidden="1">
      <c r="A1933" t="s">
        <v>64</v>
      </c>
      <c r="B1933" t="s">
        <v>25</v>
      </c>
      <c r="C1933" t="s">
        <v>25</v>
      </c>
      <c r="D1933" t="s">
        <v>116</v>
      </c>
      <c r="E1933" t="s">
        <v>493</v>
      </c>
      <c r="F1933" t="str">
        <f t="shared" si="151"/>
        <v>兰州市亲子玩乐</v>
      </c>
      <c r="G1933" t="s">
        <v>132</v>
      </c>
      <c r="H1933" t="s">
        <v>169</v>
      </c>
      <c r="I1933" t="s">
        <v>70</v>
      </c>
      <c r="J1933">
        <v>122</v>
      </c>
      <c r="K1933">
        <v>1</v>
      </c>
      <c r="L1933" s="13">
        <f>VLOOKUP(C1933,'渗透率、续签率'!B:C,2,0)</f>
        <v>0.38</v>
      </c>
      <c r="M1933" s="6">
        <v>0.01</v>
      </c>
      <c r="N1933">
        <v>24</v>
      </c>
      <c r="O1933">
        <v>1</v>
      </c>
      <c r="P1933" s="6">
        <v>0.04</v>
      </c>
      <c r="Q1933" s="13">
        <v>0.126</v>
      </c>
      <c r="R1933" s="13">
        <v>0</v>
      </c>
      <c r="S1933" s="31">
        <v>938</v>
      </c>
      <c r="T1933" s="6">
        <f>VLOOKUP(E1933,'参数设置&amp;汇总'!S:U,3,0)</f>
        <v>0</v>
      </c>
      <c r="U1933" s="78">
        <f t="shared" si="150"/>
        <v>1</v>
      </c>
      <c r="V1933" s="13">
        <v>0.85000000000000009</v>
      </c>
      <c r="W1933" s="78">
        <f t="shared" si="152"/>
        <v>0.72941176470588232</v>
      </c>
      <c r="X1933" s="1">
        <f>VLOOKUP(E1933,'渗透率、续签率'!AG:AJ,4,0)</f>
        <v>3905.4999999999995</v>
      </c>
      <c r="Y1933" s="1">
        <f t="shared" si="153"/>
        <v>2848.7176470588229</v>
      </c>
      <c r="Z1933">
        <v>10</v>
      </c>
      <c r="AA1933" s="89">
        <f t="shared" si="154"/>
        <v>93731.999999999985</v>
      </c>
      <c r="AH1933" s="37"/>
      <c r="AI1933" s="37"/>
      <c r="AK1933" s="37"/>
    </row>
    <row r="1934" spans="1:37" hidden="1">
      <c r="A1934" t="s">
        <v>64</v>
      </c>
      <c r="B1934" t="s">
        <v>25</v>
      </c>
      <c r="C1934" t="s">
        <v>25</v>
      </c>
      <c r="D1934" t="s">
        <v>116</v>
      </c>
      <c r="E1934" t="s">
        <v>493</v>
      </c>
      <c r="F1934" t="str">
        <f t="shared" si="151"/>
        <v>兴安盟亲子玩乐</v>
      </c>
      <c r="G1934" t="s">
        <v>142</v>
      </c>
      <c r="H1934" t="s">
        <v>170</v>
      </c>
      <c r="I1934" t="s">
        <v>70</v>
      </c>
      <c r="J1934">
        <v>39</v>
      </c>
      <c r="K1934">
        <v>0</v>
      </c>
      <c r="L1934" s="13">
        <f>VLOOKUP(C1934,'渗透率、续签率'!B:C,2,0)</f>
        <v>0.38</v>
      </c>
      <c r="M1934" s="6">
        <v>0</v>
      </c>
      <c r="N1934">
        <v>3</v>
      </c>
      <c r="O1934">
        <v>0</v>
      </c>
      <c r="P1934" s="6">
        <v>0</v>
      </c>
      <c r="Q1934" s="13">
        <v>0</v>
      </c>
      <c r="R1934" s="13">
        <v>0</v>
      </c>
      <c r="S1934" s="31">
        <v>112</v>
      </c>
      <c r="T1934" s="6">
        <f>VLOOKUP(E1934,'参数设置&amp;汇总'!S:U,3,0)</f>
        <v>0</v>
      </c>
      <c r="U1934" s="78">
        <f t="shared" si="150"/>
        <v>0</v>
      </c>
      <c r="V1934" s="13">
        <v>0.85000000000000009</v>
      </c>
      <c r="W1934" s="78">
        <f t="shared" si="152"/>
        <v>0</v>
      </c>
      <c r="X1934" s="1">
        <f>VLOOKUP(E1934,'渗透率、续签率'!AG:AJ,4,0)</f>
        <v>3905.4999999999995</v>
      </c>
      <c r="Y1934" s="1">
        <f t="shared" si="153"/>
        <v>0</v>
      </c>
      <c r="Z1934">
        <v>0</v>
      </c>
      <c r="AA1934" s="89">
        <f t="shared" si="154"/>
        <v>11716.499999999998</v>
      </c>
      <c r="AH1934" s="37"/>
      <c r="AI1934" s="37"/>
      <c r="AK1934" s="37"/>
    </row>
    <row r="1935" spans="1:37" hidden="1">
      <c r="A1935" t="s">
        <v>64</v>
      </c>
      <c r="B1935" t="s">
        <v>25</v>
      </c>
      <c r="C1935" t="s">
        <v>25</v>
      </c>
      <c r="D1935" t="s">
        <v>116</v>
      </c>
      <c r="E1935" t="s">
        <v>493</v>
      </c>
      <c r="F1935" t="str">
        <f t="shared" si="151"/>
        <v>内江市亲子玩乐</v>
      </c>
      <c r="G1935" t="s">
        <v>77</v>
      </c>
      <c r="H1935" t="s">
        <v>171</v>
      </c>
      <c r="I1935" t="s">
        <v>70</v>
      </c>
      <c r="J1935">
        <v>59</v>
      </c>
      <c r="K1935">
        <v>0</v>
      </c>
      <c r="L1935" s="13">
        <f>VLOOKUP(C1935,'渗透率、续签率'!B:C,2,0)</f>
        <v>0.38</v>
      </c>
      <c r="M1935" s="6">
        <v>0</v>
      </c>
      <c r="N1935">
        <v>3</v>
      </c>
      <c r="O1935">
        <v>0</v>
      </c>
      <c r="P1935" s="6">
        <v>0</v>
      </c>
      <c r="Q1935" s="13">
        <v>0.28399999999999997</v>
      </c>
      <c r="R1935" s="13">
        <v>0</v>
      </c>
      <c r="S1935" s="31">
        <v>295</v>
      </c>
      <c r="T1935" s="6">
        <f>VLOOKUP(E1935,'参数设置&amp;汇总'!S:U,3,0)</f>
        <v>0</v>
      </c>
      <c r="U1935" s="78">
        <f t="shared" si="150"/>
        <v>0</v>
      </c>
      <c r="V1935" s="13">
        <v>0.85000000000000009</v>
      </c>
      <c r="W1935" s="78">
        <f t="shared" si="152"/>
        <v>0</v>
      </c>
      <c r="X1935" s="1">
        <f>VLOOKUP(E1935,'渗透率、续签率'!AG:AJ,4,0)</f>
        <v>3905.4999999999995</v>
      </c>
      <c r="Y1935" s="1">
        <f t="shared" si="153"/>
        <v>0</v>
      </c>
      <c r="Z1935">
        <v>0</v>
      </c>
      <c r="AA1935" s="89">
        <f t="shared" si="154"/>
        <v>11716.499999999998</v>
      </c>
      <c r="AH1935" s="37"/>
      <c r="AI1935" s="37"/>
      <c r="AK1935" s="37"/>
    </row>
    <row r="1936" spans="1:37" hidden="1">
      <c r="A1936" t="s">
        <v>64</v>
      </c>
      <c r="B1936" t="s">
        <v>25</v>
      </c>
      <c r="C1936" t="s">
        <v>25</v>
      </c>
      <c r="D1936" t="s">
        <v>116</v>
      </c>
      <c r="E1936" t="s">
        <v>493</v>
      </c>
      <c r="F1936" t="str">
        <f t="shared" si="151"/>
        <v>凉山彝族自治州亲子玩乐</v>
      </c>
      <c r="G1936" t="s">
        <v>77</v>
      </c>
      <c r="H1936" t="s">
        <v>172</v>
      </c>
      <c r="I1936" t="s">
        <v>70</v>
      </c>
      <c r="J1936">
        <v>92</v>
      </c>
      <c r="K1936">
        <v>0</v>
      </c>
      <c r="L1936" s="13">
        <f>VLOOKUP(C1936,'渗透率、续签率'!B:C,2,0)</f>
        <v>0.38</v>
      </c>
      <c r="M1936" s="6">
        <v>0</v>
      </c>
      <c r="N1936">
        <v>5</v>
      </c>
      <c r="O1936">
        <v>0</v>
      </c>
      <c r="P1936" s="6">
        <v>0</v>
      </c>
      <c r="Q1936" s="13">
        <v>1.7999999999999999E-2</v>
      </c>
      <c r="R1936" s="13">
        <v>0</v>
      </c>
      <c r="S1936" s="31">
        <v>284</v>
      </c>
      <c r="T1936" s="6">
        <f>VLOOKUP(E1936,'参数设置&amp;汇总'!S:U,3,0)</f>
        <v>0</v>
      </c>
      <c r="U1936" s="78">
        <f t="shared" si="150"/>
        <v>0</v>
      </c>
      <c r="V1936" s="13">
        <v>0.85000000000000009</v>
      </c>
      <c r="W1936" s="78">
        <f t="shared" si="152"/>
        <v>0</v>
      </c>
      <c r="X1936" s="1">
        <f>VLOOKUP(E1936,'渗透率、续签率'!AG:AJ,4,0)</f>
        <v>3905.4999999999995</v>
      </c>
      <c r="Y1936" s="1">
        <f t="shared" si="153"/>
        <v>0</v>
      </c>
      <c r="Z1936">
        <v>4</v>
      </c>
      <c r="AA1936" s="89">
        <f t="shared" si="154"/>
        <v>19527.499999999996</v>
      </c>
      <c r="AH1936" s="37"/>
      <c r="AI1936" s="37"/>
      <c r="AK1936" s="37"/>
    </row>
    <row r="1937" spans="1:37" hidden="1">
      <c r="A1937" t="s">
        <v>64</v>
      </c>
      <c r="B1937" t="s">
        <v>25</v>
      </c>
      <c r="C1937" t="s">
        <v>25</v>
      </c>
      <c r="D1937" t="s">
        <v>116</v>
      </c>
      <c r="E1937" t="s">
        <v>493</v>
      </c>
      <c r="F1937" t="str">
        <f t="shared" si="151"/>
        <v>包头市亲子玩乐</v>
      </c>
      <c r="G1937" t="s">
        <v>142</v>
      </c>
      <c r="H1937" t="s">
        <v>173</v>
      </c>
      <c r="I1937" t="s">
        <v>70</v>
      </c>
      <c r="J1937">
        <v>95</v>
      </c>
      <c r="K1937">
        <v>0</v>
      </c>
      <c r="L1937" s="13">
        <f>VLOOKUP(C1937,'渗透率、续签率'!B:C,2,0)</f>
        <v>0.38</v>
      </c>
      <c r="M1937" s="6">
        <v>0</v>
      </c>
      <c r="N1937">
        <v>11</v>
      </c>
      <c r="O1937">
        <v>0</v>
      </c>
      <c r="P1937" s="6">
        <v>0</v>
      </c>
      <c r="Q1937" s="13">
        <v>4.0000000000000001E-3</v>
      </c>
      <c r="R1937" s="13">
        <v>0</v>
      </c>
      <c r="S1937" s="31">
        <v>400</v>
      </c>
      <c r="T1937" s="6">
        <f>VLOOKUP(E1937,'参数设置&amp;汇总'!S:U,3,0)</f>
        <v>0</v>
      </c>
      <c r="U1937" s="78">
        <f t="shared" si="150"/>
        <v>0</v>
      </c>
      <c r="V1937" s="13">
        <v>0.85000000000000009</v>
      </c>
      <c r="W1937" s="78">
        <f t="shared" si="152"/>
        <v>0</v>
      </c>
      <c r="X1937" s="1">
        <f>VLOOKUP(E1937,'渗透率、续签率'!AG:AJ,4,0)</f>
        <v>3905.4999999999995</v>
      </c>
      <c r="Y1937" s="1">
        <f t="shared" si="153"/>
        <v>0</v>
      </c>
      <c r="Z1937">
        <v>3</v>
      </c>
      <c r="AA1937" s="89">
        <f t="shared" si="154"/>
        <v>42960.499999999993</v>
      </c>
      <c r="AH1937" s="37"/>
      <c r="AI1937" s="37"/>
      <c r="AK1937" s="37"/>
    </row>
    <row r="1938" spans="1:37" hidden="1">
      <c r="A1938" t="s">
        <v>64</v>
      </c>
      <c r="B1938" t="s">
        <v>25</v>
      </c>
      <c r="C1938" t="s">
        <v>25</v>
      </c>
      <c r="D1938" t="s">
        <v>116</v>
      </c>
      <c r="E1938" t="s">
        <v>493</v>
      </c>
      <c r="F1938" t="str">
        <f t="shared" si="151"/>
        <v>北屯市亲子玩乐</v>
      </c>
      <c r="G1938" t="s">
        <v>145</v>
      </c>
      <c r="H1938" t="s">
        <v>174</v>
      </c>
      <c r="I1938" t="s">
        <v>70</v>
      </c>
      <c r="J1938">
        <v>9</v>
      </c>
      <c r="K1938">
        <v>0</v>
      </c>
      <c r="L1938" s="13">
        <f>VLOOKUP(C1938,'渗透率、续签率'!B:C,2,0)</f>
        <v>0.38</v>
      </c>
      <c r="M1938" s="6">
        <v>0</v>
      </c>
      <c r="N1938">
        <v>0</v>
      </c>
      <c r="O1938">
        <v>0</v>
      </c>
      <c r="P1938" s="6">
        <v>0</v>
      </c>
      <c r="Q1938" s="13">
        <v>0</v>
      </c>
      <c r="R1938" s="13">
        <v>0</v>
      </c>
      <c r="S1938" s="31">
        <v>20</v>
      </c>
      <c r="T1938" s="6">
        <f>VLOOKUP(E1938,'参数设置&amp;汇总'!S:U,3,0)</f>
        <v>0</v>
      </c>
      <c r="U1938" s="78">
        <f t="shared" si="150"/>
        <v>0</v>
      </c>
      <c r="V1938" s="13">
        <v>0.85000000000000009</v>
      </c>
      <c r="W1938" s="78">
        <f t="shared" si="152"/>
        <v>0</v>
      </c>
      <c r="X1938" s="1">
        <f>VLOOKUP(E1938,'渗透率、续签率'!AG:AJ,4,0)</f>
        <v>3905.4999999999995</v>
      </c>
      <c r="Y1938" s="1">
        <f t="shared" si="153"/>
        <v>0</v>
      </c>
      <c r="Z1938">
        <v>0</v>
      </c>
      <c r="AA1938" s="89">
        <f t="shared" si="154"/>
        <v>0</v>
      </c>
      <c r="AH1938" s="37"/>
      <c r="AI1938" s="37"/>
      <c r="AK1938" s="37"/>
    </row>
    <row r="1939" spans="1:37" hidden="1">
      <c r="A1939" t="s">
        <v>64</v>
      </c>
      <c r="B1939" t="s">
        <v>25</v>
      </c>
      <c r="C1939" t="s">
        <v>25</v>
      </c>
      <c r="D1939" t="s">
        <v>116</v>
      </c>
      <c r="E1939" t="s">
        <v>493</v>
      </c>
      <c r="F1939" t="str">
        <f t="shared" si="151"/>
        <v>北海市亲子玩乐</v>
      </c>
      <c r="G1939" t="s">
        <v>88</v>
      </c>
      <c r="H1939" t="s">
        <v>175</v>
      </c>
      <c r="I1939" t="s">
        <v>68</v>
      </c>
      <c r="J1939">
        <v>55</v>
      </c>
      <c r="K1939">
        <v>0</v>
      </c>
      <c r="L1939" s="13">
        <f>VLOOKUP(C1939,'渗透率、续签率'!B:C,2,0)</f>
        <v>0.38</v>
      </c>
      <c r="M1939" s="6">
        <v>0</v>
      </c>
      <c r="N1939">
        <v>14</v>
      </c>
      <c r="O1939">
        <v>0</v>
      </c>
      <c r="P1939" s="6">
        <v>0</v>
      </c>
      <c r="Q1939" s="13">
        <v>5.8999999999999997E-2</v>
      </c>
      <c r="R1939" s="13">
        <v>0</v>
      </c>
      <c r="S1939" s="31">
        <v>443</v>
      </c>
      <c r="T1939" s="6">
        <f>VLOOKUP(E1939,'参数设置&amp;汇总'!S:U,3,0)</f>
        <v>0</v>
      </c>
      <c r="U1939" s="78">
        <f t="shared" si="150"/>
        <v>0</v>
      </c>
      <c r="V1939" s="13">
        <v>0.85000000000000009</v>
      </c>
      <c r="W1939" s="78">
        <f t="shared" si="152"/>
        <v>0</v>
      </c>
      <c r="X1939" s="1">
        <f>VLOOKUP(E1939,'渗透率、续签率'!AG:AJ,4,0)</f>
        <v>3905.4999999999995</v>
      </c>
      <c r="Y1939" s="1">
        <f t="shared" si="153"/>
        <v>0</v>
      </c>
      <c r="Z1939">
        <v>1</v>
      </c>
      <c r="AA1939" s="89">
        <f t="shared" si="154"/>
        <v>54676.999999999993</v>
      </c>
      <c r="AH1939" s="37"/>
      <c r="AI1939" s="37"/>
      <c r="AK1939" s="37"/>
    </row>
    <row r="1940" spans="1:37" hidden="1">
      <c r="A1940" t="s">
        <v>64</v>
      </c>
      <c r="B1940" t="s">
        <v>25</v>
      </c>
      <c r="C1940" t="s">
        <v>25</v>
      </c>
      <c r="D1940" t="s">
        <v>116</v>
      </c>
      <c r="E1940" t="s">
        <v>493</v>
      </c>
      <c r="F1940" t="str">
        <f t="shared" si="151"/>
        <v>十堰市亲子玩乐</v>
      </c>
      <c r="G1940" t="s">
        <v>81</v>
      </c>
      <c r="H1940" t="s">
        <v>176</v>
      </c>
      <c r="I1940" t="s">
        <v>68</v>
      </c>
      <c r="J1940">
        <v>76</v>
      </c>
      <c r="K1940">
        <v>0</v>
      </c>
      <c r="L1940" s="13">
        <f>VLOOKUP(C1940,'渗透率、续签率'!B:C,2,0)</f>
        <v>0.38</v>
      </c>
      <c r="M1940" s="6">
        <v>0</v>
      </c>
      <c r="N1940">
        <v>4</v>
      </c>
      <c r="O1940">
        <v>0</v>
      </c>
      <c r="P1940" s="6">
        <v>0</v>
      </c>
      <c r="Q1940" s="13">
        <v>0</v>
      </c>
      <c r="R1940" s="13">
        <v>0</v>
      </c>
      <c r="S1940" s="31">
        <v>241</v>
      </c>
      <c r="T1940" s="6">
        <f>VLOOKUP(E1940,'参数设置&amp;汇总'!S:U,3,0)</f>
        <v>0</v>
      </c>
      <c r="U1940" s="78">
        <f t="shared" si="150"/>
        <v>0</v>
      </c>
      <c r="V1940" s="13">
        <v>0.85000000000000009</v>
      </c>
      <c r="W1940" s="78">
        <f t="shared" si="152"/>
        <v>0</v>
      </c>
      <c r="X1940" s="1">
        <f>VLOOKUP(E1940,'渗透率、续签率'!AG:AJ,4,0)</f>
        <v>3905.4999999999995</v>
      </c>
      <c r="Y1940" s="1">
        <f t="shared" si="153"/>
        <v>0</v>
      </c>
      <c r="Z1940">
        <v>1</v>
      </c>
      <c r="AA1940" s="89">
        <f t="shared" si="154"/>
        <v>15621.999999999998</v>
      </c>
      <c r="AH1940" s="37"/>
      <c r="AI1940" s="37"/>
      <c r="AK1940" s="37"/>
    </row>
    <row r="1941" spans="1:37" hidden="1">
      <c r="A1941" t="s">
        <v>64</v>
      </c>
      <c r="B1941" t="s">
        <v>25</v>
      </c>
      <c r="C1941" t="s">
        <v>25</v>
      </c>
      <c r="D1941" t="s">
        <v>116</v>
      </c>
      <c r="E1941" t="s">
        <v>493</v>
      </c>
      <c r="F1941" t="str">
        <f t="shared" si="151"/>
        <v>南充市亲子玩乐</v>
      </c>
      <c r="G1941" t="s">
        <v>77</v>
      </c>
      <c r="H1941" t="s">
        <v>177</v>
      </c>
      <c r="I1941" t="s">
        <v>70</v>
      </c>
      <c r="J1941">
        <v>130</v>
      </c>
      <c r="K1941">
        <v>0</v>
      </c>
      <c r="L1941" s="13">
        <f>VLOOKUP(C1941,'渗透率、续签率'!B:C,2,0)</f>
        <v>0.38</v>
      </c>
      <c r="M1941" s="6">
        <v>0</v>
      </c>
      <c r="N1941">
        <v>10</v>
      </c>
      <c r="O1941">
        <v>0</v>
      </c>
      <c r="P1941" s="6">
        <v>0</v>
      </c>
      <c r="Q1941" s="13">
        <v>2.7E-2</v>
      </c>
      <c r="R1941" s="13">
        <v>0</v>
      </c>
      <c r="S1941" s="31">
        <v>457</v>
      </c>
      <c r="T1941" s="6">
        <f>VLOOKUP(E1941,'参数设置&amp;汇总'!S:U,3,0)</f>
        <v>0</v>
      </c>
      <c r="U1941" s="78">
        <f t="shared" si="150"/>
        <v>0</v>
      </c>
      <c r="V1941" s="13">
        <v>0.85000000000000009</v>
      </c>
      <c r="W1941" s="78">
        <f t="shared" si="152"/>
        <v>0</v>
      </c>
      <c r="X1941" s="1">
        <f>VLOOKUP(E1941,'渗透率、续签率'!AG:AJ,4,0)</f>
        <v>3905.4999999999995</v>
      </c>
      <c r="Y1941" s="1">
        <f t="shared" si="153"/>
        <v>0</v>
      </c>
      <c r="Z1941">
        <v>2</v>
      </c>
      <c r="AA1941" s="89">
        <f t="shared" si="154"/>
        <v>39054.999999999993</v>
      </c>
      <c r="AH1941" s="37"/>
      <c r="AI1941" s="37"/>
      <c r="AK1941" s="37"/>
    </row>
    <row r="1942" spans="1:37" hidden="1">
      <c r="A1942" t="s">
        <v>64</v>
      </c>
      <c r="B1942" t="s">
        <v>25</v>
      </c>
      <c r="C1942" t="s">
        <v>25</v>
      </c>
      <c r="D1942" t="s">
        <v>116</v>
      </c>
      <c r="E1942" t="s">
        <v>493</v>
      </c>
      <c r="F1942" t="str">
        <f t="shared" si="151"/>
        <v>南平市亲子玩乐</v>
      </c>
      <c r="G1942" t="s">
        <v>92</v>
      </c>
      <c r="H1942" t="s">
        <v>178</v>
      </c>
      <c r="I1942" t="s">
        <v>68</v>
      </c>
      <c r="J1942">
        <v>70</v>
      </c>
      <c r="K1942">
        <v>0</v>
      </c>
      <c r="L1942" s="13">
        <f>VLOOKUP(C1942,'渗透率、续签率'!B:C,2,0)</f>
        <v>0.38</v>
      </c>
      <c r="M1942" s="6">
        <v>0</v>
      </c>
      <c r="N1942">
        <v>4</v>
      </c>
      <c r="O1942">
        <v>0</v>
      </c>
      <c r="P1942" s="6">
        <v>0</v>
      </c>
      <c r="Q1942" s="13">
        <v>0</v>
      </c>
      <c r="R1942" s="13">
        <v>0</v>
      </c>
      <c r="S1942" s="31">
        <v>268</v>
      </c>
      <c r="T1942" s="6">
        <f>VLOOKUP(E1942,'参数设置&amp;汇总'!S:U,3,0)</f>
        <v>0</v>
      </c>
      <c r="U1942" s="78">
        <f t="shared" si="150"/>
        <v>0</v>
      </c>
      <c r="V1942" s="13">
        <v>0.85000000000000009</v>
      </c>
      <c r="W1942" s="78">
        <f t="shared" si="152"/>
        <v>0</v>
      </c>
      <c r="X1942" s="1">
        <f>VLOOKUP(E1942,'渗透率、续签率'!AG:AJ,4,0)</f>
        <v>3905.4999999999995</v>
      </c>
      <c r="Y1942" s="1">
        <f t="shared" si="153"/>
        <v>0</v>
      </c>
      <c r="Z1942">
        <v>1</v>
      </c>
      <c r="AA1942" s="89">
        <f t="shared" si="154"/>
        <v>15621.999999999998</v>
      </c>
      <c r="AH1942" s="37"/>
      <c r="AI1942" s="37"/>
      <c r="AK1942" s="37"/>
    </row>
    <row r="1943" spans="1:37" hidden="1">
      <c r="A1943" t="s">
        <v>64</v>
      </c>
      <c r="B1943" t="s">
        <v>25</v>
      </c>
      <c r="C1943" t="s">
        <v>25</v>
      </c>
      <c r="D1943" t="s">
        <v>116</v>
      </c>
      <c r="E1943" t="s">
        <v>493</v>
      </c>
      <c r="F1943" t="str">
        <f t="shared" si="151"/>
        <v>南通市亲子玩乐</v>
      </c>
      <c r="G1943" t="s">
        <v>73</v>
      </c>
      <c r="H1943" t="s">
        <v>179</v>
      </c>
      <c r="I1943" t="s">
        <v>70</v>
      </c>
      <c r="J1943">
        <v>204</v>
      </c>
      <c r="K1943">
        <v>0</v>
      </c>
      <c r="L1943" s="13">
        <f>VLOOKUP(C1943,'渗透率、续签率'!B:C,2,0)</f>
        <v>0.38</v>
      </c>
      <c r="M1943" s="6">
        <v>0</v>
      </c>
      <c r="N1943">
        <v>32</v>
      </c>
      <c r="O1943">
        <v>0</v>
      </c>
      <c r="P1943" s="6">
        <v>0</v>
      </c>
      <c r="Q1943" s="13">
        <v>4.2999999999999997E-2</v>
      </c>
      <c r="R1943" s="13">
        <v>0</v>
      </c>
      <c r="S1943" s="31">
        <v>1525</v>
      </c>
      <c r="T1943" s="6">
        <f>VLOOKUP(E1943,'参数设置&amp;汇总'!S:U,3,0)</f>
        <v>0</v>
      </c>
      <c r="U1943" s="78">
        <f t="shared" si="150"/>
        <v>0</v>
      </c>
      <c r="V1943" s="13">
        <v>0.85000000000000009</v>
      </c>
      <c r="W1943" s="78">
        <f t="shared" si="152"/>
        <v>0</v>
      </c>
      <c r="X1943" s="1">
        <f>VLOOKUP(E1943,'渗透率、续签率'!AG:AJ,4,0)</f>
        <v>3905.4999999999995</v>
      </c>
      <c r="Y1943" s="1">
        <f t="shared" si="153"/>
        <v>0</v>
      </c>
      <c r="Z1943">
        <v>26</v>
      </c>
      <c r="AA1943" s="89">
        <f t="shared" si="154"/>
        <v>124975.99999999999</v>
      </c>
      <c r="AH1943" s="37"/>
      <c r="AI1943" s="37"/>
      <c r="AK1943" s="37"/>
    </row>
    <row r="1944" spans="1:37" hidden="1">
      <c r="A1944" t="s">
        <v>64</v>
      </c>
      <c r="B1944" t="s">
        <v>25</v>
      </c>
      <c r="C1944" t="s">
        <v>25</v>
      </c>
      <c r="D1944" t="s">
        <v>116</v>
      </c>
      <c r="E1944" t="s">
        <v>493</v>
      </c>
      <c r="F1944" t="str">
        <f t="shared" si="151"/>
        <v>南阳市亲子玩乐</v>
      </c>
      <c r="G1944" t="s">
        <v>110</v>
      </c>
      <c r="H1944" t="s">
        <v>180</v>
      </c>
      <c r="I1944" t="s">
        <v>70</v>
      </c>
      <c r="J1944">
        <v>224</v>
      </c>
      <c r="K1944">
        <v>0</v>
      </c>
      <c r="L1944" s="13">
        <f>VLOOKUP(C1944,'渗透率、续签率'!B:C,2,0)</f>
        <v>0.38</v>
      </c>
      <c r="M1944" s="6">
        <v>0</v>
      </c>
      <c r="N1944">
        <v>34</v>
      </c>
      <c r="O1944">
        <v>0</v>
      </c>
      <c r="P1944" s="6">
        <v>0</v>
      </c>
      <c r="Q1944" s="13">
        <v>8.8999999999999996E-2</v>
      </c>
      <c r="R1944" s="13">
        <v>0</v>
      </c>
      <c r="S1944" s="31">
        <v>1573</v>
      </c>
      <c r="T1944" s="6">
        <f>VLOOKUP(E1944,'参数设置&amp;汇总'!S:U,3,0)</f>
        <v>0</v>
      </c>
      <c r="U1944" s="78">
        <f t="shared" si="150"/>
        <v>0</v>
      </c>
      <c r="V1944" s="13">
        <v>0.85000000000000009</v>
      </c>
      <c r="W1944" s="78">
        <f t="shared" si="152"/>
        <v>0</v>
      </c>
      <c r="X1944" s="1">
        <f>VLOOKUP(E1944,'渗透率、续签率'!AG:AJ,4,0)</f>
        <v>3905.4999999999995</v>
      </c>
      <c r="Y1944" s="1">
        <f t="shared" si="153"/>
        <v>0</v>
      </c>
      <c r="Z1944">
        <v>44</v>
      </c>
      <c r="AA1944" s="89">
        <f t="shared" si="154"/>
        <v>132786.99999999997</v>
      </c>
      <c r="AH1944" s="37"/>
      <c r="AI1944" s="37"/>
      <c r="AK1944" s="37"/>
    </row>
    <row r="1945" spans="1:37" hidden="1">
      <c r="A1945" t="s">
        <v>64</v>
      </c>
      <c r="B1945" t="s">
        <v>25</v>
      </c>
      <c r="C1945" t="s">
        <v>25</v>
      </c>
      <c r="D1945" t="s">
        <v>116</v>
      </c>
      <c r="E1945" t="s">
        <v>493</v>
      </c>
      <c r="F1945" t="str">
        <f t="shared" si="151"/>
        <v>博尔塔拉蒙古自治州亲子玩乐</v>
      </c>
      <c r="G1945" t="s">
        <v>145</v>
      </c>
      <c r="H1945" t="s">
        <v>181</v>
      </c>
      <c r="I1945" t="s">
        <v>70</v>
      </c>
      <c r="J1945">
        <v>14</v>
      </c>
      <c r="K1945">
        <v>0</v>
      </c>
      <c r="L1945" s="13">
        <f>VLOOKUP(C1945,'渗透率、续签率'!B:C,2,0)</f>
        <v>0.38</v>
      </c>
      <c r="M1945" s="6">
        <v>0</v>
      </c>
      <c r="N1945">
        <v>0</v>
      </c>
      <c r="O1945">
        <v>0</v>
      </c>
      <c r="P1945" s="6">
        <v>0</v>
      </c>
      <c r="Q1945" s="13">
        <v>0</v>
      </c>
      <c r="R1945" s="13">
        <v>0</v>
      </c>
      <c r="S1945" s="31">
        <v>29</v>
      </c>
      <c r="T1945" s="6">
        <f>VLOOKUP(E1945,'参数设置&amp;汇总'!S:U,3,0)</f>
        <v>0</v>
      </c>
      <c r="U1945" s="78">
        <f t="shared" si="150"/>
        <v>0</v>
      </c>
      <c r="V1945" s="13">
        <v>0.85000000000000009</v>
      </c>
      <c r="W1945" s="78">
        <f t="shared" si="152"/>
        <v>0</v>
      </c>
      <c r="X1945" s="1">
        <f>VLOOKUP(E1945,'渗透率、续签率'!AG:AJ,4,0)</f>
        <v>3905.4999999999995</v>
      </c>
      <c r="Y1945" s="1">
        <f t="shared" si="153"/>
        <v>0</v>
      </c>
      <c r="Z1945">
        <v>1</v>
      </c>
      <c r="AA1945" s="89">
        <f t="shared" si="154"/>
        <v>0</v>
      </c>
      <c r="AH1945" s="37"/>
      <c r="AI1945" s="37"/>
      <c r="AK1945" s="37"/>
    </row>
    <row r="1946" spans="1:37" hidden="1">
      <c r="A1946" t="s">
        <v>64</v>
      </c>
      <c r="B1946" t="s">
        <v>25</v>
      </c>
      <c r="C1946" t="s">
        <v>25</v>
      </c>
      <c r="D1946" t="s">
        <v>116</v>
      </c>
      <c r="E1946" t="s">
        <v>493</v>
      </c>
      <c r="F1946" t="str">
        <f t="shared" si="151"/>
        <v>双河市亲子玩乐</v>
      </c>
      <c r="G1946" t="s">
        <v>145</v>
      </c>
      <c r="H1946" t="s">
        <v>182</v>
      </c>
      <c r="I1946" t="s">
        <v>70</v>
      </c>
      <c r="J1946">
        <v>1</v>
      </c>
      <c r="K1946">
        <v>0</v>
      </c>
      <c r="L1946" s="13">
        <f>VLOOKUP(C1946,'渗透率、续签率'!B:C,2,0)</f>
        <v>0.38</v>
      </c>
      <c r="M1946" s="6">
        <v>0</v>
      </c>
      <c r="N1946">
        <v>0</v>
      </c>
      <c r="O1946">
        <v>0</v>
      </c>
      <c r="P1946" s="6">
        <v>0</v>
      </c>
      <c r="Q1946" s="13">
        <v>0</v>
      </c>
      <c r="R1946" s="13">
        <v>0</v>
      </c>
      <c r="S1946" s="31">
        <v>5</v>
      </c>
      <c r="T1946" s="6">
        <f>VLOOKUP(E1946,'参数设置&amp;汇总'!S:U,3,0)</f>
        <v>0</v>
      </c>
      <c r="U1946" s="78">
        <f t="shared" si="150"/>
        <v>0</v>
      </c>
      <c r="V1946" s="13">
        <v>0.85000000000000009</v>
      </c>
      <c r="W1946" s="78">
        <f t="shared" si="152"/>
        <v>0</v>
      </c>
      <c r="X1946" s="1">
        <f>VLOOKUP(E1946,'渗透率、续签率'!AG:AJ,4,0)</f>
        <v>3905.4999999999995</v>
      </c>
      <c r="Y1946" s="1">
        <f t="shared" si="153"/>
        <v>0</v>
      </c>
      <c r="Z1946">
        <v>0</v>
      </c>
      <c r="AA1946" s="89">
        <f t="shared" si="154"/>
        <v>0</v>
      </c>
    </row>
    <row r="1947" spans="1:37" hidden="1">
      <c r="A1947" t="s">
        <v>64</v>
      </c>
      <c r="B1947" t="s">
        <v>25</v>
      </c>
      <c r="C1947" t="s">
        <v>25</v>
      </c>
      <c r="D1947" t="s">
        <v>116</v>
      </c>
      <c r="E1947" t="s">
        <v>493</v>
      </c>
      <c r="F1947" t="str">
        <f t="shared" si="151"/>
        <v>双鸭山市亲子玩乐</v>
      </c>
      <c r="G1947" t="s">
        <v>118</v>
      </c>
      <c r="H1947" t="s">
        <v>183</v>
      </c>
      <c r="I1947" t="s">
        <v>70</v>
      </c>
      <c r="J1947">
        <v>24</v>
      </c>
      <c r="K1947">
        <v>0</v>
      </c>
      <c r="L1947" s="13">
        <f>VLOOKUP(C1947,'渗透率、续签率'!B:C,2,0)</f>
        <v>0.38</v>
      </c>
      <c r="M1947" s="6">
        <v>0</v>
      </c>
      <c r="N1947">
        <v>1</v>
      </c>
      <c r="O1947">
        <v>0</v>
      </c>
      <c r="P1947" s="6">
        <v>0</v>
      </c>
      <c r="Q1947" s="13">
        <v>0</v>
      </c>
      <c r="R1947" s="13">
        <v>0</v>
      </c>
      <c r="S1947" s="31">
        <v>55</v>
      </c>
      <c r="T1947" s="6">
        <f>VLOOKUP(E1947,'参数设置&amp;汇总'!S:U,3,0)</f>
        <v>0</v>
      </c>
      <c r="U1947" s="78">
        <f t="shared" si="150"/>
        <v>0</v>
      </c>
      <c r="V1947" s="13">
        <v>0.85000000000000009</v>
      </c>
      <c r="W1947" s="78">
        <f t="shared" si="152"/>
        <v>0</v>
      </c>
      <c r="X1947" s="1">
        <f>VLOOKUP(E1947,'渗透率、续签率'!AG:AJ,4,0)</f>
        <v>3905.4999999999995</v>
      </c>
      <c r="Y1947" s="1">
        <f t="shared" si="153"/>
        <v>0</v>
      </c>
      <c r="Z1947">
        <v>0</v>
      </c>
      <c r="AA1947" s="89">
        <f t="shared" si="154"/>
        <v>3905.4999999999995</v>
      </c>
      <c r="AH1947" s="37"/>
      <c r="AI1947" s="37"/>
      <c r="AK1947" s="37"/>
    </row>
    <row r="1948" spans="1:37" hidden="1">
      <c r="A1948" t="s">
        <v>64</v>
      </c>
      <c r="B1948" t="s">
        <v>25</v>
      </c>
      <c r="C1948" t="s">
        <v>25</v>
      </c>
      <c r="D1948" t="s">
        <v>116</v>
      </c>
      <c r="E1948" t="s">
        <v>493</v>
      </c>
      <c r="F1948" t="str">
        <f t="shared" si="151"/>
        <v>可克达拉市亲子玩乐</v>
      </c>
      <c r="G1948" t="s">
        <v>145</v>
      </c>
      <c r="H1948" t="s">
        <v>184</v>
      </c>
      <c r="I1948" t="s">
        <v>70</v>
      </c>
      <c r="J1948">
        <v>4</v>
      </c>
      <c r="K1948">
        <v>0</v>
      </c>
      <c r="L1948" s="13">
        <f>VLOOKUP(C1948,'渗透率、续签率'!B:C,2,0)</f>
        <v>0.38</v>
      </c>
      <c r="M1948" s="6">
        <v>0</v>
      </c>
      <c r="N1948">
        <v>0</v>
      </c>
      <c r="O1948">
        <v>0</v>
      </c>
      <c r="P1948" s="6">
        <v>0</v>
      </c>
      <c r="Q1948" s="13">
        <v>0</v>
      </c>
      <c r="R1948" s="13">
        <v>0</v>
      </c>
      <c r="S1948" s="31">
        <v>9</v>
      </c>
      <c r="T1948" s="6">
        <f>VLOOKUP(E1948,'参数设置&amp;汇总'!S:U,3,0)</f>
        <v>0</v>
      </c>
      <c r="U1948" s="78">
        <f t="shared" si="150"/>
        <v>0</v>
      </c>
      <c r="V1948" s="13">
        <v>0.85000000000000009</v>
      </c>
      <c r="W1948" s="78">
        <f t="shared" si="152"/>
        <v>0</v>
      </c>
      <c r="X1948" s="1">
        <f>VLOOKUP(E1948,'渗透率、续签率'!AG:AJ,4,0)</f>
        <v>3905.4999999999995</v>
      </c>
      <c r="Y1948" s="1">
        <f t="shared" si="153"/>
        <v>0</v>
      </c>
      <c r="Z1948">
        <v>0</v>
      </c>
      <c r="AA1948" s="89">
        <f t="shared" si="154"/>
        <v>0</v>
      </c>
      <c r="AH1948" s="37"/>
      <c r="AI1948" s="37"/>
      <c r="AJ1948" s="1"/>
      <c r="AK1948" s="37"/>
    </row>
    <row r="1949" spans="1:37" hidden="1">
      <c r="A1949" t="s">
        <v>64</v>
      </c>
      <c r="B1949" t="s">
        <v>25</v>
      </c>
      <c r="C1949" t="s">
        <v>25</v>
      </c>
      <c r="D1949" t="s">
        <v>116</v>
      </c>
      <c r="E1949" t="s">
        <v>493</v>
      </c>
      <c r="F1949" t="str">
        <f t="shared" si="151"/>
        <v>台州市亲子玩乐</v>
      </c>
      <c r="G1949" t="s">
        <v>79</v>
      </c>
      <c r="H1949" t="s">
        <v>185</v>
      </c>
      <c r="I1949" t="s">
        <v>68</v>
      </c>
      <c r="J1949">
        <v>188</v>
      </c>
      <c r="K1949">
        <v>0</v>
      </c>
      <c r="L1949" s="13">
        <f>VLOOKUP(C1949,'渗透率、续签率'!B:C,2,0)</f>
        <v>0.38</v>
      </c>
      <c r="M1949" s="6">
        <v>0</v>
      </c>
      <c r="N1949">
        <v>36</v>
      </c>
      <c r="O1949">
        <v>0</v>
      </c>
      <c r="P1949" s="6">
        <v>0</v>
      </c>
      <c r="Q1949" s="13">
        <v>0.16</v>
      </c>
      <c r="R1949" s="13">
        <v>0</v>
      </c>
      <c r="S1949" s="31">
        <v>1758</v>
      </c>
      <c r="T1949" s="6">
        <f>VLOOKUP(E1949,'参数设置&amp;汇总'!S:U,3,0)</f>
        <v>0</v>
      </c>
      <c r="U1949" s="78">
        <f t="shared" si="150"/>
        <v>0</v>
      </c>
      <c r="V1949" s="13">
        <v>0.85000000000000009</v>
      </c>
      <c r="W1949" s="78">
        <f t="shared" si="152"/>
        <v>0</v>
      </c>
      <c r="X1949" s="1">
        <f>VLOOKUP(E1949,'渗透率、续签率'!AG:AJ,4,0)</f>
        <v>3905.4999999999995</v>
      </c>
      <c r="Y1949" s="1">
        <f t="shared" si="153"/>
        <v>0</v>
      </c>
      <c r="Z1949">
        <v>35</v>
      </c>
      <c r="AA1949" s="89">
        <f t="shared" si="154"/>
        <v>140597.99999999997</v>
      </c>
      <c r="AH1949" s="37"/>
      <c r="AI1949" s="37"/>
      <c r="AK1949" s="37"/>
    </row>
    <row r="1950" spans="1:37" hidden="1">
      <c r="A1950" t="s">
        <v>64</v>
      </c>
      <c r="B1950" t="s">
        <v>25</v>
      </c>
      <c r="C1950" t="s">
        <v>25</v>
      </c>
      <c r="D1950" t="s">
        <v>116</v>
      </c>
      <c r="E1950" t="s">
        <v>493</v>
      </c>
      <c r="F1950" t="str">
        <f t="shared" si="151"/>
        <v>台湾省亲子玩乐</v>
      </c>
      <c r="G1950" t="s">
        <v>186</v>
      </c>
      <c r="H1950" t="s">
        <v>186</v>
      </c>
      <c r="I1950" t="s">
        <v>57</v>
      </c>
      <c r="J1950">
        <v>707</v>
      </c>
      <c r="K1950">
        <v>0</v>
      </c>
      <c r="L1950" s="13">
        <f>VLOOKUP(C1950,'渗透率、续签率'!B:C,2,0)</f>
        <v>0.38</v>
      </c>
      <c r="M1950" s="6">
        <v>0</v>
      </c>
      <c r="N1950">
        <v>1</v>
      </c>
      <c r="O1950">
        <v>0</v>
      </c>
      <c r="P1950" s="6">
        <v>0</v>
      </c>
      <c r="Q1950" s="13">
        <v>0.22</v>
      </c>
      <c r="R1950" s="13">
        <v>0</v>
      </c>
      <c r="S1950" s="31">
        <v>82</v>
      </c>
      <c r="T1950" s="6">
        <f>VLOOKUP(E1950,'参数设置&amp;汇总'!S:U,3,0)</f>
        <v>0</v>
      </c>
      <c r="U1950" s="78">
        <f t="shared" si="150"/>
        <v>0</v>
      </c>
      <c r="V1950" s="13">
        <v>0.85000000000000009</v>
      </c>
      <c r="W1950" s="78">
        <f t="shared" si="152"/>
        <v>0</v>
      </c>
      <c r="X1950" s="1">
        <f>VLOOKUP(E1950,'渗透率、续签率'!AG:AJ,4,0)</f>
        <v>3905.4999999999995</v>
      </c>
      <c r="Y1950" s="1">
        <f t="shared" si="153"/>
        <v>0</v>
      </c>
      <c r="Z1950">
        <v>0</v>
      </c>
      <c r="AA1950" s="89">
        <f t="shared" si="154"/>
        <v>3905.4999999999995</v>
      </c>
      <c r="AH1950" s="37"/>
      <c r="AI1950" s="37"/>
      <c r="AK1950" s="37"/>
    </row>
    <row r="1951" spans="1:37" hidden="1">
      <c r="A1951" t="s">
        <v>64</v>
      </c>
      <c r="B1951" t="s">
        <v>25</v>
      </c>
      <c r="C1951" t="s">
        <v>25</v>
      </c>
      <c r="D1951" t="s">
        <v>116</v>
      </c>
      <c r="E1951" t="s">
        <v>493</v>
      </c>
      <c r="F1951" t="str">
        <f t="shared" si="151"/>
        <v>吉安市亲子玩乐</v>
      </c>
      <c r="G1951" t="s">
        <v>90</v>
      </c>
      <c r="H1951" t="s">
        <v>187</v>
      </c>
      <c r="I1951" t="s">
        <v>68</v>
      </c>
      <c r="J1951">
        <v>117</v>
      </c>
      <c r="K1951">
        <v>0</v>
      </c>
      <c r="L1951" s="13">
        <f>VLOOKUP(C1951,'渗透率、续签率'!B:C,2,0)</f>
        <v>0.38</v>
      </c>
      <c r="M1951" s="6">
        <v>0</v>
      </c>
      <c r="N1951">
        <v>10</v>
      </c>
      <c r="O1951">
        <v>0</v>
      </c>
      <c r="P1951" s="6">
        <v>0</v>
      </c>
      <c r="Q1951" s="13">
        <v>3.4000000000000002E-2</v>
      </c>
      <c r="R1951" s="13">
        <v>0</v>
      </c>
      <c r="S1951" s="31">
        <v>539</v>
      </c>
      <c r="T1951" s="6">
        <f>VLOOKUP(E1951,'参数设置&amp;汇总'!S:U,3,0)</f>
        <v>0</v>
      </c>
      <c r="U1951" s="78">
        <f t="shared" si="150"/>
        <v>0</v>
      </c>
      <c r="V1951" s="13">
        <v>0.85000000000000009</v>
      </c>
      <c r="W1951" s="78">
        <f t="shared" si="152"/>
        <v>0</v>
      </c>
      <c r="X1951" s="1">
        <f>VLOOKUP(E1951,'渗透率、续签率'!AG:AJ,4,0)</f>
        <v>3905.4999999999995</v>
      </c>
      <c r="Y1951" s="1">
        <f t="shared" si="153"/>
        <v>0</v>
      </c>
      <c r="Z1951">
        <v>0</v>
      </c>
      <c r="AA1951" s="89">
        <f t="shared" si="154"/>
        <v>39054.999999999993</v>
      </c>
      <c r="AH1951" s="37"/>
      <c r="AI1951" s="37"/>
      <c r="AK1951" s="37"/>
    </row>
    <row r="1952" spans="1:37" hidden="1">
      <c r="A1952" t="s">
        <v>64</v>
      </c>
      <c r="B1952" t="s">
        <v>25</v>
      </c>
      <c r="C1952" t="s">
        <v>25</v>
      </c>
      <c r="D1952" t="s">
        <v>116</v>
      </c>
      <c r="E1952" t="s">
        <v>493</v>
      </c>
      <c r="F1952" t="str">
        <f t="shared" si="151"/>
        <v>吉林市亲子玩乐</v>
      </c>
      <c r="G1952" t="s">
        <v>188</v>
      </c>
      <c r="H1952" t="s">
        <v>189</v>
      </c>
      <c r="I1952" t="s">
        <v>70</v>
      </c>
      <c r="J1952">
        <v>78</v>
      </c>
      <c r="K1952">
        <v>0</v>
      </c>
      <c r="L1952" s="13">
        <f>VLOOKUP(C1952,'渗透率、续签率'!B:C,2,0)</f>
        <v>0.38</v>
      </c>
      <c r="M1952" s="6">
        <v>0</v>
      </c>
      <c r="N1952">
        <v>3</v>
      </c>
      <c r="O1952">
        <v>0</v>
      </c>
      <c r="P1952" s="6">
        <v>0</v>
      </c>
      <c r="Q1952" s="13">
        <v>0</v>
      </c>
      <c r="R1952" s="13">
        <v>0</v>
      </c>
      <c r="S1952" s="31">
        <v>233</v>
      </c>
      <c r="T1952" s="6">
        <f>VLOOKUP(E1952,'参数设置&amp;汇总'!S:U,3,0)</f>
        <v>0</v>
      </c>
      <c r="U1952" s="78">
        <f t="shared" si="150"/>
        <v>0</v>
      </c>
      <c r="V1952" s="13">
        <v>0.85000000000000009</v>
      </c>
      <c r="W1952" s="78">
        <f t="shared" si="152"/>
        <v>0</v>
      </c>
      <c r="X1952" s="1">
        <f>VLOOKUP(E1952,'渗透率、续签率'!AG:AJ,4,0)</f>
        <v>3905.4999999999995</v>
      </c>
      <c r="Y1952" s="1">
        <f t="shared" si="153"/>
        <v>0</v>
      </c>
      <c r="Z1952">
        <v>0</v>
      </c>
      <c r="AA1952" s="89">
        <f t="shared" si="154"/>
        <v>11716.499999999998</v>
      </c>
      <c r="AH1952" s="37"/>
      <c r="AI1952" s="37"/>
      <c r="AK1952" s="37"/>
    </row>
    <row r="1953" spans="1:37" hidden="1">
      <c r="A1953" t="s">
        <v>64</v>
      </c>
      <c r="B1953" t="s">
        <v>25</v>
      </c>
      <c r="C1953" t="s">
        <v>25</v>
      </c>
      <c r="D1953" t="s">
        <v>116</v>
      </c>
      <c r="E1953" t="s">
        <v>493</v>
      </c>
      <c r="F1953" t="str">
        <f t="shared" si="151"/>
        <v>吐鲁番市亲子玩乐</v>
      </c>
      <c r="G1953" t="s">
        <v>145</v>
      </c>
      <c r="H1953" t="s">
        <v>190</v>
      </c>
      <c r="I1953" t="s">
        <v>70</v>
      </c>
      <c r="J1953">
        <v>18</v>
      </c>
      <c r="K1953">
        <v>0</v>
      </c>
      <c r="L1953" s="13">
        <f>VLOOKUP(C1953,'渗透率、续签率'!B:C,2,0)</f>
        <v>0.38</v>
      </c>
      <c r="M1953" s="6">
        <v>0</v>
      </c>
      <c r="N1953">
        <v>1</v>
      </c>
      <c r="O1953">
        <v>0</v>
      </c>
      <c r="P1953" s="6">
        <v>0</v>
      </c>
      <c r="Q1953" s="13">
        <v>0</v>
      </c>
      <c r="R1953" s="13">
        <v>0</v>
      </c>
      <c r="S1953" s="31">
        <v>58</v>
      </c>
      <c r="T1953" s="6">
        <f>VLOOKUP(E1953,'参数设置&amp;汇总'!S:U,3,0)</f>
        <v>0</v>
      </c>
      <c r="U1953" s="78">
        <f t="shared" si="150"/>
        <v>0</v>
      </c>
      <c r="V1953" s="13">
        <v>0.85000000000000009</v>
      </c>
      <c r="W1953" s="78">
        <f t="shared" si="152"/>
        <v>0</v>
      </c>
      <c r="X1953" s="1">
        <f>VLOOKUP(E1953,'渗透率、续签率'!AG:AJ,4,0)</f>
        <v>3905.4999999999995</v>
      </c>
      <c r="Y1953" s="1">
        <f t="shared" si="153"/>
        <v>0</v>
      </c>
      <c r="Z1953">
        <v>0</v>
      </c>
      <c r="AA1953" s="89">
        <f t="shared" si="154"/>
        <v>3905.4999999999995</v>
      </c>
      <c r="AH1953" s="37"/>
      <c r="AI1953" s="37"/>
      <c r="AK1953" s="37"/>
    </row>
    <row r="1954" spans="1:37" hidden="1">
      <c r="A1954" t="s">
        <v>64</v>
      </c>
      <c r="B1954" t="s">
        <v>25</v>
      </c>
      <c r="C1954" t="s">
        <v>25</v>
      </c>
      <c r="D1954" t="s">
        <v>116</v>
      </c>
      <c r="E1954" t="s">
        <v>493</v>
      </c>
      <c r="F1954" t="str">
        <f t="shared" si="151"/>
        <v>吕梁市亲子玩乐</v>
      </c>
      <c r="G1954" t="s">
        <v>134</v>
      </c>
      <c r="H1954" t="s">
        <v>191</v>
      </c>
      <c r="I1954" t="s">
        <v>70</v>
      </c>
      <c r="J1954">
        <v>102</v>
      </c>
      <c r="K1954">
        <v>0</v>
      </c>
      <c r="L1954" s="13">
        <f>VLOOKUP(C1954,'渗透率、续签率'!B:C,2,0)</f>
        <v>0.38</v>
      </c>
      <c r="M1954" s="6">
        <v>0</v>
      </c>
      <c r="N1954">
        <v>3</v>
      </c>
      <c r="O1954">
        <v>0</v>
      </c>
      <c r="P1954" s="6">
        <v>0</v>
      </c>
      <c r="Q1954" s="13">
        <v>0</v>
      </c>
      <c r="R1954" s="13">
        <v>0</v>
      </c>
      <c r="S1954" s="31">
        <v>335</v>
      </c>
      <c r="T1954" s="6">
        <f>VLOOKUP(E1954,'参数设置&amp;汇总'!S:U,3,0)</f>
        <v>0</v>
      </c>
      <c r="U1954" s="78">
        <f t="shared" si="150"/>
        <v>0</v>
      </c>
      <c r="V1954" s="13">
        <v>0.85000000000000009</v>
      </c>
      <c r="W1954" s="78">
        <f t="shared" si="152"/>
        <v>0</v>
      </c>
      <c r="X1954" s="1">
        <f>VLOOKUP(E1954,'渗透率、续签率'!AG:AJ,4,0)</f>
        <v>3905.4999999999995</v>
      </c>
      <c r="Y1954" s="1">
        <f t="shared" si="153"/>
        <v>0</v>
      </c>
      <c r="Z1954">
        <v>1</v>
      </c>
      <c r="AA1954" s="89">
        <f t="shared" si="154"/>
        <v>11716.499999999998</v>
      </c>
      <c r="AH1954" s="37"/>
      <c r="AI1954" s="37"/>
      <c r="AK1954" s="37"/>
    </row>
    <row r="1955" spans="1:37" hidden="1">
      <c r="A1955" t="s">
        <v>64</v>
      </c>
      <c r="B1955" t="s">
        <v>25</v>
      </c>
      <c r="C1955" t="s">
        <v>25</v>
      </c>
      <c r="D1955" t="s">
        <v>116</v>
      </c>
      <c r="E1955" t="s">
        <v>493</v>
      </c>
      <c r="F1955" t="str">
        <f t="shared" si="151"/>
        <v>吴忠市亲子玩乐</v>
      </c>
      <c r="G1955" t="s">
        <v>129</v>
      </c>
      <c r="H1955" t="s">
        <v>192</v>
      </c>
      <c r="I1955" t="s">
        <v>70</v>
      </c>
      <c r="J1955">
        <v>35</v>
      </c>
      <c r="K1955">
        <v>0</v>
      </c>
      <c r="L1955" s="13">
        <f>VLOOKUP(C1955,'渗透率、续签率'!B:C,2,0)</f>
        <v>0.38</v>
      </c>
      <c r="M1955" s="6">
        <v>0</v>
      </c>
      <c r="N1955">
        <v>1</v>
      </c>
      <c r="O1955">
        <v>0</v>
      </c>
      <c r="P1955" s="6">
        <v>0</v>
      </c>
      <c r="Q1955" s="13">
        <v>0</v>
      </c>
      <c r="R1955" s="13">
        <v>0</v>
      </c>
      <c r="S1955" s="31">
        <v>112</v>
      </c>
      <c r="T1955" s="6">
        <f>VLOOKUP(E1955,'参数设置&amp;汇总'!S:U,3,0)</f>
        <v>0</v>
      </c>
      <c r="U1955" s="78">
        <f t="shared" si="150"/>
        <v>0</v>
      </c>
      <c r="V1955" s="13">
        <v>0.85000000000000009</v>
      </c>
      <c r="W1955" s="78">
        <f t="shared" si="152"/>
        <v>0</v>
      </c>
      <c r="X1955" s="1">
        <f>VLOOKUP(E1955,'渗透率、续签率'!AG:AJ,4,0)</f>
        <v>3905.4999999999995</v>
      </c>
      <c r="Y1955" s="1">
        <f t="shared" si="153"/>
        <v>0</v>
      </c>
      <c r="Z1955">
        <v>0</v>
      </c>
      <c r="AA1955" s="89">
        <f t="shared" si="154"/>
        <v>3905.4999999999995</v>
      </c>
      <c r="AH1955" s="37"/>
      <c r="AI1955" s="37"/>
      <c r="AK1955" s="37"/>
    </row>
    <row r="1956" spans="1:37" hidden="1">
      <c r="A1956" t="s">
        <v>64</v>
      </c>
      <c r="B1956" t="s">
        <v>25</v>
      </c>
      <c r="C1956" t="s">
        <v>25</v>
      </c>
      <c r="D1956" t="s">
        <v>116</v>
      </c>
      <c r="E1956" t="s">
        <v>493</v>
      </c>
      <c r="F1956" t="str">
        <f t="shared" si="151"/>
        <v>周口市亲子玩乐</v>
      </c>
      <c r="G1956" t="s">
        <v>110</v>
      </c>
      <c r="H1956" t="s">
        <v>193</v>
      </c>
      <c r="I1956" t="s">
        <v>70</v>
      </c>
      <c r="J1956">
        <v>256</v>
      </c>
      <c r="K1956">
        <v>0</v>
      </c>
      <c r="L1956" s="13">
        <f>VLOOKUP(C1956,'渗透率、续签率'!B:C,2,0)</f>
        <v>0.38</v>
      </c>
      <c r="M1956" s="6">
        <v>0</v>
      </c>
      <c r="N1956">
        <v>21</v>
      </c>
      <c r="O1956">
        <v>0</v>
      </c>
      <c r="P1956" s="6">
        <v>0</v>
      </c>
      <c r="Q1956" s="13">
        <v>0.21299999999999999</v>
      </c>
      <c r="R1956" s="13">
        <v>0</v>
      </c>
      <c r="S1956" s="31">
        <v>1641</v>
      </c>
      <c r="T1956" s="6">
        <f>VLOOKUP(E1956,'参数设置&amp;汇总'!S:U,3,0)</f>
        <v>0</v>
      </c>
      <c r="U1956" s="78">
        <f t="shared" si="150"/>
        <v>0</v>
      </c>
      <c r="V1956" s="13">
        <v>0.85000000000000009</v>
      </c>
      <c r="W1956" s="78">
        <f t="shared" si="152"/>
        <v>0</v>
      </c>
      <c r="X1956" s="1">
        <f>VLOOKUP(E1956,'渗透率、续签率'!AG:AJ,4,0)</f>
        <v>3905.4999999999995</v>
      </c>
      <c r="Y1956" s="1">
        <f t="shared" si="153"/>
        <v>0</v>
      </c>
      <c r="Z1956">
        <v>31</v>
      </c>
      <c r="AA1956" s="89">
        <f t="shared" si="154"/>
        <v>82015.499999999985</v>
      </c>
      <c r="AH1956" s="37"/>
      <c r="AI1956" s="37"/>
      <c r="AK1956" s="37"/>
    </row>
    <row r="1957" spans="1:37" hidden="1">
      <c r="A1957" t="s">
        <v>64</v>
      </c>
      <c r="B1957" t="s">
        <v>25</v>
      </c>
      <c r="C1957" t="s">
        <v>25</v>
      </c>
      <c r="D1957" t="s">
        <v>116</v>
      </c>
      <c r="E1957" t="s">
        <v>493</v>
      </c>
      <c r="F1957" t="str">
        <f t="shared" si="151"/>
        <v>呼伦贝尔市亲子玩乐</v>
      </c>
      <c r="G1957" t="s">
        <v>142</v>
      </c>
      <c r="H1957" t="s">
        <v>194</v>
      </c>
      <c r="I1957" t="s">
        <v>70</v>
      </c>
      <c r="J1957">
        <v>59</v>
      </c>
      <c r="K1957">
        <v>0</v>
      </c>
      <c r="L1957" s="13">
        <f>VLOOKUP(C1957,'渗透率、续签率'!B:C,2,0)</f>
        <v>0.38</v>
      </c>
      <c r="M1957" s="6">
        <v>0</v>
      </c>
      <c r="N1957">
        <v>0</v>
      </c>
      <c r="O1957">
        <v>0</v>
      </c>
      <c r="P1957" s="6">
        <v>0</v>
      </c>
      <c r="Q1957" s="13">
        <v>0</v>
      </c>
      <c r="R1957" s="13">
        <v>0</v>
      </c>
      <c r="S1957" s="31">
        <v>91</v>
      </c>
      <c r="T1957" s="6">
        <f>VLOOKUP(E1957,'参数设置&amp;汇总'!S:U,3,0)</f>
        <v>0</v>
      </c>
      <c r="U1957" s="78">
        <f t="shared" si="150"/>
        <v>0</v>
      </c>
      <c r="V1957" s="13">
        <v>0.85000000000000009</v>
      </c>
      <c r="W1957" s="78">
        <f t="shared" si="152"/>
        <v>0</v>
      </c>
      <c r="X1957" s="1">
        <f>VLOOKUP(E1957,'渗透率、续签率'!AG:AJ,4,0)</f>
        <v>3905.4999999999995</v>
      </c>
      <c r="Y1957" s="1">
        <f t="shared" si="153"/>
        <v>0</v>
      </c>
      <c r="Z1957">
        <v>2</v>
      </c>
      <c r="AA1957" s="89">
        <f t="shared" si="154"/>
        <v>0</v>
      </c>
      <c r="AH1957" s="37"/>
      <c r="AI1957" s="37"/>
      <c r="AK1957" s="37"/>
    </row>
    <row r="1958" spans="1:37" hidden="1">
      <c r="A1958" t="s">
        <v>64</v>
      </c>
      <c r="B1958" t="s">
        <v>25</v>
      </c>
      <c r="C1958" t="s">
        <v>25</v>
      </c>
      <c r="D1958" t="s">
        <v>116</v>
      </c>
      <c r="E1958" t="s">
        <v>493</v>
      </c>
      <c r="F1958" t="str">
        <f t="shared" si="151"/>
        <v>呼和浩特市亲子玩乐</v>
      </c>
      <c r="G1958" t="s">
        <v>142</v>
      </c>
      <c r="H1958" t="s">
        <v>195</v>
      </c>
      <c r="I1958" t="s">
        <v>70</v>
      </c>
      <c r="J1958">
        <v>102</v>
      </c>
      <c r="K1958">
        <v>0</v>
      </c>
      <c r="L1958" s="13">
        <f>VLOOKUP(C1958,'渗透率、续签率'!B:C,2,0)</f>
        <v>0.38</v>
      </c>
      <c r="M1958" s="6">
        <v>0</v>
      </c>
      <c r="N1958">
        <v>30</v>
      </c>
      <c r="O1958">
        <v>0</v>
      </c>
      <c r="P1958" s="6">
        <v>0</v>
      </c>
      <c r="Q1958" s="13">
        <v>0</v>
      </c>
      <c r="R1958" s="13">
        <v>0</v>
      </c>
      <c r="S1958" s="31">
        <v>1015</v>
      </c>
      <c r="T1958" s="6">
        <f>VLOOKUP(E1958,'参数设置&amp;汇总'!S:U,3,0)</f>
        <v>0</v>
      </c>
      <c r="U1958" s="78">
        <f t="shared" si="150"/>
        <v>0</v>
      </c>
      <c r="V1958" s="13">
        <v>0.85000000000000009</v>
      </c>
      <c r="W1958" s="78">
        <f t="shared" si="152"/>
        <v>0</v>
      </c>
      <c r="X1958" s="1">
        <f>VLOOKUP(E1958,'渗透率、续签率'!AG:AJ,4,0)</f>
        <v>3905.4999999999995</v>
      </c>
      <c r="Y1958" s="1">
        <f t="shared" si="153"/>
        <v>0</v>
      </c>
      <c r="Z1958">
        <v>27</v>
      </c>
      <c r="AA1958" s="89">
        <f t="shared" si="154"/>
        <v>117164.99999999999</v>
      </c>
      <c r="AH1958" s="37"/>
      <c r="AI1958" s="37"/>
      <c r="AK1958" s="37"/>
    </row>
    <row r="1959" spans="1:37" hidden="1">
      <c r="A1959" t="s">
        <v>64</v>
      </c>
      <c r="B1959" t="s">
        <v>25</v>
      </c>
      <c r="C1959" t="s">
        <v>25</v>
      </c>
      <c r="D1959" t="s">
        <v>116</v>
      </c>
      <c r="E1959" t="s">
        <v>493</v>
      </c>
      <c r="F1959" t="str">
        <f t="shared" si="151"/>
        <v>和田地区亲子玩乐</v>
      </c>
      <c r="G1959" t="s">
        <v>145</v>
      </c>
      <c r="H1959" t="s">
        <v>196</v>
      </c>
      <c r="I1959" t="s">
        <v>70</v>
      </c>
      <c r="J1959">
        <v>16</v>
      </c>
      <c r="K1959">
        <v>0</v>
      </c>
      <c r="L1959" s="13">
        <f>VLOOKUP(C1959,'渗透率、续签率'!B:C,2,0)</f>
        <v>0.38</v>
      </c>
      <c r="M1959" s="6">
        <v>0</v>
      </c>
      <c r="N1959">
        <v>0</v>
      </c>
      <c r="O1959">
        <v>0</v>
      </c>
      <c r="P1959" s="6">
        <v>0</v>
      </c>
      <c r="Q1959" s="13">
        <v>0.18099999999999999</v>
      </c>
      <c r="R1959" s="13">
        <v>0</v>
      </c>
      <c r="S1959" s="31">
        <v>51</v>
      </c>
      <c r="T1959" s="6">
        <f>VLOOKUP(E1959,'参数设置&amp;汇总'!S:U,3,0)</f>
        <v>0</v>
      </c>
      <c r="U1959" s="78">
        <f t="shared" si="150"/>
        <v>0</v>
      </c>
      <c r="V1959" s="13">
        <v>0.85000000000000009</v>
      </c>
      <c r="W1959" s="78">
        <f t="shared" si="152"/>
        <v>0</v>
      </c>
      <c r="X1959" s="1">
        <f>VLOOKUP(E1959,'渗透率、续签率'!AG:AJ,4,0)</f>
        <v>3905.4999999999995</v>
      </c>
      <c r="Y1959" s="1">
        <f t="shared" si="153"/>
        <v>0</v>
      </c>
      <c r="Z1959">
        <v>0</v>
      </c>
      <c r="AA1959" s="89">
        <f t="shared" si="154"/>
        <v>0</v>
      </c>
      <c r="AH1959" s="37"/>
      <c r="AI1959" s="37"/>
      <c r="AK1959" s="37"/>
    </row>
    <row r="1960" spans="1:37" hidden="1">
      <c r="A1960" t="s">
        <v>64</v>
      </c>
      <c r="B1960" t="s">
        <v>25</v>
      </c>
      <c r="C1960" t="s">
        <v>25</v>
      </c>
      <c r="D1960" t="s">
        <v>116</v>
      </c>
      <c r="E1960" t="s">
        <v>493</v>
      </c>
      <c r="F1960" t="str">
        <f t="shared" si="151"/>
        <v>咸宁市亲子玩乐</v>
      </c>
      <c r="G1960" t="s">
        <v>81</v>
      </c>
      <c r="H1960" t="s">
        <v>197</v>
      </c>
      <c r="I1960" t="s">
        <v>68</v>
      </c>
      <c r="J1960">
        <v>69</v>
      </c>
      <c r="K1960">
        <v>0</v>
      </c>
      <c r="L1960" s="13">
        <f>VLOOKUP(C1960,'渗透率、续签率'!B:C,2,0)</f>
        <v>0.38</v>
      </c>
      <c r="M1960" s="6">
        <v>0</v>
      </c>
      <c r="N1960">
        <v>6</v>
      </c>
      <c r="O1960">
        <v>0</v>
      </c>
      <c r="P1960" s="6">
        <v>0</v>
      </c>
      <c r="Q1960" s="13">
        <v>0</v>
      </c>
      <c r="R1960" s="13">
        <v>0</v>
      </c>
      <c r="S1960" s="31">
        <v>305</v>
      </c>
      <c r="T1960" s="6">
        <f>VLOOKUP(E1960,'参数设置&amp;汇总'!S:U,3,0)</f>
        <v>0</v>
      </c>
      <c r="U1960" s="78">
        <f t="shared" si="150"/>
        <v>0</v>
      </c>
      <c r="V1960" s="13">
        <v>0.85000000000000009</v>
      </c>
      <c r="W1960" s="78">
        <f t="shared" si="152"/>
        <v>0</v>
      </c>
      <c r="X1960" s="1">
        <f>VLOOKUP(E1960,'渗透率、续签率'!AG:AJ,4,0)</f>
        <v>3905.4999999999995</v>
      </c>
      <c r="Y1960" s="1">
        <f t="shared" si="153"/>
        <v>0</v>
      </c>
      <c r="Z1960">
        <v>2</v>
      </c>
      <c r="AA1960" s="89">
        <f t="shared" si="154"/>
        <v>23432.999999999996</v>
      </c>
      <c r="AH1960" s="37"/>
      <c r="AI1960" s="37"/>
      <c r="AK1960" s="37"/>
    </row>
    <row r="1961" spans="1:37" hidden="1">
      <c r="A1961" t="s">
        <v>64</v>
      </c>
      <c r="B1961" t="s">
        <v>25</v>
      </c>
      <c r="C1961" t="s">
        <v>25</v>
      </c>
      <c r="D1961" t="s">
        <v>116</v>
      </c>
      <c r="E1961" t="s">
        <v>493</v>
      </c>
      <c r="F1961" t="str">
        <f t="shared" si="151"/>
        <v>咸阳市亲子玩乐</v>
      </c>
      <c r="G1961" t="s">
        <v>108</v>
      </c>
      <c r="H1961" t="s">
        <v>198</v>
      </c>
      <c r="I1961" t="s">
        <v>70</v>
      </c>
      <c r="J1961">
        <v>160</v>
      </c>
      <c r="K1961">
        <v>1</v>
      </c>
      <c r="L1961" s="13">
        <f>VLOOKUP(C1961,'渗透率、续签率'!B:C,2,0)</f>
        <v>0.38</v>
      </c>
      <c r="M1961" s="6">
        <v>0.01</v>
      </c>
      <c r="N1961">
        <v>24</v>
      </c>
      <c r="O1961">
        <v>0</v>
      </c>
      <c r="P1961" s="6">
        <v>0</v>
      </c>
      <c r="Q1961" s="13">
        <v>6.9000000000000006E-2</v>
      </c>
      <c r="R1961" s="13">
        <v>0</v>
      </c>
      <c r="S1961" s="31">
        <v>1141</v>
      </c>
      <c r="T1961" s="6">
        <f>VLOOKUP(E1961,'参数设置&amp;汇总'!S:U,3,0)</f>
        <v>0</v>
      </c>
      <c r="U1961" s="78">
        <f t="shared" si="150"/>
        <v>0</v>
      </c>
      <c r="V1961" s="13">
        <v>0.85000000000000009</v>
      </c>
      <c r="W1961" s="78">
        <f t="shared" si="152"/>
        <v>0</v>
      </c>
      <c r="X1961" s="1">
        <f>VLOOKUP(E1961,'渗透率、续签率'!AG:AJ,4,0)</f>
        <v>3905.4999999999995</v>
      </c>
      <c r="Y1961" s="1">
        <f t="shared" si="153"/>
        <v>0</v>
      </c>
      <c r="Z1961">
        <v>22</v>
      </c>
      <c r="AA1961" s="89">
        <f t="shared" si="154"/>
        <v>93731.999999999985</v>
      </c>
      <c r="AH1961" s="37"/>
      <c r="AI1961" s="37"/>
      <c r="AK1961" s="37"/>
    </row>
    <row r="1962" spans="1:37" hidden="1">
      <c r="A1962" t="s">
        <v>64</v>
      </c>
      <c r="B1962" t="s">
        <v>25</v>
      </c>
      <c r="C1962" t="s">
        <v>25</v>
      </c>
      <c r="D1962" t="s">
        <v>116</v>
      </c>
      <c r="E1962" t="s">
        <v>493</v>
      </c>
      <c r="F1962" t="str">
        <f t="shared" si="151"/>
        <v>哈密市亲子玩乐</v>
      </c>
      <c r="G1962" t="s">
        <v>145</v>
      </c>
      <c r="H1962" t="s">
        <v>199</v>
      </c>
      <c r="I1962" t="s">
        <v>70</v>
      </c>
      <c r="J1962">
        <v>21</v>
      </c>
      <c r="K1962">
        <v>0</v>
      </c>
      <c r="L1962" s="13">
        <f>VLOOKUP(C1962,'渗透率、续签率'!B:C,2,0)</f>
        <v>0.38</v>
      </c>
      <c r="M1962" s="6">
        <v>0</v>
      </c>
      <c r="N1962">
        <v>1</v>
      </c>
      <c r="O1962">
        <v>0</v>
      </c>
      <c r="P1962" s="6">
        <v>0</v>
      </c>
      <c r="Q1962" s="13">
        <v>0</v>
      </c>
      <c r="R1962" s="13">
        <v>0</v>
      </c>
      <c r="S1962" s="31">
        <v>86</v>
      </c>
      <c r="T1962" s="6">
        <f>VLOOKUP(E1962,'参数设置&amp;汇总'!S:U,3,0)</f>
        <v>0</v>
      </c>
      <c r="U1962" s="78">
        <f t="shared" si="150"/>
        <v>0</v>
      </c>
      <c r="V1962" s="13">
        <v>0.85000000000000009</v>
      </c>
      <c r="W1962" s="78">
        <f t="shared" si="152"/>
        <v>0</v>
      </c>
      <c r="X1962" s="1">
        <f>VLOOKUP(E1962,'渗透率、续签率'!AG:AJ,4,0)</f>
        <v>3905.4999999999995</v>
      </c>
      <c r="Y1962" s="1">
        <f t="shared" si="153"/>
        <v>0</v>
      </c>
      <c r="Z1962">
        <v>0</v>
      </c>
      <c r="AA1962" s="89">
        <f t="shared" si="154"/>
        <v>3905.4999999999995</v>
      </c>
      <c r="AH1962" s="37"/>
      <c r="AI1962" s="37"/>
      <c r="AK1962" s="37"/>
    </row>
    <row r="1963" spans="1:37" hidden="1">
      <c r="A1963" t="s">
        <v>64</v>
      </c>
      <c r="B1963" t="s">
        <v>25</v>
      </c>
      <c r="C1963" t="s">
        <v>25</v>
      </c>
      <c r="D1963" t="s">
        <v>116</v>
      </c>
      <c r="E1963" t="s">
        <v>493</v>
      </c>
      <c r="F1963" t="str">
        <f t="shared" si="151"/>
        <v>哈尔滨市亲子玩乐</v>
      </c>
      <c r="G1963" t="s">
        <v>118</v>
      </c>
      <c r="H1963" t="s">
        <v>200</v>
      </c>
      <c r="I1963" t="s">
        <v>70</v>
      </c>
      <c r="J1963">
        <v>242</v>
      </c>
      <c r="K1963">
        <v>1</v>
      </c>
      <c r="L1963" s="13">
        <f>VLOOKUP(C1963,'渗透率、续签率'!B:C,2,0)</f>
        <v>0.38</v>
      </c>
      <c r="M1963" s="6">
        <v>0</v>
      </c>
      <c r="N1963">
        <v>45</v>
      </c>
      <c r="O1963">
        <v>1</v>
      </c>
      <c r="P1963" s="6">
        <v>0.02</v>
      </c>
      <c r="Q1963" s="13">
        <v>0.2</v>
      </c>
      <c r="R1963" s="13">
        <v>5.7000000000000002E-2</v>
      </c>
      <c r="S1963" s="31">
        <v>2300</v>
      </c>
      <c r="T1963" s="6">
        <f>VLOOKUP(E1963,'参数设置&amp;汇总'!S:U,3,0)</f>
        <v>0</v>
      </c>
      <c r="U1963" s="78">
        <f t="shared" si="150"/>
        <v>1</v>
      </c>
      <c r="V1963" s="13">
        <v>0.85000000000000009</v>
      </c>
      <c r="W1963" s="78">
        <f t="shared" si="152"/>
        <v>0.72941176470588232</v>
      </c>
      <c r="X1963" s="1">
        <f>VLOOKUP(E1963,'渗透率、续签率'!AG:AJ,4,0)</f>
        <v>3905.4999999999995</v>
      </c>
      <c r="Y1963" s="1">
        <f t="shared" si="153"/>
        <v>2848.7176470588229</v>
      </c>
      <c r="Z1963">
        <v>46</v>
      </c>
      <c r="AA1963" s="89">
        <f t="shared" si="154"/>
        <v>175747.49999999997</v>
      </c>
    </row>
    <row r="1964" spans="1:37" hidden="1">
      <c r="A1964" t="s">
        <v>64</v>
      </c>
      <c r="B1964" t="s">
        <v>25</v>
      </c>
      <c r="C1964" t="s">
        <v>25</v>
      </c>
      <c r="D1964" t="s">
        <v>116</v>
      </c>
      <c r="E1964" t="s">
        <v>493</v>
      </c>
      <c r="F1964" t="str">
        <f t="shared" si="151"/>
        <v>唐山市亲子玩乐</v>
      </c>
      <c r="G1964" t="s">
        <v>159</v>
      </c>
      <c r="H1964" t="s">
        <v>201</v>
      </c>
      <c r="I1964" t="s">
        <v>70</v>
      </c>
      <c r="J1964">
        <v>205</v>
      </c>
      <c r="K1964">
        <v>0</v>
      </c>
      <c r="L1964" s="13">
        <f>VLOOKUP(C1964,'渗透率、续签率'!B:C,2,0)</f>
        <v>0.38</v>
      </c>
      <c r="M1964" s="6">
        <v>0</v>
      </c>
      <c r="N1964">
        <v>32</v>
      </c>
      <c r="O1964">
        <v>0</v>
      </c>
      <c r="P1964" s="6">
        <v>0</v>
      </c>
      <c r="Q1964" s="13">
        <v>0.23300000000000001</v>
      </c>
      <c r="R1964" s="13">
        <v>0.13700000000000001</v>
      </c>
      <c r="S1964" s="31">
        <v>1682</v>
      </c>
      <c r="T1964" s="6">
        <f>VLOOKUP(E1964,'参数设置&amp;汇总'!S:U,3,0)</f>
        <v>0</v>
      </c>
      <c r="U1964" s="78">
        <f t="shared" si="150"/>
        <v>0</v>
      </c>
      <c r="V1964" s="13">
        <v>0.85000000000000009</v>
      </c>
      <c r="W1964" s="78">
        <f t="shared" si="152"/>
        <v>0</v>
      </c>
      <c r="X1964" s="1">
        <f>VLOOKUP(E1964,'渗透率、续签率'!AG:AJ,4,0)</f>
        <v>3905.4999999999995</v>
      </c>
      <c r="Y1964" s="1">
        <f t="shared" si="153"/>
        <v>0</v>
      </c>
      <c r="Z1964">
        <v>50</v>
      </c>
      <c r="AA1964" s="89">
        <f t="shared" si="154"/>
        <v>124975.99999999999</v>
      </c>
      <c r="AH1964" s="37"/>
      <c r="AI1964" s="37"/>
      <c r="AK1964" s="37"/>
    </row>
    <row r="1965" spans="1:37" hidden="1">
      <c r="A1965" t="s">
        <v>64</v>
      </c>
      <c r="B1965" t="s">
        <v>25</v>
      </c>
      <c r="C1965" t="s">
        <v>25</v>
      </c>
      <c r="D1965" t="s">
        <v>116</v>
      </c>
      <c r="E1965" t="s">
        <v>493</v>
      </c>
      <c r="F1965" t="str">
        <f t="shared" si="151"/>
        <v>商丘市亲子玩乐</v>
      </c>
      <c r="G1965" t="s">
        <v>110</v>
      </c>
      <c r="H1965" t="s">
        <v>202</v>
      </c>
      <c r="I1965" t="s">
        <v>70</v>
      </c>
      <c r="J1965">
        <v>213</v>
      </c>
      <c r="K1965">
        <v>0</v>
      </c>
      <c r="L1965" s="13">
        <f>VLOOKUP(C1965,'渗透率、续签率'!B:C,2,0)</f>
        <v>0.38</v>
      </c>
      <c r="M1965" s="6">
        <v>0</v>
      </c>
      <c r="N1965">
        <v>22</v>
      </c>
      <c r="O1965">
        <v>0</v>
      </c>
      <c r="P1965" s="6">
        <v>0</v>
      </c>
      <c r="Q1965" s="13">
        <v>0</v>
      </c>
      <c r="R1965" s="13">
        <v>0</v>
      </c>
      <c r="S1965" s="31">
        <v>1068</v>
      </c>
      <c r="T1965" s="6">
        <f>VLOOKUP(E1965,'参数设置&amp;汇总'!S:U,3,0)</f>
        <v>0</v>
      </c>
      <c r="U1965" s="78">
        <f t="shared" si="150"/>
        <v>0</v>
      </c>
      <c r="V1965" s="13">
        <v>0.85000000000000009</v>
      </c>
      <c r="W1965" s="78">
        <f t="shared" si="152"/>
        <v>0</v>
      </c>
      <c r="X1965" s="1">
        <f>VLOOKUP(E1965,'渗透率、续签率'!AG:AJ,4,0)</f>
        <v>3905.4999999999995</v>
      </c>
      <c r="Y1965" s="1">
        <f t="shared" si="153"/>
        <v>0</v>
      </c>
      <c r="Z1965">
        <v>43</v>
      </c>
      <c r="AA1965" s="89">
        <f t="shared" si="154"/>
        <v>85920.999999999985</v>
      </c>
      <c r="AH1965" s="37"/>
      <c r="AI1965" s="37"/>
      <c r="AK1965" s="37"/>
    </row>
    <row r="1966" spans="1:37" hidden="1">
      <c r="A1966" t="s">
        <v>64</v>
      </c>
      <c r="B1966" t="s">
        <v>25</v>
      </c>
      <c r="C1966" t="s">
        <v>25</v>
      </c>
      <c r="D1966" t="s">
        <v>116</v>
      </c>
      <c r="E1966" t="s">
        <v>493</v>
      </c>
      <c r="F1966" t="str">
        <f t="shared" si="151"/>
        <v>商洛市亲子玩乐</v>
      </c>
      <c r="G1966" t="s">
        <v>108</v>
      </c>
      <c r="H1966" t="s">
        <v>203</v>
      </c>
      <c r="I1966" t="s">
        <v>70</v>
      </c>
      <c r="J1966">
        <v>50</v>
      </c>
      <c r="K1966">
        <v>0</v>
      </c>
      <c r="L1966" s="13">
        <f>VLOOKUP(C1966,'渗透率、续签率'!B:C,2,0)</f>
        <v>0.38</v>
      </c>
      <c r="M1966" s="6">
        <v>0</v>
      </c>
      <c r="N1966">
        <v>3</v>
      </c>
      <c r="O1966">
        <v>0</v>
      </c>
      <c r="P1966" s="6">
        <v>0</v>
      </c>
      <c r="Q1966" s="13">
        <v>8.7999999999999995E-2</v>
      </c>
      <c r="R1966" s="13">
        <v>0</v>
      </c>
      <c r="S1966" s="31">
        <v>168</v>
      </c>
      <c r="T1966" s="6">
        <f>VLOOKUP(E1966,'参数设置&amp;汇总'!S:U,3,0)</f>
        <v>0</v>
      </c>
      <c r="U1966" s="78">
        <f t="shared" si="150"/>
        <v>0</v>
      </c>
      <c r="V1966" s="13">
        <v>0.85000000000000009</v>
      </c>
      <c r="W1966" s="78">
        <f t="shared" si="152"/>
        <v>0</v>
      </c>
      <c r="X1966" s="1">
        <f>VLOOKUP(E1966,'渗透率、续签率'!AG:AJ,4,0)</f>
        <v>3905.4999999999995</v>
      </c>
      <c r="Y1966" s="1">
        <f t="shared" si="153"/>
        <v>0</v>
      </c>
      <c r="Z1966">
        <v>0</v>
      </c>
      <c r="AA1966" s="89">
        <f t="shared" si="154"/>
        <v>11716.499999999998</v>
      </c>
      <c r="AH1966" s="37"/>
      <c r="AI1966" s="37"/>
      <c r="AK1966" s="37"/>
    </row>
    <row r="1967" spans="1:37" hidden="1">
      <c r="A1967" t="s">
        <v>64</v>
      </c>
      <c r="B1967" t="s">
        <v>25</v>
      </c>
      <c r="C1967" t="s">
        <v>25</v>
      </c>
      <c r="D1967" t="s">
        <v>116</v>
      </c>
      <c r="E1967" t="s">
        <v>493</v>
      </c>
      <c r="F1967" t="str">
        <f t="shared" si="151"/>
        <v>喀什地区亲子玩乐</v>
      </c>
      <c r="G1967" t="s">
        <v>145</v>
      </c>
      <c r="H1967" t="s">
        <v>204</v>
      </c>
      <c r="I1967" t="s">
        <v>70</v>
      </c>
      <c r="J1967">
        <v>49</v>
      </c>
      <c r="K1967">
        <v>0</v>
      </c>
      <c r="L1967" s="13">
        <f>VLOOKUP(C1967,'渗透率、续签率'!B:C,2,0)</f>
        <v>0.38</v>
      </c>
      <c r="M1967" s="6">
        <v>0</v>
      </c>
      <c r="N1967">
        <v>8</v>
      </c>
      <c r="O1967">
        <v>0</v>
      </c>
      <c r="P1967" s="6">
        <v>0</v>
      </c>
      <c r="Q1967" s="13">
        <v>0</v>
      </c>
      <c r="R1967" s="13">
        <v>0</v>
      </c>
      <c r="S1967" s="31">
        <v>203</v>
      </c>
      <c r="T1967" s="6">
        <f>VLOOKUP(E1967,'参数设置&amp;汇总'!S:U,3,0)</f>
        <v>0</v>
      </c>
      <c r="U1967" s="78">
        <f t="shared" si="150"/>
        <v>0</v>
      </c>
      <c r="V1967" s="13">
        <v>0.85000000000000009</v>
      </c>
      <c r="W1967" s="78">
        <f t="shared" si="152"/>
        <v>0</v>
      </c>
      <c r="X1967" s="1">
        <f>VLOOKUP(E1967,'渗透率、续签率'!AG:AJ,4,0)</f>
        <v>3905.4999999999995</v>
      </c>
      <c r="Y1967" s="1">
        <f t="shared" si="153"/>
        <v>0</v>
      </c>
      <c r="Z1967">
        <v>0</v>
      </c>
      <c r="AA1967" s="89">
        <f t="shared" si="154"/>
        <v>31243.999999999996</v>
      </c>
      <c r="AH1967" s="37"/>
      <c r="AI1967" s="37"/>
      <c r="AK1967" s="37"/>
    </row>
    <row r="1968" spans="1:37" hidden="1">
      <c r="A1968" t="s">
        <v>64</v>
      </c>
      <c r="B1968" t="s">
        <v>25</v>
      </c>
      <c r="C1968" t="s">
        <v>25</v>
      </c>
      <c r="D1968" t="s">
        <v>116</v>
      </c>
      <c r="E1968" t="s">
        <v>493</v>
      </c>
      <c r="F1968" t="str">
        <f t="shared" si="151"/>
        <v>嘉兴市亲子玩乐</v>
      </c>
      <c r="G1968" t="s">
        <v>79</v>
      </c>
      <c r="H1968" t="s">
        <v>205</v>
      </c>
      <c r="I1968" t="s">
        <v>68</v>
      </c>
      <c r="J1968">
        <v>187</v>
      </c>
      <c r="K1968">
        <v>0</v>
      </c>
      <c r="L1968" s="13">
        <f>VLOOKUP(C1968,'渗透率、续签率'!B:C,2,0)</f>
        <v>0.38</v>
      </c>
      <c r="M1968" s="6">
        <v>0</v>
      </c>
      <c r="N1968">
        <v>66</v>
      </c>
      <c r="O1968">
        <v>0</v>
      </c>
      <c r="P1968" s="6">
        <v>0</v>
      </c>
      <c r="Q1968" s="13">
        <v>0.42199999999999999</v>
      </c>
      <c r="R1968" s="13">
        <v>0</v>
      </c>
      <c r="S1968" s="31">
        <v>3761</v>
      </c>
      <c r="T1968" s="6">
        <f>VLOOKUP(E1968,'参数设置&amp;汇总'!S:U,3,0)</f>
        <v>0</v>
      </c>
      <c r="U1968" s="78">
        <f t="shared" si="150"/>
        <v>0</v>
      </c>
      <c r="V1968" s="13">
        <v>0.85000000000000009</v>
      </c>
      <c r="W1968" s="78">
        <f t="shared" si="152"/>
        <v>0</v>
      </c>
      <c r="X1968" s="1">
        <f>VLOOKUP(E1968,'渗透率、续签率'!AG:AJ,4,0)</f>
        <v>3905.4999999999995</v>
      </c>
      <c r="Y1968" s="1">
        <f t="shared" si="153"/>
        <v>0</v>
      </c>
      <c r="Z1968">
        <v>32</v>
      </c>
      <c r="AA1968" s="89">
        <f t="shared" si="154"/>
        <v>257762.99999999997</v>
      </c>
    </row>
    <row r="1969" spans="1:37" hidden="1">
      <c r="A1969" t="s">
        <v>64</v>
      </c>
      <c r="B1969" t="s">
        <v>25</v>
      </c>
      <c r="C1969" t="s">
        <v>25</v>
      </c>
      <c r="D1969" t="s">
        <v>116</v>
      </c>
      <c r="E1969" t="s">
        <v>493</v>
      </c>
      <c r="F1969" t="str">
        <f t="shared" si="151"/>
        <v>嘉峪关市亲子玩乐</v>
      </c>
      <c r="G1969" t="s">
        <v>132</v>
      </c>
      <c r="H1969" t="s">
        <v>206</v>
      </c>
      <c r="I1969" t="s">
        <v>70</v>
      </c>
      <c r="J1969">
        <v>19</v>
      </c>
      <c r="K1969">
        <v>0</v>
      </c>
      <c r="L1969" s="13">
        <f>VLOOKUP(C1969,'渗透率、续签率'!B:C,2,0)</f>
        <v>0.38</v>
      </c>
      <c r="M1969" s="6">
        <v>0</v>
      </c>
      <c r="N1969">
        <v>3</v>
      </c>
      <c r="O1969">
        <v>0</v>
      </c>
      <c r="P1969" s="6">
        <v>0</v>
      </c>
      <c r="Q1969" s="13">
        <v>9.5000000000000001E-2</v>
      </c>
      <c r="R1969" s="13">
        <v>0</v>
      </c>
      <c r="S1969" s="31">
        <v>106</v>
      </c>
      <c r="T1969" s="6">
        <f>VLOOKUP(E1969,'参数设置&amp;汇总'!S:U,3,0)</f>
        <v>0</v>
      </c>
      <c r="U1969" s="78">
        <f t="shared" si="150"/>
        <v>0</v>
      </c>
      <c r="V1969" s="13">
        <v>0.85000000000000009</v>
      </c>
      <c r="W1969" s="78">
        <f t="shared" si="152"/>
        <v>0</v>
      </c>
      <c r="X1969" s="1">
        <f>VLOOKUP(E1969,'渗透率、续签率'!AG:AJ,4,0)</f>
        <v>3905.4999999999995</v>
      </c>
      <c r="Y1969" s="1">
        <f t="shared" si="153"/>
        <v>0</v>
      </c>
      <c r="Z1969">
        <v>0</v>
      </c>
      <c r="AA1969" s="89">
        <f t="shared" si="154"/>
        <v>11716.499999999998</v>
      </c>
      <c r="AH1969" s="37"/>
      <c r="AI1969" s="37"/>
      <c r="AK1969" s="37"/>
    </row>
    <row r="1970" spans="1:37" hidden="1">
      <c r="A1970" t="s">
        <v>64</v>
      </c>
      <c r="B1970" t="s">
        <v>25</v>
      </c>
      <c r="C1970" t="s">
        <v>25</v>
      </c>
      <c r="D1970" t="s">
        <v>116</v>
      </c>
      <c r="E1970" t="s">
        <v>493</v>
      </c>
      <c r="F1970" t="str">
        <f t="shared" si="151"/>
        <v>四平市亲子玩乐</v>
      </c>
      <c r="G1970" t="s">
        <v>188</v>
      </c>
      <c r="H1970" t="s">
        <v>207</v>
      </c>
      <c r="I1970" t="s">
        <v>70</v>
      </c>
      <c r="J1970">
        <v>28</v>
      </c>
      <c r="K1970">
        <v>0</v>
      </c>
      <c r="L1970" s="13">
        <f>VLOOKUP(C1970,'渗透率、续签率'!B:C,2,0)</f>
        <v>0.38</v>
      </c>
      <c r="M1970" s="6">
        <v>0</v>
      </c>
      <c r="N1970">
        <v>0</v>
      </c>
      <c r="O1970">
        <v>0</v>
      </c>
      <c r="P1970" s="6">
        <v>0</v>
      </c>
      <c r="Q1970" s="13">
        <v>0</v>
      </c>
      <c r="R1970" s="13">
        <v>0</v>
      </c>
      <c r="S1970" s="31">
        <v>68</v>
      </c>
      <c r="T1970" s="6">
        <f>VLOOKUP(E1970,'参数设置&amp;汇总'!S:U,3,0)</f>
        <v>0</v>
      </c>
      <c r="U1970" s="78">
        <f t="shared" si="150"/>
        <v>0</v>
      </c>
      <c r="V1970" s="13">
        <v>0.85000000000000009</v>
      </c>
      <c r="W1970" s="78">
        <f t="shared" si="152"/>
        <v>0</v>
      </c>
      <c r="X1970" s="1">
        <f>VLOOKUP(E1970,'渗透率、续签率'!AG:AJ,4,0)</f>
        <v>3905.4999999999995</v>
      </c>
      <c r="Y1970" s="1">
        <f t="shared" si="153"/>
        <v>0</v>
      </c>
      <c r="Z1970">
        <v>1</v>
      </c>
      <c r="AA1970" s="89">
        <f t="shared" si="154"/>
        <v>0</v>
      </c>
      <c r="AH1970" s="37"/>
      <c r="AI1970" s="37"/>
      <c r="AJ1970" s="1"/>
      <c r="AK1970" s="37"/>
    </row>
    <row r="1971" spans="1:37" hidden="1">
      <c r="A1971" t="s">
        <v>64</v>
      </c>
      <c r="B1971" t="s">
        <v>25</v>
      </c>
      <c r="C1971" t="s">
        <v>25</v>
      </c>
      <c r="D1971" t="s">
        <v>116</v>
      </c>
      <c r="E1971" t="s">
        <v>493</v>
      </c>
      <c r="F1971" t="str">
        <f t="shared" si="151"/>
        <v>固原市亲子玩乐</v>
      </c>
      <c r="G1971" t="s">
        <v>129</v>
      </c>
      <c r="H1971" t="s">
        <v>208</v>
      </c>
      <c r="I1971" t="s">
        <v>70</v>
      </c>
      <c r="J1971">
        <v>19</v>
      </c>
      <c r="K1971">
        <v>0</v>
      </c>
      <c r="L1971" s="13">
        <f>VLOOKUP(C1971,'渗透率、续签率'!B:C,2,0)</f>
        <v>0.38</v>
      </c>
      <c r="M1971" s="6">
        <v>0</v>
      </c>
      <c r="N1971">
        <v>0</v>
      </c>
      <c r="O1971">
        <v>0</v>
      </c>
      <c r="P1971" s="6">
        <v>0</v>
      </c>
      <c r="Q1971" s="13">
        <v>0.124</v>
      </c>
      <c r="R1971" s="13">
        <v>0</v>
      </c>
      <c r="S1971" s="31">
        <v>47</v>
      </c>
      <c r="T1971" s="6">
        <f>VLOOKUP(E1971,'参数设置&amp;汇总'!S:U,3,0)</f>
        <v>0</v>
      </c>
      <c r="U1971" s="78">
        <f t="shared" si="150"/>
        <v>0</v>
      </c>
      <c r="V1971" s="13">
        <v>0.85000000000000009</v>
      </c>
      <c r="W1971" s="78">
        <f t="shared" si="152"/>
        <v>0</v>
      </c>
      <c r="X1971" s="1">
        <f>VLOOKUP(E1971,'渗透率、续签率'!AG:AJ,4,0)</f>
        <v>3905.4999999999995</v>
      </c>
      <c r="Y1971" s="1">
        <f t="shared" si="153"/>
        <v>0</v>
      </c>
      <c r="Z1971">
        <v>0</v>
      </c>
      <c r="AA1971" s="89">
        <f t="shared" si="154"/>
        <v>0</v>
      </c>
      <c r="AH1971" s="37"/>
      <c r="AI1971" s="37"/>
      <c r="AK1971" s="37"/>
    </row>
    <row r="1972" spans="1:37" hidden="1">
      <c r="A1972" t="s">
        <v>64</v>
      </c>
      <c r="B1972" t="s">
        <v>25</v>
      </c>
      <c r="C1972" t="s">
        <v>25</v>
      </c>
      <c r="D1972" t="s">
        <v>116</v>
      </c>
      <c r="E1972" t="s">
        <v>493</v>
      </c>
      <c r="F1972" t="str">
        <f t="shared" si="151"/>
        <v>图木舒克市亲子玩乐</v>
      </c>
      <c r="G1972" t="s">
        <v>145</v>
      </c>
      <c r="H1972" t="s">
        <v>209</v>
      </c>
      <c r="I1972" t="s">
        <v>70</v>
      </c>
      <c r="J1972">
        <v>5</v>
      </c>
      <c r="K1972">
        <v>0</v>
      </c>
      <c r="L1972" s="13">
        <f>VLOOKUP(C1972,'渗透率、续签率'!B:C,2,0)</f>
        <v>0.38</v>
      </c>
      <c r="M1972" s="6">
        <v>0</v>
      </c>
      <c r="N1972">
        <v>0</v>
      </c>
      <c r="O1972">
        <v>0</v>
      </c>
      <c r="P1972" s="6">
        <v>0</v>
      </c>
      <c r="Q1972" s="13">
        <v>0</v>
      </c>
      <c r="R1972" s="13">
        <v>0</v>
      </c>
      <c r="S1972" s="31">
        <v>10</v>
      </c>
      <c r="T1972" s="6">
        <f>VLOOKUP(E1972,'参数设置&amp;汇总'!S:U,3,0)</f>
        <v>0</v>
      </c>
      <c r="U1972" s="78">
        <f t="shared" si="150"/>
        <v>0</v>
      </c>
      <c r="V1972" s="13">
        <v>0.85000000000000009</v>
      </c>
      <c r="W1972" s="78">
        <f t="shared" si="152"/>
        <v>0</v>
      </c>
      <c r="X1972" s="1">
        <f>VLOOKUP(E1972,'渗透率、续签率'!AG:AJ,4,0)</f>
        <v>3905.4999999999995</v>
      </c>
      <c r="Y1972" s="1">
        <f t="shared" si="153"/>
        <v>0</v>
      </c>
      <c r="Z1972">
        <v>0</v>
      </c>
      <c r="AA1972" s="89">
        <f t="shared" si="154"/>
        <v>0</v>
      </c>
    </row>
    <row r="1973" spans="1:37" hidden="1">
      <c r="A1973" t="s">
        <v>64</v>
      </c>
      <c r="B1973" t="s">
        <v>25</v>
      </c>
      <c r="C1973" t="s">
        <v>25</v>
      </c>
      <c r="D1973" t="s">
        <v>116</v>
      </c>
      <c r="E1973" t="s">
        <v>493</v>
      </c>
      <c r="F1973" t="str">
        <f t="shared" si="151"/>
        <v>塔城地区亲子玩乐</v>
      </c>
      <c r="G1973" t="s">
        <v>145</v>
      </c>
      <c r="H1973" t="s">
        <v>210</v>
      </c>
      <c r="I1973" t="s">
        <v>70</v>
      </c>
      <c r="J1973">
        <v>31</v>
      </c>
      <c r="K1973">
        <v>0</v>
      </c>
      <c r="L1973" s="13">
        <f>VLOOKUP(C1973,'渗透率、续签率'!B:C,2,0)</f>
        <v>0.38</v>
      </c>
      <c r="M1973" s="6">
        <v>0</v>
      </c>
      <c r="N1973">
        <v>0</v>
      </c>
      <c r="O1973">
        <v>0</v>
      </c>
      <c r="P1973" s="6">
        <v>0</v>
      </c>
      <c r="Q1973" s="13">
        <v>0</v>
      </c>
      <c r="R1973" s="13">
        <v>0</v>
      </c>
      <c r="S1973" s="31">
        <v>38</v>
      </c>
      <c r="T1973" s="6">
        <f>VLOOKUP(E1973,'参数设置&amp;汇总'!S:U,3,0)</f>
        <v>0</v>
      </c>
      <c r="U1973" s="78">
        <f t="shared" si="150"/>
        <v>0</v>
      </c>
      <c r="V1973" s="13">
        <v>0.85000000000000009</v>
      </c>
      <c r="W1973" s="78">
        <f t="shared" si="152"/>
        <v>0</v>
      </c>
      <c r="X1973" s="1">
        <f>VLOOKUP(E1973,'渗透率、续签率'!AG:AJ,4,0)</f>
        <v>3905.4999999999995</v>
      </c>
      <c r="Y1973" s="1">
        <f t="shared" si="153"/>
        <v>0</v>
      </c>
      <c r="Z1973">
        <v>0</v>
      </c>
      <c r="AA1973" s="89">
        <f t="shared" si="154"/>
        <v>0</v>
      </c>
      <c r="AH1973" s="37"/>
      <c r="AI1973" s="37"/>
      <c r="AK1973" s="37"/>
    </row>
    <row r="1974" spans="1:37" hidden="1">
      <c r="A1974" t="s">
        <v>64</v>
      </c>
      <c r="B1974" t="s">
        <v>25</v>
      </c>
      <c r="C1974" t="s">
        <v>25</v>
      </c>
      <c r="D1974" t="s">
        <v>116</v>
      </c>
      <c r="E1974" t="s">
        <v>493</v>
      </c>
      <c r="F1974" t="str">
        <f t="shared" si="151"/>
        <v>大兴安岭地区亲子玩乐</v>
      </c>
      <c r="G1974" t="s">
        <v>118</v>
      </c>
      <c r="H1974" t="s">
        <v>211</v>
      </c>
      <c r="I1974" t="s">
        <v>70</v>
      </c>
      <c r="J1974">
        <v>10</v>
      </c>
      <c r="K1974">
        <v>0</v>
      </c>
      <c r="L1974" s="13">
        <f>VLOOKUP(C1974,'渗透率、续签率'!B:C,2,0)</f>
        <v>0.38</v>
      </c>
      <c r="M1974" s="6">
        <v>0</v>
      </c>
      <c r="N1974">
        <v>1</v>
      </c>
      <c r="O1974">
        <v>0</v>
      </c>
      <c r="P1974" s="6">
        <v>0</v>
      </c>
      <c r="Q1974" s="13">
        <v>0</v>
      </c>
      <c r="R1974" s="13">
        <v>0</v>
      </c>
      <c r="S1974" s="31">
        <v>33</v>
      </c>
      <c r="T1974" s="6">
        <f>VLOOKUP(E1974,'参数设置&amp;汇总'!S:U,3,0)</f>
        <v>0</v>
      </c>
      <c r="U1974" s="78">
        <f t="shared" si="150"/>
        <v>0</v>
      </c>
      <c r="V1974" s="13">
        <v>0.85000000000000009</v>
      </c>
      <c r="W1974" s="78">
        <f t="shared" si="152"/>
        <v>0</v>
      </c>
      <c r="X1974" s="1">
        <f>VLOOKUP(E1974,'渗透率、续签率'!AG:AJ,4,0)</f>
        <v>3905.4999999999995</v>
      </c>
      <c r="Y1974" s="1">
        <f t="shared" si="153"/>
        <v>0</v>
      </c>
      <c r="Z1974">
        <v>0</v>
      </c>
      <c r="AA1974" s="89">
        <f t="shared" si="154"/>
        <v>3905.4999999999995</v>
      </c>
      <c r="AH1974" s="37"/>
      <c r="AI1974" s="37"/>
      <c r="AK1974" s="37"/>
    </row>
    <row r="1975" spans="1:37" hidden="1">
      <c r="A1975" t="s">
        <v>64</v>
      </c>
      <c r="B1975" t="s">
        <v>25</v>
      </c>
      <c r="C1975" t="s">
        <v>25</v>
      </c>
      <c r="D1975" t="s">
        <v>116</v>
      </c>
      <c r="E1975" t="s">
        <v>493</v>
      </c>
      <c r="F1975" t="str">
        <f t="shared" si="151"/>
        <v>大同市亲子玩乐</v>
      </c>
      <c r="G1975" t="s">
        <v>134</v>
      </c>
      <c r="H1975" t="s">
        <v>212</v>
      </c>
      <c r="I1975" t="s">
        <v>70</v>
      </c>
      <c r="J1975">
        <v>74</v>
      </c>
      <c r="K1975">
        <v>0</v>
      </c>
      <c r="L1975" s="13">
        <f>VLOOKUP(C1975,'渗透率、续签率'!B:C,2,0)</f>
        <v>0.38</v>
      </c>
      <c r="M1975" s="6">
        <v>0</v>
      </c>
      <c r="N1975">
        <v>15</v>
      </c>
      <c r="O1975">
        <v>0</v>
      </c>
      <c r="P1975" s="6">
        <v>0</v>
      </c>
      <c r="Q1975" s="13">
        <v>5.0999999999999997E-2</v>
      </c>
      <c r="R1975" s="13">
        <v>0</v>
      </c>
      <c r="S1975" s="31">
        <v>845</v>
      </c>
      <c r="T1975" s="6">
        <f>VLOOKUP(E1975,'参数设置&amp;汇总'!S:U,3,0)</f>
        <v>0</v>
      </c>
      <c r="U1975" s="78">
        <f t="shared" si="150"/>
        <v>0</v>
      </c>
      <c r="V1975" s="13">
        <v>0.85000000000000009</v>
      </c>
      <c r="W1975" s="78">
        <f t="shared" si="152"/>
        <v>0</v>
      </c>
      <c r="X1975" s="1">
        <f>VLOOKUP(E1975,'渗透率、续签率'!AG:AJ,4,0)</f>
        <v>3905.4999999999995</v>
      </c>
      <c r="Y1975" s="1">
        <f t="shared" si="153"/>
        <v>0</v>
      </c>
      <c r="Z1975">
        <v>3</v>
      </c>
      <c r="AA1975" s="89">
        <f t="shared" si="154"/>
        <v>58582.499999999993</v>
      </c>
      <c r="AH1975" s="37"/>
      <c r="AI1975" s="37"/>
      <c r="AK1975" s="37"/>
    </row>
    <row r="1976" spans="1:37" hidden="1">
      <c r="A1976" t="s">
        <v>64</v>
      </c>
      <c r="B1976" t="s">
        <v>25</v>
      </c>
      <c r="C1976" t="s">
        <v>25</v>
      </c>
      <c r="D1976" t="s">
        <v>116</v>
      </c>
      <c r="E1976" t="s">
        <v>493</v>
      </c>
      <c r="F1976" t="str">
        <f t="shared" si="151"/>
        <v>大庆市亲子玩乐</v>
      </c>
      <c r="G1976" t="s">
        <v>118</v>
      </c>
      <c r="H1976" t="s">
        <v>213</v>
      </c>
      <c r="I1976" t="s">
        <v>70</v>
      </c>
      <c r="J1976">
        <v>57</v>
      </c>
      <c r="K1976">
        <v>0</v>
      </c>
      <c r="L1976" s="13">
        <f>VLOOKUP(C1976,'渗透率、续签率'!B:C,2,0)</f>
        <v>0.38</v>
      </c>
      <c r="M1976" s="6">
        <v>0</v>
      </c>
      <c r="N1976">
        <v>1</v>
      </c>
      <c r="O1976">
        <v>0</v>
      </c>
      <c r="P1976" s="6">
        <v>0</v>
      </c>
      <c r="Q1976" s="13">
        <v>1.9E-2</v>
      </c>
      <c r="R1976" s="13">
        <v>0</v>
      </c>
      <c r="S1976" s="31">
        <v>179</v>
      </c>
      <c r="T1976" s="6">
        <f>VLOOKUP(E1976,'参数设置&amp;汇总'!S:U,3,0)</f>
        <v>0</v>
      </c>
      <c r="U1976" s="78">
        <f t="shared" si="150"/>
        <v>0</v>
      </c>
      <c r="V1976" s="13">
        <v>0.85000000000000009</v>
      </c>
      <c r="W1976" s="78">
        <f t="shared" si="152"/>
        <v>0</v>
      </c>
      <c r="X1976" s="1">
        <f>VLOOKUP(E1976,'渗透率、续签率'!AG:AJ,4,0)</f>
        <v>3905.4999999999995</v>
      </c>
      <c r="Y1976" s="1">
        <f t="shared" si="153"/>
        <v>0</v>
      </c>
      <c r="Z1976">
        <v>0</v>
      </c>
      <c r="AA1976" s="89">
        <f t="shared" si="154"/>
        <v>3905.4999999999995</v>
      </c>
      <c r="AH1976" s="37"/>
      <c r="AI1976" s="37"/>
      <c r="AK1976" s="37"/>
    </row>
    <row r="1977" spans="1:37" hidden="1">
      <c r="A1977" t="s">
        <v>64</v>
      </c>
      <c r="B1977" t="s">
        <v>25</v>
      </c>
      <c r="C1977" t="s">
        <v>25</v>
      </c>
      <c r="D1977" t="s">
        <v>116</v>
      </c>
      <c r="E1977" t="s">
        <v>493</v>
      </c>
      <c r="F1977" t="str">
        <f t="shared" si="151"/>
        <v>大理白族自治州亲子玩乐</v>
      </c>
      <c r="G1977" t="s">
        <v>99</v>
      </c>
      <c r="H1977" t="s">
        <v>214</v>
      </c>
      <c r="I1977" t="s">
        <v>68</v>
      </c>
      <c r="J1977">
        <v>89</v>
      </c>
      <c r="K1977">
        <v>0</v>
      </c>
      <c r="L1977" s="13">
        <f>VLOOKUP(C1977,'渗透率、续签率'!B:C,2,0)</f>
        <v>0.38</v>
      </c>
      <c r="M1977" s="6">
        <v>0</v>
      </c>
      <c r="N1977">
        <v>12</v>
      </c>
      <c r="O1977">
        <v>0</v>
      </c>
      <c r="P1977" s="6">
        <v>0</v>
      </c>
      <c r="Q1977" s="13">
        <v>4.0000000000000001E-3</v>
      </c>
      <c r="R1977" s="13">
        <v>0</v>
      </c>
      <c r="S1977" s="31">
        <v>513</v>
      </c>
      <c r="T1977" s="6">
        <f>VLOOKUP(E1977,'参数设置&amp;汇总'!S:U,3,0)</f>
        <v>0</v>
      </c>
      <c r="U1977" s="78">
        <f t="shared" si="150"/>
        <v>0</v>
      </c>
      <c r="V1977" s="13">
        <v>0.85000000000000009</v>
      </c>
      <c r="W1977" s="78">
        <f t="shared" si="152"/>
        <v>0</v>
      </c>
      <c r="X1977" s="1">
        <f>VLOOKUP(E1977,'渗透率、续签率'!AG:AJ,4,0)</f>
        <v>3905.4999999999995</v>
      </c>
      <c r="Y1977" s="1">
        <f t="shared" si="153"/>
        <v>0</v>
      </c>
      <c r="Z1977">
        <v>0</v>
      </c>
      <c r="AA1977" s="89">
        <f t="shared" si="154"/>
        <v>46865.999999999993</v>
      </c>
      <c r="AH1977" s="37"/>
      <c r="AI1977" s="37"/>
      <c r="AK1977" s="37"/>
    </row>
    <row r="1978" spans="1:37" hidden="1">
      <c r="A1978" t="s">
        <v>64</v>
      </c>
      <c r="B1978" t="s">
        <v>25</v>
      </c>
      <c r="C1978" t="s">
        <v>25</v>
      </c>
      <c r="D1978" t="s">
        <v>116</v>
      </c>
      <c r="E1978" t="s">
        <v>493</v>
      </c>
      <c r="F1978" t="str">
        <f t="shared" si="151"/>
        <v>大连市亲子玩乐</v>
      </c>
      <c r="G1978" t="s">
        <v>101</v>
      </c>
      <c r="H1978" t="s">
        <v>215</v>
      </c>
      <c r="I1978" t="s">
        <v>70</v>
      </c>
      <c r="J1978">
        <v>245</v>
      </c>
      <c r="K1978">
        <v>0</v>
      </c>
      <c r="L1978" s="13">
        <f>VLOOKUP(C1978,'渗透率、续签率'!B:C,2,0)</f>
        <v>0.38</v>
      </c>
      <c r="M1978" s="6">
        <v>0</v>
      </c>
      <c r="N1978">
        <v>38</v>
      </c>
      <c r="O1978">
        <v>0</v>
      </c>
      <c r="P1978" s="6">
        <v>0</v>
      </c>
      <c r="Q1978" s="13">
        <v>0.23200000000000001</v>
      </c>
      <c r="R1978" s="13">
        <v>0</v>
      </c>
      <c r="S1978" s="31">
        <v>2085</v>
      </c>
      <c r="T1978" s="6">
        <f>VLOOKUP(E1978,'参数设置&amp;汇总'!S:U,3,0)</f>
        <v>0</v>
      </c>
      <c r="U1978" s="78">
        <f t="shared" si="150"/>
        <v>0</v>
      </c>
      <c r="V1978" s="13">
        <v>0.85000000000000009</v>
      </c>
      <c r="W1978" s="78">
        <f t="shared" si="152"/>
        <v>0</v>
      </c>
      <c r="X1978" s="1">
        <f>VLOOKUP(E1978,'渗透率、续签率'!AG:AJ,4,0)</f>
        <v>3905.4999999999995</v>
      </c>
      <c r="Y1978" s="1">
        <f t="shared" si="153"/>
        <v>0</v>
      </c>
      <c r="Z1978">
        <v>61</v>
      </c>
      <c r="AA1978" s="89">
        <f t="shared" si="154"/>
        <v>148408.99999999997</v>
      </c>
      <c r="AH1978" s="37"/>
      <c r="AI1978" s="37"/>
      <c r="AK1978" s="37"/>
    </row>
    <row r="1979" spans="1:37" hidden="1">
      <c r="A1979" t="s">
        <v>64</v>
      </c>
      <c r="B1979" t="s">
        <v>25</v>
      </c>
      <c r="C1979" t="s">
        <v>25</v>
      </c>
      <c r="D1979" t="s">
        <v>116</v>
      </c>
      <c r="E1979" t="s">
        <v>493</v>
      </c>
      <c r="F1979" t="str">
        <f t="shared" si="151"/>
        <v>天水市亲子玩乐</v>
      </c>
      <c r="G1979" t="s">
        <v>132</v>
      </c>
      <c r="H1979" t="s">
        <v>216</v>
      </c>
      <c r="I1979" t="s">
        <v>70</v>
      </c>
      <c r="J1979">
        <v>52</v>
      </c>
      <c r="K1979">
        <v>1</v>
      </c>
      <c r="L1979" s="13">
        <f>VLOOKUP(C1979,'渗透率、续签率'!B:C,2,0)</f>
        <v>0.38</v>
      </c>
      <c r="M1979" s="6">
        <v>0.02</v>
      </c>
      <c r="N1979">
        <v>2</v>
      </c>
      <c r="O1979">
        <v>1</v>
      </c>
      <c r="P1979" s="6">
        <v>0.5</v>
      </c>
      <c r="Q1979" s="13">
        <v>0.316</v>
      </c>
      <c r="R1979" s="13">
        <v>0</v>
      </c>
      <c r="S1979" s="31">
        <v>277</v>
      </c>
      <c r="T1979" s="6">
        <f>VLOOKUP(E1979,'参数设置&amp;汇总'!S:U,3,0)</f>
        <v>0</v>
      </c>
      <c r="U1979" s="78">
        <f t="shared" si="150"/>
        <v>1</v>
      </c>
      <c r="V1979" s="13">
        <v>0.85000000000000009</v>
      </c>
      <c r="W1979" s="78">
        <f t="shared" si="152"/>
        <v>0.72941176470588232</v>
      </c>
      <c r="X1979" s="1">
        <f>VLOOKUP(E1979,'渗透率、续签率'!AG:AJ,4,0)</f>
        <v>3905.4999999999995</v>
      </c>
      <c r="Y1979" s="1">
        <f t="shared" si="153"/>
        <v>2848.7176470588229</v>
      </c>
      <c r="Z1979">
        <v>0</v>
      </c>
      <c r="AA1979" s="89">
        <f t="shared" si="154"/>
        <v>7810.9999999999991</v>
      </c>
      <c r="AH1979" s="37"/>
      <c r="AI1979" s="37"/>
      <c r="AK1979" s="37"/>
    </row>
    <row r="1980" spans="1:37" hidden="1">
      <c r="A1980" t="s">
        <v>64</v>
      </c>
      <c r="B1980" t="s">
        <v>25</v>
      </c>
      <c r="C1980" t="s">
        <v>25</v>
      </c>
      <c r="D1980" t="s">
        <v>116</v>
      </c>
      <c r="E1980" t="s">
        <v>493</v>
      </c>
      <c r="F1980" t="str">
        <f t="shared" si="151"/>
        <v>天门市亲子玩乐</v>
      </c>
      <c r="G1980" t="s">
        <v>81</v>
      </c>
      <c r="H1980" t="s">
        <v>217</v>
      </c>
      <c r="I1980" t="s">
        <v>68</v>
      </c>
      <c r="J1980">
        <v>17</v>
      </c>
      <c r="K1980">
        <v>0</v>
      </c>
      <c r="L1980" s="13">
        <f>VLOOKUP(C1980,'渗透率、续签率'!B:C,2,0)</f>
        <v>0.38</v>
      </c>
      <c r="M1980" s="6">
        <v>0</v>
      </c>
      <c r="N1980">
        <v>1</v>
      </c>
      <c r="O1980">
        <v>0</v>
      </c>
      <c r="P1980" s="6">
        <v>0</v>
      </c>
      <c r="Q1980" s="13">
        <v>0</v>
      </c>
      <c r="R1980" s="13">
        <v>0</v>
      </c>
      <c r="S1980" s="31">
        <v>69</v>
      </c>
      <c r="T1980" s="6">
        <f>VLOOKUP(E1980,'参数设置&amp;汇总'!S:U,3,0)</f>
        <v>0</v>
      </c>
      <c r="U1980" s="78">
        <f t="shared" si="150"/>
        <v>0</v>
      </c>
      <c r="V1980" s="13">
        <v>0.85000000000000009</v>
      </c>
      <c r="W1980" s="78">
        <f t="shared" si="152"/>
        <v>0</v>
      </c>
      <c r="X1980" s="1">
        <f>VLOOKUP(E1980,'渗透率、续签率'!AG:AJ,4,0)</f>
        <v>3905.4999999999995</v>
      </c>
      <c r="Y1980" s="1">
        <f t="shared" si="153"/>
        <v>0</v>
      </c>
      <c r="Z1980">
        <v>1</v>
      </c>
      <c r="AA1980" s="89">
        <f t="shared" si="154"/>
        <v>3905.4999999999995</v>
      </c>
      <c r="AH1980" s="37"/>
      <c r="AI1980" s="37"/>
      <c r="AK1980" s="37"/>
    </row>
    <row r="1981" spans="1:37" hidden="1">
      <c r="A1981" t="s">
        <v>64</v>
      </c>
      <c r="B1981" t="s">
        <v>25</v>
      </c>
      <c r="C1981" t="s">
        <v>25</v>
      </c>
      <c r="D1981" t="s">
        <v>116</v>
      </c>
      <c r="E1981" t="s">
        <v>493</v>
      </c>
      <c r="F1981" t="str">
        <f t="shared" si="151"/>
        <v>太原市亲子玩乐</v>
      </c>
      <c r="G1981" t="s">
        <v>134</v>
      </c>
      <c r="H1981" t="s">
        <v>218</v>
      </c>
      <c r="I1981" t="s">
        <v>70</v>
      </c>
      <c r="J1981">
        <v>239</v>
      </c>
      <c r="K1981">
        <v>0</v>
      </c>
      <c r="L1981" s="13">
        <f>VLOOKUP(C1981,'渗透率、续签率'!B:C,2,0)</f>
        <v>0.38</v>
      </c>
      <c r="M1981" s="6">
        <v>0</v>
      </c>
      <c r="N1981">
        <v>89</v>
      </c>
      <c r="O1981">
        <v>0</v>
      </c>
      <c r="P1981" s="6">
        <v>0</v>
      </c>
      <c r="Q1981" s="13">
        <v>0.109</v>
      </c>
      <c r="R1981" s="13">
        <v>0</v>
      </c>
      <c r="S1981" s="31">
        <v>2984</v>
      </c>
      <c r="T1981" s="6">
        <f>VLOOKUP(E1981,'参数设置&amp;汇总'!S:U,3,0)</f>
        <v>0</v>
      </c>
      <c r="U1981" s="78">
        <f t="shared" si="150"/>
        <v>0</v>
      </c>
      <c r="V1981" s="13">
        <v>0.85000000000000009</v>
      </c>
      <c r="W1981" s="78">
        <f t="shared" si="152"/>
        <v>0</v>
      </c>
      <c r="X1981" s="1">
        <f>VLOOKUP(E1981,'渗透率、续签率'!AG:AJ,4,0)</f>
        <v>3905.4999999999995</v>
      </c>
      <c r="Y1981" s="1">
        <f t="shared" si="153"/>
        <v>0</v>
      </c>
      <c r="Z1981">
        <v>64</v>
      </c>
      <c r="AA1981" s="89">
        <f t="shared" si="154"/>
        <v>347589.49999999994</v>
      </c>
      <c r="AH1981" s="37"/>
      <c r="AI1981" s="37"/>
      <c r="AK1981" s="37"/>
    </row>
    <row r="1982" spans="1:37" hidden="1">
      <c r="A1982" t="s">
        <v>64</v>
      </c>
      <c r="B1982" t="s">
        <v>25</v>
      </c>
      <c r="C1982" t="s">
        <v>25</v>
      </c>
      <c r="D1982" t="s">
        <v>116</v>
      </c>
      <c r="E1982" t="s">
        <v>493</v>
      </c>
      <c r="F1982" t="str">
        <f t="shared" si="151"/>
        <v>威海市亲子玩乐</v>
      </c>
      <c r="G1982" t="s">
        <v>103</v>
      </c>
      <c r="H1982" t="s">
        <v>219</v>
      </c>
      <c r="I1982" t="s">
        <v>70</v>
      </c>
      <c r="J1982">
        <v>131</v>
      </c>
      <c r="K1982">
        <v>0</v>
      </c>
      <c r="L1982" s="13">
        <f>VLOOKUP(C1982,'渗透率、续签率'!B:C,2,0)</f>
        <v>0.38</v>
      </c>
      <c r="M1982" s="6">
        <v>0</v>
      </c>
      <c r="N1982">
        <v>10</v>
      </c>
      <c r="O1982">
        <v>0</v>
      </c>
      <c r="P1982" s="6">
        <v>0</v>
      </c>
      <c r="Q1982" s="13">
        <v>7.0000000000000007E-2</v>
      </c>
      <c r="R1982" s="13">
        <v>0</v>
      </c>
      <c r="S1982" s="31">
        <v>554</v>
      </c>
      <c r="T1982" s="6">
        <f>VLOOKUP(E1982,'参数设置&amp;汇总'!S:U,3,0)</f>
        <v>0</v>
      </c>
      <c r="U1982" s="78">
        <f t="shared" si="150"/>
        <v>0</v>
      </c>
      <c r="V1982" s="13">
        <v>0.85000000000000009</v>
      </c>
      <c r="W1982" s="78">
        <f t="shared" si="152"/>
        <v>0</v>
      </c>
      <c r="X1982" s="1">
        <f>VLOOKUP(E1982,'渗透率、续签率'!AG:AJ,4,0)</f>
        <v>3905.4999999999995</v>
      </c>
      <c r="Y1982" s="1">
        <f t="shared" si="153"/>
        <v>0</v>
      </c>
      <c r="Z1982">
        <v>7</v>
      </c>
      <c r="AA1982" s="89">
        <f t="shared" si="154"/>
        <v>39054.999999999993</v>
      </c>
      <c r="AH1982" s="37"/>
      <c r="AI1982" s="37"/>
      <c r="AK1982" s="37"/>
    </row>
    <row r="1983" spans="1:37" hidden="1">
      <c r="A1983" t="s">
        <v>64</v>
      </c>
      <c r="B1983" t="s">
        <v>25</v>
      </c>
      <c r="C1983" t="s">
        <v>25</v>
      </c>
      <c r="D1983" t="s">
        <v>116</v>
      </c>
      <c r="E1983" t="s">
        <v>493</v>
      </c>
      <c r="F1983" t="str">
        <f t="shared" si="151"/>
        <v>娄底市亲子玩乐</v>
      </c>
      <c r="G1983" t="s">
        <v>113</v>
      </c>
      <c r="H1983" t="s">
        <v>220</v>
      </c>
      <c r="I1983" t="s">
        <v>68</v>
      </c>
      <c r="J1983">
        <v>77</v>
      </c>
      <c r="K1983">
        <v>0</v>
      </c>
      <c r="L1983" s="13">
        <f>VLOOKUP(C1983,'渗透率、续签率'!B:C,2,0)</f>
        <v>0.38</v>
      </c>
      <c r="M1983" s="6">
        <v>0</v>
      </c>
      <c r="N1983">
        <v>9</v>
      </c>
      <c r="O1983">
        <v>0</v>
      </c>
      <c r="P1983" s="6">
        <v>0</v>
      </c>
      <c r="Q1983" s="13">
        <v>6.9000000000000006E-2</v>
      </c>
      <c r="R1983" s="13">
        <v>0</v>
      </c>
      <c r="S1983" s="31">
        <v>491</v>
      </c>
      <c r="T1983" s="6">
        <f>VLOOKUP(E1983,'参数设置&amp;汇总'!S:U,3,0)</f>
        <v>0</v>
      </c>
      <c r="U1983" s="78">
        <f t="shared" si="150"/>
        <v>0</v>
      </c>
      <c r="V1983" s="13">
        <v>0.85000000000000009</v>
      </c>
      <c r="W1983" s="78">
        <f t="shared" si="152"/>
        <v>0</v>
      </c>
      <c r="X1983" s="1">
        <f>VLOOKUP(E1983,'渗透率、续签率'!AG:AJ,4,0)</f>
        <v>3905.4999999999995</v>
      </c>
      <c r="Y1983" s="1">
        <f t="shared" si="153"/>
        <v>0</v>
      </c>
      <c r="Z1983">
        <v>2</v>
      </c>
      <c r="AA1983" s="89">
        <f t="shared" si="154"/>
        <v>35149.499999999993</v>
      </c>
    </row>
    <row r="1984" spans="1:37" hidden="1">
      <c r="A1984" t="s">
        <v>64</v>
      </c>
      <c r="B1984" t="s">
        <v>25</v>
      </c>
      <c r="C1984" t="s">
        <v>25</v>
      </c>
      <c r="D1984" t="s">
        <v>116</v>
      </c>
      <c r="E1984" t="s">
        <v>493</v>
      </c>
      <c r="F1984" t="str">
        <f t="shared" si="151"/>
        <v>孝感市亲子玩乐</v>
      </c>
      <c r="G1984" t="s">
        <v>81</v>
      </c>
      <c r="H1984" t="s">
        <v>221</v>
      </c>
      <c r="I1984" t="s">
        <v>68</v>
      </c>
      <c r="J1984">
        <v>105</v>
      </c>
      <c r="K1984">
        <v>0</v>
      </c>
      <c r="L1984" s="13">
        <f>VLOOKUP(C1984,'渗透率、续签率'!B:C,2,0)</f>
        <v>0.38</v>
      </c>
      <c r="M1984" s="6">
        <v>0</v>
      </c>
      <c r="N1984">
        <v>11</v>
      </c>
      <c r="O1984">
        <v>0</v>
      </c>
      <c r="P1984" s="6">
        <v>0</v>
      </c>
      <c r="Q1984" s="13">
        <v>1.0999999999999999E-2</v>
      </c>
      <c r="R1984" s="13">
        <v>0</v>
      </c>
      <c r="S1984" s="31">
        <v>839</v>
      </c>
      <c r="T1984" s="6">
        <f>VLOOKUP(E1984,'参数设置&amp;汇总'!S:U,3,0)</f>
        <v>0</v>
      </c>
      <c r="U1984" s="78">
        <f t="shared" si="150"/>
        <v>0</v>
      </c>
      <c r="V1984" s="13">
        <v>0.85000000000000009</v>
      </c>
      <c r="W1984" s="78">
        <f t="shared" si="152"/>
        <v>0</v>
      </c>
      <c r="X1984" s="1">
        <f>VLOOKUP(E1984,'渗透率、续签率'!AG:AJ,4,0)</f>
        <v>3905.4999999999995</v>
      </c>
      <c r="Y1984" s="1">
        <f t="shared" si="153"/>
        <v>0</v>
      </c>
      <c r="Z1984">
        <v>2</v>
      </c>
      <c r="AA1984" s="89">
        <f t="shared" si="154"/>
        <v>42960.499999999993</v>
      </c>
      <c r="AH1984" s="37"/>
      <c r="AI1984" s="37"/>
      <c r="AK1984" s="37"/>
    </row>
    <row r="1985" spans="1:37" hidden="1">
      <c r="A1985" t="s">
        <v>64</v>
      </c>
      <c r="B1985" t="s">
        <v>25</v>
      </c>
      <c r="C1985" t="s">
        <v>25</v>
      </c>
      <c r="D1985" t="s">
        <v>116</v>
      </c>
      <c r="E1985" t="s">
        <v>493</v>
      </c>
      <c r="F1985" t="str">
        <f t="shared" si="151"/>
        <v>宁德市亲子玩乐</v>
      </c>
      <c r="G1985" t="s">
        <v>92</v>
      </c>
      <c r="H1985" t="s">
        <v>222</v>
      </c>
      <c r="I1985" t="s">
        <v>68</v>
      </c>
      <c r="J1985">
        <v>85</v>
      </c>
      <c r="K1985">
        <v>0</v>
      </c>
      <c r="L1985" s="13">
        <f>VLOOKUP(C1985,'渗透率、续签率'!B:C,2,0)</f>
        <v>0.38</v>
      </c>
      <c r="M1985" s="6">
        <v>0</v>
      </c>
      <c r="N1985">
        <v>5</v>
      </c>
      <c r="O1985">
        <v>0</v>
      </c>
      <c r="P1985" s="6">
        <v>0</v>
      </c>
      <c r="Q1985" s="13">
        <v>0</v>
      </c>
      <c r="R1985" s="13">
        <v>0</v>
      </c>
      <c r="S1985" s="31">
        <v>459</v>
      </c>
      <c r="T1985" s="6">
        <f>VLOOKUP(E1985,'参数设置&amp;汇总'!S:U,3,0)</f>
        <v>0</v>
      </c>
      <c r="U1985" s="78">
        <f t="shared" si="150"/>
        <v>0</v>
      </c>
      <c r="V1985" s="13">
        <v>0.85000000000000009</v>
      </c>
      <c r="W1985" s="78">
        <f t="shared" si="152"/>
        <v>0</v>
      </c>
      <c r="X1985" s="1">
        <f>VLOOKUP(E1985,'渗透率、续签率'!AG:AJ,4,0)</f>
        <v>3905.4999999999995</v>
      </c>
      <c r="Y1985" s="1">
        <f t="shared" si="153"/>
        <v>0</v>
      </c>
      <c r="Z1985">
        <v>0</v>
      </c>
      <c r="AA1985" s="89">
        <f t="shared" si="154"/>
        <v>19527.499999999996</v>
      </c>
    </row>
    <row r="1986" spans="1:37" hidden="1">
      <c r="A1986" t="s">
        <v>64</v>
      </c>
      <c r="B1986" t="s">
        <v>25</v>
      </c>
      <c r="C1986" t="s">
        <v>25</v>
      </c>
      <c r="D1986" t="s">
        <v>116</v>
      </c>
      <c r="E1986" t="s">
        <v>493</v>
      </c>
      <c r="F1986" t="str">
        <f t="shared" si="151"/>
        <v>安庆市亲子玩乐</v>
      </c>
      <c r="G1986" t="s">
        <v>94</v>
      </c>
      <c r="H1986" t="s">
        <v>223</v>
      </c>
      <c r="I1986" t="s">
        <v>68</v>
      </c>
      <c r="J1986">
        <v>108</v>
      </c>
      <c r="K1986">
        <v>0</v>
      </c>
      <c r="L1986" s="13">
        <f>VLOOKUP(C1986,'渗透率、续签率'!B:C,2,0)</f>
        <v>0.38</v>
      </c>
      <c r="M1986" s="6">
        <v>0</v>
      </c>
      <c r="N1986">
        <v>7</v>
      </c>
      <c r="O1986">
        <v>0</v>
      </c>
      <c r="P1986" s="6">
        <v>0</v>
      </c>
      <c r="Q1986" s="13">
        <v>0</v>
      </c>
      <c r="R1986" s="13">
        <v>0</v>
      </c>
      <c r="S1986" s="31">
        <v>446</v>
      </c>
      <c r="T1986" s="6">
        <f>VLOOKUP(E1986,'参数设置&amp;汇总'!S:U,3,0)</f>
        <v>0</v>
      </c>
      <c r="U1986" s="78">
        <f t="shared" si="150"/>
        <v>0</v>
      </c>
      <c r="V1986" s="13">
        <v>0.85000000000000009</v>
      </c>
      <c r="W1986" s="78">
        <f t="shared" si="152"/>
        <v>0</v>
      </c>
      <c r="X1986" s="1">
        <f>VLOOKUP(E1986,'渗透率、续签率'!AG:AJ,4,0)</f>
        <v>3905.4999999999995</v>
      </c>
      <c r="Y1986" s="1">
        <f t="shared" si="153"/>
        <v>0</v>
      </c>
      <c r="Z1986">
        <v>3</v>
      </c>
      <c r="AA1986" s="89">
        <f t="shared" si="154"/>
        <v>27338.499999999996</v>
      </c>
      <c r="AH1986" s="37"/>
      <c r="AI1986" s="37"/>
      <c r="AK1986" s="37"/>
    </row>
    <row r="1987" spans="1:37" hidden="1">
      <c r="A1987" t="s">
        <v>64</v>
      </c>
      <c r="B1987" t="s">
        <v>25</v>
      </c>
      <c r="C1987" t="s">
        <v>25</v>
      </c>
      <c r="D1987" t="s">
        <v>116</v>
      </c>
      <c r="E1987" t="s">
        <v>493</v>
      </c>
      <c r="F1987" t="str">
        <f t="shared" si="151"/>
        <v>安康市亲子玩乐</v>
      </c>
      <c r="G1987" t="s">
        <v>108</v>
      </c>
      <c r="H1987" t="s">
        <v>224</v>
      </c>
      <c r="I1987" t="s">
        <v>70</v>
      </c>
      <c r="J1987">
        <v>57</v>
      </c>
      <c r="K1987">
        <v>0</v>
      </c>
      <c r="L1987" s="13">
        <f>VLOOKUP(C1987,'渗透率、续签率'!B:C,2,0)</f>
        <v>0.38</v>
      </c>
      <c r="M1987" s="6">
        <v>0</v>
      </c>
      <c r="N1987">
        <v>2</v>
      </c>
      <c r="O1987">
        <v>0</v>
      </c>
      <c r="P1987" s="6">
        <v>0</v>
      </c>
      <c r="Q1987" s="13">
        <v>0</v>
      </c>
      <c r="R1987" s="13">
        <v>0</v>
      </c>
      <c r="S1987" s="31">
        <v>244</v>
      </c>
      <c r="T1987" s="6">
        <f>VLOOKUP(E1987,'参数设置&amp;汇总'!S:U,3,0)</f>
        <v>0</v>
      </c>
      <c r="U1987" s="78">
        <f t="shared" ref="U1987:U2050" si="155">IF(T1987*N1987&gt;=O1987,T1987*N1987,O1987)</f>
        <v>0</v>
      </c>
      <c r="V1987" s="13">
        <v>0.85000000000000009</v>
      </c>
      <c r="W1987" s="78">
        <f t="shared" si="152"/>
        <v>0</v>
      </c>
      <c r="X1987" s="1">
        <f>VLOOKUP(E1987,'渗透率、续签率'!AG:AJ,4,0)</f>
        <v>3905.4999999999995</v>
      </c>
      <c r="Y1987" s="1">
        <f t="shared" si="153"/>
        <v>0</v>
      </c>
      <c r="Z1987">
        <v>0</v>
      </c>
      <c r="AA1987" s="89">
        <f t="shared" si="154"/>
        <v>7810.9999999999991</v>
      </c>
      <c r="AH1987" s="37"/>
      <c r="AI1987" s="37"/>
      <c r="AK1987" s="37"/>
    </row>
    <row r="1988" spans="1:37" hidden="1">
      <c r="A1988" t="s">
        <v>64</v>
      </c>
      <c r="B1988" t="s">
        <v>25</v>
      </c>
      <c r="C1988" t="s">
        <v>25</v>
      </c>
      <c r="D1988" t="s">
        <v>116</v>
      </c>
      <c r="E1988" t="s">
        <v>493</v>
      </c>
      <c r="F1988" t="str">
        <f t="shared" ref="F1988:F2051" si="156">H1988&amp;C1988</f>
        <v>安阳市亲子玩乐</v>
      </c>
      <c r="G1988" t="s">
        <v>110</v>
      </c>
      <c r="H1988" t="s">
        <v>225</v>
      </c>
      <c r="I1988" t="s">
        <v>70</v>
      </c>
      <c r="J1988">
        <v>138</v>
      </c>
      <c r="K1988">
        <v>0</v>
      </c>
      <c r="L1988" s="13">
        <f>VLOOKUP(C1988,'渗透率、续签率'!B:C,2,0)</f>
        <v>0.38</v>
      </c>
      <c r="M1988" s="6">
        <v>0</v>
      </c>
      <c r="N1988">
        <v>12</v>
      </c>
      <c r="O1988">
        <v>0</v>
      </c>
      <c r="P1988" s="6">
        <v>0</v>
      </c>
      <c r="Q1988" s="13">
        <v>5.8999999999999997E-2</v>
      </c>
      <c r="R1988" s="13">
        <v>0</v>
      </c>
      <c r="S1988" s="31">
        <v>611</v>
      </c>
      <c r="T1988" s="6">
        <f>VLOOKUP(E1988,'参数设置&amp;汇总'!S:U,3,0)</f>
        <v>0</v>
      </c>
      <c r="U1988" s="78">
        <f t="shared" si="155"/>
        <v>0</v>
      </c>
      <c r="V1988" s="13">
        <v>0.85000000000000009</v>
      </c>
      <c r="W1988" s="78">
        <f t="shared" ref="W1988:W2051" si="157">(O1988*(1-L1988)+IF((U1988-O1988)&lt;0,0,(U1988-O1988)))/V1988</f>
        <v>0</v>
      </c>
      <c r="X1988" s="1">
        <f>VLOOKUP(E1988,'渗透率、续签率'!AG:AJ,4,0)</f>
        <v>3905.4999999999995</v>
      </c>
      <c r="Y1988" s="1">
        <f t="shared" ref="Y1988:Y2051" si="158">X1988*W1988</f>
        <v>0</v>
      </c>
      <c r="Z1988">
        <v>27</v>
      </c>
      <c r="AA1988" s="89">
        <f t="shared" ref="AA1988:AA2051" si="159">N1988*X1988</f>
        <v>46865.999999999993</v>
      </c>
      <c r="AH1988" s="37"/>
      <c r="AI1988" s="37"/>
      <c r="AK1988" s="37"/>
    </row>
    <row r="1989" spans="1:37" hidden="1">
      <c r="A1989" t="s">
        <v>64</v>
      </c>
      <c r="B1989" t="s">
        <v>25</v>
      </c>
      <c r="C1989" t="s">
        <v>25</v>
      </c>
      <c r="D1989" t="s">
        <v>116</v>
      </c>
      <c r="E1989" t="s">
        <v>493</v>
      </c>
      <c r="F1989" t="str">
        <f t="shared" si="156"/>
        <v>安顺市亲子玩乐</v>
      </c>
      <c r="G1989" t="s">
        <v>167</v>
      </c>
      <c r="H1989" t="s">
        <v>226</v>
      </c>
      <c r="I1989" t="s">
        <v>70</v>
      </c>
      <c r="J1989">
        <v>84</v>
      </c>
      <c r="K1989">
        <v>0</v>
      </c>
      <c r="L1989" s="13">
        <f>VLOOKUP(C1989,'渗透率、续签率'!B:C,2,0)</f>
        <v>0.38</v>
      </c>
      <c r="M1989" s="6">
        <v>0</v>
      </c>
      <c r="N1989">
        <v>6</v>
      </c>
      <c r="O1989">
        <v>0</v>
      </c>
      <c r="P1989" s="6">
        <v>0</v>
      </c>
      <c r="Q1989" s="13">
        <v>0.11799999999999999</v>
      </c>
      <c r="R1989" s="13">
        <v>0</v>
      </c>
      <c r="S1989" s="31">
        <v>344</v>
      </c>
      <c r="T1989" s="6">
        <f>VLOOKUP(E1989,'参数设置&amp;汇总'!S:U,3,0)</f>
        <v>0</v>
      </c>
      <c r="U1989" s="78">
        <f t="shared" si="155"/>
        <v>0</v>
      </c>
      <c r="V1989" s="13">
        <v>0.85000000000000009</v>
      </c>
      <c r="W1989" s="78">
        <f t="shared" si="157"/>
        <v>0</v>
      </c>
      <c r="X1989" s="1">
        <f>VLOOKUP(E1989,'渗透率、续签率'!AG:AJ,4,0)</f>
        <v>3905.4999999999995</v>
      </c>
      <c r="Y1989" s="1">
        <f t="shared" si="158"/>
        <v>0</v>
      </c>
      <c r="Z1989">
        <v>1</v>
      </c>
      <c r="AA1989" s="89">
        <f t="shared" si="159"/>
        <v>23432.999999999996</v>
      </c>
      <c r="AH1989" s="37"/>
      <c r="AI1989" s="37"/>
      <c r="AK1989" s="37"/>
    </row>
    <row r="1990" spans="1:37" hidden="1">
      <c r="A1990" t="s">
        <v>64</v>
      </c>
      <c r="B1990" t="s">
        <v>25</v>
      </c>
      <c r="C1990" t="s">
        <v>25</v>
      </c>
      <c r="D1990" t="s">
        <v>116</v>
      </c>
      <c r="E1990" t="s">
        <v>493</v>
      </c>
      <c r="F1990" t="str">
        <f t="shared" si="156"/>
        <v>定安县亲子玩乐</v>
      </c>
      <c r="G1990" t="s">
        <v>120</v>
      </c>
      <c r="H1990" t="s">
        <v>227</v>
      </c>
      <c r="I1990" t="s">
        <v>68</v>
      </c>
      <c r="J1990">
        <v>7</v>
      </c>
      <c r="K1990">
        <v>0</v>
      </c>
      <c r="L1990" s="13">
        <f>VLOOKUP(C1990,'渗透率、续签率'!B:C,2,0)</f>
        <v>0.38</v>
      </c>
      <c r="M1990" s="6">
        <v>0</v>
      </c>
      <c r="N1990">
        <v>0</v>
      </c>
      <c r="O1990">
        <v>0</v>
      </c>
      <c r="P1990" s="6">
        <v>0</v>
      </c>
      <c r="Q1990" s="13">
        <v>0.27300000000000002</v>
      </c>
      <c r="R1990" s="13">
        <v>0</v>
      </c>
      <c r="S1990" s="31">
        <v>26</v>
      </c>
      <c r="T1990" s="6">
        <f>VLOOKUP(E1990,'参数设置&amp;汇总'!S:U,3,0)</f>
        <v>0</v>
      </c>
      <c r="U1990" s="78">
        <f t="shared" si="155"/>
        <v>0</v>
      </c>
      <c r="V1990" s="13">
        <v>0.85000000000000009</v>
      </c>
      <c r="W1990" s="78">
        <f t="shared" si="157"/>
        <v>0</v>
      </c>
      <c r="X1990" s="1">
        <f>VLOOKUP(E1990,'渗透率、续签率'!AG:AJ,4,0)</f>
        <v>3905.4999999999995</v>
      </c>
      <c r="Y1990" s="1">
        <f t="shared" si="158"/>
        <v>0</v>
      </c>
      <c r="Z1990">
        <v>0</v>
      </c>
      <c r="AA1990" s="89">
        <f t="shared" si="159"/>
        <v>0</v>
      </c>
    </row>
    <row r="1991" spans="1:37" hidden="1">
      <c r="A1991" t="s">
        <v>64</v>
      </c>
      <c r="B1991" t="s">
        <v>25</v>
      </c>
      <c r="C1991" t="s">
        <v>25</v>
      </c>
      <c r="D1991" t="s">
        <v>116</v>
      </c>
      <c r="E1991" t="s">
        <v>493</v>
      </c>
      <c r="F1991" t="str">
        <f t="shared" si="156"/>
        <v>定西市亲子玩乐</v>
      </c>
      <c r="G1991" t="s">
        <v>132</v>
      </c>
      <c r="H1991" t="s">
        <v>228</v>
      </c>
      <c r="I1991" t="s">
        <v>70</v>
      </c>
      <c r="J1991">
        <v>46</v>
      </c>
      <c r="K1991">
        <v>0</v>
      </c>
      <c r="L1991" s="13">
        <f>VLOOKUP(C1991,'渗透率、续签率'!B:C,2,0)</f>
        <v>0.38</v>
      </c>
      <c r="M1991" s="6">
        <v>0</v>
      </c>
      <c r="N1991">
        <v>0</v>
      </c>
      <c r="O1991">
        <v>0</v>
      </c>
      <c r="P1991" s="6">
        <v>0</v>
      </c>
      <c r="Q1991" s="13">
        <v>0</v>
      </c>
      <c r="R1991" s="13">
        <v>0</v>
      </c>
      <c r="S1991" s="31">
        <v>118</v>
      </c>
      <c r="T1991" s="6">
        <f>VLOOKUP(E1991,'参数设置&amp;汇总'!S:U,3,0)</f>
        <v>0</v>
      </c>
      <c r="U1991" s="78">
        <f t="shared" si="155"/>
        <v>0</v>
      </c>
      <c r="V1991" s="13">
        <v>0.85000000000000009</v>
      </c>
      <c r="W1991" s="78">
        <f t="shared" si="157"/>
        <v>0</v>
      </c>
      <c r="X1991" s="1">
        <f>VLOOKUP(E1991,'渗透率、续签率'!AG:AJ,4,0)</f>
        <v>3905.4999999999995</v>
      </c>
      <c r="Y1991" s="1">
        <f t="shared" si="158"/>
        <v>0</v>
      </c>
      <c r="Z1991">
        <v>0</v>
      </c>
      <c r="AA1991" s="89">
        <f t="shared" si="159"/>
        <v>0</v>
      </c>
      <c r="AH1991" s="37"/>
      <c r="AI1991" s="37"/>
      <c r="AK1991" s="37"/>
    </row>
    <row r="1992" spans="1:37" hidden="1">
      <c r="A1992" t="s">
        <v>64</v>
      </c>
      <c r="B1992" t="s">
        <v>25</v>
      </c>
      <c r="C1992" t="s">
        <v>25</v>
      </c>
      <c r="D1992" t="s">
        <v>116</v>
      </c>
      <c r="E1992" t="s">
        <v>493</v>
      </c>
      <c r="F1992" t="str">
        <f t="shared" si="156"/>
        <v>宜宾市亲子玩乐</v>
      </c>
      <c r="G1992" t="s">
        <v>77</v>
      </c>
      <c r="H1992" t="s">
        <v>229</v>
      </c>
      <c r="I1992" t="s">
        <v>70</v>
      </c>
      <c r="J1992">
        <v>116</v>
      </c>
      <c r="K1992">
        <v>0</v>
      </c>
      <c r="L1992" s="13">
        <f>VLOOKUP(C1992,'渗透率、续签率'!B:C,2,0)</f>
        <v>0.38</v>
      </c>
      <c r="M1992" s="6">
        <v>0</v>
      </c>
      <c r="N1992">
        <v>8</v>
      </c>
      <c r="O1992">
        <v>0</v>
      </c>
      <c r="P1992" s="6">
        <v>0</v>
      </c>
      <c r="Q1992" s="13">
        <v>1.0999999999999999E-2</v>
      </c>
      <c r="R1992" s="13">
        <v>0</v>
      </c>
      <c r="S1992" s="31">
        <v>514</v>
      </c>
      <c r="T1992" s="6">
        <f>VLOOKUP(E1992,'参数设置&amp;汇总'!S:U,3,0)</f>
        <v>0</v>
      </c>
      <c r="U1992" s="78">
        <f t="shared" si="155"/>
        <v>0</v>
      </c>
      <c r="V1992" s="13">
        <v>0.85000000000000009</v>
      </c>
      <c r="W1992" s="78">
        <f t="shared" si="157"/>
        <v>0</v>
      </c>
      <c r="X1992" s="1">
        <f>VLOOKUP(E1992,'渗透率、续签率'!AG:AJ,4,0)</f>
        <v>3905.4999999999995</v>
      </c>
      <c r="Y1992" s="1">
        <f t="shared" si="158"/>
        <v>0</v>
      </c>
      <c r="Z1992">
        <v>1</v>
      </c>
      <c r="AA1992" s="89">
        <f t="shared" si="159"/>
        <v>31243.999999999996</v>
      </c>
      <c r="AH1992" s="37"/>
      <c r="AI1992" s="37"/>
      <c r="AK1992" s="37"/>
    </row>
    <row r="1993" spans="1:37" hidden="1">
      <c r="A1993" t="s">
        <v>64</v>
      </c>
      <c r="B1993" t="s">
        <v>25</v>
      </c>
      <c r="C1993" t="s">
        <v>25</v>
      </c>
      <c r="D1993" t="s">
        <v>116</v>
      </c>
      <c r="E1993" t="s">
        <v>493</v>
      </c>
      <c r="F1993" t="str">
        <f t="shared" si="156"/>
        <v>宜昌市亲子玩乐</v>
      </c>
      <c r="G1993" t="s">
        <v>81</v>
      </c>
      <c r="H1993" t="s">
        <v>230</v>
      </c>
      <c r="I1993" t="s">
        <v>68</v>
      </c>
      <c r="J1993">
        <v>104</v>
      </c>
      <c r="K1993">
        <v>0</v>
      </c>
      <c r="L1993" s="13">
        <f>VLOOKUP(C1993,'渗透率、续签率'!B:C,2,0)</f>
        <v>0.38</v>
      </c>
      <c r="M1993" s="6">
        <v>0</v>
      </c>
      <c r="N1993">
        <v>9</v>
      </c>
      <c r="O1993">
        <v>0</v>
      </c>
      <c r="P1993" s="6">
        <v>0</v>
      </c>
      <c r="Q1993" s="13">
        <v>0.02</v>
      </c>
      <c r="R1993" s="13">
        <v>0</v>
      </c>
      <c r="S1993" s="31">
        <v>435</v>
      </c>
      <c r="T1993" s="6">
        <f>VLOOKUP(E1993,'参数设置&amp;汇总'!S:U,3,0)</f>
        <v>0</v>
      </c>
      <c r="U1993" s="78">
        <f t="shared" si="155"/>
        <v>0</v>
      </c>
      <c r="V1993" s="13">
        <v>0.85000000000000009</v>
      </c>
      <c r="W1993" s="78">
        <f t="shared" si="157"/>
        <v>0</v>
      </c>
      <c r="X1993" s="1">
        <f>VLOOKUP(E1993,'渗透率、续签率'!AG:AJ,4,0)</f>
        <v>3905.4999999999995</v>
      </c>
      <c r="Y1993" s="1">
        <f t="shared" si="158"/>
        <v>0</v>
      </c>
      <c r="Z1993">
        <v>1</v>
      </c>
      <c r="AA1993" s="89">
        <f t="shared" si="159"/>
        <v>35149.499999999993</v>
      </c>
      <c r="AH1993" s="37"/>
      <c r="AI1993" s="37"/>
      <c r="AK1993" s="37"/>
    </row>
    <row r="1994" spans="1:37" hidden="1">
      <c r="A1994" t="s">
        <v>64</v>
      </c>
      <c r="B1994" t="s">
        <v>25</v>
      </c>
      <c r="C1994" t="s">
        <v>25</v>
      </c>
      <c r="D1994" t="s">
        <v>116</v>
      </c>
      <c r="E1994" t="s">
        <v>493</v>
      </c>
      <c r="F1994" t="str">
        <f t="shared" si="156"/>
        <v>宜春市亲子玩乐</v>
      </c>
      <c r="G1994" t="s">
        <v>90</v>
      </c>
      <c r="H1994" t="s">
        <v>231</v>
      </c>
      <c r="I1994" t="s">
        <v>68</v>
      </c>
      <c r="J1994">
        <v>106</v>
      </c>
      <c r="K1994">
        <v>0</v>
      </c>
      <c r="L1994" s="13">
        <f>VLOOKUP(C1994,'渗透率、续签率'!B:C,2,0)</f>
        <v>0.38</v>
      </c>
      <c r="M1994" s="6">
        <v>0</v>
      </c>
      <c r="N1994">
        <v>7</v>
      </c>
      <c r="O1994">
        <v>0</v>
      </c>
      <c r="P1994" s="6">
        <v>0</v>
      </c>
      <c r="Q1994" s="13">
        <v>0</v>
      </c>
      <c r="R1994" s="13">
        <v>0</v>
      </c>
      <c r="S1994" s="31">
        <v>554</v>
      </c>
      <c r="T1994" s="6">
        <f>VLOOKUP(E1994,'参数设置&amp;汇总'!S:U,3,0)</f>
        <v>0</v>
      </c>
      <c r="U1994" s="78">
        <f t="shared" si="155"/>
        <v>0</v>
      </c>
      <c r="V1994" s="13">
        <v>0.85000000000000009</v>
      </c>
      <c r="W1994" s="78">
        <f t="shared" si="157"/>
        <v>0</v>
      </c>
      <c r="X1994" s="1">
        <f>VLOOKUP(E1994,'渗透率、续签率'!AG:AJ,4,0)</f>
        <v>3905.4999999999995</v>
      </c>
      <c r="Y1994" s="1">
        <f t="shared" si="158"/>
        <v>0</v>
      </c>
      <c r="Z1994">
        <v>3</v>
      </c>
      <c r="AA1994" s="89">
        <f t="shared" si="159"/>
        <v>27338.499999999996</v>
      </c>
    </row>
    <row r="1995" spans="1:37" hidden="1">
      <c r="A1995" t="s">
        <v>64</v>
      </c>
      <c r="B1995" t="s">
        <v>25</v>
      </c>
      <c r="C1995" t="s">
        <v>25</v>
      </c>
      <c r="D1995" t="s">
        <v>116</v>
      </c>
      <c r="E1995" t="s">
        <v>493</v>
      </c>
      <c r="F1995" t="str">
        <f t="shared" si="156"/>
        <v>宝鸡市亲子玩乐</v>
      </c>
      <c r="G1995" t="s">
        <v>108</v>
      </c>
      <c r="H1995" t="s">
        <v>232</v>
      </c>
      <c r="I1995" t="s">
        <v>70</v>
      </c>
      <c r="J1995">
        <v>113</v>
      </c>
      <c r="K1995">
        <v>0</v>
      </c>
      <c r="L1995" s="13">
        <f>VLOOKUP(C1995,'渗透率、续签率'!B:C,2,0)</f>
        <v>0.38</v>
      </c>
      <c r="M1995" s="6">
        <v>0</v>
      </c>
      <c r="N1995">
        <v>8</v>
      </c>
      <c r="O1995">
        <v>0</v>
      </c>
      <c r="P1995" s="6">
        <v>0</v>
      </c>
      <c r="Q1995" s="13">
        <v>0</v>
      </c>
      <c r="R1995" s="13">
        <v>0</v>
      </c>
      <c r="S1995" s="31">
        <v>438</v>
      </c>
      <c r="T1995" s="6">
        <f>VLOOKUP(E1995,'参数设置&amp;汇总'!S:U,3,0)</f>
        <v>0</v>
      </c>
      <c r="U1995" s="78">
        <f t="shared" si="155"/>
        <v>0</v>
      </c>
      <c r="V1995" s="13">
        <v>0.85000000000000009</v>
      </c>
      <c r="W1995" s="78">
        <f t="shared" si="157"/>
        <v>0</v>
      </c>
      <c r="X1995" s="1">
        <f>VLOOKUP(E1995,'渗透率、续签率'!AG:AJ,4,0)</f>
        <v>3905.4999999999995</v>
      </c>
      <c r="Y1995" s="1">
        <f t="shared" si="158"/>
        <v>0</v>
      </c>
      <c r="Z1995">
        <v>2</v>
      </c>
      <c r="AA1995" s="89">
        <f t="shared" si="159"/>
        <v>31243.999999999996</v>
      </c>
    </row>
    <row r="1996" spans="1:37" hidden="1">
      <c r="A1996" t="s">
        <v>64</v>
      </c>
      <c r="B1996" t="s">
        <v>25</v>
      </c>
      <c r="C1996" t="s">
        <v>25</v>
      </c>
      <c r="D1996" t="s">
        <v>116</v>
      </c>
      <c r="E1996" t="s">
        <v>493</v>
      </c>
      <c r="F1996" t="str">
        <f t="shared" si="156"/>
        <v>宣城市亲子玩乐</v>
      </c>
      <c r="G1996" t="s">
        <v>94</v>
      </c>
      <c r="H1996" t="s">
        <v>233</v>
      </c>
      <c r="I1996" t="s">
        <v>68</v>
      </c>
      <c r="J1996">
        <v>78</v>
      </c>
      <c r="K1996">
        <v>0</v>
      </c>
      <c r="L1996" s="13">
        <f>VLOOKUP(C1996,'渗透率、续签率'!B:C,2,0)</f>
        <v>0.38</v>
      </c>
      <c r="M1996" s="6">
        <v>0</v>
      </c>
      <c r="N1996">
        <v>9</v>
      </c>
      <c r="O1996">
        <v>0</v>
      </c>
      <c r="P1996" s="6">
        <v>0</v>
      </c>
      <c r="Q1996" s="13">
        <v>3.2000000000000001E-2</v>
      </c>
      <c r="R1996" s="13">
        <v>0</v>
      </c>
      <c r="S1996" s="31">
        <v>626</v>
      </c>
      <c r="T1996" s="6">
        <f>VLOOKUP(E1996,'参数设置&amp;汇总'!S:U,3,0)</f>
        <v>0</v>
      </c>
      <c r="U1996" s="78">
        <f t="shared" si="155"/>
        <v>0</v>
      </c>
      <c r="V1996" s="13">
        <v>0.85000000000000009</v>
      </c>
      <c r="W1996" s="78">
        <f t="shared" si="157"/>
        <v>0</v>
      </c>
      <c r="X1996" s="1">
        <f>VLOOKUP(E1996,'渗透率、续签率'!AG:AJ,4,0)</f>
        <v>3905.4999999999995</v>
      </c>
      <c r="Y1996" s="1">
        <f t="shared" si="158"/>
        <v>0</v>
      </c>
      <c r="Z1996">
        <v>1</v>
      </c>
      <c r="AA1996" s="89">
        <f t="shared" si="159"/>
        <v>35149.499999999993</v>
      </c>
      <c r="AH1996" s="37"/>
      <c r="AI1996" s="37"/>
      <c r="AK1996" s="37"/>
    </row>
    <row r="1997" spans="1:37" hidden="1">
      <c r="A1997" t="s">
        <v>64</v>
      </c>
      <c r="B1997" t="s">
        <v>25</v>
      </c>
      <c r="C1997" t="s">
        <v>25</v>
      </c>
      <c r="D1997" t="s">
        <v>116</v>
      </c>
      <c r="E1997" t="s">
        <v>493</v>
      </c>
      <c r="F1997" t="str">
        <f t="shared" si="156"/>
        <v>宿州市亲子玩乐</v>
      </c>
      <c r="G1997" t="s">
        <v>94</v>
      </c>
      <c r="H1997" t="s">
        <v>234</v>
      </c>
      <c r="I1997" t="s">
        <v>68</v>
      </c>
      <c r="J1997">
        <v>117</v>
      </c>
      <c r="K1997">
        <v>0</v>
      </c>
      <c r="L1997" s="13">
        <f>VLOOKUP(C1997,'渗透率、续签率'!B:C,2,0)</f>
        <v>0.38</v>
      </c>
      <c r="M1997" s="6">
        <v>0</v>
      </c>
      <c r="N1997">
        <v>12</v>
      </c>
      <c r="O1997">
        <v>0</v>
      </c>
      <c r="P1997" s="6">
        <v>0</v>
      </c>
      <c r="Q1997" s="13">
        <v>9.5000000000000001E-2</v>
      </c>
      <c r="R1997" s="13">
        <v>0</v>
      </c>
      <c r="S1997" s="31">
        <v>577</v>
      </c>
      <c r="T1997" s="6">
        <f>VLOOKUP(E1997,'参数设置&amp;汇总'!S:U,3,0)</f>
        <v>0</v>
      </c>
      <c r="U1997" s="78">
        <f t="shared" si="155"/>
        <v>0</v>
      </c>
      <c r="V1997" s="13">
        <v>0.85000000000000009</v>
      </c>
      <c r="W1997" s="78">
        <f t="shared" si="157"/>
        <v>0</v>
      </c>
      <c r="X1997" s="1">
        <f>VLOOKUP(E1997,'渗透率、续签率'!AG:AJ,4,0)</f>
        <v>3905.4999999999995</v>
      </c>
      <c r="Y1997" s="1">
        <f t="shared" si="158"/>
        <v>0</v>
      </c>
      <c r="Z1997">
        <v>0</v>
      </c>
      <c r="AA1997" s="89">
        <f t="shared" si="159"/>
        <v>46865.999999999993</v>
      </c>
      <c r="AH1997" s="37"/>
      <c r="AI1997" s="37"/>
      <c r="AK1997" s="37"/>
    </row>
    <row r="1998" spans="1:37" hidden="1">
      <c r="A1998" t="s">
        <v>64</v>
      </c>
      <c r="B1998" t="s">
        <v>25</v>
      </c>
      <c r="C1998" t="s">
        <v>25</v>
      </c>
      <c r="D1998" t="s">
        <v>116</v>
      </c>
      <c r="E1998" t="s">
        <v>493</v>
      </c>
      <c r="F1998" t="str">
        <f t="shared" si="156"/>
        <v>宿迁市亲子玩乐</v>
      </c>
      <c r="G1998" t="s">
        <v>73</v>
      </c>
      <c r="H1998" t="s">
        <v>235</v>
      </c>
      <c r="I1998" t="s">
        <v>70</v>
      </c>
      <c r="J1998">
        <v>145</v>
      </c>
      <c r="K1998">
        <v>0</v>
      </c>
      <c r="L1998" s="13">
        <f>VLOOKUP(C1998,'渗透率、续签率'!B:C,2,0)</f>
        <v>0.38</v>
      </c>
      <c r="M1998" s="6">
        <v>0</v>
      </c>
      <c r="N1998">
        <v>11</v>
      </c>
      <c r="O1998">
        <v>0</v>
      </c>
      <c r="P1998" s="6">
        <v>0</v>
      </c>
      <c r="Q1998" s="13">
        <v>0.27900000000000003</v>
      </c>
      <c r="R1998" s="13">
        <v>0</v>
      </c>
      <c r="S1998" s="31">
        <v>857</v>
      </c>
      <c r="T1998" s="6">
        <f>VLOOKUP(E1998,'参数设置&amp;汇总'!S:U,3,0)</f>
        <v>0</v>
      </c>
      <c r="U1998" s="78">
        <f t="shared" si="155"/>
        <v>0</v>
      </c>
      <c r="V1998" s="13">
        <v>0.85000000000000009</v>
      </c>
      <c r="W1998" s="78">
        <f t="shared" si="157"/>
        <v>0</v>
      </c>
      <c r="X1998" s="1">
        <f>VLOOKUP(E1998,'渗透率、续签率'!AG:AJ,4,0)</f>
        <v>3905.4999999999995</v>
      </c>
      <c r="Y1998" s="1">
        <f t="shared" si="158"/>
        <v>0</v>
      </c>
      <c r="Z1998">
        <v>19</v>
      </c>
      <c r="AA1998" s="89">
        <f t="shared" si="159"/>
        <v>42960.499999999993</v>
      </c>
      <c r="AH1998" s="37"/>
      <c r="AI1998" s="37"/>
      <c r="AK1998" s="37"/>
    </row>
    <row r="1999" spans="1:37" hidden="1">
      <c r="A1999" t="s">
        <v>64</v>
      </c>
      <c r="B1999" t="s">
        <v>25</v>
      </c>
      <c r="C1999" t="s">
        <v>25</v>
      </c>
      <c r="D1999" t="s">
        <v>116</v>
      </c>
      <c r="E1999" t="s">
        <v>493</v>
      </c>
      <c r="F1999" t="str">
        <f t="shared" si="156"/>
        <v>屯昌县亲子玩乐</v>
      </c>
      <c r="G1999" t="s">
        <v>120</v>
      </c>
      <c r="H1999" t="s">
        <v>236</v>
      </c>
      <c r="I1999" t="s">
        <v>68</v>
      </c>
      <c r="J1999">
        <v>2</v>
      </c>
      <c r="K1999">
        <v>0</v>
      </c>
      <c r="L1999" s="13">
        <f>VLOOKUP(C1999,'渗透率、续签率'!B:C,2,0)</f>
        <v>0.38</v>
      </c>
      <c r="M1999" s="6">
        <v>0</v>
      </c>
      <c r="N1999">
        <v>0</v>
      </c>
      <c r="O1999">
        <v>0</v>
      </c>
      <c r="P1999" s="6">
        <v>0</v>
      </c>
      <c r="Q1999" s="13">
        <v>0</v>
      </c>
      <c r="R1999" s="13">
        <v>0</v>
      </c>
      <c r="S1999" s="31">
        <v>9</v>
      </c>
      <c r="T1999" s="6">
        <f>VLOOKUP(E1999,'参数设置&amp;汇总'!S:U,3,0)</f>
        <v>0</v>
      </c>
      <c r="U1999" s="78">
        <f t="shared" si="155"/>
        <v>0</v>
      </c>
      <c r="V1999" s="13">
        <v>0.85000000000000009</v>
      </c>
      <c r="W1999" s="78">
        <f t="shared" si="157"/>
        <v>0</v>
      </c>
      <c r="X1999" s="1">
        <f>VLOOKUP(E1999,'渗透率、续签率'!AG:AJ,4,0)</f>
        <v>3905.4999999999995</v>
      </c>
      <c r="Y1999" s="1">
        <f t="shared" si="158"/>
        <v>0</v>
      </c>
      <c r="Z1999">
        <v>0</v>
      </c>
      <c r="AA1999" s="89">
        <f t="shared" si="159"/>
        <v>0</v>
      </c>
      <c r="AH1999" s="37"/>
      <c r="AI1999" s="37"/>
      <c r="AK1999" s="37"/>
    </row>
    <row r="2000" spans="1:37" hidden="1">
      <c r="A2000" t="s">
        <v>64</v>
      </c>
      <c r="B2000" t="s">
        <v>25</v>
      </c>
      <c r="C2000" t="s">
        <v>25</v>
      </c>
      <c r="D2000" t="s">
        <v>116</v>
      </c>
      <c r="E2000" t="s">
        <v>493</v>
      </c>
      <c r="F2000" t="str">
        <f t="shared" si="156"/>
        <v>山南市亲子玩乐</v>
      </c>
      <c r="G2000" t="s">
        <v>237</v>
      </c>
      <c r="H2000" t="s">
        <v>238</v>
      </c>
      <c r="I2000" t="s">
        <v>57</v>
      </c>
      <c r="J2000">
        <v>2</v>
      </c>
      <c r="K2000">
        <v>0</v>
      </c>
      <c r="L2000" s="13">
        <f>VLOOKUP(C2000,'渗透率、续签率'!B:C,2,0)</f>
        <v>0.38</v>
      </c>
      <c r="M2000" s="6">
        <v>0</v>
      </c>
      <c r="N2000">
        <v>0</v>
      </c>
      <c r="O2000">
        <v>0</v>
      </c>
      <c r="P2000" s="6">
        <v>0</v>
      </c>
      <c r="Q2000" s="13">
        <v>0</v>
      </c>
      <c r="R2000" s="13">
        <v>0</v>
      </c>
      <c r="S2000" s="31">
        <v>3</v>
      </c>
      <c r="T2000" s="6">
        <f>VLOOKUP(E2000,'参数设置&amp;汇总'!S:U,3,0)</f>
        <v>0</v>
      </c>
      <c r="U2000" s="78">
        <f t="shared" si="155"/>
        <v>0</v>
      </c>
      <c r="V2000" s="13">
        <v>0.85000000000000009</v>
      </c>
      <c r="W2000" s="78">
        <f t="shared" si="157"/>
        <v>0</v>
      </c>
      <c r="X2000" s="1">
        <f>VLOOKUP(E2000,'渗透率、续签率'!AG:AJ,4,0)</f>
        <v>3905.4999999999995</v>
      </c>
      <c r="Y2000" s="1">
        <f t="shared" si="158"/>
        <v>0</v>
      </c>
      <c r="Z2000">
        <v>0</v>
      </c>
      <c r="AA2000" s="89">
        <f t="shared" si="159"/>
        <v>0</v>
      </c>
      <c r="AH2000" s="37"/>
      <c r="AI2000" s="37"/>
      <c r="AK2000" s="37"/>
    </row>
    <row r="2001" spans="1:37" hidden="1">
      <c r="A2001" t="s">
        <v>64</v>
      </c>
      <c r="B2001" t="s">
        <v>25</v>
      </c>
      <c r="C2001" t="s">
        <v>25</v>
      </c>
      <c r="D2001" t="s">
        <v>116</v>
      </c>
      <c r="E2001" t="s">
        <v>493</v>
      </c>
      <c r="F2001" t="str">
        <f t="shared" si="156"/>
        <v>岳阳市亲子玩乐</v>
      </c>
      <c r="G2001" t="s">
        <v>113</v>
      </c>
      <c r="H2001" t="s">
        <v>239</v>
      </c>
      <c r="I2001" t="s">
        <v>68</v>
      </c>
      <c r="J2001">
        <v>144</v>
      </c>
      <c r="K2001">
        <v>0</v>
      </c>
      <c r="L2001" s="13">
        <f>VLOOKUP(C2001,'渗透率、续签率'!B:C,2,0)</f>
        <v>0.38</v>
      </c>
      <c r="M2001" s="6">
        <v>0</v>
      </c>
      <c r="N2001">
        <v>9</v>
      </c>
      <c r="O2001">
        <v>0</v>
      </c>
      <c r="P2001" s="6">
        <v>0</v>
      </c>
      <c r="Q2001" s="13">
        <v>0.13500000000000001</v>
      </c>
      <c r="R2001" s="13">
        <v>0</v>
      </c>
      <c r="S2001" s="31">
        <v>702</v>
      </c>
      <c r="T2001" s="6">
        <f>VLOOKUP(E2001,'参数设置&amp;汇总'!S:U,3,0)</f>
        <v>0</v>
      </c>
      <c r="U2001" s="78">
        <f t="shared" si="155"/>
        <v>0</v>
      </c>
      <c r="V2001" s="13">
        <v>0.85000000000000009</v>
      </c>
      <c r="W2001" s="78">
        <f t="shared" si="157"/>
        <v>0</v>
      </c>
      <c r="X2001" s="1">
        <f>VLOOKUP(E2001,'渗透率、续签率'!AG:AJ,4,0)</f>
        <v>3905.4999999999995</v>
      </c>
      <c r="Y2001" s="1">
        <f t="shared" si="158"/>
        <v>0</v>
      </c>
      <c r="Z2001">
        <v>23</v>
      </c>
      <c r="AA2001" s="89">
        <f t="shared" si="159"/>
        <v>35149.499999999993</v>
      </c>
      <c r="AH2001" s="37"/>
      <c r="AI2001" s="37"/>
      <c r="AK2001" s="37"/>
    </row>
    <row r="2002" spans="1:37" hidden="1">
      <c r="A2002" t="s">
        <v>64</v>
      </c>
      <c r="B2002" t="s">
        <v>25</v>
      </c>
      <c r="C2002" t="s">
        <v>25</v>
      </c>
      <c r="D2002" t="s">
        <v>116</v>
      </c>
      <c r="E2002" t="s">
        <v>493</v>
      </c>
      <c r="F2002" t="str">
        <f t="shared" si="156"/>
        <v>崇左市亲子玩乐</v>
      </c>
      <c r="G2002" t="s">
        <v>88</v>
      </c>
      <c r="H2002" t="s">
        <v>240</v>
      </c>
      <c r="I2002" t="s">
        <v>68</v>
      </c>
      <c r="J2002">
        <v>43</v>
      </c>
      <c r="K2002">
        <v>0</v>
      </c>
      <c r="L2002" s="13">
        <f>VLOOKUP(C2002,'渗透率、续签率'!B:C,2,0)</f>
        <v>0.38</v>
      </c>
      <c r="M2002" s="6">
        <v>0</v>
      </c>
      <c r="N2002">
        <v>2</v>
      </c>
      <c r="O2002">
        <v>0</v>
      </c>
      <c r="P2002" s="6">
        <v>0</v>
      </c>
      <c r="Q2002" s="13">
        <v>0</v>
      </c>
      <c r="R2002" s="13">
        <v>0</v>
      </c>
      <c r="S2002" s="31">
        <v>167</v>
      </c>
      <c r="T2002" s="6">
        <f>VLOOKUP(E2002,'参数设置&amp;汇总'!S:U,3,0)</f>
        <v>0</v>
      </c>
      <c r="U2002" s="78">
        <f t="shared" si="155"/>
        <v>0</v>
      </c>
      <c r="V2002" s="13">
        <v>0.85000000000000009</v>
      </c>
      <c r="W2002" s="78">
        <f t="shared" si="157"/>
        <v>0</v>
      </c>
      <c r="X2002" s="1">
        <f>VLOOKUP(E2002,'渗透率、续签率'!AG:AJ,4,0)</f>
        <v>3905.4999999999995</v>
      </c>
      <c r="Y2002" s="1">
        <f t="shared" si="158"/>
        <v>0</v>
      </c>
      <c r="Z2002">
        <v>2</v>
      </c>
      <c r="AA2002" s="89">
        <f t="shared" si="159"/>
        <v>7810.9999999999991</v>
      </c>
    </row>
    <row r="2003" spans="1:37" hidden="1">
      <c r="A2003" t="s">
        <v>64</v>
      </c>
      <c r="B2003" t="s">
        <v>25</v>
      </c>
      <c r="C2003" t="s">
        <v>25</v>
      </c>
      <c r="D2003" t="s">
        <v>116</v>
      </c>
      <c r="E2003" t="s">
        <v>493</v>
      </c>
      <c r="F2003" t="str">
        <f t="shared" si="156"/>
        <v>巴中市亲子玩乐</v>
      </c>
      <c r="G2003" t="s">
        <v>77</v>
      </c>
      <c r="H2003" t="s">
        <v>241</v>
      </c>
      <c r="I2003" t="s">
        <v>70</v>
      </c>
      <c r="J2003">
        <v>66</v>
      </c>
      <c r="K2003">
        <v>0</v>
      </c>
      <c r="L2003" s="13">
        <f>VLOOKUP(C2003,'渗透率、续签率'!B:C,2,0)</f>
        <v>0.38</v>
      </c>
      <c r="M2003" s="6">
        <v>0</v>
      </c>
      <c r="N2003">
        <v>3</v>
      </c>
      <c r="O2003">
        <v>0</v>
      </c>
      <c r="P2003" s="6">
        <v>0</v>
      </c>
      <c r="Q2003" s="13">
        <v>0</v>
      </c>
      <c r="R2003" s="13">
        <v>0</v>
      </c>
      <c r="S2003" s="31">
        <v>183</v>
      </c>
      <c r="T2003" s="6">
        <f>VLOOKUP(E2003,'参数设置&amp;汇总'!S:U,3,0)</f>
        <v>0</v>
      </c>
      <c r="U2003" s="78">
        <f t="shared" si="155"/>
        <v>0</v>
      </c>
      <c r="V2003" s="13">
        <v>0.85000000000000009</v>
      </c>
      <c r="W2003" s="78">
        <f t="shared" si="157"/>
        <v>0</v>
      </c>
      <c r="X2003" s="1">
        <f>VLOOKUP(E2003,'渗透率、续签率'!AG:AJ,4,0)</f>
        <v>3905.4999999999995</v>
      </c>
      <c r="Y2003" s="1">
        <f t="shared" si="158"/>
        <v>0</v>
      </c>
      <c r="Z2003">
        <v>1</v>
      </c>
      <c r="AA2003" s="89">
        <f t="shared" si="159"/>
        <v>11716.499999999998</v>
      </c>
      <c r="AH2003" s="37"/>
      <c r="AI2003" s="37"/>
      <c r="AK2003" s="37"/>
    </row>
    <row r="2004" spans="1:37" hidden="1">
      <c r="A2004" t="s">
        <v>64</v>
      </c>
      <c r="B2004" t="s">
        <v>25</v>
      </c>
      <c r="C2004" t="s">
        <v>25</v>
      </c>
      <c r="D2004" t="s">
        <v>116</v>
      </c>
      <c r="E2004" t="s">
        <v>493</v>
      </c>
      <c r="F2004" t="str">
        <f t="shared" si="156"/>
        <v>巴彦淖尔市亲子玩乐</v>
      </c>
      <c r="G2004" t="s">
        <v>142</v>
      </c>
      <c r="H2004" t="s">
        <v>242</v>
      </c>
      <c r="I2004" t="s">
        <v>70</v>
      </c>
      <c r="J2004">
        <v>58</v>
      </c>
      <c r="K2004">
        <v>0</v>
      </c>
      <c r="L2004" s="13">
        <f>VLOOKUP(C2004,'渗透率、续签率'!B:C,2,0)</f>
        <v>0.38</v>
      </c>
      <c r="M2004" s="6">
        <v>0</v>
      </c>
      <c r="N2004">
        <v>2</v>
      </c>
      <c r="O2004">
        <v>0</v>
      </c>
      <c r="P2004" s="6">
        <v>0</v>
      </c>
      <c r="Q2004" s="13">
        <v>7.0000000000000007E-2</v>
      </c>
      <c r="R2004" s="13">
        <v>0</v>
      </c>
      <c r="S2004" s="31">
        <v>160</v>
      </c>
      <c r="T2004" s="6">
        <f>VLOOKUP(E2004,'参数设置&amp;汇总'!S:U,3,0)</f>
        <v>0</v>
      </c>
      <c r="U2004" s="78">
        <f t="shared" si="155"/>
        <v>0</v>
      </c>
      <c r="V2004" s="13">
        <v>0.85000000000000009</v>
      </c>
      <c r="W2004" s="78">
        <f t="shared" si="157"/>
        <v>0</v>
      </c>
      <c r="X2004" s="1">
        <f>VLOOKUP(E2004,'渗透率、续签率'!AG:AJ,4,0)</f>
        <v>3905.4999999999995</v>
      </c>
      <c r="Y2004" s="1">
        <f t="shared" si="158"/>
        <v>0</v>
      </c>
      <c r="Z2004">
        <v>0</v>
      </c>
      <c r="AA2004" s="89">
        <f t="shared" si="159"/>
        <v>7810.9999999999991</v>
      </c>
      <c r="AH2004" s="37"/>
      <c r="AI2004" s="37"/>
      <c r="AK2004" s="37"/>
    </row>
    <row r="2005" spans="1:37" hidden="1">
      <c r="A2005" t="s">
        <v>64</v>
      </c>
      <c r="B2005" t="s">
        <v>25</v>
      </c>
      <c r="C2005" t="s">
        <v>25</v>
      </c>
      <c r="D2005" t="s">
        <v>116</v>
      </c>
      <c r="E2005" t="s">
        <v>493</v>
      </c>
      <c r="F2005" t="str">
        <f t="shared" si="156"/>
        <v>巴音郭楞蒙古自治州亲子玩乐</v>
      </c>
      <c r="G2005" t="s">
        <v>145</v>
      </c>
      <c r="H2005" t="s">
        <v>243</v>
      </c>
      <c r="I2005" t="s">
        <v>70</v>
      </c>
      <c r="J2005">
        <v>45</v>
      </c>
      <c r="K2005">
        <v>0</v>
      </c>
      <c r="L2005" s="13">
        <f>VLOOKUP(C2005,'渗透率、续签率'!B:C,2,0)</f>
        <v>0.38</v>
      </c>
      <c r="M2005" s="6">
        <v>0</v>
      </c>
      <c r="N2005">
        <v>1</v>
      </c>
      <c r="O2005">
        <v>0</v>
      </c>
      <c r="P2005" s="6">
        <v>0</v>
      </c>
      <c r="Q2005" s="13">
        <v>0.126</v>
      </c>
      <c r="R2005" s="13">
        <v>0</v>
      </c>
      <c r="S2005" s="31">
        <v>139</v>
      </c>
      <c r="T2005" s="6">
        <f>VLOOKUP(E2005,'参数设置&amp;汇总'!S:U,3,0)</f>
        <v>0</v>
      </c>
      <c r="U2005" s="78">
        <f t="shared" si="155"/>
        <v>0</v>
      </c>
      <c r="V2005" s="13">
        <v>0.85000000000000009</v>
      </c>
      <c r="W2005" s="78">
        <f t="shared" si="157"/>
        <v>0</v>
      </c>
      <c r="X2005" s="1">
        <f>VLOOKUP(E2005,'渗透率、续签率'!AG:AJ,4,0)</f>
        <v>3905.4999999999995</v>
      </c>
      <c r="Y2005" s="1">
        <f t="shared" si="158"/>
        <v>0</v>
      </c>
      <c r="Z2005">
        <v>0</v>
      </c>
      <c r="AA2005" s="89">
        <f t="shared" si="159"/>
        <v>3905.4999999999995</v>
      </c>
      <c r="AH2005" s="37"/>
      <c r="AI2005" s="37"/>
      <c r="AK2005" s="37"/>
    </row>
    <row r="2006" spans="1:37" hidden="1">
      <c r="A2006" t="s">
        <v>64</v>
      </c>
      <c r="B2006" t="s">
        <v>25</v>
      </c>
      <c r="C2006" t="s">
        <v>25</v>
      </c>
      <c r="D2006" t="s">
        <v>116</v>
      </c>
      <c r="E2006" t="s">
        <v>493</v>
      </c>
      <c r="F2006" t="str">
        <f t="shared" si="156"/>
        <v>常州市亲子玩乐</v>
      </c>
      <c r="G2006" t="s">
        <v>73</v>
      </c>
      <c r="H2006" t="s">
        <v>244</v>
      </c>
      <c r="I2006" t="s">
        <v>70</v>
      </c>
      <c r="J2006">
        <v>214</v>
      </c>
      <c r="K2006">
        <v>0</v>
      </c>
      <c r="L2006" s="13">
        <f>VLOOKUP(C2006,'渗透率、续签率'!B:C,2,0)</f>
        <v>0.38</v>
      </c>
      <c r="M2006" s="6">
        <v>0</v>
      </c>
      <c r="N2006">
        <v>31</v>
      </c>
      <c r="O2006">
        <v>0</v>
      </c>
      <c r="P2006" s="6">
        <v>0</v>
      </c>
      <c r="Q2006" s="13">
        <v>0.129</v>
      </c>
      <c r="R2006" s="13">
        <v>0</v>
      </c>
      <c r="S2006" s="31">
        <v>1403</v>
      </c>
      <c r="T2006" s="6">
        <f>VLOOKUP(E2006,'参数设置&amp;汇总'!S:U,3,0)</f>
        <v>0</v>
      </c>
      <c r="U2006" s="78">
        <f t="shared" si="155"/>
        <v>0</v>
      </c>
      <c r="V2006" s="13">
        <v>0.85000000000000009</v>
      </c>
      <c r="W2006" s="78">
        <f t="shared" si="157"/>
        <v>0</v>
      </c>
      <c r="X2006" s="1">
        <f>VLOOKUP(E2006,'渗透率、续签率'!AG:AJ,4,0)</f>
        <v>3905.4999999999995</v>
      </c>
      <c r="Y2006" s="1">
        <f t="shared" si="158"/>
        <v>0</v>
      </c>
      <c r="Z2006">
        <v>18</v>
      </c>
      <c r="AA2006" s="89">
        <f t="shared" si="159"/>
        <v>121070.49999999999</v>
      </c>
      <c r="AH2006" s="37"/>
      <c r="AI2006" s="37"/>
      <c r="AK2006" s="37"/>
    </row>
    <row r="2007" spans="1:37" hidden="1">
      <c r="A2007" t="s">
        <v>64</v>
      </c>
      <c r="B2007" t="s">
        <v>25</v>
      </c>
      <c r="C2007" t="s">
        <v>25</v>
      </c>
      <c r="D2007" t="s">
        <v>116</v>
      </c>
      <c r="E2007" t="s">
        <v>493</v>
      </c>
      <c r="F2007" t="str">
        <f t="shared" si="156"/>
        <v>常德市亲子玩乐</v>
      </c>
      <c r="G2007" t="s">
        <v>113</v>
      </c>
      <c r="H2007" t="s">
        <v>245</v>
      </c>
      <c r="I2007" t="s">
        <v>68</v>
      </c>
      <c r="J2007">
        <v>108</v>
      </c>
      <c r="K2007">
        <v>0</v>
      </c>
      <c r="L2007" s="13">
        <f>VLOOKUP(C2007,'渗透率、续签率'!B:C,2,0)</f>
        <v>0.38</v>
      </c>
      <c r="M2007" s="6">
        <v>0</v>
      </c>
      <c r="N2007">
        <v>4</v>
      </c>
      <c r="O2007">
        <v>0</v>
      </c>
      <c r="P2007" s="6">
        <v>0</v>
      </c>
      <c r="Q2007" s="13">
        <v>0</v>
      </c>
      <c r="R2007" s="13">
        <v>0</v>
      </c>
      <c r="S2007" s="31">
        <v>308</v>
      </c>
      <c r="T2007" s="6">
        <f>VLOOKUP(E2007,'参数设置&amp;汇总'!S:U,3,0)</f>
        <v>0</v>
      </c>
      <c r="U2007" s="78">
        <f t="shared" si="155"/>
        <v>0</v>
      </c>
      <c r="V2007" s="13">
        <v>0.85000000000000009</v>
      </c>
      <c r="W2007" s="78">
        <f t="shared" si="157"/>
        <v>0</v>
      </c>
      <c r="X2007" s="1">
        <f>VLOOKUP(E2007,'渗透率、续签率'!AG:AJ,4,0)</f>
        <v>3905.4999999999995</v>
      </c>
      <c r="Y2007" s="1">
        <f t="shared" si="158"/>
        <v>0</v>
      </c>
      <c r="Z2007">
        <v>3</v>
      </c>
      <c r="AA2007" s="89">
        <f t="shared" si="159"/>
        <v>15621.999999999998</v>
      </c>
      <c r="AH2007" s="37"/>
      <c r="AI2007" s="37"/>
      <c r="AK2007" s="37"/>
    </row>
    <row r="2008" spans="1:37" hidden="1">
      <c r="A2008" t="s">
        <v>64</v>
      </c>
      <c r="B2008" t="s">
        <v>25</v>
      </c>
      <c r="C2008" t="s">
        <v>25</v>
      </c>
      <c r="D2008" t="s">
        <v>116</v>
      </c>
      <c r="E2008" t="s">
        <v>493</v>
      </c>
      <c r="F2008" t="str">
        <f t="shared" si="156"/>
        <v>平凉市亲子玩乐</v>
      </c>
      <c r="G2008" t="s">
        <v>132</v>
      </c>
      <c r="H2008" t="s">
        <v>246</v>
      </c>
      <c r="I2008" t="s">
        <v>70</v>
      </c>
      <c r="J2008">
        <v>43</v>
      </c>
      <c r="K2008">
        <v>0</v>
      </c>
      <c r="L2008" s="13">
        <f>VLOOKUP(C2008,'渗透率、续签率'!B:C,2,0)</f>
        <v>0.38</v>
      </c>
      <c r="M2008" s="6">
        <v>0</v>
      </c>
      <c r="N2008">
        <v>1</v>
      </c>
      <c r="O2008">
        <v>0</v>
      </c>
      <c r="P2008" s="6">
        <v>0</v>
      </c>
      <c r="Q2008" s="13">
        <v>0</v>
      </c>
      <c r="R2008" s="13">
        <v>0</v>
      </c>
      <c r="S2008" s="31">
        <v>113</v>
      </c>
      <c r="T2008" s="6">
        <f>VLOOKUP(E2008,'参数设置&amp;汇总'!S:U,3,0)</f>
        <v>0</v>
      </c>
      <c r="U2008" s="78">
        <f t="shared" si="155"/>
        <v>0</v>
      </c>
      <c r="V2008" s="13">
        <v>0.85000000000000009</v>
      </c>
      <c r="W2008" s="78">
        <f t="shared" si="157"/>
        <v>0</v>
      </c>
      <c r="X2008" s="1">
        <f>VLOOKUP(E2008,'渗透率、续签率'!AG:AJ,4,0)</f>
        <v>3905.4999999999995</v>
      </c>
      <c r="Y2008" s="1">
        <f t="shared" si="158"/>
        <v>0</v>
      </c>
      <c r="Z2008">
        <v>0</v>
      </c>
      <c r="AA2008" s="89">
        <f t="shared" si="159"/>
        <v>3905.4999999999995</v>
      </c>
      <c r="AH2008" s="37"/>
      <c r="AI2008" s="37"/>
      <c r="AK2008" s="37"/>
    </row>
    <row r="2009" spans="1:37" hidden="1">
      <c r="A2009" t="s">
        <v>64</v>
      </c>
      <c r="B2009" t="s">
        <v>25</v>
      </c>
      <c r="C2009" t="s">
        <v>25</v>
      </c>
      <c r="D2009" t="s">
        <v>116</v>
      </c>
      <c r="E2009" t="s">
        <v>493</v>
      </c>
      <c r="F2009" t="str">
        <f t="shared" si="156"/>
        <v>平顶山市亲子玩乐</v>
      </c>
      <c r="G2009" t="s">
        <v>110</v>
      </c>
      <c r="H2009" t="s">
        <v>247</v>
      </c>
      <c r="I2009" t="s">
        <v>70</v>
      </c>
      <c r="J2009">
        <v>117</v>
      </c>
      <c r="K2009">
        <v>1</v>
      </c>
      <c r="L2009" s="13">
        <f>VLOOKUP(C2009,'渗透率、续签率'!B:C,2,0)</f>
        <v>0.38</v>
      </c>
      <c r="M2009" s="6">
        <v>0.01</v>
      </c>
      <c r="N2009">
        <v>15</v>
      </c>
      <c r="O2009">
        <v>1</v>
      </c>
      <c r="P2009" s="6">
        <v>7.0000000000000007E-2</v>
      </c>
      <c r="Q2009" s="13">
        <v>0.30499999999999999</v>
      </c>
      <c r="R2009" s="13">
        <v>0</v>
      </c>
      <c r="S2009" s="31">
        <v>939</v>
      </c>
      <c r="T2009" s="6">
        <f>VLOOKUP(E2009,'参数设置&amp;汇总'!S:U,3,0)</f>
        <v>0</v>
      </c>
      <c r="U2009" s="78">
        <f t="shared" si="155"/>
        <v>1</v>
      </c>
      <c r="V2009" s="13">
        <v>0.85000000000000009</v>
      </c>
      <c r="W2009" s="78">
        <f t="shared" si="157"/>
        <v>0.72941176470588232</v>
      </c>
      <c r="X2009" s="1">
        <f>VLOOKUP(E2009,'渗透率、续签率'!AG:AJ,4,0)</f>
        <v>3905.4999999999995</v>
      </c>
      <c r="Y2009" s="1">
        <f t="shared" si="158"/>
        <v>2848.7176470588229</v>
      </c>
      <c r="Z2009">
        <v>13</v>
      </c>
      <c r="AA2009" s="89">
        <f t="shared" si="159"/>
        <v>58582.499999999993</v>
      </c>
      <c r="AH2009" s="37"/>
      <c r="AI2009" s="37"/>
      <c r="AK2009" s="37"/>
    </row>
    <row r="2010" spans="1:37" hidden="1">
      <c r="A2010" t="s">
        <v>64</v>
      </c>
      <c r="B2010" t="s">
        <v>25</v>
      </c>
      <c r="C2010" t="s">
        <v>25</v>
      </c>
      <c r="D2010" t="s">
        <v>116</v>
      </c>
      <c r="E2010" t="s">
        <v>493</v>
      </c>
      <c r="F2010" t="str">
        <f t="shared" si="156"/>
        <v>广元市亲子玩乐</v>
      </c>
      <c r="G2010" t="s">
        <v>77</v>
      </c>
      <c r="H2010" t="s">
        <v>248</v>
      </c>
      <c r="I2010" t="s">
        <v>70</v>
      </c>
      <c r="J2010">
        <v>62</v>
      </c>
      <c r="K2010">
        <v>0</v>
      </c>
      <c r="L2010" s="13">
        <f>VLOOKUP(C2010,'渗透率、续签率'!B:C,2,0)</f>
        <v>0.38</v>
      </c>
      <c r="M2010" s="6">
        <v>0</v>
      </c>
      <c r="N2010">
        <v>4</v>
      </c>
      <c r="O2010">
        <v>0</v>
      </c>
      <c r="P2010" s="6">
        <v>0</v>
      </c>
      <c r="Q2010" s="13">
        <v>6.6000000000000003E-2</v>
      </c>
      <c r="R2010" s="13">
        <v>0</v>
      </c>
      <c r="S2010" s="31">
        <v>248</v>
      </c>
      <c r="T2010" s="6">
        <f>VLOOKUP(E2010,'参数设置&amp;汇总'!S:U,3,0)</f>
        <v>0</v>
      </c>
      <c r="U2010" s="78">
        <f t="shared" si="155"/>
        <v>0</v>
      </c>
      <c r="V2010" s="13">
        <v>0.85000000000000009</v>
      </c>
      <c r="W2010" s="78">
        <f t="shared" si="157"/>
        <v>0</v>
      </c>
      <c r="X2010" s="1">
        <f>VLOOKUP(E2010,'渗透率、续签率'!AG:AJ,4,0)</f>
        <v>3905.4999999999995</v>
      </c>
      <c r="Y2010" s="1">
        <f t="shared" si="158"/>
        <v>0</v>
      </c>
      <c r="Z2010">
        <v>1</v>
      </c>
      <c r="AA2010" s="89">
        <f t="shared" si="159"/>
        <v>15621.999999999998</v>
      </c>
      <c r="AH2010" s="37"/>
      <c r="AI2010" s="37"/>
      <c r="AK2010" s="37"/>
    </row>
    <row r="2011" spans="1:37" hidden="1">
      <c r="A2011" t="s">
        <v>64</v>
      </c>
      <c r="B2011" t="s">
        <v>25</v>
      </c>
      <c r="C2011" t="s">
        <v>25</v>
      </c>
      <c r="D2011" t="s">
        <v>116</v>
      </c>
      <c r="E2011" t="s">
        <v>493</v>
      </c>
      <c r="F2011" t="str">
        <f t="shared" si="156"/>
        <v>广安市亲子玩乐</v>
      </c>
      <c r="G2011" t="s">
        <v>77</v>
      </c>
      <c r="H2011" t="s">
        <v>249</v>
      </c>
      <c r="I2011" t="s">
        <v>70</v>
      </c>
      <c r="J2011">
        <v>79</v>
      </c>
      <c r="K2011">
        <v>0</v>
      </c>
      <c r="L2011" s="13">
        <f>VLOOKUP(C2011,'渗透率、续签率'!B:C,2,0)</f>
        <v>0.38</v>
      </c>
      <c r="M2011" s="6">
        <v>0</v>
      </c>
      <c r="N2011">
        <v>5</v>
      </c>
      <c r="O2011">
        <v>0</v>
      </c>
      <c r="P2011" s="6">
        <v>0</v>
      </c>
      <c r="Q2011" s="13">
        <v>0.10299999999999999</v>
      </c>
      <c r="R2011" s="13">
        <v>0</v>
      </c>
      <c r="S2011" s="31">
        <v>369</v>
      </c>
      <c r="T2011" s="6">
        <f>VLOOKUP(E2011,'参数设置&amp;汇总'!S:U,3,0)</f>
        <v>0</v>
      </c>
      <c r="U2011" s="78">
        <f t="shared" si="155"/>
        <v>0</v>
      </c>
      <c r="V2011" s="13">
        <v>0.85000000000000009</v>
      </c>
      <c r="W2011" s="78">
        <f t="shared" si="157"/>
        <v>0</v>
      </c>
      <c r="X2011" s="1">
        <f>VLOOKUP(E2011,'渗透率、续签率'!AG:AJ,4,0)</f>
        <v>3905.4999999999995</v>
      </c>
      <c r="Y2011" s="1">
        <f t="shared" si="158"/>
        <v>0</v>
      </c>
      <c r="Z2011">
        <v>2</v>
      </c>
      <c r="AA2011" s="89">
        <f t="shared" si="159"/>
        <v>19527.499999999996</v>
      </c>
      <c r="AH2011" s="37"/>
      <c r="AI2011" s="37"/>
      <c r="AK2011" s="37"/>
    </row>
    <row r="2012" spans="1:37" hidden="1">
      <c r="A2012" t="s">
        <v>64</v>
      </c>
      <c r="B2012" t="s">
        <v>25</v>
      </c>
      <c r="C2012" t="s">
        <v>25</v>
      </c>
      <c r="D2012" t="s">
        <v>116</v>
      </c>
      <c r="E2012" t="s">
        <v>493</v>
      </c>
      <c r="F2012" t="str">
        <f t="shared" si="156"/>
        <v>庆阳市亲子玩乐</v>
      </c>
      <c r="G2012" t="s">
        <v>132</v>
      </c>
      <c r="H2012" t="s">
        <v>250</v>
      </c>
      <c r="I2012" t="s">
        <v>70</v>
      </c>
      <c r="J2012">
        <v>32</v>
      </c>
      <c r="K2012">
        <v>0</v>
      </c>
      <c r="L2012" s="13">
        <f>VLOOKUP(C2012,'渗透率、续签率'!B:C,2,0)</f>
        <v>0.38</v>
      </c>
      <c r="M2012" s="6">
        <v>0</v>
      </c>
      <c r="N2012">
        <v>1</v>
      </c>
      <c r="O2012">
        <v>0</v>
      </c>
      <c r="P2012" s="6">
        <v>0</v>
      </c>
      <c r="Q2012" s="13">
        <v>0</v>
      </c>
      <c r="R2012" s="13">
        <v>0</v>
      </c>
      <c r="S2012" s="31">
        <v>102</v>
      </c>
      <c r="T2012" s="6">
        <f>VLOOKUP(E2012,'参数设置&amp;汇总'!S:U,3,0)</f>
        <v>0</v>
      </c>
      <c r="U2012" s="78">
        <f t="shared" si="155"/>
        <v>0</v>
      </c>
      <c r="V2012" s="13">
        <v>0.85000000000000009</v>
      </c>
      <c r="W2012" s="78">
        <f t="shared" si="157"/>
        <v>0</v>
      </c>
      <c r="X2012" s="1">
        <f>VLOOKUP(E2012,'渗透率、续签率'!AG:AJ,4,0)</f>
        <v>3905.4999999999995</v>
      </c>
      <c r="Y2012" s="1">
        <f t="shared" si="158"/>
        <v>0</v>
      </c>
      <c r="Z2012">
        <v>0</v>
      </c>
      <c r="AA2012" s="89">
        <f t="shared" si="159"/>
        <v>3905.4999999999995</v>
      </c>
    </row>
    <row r="2013" spans="1:37" hidden="1">
      <c r="A2013" t="s">
        <v>64</v>
      </c>
      <c r="B2013" t="s">
        <v>25</v>
      </c>
      <c r="C2013" t="s">
        <v>25</v>
      </c>
      <c r="D2013" t="s">
        <v>116</v>
      </c>
      <c r="E2013" t="s">
        <v>493</v>
      </c>
      <c r="F2013" t="str">
        <f t="shared" si="156"/>
        <v>廊坊市亲子玩乐</v>
      </c>
      <c r="G2013" t="s">
        <v>159</v>
      </c>
      <c r="H2013" t="s">
        <v>251</v>
      </c>
      <c r="I2013" t="s">
        <v>70</v>
      </c>
      <c r="J2013">
        <v>238</v>
      </c>
      <c r="K2013">
        <v>1</v>
      </c>
      <c r="L2013" s="13">
        <f>VLOOKUP(C2013,'渗透率、续签率'!B:C,2,0)</f>
        <v>0.38</v>
      </c>
      <c r="M2013" s="6">
        <v>0</v>
      </c>
      <c r="N2013">
        <v>50</v>
      </c>
      <c r="O2013">
        <v>1</v>
      </c>
      <c r="P2013" s="6">
        <v>0.02</v>
      </c>
      <c r="Q2013" s="13">
        <v>0.158</v>
      </c>
      <c r="R2013" s="13">
        <v>0</v>
      </c>
      <c r="S2013" s="31">
        <v>2607</v>
      </c>
      <c r="T2013" s="6">
        <f>VLOOKUP(E2013,'参数设置&amp;汇总'!S:U,3,0)</f>
        <v>0</v>
      </c>
      <c r="U2013" s="78">
        <f t="shared" si="155"/>
        <v>1</v>
      </c>
      <c r="V2013" s="13">
        <v>0.85000000000000009</v>
      </c>
      <c r="W2013" s="78">
        <f t="shared" si="157"/>
        <v>0.72941176470588232</v>
      </c>
      <c r="X2013" s="1">
        <f>VLOOKUP(E2013,'渗透率、续签率'!AG:AJ,4,0)</f>
        <v>3905.4999999999995</v>
      </c>
      <c r="Y2013" s="1">
        <f t="shared" si="158"/>
        <v>2848.7176470588229</v>
      </c>
      <c r="Z2013">
        <v>2</v>
      </c>
      <c r="AA2013" s="89">
        <f t="shared" si="159"/>
        <v>195274.99999999997</v>
      </c>
      <c r="AH2013" s="37"/>
      <c r="AI2013" s="37"/>
      <c r="AK2013" s="37"/>
    </row>
    <row r="2014" spans="1:37" hidden="1">
      <c r="A2014" t="s">
        <v>64</v>
      </c>
      <c r="B2014" t="s">
        <v>25</v>
      </c>
      <c r="C2014" t="s">
        <v>25</v>
      </c>
      <c r="D2014" t="s">
        <v>116</v>
      </c>
      <c r="E2014" t="s">
        <v>493</v>
      </c>
      <c r="F2014" t="str">
        <f t="shared" si="156"/>
        <v>延安市亲子玩乐</v>
      </c>
      <c r="G2014" t="s">
        <v>108</v>
      </c>
      <c r="H2014" t="s">
        <v>252</v>
      </c>
      <c r="I2014" t="s">
        <v>70</v>
      </c>
      <c r="J2014">
        <v>53</v>
      </c>
      <c r="K2014">
        <v>0</v>
      </c>
      <c r="L2014" s="13">
        <f>VLOOKUP(C2014,'渗透率、续签率'!B:C,2,0)</f>
        <v>0.38</v>
      </c>
      <c r="M2014" s="6">
        <v>0</v>
      </c>
      <c r="N2014">
        <v>2</v>
      </c>
      <c r="O2014">
        <v>0</v>
      </c>
      <c r="P2014" s="6">
        <v>0</v>
      </c>
      <c r="Q2014" s="13">
        <v>8.6999999999999994E-2</v>
      </c>
      <c r="R2014" s="13">
        <v>0</v>
      </c>
      <c r="S2014" s="31">
        <v>189</v>
      </c>
      <c r="T2014" s="6">
        <f>VLOOKUP(E2014,'参数设置&amp;汇总'!S:U,3,0)</f>
        <v>0</v>
      </c>
      <c r="U2014" s="78">
        <f t="shared" si="155"/>
        <v>0</v>
      </c>
      <c r="V2014" s="13">
        <v>0.85000000000000009</v>
      </c>
      <c r="W2014" s="78">
        <f t="shared" si="157"/>
        <v>0</v>
      </c>
      <c r="X2014" s="1">
        <f>VLOOKUP(E2014,'渗透率、续签率'!AG:AJ,4,0)</f>
        <v>3905.4999999999995</v>
      </c>
      <c r="Y2014" s="1">
        <f t="shared" si="158"/>
        <v>0</v>
      </c>
      <c r="Z2014">
        <v>0</v>
      </c>
      <c r="AA2014" s="89">
        <f t="shared" si="159"/>
        <v>7810.9999999999991</v>
      </c>
      <c r="AH2014" s="37"/>
      <c r="AI2014" s="37"/>
      <c r="AJ2014" s="1"/>
      <c r="AK2014" s="37"/>
    </row>
    <row r="2015" spans="1:37" hidden="1">
      <c r="A2015" t="s">
        <v>64</v>
      </c>
      <c r="B2015" t="s">
        <v>25</v>
      </c>
      <c r="C2015" t="s">
        <v>25</v>
      </c>
      <c r="D2015" t="s">
        <v>116</v>
      </c>
      <c r="E2015" t="s">
        <v>493</v>
      </c>
      <c r="F2015" t="str">
        <f t="shared" si="156"/>
        <v>延边朝鲜族自治州亲子玩乐</v>
      </c>
      <c r="G2015" t="s">
        <v>188</v>
      </c>
      <c r="H2015" t="s">
        <v>253</v>
      </c>
      <c r="I2015" t="s">
        <v>70</v>
      </c>
      <c r="J2015">
        <v>57</v>
      </c>
      <c r="K2015">
        <v>1</v>
      </c>
      <c r="L2015" s="13">
        <f>VLOOKUP(C2015,'渗透率、续签率'!B:C,2,0)</f>
        <v>0.38</v>
      </c>
      <c r="M2015" s="6">
        <v>0.02</v>
      </c>
      <c r="N2015">
        <v>2</v>
      </c>
      <c r="O2015">
        <v>0</v>
      </c>
      <c r="P2015" s="6">
        <v>0</v>
      </c>
      <c r="Q2015" s="13">
        <v>0.06</v>
      </c>
      <c r="R2015" s="13">
        <v>0</v>
      </c>
      <c r="S2015" s="31">
        <v>191</v>
      </c>
      <c r="T2015" s="6">
        <f>VLOOKUP(E2015,'参数设置&amp;汇总'!S:U,3,0)</f>
        <v>0</v>
      </c>
      <c r="U2015" s="78">
        <f t="shared" si="155"/>
        <v>0</v>
      </c>
      <c r="V2015" s="13">
        <v>0.85000000000000009</v>
      </c>
      <c r="W2015" s="78">
        <f t="shared" si="157"/>
        <v>0</v>
      </c>
      <c r="X2015" s="1">
        <f>VLOOKUP(E2015,'渗透率、续签率'!AG:AJ,4,0)</f>
        <v>3905.4999999999995</v>
      </c>
      <c r="Y2015" s="1">
        <f t="shared" si="158"/>
        <v>0</v>
      </c>
      <c r="Z2015">
        <v>0</v>
      </c>
      <c r="AA2015" s="89">
        <f t="shared" si="159"/>
        <v>7810.9999999999991</v>
      </c>
      <c r="AH2015" s="37"/>
      <c r="AI2015" s="37"/>
      <c r="AK2015" s="37"/>
    </row>
    <row r="2016" spans="1:37" hidden="1">
      <c r="A2016" t="s">
        <v>64</v>
      </c>
      <c r="B2016" t="s">
        <v>25</v>
      </c>
      <c r="C2016" t="s">
        <v>25</v>
      </c>
      <c r="D2016" t="s">
        <v>116</v>
      </c>
      <c r="E2016" t="s">
        <v>493</v>
      </c>
      <c r="F2016" t="str">
        <f t="shared" si="156"/>
        <v>开封市亲子玩乐</v>
      </c>
      <c r="G2016" t="s">
        <v>110</v>
      </c>
      <c r="H2016" t="s">
        <v>254</v>
      </c>
      <c r="I2016" t="s">
        <v>70</v>
      </c>
      <c r="J2016">
        <v>139</v>
      </c>
      <c r="K2016">
        <v>0</v>
      </c>
      <c r="L2016" s="13">
        <f>VLOOKUP(C2016,'渗透率、续签率'!B:C,2,0)</f>
        <v>0.38</v>
      </c>
      <c r="M2016" s="6">
        <v>0</v>
      </c>
      <c r="N2016">
        <v>20</v>
      </c>
      <c r="O2016">
        <v>0</v>
      </c>
      <c r="P2016" s="6">
        <v>0</v>
      </c>
      <c r="Q2016" s="13">
        <v>0</v>
      </c>
      <c r="R2016" s="13">
        <v>0</v>
      </c>
      <c r="S2016" s="31">
        <v>771</v>
      </c>
      <c r="T2016" s="6">
        <f>VLOOKUP(E2016,'参数设置&amp;汇总'!S:U,3,0)</f>
        <v>0</v>
      </c>
      <c r="U2016" s="78">
        <f t="shared" si="155"/>
        <v>0</v>
      </c>
      <c r="V2016" s="13">
        <v>0.85000000000000009</v>
      </c>
      <c r="W2016" s="78">
        <f t="shared" si="157"/>
        <v>0</v>
      </c>
      <c r="X2016" s="1">
        <f>VLOOKUP(E2016,'渗透率、续签率'!AG:AJ,4,0)</f>
        <v>3905.4999999999995</v>
      </c>
      <c r="Y2016" s="1">
        <f t="shared" si="158"/>
        <v>0</v>
      </c>
      <c r="Z2016">
        <v>26</v>
      </c>
      <c r="AA2016" s="89">
        <f t="shared" si="159"/>
        <v>78109.999999999985</v>
      </c>
    </row>
    <row r="2017" spans="1:37" hidden="1">
      <c r="A2017" t="s">
        <v>64</v>
      </c>
      <c r="B2017" t="s">
        <v>25</v>
      </c>
      <c r="C2017" t="s">
        <v>25</v>
      </c>
      <c r="D2017" t="s">
        <v>116</v>
      </c>
      <c r="E2017" t="s">
        <v>493</v>
      </c>
      <c r="F2017" t="str">
        <f t="shared" si="156"/>
        <v>张家口市亲子玩乐</v>
      </c>
      <c r="G2017" t="s">
        <v>159</v>
      </c>
      <c r="H2017" t="s">
        <v>255</v>
      </c>
      <c r="I2017" t="s">
        <v>70</v>
      </c>
      <c r="J2017">
        <v>111</v>
      </c>
      <c r="K2017">
        <v>0</v>
      </c>
      <c r="L2017" s="13">
        <f>VLOOKUP(C2017,'渗透率、续签率'!B:C,2,0)</f>
        <v>0.38</v>
      </c>
      <c r="M2017" s="6">
        <v>0</v>
      </c>
      <c r="N2017">
        <v>22</v>
      </c>
      <c r="O2017">
        <v>0</v>
      </c>
      <c r="P2017" s="6">
        <v>0</v>
      </c>
      <c r="Q2017" s="13">
        <v>5.8000000000000003E-2</v>
      </c>
      <c r="R2017" s="13">
        <v>0</v>
      </c>
      <c r="S2017" s="31">
        <v>737</v>
      </c>
      <c r="T2017" s="6">
        <f>VLOOKUP(E2017,'参数设置&amp;汇总'!S:U,3,0)</f>
        <v>0</v>
      </c>
      <c r="U2017" s="78">
        <f t="shared" si="155"/>
        <v>0</v>
      </c>
      <c r="V2017" s="13">
        <v>0.85000000000000009</v>
      </c>
      <c r="W2017" s="78">
        <f t="shared" si="157"/>
        <v>0</v>
      </c>
      <c r="X2017" s="1">
        <f>VLOOKUP(E2017,'渗透率、续签率'!AG:AJ,4,0)</f>
        <v>3905.4999999999995</v>
      </c>
      <c r="Y2017" s="1">
        <f t="shared" si="158"/>
        <v>0</v>
      </c>
      <c r="Z2017">
        <v>30</v>
      </c>
      <c r="AA2017" s="89">
        <f t="shared" si="159"/>
        <v>85920.999999999985</v>
      </c>
      <c r="AH2017" s="37"/>
      <c r="AI2017" s="37"/>
      <c r="AK2017" s="37"/>
    </row>
    <row r="2018" spans="1:37" hidden="1">
      <c r="A2018" t="s">
        <v>64</v>
      </c>
      <c r="B2018" t="s">
        <v>25</v>
      </c>
      <c r="C2018" t="s">
        <v>25</v>
      </c>
      <c r="D2018" t="s">
        <v>116</v>
      </c>
      <c r="E2018" t="s">
        <v>493</v>
      </c>
      <c r="F2018" t="str">
        <f t="shared" si="156"/>
        <v>张家界市亲子玩乐</v>
      </c>
      <c r="G2018" t="s">
        <v>113</v>
      </c>
      <c r="H2018" t="s">
        <v>256</v>
      </c>
      <c r="I2018" t="s">
        <v>68</v>
      </c>
      <c r="J2018">
        <v>32</v>
      </c>
      <c r="K2018">
        <v>0</v>
      </c>
      <c r="L2018" s="13">
        <f>VLOOKUP(C2018,'渗透率、续签率'!B:C,2,0)</f>
        <v>0.38</v>
      </c>
      <c r="M2018" s="6">
        <v>0</v>
      </c>
      <c r="N2018">
        <v>1</v>
      </c>
      <c r="O2018">
        <v>0</v>
      </c>
      <c r="P2018" s="6">
        <v>0</v>
      </c>
      <c r="Q2018" s="13">
        <v>0</v>
      </c>
      <c r="R2018" s="13">
        <v>0</v>
      </c>
      <c r="S2018" s="31">
        <v>108</v>
      </c>
      <c r="T2018" s="6">
        <f>VLOOKUP(E2018,'参数设置&amp;汇总'!S:U,3,0)</f>
        <v>0</v>
      </c>
      <c r="U2018" s="78">
        <f t="shared" si="155"/>
        <v>0</v>
      </c>
      <c r="V2018" s="13">
        <v>0.85000000000000009</v>
      </c>
      <c r="W2018" s="78">
        <f t="shared" si="157"/>
        <v>0</v>
      </c>
      <c r="X2018" s="1">
        <f>VLOOKUP(E2018,'渗透率、续签率'!AG:AJ,4,0)</f>
        <v>3905.4999999999995</v>
      </c>
      <c r="Y2018" s="1">
        <f t="shared" si="158"/>
        <v>0</v>
      </c>
      <c r="Z2018">
        <v>0</v>
      </c>
      <c r="AA2018" s="89">
        <f t="shared" si="159"/>
        <v>3905.4999999999995</v>
      </c>
      <c r="AH2018" s="37"/>
      <c r="AI2018" s="37"/>
      <c r="AK2018" s="37"/>
    </row>
    <row r="2019" spans="1:37" hidden="1">
      <c r="A2019" t="s">
        <v>64</v>
      </c>
      <c r="B2019" t="s">
        <v>25</v>
      </c>
      <c r="C2019" t="s">
        <v>25</v>
      </c>
      <c r="D2019" t="s">
        <v>116</v>
      </c>
      <c r="E2019" t="s">
        <v>493</v>
      </c>
      <c r="F2019" t="str">
        <f t="shared" si="156"/>
        <v>张掖市亲子玩乐</v>
      </c>
      <c r="G2019" t="s">
        <v>132</v>
      </c>
      <c r="H2019" t="s">
        <v>257</v>
      </c>
      <c r="I2019" t="s">
        <v>70</v>
      </c>
      <c r="J2019">
        <v>40</v>
      </c>
      <c r="K2019">
        <v>0</v>
      </c>
      <c r="L2019" s="13">
        <f>VLOOKUP(C2019,'渗透率、续签率'!B:C,2,0)</f>
        <v>0.38</v>
      </c>
      <c r="M2019" s="6">
        <v>0</v>
      </c>
      <c r="N2019">
        <v>0</v>
      </c>
      <c r="O2019">
        <v>0</v>
      </c>
      <c r="P2019" s="6">
        <v>0</v>
      </c>
      <c r="Q2019" s="13">
        <v>0</v>
      </c>
      <c r="R2019" s="13">
        <v>0</v>
      </c>
      <c r="S2019" s="31">
        <v>100</v>
      </c>
      <c r="T2019" s="6">
        <f>VLOOKUP(E2019,'参数设置&amp;汇总'!S:U,3,0)</f>
        <v>0</v>
      </c>
      <c r="U2019" s="78">
        <f t="shared" si="155"/>
        <v>0</v>
      </c>
      <c r="V2019" s="13">
        <v>0.85000000000000009</v>
      </c>
      <c r="W2019" s="78">
        <f t="shared" si="157"/>
        <v>0</v>
      </c>
      <c r="X2019" s="1">
        <f>VLOOKUP(E2019,'渗透率、续签率'!AG:AJ,4,0)</f>
        <v>3905.4999999999995</v>
      </c>
      <c r="Y2019" s="1">
        <f t="shared" si="158"/>
        <v>0</v>
      </c>
      <c r="Z2019">
        <v>0</v>
      </c>
      <c r="AA2019" s="89">
        <f t="shared" si="159"/>
        <v>0</v>
      </c>
      <c r="AH2019" s="37"/>
      <c r="AI2019" s="37"/>
      <c r="AK2019" s="37"/>
    </row>
    <row r="2020" spans="1:37" hidden="1">
      <c r="A2020" t="s">
        <v>64</v>
      </c>
      <c r="B2020" t="s">
        <v>25</v>
      </c>
      <c r="C2020" t="s">
        <v>25</v>
      </c>
      <c r="D2020" t="s">
        <v>116</v>
      </c>
      <c r="E2020" t="s">
        <v>493</v>
      </c>
      <c r="F2020" t="str">
        <f t="shared" si="156"/>
        <v>徐州市亲子玩乐</v>
      </c>
      <c r="G2020" t="s">
        <v>73</v>
      </c>
      <c r="H2020" t="s">
        <v>258</v>
      </c>
      <c r="I2020" t="s">
        <v>70</v>
      </c>
      <c r="J2020">
        <v>236</v>
      </c>
      <c r="K2020">
        <v>0</v>
      </c>
      <c r="L2020" s="13">
        <f>VLOOKUP(C2020,'渗透率、续签率'!B:C,2,0)</f>
        <v>0.38</v>
      </c>
      <c r="M2020" s="6">
        <v>0</v>
      </c>
      <c r="N2020">
        <v>34</v>
      </c>
      <c r="O2020">
        <v>0</v>
      </c>
      <c r="P2020" s="6">
        <v>0</v>
      </c>
      <c r="Q2020" s="13">
        <v>7.0999999999999994E-2</v>
      </c>
      <c r="R2020" s="13">
        <v>0</v>
      </c>
      <c r="S2020" s="31">
        <v>1466</v>
      </c>
      <c r="T2020" s="6">
        <f>VLOOKUP(E2020,'参数设置&amp;汇总'!S:U,3,0)</f>
        <v>0</v>
      </c>
      <c r="U2020" s="78">
        <f t="shared" si="155"/>
        <v>0</v>
      </c>
      <c r="V2020" s="13">
        <v>0.85000000000000009</v>
      </c>
      <c r="W2020" s="78">
        <f t="shared" si="157"/>
        <v>0</v>
      </c>
      <c r="X2020" s="1">
        <f>VLOOKUP(E2020,'渗透率、续签率'!AG:AJ,4,0)</f>
        <v>3905.4999999999995</v>
      </c>
      <c r="Y2020" s="1">
        <f t="shared" si="158"/>
        <v>0</v>
      </c>
      <c r="Z2020">
        <v>45</v>
      </c>
      <c r="AA2020" s="89">
        <f t="shared" si="159"/>
        <v>132786.99999999997</v>
      </c>
      <c r="AH2020" s="37"/>
      <c r="AI2020" s="37"/>
      <c r="AK2020" s="37"/>
    </row>
    <row r="2021" spans="1:37" hidden="1">
      <c r="A2021" t="s">
        <v>64</v>
      </c>
      <c r="B2021" t="s">
        <v>25</v>
      </c>
      <c r="C2021" t="s">
        <v>25</v>
      </c>
      <c r="D2021" t="s">
        <v>116</v>
      </c>
      <c r="E2021" t="s">
        <v>493</v>
      </c>
      <c r="F2021" t="str">
        <f t="shared" si="156"/>
        <v>德宏傣族景颇族自治州亲子玩乐</v>
      </c>
      <c r="G2021" t="s">
        <v>99</v>
      </c>
      <c r="H2021" t="s">
        <v>259</v>
      </c>
      <c r="I2021" t="s">
        <v>68</v>
      </c>
      <c r="J2021">
        <v>42</v>
      </c>
      <c r="K2021">
        <v>0</v>
      </c>
      <c r="L2021" s="13">
        <f>VLOOKUP(C2021,'渗透率、续签率'!B:C,2,0)</f>
        <v>0.38</v>
      </c>
      <c r="M2021" s="6">
        <v>0</v>
      </c>
      <c r="N2021">
        <v>0</v>
      </c>
      <c r="O2021">
        <v>0</v>
      </c>
      <c r="P2021" s="6">
        <v>0</v>
      </c>
      <c r="Q2021" s="13">
        <v>0</v>
      </c>
      <c r="R2021" s="13">
        <v>0</v>
      </c>
      <c r="S2021" s="31">
        <v>98</v>
      </c>
      <c r="T2021" s="6">
        <f>VLOOKUP(E2021,'参数设置&amp;汇总'!S:U,3,0)</f>
        <v>0</v>
      </c>
      <c r="U2021" s="78">
        <f t="shared" si="155"/>
        <v>0</v>
      </c>
      <c r="V2021" s="13">
        <v>0.85000000000000009</v>
      </c>
      <c r="W2021" s="78">
        <f t="shared" si="157"/>
        <v>0</v>
      </c>
      <c r="X2021" s="1">
        <f>VLOOKUP(E2021,'渗透率、续签率'!AG:AJ,4,0)</f>
        <v>3905.4999999999995</v>
      </c>
      <c r="Y2021" s="1">
        <f t="shared" si="158"/>
        <v>0</v>
      </c>
      <c r="Z2021">
        <v>1</v>
      </c>
      <c r="AA2021" s="89">
        <f t="shared" si="159"/>
        <v>0</v>
      </c>
    </row>
    <row r="2022" spans="1:37" hidden="1">
      <c r="A2022" t="s">
        <v>64</v>
      </c>
      <c r="B2022" t="s">
        <v>25</v>
      </c>
      <c r="C2022" t="s">
        <v>25</v>
      </c>
      <c r="D2022" t="s">
        <v>116</v>
      </c>
      <c r="E2022" t="s">
        <v>493</v>
      </c>
      <c r="F2022" t="str">
        <f t="shared" si="156"/>
        <v>德州市亲子玩乐</v>
      </c>
      <c r="G2022" t="s">
        <v>103</v>
      </c>
      <c r="H2022" t="s">
        <v>260</v>
      </c>
      <c r="I2022" t="s">
        <v>70</v>
      </c>
      <c r="J2022">
        <v>115</v>
      </c>
      <c r="K2022">
        <v>0</v>
      </c>
      <c r="L2022" s="13">
        <f>VLOOKUP(C2022,'渗透率、续签率'!B:C,2,0)</f>
        <v>0.38</v>
      </c>
      <c r="M2022" s="6">
        <v>0</v>
      </c>
      <c r="N2022">
        <v>19</v>
      </c>
      <c r="O2022">
        <v>0</v>
      </c>
      <c r="P2022" s="6">
        <v>0</v>
      </c>
      <c r="Q2022" s="13">
        <v>0</v>
      </c>
      <c r="R2022" s="13">
        <v>0</v>
      </c>
      <c r="S2022" s="31">
        <v>694</v>
      </c>
      <c r="T2022" s="6">
        <f>VLOOKUP(E2022,'参数设置&amp;汇总'!S:U,3,0)</f>
        <v>0</v>
      </c>
      <c r="U2022" s="78">
        <f t="shared" si="155"/>
        <v>0</v>
      </c>
      <c r="V2022" s="13">
        <v>0.85000000000000009</v>
      </c>
      <c r="W2022" s="78">
        <f t="shared" si="157"/>
        <v>0</v>
      </c>
      <c r="X2022" s="1">
        <f>VLOOKUP(E2022,'渗透率、续签率'!AG:AJ,4,0)</f>
        <v>3905.4999999999995</v>
      </c>
      <c r="Y2022" s="1">
        <f t="shared" si="158"/>
        <v>0</v>
      </c>
      <c r="Z2022">
        <v>3</v>
      </c>
      <c r="AA2022" s="89">
        <f t="shared" si="159"/>
        <v>74204.499999999985</v>
      </c>
      <c r="AH2022" s="37"/>
      <c r="AI2022" s="37"/>
      <c r="AK2022" s="37"/>
    </row>
    <row r="2023" spans="1:37" hidden="1">
      <c r="A2023" t="s">
        <v>64</v>
      </c>
      <c r="B2023" t="s">
        <v>25</v>
      </c>
      <c r="C2023" t="s">
        <v>25</v>
      </c>
      <c r="D2023" t="s">
        <v>116</v>
      </c>
      <c r="E2023" t="s">
        <v>493</v>
      </c>
      <c r="F2023" t="str">
        <f t="shared" si="156"/>
        <v>德阳市亲子玩乐</v>
      </c>
      <c r="G2023" t="s">
        <v>77</v>
      </c>
      <c r="H2023" t="s">
        <v>261</v>
      </c>
      <c r="I2023" t="s">
        <v>70</v>
      </c>
      <c r="J2023">
        <v>103</v>
      </c>
      <c r="K2023">
        <v>0</v>
      </c>
      <c r="L2023" s="13">
        <f>VLOOKUP(C2023,'渗透率、续签率'!B:C,2,0)</f>
        <v>0.38</v>
      </c>
      <c r="M2023" s="6">
        <v>0</v>
      </c>
      <c r="N2023">
        <v>11</v>
      </c>
      <c r="O2023">
        <v>0</v>
      </c>
      <c r="P2023" s="6">
        <v>0</v>
      </c>
      <c r="Q2023" s="13">
        <v>0</v>
      </c>
      <c r="R2023" s="13">
        <v>0</v>
      </c>
      <c r="S2023" s="31">
        <v>547</v>
      </c>
      <c r="T2023" s="6">
        <f>VLOOKUP(E2023,'参数设置&amp;汇总'!S:U,3,0)</f>
        <v>0</v>
      </c>
      <c r="U2023" s="78">
        <f t="shared" si="155"/>
        <v>0</v>
      </c>
      <c r="V2023" s="13">
        <v>0.85000000000000009</v>
      </c>
      <c r="W2023" s="78">
        <f t="shared" si="157"/>
        <v>0</v>
      </c>
      <c r="X2023" s="1">
        <f>VLOOKUP(E2023,'渗透率、续签率'!AG:AJ,4,0)</f>
        <v>3905.4999999999995</v>
      </c>
      <c r="Y2023" s="1">
        <f t="shared" si="158"/>
        <v>0</v>
      </c>
      <c r="Z2023">
        <v>3</v>
      </c>
      <c r="AA2023" s="89">
        <f t="shared" si="159"/>
        <v>42960.499999999993</v>
      </c>
      <c r="AH2023" s="37"/>
      <c r="AI2023" s="37"/>
      <c r="AK2023" s="37"/>
    </row>
    <row r="2024" spans="1:37" hidden="1">
      <c r="A2024" t="s">
        <v>64</v>
      </c>
      <c r="B2024" t="s">
        <v>25</v>
      </c>
      <c r="C2024" t="s">
        <v>25</v>
      </c>
      <c r="D2024" t="s">
        <v>116</v>
      </c>
      <c r="E2024" t="s">
        <v>493</v>
      </c>
      <c r="F2024" t="str">
        <f t="shared" si="156"/>
        <v>忻州市亲子玩乐</v>
      </c>
      <c r="G2024" t="s">
        <v>134</v>
      </c>
      <c r="H2024" t="s">
        <v>262</v>
      </c>
      <c r="I2024" t="s">
        <v>70</v>
      </c>
      <c r="J2024">
        <v>67</v>
      </c>
      <c r="K2024">
        <v>0</v>
      </c>
      <c r="L2024" s="13">
        <f>VLOOKUP(C2024,'渗透率、续签率'!B:C,2,0)</f>
        <v>0.38</v>
      </c>
      <c r="M2024" s="6">
        <v>0</v>
      </c>
      <c r="N2024">
        <v>4</v>
      </c>
      <c r="O2024">
        <v>0</v>
      </c>
      <c r="P2024" s="6">
        <v>0</v>
      </c>
      <c r="Q2024" s="13">
        <v>1.0999999999999999E-2</v>
      </c>
      <c r="R2024" s="13">
        <v>0</v>
      </c>
      <c r="S2024" s="31">
        <v>277</v>
      </c>
      <c r="T2024" s="6">
        <f>VLOOKUP(E2024,'参数设置&amp;汇总'!S:U,3,0)</f>
        <v>0</v>
      </c>
      <c r="U2024" s="78">
        <f t="shared" si="155"/>
        <v>0</v>
      </c>
      <c r="V2024" s="13">
        <v>0.85000000000000009</v>
      </c>
      <c r="W2024" s="78">
        <f t="shared" si="157"/>
        <v>0</v>
      </c>
      <c r="X2024" s="1">
        <f>VLOOKUP(E2024,'渗透率、续签率'!AG:AJ,4,0)</f>
        <v>3905.4999999999995</v>
      </c>
      <c r="Y2024" s="1">
        <f t="shared" si="158"/>
        <v>0</v>
      </c>
      <c r="Z2024">
        <v>1</v>
      </c>
      <c r="AA2024" s="89">
        <f t="shared" si="159"/>
        <v>15621.999999999998</v>
      </c>
      <c r="AH2024" s="37"/>
      <c r="AI2024" s="37"/>
      <c r="AK2024" s="37"/>
    </row>
    <row r="2025" spans="1:37" hidden="1">
      <c r="A2025" t="s">
        <v>64</v>
      </c>
      <c r="B2025" t="s">
        <v>25</v>
      </c>
      <c r="C2025" t="s">
        <v>25</v>
      </c>
      <c r="D2025" t="s">
        <v>116</v>
      </c>
      <c r="E2025" t="s">
        <v>493</v>
      </c>
      <c r="F2025" t="str">
        <f t="shared" si="156"/>
        <v>怀化市亲子玩乐</v>
      </c>
      <c r="G2025" t="s">
        <v>113</v>
      </c>
      <c r="H2025" t="s">
        <v>263</v>
      </c>
      <c r="I2025" t="s">
        <v>68</v>
      </c>
      <c r="J2025">
        <v>80</v>
      </c>
      <c r="K2025">
        <v>0</v>
      </c>
      <c r="L2025" s="13">
        <f>VLOOKUP(C2025,'渗透率、续签率'!B:C,2,0)</f>
        <v>0.38</v>
      </c>
      <c r="M2025" s="6">
        <v>0</v>
      </c>
      <c r="N2025">
        <v>5</v>
      </c>
      <c r="O2025">
        <v>0</v>
      </c>
      <c r="P2025" s="6">
        <v>0</v>
      </c>
      <c r="Q2025" s="13">
        <v>0</v>
      </c>
      <c r="R2025" s="13">
        <v>0</v>
      </c>
      <c r="S2025" s="31">
        <v>392</v>
      </c>
      <c r="T2025" s="6">
        <f>VLOOKUP(E2025,'参数设置&amp;汇总'!S:U,3,0)</f>
        <v>0</v>
      </c>
      <c r="U2025" s="78">
        <f t="shared" si="155"/>
        <v>0</v>
      </c>
      <c r="V2025" s="13">
        <v>0.85000000000000009</v>
      </c>
      <c r="W2025" s="78">
        <f t="shared" si="157"/>
        <v>0</v>
      </c>
      <c r="X2025" s="1">
        <f>VLOOKUP(E2025,'渗透率、续签率'!AG:AJ,4,0)</f>
        <v>3905.4999999999995</v>
      </c>
      <c r="Y2025" s="1">
        <f t="shared" si="158"/>
        <v>0</v>
      </c>
      <c r="Z2025">
        <v>0</v>
      </c>
      <c r="AA2025" s="89">
        <f t="shared" si="159"/>
        <v>19527.499999999996</v>
      </c>
      <c r="AH2025" s="37"/>
      <c r="AI2025" s="37"/>
      <c r="AK2025" s="37"/>
    </row>
    <row r="2026" spans="1:37" hidden="1">
      <c r="A2026" t="s">
        <v>64</v>
      </c>
      <c r="B2026" t="s">
        <v>25</v>
      </c>
      <c r="C2026" t="s">
        <v>25</v>
      </c>
      <c r="D2026" t="s">
        <v>116</v>
      </c>
      <c r="E2026" t="s">
        <v>493</v>
      </c>
      <c r="F2026" t="str">
        <f t="shared" si="156"/>
        <v>怒江傈僳族自治州亲子玩乐</v>
      </c>
      <c r="G2026" t="s">
        <v>99</v>
      </c>
      <c r="H2026" t="s">
        <v>264</v>
      </c>
      <c r="I2026" t="s">
        <v>68</v>
      </c>
      <c r="J2026">
        <v>9</v>
      </c>
      <c r="K2026">
        <v>0</v>
      </c>
      <c r="L2026" s="13">
        <f>VLOOKUP(C2026,'渗透率、续签率'!B:C,2,0)</f>
        <v>0.38</v>
      </c>
      <c r="M2026" s="6">
        <v>0</v>
      </c>
      <c r="N2026">
        <v>0</v>
      </c>
      <c r="O2026">
        <v>0</v>
      </c>
      <c r="P2026" s="6">
        <v>0</v>
      </c>
      <c r="Q2026" s="13">
        <v>0</v>
      </c>
      <c r="R2026" s="13">
        <v>0</v>
      </c>
      <c r="S2026" s="31">
        <v>9</v>
      </c>
      <c r="T2026" s="6">
        <f>VLOOKUP(E2026,'参数设置&amp;汇总'!S:U,3,0)</f>
        <v>0</v>
      </c>
      <c r="U2026" s="78">
        <f t="shared" si="155"/>
        <v>0</v>
      </c>
      <c r="V2026" s="13">
        <v>0.85000000000000009</v>
      </c>
      <c r="W2026" s="78">
        <f t="shared" si="157"/>
        <v>0</v>
      </c>
      <c r="X2026" s="1">
        <f>VLOOKUP(E2026,'渗透率、续签率'!AG:AJ,4,0)</f>
        <v>3905.4999999999995</v>
      </c>
      <c r="Y2026" s="1">
        <f t="shared" si="158"/>
        <v>0</v>
      </c>
      <c r="Z2026">
        <v>0</v>
      </c>
      <c r="AA2026" s="89">
        <f t="shared" si="159"/>
        <v>0</v>
      </c>
      <c r="AH2026" s="37"/>
      <c r="AI2026" s="37"/>
      <c r="AK2026" s="37"/>
    </row>
    <row r="2027" spans="1:37" hidden="1">
      <c r="A2027" t="s">
        <v>64</v>
      </c>
      <c r="B2027" t="s">
        <v>25</v>
      </c>
      <c r="C2027" t="s">
        <v>25</v>
      </c>
      <c r="D2027" t="s">
        <v>116</v>
      </c>
      <c r="E2027" t="s">
        <v>493</v>
      </c>
      <c r="F2027" t="str">
        <f t="shared" si="156"/>
        <v>恩施土家族苗族自治州亲子玩乐</v>
      </c>
      <c r="G2027" t="s">
        <v>81</v>
      </c>
      <c r="H2027" t="s">
        <v>265</v>
      </c>
      <c r="I2027" t="s">
        <v>68</v>
      </c>
      <c r="J2027">
        <v>94</v>
      </c>
      <c r="K2027">
        <v>0</v>
      </c>
      <c r="L2027" s="13">
        <f>VLOOKUP(C2027,'渗透率、续签率'!B:C,2,0)</f>
        <v>0.38</v>
      </c>
      <c r="M2027" s="6">
        <v>0</v>
      </c>
      <c r="N2027">
        <v>7</v>
      </c>
      <c r="O2027">
        <v>0</v>
      </c>
      <c r="P2027" s="6">
        <v>0</v>
      </c>
      <c r="Q2027" s="13">
        <v>0.16900000000000001</v>
      </c>
      <c r="R2027" s="13">
        <v>0</v>
      </c>
      <c r="S2027" s="31">
        <v>330</v>
      </c>
      <c r="T2027" s="6">
        <f>VLOOKUP(E2027,'参数设置&amp;汇总'!S:U,3,0)</f>
        <v>0</v>
      </c>
      <c r="U2027" s="78">
        <f t="shared" si="155"/>
        <v>0</v>
      </c>
      <c r="V2027" s="13">
        <v>0.85000000000000009</v>
      </c>
      <c r="W2027" s="78">
        <f t="shared" si="157"/>
        <v>0</v>
      </c>
      <c r="X2027" s="1">
        <f>VLOOKUP(E2027,'渗透率、续签率'!AG:AJ,4,0)</f>
        <v>3905.4999999999995</v>
      </c>
      <c r="Y2027" s="1">
        <f t="shared" si="158"/>
        <v>0</v>
      </c>
      <c r="Z2027">
        <v>5</v>
      </c>
      <c r="AA2027" s="89">
        <f t="shared" si="159"/>
        <v>27338.499999999996</v>
      </c>
      <c r="AH2027" s="37"/>
      <c r="AI2027" s="37"/>
      <c r="AK2027" s="37"/>
    </row>
    <row r="2028" spans="1:37" hidden="1">
      <c r="A2028" t="s">
        <v>64</v>
      </c>
      <c r="B2028" t="s">
        <v>25</v>
      </c>
      <c r="C2028" t="s">
        <v>25</v>
      </c>
      <c r="D2028" t="s">
        <v>116</v>
      </c>
      <c r="E2028" t="s">
        <v>493</v>
      </c>
      <c r="F2028" t="str">
        <f t="shared" si="156"/>
        <v>惠州市亲子玩乐</v>
      </c>
      <c r="G2028" t="s">
        <v>75</v>
      </c>
      <c r="H2028" t="s">
        <v>266</v>
      </c>
      <c r="I2028" t="s">
        <v>68</v>
      </c>
      <c r="J2028">
        <v>294</v>
      </c>
      <c r="K2028">
        <v>0</v>
      </c>
      <c r="L2028" s="13">
        <f>VLOOKUP(C2028,'渗透率、续签率'!B:C,2,0)</f>
        <v>0.38</v>
      </c>
      <c r="M2028" s="6">
        <v>0</v>
      </c>
      <c r="N2028">
        <v>84</v>
      </c>
      <c r="O2028">
        <v>0</v>
      </c>
      <c r="P2028" s="6">
        <v>0</v>
      </c>
      <c r="Q2028" s="13">
        <v>2.5000000000000001E-2</v>
      </c>
      <c r="R2028" s="13">
        <v>0</v>
      </c>
      <c r="S2028" s="31">
        <v>3662</v>
      </c>
      <c r="T2028" s="6">
        <f>VLOOKUP(E2028,'参数设置&amp;汇总'!S:U,3,0)</f>
        <v>0</v>
      </c>
      <c r="U2028" s="78">
        <f t="shared" si="155"/>
        <v>0</v>
      </c>
      <c r="V2028" s="13">
        <v>0.85000000000000009</v>
      </c>
      <c r="W2028" s="78">
        <f t="shared" si="157"/>
        <v>0</v>
      </c>
      <c r="X2028" s="1">
        <f>VLOOKUP(E2028,'渗透率、续签率'!AG:AJ,4,0)</f>
        <v>3905.4999999999995</v>
      </c>
      <c r="Y2028" s="1">
        <f t="shared" si="158"/>
        <v>0</v>
      </c>
      <c r="Z2028">
        <v>59</v>
      </c>
      <c r="AA2028" s="89">
        <f t="shared" si="159"/>
        <v>328061.99999999994</v>
      </c>
      <c r="AH2028" s="37"/>
      <c r="AI2028" s="37"/>
      <c r="AK2028" s="37"/>
    </row>
    <row r="2029" spans="1:37" hidden="1">
      <c r="A2029" t="s">
        <v>64</v>
      </c>
      <c r="B2029" t="s">
        <v>25</v>
      </c>
      <c r="C2029" t="s">
        <v>25</v>
      </c>
      <c r="D2029" t="s">
        <v>116</v>
      </c>
      <c r="E2029" t="s">
        <v>493</v>
      </c>
      <c r="F2029" t="str">
        <f t="shared" si="156"/>
        <v>扬州市亲子玩乐</v>
      </c>
      <c r="G2029" t="s">
        <v>73</v>
      </c>
      <c r="H2029" t="s">
        <v>267</v>
      </c>
      <c r="I2029" t="s">
        <v>70</v>
      </c>
      <c r="J2029">
        <v>126</v>
      </c>
      <c r="K2029">
        <v>0</v>
      </c>
      <c r="L2029" s="13">
        <f>VLOOKUP(C2029,'渗透率、续签率'!B:C,2,0)</f>
        <v>0.38</v>
      </c>
      <c r="M2029" s="6">
        <v>0</v>
      </c>
      <c r="N2029">
        <v>15</v>
      </c>
      <c r="O2029">
        <v>0</v>
      </c>
      <c r="P2029" s="6">
        <v>0</v>
      </c>
      <c r="Q2029" s="13">
        <v>0.253</v>
      </c>
      <c r="R2029" s="13">
        <v>0</v>
      </c>
      <c r="S2029" s="31">
        <v>1002</v>
      </c>
      <c r="T2029" s="6">
        <f>VLOOKUP(E2029,'参数设置&amp;汇总'!S:U,3,0)</f>
        <v>0</v>
      </c>
      <c r="U2029" s="78">
        <f t="shared" si="155"/>
        <v>0</v>
      </c>
      <c r="V2029" s="13">
        <v>0.85000000000000009</v>
      </c>
      <c r="W2029" s="78">
        <f t="shared" si="157"/>
        <v>0</v>
      </c>
      <c r="X2029" s="1">
        <f>VLOOKUP(E2029,'渗透率、续签率'!AG:AJ,4,0)</f>
        <v>3905.4999999999995</v>
      </c>
      <c r="Y2029" s="1">
        <f t="shared" si="158"/>
        <v>0</v>
      </c>
      <c r="Z2029">
        <v>21</v>
      </c>
      <c r="AA2029" s="89">
        <f t="shared" si="159"/>
        <v>58582.499999999993</v>
      </c>
      <c r="AH2029" s="37"/>
      <c r="AI2029" s="37"/>
      <c r="AK2029" s="37"/>
    </row>
    <row r="2030" spans="1:37" hidden="1">
      <c r="A2030" t="s">
        <v>64</v>
      </c>
      <c r="B2030" t="s">
        <v>25</v>
      </c>
      <c r="C2030" t="s">
        <v>25</v>
      </c>
      <c r="D2030" t="s">
        <v>116</v>
      </c>
      <c r="E2030" t="s">
        <v>493</v>
      </c>
      <c r="F2030" t="str">
        <f t="shared" si="156"/>
        <v>承德市亲子玩乐</v>
      </c>
      <c r="G2030" t="s">
        <v>159</v>
      </c>
      <c r="H2030" t="s">
        <v>268</v>
      </c>
      <c r="I2030" t="s">
        <v>70</v>
      </c>
      <c r="J2030">
        <v>68</v>
      </c>
      <c r="K2030">
        <v>0</v>
      </c>
      <c r="L2030" s="13">
        <f>VLOOKUP(C2030,'渗透率、续签率'!B:C,2,0)</f>
        <v>0.38</v>
      </c>
      <c r="M2030" s="6">
        <v>0</v>
      </c>
      <c r="N2030">
        <v>4</v>
      </c>
      <c r="O2030">
        <v>0</v>
      </c>
      <c r="P2030" s="6">
        <v>0</v>
      </c>
      <c r="Q2030" s="13">
        <v>1.2E-2</v>
      </c>
      <c r="R2030" s="13">
        <v>0</v>
      </c>
      <c r="S2030" s="31">
        <v>245</v>
      </c>
      <c r="T2030" s="6">
        <f>VLOOKUP(E2030,'参数设置&amp;汇总'!S:U,3,0)</f>
        <v>0</v>
      </c>
      <c r="U2030" s="78">
        <f t="shared" si="155"/>
        <v>0</v>
      </c>
      <c r="V2030" s="13">
        <v>0.85000000000000009</v>
      </c>
      <c r="W2030" s="78">
        <f t="shared" si="157"/>
        <v>0</v>
      </c>
      <c r="X2030" s="1">
        <f>VLOOKUP(E2030,'渗透率、续签率'!AG:AJ,4,0)</f>
        <v>3905.4999999999995</v>
      </c>
      <c r="Y2030" s="1">
        <f t="shared" si="158"/>
        <v>0</v>
      </c>
      <c r="Z2030">
        <v>0</v>
      </c>
      <c r="AA2030" s="89">
        <f t="shared" si="159"/>
        <v>15621.999999999998</v>
      </c>
      <c r="AH2030" s="37"/>
      <c r="AI2030" s="37"/>
      <c r="AK2030" s="37"/>
    </row>
    <row r="2031" spans="1:37" hidden="1">
      <c r="A2031" t="s">
        <v>64</v>
      </c>
      <c r="B2031" t="s">
        <v>25</v>
      </c>
      <c r="C2031" t="s">
        <v>25</v>
      </c>
      <c r="D2031" t="s">
        <v>116</v>
      </c>
      <c r="E2031" t="s">
        <v>493</v>
      </c>
      <c r="F2031" t="str">
        <f t="shared" si="156"/>
        <v>抚州市亲子玩乐</v>
      </c>
      <c r="G2031" t="s">
        <v>90</v>
      </c>
      <c r="H2031" t="s">
        <v>269</v>
      </c>
      <c r="I2031" t="s">
        <v>68</v>
      </c>
      <c r="J2031">
        <v>71</v>
      </c>
      <c r="K2031">
        <v>0</v>
      </c>
      <c r="L2031" s="13">
        <f>VLOOKUP(C2031,'渗透率、续签率'!B:C,2,0)</f>
        <v>0.38</v>
      </c>
      <c r="M2031" s="6">
        <v>0</v>
      </c>
      <c r="N2031">
        <v>4</v>
      </c>
      <c r="O2031">
        <v>0</v>
      </c>
      <c r="P2031" s="6">
        <v>0</v>
      </c>
      <c r="Q2031" s="13">
        <v>0</v>
      </c>
      <c r="R2031" s="13">
        <v>0</v>
      </c>
      <c r="S2031" s="31">
        <v>237</v>
      </c>
      <c r="T2031" s="6">
        <f>VLOOKUP(E2031,'参数设置&amp;汇总'!S:U,3,0)</f>
        <v>0</v>
      </c>
      <c r="U2031" s="78">
        <f t="shared" si="155"/>
        <v>0</v>
      </c>
      <c r="V2031" s="13">
        <v>0.85000000000000009</v>
      </c>
      <c r="W2031" s="78">
        <f t="shared" si="157"/>
        <v>0</v>
      </c>
      <c r="X2031" s="1">
        <f>VLOOKUP(E2031,'渗透率、续签率'!AG:AJ,4,0)</f>
        <v>3905.4999999999995</v>
      </c>
      <c r="Y2031" s="1">
        <f t="shared" si="158"/>
        <v>0</v>
      </c>
      <c r="Z2031">
        <v>1</v>
      </c>
      <c r="AA2031" s="89">
        <f t="shared" si="159"/>
        <v>15621.999999999998</v>
      </c>
      <c r="AH2031" s="37"/>
      <c r="AI2031" s="37"/>
      <c r="AK2031" s="37"/>
    </row>
    <row r="2032" spans="1:37" hidden="1">
      <c r="A2032" t="s">
        <v>64</v>
      </c>
      <c r="B2032" t="s">
        <v>25</v>
      </c>
      <c r="C2032" t="s">
        <v>25</v>
      </c>
      <c r="D2032" t="s">
        <v>116</v>
      </c>
      <c r="E2032" t="s">
        <v>493</v>
      </c>
      <c r="F2032" t="str">
        <f t="shared" si="156"/>
        <v>抚顺市亲子玩乐</v>
      </c>
      <c r="G2032" t="s">
        <v>101</v>
      </c>
      <c r="H2032" t="s">
        <v>270</v>
      </c>
      <c r="I2032" t="s">
        <v>70</v>
      </c>
      <c r="J2032">
        <v>53</v>
      </c>
      <c r="K2032">
        <v>0</v>
      </c>
      <c r="L2032" s="13">
        <f>VLOOKUP(C2032,'渗透率、续签率'!B:C,2,0)</f>
        <v>0.38</v>
      </c>
      <c r="M2032" s="6">
        <v>0</v>
      </c>
      <c r="N2032">
        <v>2</v>
      </c>
      <c r="O2032">
        <v>0</v>
      </c>
      <c r="P2032" s="6">
        <v>0</v>
      </c>
      <c r="Q2032" s="13">
        <v>0</v>
      </c>
      <c r="R2032" s="13">
        <v>0</v>
      </c>
      <c r="S2032" s="31">
        <v>164</v>
      </c>
      <c r="T2032" s="6">
        <f>VLOOKUP(E2032,'参数设置&amp;汇总'!S:U,3,0)</f>
        <v>0</v>
      </c>
      <c r="U2032" s="78">
        <f t="shared" si="155"/>
        <v>0</v>
      </c>
      <c r="V2032" s="13">
        <v>0.85000000000000009</v>
      </c>
      <c r="W2032" s="78">
        <f t="shared" si="157"/>
        <v>0</v>
      </c>
      <c r="X2032" s="1">
        <f>VLOOKUP(E2032,'渗透率、续签率'!AG:AJ,4,0)</f>
        <v>3905.4999999999995</v>
      </c>
      <c r="Y2032" s="1">
        <f t="shared" si="158"/>
        <v>0</v>
      </c>
      <c r="Z2032">
        <v>0</v>
      </c>
      <c r="AA2032" s="89">
        <f t="shared" si="159"/>
        <v>7810.9999999999991</v>
      </c>
      <c r="AH2032" s="37"/>
      <c r="AI2032" s="37"/>
      <c r="AK2032" s="37"/>
    </row>
    <row r="2033" spans="1:37" hidden="1">
      <c r="A2033" t="s">
        <v>64</v>
      </c>
      <c r="B2033" t="s">
        <v>25</v>
      </c>
      <c r="C2033" t="s">
        <v>25</v>
      </c>
      <c r="D2033" t="s">
        <v>116</v>
      </c>
      <c r="E2033" t="s">
        <v>493</v>
      </c>
      <c r="F2033" t="str">
        <f t="shared" si="156"/>
        <v>拉萨市亲子玩乐</v>
      </c>
      <c r="G2033" t="s">
        <v>237</v>
      </c>
      <c r="H2033" t="s">
        <v>271</v>
      </c>
      <c r="I2033" t="s">
        <v>57</v>
      </c>
      <c r="J2033">
        <v>32</v>
      </c>
      <c r="K2033">
        <v>0</v>
      </c>
      <c r="L2033" s="13">
        <f>VLOOKUP(C2033,'渗透率、续签率'!B:C,2,0)</f>
        <v>0.38</v>
      </c>
      <c r="M2033" s="6">
        <v>0</v>
      </c>
      <c r="N2033">
        <v>1</v>
      </c>
      <c r="O2033">
        <v>0</v>
      </c>
      <c r="P2033" s="6">
        <v>0</v>
      </c>
      <c r="Q2033" s="13">
        <v>3.2000000000000001E-2</v>
      </c>
      <c r="R2033" s="13">
        <v>0</v>
      </c>
      <c r="S2033" s="31">
        <v>154</v>
      </c>
      <c r="T2033" s="6">
        <f>VLOOKUP(E2033,'参数设置&amp;汇总'!S:U,3,0)</f>
        <v>0</v>
      </c>
      <c r="U2033" s="78">
        <f t="shared" si="155"/>
        <v>0</v>
      </c>
      <c r="V2033" s="13">
        <v>0.85000000000000009</v>
      </c>
      <c r="W2033" s="78">
        <f t="shared" si="157"/>
        <v>0</v>
      </c>
      <c r="X2033" s="1">
        <f>VLOOKUP(E2033,'渗透率、续签率'!AG:AJ,4,0)</f>
        <v>3905.4999999999995</v>
      </c>
      <c r="Y2033" s="1">
        <f t="shared" si="158"/>
        <v>0</v>
      </c>
      <c r="Z2033">
        <v>0</v>
      </c>
      <c r="AA2033" s="89">
        <f t="shared" si="159"/>
        <v>3905.4999999999995</v>
      </c>
      <c r="AH2033" s="37"/>
      <c r="AI2033" s="37"/>
      <c r="AK2033" s="37"/>
    </row>
    <row r="2034" spans="1:37" hidden="1">
      <c r="A2034" t="s">
        <v>64</v>
      </c>
      <c r="B2034" t="s">
        <v>25</v>
      </c>
      <c r="C2034" t="s">
        <v>25</v>
      </c>
      <c r="D2034" t="s">
        <v>116</v>
      </c>
      <c r="E2034" t="s">
        <v>493</v>
      </c>
      <c r="F2034" t="str">
        <f t="shared" si="156"/>
        <v>揭阳市亲子玩乐</v>
      </c>
      <c r="G2034" t="s">
        <v>75</v>
      </c>
      <c r="H2034" t="s">
        <v>272</v>
      </c>
      <c r="I2034" t="s">
        <v>68</v>
      </c>
      <c r="J2034">
        <v>139</v>
      </c>
      <c r="K2034">
        <v>0</v>
      </c>
      <c r="L2034" s="13">
        <f>VLOOKUP(C2034,'渗透率、续签率'!B:C,2,0)</f>
        <v>0.38</v>
      </c>
      <c r="M2034" s="6">
        <v>0</v>
      </c>
      <c r="N2034">
        <v>26</v>
      </c>
      <c r="O2034">
        <v>0</v>
      </c>
      <c r="P2034" s="6">
        <v>0</v>
      </c>
      <c r="Q2034" s="13">
        <v>1.9E-2</v>
      </c>
      <c r="R2034" s="13">
        <v>0</v>
      </c>
      <c r="S2034" s="31">
        <v>1106</v>
      </c>
      <c r="T2034" s="6">
        <f>VLOOKUP(E2034,'参数设置&amp;汇总'!S:U,3,0)</f>
        <v>0</v>
      </c>
      <c r="U2034" s="78">
        <f t="shared" si="155"/>
        <v>0</v>
      </c>
      <c r="V2034" s="13">
        <v>0.85000000000000009</v>
      </c>
      <c r="W2034" s="78">
        <f t="shared" si="157"/>
        <v>0</v>
      </c>
      <c r="X2034" s="1">
        <f>VLOOKUP(E2034,'渗透率、续签率'!AG:AJ,4,0)</f>
        <v>3905.4999999999995</v>
      </c>
      <c r="Y2034" s="1">
        <f t="shared" si="158"/>
        <v>0</v>
      </c>
      <c r="Z2034">
        <v>24</v>
      </c>
      <c r="AA2034" s="89">
        <f t="shared" si="159"/>
        <v>101542.99999999999</v>
      </c>
    </row>
    <row r="2035" spans="1:37" hidden="1">
      <c r="A2035" t="s">
        <v>64</v>
      </c>
      <c r="B2035" t="s">
        <v>25</v>
      </c>
      <c r="C2035" t="s">
        <v>25</v>
      </c>
      <c r="D2035" t="s">
        <v>116</v>
      </c>
      <c r="E2035" t="s">
        <v>493</v>
      </c>
      <c r="F2035" t="str">
        <f t="shared" si="156"/>
        <v>攀枝花市亲子玩乐</v>
      </c>
      <c r="G2035" t="s">
        <v>77</v>
      </c>
      <c r="H2035" t="s">
        <v>273</v>
      </c>
      <c r="I2035" t="s">
        <v>70</v>
      </c>
      <c r="J2035">
        <v>20</v>
      </c>
      <c r="K2035">
        <v>0</v>
      </c>
      <c r="L2035" s="13">
        <f>VLOOKUP(C2035,'渗透率、续签率'!B:C,2,0)</f>
        <v>0.38</v>
      </c>
      <c r="M2035" s="6">
        <v>0</v>
      </c>
      <c r="N2035">
        <v>2</v>
      </c>
      <c r="O2035">
        <v>0</v>
      </c>
      <c r="P2035" s="6">
        <v>0</v>
      </c>
      <c r="Q2035" s="13">
        <v>0</v>
      </c>
      <c r="R2035" s="13">
        <v>0</v>
      </c>
      <c r="S2035" s="31">
        <v>67</v>
      </c>
      <c r="T2035" s="6">
        <f>VLOOKUP(E2035,'参数设置&amp;汇总'!S:U,3,0)</f>
        <v>0</v>
      </c>
      <c r="U2035" s="78">
        <f t="shared" si="155"/>
        <v>0</v>
      </c>
      <c r="V2035" s="13">
        <v>0.85000000000000009</v>
      </c>
      <c r="W2035" s="78">
        <f t="shared" si="157"/>
        <v>0</v>
      </c>
      <c r="X2035" s="1">
        <f>VLOOKUP(E2035,'渗透率、续签率'!AG:AJ,4,0)</f>
        <v>3905.4999999999995</v>
      </c>
      <c r="Y2035" s="1">
        <f t="shared" si="158"/>
        <v>0</v>
      </c>
      <c r="Z2035">
        <v>1</v>
      </c>
      <c r="AA2035" s="89">
        <f t="shared" si="159"/>
        <v>7810.9999999999991</v>
      </c>
      <c r="AH2035" s="37"/>
      <c r="AI2035" s="37"/>
      <c r="AK2035" s="37"/>
    </row>
    <row r="2036" spans="1:37" hidden="1">
      <c r="A2036" t="s">
        <v>64</v>
      </c>
      <c r="B2036" t="s">
        <v>25</v>
      </c>
      <c r="C2036" t="s">
        <v>25</v>
      </c>
      <c r="D2036" t="s">
        <v>116</v>
      </c>
      <c r="E2036" t="s">
        <v>493</v>
      </c>
      <c r="F2036" t="str">
        <f t="shared" si="156"/>
        <v>文山壮族苗族自治州亲子玩乐</v>
      </c>
      <c r="G2036" t="s">
        <v>99</v>
      </c>
      <c r="H2036" t="s">
        <v>274</v>
      </c>
      <c r="I2036" t="s">
        <v>68</v>
      </c>
      <c r="J2036">
        <v>79</v>
      </c>
      <c r="K2036">
        <v>0</v>
      </c>
      <c r="L2036" s="13">
        <f>VLOOKUP(C2036,'渗透率、续签率'!B:C,2,0)</f>
        <v>0.38</v>
      </c>
      <c r="M2036" s="6">
        <v>0</v>
      </c>
      <c r="N2036">
        <v>3</v>
      </c>
      <c r="O2036">
        <v>0</v>
      </c>
      <c r="P2036" s="6">
        <v>0</v>
      </c>
      <c r="Q2036" s="13">
        <v>0</v>
      </c>
      <c r="R2036" s="13">
        <v>0</v>
      </c>
      <c r="S2036" s="31">
        <v>367</v>
      </c>
      <c r="T2036" s="6">
        <f>VLOOKUP(E2036,'参数设置&amp;汇总'!S:U,3,0)</f>
        <v>0</v>
      </c>
      <c r="U2036" s="78">
        <f t="shared" si="155"/>
        <v>0</v>
      </c>
      <c r="V2036" s="13">
        <v>0.85000000000000009</v>
      </c>
      <c r="W2036" s="78">
        <f t="shared" si="157"/>
        <v>0</v>
      </c>
      <c r="X2036" s="1">
        <f>VLOOKUP(E2036,'渗透率、续签率'!AG:AJ,4,0)</f>
        <v>3905.4999999999995</v>
      </c>
      <c r="Y2036" s="1">
        <f t="shared" si="158"/>
        <v>0</v>
      </c>
      <c r="Z2036">
        <v>1</v>
      </c>
      <c r="AA2036" s="89">
        <f t="shared" si="159"/>
        <v>11716.499999999998</v>
      </c>
      <c r="AH2036" s="37"/>
      <c r="AI2036" s="37"/>
      <c r="AK2036" s="37"/>
    </row>
    <row r="2037" spans="1:37" hidden="1">
      <c r="A2037" t="s">
        <v>64</v>
      </c>
      <c r="B2037" t="s">
        <v>25</v>
      </c>
      <c r="C2037" t="s">
        <v>25</v>
      </c>
      <c r="D2037" t="s">
        <v>116</v>
      </c>
      <c r="E2037" t="s">
        <v>493</v>
      </c>
      <c r="F2037" t="str">
        <f t="shared" si="156"/>
        <v>文昌市亲子玩乐</v>
      </c>
      <c r="G2037" t="s">
        <v>120</v>
      </c>
      <c r="H2037" t="s">
        <v>275</v>
      </c>
      <c r="I2037" t="s">
        <v>68</v>
      </c>
      <c r="J2037">
        <v>16</v>
      </c>
      <c r="K2037">
        <v>0</v>
      </c>
      <c r="L2037" s="13">
        <f>VLOOKUP(C2037,'渗透率、续签率'!B:C,2,0)</f>
        <v>0.38</v>
      </c>
      <c r="M2037" s="6">
        <v>0</v>
      </c>
      <c r="N2037">
        <v>2</v>
      </c>
      <c r="O2037">
        <v>0</v>
      </c>
      <c r="P2037" s="6">
        <v>0</v>
      </c>
      <c r="Q2037" s="13">
        <v>0</v>
      </c>
      <c r="R2037" s="13">
        <v>0</v>
      </c>
      <c r="S2037" s="31">
        <v>68</v>
      </c>
      <c r="T2037" s="6">
        <f>VLOOKUP(E2037,'参数设置&amp;汇总'!S:U,3,0)</f>
        <v>0</v>
      </c>
      <c r="U2037" s="78">
        <f t="shared" si="155"/>
        <v>0</v>
      </c>
      <c r="V2037" s="13">
        <v>0.85000000000000009</v>
      </c>
      <c r="W2037" s="78">
        <f t="shared" si="157"/>
        <v>0</v>
      </c>
      <c r="X2037" s="1">
        <f>VLOOKUP(E2037,'渗透率、续签率'!AG:AJ,4,0)</f>
        <v>3905.4999999999995</v>
      </c>
      <c r="Y2037" s="1">
        <f t="shared" si="158"/>
        <v>0</v>
      </c>
      <c r="Z2037">
        <v>0</v>
      </c>
      <c r="AA2037" s="89">
        <f t="shared" si="159"/>
        <v>7810.9999999999991</v>
      </c>
      <c r="AH2037" s="37"/>
      <c r="AI2037" s="37"/>
      <c r="AK2037" s="37"/>
    </row>
    <row r="2038" spans="1:37" hidden="1">
      <c r="A2038" t="s">
        <v>64</v>
      </c>
      <c r="B2038" t="s">
        <v>25</v>
      </c>
      <c r="C2038" t="s">
        <v>25</v>
      </c>
      <c r="D2038" t="s">
        <v>116</v>
      </c>
      <c r="E2038" t="s">
        <v>493</v>
      </c>
      <c r="F2038" t="str">
        <f t="shared" si="156"/>
        <v>新乡市亲子玩乐</v>
      </c>
      <c r="G2038" t="s">
        <v>110</v>
      </c>
      <c r="H2038" t="s">
        <v>276</v>
      </c>
      <c r="I2038" t="s">
        <v>70</v>
      </c>
      <c r="J2038">
        <v>165</v>
      </c>
      <c r="K2038">
        <v>0</v>
      </c>
      <c r="L2038" s="13">
        <f>VLOOKUP(C2038,'渗透率、续签率'!B:C,2,0)</f>
        <v>0.38</v>
      </c>
      <c r="M2038" s="6">
        <v>0</v>
      </c>
      <c r="N2038">
        <v>12</v>
      </c>
      <c r="O2038">
        <v>0</v>
      </c>
      <c r="P2038" s="6">
        <v>0</v>
      </c>
      <c r="Q2038" s="13">
        <v>2.5999999999999999E-2</v>
      </c>
      <c r="R2038" s="13">
        <v>0</v>
      </c>
      <c r="S2038" s="31">
        <v>787</v>
      </c>
      <c r="T2038" s="6">
        <f>VLOOKUP(E2038,'参数设置&amp;汇总'!S:U,3,0)</f>
        <v>0</v>
      </c>
      <c r="U2038" s="78">
        <f t="shared" si="155"/>
        <v>0</v>
      </c>
      <c r="V2038" s="13">
        <v>0.85000000000000009</v>
      </c>
      <c r="W2038" s="78">
        <f t="shared" si="157"/>
        <v>0</v>
      </c>
      <c r="X2038" s="1">
        <f>VLOOKUP(E2038,'渗透率、续签率'!AG:AJ,4,0)</f>
        <v>3905.4999999999995</v>
      </c>
      <c r="Y2038" s="1">
        <f t="shared" si="158"/>
        <v>0</v>
      </c>
      <c r="Z2038">
        <v>27</v>
      </c>
      <c r="AA2038" s="89">
        <f t="shared" si="159"/>
        <v>46865.999999999993</v>
      </c>
    </row>
    <row r="2039" spans="1:37" hidden="1">
      <c r="A2039" t="s">
        <v>64</v>
      </c>
      <c r="B2039" t="s">
        <v>25</v>
      </c>
      <c r="C2039" t="s">
        <v>25</v>
      </c>
      <c r="D2039" t="s">
        <v>116</v>
      </c>
      <c r="E2039" t="s">
        <v>493</v>
      </c>
      <c r="F2039" t="str">
        <f t="shared" si="156"/>
        <v>新余市亲子玩乐</v>
      </c>
      <c r="G2039" t="s">
        <v>90</v>
      </c>
      <c r="H2039" t="s">
        <v>277</v>
      </c>
      <c r="I2039" t="s">
        <v>68</v>
      </c>
      <c r="J2039">
        <v>34</v>
      </c>
      <c r="K2039">
        <v>0</v>
      </c>
      <c r="L2039" s="13">
        <f>VLOOKUP(C2039,'渗透率、续签率'!B:C,2,0)</f>
        <v>0.38</v>
      </c>
      <c r="M2039" s="6">
        <v>0</v>
      </c>
      <c r="N2039">
        <v>1</v>
      </c>
      <c r="O2039">
        <v>0</v>
      </c>
      <c r="P2039" s="6">
        <v>0</v>
      </c>
      <c r="Q2039" s="13">
        <v>0</v>
      </c>
      <c r="R2039" s="13">
        <v>0</v>
      </c>
      <c r="S2039" s="31">
        <v>123</v>
      </c>
      <c r="T2039" s="6">
        <f>VLOOKUP(E2039,'参数设置&amp;汇总'!S:U,3,0)</f>
        <v>0</v>
      </c>
      <c r="U2039" s="78">
        <f t="shared" si="155"/>
        <v>0</v>
      </c>
      <c r="V2039" s="13">
        <v>0.85000000000000009</v>
      </c>
      <c r="W2039" s="78">
        <f t="shared" si="157"/>
        <v>0</v>
      </c>
      <c r="X2039" s="1">
        <f>VLOOKUP(E2039,'渗透率、续签率'!AG:AJ,4,0)</f>
        <v>3905.4999999999995</v>
      </c>
      <c r="Y2039" s="1">
        <f t="shared" si="158"/>
        <v>0</v>
      </c>
      <c r="Z2039">
        <v>1</v>
      </c>
      <c r="AA2039" s="89">
        <f t="shared" si="159"/>
        <v>3905.4999999999995</v>
      </c>
      <c r="AH2039" s="37"/>
      <c r="AI2039" s="37"/>
      <c r="AK2039" s="37"/>
    </row>
    <row r="2040" spans="1:37" hidden="1">
      <c r="A2040" t="s">
        <v>64</v>
      </c>
      <c r="B2040" t="s">
        <v>25</v>
      </c>
      <c r="C2040" t="s">
        <v>25</v>
      </c>
      <c r="D2040" t="s">
        <v>116</v>
      </c>
      <c r="E2040" t="s">
        <v>493</v>
      </c>
      <c r="F2040" t="str">
        <f t="shared" si="156"/>
        <v>新星市亲子玩乐</v>
      </c>
      <c r="G2040" t="s">
        <v>145</v>
      </c>
      <c r="H2040" t="s">
        <v>278</v>
      </c>
      <c r="I2040" t="s">
        <v>70</v>
      </c>
      <c r="J2040">
        <v>2</v>
      </c>
      <c r="K2040">
        <v>0</v>
      </c>
      <c r="L2040" s="13">
        <f>VLOOKUP(C2040,'渗透率、续签率'!B:C,2,0)</f>
        <v>0.38</v>
      </c>
      <c r="M2040" s="6">
        <v>0</v>
      </c>
      <c r="N2040">
        <v>0</v>
      </c>
      <c r="O2040">
        <v>0</v>
      </c>
      <c r="P2040" s="6">
        <v>0</v>
      </c>
      <c r="Q2040" s="13">
        <v>0</v>
      </c>
      <c r="R2040" s="13">
        <v>0</v>
      </c>
      <c r="S2040" s="31">
        <v>5</v>
      </c>
      <c r="T2040" s="6">
        <f>VLOOKUP(E2040,'参数设置&amp;汇总'!S:U,3,0)</f>
        <v>0</v>
      </c>
      <c r="U2040" s="78">
        <f t="shared" si="155"/>
        <v>0</v>
      </c>
      <c r="V2040" s="13">
        <v>0.85000000000000009</v>
      </c>
      <c r="W2040" s="78">
        <f t="shared" si="157"/>
        <v>0</v>
      </c>
      <c r="X2040" s="1">
        <f>VLOOKUP(E2040,'渗透率、续签率'!AG:AJ,4,0)</f>
        <v>3905.4999999999995</v>
      </c>
      <c r="Y2040" s="1">
        <f t="shared" si="158"/>
        <v>0</v>
      </c>
      <c r="Z2040">
        <v>0</v>
      </c>
      <c r="AA2040" s="89">
        <f t="shared" si="159"/>
        <v>0</v>
      </c>
      <c r="AH2040" s="37"/>
      <c r="AI2040" s="37"/>
      <c r="AK2040" s="37"/>
    </row>
    <row r="2041" spans="1:37" hidden="1">
      <c r="A2041" t="s">
        <v>64</v>
      </c>
      <c r="B2041" t="s">
        <v>25</v>
      </c>
      <c r="C2041" t="s">
        <v>25</v>
      </c>
      <c r="D2041" t="s">
        <v>116</v>
      </c>
      <c r="E2041" t="s">
        <v>493</v>
      </c>
      <c r="F2041" t="str">
        <f t="shared" si="156"/>
        <v>日喀则市亲子玩乐</v>
      </c>
      <c r="G2041" t="s">
        <v>237</v>
      </c>
      <c r="H2041" t="s">
        <v>279</v>
      </c>
      <c r="I2041" t="s">
        <v>57</v>
      </c>
      <c r="J2041">
        <v>11</v>
      </c>
      <c r="K2041">
        <v>0</v>
      </c>
      <c r="L2041" s="13">
        <f>VLOOKUP(C2041,'渗透率、续签率'!B:C,2,0)</f>
        <v>0.38</v>
      </c>
      <c r="M2041" s="6">
        <v>0</v>
      </c>
      <c r="N2041">
        <v>0</v>
      </c>
      <c r="O2041">
        <v>0</v>
      </c>
      <c r="P2041" s="6">
        <v>0</v>
      </c>
      <c r="Q2041" s="13">
        <v>0.23499999999999999</v>
      </c>
      <c r="R2041" s="13">
        <v>0</v>
      </c>
      <c r="S2041" s="31">
        <v>15</v>
      </c>
      <c r="T2041" s="6">
        <f>VLOOKUP(E2041,'参数设置&amp;汇总'!S:U,3,0)</f>
        <v>0</v>
      </c>
      <c r="U2041" s="78">
        <f t="shared" si="155"/>
        <v>0</v>
      </c>
      <c r="V2041" s="13">
        <v>0.85000000000000009</v>
      </c>
      <c r="W2041" s="78">
        <f t="shared" si="157"/>
        <v>0</v>
      </c>
      <c r="X2041" s="1">
        <f>VLOOKUP(E2041,'渗透率、续签率'!AG:AJ,4,0)</f>
        <v>3905.4999999999995</v>
      </c>
      <c r="Y2041" s="1">
        <f t="shared" si="158"/>
        <v>0</v>
      </c>
      <c r="Z2041">
        <v>0</v>
      </c>
      <c r="AA2041" s="89">
        <f t="shared" si="159"/>
        <v>0</v>
      </c>
      <c r="AH2041" s="37"/>
      <c r="AI2041" s="37"/>
      <c r="AK2041" s="37"/>
    </row>
    <row r="2042" spans="1:37" hidden="1">
      <c r="A2042" t="s">
        <v>64</v>
      </c>
      <c r="B2042" t="s">
        <v>25</v>
      </c>
      <c r="C2042" t="s">
        <v>25</v>
      </c>
      <c r="D2042" t="s">
        <v>116</v>
      </c>
      <c r="E2042" t="s">
        <v>493</v>
      </c>
      <c r="F2042" t="str">
        <f t="shared" si="156"/>
        <v>日照市亲子玩乐</v>
      </c>
      <c r="G2042" t="s">
        <v>103</v>
      </c>
      <c r="H2042" t="s">
        <v>280</v>
      </c>
      <c r="I2042" t="s">
        <v>70</v>
      </c>
      <c r="J2042">
        <v>62</v>
      </c>
      <c r="K2042">
        <v>0</v>
      </c>
      <c r="L2042" s="13">
        <f>VLOOKUP(C2042,'渗透率、续签率'!B:C,2,0)</f>
        <v>0.38</v>
      </c>
      <c r="M2042" s="6">
        <v>0</v>
      </c>
      <c r="N2042">
        <v>13</v>
      </c>
      <c r="O2042">
        <v>0</v>
      </c>
      <c r="P2042" s="6">
        <v>0</v>
      </c>
      <c r="Q2042" s="13">
        <v>9.2999999999999999E-2</v>
      </c>
      <c r="R2042" s="13">
        <v>0</v>
      </c>
      <c r="S2042" s="31">
        <v>557</v>
      </c>
      <c r="T2042" s="6">
        <f>VLOOKUP(E2042,'参数设置&amp;汇总'!S:U,3,0)</f>
        <v>0</v>
      </c>
      <c r="U2042" s="78">
        <f t="shared" si="155"/>
        <v>0</v>
      </c>
      <c r="V2042" s="13">
        <v>0.85000000000000009</v>
      </c>
      <c r="W2042" s="78">
        <f t="shared" si="157"/>
        <v>0</v>
      </c>
      <c r="X2042" s="1">
        <f>VLOOKUP(E2042,'渗透率、续签率'!AG:AJ,4,0)</f>
        <v>3905.4999999999995</v>
      </c>
      <c r="Y2042" s="1">
        <f t="shared" si="158"/>
        <v>0</v>
      </c>
      <c r="Z2042">
        <v>1</v>
      </c>
      <c r="AA2042" s="89">
        <f t="shared" si="159"/>
        <v>50771.499999999993</v>
      </c>
      <c r="AH2042" s="37"/>
      <c r="AI2042" s="37"/>
      <c r="AK2042" s="37"/>
    </row>
    <row r="2043" spans="1:37" hidden="1">
      <c r="A2043" t="s">
        <v>64</v>
      </c>
      <c r="B2043" t="s">
        <v>25</v>
      </c>
      <c r="C2043" t="s">
        <v>25</v>
      </c>
      <c r="D2043" t="s">
        <v>116</v>
      </c>
      <c r="E2043" t="s">
        <v>493</v>
      </c>
      <c r="F2043" t="str">
        <f t="shared" si="156"/>
        <v>昆玉市亲子玩乐</v>
      </c>
      <c r="G2043" t="s">
        <v>145</v>
      </c>
      <c r="H2043" t="s">
        <v>281</v>
      </c>
      <c r="I2043" t="s">
        <v>70</v>
      </c>
      <c r="J2043">
        <v>0</v>
      </c>
      <c r="K2043">
        <v>0</v>
      </c>
      <c r="L2043" s="13">
        <f>VLOOKUP(C2043,'渗透率、续签率'!B:C,2,0)</f>
        <v>0.38</v>
      </c>
      <c r="M2043" s="6">
        <v>0</v>
      </c>
      <c r="N2043">
        <v>0</v>
      </c>
      <c r="O2043">
        <v>0</v>
      </c>
      <c r="P2043" s="6">
        <v>0</v>
      </c>
      <c r="Q2043" s="13">
        <v>0</v>
      </c>
      <c r="R2043" s="13">
        <v>0</v>
      </c>
      <c r="S2043" s="31">
        <v>0</v>
      </c>
      <c r="T2043" s="6">
        <f>VLOOKUP(E2043,'参数设置&amp;汇总'!S:U,3,0)</f>
        <v>0</v>
      </c>
      <c r="U2043" s="78">
        <f t="shared" si="155"/>
        <v>0</v>
      </c>
      <c r="V2043" s="13">
        <v>0.85000000000000009</v>
      </c>
      <c r="W2043" s="78">
        <f t="shared" si="157"/>
        <v>0</v>
      </c>
      <c r="X2043" s="1">
        <f>VLOOKUP(E2043,'渗透率、续签率'!AG:AJ,4,0)</f>
        <v>3905.4999999999995</v>
      </c>
      <c r="Y2043" s="1">
        <f t="shared" si="158"/>
        <v>0</v>
      </c>
      <c r="Z2043">
        <v>0</v>
      </c>
      <c r="AA2043" s="89">
        <f t="shared" si="159"/>
        <v>0</v>
      </c>
      <c r="AH2043" s="37"/>
      <c r="AI2043" s="37"/>
      <c r="AK2043" s="37"/>
    </row>
    <row r="2044" spans="1:37" hidden="1">
      <c r="A2044" t="s">
        <v>64</v>
      </c>
      <c r="B2044" t="s">
        <v>25</v>
      </c>
      <c r="C2044" t="s">
        <v>25</v>
      </c>
      <c r="D2044" t="s">
        <v>116</v>
      </c>
      <c r="E2044" t="s">
        <v>493</v>
      </c>
      <c r="F2044" t="str">
        <f t="shared" si="156"/>
        <v>昌吉回族自治州亲子玩乐</v>
      </c>
      <c r="G2044" t="s">
        <v>145</v>
      </c>
      <c r="H2044" t="s">
        <v>282</v>
      </c>
      <c r="I2044" t="s">
        <v>70</v>
      </c>
      <c r="J2044">
        <v>52</v>
      </c>
      <c r="K2044">
        <v>0</v>
      </c>
      <c r="L2044" s="13">
        <f>VLOOKUP(C2044,'渗透率、续签率'!B:C,2,0)</f>
        <v>0.38</v>
      </c>
      <c r="M2044" s="6">
        <v>0</v>
      </c>
      <c r="N2044">
        <v>3</v>
      </c>
      <c r="O2044">
        <v>0</v>
      </c>
      <c r="P2044" s="6">
        <v>0</v>
      </c>
      <c r="Q2044" s="13">
        <v>0.186</v>
      </c>
      <c r="R2044" s="13">
        <v>0</v>
      </c>
      <c r="S2044" s="31">
        <v>183</v>
      </c>
      <c r="T2044" s="6">
        <f>VLOOKUP(E2044,'参数设置&amp;汇总'!S:U,3,0)</f>
        <v>0</v>
      </c>
      <c r="U2044" s="78">
        <f t="shared" si="155"/>
        <v>0</v>
      </c>
      <c r="V2044" s="13">
        <v>0.85000000000000009</v>
      </c>
      <c r="W2044" s="78">
        <f t="shared" si="157"/>
        <v>0</v>
      </c>
      <c r="X2044" s="1">
        <f>VLOOKUP(E2044,'渗透率、续签率'!AG:AJ,4,0)</f>
        <v>3905.4999999999995</v>
      </c>
      <c r="Y2044" s="1">
        <f t="shared" si="158"/>
        <v>0</v>
      </c>
      <c r="Z2044">
        <v>0</v>
      </c>
      <c r="AA2044" s="89">
        <f t="shared" si="159"/>
        <v>11716.499999999998</v>
      </c>
      <c r="AH2044" s="37"/>
      <c r="AI2044" s="37"/>
      <c r="AK2044" s="37"/>
    </row>
    <row r="2045" spans="1:37" hidden="1">
      <c r="A2045" t="s">
        <v>64</v>
      </c>
      <c r="B2045" t="s">
        <v>25</v>
      </c>
      <c r="C2045" t="s">
        <v>25</v>
      </c>
      <c r="D2045" t="s">
        <v>116</v>
      </c>
      <c r="E2045" t="s">
        <v>493</v>
      </c>
      <c r="F2045" t="str">
        <f t="shared" si="156"/>
        <v>昌江黎族自治县亲子玩乐</v>
      </c>
      <c r="G2045" t="s">
        <v>120</v>
      </c>
      <c r="H2045" t="s">
        <v>283</v>
      </c>
      <c r="I2045" t="s">
        <v>68</v>
      </c>
      <c r="J2045">
        <v>2</v>
      </c>
      <c r="K2045">
        <v>0</v>
      </c>
      <c r="L2045" s="13">
        <f>VLOOKUP(C2045,'渗透率、续签率'!B:C,2,0)</f>
        <v>0.38</v>
      </c>
      <c r="M2045" s="6">
        <v>0</v>
      </c>
      <c r="N2045">
        <v>0</v>
      </c>
      <c r="O2045">
        <v>0</v>
      </c>
      <c r="P2045" s="6">
        <v>0</v>
      </c>
      <c r="Q2045" s="13">
        <v>0</v>
      </c>
      <c r="R2045" s="13">
        <v>0</v>
      </c>
      <c r="S2045" s="31">
        <v>3</v>
      </c>
      <c r="T2045" s="6">
        <f>VLOOKUP(E2045,'参数设置&amp;汇总'!S:U,3,0)</f>
        <v>0</v>
      </c>
      <c r="U2045" s="78">
        <f t="shared" si="155"/>
        <v>0</v>
      </c>
      <c r="V2045" s="13">
        <v>0.85000000000000009</v>
      </c>
      <c r="W2045" s="78">
        <f t="shared" si="157"/>
        <v>0</v>
      </c>
      <c r="X2045" s="1">
        <f>VLOOKUP(E2045,'渗透率、续签率'!AG:AJ,4,0)</f>
        <v>3905.4999999999995</v>
      </c>
      <c r="Y2045" s="1">
        <f t="shared" si="158"/>
        <v>0</v>
      </c>
      <c r="Z2045">
        <v>0</v>
      </c>
      <c r="AA2045" s="89">
        <f t="shared" si="159"/>
        <v>0</v>
      </c>
    </row>
    <row r="2046" spans="1:37" hidden="1">
      <c r="A2046" t="s">
        <v>64</v>
      </c>
      <c r="B2046" t="s">
        <v>25</v>
      </c>
      <c r="C2046" t="s">
        <v>25</v>
      </c>
      <c r="D2046" t="s">
        <v>116</v>
      </c>
      <c r="E2046" t="s">
        <v>493</v>
      </c>
      <c r="F2046" t="str">
        <f t="shared" si="156"/>
        <v>昌都市亲子玩乐</v>
      </c>
      <c r="G2046" t="s">
        <v>237</v>
      </c>
      <c r="H2046" t="s">
        <v>284</v>
      </c>
      <c r="I2046" t="s">
        <v>57</v>
      </c>
      <c r="J2046">
        <v>5</v>
      </c>
      <c r="K2046">
        <v>0</v>
      </c>
      <c r="L2046" s="13">
        <f>VLOOKUP(C2046,'渗透率、续签率'!B:C,2,0)</f>
        <v>0.38</v>
      </c>
      <c r="M2046" s="6">
        <v>0</v>
      </c>
      <c r="N2046">
        <v>0</v>
      </c>
      <c r="O2046">
        <v>0</v>
      </c>
      <c r="P2046" s="6">
        <v>0</v>
      </c>
      <c r="Q2046" s="13">
        <v>0</v>
      </c>
      <c r="R2046" s="13">
        <v>0</v>
      </c>
      <c r="S2046" s="31">
        <v>4</v>
      </c>
      <c r="T2046" s="6">
        <f>VLOOKUP(E2046,'参数设置&amp;汇总'!S:U,3,0)</f>
        <v>0</v>
      </c>
      <c r="U2046" s="78">
        <f t="shared" si="155"/>
        <v>0</v>
      </c>
      <c r="V2046" s="13">
        <v>0.85000000000000009</v>
      </c>
      <c r="W2046" s="78">
        <f t="shared" si="157"/>
        <v>0</v>
      </c>
      <c r="X2046" s="1">
        <f>VLOOKUP(E2046,'渗透率、续签率'!AG:AJ,4,0)</f>
        <v>3905.4999999999995</v>
      </c>
      <c r="Y2046" s="1">
        <f t="shared" si="158"/>
        <v>0</v>
      </c>
      <c r="Z2046">
        <v>0</v>
      </c>
      <c r="AA2046" s="89">
        <f t="shared" si="159"/>
        <v>0</v>
      </c>
      <c r="AH2046" s="37"/>
      <c r="AI2046" s="37"/>
      <c r="AK2046" s="37"/>
    </row>
    <row r="2047" spans="1:37" hidden="1">
      <c r="A2047" t="s">
        <v>64</v>
      </c>
      <c r="B2047" t="s">
        <v>25</v>
      </c>
      <c r="C2047" t="s">
        <v>25</v>
      </c>
      <c r="D2047" t="s">
        <v>116</v>
      </c>
      <c r="E2047" t="s">
        <v>493</v>
      </c>
      <c r="F2047" t="str">
        <f t="shared" si="156"/>
        <v>昭通市亲子玩乐</v>
      </c>
      <c r="G2047" t="s">
        <v>99</v>
      </c>
      <c r="H2047" t="s">
        <v>285</v>
      </c>
      <c r="I2047" t="s">
        <v>68</v>
      </c>
      <c r="J2047">
        <v>112</v>
      </c>
      <c r="K2047">
        <v>0</v>
      </c>
      <c r="L2047" s="13">
        <f>VLOOKUP(C2047,'渗透率、续签率'!B:C,2,0)</f>
        <v>0.38</v>
      </c>
      <c r="M2047" s="6">
        <v>0</v>
      </c>
      <c r="N2047">
        <v>8</v>
      </c>
      <c r="O2047">
        <v>0</v>
      </c>
      <c r="P2047" s="6">
        <v>0</v>
      </c>
      <c r="Q2047" s="13">
        <v>0.41899999999999998</v>
      </c>
      <c r="R2047" s="13">
        <v>0</v>
      </c>
      <c r="S2047" s="31">
        <v>605</v>
      </c>
      <c r="T2047" s="6">
        <f>VLOOKUP(E2047,'参数设置&amp;汇总'!S:U,3,0)</f>
        <v>0</v>
      </c>
      <c r="U2047" s="78">
        <f t="shared" si="155"/>
        <v>0</v>
      </c>
      <c r="V2047" s="13">
        <v>0.85000000000000009</v>
      </c>
      <c r="W2047" s="78">
        <f t="shared" si="157"/>
        <v>0</v>
      </c>
      <c r="X2047" s="1">
        <f>VLOOKUP(E2047,'渗透率、续签率'!AG:AJ,4,0)</f>
        <v>3905.4999999999995</v>
      </c>
      <c r="Y2047" s="1">
        <f t="shared" si="158"/>
        <v>0</v>
      </c>
      <c r="Z2047">
        <v>0</v>
      </c>
      <c r="AA2047" s="89">
        <f t="shared" si="159"/>
        <v>31243.999999999996</v>
      </c>
      <c r="AH2047" s="37"/>
      <c r="AI2047" s="37"/>
      <c r="AK2047" s="37"/>
    </row>
    <row r="2048" spans="1:37" hidden="1">
      <c r="A2048" t="s">
        <v>64</v>
      </c>
      <c r="B2048" t="s">
        <v>25</v>
      </c>
      <c r="C2048" t="s">
        <v>25</v>
      </c>
      <c r="D2048" t="s">
        <v>116</v>
      </c>
      <c r="E2048" t="s">
        <v>493</v>
      </c>
      <c r="F2048" t="str">
        <f t="shared" si="156"/>
        <v>晋中市亲子玩乐</v>
      </c>
      <c r="G2048" t="s">
        <v>134</v>
      </c>
      <c r="H2048" t="s">
        <v>286</v>
      </c>
      <c r="I2048" t="s">
        <v>70</v>
      </c>
      <c r="J2048">
        <v>102</v>
      </c>
      <c r="K2048">
        <v>1</v>
      </c>
      <c r="L2048" s="13">
        <f>VLOOKUP(C2048,'渗透率、续签率'!B:C,2,0)</f>
        <v>0.38</v>
      </c>
      <c r="M2048" s="6">
        <v>0.01</v>
      </c>
      <c r="N2048">
        <v>16</v>
      </c>
      <c r="O2048">
        <v>0</v>
      </c>
      <c r="P2048" s="6">
        <v>0</v>
      </c>
      <c r="Q2048" s="13">
        <v>0.158</v>
      </c>
      <c r="R2048" s="13">
        <v>0</v>
      </c>
      <c r="S2048" s="31">
        <v>630</v>
      </c>
      <c r="T2048" s="6">
        <f>VLOOKUP(E2048,'参数设置&amp;汇总'!S:U,3,0)</f>
        <v>0</v>
      </c>
      <c r="U2048" s="78">
        <f t="shared" si="155"/>
        <v>0</v>
      </c>
      <c r="V2048" s="13">
        <v>0.85000000000000009</v>
      </c>
      <c r="W2048" s="78">
        <f t="shared" si="157"/>
        <v>0</v>
      </c>
      <c r="X2048" s="1">
        <f>VLOOKUP(E2048,'渗透率、续签率'!AG:AJ,4,0)</f>
        <v>3905.4999999999995</v>
      </c>
      <c r="Y2048" s="1">
        <f t="shared" si="158"/>
        <v>0</v>
      </c>
      <c r="Z2048">
        <v>1</v>
      </c>
      <c r="AA2048" s="89">
        <f t="shared" si="159"/>
        <v>62487.999999999993</v>
      </c>
      <c r="AH2048" s="37"/>
      <c r="AI2048" s="37"/>
      <c r="AK2048" s="37"/>
    </row>
    <row r="2049" spans="1:37" hidden="1">
      <c r="A2049" t="s">
        <v>64</v>
      </c>
      <c r="B2049" t="s">
        <v>25</v>
      </c>
      <c r="C2049" t="s">
        <v>25</v>
      </c>
      <c r="D2049" t="s">
        <v>116</v>
      </c>
      <c r="E2049" t="s">
        <v>493</v>
      </c>
      <c r="F2049" t="str">
        <f t="shared" si="156"/>
        <v>晋城市亲子玩乐</v>
      </c>
      <c r="G2049" t="s">
        <v>134</v>
      </c>
      <c r="H2049" t="s">
        <v>287</v>
      </c>
      <c r="I2049" t="s">
        <v>70</v>
      </c>
      <c r="J2049">
        <v>69</v>
      </c>
      <c r="K2049">
        <v>0</v>
      </c>
      <c r="L2049" s="13">
        <f>VLOOKUP(C2049,'渗透率、续签率'!B:C,2,0)</f>
        <v>0.38</v>
      </c>
      <c r="M2049" s="6">
        <v>0</v>
      </c>
      <c r="N2049">
        <v>10</v>
      </c>
      <c r="O2049">
        <v>0</v>
      </c>
      <c r="P2049" s="6">
        <v>0</v>
      </c>
      <c r="Q2049" s="13">
        <v>1.2E-2</v>
      </c>
      <c r="R2049" s="13">
        <v>0</v>
      </c>
      <c r="S2049" s="31">
        <v>374</v>
      </c>
      <c r="T2049" s="6">
        <f>VLOOKUP(E2049,'参数设置&amp;汇总'!S:U,3,0)</f>
        <v>0</v>
      </c>
      <c r="U2049" s="78">
        <f t="shared" si="155"/>
        <v>0</v>
      </c>
      <c r="V2049" s="13">
        <v>0.85000000000000009</v>
      </c>
      <c r="W2049" s="78">
        <f t="shared" si="157"/>
        <v>0</v>
      </c>
      <c r="X2049" s="1">
        <f>VLOOKUP(E2049,'渗透率、续签率'!AG:AJ,4,0)</f>
        <v>3905.4999999999995</v>
      </c>
      <c r="Y2049" s="1">
        <f t="shared" si="158"/>
        <v>0</v>
      </c>
      <c r="Z2049">
        <v>0</v>
      </c>
      <c r="AA2049" s="89">
        <f t="shared" si="159"/>
        <v>39054.999999999993</v>
      </c>
      <c r="AH2049" s="37"/>
      <c r="AI2049" s="37"/>
      <c r="AK2049" s="37"/>
    </row>
    <row r="2050" spans="1:37" hidden="1">
      <c r="A2050" t="s">
        <v>64</v>
      </c>
      <c r="B2050" t="s">
        <v>25</v>
      </c>
      <c r="C2050" t="s">
        <v>25</v>
      </c>
      <c r="D2050" t="s">
        <v>116</v>
      </c>
      <c r="E2050" t="s">
        <v>493</v>
      </c>
      <c r="F2050" t="str">
        <f t="shared" si="156"/>
        <v>普洱市亲子玩乐</v>
      </c>
      <c r="G2050" t="s">
        <v>99</v>
      </c>
      <c r="H2050" t="s">
        <v>288</v>
      </c>
      <c r="I2050" t="s">
        <v>68</v>
      </c>
      <c r="J2050">
        <v>48</v>
      </c>
      <c r="K2050">
        <v>0</v>
      </c>
      <c r="L2050" s="13">
        <f>VLOOKUP(C2050,'渗透率、续签率'!B:C,2,0)</f>
        <v>0.38</v>
      </c>
      <c r="M2050" s="6">
        <v>0</v>
      </c>
      <c r="N2050">
        <v>5</v>
      </c>
      <c r="O2050">
        <v>0</v>
      </c>
      <c r="P2050" s="6">
        <v>0</v>
      </c>
      <c r="Q2050" s="13">
        <v>0</v>
      </c>
      <c r="R2050" s="13">
        <v>0</v>
      </c>
      <c r="S2050" s="31">
        <v>212</v>
      </c>
      <c r="T2050" s="6">
        <f>VLOOKUP(E2050,'参数设置&amp;汇总'!S:U,3,0)</f>
        <v>0</v>
      </c>
      <c r="U2050" s="78">
        <f t="shared" si="155"/>
        <v>0</v>
      </c>
      <c r="V2050" s="13">
        <v>0.85000000000000009</v>
      </c>
      <c r="W2050" s="78">
        <f t="shared" si="157"/>
        <v>0</v>
      </c>
      <c r="X2050" s="1">
        <f>VLOOKUP(E2050,'渗透率、续签率'!AG:AJ,4,0)</f>
        <v>3905.4999999999995</v>
      </c>
      <c r="Y2050" s="1">
        <f t="shared" si="158"/>
        <v>0</v>
      </c>
      <c r="Z2050">
        <v>1</v>
      </c>
      <c r="AA2050" s="89">
        <f t="shared" si="159"/>
        <v>19527.499999999996</v>
      </c>
      <c r="AH2050" s="37"/>
      <c r="AI2050" s="37"/>
      <c r="AK2050" s="37"/>
    </row>
    <row r="2051" spans="1:37" hidden="1">
      <c r="A2051" t="s">
        <v>64</v>
      </c>
      <c r="B2051" t="s">
        <v>25</v>
      </c>
      <c r="C2051" t="s">
        <v>25</v>
      </c>
      <c r="D2051" t="s">
        <v>116</v>
      </c>
      <c r="E2051" t="s">
        <v>493</v>
      </c>
      <c r="F2051" t="str">
        <f t="shared" si="156"/>
        <v>景德镇市亲子玩乐</v>
      </c>
      <c r="G2051" t="s">
        <v>90</v>
      </c>
      <c r="H2051" t="s">
        <v>289</v>
      </c>
      <c r="I2051" t="s">
        <v>68</v>
      </c>
      <c r="J2051">
        <v>47</v>
      </c>
      <c r="K2051">
        <v>0</v>
      </c>
      <c r="L2051" s="13">
        <f>VLOOKUP(C2051,'渗透率、续签率'!B:C,2,0)</f>
        <v>0.38</v>
      </c>
      <c r="M2051" s="6">
        <v>0</v>
      </c>
      <c r="N2051">
        <v>9</v>
      </c>
      <c r="O2051">
        <v>0</v>
      </c>
      <c r="P2051" s="6">
        <v>0</v>
      </c>
      <c r="Q2051" s="13">
        <v>0</v>
      </c>
      <c r="R2051" s="13">
        <v>0</v>
      </c>
      <c r="S2051" s="31">
        <v>326</v>
      </c>
      <c r="T2051" s="6">
        <f>VLOOKUP(E2051,'参数设置&amp;汇总'!S:U,3,0)</f>
        <v>0</v>
      </c>
      <c r="U2051" s="78">
        <f t="shared" ref="U2051:U2114" si="160">IF(T2051*N2051&gt;=O2051,T2051*N2051,O2051)</f>
        <v>0</v>
      </c>
      <c r="V2051" s="13">
        <v>0.85000000000000009</v>
      </c>
      <c r="W2051" s="78">
        <f t="shared" si="157"/>
        <v>0</v>
      </c>
      <c r="X2051" s="1">
        <f>VLOOKUP(E2051,'渗透率、续签率'!AG:AJ,4,0)</f>
        <v>3905.4999999999995</v>
      </c>
      <c r="Y2051" s="1">
        <f t="shared" si="158"/>
        <v>0</v>
      </c>
      <c r="Z2051">
        <v>0</v>
      </c>
      <c r="AA2051" s="89">
        <f t="shared" si="159"/>
        <v>35149.499999999993</v>
      </c>
      <c r="AH2051" s="37"/>
      <c r="AI2051" s="37"/>
      <c r="AK2051" s="37"/>
    </row>
    <row r="2052" spans="1:37" hidden="1">
      <c r="A2052" t="s">
        <v>64</v>
      </c>
      <c r="B2052" t="s">
        <v>25</v>
      </c>
      <c r="C2052" t="s">
        <v>25</v>
      </c>
      <c r="D2052" t="s">
        <v>116</v>
      </c>
      <c r="E2052" t="s">
        <v>493</v>
      </c>
      <c r="F2052" t="str">
        <f t="shared" ref="F2052:F2115" si="161">H2052&amp;C2052</f>
        <v>曲靖市亲子玩乐</v>
      </c>
      <c r="G2052" t="s">
        <v>99</v>
      </c>
      <c r="H2052" t="s">
        <v>290</v>
      </c>
      <c r="I2052" t="s">
        <v>68</v>
      </c>
      <c r="J2052">
        <v>159</v>
      </c>
      <c r="K2052">
        <v>0</v>
      </c>
      <c r="L2052" s="13">
        <f>VLOOKUP(C2052,'渗透率、续签率'!B:C,2,0)</f>
        <v>0.38</v>
      </c>
      <c r="M2052" s="6">
        <v>0</v>
      </c>
      <c r="N2052">
        <v>14</v>
      </c>
      <c r="O2052">
        <v>0</v>
      </c>
      <c r="P2052" s="6">
        <v>0</v>
      </c>
      <c r="Q2052" s="13">
        <v>5.8000000000000003E-2</v>
      </c>
      <c r="R2052" s="13">
        <v>0</v>
      </c>
      <c r="S2052" s="31">
        <v>667</v>
      </c>
      <c r="T2052" s="6">
        <f>VLOOKUP(E2052,'参数设置&amp;汇总'!S:U,3,0)</f>
        <v>0</v>
      </c>
      <c r="U2052" s="78">
        <f t="shared" si="160"/>
        <v>0</v>
      </c>
      <c r="V2052" s="13">
        <v>0.85000000000000009</v>
      </c>
      <c r="W2052" s="78">
        <f t="shared" ref="W2052:W2115" si="162">(O2052*(1-L2052)+IF((U2052-O2052)&lt;0,0,(U2052-O2052)))/V2052</f>
        <v>0</v>
      </c>
      <c r="X2052" s="1">
        <f>VLOOKUP(E2052,'渗透率、续签率'!AG:AJ,4,0)</f>
        <v>3905.4999999999995</v>
      </c>
      <c r="Y2052" s="1">
        <f t="shared" ref="Y2052:Y2115" si="163">X2052*W2052</f>
        <v>0</v>
      </c>
      <c r="Z2052">
        <v>3</v>
      </c>
      <c r="AA2052" s="89">
        <f t="shared" ref="AA2052:AA2115" si="164">N2052*X2052</f>
        <v>54676.999999999993</v>
      </c>
      <c r="AH2052" s="37"/>
      <c r="AI2052" s="37"/>
      <c r="AK2052" s="37"/>
    </row>
    <row r="2053" spans="1:37" hidden="1">
      <c r="A2053" t="s">
        <v>64</v>
      </c>
      <c r="B2053" t="s">
        <v>25</v>
      </c>
      <c r="C2053" t="s">
        <v>25</v>
      </c>
      <c r="D2053" t="s">
        <v>116</v>
      </c>
      <c r="E2053" t="s">
        <v>493</v>
      </c>
      <c r="F2053" t="str">
        <f t="shared" si="161"/>
        <v>朔州市亲子玩乐</v>
      </c>
      <c r="G2053" t="s">
        <v>134</v>
      </c>
      <c r="H2053" t="s">
        <v>291</v>
      </c>
      <c r="I2053" t="s">
        <v>70</v>
      </c>
      <c r="J2053">
        <v>40</v>
      </c>
      <c r="K2053">
        <v>0</v>
      </c>
      <c r="L2053" s="13">
        <f>VLOOKUP(C2053,'渗透率、续签率'!B:C,2,0)</f>
        <v>0.38</v>
      </c>
      <c r="M2053" s="6">
        <v>0</v>
      </c>
      <c r="N2053">
        <v>4</v>
      </c>
      <c r="O2053">
        <v>0</v>
      </c>
      <c r="P2053" s="6">
        <v>0</v>
      </c>
      <c r="Q2053" s="13">
        <v>0.153</v>
      </c>
      <c r="R2053" s="13">
        <v>0</v>
      </c>
      <c r="S2053" s="31">
        <v>209</v>
      </c>
      <c r="T2053" s="6">
        <f>VLOOKUP(E2053,'参数设置&amp;汇总'!S:U,3,0)</f>
        <v>0</v>
      </c>
      <c r="U2053" s="78">
        <f t="shared" si="160"/>
        <v>0</v>
      </c>
      <c r="V2053" s="13">
        <v>0.85000000000000009</v>
      </c>
      <c r="W2053" s="78">
        <f t="shared" si="162"/>
        <v>0</v>
      </c>
      <c r="X2053" s="1">
        <f>VLOOKUP(E2053,'渗透率、续签率'!AG:AJ,4,0)</f>
        <v>3905.4999999999995</v>
      </c>
      <c r="Y2053" s="1">
        <f t="shared" si="163"/>
        <v>0</v>
      </c>
      <c r="Z2053">
        <v>1</v>
      </c>
      <c r="AA2053" s="89">
        <f t="shared" si="164"/>
        <v>15621.999999999998</v>
      </c>
      <c r="AH2053" s="37"/>
      <c r="AI2053" s="37"/>
      <c r="AK2053" s="37"/>
    </row>
    <row r="2054" spans="1:37" hidden="1">
      <c r="A2054" t="s">
        <v>64</v>
      </c>
      <c r="B2054" t="s">
        <v>25</v>
      </c>
      <c r="C2054" t="s">
        <v>25</v>
      </c>
      <c r="D2054" t="s">
        <v>116</v>
      </c>
      <c r="E2054" t="s">
        <v>493</v>
      </c>
      <c r="F2054" t="str">
        <f t="shared" si="161"/>
        <v>朝阳市亲子玩乐</v>
      </c>
      <c r="G2054" t="s">
        <v>101</v>
      </c>
      <c r="H2054" t="s">
        <v>292</v>
      </c>
      <c r="I2054" t="s">
        <v>70</v>
      </c>
      <c r="J2054">
        <v>55</v>
      </c>
      <c r="K2054">
        <v>0</v>
      </c>
      <c r="L2054" s="13">
        <f>VLOOKUP(C2054,'渗透率、续签率'!B:C,2,0)</f>
        <v>0.38</v>
      </c>
      <c r="M2054" s="6">
        <v>0</v>
      </c>
      <c r="N2054">
        <v>2</v>
      </c>
      <c r="O2054">
        <v>0</v>
      </c>
      <c r="P2054" s="6">
        <v>0</v>
      </c>
      <c r="Q2054" s="13">
        <v>4.7E-2</v>
      </c>
      <c r="R2054" s="13">
        <v>0</v>
      </c>
      <c r="S2054" s="31">
        <v>224</v>
      </c>
      <c r="T2054" s="6">
        <f>VLOOKUP(E2054,'参数设置&amp;汇总'!S:U,3,0)</f>
        <v>0</v>
      </c>
      <c r="U2054" s="78">
        <f t="shared" si="160"/>
        <v>0</v>
      </c>
      <c r="V2054" s="13">
        <v>0.85000000000000009</v>
      </c>
      <c r="W2054" s="78">
        <f t="shared" si="162"/>
        <v>0</v>
      </c>
      <c r="X2054" s="1">
        <f>VLOOKUP(E2054,'渗透率、续签率'!AG:AJ,4,0)</f>
        <v>3905.4999999999995</v>
      </c>
      <c r="Y2054" s="1">
        <f t="shared" si="163"/>
        <v>0</v>
      </c>
      <c r="Z2054">
        <v>0</v>
      </c>
      <c r="AA2054" s="89">
        <f t="shared" si="164"/>
        <v>7810.9999999999991</v>
      </c>
      <c r="AH2054" s="37"/>
      <c r="AI2054" s="37"/>
      <c r="AK2054" s="37"/>
    </row>
    <row r="2055" spans="1:37" hidden="1">
      <c r="A2055" t="s">
        <v>64</v>
      </c>
      <c r="B2055" t="s">
        <v>25</v>
      </c>
      <c r="C2055" t="s">
        <v>25</v>
      </c>
      <c r="D2055" t="s">
        <v>116</v>
      </c>
      <c r="E2055" t="s">
        <v>493</v>
      </c>
      <c r="F2055" t="str">
        <f t="shared" si="161"/>
        <v>本溪市亲子玩乐</v>
      </c>
      <c r="G2055" t="s">
        <v>101</v>
      </c>
      <c r="H2055" t="s">
        <v>293</v>
      </c>
      <c r="I2055" t="s">
        <v>70</v>
      </c>
      <c r="J2055">
        <v>25</v>
      </c>
      <c r="K2055">
        <v>0</v>
      </c>
      <c r="L2055" s="13">
        <f>VLOOKUP(C2055,'渗透率、续签率'!B:C,2,0)</f>
        <v>0.38</v>
      </c>
      <c r="M2055" s="6">
        <v>0</v>
      </c>
      <c r="N2055">
        <v>5</v>
      </c>
      <c r="O2055">
        <v>0</v>
      </c>
      <c r="P2055" s="6">
        <v>0</v>
      </c>
      <c r="Q2055" s="13">
        <v>0</v>
      </c>
      <c r="R2055" s="13">
        <v>0</v>
      </c>
      <c r="S2055" s="31">
        <v>133</v>
      </c>
      <c r="T2055" s="6">
        <f>VLOOKUP(E2055,'参数设置&amp;汇总'!S:U,3,0)</f>
        <v>0</v>
      </c>
      <c r="U2055" s="78">
        <f t="shared" si="160"/>
        <v>0</v>
      </c>
      <c r="V2055" s="13">
        <v>0.85000000000000009</v>
      </c>
      <c r="W2055" s="78">
        <f t="shared" si="162"/>
        <v>0</v>
      </c>
      <c r="X2055" s="1">
        <f>VLOOKUP(E2055,'渗透率、续签率'!AG:AJ,4,0)</f>
        <v>3905.4999999999995</v>
      </c>
      <c r="Y2055" s="1">
        <f t="shared" si="163"/>
        <v>0</v>
      </c>
      <c r="Z2055">
        <v>0</v>
      </c>
      <c r="AA2055" s="89">
        <f t="shared" si="164"/>
        <v>19527.499999999996</v>
      </c>
      <c r="AH2055" s="37"/>
      <c r="AI2055" s="37"/>
      <c r="AJ2055" s="1"/>
      <c r="AK2055" s="37"/>
    </row>
    <row r="2056" spans="1:37" hidden="1">
      <c r="A2056" t="s">
        <v>64</v>
      </c>
      <c r="B2056" t="s">
        <v>25</v>
      </c>
      <c r="C2056" t="s">
        <v>25</v>
      </c>
      <c r="D2056" t="s">
        <v>116</v>
      </c>
      <c r="E2056" t="s">
        <v>493</v>
      </c>
      <c r="F2056" t="str">
        <f t="shared" si="161"/>
        <v>来宾市亲子玩乐</v>
      </c>
      <c r="G2056" t="s">
        <v>88</v>
      </c>
      <c r="H2056" t="s">
        <v>294</v>
      </c>
      <c r="I2056" t="s">
        <v>68</v>
      </c>
      <c r="J2056">
        <v>38</v>
      </c>
      <c r="K2056">
        <v>0</v>
      </c>
      <c r="L2056" s="13">
        <f>VLOOKUP(C2056,'渗透率、续签率'!B:C,2,0)</f>
        <v>0.38</v>
      </c>
      <c r="M2056" s="6">
        <v>0</v>
      </c>
      <c r="N2056">
        <v>3</v>
      </c>
      <c r="O2056">
        <v>0</v>
      </c>
      <c r="P2056" s="6">
        <v>0</v>
      </c>
      <c r="Q2056" s="13">
        <v>0</v>
      </c>
      <c r="R2056" s="13">
        <v>0</v>
      </c>
      <c r="S2056" s="31">
        <v>166</v>
      </c>
      <c r="T2056" s="6">
        <f>VLOOKUP(E2056,'参数设置&amp;汇总'!S:U,3,0)</f>
        <v>0</v>
      </c>
      <c r="U2056" s="78">
        <f t="shared" si="160"/>
        <v>0</v>
      </c>
      <c r="V2056" s="13">
        <v>0.85000000000000009</v>
      </c>
      <c r="W2056" s="78">
        <f t="shared" si="162"/>
        <v>0</v>
      </c>
      <c r="X2056" s="1">
        <f>VLOOKUP(E2056,'渗透率、续签率'!AG:AJ,4,0)</f>
        <v>3905.4999999999995</v>
      </c>
      <c r="Y2056" s="1">
        <f t="shared" si="163"/>
        <v>0</v>
      </c>
      <c r="Z2056">
        <v>0</v>
      </c>
      <c r="AA2056" s="89">
        <f t="shared" si="164"/>
        <v>11716.499999999998</v>
      </c>
      <c r="AH2056" s="37"/>
      <c r="AI2056" s="37"/>
      <c r="AK2056" s="37"/>
    </row>
    <row r="2057" spans="1:37" hidden="1">
      <c r="A2057" t="s">
        <v>64</v>
      </c>
      <c r="B2057" t="s">
        <v>25</v>
      </c>
      <c r="C2057" t="s">
        <v>25</v>
      </c>
      <c r="D2057" t="s">
        <v>116</v>
      </c>
      <c r="E2057" t="s">
        <v>493</v>
      </c>
      <c r="F2057" t="str">
        <f t="shared" si="161"/>
        <v>松原市亲子玩乐</v>
      </c>
      <c r="G2057" t="s">
        <v>188</v>
      </c>
      <c r="H2057" t="s">
        <v>295</v>
      </c>
      <c r="I2057" t="s">
        <v>70</v>
      </c>
      <c r="J2057">
        <v>43</v>
      </c>
      <c r="K2057">
        <v>0</v>
      </c>
      <c r="L2057" s="13">
        <f>VLOOKUP(C2057,'渗透率、续签率'!B:C,2,0)</f>
        <v>0.38</v>
      </c>
      <c r="M2057" s="6">
        <v>0</v>
      </c>
      <c r="N2057">
        <v>1</v>
      </c>
      <c r="O2057">
        <v>0</v>
      </c>
      <c r="P2057" s="6">
        <v>0</v>
      </c>
      <c r="Q2057" s="13">
        <v>0</v>
      </c>
      <c r="R2057" s="13">
        <v>0</v>
      </c>
      <c r="S2057" s="31">
        <v>129</v>
      </c>
      <c r="T2057" s="6">
        <f>VLOOKUP(E2057,'参数设置&amp;汇总'!S:U,3,0)</f>
        <v>0</v>
      </c>
      <c r="U2057" s="78">
        <f t="shared" si="160"/>
        <v>0</v>
      </c>
      <c r="V2057" s="13">
        <v>0.85000000000000009</v>
      </c>
      <c r="W2057" s="78">
        <f t="shared" si="162"/>
        <v>0</v>
      </c>
      <c r="X2057" s="1">
        <f>VLOOKUP(E2057,'渗透率、续签率'!AG:AJ,4,0)</f>
        <v>3905.4999999999995</v>
      </c>
      <c r="Y2057" s="1">
        <f t="shared" si="163"/>
        <v>0</v>
      </c>
      <c r="Z2057">
        <v>0</v>
      </c>
      <c r="AA2057" s="89">
        <f t="shared" si="164"/>
        <v>3905.4999999999995</v>
      </c>
      <c r="AH2057" s="37"/>
      <c r="AI2057" s="37"/>
      <c r="AJ2057" s="1"/>
      <c r="AK2057" s="37"/>
    </row>
    <row r="2058" spans="1:37" hidden="1">
      <c r="A2058" t="s">
        <v>64</v>
      </c>
      <c r="B2058" t="s">
        <v>25</v>
      </c>
      <c r="C2058" t="s">
        <v>25</v>
      </c>
      <c r="D2058" t="s">
        <v>116</v>
      </c>
      <c r="E2058" t="s">
        <v>493</v>
      </c>
      <c r="F2058" t="str">
        <f t="shared" si="161"/>
        <v>林芝市亲子玩乐</v>
      </c>
      <c r="G2058" t="s">
        <v>237</v>
      </c>
      <c r="H2058" t="s">
        <v>296</v>
      </c>
      <c r="I2058" t="s">
        <v>57</v>
      </c>
      <c r="J2058">
        <v>10</v>
      </c>
      <c r="K2058">
        <v>0</v>
      </c>
      <c r="L2058" s="13">
        <f>VLOOKUP(C2058,'渗透率、续签率'!B:C,2,0)</f>
        <v>0.38</v>
      </c>
      <c r="M2058" s="6">
        <v>0</v>
      </c>
      <c r="N2058">
        <v>0</v>
      </c>
      <c r="O2058">
        <v>0</v>
      </c>
      <c r="P2058" s="6">
        <v>0</v>
      </c>
      <c r="Q2058" s="13">
        <v>0</v>
      </c>
      <c r="R2058" s="13">
        <v>0</v>
      </c>
      <c r="S2058" s="31">
        <v>19</v>
      </c>
      <c r="T2058" s="6">
        <f>VLOOKUP(E2058,'参数设置&amp;汇总'!S:U,3,0)</f>
        <v>0</v>
      </c>
      <c r="U2058" s="78">
        <f t="shared" si="160"/>
        <v>0</v>
      </c>
      <c r="V2058" s="13">
        <v>0.85000000000000009</v>
      </c>
      <c r="W2058" s="78">
        <f t="shared" si="162"/>
        <v>0</v>
      </c>
      <c r="X2058" s="1">
        <f>VLOOKUP(E2058,'渗透率、续签率'!AG:AJ,4,0)</f>
        <v>3905.4999999999995</v>
      </c>
      <c r="Y2058" s="1">
        <f t="shared" si="163"/>
        <v>0</v>
      </c>
      <c r="Z2058">
        <v>0</v>
      </c>
      <c r="AA2058" s="89">
        <f t="shared" si="164"/>
        <v>0</v>
      </c>
      <c r="AH2058" s="37"/>
      <c r="AI2058" s="37"/>
      <c r="AJ2058" s="1"/>
      <c r="AK2058" s="37"/>
    </row>
    <row r="2059" spans="1:37" hidden="1">
      <c r="A2059" t="s">
        <v>64</v>
      </c>
      <c r="B2059" t="s">
        <v>25</v>
      </c>
      <c r="C2059" t="s">
        <v>25</v>
      </c>
      <c r="D2059" t="s">
        <v>116</v>
      </c>
      <c r="E2059" t="s">
        <v>493</v>
      </c>
      <c r="F2059" t="str">
        <f t="shared" si="161"/>
        <v>果洛藏族自治州亲子玩乐</v>
      </c>
      <c r="G2059" t="s">
        <v>297</v>
      </c>
      <c r="H2059" t="s">
        <v>298</v>
      </c>
      <c r="I2059" t="s">
        <v>70</v>
      </c>
      <c r="J2059">
        <v>0</v>
      </c>
      <c r="K2059">
        <v>0</v>
      </c>
      <c r="L2059" s="13">
        <f>VLOOKUP(C2059,'渗透率、续签率'!B:C,2,0)</f>
        <v>0.38</v>
      </c>
      <c r="M2059" s="6">
        <v>0</v>
      </c>
      <c r="N2059">
        <v>0</v>
      </c>
      <c r="O2059">
        <v>0</v>
      </c>
      <c r="P2059" s="6">
        <v>0</v>
      </c>
      <c r="Q2059" s="13">
        <v>0</v>
      </c>
      <c r="R2059" s="13">
        <v>0</v>
      </c>
      <c r="S2059" s="31">
        <v>0</v>
      </c>
      <c r="T2059" s="6">
        <f>VLOOKUP(E2059,'参数设置&amp;汇总'!S:U,3,0)</f>
        <v>0</v>
      </c>
      <c r="U2059" s="78">
        <f t="shared" si="160"/>
        <v>0</v>
      </c>
      <c r="V2059" s="13">
        <v>0.85000000000000009</v>
      </c>
      <c r="W2059" s="78">
        <f t="shared" si="162"/>
        <v>0</v>
      </c>
      <c r="X2059" s="1">
        <f>VLOOKUP(E2059,'渗透率、续签率'!AG:AJ,4,0)</f>
        <v>3905.4999999999995</v>
      </c>
      <c r="Y2059" s="1">
        <f t="shared" si="163"/>
        <v>0</v>
      </c>
      <c r="Z2059">
        <v>0</v>
      </c>
      <c r="AA2059" s="89">
        <f t="shared" si="164"/>
        <v>0</v>
      </c>
      <c r="AH2059" s="37"/>
      <c r="AI2059" s="37"/>
      <c r="AK2059" s="37"/>
    </row>
    <row r="2060" spans="1:37" hidden="1">
      <c r="A2060" t="s">
        <v>64</v>
      </c>
      <c r="B2060" t="s">
        <v>25</v>
      </c>
      <c r="C2060" t="s">
        <v>25</v>
      </c>
      <c r="D2060" t="s">
        <v>116</v>
      </c>
      <c r="E2060" t="s">
        <v>493</v>
      </c>
      <c r="F2060" t="str">
        <f t="shared" si="161"/>
        <v>枣庄市亲子玩乐</v>
      </c>
      <c r="G2060" t="s">
        <v>103</v>
      </c>
      <c r="H2060" t="s">
        <v>299</v>
      </c>
      <c r="I2060" t="s">
        <v>70</v>
      </c>
      <c r="J2060">
        <v>92</v>
      </c>
      <c r="K2060">
        <v>0</v>
      </c>
      <c r="L2060" s="13">
        <f>VLOOKUP(C2060,'渗透率、续签率'!B:C,2,0)</f>
        <v>0.38</v>
      </c>
      <c r="M2060" s="6">
        <v>0</v>
      </c>
      <c r="N2060">
        <v>8</v>
      </c>
      <c r="O2060">
        <v>0</v>
      </c>
      <c r="P2060" s="6">
        <v>0</v>
      </c>
      <c r="Q2060" s="13">
        <v>0</v>
      </c>
      <c r="R2060" s="13">
        <v>0</v>
      </c>
      <c r="S2060" s="31">
        <v>440</v>
      </c>
      <c r="T2060" s="6">
        <f>VLOOKUP(E2060,'参数设置&amp;汇总'!S:U,3,0)</f>
        <v>0</v>
      </c>
      <c r="U2060" s="78">
        <f t="shared" si="160"/>
        <v>0</v>
      </c>
      <c r="V2060" s="13">
        <v>0.85000000000000009</v>
      </c>
      <c r="W2060" s="78">
        <f t="shared" si="162"/>
        <v>0</v>
      </c>
      <c r="X2060" s="1">
        <f>VLOOKUP(E2060,'渗透率、续签率'!AG:AJ,4,0)</f>
        <v>3905.4999999999995</v>
      </c>
      <c r="Y2060" s="1">
        <f t="shared" si="163"/>
        <v>0</v>
      </c>
      <c r="Z2060">
        <v>2</v>
      </c>
      <c r="AA2060" s="89">
        <f t="shared" si="164"/>
        <v>31243.999999999996</v>
      </c>
      <c r="AH2060" s="37"/>
      <c r="AI2060" s="37"/>
      <c r="AK2060" s="37"/>
    </row>
    <row r="2061" spans="1:37" hidden="1">
      <c r="A2061" t="s">
        <v>64</v>
      </c>
      <c r="B2061" t="s">
        <v>25</v>
      </c>
      <c r="C2061" t="s">
        <v>25</v>
      </c>
      <c r="D2061" t="s">
        <v>116</v>
      </c>
      <c r="E2061" t="s">
        <v>493</v>
      </c>
      <c r="F2061" t="str">
        <f t="shared" si="161"/>
        <v>柳州市亲子玩乐</v>
      </c>
      <c r="G2061" t="s">
        <v>88</v>
      </c>
      <c r="H2061" t="s">
        <v>300</v>
      </c>
      <c r="I2061" t="s">
        <v>68</v>
      </c>
      <c r="J2061">
        <v>113</v>
      </c>
      <c r="K2061">
        <v>0</v>
      </c>
      <c r="L2061" s="13">
        <f>VLOOKUP(C2061,'渗透率、续签率'!B:C,2,0)</f>
        <v>0.38</v>
      </c>
      <c r="M2061" s="6">
        <v>0</v>
      </c>
      <c r="N2061">
        <v>20</v>
      </c>
      <c r="O2061">
        <v>0</v>
      </c>
      <c r="P2061" s="6">
        <v>0</v>
      </c>
      <c r="Q2061" s="13">
        <v>0</v>
      </c>
      <c r="R2061" s="13">
        <v>0</v>
      </c>
      <c r="S2061" s="31">
        <v>1045</v>
      </c>
      <c r="T2061" s="6">
        <f>VLOOKUP(E2061,'参数设置&amp;汇总'!S:U,3,0)</f>
        <v>0</v>
      </c>
      <c r="U2061" s="78">
        <f t="shared" si="160"/>
        <v>0</v>
      </c>
      <c r="V2061" s="13">
        <v>0.85000000000000009</v>
      </c>
      <c r="W2061" s="78">
        <f t="shared" si="162"/>
        <v>0</v>
      </c>
      <c r="X2061" s="1">
        <f>VLOOKUP(E2061,'渗透率、续签率'!AG:AJ,4,0)</f>
        <v>3905.4999999999995</v>
      </c>
      <c r="Y2061" s="1">
        <f t="shared" si="163"/>
        <v>0</v>
      </c>
      <c r="Z2061">
        <v>18</v>
      </c>
      <c r="AA2061" s="89">
        <f t="shared" si="164"/>
        <v>78109.999999999985</v>
      </c>
      <c r="AH2061" s="37"/>
      <c r="AI2061" s="37"/>
      <c r="AK2061" s="37"/>
    </row>
    <row r="2062" spans="1:37" hidden="1">
      <c r="A2062" t="s">
        <v>64</v>
      </c>
      <c r="B2062" t="s">
        <v>25</v>
      </c>
      <c r="C2062" t="s">
        <v>25</v>
      </c>
      <c r="D2062" t="s">
        <v>116</v>
      </c>
      <c r="E2062" t="s">
        <v>493</v>
      </c>
      <c r="F2062" t="str">
        <f t="shared" si="161"/>
        <v>株洲市亲子玩乐</v>
      </c>
      <c r="G2062" t="s">
        <v>113</v>
      </c>
      <c r="H2062" t="s">
        <v>301</v>
      </c>
      <c r="I2062" t="s">
        <v>68</v>
      </c>
      <c r="J2062">
        <v>101</v>
      </c>
      <c r="K2062">
        <v>0</v>
      </c>
      <c r="L2062" s="13">
        <f>VLOOKUP(C2062,'渗透率、续签率'!B:C,2,0)</f>
        <v>0.38</v>
      </c>
      <c r="M2062" s="6">
        <v>0</v>
      </c>
      <c r="N2062">
        <v>10</v>
      </c>
      <c r="O2062">
        <v>0</v>
      </c>
      <c r="P2062" s="6">
        <v>0</v>
      </c>
      <c r="Q2062" s="13">
        <v>4.1000000000000002E-2</v>
      </c>
      <c r="R2062" s="13">
        <v>0</v>
      </c>
      <c r="S2062" s="31">
        <v>529</v>
      </c>
      <c r="T2062" s="6">
        <f>VLOOKUP(E2062,'参数设置&amp;汇总'!S:U,3,0)</f>
        <v>0</v>
      </c>
      <c r="U2062" s="78">
        <f t="shared" si="160"/>
        <v>0</v>
      </c>
      <c r="V2062" s="13">
        <v>0.85000000000000009</v>
      </c>
      <c r="W2062" s="78">
        <f t="shared" si="162"/>
        <v>0</v>
      </c>
      <c r="X2062" s="1">
        <f>VLOOKUP(E2062,'渗透率、续签率'!AG:AJ,4,0)</f>
        <v>3905.4999999999995</v>
      </c>
      <c r="Y2062" s="1">
        <f t="shared" si="163"/>
        <v>0</v>
      </c>
      <c r="Z2062">
        <v>2</v>
      </c>
      <c r="AA2062" s="89">
        <f t="shared" si="164"/>
        <v>39054.999999999993</v>
      </c>
      <c r="AH2062" s="37"/>
      <c r="AI2062" s="37"/>
      <c r="AK2062" s="37"/>
    </row>
    <row r="2063" spans="1:37" hidden="1">
      <c r="A2063" t="s">
        <v>64</v>
      </c>
      <c r="B2063" t="s">
        <v>25</v>
      </c>
      <c r="C2063" t="s">
        <v>25</v>
      </c>
      <c r="D2063" t="s">
        <v>116</v>
      </c>
      <c r="E2063" t="s">
        <v>493</v>
      </c>
      <c r="F2063" t="str">
        <f t="shared" si="161"/>
        <v>桂林市亲子玩乐</v>
      </c>
      <c r="G2063" t="s">
        <v>88</v>
      </c>
      <c r="H2063" t="s">
        <v>302</v>
      </c>
      <c r="I2063" t="s">
        <v>68</v>
      </c>
      <c r="J2063">
        <v>151</v>
      </c>
      <c r="K2063">
        <v>1</v>
      </c>
      <c r="L2063" s="13">
        <f>VLOOKUP(C2063,'渗透率、续签率'!B:C,2,0)</f>
        <v>0.38</v>
      </c>
      <c r="M2063" s="6">
        <v>0.01</v>
      </c>
      <c r="N2063">
        <v>14</v>
      </c>
      <c r="O2063">
        <v>1</v>
      </c>
      <c r="P2063" s="6">
        <v>7.0000000000000007E-2</v>
      </c>
      <c r="Q2063" s="13">
        <v>6.6000000000000003E-2</v>
      </c>
      <c r="R2063" s="13">
        <v>0</v>
      </c>
      <c r="S2063" s="31">
        <v>743</v>
      </c>
      <c r="T2063" s="6">
        <f>VLOOKUP(E2063,'参数设置&amp;汇总'!S:U,3,0)</f>
        <v>0</v>
      </c>
      <c r="U2063" s="78">
        <f t="shared" si="160"/>
        <v>1</v>
      </c>
      <c r="V2063" s="13">
        <v>0.85000000000000009</v>
      </c>
      <c r="W2063" s="78">
        <f t="shared" si="162"/>
        <v>0.72941176470588232</v>
      </c>
      <c r="X2063" s="1">
        <f>VLOOKUP(E2063,'渗透率、续签率'!AG:AJ,4,0)</f>
        <v>3905.4999999999995</v>
      </c>
      <c r="Y2063" s="1">
        <f t="shared" si="163"/>
        <v>2848.7176470588229</v>
      </c>
      <c r="Z2063">
        <v>4</v>
      </c>
      <c r="AA2063" s="89">
        <f t="shared" si="164"/>
        <v>54676.999999999993</v>
      </c>
      <c r="AH2063" s="37"/>
      <c r="AI2063" s="37"/>
      <c r="AK2063" s="37"/>
    </row>
    <row r="2064" spans="1:37" hidden="1">
      <c r="A2064" t="s">
        <v>64</v>
      </c>
      <c r="B2064" t="s">
        <v>25</v>
      </c>
      <c r="C2064" t="s">
        <v>25</v>
      </c>
      <c r="D2064" t="s">
        <v>116</v>
      </c>
      <c r="E2064" t="s">
        <v>493</v>
      </c>
      <c r="F2064" t="str">
        <f t="shared" si="161"/>
        <v>梅州市亲子玩乐</v>
      </c>
      <c r="G2064" t="s">
        <v>75</v>
      </c>
      <c r="H2064" t="s">
        <v>303</v>
      </c>
      <c r="I2064" t="s">
        <v>68</v>
      </c>
      <c r="J2064">
        <v>97</v>
      </c>
      <c r="K2064">
        <v>0</v>
      </c>
      <c r="L2064" s="13">
        <f>VLOOKUP(C2064,'渗透率、续签率'!B:C,2,0)</f>
        <v>0.38</v>
      </c>
      <c r="M2064" s="6">
        <v>0</v>
      </c>
      <c r="N2064">
        <v>15</v>
      </c>
      <c r="O2064">
        <v>0</v>
      </c>
      <c r="P2064" s="6">
        <v>0</v>
      </c>
      <c r="Q2064" s="13">
        <v>0</v>
      </c>
      <c r="R2064" s="13">
        <v>0</v>
      </c>
      <c r="S2064" s="31">
        <v>805</v>
      </c>
      <c r="T2064" s="6">
        <f>VLOOKUP(E2064,'参数设置&amp;汇总'!S:U,3,0)</f>
        <v>0</v>
      </c>
      <c r="U2064" s="78">
        <f t="shared" si="160"/>
        <v>0</v>
      </c>
      <c r="V2064" s="13">
        <v>0.85000000000000009</v>
      </c>
      <c r="W2064" s="78">
        <f t="shared" si="162"/>
        <v>0</v>
      </c>
      <c r="X2064" s="1">
        <f>VLOOKUP(E2064,'渗透率、续签率'!AG:AJ,4,0)</f>
        <v>3905.4999999999995</v>
      </c>
      <c r="Y2064" s="1">
        <f t="shared" si="163"/>
        <v>0</v>
      </c>
      <c r="Z2064">
        <v>14</v>
      </c>
      <c r="AA2064" s="89">
        <f t="shared" si="164"/>
        <v>58582.499999999993</v>
      </c>
      <c r="AH2064" s="37"/>
      <c r="AI2064" s="37"/>
      <c r="AK2064" s="37"/>
    </row>
    <row r="2065" spans="1:37" hidden="1">
      <c r="A2065" t="s">
        <v>64</v>
      </c>
      <c r="B2065" t="s">
        <v>25</v>
      </c>
      <c r="C2065" t="s">
        <v>25</v>
      </c>
      <c r="D2065" t="s">
        <v>116</v>
      </c>
      <c r="E2065" t="s">
        <v>493</v>
      </c>
      <c r="F2065" t="str">
        <f t="shared" si="161"/>
        <v>梧州市亲子玩乐</v>
      </c>
      <c r="G2065" t="s">
        <v>88</v>
      </c>
      <c r="H2065" t="s">
        <v>304</v>
      </c>
      <c r="I2065" t="s">
        <v>68</v>
      </c>
      <c r="J2065">
        <v>66</v>
      </c>
      <c r="K2065">
        <v>0</v>
      </c>
      <c r="L2065" s="13">
        <f>VLOOKUP(C2065,'渗透率、续签率'!B:C,2,0)</f>
        <v>0.38</v>
      </c>
      <c r="M2065" s="6">
        <v>0</v>
      </c>
      <c r="N2065">
        <v>5</v>
      </c>
      <c r="O2065">
        <v>0</v>
      </c>
      <c r="P2065" s="6">
        <v>0</v>
      </c>
      <c r="Q2065" s="13">
        <v>0</v>
      </c>
      <c r="R2065" s="13">
        <v>0</v>
      </c>
      <c r="S2065" s="31">
        <v>402</v>
      </c>
      <c r="T2065" s="6">
        <f>VLOOKUP(E2065,'参数设置&amp;汇总'!S:U,3,0)</f>
        <v>0</v>
      </c>
      <c r="U2065" s="78">
        <f t="shared" si="160"/>
        <v>0</v>
      </c>
      <c r="V2065" s="13">
        <v>0.85000000000000009</v>
      </c>
      <c r="W2065" s="78">
        <f t="shared" si="162"/>
        <v>0</v>
      </c>
      <c r="X2065" s="1">
        <f>VLOOKUP(E2065,'渗透率、续签率'!AG:AJ,4,0)</f>
        <v>3905.4999999999995</v>
      </c>
      <c r="Y2065" s="1">
        <f t="shared" si="163"/>
        <v>0</v>
      </c>
      <c r="Z2065">
        <v>1</v>
      </c>
      <c r="AA2065" s="89">
        <f t="shared" si="164"/>
        <v>19527.499999999996</v>
      </c>
      <c r="AH2065" s="37"/>
      <c r="AI2065" s="37"/>
      <c r="AK2065" s="37"/>
    </row>
    <row r="2066" spans="1:37" hidden="1">
      <c r="A2066" t="s">
        <v>64</v>
      </c>
      <c r="B2066" t="s">
        <v>25</v>
      </c>
      <c r="C2066" t="s">
        <v>25</v>
      </c>
      <c r="D2066" t="s">
        <v>116</v>
      </c>
      <c r="E2066" t="s">
        <v>493</v>
      </c>
      <c r="F2066" t="str">
        <f t="shared" si="161"/>
        <v>楚雄彝族自治州亲子玩乐</v>
      </c>
      <c r="G2066" t="s">
        <v>99</v>
      </c>
      <c r="H2066" t="s">
        <v>305</v>
      </c>
      <c r="I2066" t="s">
        <v>68</v>
      </c>
      <c r="J2066">
        <v>65</v>
      </c>
      <c r="K2066">
        <v>0</v>
      </c>
      <c r="L2066" s="13">
        <f>VLOOKUP(C2066,'渗透率、续签率'!B:C,2,0)</f>
        <v>0.38</v>
      </c>
      <c r="M2066" s="6">
        <v>0</v>
      </c>
      <c r="N2066">
        <v>5</v>
      </c>
      <c r="O2066">
        <v>0</v>
      </c>
      <c r="P2066" s="6">
        <v>0</v>
      </c>
      <c r="Q2066" s="13">
        <v>0</v>
      </c>
      <c r="R2066" s="13">
        <v>0</v>
      </c>
      <c r="S2066" s="31">
        <v>297</v>
      </c>
      <c r="T2066" s="6">
        <f>VLOOKUP(E2066,'参数设置&amp;汇总'!S:U,3,0)</f>
        <v>0</v>
      </c>
      <c r="U2066" s="78">
        <f t="shared" si="160"/>
        <v>0</v>
      </c>
      <c r="V2066" s="13">
        <v>0.85000000000000009</v>
      </c>
      <c r="W2066" s="78">
        <f t="shared" si="162"/>
        <v>0</v>
      </c>
      <c r="X2066" s="1">
        <f>VLOOKUP(E2066,'渗透率、续签率'!AG:AJ,4,0)</f>
        <v>3905.4999999999995</v>
      </c>
      <c r="Y2066" s="1">
        <f t="shared" si="163"/>
        <v>0</v>
      </c>
      <c r="Z2066">
        <v>0</v>
      </c>
      <c r="AA2066" s="89">
        <f t="shared" si="164"/>
        <v>19527.499999999996</v>
      </c>
      <c r="AH2066" s="37"/>
      <c r="AI2066" s="37"/>
      <c r="AK2066" s="37"/>
    </row>
    <row r="2067" spans="1:37" hidden="1">
      <c r="A2067" t="s">
        <v>64</v>
      </c>
      <c r="B2067" t="s">
        <v>25</v>
      </c>
      <c r="C2067" t="s">
        <v>25</v>
      </c>
      <c r="D2067" t="s">
        <v>116</v>
      </c>
      <c r="E2067" t="s">
        <v>493</v>
      </c>
      <c r="F2067" t="str">
        <f t="shared" si="161"/>
        <v>榆林市亲子玩乐</v>
      </c>
      <c r="G2067" t="s">
        <v>108</v>
      </c>
      <c r="H2067" t="s">
        <v>306</v>
      </c>
      <c r="I2067" t="s">
        <v>70</v>
      </c>
      <c r="J2067">
        <v>115</v>
      </c>
      <c r="K2067">
        <v>0</v>
      </c>
      <c r="L2067" s="13">
        <f>VLOOKUP(C2067,'渗透率、续签率'!B:C,2,0)</f>
        <v>0.38</v>
      </c>
      <c r="M2067" s="6">
        <v>0</v>
      </c>
      <c r="N2067">
        <v>6</v>
      </c>
      <c r="O2067">
        <v>0</v>
      </c>
      <c r="P2067" s="6">
        <v>0</v>
      </c>
      <c r="Q2067" s="13">
        <v>0</v>
      </c>
      <c r="R2067" s="13">
        <v>0</v>
      </c>
      <c r="S2067" s="31">
        <v>442</v>
      </c>
      <c r="T2067" s="6">
        <f>VLOOKUP(E2067,'参数设置&amp;汇总'!S:U,3,0)</f>
        <v>0</v>
      </c>
      <c r="U2067" s="78">
        <f t="shared" si="160"/>
        <v>0</v>
      </c>
      <c r="V2067" s="13">
        <v>0.85000000000000009</v>
      </c>
      <c r="W2067" s="78">
        <f t="shared" si="162"/>
        <v>0</v>
      </c>
      <c r="X2067" s="1">
        <f>VLOOKUP(E2067,'渗透率、续签率'!AG:AJ,4,0)</f>
        <v>3905.4999999999995</v>
      </c>
      <c r="Y2067" s="1">
        <f t="shared" si="163"/>
        <v>0</v>
      </c>
      <c r="Z2067">
        <v>2</v>
      </c>
      <c r="AA2067" s="89">
        <f t="shared" si="164"/>
        <v>23432.999999999996</v>
      </c>
      <c r="AH2067" s="37"/>
      <c r="AI2067" s="37"/>
      <c r="AK2067" s="37"/>
    </row>
    <row r="2068" spans="1:37" hidden="1">
      <c r="A2068" t="s">
        <v>64</v>
      </c>
      <c r="B2068" t="s">
        <v>25</v>
      </c>
      <c r="C2068" t="s">
        <v>25</v>
      </c>
      <c r="D2068" t="s">
        <v>116</v>
      </c>
      <c r="E2068" t="s">
        <v>493</v>
      </c>
      <c r="F2068" t="str">
        <f t="shared" si="161"/>
        <v>武威市亲子玩乐</v>
      </c>
      <c r="G2068" t="s">
        <v>132</v>
      </c>
      <c r="H2068" t="s">
        <v>307</v>
      </c>
      <c r="I2068" t="s">
        <v>70</v>
      </c>
      <c r="J2068">
        <v>27</v>
      </c>
      <c r="K2068">
        <v>0</v>
      </c>
      <c r="L2068" s="13">
        <f>VLOOKUP(C2068,'渗透率、续签率'!B:C,2,0)</f>
        <v>0.38</v>
      </c>
      <c r="M2068" s="6">
        <v>0</v>
      </c>
      <c r="N2068">
        <v>3</v>
      </c>
      <c r="O2068">
        <v>0</v>
      </c>
      <c r="P2068" s="6">
        <v>0</v>
      </c>
      <c r="Q2068" s="13">
        <v>0</v>
      </c>
      <c r="R2068" s="13">
        <v>0</v>
      </c>
      <c r="S2068" s="31">
        <v>161</v>
      </c>
      <c r="T2068" s="6">
        <f>VLOOKUP(E2068,'参数设置&amp;汇总'!S:U,3,0)</f>
        <v>0</v>
      </c>
      <c r="U2068" s="78">
        <f t="shared" si="160"/>
        <v>0</v>
      </c>
      <c r="V2068" s="13">
        <v>0.85000000000000009</v>
      </c>
      <c r="W2068" s="78">
        <f t="shared" si="162"/>
        <v>0</v>
      </c>
      <c r="X2068" s="1">
        <f>VLOOKUP(E2068,'渗透率、续签率'!AG:AJ,4,0)</f>
        <v>3905.4999999999995</v>
      </c>
      <c r="Y2068" s="1">
        <f t="shared" si="163"/>
        <v>0</v>
      </c>
      <c r="Z2068">
        <v>1</v>
      </c>
      <c r="AA2068" s="89">
        <f t="shared" si="164"/>
        <v>11716.499999999998</v>
      </c>
      <c r="AH2068" s="37"/>
      <c r="AI2068" s="37"/>
      <c r="AK2068" s="37"/>
    </row>
    <row r="2069" spans="1:37" hidden="1">
      <c r="A2069" t="s">
        <v>64</v>
      </c>
      <c r="B2069" t="s">
        <v>25</v>
      </c>
      <c r="C2069" t="s">
        <v>25</v>
      </c>
      <c r="D2069" t="s">
        <v>116</v>
      </c>
      <c r="E2069" t="s">
        <v>493</v>
      </c>
      <c r="F2069" t="str">
        <f t="shared" si="161"/>
        <v>毕节市亲子玩乐</v>
      </c>
      <c r="G2069" t="s">
        <v>167</v>
      </c>
      <c r="H2069" t="s">
        <v>308</v>
      </c>
      <c r="I2069" t="s">
        <v>70</v>
      </c>
      <c r="J2069">
        <v>139</v>
      </c>
      <c r="K2069">
        <v>0</v>
      </c>
      <c r="L2069" s="13">
        <f>VLOOKUP(C2069,'渗透率、续签率'!B:C,2,0)</f>
        <v>0.38</v>
      </c>
      <c r="M2069" s="6">
        <v>0</v>
      </c>
      <c r="N2069">
        <v>11</v>
      </c>
      <c r="O2069">
        <v>0</v>
      </c>
      <c r="P2069" s="6">
        <v>0</v>
      </c>
      <c r="Q2069" s="13">
        <v>0.11799999999999999</v>
      </c>
      <c r="R2069" s="13">
        <v>0</v>
      </c>
      <c r="S2069" s="31">
        <v>570</v>
      </c>
      <c r="T2069" s="6">
        <f>VLOOKUP(E2069,'参数设置&amp;汇总'!S:U,3,0)</f>
        <v>0</v>
      </c>
      <c r="U2069" s="78">
        <f t="shared" si="160"/>
        <v>0</v>
      </c>
      <c r="V2069" s="13">
        <v>0.85000000000000009</v>
      </c>
      <c r="W2069" s="78">
        <f t="shared" si="162"/>
        <v>0</v>
      </c>
      <c r="X2069" s="1">
        <f>VLOOKUP(E2069,'渗透率、续签率'!AG:AJ,4,0)</f>
        <v>3905.4999999999995</v>
      </c>
      <c r="Y2069" s="1">
        <f t="shared" si="163"/>
        <v>0</v>
      </c>
      <c r="Z2069">
        <v>1</v>
      </c>
      <c r="AA2069" s="89">
        <f t="shared" si="164"/>
        <v>42960.499999999993</v>
      </c>
      <c r="AH2069" s="37"/>
      <c r="AI2069" s="37"/>
      <c r="AJ2069" s="1"/>
      <c r="AK2069" s="37"/>
    </row>
    <row r="2070" spans="1:37" hidden="1">
      <c r="A2070" t="s">
        <v>64</v>
      </c>
      <c r="B2070" t="s">
        <v>25</v>
      </c>
      <c r="C2070" t="s">
        <v>25</v>
      </c>
      <c r="D2070" t="s">
        <v>116</v>
      </c>
      <c r="E2070" t="s">
        <v>493</v>
      </c>
      <c r="F2070" t="str">
        <f t="shared" si="161"/>
        <v>永州市亲子玩乐</v>
      </c>
      <c r="G2070" t="s">
        <v>113</v>
      </c>
      <c r="H2070" t="s">
        <v>309</v>
      </c>
      <c r="I2070" t="s">
        <v>68</v>
      </c>
      <c r="J2070">
        <v>79</v>
      </c>
      <c r="K2070">
        <v>0</v>
      </c>
      <c r="L2070" s="13">
        <f>VLOOKUP(C2070,'渗透率、续签率'!B:C,2,0)</f>
        <v>0.38</v>
      </c>
      <c r="M2070" s="6">
        <v>0</v>
      </c>
      <c r="N2070">
        <v>8</v>
      </c>
      <c r="O2070">
        <v>0</v>
      </c>
      <c r="P2070" s="6">
        <v>0</v>
      </c>
      <c r="Q2070" s="13">
        <v>3.1E-2</v>
      </c>
      <c r="R2070" s="13">
        <v>0</v>
      </c>
      <c r="S2070" s="31">
        <v>455</v>
      </c>
      <c r="T2070" s="6">
        <f>VLOOKUP(E2070,'参数设置&amp;汇总'!S:U,3,0)</f>
        <v>0</v>
      </c>
      <c r="U2070" s="78">
        <f t="shared" si="160"/>
        <v>0</v>
      </c>
      <c r="V2070" s="13">
        <v>0.85000000000000009</v>
      </c>
      <c r="W2070" s="78">
        <f t="shared" si="162"/>
        <v>0</v>
      </c>
      <c r="X2070" s="1">
        <f>VLOOKUP(E2070,'渗透率、续签率'!AG:AJ,4,0)</f>
        <v>3905.4999999999995</v>
      </c>
      <c r="Y2070" s="1">
        <f t="shared" si="163"/>
        <v>0</v>
      </c>
      <c r="Z2070">
        <v>2</v>
      </c>
      <c r="AA2070" s="89">
        <f t="shared" si="164"/>
        <v>31243.999999999996</v>
      </c>
      <c r="AH2070" s="37"/>
      <c r="AI2070" s="37"/>
      <c r="AK2070" s="37"/>
    </row>
    <row r="2071" spans="1:37" hidden="1">
      <c r="A2071" t="s">
        <v>64</v>
      </c>
      <c r="B2071" t="s">
        <v>25</v>
      </c>
      <c r="C2071" t="s">
        <v>25</v>
      </c>
      <c r="D2071" t="s">
        <v>116</v>
      </c>
      <c r="E2071" t="s">
        <v>493</v>
      </c>
      <c r="F2071" t="str">
        <f t="shared" si="161"/>
        <v>汉中市亲子玩乐</v>
      </c>
      <c r="G2071" t="s">
        <v>108</v>
      </c>
      <c r="H2071" t="s">
        <v>310</v>
      </c>
      <c r="I2071" t="s">
        <v>70</v>
      </c>
      <c r="J2071">
        <v>83</v>
      </c>
      <c r="K2071">
        <v>0</v>
      </c>
      <c r="L2071" s="13">
        <f>VLOOKUP(C2071,'渗透率、续签率'!B:C,2,0)</f>
        <v>0.38</v>
      </c>
      <c r="M2071" s="6">
        <v>0</v>
      </c>
      <c r="N2071">
        <v>8</v>
      </c>
      <c r="O2071">
        <v>0</v>
      </c>
      <c r="P2071" s="6">
        <v>0</v>
      </c>
      <c r="Q2071" s="13">
        <v>0.36699999999999999</v>
      </c>
      <c r="R2071" s="13">
        <v>0</v>
      </c>
      <c r="S2071" s="31">
        <v>465</v>
      </c>
      <c r="T2071" s="6">
        <f>VLOOKUP(E2071,'参数设置&amp;汇总'!S:U,3,0)</f>
        <v>0</v>
      </c>
      <c r="U2071" s="78">
        <f t="shared" si="160"/>
        <v>0</v>
      </c>
      <c r="V2071" s="13">
        <v>0.85000000000000009</v>
      </c>
      <c r="W2071" s="78">
        <f t="shared" si="162"/>
        <v>0</v>
      </c>
      <c r="X2071" s="1">
        <f>VLOOKUP(E2071,'渗透率、续签率'!AG:AJ,4,0)</f>
        <v>3905.4999999999995</v>
      </c>
      <c r="Y2071" s="1">
        <f t="shared" si="163"/>
        <v>0</v>
      </c>
      <c r="Z2071">
        <v>2</v>
      </c>
      <c r="AA2071" s="89">
        <f t="shared" si="164"/>
        <v>31243.999999999996</v>
      </c>
      <c r="AH2071" s="37"/>
      <c r="AI2071" s="37"/>
      <c r="AK2071" s="37"/>
    </row>
    <row r="2072" spans="1:37" hidden="1">
      <c r="A2072" t="s">
        <v>64</v>
      </c>
      <c r="B2072" t="s">
        <v>25</v>
      </c>
      <c r="C2072" t="s">
        <v>25</v>
      </c>
      <c r="D2072" t="s">
        <v>116</v>
      </c>
      <c r="E2072" t="s">
        <v>493</v>
      </c>
      <c r="F2072" t="str">
        <f t="shared" si="161"/>
        <v>汕头市亲子玩乐</v>
      </c>
      <c r="G2072" t="s">
        <v>75</v>
      </c>
      <c r="H2072" t="s">
        <v>311</v>
      </c>
      <c r="I2072" t="s">
        <v>68</v>
      </c>
      <c r="J2072">
        <v>218</v>
      </c>
      <c r="K2072">
        <v>0</v>
      </c>
      <c r="L2072" s="13">
        <f>VLOOKUP(C2072,'渗透率、续签率'!B:C,2,0)</f>
        <v>0.38</v>
      </c>
      <c r="M2072" s="6">
        <v>0</v>
      </c>
      <c r="N2072">
        <v>41</v>
      </c>
      <c r="O2072">
        <v>0</v>
      </c>
      <c r="P2072" s="6">
        <v>0</v>
      </c>
      <c r="Q2072" s="13">
        <v>1.4E-2</v>
      </c>
      <c r="R2072" s="13">
        <v>0</v>
      </c>
      <c r="S2072" s="31">
        <v>1806</v>
      </c>
      <c r="T2072" s="6">
        <f>VLOOKUP(E2072,'参数设置&amp;汇总'!S:U,3,0)</f>
        <v>0</v>
      </c>
      <c r="U2072" s="78">
        <f t="shared" si="160"/>
        <v>0</v>
      </c>
      <c r="V2072" s="13">
        <v>0.85000000000000009</v>
      </c>
      <c r="W2072" s="78">
        <f t="shared" si="162"/>
        <v>0</v>
      </c>
      <c r="X2072" s="1">
        <f>VLOOKUP(E2072,'渗透率、续签率'!AG:AJ,4,0)</f>
        <v>3905.4999999999995</v>
      </c>
      <c r="Y2072" s="1">
        <f t="shared" si="163"/>
        <v>0</v>
      </c>
      <c r="Z2072">
        <v>60</v>
      </c>
      <c r="AA2072" s="89">
        <f t="shared" si="164"/>
        <v>160125.49999999997</v>
      </c>
      <c r="AH2072" s="37"/>
      <c r="AI2072" s="37"/>
      <c r="AK2072" s="37"/>
    </row>
    <row r="2073" spans="1:37" hidden="1">
      <c r="A2073" t="s">
        <v>64</v>
      </c>
      <c r="B2073" t="s">
        <v>25</v>
      </c>
      <c r="C2073" t="s">
        <v>25</v>
      </c>
      <c r="D2073" t="s">
        <v>116</v>
      </c>
      <c r="E2073" t="s">
        <v>493</v>
      </c>
      <c r="F2073" t="str">
        <f t="shared" si="161"/>
        <v>汕尾市亲子玩乐</v>
      </c>
      <c r="G2073" t="s">
        <v>75</v>
      </c>
      <c r="H2073" t="s">
        <v>312</v>
      </c>
      <c r="I2073" t="s">
        <v>68</v>
      </c>
      <c r="J2073">
        <v>72</v>
      </c>
      <c r="K2073">
        <v>0</v>
      </c>
      <c r="L2073" s="13">
        <f>VLOOKUP(C2073,'渗透率、续签率'!B:C,2,0)</f>
        <v>0.38</v>
      </c>
      <c r="M2073" s="6">
        <v>0</v>
      </c>
      <c r="N2073">
        <v>9</v>
      </c>
      <c r="O2073">
        <v>0</v>
      </c>
      <c r="P2073" s="6">
        <v>0</v>
      </c>
      <c r="Q2073" s="13">
        <v>0</v>
      </c>
      <c r="R2073" s="13">
        <v>0</v>
      </c>
      <c r="S2073" s="31">
        <v>564</v>
      </c>
      <c r="T2073" s="6">
        <f>VLOOKUP(E2073,'参数设置&amp;汇总'!S:U,3,0)</f>
        <v>0</v>
      </c>
      <c r="U2073" s="78">
        <f t="shared" si="160"/>
        <v>0</v>
      </c>
      <c r="V2073" s="13">
        <v>0.85000000000000009</v>
      </c>
      <c r="W2073" s="78">
        <f t="shared" si="162"/>
        <v>0</v>
      </c>
      <c r="X2073" s="1">
        <f>VLOOKUP(E2073,'渗透率、续签率'!AG:AJ,4,0)</f>
        <v>3905.4999999999995</v>
      </c>
      <c r="Y2073" s="1">
        <f t="shared" si="163"/>
        <v>0</v>
      </c>
      <c r="Z2073">
        <v>15</v>
      </c>
      <c r="AA2073" s="89">
        <f t="shared" si="164"/>
        <v>35149.499999999993</v>
      </c>
      <c r="AH2073" s="37"/>
      <c r="AI2073" s="37"/>
      <c r="AK2073" s="37"/>
    </row>
    <row r="2074" spans="1:37" hidden="1">
      <c r="A2074" t="s">
        <v>64</v>
      </c>
      <c r="B2074" t="s">
        <v>25</v>
      </c>
      <c r="C2074" t="s">
        <v>25</v>
      </c>
      <c r="D2074" t="s">
        <v>116</v>
      </c>
      <c r="E2074" t="s">
        <v>493</v>
      </c>
      <c r="F2074" t="str">
        <f t="shared" si="161"/>
        <v>江门市亲子玩乐</v>
      </c>
      <c r="G2074" t="s">
        <v>75</v>
      </c>
      <c r="H2074" t="s">
        <v>313</v>
      </c>
      <c r="I2074" t="s">
        <v>68</v>
      </c>
      <c r="J2074">
        <v>180</v>
      </c>
      <c r="K2074">
        <v>0</v>
      </c>
      <c r="L2074" s="13">
        <f>VLOOKUP(C2074,'渗透率、续签率'!B:C,2,0)</f>
        <v>0.38</v>
      </c>
      <c r="M2074" s="6">
        <v>0</v>
      </c>
      <c r="N2074">
        <v>28</v>
      </c>
      <c r="O2074">
        <v>0</v>
      </c>
      <c r="P2074" s="6">
        <v>0</v>
      </c>
      <c r="Q2074" s="13">
        <v>0.16</v>
      </c>
      <c r="R2074" s="13">
        <v>0</v>
      </c>
      <c r="S2074" s="31">
        <v>1390</v>
      </c>
      <c r="T2074" s="6">
        <f>VLOOKUP(E2074,'参数设置&amp;汇总'!S:U,3,0)</f>
        <v>0</v>
      </c>
      <c r="U2074" s="78">
        <f t="shared" si="160"/>
        <v>0</v>
      </c>
      <c r="V2074" s="13">
        <v>0.85000000000000009</v>
      </c>
      <c r="W2074" s="78">
        <f t="shared" si="162"/>
        <v>0</v>
      </c>
      <c r="X2074" s="1">
        <f>VLOOKUP(E2074,'渗透率、续签率'!AG:AJ,4,0)</f>
        <v>3905.4999999999995</v>
      </c>
      <c r="Y2074" s="1">
        <f t="shared" si="163"/>
        <v>0</v>
      </c>
      <c r="Z2074">
        <v>28</v>
      </c>
      <c r="AA2074" s="89">
        <f t="shared" si="164"/>
        <v>109353.99999999999</v>
      </c>
      <c r="AH2074" s="37"/>
      <c r="AI2074" s="37"/>
      <c r="AK2074" s="37"/>
    </row>
    <row r="2075" spans="1:37" hidden="1">
      <c r="A2075" t="s">
        <v>64</v>
      </c>
      <c r="B2075" t="s">
        <v>25</v>
      </c>
      <c r="C2075" t="s">
        <v>25</v>
      </c>
      <c r="D2075" t="s">
        <v>116</v>
      </c>
      <c r="E2075" t="s">
        <v>493</v>
      </c>
      <c r="F2075" t="str">
        <f t="shared" si="161"/>
        <v>池州市亲子玩乐</v>
      </c>
      <c r="G2075" t="s">
        <v>94</v>
      </c>
      <c r="H2075" t="s">
        <v>314</v>
      </c>
      <c r="I2075" t="s">
        <v>68</v>
      </c>
      <c r="J2075">
        <v>32</v>
      </c>
      <c r="K2075">
        <v>0</v>
      </c>
      <c r="L2075" s="13">
        <f>VLOOKUP(C2075,'渗透率、续签率'!B:C,2,0)</f>
        <v>0.38</v>
      </c>
      <c r="M2075" s="6">
        <v>0</v>
      </c>
      <c r="N2075">
        <v>6</v>
      </c>
      <c r="O2075">
        <v>0</v>
      </c>
      <c r="P2075" s="6">
        <v>0</v>
      </c>
      <c r="Q2075" s="13">
        <v>0.17799999999999999</v>
      </c>
      <c r="R2075" s="13">
        <v>0</v>
      </c>
      <c r="S2075" s="31">
        <v>318</v>
      </c>
      <c r="T2075" s="6">
        <f>VLOOKUP(E2075,'参数设置&amp;汇总'!S:U,3,0)</f>
        <v>0</v>
      </c>
      <c r="U2075" s="78">
        <f t="shared" si="160"/>
        <v>0</v>
      </c>
      <c r="V2075" s="13">
        <v>0.85000000000000009</v>
      </c>
      <c r="W2075" s="78">
        <f t="shared" si="162"/>
        <v>0</v>
      </c>
      <c r="X2075" s="1">
        <f>VLOOKUP(E2075,'渗透率、续签率'!AG:AJ,4,0)</f>
        <v>3905.4999999999995</v>
      </c>
      <c r="Y2075" s="1">
        <f t="shared" si="163"/>
        <v>0</v>
      </c>
      <c r="Z2075">
        <v>0</v>
      </c>
      <c r="AA2075" s="89">
        <f t="shared" si="164"/>
        <v>23432.999999999996</v>
      </c>
      <c r="AH2075" s="37"/>
      <c r="AI2075" s="37"/>
      <c r="AK2075" s="37"/>
    </row>
    <row r="2076" spans="1:37" hidden="1">
      <c r="A2076" t="s">
        <v>64</v>
      </c>
      <c r="B2076" t="s">
        <v>25</v>
      </c>
      <c r="C2076" t="s">
        <v>25</v>
      </c>
      <c r="D2076" t="s">
        <v>116</v>
      </c>
      <c r="E2076" t="s">
        <v>493</v>
      </c>
      <c r="F2076" t="str">
        <f t="shared" si="161"/>
        <v>沧州市亲子玩乐</v>
      </c>
      <c r="G2076" t="s">
        <v>159</v>
      </c>
      <c r="H2076" t="s">
        <v>315</v>
      </c>
      <c r="I2076" t="s">
        <v>70</v>
      </c>
      <c r="J2076">
        <v>146</v>
      </c>
      <c r="K2076">
        <v>0</v>
      </c>
      <c r="L2076" s="13">
        <f>VLOOKUP(C2076,'渗透率、续签率'!B:C,2,0)</f>
        <v>0.38</v>
      </c>
      <c r="M2076" s="6">
        <v>0</v>
      </c>
      <c r="N2076">
        <v>16</v>
      </c>
      <c r="O2076">
        <v>0</v>
      </c>
      <c r="P2076" s="6">
        <v>0</v>
      </c>
      <c r="Q2076" s="13">
        <v>7.2999999999999995E-2</v>
      </c>
      <c r="R2076" s="13">
        <v>0</v>
      </c>
      <c r="S2076" s="31">
        <v>728</v>
      </c>
      <c r="T2076" s="6">
        <f>VLOOKUP(E2076,'参数设置&amp;汇总'!S:U,3,0)</f>
        <v>0</v>
      </c>
      <c r="U2076" s="78">
        <f t="shared" si="160"/>
        <v>0</v>
      </c>
      <c r="V2076" s="13">
        <v>0.85000000000000009</v>
      </c>
      <c r="W2076" s="78">
        <f t="shared" si="162"/>
        <v>0</v>
      </c>
      <c r="X2076" s="1">
        <f>VLOOKUP(E2076,'渗透率、续签率'!AG:AJ,4,0)</f>
        <v>3905.4999999999995</v>
      </c>
      <c r="Y2076" s="1">
        <f t="shared" si="163"/>
        <v>0</v>
      </c>
      <c r="Z2076">
        <v>24</v>
      </c>
      <c r="AA2076" s="89">
        <f t="shared" si="164"/>
        <v>62487.999999999993</v>
      </c>
      <c r="AH2076" s="37"/>
      <c r="AI2076" s="37"/>
      <c r="AK2076" s="37"/>
    </row>
    <row r="2077" spans="1:37" hidden="1">
      <c r="A2077" t="s">
        <v>64</v>
      </c>
      <c r="B2077" t="s">
        <v>25</v>
      </c>
      <c r="C2077" t="s">
        <v>25</v>
      </c>
      <c r="D2077" t="s">
        <v>116</v>
      </c>
      <c r="E2077" t="s">
        <v>493</v>
      </c>
      <c r="F2077" t="str">
        <f t="shared" si="161"/>
        <v>河池市亲子玩乐</v>
      </c>
      <c r="G2077" t="s">
        <v>88</v>
      </c>
      <c r="H2077" t="s">
        <v>316</v>
      </c>
      <c r="I2077" t="s">
        <v>68</v>
      </c>
      <c r="J2077">
        <v>93</v>
      </c>
      <c r="K2077">
        <v>0</v>
      </c>
      <c r="L2077" s="13">
        <f>VLOOKUP(C2077,'渗透率、续签率'!B:C,2,0)</f>
        <v>0.38</v>
      </c>
      <c r="M2077" s="6">
        <v>0</v>
      </c>
      <c r="N2077">
        <v>6</v>
      </c>
      <c r="O2077">
        <v>0</v>
      </c>
      <c r="P2077" s="6">
        <v>0</v>
      </c>
      <c r="Q2077" s="13">
        <v>0</v>
      </c>
      <c r="R2077" s="13">
        <v>0</v>
      </c>
      <c r="S2077" s="31">
        <v>319</v>
      </c>
      <c r="T2077" s="6">
        <f>VLOOKUP(E2077,'参数设置&amp;汇总'!S:U,3,0)</f>
        <v>0</v>
      </c>
      <c r="U2077" s="78">
        <f t="shared" si="160"/>
        <v>0</v>
      </c>
      <c r="V2077" s="13">
        <v>0.85000000000000009</v>
      </c>
      <c r="W2077" s="78">
        <f t="shared" si="162"/>
        <v>0</v>
      </c>
      <c r="X2077" s="1">
        <f>VLOOKUP(E2077,'渗透率、续签率'!AG:AJ,4,0)</f>
        <v>3905.4999999999995</v>
      </c>
      <c r="Y2077" s="1">
        <f t="shared" si="163"/>
        <v>0</v>
      </c>
      <c r="Z2077">
        <v>1</v>
      </c>
      <c r="AA2077" s="89">
        <f t="shared" si="164"/>
        <v>23432.999999999996</v>
      </c>
      <c r="AH2077" s="37"/>
      <c r="AI2077" s="37"/>
      <c r="AJ2077" s="1"/>
      <c r="AK2077" s="37"/>
    </row>
    <row r="2078" spans="1:37" hidden="1">
      <c r="A2078" t="s">
        <v>64</v>
      </c>
      <c r="B2078" t="s">
        <v>25</v>
      </c>
      <c r="C2078" t="s">
        <v>25</v>
      </c>
      <c r="D2078" t="s">
        <v>116</v>
      </c>
      <c r="E2078" t="s">
        <v>493</v>
      </c>
      <c r="F2078" t="str">
        <f t="shared" si="161"/>
        <v>河源市亲子玩乐</v>
      </c>
      <c r="G2078" t="s">
        <v>75</v>
      </c>
      <c r="H2078" t="s">
        <v>317</v>
      </c>
      <c r="I2078" t="s">
        <v>68</v>
      </c>
      <c r="J2078">
        <v>80</v>
      </c>
      <c r="K2078">
        <v>0</v>
      </c>
      <c r="L2078" s="13">
        <f>VLOOKUP(C2078,'渗透率、续签率'!B:C,2,0)</f>
        <v>0.38</v>
      </c>
      <c r="M2078" s="6">
        <v>0</v>
      </c>
      <c r="N2078">
        <v>12</v>
      </c>
      <c r="O2078">
        <v>0</v>
      </c>
      <c r="P2078" s="6">
        <v>0</v>
      </c>
      <c r="Q2078" s="13">
        <v>0.121</v>
      </c>
      <c r="R2078" s="13">
        <v>0</v>
      </c>
      <c r="S2078" s="31">
        <v>645</v>
      </c>
      <c r="T2078" s="6">
        <f>VLOOKUP(E2078,'参数设置&amp;汇总'!S:U,3,0)</f>
        <v>0</v>
      </c>
      <c r="U2078" s="78">
        <f t="shared" si="160"/>
        <v>0</v>
      </c>
      <c r="V2078" s="13">
        <v>0.85000000000000009</v>
      </c>
      <c r="W2078" s="78">
        <f t="shared" si="162"/>
        <v>0</v>
      </c>
      <c r="X2078" s="1">
        <f>VLOOKUP(E2078,'渗透率、续签率'!AG:AJ,4,0)</f>
        <v>3905.4999999999995</v>
      </c>
      <c r="Y2078" s="1">
        <f t="shared" si="163"/>
        <v>0</v>
      </c>
      <c r="Z2078">
        <v>1</v>
      </c>
      <c r="AA2078" s="89">
        <f t="shared" si="164"/>
        <v>46865.999999999993</v>
      </c>
    </row>
    <row r="2079" spans="1:37" hidden="1">
      <c r="A2079" t="s">
        <v>64</v>
      </c>
      <c r="B2079" t="s">
        <v>25</v>
      </c>
      <c r="C2079" t="s">
        <v>25</v>
      </c>
      <c r="D2079" t="s">
        <v>116</v>
      </c>
      <c r="E2079" t="s">
        <v>493</v>
      </c>
      <c r="F2079" t="str">
        <f t="shared" si="161"/>
        <v>泉州市亲子玩乐</v>
      </c>
      <c r="G2079" t="s">
        <v>92</v>
      </c>
      <c r="H2079" t="s">
        <v>318</v>
      </c>
      <c r="I2079" t="s">
        <v>68</v>
      </c>
      <c r="J2079">
        <v>347</v>
      </c>
      <c r="K2079">
        <v>2</v>
      </c>
      <c r="L2079" s="13">
        <f>VLOOKUP(C2079,'渗透率、续签率'!B:C,2,0)</f>
        <v>0.38</v>
      </c>
      <c r="M2079" s="6">
        <v>0.01</v>
      </c>
      <c r="N2079">
        <v>46</v>
      </c>
      <c r="O2079">
        <v>0</v>
      </c>
      <c r="P2079" s="6">
        <v>0</v>
      </c>
      <c r="Q2079" s="13">
        <v>9.8000000000000004E-2</v>
      </c>
      <c r="R2079" s="13">
        <v>0</v>
      </c>
      <c r="S2079" s="31">
        <v>2364</v>
      </c>
      <c r="T2079" s="6">
        <f>VLOOKUP(E2079,'参数设置&amp;汇总'!S:U,3,0)</f>
        <v>0</v>
      </c>
      <c r="U2079" s="78">
        <f t="shared" si="160"/>
        <v>0</v>
      </c>
      <c r="V2079" s="13">
        <v>0.85000000000000009</v>
      </c>
      <c r="W2079" s="78">
        <f t="shared" si="162"/>
        <v>0</v>
      </c>
      <c r="X2079" s="1">
        <f>VLOOKUP(E2079,'渗透率、续签率'!AG:AJ,4,0)</f>
        <v>3905.4999999999995</v>
      </c>
      <c r="Y2079" s="1">
        <f t="shared" si="163"/>
        <v>0</v>
      </c>
      <c r="Z2079">
        <v>57</v>
      </c>
      <c r="AA2079" s="89">
        <f t="shared" si="164"/>
        <v>179652.99999999997</v>
      </c>
      <c r="AH2079" s="37"/>
      <c r="AI2079" s="37"/>
      <c r="AK2079" s="37"/>
    </row>
    <row r="2080" spans="1:37" hidden="1">
      <c r="A2080" t="s">
        <v>64</v>
      </c>
      <c r="B2080" t="s">
        <v>25</v>
      </c>
      <c r="C2080" t="s">
        <v>25</v>
      </c>
      <c r="D2080" t="s">
        <v>116</v>
      </c>
      <c r="E2080" t="s">
        <v>493</v>
      </c>
      <c r="F2080" t="str">
        <f t="shared" si="161"/>
        <v>泰安市亲子玩乐</v>
      </c>
      <c r="G2080" t="s">
        <v>103</v>
      </c>
      <c r="H2080" t="s">
        <v>319</v>
      </c>
      <c r="I2080" t="s">
        <v>70</v>
      </c>
      <c r="J2080">
        <v>97</v>
      </c>
      <c r="K2080">
        <v>0</v>
      </c>
      <c r="L2080" s="13">
        <f>VLOOKUP(C2080,'渗透率、续签率'!B:C,2,0)</f>
        <v>0.38</v>
      </c>
      <c r="M2080" s="6">
        <v>0</v>
      </c>
      <c r="N2080">
        <v>16</v>
      </c>
      <c r="O2080">
        <v>0</v>
      </c>
      <c r="P2080" s="6">
        <v>0</v>
      </c>
      <c r="Q2080" s="13">
        <v>4.9000000000000002E-2</v>
      </c>
      <c r="R2080" s="13">
        <v>0</v>
      </c>
      <c r="S2080" s="31">
        <v>627</v>
      </c>
      <c r="T2080" s="6">
        <f>VLOOKUP(E2080,'参数设置&amp;汇总'!S:U,3,0)</f>
        <v>0</v>
      </c>
      <c r="U2080" s="78">
        <f t="shared" si="160"/>
        <v>0</v>
      </c>
      <c r="V2080" s="13">
        <v>0.85000000000000009</v>
      </c>
      <c r="W2080" s="78">
        <f t="shared" si="162"/>
        <v>0</v>
      </c>
      <c r="X2080" s="1">
        <f>VLOOKUP(E2080,'渗透率、续签率'!AG:AJ,4,0)</f>
        <v>3905.4999999999995</v>
      </c>
      <c r="Y2080" s="1">
        <f t="shared" si="163"/>
        <v>0</v>
      </c>
      <c r="Z2080">
        <v>12</v>
      </c>
      <c r="AA2080" s="89">
        <f t="shared" si="164"/>
        <v>62487.999999999993</v>
      </c>
      <c r="AH2080" s="37"/>
      <c r="AI2080" s="37"/>
      <c r="AJ2080" s="1"/>
      <c r="AK2080" s="37"/>
    </row>
    <row r="2081" spans="1:37" hidden="1">
      <c r="A2081" t="s">
        <v>64</v>
      </c>
      <c r="B2081" t="s">
        <v>25</v>
      </c>
      <c r="C2081" t="s">
        <v>25</v>
      </c>
      <c r="D2081" t="s">
        <v>116</v>
      </c>
      <c r="E2081" t="s">
        <v>493</v>
      </c>
      <c r="F2081" t="str">
        <f t="shared" si="161"/>
        <v>泰州市亲子玩乐</v>
      </c>
      <c r="G2081" t="s">
        <v>73</v>
      </c>
      <c r="H2081" t="s">
        <v>320</v>
      </c>
      <c r="I2081" t="s">
        <v>70</v>
      </c>
      <c r="J2081">
        <v>122</v>
      </c>
      <c r="K2081">
        <v>0</v>
      </c>
      <c r="L2081" s="13">
        <f>VLOOKUP(C2081,'渗透率、续签率'!B:C,2,0)</f>
        <v>0.38</v>
      </c>
      <c r="M2081" s="6">
        <v>0</v>
      </c>
      <c r="N2081">
        <v>18</v>
      </c>
      <c r="O2081">
        <v>0</v>
      </c>
      <c r="P2081" s="6">
        <v>0</v>
      </c>
      <c r="Q2081" s="13">
        <v>0.115</v>
      </c>
      <c r="R2081" s="13">
        <v>0</v>
      </c>
      <c r="S2081" s="31">
        <v>758</v>
      </c>
      <c r="T2081" s="6">
        <f>VLOOKUP(E2081,'参数设置&amp;汇总'!S:U,3,0)</f>
        <v>0</v>
      </c>
      <c r="U2081" s="78">
        <f t="shared" si="160"/>
        <v>0</v>
      </c>
      <c r="V2081" s="13">
        <v>0.85000000000000009</v>
      </c>
      <c r="W2081" s="78">
        <f t="shared" si="162"/>
        <v>0</v>
      </c>
      <c r="X2081" s="1">
        <f>VLOOKUP(E2081,'渗透率、续签率'!AG:AJ,4,0)</f>
        <v>3905.4999999999995</v>
      </c>
      <c r="Y2081" s="1">
        <f t="shared" si="163"/>
        <v>0</v>
      </c>
      <c r="Z2081">
        <v>9</v>
      </c>
      <c r="AA2081" s="89">
        <f t="shared" si="164"/>
        <v>70298.999999999985</v>
      </c>
      <c r="AH2081" s="37"/>
      <c r="AI2081" s="37"/>
      <c r="AK2081" s="37"/>
    </row>
    <row r="2082" spans="1:37" hidden="1">
      <c r="A2082" t="s">
        <v>64</v>
      </c>
      <c r="B2082" t="s">
        <v>25</v>
      </c>
      <c r="C2082" t="s">
        <v>25</v>
      </c>
      <c r="D2082" t="s">
        <v>116</v>
      </c>
      <c r="E2082" t="s">
        <v>493</v>
      </c>
      <c r="F2082" t="str">
        <f t="shared" si="161"/>
        <v>泸州市亲子玩乐</v>
      </c>
      <c r="G2082" t="s">
        <v>77</v>
      </c>
      <c r="H2082" t="s">
        <v>321</v>
      </c>
      <c r="I2082" t="s">
        <v>70</v>
      </c>
      <c r="J2082">
        <v>93</v>
      </c>
      <c r="K2082">
        <v>0</v>
      </c>
      <c r="L2082" s="13">
        <f>VLOOKUP(C2082,'渗透率、续签率'!B:C,2,0)</f>
        <v>0.38</v>
      </c>
      <c r="M2082" s="6">
        <v>0</v>
      </c>
      <c r="N2082">
        <v>9</v>
      </c>
      <c r="O2082">
        <v>0</v>
      </c>
      <c r="P2082" s="6">
        <v>0</v>
      </c>
      <c r="Q2082" s="13">
        <v>0.31900000000000001</v>
      </c>
      <c r="R2082" s="13">
        <v>0</v>
      </c>
      <c r="S2082" s="31">
        <v>621</v>
      </c>
      <c r="T2082" s="6">
        <f>VLOOKUP(E2082,'参数设置&amp;汇总'!S:U,3,0)</f>
        <v>0</v>
      </c>
      <c r="U2082" s="78">
        <f t="shared" si="160"/>
        <v>0</v>
      </c>
      <c r="V2082" s="13">
        <v>0.85000000000000009</v>
      </c>
      <c r="W2082" s="78">
        <f t="shared" si="162"/>
        <v>0</v>
      </c>
      <c r="X2082" s="1">
        <f>VLOOKUP(E2082,'渗透率、续签率'!AG:AJ,4,0)</f>
        <v>3905.4999999999995</v>
      </c>
      <c r="Y2082" s="1">
        <f t="shared" si="163"/>
        <v>0</v>
      </c>
      <c r="Z2082">
        <v>0</v>
      </c>
      <c r="AA2082" s="89">
        <f t="shared" si="164"/>
        <v>35149.499999999993</v>
      </c>
      <c r="AH2082" s="37"/>
      <c r="AI2082" s="37"/>
      <c r="AK2082" s="37"/>
    </row>
    <row r="2083" spans="1:37" hidden="1">
      <c r="A2083" t="s">
        <v>64</v>
      </c>
      <c r="B2083" t="s">
        <v>25</v>
      </c>
      <c r="C2083" t="s">
        <v>25</v>
      </c>
      <c r="D2083" t="s">
        <v>116</v>
      </c>
      <c r="E2083" t="s">
        <v>493</v>
      </c>
      <c r="F2083" t="str">
        <f t="shared" si="161"/>
        <v>洛阳市亲子玩乐</v>
      </c>
      <c r="G2083" t="s">
        <v>110</v>
      </c>
      <c r="H2083" t="s">
        <v>322</v>
      </c>
      <c r="I2083" t="s">
        <v>70</v>
      </c>
      <c r="J2083">
        <v>252</v>
      </c>
      <c r="K2083">
        <v>0</v>
      </c>
      <c r="L2083" s="13">
        <f>VLOOKUP(C2083,'渗透率、续签率'!B:C,2,0)</f>
        <v>0.38</v>
      </c>
      <c r="M2083" s="6">
        <v>0</v>
      </c>
      <c r="N2083">
        <v>32</v>
      </c>
      <c r="O2083">
        <v>0</v>
      </c>
      <c r="P2083" s="6">
        <v>0</v>
      </c>
      <c r="Q2083" s="13">
        <v>0</v>
      </c>
      <c r="R2083" s="13">
        <v>0</v>
      </c>
      <c r="S2083" s="31">
        <v>1398</v>
      </c>
      <c r="T2083" s="6">
        <f>VLOOKUP(E2083,'参数设置&amp;汇总'!S:U,3,0)</f>
        <v>0</v>
      </c>
      <c r="U2083" s="78">
        <f t="shared" si="160"/>
        <v>0</v>
      </c>
      <c r="V2083" s="13">
        <v>0.85000000000000009</v>
      </c>
      <c r="W2083" s="78">
        <f t="shared" si="162"/>
        <v>0</v>
      </c>
      <c r="X2083" s="1">
        <f>VLOOKUP(E2083,'渗透率、续签率'!AG:AJ,4,0)</f>
        <v>3905.4999999999995</v>
      </c>
      <c r="Y2083" s="1">
        <f t="shared" si="163"/>
        <v>0</v>
      </c>
      <c r="Z2083">
        <v>45</v>
      </c>
      <c r="AA2083" s="89">
        <f t="shared" si="164"/>
        <v>124975.99999999999</v>
      </c>
      <c r="AH2083" s="37"/>
      <c r="AI2083" s="37"/>
      <c r="AK2083" s="37"/>
    </row>
    <row r="2084" spans="1:37" hidden="1">
      <c r="A2084" t="s">
        <v>64</v>
      </c>
      <c r="B2084" t="s">
        <v>25</v>
      </c>
      <c r="C2084" t="s">
        <v>25</v>
      </c>
      <c r="D2084" t="s">
        <v>116</v>
      </c>
      <c r="E2084" t="s">
        <v>493</v>
      </c>
      <c r="F2084" t="str">
        <f t="shared" si="161"/>
        <v>济宁市亲子玩乐</v>
      </c>
      <c r="G2084" t="s">
        <v>103</v>
      </c>
      <c r="H2084" t="s">
        <v>323</v>
      </c>
      <c r="I2084" t="s">
        <v>70</v>
      </c>
      <c r="J2084">
        <v>166</v>
      </c>
      <c r="K2084">
        <v>0</v>
      </c>
      <c r="L2084" s="13">
        <f>VLOOKUP(C2084,'渗透率、续签率'!B:C,2,0)</f>
        <v>0.38</v>
      </c>
      <c r="M2084" s="6">
        <v>0</v>
      </c>
      <c r="N2084">
        <v>32</v>
      </c>
      <c r="O2084">
        <v>0</v>
      </c>
      <c r="P2084" s="6">
        <v>0</v>
      </c>
      <c r="Q2084" s="13">
        <v>2E-3</v>
      </c>
      <c r="R2084" s="13">
        <v>0</v>
      </c>
      <c r="S2084" s="31">
        <v>1197</v>
      </c>
      <c r="T2084" s="6">
        <f>VLOOKUP(E2084,'参数设置&amp;汇总'!S:U,3,0)</f>
        <v>0</v>
      </c>
      <c r="U2084" s="78">
        <f t="shared" si="160"/>
        <v>0</v>
      </c>
      <c r="V2084" s="13">
        <v>0.85000000000000009</v>
      </c>
      <c r="W2084" s="78">
        <f t="shared" si="162"/>
        <v>0</v>
      </c>
      <c r="X2084" s="1">
        <f>VLOOKUP(E2084,'渗透率、续签率'!AG:AJ,4,0)</f>
        <v>3905.4999999999995</v>
      </c>
      <c r="Y2084" s="1">
        <f t="shared" si="163"/>
        <v>0</v>
      </c>
      <c r="Z2084">
        <v>35</v>
      </c>
      <c r="AA2084" s="89">
        <f t="shared" si="164"/>
        <v>124975.99999999999</v>
      </c>
      <c r="AH2084" s="37"/>
      <c r="AI2084" s="37"/>
      <c r="AK2084" s="37"/>
    </row>
    <row r="2085" spans="1:37" hidden="1">
      <c r="A2085" t="s">
        <v>64</v>
      </c>
      <c r="B2085" t="s">
        <v>25</v>
      </c>
      <c r="C2085" t="s">
        <v>25</v>
      </c>
      <c r="D2085" t="s">
        <v>116</v>
      </c>
      <c r="E2085" t="s">
        <v>493</v>
      </c>
      <c r="F2085" t="str">
        <f t="shared" si="161"/>
        <v>济源市亲子玩乐</v>
      </c>
      <c r="G2085" t="s">
        <v>110</v>
      </c>
      <c r="H2085" t="s">
        <v>324</v>
      </c>
      <c r="I2085" t="s">
        <v>70</v>
      </c>
      <c r="J2085">
        <v>27</v>
      </c>
      <c r="K2085">
        <v>0</v>
      </c>
      <c r="L2085" s="13">
        <f>VLOOKUP(C2085,'渗透率、续签率'!B:C,2,0)</f>
        <v>0.38</v>
      </c>
      <c r="M2085" s="6">
        <v>0</v>
      </c>
      <c r="N2085">
        <v>1</v>
      </c>
      <c r="O2085">
        <v>0</v>
      </c>
      <c r="P2085" s="6">
        <v>0</v>
      </c>
      <c r="Q2085" s="13">
        <v>0</v>
      </c>
      <c r="R2085" s="13">
        <v>0</v>
      </c>
      <c r="S2085" s="31">
        <v>89</v>
      </c>
      <c r="T2085" s="6">
        <f>VLOOKUP(E2085,'参数设置&amp;汇总'!S:U,3,0)</f>
        <v>0</v>
      </c>
      <c r="U2085" s="78">
        <f t="shared" si="160"/>
        <v>0</v>
      </c>
      <c r="V2085" s="13">
        <v>0.85000000000000009</v>
      </c>
      <c r="W2085" s="78">
        <f t="shared" si="162"/>
        <v>0</v>
      </c>
      <c r="X2085" s="1">
        <f>VLOOKUP(E2085,'渗透率、续签率'!AG:AJ,4,0)</f>
        <v>3905.4999999999995</v>
      </c>
      <c r="Y2085" s="1">
        <f t="shared" si="163"/>
        <v>0</v>
      </c>
      <c r="Z2085">
        <v>0</v>
      </c>
      <c r="AA2085" s="89">
        <f t="shared" si="164"/>
        <v>3905.4999999999995</v>
      </c>
      <c r="AH2085" s="37"/>
      <c r="AI2085" s="37"/>
      <c r="AK2085" s="37"/>
    </row>
    <row r="2086" spans="1:37" hidden="1">
      <c r="A2086" t="s">
        <v>64</v>
      </c>
      <c r="B2086" t="s">
        <v>25</v>
      </c>
      <c r="C2086" t="s">
        <v>25</v>
      </c>
      <c r="D2086" t="s">
        <v>116</v>
      </c>
      <c r="E2086" t="s">
        <v>493</v>
      </c>
      <c r="F2086" t="str">
        <f t="shared" si="161"/>
        <v>海东市亲子玩乐</v>
      </c>
      <c r="G2086" t="s">
        <v>297</v>
      </c>
      <c r="H2086" t="s">
        <v>325</v>
      </c>
      <c r="I2086" t="s">
        <v>70</v>
      </c>
      <c r="J2086">
        <v>9</v>
      </c>
      <c r="K2086">
        <v>0</v>
      </c>
      <c r="L2086" s="13">
        <f>VLOOKUP(C2086,'渗透率、续签率'!B:C,2,0)</f>
        <v>0.38</v>
      </c>
      <c r="M2086" s="6">
        <v>0</v>
      </c>
      <c r="N2086">
        <v>0</v>
      </c>
      <c r="O2086">
        <v>0</v>
      </c>
      <c r="P2086" s="6">
        <v>0</v>
      </c>
      <c r="Q2086" s="13">
        <v>0</v>
      </c>
      <c r="R2086" s="13">
        <v>0</v>
      </c>
      <c r="S2086" s="31">
        <v>32</v>
      </c>
      <c r="T2086" s="6">
        <f>VLOOKUP(E2086,'参数设置&amp;汇总'!S:U,3,0)</f>
        <v>0</v>
      </c>
      <c r="U2086" s="78">
        <f t="shared" si="160"/>
        <v>0</v>
      </c>
      <c r="V2086" s="13">
        <v>0.85000000000000009</v>
      </c>
      <c r="W2086" s="78">
        <f t="shared" si="162"/>
        <v>0</v>
      </c>
      <c r="X2086" s="1">
        <f>VLOOKUP(E2086,'渗透率、续签率'!AG:AJ,4,0)</f>
        <v>3905.4999999999995</v>
      </c>
      <c r="Y2086" s="1">
        <f t="shared" si="163"/>
        <v>0</v>
      </c>
      <c r="Z2086">
        <v>0</v>
      </c>
      <c r="AA2086" s="89">
        <f t="shared" si="164"/>
        <v>0</v>
      </c>
      <c r="AH2086" s="37"/>
      <c r="AI2086" s="37"/>
      <c r="AK2086" s="37"/>
    </row>
    <row r="2087" spans="1:37" hidden="1">
      <c r="A2087" t="s">
        <v>64</v>
      </c>
      <c r="B2087" t="s">
        <v>25</v>
      </c>
      <c r="C2087" t="s">
        <v>25</v>
      </c>
      <c r="D2087" t="s">
        <v>116</v>
      </c>
      <c r="E2087" t="s">
        <v>493</v>
      </c>
      <c r="F2087" t="str">
        <f t="shared" si="161"/>
        <v>海北藏族自治州亲子玩乐</v>
      </c>
      <c r="G2087" t="s">
        <v>297</v>
      </c>
      <c r="H2087" t="s">
        <v>326</v>
      </c>
      <c r="I2087" t="s">
        <v>70</v>
      </c>
      <c r="J2087">
        <v>5</v>
      </c>
      <c r="K2087">
        <v>0</v>
      </c>
      <c r="L2087" s="13">
        <f>VLOOKUP(C2087,'渗透率、续签率'!B:C,2,0)</f>
        <v>0.38</v>
      </c>
      <c r="M2087" s="6">
        <v>0</v>
      </c>
      <c r="N2087">
        <v>0</v>
      </c>
      <c r="O2087">
        <v>0</v>
      </c>
      <c r="P2087" s="6">
        <v>0</v>
      </c>
      <c r="Q2087" s="13">
        <v>0</v>
      </c>
      <c r="R2087" s="13">
        <v>0</v>
      </c>
      <c r="S2087" s="31">
        <v>6</v>
      </c>
      <c r="T2087" s="6">
        <f>VLOOKUP(E2087,'参数设置&amp;汇总'!S:U,3,0)</f>
        <v>0</v>
      </c>
      <c r="U2087" s="78">
        <f t="shared" si="160"/>
        <v>0</v>
      </c>
      <c r="V2087" s="13">
        <v>0.85000000000000009</v>
      </c>
      <c r="W2087" s="78">
        <f t="shared" si="162"/>
        <v>0</v>
      </c>
      <c r="X2087" s="1">
        <f>VLOOKUP(E2087,'渗透率、续签率'!AG:AJ,4,0)</f>
        <v>3905.4999999999995</v>
      </c>
      <c r="Y2087" s="1">
        <f t="shared" si="163"/>
        <v>0</v>
      </c>
      <c r="Z2087">
        <v>0</v>
      </c>
      <c r="AA2087" s="89">
        <f t="shared" si="164"/>
        <v>0</v>
      </c>
      <c r="AH2087" s="37"/>
      <c r="AI2087" s="37"/>
      <c r="AK2087" s="37"/>
    </row>
    <row r="2088" spans="1:37" hidden="1">
      <c r="A2088" t="s">
        <v>64</v>
      </c>
      <c r="B2088" t="s">
        <v>25</v>
      </c>
      <c r="C2088" t="s">
        <v>25</v>
      </c>
      <c r="D2088" t="s">
        <v>116</v>
      </c>
      <c r="E2088" t="s">
        <v>493</v>
      </c>
      <c r="F2088" t="str">
        <f t="shared" si="161"/>
        <v>海南藏族自治州亲子玩乐</v>
      </c>
      <c r="G2088" t="s">
        <v>297</v>
      </c>
      <c r="H2088" t="s">
        <v>327</v>
      </c>
      <c r="I2088" t="s">
        <v>70</v>
      </c>
      <c r="J2088">
        <v>2</v>
      </c>
      <c r="K2088">
        <v>0</v>
      </c>
      <c r="L2088" s="13">
        <f>VLOOKUP(C2088,'渗透率、续签率'!B:C,2,0)</f>
        <v>0.38</v>
      </c>
      <c r="M2088" s="6">
        <v>0</v>
      </c>
      <c r="N2088">
        <v>0</v>
      </c>
      <c r="O2088">
        <v>0</v>
      </c>
      <c r="P2088" s="6">
        <v>0</v>
      </c>
      <c r="Q2088" s="13">
        <v>0</v>
      </c>
      <c r="R2088" s="13">
        <v>0</v>
      </c>
      <c r="S2088" s="31">
        <v>6</v>
      </c>
      <c r="T2088" s="6">
        <f>VLOOKUP(E2088,'参数设置&amp;汇总'!S:U,3,0)</f>
        <v>0</v>
      </c>
      <c r="U2088" s="78">
        <f t="shared" si="160"/>
        <v>0</v>
      </c>
      <c r="V2088" s="13">
        <v>0.85000000000000009</v>
      </c>
      <c r="W2088" s="78">
        <f t="shared" si="162"/>
        <v>0</v>
      </c>
      <c r="X2088" s="1">
        <f>VLOOKUP(E2088,'渗透率、续签率'!AG:AJ,4,0)</f>
        <v>3905.4999999999995</v>
      </c>
      <c r="Y2088" s="1">
        <f t="shared" si="163"/>
        <v>0</v>
      </c>
      <c r="Z2088">
        <v>0</v>
      </c>
      <c r="AA2088" s="89">
        <f t="shared" si="164"/>
        <v>0</v>
      </c>
      <c r="AH2088" s="37"/>
      <c r="AI2088" s="37"/>
      <c r="AK2088" s="37"/>
    </row>
    <row r="2089" spans="1:37" hidden="1">
      <c r="A2089" t="s">
        <v>64</v>
      </c>
      <c r="B2089" t="s">
        <v>25</v>
      </c>
      <c r="C2089" t="s">
        <v>25</v>
      </c>
      <c r="D2089" t="s">
        <v>116</v>
      </c>
      <c r="E2089" t="s">
        <v>493</v>
      </c>
      <c r="F2089" t="str">
        <f t="shared" si="161"/>
        <v>海口市亲子玩乐</v>
      </c>
      <c r="G2089" t="s">
        <v>120</v>
      </c>
      <c r="H2089" t="s">
        <v>328</v>
      </c>
      <c r="I2089" t="s">
        <v>68</v>
      </c>
      <c r="J2089">
        <v>116</v>
      </c>
      <c r="K2089">
        <v>0</v>
      </c>
      <c r="L2089" s="13">
        <f>VLOOKUP(C2089,'渗透率、续签率'!B:C,2,0)</f>
        <v>0.38</v>
      </c>
      <c r="M2089" s="6">
        <v>0</v>
      </c>
      <c r="N2089">
        <v>17</v>
      </c>
      <c r="O2089">
        <v>0</v>
      </c>
      <c r="P2089" s="6">
        <v>0</v>
      </c>
      <c r="Q2089" s="13">
        <v>6.0000000000000001E-3</v>
      </c>
      <c r="R2089" s="13">
        <v>0</v>
      </c>
      <c r="S2089" s="31">
        <v>878</v>
      </c>
      <c r="T2089" s="6">
        <f>VLOOKUP(E2089,'参数设置&amp;汇总'!S:U,3,0)</f>
        <v>0</v>
      </c>
      <c r="U2089" s="78">
        <f t="shared" si="160"/>
        <v>0</v>
      </c>
      <c r="V2089" s="13">
        <v>0.85000000000000009</v>
      </c>
      <c r="W2089" s="78">
        <f t="shared" si="162"/>
        <v>0</v>
      </c>
      <c r="X2089" s="1">
        <f>VLOOKUP(E2089,'渗透率、续签率'!AG:AJ,4,0)</f>
        <v>3905.4999999999995</v>
      </c>
      <c r="Y2089" s="1">
        <f t="shared" si="163"/>
        <v>0</v>
      </c>
      <c r="Z2089">
        <v>26</v>
      </c>
      <c r="AA2089" s="89">
        <f t="shared" si="164"/>
        <v>66393.499999999985</v>
      </c>
      <c r="AH2089" s="37"/>
      <c r="AI2089" s="37"/>
      <c r="AK2089" s="37"/>
    </row>
    <row r="2090" spans="1:37" hidden="1">
      <c r="A2090" t="s">
        <v>64</v>
      </c>
      <c r="B2090" t="s">
        <v>25</v>
      </c>
      <c r="C2090" t="s">
        <v>25</v>
      </c>
      <c r="D2090" t="s">
        <v>116</v>
      </c>
      <c r="E2090" t="s">
        <v>493</v>
      </c>
      <c r="F2090" t="str">
        <f t="shared" si="161"/>
        <v>海西蒙古族藏族自治州亲子玩乐</v>
      </c>
      <c r="G2090" t="s">
        <v>297</v>
      </c>
      <c r="H2090" t="s">
        <v>329</v>
      </c>
      <c r="I2090" t="s">
        <v>70</v>
      </c>
      <c r="J2090">
        <v>6</v>
      </c>
      <c r="K2090">
        <v>0</v>
      </c>
      <c r="L2090" s="13">
        <f>VLOOKUP(C2090,'渗透率、续签率'!B:C,2,0)</f>
        <v>0.38</v>
      </c>
      <c r="M2090" s="6">
        <v>0</v>
      </c>
      <c r="N2090">
        <v>0</v>
      </c>
      <c r="O2090">
        <v>0</v>
      </c>
      <c r="P2090" s="6">
        <v>0</v>
      </c>
      <c r="Q2090" s="13">
        <v>0</v>
      </c>
      <c r="R2090" s="13">
        <v>0</v>
      </c>
      <c r="S2090" s="31">
        <v>22</v>
      </c>
      <c r="T2090" s="6">
        <f>VLOOKUP(E2090,'参数设置&amp;汇总'!S:U,3,0)</f>
        <v>0</v>
      </c>
      <c r="U2090" s="78">
        <f t="shared" si="160"/>
        <v>0</v>
      </c>
      <c r="V2090" s="13">
        <v>0.85000000000000009</v>
      </c>
      <c r="W2090" s="78">
        <f t="shared" si="162"/>
        <v>0</v>
      </c>
      <c r="X2090" s="1">
        <f>VLOOKUP(E2090,'渗透率、续签率'!AG:AJ,4,0)</f>
        <v>3905.4999999999995</v>
      </c>
      <c r="Y2090" s="1">
        <f t="shared" si="163"/>
        <v>0</v>
      </c>
      <c r="Z2090">
        <v>0</v>
      </c>
      <c r="AA2090" s="89">
        <f t="shared" si="164"/>
        <v>0</v>
      </c>
      <c r="AH2090" s="37"/>
      <c r="AI2090" s="37"/>
      <c r="AK2090" s="37"/>
    </row>
    <row r="2091" spans="1:37" hidden="1">
      <c r="A2091" t="s">
        <v>64</v>
      </c>
      <c r="B2091" t="s">
        <v>25</v>
      </c>
      <c r="C2091" t="s">
        <v>25</v>
      </c>
      <c r="D2091" t="s">
        <v>116</v>
      </c>
      <c r="E2091" t="s">
        <v>493</v>
      </c>
      <c r="F2091" t="str">
        <f t="shared" si="161"/>
        <v>淄博市亲子玩乐</v>
      </c>
      <c r="G2091" t="s">
        <v>103</v>
      </c>
      <c r="H2091" t="s">
        <v>330</v>
      </c>
      <c r="I2091" t="s">
        <v>70</v>
      </c>
      <c r="J2091">
        <v>127</v>
      </c>
      <c r="K2091">
        <v>0</v>
      </c>
      <c r="L2091" s="13">
        <f>VLOOKUP(C2091,'渗透率、续签率'!B:C,2,0)</f>
        <v>0.38</v>
      </c>
      <c r="M2091" s="6">
        <v>0</v>
      </c>
      <c r="N2091">
        <v>35</v>
      </c>
      <c r="O2091">
        <v>0</v>
      </c>
      <c r="P2091" s="6">
        <v>0</v>
      </c>
      <c r="Q2091" s="13">
        <v>8.0000000000000002E-3</v>
      </c>
      <c r="R2091" s="13">
        <v>0</v>
      </c>
      <c r="S2091" s="31">
        <v>1623</v>
      </c>
      <c r="T2091" s="6">
        <f>VLOOKUP(E2091,'参数设置&amp;汇总'!S:U,3,0)</f>
        <v>0</v>
      </c>
      <c r="U2091" s="78">
        <f t="shared" si="160"/>
        <v>0</v>
      </c>
      <c r="V2091" s="13">
        <v>0.85000000000000009</v>
      </c>
      <c r="W2091" s="78">
        <f t="shared" si="162"/>
        <v>0</v>
      </c>
      <c r="X2091" s="1">
        <f>VLOOKUP(E2091,'渗透率、续签率'!AG:AJ,4,0)</f>
        <v>3905.4999999999995</v>
      </c>
      <c r="Y2091" s="1">
        <f t="shared" si="163"/>
        <v>0</v>
      </c>
      <c r="Z2091">
        <v>23</v>
      </c>
      <c r="AA2091" s="89">
        <f t="shared" si="164"/>
        <v>136692.49999999997</v>
      </c>
      <c r="AH2091" s="37"/>
      <c r="AI2091" s="37"/>
      <c r="AK2091" s="37"/>
    </row>
    <row r="2092" spans="1:37" hidden="1">
      <c r="A2092" t="s">
        <v>64</v>
      </c>
      <c r="B2092" t="s">
        <v>25</v>
      </c>
      <c r="C2092" t="s">
        <v>25</v>
      </c>
      <c r="D2092" t="s">
        <v>116</v>
      </c>
      <c r="E2092" t="s">
        <v>493</v>
      </c>
      <c r="F2092" t="str">
        <f t="shared" si="161"/>
        <v>淮北市亲子玩乐</v>
      </c>
      <c r="G2092" t="s">
        <v>94</v>
      </c>
      <c r="H2092" t="s">
        <v>331</v>
      </c>
      <c r="I2092" t="s">
        <v>68</v>
      </c>
      <c r="J2092">
        <v>50</v>
      </c>
      <c r="K2092">
        <v>0</v>
      </c>
      <c r="L2092" s="13">
        <f>VLOOKUP(C2092,'渗透率、续签率'!B:C,2,0)</f>
        <v>0.38</v>
      </c>
      <c r="M2092" s="6">
        <v>0</v>
      </c>
      <c r="N2092">
        <v>5</v>
      </c>
      <c r="O2092">
        <v>0</v>
      </c>
      <c r="P2092" s="6">
        <v>0</v>
      </c>
      <c r="Q2092" s="13">
        <v>0</v>
      </c>
      <c r="R2092" s="13">
        <v>0</v>
      </c>
      <c r="S2092" s="31">
        <v>234</v>
      </c>
      <c r="T2092" s="6">
        <f>VLOOKUP(E2092,'参数设置&amp;汇总'!S:U,3,0)</f>
        <v>0</v>
      </c>
      <c r="U2092" s="78">
        <f t="shared" si="160"/>
        <v>0</v>
      </c>
      <c r="V2092" s="13">
        <v>0.85000000000000009</v>
      </c>
      <c r="W2092" s="78">
        <f t="shared" si="162"/>
        <v>0</v>
      </c>
      <c r="X2092" s="1">
        <f>VLOOKUP(E2092,'渗透率、续签率'!AG:AJ,4,0)</f>
        <v>3905.4999999999995</v>
      </c>
      <c r="Y2092" s="1">
        <f t="shared" si="163"/>
        <v>0</v>
      </c>
      <c r="Z2092">
        <v>0</v>
      </c>
      <c r="AA2092" s="89">
        <f t="shared" si="164"/>
        <v>19527.499999999996</v>
      </c>
      <c r="AH2092" s="37"/>
      <c r="AI2092" s="37"/>
      <c r="AK2092" s="37"/>
    </row>
    <row r="2093" spans="1:37" hidden="1">
      <c r="A2093" t="s">
        <v>64</v>
      </c>
      <c r="B2093" t="s">
        <v>25</v>
      </c>
      <c r="C2093" t="s">
        <v>25</v>
      </c>
      <c r="D2093" t="s">
        <v>116</v>
      </c>
      <c r="E2093" t="s">
        <v>493</v>
      </c>
      <c r="F2093" t="str">
        <f t="shared" si="161"/>
        <v>淮南市亲子玩乐</v>
      </c>
      <c r="G2093" t="s">
        <v>94</v>
      </c>
      <c r="H2093" t="s">
        <v>332</v>
      </c>
      <c r="I2093" t="s">
        <v>68</v>
      </c>
      <c r="J2093">
        <v>74</v>
      </c>
      <c r="K2093">
        <v>0</v>
      </c>
      <c r="L2093" s="13">
        <f>VLOOKUP(C2093,'渗透率、续签率'!B:C,2,0)</f>
        <v>0.38</v>
      </c>
      <c r="M2093" s="6">
        <v>0</v>
      </c>
      <c r="N2093">
        <v>7</v>
      </c>
      <c r="O2093">
        <v>0</v>
      </c>
      <c r="P2093" s="6">
        <v>0</v>
      </c>
      <c r="Q2093" s="13">
        <v>0</v>
      </c>
      <c r="R2093" s="13">
        <v>0</v>
      </c>
      <c r="S2093" s="31">
        <v>390</v>
      </c>
      <c r="T2093" s="6">
        <f>VLOOKUP(E2093,'参数设置&amp;汇总'!S:U,3,0)</f>
        <v>0</v>
      </c>
      <c r="U2093" s="78">
        <f t="shared" si="160"/>
        <v>0</v>
      </c>
      <c r="V2093" s="13">
        <v>0.85000000000000009</v>
      </c>
      <c r="W2093" s="78">
        <f t="shared" si="162"/>
        <v>0</v>
      </c>
      <c r="X2093" s="1">
        <f>VLOOKUP(E2093,'渗透率、续签率'!AG:AJ,4,0)</f>
        <v>3905.4999999999995</v>
      </c>
      <c r="Y2093" s="1">
        <f t="shared" si="163"/>
        <v>0</v>
      </c>
      <c r="Z2093">
        <v>0</v>
      </c>
      <c r="AA2093" s="89">
        <f t="shared" si="164"/>
        <v>27338.499999999996</v>
      </c>
      <c r="AH2093" s="37"/>
      <c r="AI2093" s="37"/>
      <c r="AK2093" s="37"/>
    </row>
    <row r="2094" spans="1:37" hidden="1">
      <c r="A2094" t="s">
        <v>64</v>
      </c>
      <c r="B2094" t="s">
        <v>25</v>
      </c>
      <c r="C2094" t="s">
        <v>25</v>
      </c>
      <c r="D2094" t="s">
        <v>116</v>
      </c>
      <c r="E2094" t="s">
        <v>493</v>
      </c>
      <c r="F2094" t="str">
        <f t="shared" si="161"/>
        <v>淮安市亲子玩乐</v>
      </c>
      <c r="G2094" t="s">
        <v>73</v>
      </c>
      <c r="H2094" t="s">
        <v>333</v>
      </c>
      <c r="I2094" t="s">
        <v>70</v>
      </c>
      <c r="J2094">
        <v>123</v>
      </c>
      <c r="K2094">
        <v>0</v>
      </c>
      <c r="L2094" s="13">
        <f>VLOOKUP(C2094,'渗透率、续签率'!B:C,2,0)</f>
        <v>0.38</v>
      </c>
      <c r="M2094" s="6">
        <v>0</v>
      </c>
      <c r="N2094">
        <v>15</v>
      </c>
      <c r="O2094">
        <v>0</v>
      </c>
      <c r="P2094" s="6">
        <v>0</v>
      </c>
      <c r="Q2094" s="13">
        <v>0.18</v>
      </c>
      <c r="R2094" s="13">
        <v>0</v>
      </c>
      <c r="S2094" s="31">
        <v>774</v>
      </c>
      <c r="T2094" s="6">
        <f>VLOOKUP(E2094,'参数设置&amp;汇总'!S:U,3,0)</f>
        <v>0</v>
      </c>
      <c r="U2094" s="78">
        <f t="shared" si="160"/>
        <v>0</v>
      </c>
      <c r="V2094" s="13">
        <v>0.85000000000000009</v>
      </c>
      <c r="W2094" s="78">
        <f t="shared" si="162"/>
        <v>0</v>
      </c>
      <c r="X2094" s="1">
        <f>VLOOKUP(E2094,'渗透率、续签率'!AG:AJ,4,0)</f>
        <v>3905.4999999999995</v>
      </c>
      <c r="Y2094" s="1">
        <f t="shared" si="163"/>
        <v>0</v>
      </c>
      <c r="Z2094">
        <v>2</v>
      </c>
      <c r="AA2094" s="89">
        <f t="shared" si="164"/>
        <v>58582.499999999993</v>
      </c>
      <c r="AH2094" s="37"/>
      <c r="AI2094" s="37"/>
      <c r="AK2094" s="37"/>
    </row>
    <row r="2095" spans="1:37" hidden="1">
      <c r="A2095" t="s">
        <v>64</v>
      </c>
      <c r="B2095" t="s">
        <v>25</v>
      </c>
      <c r="C2095" t="s">
        <v>25</v>
      </c>
      <c r="D2095" t="s">
        <v>116</v>
      </c>
      <c r="E2095" t="s">
        <v>493</v>
      </c>
      <c r="F2095" t="str">
        <f t="shared" si="161"/>
        <v>清远市亲子玩乐</v>
      </c>
      <c r="G2095" t="s">
        <v>75</v>
      </c>
      <c r="H2095" t="s">
        <v>334</v>
      </c>
      <c r="I2095" t="s">
        <v>68</v>
      </c>
      <c r="J2095">
        <v>107</v>
      </c>
      <c r="K2095">
        <v>0</v>
      </c>
      <c r="L2095" s="13">
        <f>VLOOKUP(C2095,'渗透率、续签率'!B:C,2,0)</f>
        <v>0.38</v>
      </c>
      <c r="M2095" s="6">
        <v>0</v>
      </c>
      <c r="N2095">
        <v>20</v>
      </c>
      <c r="O2095">
        <v>0</v>
      </c>
      <c r="P2095" s="6">
        <v>0</v>
      </c>
      <c r="Q2095" s="13">
        <v>0.10199999999999999</v>
      </c>
      <c r="R2095" s="13">
        <v>0</v>
      </c>
      <c r="S2095" s="31">
        <v>858</v>
      </c>
      <c r="T2095" s="6">
        <f>VLOOKUP(E2095,'参数设置&amp;汇总'!S:U,3,0)</f>
        <v>0</v>
      </c>
      <c r="U2095" s="78">
        <f t="shared" si="160"/>
        <v>0</v>
      </c>
      <c r="V2095" s="13">
        <v>0.85000000000000009</v>
      </c>
      <c r="W2095" s="78">
        <f t="shared" si="162"/>
        <v>0</v>
      </c>
      <c r="X2095" s="1">
        <f>VLOOKUP(E2095,'渗透率、续签率'!AG:AJ,4,0)</f>
        <v>3905.4999999999995</v>
      </c>
      <c r="Y2095" s="1">
        <f t="shared" si="163"/>
        <v>0</v>
      </c>
      <c r="Z2095">
        <v>13</v>
      </c>
      <c r="AA2095" s="89">
        <f t="shared" si="164"/>
        <v>78109.999999999985</v>
      </c>
      <c r="AH2095" s="37"/>
      <c r="AI2095" s="37"/>
      <c r="AK2095" s="37"/>
    </row>
    <row r="2096" spans="1:37" hidden="1">
      <c r="A2096" t="s">
        <v>64</v>
      </c>
      <c r="B2096" t="s">
        <v>25</v>
      </c>
      <c r="C2096" t="s">
        <v>25</v>
      </c>
      <c r="D2096" t="s">
        <v>116</v>
      </c>
      <c r="E2096" t="s">
        <v>493</v>
      </c>
      <c r="F2096" t="str">
        <f t="shared" si="161"/>
        <v>渭南市亲子玩乐</v>
      </c>
      <c r="G2096" t="s">
        <v>108</v>
      </c>
      <c r="H2096" t="s">
        <v>335</v>
      </c>
      <c r="I2096" t="s">
        <v>70</v>
      </c>
      <c r="J2096">
        <v>114</v>
      </c>
      <c r="K2096">
        <v>1</v>
      </c>
      <c r="L2096" s="13">
        <f>VLOOKUP(C2096,'渗透率、续签率'!B:C,2,0)</f>
        <v>0.38</v>
      </c>
      <c r="M2096" s="6">
        <v>0.01</v>
      </c>
      <c r="N2096">
        <v>5</v>
      </c>
      <c r="O2096">
        <v>0</v>
      </c>
      <c r="P2096" s="6">
        <v>0</v>
      </c>
      <c r="Q2096" s="13">
        <v>1.2E-2</v>
      </c>
      <c r="R2096" s="13">
        <v>0</v>
      </c>
      <c r="S2096" s="31">
        <v>352</v>
      </c>
      <c r="T2096" s="6">
        <f>VLOOKUP(E2096,'参数设置&amp;汇总'!S:U,3,0)</f>
        <v>0</v>
      </c>
      <c r="U2096" s="78">
        <f t="shared" si="160"/>
        <v>0</v>
      </c>
      <c r="V2096" s="13">
        <v>0.85000000000000009</v>
      </c>
      <c r="W2096" s="78">
        <f t="shared" si="162"/>
        <v>0</v>
      </c>
      <c r="X2096" s="1">
        <f>VLOOKUP(E2096,'渗透率、续签率'!AG:AJ,4,0)</f>
        <v>3905.4999999999995</v>
      </c>
      <c r="Y2096" s="1">
        <f t="shared" si="163"/>
        <v>0</v>
      </c>
      <c r="Z2096">
        <v>21</v>
      </c>
      <c r="AA2096" s="89">
        <f t="shared" si="164"/>
        <v>19527.499999999996</v>
      </c>
      <c r="AH2096" s="37"/>
      <c r="AI2096" s="37"/>
      <c r="AJ2096" s="1"/>
      <c r="AK2096" s="37"/>
    </row>
    <row r="2097" spans="1:37" hidden="1">
      <c r="A2097" t="s">
        <v>64</v>
      </c>
      <c r="B2097" t="s">
        <v>25</v>
      </c>
      <c r="C2097" t="s">
        <v>25</v>
      </c>
      <c r="D2097" t="s">
        <v>116</v>
      </c>
      <c r="E2097" t="s">
        <v>493</v>
      </c>
      <c r="F2097" t="str">
        <f t="shared" si="161"/>
        <v>湖州市亲子玩乐</v>
      </c>
      <c r="G2097" t="s">
        <v>79</v>
      </c>
      <c r="H2097" t="s">
        <v>336</v>
      </c>
      <c r="I2097" t="s">
        <v>68</v>
      </c>
      <c r="J2097">
        <v>162</v>
      </c>
      <c r="K2097">
        <v>1</v>
      </c>
      <c r="L2097" s="13">
        <f>VLOOKUP(C2097,'渗透率、续签率'!B:C,2,0)</f>
        <v>0.38</v>
      </c>
      <c r="M2097" s="6">
        <v>0.01</v>
      </c>
      <c r="N2097">
        <v>28</v>
      </c>
      <c r="O2097">
        <v>1</v>
      </c>
      <c r="P2097" s="6">
        <v>0.04</v>
      </c>
      <c r="Q2097" s="13">
        <v>0.20100000000000001</v>
      </c>
      <c r="R2097" s="13">
        <v>0</v>
      </c>
      <c r="S2097" s="31">
        <v>1248</v>
      </c>
      <c r="T2097" s="6">
        <f>VLOOKUP(E2097,'参数设置&amp;汇总'!S:U,3,0)</f>
        <v>0</v>
      </c>
      <c r="U2097" s="78">
        <f t="shared" si="160"/>
        <v>1</v>
      </c>
      <c r="V2097" s="13">
        <v>0.85000000000000009</v>
      </c>
      <c r="W2097" s="78">
        <f t="shared" si="162"/>
        <v>0.72941176470588232</v>
      </c>
      <c r="X2097" s="1">
        <f>VLOOKUP(E2097,'渗透率、续签率'!AG:AJ,4,0)</f>
        <v>3905.4999999999995</v>
      </c>
      <c r="Y2097" s="1">
        <f t="shared" si="163"/>
        <v>2848.7176470588229</v>
      </c>
      <c r="Z2097">
        <v>25</v>
      </c>
      <c r="AA2097" s="89">
        <f t="shared" si="164"/>
        <v>109353.99999999999</v>
      </c>
      <c r="AH2097" s="37"/>
      <c r="AI2097" s="37"/>
      <c r="AK2097" s="37"/>
    </row>
    <row r="2098" spans="1:37" hidden="1">
      <c r="A2098" t="s">
        <v>64</v>
      </c>
      <c r="B2098" t="s">
        <v>25</v>
      </c>
      <c r="C2098" t="s">
        <v>25</v>
      </c>
      <c r="D2098" t="s">
        <v>116</v>
      </c>
      <c r="E2098" t="s">
        <v>493</v>
      </c>
      <c r="F2098" t="str">
        <f t="shared" si="161"/>
        <v>湘潭市亲子玩乐</v>
      </c>
      <c r="G2098" t="s">
        <v>113</v>
      </c>
      <c r="H2098" t="s">
        <v>337</v>
      </c>
      <c r="I2098" t="s">
        <v>68</v>
      </c>
      <c r="J2098">
        <v>62</v>
      </c>
      <c r="K2098">
        <v>0</v>
      </c>
      <c r="L2098" s="13">
        <f>VLOOKUP(C2098,'渗透率、续签率'!B:C,2,0)</f>
        <v>0.38</v>
      </c>
      <c r="M2098" s="6">
        <v>0</v>
      </c>
      <c r="N2098">
        <v>10</v>
      </c>
      <c r="O2098">
        <v>0</v>
      </c>
      <c r="P2098" s="6">
        <v>0</v>
      </c>
      <c r="Q2098" s="13">
        <v>0</v>
      </c>
      <c r="R2098" s="13">
        <v>0</v>
      </c>
      <c r="S2098" s="31">
        <v>479</v>
      </c>
      <c r="T2098" s="6">
        <f>VLOOKUP(E2098,'参数设置&amp;汇总'!S:U,3,0)</f>
        <v>0</v>
      </c>
      <c r="U2098" s="78">
        <f t="shared" si="160"/>
        <v>0</v>
      </c>
      <c r="V2098" s="13">
        <v>0.85000000000000009</v>
      </c>
      <c r="W2098" s="78">
        <f t="shared" si="162"/>
        <v>0</v>
      </c>
      <c r="X2098" s="1">
        <f>VLOOKUP(E2098,'渗透率、续签率'!AG:AJ,4,0)</f>
        <v>3905.4999999999995</v>
      </c>
      <c r="Y2098" s="1">
        <f t="shared" si="163"/>
        <v>0</v>
      </c>
      <c r="Z2098">
        <v>1</v>
      </c>
      <c r="AA2098" s="89">
        <f t="shared" si="164"/>
        <v>39054.999999999993</v>
      </c>
      <c r="AH2098" s="37"/>
      <c r="AI2098" s="37"/>
      <c r="AK2098" s="37"/>
    </row>
    <row r="2099" spans="1:37" hidden="1">
      <c r="A2099" t="s">
        <v>64</v>
      </c>
      <c r="B2099" t="s">
        <v>25</v>
      </c>
      <c r="C2099" t="s">
        <v>25</v>
      </c>
      <c r="D2099" t="s">
        <v>116</v>
      </c>
      <c r="E2099" t="s">
        <v>493</v>
      </c>
      <c r="F2099" t="str">
        <f t="shared" si="161"/>
        <v>湘西土家族苗族自治州亲子玩乐</v>
      </c>
      <c r="G2099" t="s">
        <v>113</v>
      </c>
      <c r="H2099" t="s">
        <v>338</v>
      </c>
      <c r="I2099" t="s">
        <v>68</v>
      </c>
      <c r="J2099">
        <v>66</v>
      </c>
      <c r="K2099">
        <v>0</v>
      </c>
      <c r="L2099" s="13">
        <f>VLOOKUP(C2099,'渗透率、续签率'!B:C,2,0)</f>
        <v>0.38</v>
      </c>
      <c r="M2099" s="6">
        <v>0</v>
      </c>
      <c r="N2099">
        <v>0</v>
      </c>
      <c r="O2099">
        <v>0</v>
      </c>
      <c r="P2099" s="6">
        <v>0</v>
      </c>
      <c r="Q2099" s="13">
        <v>0</v>
      </c>
      <c r="R2099" s="13">
        <v>0</v>
      </c>
      <c r="S2099" s="31">
        <v>137</v>
      </c>
      <c r="T2099" s="6">
        <f>VLOOKUP(E2099,'参数设置&amp;汇总'!S:U,3,0)</f>
        <v>0</v>
      </c>
      <c r="U2099" s="78">
        <f t="shared" si="160"/>
        <v>0</v>
      </c>
      <c r="V2099" s="13">
        <v>0.85000000000000009</v>
      </c>
      <c r="W2099" s="78">
        <f t="shared" si="162"/>
        <v>0</v>
      </c>
      <c r="X2099" s="1">
        <f>VLOOKUP(E2099,'渗透率、续签率'!AG:AJ,4,0)</f>
        <v>3905.4999999999995</v>
      </c>
      <c r="Y2099" s="1">
        <f t="shared" si="163"/>
        <v>0</v>
      </c>
      <c r="Z2099">
        <v>0</v>
      </c>
      <c r="AA2099" s="89">
        <f t="shared" si="164"/>
        <v>0</v>
      </c>
      <c r="AH2099" s="37"/>
      <c r="AI2099" s="37"/>
      <c r="AK2099" s="37"/>
    </row>
    <row r="2100" spans="1:37" hidden="1">
      <c r="A2100" t="s">
        <v>64</v>
      </c>
      <c r="B2100" t="s">
        <v>25</v>
      </c>
      <c r="C2100" t="s">
        <v>25</v>
      </c>
      <c r="D2100" t="s">
        <v>116</v>
      </c>
      <c r="E2100" t="s">
        <v>493</v>
      </c>
      <c r="F2100" t="str">
        <f t="shared" si="161"/>
        <v>湛江市亲子玩乐</v>
      </c>
      <c r="G2100" t="s">
        <v>75</v>
      </c>
      <c r="H2100" t="s">
        <v>339</v>
      </c>
      <c r="I2100" t="s">
        <v>68</v>
      </c>
      <c r="J2100">
        <v>182</v>
      </c>
      <c r="K2100">
        <v>0</v>
      </c>
      <c r="L2100" s="13">
        <f>VLOOKUP(C2100,'渗透率、续签率'!B:C,2,0)</f>
        <v>0.38</v>
      </c>
      <c r="M2100" s="6">
        <v>0</v>
      </c>
      <c r="N2100">
        <v>17</v>
      </c>
      <c r="O2100">
        <v>0</v>
      </c>
      <c r="P2100" s="6">
        <v>0</v>
      </c>
      <c r="Q2100" s="13">
        <v>0.22500000000000001</v>
      </c>
      <c r="R2100" s="13">
        <v>0</v>
      </c>
      <c r="S2100" s="31">
        <v>1046</v>
      </c>
      <c r="T2100" s="6">
        <f>VLOOKUP(E2100,'参数设置&amp;汇总'!S:U,3,0)</f>
        <v>0</v>
      </c>
      <c r="U2100" s="78">
        <f t="shared" si="160"/>
        <v>0</v>
      </c>
      <c r="V2100" s="13">
        <v>0.85000000000000009</v>
      </c>
      <c r="W2100" s="78">
        <f t="shared" si="162"/>
        <v>0</v>
      </c>
      <c r="X2100" s="1">
        <f>VLOOKUP(E2100,'渗透率、续签率'!AG:AJ,4,0)</f>
        <v>3905.4999999999995</v>
      </c>
      <c r="Y2100" s="1">
        <f t="shared" si="163"/>
        <v>0</v>
      </c>
      <c r="Z2100">
        <v>34</v>
      </c>
      <c r="AA2100" s="89">
        <f t="shared" si="164"/>
        <v>66393.499999999985</v>
      </c>
    </row>
    <row r="2101" spans="1:37" hidden="1">
      <c r="A2101" t="s">
        <v>64</v>
      </c>
      <c r="B2101" t="s">
        <v>25</v>
      </c>
      <c r="C2101" t="s">
        <v>25</v>
      </c>
      <c r="D2101" t="s">
        <v>116</v>
      </c>
      <c r="E2101" t="s">
        <v>493</v>
      </c>
      <c r="F2101" t="str">
        <f t="shared" si="161"/>
        <v>滁州市亲子玩乐</v>
      </c>
      <c r="G2101" t="s">
        <v>94</v>
      </c>
      <c r="H2101" t="s">
        <v>340</v>
      </c>
      <c r="I2101" t="s">
        <v>68</v>
      </c>
      <c r="J2101">
        <v>114</v>
      </c>
      <c r="K2101">
        <v>0</v>
      </c>
      <c r="L2101" s="13">
        <f>VLOOKUP(C2101,'渗透率、续签率'!B:C,2,0)</f>
        <v>0.38</v>
      </c>
      <c r="M2101" s="6">
        <v>0</v>
      </c>
      <c r="N2101">
        <v>9</v>
      </c>
      <c r="O2101">
        <v>0</v>
      </c>
      <c r="P2101" s="6">
        <v>0</v>
      </c>
      <c r="Q2101" s="13">
        <v>9.1999999999999998E-2</v>
      </c>
      <c r="R2101" s="13">
        <v>0</v>
      </c>
      <c r="S2101" s="31">
        <v>600</v>
      </c>
      <c r="T2101" s="6">
        <f>VLOOKUP(E2101,'参数设置&amp;汇总'!S:U,3,0)</f>
        <v>0</v>
      </c>
      <c r="U2101" s="78">
        <f t="shared" si="160"/>
        <v>0</v>
      </c>
      <c r="V2101" s="13">
        <v>0.85000000000000009</v>
      </c>
      <c r="W2101" s="78">
        <f t="shared" si="162"/>
        <v>0</v>
      </c>
      <c r="X2101" s="1">
        <f>VLOOKUP(E2101,'渗透率、续签率'!AG:AJ,4,0)</f>
        <v>3905.4999999999995</v>
      </c>
      <c r="Y2101" s="1">
        <f t="shared" si="163"/>
        <v>0</v>
      </c>
      <c r="Z2101">
        <v>4</v>
      </c>
      <c r="AA2101" s="89">
        <f t="shared" si="164"/>
        <v>35149.499999999993</v>
      </c>
      <c r="AH2101" s="37"/>
      <c r="AI2101" s="37"/>
      <c r="AJ2101" s="1"/>
      <c r="AK2101" s="37"/>
    </row>
    <row r="2102" spans="1:37" hidden="1">
      <c r="A2102" t="s">
        <v>64</v>
      </c>
      <c r="B2102" t="s">
        <v>25</v>
      </c>
      <c r="C2102" t="s">
        <v>25</v>
      </c>
      <c r="D2102" t="s">
        <v>116</v>
      </c>
      <c r="E2102" t="s">
        <v>493</v>
      </c>
      <c r="F2102" t="str">
        <f t="shared" si="161"/>
        <v>滨州市亲子玩乐</v>
      </c>
      <c r="G2102" t="s">
        <v>103</v>
      </c>
      <c r="H2102" t="s">
        <v>341</v>
      </c>
      <c r="I2102" t="s">
        <v>70</v>
      </c>
      <c r="J2102">
        <v>103</v>
      </c>
      <c r="K2102">
        <v>0</v>
      </c>
      <c r="L2102" s="13">
        <f>VLOOKUP(C2102,'渗透率、续签率'!B:C,2,0)</f>
        <v>0.38</v>
      </c>
      <c r="M2102" s="6">
        <v>0</v>
      </c>
      <c r="N2102">
        <v>9</v>
      </c>
      <c r="O2102">
        <v>0</v>
      </c>
      <c r="P2102" s="6">
        <v>0</v>
      </c>
      <c r="Q2102" s="13">
        <v>0</v>
      </c>
      <c r="R2102" s="13">
        <v>0</v>
      </c>
      <c r="S2102" s="31">
        <v>637</v>
      </c>
      <c r="T2102" s="6">
        <f>VLOOKUP(E2102,'参数设置&amp;汇总'!S:U,3,0)</f>
        <v>0</v>
      </c>
      <c r="U2102" s="78">
        <f t="shared" si="160"/>
        <v>0</v>
      </c>
      <c r="V2102" s="13">
        <v>0.85000000000000009</v>
      </c>
      <c r="W2102" s="78">
        <f t="shared" si="162"/>
        <v>0</v>
      </c>
      <c r="X2102" s="1">
        <f>VLOOKUP(E2102,'渗透率、续签率'!AG:AJ,4,0)</f>
        <v>3905.4999999999995</v>
      </c>
      <c r="Y2102" s="1">
        <f t="shared" si="163"/>
        <v>0</v>
      </c>
      <c r="Z2102">
        <v>16</v>
      </c>
      <c r="AA2102" s="89">
        <f t="shared" si="164"/>
        <v>35149.499999999993</v>
      </c>
      <c r="AH2102" s="37"/>
      <c r="AI2102" s="37"/>
      <c r="AJ2102" s="1"/>
      <c r="AK2102" s="37"/>
    </row>
    <row r="2103" spans="1:37" hidden="1">
      <c r="A2103" t="s">
        <v>64</v>
      </c>
      <c r="B2103" t="s">
        <v>25</v>
      </c>
      <c r="C2103" t="s">
        <v>25</v>
      </c>
      <c r="D2103" t="s">
        <v>116</v>
      </c>
      <c r="E2103" t="s">
        <v>493</v>
      </c>
      <c r="F2103" t="str">
        <f t="shared" si="161"/>
        <v>漯河市亲子玩乐</v>
      </c>
      <c r="G2103" t="s">
        <v>110</v>
      </c>
      <c r="H2103" t="s">
        <v>342</v>
      </c>
      <c r="I2103" t="s">
        <v>70</v>
      </c>
      <c r="J2103">
        <v>49</v>
      </c>
      <c r="K2103">
        <v>0</v>
      </c>
      <c r="L2103" s="13">
        <f>VLOOKUP(C2103,'渗透率、续签率'!B:C,2,0)</f>
        <v>0.38</v>
      </c>
      <c r="M2103" s="6">
        <v>0</v>
      </c>
      <c r="N2103">
        <v>7</v>
      </c>
      <c r="O2103">
        <v>0</v>
      </c>
      <c r="P2103" s="6">
        <v>0</v>
      </c>
      <c r="Q2103" s="13">
        <v>0</v>
      </c>
      <c r="R2103" s="13">
        <v>0</v>
      </c>
      <c r="S2103" s="31">
        <v>310</v>
      </c>
      <c r="T2103" s="6">
        <f>VLOOKUP(E2103,'参数设置&amp;汇总'!S:U,3,0)</f>
        <v>0</v>
      </c>
      <c r="U2103" s="78">
        <f t="shared" si="160"/>
        <v>0</v>
      </c>
      <c r="V2103" s="13">
        <v>0.85000000000000009</v>
      </c>
      <c r="W2103" s="78">
        <f t="shared" si="162"/>
        <v>0</v>
      </c>
      <c r="X2103" s="1">
        <f>VLOOKUP(E2103,'渗透率、续签率'!AG:AJ,4,0)</f>
        <v>3905.4999999999995</v>
      </c>
      <c r="Y2103" s="1">
        <f t="shared" si="163"/>
        <v>0</v>
      </c>
      <c r="Z2103">
        <v>9</v>
      </c>
      <c r="AA2103" s="89">
        <f t="shared" si="164"/>
        <v>27338.499999999996</v>
      </c>
      <c r="AH2103" s="37"/>
      <c r="AI2103" s="37"/>
      <c r="AK2103" s="37"/>
    </row>
    <row r="2104" spans="1:37" hidden="1">
      <c r="A2104" t="s">
        <v>64</v>
      </c>
      <c r="B2104" t="s">
        <v>25</v>
      </c>
      <c r="C2104" t="s">
        <v>25</v>
      </c>
      <c r="D2104" t="s">
        <v>116</v>
      </c>
      <c r="E2104" t="s">
        <v>493</v>
      </c>
      <c r="F2104" t="str">
        <f t="shared" si="161"/>
        <v>漳州市亲子玩乐</v>
      </c>
      <c r="G2104" t="s">
        <v>92</v>
      </c>
      <c r="H2104" t="s">
        <v>343</v>
      </c>
      <c r="I2104" t="s">
        <v>68</v>
      </c>
      <c r="J2104">
        <v>170</v>
      </c>
      <c r="K2104">
        <v>0</v>
      </c>
      <c r="L2104" s="13">
        <f>VLOOKUP(C2104,'渗透率、续签率'!B:C,2,0)</f>
        <v>0.38</v>
      </c>
      <c r="M2104" s="6">
        <v>0</v>
      </c>
      <c r="N2104">
        <v>17</v>
      </c>
      <c r="O2104">
        <v>0</v>
      </c>
      <c r="P2104" s="6">
        <v>0</v>
      </c>
      <c r="Q2104" s="13">
        <v>0</v>
      </c>
      <c r="R2104" s="13">
        <v>0</v>
      </c>
      <c r="S2104" s="31">
        <v>934</v>
      </c>
      <c r="T2104" s="6">
        <f>VLOOKUP(E2104,'参数设置&amp;汇总'!S:U,3,0)</f>
        <v>0</v>
      </c>
      <c r="U2104" s="78">
        <f t="shared" si="160"/>
        <v>0</v>
      </c>
      <c r="V2104" s="13">
        <v>0.85000000000000009</v>
      </c>
      <c r="W2104" s="78">
        <f t="shared" si="162"/>
        <v>0</v>
      </c>
      <c r="X2104" s="1">
        <f>VLOOKUP(E2104,'渗透率、续签率'!AG:AJ,4,0)</f>
        <v>3905.4999999999995</v>
      </c>
      <c r="Y2104" s="1">
        <f t="shared" si="163"/>
        <v>0</v>
      </c>
      <c r="Z2104">
        <v>34</v>
      </c>
      <c r="AA2104" s="89">
        <f t="shared" si="164"/>
        <v>66393.499999999985</v>
      </c>
      <c r="AH2104" s="37"/>
      <c r="AI2104" s="37"/>
      <c r="AK2104" s="37"/>
    </row>
    <row r="2105" spans="1:37" hidden="1">
      <c r="A2105" t="s">
        <v>64</v>
      </c>
      <c r="B2105" t="s">
        <v>25</v>
      </c>
      <c r="C2105" t="s">
        <v>25</v>
      </c>
      <c r="D2105" t="s">
        <v>116</v>
      </c>
      <c r="E2105" t="s">
        <v>493</v>
      </c>
      <c r="F2105" t="str">
        <f t="shared" si="161"/>
        <v>潍坊市亲子玩乐</v>
      </c>
      <c r="G2105" t="s">
        <v>103</v>
      </c>
      <c r="H2105" t="s">
        <v>344</v>
      </c>
      <c r="I2105" t="s">
        <v>70</v>
      </c>
      <c r="J2105">
        <v>267</v>
      </c>
      <c r="K2105">
        <v>0</v>
      </c>
      <c r="L2105" s="13">
        <f>VLOOKUP(C2105,'渗透率、续签率'!B:C,2,0)</f>
        <v>0.38</v>
      </c>
      <c r="M2105" s="6">
        <v>0</v>
      </c>
      <c r="N2105">
        <v>28</v>
      </c>
      <c r="O2105">
        <v>0</v>
      </c>
      <c r="P2105" s="6">
        <v>0</v>
      </c>
      <c r="Q2105" s="13">
        <v>7.3999999999999996E-2</v>
      </c>
      <c r="R2105" s="13">
        <v>0</v>
      </c>
      <c r="S2105" s="31">
        <v>1494</v>
      </c>
      <c r="T2105" s="6">
        <f>VLOOKUP(E2105,'参数设置&amp;汇总'!S:U,3,0)</f>
        <v>0</v>
      </c>
      <c r="U2105" s="78">
        <f t="shared" si="160"/>
        <v>0</v>
      </c>
      <c r="V2105" s="13">
        <v>0.85000000000000009</v>
      </c>
      <c r="W2105" s="78">
        <f t="shared" si="162"/>
        <v>0</v>
      </c>
      <c r="X2105" s="1">
        <f>VLOOKUP(E2105,'渗透率、续签率'!AG:AJ,4,0)</f>
        <v>3905.4999999999995</v>
      </c>
      <c r="Y2105" s="1">
        <f t="shared" si="163"/>
        <v>0</v>
      </c>
      <c r="Z2105">
        <v>63</v>
      </c>
      <c r="AA2105" s="89">
        <f t="shared" si="164"/>
        <v>109353.99999999999</v>
      </c>
      <c r="AH2105" s="37"/>
      <c r="AI2105" s="37"/>
      <c r="AK2105" s="37"/>
    </row>
    <row r="2106" spans="1:37" hidden="1">
      <c r="A2106" t="s">
        <v>64</v>
      </c>
      <c r="B2106" t="s">
        <v>25</v>
      </c>
      <c r="C2106" t="s">
        <v>25</v>
      </c>
      <c r="D2106" t="s">
        <v>116</v>
      </c>
      <c r="E2106" t="s">
        <v>493</v>
      </c>
      <c r="F2106" t="str">
        <f t="shared" si="161"/>
        <v>潜江市亲子玩乐</v>
      </c>
      <c r="G2106" t="s">
        <v>81</v>
      </c>
      <c r="H2106" t="s">
        <v>345</v>
      </c>
      <c r="I2106" t="s">
        <v>68</v>
      </c>
      <c r="J2106">
        <v>21</v>
      </c>
      <c r="K2106">
        <v>0</v>
      </c>
      <c r="L2106" s="13">
        <f>VLOOKUP(C2106,'渗透率、续签率'!B:C,2,0)</f>
        <v>0.38</v>
      </c>
      <c r="M2106" s="6">
        <v>0</v>
      </c>
      <c r="N2106">
        <v>1</v>
      </c>
      <c r="O2106">
        <v>0</v>
      </c>
      <c r="P2106" s="6">
        <v>0</v>
      </c>
      <c r="Q2106" s="13">
        <v>0</v>
      </c>
      <c r="R2106" s="13">
        <v>0</v>
      </c>
      <c r="S2106" s="31">
        <v>82</v>
      </c>
      <c r="T2106" s="6">
        <f>VLOOKUP(E2106,'参数设置&amp;汇总'!S:U,3,0)</f>
        <v>0</v>
      </c>
      <c r="U2106" s="78">
        <f t="shared" si="160"/>
        <v>0</v>
      </c>
      <c r="V2106" s="13">
        <v>0.85000000000000009</v>
      </c>
      <c r="W2106" s="78">
        <f t="shared" si="162"/>
        <v>0</v>
      </c>
      <c r="X2106" s="1">
        <f>VLOOKUP(E2106,'渗透率、续签率'!AG:AJ,4,0)</f>
        <v>3905.4999999999995</v>
      </c>
      <c r="Y2106" s="1">
        <f t="shared" si="163"/>
        <v>0</v>
      </c>
      <c r="Z2106">
        <v>1</v>
      </c>
      <c r="AA2106" s="89">
        <f t="shared" si="164"/>
        <v>3905.4999999999995</v>
      </c>
      <c r="AH2106" s="37"/>
      <c r="AI2106" s="37"/>
      <c r="AK2106" s="37"/>
    </row>
    <row r="2107" spans="1:37" hidden="1">
      <c r="A2107" t="s">
        <v>64</v>
      </c>
      <c r="B2107" t="s">
        <v>25</v>
      </c>
      <c r="C2107" t="s">
        <v>25</v>
      </c>
      <c r="D2107" t="s">
        <v>116</v>
      </c>
      <c r="E2107" t="s">
        <v>493</v>
      </c>
      <c r="F2107" t="str">
        <f t="shared" si="161"/>
        <v>潮州市亲子玩乐</v>
      </c>
      <c r="G2107" t="s">
        <v>75</v>
      </c>
      <c r="H2107" t="s">
        <v>346</v>
      </c>
      <c r="I2107" t="s">
        <v>68</v>
      </c>
      <c r="J2107">
        <v>95</v>
      </c>
      <c r="K2107">
        <v>0</v>
      </c>
      <c r="L2107" s="13">
        <f>VLOOKUP(C2107,'渗透率、续签率'!B:C,2,0)</f>
        <v>0.38</v>
      </c>
      <c r="M2107" s="6">
        <v>0</v>
      </c>
      <c r="N2107">
        <v>11</v>
      </c>
      <c r="O2107">
        <v>0</v>
      </c>
      <c r="P2107" s="6">
        <v>0</v>
      </c>
      <c r="Q2107" s="13">
        <v>0</v>
      </c>
      <c r="R2107" s="13">
        <v>0</v>
      </c>
      <c r="S2107" s="31">
        <v>617</v>
      </c>
      <c r="T2107" s="6">
        <f>VLOOKUP(E2107,'参数设置&amp;汇总'!S:U,3,0)</f>
        <v>0</v>
      </c>
      <c r="U2107" s="78">
        <f t="shared" si="160"/>
        <v>0</v>
      </c>
      <c r="V2107" s="13">
        <v>0.85000000000000009</v>
      </c>
      <c r="W2107" s="78">
        <f t="shared" si="162"/>
        <v>0</v>
      </c>
      <c r="X2107" s="1">
        <f>VLOOKUP(E2107,'渗透率、续签率'!AG:AJ,4,0)</f>
        <v>3905.4999999999995</v>
      </c>
      <c r="Y2107" s="1">
        <f t="shared" si="163"/>
        <v>0</v>
      </c>
      <c r="Z2107">
        <v>17</v>
      </c>
      <c r="AA2107" s="89">
        <f t="shared" si="164"/>
        <v>42960.499999999993</v>
      </c>
      <c r="AH2107" s="37"/>
      <c r="AI2107" s="37"/>
      <c r="AK2107" s="37"/>
    </row>
    <row r="2108" spans="1:37" hidden="1">
      <c r="A2108" t="s">
        <v>64</v>
      </c>
      <c r="B2108" t="s">
        <v>25</v>
      </c>
      <c r="C2108" t="s">
        <v>25</v>
      </c>
      <c r="D2108" t="s">
        <v>116</v>
      </c>
      <c r="E2108" t="s">
        <v>493</v>
      </c>
      <c r="F2108" t="str">
        <f t="shared" si="161"/>
        <v>澄迈县亲子玩乐</v>
      </c>
      <c r="G2108" t="s">
        <v>120</v>
      </c>
      <c r="H2108" t="s">
        <v>347</v>
      </c>
      <c r="I2108" t="s">
        <v>68</v>
      </c>
      <c r="J2108">
        <v>11</v>
      </c>
      <c r="K2108">
        <v>0</v>
      </c>
      <c r="L2108" s="13">
        <f>VLOOKUP(C2108,'渗透率、续签率'!B:C,2,0)</f>
        <v>0.38</v>
      </c>
      <c r="M2108" s="6">
        <v>0</v>
      </c>
      <c r="N2108">
        <v>1</v>
      </c>
      <c r="O2108">
        <v>0</v>
      </c>
      <c r="P2108" s="6">
        <v>0</v>
      </c>
      <c r="Q2108" s="13">
        <v>0</v>
      </c>
      <c r="R2108" s="13">
        <v>0</v>
      </c>
      <c r="S2108" s="31">
        <v>44</v>
      </c>
      <c r="T2108" s="6">
        <f>VLOOKUP(E2108,'参数设置&amp;汇总'!S:U,3,0)</f>
        <v>0</v>
      </c>
      <c r="U2108" s="78">
        <f t="shared" si="160"/>
        <v>0</v>
      </c>
      <c r="V2108" s="13">
        <v>0.85000000000000009</v>
      </c>
      <c r="W2108" s="78">
        <f t="shared" si="162"/>
        <v>0</v>
      </c>
      <c r="X2108" s="1">
        <f>VLOOKUP(E2108,'渗透率、续签率'!AG:AJ,4,0)</f>
        <v>3905.4999999999995</v>
      </c>
      <c r="Y2108" s="1">
        <f t="shared" si="163"/>
        <v>0</v>
      </c>
      <c r="Z2108">
        <v>0</v>
      </c>
      <c r="AA2108" s="89">
        <f t="shared" si="164"/>
        <v>3905.4999999999995</v>
      </c>
      <c r="AH2108" s="37"/>
      <c r="AI2108" s="37"/>
      <c r="AK2108" s="37"/>
    </row>
    <row r="2109" spans="1:37" hidden="1">
      <c r="A2109" t="s">
        <v>64</v>
      </c>
      <c r="B2109" t="s">
        <v>25</v>
      </c>
      <c r="C2109" t="s">
        <v>25</v>
      </c>
      <c r="D2109" t="s">
        <v>116</v>
      </c>
      <c r="E2109" t="s">
        <v>493</v>
      </c>
      <c r="F2109" t="str">
        <f t="shared" si="161"/>
        <v>澳门特别行政区亲子玩乐</v>
      </c>
      <c r="G2109" t="s">
        <v>348</v>
      </c>
      <c r="H2109" t="s">
        <v>348</v>
      </c>
      <c r="I2109" t="s">
        <v>57</v>
      </c>
      <c r="J2109">
        <v>21</v>
      </c>
      <c r="K2109">
        <v>0</v>
      </c>
      <c r="L2109" s="13">
        <f>VLOOKUP(C2109,'渗透率、续签率'!B:C,2,0)</f>
        <v>0.38</v>
      </c>
      <c r="M2109" s="6">
        <v>0</v>
      </c>
      <c r="N2109">
        <v>7</v>
      </c>
      <c r="O2109">
        <v>0</v>
      </c>
      <c r="P2109" s="6">
        <v>0</v>
      </c>
      <c r="Q2109" s="13">
        <v>9.7000000000000003E-2</v>
      </c>
      <c r="R2109" s="13">
        <v>0</v>
      </c>
      <c r="S2109" s="31">
        <v>325</v>
      </c>
      <c r="T2109" s="6">
        <f>VLOOKUP(E2109,'参数设置&amp;汇总'!S:U,3,0)</f>
        <v>0</v>
      </c>
      <c r="U2109" s="78">
        <f t="shared" si="160"/>
        <v>0</v>
      </c>
      <c r="V2109" s="13">
        <v>0.85000000000000009</v>
      </c>
      <c r="W2109" s="78">
        <f t="shared" si="162"/>
        <v>0</v>
      </c>
      <c r="X2109" s="1">
        <f>VLOOKUP(E2109,'渗透率、续签率'!AG:AJ,4,0)</f>
        <v>3905.4999999999995</v>
      </c>
      <c r="Y2109" s="1">
        <f t="shared" si="163"/>
        <v>0</v>
      </c>
      <c r="Z2109">
        <v>0</v>
      </c>
      <c r="AA2109" s="89">
        <f t="shared" si="164"/>
        <v>27338.499999999996</v>
      </c>
      <c r="AH2109" s="37"/>
      <c r="AI2109" s="37"/>
      <c r="AK2109" s="37"/>
    </row>
    <row r="2110" spans="1:37" hidden="1">
      <c r="A2110" t="s">
        <v>64</v>
      </c>
      <c r="B2110" t="s">
        <v>25</v>
      </c>
      <c r="C2110" t="s">
        <v>25</v>
      </c>
      <c r="D2110" t="s">
        <v>116</v>
      </c>
      <c r="E2110" t="s">
        <v>493</v>
      </c>
      <c r="F2110" t="str">
        <f t="shared" si="161"/>
        <v>濮阳市亲子玩乐</v>
      </c>
      <c r="G2110" t="s">
        <v>110</v>
      </c>
      <c r="H2110" t="s">
        <v>349</v>
      </c>
      <c r="I2110" t="s">
        <v>70</v>
      </c>
      <c r="J2110">
        <v>110</v>
      </c>
      <c r="K2110">
        <v>0</v>
      </c>
      <c r="L2110" s="13">
        <f>VLOOKUP(C2110,'渗透率、续签率'!B:C,2,0)</f>
        <v>0.38</v>
      </c>
      <c r="M2110" s="6">
        <v>0</v>
      </c>
      <c r="N2110">
        <v>11</v>
      </c>
      <c r="O2110">
        <v>0</v>
      </c>
      <c r="P2110" s="6">
        <v>0</v>
      </c>
      <c r="Q2110" s="13">
        <v>2.3E-2</v>
      </c>
      <c r="R2110" s="13">
        <v>0</v>
      </c>
      <c r="S2110" s="31">
        <v>652</v>
      </c>
      <c r="T2110" s="6">
        <f>VLOOKUP(E2110,'参数设置&amp;汇总'!S:U,3,0)</f>
        <v>0</v>
      </c>
      <c r="U2110" s="78">
        <f t="shared" si="160"/>
        <v>0</v>
      </c>
      <c r="V2110" s="13">
        <v>0.85000000000000009</v>
      </c>
      <c r="W2110" s="78">
        <f t="shared" si="162"/>
        <v>0</v>
      </c>
      <c r="X2110" s="1">
        <f>VLOOKUP(E2110,'渗透率、续签率'!AG:AJ,4,0)</f>
        <v>3905.4999999999995</v>
      </c>
      <c r="Y2110" s="1">
        <f t="shared" si="163"/>
        <v>0</v>
      </c>
      <c r="Z2110">
        <v>21</v>
      </c>
      <c r="AA2110" s="89">
        <f t="shared" si="164"/>
        <v>42960.499999999993</v>
      </c>
      <c r="AH2110" s="37"/>
      <c r="AI2110" s="37"/>
      <c r="AK2110" s="37"/>
    </row>
    <row r="2111" spans="1:37" hidden="1">
      <c r="A2111" t="s">
        <v>64</v>
      </c>
      <c r="B2111" t="s">
        <v>25</v>
      </c>
      <c r="C2111" t="s">
        <v>25</v>
      </c>
      <c r="D2111" t="s">
        <v>116</v>
      </c>
      <c r="E2111" t="s">
        <v>493</v>
      </c>
      <c r="F2111" t="str">
        <f t="shared" si="161"/>
        <v>烟台市亲子玩乐</v>
      </c>
      <c r="G2111" t="s">
        <v>103</v>
      </c>
      <c r="H2111" t="s">
        <v>350</v>
      </c>
      <c r="I2111" t="s">
        <v>70</v>
      </c>
      <c r="J2111">
        <v>250</v>
      </c>
      <c r="K2111">
        <v>1</v>
      </c>
      <c r="L2111" s="13">
        <f>VLOOKUP(C2111,'渗透率、续签率'!B:C,2,0)</f>
        <v>0.38</v>
      </c>
      <c r="M2111" s="6">
        <v>0</v>
      </c>
      <c r="N2111">
        <v>31</v>
      </c>
      <c r="O2111">
        <v>1</v>
      </c>
      <c r="P2111" s="6">
        <v>0.03</v>
      </c>
      <c r="Q2111" s="13">
        <v>4.4999999999999998E-2</v>
      </c>
      <c r="R2111" s="13">
        <v>0</v>
      </c>
      <c r="S2111" s="31">
        <v>1355</v>
      </c>
      <c r="T2111" s="6">
        <f>VLOOKUP(E2111,'参数设置&amp;汇总'!S:U,3,0)</f>
        <v>0</v>
      </c>
      <c r="U2111" s="78">
        <f t="shared" si="160"/>
        <v>1</v>
      </c>
      <c r="V2111" s="13">
        <v>0.85000000000000009</v>
      </c>
      <c r="W2111" s="78">
        <f t="shared" si="162"/>
        <v>0.72941176470588232</v>
      </c>
      <c r="X2111" s="1">
        <f>VLOOKUP(E2111,'渗透率、续签率'!AG:AJ,4,0)</f>
        <v>3905.4999999999995</v>
      </c>
      <c r="Y2111" s="1">
        <f t="shared" si="163"/>
        <v>2848.7176470588229</v>
      </c>
      <c r="Z2111">
        <v>58</v>
      </c>
      <c r="AA2111" s="89">
        <f t="shared" si="164"/>
        <v>121070.49999999999</v>
      </c>
      <c r="AH2111" s="37"/>
      <c r="AI2111" s="37"/>
      <c r="AK2111" s="37"/>
    </row>
    <row r="2112" spans="1:37" hidden="1">
      <c r="A2112" t="s">
        <v>64</v>
      </c>
      <c r="B2112" t="s">
        <v>25</v>
      </c>
      <c r="C2112" t="s">
        <v>25</v>
      </c>
      <c r="D2112" t="s">
        <v>116</v>
      </c>
      <c r="E2112" t="s">
        <v>493</v>
      </c>
      <c r="F2112" t="str">
        <f t="shared" si="161"/>
        <v>焦作市亲子玩乐</v>
      </c>
      <c r="G2112" t="s">
        <v>110</v>
      </c>
      <c r="H2112" t="s">
        <v>351</v>
      </c>
      <c r="I2112" t="s">
        <v>70</v>
      </c>
      <c r="J2112">
        <v>109</v>
      </c>
      <c r="K2112">
        <v>0</v>
      </c>
      <c r="L2112" s="13">
        <f>VLOOKUP(C2112,'渗透率、续签率'!B:C,2,0)</f>
        <v>0.38</v>
      </c>
      <c r="M2112" s="6">
        <v>0</v>
      </c>
      <c r="N2112">
        <v>3</v>
      </c>
      <c r="O2112">
        <v>0</v>
      </c>
      <c r="P2112" s="6">
        <v>0</v>
      </c>
      <c r="Q2112" s="13">
        <v>2.9000000000000001E-2</v>
      </c>
      <c r="R2112" s="13">
        <v>0</v>
      </c>
      <c r="S2112" s="31">
        <v>304</v>
      </c>
      <c r="T2112" s="6">
        <f>VLOOKUP(E2112,'参数设置&amp;汇总'!S:U,3,0)</f>
        <v>0</v>
      </c>
      <c r="U2112" s="78">
        <f t="shared" si="160"/>
        <v>0</v>
      </c>
      <c r="V2112" s="13">
        <v>0.85000000000000009</v>
      </c>
      <c r="W2112" s="78">
        <f t="shared" si="162"/>
        <v>0</v>
      </c>
      <c r="X2112" s="1">
        <f>VLOOKUP(E2112,'渗透率、续签率'!AG:AJ,4,0)</f>
        <v>3905.4999999999995</v>
      </c>
      <c r="Y2112" s="1">
        <f t="shared" si="163"/>
        <v>0</v>
      </c>
      <c r="Z2112">
        <v>14</v>
      </c>
      <c r="AA2112" s="89">
        <f t="shared" si="164"/>
        <v>11716.499999999998</v>
      </c>
      <c r="AH2112" s="37"/>
      <c r="AI2112" s="37"/>
      <c r="AK2112" s="37"/>
    </row>
    <row r="2113" spans="1:37" hidden="1">
      <c r="A2113" t="s">
        <v>64</v>
      </c>
      <c r="B2113" t="s">
        <v>25</v>
      </c>
      <c r="C2113" t="s">
        <v>25</v>
      </c>
      <c r="D2113" t="s">
        <v>116</v>
      </c>
      <c r="E2113" t="s">
        <v>493</v>
      </c>
      <c r="F2113" t="str">
        <f t="shared" si="161"/>
        <v>牡丹江市亲子玩乐</v>
      </c>
      <c r="G2113" t="s">
        <v>118</v>
      </c>
      <c r="H2113" t="s">
        <v>352</v>
      </c>
      <c r="I2113" t="s">
        <v>70</v>
      </c>
      <c r="J2113">
        <v>51</v>
      </c>
      <c r="K2113">
        <v>0</v>
      </c>
      <c r="L2113" s="13">
        <f>VLOOKUP(C2113,'渗透率、续签率'!B:C,2,0)</f>
        <v>0.38</v>
      </c>
      <c r="M2113" s="6">
        <v>0</v>
      </c>
      <c r="N2113">
        <v>3</v>
      </c>
      <c r="O2113">
        <v>0</v>
      </c>
      <c r="P2113" s="6">
        <v>0</v>
      </c>
      <c r="Q2113" s="13">
        <v>0</v>
      </c>
      <c r="R2113" s="13">
        <v>0</v>
      </c>
      <c r="S2113" s="31">
        <v>173</v>
      </c>
      <c r="T2113" s="6">
        <f>VLOOKUP(E2113,'参数设置&amp;汇总'!S:U,3,0)</f>
        <v>0</v>
      </c>
      <c r="U2113" s="78">
        <f t="shared" si="160"/>
        <v>0</v>
      </c>
      <c r="V2113" s="13">
        <v>0.85000000000000009</v>
      </c>
      <c r="W2113" s="78">
        <f t="shared" si="162"/>
        <v>0</v>
      </c>
      <c r="X2113" s="1">
        <f>VLOOKUP(E2113,'渗透率、续签率'!AG:AJ,4,0)</f>
        <v>3905.4999999999995</v>
      </c>
      <c r="Y2113" s="1">
        <f t="shared" si="163"/>
        <v>0</v>
      </c>
      <c r="Z2113">
        <v>0</v>
      </c>
      <c r="AA2113" s="89">
        <f t="shared" si="164"/>
        <v>11716.499999999998</v>
      </c>
      <c r="AH2113" s="37"/>
      <c r="AI2113" s="37"/>
      <c r="AK2113" s="37"/>
    </row>
    <row r="2114" spans="1:37" hidden="1">
      <c r="A2114" t="s">
        <v>64</v>
      </c>
      <c r="B2114" t="s">
        <v>25</v>
      </c>
      <c r="C2114" t="s">
        <v>25</v>
      </c>
      <c r="D2114" t="s">
        <v>116</v>
      </c>
      <c r="E2114" t="s">
        <v>493</v>
      </c>
      <c r="F2114" t="str">
        <f t="shared" si="161"/>
        <v>玉林市亲子玩乐</v>
      </c>
      <c r="G2114" t="s">
        <v>88</v>
      </c>
      <c r="H2114" t="s">
        <v>353</v>
      </c>
      <c r="I2114" t="s">
        <v>68</v>
      </c>
      <c r="J2114">
        <v>117</v>
      </c>
      <c r="K2114">
        <v>0</v>
      </c>
      <c r="L2114" s="13">
        <f>VLOOKUP(C2114,'渗透率、续签率'!B:C,2,0)</f>
        <v>0.38</v>
      </c>
      <c r="M2114" s="6">
        <v>0</v>
      </c>
      <c r="N2114">
        <v>13</v>
      </c>
      <c r="O2114">
        <v>0</v>
      </c>
      <c r="P2114" s="6">
        <v>0</v>
      </c>
      <c r="Q2114" s="13">
        <v>2.3E-2</v>
      </c>
      <c r="R2114" s="13">
        <v>0</v>
      </c>
      <c r="S2114" s="31">
        <v>593</v>
      </c>
      <c r="T2114" s="6">
        <f>VLOOKUP(E2114,'参数设置&amp;汇总'!S:U,3,0)</f>
        <v>0</v>
      </c>
      <c r="U2114" s="78">
        <f t="shared" si="160"/>
        <v>0</v>
      </c>
      <c r="V2114" s="13">
        <v>0.85000000000000009</v>
      </c>
      <c r="W2114" s="78">
        <f t="shared" si="162"/>
        <v>0</v>
      </c>
      <c r="X2114" s="1">
        <f>VLOOKUP(E2114,'渗透率、续签率'!AG:AJ,4,0)</f>
        <v>3905.4999999999995</v>
      </c>
      <c r="Y2114" s="1">
        <f t="shared" si="163"/>
        <v>0</v>
      </c>
      <c r="Z2114">
        <v>17</v>
      </c>
      <c r="AA2114" s="89">
        <f t="shared" si="164"/>
        <v>50771.499999999993</v>
      </c>
      <c r="AH2114" s="37"/>
      <c r="AI2114" s="37"/>
      <c r="AJ2114" s="1"/>
      <c r="AK2114" s="37"/>
    </row>
    <row r="2115" spans="1:37" hidden="1">
      <c r="A2115" t="s">
        <v>64</v>
      </c>
      <c r="B2115" t="s">
        <v>25</v>
      </c>
      <c r="C2115" t="s">
        <v>25</v>
      </c>
      <c r="D2115" t="s">
        <v>116</v>
      </c>
      <c r="E2115" t="s">
        <v>493</v>
      </c>
      <c r="F2115" t="str">
        <f t="shared" si="161"/>
        <v>玉树藏族自治州亲子玩乐</v>
      </c>
      <c r="G2115" t="s">
        <v>297</v>
      </c>
      <c r="H2115" t="s">
        <v>354</v>
      </c>
      <c r="I2115" t="s">
        <v>70</v>
      </c>
      <c r="J2115">
        <v>1</v>
      </c>
      <c r="K2115">
        <v>0</v>
      </c>
      <c r="L2115" s="13">
        <f>VLOOKUP(C2115,'渗透率、续签率'!B:C,2,0)</f>
        <v>0.38</v>
      </c>
      <c r="M2115" s="6">
        <v>0</v>
      </c>
      <c r="N2115">
        <v>0</v>
      </c>
      <c r="O2115">
        <v>0</v>
      </c>
      <c r="P2115" s="6">
        <v>0</v>
      </c>
      <c r="Q2115" s="13">
        <v>0</v>
      </c>
      <c r="R2115" s="13">
        <v>0</v>
      </c>
      <c r="S2115" s="31">
        <v>1</v>
      </c>
      <c r="T2115" s="6">
        <f>VLOOKUP(E2115,'参数设置&amp;汇总'!S:U,3,0)</f>
        <v>0</v>
      </c>
      <c r="U2115" s="78">
        <f t="shared" ref="U2115:U2178" si="165">IF(T2115*N2115&gt;=O2115,T2115*N2115,O2115)</f>
        <v>0</v>
      </c>
      <c r="V2115" s="13">
        <v>0.85000000000000009</v>
      </c>
      <c r="W2115" s="78">
        <f t="shared" si="162"/>
        <v>0</v>
      </c>
      <c r="X2115" s="1">
        <f>VLOOKUP(E2115,'渗透率、续签率'!AG:AJ,4,0)</f>
        <v>3905.4999999999995</v>
      </c>
      <c r="Y2115" s="1">
        <f t="shared" si="163"/>
        <v>0</v>
      </c>
      <c r="Z2115">
        <v>0</v>
      </c>
      <c r="AA2115" s="89">
        <f t="shared" si="164"/>
        <v>0</v>
      </c>
      <c r="AH2115" s="37"/>
      <c r="AI2115" s="37"/>
      <c r="AK2115" s="37"/>
    </row>
    <row r="2116" spans="1:37" hidden="1">
      <c r="A2116" t="s">
        <v>64</v>
      </c>
      <c r="B2116" t="s">
        <v>25</v>
      </c>
      <c r="C2116" t="s">
        <v>25</v>
      </c>
      <c r="D2116" t="s">
        <v>116</v>
      </c>
      <c r="E2116" t="s">
        <v>493</v>
      </c>
      <c r="F2116" t="str">
        <f t="shared" ref="F2116:F2179" si="166">H2116&amp;C2116</f>
        <v>玉溪市亲子玩乐</v>
      </c>
      <c r="G2116" t="s">
        <v>99</v>
      </c>
      <c r="H2116" t="s">
        <v>355</v>
      </c>
      <c r="I2116" t="s">
        <v>68</v>
      </c>
      <c r="J2116">
        <v>72</v>
      </c>
      <c r="K2116">
        <v>0</v>
      </c>
      <c r="L2116" s="13">
        <f>VLOOKUP(C2116,'渗透率、续签率'!B:C,2,0)</f>
        <v>0.38</v>
      </c>
      <c r="M2116" s="6">
        <v>0</v>
      </c>
      <c r="N2116">
        <v>2</v>
      </c>
      <c r="O2116">
        <v>0</v>
      </c>
      <c r="P2116" s="6">
        <v>0</v>
      </c>
      <c r="Q2116" s="13">
        <v>0</v>
      </c>
      <c r="R2116" s="13">
        <v>0</v>
      </c>
      <c r="S2116" s="31">
        <v>212</v>
      </c>
      <c r="T2116" s="6">
        <f>VLOOKUP(E2116,'参数设置&amp;汇总'!S:U,3,0)</f>
        <v>0</v>
      </c>
      <c r="U2116" s="78">
        <f t="shared" si="165"/>
        <v>0</v>
      </c>
      <c r="V2116" s="13">
        <v>0.85000000000000009</v>
      </c>
      <c r="W2116" s="78">
        <f t="shared" ref="W2116:W2179" si="167">(O2116*(1-L2116)+IF((U2116-O2116)&lt;0,0,(U2116-O2116)))/V2116</f>
        <v>0</v>
      </c>
      <c r="X2116" s="1">
        <f>VLOOKUP(E2116,'渗透率、续签率'!AG:AJ,4,0)</f>
        <v>3905.4999999999995</v>
      </c>
      <c r="Y2116" s="1">
        <f t="shared" ref="Y2116:Y2179" si="168">X2116*W2116</f>
        <v>0</v>
      </c>
      <c r="Z2116">
        <v>2</v>
      </c>
      <c r="AA2116" s="89">
        <f t="shared" ref="AA2116:AA2179" si="169">N2116*X2116</f>
        <v>7810.9999999999991</v>
      </c>
      <c r="AH2116" s="37"/>
      <c r="AI2116" s="37"/>
      <c r="AK2116" s="37"/>
    </row>
    <row r="2117" spans="1:37" hidden="1">
      <c r="A2117" t="s">
        <v>64</v>
      </c>
      <c r="B2117" t="s">
        <v>25</v>
      </c>
      <c r="C2117" t="s">
        <v>25</v>
      </c>
      <c r="D2117" t="s">
        <v>116</v>
      </c>
      <c r="E2117" t="s">
        <v>493</v>
      </c>
      <c r="F2117" t="str">
        <f t="shared" si="166"/>
        <v>珠海市亲子玩乐</v>
      </c>
      <c r="G2117" t="s">
        <v>75</v>
      </c>
      <c r="H2117" t="s">
        <v>356</v>
      </c>
      <c r="I2117" t="s">
        <v>68</v>
      </c>
      <c r="J2117">
        <v>114</v>
      </c>
      <c r="K2117">
        <v>1</v>
      </c>
      <c r="L2117" s="13">
        <f>VLOOKUP(C2117,'渗透率、续签率'!B:C,2,0)</f>
        <v>0.38</v>
      </c>
      <c r="M2117" s="6">
        <v>0.01</v>
      </c>
      <c r="N2117">
        <v>46</v>
      </c>
      <c r="O2117">
        <v>0</v>
      </c>
      <c r="P2117" s="6">
        <v>0</v>
      </c>
      <c r="Q2117" s="13">
        <v>0.25600000000000001</v>
      </c>
      <c r="R2117" s="13">
        <v>0</v>
      </c>
      <c r="S2117" s="31">
        <v>1857</v>
      </c>
      <c r="T2117" s="6">
        <f>VLOOKUP(E2117,'参数设置&amp;汇总'!S:U,3,0)</f>
        <v>0</v>
      </c>
      <c r="U2117" s="78">
        <f t="shared" si="165"/>
        <v>0</v>
      </c>
      <c r="V2117" s="13">
        <v>0.85000000000000009</v>
      </c>
      <c r="W2117" s="78">
        <f t="shared" si="167"/>
        <v>0</v>
      </c>
      <c r="X2117" s="1">
        <f>VLOOKUP(E2117,'渗透率、续签率'!AG:AJ,4,0)</f>
        <v>3905.4999999999995</v>
      </c>
      <c r="Y2117" s="1">
        <f t="shared" si="168"/>
        <v>0</v>
      </c>
      <c r="Z2117">
        <v>5</v>
      </c>
      <c r="AA2117" s="89">
        <f t="shared" si="169"/>
        <v>179652.99999999997</v>
      </c>
      <c r="AH2117" s="37"/>
      <c r="AI2117" s="37"/>
      <c r="AK2117" s="37"/>
    </row>
    <row r="2118" spans="1:37" hidden="1">
      <c r="A2118" t="s">
        <v>64</v>
      </c>
      <c r="B2118" t="s">
        <v>25</v>
      </c>
      <c r="C2118" t="s">
        <v>25</v>
      </c>
      <c r="D2118" t="s">
        <v>116</v>
      </c>
      <c r="E2118" t="s">
        <v>493</v>
      </c>
      <c r="F2118" t="str">
        <f t="shared" si="166"/>
        <v>琼中黎族苗族自治县亲子玩乐</v>
      </c>
      <c r="G2118" t="s">
        <v>120</v>
      </c>
      <c r="H2118" t="s">
        <v>357</v>
      </c>
      <c r="I2118" t="s">
        <v>68</v>
      </c>
      <c r="J2118">
        <v>3</v>
      </c>
      <c r="K2118">
        <v>0</v>
      </c>
      <c r="L2118" s="13">
        <f>VLOOKUP(C2118,'渗透率、续签率'!B:C,2,0)</f>
        <v>0.38</v>
      </c>
      <c r="M2118" s="6">
        <v>0</v>
      </c>
      <c r="N2118">
        <v>0</v>
      </c>
      <c r="O2118">
        <v>0</v>
      </c>
      <c r="P2118" s="6">
        <v>0</v>
      </c>
      <c r="Q2118" s="13">
        <v>0</v>
      </c>
      <c r="R2118" s="13">
        <v>0</v>
      </c>
      <c r="S2118" s="31">
        <v>10</v>
      </c>
      <c r="T2118" s="6">
        <f>VLOOKUP(E2118,'参数设置&amp;汇总'!S:U,3,0)</f>
        <v>0</v>
      </c>
      <c r="U2118" s="78">
        <f t="shared" si="165"/>
        <v>0</v>
      </c>
      <c r="V2118" s="13">
        <v>0.85000000000000009</v>
      </c>
      <c r="W2118" s="78">
        <f t="shared" si="167"/>
        <v>0</v>
      </c>
      <c r="X2118" s="1">
        <f>VLOOKUP(E2118,'渗透率、续签率'!AG:AJ,4,0)</f>
        <v>3905.4999999999995</v>
      </c>
      <c r="Y2118" s="1">
        <f t="shared" si="168"/>
        <v>0</v>
      </c>
      <c r="Z2118">
        <v>0</v>
      </c>
      <c r="AA2118" s="89">
        <f t="shared" si="169"/>
        <v>0</v>
      </c>
      <c r="AH2118" s="37"/>
      <c r="AI2118" s="37"/>
      <c r="AJ2118" s="1"/>
      <c r="AK2118" s="37"/>
    </row>
    <row r="2119" spans="1:37" hidden="1">
      <c r="A2119" t="s">
        <v>64</v>
      </c>
      <c r="B2119" t="s">
        <v>25</v>
      </c>
      <c r="C2119" t="s">
        <v>25</v>
      </c>
      <c r="D2119" t="s">
        <v>116</v>
      </c>
      <c r="E2119" t="s">
        <v>493</v>
      </c>
      <c r="F2119" t="str">
        <f t="shared" si="166"/>
        <v>琼海市亲子玩乐</v>
      </c>
      <c r="G2119" t="s">
        <v>120</v>
      </c>
      <c r="H2119" t="s">
        <v>358</v>
      </c>
      <c r="I2119" t="s">
        <v>68</v>
      </c>
      <c r="J2119">
        <v>13</v>
      </c>
      <c r="K2119">
        <v>0</v>
      </c>
      <c r="L2119" s="13">
        <f>VLOOKUP(C2119,'渗透率、续签率'!B:C,2,0)</f>
        <v>0.38</v>
      </c>
      <c r="M2119" s="6">
        <v>0</v>
      </c>
      <c r="N2119">
        <v>2</v>
      </c>
      <c r="O2119">
        <v>0</v>
      </c>
      <c r="P2119" s="6">
        <v>0</v>
      </c>
      <c r="Q2119" s="13">
        <v>0</v>
      </c>
      <c r="R2119" s="13">
        <v>0</v>
      </c>
      <c r="S2119" s="31">
        <v>78</v>
      </c>
      <c r="T2119" s="6">
        <f>VLOOKUP(E2119,'参数设置&amp;汇总'!S:U,3,0)</f>
        <v>0</v>
      </c>
      <c r="U2119" s="78">
        <f t="shared" si="165"/>
        <v>0</v>
      </c>
      <c r="V2119" s="13">
        <v>0.85000000000000009</v>
      </c>
      <c r="W2119" s="78">
        <f t="shared" si="167"/>
        <v>0</v>
      </c>
      <c r="X2119" s="1">
        <f>VLOOKUP(E2119,'渗透率、续签率'!AG:AJ,4,0)</f>
        <v>3905.4999999999995</v>
      </c>
      <c r="Y2119" s="1">
        <f t="shared" si="168"/>
        <v>0</v>
      </c>
      <c r="Z2119">
        <v>0</v>
      </c>
      <c r="AA2119" s="89">
        <f t="shared" si="169"/>
        <v>7810.9999999999991</v>
      </c>
      <c r="AH2119" s="37"/>
      <c r="AI2119" s="37"/>
      <c r="AJ2119" s="1"/>
      <c r="AK2119" s="37"/>
    </row>
    <row r="2120" spans="1:37" hidden="1">
      <c r="A2120" t="s">
        <v>64</v>
      </c>
      <c r="B2120" t="s">
        <v>25</v>
      </c>
      <c r="C2120" t="s">
        <v>25</v>
      </c>
      <c r="D2120" t="s">
        <v>116</v>
      </c>
      <c r="E2120" t="s">
        <v>493</v>
      </c>
      <c r="F2120" t="str">
        <f t="shared" si="166"/>
        <v>甘南藏族自治州亲子玩乐</v>
      </c>
      <c r="G2120" t="s">
        <v>132</v>
      </c>
      <c r="H2120" t="s">
        <v>359</v>
      </c>
      <c r="I2120" t="s">
        <v>70</v>
      </c>
      <c r="J2120">
        <v>2</v>
      </c>
      <c r="K2120">
        <v>0</v>
      </c>
      <c r="L2120" s="13">
        <f>VLOOKUP(C2120,'渗透率、续签率'!B:C,2,0)</f>
        <v>0.38</v>
      </c>
      <c r="M2120" s="6">
        <v>0</v>
      </c>
      <c r="N2120">
        <v>0</v>
      </c>
      <c r="O2120">
        <v>0</v>
      </c>
      <c r="P2120" s="6">
        <v>0</v>
      </c>
      <c r="Q2120" s="13">
        <v>0</v>
      </c>
      <c r="R2120" s="13">
        <v>0</v>
      </c>
      <c r="S2120" s="31">
        <v>2</v>
      </c>
      <c r="T2120" s="6">
        <f>VLOOKUP(E2120,'参数设置&amp;汇总'!S:U,3,0)</f>
        <v>0</v>
      </c>
      <c r="U2120" s="78">
        <f t="shared" si="165"/>
        <v>0</v>
      </c>
      <c r="V2120" s="13">
        <v>0.85000000000000009</v>
      </c>
      <c r="W2120" s="78">
        <f t="shared" si="167"/>
        <v>0</v>
      </c>
      <c r="X2120" s="1">
        <f>VLOOKUP(E2120,'渗透率、续签率'!AG:AJ,4,0)</f>
        <v>3905.4999999999995</v>
      </c>
      <c r="Y2120" s="1">
        <f t="shared" si="168"/>
        <v>0</v>
      </c>
      <c r="Z2120">
        <v>0</v>
      </c>
      <c r="AA2120" s="89">
        <f t="shared" si="169"/>
        <v>0</v>
      </c>
      <c r="AH2120" s="37"/>
      <c r="AI2120" s="37"/>
      <c r="AJ2120" s="1"/>
      <c r="AK2120" s="37"/>
    </row>
    <row r="2121" spans="1:37" hidden="1">
      <c r="A2121" t="s">
        <v>64</v>
      </c>
      <c r="B2121" t="s">
        <v>25</v>
      </c>
      <c r="C2121" t="s">
        <v>25</v>
      </c>
      <c r="D2121" t="s">
        <v>116</v>
      </c>
      <c r="E2121" t="s">
        <v>493</v>
      </c>
      <c r="F2121" t="str">
        <f t="shared" si="166"/>
        <v>甘孜藏族自治州亲子玩乐</v>
      </c>
      <c r="G2121" t="s">
        <v>77</v>
      </c>
      <c r="H2121" t="s">
        <v>360</v>
      </c>
      <c r="I2121" t="s">
        <v>70</v>
      </c>
      <c r="J2121">
        <v>12</v>
      </c>
      <c r="K2121">
        <v>0</v>
      </c>
      <c r="L2121" s="13">
        <f>VLOOKUP(C2121,'渗透率、续签率'!B:C,2,0)</f>
        <v>0.38</v>
      </c>
      <c r="M2121" s="6">
        <v>0</v>
      </c>
      <c r="N2121">
        <v>0</v>
      </c>
      <c r="O2121">
        <v>0</v>
      </c>
      <c r="P2121" s="6">
        <v>0</v>
      </c>
      <c r="Q2121" s="13">
        <v>0</v>
      </c>
      <c r="R2121" s="13">
        <v>0</v>
      </c>
      <c r="S2121" s="31">
        <v>15</v>
      </c>
      <c r="T2121" s="6">
        <f>VLOOKUP(E2121,'参数设置&amp;汇总'!S:U,3,0)</f>
        <v>0</v>
      </c>
      <c r="U2121" s="78">
        <f t="shared" si="165"/>
        <v>0</v>
      </c>
      <c r="V2121" s="13">
        <v>0.85000000000000009</v>
      </c>
      <c r="W2121" s="78">
        <f t="shared" si="167"/>
        <v>0</v>
      </c>
      <c r="X2121" s="1">
        <f>VLOOKUP(E2121,'渗透率、续签率'!AG:AJ,4,0)</f>
        <v>3905.4999999999995</v>
      </c>
      <c r="Y2121" s="1">
        <f t="shared" si="168"/>
        <v>0</v>
      </c>
      <c r="Z2121">
        <v>0</v>
      </c>
      <c r="AA2121" s="89">
        <f t="shared" si="169"/>
        <v>0</v>
      </c>
      <c r="AH2121" s="37"/>
      <c r="AI2121" s="37"/>
      <c r="AJ2121" s="1"/>
      <c r="AK2121" s="37"/>
    </row>
    <row r="2122" spans="1:37" hidden="1">
      <c r="A2122" t="s">
        <v>64</v>
      </c>
      <c r="B2122" t="s">
        <v>25</v>
      </c>
      <c r="C2122" t="s">
        <v>25</v>
      </c>
      <c r="D2122" t="s">
        <v>116</v>
      </c>
      <c r="E2122" t="s">
        <v>493</v>
      </c>
      <c r="F2122" t="str">
        <f t="shared" si="166"/>
        <v>白城市亲子玩乐</v>
      </c>
      <c r="G2122" t="s">
        <v>188</v>
      </c>
      <c r="H2122" t="s">
        <v>361</v>
      </c>
      <c r="I2122" t="s">
        <v>70</v>
      </c>
      <c r="J2122">
        <v>33</v>
      </c>
      <c r="K2122">
        <v>0</v>
      </c>
      <c r="L2122" s="13">
        <f>VLOOKUP(C2122,'渗透率、续签率'!B:C,2,0)</f>
        <v>0.38</v>
      </c>
      <c r="M2122" s="6">
        <v>0</v>
      </c>
      <c r="N2122">
        <v>1</v>
      </c>
      <c r="O2122">
        <v>0</v>
      </c>
      <c r="P2122" s="6">
        <v>0</v>
      </c>
      <c r="Q2122" s="13">
        <v>5.7000000000000002E-2</v>
      </c>
      <c r="R2122" s="13">
        <v>0</v>
      </c>
      <c r="S2122" s="31">
        <v>104</v>
      </c>
      <c r="T2122" s="6">
        <f>VLOOKUP(E2122,'参数设置&amp;汇总'!S:U,3,0)</f>
        <v>0</v>
      </c>
      <c r="U2122" s="78">
        <f t="shared" si="165"/>
        <v>0</v>
      </c>
      <c r="V2122" s="13">
        <v>0.85000000000000009</v>
      </c>
      <c r="W2122" s="78">
        <f t="shared" si="167"/>
        <v>0</v>
      </c>
      <c r="X2122" s="1">
        <f>VLOOKUP(E2122,'渗透率、续签率'!AG:AJ,4,0)</f>
        <v>3905.4999999999995</v>
      </c>
      <c r="Y2122" s="1">
        <f t="shared" si="168"/>
        <v>0</v>
      </c>
      <c r="Z2122">
        <v>2</v>
      </c>
      <c r="AA2122" s="89">
        <f t="shared" si="169"/>
        <v>3905.4999999999995</v>
      </c>
      <c r="AH2122" s="37"/>
      <c r="AI2122" s="37"/>
      <c r="AK2122" s="37"/>
    </row>
    <row r="2123" spans="1:37" hidden="1">
      <c r="A2123" t="s">
        <v>64</v>
      </c>
      <c r="B2123" t="s">
        <v>25</v>
      </c>
      <c r="C2123" t="s">
        <v>25</v>
      </c>
      <c r="D2123" t="s">
        <v>116</v>
      </c>
      <c r="E2123" t="s">
        <v>493</v>
      </c>
      <c r="F2123" t="str">
        <f t="shared" si="166"/>
        <v>白山市亲子玩乐</v>
      </c>
      <c r="G2123" t="s">
        <v>188</v>
      </c>
      <c r="H2123" t="s">
        <v>362</v>
      </c>
      <c r="I2123" t="s">
        <v>70</v>
      </c>
      <c r="J2123">
        <v>26</v>
      </c>
      <c r="K2123">
        <v>0</v>
      </c>
      <c r="L2123" s="13">
        <f>VLOOKUP(C2123,'渗透率、续签率'!B:C,2,0)</f>
        <v>0.38</v>
      </c>
      <c r="M2123" s="6">
        <v>0</v>
      </c>
      <c r="N2123">
        <v>1</v>
      </c>
      <c r="O2123">
        <v>0</v>
      </c>
      <c r="P2123" s="6">
        <v>0</v>
      </c>
      <c r="Q2123" s="13">
        <v>0</v>
      </c>
      <c r="R2123" s="13">
        <v>0</v>
      </c>
      <c r="S2123" s="31">
        <v>51</v>
      </c>
      <c r="T2123" s="6">
        <f>VLOOKUP(E2123,'参数设置&amp;汇总'!S:U,3,0)</f>
        <v>0</v>
      </c>
      <c r="U2123" s="78">
        <f t="shared" si="165"/>
        <v>0</v>
      </c>
      <c r="V2123" s="13">
        <v>0.85000000000000009</v>
      </c>
      <c r="W2123" s="78">
        <f t="shared" si="167"/>
        <v>0</v>
      </c>
      <c r="X2123" s="1">
        <f>VLOOKUP(E2123,'渗透率、续签率'!AG:AJ,4,0)</f>
        <v>3905.4999999999995</v>
      </c>
      <c r="Y2123" s="1">
        <f t="shared" si="168"/>
        <v>0</v>
      </c>
      <c r="Z2123">
        <v>0</v>
      </c>
      <c r="AA2123" s="89">
        <f t="shared" si="169"/>
        <v>3905.4999999999995</v>
      </c>
      <c r="AH2123" s="37"/>
      <c r="AI2123" s="37"/>
      <c r="AJ2123" s="1"/>
      <c r="AK2123" s="37"/>
    </row>
    <row r="2124" spans="1:37" hidden="1">
      <c r="A2124" t="s">
        <v>64</v>
      </c>
      <c r="B2124" t="s">
        <v>25</v>
      </c>
      <c r="C2124" t="s">
        <v>25</v>
      </c>
      <c r="D2124" t="s">
        <v>116</v>
      </c>
      <c r="E2124" t="s">
        <v>493</v>
      </c>
      <c r="F2124" t="str">
        <f t="shared" si="166"/>
        <v>白沙黎族自治县亲子玩乐</v>
      </c>
      <c r="G2124" t="s">
        <v>120</v>
      </c>
      <c r="H2124" t="s">
        <v>364</v>
      </c>
      <c r="I2124" t="s">
        <v>68</v>
      </c>
      <c r="J2124">
        <v>2</v>
      </c>
      <c r="K2124">
        <v>0</v>
      </c>
      <c r="L2124" s="13">
        <f>VLOOKUP(C2124,'渗透率、续签率'!B:C,2,0)</f>
        <v>0.38</v>
      </c>
      <c r="M2124" s="6">
        <v>0</v>
      </c>
      <c r="N2124">
        <v>0</v>
      </c>
      <c r="O2124">
        <v>0</v>
      </c>
      <c r="P2124" s="6">
        <v>0</v>
      </c>
      <c r="Q2124" s="13">
        <v>0</v>
      </c>
      <c r="R2124" s="13">
        <v>0</v>
      </c>
      <c r="S2124" s="31">
        <v>6</v>
      </c>
      <c r="T2124" s="6">
        <f>VLOOKUP(E2124,'参数设置&amp;汇总'!S:U,3,0)</f>
        <v>0</v>
      </c>
      <c r="U2124" s="78">
        <f t="shared" si="165"/>
        <v>0</v>
      </c>
      <c r="V2124" s="13">
        <v>0.85000000000000009</v>
      </c>
      <c r="W2124" s="78">
        <f t="shared" si="167"/>
        <v>0</v>
      </c>
      <c r="X2124" s="1">
        <f>VLOOKUP(E2124,'渗透率、续签率'!AG:AJ,4,0)</f>
        <v>3905.4999999999995</v>
      </c>
      <c r="Y2124" s="1">
        <f t="shared" si="168"/>
        <v>0</v>
      </c>
      <c r="Z2124">
        <v>0</v>
      </c>
      <c r="AA2124" s="89">
        <f t="shared" si="169"/>
        <v>0</v>
      </c>
      <c r="AH2124" s="37"/>
      <c r="AI2124" s="37"/>
      <c r="AJ2124" s="1"/>
      <c r="AK2124" s="37"/>
    </row>
    <row r="2125" spans="1:37" hidden="1">
      <c r="A2125" t="s">
        <v>64</v>
      </c>
      <c r="B2125" t="s">
        <v>25</v>
      </c>
      <c r="C2125" t="s">
        <v>25</v>
      </c>
      <c r="D2125" t="s">
        <v>116</v>
      </c>
      <c r="E2125" t="s">
        <v>493</v>
      </c>
      <c r="F2125" t="str">
        <f t="shared" si="166"/>
        <v>白银市亲子玩乐</v>
      </c>
      <c r="G2125" t="s">
        <v>132</v>
      </c>
      <c r="H2125" t="s">
        <v>365</v>
      </c>
      <c r="I2125" t="s">
        <v>70</v>
      </c>
      <c r="J2125">
        <v>31</v>
      </c>
      <c r="K2125">
        <v>0</v>
      </c>
      <c r="L2125" s="13">
        <f>VLOOKUP(C2125,'渗透率、续签率'!B:C,2,0)</f>
        <v>0.38</v>
      </c>
      <c r="M2125" s="6">
        <v>0</v>
      </c>
      <c r="N2125">
        <v>1</v>
      </c>
      <c r="O2125">
        <v>0</v>
      </c>
      <c r="P2125" s="6">
        <v>0</v>
      </c>
      <c r="Q2125" s="13">
        <v>0</v>
      </c>
      <c r="R2125" s="13">
        <v>0</v>
      </c>
      <c r="S2125" s="31">
        <v>95</v>
      </c>
      <c r="T2125" s="6">
        <f>VLOOKUP(E2125,'参数设置&amp;汇总'!S:U,3,0)</f>
        <v>0</v>
      </c>
      <c r="U2125" s="78">
        <f t="shared" si="165"/>
        <v>0</v>
      </c>
      <c r="V2125" s="13">
        <v>0.85000000000000009</v>
      </c>
      <c r="W2125" s="78">
        <f t="shared" si="167"/>
        <v>0</v>
      </c>
      <c r="X2125" s="1">
        <f>VLOOKUP(E2125,'渗透率、续签率'!AG:AJ,4,0)</f>
        <v>3905.4999999999995</v>
      </c>
      <c r="Y2125" s="1">
        <f t="shared" si="168"/>
        <v>0</v>
      </c>
      <c r="Z2125">
        <v>0</v>
      </c>
      <c r="AA2125" s="89">
        <f t="shared" si="169"/>
        <v>3905.4999999999995</v>
      </c>
      <c r="AH2125" s="37"/>
      <c r="AI2125" s="37"/>
      <c r="AK2125" s="37"/>
    </row>
    <row r="2126" spans="1:37" hidden="1">
      <c r="A2126" t="s">
        <v>64</v>
      </c>
      <c r="B2126" t="s">
        <v>25</v>
      </c>
      <c r="C2126" t="s">
        <v>25</v>
      </c>
      <c r="D2126" t="s">
        <v>116</v>
      </c>
      <c r="E2126" t="s">
        <v>493</v>
      </c>
      <c r="F2126" t="str">
        <f t="shared" si="166"/>
        <v>百色市亲子玩乐</v>
      </c>
      <c r="G2126" t="s">
        <v>88</v>
      </c>
      <c r="H2126" t="s">
        <v>366</v>
      </c>
      <c r="I2126" t="s">
        <v>68</v>
      </c>
      <c r="J2126">
        <v>88</v>
      </c>
      <c r="K2126">
        <v>0</v>
      </c>
      <c r="L2126" s="13">
        <f>VLOOKUP(C2126,'渗透率、续签率'!B:C,2,0)</f>
        <v>0.38</v>
      </c>
      <c r="M2126" s="6">
        <v>0</v>
      </c>
      <c r="N2126">
        <v>3</v>
      </c>
      <c r="O2126">
        <v>0</v>
      </c>
      <c r="P2126" s="6">
        <v>0</v>
      </c>
      <c r="Q2126" s="13">
        <v>0.502</v>
      </c>
      <c r="R2126" s="13">
        <v>0</v>
      </c>
      <c r="S2126" s="31">
        <v>487</v>
      </c>
      <c r="T2126" s="6">
        <f>VLOOKUP(E2126,'参数设置&amp;汇总'!S:U,3,0)</f>
        <v>0</v>
      </c>
      <c r="U2126" s="78">
        <f t="shared" si="165"/>
        <v>0</v>
      </c>
      <c r="V2126" s="13">
        <v>0.85000000000000009</v>
      </c>
      <c r="W2126" s="78">
        <f t="shared" si="167"/>
        <v>0</v>
      </c>
      <c r="X2126" s="1">
        <f>VLOOKUP(E2126,'渗透率、续签率'!AG:AJ,4,0)</f>
        <v>3905.4999999999995</v>
      </c>
      <c r="Y2126" s="1">
        <f t="shared" si="168"/>
        <v>0</v>
      </c>
      <c r="Z2126">
        <v>0</v>
      </c>
      <c r="AA2126" s="89">
        <f t="shared" si="169"/>
        <v>11716.499999999998</v>
      </c>
      <c r="AH2126" s="37"/>
      <c r="AI2126" s="37"/>
      <c r="AK2126" s="37"/>
    </row>
    <row r="2127" spans="1:37" hidden="1">
      <c r="A2127" t="s">
        <v>64</v>
      </c>
      <c r="B2127" t="s">
        <v>25</v>
      </c>
      <c r="C2127" t="s">
        <v>25</v>
      </c>
      <c r="D2127" t="s">
        <v>116</v>
      </c>
      <c r="E2127" t="s">
        <v>493</v>
      </c>
      <c r="F2127" t="str">
        <f t="shared" si="166"/>
        <v>益阳市亲子玩乐</v>
      </c>
      <c r="G2127" t="s">
        <v>113</v>
      </c>
      <c r="H2127" t="s">
        <v>367</v>
      </c>
      <c r="I2127" t="s">
        <v>68</v>
      </c>
      <c r="J2127">
        <v>87</v>
      </c>
      <c r="K2127">
        <v>0</v>
      </c>
      <c r="L2127" s="13">
        <f>VLOOKUP(C2127,'渗透率、续签率'!B:C,2,0)</f>
        <v>0.38</v>
      </c>
      <c r="M2127" s="6">
        <v>0</v>
      </c>
      <c r="N2127">
        <v>4</v>
      </c>
      <c r="O2127">
        <v>0</v>
      </c>
      <c r="P2127" s="6">
        <v>0</v>
      </c>
      <c r="Q2127" s="13">
        <v>0.01</v>
      </c>
      <c r="R2127" s="13">
        <v>0</v>
      </c>
      <c r="S2127" s="31">
        <v>327</v>
      </c>
      <c r="T2127" s="6">
        <f>VLOOKUP(E2127,'参数设置&amp;汇总'!S:U,3,0)</f>
        <v>0</v>
      </c>
      <c r="U2127" s="78">
        <f t="shared" si="165"/>
        <v>0</v>
      </c>
      <c r="V2127" s="13">
        <v>0.85000000000000009</v>
      </c>
      <c r="W2127" s="78">
        <f t="shared" si="167"/>
        <v>0</v>
      </c>
      <c r="X2127" s="1">
        <f>VLOOKUP(E2127,'渗透率、续签率'!AG:AJ,4,0)</f>
        <v>3905.4999999999995</v>
      </c>
      <c r="Y2127" s="1">
        <f t="shared" si="168"/>
        <v>0</v>
      </c>
      <c r="Z2127">
        <v>0</v>
      </c>
      <c r="AA2127" s="89">
        <f t="shared" si="169"/>
        <v>15621.999999999998</v>
      </c>
      <c r="AH2127" s="37"/>
      <c r="AI2127" s="37"/>
      <c r="AK2127" s="37"/>
    </row>
    <row r="2128" spans="1:37" hidden="1">
      <c r="A2128" t="s">
        <v>64</v>
      </c>
      <c r="B2128" t="s">
        <v>25</v>
      </c>
      <c r="C2128" t="s">
        <v>25</v>
      </c>
      <c r="D2128" t="s">
        <v>116</v>
      </c>
      <c r="E2128" t="s">
        <v>493</v>
      </c>
      <c r="F2128" t="str">
        <f t="shared" si="166"/>
        <v>盐城市亲子玩乐</v>
      </c>
      <c r="G2128" t="s">
        <v>73</v>
      </c>
      <c r="H2128" t="s">
        <v>368</v>
      </c>
      <c r="I2128" t="s">
        <v>70</v>
      </c>
      <c r="J2128">
        <v>166</v>
      </c>
      <c r="K2128">
        <v>0</v>
      </c>
      <c r="L2128" s="13">
        <f>VLOOKUP(C2128,'渗透率、续签率'!B:C,2,0)</f>
        <v>0.38</v>
      </c>
      <c r="M2128" s="6">
        <v>0</v>
      </c>
      <c r="N2128">
        <v>25</v>
      </c>
      <c r="O2128">
        <v>0</v>
      </c>
      <c r="P2128" s="6">
        <v>0</v>
      </c>
      <c r="Q2128" s="13">
        <v>3.1E-2</v>
      </c>
      <c r="R2128" s="13">
        <v>0</v>
      </c>
      <c r="S2128" s="31">
        <v>1014</v>
      </c>
      <c r="T2128" s="6">
        <f>VLOOKUP(E2128,'参数设置&amp;汇总'!S:U,3,0)</f>
        <v>0</v>
      </c>
      <c r="U2128" s="78">
        <f t="shared" si="165"/>
        <v>0</v>
      </c>
      <c r="V2128" s="13">
        <v>0.85000000000000009</v>
      </c>
      <c r="W2128" s="78">
        <f t="shared" si="167"/>
        <v>0</v>
      </c>
      <c r="X2128" s="1">
        <f>VLOOKUP(E2128,'渗透率、续签率'!AG:AJ,4,0)</f>
        <v>3905.4999999999995</v>
      </c>
      <c r="Y2128" s="1">
        <f t="shared" si="168"/>
        <v>0</v>
      </c>
      <c r="Z2128">
        <v>33</v>
      </c>
      <c r="AA2128" s="89">
        <f t="shared" si="169"/>
        <v>97637.499999999985</v>
      </c>
      <c r="AH2128" s="37"/>
      <c r="AI2128" s="37"/>
      <c r="AK2128" s="37"/>
    </row>
    <row r="2129" spans="1:37" hidden="1">
      <c r="A2129" t="s">
        <v>64</v>
      </c>
      <c r="B2129" t="s">
        <v>25</v>
      </c>
      <c r="C2129" t="s">
        <v>25</v>
      </c>
      <c r="D2129" t="s">
        <v>116</v>
      </c>
      <c r="E2129" t="s">
        <v>493</v>
      </c>
      <c r="F2129" t="str">
        <f t="shared" si="166"/>
        <v>盘锦市亲子玩乐</v>
      </c>
      <c r="G2129" t="s">
        <v>101</v>
      </c>
      <c r="H2129" t="s">
        <v>369</v>
      </c>
      <c r="I2129" t="s">
        <v>70</v>
      </c>
      <c r="J2129">
        <v>56</v>
      </c>
      <c r="K2129">
        <v>0</v>
      </c>
      <c r="L2129" s="13">
        <f>VLOOKUP(C2129,'渗透率、续签率'!B:C,2,0)</f>
        <v>0.38</v>
      </c>
      <c r="M2129" s="6">
        <v>0</v>
      </c>
      <c r="N2129">
        <v>3</v>
      </c>
      <c r="O2129">
        <v>0</v>
      </c>
      <c r="P2129" s="6">
        <v>0</v>
      </c>
      <c r="Q2129" s="13">
        <v>0.153</v>
      </c>
      <c r="R2129" s="13">
        <v>0</v>
      </c>
      <c r="S2129" s="31">
        <v>275</v>
      </c>
      <c r="T2129" s="6">
        <f>VLOOKUP(E2129,'参数设置&amp;汇总'!S:U,3,0)</f>
        <v>0</v>
      </c>
      <c r="U2129" s="78">
        <f t="shared" si="165"/>
        <v>0</v>
      </c>
      <c r="V2129" s="13">
        <v>0.85000000000000009</v>
      </c>
      <c r="W2129" s="78">
        <f t="shared" si="167"/>
        <v>0</v>
      </c>
      <c r="X2129" s="1">
        <f>VLOOKUP(E2129,'渗透率、续签率'!AG:AJ,4,0)</f>
        <v>3905.4999999999995</v>
      </c>
      <c r="Y2129" s="1">
        <f t="shared" si="168"/>
        <v>0</v>
      </c>
      <c r="Z2129">
        <v>1</v>
      </c>
      <c r="AA2129" s="89">
        <f t="shared" si="169"/>
        <v>11716.499999999998</v>
      </c>
      <c r="AH2129" s="37"/>
      <c r="AI2129" s="37"/>
      <c r="AJ2129" s="1"/>
      <c r="AK2129" s="37"/>
    </row>
    <row r="2130" spans="1:37" hidden="1">
      <c r="A2130" t="s">
        <v>64</v>
      </c>
      <c r="B2130" t="s">
        <v>25</v>
      </c>
      <c r="C2130" t="s">
        <v>25</v>
      </c>
      <c r="D2130" t="s">
        <v>116</v>
      </c>
      <c r="E2130" t="s">
        <v>493</v>
      </c>
      <c r="F2130" t="str">
        <f t="shared" si="166"/>
        <v>眉山市亲子玩乐</v>
      </c>
      <c r="G2130" t="s">
        <v>77</v>
      </c>
      <c r="H2130" t="s">
        <v>370</v>
      </c>
      <c r="I2130" t="s">
        <v>70</v>
      </c>
      <c r="J2130">
        <v>71</v>
      </c>
      <c r="K2130">
        <v>0</v>
      </c>
      <c r="L2130" s="13">
        <f>VLOOKUP(C2130,'渗透率、续签率'!B:C,2,0)</f>
        <v>0.38</v>
      </c>
      <c r="M2130" s="6">
        <v>0</v>
      </c>
      <c r="N2130">
        <v>8</v>
      </c>
      <c r="O2130">
        <v>0</v>
      </c>
      <c r="P2130" s="6">
        <v>0</v>
      </c>
      <c r="Q2130" s="13">
        <v>2.1999999999999999E-2</v>
      </c>
      <c r="R2130" s="13">
        <v>0</v>
      </c>
      <c r="S2130" s="31">
        <v>372</v>
      </c>
      <c r="T2130" s="6">
        <f>VLOOKUP(E2130,'参数设置&amp;汇总'!S:U,3,0)</f>
        <v>0</v>
      </c>
      <c r="U2130" s="78">
        <f t="shared" si="165"/>
        <v>0</v>
      </c>
      <c r="V2130" s="13">
        <v>0.85000000000000009</v>
      </c>
      <c r="W2130" s="78">
        <f t="shared" si="167"/>
        <v>0</v>
      </c>
      <c r="X2130" s="1">
        <f>VLOOKUP(E2130,'渗透率、续签率'!AG:AJ,4,0)</f>
        <v>3905.4999999999995</v>
      </c>
      <c r="Y2130" s="1">
        <f t="shared" si="168"/>
        <v>0</v>
      </c>
      <c r="Z2130">
        <v>2</v>
      </c>
      <c r="AA2130" s="89">
        <f t="shared" si="169"/>
        <v>31243.999999999996</v>
      </c>
      <c r="AH2130" s="37"/>
      <c r="AI2130" s="37"/>
      <c r="AJ2130" s="1"/>
      <c r="AK2130" s="37"/>
    </row>
    <row r="2131" spans="1:37" hidden="1">
      <c r="A2131" t="s">
        <v>64</v>
      </c>
      <c r="B2131" t="s">
        <v>25</v>
      </c>
      <c r="C2131" t="s">
        <v>25</v>
      </c>
      <c r="D2131" t="s">
        <v>116</v>
      </c>
      <c r="E2131" t="s">
        <v>493</v>
      </c>
      <c r="F2131" t="str">
        <f t="shared" si="166"/>
        <v>石嘴山市亲子玩乐</v>
      </c>
      <c r="G2131" t="s">
        <v>129</v>
      </c>
      <c r="H2131" t="s">
        <v>371</v>
      </c>
      <c r="I2131" t="s">
        <v>70</v>
      </c>
      <c r="J2131">
        <v>15</v>
      </c>
      <c r="K2131">
        <v>0</v>
      </c>
      <c r="L2131" s="13">
        <f>VLOOKUP(C2131,'渗透率、续签率'!B:C,2,0)</f>
        <v>0.38</v>
      </c>
      <c r="M2131" s="6">
        <v>0</v>
      </c>
      <c r="N2131">
        <v>0</v>
      </c>
      <c r="O2131">
        <v>0</v>
      </c>
      <c r="P2131" s="6">
        <v>0</v>
      </c>
      <c r="Q2131" s="13">
        <v>0</v>
      </c>
      <c r="R2131" s="13">
        <v>0</v>
      </c>
      <c r="S2131" s="31">
        <v>40</v>
      </c>
      <c r="T2131" s="6">
        <f>VLOOKUP(E2131,'参数设置&amp;汇总'!S:U,3,0)</f>
        <v>0</v>
      </c>
      <c r="U2131" s="78">
        <f t="shared" si="165"/>
        <v>0</v>
      </c>
      <c r="V2131" s="13">
        <v>0.85000000000000009</v>
      </c>
      <c r="W2131" s="78">
        <f t="shared" si="167"/>
        <v>0</v>
      </c>
      <c r="X2131" s="1">
        <f>VLOOKUP(E2131,'渗透率、续签率'!AG:AJ,4,0)</f>
        <v>3905.4999999999995</v>
      </c>
      <c r="Y2131" s="1">
        <f t="shared" si="168"/>
        <v>0</v>
      </c>
      <c r="Z2131">
        <v>2</v>
      </c>
      <c r="AA2131" s="89">
        <f t="shared" si="169"/>
        <v>0</v>
      </c>
      <c r="AH2131" s="37"/>
      <c r="AI2131" s="37"/>
      <c r="AJ2131" s="1"/>
      <c r="AK2131" s="37"/>
    </row>
    <row r="2132" spans="1:37" hidden="1">
      <c r="A2132" t="s">
        <v>64</v>
      </c>
      <c r="B2132" t="s">
        <v>25</v>
      </c>
      <c r="C2132" t="s">
        <v>25</v>
      </c>
      <c r="D2132" t="s">
        <v>116</v>
      </c>
      <c r="E2132" t="s">
        <v>493</v>
      </c>
      <c r="F2132" t="str">
        <f t="shared" si="166"/>
        <v>石家庄市亲子玩乐</v>
      </c>
      <c r="G2132" t="s">
        <v>159</v>
      </c>
      <c r="H2132" t="s">
        <v>372</v>
      </c>
      <c r="I2132" t="s">
        <v>70</v>
      </c>
      <c r="J2132">
        <v>362</v>
      </c>
      <c r="K2132">
        <v>0</v>
      </c>
      <c r="L2132" s="13">
        <f>VLOOKUP(C2132,'渗透率、续签率'!B:C,2,0)</f>
        <v>0.38</v>
      </c>
      <c r="M2132" s="6">
        <v>0</v>
      </c>
      <c r="N2132">
        <v>115</v>
      </c>
      <c r="O2132">
        <v>0</v>
      </c>
      <c r="P2132" s="6">
        <v>0</v>
      </c>
      <c r="Q2132" s="13">
        <v>0.17599999999999999</v>
      </c>
      <c r="R2132" s="13">
        <v>7.1999999999999995E-2</v>
      </c>
      <c r="S2132" s="31">
        <v>5246</v>
      </c>
      <c r="T2132" s="6">
        <f>VLOOKUP(E2132,'参数设置&amp;汇总'!S:U,3,0)</f>
        <v>0</v>
      </c>
      <c r="U2132" s="78">
        <f t="shared" si="165"/>
        <v>0</v>
      </c>
      <c r="V2132" s="13">
        <v>0.85000000000000009</v>
      </c>
      <c r="W2132" s="78">
        <f t="shared" si="167"/>
        <v>0</v>
      </c>
      <c r="X2132" s="1">
        <f>VLOOKUP(E2132,'渗透率、续签率'!AG:AJ,4,0)</f>
        <v>3905.4999999999995</v>
      </c>
      <c r="Y2132" s="1">
        <f t="shared" si="168"/>
        <v>0</v>
      </c>
      <c r="Z2132">
        <v>95</v>
      </c>
      <c r="AA2132" s="89">
        <f t="shared" si="169"/>
        <v>449132.49999999994</v>
      </c>
      <c r="AH2132" s="37"/>
      <c r="AI2132" s="37"/>
      <c r="AJ2132" s="1"/>
      <c r="AK2132" s="37"/>
    </row>
    <row r="2133" spans="1:37" hidden="1">
      <c r="A2133" t="s">
        <v>64</v>
      </c>
      <c r="B2133" t="s">
        <v>25</v>
      </c>
      <c r="C2133" t="s">
        <v>25</v>
      </c>
      <c r="D2133" t="s">
        <v>116</v>
      </c>
      <c r="E2133" t="s">
        <v>493</v>
      </c>
      <c r="F2133" t="str">
        <f t="shared" si="166"/>
        <v>石河子市亲子玩乐</v>
      </c>
      <c r="G2133" t="s">
        <v>145</v>
      </c>
      <c r="H2133" t="s">
        <v>373</v>
      </c>
      <c r="I2133" t="s">
        <v>70</v>
      </c>
      <c r="J2133">
        <v>14</v>
      </c>
      <c r="K2133">
        <v>0</v>
      </c>
      <c r="L2133" s="13">
        <f>VLOOKUP(C2133,'渗透率、续签率'!B:C,2,0)</f>
        <v>0.38</v>
      </c>
      <c r="M2133" s="6">
        <v>0</v>
      </c>
      <c r="N2133">
        <v>0</v>
      </c>
      <c r="O2133">
        <v>0</v>
      </c>
      <c r="P2133" s="6">
        <v>0</v>
      </c>
      <c r="Q2133" s="13">
        <v>0</v>
      </c>
      <c r="R2133" s="13">
        <v>0</v>
      </c>
      <c r="S2133" s="31">
        <v>25</v>
      </c>
      <c r="T2133" s="6">
        <f>VLOOKUP(E2133,'参数设置&amp;汇总'!S:U,3,0)</f>
        <v>0</v>
      </c>
      <c r="U2133" s="78">
        <f t="shared" si="165"/>
        <v>0</v>
      </c>
      <c r="V2133" s="13">
        <v>0.85000000000000009</v>
      </c>
      <c r="W2133" s="78">
        <f t="shared" si="167"/>
        <v>0</v>
      </c>
      <c r="X2133" s="1">
        <f>VLOOKUP(E2133,'渗透率、续签率'!AG:AJ,4,0)</f>
        <v>3905.4999999999995</v>
      </c>
      <c r="Y2133" s="1">
        <f t="shared" si="168"/>
        <v>0</v>
      </c>
      <c r="Z2133">
        <v>0</v>
      </c>
      <c r="AA2133" s="89">
        <f t="shared" si="169"/>
        <v>0</v>
      </c>
      <c r="AH2133" s="37"/>
      <c r="AI2133" s="37"/>
      <c r="AK2133" s="37"/>
    </row>
    <row r="2134" spans="1:37" hidden="1">
      <c r="A2134" t="s">
        <v>64</v>
      </c>
      <c r="B2134" t="s">
        <v>25</v>
      </c>
      <c r="C2134" t="s">
        <v>25</v>
      </c>
      <c r="D2134" t="s">
        <v>116</v>
      </c>
      <c r="E2134" t="s">
        <v>493</v>
      </c>
      <c r="F2134" t="str">
        <f t="shared" si="166"/>
        <v>神农架林区亲子玩乐</v>
      </c>
      <c r="G2134" t="s">
        <v>81</v>
      </c>
      <c r="H2134" t="s">
        <v>374</v>
      </c>
      <c r="I2134" t="s">
        <v>68</v>
      </c>
      <c r="J2134">
        <v>3</v>
      </c>
      <c r="K2134">
        <v>0</v>
      </c>
      <c r="L2134" s="13">
        <f>VLOOKUP(C2134,'渗透率、续签率'!B:C,2,0)</f>
        <v>0.38</v>
      </c>
      <c r="M2134" s="6">
        <v>0</v>
      </c>
      <c r="N2134">
        <v>0</v>
      </c>
      <c r="O2134">
        <v>0</v>
      </c>
      <c r="P2134" s="6">
        <v>0</v>
      </c>
      <c r="Q2134" s="13">
        <v>0</v>
      </c>
      <c r="R2134" s="13">
        <v>0</v>
      </c>
      <c r="S2134" s="31">
        <v>3</v>
      </c>
      <c r="T2134" s="6">
        <f>VLOOKUP(E2134,'参数设置&amp;汇总'!S:U,3,0)</f>
        <v>0</v>
      </c>
      <c r="U2134" s="78">
        <f t="shared" si="165"/>
        <v>0</v>
      </c>
      <c r="V2134" s="13">
        <v>0.85000000000000009</v>
      </c>
      <c r="W2134" s="78">
        <f t="shared" si="167"/>
        <v>0</v>
      </c>
      <c r="X2134" s="1">
        <f>VLOOKUP(E2134,'渗透率、续签率'!AG:AJ,4,0)</f>
        <v>3905.4999999999995</v>
      </c>
      <c r="Y2134" s="1">
        <f t="shared" si="168"/>
        <v>0</v>
      </c>
      <c r="Z2134">
        <v>0</v>
      </c>
      <c r="AA2134" s="89">
        <f t="shared" si="169"/>
        <v>0</v>
      </c>
      <c r="AH2134" s="37"/>
      <c r="AI2134" s="37"/>
      <c r="AK2134" s="37"/>
    </row>
    <row r="2135" spans="1:37" hidden="1">
      <c r="A2135" t="s">
        <v>64</v>
      </c>
      <c r="B2135" t="s">
        <v>25</v>
      </c>
      <c r="C2135" t="s">
        <v>25</v>
      </c>
      <c r="D2135" t="s">
        <v>116</v>
      </c>
      <c r="E2135" t="s">
        <v>493</v>
      </c>
      <c r="F2135" t="str">
        <f t="shared" si="166"/>
        <v>秦皇岛市亲子玩乐</v>
      </c>
      <c r="G2135" t="s">
        <v>159</v>
      </c>
      <c r="H2135" t="s">
        <v>375</v>
      </c>
      <c r="I2135" t="s">
        <v>70</v>
      </c>
      <c r="J2135">
        <v>90</v>
      </c>
      <c r="K2135">
        <v>0</v>
      </c>
      <c r="L2135" s="13">
        <f>VLOOKUP(C2135,'渗透率、续签率'!B:C,2,0)</f>
        <v>0.38</v>
      </c>
      <c r="M2135" s="6">
        <v>0</v>
      </c>
      <c r="N2135">
        <v>13</v>
      </c>
      <c r="O2135">
        <v>0</v>
      </c>
      <c r="P2135" s="6">
        <v>0</v>
      </c>
      <c r="Q2135" s="13">
        <v>5.0000000000000001E-3</v>
      </c>
      <c r="R2135" s="13">
        <v>0</v>
      </c>
      <c r="S2135" s="31">
        <v>562</v>
      </c>
      <c r="T2135" s="6">
        <f>VLOOKUP(E2135,'参数设置&amp;汇总'!S:U,3,0)</f>
        <v>0</v>
      </c>
      <c r="U2135" s="78">
        <f t="shared" si="165"/>
        <v>0</v>
      </c>
      <c r="V2135" s="13">
        <v>0.85000000000000009</v>
      </c>
      <c r="W2135" s="78">
        <f t="shared" si="167"/>
        <v>0</v>
      </c>
      <c r="X2135" s="1">
        <f>VLOOKUP(E2135,'渗透率、续签率'!AG:AJ,4,0)</f>
        <v>3905.4999999999995</v>
      </c>
      <c r="Y2135" s="1">
        <f t="shared" si="168"/>
        <v>0</v>
      </c>
      <c r="Z2135">
        <v>21</v>
      </c>
      <c r="AA2135" s="89">
        <f t="shared" si="169"/>
        <v>50771.499999999993</v>
      </c>
      <c r="AH2135" s="37"/>
      <c r="AI2135" s="37"/>
      <c r="AJ2135" s="1"/>
      <c r="AK2135" s="37"/>
    </row>
    <row r="2136" spans="1:37" hidden="1">
      <c r="A2136" t="s">
        <v>64</v>
      </c>
      <c r="B2136" t="s">
        <v>25</v>
      </c>
      <c r="C2136" t="s">
        <v>25</v>
      </c>
      <c r="D2136" t="s">
        <v>116</v>
      </c>
      <c r="E2136" t="s">
        <v>493</v>
      </c>
      <c r="F2136" t="str">
        <f t="shared" si="166"/>
        <v>红河哈尼族彝族自治州亲子玩乐</v>
      </c>
      <c r="G2136" t="s">
        <v>99</v>
      </c>
      <c r="H2136" t="s">
        <v>376</v>
      </c>
      <c r="I2136" t="s">
        <v>68</v>
      </c>
      <c r="J2136">
        <v>96</v>
      </c>
      <c r="K2136">
        <v>0</v>
      </c>
      <c r="L2136" s="13">
        <f>VLOOKUP(C2136,'渗透率、续签率'!B:C,2,0)</f>
        <v>0.38</v>
      </c>
      <c r="M2136" s="6">
        <v>0</v>
      </c>
      <c r="N2136">
        <v>5</v>
      </c>
      <c r="O2136">
        <v>0</v>
      </c>
      <c r="P2136" s="6">
        <v>0</v>
      </c>
      <c r="Q2136" s="13">
        <v>0</v>
      </c>
      <c r="R2136" s="13">
        <v>0</v>
      </c>
      <c r="S2136" s="31">
        <v>308</v>
      </c>
      <c r="T2136" s="6">
        <f>VLOOKUP(E2136,'参数设置&amp;汇总'!S:U,3,0)</f>
        <v>0</v>
      </c>
      <c r="U2136" s="78">
        <f t="shared" si="165"/>
        <v>0</v>
      </c>
      <c r="V2136" s="13">
        <v>0.85000000000000009</v>
      </c>
      <c r="W2136" s="78">
        <f t="shared" si="167"/>
        <v>0</v>
      </c>
      <c r="X2136" s="1">
        <f>VLOOKUP(E2136,'渗透率、续签率'!AG:AJ,4,0)</f>
        <v>3905.4999999999995</v>
      </c>
      <c r="Y2136" s="1">
        <f t="shared" si="168"/>
        <v>0</v>
      </c>
      <c r="Z2136">
        <v>2</v>
      </c>
      <c r="AA2136" s="89">
        <f t="shared" si="169"/>
        <v>19527.499999999996</v>
      </c>
      <c r="AH2136" s="37"/>
      <c r="AI2136" s="37"/>
      <c r="AK2136" s="37"/>
    </row>
    <row r="2137" spans="1:37" hidden="1">
      <c r="A2137" t="s">
        <v>64</v>
      </c>
      <c r="B2137" t="s">
        <v>25</v>
      </c>
      <c r="C2137" t="s">
        <v>25</v>
      </c>
      <c r="D2137" t="s">
        <v>116</v>
      </c>
      <c r="E2137" t="s">
        <v>493</v>
      </c>
      <c r="F2137" t="str">
        <f t="shared" si="166"/>
        <v>绍兴市亲子玩乐</v>
      </c>
      <c r="G2137" t="s">
        <v>79</v>
      </c>
      <c r="H2137" t="s">
        <v>377</v>
      </c>
      <c r="I2137" t="s">
        <v>68</v>
      </c>
      <c r="J2137">
        <v>188</v>
      </c>
      <c r="K2137">
        <v>1</v>
      </c>
      <c r="L2137" s="13">
        <f>VLOOKUP(C2137,'渗透率、续签率'!B:C,2,0)</f>
        <v>0.38</v>
      </c>
      <c r="M2137" s="6">
        <v>0.01</v>
      </c>
      <c r="N2137">
        <v>57</v>
      </c>
      <c r="O2137">
        <v>1</v>
      </c>
      <c r="P2137" s="6">
        <v>0.02</v>
      </c>
      <c r="Q2137" s="13">
        <v>0.20300000000000001</v>
      </c>
      <c r="R2137" s="13">
        <v>3.2000000000000001E-2</v>
      </c>
      <c r="S2137" s="31">
        <v>2425</v>
      </c>
      <c r="T2137" s="6">
        <f>VLOOKUP(E2137,'参数设置&amp;汇总'!S:U,3,0)</f>
        <v>0</v>
      </c>
      <c r="U2137" s="78">
        <f t="shared" si="165"/>
        <v>1</v>
      </c>
      <c r="V2137" s="13">
        <v>0.85000000000000009</v>
      </c>
      <c r="W2137" s="78">
        <f t="shared" si="167"/>
        <v>0.72941176470588232</v>
      </c>
      <c r="X2137" s="1">
        <f>VLOOKUP(E2137,'渗透率、续签率'!AG:AJ,4,0)</f>
        <v>3905.4999999999995</v>
      </c>
      <c r="Y2137" s="1">
        <f t="shared" si="168"/>
        <v>2848.7176470588229</v>
      </c>
      <c r="Z2137">
        <v>48</v>
      </c>
      <c r="AA2137" s="89">
        <f t="shared" si="169"/>
        <v>222613.49999999997</v>
      </c>
      <c r="AH2137" s="37"/>
      <c r="AI2137" s="37"/>
      <c r="AK2137" s="37"/>
    </row>
    <row r="2138" spans="1:37" hidden="1">
      <c r="A2138" t="s">
        <v>64</v>
      </c>
      <c r="B2138" t="s">
        <v>25</v>
      </c>
      <c r="C2138" t="s">
        <v>25</v>
      </c>
      <c r="D2138" t="s">
        <v>116</v>
      </c>
      <c r="E2138" t="s">
        <v>493</v>
      </c>
      <c r="F2138" t="str">
        <f t="shared" si="166"/>
        <v>绥化市亲子玩乐</v>
      </c>
      <c r="G2138" t="s">
        <v>118</v>
      </c>
      <c r="H2138" t="s">
        <v>378</v>
      </c>
      <c r="I2138" t="s">
        <v>70</v>
      </c>
      <c r="J2138">
        <v>38</v>
      </c>
      <c r="K2138">
        <v>0</v>
      </c>
      <c r="L2138" s="13">
        <f>VLOOKUP(C2138,'渗透率、续签率'!B:C,2,0)</f>
        <v>0.38</v>
      </c>
      <c r="M2138" s="6">
        <v>0</v>
      </c>
      <c r="N2138">
        <v>0</v>
      </c>
      <c r="O2138">
        <v>0</v>
      </c>
      <c r="P2138" s="6">
        <v>0</v>
      </c>
      <c r="Q2138" s="13">
        <v>0</v>
      </c>
      <c r="R2138" s="13">
        <v>0</v>
      </c>
      <c r="S2138" s="31">
        <v>93</v>
      </c>
      <c r="T2138" s="6">
        <f>VLOOKUP(E2138,'参数设置&amp;汇总'!S:U,3,0)</f>
        <v>0</v>
      </c>
      <c r="U2138" s="78">
        <f t="shared" si="165"/>
        <v>0</v>
      </c>
      <c r="V2138" s="13">
        <v>0.85000000000000009</v>
      </c>
      <c r="W2138" s="78">
        <f t="shared" si="167"/>
        <v>0</v>
      </c>
      <c r="X2138" s="1">
        <f>VLOOKUP(E2138,'渗透率、续签率'!AG:AJ,4,0)</f>
        <v>3905.4999999999995</v>
      </c>
      <c r="Y2138" s="1">
        <f t="shared" si="168"/>
        <v>0</v>
      </c>
      <c r="Z2138">
        <v>0</v>
      </c>
      <c r="AA2138" s="89">
        <f t="shared" si="169"/>
        <v>0</v>
      </c>
      <c r="AH2138" s="37"/>
      <c r="AI2138" s="37"/>
      <c r="AK2138" s="37"/>
    </row>
    <row r="2139" spans="1:37" hidden="1">
      <c r="A2139" t="s">
        <v>64</v>
      </c>
      <c r="B2139" t="s">
        <v>25</v>
      </c>
      <c r="C2139" t="s">
        <v>25</v>
      </c>
      <c r="D2139" t="s">
        <v>116</v>
      </c>
      <c r="E2139" t="s">
        <v>493</v>
      </c>
      <c r="F2139" t="str">
        <f t="shared" si="166"/>
        <v>绵阳市亲子玩乐</v>
      </c>
      <c r="G2139" t="s">
        <v>77</v>
      </c>
      <c r="H2139" t="s">
        <v>379</v>
      </c>
      <c r="I2139" t="s">
        <v>70</v>
      </c>
      <c r="J2139">
        <v>159</v>
      </c>
      <c r="K2139">
        <v>0</v>
      </c>
      <c r="L2139" s="13">
        <f>VLOOKUP(C2139,'渗透率、续签率'!B:C,2,0)</f>
        <v>0.38</v>
      </c>
      <c r="M2139" s="6">
        <v>0</v>
      </c>
      <c r="N2139">
        <v>18</v>
      </c>
      <c r="O2139">
        <v>0</v>
      </c>
      <c r="P2139" s="6">
        <v>0</v>
      </c>
      <c r="Q2139" s="13">
        <v>0.36799999999999999</v>
      </c>
      <c r="R2139" s="13">
        <v>0</v>
      </c>
      <c r="S2139" s="31">
        <v>1025</v>
      </c>
      <c r="T2139" s="6">
        <f>VLOOKUP(E2139,'参数设置&amp;汇总'!S:U,3,0)</f>
        <v>0</v>
      </c>
      <c r="U2139" s="78">
        <f t="shared" si="165"/>
        <v>0</v>
      </c>
      <c r="V2139" s="13">
        <v>0.85000000000000009</v>
      </c>
      <c r="W2139" s="78">
        <f t="shared" si="167"/>
        <v>0</v>
      </c>
      <c r="X2139" s="1">
        <f>VLOOKUP(E2139,'渗透率、续签率'!AG:AJ,4,0)</f>
        <v>3905.4999999999995</v>
      </c>
      <c r="Y2139" s="1">
        <f t="shared" si="168"/>
        <v>0</v>
      </c>
      <c r="Z2139">
        <v>19</v>
      </c>
      <c r="AA2139" s="89">
        <f t="shared" si="169"/>
        <v>70298.999999999985</v>
      </c>
    </row>
    <row r="2140" spans="1:37" hidden="1">
      <c r="A2140" t="s">
        <v>64</v>
      </c>
      <c r="B2140" t="s">
        <v>25</v>
      </c>
      <c r="C2140" t="s">
        <v>25</v>
      </c>
      <c r="D2140" t="s">
        <v>116</v>
      </c>
      <c r="E2140" t="s">
        <v>493</v>
      </c>
      <c r="F2140" t="str">
        <f t="shared" si="166"/>
        <v>聊城市亲子玩乐</v>
      </c>
      <c r="G2140" t="s">
        <v>103</v>
      </c>
      <c r="H2140" t="s">
        <v>380</v>
      </c>
      <c r="I2140" t="s">
        <v>70</v>
      </c>
      <c r="J2140">
        <v>117</v>
      </c>
      <c r="K2140">
        <v>0</v>
      </c>
      <c r="L2140" s="13">
        <f>VLOOKUP(C2140,'渗透率、续签率'!B:C,2,0)</f>
        <v>0.38</v>
      </c>
      <c r="M2140" s="6">
        <v>0</v>
      </c>
      <c r="N2140">
        <v>16</v>
      </c>
      <c r="O2140">
        <v>0</v>
      </c>
      <c r="P2140" s="6">
        <v>0</v>
      </c>
      <c r="Q2140" s="13">
        <v>0</v>
      </c>
      <c r="R2140" s="13">
        <v>0</v>
      </c>
      <c r="S2140" s="31">
        <v>668</v>
      </c>
      <c r="T2140" s="6">
        <f>VLOOKUP(E2140,'参数设置&amp;汇总'!S:U,3,0)</f>
        <v>0</v>
      </c>
      <c r="U2140" s="78">
        <f t="shared" si="165"/>
        <v>0</v>
      </c>
      <c r="V2140" s="13">
        <v>0.85000000000000009</v>
      </c>
      <c r="W2140" s="78">
        <f t="shared" si="167"/>
        <v>0</v>
      </c>
      <c r="X2140" s="1">
        <f>VLOOKUP(E2140,'渗透率、续签率'!AG:AJ,4,0)</f>
        <v>3905.4999999999995</v>
      </c>
      <c r="Y2140" s="1">
        <f t="shared" si="168"/>
        <v>0</v>
      </c>
      <c r="Z2140">
        <v>23</v>
      </c>
      <c r="AA2140" s="89">
        <f t="shared" si="169"/>
        <v>62487.999999999993</v>
      </c>
      <c r="AH2140" s="37"/>
      <c r="AI2140" s="37"/>
      <c r="AK2140" s="37"/>
    </row>
    <row r="2141" spans="1:37" hidden="1">
      <c r="A2141" t="s">
        <v>64</v>
      </c>
      <c r="B2141" t="s">
        <v>25</v>
      </c>
      <c r="C2141" t="s">
        <v>25</v>
      </c>
      <c r="D2141" t="s">
        <v>116</v>
      </c>
      <c r="E2141" t="s">
        <v>493</v>
      </c>
      <c r="F2141" t="str">
        <f t="shared" si="166"/>
        <v>肇庆市亲子玩乐</v>
      </c>
      <c r="G2141" t="s">
        <v>75</v>
      </c>
      <c r="H2141" t="s">
        <v>381</v>
      </c>
      <c r="I2141" t="s">
        <v>68</v>
      </c>
      <c r="J2141">
        <v>94</v>
      </c>
      <c r="K2141">
        <v>0</v>
      </c>
      <c r="L2141" s="13">
        <f>VLOOKUP(C2141,'渗透率、续签率'!B:C,2,0)</f>
        <v>0.38</v>
      </c>
      <c r="M2141" s="6">
        <v>0</v>
      </c>
      <c r="N2141">
        <v>14</v>
      </c>
      <c r="O2141">
        <v>0</v>
      </c>
      <c r="P2141" s="6">
        <v>0</v>
      </c>
      <c r="Q2141" s="13">
        <v>6.7000000000000004E-2</v>
      </c>
      <c r="R2141" s="13">
        <v>0</v>
      </c>
      <c r="S2141" s="31">
        <v>775</v>
      </c>
      <c r="T2141" s="6">
        <f>VLOOKUP(E2141,'参数设置&amp;汇总'!S:U,3,0)</f>
        <v>0</v>
      </c>
      <c r="U2141" s="78">
        <f t="shared" si="165"/>
        <v>0</v>
      </c>
      <c r="V2141" s="13">
        <v>0.85000000000000009</v>
      </c>
      <c r="W2141" s="78">
        <f t="shared" si="167"/>
        <v>0</v>
      </c>
      <c r="X2141" s="1">
        <f>VLOOKUP(E2141,'渗透率、续签率'!AG:AJ,4,0)</f>
        <v>3905.4999999999995</v>
      </c>
      <c r="Y2141" s="1">
        <f t="shared" si="168"/>
        <v>0</v>
      </c>
      <c r="Z2141">
        <v>1</v>
      </c>
      <c r="AA2141" s="89">
        <f t="shared" si="169"/>
        <v>54676.999999999993</v>
      </c>
      <c r="AH2141" s="37"/>
      <c r="AI2141" s="37"/>
      <c r="AK2141" s="37"/>
    </row>
    <row r="2142" spans="1:37" hidden="1">
      <c r="A2142" t="s">
        <v>64</v>
      </c>
      <c r="B2142" t="s">
        <v>25</v>
      </c>
      <c r="C2142" t="s">
        <v>25</v>
      </c>
      <c r="D2142" t="s">
        <v>116</v>
      </c>
      <c r="E2142" t="s">
        <v>493</v>
      </c>
      <c r="F2142" t="str">
        <f t="shared" si="166"/>
        <v>胡杨河市亲子玩乐</v>
      </c>
      <c r="G2142" t="s">
        <v>145</v>
      </c>
      <c r="H2142" t="s">
        <v>382</v>
      </c>
      <c r="I2142" t="s">
        <v>70</v>
      </c>
      <c r="J2142">
        <v>0</v>
      </c>
      <c r="K2142">
        <v>0</v>
      </c>
      <c r="L2142" s="13">
        <f>VLOOKUP(C2142,'渗透率、续签率'!B:C,2,0)</f>
        <v>0.38</v>
      </c>
      <c r="M2142" s="6">
        <v>0</v>
      </c>
      <c r="N2142">
        <v>0</v>
      </c>
      <c r="O2142">
        <v>0</v>
      </c>
      <c r="P2142" s="6">
        <v>0</v>
      </c>
      <c r="Q2142" s="13">
        <v>0</v>
      </c>
      <c r="R2142" s="13">
        <v>0</v>
      </c>
      <c r="S2142" s="31">
        <v>0</v>
      </c>
      <c r="T2142" s="6">
        <f>VLOOKUP(E2142,'参数设置&amp;汇总'!S:U,3,0)</f>
        <v>0</v>
      </c>
      <c r="U2142" s="78">
        <f t="shared" si="165"/>
        <v>0</v>
      </c>
      <c r="V2142" s="13">
        <v>0.85000000000000009</v>
      </c>
      <c r="W2142" s="78">
        <f t="shared" si="167"/>
        <v>0</v>
      </c>
      <c r="X2142" s="1">
        <f>VLOOKUP(E2142,'渗透率、续签率'!AG:AJ,4,0)</f>
        <v>3905.4999999999995</v>
      </c>
      <c r="Y2142" s="1">
        <f t="shared" si="168"/>
        <v>0</v>
      </c>
      <c r="Z2142">
        <v>0</v>
      </c>
      <c r="AA2142" s="89">
        <f t="shared" si="169"/>
        <v>0</v>
      </c>
      <c r="AH2142" s="37"/>
      <c r="AI2142" s="37"/>
      <c r="AK2142" s="37"/>
    </row>
    <row r="2143" spans="1:37" hidden="1">
      <c r="A2143" t="s">
        <v>64</v>
      </c>
      <c r="B2143" t="s">
        <v>25</v>
      </c>
      <c r="C2143" t="s">
        <v>25</v>
      </c>
      <c r="D2143" t="s">
        <v>116</v>
      </c>
      <c r="E2143" t="s">
        <v>493</v>
      </c>
      <c r="F2143" t="str">
        <f t="shared" si="166"/>
        <v>自贡市亲子玩乐</v>
      </c>
      <c r="G2143" t="s">
        <v>77</v>
      </c>
      <c r="H2143" t="s">
        <v>383</v>
      </c>
      <c r="I2143" t="s">
        <v>70</v>
      </c>
      <c r="J2143">
        <v>40</v>
      </c>
      <c r="K2143">
        <v>0</v>
      </c>
      <c r="L2143" s="13">
        <f>VLOOKUP(C2143,'渗透率、续签率'!B:C,2,0)</f>
        <v>0.38</v>
      </c>
      <c r="M2143" s="6">
        <v>0</v>
      </c>
      <c r="N2143">
        <v>6</v>
      </c>
      <c r="O2143">
        <v>0</v>
      </c>
      <c r="P2143" s="6">
        <v>0</v>
      </c>
      <c r="Q2143" s="13">
        <v>0</v>
      </c>
      <c r="R2143" s="13">
        <v>0</v>
      </c>
      <c r="S2143" s="31">
        <v>233</v>
      </c>
      <c r="T2143" s="6">
        <f>VLOOKUP(E2143,'参数设置&amp;汇总'!S:U,3,0)</f>
        <v>0</v>
      </c>
      <c r="U2143" s="78">
        <f t="shared" si="165"/>
        <v>0</v>
      </c>
      <c r="V2143" s="13">
        <v>0.85000000000000009</v>
      </c>
      <c r="W2143" s="78">
        <f t="shared" si="167"/>
        <v>0</v>
      </c>
      <c r="X2143" s="1">
        <f>VLOOKUP(E2143,'渗透率、续签率'!AG:AJ,4,0)</f>
        <v>3905.4999999999995</v>
      </c>
      <c r="Y2143" s="1">
        <f t="shared" si="168"/>
        <v>0</v>
      </c>
      <c r="Z2143">
        <v>0</v>
      </c>
      <c r="AA2143" s="89">
        <f t="shared" si="169"/>
        <v>23432.999999999996</v>
      </c>
      <c r="AH2143" s="37"/>
      <c r="AI2143" s="37"/>
      <c r="AK2143" s="37"/>
    </row>
    <row r="2144" spans="1:37" hidden="1">
      <c r="A2144" t="s">
        <v>64</v>
      </c>
      <c r="B2144" t="s">
        <v>25</v>
      </c>
      <c r="C2144" t="s">
        <v>25</v>
      </c>
      <c r="D2144" t="s">
        <v>116</v>
      </c>
      <c r="E2144" t="s">
        <v>493</v>
      </c>
      <c r="F2144" t="str">
        <f t="shared" si="166"/>
        <v>舟山市亲子玩乐</v>
      </c>
      <c r="G2144" t="s">
        <v>79</v>
      </c>
      <c r="H2144" t="s">
        <v>384</v>
      </c>
      <c r="I2144" t="s">
        <v>68</v>
      </c>
      <c r="J2144">
        <v>25</v>
      </c>
      <c r="K2144">
        <v>0</v>
      </c>
      <c r="L2144" s="13">
        <f>VLOOKUP(C2144,'渗透率、续签率'!B:C,2,0)</f>
        <v>0.38</v>
      </c>
      <c r="M2144" s="6">
        <v>0</v>
      </c>
      <c r="N2144">
        <v>8</v>
      </c>
      <c r="O2144">
        <v>0</v>
      </c>
      <c r="P2144" s="6">
        <v>0</v>
      </c>
      <c r="Q2144" s="13">
        <v>4.1000000000000002E-2</v>
      </c>
      <c r="R2144" s="13">
        <v>0</v>
      </c>
      <c r="S2144" s="31">
        <v>210</v>
      </c>
      <c r="T2144" s="6">
        <f>VLOOKUP(E2144,'参数设置&amp;汇总'!S:U,3,0)</f>
        <v>0</v>
      </c>
      <c r="U2144" s="78">
        <f t="shared" si="165"/>
        <v>0</v>
      </c>
      <c r="V2144" s="13">
        <v>0.85000000000000009</v>
      </c>
      <c r="W2144" s="78">
        <f t="shared" si="167"/>
        <v>0</v>
      </c>
      <c r="X2144" s="1">
        <f>VLOOKUP(E2144,'渗透率、续签率'!AG:AJ,4,0)</f>
        <v>3905.4999999999995</v>
      </c>
      <c r="Y2144" s="1">
        <f t="shared" si="168"/>
        <v>0</v>
      </c>
      <c r="Z2144">
        <v>3</v>
      </c>
      <c r="AA2144" s="89">
        <f t="shared" si="169"/>
        <v>31243.999999999996</v>
      </c>
    </row>
    <row r="2145" spans="1:37" hidden="1">
      <c r="A2145" t="s">
        <v>64</v>
      </c>
      <c r="B2145" t="s">
        <v>25</v>
      </c>
      <c r="C2145" t="s">
        <v>25</v>
      </c>
      <c r="D2145" t="s">
        <v>116</v>
      </c>
      <c r="E2145" t="s">
        <v>493</v>
      </c>
      <c r="F2145" t="str">
        <f t="shared" si="166"/>
        <v>芜湖市亲子玩乐</v>
      </c>
      <c r="G2145" t="s">
        <v>94</v>
      </c>
      <c r="H2145" t="s">
        <v>385</v>
      </c>
      <c r="I2145" t="s">
        <v>68</v>
      </c>
      <c r="J2145">
        <v>120</v>
      </c>
      <c r="K2145">
        <v>1</v>
      </c>
      <c r="L2145" s="13">
        <f>VLOOKUP(C2145,'渗透率、续签率'!B:C,2,0)</f>
        <v>0.38</v>
      </c>
      <c r="M2145" s="6">
        <v>0.01</v>
      </c>
      <c r="N2145">
        <v>17</v>
      </c>
      <c r="O2145">
        <v>1</v>
      </c>
      <c r="P2145" s="6">
        <v>0.06</v>
      </c>
      <c r="Q2145" s="13">
        <v>6.3E-2</v>
      </c>
      <c r="R2145" s="13">
        <v>0</v>
      </c>
      <c r="S2145" s="31">
        <v>929</v>
      </c>
      <c r="T2145" s="6">
        <f>VLOOKUP(E2145,'参数设置&amp;汇总'!S:U,3,0)</f>
        <v>0</v>
      </c>
      <c r="U2145" s="78">
        <f t="shared" si="165"/>
        <v>1</v>
      </c>
      <c r="V2145" s="13">
        <v>0.85000000000000009</v>
      </c>
      <c r="W2145" s="78">
        <f t="shared" si="167"/>
        <v>0.72941176470588232</v>
      </c>
      <c r="X2145" s="1">
        <f>VLOOKUP(E2145,'渗透率、续签率'!AG:AJ,4,0)</f>
        <v>3905.4999999999995</v>
      </c>
      <c r="Y2145" s="1">
        <f t="shared" si="168"/>
        <v>2848.7176470588229</v>
      </c>
      <c r="Z2145">
        <v>8</v>
      </c>
      <c r="AA2145" s="89">
        <f t="shared" si="169"/>
        <v>66393.499999999985</v>
      </c>
      <c r="AH2145" s="37"/>
      <c r="AI2145" s="37"/>
      <c r="AK2145" s="37"/>
    </row>
    <row r="2146" spans="1:37" hidden="1">
      <c r="A2146" t="s">
        <v>64</v>
      </c>
      <c r="B2146" t="s">
        <v>25</v>
      </c>
      <c r="C2146" t="s">
        <v>25</v>
      </c>
      <c r="D2146" t="s">
        <v>116</v>
      </c>
      <c r="E2146" t="s">
        <v>493</v>
      </c>
      <c r="F2146" t="str">
        <f t="shared" si="166"/>
        <v>茂名市亲子玩乐</v>
      </c>
      <c r="G2146" t="s">
        <v>75</v>
      </c>
      <c r="H2146" t="s">
        <v>386</v>
      </c>
      <c r="I2146" t="s">
        <v>68</v>
      </c>
      <c r="J2146">
        <v>146</v>
      </c>
      <c r="K2146">
        <v>0</v>
      </c>
      <c r="L2146" s="13">
        <f>VLOOKUP(C2146,'渗透率、续签率'!B:C,2,0)</f>
        <v>0.38</v>
      </c>
      <c r="M2146" s="6">
        <v>0</v>
      </c>
      <c r="N2146">
        <v>20</v>
      </c>
      <c r="O2146">
        <v>0</v>
      </c>
      <c r="P2146" s="6">
        <v>0</v>
      </c>
      <c r="Q2146" s="13">
        <v>1.0999999999999999E-2</v>
      </c>
      <c r="R2146" s="13">
        <v>0</v>
      </c>
      <c r="S2146" s="31">
        <v>848</v>
      </c>
      <c r="T2146" s="6">
        <f>VLOOKUP(E2146,'参数设置&amp;汇总'!S:U,3,0)</f>
        <v>0</v>
      </c>
      <c r="U2146" s="78">
        <f t="shared" si="165"/>
        <v>0</v>
      </c>
      <c r="V2146" s="13">
        <v>0.85000000000000009</v>
      </c>
      <c r="W2146" s="78">
        <f t="shared" si="167"/>
        <v>0</v>
      </c>
      <c r="X2146" s="1">
        <f>VLOOKUP(E2146,'渗透率、续签率'!AG:AJ,4,0)</f>
        <v>3905.4999999999995</v>
      </c>
      <c r="Y2146" s="1">
        <f t="shared" si="168"/>
        <v>0</v>
      </c>
      <c r="Z2146">
        <v>17</v>
      </c>
      <c r="AA2146" s="89">
        <f t="shared" si="169"/>
        <v>78109.999999999985</v>
      </c>
      <c r="AH2146" s="37"/>
      <c r="AI2146" s="37"/>
      <c r="AJ2146" s="1"/>
      <c r="AK2146" s="37"/>
    </row>
    <row r="2147" spans="1:37" hidden="1">
      <c r="A2147" t="s">
        <v>64</v>
      </c>
      <c r="B2147" t="s">
        <v>25</v>
      </c>
      <c r="C2147" t="s">
        <v>25</v>
      </c>
      <c r="D2147" t="s">
        <v>116</v>
      </c>
      <c r="E2147" t="s">
        <v>493</v>
      </c>
      <c r="F2147" t="str">
        <f t="shared" si="166"/>
        <v>荆州市亲子玩乐</v>
      </c>
      <c r="G2147" t="s">
        <v>81</v>
      </c>
      <c r="H2147" t="s">
        <v>387</v>
      </c>
      <c r="I2147" t="s">
        <v>68</v>
      </c>
      <c r="J2147">
        <v>112</v>
      </c>
      <c r="K2147">
        <v>0</v>
      </c>
      <c r="L2147" s="13">
        <f>VLOOKUP(C2147,'渗透率、续签率'!B:C,2,0)</f>
        <v>0.38</v>
      </c>
      <c r="M2147" s="6">
        <v>0</v>
      </c>
      <c r="N2147">
        <v>11</v>
      </c>
      <c r="O2147">
        <v>0</v>
      </c>
      <c r="P2147" s="6">
        <v>0</v>
      </c>
      <c r="Q2147" s="13">
        <v>0.11</v>
      </c>
      <c r="R2147" s="13">
        <v>0</v>
      </c>
      <c r="S2147" s="31">
        <v>436</v>
      </c>
      <c r="T2147" s="6">
        <f>VLOOKUP(E2147,'参数设置&amp;汇总'!S:U,3,0)</f>
        <v>0</v>
      </c>
      <c r="U2147" s="78">
        <f t="shared" si="165"/>
        <v>0</v>
      </c>
      <c r="V2147" s="13">
        <v>0.85000000000000009</v>
      </c>
      <c r="W2147" s="78">
        <f t="shared" si="167"/>
        <v>0</v>
      </c>
      <c r="X2147" s="1">
        <f>VLOOKUP(E2147,'渗透率、续签率'!AG:AJ,4,0)</f>
        <v>3905.4999999999995</v>
      </c>
      <c r="Y2147" s="1">
        <f t="shared" si="168"/>
        <v>0</v>
      </c>
      <c r="Z2147">
        <v>2</v>
      </c>
      <c r="AA2147" s="89">
        <f t="shared" si="169"/>
        <v>42960.499999999993</v>
      </c>
      <c r="AH2147" s="37"/>
      <c r="AI2147" s="37"/>
      <c r="AK2147" s="37"/>
    </row>
    <row r="2148" spans="1:37" hidden="1">
      <c r="A2148" t="s">
        <v>64</v>
      </c>
      <c r="B2148" t="s">
        <v>25</v>
      </c>
      <c r="C2148" t="s">
        <v>25</v>
      </c>
      <c r="D2148" t="s">
        <v>116</v>
      </c>
      <c r="E2148" t="s">
        <v>493</v>
      </c>
      <c r="F2148" t="str">
        <f t="shared" si="166"/>
        <v>荆门市亲子玩乐</v>
      </c>
      <c r="G2148" t="s">
        <v>81</v>
      </c>
      <c r="H2148" t="s">
        <v>388</v>
      </c>
      <c r="I2148" t="s">
        <v>68</v>
      </c>
      <c r="J2148">
        <v>45</v>
      </c>
      <c r="K2148">
        <v>0</v>
      </c>
      <c r="L2148" s="13">
        <f>VLOOKUP(C2148,'渗透率、续签率'!B:C,2,0)</f>
        <v>0.38</v>
      </c>
      <c r="M2148" s="6">
        <v>0</v>
      </c>
      <c r="N2148">
        <v>3</v>
      </c>
      <c r="O2148">
        <v>0</v>
      </c>
      <c r="P2148" s="6">
        <v>0</v>
      </c>
      <c r="Q2148" s="13">
        <v>8.8999999999999996E-2</v>
      </c>
      <c r="R2148" s="13">
        <v>0</v>
      </c>
      <c r="S2148" s="31">
        <v>184</v>
      </c>
      <c r="T2148" s="6">
        <f>VLOOKUP(E2148,'参数设置&amp;汇总'!S:U,3,0)</f>
        <v>0</v>
      </c>
      <c r="U2148" s="78">
        <f t="shared" si="165"/>
        <v>0</v>
      </c>
      <c r="V2148" s="13">
        <v>0.85000000000000009</v>
      </c>
      <c r="W2148" s="78">
        <f t="shared" si="167"/>
        <v>0</v>
      </c>
      <c r="X2148" s="1">
        <f>VLOOKUP(E2148,'渗透率、续签率'!AG:AJ,4,0)</f>
        <v>3905.4999999999995</v>
      </c>
      <c r="Y2148" s="1">
        <f t="shared" si="168"/>
        <v>0</v>
      </c>
      <c r="Z2148">
        <v>5</v>
      </c>
      <c r="AA2148" s="89">
        <f t="shared" si="169"/>
        <v>11716.499999999998</v>
      </c>
    </row>
    <row r="2149" spans="1:37" hidden="1">
      <c r="A2149" t="s">
        <v>64</v>
      </c>
      <c r="B2149" t="s">
        <v>25</v>
      </c>
      <c r="C2149" t="s">
        <v>25</v>
      </c>
      <c r="D2149" t="s">
        <v>116</v>
      </c>
      <c r="E2149" t="s">
        <v>493</v>
      </c>
      <c r="F2149" t="str">
        <f t="shared" si="166"/>
        <v>莆田市亲子玩乐</v>
      </c>
      <c r="G2149" t="s">
        <v>92</v>
      </c>
      <c r="H2149" t="s">
        <v>389</v>
      </c>
      <c r="I2149" t="s">
        <v>68</v>
      </c>
      <c r="J2149">
        <v>88</v>
      </c>
      <c r="K2149">
        <v>0</v>
      </c>
      <c r="L2149" s="13">
        <f>VLOOKUP(C2149,'渗透率、续签率'!B:C,2,0)</f>
        <v>0.38</v>
      </c>
      <c r="M2149" s="6">
        <v>0</v>
      </c>
      <c r="N2149">
        <v>12</v>
      </c>
      <c r="O2149">
        <v>0</v>
      </c>
      <c r="P2149" s="6">
        <v>0</v>
      </c>
      <c r="Q2149" s="13">
        <v>0</v>
      </c>
      <c r="R2149" s="13">
        <v>0</v>
      </c>
      <c r="S2149" s="31">
        <v>554</v>
      </c>
      <c r="T2149" s="6">
        <f>VLOOKUP(E2149,'参数设置&amp;汇总'!S:U,3,0)</f>
        <v>0</v>
      </c>
      <c r="U2149" s="78">
        <f t="shared" si="165"/>
        <v>0</v>
      </c>
      <c r="V2149" s="13">
        <v>0.85000000000000009</v>
      </c>
      <c r="W2149" s="78">
        <f t="shared" si="167"/>
        <v>0</v>
      </c>
      <c r="X2149" s="1">
        <f>VLOOKUP(E2149,'渗透率、续签率'!AG:AJ,4,0)</f>
        <v>3905.4999999999995</v>
      </c>
      <c r="Y2149" s="1">
        <f t="shared" si="168"/>
        <v>0</v>
      </c>
      <c r="Z2149">
        <v>0</v>
      </c>
      <c r="AA2149" s="89">
        <f t="shared" si="169"/>
        <v>46865.999999999993</v>
      </c>
      <c r="AH2149" s="37"/>
      <c r="AI2149" s="37"/>
      <c r="AK2149" s="37"/>
    </row>
    <row r="2150" spans="1:37" hidden="1">
      <c r="A2150" t="s">
        <v>64</v>
      </c>
      <c r="B2150" t="s">
        <v>25</v>
      </c>
      <c r="C2150" t="s">
        <v>25</v>
      </c>
      <c r="D2150" t="s">
        <v>116</v>
      </c>
      <c r="E2150" t="s">
        <v>493</v>
      </c>
      <c r="F2150" t="str">
        <f t="shared" si="166"/>
        <v>菏泽市亲子玩乐</v>
      </c>
      <c r="G2150" t="s">
        <v>103</v>
      </c>
      <c r="H2150" t="s">
        <v>390</v>
      </c>
      <c r="I2150" t="s">
        <v>70</v>
      </c>
      <c r="J2150">
        <v>168</v>
      </c>
      <c r="K2150">
        <v>0</v>
      </c>
      <c r="L2150" s="13">
        <f>VLOOKUP(C2150,'渗透率、续签率'!B:C,2,0)</f>
        <v>0.38</v>
      </c>
      <c r="M2150" s="6">
        <v>0</v>
      </c>
      <c r="N2150">
        <v>24</v>
      </c>
      <c r="O2150">
        <v>0</v>
      </c>
      <c r="P2150" s="6">
        <v>0</v>
      </c>
      <c r="Q2150" s="13">
        <v>5.7000000000000002E-2</v>
      </c>
      <c r="R2150" s="13">
        <v>0</v>
      </c>
      <c r="S2150" s="31">
        <v>1213</v>
      </c>
      <c r="T2150" s="6">
        <f>VLOOKUP(E2150,'参数设置&amp;汇总'!S:U,3,0)</f>
        <v>0</v>
      </c>
      <c r="U2150" s="78">
        <f t="shared" si="165"/>
        <v>0</v>
      </c>
      <c r="V2150" s="13">
        <v>0.85000000000000009</v>
      </c>
      <c r="W2150" s="78">
        <f t="shared" si="167"/>
        <v>0</v>
      </c>
      <c r="X2150" s="1">
        <f>VLOOKUP(E2150,'渗透率、续签率'!AG:AJ,4,0)</f>
        <v>3905.4999999999995</v>
      </c>
      <c r="Y2150" s="1">
        <f t="shared" si="168"/>
        <v>0</v>
      </c>
      <c r="Z2150">
        <v>24</v>
      </c>
      <c r="AA2150" s="89">
        <f t="shared" si="169"/>
        <v>93731.999999999985</v>
      </c>
      <c r="AH2150" s="37"/>
      <c r="AI2150" s="37"/>
      <c r="AK2150" s="37"/>
    </row>
    <row r="2151" spans="1:37" hidden="1">
      <c r="A2151" t="s">
        <v>64</v>
      </c>
      <c r="B2151" t="s">
        <v>25</v>
      </c>
      <c r="C2151" t="s">
        <v>25</v>
      </c>
      <c r="D2151" t="s">
        <v>116</v>
      </c>
      <c r="E2151" t="s">
        <v>493</v>
      </c>
      <c r="F2151" t="str">
        <f t="shared" si="166"/>
        <v>萍乡市亲子玩乐</v>
      </c>
      <c r="G2151" t="s">
        <v>90</v>
      </c>
      <c r="H2151" t="s">
        <v>391</v>
      </c>
      <c r="I2151" t="s">
        <v>68</v>
      </c>
      <c r="J2151">
        <v>44</v>
      </c>
      <c r="K2151">
        <v>1</v>
      </c>
      <c r="L2151" s="13">
        <f>VLOOKUP(C2151,'渗透率、续签率'!B:C,2,0)</f>
        <v>0.38</v>
      </c>
      <c r="M2151" s="6">
        <v>0.02</v>
      </c>
      <c r="N2151">
        <v>1</v>
      </c>
      <c r="O2151">
        <v>0</v>
      </c>
      <c r="P2151" s="6">
        <v>0</v>
      </c>
      <c r="Q2151" s="13">
        <v>4.0000000000000001E-3</v>
      </c>
      <c r="R2151" s="13">
        <v>0</v>
      </c>
      <c r="S2151" s="31">
        <v>159</v>
      </c>
      <c r="T2151" s="6">
        <f>VLOOKUP(E2151,'参数设置&amp;汇总'!S:U,3,0)</f>
        <v>0</v>
      </c>
      <c r="U2151" s="78">
        <f t="shared" si="165"/>
        <v>0</v>
      </c>
      <c r="V2151" s="13">
        <v>0.85000000000000009</v>
      </c>
      <c r="W2151" s="78">
        <f t="shared" si="167"/>
        <v>0</v>
      </c>
      <c r="X2151" s="1">
        <f>VLOOKUP(E2151,'渗透率、续签率'!AG:AJ,4,0)</f>
        <v>3905.4999999999995</v>
      </c>
      <c r="Y2151" s="1">
        <f t="shared" si="168"/>
        <v>0</v>
      </c>
      <c r="Z2151">
        <v>1</v>
      </c>
      <c r="AA2151" s="89">
        <f t="shared" si="169"/>
        <v>3905.4999999999995</v>
      </c>
      <c r="AH2151" s="37"/>
      <c r="AI2151" s="37"/>
      <c r="AK2151" s="37"/>
    </row>
    <row r="2152" spans="1:37" hidden="1">
      <c r="A2152" t="s">
        <v>64</v>
      </c>
      <c r="B2152" t="s">
        <v>25</v>
      </c>
      <c r="C2152" t="s">
        <v>25</v>
      </c>
      <c r="D2152" t="s">
        <v>116</v>
      </c>
      <c r="E2152" t="s">
        <v>493</v>
      </c>
      <c r="F2152" t="str">
        <f t="shared" si="166"/>
        <v>营口市亲子玩乐</v>
      </c>
      <c r="G2152" t="s">
        <v>101</v>
      </c>
      <c r="H2152" t="s">
        <v>392</v>
      </c>
      <c r="I2152" t="s">
        <v>70</v>
      </c>
      <c r="J2152">
        <v>61</v>
      </c>
      <c r="K2152">
        <v>0</v>
      </c>
      <c r="L2152" s="13">
        <f>VLOOKUP(C2152,'渗透率、续签率'!B:C,2,0)</f>
        <v>0.38</v>
      </c>
      <c r="M2152" s="6">
        <v>0</v>
      </c>
      <c r="N2152">
        <v>1</v>
      </c>
      <c r="O2152">
        <v>0</v>
      </c>
      <c r="P2152" s="6">
        <v>0</v>
      </c>
      <c r="Q2152" s="13">
        <v>0</v>
      </c>
      <c r="R2152" s="13">
        <v>0</v>
      </c>
      <c r="S2152" s="31">
        <v>159</v>
      </c>
      <c r="T2152" s="6">
        <f>VLOOKUP(E2152,'参数设置&amp;汇总'!S:U,3,0)</f>
        <v>0</v>
      </c>
      <c r="U2152" s="78">
        <f t="shared" si="165"/>
        <v>0</v>
      </c>
      <c r="V2152" s="13">
        <v>0.85000000000000009</v>
      </c>
      <c r="W2152" s="78">
        <f t="shared" si="167"/>
        <v>0</v>
      </c>
      <c r="X2152" s="1">
        <f>VLOOKUP(E2152,'渗透率、续签率'!AG:AJ,4,0)</f>
        <v>3905.4999999999995</v>
      </c>
      <c r="Y2152" s="1">
        <f t="shared" si="168"/>
        <v>0</v>
      </c>
      <c r="Z2152">
        <v>15</v>
      </c>
      <c r="AA2152" s="89">
        <f t="shared" si="169"/>
        <v>3905.4999999999995</v>
      </c>
      <c r="AH2152" s="37"/>
      <c r="AI2152" s="37"/>
      <c r="AK2152" s="37"/>
    </row>
    <row r="2153" spans="1:37" hidden="1">
      <c r="A2153" t="s">
        <v>64</v>
      </c>
      <c r="B2153" t="s">
        <v>25</v>
      </c>
      <c r="C2153" t="s">
        <v>25</v>
      </c>
      <c r="D2153" t="s">
        <v>116</v>
      </c>
      <c r="E2153" t="s">
        <v>493</v>
      </c>
      <c r="F2153" t="str">
        <f t="shared" si="166"/>
        <v>葫芦岛市亲子玩乐</v>
      </c>
      <c r="G2153" t="s">
        <v>101</v>
      </c>
      <c r="H2153" t="s">
        <v>393</v>
      </c>
      <c r="I2153" t="s">
        <v>70</v>
      </c>
      <c r="J2153">
        <v>50</v>
      </c>
      <c r="K2153">
        <v>0</v>
      </c>
      <c r="L2153" s="13">
        <f>VLOOKUP(C2153,'渗透率、续签率'!B:C,2,0)</f>
        <v>0.38</v>
      </c>
      <c r="M2153" s="6">
        <v>0</v>
      </c>
      <c r="N2153">
        <v>3</v>
      </c>
      <c r="O2153">
        <v>0</v>
      </c>
      <c r="P2153" s="6">
        <v>0</v>
      </c>
      <c r="Q2153" s="13">
        <v>0</v>
      </c>
      <c r="R2153" s="13">
        <v>0</v>
      </c>
      <c r="S2153" s="31">
        <v>194</v>
      </c>
      <c r="T2153" s="6">
        <f>VLOOKUP(E2153,'参数设置&amp;汇总'!S:U,3,0)</f>
        <v>0</v>
      </c>
      <c r="U2153" s="78">
        <f t="shared" si="165"/>
        <v>0</v>
      </c>
      <c r="V2153" s="13">
        <v>0.85000000000000009</v>
      </c>
      <c r="W2153" s="78">
        <f t="shared" si="167"/>
        <v>0</v>
      </c>
      <c r="X2153" s="1">
        <f>VLOOKUP(E2153,'渗透率、续签率'!AG:AJ,4,0)</f>
        <v>3905.4999999999995</v>
      </c>
      <c r="Y2153" s="1">
        <f t="shared" si="168"/>
        <v>0</v>
      </c>
      <c r="Z2153">
        <v>6</v>
      </c>
      <c r="AA2153" s="89">
        <f t="shared" si="169"/>
        <v>11716.499999999998</v>
      </c>
      <c r="AH2153" s="37"/>
      <c r="AI2153" s="37"/>
      <c r="AK2153" s="37"/>
    </row>
    <row r="2154" spans="1:37" hidden="1">
      <c r="A2154" t="s">
        <v>64</v>
      </c>
      <c r="B2154" t="s">
        <v>25</v>
      </c>
      <c r="C2154" t="s">
        <v>25</v>
      </c>
      <c r="D2154" t="s">
        <v>116</v>
      </c>
      <c r="E2154" t="s">
        <v>493</v>
      </c>
      <c r="F2154" t="str">
        <f t="shared" si="166"/>
        <v>蚌埠市亲子玩乐</v>
      </c>
      <c r="G2154" t="s">
        <v>94</v>
      </c>
      <c r="H2154" t="s">
        <v>394</v>
      </c>
      <c r="I2154" t="s">
        <v>68</v>
      </c>
      <c r="J2154">
        <v>103</v>
      </c>
      <c r="K2154">
        <v>0</v>
      </c>
      <c r="L2154" s="13">
        <f>VLOOKUP(C2154,'渗透率、续签率'!B:C,2,0)</f>
        <v>0.38</v>
      </c>
      <c r="M2154" s="6">
        <v>0</v>
      </c>
      <c r="N2154">
        <v>9</v>
      </c>
      <c r="O2154">
        <v>0</v>
      </c>
      <c r="P2154" s="6">
        <v>0</v>
      </c>
      <c r="Q2154" s="13">
        <v>0</v>
      </c>
      <c r="R2154" s="13">
        <v>0</v>
      </c>
      <c r="S2154" s="31">
        <v>393</v>
      </c>
      <c r="T2154" s="6">
        <f>VLOOKUP(E2154,'参数设置&amp;汇总'!S:U,3,0)</f>
        <v>0</v>
      </c>
      <c r="U2154" s="78">
        <f t="shared" si="165"/>
        <v>0</v>
      </c>
      <c r="V2154" s="13">
        <v>0.85000000000000009</v>
      </c>
      <c r="W2154" s="78">
        <f t="shared" si="167"/>
        <v>0</v>
      </c>
      <c r="X2154" s="1">
        <f>VLOOKUP(E2154,'渗透率、续签率'!AG:AJ,4,0)</f>
        <v>3905.4999999999995</v>
      </c>
      <c r="Y2154" s="1">
        <f t="shared" si="168"/>
        <v>0</v>
      </c>
      <c r="Z2154">
        <v>1</v>
      </c>
      <c r="AA2154" s="89">
        <f t="shared" si="169"/>
        <v>35149.499999999993</v>
      </c>
      <c r="AH2154" s="37"/>
      <c r="AI2154" s="37"/>
      <c r="AK2154" s="37"/>
    </row>
    <row r="2155" spans="1:37" hidden="1">
      <c r="A2155" t="s">
        <v>64</v>
      </c>
      <c r="B2155" t="s">
        <v>25</v>
      </c>
      <c r="C2155" t="s">
        <v>25</v>
      </c>
      <c r="D2155" t="s">
        <v>116</v>
      </c>
      <c r="E2155" t="s">
        <v>493</v>
      </c>
      <c r="F2155" t="str">
        <f t="shared" si="166"/>
        <v>衡水市亲子玩乐</v>
      </c>
      <c r="G2155" t="s">
        <v>159</v>
      </c>
      <c r="H2155" t="s">
        <v>395</v>
      </c>
      <c r="I2155" t="s">
        <v>70</v>
      </c>
      <c r="J2155">
        <v>89</v>
      </c>
      <c r="K2155">
        <v>0</v>
      </c>
      <c r="L2155" s="13">
        <f>VLOOKUP(C2155,'渗透率、续签率'!B:C,2,0)</f>
        <v>0.38</v>
      </c>
      <c r="M2155" s="6">
        <v>0</v>
      </c>
      <c r="N2155">
        <v>7</v>
      </c>
      <c r="O2155">
        <v>0</v>
      </c>
      <c r="P2155" s="6">
        <v>0</v>
      </c>
      <c r="Q2155" s="13">
        <v>7.0000000000000007E-2</v>
      </c>
      <c r="R2155" s="13">
        <v>0</v>
      </c>
      <c r="S2155" s="31">
        <v>530</v>
      </c>
      <c r="T2155" s="6">
        <f>VLOOKUP(E2155,'参数设置&amp;汇总'!S:U,3,0)</f>
        <v>0</v>
      </c>
      <c r="U2155" s="78">
        <f t="shared" si="165"/>
        <v>0</v>
      </c>
      <c r="V2155" s="13">
        <v>0.85000000000000009</v>
      </c>
      <c r="W2155" s="78">
        <f t="shared" si="167"/>
        <v>0</v>
      </c>
      <c r="X2155" s="1">
        <f>VLOOKUP(E2155,'渗透率、续签率'!AG:AJ,4,0)</f>
        <v>3905.4999999999995</v>
      </c>
      <c r="Y2155" s="1">
        <f t="shared" si="168"/>
        <v>0</v>
      </c>
      <c r="Z2155">
        <v>15</v>
      </c>
      <c r="AA2155" s="89">
        <f t="shared" si="169"/>
        <v>27338.499999999996</v>
      </c>
      <c r="AH2155" s="37"/>
      <c r="AI2155" s="37"/>
      <c r="AK2155" s="37"/>
    </row>
    <row r="2156" spans="1:37" hidden="1">
      <c r="A2156" t="s">
        <v>64</v>
      </c>
      <c r="B2156" t="s">
        <v>25</v>
      </c>
      <c r="C2156" t="s">
        <v>25</v>
      </c>
      <c r="D2156" t="s">
        <v>116</v>
      </c>
      <c r="E2156" t="s">
        <v>493</v>
      </c>
      <c r="F2156" t="str">
        <f t="shared" si="166"/>
        <v>衡阳市亲子玩乐</v>
      </c>
      <c r="G2156" t="s">
        <v>113</v>
      </c>
      <c r="H2156" t="s">
        <v>396</v>
      </c>
      <c r="I2156" t="s">
        <v>68</v>
      </c>
      <c r="J2156">
        <v>114</v>
      </c>
      <c r="K2156">
        <v>0</v>
      </c>
      <c r="L2156" s="13">
        <f>VLOOKUP(C2156,'渗透率、续签率'!B:C,2,0)</f>
        <v>0.38</v>
      </c>
      <c r="M2156" s="6">
        <v>0</v>
      </c>
      <c r="N2156">
        <v>22</v>
      </c>
      <c r="O2156">
        <v>0</v>
      </c>
      <c r="P2156" s="6">
        <v>0</v>
      </c>
      <c r="Q2156" s="13">
        <v>0</v>
      </c>
      <c r="R2156" s="13">
        <v>0</v>
      </c>
      <c r="S2156" s="31">
        <v>957</v>
      </c>
      <c r="T2156" s="6">
        <f>VLOOKUP(E2156,'参数设置&amp;汇总'!S:U,3,0)</f>
        <v>0</v>
      </c>
      <c r="U2156" s="78">
        <f t="shared" si="165"/>
        <v>0</v>
      </c>
      <c r="V2156" s="13">
        <v>0.85000000000000009</v>
      </c>
      <c r="W2156" s="78">
        <f t="shared" si="167"/>
        <v>0</v>
      </c>
      <c r="X2156" s="1">
        <f>VLOOKUP(E2156,'渗透率、续签率'!AG:AJ,4,0)</f>
        <v>3905.4999999999995</v>
      </c>
      <c r="Y2156" s="1">
        <f t="shared" si="168"/>
        <v>0</v>
      </c>
      <c r="Z2156">
        <v>31</v>
      </c>
      <c r="AA2156" s="89">
        <f t="shared" si="169"/>
        <v>85920.999999999985</v>
      </c>
      <c r="AH2156" s="37"/>
      <c r="AI2156" s="37"/>
      <c r="AK2156" s="37"/>
    </row>
    <row r="2157" spans="1:37" hidden="1">
      <c r="A2157" t="s">
        <v>64</v>
      </c>
      <c r="B2157" t="s">
        <v>25</v>
      </c>
      <c r="C2157" t="s">
        <v>25</v>
      </c>
      <c r="D2157" t="s">
        <v>116</v>
      </c>
      <c r="E2157" t="s">
        <v>493</v>
      </c>
      <c r="F2157" t="str">
        <f t="shared" si="166"/>
        <v>衢州市亲子玩乐</v>
      </c>
      <c r="G2157" t="s">
        <v>79</v>
      </c>
      <c r="H2157" t="s">
        <v>397</v>
      </c>
      <c r="I2157" t="s">
        <v>68</v>
      </c>
      <c r="J2157">
        <v>83</v>
      </c>
      <c r="K2157">
        <v>0</v>
      </c>
      <c r="L2157" s="13">
        <f>VLOOKUP(C2157,'渗透率、续签率'!B:C,2,0)</f>
        <v>0.38</v>
      </c>
      <c r="M2157" s="6">
        <v>0</v>
      </c>
      <c r="N2157">
        <v>13</v>
      </c>
      <c r="O2157">
        <v>0</v>
      </c>
      <c r="P2157" s="6">
        <v>0</v>
      </c>
      <c r="Q2157" s="13">
        <v>0.13900000000000001</v>
      </c>
      <c r="R2157" s="13">
        <v>0</v>
      </c>
      <c r="S2157" s="31">
        <v>733</v>
      </c>
      <c r="T2157" s="6">
        <f>VLOOKUP(E2157,'参数设置&amp;汇总'!S:U,3,0)</f>
        <v>0</v>
      </c>
      <c r="U2157" s="78">
        <f t="shared" si="165"/>
        <v>0</v>
      </c>
      <c r="V2157" s="13">
        <v>0.85000000000000009</v>
      </c>
      <c r="W2157" s="78">
        <f t="shared" si="167"/>
        <v>0</v>
      </c>
      <c r="X2157" s="1">
        <f>VLOOKUP(E2157,'渗透率、续签率'!AG:AJ,4,0)</f>
        <v>3905.4999999999995</v>
      </c>
      <c r="Y2157" s="1">
        <f t="shared" si="168"/>
        <v>0</v>
      </c>
      <c r="Z2157">
        <v>20</v>
      </c>
      <c r="AA2157" s="89">
        <f t="shared" si="169"/>
        <v>50771.499999999993</v>
      </c>
      <c r="AH2157" s="37"/>
      <c r="AI2157" s="37"/>
      <c r="AK2157" s="37"/>
    </row>
    <row r="2158" spans="1:37" hidden="1">
      <c r="A2158" t="s">
        <v>64</v>
      </c>
      <c r="B2158" t="s">
        <v>25</v>
      </c>
      <c r="C2158" t="s">
        <v>25</v>
      </c>
      <c r="D2158" t="s">
        <v>116</v>
      </c>
      <c r="E2158" t="s">
        <v>493</v>
      </c>
      <c r="F2158" t="str">
        <f t="shared" si="166"/>
        <v>襄阳市亲子玩乐</v>
      </c>
      <c r="G2158" t="s">
        <v>81</v>
      </c>
      <c r="H2158" t="s">
        <v>398</v>
      </c>
      <c r="I2158" t="s">
        <v>68</v>
      </c>
      <c r="J2158">
        <v>136</v>
      </c>
      <c r="K2158">
        <v>0</v>
      </c>
      <c r="L2158" s="13">
        <f>VLOOKUP(C2158,'渗透率、续签率'!B:C,2,0)</f>
        <v>0.38</v>
      </c>
      <c r="M2158" s="6">
        <v>0</v>
      </c>
      <c r="N2158">
        <v>9</v>
      </c>
      <c r="O2158">
        <v>0</v>
      </c>
      <c r="P2158" s="6">
        <v>0</v>
      </c>
      <c r="Q2158" s="13">
        <v>0</v>
      </c>
      <c r="R2158" s="13">
        <v>0</v>
      </c>
      <c r="S2158" s="31">
        <v>488</v>
      </c>
      <c r="T2158" s="6">
        <f>VLOOKUP(E2158,'参数设置&amp;汇总'!S:U,3,0)</f>
        <v>0</v>
      </c>
      <c r="U2158" s="78">
        <f t="shared" si="165"/>
        <v>0</v>
      </c>
      <c r="V2158" s="13">
        <v>0.85000000000000009</v>
      </c>
      <c r="W2158" s="78">
        <f t="shared" si="167"/>
        <v>0</v>
      </c>
      <c r="X2158" s="1">
        <f>VLOOKUP(E2158,'渗透率、续签率'!AG:AJ,4,0)</f>
        <v>3905.4999999999995</v>
      </c>
      <c r="Y2158" s="1">
        <f t="shared" si="168"/>
        <v>0</v>
      </c>
      <c r="Z2158">
        <v>28</v>
      </c>
      <c r="AA2158" s="89">
        <f t="shared" si="169"/>
        <v>35149.499999999993</v>
      </c>
      <c r="AH2158" s="37"/>
      <c r="AI2158" s="37"/>
      <c r="AJ2158" s="1"/>
      <c r="AK2158" s="37"/>
    </row>
    <row r="2159" spans="1:37" hidden="1">
      <c r="A2159" t="s">
        <v>64</v>
      </c>
      <c r="B2159" t="s">
        <v>25</v>
      </c>
      <c r="C2159" t="s">
        <v>25</v>
      </c>
      <c r="D2159" t="s">
        <v>116</v>
      </c>
      <c r="E2159" t="s">
        <v>493</v>
      </c>
      <c r="F2159" t="str">
        <f t="shared" si="166"/>
        <v>西双版纳傣族自治州亲子玩乐</v>
      </c>
      <c r="G2159" t="s">
        <v>99</v>
      </c>
      <c r="H2159" t="s">
        <v>399</v>
      </c>
      <c r="I2159" t="s">
        <v>68</v>
      </c>
      <c r="J2159">
        <v>51</v>
      </c>
      <c r="K2159">
        <v>0</v>
      </c>
      <c r="L2159" s="13">
        <f>VLOOKUP(C2159,'渗透率、续签率'!B:C,2,0)</f>
        <v>0.38</v>
      </c>
      <c r="M2159" s="6">
        <v>0</v>
      </c>
      <c r="N2159">
        <v>5</v>
      </c>
      <c r="O2159">
        <v>0</v>
      </c>
      <c r="P2159" s="6">
        <v>0</v>
      </c>
      <c r="Q2159" s="13">
        <v>0</v>
      </c>
      <c r="R2159" s="13">
        <v>0</v>
      </c>
      <c r="S2159" s="31">
        <v>239</v>
      </c>
      <c r="T2159" s="6">
        <f>VLOOKUP(E2159,'参数设置&amp;汇总'!S:U,3,0)</f>
        <v>0</v>
      </c>
      <c r="U2159" s="78">
        <f t="shared" si="165"/>
        <v>0</v>
      </c>
      <c r="V2159" s="13">
        <v>0.85000000000000009</v>
      </c>
      <c r="W2159" s="78">
        <f t="shared" si="167"/>
        <v>0</v>
      </c>
      <c r="X2159" s="1">
        <f>VLOOKUP(E2159,'渗透率、续签率'!AG:AJ,4,0)</f>
        <v>3905.4999999999995</v>
      </c>
      <c r="Y2159" s="1">
        <f t="shared" si="168"/>
        <v>0</v>
      </c>
      <c r="Z2159">
        <v>1</v>
      </c>
      <c r="AA2159" s="89">
        <f t="shared" si="169"/>
        <v>19527.499999999996</v>
      </c>
      <c r="AH2159" s="37"/>
      <c r="AI2159" s="37"/>
      <c r="AJ2159" s="1"/>
      <c r="AK2159" s="37"/>
    </row>
    <row r="2160" spans="1:37" hidden="1">
      <c r="A2160" t="s">
        <v>64</v>
      </c>
      <c r="B2160" t="s">
        <v>25</v>
      </c>
      <c r="C2160" t="s">
        <v>25</v>
      </c>
      <c r="D2160" t="s">
        <v>116</v>
      </c>
      <c r="E2160" t="s">
        <v>493</v>
      </c>
      <c r="F2160" t="str">
        <f t="shared" si="166"/>
        <v>西宁市亲子玩乐</v>
      </c>
      <c r="G2160" t="s">
        <v>297</v>
      </c>
      <c r="H2160" t="s">
        <v>400</v>
      </c>
      <c r="I2160" t="s">
        <v>70</v>
      </c>
      <c r="J2160">
        <v>60</v>
      </c>
      <c r="K2160">
        <v>0</v>
      </c>
      <c r="L2160" s="13">
        <f>VLOOKUP(C2160,'渗透率、续签率'!B:C,2,0)</f>
        <v>0.38</v>
      </c>
      <c r="M2160" s="6">
        <v>0</v>
      </c>
      <c r="N2160">
        <v>7</v>
      </c>
      <c r="O2160">
        <v>0</v>
      </c>
      <c r="P2160" s="6">
        <v>0</v>
      </c>
      <c r="Q2160" s="13">
        <v>0</v>
      </c>
      <c r="R2160" s="13">
        <v>0</v>
      </c>
      <c r="S2160" s="31">
        <v>342</v>
      </c>
      <c r="T2160" s="6">
        <f>VLOOKUP(E2160,'参数设置&amp;汇总'!S:U,3,0)</f>
        <v>0</v>
      </c>
      <c r="U2160" s="78">
        <f t="shared" si="165"/>
        <v>0</v>
      </c>
      <c r="V2160" s="13">
        <v>0.85000000000000009</v>
      </c>
      <c r="W2160" s="78">
        <f t="shared" si="167"/>
        <v>0</v>
      </c>
      <c r="X2160" s="1">
        <f>VLOOKUP(E2160,'渗透率、续签率'!AG:AJ,4,0)</f>
        <v>3905.4999999999995</v>
      </c>
      <c r="Y2160" s="1">
        <f t="shared" si="168"/>
        <v>0</v>
      </c>
      <c r="Z2160">
        <v>0</v>
      </c>
      <c r="AA2160" s="89">
        <f t="shared" si="169"/>
        <v>27338.499999999996</v>
      </c>
      <c r="AH2160" s="37"/>
      <c r="AI2160" s="37"/>
      <c r="AK2160" s="37"/>
    </row>
    <row r="2161" spans="1:37" hidden="1">
      <c r="A2161" t="s">
        <v>64</v>
      </c>
      <c r="B2161" t="s">
        <v>25</v>
      </c>
      <c r="C2161" t="s">
        <v>25</v>
      </c>
      <c r="D2161" t="s">
        <v>116</v>
      </c>
      <c r="E2161" t="s">
        <v>493</v>
      </c>
      <c r="F2161" t="str">
        <f t="shared" si="166"/>
        <v>许昌市亲子玩乐</v>
      </c>
      <c r="G2161" t="s">
        <v>110</v>
      </c>
      <c r="H2161" t="s">
        <v>401</v>
      </c>
      <c r="I2161" t="s">
        <v>70</v>
      </c>
      <c r="J2161">
        <v>102</v>
      </c>
      <c r="K2161">
        <v>0</v>
      </c>
      <c r="L2161" s="13">
        <f>VLOOKUP(C2161,'渗透率、续签率'!B:C,2,0)</f>
        <v>0.38</v>
      </c>
      <c r="M2161" s="6">
        <v>0</v>
      </c>
      <c r="N2161">
        <v>16</v>
      </c>
      <c r="O2161">
        <v>0</v>
      </c>
      <c r="P2161" s="6">
        <v>0</v>
      </c>
      <c r="Q2161" s="13">
        <v>0</v>
      </c>
      <c r="R2161" s="13">
        <v>0</v>
      </c>
      <c r="S2161" s="31">
        <v>853</v>
      </c>
      <c r="T2161" s="6">
        <f>VLOOKUP(E2161,'参数设置&amp;汇总'!S:U,3,0)</f>
        <v>0</v>
      </c>
      <c r="U2161" s="78">
        <f t="shared" si="165"/>
        <v>0</v>
      </c>
      <c r="V2161" s="13">
        <v>0.85000000000000009</v>
      </c>
      <c r="W2161" s="78">
        <f t="shared" si="167"/>
        <v>0</v>
      </c>
      <c r="X2161" s="1">
        <f>VLOOKUP(E2161,'渗透率、续签率'!AG:AJ,4,0)</f>
        <v>3905.4999999999995</v>
      </c>
      <c r="Y2161" s="1">
        <f t="shared" si="168"/>
        <v>0</v>
      </c>
      <c r="Z2161">
        <v>10</v>
      </c>
      <c r="AA2161" s="89">
        <f t="shared" si="169"/>
        <v>62487.999999999993</v>
      </c>
      <c r="AH2161" s="37"/>
      <c r="AI2161" s="37"/>
      <c r="AK2161" s="37"/>
    </row>
    <row r="2162" spans="1:37" hidden="1">
      <c r="A2162" t="s">
        <v>64</v>
      </c>
      <c r="B2162" t="s">
        <v>25</v>
      </c>
      <c r="C2162" t="s">
        <v>25</v>
      </c>
      <c r="D2162" t="s">
        <v>116</v>
      </c>
      <c r="E2162" t="s">
        <v>493</v>
      </c>
      <c r="F2162" t="str">
        <f t="shared" si="166"/>
        <v>贵港市亲子玩乐</v>
      </c>
      <c r="G2162" t="s">
        <v>88</v>
      </c>
      <c r="H2162" t="s">
        <v>402</v>
      </c>
      <c r="I2162" t="s">
        <v>68</v>
      </c>
      <c r="J2162">
        <v>66</v>
      </c>
      <c r="K2162">
        <v>0</v>
      </c>
      <c r="L2162" s="13">
        <f>VLOOKUP(C2162,'渗透率、续签率'!B:C,2,0)</f>
        <v>0.38</v>
      </c>
      <c r="M2162" s="6">
        <v>0</v>
      </c>
      <c r="N2162">
        <v>7</v>
      </c>
      <c r="O2162">
        <v>0</v>
      </c>
      <c r="P2162" s="6">
        <v>0</v>
      </c>
      <c r="Q2162" s="13">
        <v>0</v>
      </c>
      <c r="R2162" s="13">
        <v>0</v>
      </c>
      <c r="S2162" s="31">
        <v>369</v>
      </c>
      <c r="T2162" s="6">
        <f>VLOOKUP(E2162,'参数设置&amp;汇总'!S:U,3,0)</f>
        <v>0</v>
      </c>
      <c r="U2162" s="78">
        <f t="shared" si="165"/>
        <v>0</v>
      </c>
      <c r="V2162" s="13">
        <v>0.85000000000000009</v>
      </c>
      <c r="W2162" s="78">
        <f t="shared" si="167"/>
        <v>0</v>
      </c>
      <c r="X2162" s="1">
        <f>VLOOKUP(E2162,'渗透率、续签率'!AG:AJ,4,0)</f>
        <v>3905.4999999999995</v>
      </c>
      <c r="Y2162" s="1">
        <f t="shared" si="168"/>
        <v>0</v>
      </c>
      <c r="Z2162">
        <v>1</v>
      </c>
      <c r="AA2162" s="89">
        <f t="shared" si="169"/>
        <v>27338.499999999996</v>
      </c>
      <c r="AH2162" s="37"/>
      <c r="AI2162" s="37"/>
      <c r="AJ2162" s="1"/>
      <c r="AK2162" s="37"/>
    </row>
    <row r="2163" spans="1:37" hidden="1">
      <c r="A2163" t="s">
        <v>64</v>
      </c>
      <c r="B2163" t="s">
        <v>25</v>
      </c>
      <c r="C2163" t="s">
        <v>25</v>
      </c>
      <c r="D2163" t="s">
        <v>116</v>
      </c>
      <c r="E2163" t="s">
        <v>493</v>
      </c>
      <c r="F2163" t="str">
        <f t="shared" si="166"/>
        <v>贵阳市亲子玩乐</v>
      </c>
      <c r="G2163" t="s">
        <v>167</v>
      </c>
      <c r="H2163" t="s">
        <v>403</v>
      </c>
      <c r="I2163" t="s">
        <v>70</v>
      </c>
      <c r="J2163">
        <v>296</v>
      </c>
      <c r="K2163">
        <v>0</v>
      </c>
      <c r="L2163" s="13">
        <f>VLOOKUP(C2163,'渗透率、续签率'!B:C,2,0)</f>
        <v>0.38</v>
      </c>
      <c r="M2163" s="6">
        <v>0</v>
      </c>
      <c r="N2163">
        <v>39</v>
      </c>
      <c r="O2163">
        <v>0</v>
      </c>
      <c r="P2163" s="6">
        <v>0</v>
      </c>
      <c r="Q2163" s="13">
        <v>8.8999999999999996E-2</v>
      </c>
      <c r="R2163" s="13">
        <v>0</v>
      </c>
      <c r="S2163" s="31">
        <v>1727</v>
      </c>
      <c r="T2163" s="6">
        <f>VLOOKUP(E2163,'参数设置&amp;汇总'!S:U,3,0)</f>
        <v>0</v>
      </c>
      <c r="U2163" s="78">
        <f t="shared" si="165"/>
        <v>0</v>
      </c>
      <c r="V2163" s="13">
        <v>0.85000000000000009</v>
      </c>
      <c r="W2163" s="78">
        <f t="shared" si="167"/>
        <v>0</v>
      </c>
      <c r="X2163" s="1">
        <f>VLOOKUP(E2163,'渗透率、续签率'!AG:AJ,4,0)</f>
        <v>3905.4999999999995</v>
      </c>
      <c r="Y2163" s="1">
        <f t="shared" si="168"/>
        <v>0</v>
      </c>
      <c r="Z2163">
        <v>57</v>
      </c>
      <c r="AA2163" s="89">
        <f t="shared" si="169"/>
        <v>152314.49999999997</v>
      </c>
      <c r="AH2163" s="37"/>
      <c r="AI2163" s="37"/>
      <c r="AJ2163" s="1"/>
      <c r="AK2163" s="37"/>
    </row>
    <row r="2164" spans="1:37" hidden="1">
      <c r="A2164" t="s">
        <v>64</v>
      </c>
      <c r="B2164" t="s">
        <v>25</v>
      </c>
      <c r="C2164" t="s">
        <v>25</v>
      </c>
      <c r="D2164" t="s">
        <v>116</v>
      </c>
      <c r="E2164" t="s">
        <v>493</v>
      </c>
      <c r="F2164" t="str">
        <f t="shared" si="166"/>
        <v>贺州市亲子玩乐</v>
      </c>
      <c r="G2164" t="s">
        <v>88</v>
      </c>
      <c r="H2164" t="s">
        <v>404</v>
      </c>
      <c r="I2164" t="s">
        <v>68</v>
      </c>
      <c r="J2164">
        <v>39</v>
      </c>
      <c r="K2164">
        <v>0</v>
      </c>
      <c r="L2164" s="13">
        <f>VLOOKUP(C2164,'渗透率、续签率'!B:C,2,0)</f>
        <v>0.38</v>
      </c>
      <c r="M2164" s="6">
        <v>0</v>
      </c>
      <c r="N2164">
        <v>2</v>
      </c>
      <c r="O2164">
        <v>0</v>
      </c>
      <c r="P2164" s="6">
        <v>0</v>
      </c>
      <c r="Q2164" s="13">
        <v>0</v>
      </c>
      <c r="R2164" s="13">
        <v>0</v>
      </c>
      <c r="S2164" s="31">
        <v>168</v>
      </c>
      <c r="T2164" s="6">
        <f>VLOOKUP(E2164,'参数设置&amp;汇总'!S:U,3,0)</f>
        <v>0</v>
      </c>
      <c r="U2164" s="78">
        <f t="shared" si="165"/>
        <v>0</v>
      </c>
      <c r="V2164" s="13">
        <v>0.85000000000000009</v>
      </c>
      <c r="W2164" s="78">
        <f t="shared" si="167"/>
        <v>0</v>
      </c>
      <c r="X2164" s="1">
        <f>VLOOKUP(E2164,'渗透率、续签率'!AG:AJ,4,0)</f>
        <v>3905.4999999999995</v>
      </c>
      <c r="Y2164" s="1">
        <f t="shared" si="168"/>
        <v>0</v>
      </c>
      <c r="Z2164">
        <v>0</v>
      </c>
      <c r="AA2164" s="89">
        <f t="shared" si="169"/>
        <v>7810.9999999999991</v>
      </c>
      <c r="AH2164" s="37"/>
      <c r="AI2164" s="37"/>
      <c r="AJ2164" s="1"/>
      <c r="AK2164" s="37"/>
    </row>
    <row r="2165" spans="1:37" hidden="1">
      <c r="A2165" t="s">
        <v>64</v>
      </c>
      <c r="B2165" t="s">
        <v>25</v>
      </c>
      <c r="C2165" t="s">
        <v>25</v>
      </c>
      <c r="D2165" t="s">
        <v>116</v>
      </c>
      <c r="E2165" t="s">
        <v>493</v>
      </c>
      <c r="F2165" t="str">
        <f t="shared" si="166"/>
        <v>资阳市亲子玩乐</v>
      </c>
      <c r="G2165" t="s">
        <v>77</v>
      </c>
      <c r="H2165" t="s">
        <v>405</v>
      </c>
      <c r="I2165" t="s">
        <v>70</v>
      </c>
      <c r="J2165">
        <v>22</v>
      </c>
      <c r="K2165">
        <v>0</v>
      </c>
      <c r="L2165" s="13">
        <f>VLOOKUP(C2165,'渗透率、续签率'!B:C,2,0)</f>
        <v>0.38</v>
      </c>
      <c r="M2165" s="6">
        <v>0</v>
      </c>
      <c r="N2165">
        <v>2</v>
      </c>
      <c r="O2165">
        <v>0</v>
      </c>
      <c r="P2165" s="6">
        <v>0</v>
      </c>
      <c r="Q2165" s="13">
        <v>0</v>
      </c>
      <c r="R2165" s="13">
        <v>0</v>
      </c>
      <c r="S2165" s="31">
        <v>100</v>
      </c>
      <c r="T2165" s="6">
        <f>VLOOKUP(E2165,'参数设置&amp;汇总'!S:U,3,0)</f>
        <v>0</v>
      </c>
      <c r="U2165" s="78">
        <f t="shared" si="165"/>
        <v>0</v>
      </c>
      <c r="V2165" s="13">
        <v>0.85000000000000009</v>
      </c>
      <c r="W2165" s="78">
        <f t="shared" si="167"/>
        <v>0</v>
      </c>
      <c r="X2165" s="1">
        <f>VLOOKUP(E2165,'渗透率、续签率'!AG:AJ,4,0)</f>
        <v>3905.4999999999995</v>
      </c>
      <c r="Y2165" s="1">
        <f t="shared" si="168"/>
        <v>0</v>
      </c>
      <c r="Z2165">
        <v>0</v>
      </c>
      <c r="AA2165" s="89">
        <f t="shared" si="169"/>
        <v>7810.9999999999991</v>
      </c>
      <c r="AH2165" s="37"/>
      <c r="AI2165" s="37"/>
      <c r="AJ2165" s="1"/>
      <c r="AK2165" s="37"/>
    </row>
    <row r="2166" spans="1:37" hidden="1">
      <c r="A2166" t="s">
        <v>64</v>
      </c>
      <c r="B2166" t="s">
        <v>25</v>
      </c>
      <c r="C2166" t="s">
        <v>25</v>
      </c>
      <c r="D2166" t="s">
        <v>116</v>
      </c>
      <c r="E2166" t="s">
        <v>493</v>
      </c>
      <c r="F2166" t="str">
        <f t="shared" si="166"/>
        <v>赣州市亲子玩乐</v>
      </c>
      <c r="G2166" t="s">
        <v>90</v>
      </c>
      <c r="H2166" t="s">
        <v>406</v>
      </c>
      <c r="I2166" t="s">
        <v>68</v>
      </c>
      <c r="J2166">
        <v>237</v>
      </c>
      <c r="K2166">
        <v>0</v>
      </c>
      <c r="L2166" s="13">
        <f>VLOOKUP(C2166,'渗透率、续签率'!B:C,2,0)</f>
        <v>0.38</v>
      </c>
      <c r="M2166" s="6">
        <v>0</v>
      </c>
      <c r="N2166">
        <v>33</v>
      </c>
      <c r="O2166">
        <v>0</v>
      </c>
      <c r="P2166" s="6">
        <v>0</v>
      </c>
      <c r="Q2166" s="13">
        <v>2.9000000000000001E-2</v>
      </c>
      <c r="R2166" s="13">
        <v>0</v>
      </c>
      <c r="S2166" s="31">
        <v>3586</v>
      </c>
      <c r="T2166" s="6">
        <f>VLOOKUP(E2166,'参数设置&amp;汇总'!S:U,3,0)</f>
        <v>0</v>
      </c>
      <c r="U2166" s="78">
        <f t="shared" si="165"/>
        <v>0</v>
      </c>
      <c r="V2166" s="13">
        <v>0.85000000000000009</v>
      </c>
      <c r="W2166" s="78">
        <f t="shared" si="167"/>
        <v>0</v>
      </c>
      <c r="X2166" s="1">
        <f>VLOOKUP(E2166,'渗透率、续签率'!AG:AJ,4,0)</f>
        <v>3905.4999999999995</v>
      </c>
      <c r="Y2166" s="1">
        <f t="shared" si="168"/>
        <v>0</v>
      </c>
      <c r="Z2166">
        <v>44</v>
      </c>
      <c r="AA2166" s="89">
        <f t="shared" si="169"/>
        <v>128881.49999999999</v>
      </c>
      <c r="AH2166" s="37"/>
      <c r="AI2166" s="37"/>
      <c r="AK2166" s="37"/>
    </row>
    <row r="2167" spans="1:37" hidden="1">
      <c r="A2167" t="s">
        <v>64</v>
      </c>
      <c r="B2167" t="s">
        <v>25</v>
      </c>
      <c r="C2167" t="s">
        <v>25</v>
      </c>
      <c r="D2167" t="s">
        <v>116</v>
      </c>
      <c r="E2167" t="s">
        <v>493</v>
      </c>
      <c r="F2167" t="str">
        <f t="shared" si="166"/>
        <v>赤峰市亲子玩乐</v>
      </c>
      <c r="G2167" t="s">
        <v>142</v>
      </c>
      <c r="H2167" t="s">
        <v>407</v>
      </c>
      <c r="I2167" t="s">
        <v>70</v>
      </c>
      <c r="J2167">
        <v>101</v>
      </c>
      <c r="K2167">
        <v>0</v>
      </c>
      <c r="L2167" s="13">
        <f>VLOOKUP(C2167,'渗透率、续签率'!B:C,2,0)</f>
        <v>0.38</v>
      </c>
      <c r="M2167" s="6">
        <v>0</v>
      </c>
      <c r="N2167">
        <v>16</v>
      </c>
      <c r="O2167">
        <v>0</v>
      </c>
      <c r="P2167" s="6">
        <v>0</v>
      </c>
      <c r="Q2167" s="13">
        <v>0</v>
      </c>
      <c r="R2167" s="13">
        <v>0</v>
      </c>
      <c r="S2167" s="31">
        <v>633</v>
      </c>
      <c r="T2167" s="6">
        <f>VLOOKUP(E2167,'参数设置&amp;汇总'!S:U,3,0)</f>
        <v>0</v>
      </c>
      <c r="U2167" s="78">
        <f t="shared" si="165"/>
        <v>0</v>
      </c>
      <c r="V2167" s="13">
        <v>0.85000000000000009</v>
      </c>
      <c r="W2167" s="78">
        <f t="shared" si="167"/>
        <v>0</v>
      </c>
      <c r="X2167" s="1">
        <f>VLOOKUP(E2167,'渗透率、续签率'!AG:AJ,4,0)</f>
        <v>3905.4999999999995</v>
      </c>
      <c r="Y2167" s="1">
        <f t="shared" si="168"/>
        <v>0</v>
      </c>
      <c r="Z2167">
        <v>0</v>
      </c>
      <c r="AA2167" s="89">
        <f t="shared" si="169"/>
        <v>62487.999999999993</v>
      </c>
      <c r="AH2167" s="37"/>
      <c r="AI2167" s="37"/>
      <c r="AJ2167" s="1"/>
      <c r="AK2167" s="37"/>
    </row>
    <row r="2168" spans="1:37" hidden="1">
      <c r="A2168" t="s">
        <v>64</v>
      </c>
      <c r="B2168" t="s">
        <v>25</v>
      </c>
      <c r="C2168" t="s">
        <v>25</v>
      </c>
      <c r="D2168" t="s">
        <v>116</v>
      </c>
      <c r="E2168" t="s">
        <v>493</v>
      </c>
      <c r="F2168" t="str">
        <f t="shared" si="166"/>
        <v>辽源市亲子玩乐</v>
      </c>
      <c r="G2168" t="s">
        <v>188</v>
      </c>
      <c r="H2168" t="s">
        <v>408</v>
      </c>
      <c r="I2168" t="s">
        <v>70</v>
      </c>
      <c r="J2168">
        <v>14</v>
      </c>
      <c r="K2168">
        <v>0</v>
      </c>
      <c r="L2168" s="13">
        <f>VLOOKUP(C2168,'渗透率、续签率'!B:C,2,0)</f>
        <v>0.38</v>
      </c>
      <c r="M2168" s="6">
        <v>0</v>
      </c>
      <c r="N2168">
        <v>0</v>
      </c>
      <c r="O2168">
        <v>0</v>
      </c>
      <c r="P2168" s="6">
        <v>0</v>
      </c>
      <c r="Q2168" s="13">
        <v>3.4000000000000002E-2</v>
      </c>
      <c r="R2168" s="13">
        <v>0</v>
      </c>
      <c r="S2168" s="31">
        <v>37</v>
      </c>
      <c r="T2168" s="6">
        <f>VLOOKUP(E2168,'参数设置&amp;汇总'!S:U,3,0)</f>
        <v>0</v>
      </c>
      <c r="U2168" s="78">
        <f t="shared" si="165"/>
        <v>0</v>
      </c>
      <c r="V2168" s="13">
        <v>0.85000000000000009</v>
      </c>
      <c r="W2168" s="78">
        <f t="shared" si="167"/>
        <v>0</v>
      </c>
      <c r="X2168" s="1">
        <f>VLOOKUP(E2168,'渗透率、续签率'!AG:AJ,4,0)</f>
        <v>3905.4999999999995</v>
      </c>
      <c r="Y2168" s="1">
        <f t="shared" si="168"/>
        <v>0</v>
      </c>
      <c r="Z2168">
        <v>0</v>
      </c>
      <c r="AA2168" s="89">
        <f t="shared" si="169"/>
        <v>0</v>
      </c>
      <c r="AH2168" s="37"/>
      <c r="AI2168" s="37"/>
      <c r="AJ2168" s="1"/>
      <c r="AK2168" s="37"/>
    </row>
    <row r="2169" spans="1:37" hidden="1">
      <c r="A2169" t="s">
        <v>64</v>
      </c>
      <c r="B2169" t="s">
        <v>25</v>
      </c>
      <c r="C2169" t="s">
        <v>25</v>
      </c>
      <c r="D2169" t="s">
        <v>116</v>
      </c>
      <c r="E2169" t="s">
        <v>493</v>
      </c>
      <c r="F2169" t="str">
        <f t="shared" si="166"/>
        <v>辽阳市亲子玩乐</v>
      </c>
      <c r="G2169" t="s">
        <v>101</v>
      </c>
      <c r="H2169" t="s">
        <v>409</v>
      </c>
      <c r="I2169" t="s">
        <v>70</v>
      </c>
      <c r="J2169">
        <v>33</v>
      </c>
      <c r="K2169">
        <v>0</v>
      </c>
      <c r="L2169" s="13">
        <f>VLOOKUP(C2169,'渗透率、续签率'!B:C,2,0)</f>
        <v>0.38</v>
      </c>
      <c r="M2169" s="6">
        <v>0</v>
      </c>
      <c r="N2169">
        <v>0</v>
      </c>
      <c r="O2169">
        <v>0</v>
      </c>
      <c r="P2169" s="6">
        <v>0</v>
      </c>
      <c r="Q2169" s="13">
        <v>0</v>
      </c>
      <c r="R2169" s="13">
        <v>0</v>
      </c>
      <c r="S2169" s="31">
        <v>90</v>
      </c>
      <c r="T2169" s="6">
        <f>VLOOKUP(E2169,'参数设置&amp;汇总'!S:U,3,0)</f>
        <v>0</v>
      </c>
      <c r="U2169" s="78">
        <f t="shared" si="165"/>
        <v>0</v>
      </c>
      <c r="V2169" s="13">
        <v>0.85000000000000009</v>
      </c>
      <c r="W2169" s="78">
        <f t="shared" si="167"/>
        <v>0</v>
      </c>
      <c r="X2169" s="1">
        <f>VLOOKUP(E2169,'渗透率、续签率'!AG:AJ,4,0)</f>
        <v>3905.4999999999995</v>
      </c>
      <c r="Y2169" s="1">
        <f t="shared" si="168"/>
        <v>0</v>
      </c>
      <c r="Z2169">
        <v>1</v>
      </c>
      <c r="AA2169" s="89">
        <f t="shared" si="169"/>
        <v>0</v>
      </c>
      <c r="AH2169" s="37"/>
      <c r="AI2169" s="37"/>
      <c r="AJ2169" s="1"/>
      <c r="AK2169" s="37"/>
    </row>
    <row r="2170" spans="1:37" hidden="1">
      <c r="A2170" t="s">
        <v>64</v>
      </c>
      <c r="B2170" t="s">
        <v>25</v>
      </c>
      <c r="C2170" t="s">
        <v>25</v>
      </c>
      <c r="D2170" t="s">
        <v>116</v>
      </c>
      <c r="E2170" t="s">
        <v>493</v>
      </c>
      <c r="F2170" t="str">
        <f t="shared" si="166"/>
        <v>达州市亲子玩乐</v>
      </c>
      <c r="G2170" t="s">
        <v>77</v>
      </c>
      <c r="H2170" t="s">
        <v>410</v>
      </c>
      <c r="I2170" t="s">
        <v>70</v>
      </c>
      <c r="J2170">
        <v>78</v>
      </c>
      <c r="K2170">
        <v>0</v>
      </c>
      <c r="L2170" s="13">
        <f>VLOOKUP(C2170,'渗透率、续签率'!B:C,2,0)</f>
        <v>0.38</v>
      </c>
      <c r="M2170" s="6">
        <v>0</v>
      </c>
      <c r="N2170">
        <v>6</v>
      </c>
      <c r="O2170">
        <v>0</v>
      </c>
      <c r="P2170" s="6">
        <v>0</v>
      </c>
      <c r="Q2170" s="13">
        <v>0</v>
      </c>
      <c r="R2170" s="13">
        <v>0</v>
      </c>
      <c r="S2170" s="31">
        <v>333</v>
      </c>
      <c r="T2170" s="6">
        <f>VLOOKUP(E2170,'参数设置&amp;汇总'!S:U,3,0)</f>
        <v>0</v>
      </c>
      <c r="U2170" s="78">
        <f t="shared" si="165"/>
        <v>0</v>
      </c>
      <c r="V2170" s="13">
        <v>0.85000000000000009</v>
      </c>
      <c r="W2170" s="78">
        <f t="shared" si="167"/>
        <v>0</v>
      </c>
      <c r="X2170" s="1">
        <f>VLOOKUP(E2170,'渗透率、续签率'!AG:AJ,4,0)</f>
        <v>3905.4999999999995</v>
      </c>
      <c r="Y2170" s="1">
        <f t="shared" si="168"/>
        <v>0</v>
      </c>
      <c r="Z2170">
        <v>3</v>
      </c>
      <c r="AA2170" s="89">
        <f t="shared" si="169"/>
        <v>23432.999999999996</v>
      </c>
      <c r="AH2170" s="37"/>
      <c r="AI2170" s="37"/>
      <c r="AK2170" s="37"/>
    </row>
    <row r="2171" spans="1:37" hidden="1">
      <c r="A2171" t="s">
        <v>64</v>
      </c>
      <c r="B2171" t="s">
        <v>25</v>
      </c>
      <c r="C2171" t="s">
        <v>25</v>
      </c>
      <c r="D2171" t="s">
        <v>116</v>
      </c>
      <c r="E2171" t="s">
        <v>493</v>
      </c>
      <c r="F2171" t="str">
        <f t="shared" si="166"/>
        <v>运城市亲子玩乐</v>
      </c>
      <c r="G2171" t="s">
        <v>134</v>
      </c>
      <c r="H2171" t="s">
        <v>411</v>
      </c>
      <c r="I2171" t="s">
        <v>70</v>
      </c>
      <c r="J2171">
        <v>155</v>
      </c>
      <c r="K2171">
        <v>0</v>
      </c>
      <c r="L2171" s="13">
        <f>VLOOKUP(C2171,'渗透率、续签率'!B:C,2,0)</f>
        <v>0.38</v>
      </c>
      <c r="M2171" s="6">
        <v>0</v>
      </c>
      <c r="N2171">
        <v>5</v>
      </c>
      <c r="O2171">
        <v>0</v>
      </c>
      <c r="P2171" s="6">
        <v>0</v>
      </c>
      <c r="Q2171" s="13">
        <v>6.0000000000000001E-3</v>
      </c>
      <c r="R2171" s="13">
        <v>0</v>
      </c>
      <c r="S2171" s="31">
        <v>368</v>
      </c>
      <c r="T2171" s="6">
        <f>VLOOKUP(E2171,'参数设置&amp;汇总'!S:U,3,0)</f>
        <v>0</v>
      </c>
      <c r="U2171" s="78">
        <f t="shared" si="165"/>
        <v>0</v>
      </c>
      <c r="V2171" s="13">
        <v>0.85000000000000009</v>
      </c>
      <c r="W2171" s="78">
        <f t="shared" si="167"/>
        <v>0</v>
      </c>
      <c r="X2171" s="1">
        <f>VLOOKUP(E2171,'渗透率、续签率'!AG:AJ,4,0)</f>
        <v>3905.4999999999995</v>
      </c>
      <c r="Y2171" s="1">
        <f t="shared" si="168"/>
        <v>0</v>
      </c>
      <c r="Z2171">
        <v>28</v>
      </c>
      <c r="AA2171" s="89">
        <f t="shared" si="169"/>
        <v>19527.499999999996</v>
      </c>
      <c r="AH2171" s="37"/>
      <c r="AI2171" s="37"/>
      <c r="AK2171" s="37"/>
    </row>
    <row r="2172" spans="1:37" hidden="1">
      <c r="A2172" t="s">
        <v>64</v>
      </c>
      <c r="B2172" t="s">
        <v>25</v>
      </c>
      <c r="C2172" t="s">
        <v>25</v>
      </c>
      <c r="D2172" t="s">
        <v>116</v>
      </c>
      <c r="E2172" t="s">
        <v>493</v>
      </c>
      <c r="F2172" t="str">
        <f t="shared" si="166"/>
        <v>连云港市亲子玩乐</v>
      </c>
      <c r="G2172" t="s">
        <v>73</v>
      </c>
      <c r="H2172" t="s">
        <v>412</v>
      </c>
      <c r="I2172" t="s">
        <v>70</v>
      </c>
      <c r="J2172">
        <v>137</v>
      </c>
      <c r="K2172">
        <v>0</v>
      </c>
      <c r="L2172" s="13">
        <f>VLOOKUP(C2172,'渗透率、续签率'!B:C,2,0)</f>
        <v>0.38</v>
      </c>
      <c r="M2172" s="6">
        <v>0</v>
      </c>
      <c r="N2172">
        <v>14</v>
      </c>
      <c r="O2172">
        <v>0</v>
      </c>
      <c r="P2172" s="6">
        <v>0</v>
      </c>
      <c r="Q2172" s="13">
        <v>0.157</v>
      </c>
      <c r="R2172" s="13">
        <v>0</v>
      </c>
      <c r="S2172" s="31">
        <v>640</v>
      </c>
      <c r="T2172" s="6">
        <f>VLOOKUP(E2172,'参数设置&amp;汇总'!S:U,3,0)</f>
        <v>0</v>
      </c>
      <c r="U2172" s="78">
        <f t="shared" si="165"/>
        <v>0</v>
      </c>
      <c r="V2172" s="13">
        <v>0.85000000000000009</v>
      </c>
      <c r="W2172" s="78">
        <f t="shared" si="167"/>
        <v>0</v>
      </c>
      <c r="X2172" s="1">
        <f>VLOOKUP(E2172,'渗透率、续签率'!AG:AJ,4,0)</f>
        <v>3905.4999999999995</v>
      </c>
      <c r="Y2172" s="1">
        <f t="shared" si="168"/>
        <v>0</v>
      </c>
      <c r="Z2172">
        <v>15</v>
      </c>
      <c r="AA2172" s="89">
        <f t="shared" si="169"/>
        <v>54676.999999999993</v>
      </c>
      <c r="AH2172" s="37"/>
      <c r="AI2172" s="37"/>
      <c r="AJ2172" s="1"/>
      <c r="AK2172" s="37"/>
    </row>
    <row r="2173" spans="1:37" hidden="1">
      <c r="A2173" t="s">
        <v>64</v>
      </c>
      <c r="B2173" t="s">
        <v>25</v>
      </c>
      <c r="C2173" t="s">
        <v>25</v>
      </c>
      <c r="D2173" t="s">
        <v>116</v>
      </c>
      <c r="E2173" t="s">
        <v>493</v>
      </c>
      <c r="F2173" t="str">
        <f t="shared" si="166"/>
        <v>迪庆藏族自治州亲子玩乐</v>
      </c>
      <c r="G2173" t="s">
        <v>99</v>
      </c>
      <c r="H2173" t="s">
        <v>413</v>
      </c>
      <c r="I2173" t="s">
        <v>68</v>
      </c>
      <c r="J2173">
        <v>10</v>
      </c>
      <c r="K2173">
        <v>0</v>
      </c>
      <c r="L2173" s="13">
        <f>VLOOKUP(C2173,'渗透率、续签率'!B:C,2,0)</f>
        <v>0.38</v>
      </c>
      <c r="M2173" s="6">
        <v>0</v>
      </c>
      <c r="N2173">
        <v>0</v>
      </c>
      <c r="O2173">
        <v>0</v>
      </c>
      <c r="P2173" s="6">
        <v>0</v>
      </c>
      <c r="Q2173" s="13">
        <v>0</v>
      </c>
      <c r="R2173" s="13">
        <v>0</v>
      </c>
      <c r="S2173" s="31">
        <v>23</v>
      </c>
      <c r="T2173" s="6">
        <f>VLOOKUP(E2173,'参数设置&amp;汇总'!S:U,3,0)</f>
        <v>0</v>
      </c>
      <c r="U2173" s="78">
        <f t="shared" si="165"/>
        <v>0</v>
      </c>
      <c r="V2173" s="13">
        <v>0.85000000000000009</v>
      </c>
      <c r="W2173" s="78">
        <f t="shared" si="167"/>
        <v>0</v>
      </c>
      <c r="X2173" s="1">
        <f>VLOOKUP(E2173,'渗透率、续签率'!AG:AJ,4,0)</f>
        <v>3905.4999999999995</v>
      </c>
      <c r="Y2173" s="1">
        <f t="shared" si="168"/>
        <v>0</v>
      </c>
      <c r="Z2173">
        <v>0</v>
      </c>
      <c r="AA2173" s="89">
        <f t="shared" si="169"/>
        <v>0</v>
      </c>
      <c r="AH2173" s="37"/>
      <c r="AI2173" s="37"/>
      <c r="AJ2173" s="1"/>
      <c r="AK2173" s="37"/>
    </row>
    <row r="2174" spans="1:37" hidden="1">
      <c r="A2174" t="s">
        <v>64</v>
      </c>
      <c r="B2174" t="s">
        <v>25</v>
      </c>
      <c r="C2174" t="s">
        <v>25</v>
      </c>
      <c r="D2174" t="s">
        <v>116</v>
      </c>
      <c r="E2174" t="s">
        <v>493</v>
      </c>
      <c r="F2174" t="str">
        <f t="shared" si="166"/>
        <v>通化市亲子玩乐</v>
      </c>
      <c r="G2174" t="s">
        <v>188</v>
      </c>
      <c r="H2174" t="s">
        <v>414</v>
      </c>
      <c r="I2174" t="s">
        <v>70</v>
      </c>
      <c r="J2174">
        <v>44</v>
      </c>
      <c r="K2174">
        <v>0</v>
      </c>
      <c r="L2174" s="13">
        <f>VLOOKUP(C2174,'渗透率、续签率'!B:C,2,0)</f>
        <v>0.38</v>
      </c>
      <c r="M2174" s="6">
        <v>0</v>
      </c>
      <c r="N2174">
        <v>1</v>
      </c>
      <c r="O2174">
        <v>0</v>
      </c>
      <c r="P2174" s="6">
        <v>0</v>
      </c>
      <c r="Q2174" s="13">
        <v>0</v>
      </c>
      <c r="R2174" s="13">
        <v>0</v>
      </c>
      <c r="S2174" s="31">
        <v>101</v>
      </c>
      <c r="T2174" s="6">
        <f>VLOOKUP(E2174,'参数设置&amp;汇总'!S:U,3,0)</f>
        <v>0</v>
      </c>
      <c r="U2174" s="78">
        <f t="shared" si="165"/>
        <v>0</v>
      </c>
      <c r="V2174" s="13">
        <v>0.85000000000000009</v>
      </c>
      <c r="W2174" s="78">
        <f t="shared" si="167"/>
        <v>0</v>
      </c>
      <c r="X2174" s="1">
        <f>VLOOKUP(E2174,'渗透率、续签率'!AG:AJ,4,0)</f>
        <v>3905.4999999999995</v>
      </c>
      <c r="Y2174" s="1">
        <f t="shared" si="168"/>
        <v>0</v>
      </c>
      <c r="Z2174">
        <v>1</v>
      </c>
      <c r="AA2174" s="89">
        <f t="shared" si="169"/>
        <v>3905.4999999999995</v>
      </c>
      <c r="AH2174" s="37"/>
      <c r="AI2174" s="37"/>
      <c r="AJ2174" s="1"/>
      <c r="AK2174" s="37"/>
    </row>
    <row r="2175" spans="1:37" hidden="1">
      <c r="A2175" t="s">
        <v>64</v>
      </c>
      <c r="B2175" t="s">
        <v>25</v>
      </c>
      <c r="C2175" t="s">
        <v>25</v>
      </c>
      <c r="D2175" t="s">
        <v>116</v>
      </c>
      <c r="E2175" t="s">
        <v>493</v>
      </c>
      <c r="F2175" t="str">
        <f t="shared" si="166"/>
        <v>通辽市亲子玩乐</v>
      </c>
      <c r="G2175" t="s">
        <v>142</v>
      </c>
      <c r="H2175" t="s">
        <v>415</v>
      </c>
      <c r="I2175" t="s">
        <v>70</v>
      </c>
      <c r="J2175">
        <v>60</v>
      </c>
      <c r="K2175">
        <v>0</v>
      </c>
      <c r="L2175" s="13">
        <f>VLOOKUP(C2175,'渗透率、续签率'!B:C,2,0)</f>
        <v>0.38</v>
      </c>
      <c r="M2175" s="6">
        <v>0</v>
      </c>
      <c r="N2175">
        <v>5</v>
      </c>
      <c r="O2175">
        <v>0</v>
      </c>
      <c r="P2175" s="6">
        <v>0</v>
      </c>
      <c r="Q2175" s="13">
        <v>9.9000000000000005E-2</v>
      </c>
      <c r="R2175" s="13">
        <v>7.0000000000000001E-3</v>
      </c>
      <c r="S2175" s="31">
        <v>270</v>
      </c>
      <c r="T2175" s="6">
        <f>VLOOKUP(E2175,'参数设置&amp;汇总'!S:U,3,0)</f>
        <v>0</v>
      </c>
      <c r="U2175" s="78">
        <f t="shared" si="165"/>
        <v>0</v>
      </c>
      <c r="V2175" s="13">
        <v>0.85000000000000009</v>
      </c>
      <c r="W2175" s="78">
        <f t="shared" si="167"/>
        <v>0</v>
      </c>
      <c r="X2175" s="1">
        <f>VLOOKUP(E2175,'渗透率、续签率'!AG:AJ,4,0)</f>
        <v>3905.4999999999995</v>
      </c>
      <c r="Y2175" s="1">
        <f t="shared" si="168"/>
        <v>0</v>
      </c>
      <c r="Z2175">
        <v>2</v>
      </c>
      <c r="AA2175" s="89">
        <f t="shared" si="169"/>
        <v>19527.499999999996</v>
      </c>
      <c r="AH2175" s="37"/>
      <c r="AI2175" s="37"/>
      <c r="AJ2175" s="1"/>
      <c r="AK2175" s="37"/>
    </row>
    <row r="2176" spans="1:37" hidden="1">
      <c r="A2176" t="s">
        <v>64</v>
      </c>
      <c r="B2176" t="s">
        <v>25</v>
      </c>
      <c r="C2176" t="s">
        <v>25</v>
      </c>
      <c r="D2176" t="s">
        <v>116</v>
      </c>
      <c r="E2176" t="s">
        <v>493</v>
      </c>
      <c r="F2176" t="str">
        <f t="shared" si="166"/>
        <v>遂宁市亲子玩乐</v>
      </c>
      <c r="G2176" t="s">
        <v>77</v>
      </c>
      <c r="H2176" t="s">
        <v>416</v>
      </c>
      <c r="I2176" t="s">
        <v>70</v>
      </c>
      <c r="J2176">
        <v>88</v>
      </c>
      <c r="K2176">
        <v>0</v>
      </c>
      <c r="L2176" s="13">
        <f>VLOOKUP(C2176,'渗透率、续签率'!B:C,2,0)</f>
        <v>0.38</v>
      </c>
      <c r="M2176" s="6">
        <v>0</v>
      </c>
      <c r="N2176">
        <v>5</v>
      </c>
      <c r="O2176">
        <v>0</v>
      </c>
      <c r="P2176" s="6">
        <v>0</v>
      </c>
      <c r="Q2176" s="13">
        <v>0</v>
      </c>
      <c r="R2176" s="13">
        <v>0</v>
      </c>
      <c r="S2176" s="31">
        <v>274</v>
      </c>
      <c r="T2176" s="6">
        <f>VLOOKUP(E2176,'参数设置&amp;汇总'!S:U,3,0)</f>
        <v>0</v>
      </c>
      <c r="U2176" s="78">
        <f t="shared" si="165"/>
        <v>0</v>
      </c>
      <c r="V2176" s="13">
        <v>0.85000000000000009</v>
      </c>
      <c r="W2176" s="78">
        <f t="shared" si="167"/>
        <v>0</v>
      </c>
      <c r="X2176" s="1">
        <f>VLOOKUP(E2176,'渗透率、续签率'!AG:AJ,4,0)</f>
        <v>3905.4999999999995</v>
      </c>
      <c r="Y2176" s="1">
        <f t="shared" si="168"/>
        <v>0</v>
      </c>
      <c r="Z2176">
        <v>1</v>
      </c>
      <c r="AA2176" s="89">
        <f t="shared" si="169"/>
        <v>19527.499999999996</v>
      </c>
      <c r="AH2176" s="37"/>
      <c r="AI2176" s="37"/>
      <c r="AJ2176" s="1"/>
      <c r="AK2176" s="37"/>
    </row>
    <row r="2177" spans="1:37" hidden="1">
      <c r="A2177" t="s">
        <v>64</v>
      </c>
      <c r="B2177" t="s">
        <v>25</v>
      </c>
      <c r="C2177" t="s">
        <v>25</v>
      </c>
      <c r="D2177" t="s">
        <v>116</v>
      </c>
      <c r="E2177" t="s">
        <v>493</v>
      </c>
      <c r="F2177" t="str">
        <f t="shared" si="166"/>
        <v>遵义市亲子玩乐</v>
      </c>
      <c r="G2177" t="s">
        <v>167</v>
      </c>
      <c r="H2177" t="s">
        <v>417</v>
      </c>
      <c r="I2177" t="s">
        <v>70</v>
      </c>
      <c r="J2177">
        <v>251</v>
      </c>
      <c r="K2177">
        <v>0</v>
      </c>
      <c r="L2177" s="13">
        <f>VLOOKUP(C2177,'渗透率、续签率'!B:C,2,0)</f>
        <v>0.38</v>
      </c>
      <c r="M2177" s="6">
        <v>0</v>
      </c>
      <c r="N2177">
        <v>10</v>
      </c>
      <c r="O2177">
        <v>0</v>
      </c>
      <c r="P2177" s="6">
        <v>0</v>
      </c>
      <c r="Q2177" s="13">
        <v>0.19600000000000001</v>
      </c>
      <c r="R2177" s="13">
        <v>0</v>
      </c>
      <c r="S2177" s="31">
        <v>830</v>
      </c>
      <c r="T2177" s="6">
        <f>VLOOKUP(E2177,'参数设置&amp;汇总'!S:U,3,0)</f>
        <v>0</v>
      </c>
      <c r="U2177" s="78">
        <f t="shared" si="165"/>
        <v>0</v>
      </c>
      <c r="V2177" s="13">
        <v>0.85000000000000009</v>
      </c>
      <c r="W2177" s="78">
        <f t="shared" si="167"/>
        <v>0</v>
      </c>
      <c r="X2177" s="1">
        <f>VLOOKUP(E2177,'渗透率、续签率'!AG:AJ,4,0)</f>
        <v>3905.4999999999995</v>
      </c>
      <c r="Y2177" s="1">
        <f t="shared" si="168"/>
        <v>0</v>
      </c>
      <c r="Z2177">
        <v>36</v>
      </c>
      <c r="AA2177" s="89">
        <f t="shared" si="169"/>
        <v>39054.999999999993</v>
      </c>
      <c r="AH2177" s="37"/>
      <c r="AI2177" s="37"/>
      <c r="AJ2177" s="1"/>
      <c r="AK2177" s="37"/>
    </row>
    <row r="2178" spans="1:37" hidden="1">
      <c r="A2178" t="s">
        <v>64</v>
      </c>
      <c r="B2178" t="s">
        <v>25</v>
      </c>
      <c r="C2178" t="s">
        <v>25</v>
      </c>
      <c r="D2178" t="s">
        <v>116</v>
      </c>
      <c r="E2178" t="s">
        <v>493</v>
      </c>
      <c r="F2178" t="str">
        <f t="shared" si="166"/>
        <v>邢台市亲子玩乐</v>
      </c>
      <c r="G2178" t="s">
        <v>159</v>
      </c>
      <c r="H2178" t="s">
        <v>418</v>
      </c>
      <c r="I2178" t="s">
        <v>70</v>
      </c>
      <c r="J2178">
        <v>195</v>
      </c>
      <c r="K2178">
        <v>0</v>
      </c>
      <c r="L2178" s="13">
        <f>VLOOKUP(C2178,'渗透率、续签率'!B:C,2,0)</f>
        <v>0.38</v>
      </c>
      <c r="M2178" s="6">
        <v>0</v>
      </c>
      <c r="N2178">
        <v>22</v>
      </c>
      <c r="O2178">
        <v>0</v>
      </c>
      <c r="P2178" s="6">
        <v>0</v>
      </c>
      <c r="Q2178" s="13">
        <v>4.4999999999999998E-2</v>
      </c>
      <c r="R2178" s="13">
        <v>0</v>
      </c>
      <c r="S2178" s="31">
        <v>1108</v>
      </c>
      <c r="T2178" s="6">
        <f>VLOOKUP(E2178,'参数设置&amp;汇总'!S:U,3,0)</f>
        <v>0</v>
      </c>
      <c r="U2178" s="78">
        <f t="shared" si="165"/>
        <v>0</v>
      </c>
      <c r="V2178" s="13">
        <v>0.85000000000000009</v>
      </c>
      <c r="W2178" s="78">
        <f t="shared" si="167"/>
        <v>0</v>
      </c>
      <c r="X2178" s="1">
        <f>VLOOKUP(E2178,'渗透率、续签率'!AG:AJ,4,0)</f>
        <v>3905.4999999999995</v>
      </c>
      <c r="Y2178" s="1">
        <f t="shared" si="168"/>
        <v>0</v>
      </c>
      <c r="Z2178">
        <v>32</v>
      </c>
      <c r="AA2178" s="89">
        <f t="shared" si="169"/>
        <v>85920.999999999985</v>
      </c>
      <c r="AH2178" s="37"/>
      <c r="AI2178" s="37"/>
      <c r="AJ2178" s="1"/>
      <c r="AK2178" s="37"/>
    </row>
    <row r="2179" spans="1:37" hidden="1">
      <c r="A2179" t="s">
        <v>64</v>
      </c>
      <c r="B2179" t="s">
        <v>25</v>
      </c>
      <c r="C2179" t="s">
        <v>25</v>
      </c>
      <c r="D2179" t="s">
        <v>116</v>
      </c>
      <c r="E2179" t="s">
        <v>493</v>
      </c>
      <c r="F2179" t="str">
        <f t="shared" si="166"/>
        <v>那曲市亲子玩乐</v>
      </c>
      <c r="G2179" t="s">
        <v>237</v>
      </c>
      <c r="H2179" t="s">
        <v>419</v>
      </c>
      <c r="I2179" t="s">
        <v>57</v>
      </c>
      <c r="J2179">
        <v>6</v>
      </c>
      <c r="K2179">
        <v>0</v>
      </c>
      <c r="L2179" s="13">
        <f>VLOOKUP(C2179,'渗透率、续签率'!B:C,2,0)</f>
        <v>0.38</v>
      </c>
      <c r="M2179" s="6">
        <v>0</v>
      </c>
      <c r="N2179">
        <v>0</v>
      </c>
      <c r="O2179">
        <v>0</v>
      </c>
      <c r="P2179" s="6">
        <v>0</v>
      </c>
      <c r="Q2179" s="13">
        <v>0</v>
      </c>
      <c r="R2179" s="13">
        <v>0</v>
      </c>
      <c r="S2179" s="31">
        <v>1</v>
      </c>
      <c r="T2179" s="6">
        <f>VLOOKUP(E2179,'参数设置&amp;汇总'!S:U,3,0)</f>
        <v>0</v>
      </c>
      <c r="U2179" s="78">
        <f t="shared" ref="U2179:U2242" si="170">IF(T2179*N2179&gt;=O2179,T2179*N2179,O2179)</f>
        <v>0</v>
      </c>
      <c r="V2179" s="13">
        <v>0.85000000000000009</v>
      </c>
      <c r="W2179" s="78">
        <f t="shared" si="167"/>
        <v>0</v>
      </c>
      <c r="X2179" s="1">
        <f>VLOOKUP(E2179,'渗透率、续签率'!AG:AJ,4,0)</f>
        <v>3905.4999999999995</v>
      </c>
      <c r="Y2179" s="1">
        <f t="shared" si="168"/>
        <v>0</v>
      </c>
      <c r="Z2179">
        <v>0</v>
      </c>
      <c r="AA2179" s="89">
        <f t="shared" si="169"/>
        <v>0</v>
      </c>
      <c r="AH2179" s="37"/>
      <c r="AI2179" s="37"/>
      <c r="AJ2179" s="1"/>
      <c r="AK2179" s="37"/>
    </row>
    <row r="2180" spans="1:37" hidden="1">
      <c r="A2180" t="s">
        <v>64</v>
      </c>
      <c r="B2180" t="s">
        <v>25</v>
      </c>
      <c r="C2180" t="s">
        <v>25</v>
      </c>
      <c r="D2180" t="s">
        <v>116</v>
      </c>
      <c r="E2180" t="s">
        <v>493</v>
      </c>
      <c r="F2180" t="str">
        <f t="shared" ref="F2180:F2243" si="171">H2180&amp;C2180</f>
        <v>邯郸市亲子玩乐</v>
      </c>
      <c r="G2180" t="s">
        <v>159</v>
      </c>
      <c r="H2180" t="s">
        <v>420</v>
      </c>
      <c r="I2180" t="s">
        <v>70</v>
      </c>
      <c r="J2180">
        <v>242</v>
      </c>
      <c r="K2180">
        <v>0</v>
      </c>
      <c r="L2180" s="13">
        <f>VLOOKUP(C2180,'渗透率、续签率'!B:C,2,0)</f>
        <v>0.38</v>
      </c>
      <c r="M2180" s="6">
        <v>0</v>
      </c>
      <c r="N2180">
        <v>29</v>
      </c>
      <c r="O2180">
        <v>0</v>
      </c>
      <c r="P2180" s="6">
        <v>0</v>
      </c>
      <c r="Q2180" s="13">
        <v>5.6000000000000001E-2</v>
      </c>
      <c r="R2180" s="13">
        <v>0</v>
      </c>
      <c r="S2180" s="31">
        <v>1263</v>
      </c>
      <c r="T2180" s="6">
        <f>VLOOKUP(E2180,'参数设置&amp;汇总'!S:U,3,0)</f>
        <v>0</v>
      </c>
      <c r="U2180" s="78">
        <f t="shared" si="170"/>
        <v>0</v>
      </c>
      <c r="V2180" s="13">
        <v>0.85000000000000009</v>
      </c>
      <c r="W2180" s="78">
        <f t="shared" ref="W2180:W2243" si="172">(O2180*(1-L2180)+IF((U2180-O2180)&lt;0,0,(U2180-O2180)))/V2180</f>
        <v>0</v>
      </c>
      <c r="X2180" s="1">
        <f>VLOOKUP(E2180,'渗透率、续签率'!AG:AJ,4,0)</f>
        <v>3905.4999999999995</v>
      </c>
      <c r="Y2180" s="1">
        <f t="shared" ref="Y2180:Y2243" si="173">X2180*W2180</f>
        <v>0</v>
      </c>
      <c r="Z2180">
        <v>39</v>
      </c>
      <c r="AA2180" s="89">
        <f t="shared" ref="AA2180:AA2243" si="174">N2180*X2180</f>
        <v>113259.49999999999</v>
      </c>
      <c r="AH2180" s="37"/>
      <c r="AI2180" s="37"/>
      <c r="AK2180" s="37"/>
    </row>
    <row r="2181" spans="1:37" hidden="1">
      <c r="A2181" t="s">
        <v>64</v>
      </c>
      <c r="B2181" t="s">
        <v>25</v>
      </c>
      <c r="C2181" t="s">
        <v>25</v>
      </c>
      <c r="D2181" t="s">
        <v>116</v>
      </c>
      <c r="E2181" t="s">
        <v>493</v>
      </c>
      <c r="F2181" t="str">
        <f t="shared" si="171"/>
        <v>邵阳市亲子玩乐</v>
      </c>
      <c r="G2181" t="s">
        <v>113</v>
      </c>
      <c r="H2181" t="s">
        <v>421</v>
      </c>
      <c r="I2181" t="s">
        <v>68</v>
      </c>
      <c r="J2181">
        <v>105</v>
      </c>
      <c r="K2181">
        <v>0</v>
      </c>
      <c r="L2181" s="13">
        <f>VLOOKUP(C2181,'渗透率、续签率'!B:C,2,0)</f>
        <v>0.38</v>
      </c>
      <c r="M2181" s="6">
        <v>0</v>
      </c>
      <c r="N2181">
        <v>12</v>
      </c>
      <c r="O2181">
        <v>0</v>
      </c>
      <c r="P2181" s="6">
        <v>0</v>
      </c>
      <c r="Q2181" s="13">
        <v>0</v>
      </c>
      <c r="R2181" s="13">
        <v>0</v>
      </c>
      <c r="S2181" s="31">
        <v>688</v>
      </c>
      <c r="T2181" s="6">
        <f>VLOOKUP(E2181,'参数设置&amp;汇总'!S:U,3,0)</f>
        <v>0</v>
      </c>
      <c r="U2181" s="78">
        <f t="shared" si="170"/>
        <v>0</v>
      </c>
      <c r="V2181" s="13">
        <v>0.85000000000000009</v>
      </c>
      <c r="W2181" s="78">
        <f t="shared" si="172"/>
        <v>0</v>
      </c>
      <c r="X2181" s="1">
        <f>VLOOKUP(E2181,'渗透率、续签率'!AG:AJ,4,0)</f>
        <v>3905.4999999999995</v>
      </c>
      <c r="Y2181" s="1">
        <f t="shared" si="173"/>
        <v>0</v>
      </c>
      <c r="Z2181">
        <v>2</v>
      </c>
      <c r="AA2181" s="89">
        <f t="shared" si="174"/>
        <v>46865.999999999993</v>
      </c>
      <c r="AH2181" s="37"/>
      <c r="AI2181" s="37"/>
      <c r="AK2181" s="37"/>
    </row>
    <row r="2182" spans="1:37" hidden="1">
      <c r="A2182" t="s">
        <v>64</v>
      </c>
      <c r="B2182" t="s">
        <v>25</v>
      </c>
      <c r="C2182" t="s">
        <v>25</v>
      </c>
      <c r="D2182" t="s">
        <v>116</v>
      </c>
      <c r="E2182" t="s">
        <v>493</v>
      </c>
      <c r="F2182" t="str">
        <f t="shared" si="171"/>
        <v>郴州市亲子玩乐</v>
      </c>
      <c r="G2182" t="s">
        <v>113</v>
      </c>
      <c r="H2182" t="s">
        <v>422</v>
      </c>
      <c r="I2182" t="s">
        <v>68</v>
      </c>
      <c r="J2182">
        <v>97</v>
      </c>
      <c r="K2182">
        <v>0</v>
      </c>
      <c r="L2182" s="13">
        <f>VLOOKUP(C2182,'渗透率、续签率'!B:C,2,0)</f>
        <v>0.38</v>
      </c>
      <c r="M2182" s="6">
        <v>0</v>
      </c>
      <c r="N2182">
        <v>10</v>
      </c>
      <c r="O2182">
        <v>0</v>
      </c>
      <c r="P2182" s="6">
        <v>0</v>
      </c>
      <c r="Q2182" s="13">
        <v>0</v>
      </c>
      <c r="R2182" s="13">
        <v>0</v>
      </c>
      <c r="S2182" s="31">
        <v>513</v>
      </c>
      <c r="T2182" s="6">
        <f>VLOOKUP(E2182,'参数设置&amp;汇总'!S:U,3,0)</f>
        <v>0</v>
      </c>
      <c r="U2182" s="78">
        <f t="shared" si="170"/>
        <v>0</v>
      </c>
      <c r="V2182" s="13">
        <v>0.85000000000000009</v>
      </c>
      <c r="W2182" s="78">
        <f t="shared" si="172"/>
        <v>0</v>
      </c>
      <c r="X2182" s="1">
        <f>VLOOKUP(E2182,'渗透率、续签率'!AG:AJ,4,0)</f>
        <v>3905.4999999999995</v>
      </c>
      <c r="Y2182" s="1">
        <f t="shared" si="173"/>
        <v>0</v>
      </c>
      <c r="Z2182">
        <v>2</v>
      </c>
      <c r="AA2182" s="89">
        <f t="shared" si="174"/>
        <v>39054.999999999993</v>
      </c>
      <c r="AH2182" s="37"/>
      <c r="AI2182" s="37"/>
      <c r="AK2182" s="37"/>
    </row>
    <row r="2183" spans="1:37" hidden="1">
      <c r="A2183" t="s">
        <v>64</v>
      </c>
      <c r="B2183" t="s">
        <v>25</v>
      </c>
      <c r="C2183" t="s">
        <v>25</v>
      </c>
      <c r="D2183" t="s">
        <v>116</v>
      </c>
      <c r="E2183" t="s">
        <v>493</v>
      </c>
      <c r="F2183" t="str">
        <f t="shared" si="171"/>
        <v>鄂尔多斯市亲子玩乐</v>
      </c>
      <c r="G2183" t="s">
        <v>142</v>
      </c>
      <c r="H2183" t="s">
        <v>423</v>
      </c>
      <c r="I2183" t="s">
        <v>70</v>
      </c>
      <c r="J2183">
        <v>75</v>
      </c>
      <c r="K2183">
        <v>0</v>
      </c>
      <c r="L2183" s="13">
        <f>VLOOKUP(C2183,'渗透率、续签率'!B:C,2,0)</f>
        <v>0.38</v>
      </c>
      <c r="M2183" s="6">
        <v>0</v>
      </c>
      <c r="N2183">
        <v>10</v>
      </c>
      <c r="O2183">
        <v>0</v>
      </c>
      <c r="P2183" s="6">
        <v>0</v>
      </c>
      <c r="Q2183" s="13">
        <v>0</v>
      </c>
      <c r="R2183" s="13">
        <v>0</v>
      </c>
      <c r="S2183" s="31">
        <v>403</v>
      </c>
      <c r="T2183" s="6">
        <f>VLOOKUP(E2183,'参数设置&amp;汇总'!S:U,3,0)</f>
        <v>0</v>
      </c>
      <c r="U2183" s="78">
        <f t="shared" si="170"/>
        <v>0</v>
      </c>
      <c r="V2183" s="13">
        <v>0.85000000000000009</v>
      </c>
      <c r="W2183" s="78">
        <f t="shared" si="172"/>
        <v>0</v>
      </c>
      <c r="X2183" s="1">
        <f>VLOOKUP(E2183,'渗透率、续签率'!AG:AJ,4,0)</f>
        <v>3905.4999999999995</v>
      </c>
      <c r="Y2183" s="1">
        <f t="shared" si="173"/>
        <v>0</v>
      </c>
      <c r="Z2183">
        <v>3</v>
      </c>
      <c r="AA2183" s="89">
        <f t="shared" si="174"/>
        <v>39054.999999999993</v>
      </c>
      <c r="AH2183" s="37"/>
      <c r="AI2183" s="37"/>
      <c r="AK2183" s="37"/>
    </row>
    <row r="2184" spans="1:37" hidden="1">
      <c r="A2184" t="s">
        <v>64</v>
      </c>
      <c r="B2184" t="s">
        <v>25</v>
      </c>
      <c r="C2184" t="s">
        <v>25</v>
      </c>
      <c r="D2184" t="s">
        <v>116</v>
      </c>
      <c r="E2184" t="s">
        <v>493</v>
      </c>
      <c r="F2184" t="str">
        <f t="shared" si="171"/>
        <v>鄂州市亲子玩乐</v>
      </c>
      <c r="G2184" t="s">
        <v>81</v>
      </c>
      <c r="H2184" t="s">
        <v>424</v>
      </c>
      <c r="I2184" t="s">
        <v>68</v>
      </c>
      <c r="J2184">
        <v>32</v>
      </c>
      <c r="K2184">
        <v>0</v>
      </c>
      <c r="L2184" s="13">
        <f>VLOOKUP(C2184,'渗透率、续签率'!B:C,2,0)</f>
        <v>0.38</v>
      </c>
      <c r="M2184" s="6">
        <v>0</v>
      </c>
      <c r="N2184">
        <v>5</v>
      </c>
      <c r="O2184">
        <v>0</v>
      </c>
      <c r="P2184" s="6">
        <v>0</v>
      </c>
      <c r="Q2184" s="13">
        <v>0</v>
      </c>
      <c r="R2184" s="13">
        <v>0</v>
      </c>
      <c r="S2184" s="31">
        <v>175</v>
      </c>
      <c r="T2184" s="6">
        <f>VLOOKUP(E2184,'参数设置&amp;汇总'!S:U,3,0)</f>
        <v>0</v>
      </c>
      <c r="U2184" s="78">
        <f t="shared" si="170"/>
        <v>0</v>
      </c>
      <c r="V2184" s="13">
        <v>0.85000000000000009</v>
      </c>
      <c r="W2184" s="78">
        <f t="shared" si="172"/>
        <v>0</v>
      </c>
      <c r="X2184" s="1">
        <f>VLOOKUP(E2184,'渗透率、续签率'!AG:AJ,4,0)</f>
        <v>3905.4999999999995</v>
      </c>
      <c r="Y2184" s="1">
        <f t="shared" si="173"/>
        <v>0</v>
      </c>
      <c r="Z2184">
        <v>4</v>
      </c>
      <c r="AA2184" s="89">
        <f t="shared" si="174"/>
        <v>19527.499999999996</v>
      </c>
      <c r="AH2184" s="37"/>
      <c r="AI2184" s="37"/>
      <c r="AK2184" s="37"/>
    </row>
    <row r="2185" spans="1:37" hidden="1">
      <c r="A2185" t="s">
        <v>64</v>
      </c>
      <c r="B2185" t="s">
        <v>25</v>
      </c>
      <c r="C2185" t="s">
        <v>25</v>
      </c>
      <c r="D2185" t="s">
        <v>116</v>
      </c>
      <c r="E2185" t="s">
        <v>493</v>
      </c>
      <c r="F2185" t="str">
        <f t="shared" si="171"/>
        <v>酒泉市亲子玩乐</v>
      </c>
      <c r="G2185" t="s">
        <v>132</v>
      </c>
      <c r="H2185" t="s">
        <v>425</v>
      </c>
      <c r="I2185" t="s">
        <v>70</v>
      </c>
      <c r="J2185">
        <v>37</v>
      </c>
      <c r="K2185">
        <v>0</v>
      </c>
      <c r="L2185" s="13">
        <f>VLOOKUP(C2185,'渗透率、续签率'!B:C,2,0)</f>
        <v>0.38</v>
      </c>
      <c r="M2185" s="6">
        <v>0</v>
      </c>
      <c r="N2185">
        <v>0</v>
      </c>
      <c r="O2185">
        <v>0</v>
      </c>
      <c r="P2185" s="6">
        <v>0</v>
      </c>
      <c r="Q2185" s="13">
        <v>0</v>
      </c>
      <c r="R2185" s="13">
        <v>0</v>
      </c>
      <c r="S2185" s="31">
        <v>80</v>
      </c>
      <c r="T2185" s="6">
        <f>VLOOKUP(E2185,'参数设置&amp;汇总'!S:U,3,0)</f>
        <v>0</v>
      </c>
      <c r="U2185" s="78">
        <f t="shared" si="170"/>
        <v>0</v>
      </c>
      <c r="V2185" s="13">
        <v>0.85000000000000009</v>
      </c>
      <c r="W2185" s="78">
        <f t="shared" si="172"/>
        <v>0</v>
      </c>
      <c r="X2185" s="1">
        <f>VLOOKUP(E2185,'渗透率、续签率'!AG:AJ,4,0)</f>
        <v>3905.4999999999995</v>
      </c>
      <c r="Y2185" s="1">
        <f t="shared" si="173"/>
        <v>0</v>
      </c>
      <c r="Z2185">
        <v>0</v>
      </c>
      <c r="AA2185" s="89">
        <f t="shared" si="174"/>
        <v>0</v>
      </c>
      <c r="AH2185" s="37"/>
      <c r="AI2185" s="37"/>
      <c r="AK2185" s="37"/>
    </row>
    <row r="2186" spans="1:37" hidden="1">
      <c r="A2186" t="s">
        <v>64</v>
      </c>
      <c r="B2186" t="s">
        <v>25</v>
      </c>
      <c r="C2186" t="s">
        <v>25</v>
      </c>
      <c r="D2186" t="s">
        <v>116</v>
      </c>
      <c r="E2186" t="s">
        <v>493</v>
      </c>
      <c r="F2186" t="str">
        <f t="shared" si="171"/>
        <v>金华市亲子玩乐</v>
      </c>
      <c r="G2186" t="s">
        <v>79</v>
      </c>
      <c r="H2186" t="s">
        <v>426</v>
      </c>
      <c r="I2186" t="s">
        <v>68</v>
      </c>
      <c r="J2186">
        <v>285</v>
      </c>
      <c r="K2186">
        <v>1</v>
      </c>
      <c r="L2186" s="13">
        <f>VLOOKUP(C2186,'渗透率、续签率'!B:C,2,0)</f>
        <v>0.38</v>
      </c>
      <c r="M2186" s="6">
        <v>0</v>
      </c>
      <c r="N2186">
        <v>91</v>
      </c>
      <c r="O2186">
        <v>1</v>
      </c>
      <c r="P2186" s="6">
        <v>0.01</v>
      </c>
      <c r="Q2186" s="13">
        <v>6.7000000000000004E-2</v>
      </c>
      <c r="R2186" s="13">
        <v>0</v>
      </c>
      <c r="S2186" s="31">
        <v>3513</v>
      </c>
      <c r="T2186" s="6">
        <f>VLOOKUP(E2186,'参数设置&amp;汇总'!S:U,3,0)</f>
        <v>0</v>
      </c>
      <c r="U2186" s="78">
        <f t="shared" si="170"/>
        <v>1</v>
      </c>
      <c r="V2186" s="13">
        <v>0.85000000000000009</v>
      </c>
      <c r="W2186" s="78">
        <f t="shared" si="172"/>
        <v>0.72941176470588232</v>
      </c>
      <c r="X2186" s="1">
        <f>VLOOKUP(E2186,'渗透率、续签率'!AG:AJ,4,0)</f>
        <v>3905.4999999999995</v>
      </c>
      <c r="Y2186" s="1">
        <f t="shared" si="173"/>
        <v>2848.7176470588229</v>
      </c>
      <c r="Z2186">
        <v>44</v>
      </c>
      <c r="AA2186" s="89">
        <f t="shared" si="174"/>
        <v>355400.49999999994</v>
      </c>
      <c r="AH2186" s="37"/>
      <c r="AI2186" s="37"/>
      <c r="AK2186" s="37"/>
    </row>
    <row r="2187" spans="1:37" hidden="1">
      <c r="A2187" t="s">
        <v>64</v>
      </c>
      <c r="B2187" t="s">
        <v>25</v>
      </c>
      <c r="C2187" t="s">
        <v>25</v>
      </c>
      <c r="D2187" t="s">
        <v>116</v>
      </c>
      <c r="E2187" t="s">
        <v>493</v>
      </c>
      <c r="F2187" t="str">
        <f t="shared" si="171"/>
        <v>金昌市亲子玩乐</v>
      </c>
      <c r="G2187" t="s">
        <v>132</v>
      </c>
      <c r="H2187" t="s">
        <v>427</v>
      </c>
      <c r="I2187" t="s">
        <v>70</v>
      </c>
      <c r="J2187">
        <v>12</v>
      </c>
      <c r="K2187">
        <v>0</v>
      </c>
      <c r="L2187" s="13">
        <f>VLOOKUP(C2187,'渗透率、续签率'!B:C,2,0)</f>
        <v>0.38</v>
      </c>
      <c r="M2187" s="6">
        <v>0</v>
      </c>
      <c r="N2187">
        <v>0</v>
      </c>
      <c r="O2187">
        <v>0</v>
      </c>
      <c r="P2187" s="6">
        <v>0</v>
      </c>
      <c r="Q2187" s="13">
        <v>0</v>
      </c>
      <c r="R2187" s="13">
        <v>0</v>
      </c>
      <c r="S2187" s="31">
        <v>46</v>
      </c>
      <c r="T2187" s="6">
        <f>VLOOKUP(E2187,'参数设置&amp;汇总'!S:U,3,0)</f>
        <v>0</v>
      </c>
      <c r="U2187" s="78">
        <f t="shared" si="170"/>
        <v>0</v>
      </c>
      <c r="V2187" s="13">
        <v>0.85000000000000009</v>
      </c>
      <c r="W2187" s="78">
        <f t="shared" si="172"/>
        <v>0</v>
      </c>
      <c r="X2187" s="1">
        <f>VLOOKUP(E2187,'渗透率、续签率'!AG:AJ,4,0)</f>
        <v>3905.4999999999995</v>
      </c>
      <c r="Y2187" s="1">
        <f t="shared" si="173"/>
        <v>0</v>
      </c>
      <c r="Z2187">
        <v>0</v>
      </c>
      <c r="AA2187" s="89">
        <f t="shared" si="174"/>
        <v>0</v>
      </c>
      <c r="AH2187" s="37"/>
      <c r="AI2187" s="37"/>
      <c r="AK2187" s="37"/>
    </row>
    <row r="2188" spans="1:37" hidden="1">
      <c r="A2188" t="s">
        <v>64</v>
      </c>
      <c r="B2188" t="s">
        <v>25</v>
      </c>
      <c r="C2188" t="s">
        <v>25</v>
      </c>
      <c r="D2188" t="s">
        <v>116</v>
      </c>
      <c r="E2188" t="s">
        <v>493</v>
      </c>
      <c r="F2188" t="str">
        <f t="shared" si="171"/>
        <v>钦州市亲子玩乐</v>
      </c>
      <c r="G2188" t="s">
        <v>88</v>
      </c>
      <c r="H2188" t="s">
        <v>428</v>
      </c>
      <c r="I2188" t="s">
        <v>68</v>
      </c>
      <c r="J2188">
        <v>51</v>
      </c>
      <c r="K2188">
        <v>0</v>
      </c>
      <c r="L2188" s="13">
        <f>VLOOKUP(C2188,'渗透率、续签率'!B:C,2,0)</f>
        <v>0.38</v>
      </c>
      <c r="M2188" s="6">
        <v>0</v>
      </c>
      <c r="N2188">
        <v>7</v>
      </c>
      <c r="O2188">
        <v>0</v>
      </c>
      <c r="P2188" s="6">
        <v>0</v>
      </c>
      <c r="Q2188" s="13">
        <v>0</v>
      </c>
      <c r="R2188" s="13">
        <v>0</v>
      </c>
      <c r="S2188" s="31">
        <v>347</v>
      </c>
      <c r="T2188" s="6">
        <f>VLOOKUP(E2188,'参数设置&amp;汇总'!S:U,3,0)</f>
        <v>0</v>
      </c>
      <c r="U2188" s="78">
        <f t="shared" si="170"/>
        <v>0</v>
      </c>
      <c r="V2188" s="13">
        <v>0.85000000000000009</v>
      </c>
      <c r="W2188" s="78">
        <f t="shared" si="172"/>
        <v>0</v>
      </c>
      <c r="X2188" s="1">
        <f>VLOOKUP(E2188,'渗透率、续签率'!AG:AJ,4,0)</f>
        <v>3905.4999999999995</v>
      </c>
      <c r="Y2188" s="1">
        <f t="shared" si="173"/>
        <v>0</v>
      </c>
      <c r="Z2188">
        <v>1</v>
      </c>
      <c r="AA2188" s="89">
        <f t="shared" si="174"/>
        <v>27338.499999999996</v>
      </c>
    </row>
    <row r="2189" spans="1:37" hidden="1">
      <c r="A2189" t="s">
        <v>64</v>
      </c>
      <c r="B2189" t="s">
        <v>25</v>
      </c>
      <c r="C2189" t="s">
        <v>25</v>
      </c>
      <c r="D2189" t="s">
        <v>116</v>
      </c>
      <c r="E2189" t="s">
        <v>493</v>
      </c>
      <c r="F2189" t="str">
        <f t="shared" si="171"/>
        <v>铁岭市亲子玩乐</v>
      </c>
      <c r="G2189" t="s">
        <v>101</v>
      </c>
      <c r="H2189" t="s">
        <v>429</v>
      </c>
      <c r="I2189" t="s">
        <v>70</v>
      </c>
      <c r="J2189">
        <v>38</v>
      </c>
      <c r="K2189">
        <v>0</v>
      </c>
      <c r="L2189" s="13">
        <f>VLOOKUP(C2189,'渗透率、续签率'!B:C,2,0)</f>
        <v>0.38</v>
      </c>
      <c r="M2189" s="6">
        <v>0</v>
      </c>
      <c r="N2189">
        <v>1</v>
      </c>
      <c r="O2189">
        <v>0</v>
      </c>
      <c r="P2189" s="6">
        <v>0</v>
      </c>
      <c r="Q2189" s="13">
        <v>0</v>
      </c>
      <c r="R2189" s="13">
        <v>0</v>
      </c>
      <c r="S2189" s="31">
        <v>137</v>
      </c>
      <c r="T2189" s="6">
        <f>VLOOKUP(E2189,'参数设置&amp;汇总'!S:U,3,0)</f>
        <v>0</v>
      </c>
      <c r="U2189" s="78">
        <f t="shared" si="170"/>
        <v>0</v>
      </c>
      <c r="V2189" s="13">
        <v>0.85000000000000009</v>
      </c>
      <c r="W2189" s="78">
        <f t="shared" si="172"/>
        <v>0</v>
      </c>
      <c r="X2189" s="1">
        <f>VLOOKUP(E2189,'渗透率、续签率'!AG:AJ,4,0)</f>
        <v>3905.4999999999995</v>
      </c>
      <c r="Y2189" s="1">
        <f t="shared" si="173"/>
        <v>0</v>
      </c>
      <c r="Z2189">
        <v>0</v>
      </c>
      <c r="AA2189" s="89">
        <f t="shared" si="174"/>
        <v>3905.4999999999995</v>
      </c>
      <c r="AH2189" s="37"/>
      <c r="AI2189" s="37"/>
      <c r="AK2189" s="37"/>
    </row>
    <row r="2190" spans="1:37" hidden="1">
      <c r="A2190" t="s">
        <v>64</v>
      </c>
      <c r="B2190" t="s">
        <v>25</v>
      </c>
      <c r="C2190" t="s">
        <v>25</v>
      </c>
      <c r="D2190" t="s">
        <v>116</v>
      </c>
      <c r="E2190" t="s">
        <v>493</v>
      </c>
      <c r="F2190" t="str">
        <f t="shared" si="171"/>
        <v>铁门关市亲子玩乐</v>
      </c>
      <c r="G2190" t="s">
        <v>145</v>
      </c>
      <c r="H2190" t="s">
        <v>430</v>
      </c>
      <c r="I2190" t="s">
        <v>70</v>
      </c>
      <c r="J2190">
        <v>1</v>
      </c>
      <c r="K2190">
        <v>0</v>
      </c>
      <c r="L2190" s="13">
        <f>VLOOKUP(C2190,'渗透率、续签率'!B:C,2,0)</f>
        <v>0.38</v>
      </c>
      <c r="M2190" s="6">
        <v>0</v>
      </c>
      <c r="N2190">
        <v>0</v>
      </c>
      <c r="O2190">
        <v>0</v>
      </c>
      <c r="P2190" s="6">
        <v>0</v>
      </c>
      <c r="Q2190" s="13">
        <v>0</v>
      </c>
      <c r="R2190" s="13">
        <v>0</v>
      </c>
      <c r="S2190" s="31">
        <v>2</v>
      </c>
      <c r="T2190" s="6">
        <f>VLOOKUP(E2190,'参数设置&amp;汇总'!S:U,3,0)</f>
        <v>0</v>
      </c>
      <c r="U2190" s="78">
        <f t="shared" si="170"/>
        <v>0</v>
      </c>
      <c r="V2190" s="13">
        <v>0.85000000000000009</v>
      </c>
      <c r="W2190" s="78">
        <f t="shared" si="172"/>
        <v>0</v>
      </c>
      <c r="X2190" s="1">
        <f>VLOOKUP(E2190,'渗透率、续签率'!AG:AJ,4,0)</f>
        <v>3905.4999999999995</v>
      </c>
      <c r="Y2190" s="1">
        <f t="shared" si="173"/>
        <v>0</v>
      </c>
      <c r="Z2190">
        <v>0</v>
      </c>
      <c r="AA2190" s="89">
        <f t="shared" si="174"/>
        <v>0</v>
      </c>
      <c r="AH2190" s="37"/>
      <c r="AI2190" s="37"/>
      <c r="AJ2190" s="1"/>
      <c r="AK2190" s="37"/>
    </row>
    <row r="2191" spans="1:37" hidden="1">
      <c r="A2191" t="s">
        <v>64</v>
      </c>
      <c r="B2191" t="s">
        <v>25</v>
      </c>
      <c r="C2191" t="s">
        <v>25</v>
      </c>
      <c r="D2191" t="s">
        <v>116</v>
      </c>
      <c r="E2191" t="s">
        <v>493</v>
      </c>
      <c r="F2191" t="str">
        <f t="shared" si="171"/>
        <v>铜仁市亲子玩乐</v>
      </c>
      <c r="G2191" t="s">
        <v>167</v>
      </c>
      <c r="H2191" t="s">
        <v>431</v>
      </c>
      <c r="I2191" t="s">
        <v>70</v>
      </c>
      <c r="J2191">
        <v>95</v>
      </c>
      <c r="K2191">
        <v>0</v>
      </c>
      <c r="L2191" s="13">
        <f>VLOOKUP(C2191,'渗透率、续签率'!B:C,2,0)</f>
        <v>0.38</v>
      </c>
      <c r="M2191" s="6">
        <v>0</v>
      </c>
      <c r="N2191">
        <v>7</v>
      </c>
      <c r="O2191">
        <v>0</v>
      </c>
      <c r="P2191" s="6">
        <v>0</v>
      </c>
      <c r="Q2191" s="13">
        <v>0.16500000000000001</v>
      </c>
      <c r="R2191" s="13">
        <v>0</v>
      </c>
      <c r="S2191" s="31">
        <v>343</v>
      </c>
      <c r="T2191" s="6">
        <f>VLOOKUP(E2191,'参数设置&amp;汇总'!S:U,3,0)</f>
        <v>0</v>
      </c>
      <c r="U2191" s="78">
        <f t="shared" si="170"/>
        <v>0</v>
      </c>
      <c r="V2191" s="13">
        <v>0.85000000000000009</v>
      </c>
      <c r="W2191" s="78">
        <f t="shared" si="172"/>
        <v>0</v>
      </c>
      <c r="X2191" s="1">
        <f>VLOOKUP(E2191,'渗透率、续签率'!AG:AJ,4,0)</f>
        <v>3905.4999999999995</v>
      </c>
      <c r="Y2191" s="1">
        <f t="shared" si="173"/>
        <v>0</v>
      </c>
      <c r="Z2191">
        <v>0</v>
      </c>
      <c r="AA2191" s="89">
        <f t="shared" si="174"/>
        <v>27338.499999999996</v>
      </c>
      <c r="AH2191" s="37"/>
      <c r="AI2191" s="37"/>
      <c r="AK2191" s="37"/>
    </row>
    <row r="2192" spans="1:37" hidden="1">
      <c r="A2192" t="s">
        <v>64</v>
      </c>
      <c r="B2192" t="s">
        <v>25</v>
      </c>
      <c r="C2192" t="s">
        <v>25</v>
      </c>
      <c r="D2192" t="s">
        <v>116</v>
      </c>
      <c r="E2192" t="s">
        <v>493</v>
      </c>
      <c r="F2192" t="str">
        <f t="shared" si="171"/>
        <v>铜川市亲子玩乐</v>
      </c>
      <c r="G2192" t="s">
        <v>108</v>
      </c>
      <c r="H2192" t="s">
        <v>432</v>
      </c>
      <c r="I2192" t="s">
        <v>70</v>
      </c>
      <c r="J2192">
        <v>21</v>
      </c>
      <c r="K2192">
        <v>0</v>
      </c>
      <c r="L2192" s="13">
        <f>VLOOKUP(C2192,'渗透率、续签率'!B:C,2,0)</f>
        <v>0.38</v>
      </c>
      <c r="M2192" s="6">
        <v>0</v>
      </c>
      <c r="N2192">
        <v>1</v>
      </c>
      <c r="O2192">
        <v>0</v>
      </c>
      <c r="P2192" s="6">
        <v>0</v>
      </c>
      <c r="Q2192" s="13">
        <v>0.26100000000000001</v>
      </c>
      <c r="R2192" s="13">
        <v>0</v>
      </c>
      <c r="S2192" s="31">
        <v>69</v>
      </c>
      <c r="T2192" s="6">
        <f>VLOOKUP(E2192,'参数设置&amp;汇总'!S:U,3,0)</f>
        <v>0</v>
      </c>
      <c r="U2192" s="78">
        <f t="shared" si="170"/>
        <v>0</v>
      </c>
      <c r="V2192" s="13">
        <v>0.85000000000000009</v>
      </c>
      <c r="W2192" s="78">
        <f t="shared" si="172"/>
        <v>0</v>
      </c>
      <c r="X2192" s="1">
        <f>VLOOKUP(E2192,'渗透率、续签率'!AG:AJ,4,0)</f>
        <v>3905.4999999999995</v>
      </c>
      <c r="Y2192" s="1">
        <f t="shared" si="173"/>
        <v>0</v>
      </c>
      <c r="Z2192">
        <v>0</v>
      </c>
      <c r="AA2192" s="89">
        <f t="shared" si="174"/>
        <v>3905.4999999999995</v>
      </c>
    </row>
    <row r="2193" spans="1:37" hidden="1">
      <c r="A2193" t="s">
        <v>64</v>
      </c>
      <c r="B2193" t="s">
        <v>25</v>
      </c>
      <c r="C2193" t="s">
        <v>25</v>
      </c>
      <c r="D2193" t="s">
        <v>116</v>
      </c>
      <c r="E2193" t="s">
        <v>493</v>
      </c>
      <c r="F2193" t="str">
        <f t="shared" si="171"/>
        <v>铜陵市亲子玩乐</v>
      </c>
      <c r="G2193" t="s">
        <v>94</v>
      </c>
      <c r="H2193" t="s">
        <v>433</v>
      </c>
      <c r="I2193" t="s">
        <v>68</v>
      </c>
      <c r="J2193">
        <v>38</v>
      </c>
      <c r="K2193">
        <v>0</v>
      </c>
      <c r="L2193" s="13">
        <f>VLOOKUP(C2193,'渗透率、续签率'!B:C,2,0)</f>
        <v>0.38</v>
      </c>
      <c r="M2193" s="6">
        <v>0</v>
      </c>
      <c r="N2193">
        <v>4</v>
      </c>
      <c r="O2193">
        <v>0</v>
      </c>
      <c r="P2193" s="6">
        <v>0</v>
      </c>
      <c r="Q2193" s="13">
        <v>8.6999999999999994E-2</v>
      </c>
      <c r="R2193" s="13">
        <v>0</v>
      </c>
      <c r="S2193" s="31">
        <v>195</v>
      </c>
      <c r="T2193" s="6">
        <f>VLOOKUP(E2193,'参数设置&amp;汇总'!S:U,3,0)</f>
        <v>0</v>
      </c>
      <c r="U2193" s="78">
        <f t="shared" si="170"/>
        <v>0</v>
      </c>
      <c r="V2193" s="13">
        <v>0.85000000000000009</v>
      </c>
      <c r="W2193" s="78">
        <f t="shared" si="172"/>
        <v>0</v>
      </c>
      <c r="X2193" s="1">
        <f>VLOOKUP(E2193,'渗透率、续签率'!AG:AJ,4,0)</f>
        <v>3905.4999999999995</v>
      </c>
      <c r="Y2193" s="1">
        <f t="shared" si="173"/>
        <v>0</v>
      </c>
      <c r="Z2193">
        <v>0</v>
      </c>
      <c r="AA2193" s="89">
        <f t="shared" si="174"/>
        <v>15621.999999999998</v>
      </c>
      <c r="AH2193" s="37"/>
      <c r="AI2193" s="37"/>
      <c r="AK2193" s="37"/>
    </row>
    <row r="2194" spans="1:37" hidden="1">
      <c r="A2194" t="s">
        <v>64</v>
      </c>
      <c r="B2194" t="s">
        <v>25</v>
      </c>
      <c r="C2194" t="s">
        <v>25</v>
      </c>
      <c r="D2194" t="s">
        <v>116</v>
      </c>
      <c r="E2194" t="s">
        <v>493</v>
      </c>
      <c r="F2194" t="str">
        <f t="shared" si="171"/>
        <v>银川市亲子玩乐</v>
      </c>
      <c r="G2194" t="s">
        <v>129</v>
      </c>
      <c r="H2194" t="s">
        <v>434</v>
      </c>
      <c r="I2194" t="s">
        <v>70</v>
      </c>
      <c r="J2194">
        <v>139</v>
      </c>
      <c r="K2194">
        <v>0</v>
      </c>
      <c r="L2194" s="13">
        <f>VLOOKUP(C2194,'渗透率、续签率'!B:C,2,0)</f>
        <v>0.38</v>
      </c>
      <c r="M2194" s="6">
        <v>0</v>
      </c>
      <c r="N2194">
        <v>26</v>
      </c>
      <c r="O2194">
        <v>0</v>
      </c>
      <c r="P2194" s="6">
        <v>0</v>
      </c>
      <c r="Q2194" s="13">
        <v>4.9000000000000002E-2</v>
      </c>
      <c r="R2194" s="13">
        <v>0</v>
      </c>
      <c r="S2194" s="31">
        <v>982</v>
      </c>
      <c r="T2194" s="6">
        <f>VLOOKUP(E2194,'参数设置&amp;汇总'!S:U,3,0)</f>
        <v>0</v>
      </c>
      <c r="U2194" s="78">
        <f t="shared" si="170"/>
        <v>0</v>
      </c>
      <c r="V2194" s="13">
        <v>0.85000000000000009</v>
      </c>
      <c r="W2194" s="78">
        <f t="shared" si="172"/>
        <v>0</v>
      </c>
      <c r="X2194" s="1">
        <f>VLOOKUP(E2194,'渗透率、续签率'!AG:AJ,4,0)</f>
        <v>3905.4999999999995</v>
      </c>
      <c r="Y2194" s="1">
        <f t="shared" si="173"/>
        <v>0</v>
      </c>
      <c r="Z2194">
        <v>5</v>
      </c>
      <c r="AA2194" s="89">
        <f t="shared" si="174"/>
        <v>101542.99999999999</v>
      </c>
      <c r="AH2194" s="37"/>
      <c r="AI2194" s="37"/>
      <c r="AK2194" s="37"/>
    </row>
    <row r="2195" spans="1:37" hidden="1">
      <c r="A2195" t="s">
        <v>64</v>
      </c>
      <c r="B2195" t="s">
        <v>25</v>
      </c>
      <c r="C2195" t="s">
        <v>25</v>
      </c>
      <c r="D2195" t="s">
        <v>116</v>
      </c>
      <c r="E2195" t="s">
        <v>493</v>
      </c>
      <c r="F2195" t="str">
        <f t="shared" si="171"/>
        <v>锡林郭勒盟亲子玩乐</v>
      </c>
      <c r="G2195" t="s">
        <v>142</v>
      </c>
      <c r="H2195" t="s">
        <v>435</v>
      </c>
      <c r="I2195" t="s">
        <v>70</v>
      </c>
      <c r="J2195">
        <v>37</v>
      </c>
      <c r="K2195">
        <v>0</v>
      </c>
      <c r="L2195" s="13">
        <f>VLOOKUP(C2195,'渗透率、续签率'!B:C,2,0)</f>
        <v>0.38</v>
      </c>
      <c r="M2195" s="6">
        <v>0</v>
      </c>
      <c r="N2195">
        <v>1</v>
      </c>
      <c r="O2195">
        <v>0</v>
      </c>
      <c r="P2195" s="6">
        <v>0</v>
      </c>
      <c r="Q2195" s="13">
        <v>0</v>
      </c>
      <c r="R2195" s="13">
        <v>0</v>
      </c>
      <c r="S2195" s="31">
        <v>97</v>
      </c>
      <c r="T2195" s="6">
        <f>VLOOKUP(E2195,'参数设置&amp;汇总'!S:U,3,0)</f>
        <v>0</v>
      </c>
      <c r="U2195" s="78">
        <f t="shared" si="170"/>
        <v>0</v>
      </c>
      <c r="V2195" s="13">
        <v>0.85000000000000009</v>
      </c>
      <c r="W2195" s="78">
        <f t="shared" si="172"/>
        <v>0</v>
      </c>
      <c r="X2195" s="1">
        <f>VLOOKUP(E2195,'渗透率、续签率'!AG:AJ,4,0)</f>
        <v>3905.4999999999995</v>
      </c>
      <c r="Y2195" s="1">
        <f t="shared" si="173"/>
        <v>0</v>
      </c>
      <c r="Z2195">
        <v>0</v>
      </c>
      <c r="AA2195" s="89">
        <f t="shared" si="174"/>
        <v>3905.4999999999995</v>
      </c>
      <c r="AH2195" s="37"/>
      <c r="AI2195" s="37"/>
      <c r="AK2195" s="37"/>
    </row>
    <row r="2196" spans="1:37" hidden="1">
      <c r="A2196" t="s">
        <v>64</v>
      </c>
      <c r="B2196" t="s">
        <v>25</v>
      </c>
      <c r="C2196" t="s">
        <v>25</v>
      </c>
      <c r="D2196" t="s">
        <v>116</v>
      </c>
      <c r="E2196" t="s">
        <v>493</v>
      </c>
      <c r="F2196" t="str">
        <f t="shared" si="171"/>
        <v>锦州市亲子玩乐</v>
      </c>
      <c r="G2196" t="s">
        <v>101</v>
      </c>
      <c r="H2196" t="s">
        <v>436</v>
      </c>
      <c r="I2196" t="s">
        <v>70</v>
      </c>
      <c r="J2196">
        <v>56</v>
      </c>
      <c r="K2196">
        <v>0</v>
      </c>
      <c r="L2196" s="13">
        <f>VLOOKUP(C2196,'渗透率、续签率'!B:C,2,0)</f>
        <v>0.38</v>
      </c>
      <c r="M2196" s="6">
        <v>0</v>
      </c>
      <c r="N2196">
        <v>3</v>
      </c>
      <c r="O2196">
        <v>0</v>
      </c>
      <c r="P2196" s="6">
        <v>0</v>
      </c>
      <c r="Q2196" s="13">
        <v>0</v>
      </c>
      <c r="R2196" s="13">
        <v>0</v>
      </c>
      <c r="S2196" s="31">
        <v>256</v>
      </c>
      <c r="T2196" s="6">
        <f>VLOOKUP(E2196,'参数设置&amp;汇总'!S:U,3,0)</f>
        <v>0</v>
      </c>
      <c r="U2196" s="78">
        <f t="shared" si="170"/>
        <v>0</v>
      </c>
      <c r="V2196" s="13">
        <v>0.85000000000000009</v>
      </c>
      <c r="W2196" s="78">
        <f t="shared" si="172"/>
        <v>0</v>
      </c>
      <c r="X2196" s="1">
        <f>VLOOKUP(E2196,'渗透率、续签率'!AG:AJ,4,0)</f>
        <v>3905.4999999999995</v>
      </c>
      <c r="Y2196" s="1">
        <f t="shared" si="173"/>
        <v>0</v>
      </c>
      <c r="Z2196">
        <v>1</v>
      </c>
      <c r="AA2196" s="89">
        <f t="shared" si="174"/>
        <v>11716.499999999998</v>
      </c>
      <c r="AH2196" s="37"/>
      <c r="AI2196" s="37"/>
      <c r="AK2196" s="37"/>
    </row>
    <row r="2197" spans="1:37" hidden="1">
      <c r="A2197" t="s">
        <v>64</v>
      </c>
      <c r="B2197" t="s">
        <v>25</v>
      </c>
      <c r="C2197" t="s">
        <v>25</v>
      </c>
      <c r="D2197" t="s">
        <v>116</v>
      </c>
      <c r="E2197" t="s">
        <v>493</v>
      </c>
      <c r="F2197" t="str">
        <f t="shared" si="171"/>
        <v>镇江市亲子玩乐</v>
      </c>
      <c r="G2197" t="s">
        <v>73</v>
      </c>
      <c r="H2197" t="s">
        <v>437</v>
      </c>
      <c r="I2197" t="s">
        <v>70</v>
      </c>
      <c r="J2197">
        <v>115</v>
      </c>
      <c r="K2197">
        <v>0</v>
      </c>
      <c r="L2197" s="13">
        <f>VLOOKUP(C2197,'渗透率、续签率'!B:C,2,0)</f>
        <v>0.38</v>
      </c>
      <c r="M2197" s="6">
        <v>0</v>
      </c>
      <c r="N2197">
        <v>14</v>
      </c>
      <c r="O2197">
        <v>0</v>
      </c>
      <c r="P2197" s="6">
        <v>0</v>
      </c>
      <c r="Q2197" s="13">
        <v>0.14499999999999999</v>
      </c>
      <c r="R2197" s="13">
        <v>0</v>
      </c>
      <c r="S2197" s="31">
        <v>731</v>
      </c>
      <c r="T2197" s="6">
        <f>VLOOKUP(E2197,'参数设置&amp;汇总'!S:U,3,0)</f>
        <v>0</v>
      </c>
      <c r="U2197" s="78">
        <f t="shared" si="170"/>
        <v>0</v>
      </c>
      <c r="V2197" s="13">
        <v>0.85000000000000009</v>
      </c>
      <c r="W2197" s="78">
        <f t="shared" si="172"/>
        <v>0</v>
      </c>
      <c r="X2197" s="1">
        <f>VLOOKUP(E2197,'渗透率、续签率'!AG:AJ,4,0)</f>
        <v>3905.4999999999995</v>
      </c>
      <c r="Y2197" s="1">
        <f t="shared" si="173"/>
        <v>0</v>
      </c>
      <c r="Z2197">
        <v>9</v>
      </c>
      <c r="AA2197" s="89">
        <f t="shared" si="174"/>
        <v>54676.999999999993</v>
      </c>
      <c r="AH2197" s="37"/>
      <c r="AI2197" s="37"/>
      <c r="AK2197" s="37"/>
    </row>
    <row r="2198" spans="1:37" hidden="1">
      <c r="A2198" t="s">
        <v>64</v>
      </c>
      <c r="B2198" t="s">
        <v>25</v>
      </c>
      <c r="C2198" t="s">
        <v>25</v>
      </c>
      <c r="D2198" t="s">
        <v>116</v>
      </c>
      <c r="E2198" t="s">
        <v>493</v>
      </c>
      <c r="F2198" t="str">
        <f t="shared" si="171"/>
        <v>长春市亲子玩乐</v>
      </c>
      <c r="G2198" t="s">
        <v>188</v>
      </c>
      <c r="H2198" t="s">
        <v>438</v>
      </c>
      <c r="I2198" t="s">
        <v>70</v>
      </c>
      <c r="J2198">
        <v>216</v>
      </c>
      <c r="K2198">
        <v>2</v>
      </c>
      <c r="L2198" s="13">
        <f>VLOOKUP(C2198,'渗透率、续签率'!B:C,2,0)</f>
        <v>0.38</v>
      </c>
      <c r="M2198" s="6">
        <v>0.01</v>
      </c>
      <c r="N2198">
        <v>58</v>
      </c>
      <c r="O2198">
        <v>2</v>
      </c>
      <c r="P2198" s="6">
        <v>0.03</v>
      </c>
      <c r="Q2198" s="13">
        <v>0.16200000000000001</v>
      </c>
      <c r="R2198" s="13">
        <v>0</v>
      </c>
      <c r="S2198" s="31">
        <v>2444</v>
      </c>
      <c r="T2198" s="6">
        <f>VLOOKUP(E2198,'参数设置&amp;汇总'!S:U,3,0)</f>
        <v>0</v>
      </c>
      <c r="U2198" s="78">
        <f t="shared" si="170"/>
        <v>2</v>
      </c>
      <c r="V2198" s="13">
        <v>0.85000000000000009</v>
      </c>
      <c r="W2198" s="78">
        <f t="shared" si="172"/>
        <v>1.4588235294117646</v>
      </c>
      <c r="X2198" s="1">
        <f>VLOOKUP(E2198,'渗透率、续签率'!AG:AJ,4,0)</f>
        <v>3905.4999999999995</v>
      </c>
      <c r="Y2198" s="1">
        <f t="shared" si="173"/>
        <v>5697.4352941176458</v>
      </c>
      <c r="Z2198">
        <v>35</v>
      </c>
      <c r="AA2198" s="89">
        <f t="shared" si="174"/>
        <v>226518.99999999997</v>
      </c>
      <c r="AH2198" s="37"/>
      <c r="AI2198" s="37"/>
      <c r="AK2198" s="37"/>
    </row>
    <row r="2199" spans="1:37" hidden="1">
      <c r="A2199" t="s">
        <v>64</v>
      </c>
      <c r="B2199" t="s">
        <v>25</v>
      </c>
      <c r="C2199" t="s">
        <v>25</v>
      </c>
      <c r="D2199" t="s">
        <v>116</v>
      </c>
      <c r="E2199" t="s">
        <v>493</v>
      </c>
      <c r="F2199" t="str">
        <f t="shared" si="171"/>
        <v>长治市亲子玩乐</v>
      </c>
      <c r="G2199" t="s">
        <v>134</v>
      </c>
      <c r="H2199" t="s">
        <v>439</v>
      </c>
      <c r="I2199" t="s">
        <v>70</v>
      </c>
      <c r="J2199">
        <v>85</v>
      </c>
      <c r="K2199">
        <v>0</v>
      </c>
      <c r="L2199" s="13">
        <f>VLOOKUP(C2199,'渗透率、续签率'!B:C,2,0)</f>
        <v>0.38</v>
      </c>
      <c r="M2199" s="6">
        <v>0</v>
      </c>
      <c r="N2199">
        <v>6</v>
      </c>
      <c r="O2199">
        <v>0</v>
      </c>
      <c r="P2199" s="6">
        <v>0</v>
      </c>
      <c r="Q2199" s="13">
        <v>9.1999999999999998E-2</v>
      </c>
      <c r="R2199" s="13">
        <v>0</v>
      </c>
      <c r="S2199" s="31">
        <v>362</v>
      </c>
      <c r="T2199" s="6">
        <f>VLOOKUP(E2199,'参数设置&amp;汇总'!S:U,3,0)</f>
        <v>0</v>
      </c>
      <c r="U2199" s="78">
        <f t="shared" si="170"/>
        <v>0</v>
      </c>
      <c r="V2199" s="13">
        <v>0.85000000000000009</v>
      </c>
      <c r="W2199" s="78">
        <f t="shared" si="172"/>
        <v>0</v>
      </c>
      <c r="X2199" s="1">
        <f>VLOOKUP(E2199,'渗透率、续签率'!AG:AJ,4,0)</f>
        <v>3905.4999999999995</v>
      </c>
      <c r="Y2199" s="1">
        <f t="shared" si="173"/>
        <v>0</v>
      </c>
      <c r="Z2199">
        <v>2</v>
      </c>
      <c r="AA2199" s="89">
        <f t="shared" si="174"/>
        <v>23432.999999999996</v>
      </c>
      <c r="AH2199" s="37"/>
      <c r="AI2199" s="37"/>
      <c r="AK2199" s="37"/>
    </row>
    <row r="2200" spans="1:37" hidden="1">
      <c r="A2200" t="s">
        <v>64</v>
      </c>
      <c r="B2200" t="s">
        <v>25</v>
      </c>
      <c r="C2200" t="s">
        <v>25</v>
      </c>
      <c r="D2200" t="s">
        <v>116</v>
      </c>
      <c r="E2200" t="s">
        <v>493</v>
      </c>
      <c r="F2200" t="str">
        <f t="shared" si="171"/>
        <v>阜新市亲子玩乐</v>
      </c>
      <c r="G2200" t="s">
        <v>101</v>
      </c>
      <c r="H2200" t="s">
        <v>440</v>
      </c>
      <c r="I2200" t="s">
        <v>70</v>
      </c>
      <c r="J2200">
        <v>40</v>
      </c>
      <c r="K2200">
        <v>0</v>
      </c>
      <c r="L2200" s="13">
        <f>VLOOKUP(C2200,'渗透率、续签率'!B:C,2,0)</f>
        <v>0.38</v>
      </c>
      <c r="M2200" s="6">
        <v>0</v>
      </c>
      <c r="N2200">
        <v>1</v>
      </c>
      <c r="O2200">
        <v>0</v>
      </c>
      <c r="P2200" s="6">
        <v>0</v>
      </c>
      <c r="Q2200" s="13">
        <v>0</v>
      </c>
      <c r="R2200" s="13">
        <v>0</v>
      </c>
      <c r="S2200" s="31">
        <v>173</v>
      </c>
      <c r="T2200" s="6">
        <f>VLOOKUP(E2200,'参数设置&amp;汇总'!S:U,3,0)</f>
        <v>0</v>
      </c>
      <c r="U2200" s="78">
        <f t="shared" si="170"/>
        <v>0</v>
      </c>
      <c r="V2200" s="13">
        <v>0.85000000000000009</v>
      </c>
      <c r="W2200" s="78">
        <f t="shared" si="172"/>
        <v>0</v>
      </c>
      <c r="X2200" s="1">
        <f>VLOOKUP(E2200,'渗透率、续签率'!AG:AJ,4,0)</f>
        <v>3905.4999999999995</v>
      </c>
      <c r="Y2200" s="1">
        <f t="shared" si="173"/>
        <v>0</v>
      </c>
      <c r="Z2200">
        <v>0</v>
      </c>
      <c r="AA2200" s="89">
        <f t="shared" si="174"/>
        <v>3905.4999999999995</v>
      </c>
      <c r="AH2200" s="37"/>
      <c r="AI2200" s="37"/>
      <c r="AK2200" s="37"/>
    </row>
    <row r="2201" spans="1:37" hidden="1">
      <c r="A2201" t="s">
        <v>64</v>
      </c>
      <c r="B2201" t="s">
        <v>25</v>
      </c>
      <c r="C2201" t="s">
        <v>25</v>
      </c>
      <c r="D2201" t="s">
        <v>116</v>
      </c>
      <c r="E2201" t="s">
        <v>493</v>
      </c>
      <c r="F2201" t="str">
        <f t="shared" si="171"/>
        <v>阜阳市亲子玩乐</v>
      </c>
      <c r="G2201" t="s">
        <v>94</v>
      </c>
      <c r="H2201" t="s">
        <v>441</v>
      </c>
      <c r="I2201" t="s">
        <v>68</v>
      </c>
      <c r="J2201">
        <v>187</v>
      </c>
      <c r="K2201">
        <v>0</v>
      </c>
      <c r="L2201" s="13">
        <f>VLOOKUP(C2201,'渗透率、续签率'!B:C,2,0)</f>
        <v>0.38</v>
      </c>
      <c r="M2201" s="6">
        <v>0</v>
      </c>
      <c r="N2201">
        <v>12</v>
      </c>
      <c r="O2201">
        <v>0</v>
      </c>
      <c r="P2201" s="6">
        <v>0</v>
      </c>
      <c r="Q2201" s="13">
        <v>3.6999999999999998E-2</v>
      </c>
      <c r="R2201" s="13">
        <v>0</v>
      </c>
      <c r="S2201" s="31">
        <v>700</v>
      </c>
      <c r="T2201" s="6">
        <f>VLOOKUP(E2201,'参数设置&amp;汇总'!S:U,3,0)</f>
        <v>0</v>
      </c>
      <c r="U2201" s="78">
        <f t="shared" si="170"/>
        <v>0</v>
      </c>
      <c r="V2201" s="13">
        <v>0.85000000000000009</v>
      </c>
      <c r="W2201" s="78">
        <f t="shared" si="172"/>
        <v>0</v>
      </c>
      <c r="X2201" s="1">
        <f>VLOOKUP(E2201,'渗透率、续签率'!AG:AJ,4,0)</f>
        <v>3905.4999999999995</v>
      </c>
      <c r="Y2201" s="1">
        <f t="shared" si="173"/>
        <v>0</v>
      </c>
      <c r="Z2201">
        <v>16</v>
      </c>
      <c r="AA2201" s="89">
        <f t="shared" si="174"/>
        <v>46865.999999999993</v>
      </c>
      <c r="AH2201" s="37"/>
      <c r="AI2201" s="37"/>
      <c r="AK2201" s="37"/>
    </row>
    <row r="2202" spans="1:37" hidden="1">
      <c r="A2202" t="s">
        <v>64</v>
      </c>
      <c r="B2202" t="s">
        <v>25</v>
      </c>
      <c r="C2202" t="s">
        <v>25</v>
      </c>
      <c r="D2202" t="s">
        <v>116</v>
      </c>
      <c r="E2202" t="s">
        <v>493</v>
      </c>
      <c r="F2202" t="str">
        <f t="shared" si="171"/>
        <v>防城港市亲子玩乐</v>
      </c>
      <c r="G2202" t="s">
        <v>88</v>
      </c>
      <c r="H2202" t="s">
        <v>442</v>
      </c>
      <c r="I2202" t="s">
        <v>68</v>
      </c>
      <c r="J2202">
        <v>22</v>
      </c>
      <c r="K2202">
        <v>0</v>
      </c>
      <c r="L2202" s="13">
        <f>VLOOKUP(C2202,'渗透率、续签率'!B:C,2,0)</f>
        <v>0.38</v>
      </c>
      <c r="M2202" s="6">
        <v>0</v>
      </c>
      <c r="N2202">
        <v>3</v>
      </c>
      <c r="O2202">
        <v>0</v>
      </c>
      <c r="P2202" s="6">
        <v>0</v>
      </c>
      <c r="Q2202" s="13">
        <v>0</v>
      </c>
      <c r="R2202" s="13">
        <v>0</v>
      </c>
      <c r="S2202" s="31">
        <v>97</v>
      </c>
      <c r="T2202" s="6">
        <f>VLOOKUP(E2202,'参数设置&amp;汇总'!S:U,3,0)</f>
        <v>0</v>
      </c>
      <c r="U2202" s="78">
        <f t="shared" si="170"/>
        <v>0</v>
      </c>
      <c r="V2202" s="13">
        <v>0.85000000000000009</v>
      </c>
      <c r="W2202" s="78">
        <f t="shared" si="172"/>
        <v>0</v>
      </c>
      <c r="X2202" s="1">
        <f>VLOOKUP(E2202,'渗透率、续签率'!AG:AJ,4,0)</f>
        <v>3905.4999999999995</v>
      </c>
      <c r="Y2202" s="1">
        <f t="shared" si="173"/>
        <v>0</v>
      </c>
      <c r="Z2202">
        <v>0</v>
      </c>
      <c r="AA2202" s="89">
        <f t="shared" si="174"/>
        <v>11716.499999999998</v>
      </c>
      <c r="AH2202" s="37"/>
      <c r="AI2202" s="37"/>
      <c r="AJ2202" s="1"/>
      <c r="AK2202" s="37"/>
    </row>
    <row r="2203" spans="1:37" hidden="1">
      <c r="A2203" t="s">
        <v>64</v>
      </c>
      <c r="B2203" t="s">
        <v>25</v>
      </c>
      <c r="C2203" t="s">
        <v>25</v>
      </c>
      <c r="D2203" t="s">
        <v>116</v>
      </c>
      <c r="E2203" t="s">
        <v>493</v>
      </c>
      <c r="F2203" t="str">
        <f t="shared" si="171"/>
        <v>阳江市亲子玩乐</v>
      </c>
      <c r="G2203" t="s">
        <v>75</v>
      </c>
      <c r="H2203" t="s">
        <v>443</v>
      </c>
      <c r="I2203" t="s">
        <v>68</v>
      </c>
      <c r="J2203">
        <v>79</v>
      </c>
      <c r="K2203">
        <v>0</v>
      </c>
      <c r="L2203" s="13">
        <f>VLOOKUP(C2203,'渗透率、续签率'!B:C,2,0)</f>
        <v>0.38</v>
      </c>
      <c r="M2203" s="6">
        <v>0</v>
      </c>
      <c r="N2203">
        <v>4</v>
      </c>
      <c r="O2203">
        <v>0</v>
      </c>
      <c r="P2203" s="6">
        <v>0</v>
      </c>
      <c r="Q2203" s="13">
        <v>0</v>
      </c>
      <c r="R2203" s="13">
        <v>0</v>
      </c>
      <c r="S2203" s="31">
        <v>370</v>
      </c>
      <c r="T2203" s="6">
        <f>VLOOKUP(E2203,'参数设置&amp;汇总'!S:U,3,0)</f>
        <v>0</v>
      </c>
      <c r="U2203" s="78">
        <f t="shared" si="170"/>
        <v>0</v>
      </c>
      <c r="V2203" s="13">
        <v>0.85000000000000009</v>
      </c>
      <c r="W2203" s="78">
        <f t="shared" si="172"/>
        <v>0</v>
      </c>
      <c r="X2203" s="1">
        <f>VLOOKUP(E2203,'渗透率、续签率'!AG:AJ,4,0)</f>
        <v>3905.4999999999995</v>
      </c>
      <c r="Y2203" s="1">
        <f t="shared" si="173"/>
        <v>0</v>
      </c>
      <c r="Z2203">
        <v>1</v>
      </c>
      <c r="AA2203" s="89">
        <f t="shared" si="174"/>
        <v>15621.999999999998</v>
      </c>
      <c r="AH2203" s="37"/>
      <c r="AI2203" s="37"/>
      <c r="AK2203" s="37"/>
    </row>
    <row r="2204" spans="1:37" hidden="1">
      <c r="A2204" t="s">
        <v>64</v>
      </c>
      <c r="B2204" t="s">
        <v>25</v>
      </c>
      <c r="C2204" t="s">
        <v>25</v>
      </c>
      <c r="D2204" t="s">
        <v>116</v>
      </c>
      <c r="E2204" t="s">
        <v>493</v>
      </c>
      <c r="F2204" t="str">
        <f t="shared" si="171"/>
        <v>阳泉市亲子玩乐</v>
      </c>
      <c r="G2204" t="s">
        <v>134</v>
      </c>
      <c r="H2204" t="s">
        <v>444</v>
      </c>
      <c r="I2204" t="s">
        <v>70</v>
      </c>
      <c r="J2204">
        <v>34</v>
      </c>
      <c r="K2204">
        <v>0</v>
      </c>
      <c r="L2204" s="13">
        <f>VLOOKUP(C2204,'渗透率、续签率'!B:C,2,0)</f>
        <v>0.38</v>
      </c>
      <c r="M2204" s="6">
        <v>0</v>
      </c>
      <c r="N2204">
        <v>2</v>
      </c>
      <c r="O2204">
        <v>0</v>
      </c>
      <c r="P2204" s="6">
        <v>0</v>
      </c>
      <c r="Q2204" s="13">
        <v>0</v>
      </c>
      <c r="R2204" s="13">
        <v>0</v>
      </c>
      <c r="S2204" s="31">
        <v>165</v>
      </c>
      <c r="T2204" s="6">
        <f>VLOOKUP(E2204,'参数设置&amp;汇总'!S:U,3,0)</f>
        <v>0</v>
      </c>
      <c r="U2204" s="78">
        <f t="shared" si="170"/>
        <v>0</v>
      </c>
      <c r="V2204" s="13">
        <v>0.85000000000000009</v>
      </c>
      <c r="W2204" s="78">
        <f t="shared" si="172"/>
        <v>0</v>
      </c>
      <c r="X2204" s="1">
        <f>VLOOKUP(E2204,'渗透率、续签率'!AG:AJ,4,0)</f>
        <v>3905.4999999999995</v>
      </c>
      <c r="Y2204" s="1">
        <f t="shared" si="173"/>
        <v>0</v>
      </c>
      <c r="Z2204">
        <v>0</v>
      </c>
      <c r="AA2204" s="89">
        <f t="shared" si="174"/>
        <v>7810.9999999999991</v>
      </c>
      <c r="AH2204" s="37"/>
      <c r="AI2204" s="37"/>
      <c r="AK2204" s="37"/>
    </row>
    <row r="2205" spans="1:37" hidden="1">
      <c r="A2205" t="s">
        <v>64</v>
      </c>
      <c r="B2205" t="s">
        <v>25</v>
      </c>
      <c r="C2205" t="s">
        <v>25</v>
      </c>
      <c r="D2205" t="s">
        <v>116</v>
      </c>
      <c r="E2205" t="s">
        <v>493</v>
      </c>
      <c r="F2205" t="str">
        <f t="shared" si="171"/>
        <v>阿克苏地区亲子玩乐</v>
      </c>
      <c r="G2205" t="s">
        <v>145</v>
      </c>
      <c r="H2205" t="s">
        <v>445</v>
      </c>
      <c r="I2205" t="s">
        <v>70</v>
      </c>
      <c r="J2205">
        <v>31</v>
      </c>
      <c r="K2205">
        <v>0</v>
      </c>
      <c r="L2205" s="13">
        <f>VLOOKUP(C2205,'渗透率、续签率'!B:C,2,0)</f>
        <v>0.38</v>
      </c>
      <c r="M2205" s="6">
        <v>0</v>
      </c>
      <c r="N2205">
        <v>3</v>
      </c>
      <c r="O2205">
        <v>0</v>
      </c>
      <c r="P2205" s="6">
        <v>0</v>
      </c>
      <c r="Q2205" s="13">
        <v>0</v>
      </c>
      <c r="R2205" s="13">
        <v>0</v>
      </c>
      <c r="S2205" s="31">
        <v>125</v>
      </c>
      <c r="T2205" s="6">
        <f>VLOOKUP(E2205,'参数设置&amp;汇总'!S:U,3,0)</f>
        <v>0</v>
      </c>
      <c r="U2205" s="78">
        <f t="shared" si="170"/>
        <v>0</v>
      </c>
      <c r="V2205" s="13">
        <v>0.85000000000000009</v>
      </c>
      <c r="W2205" s="78">
        <f t="shared" si="172"/>
        <v>0</v>
      </c>
      <c r="X2205" s="1">
        <f>VLOOKUP(E2205,'渗透率、续签率'!AG:AJ,4,0)</f>
        <v>3905.4999999999995</v>
      </c>
      <c r="Y2205" s="1">
        <f t="shared" si="173"/>
        <v>0</v>
      </c>
      <c r="Z2205">
        <v>0</v>
      </c>
      <c r="AA2205" s="89">
        <f t="shared" si="174"/>
        <v>11716.499999999998</v>
      </c>
      <c r="AH2205" s="37"/>
      <c r="AI2205" s="37"/>
      <c r="AK2205" s="37"/>
    </row>
    <row r="2206" spans="1:37" hidden="1">
      <c r="A2206" t="s">
        <v>64</v>
      </c>
      <c r="B2206" t="s">
        <v>25</v>
      </c>
      <c r="C2206" t="s">
        <v>25</v>
      </c>
      <c r="D2206" t="s">
        <v>116</v>
      </c>
      <c r="E2206" t="s">
        <v>493</v>
      </c>
      <c r="F2206" t="str">
        <f t="shared" si="171"/>
        <v>阿勒泰地区亲子玩乐</v>
      </c>
      <c r="G2206" t="s">
        <v>145</v>
      </c>
      <c r="H2206" t="s">
        <v>446</v>
      </c>
      <c r="I2206" t="s">
        <v>70</v>
      </c>
      <c r="J2206">
        <v>21</v>
      </c>
      <c r="K2206">
        <v>0</v>
      </c>
      <c r="L2206" s="13">
        <f>VLOOKUP(C2206,'渗透率、续签率'!B:C,2,0)</f>
        <v>0.38</v>
      </c>
      <c r="M2206" s="6">
        <v>0</v>
      </c>
      <c r="N2206">
        <v>0</v>
      </c>
      <c r="O2206">
        <v>0</v>
      </c>
      <c r="P2206" s="6">
        <v>0</v>
      </c>
      <c r="Q2206" s="13">
        <v>0</v>
      </c>
      <c r="R2206" s="13">
        <v>0</v>
      </c>
      <c r="S2206" s="31">
        <v>30</v>
      </c>
      <c r="T2206" s="6">
        <f>VLOOKUP(E2206,'参数设置&amp;汇总'!S:U,3,0)</f>
        <v>0</v>
      </c>
      <c r="U2206" s="78">
        <f t="shared" si="170"/>
        <v>0</v>
      </c>
      <c r="V2206" s="13">
        <v>0.85000000000000009</v>
      </c>
      <c r="W2206" s="78">
        <f t="shared" si="172"/>
        <v>0</v>
      </c>
      <c r="X2206" s="1">
        <f>VLOOKUP(E2206,'渗透率、续签率'!AG:AJ,4,0)</f>
        <v>3905.4999999999995</v>
      </c>
      <c r="Y2206" s="1">
        <f t="shared" si="173"/>
        <v>0</v>
      </c>
      <c r="Z2206">
        <v>0</v>
      </c>
      <c r="AA2206" s="89">
        <f t="shared" si="174"/>
        <v>0</v>
      </c>
      <c r="AH2206" s="37"/>
      <c r="AI2206" s="37"/>
      <c r="AJ2206" s="1"/>
      <c r="AK2206" s="37"/>
    </row>
    <row r="2207" spans="1:37" hidden="1">
      <c r="A2207" t="s">
        <v>64</v>
      </c>
      <c r="B2207" t="s">
        <v>25</v>
      </c>
      <c r="C2207" t="s">
        <v>25</v>
      </c>
      <c r="D2207" t="s">
        <v>116</v>
      </c>
      <c r="E2207" t="s">
        <v>493</v>
      </c>
      <c r="F2207" t="str">
        <f t="shared" si="171"/>
        <v>阿坝藏族羌族自治州亲子玩乐</v>
      </c>
      <c r="G2207" t="s">
        <v>77</v>
      </c>
      <c r="H2207" t="s">
        <v>447</v>
      </c>
      <c r="I2207" t="s">
        <v>70</v>
      </c>
      <c r="J2207">
        <v>7</v>
      </c>
      <c r="K2207">
        <v>0</v>
      </c>
      <c r="L2207" s="13">
        <f>VLOOKUP(C2207,'渗透率、续签率'!B:C,2,0)</f>
        <v>0.38</v>
      </c>
      <c r="M2207" s="6">
        <v>0</v>
      </c>
      <c r="N2207">
        <v>0</v>
      </c>
      <c r="O2207">
        <v>0</v>
      </c>
      <c r="P2207" s="6">
        <v>0</v>
      </c>
      <c r="Q2207" s="13">
        <v>0</v>
      </c>
      <c r="R2207" s="13">
        <v>0</v>
      </c>
      <c r="S2207" s="31">
        <v>11</v>
      </c>
      <c r="T2207" s="6">
        <f>VLOOKUP(E2207,'参数设置&amp;汇总'!S:U,3,0)</f>
        <v>0</v>
      </c>
      <c r="U2207" s="78">
        <f t="shared" si="170"/>
        <v>0</v>
      </c>
      <c r="V2207" s="13">
        <v>0.85000000000000009</v>
      </c>
      <c r="W2207" s="78">
        <f t="shared" si="172"/>
        <v>0</v>
      </c>
      <c r="X2207" s="1">
        <f>VLOOKUP(E2207,'渗透率、续签率'!AG:AJ,4,0)</f>
        <v>3905.4999999999995</v>
      </c>
      <c r="Y2207" s="1">
        <f t="shared" si="173"/>
        <v>0</v>
      </c>
      <c r="Z2207">
        <v>0</v>
      </c>
      <c r="AA2207" s="89">
        <f t="shared" si="174"/>
        <v>0</v>
      </c>
      <c r="AH2207" s="37"/>
      <c r="AI2207" s="37"/>
      <c r="AJ2207" s="1"/>
      <c r="AK2207" s="37"/>
    </row>
    <row r="2208" spans="1:37" hidden="1">
      <c r="A2208" t="s">
        <v>64</v>
      </c>
      <c r="B2208" t="s">
        <v>25</v>
      </c>
      <c r="C2208" t="s">
        <v>25</v>
      </c>
      <c r="D2208" t="s">
        <v>116</v>
      </c>
      <c r="E2208" t="s">
        <v>493</v>
      </c>
      <c r="F2208" t="str">
        <f t="shared" si="171"/>
        <v>阿拉善盟亲子玩乐</v>
      </c>
      <c r="G2208" t="s">
        <v>142</v>
      </c>
      <c r="H2208" t="s">
        <v>448</v>
      </c>
      <c r="I2208" t="s">
        <v>70</v>
      </c>
      <c r="J2208">
        <v>12</v>
      </c>
      <c r="K2208">
        <v>0</v>
      </c>
      <c r="L2208" s="13">
        <f>VLOOKUP(C2208,'渗透率、续签率'!B:C,2,0)</f>
        <v>0.38</v>
      </c>
      <c r="M2208" s="6">
        <v>0</v>
      </c>
      <c r="N2208">
        <v>0</v>
      </c>
      <c r="O2208">
        <v>0</v>
      </c>
      <c r="P2208" s="6">
        <v>0</v>
      </c>
      <c r="Q2208" s="13">
        <v>0</v>
      </c>
      <c r="R2208" s="13">
        <v>0</v>
      </c>
      <c r="S2208" s="31">
        <v>18</v>
      </c>
      <c r="T2208" s="6">
        <f>VLOOKUP(E2208,'参数设置&amp;汇总'!S:U,3,0)</f>
        <v>0</v>
      </c>
      <c r="U2208" s="78">
        <f t="shared" si="170"/>
        <v>0</v>
      </c>
      <c r="V2208" s="13">
        <v>0.85000000000000009</v>
      </c>
      <c r="W2208" s="78">
        <f t="shared" si="172"/>
        <v>0</v>
      </c>
      <c r="X2208" s="1">
        <f>VLOOKUP(E2208,'渗透率、续签率'!AG:AJ,4,0)</f>
        <v>3905.4999999999995</v>
      </c>
      <c r="Y2208" s="1">
        <f t="shared" si="173"/>
        <v>0</v>
      </c>
      <c r="Z2208">
        <v>0</v>
      </c>
      <c r="AA2208" s="89">
        <f t="shared" si="174"/>
        <v>0</v>
      </c>
      <c r="AH2208" s="37"/>
      <c r="AI2208" s="37"/>
      <c r="AJ2208" s="1"/>
      <c r="AK2208" s="37"/>
    </row>
    <row r="2209" spans="1:37" hidden="1">
      <c r="A2209" t="s">
        <v>64</v>
      </c>
      <c r="B2209" t="s">
        <v>25</v>
      </c>
      <c r="C2209" t="s">
        <v>25</v>
      </c>
      <c r="D2209" t="s">
        <v>116</v>
      </c>
      <c r="E2209" t="s">
        <v>493</v>
      </c>
      <c r="F2209" t="str">
        <f t="shared" si="171"/>
        <v>阿拉尔市亲子玩乐</v>
      </c>
      <c r="G2209" t="s">
        <v>145</v>
      </c>
      <c r="H2209" t="s">
        <v>449</v>
      </c>
      <c r="I2209" t="s">
        <v>70</v>
      </c>
      <c r="J2209">
        <v>10</v>
      </c>
      <c r="K2209">
        <v>0</v>
      </c>
      <c r="L2209" s="13">
        <f>VLOOKUP(C2209,'渗透率、续签率'!B:C,2,0)</f>
        <v>0.38</v>
      </c>
      <c r="M2209" s="6">
        <v>0</v>
      </c>
      <c r="N2209">
        <v>1</v>
      </c>
      <c r="O2209">
        <v>0</v>
      </c>
      <c r="P2209" s="6">
        <v>0</v>
      </c>
      <c r="Q2209" s="13">
        <v>0</v>
      </c>
      <c r="R2209" s="13">
        <v>0</v>
      </c>
      <c r="S2209" s="31">
        <v>50</v>
      </c>
      <c r="T2209" s="6">
        <f>VLOOKUP(E2209,'参数设置&amp;汇总'!S:U,3,0)</f>
        <v>0</v>
      </c>
      <c r="U2209" s="78">
        <f t="shared" si="170"/>
        <v>0</v>
      </c>
      <c r="V2209" s="13">
        <v>0.85000000000000009</v>
      </c>
      <c r="W2209" s="78">
        <f t="shared" si="172"/>
        <v>0</v>
      </c>
      <c r="X2209" s="1">
        <f>VLOOKUP(E2209,'渗透率、续签率'!AG:AJ,4,0)</f>
        <v>3905.4999999999995</v>
      </c>
      <c r="Y2209" s="1">
        <f t="shared" si="173"/>
        <v>0</v>
      </c>
      <c r="Z2209">
        <v>0</v>
      </c>
      <c r="AA2209" s="89">
        <f t="shared" si="174"/>
        <v>3905.4999999999995</v>
      </c>
      <c r="AH2209" s="37"/>
      <c r="AI2209" s="37"/>
      <c r="AJ2209" s="1"/>
      <c r="AK2209" s="37"/>
    </row>
    <row r="2210" spans="1:37" hidden="1">
      <c r="A2210" t="s">
        <v>64</v>
      </c>
      <c r="B2210" t="s">
        <v>25</v>
      </c>
      <c r="C2210" t="s">
        <v>25</v>
      </c>
      <c r="D2210" t="s">
        <v>116</v>
      </c>
      <c r="E2210" t="s">
        <v>493</v>
      </c>
      <c r="F2210" t="str">
        <f t="shared" si="171"/>
        <v>阿里地区亲子玩乐</v>
      </c>
      <c r="G2210" t="s">
        <v>237</v>
      </c>
      <c r="H2210" t="s">
        <v>450</v>
      </c>
      <c r="I2210" t="s">
        <v>57</v>
      </c>
      <c r="J2210">
        <v>0</v>
      </c>
      <c r="K2210">
        <v>0</v>
      </c>
      <c r="L2210" s="13">
        <f>VLOOKUP(C2210,'渗透率、续签率'!B:C,2,0)</f>
        <v>0.38</v>
      </c>
      <c r="M2210" s="6">
        <v>0</v>
      </c>
      <c r="N2210">
        <v>0</v>
      </c>
      <c r="O2210">
        <v>0</v>
      </c>
      <c r="P2210" s="6">
        <v>0</v>
      </c>
      <c r="Q2210" s="13">
        <v>0</v>
      </c>
      <c r="R2210" s="13">
        <v>0</v>
      </c>
      <c r="S2210" s="31">
        <v>0</v>
      </c>
      <c r="T2210" s="6">
        <f>VLOOKUP(E2210,'参数设置&amp;汇总'!S:U,3,0)</f>
        <v>0</v>
      </c>
      <c r="U2210" s="78">
        <f t="shared" si="170"/>
        <v>0</v>
      </c>
      <c r="V2210" s="13">
        <v>0.85000000000000009</v>
      </c>
      <c r="W2210" s="78">
        <f t="shared" si="172"/>
        <v>0</v>
      </c>
      <c r="X2210" s="1">
        <f>VLOOKUP(E2210,'渗透率、续签率'!AG:AJ,4,0)</f>
        <v>3905.4999999999995</v>
      </c>
      <c r="Y2210" s="1">
        <f t="shared" si="173"/>
        <v>0</v>
      </c>
      <c r="Z2210">
        <v>0</v>
      </c>
      <c r="AA2210" s="89">
        <f t="shared" si="174"/>
        <v>0</v>
      </c>
      <c r="AH2210" s="37"/>
      <c r="AI2210" s="37"/>
      <c r="AK2210" s="37"/>
    </row>
    <row r="2211" spans="1:37" hidden="1">
      <c r="A2211" t="s">
        <v>64</v>
      </c>
      <c r="B2211" t="s">
        <v>25</v>
      </c>
      <c r="C2211" t="s">
        <v>25</v>
      </c>
      <c r="D2211" t="s">
        <v>116</v>
      </c>
      <c r="E2211" t="s">
        <v>493</v>
      </c>
      <c r="F2211" t="str">
        <f t="shared" si="171"/>
        <v>陇南市亲子玩乐</v>
      </c>
      <c r="G2211" t="s">
        <v>132</v>
      </c>
      <c r="H2211" t="s">
        <v>451</v>
      </c>
      <c r="I2211" t="s">
        <v>70</v>
      </c>
      <c r="J2211">
        <v>35</v>
      </c>
      <c r="K2211">
        <v>0</v>
      </c>
      <c r="L2211" s="13">
        <f>VLOOKUP(C2211,'渗透率、续签率'!B:C,2,0)</f>
        <v>0.38</v>
      </c>
      <c r="M2211" s="6">
        <v>0</v>
      </c>
      <c r="N2211">
        <v>2</v>
      </c>
      <c r="O2211">
        <v>0</v>
      </c>
      <c r="P2211" s="6">
        <v>0</v>
      </c>
      <c r="Q2211" s="13">
        <v>0</v>
      </c>
      <c r="R2211" s="13">
        <v>0</v>
      </c>
      <c r="S2211" s="31">
        <v>120</v>
      </c>
      <c r="T2211" s="6">
        <f>VLOOKUP(E2211,'参数设置&amp;汇总'!S:U,3,0)</f>
        <v>0</v>
      </c>
      <c r="U2211" s="78">
        <f t="shared" si="170"/>
        <v>0</v>
      </c>
      <c r="V2211" s="13">
        <v>0.85000000000000009</v>
      </c>
      <c r="W2211" s="78">
        <f t="shared" si="172"/>
        <v>0</v>
      </c>
      <c r="X2211" s="1">
        <f>VLOOKUP(E2211,'渗透率、续签率'!AG:AJ,4,0)</f>
        <v>3905.4999999999995</v>
      </c>
      <c r="Y2211" s="1">
        <f t="shared" si="173"/>
        <v>0</v>
      </c>
      <c r="Z2211">
        <v>1</v>
      </c>
      <c r="AA2211" s="89">
        <f t="shared" si="174"/>
        <v>7810.9999999999991</v>
      </c>
      <c r="AH2211" s="37"/>
      <c r="AI2211" s="37"/>
      <c r="AJ2211" s="1"/>
      <c r="AK2211" s="37"/>
    </row>
    <row r="2212" spans="1:37" hidden="1">
      <c r="A2212" t="s">
        <v>64</v>
      </c>
      <c r="B2212" t="s">
        <v>25</v>
      </c>
      <c r="C2212" t="s">
        <v>25</v>
      </c>
      <c r="D2212" t="s">
        <v>116</v>
      </c>
      <c r="E2212" t="s">
        <v>493</v>
      </c>
      <c r="F2212" t="str">
        <f t="shared" si="171"/>
        <v>陵水黎族自治县亲子玩乐</v>
      </c>
      <c r="G2212" t="s">
        <v>120</v>
      </c>
      <c r="H2212" t="s">
        <v>452</v>
      </c>
      <c r="I2212" t="s">
        <v>68</v>
      </c>
      <c r="J2212">
        <v>42</v>
      </c>
      <c r="K2212">
        <v>0</v>
      </c>
      <c r="L2212" s="13">
        <f>VLOOKUP(C2212,'渗透率、续签率'!B:C,2,0)</f>
        <v>0.38</v>
      </c>
      <c r="M2212" s="6">
        <v>0</v>
      </c>
      <c r="N2212">
        <v>4</v>
      </c>
      <c r="O2212">
        <v>0</v>
      </c>
      <c r="P2212" s="6">
        <v>0</v>
      </c>
      <c r="Q2212" s="13">
        <v>0</v>
      </c>
      <c r="R2212" s="13">
        <v>0</v>
      </c>
      <c r="S2212" s="31">
        <v>211</v>
      </c>
      <c r="T2212" s="6">
        <f>VLOOKUP(E2212,'参数设置&amp;汇总'!S:U,3,0)</f>
        <v>0</v>
      </c>
      <c r="U2212" s="78">
        <f t="shared" si="170"/>
        <v>0</v>
      </c>
      <c r="V2212" s="13">
        <v>0.85000000000000009</v>
      </c>
      <c r="W2212" s="78">
        <f t="shared" si="172"/>
        <v>0</v>
      </c>
      <c r="X2212" s="1">
        <f>VLOOKUP(E2212,'渗透率、续签率'!AG:AJ,4,0)</f>
        <v>3905.4999999999995</v>
      </c>
      <c r="Y2212" s="1">
        <f t="shared" si="173"/>
        <v>0</v>
      </c>
      <c r="Z2212">
        <v>1</v>
      </c>
      <c r="AA2212" s="89">
        <f t="shared" si="174"/>
        <v>15621.999999999998</v>
      </c>
      <c r="AH2212" s="37"/>
      <c r="AI2212" s="37"/>
      <c r="AJ2212" s="1"/>
      <c r="AK2212" s="37"/>
    </row>
    <row r="2213" spans="1:37" hidden="1">
      <c r="A2213" t="s">
        <v>64</v>
      </c>
      <c r="B2213" t="s">
        <v>25</v>
      </c>
      <c r="C2213" t="s">
        <v>25</v>
      </c>
      <c r="D2213" t="s">
        <v>116</v>
      </c>
      <c r="E2213" t="s">
        <v>493</v>
      </c>
      <c r="F2213" t="str">
        <f t="shared" si="171"/>
        <v>随州市亲子玩乐</v>
      </c>
      <c r="G2213" t="s">
        <v>81</v>
      </c>
      <c r="H2213" t="s">
        <v>453</v>
      </c>
      <c r="I2213" t="s">
        <v>68</v>
      </c>
      <c r="J2213">
        <v>53</v>
      </c>
      <c r="K2213">
        <v>0</v>
      </c>
      <c r="L2213" s="13">
        <f>VLOOKUP(C2213,'渗透率、续签率'!B:C,2,0)</f>
        <v>0.38</v>
      </c>
      <c r="M2213" s="6">
        <v>0</v>
      </c>
      <c r="N2213">
        <v>4</v>
      </c>
      <c r="O2213">
        <v>0</v>
      </c>
      <c r="P2213" s="6">
        <v>0</v>
      </c>
      <c r="Q2213" s="13">
        <v>0.30399999999999999</v>
      </c>
      <c r="R2213" s="13">
        <v>0</v>
      </c>
      <c r="S2213" s="31">
        <v>257</v>
      </c>
      <c r="T2213" s="6">
        <f>VLOOKUP(E2213,'参数设置&amp;汇总'!S:U,3,0)</f>
        <v>0</v>
      </c>
      <c r="U2213" s="78">
        <f t="shared" si="170"/>
        <v>0</v>
      </c>
      <c r="V2213" s="13">
        <v>0.85000000000000009</v>
      </c>
      <c r="W2213" s="78">
        <f t="shared" si="172"/>
        <v>0</v>
      </c>
      <c r="X2213" s="1">
        <f>VLOOKUP(E2213,'渗透率、续签率'!AG:AJ,4,0)</f>
        <v>3905.4999999999995</v>
      </c>
      <c r="Y2213" s="1">
        <f t="shared" si="173"/>
        <v>0</v>
      </c>
      <c r="Z2213">
        <v>3</v>
      </c>
      <c r="AA2213" s="89">
        <f t="shared" si="174"/>
        <v>15621.999999999998</v>
      </c>
      <c r="AH2213" s="37"/>
      <c r="AI2213" s="37"/>
      <c r="AK2213" s="37"/>
    </row>
    <row r="2214" spans="1:37" hidden="1">
      <c r="A2214" t="s">
        <v>64</v>
      </c>
      <c r="B2214" t="s">
        <v>25</v>
      </c>
      <c r="C2214" t="s">
        <v>25</v>
      </c>
      <c r="D2214" t="s">
        <v>116</v>
      </c>
      <c r="E2214" t="s">
        <v>493</v>
      </c>
      <c r="F2214" t="str">
        <f t="shared" si="171"/>
        <v>雅安市亲子玩乐</v>
      </c>
      <c r="G2214" t="s">
        <v>77</v>
      </c>
      <c r="H2214" t="s">
        <v>454</v>
      </c>
      <c r="I2214" t="s">
        <v>70</v>
      </c>
      <c r="J2214">
        <v>36</v>
      </c>
      <c r="K2214">
        <v>0</v>
      </c>
      <c r="L2214" s="13">
        <f>VLOOKUP(C2214,'渗透率、续签率'!B:C,2,0)</f>
        <v>0.38</v>
      </c>
      <c r="M2214" s="6">
        <v>0</v>
      </c>
      <c r="N2214">
        <v>3</v>
      </c>
      <c r="O2214">
        <v>0</v>
      </c>
      <c r="P2214" s="6">
        <v>0</v>
      </c>
      <c r="Q2214" s="13">
        <v>0.51800000000000002</v>
      </c>
      <c r="R2214" s="13">
        <v>0</v>
      </c>
      <c r="S2214" s="31">
        <v>214</v>
      </c>
      <c r="T2214" s="6">
        <f>VLOOKUP(E2214,'参数设置&amp;汇总'!S:U,3,0)</f>
        <v>0</v>
      </c>
      <c r="U2214" s="78">
        <f t="shared" si="170"/>
        <v>0</v>
      </c>
      <c r="V2214" s="13">
        <v>0.85000000000000009</v>
      </c>
      <c r="W2214" s="78">
        <f t="shared" si="172"/>
        <v>0</v>
      </c>
      <c r="X2214" s="1">
        <f>VLOOKUP(E2214,'渗透率、续签率'!AG:AJ,4,0)</f>
        <v>3905.4999999999995</v>
      </c>
      <c r="Y2214" s="1">
        <f t="shared" si="173"/>
        <v>0</v>
      </c>
      <c r="Z2214">
        <v>0</v>
      </c>
      <c r="AA2214" s="89">
        <f t="shared" si="174"/>
        <v>11716.499999999998</v>
      </c>
      <c r="AH2214" s="37"/>
      <c r="AI2214" s="37"/>
      <c r="AJ2214" s="1"/>
      <c r="AK2214" s="37"/>
    </row>
    <row r="2215" spans="1:37" hidden="1">
      <c r="A2215" t="s">
        <v>64</v>
      </c>
      <c r="B2215" t="s">
        <v>25</v>
      </c>
      <c r="C2215" t="s">
        <v>25</v>
      </c>
      <c r="D2215" t="s">
        <v>116</v>
      </c>
      <c r="E2215" t="s">
        <v>493</v>
      </c>
      <c r="F2215" t="str">
        <f t="shared" si="171"/>
        <v>鞍山市亲子玩乐</v>
      </c>
      <c r="G2215" t="s">
        <v>101</v>
      </c>
      <c r="H2215" t="s">
        <v>455</v>
      </c>
      <c r="I2215" t="s">
        <v>70</v>
      </c>
      <c r="J2215">
        <v>77</v>
      </c>
      <c r="K2215">
        <v>1</v>
      </c>
      <c r="L2215" s="13">
        <f>VLOOKUP(C2215,'渗透率、续签率'!B:C,2,0)</f>
        <v>0.38</v>
      </c>
      <c r="M2215" s="6">
        <v>0.01</v>
      </c>
      <c r="N2215">
        <v>3</v>
      </c>
      <c r="O2215">
        <v>0</v>
      </c>
      <c r="P2215" s="6">
        <v>0</v>
      </c>
      <c r="Q2215" s="13">
        <v>4.1000000000000002E-2</v>
      </c>
      <c r="R2215" s="13">
        <v>0</v>
      </c>
      <c r="S2215" s="31">
        <v>231</v>
      </c>
      <c r="T2215" s="6">
        <f>VLOOKUP(E2215,'参数设置&amp;汇总'!S:U,3,0)</f>
        <v>0</v>
      </c>
      <c r="U2215" s="78">
        <f t="shared" si="170"/>
        <v>0</v>
      </c>
      <c r="V2215" s="13">
        <v>0.85000000000000009</v>
      </c>
      <c r="W2215" s="78">
        <f t="shared" si="172"/>
        <v>0</v>
      </c>
      <c r="X2215" s="1">
        <f>VLOOKUP(E2215,'渗透率、续签率'!AG:AJ,4,0)</f>
        <v>3905.4999999999995</v>
      </c>
      <c r="Y2215" s="1">
        <f t="shared" si="173"/>
        <v>0</v>
      </c>
      <c r="Z2215">
        <v>12</v>
      </c>
      <c r="AA2215" s="89">
        <f t="shared" si="174"/>
        <v>11716.499999999998</v>
      </c>
      <c r="AH2215" s="37"/>
      <c r="AI2215" s="37"/>
      <c r="AK2215" s="37"/>
    </row>
    <row r="2216" spans="1:37" hidden="1">
      <c r="A2216" t="s">
        <v>64</v>
      </c>
      <c r="B2216" t="s">
        <v>25</v>
      </c>
      <c r="C2216" t="s">
        <v>25</v>
      </c>
      <c r="D2216" t="s">
        <v>116</v>
      </c>
      <c r="E2216" t="s">
        <v>493</v>
      </c>
      <c r="F2216" t="str">
        <f t="shared" si="171"/>
        <v>韶关市亲子玩乐</v>
      </c>
      <c r="G2216" t="s">
        <v>75</v>
      </c>
      <c r="H2216" t="s">
        <v>456</v>
      </c>
      <c r="I2216" t="s">
        <v>68</v>
      </c>
      <c r="J2216">
        <v>88</v>
      </c>
      <c r="K2216">
        <v>0</v>
      </c>
      <c r="L2216" s="13">
        <f>VLOOKUP(C2216,'渗透率、续签率'!B:C,2,0)</f>
        <v>0.38</v>
      </c>
      <c r="M2216" s="6">
        <v>0</v>
      </c>
      <c r="N2216">
        <v>8</v>
      </c>
      <c r="O2216">
        <v>0</v>
      </c>
      <c r="P2216" s="6">
        <v>0</v>
      </c>
      <c r="Q2216" s="13">
        <v>0</v>
      </c>
      <c r="R2216" s="13">
        <v>0</v>
      </c>
      <c r="S2216" s="31">
        <v>470</v>
      </c>
      <c r="T2216" s="6">
        <f>VLOOKUP(E2216,'参数设置&amp;汇总'!S:U,3,0)</f>
        <v>0</v>
      </c>
      <c r="U2216" s="78">
        <f t="shared" si="170"/>
        <v>0</v>
      </c>
      <c r="V2216" s="13">
        <v>0.85000000000000009</v>
      </c>
      <c r="W2216" s="78">
        <f t="shared" si="172"/>
        <v>0</v>
      </c>
      <c r="X2216" s="1">
        <f>VLOOKUP(E2216,'渗透率、续签率'!AG:AJ,4,0)</f>
        <v>3905.4999999999995</v>
      </c>
      <c r="Y2216" s="1">
        <f t="shared" si="173"/>
        <v>0</v>
      </c>
      <c r="Z2216">
        <v>3</v>
      </c>
      <c r="AA2216" s="89">
        <f t="shared" si="174"/>
        <v>31243.999999999996</v>
      </c>
      <c r="AH2216" s="37"/>
      <c r="AI2216" s="37"/>
      <c r="AJ2216" s="1"/>
      <c r="AK2216" s="37"/>
    </row>
    <row r="2217" spans="1:37" hidden="1">
      <c r="A2217" t="s">
        <v>64</v>
      </c>
      <c r="B2217" t="s">
        <v>25</v>
      </c>
      <c r="C2217" t="s">
        <v>25</v>
      </c>
      <c r="D2217" t="s">
        <v>116</v>
      </c>
      <c r="E2217" t="s">
        <v>493</v>
      </c>
      <c r="F2217" t="str">
        <f t="shared" si="171"/>
        <v>香港特别行政区亲子玩乐</v>
      </c>
      <c r="G2217" t="s">
        <v>457</v>
      </c>
      <c r="H2217" t="s">
        <v>457</v>
      </c>
      <c r="I2217" t="s">
        <v>57</v>
      </c>
      <c r="J2217">
        <v>346</v>
      </c>
      <c r="K2217">
        <v>0</v>
      </c>
      <c r="L2217" s="13">
        <f>VLOOKUP(C2217,'渗透率、续签率'!B:C,2,0)</f>
        <v>0.38</v>
      </c>
      <c r="M2217" s="6">
        <v>0</v>
      </c>
      <c r="N2217">
        <v>38</v>
      </c>
      <c r="O2217">
        <v>0</v>
      </c>
      <c r="P2217" s="6">
        <v>0</v>
      </c>
      <c r="Q2217" s="13">
        <v>0</v>
      </c>
      <c r="R2217" s="13">
        <v>0</v>
      </c>
      <c r="S2217" s="31">
        <v>1488</v>
      </c>
      <c r="T2217" s="6">
        <f>VLOOKUP(E2217,'参数设置&amp;汇总'!S:U,3,0)</f>
        <v>0</v>
      </c>
      <c r="U2217" s="78">
        <f t="shared" si="170"/>
        <v>0</v>
      </c>
      <c r="V2217" s="13">
        <v>0.85000000000000009</v>
      </c>
      <c r="W2217" s="78">
        <f t="shared" si="172"/>
        <v>0</v>
      </c>
      <c r="X2217" s="1">
        <f>VLOOKUP(E2217,'渗透率、续签率'!AG:AJ,4,0)</f>
        <v>3905.4999999999995</v>
      </c>
      <c r="Y2217" s="1">
        <f t="shared" si="173"/>
        <v>0</v>
      </c>
      <c r="Z2217">
        <v>0</v>
      </c>
      <c r="AA2217" s="89">
        <f t="shared" si="174"/>
        <v>148408.99999999997</v>
      </c>
      <c r="AH2217" s="37"/>
      <c r="AI2217" s="37"/>
      <c r="AJ2217" s="1"/>
      <c r="AK2217" s="37"/>
    </row>
    <row r="2218" spans="1:37" hidden="1">
      <c r="A2218" t="s">
        <v>64</v>
      </c>
      <c r="B2218" t="s">
        <v>25</v>
      </c>
      <c r="C2218" t="s">
        <v>25</v>
      </c>
      <c r="D2218" t="s">
        <v>116</v>
      </c>
      <c r="E2218" t="s">
        <v>493</v>
      </c>
      <c r="F2218" t="str">
        <f t="shared" si="171"/>
        <v>马鞍山市亲子玩乐</v>
      </c>
      <c r="G2218" t="s">
        <v>94</v>
      </c>
      <c r="H2218" t="s">
        <v>458</v>
      </c>
      <c r="I2218" t="s">
        <v>68</v>
      </c>
      <c r="J2218">
        <v>70</v>
      </c>
      <c r="K2218">
        <v>0</v>
      </c>
      <c r="L2218" s="13">
        <f>VLOOKUP(C2218,'渗透率、续签率'!B:C,2,0)</f>
        <v>0.38</v>
      </c>
      <c r="M2218" s="6">
        <v>0</v>
      </c>
      <c r="N2218">
        <v>6</v>
      </c>
      <c r="O2218">
        <v>0</v>
      </c>
      <c r="P2218" s="6">
        <v>0</v>
      </c>
      <c r="Q2218" s="13">
        <v>9.7000000000000003E-2</v>
      </c>
      <c r="R2218" s="13">
        <v>0</v>
      </c>
      <c r="S2218" s="31">
        <v>355</v>
      </c>
      <c r="T2218" s="6">
        <f>VLOOKUP(E2218,'参数设置&amp;汇总'!S:U,3,0)</f>
        <v>0</v>
      </c>
      <c r="U2218" s="78">
        <f t="shared" si="170"/>
        <v>0</v>
      </c>
      <c r="V2218" s="13">
        <v>0.85000000000000009</v>
      </c>
      <c r="W2218" s="78">
        <f t="shared" si="172"/>
        <v>0</v>
      </c>
      <c r="X2218" s="1">
        <f>VLOOKUP(E2218,'渗透率、续签率'!AG:AJ,4,0)</f>
        <v>3905.4999999999995</v>
      </c>
      <c r="Y2218" s="1">
        <f t="shared" si="173"/>
        <v>0</v>
      </c>
      <c r="Z2218">
        <v>2</v>
      </c>
      <c r="AA2218" s="89">
        <f t="shared" si="174"/>
        <v>23432.999999999996</v>
      </c>
      <c r="AH2218" s="37"/>
      <c r="AI2218" s="37"/>
      <c r="AJ2218" s="1"/>
      <c r="AK2218" s="37"/>
    </row>
    <row r="2219" spans="1:37" hidden="1">
      <c r="A2219" t="s">
        <v>64</v>
      </c>
      <c r="B2219" t="s">
        <v>25</v>
      </c>
      <c r="C2219" t="s">
        <v>25</v>
      </c>
      <c r="D2219" t="s">
        <v>116</v>
      </c>
      <c r="E2219" t="s">
        <v>493</v>
      </c>
      <c r="F2219" t="str">
        <f t="shared" si="171"/>
        <v>驻马店市亲子玩乐</v>
      </c>
      <c r="G2219" t="s">
        <v>110</v>
      </c>
      <c r="H2219" t="s">
        <v>459</v>
      </c>
      <c r="I2219" t="s">
        <v>70</v>
      </c>
      <c r="J2219">
        <v>150</v>
      </c>
      <c r="K2219">
        <v>0</v>
      </c>
      <c r="L2219" s="13">
        <f>VLOOKUP(C2219,'渗透率、续签率'!B:C,2,0)</f>
        <v>0.38</v>
      </c>
      <c r="M2219" s="6">
        <v>0</v>
      </c>
      <c r="N2219">
        <v>25</v>
      </c>
      <c r="O2219">
        <v>0</v>
      </c>
      <c r="P2219" s="6">
        <v>0</v>
      </c>
      <c r="Q2219" s="13">
        <v>8.9999999999999993E-3</v>
      </c>
      <c r="R2219" s="13">
        <v>0</v>
      </c>
      <c r="S2219" s="31">
        <v>1084</v>
      </c>
      <c r="T2219" s="6">
        <f>VLOOKUP(E2219,'参数设置&amp;汇总'!S:U,3,0)</f>
        <v>0</v>
      </c>
      <c r="U2219" s="78">
        <f t="shared" si="170"/>
        <v>0</v>
      </c>
      <c r="V2219" s="13">
        <v>0.85000000000000009</v>
      </c>
      <c r="W2219" s="78">
        <f t="shared" si="172"/>
        <v>0</v>
      </c>
      <c r="X2219" s="1">
        <f>VLOOKUP(E2219,'渗透率、续签率'!AG:AJ,4,0)</f>
        <v>3905.4999999999995</v>
      </c>
      <c r="Y2219" s="1">
        <f t="shared" si="173"/>
        <v>0</v>
      </c>
      <c r="Z2219">
        <v>19</v>
      </c>
      <c r="AA2219" s="89">
        <f t="shared" si="174"/>
        <v>97637.499999999985</v>
      </c>
      <c r="AH2219" s="37"/>
      <c r="AI2219" s="37"/>
      <c r="AJ2219" s="1"/>
      <c r="AK2219" s="37"/>
    </row>
    <row r="2220" spans="1:37" hidden="1">
      <c r="A2220" t="s">
        <v>64</v>
      </c>
      <c r="B2220" t="s">
        <v>25</v>
      </c>
      <c r="C2220" t="s">
        <v>25</v>
      </c>
      <c r="D2220" t="s">
        <v>116</v>
      </c>
      <c r="E2220" t="s">
        <v>493</v>
      </c>
      <c r="F2220" t="str">
        <f t="shared" si="171"/>
        <v>鸡西市亲子玩乐</v>
      </c>
      <c r="G2220" t="s">
        <v>118</v>
      </c>
      <c r="H2220" t="s">
        <v>460</v>
      </c>
      <c r="I2220" t="s">
        <v>70</v>
      </c>
      <c r="J2220">
        <v>31</v>
      </c>
      <c r="K2220">
        <v>0</v>
      </c>
      <c r="L2220" s="13">
        <f>VLOOKUP(C2220,'渗透率、续签率'!B:C,2,0)</f>
        <v>0.38</v>
      </c>
      <c r="M2220" s="6">
        <v>0</v>
      </c>
      <c r="N2220">
        <v>0</v>
      </c>
      <c r="O2220">
        <v>0</v>
      </c>
      <c r="P2220" s="6">
        <v>0</v>
      </c>
      <c r="Q2220" s="13">
        <v>0</v>
      </c>
      <c r="R2220" s="13">
        <v>0</v>
      </c>
      <c r="S2220" s="31">
        <v>62</v>
      </c>
      <c r="T2220" s="6">
        <f>VLOOKUP(E2220,'参数设置&amp;汇总'!S:U,3,0)</f>
        <v>0</v>
      </c>
      <c r="U2220" s="78">
        <f t="shared" si="170"/>
        <v>0</v>
      </c>
      <c r="V2220" s="13">
        <v>0.85000000000000009</v>
      </c>
      <c r="W2220" s="78">
        <f t="shared" si="172"/>
        <v>0</v>
      </c>
      <c r="X2220" s="1">
        <f>VLOOKUP(E2220,'渗透率、续签率'!AG:AJ,4,0)</f>
        <v>3905.4999999999995</v>
      </c>
      <c r="Y2220" s="1">
        <f t="shared" si="173"/>
        <v>0</v>
      </c>
      <c r="Z2220">
        <v>0</v>
      </c>
      <c r="AA2220" s="89">
        <f t="shared" si="174"/>
        <v>0</v>
      </c>
      <c r="AH2220" s="37"/>
      <c r="AI2220" s="37"/>
      <c r="AJ2220" s="1"/>
      <c r="AK2220" s="37"/>
    </row>
    <row r="2221" spans="1:37" hidden="1">
      <c r="A2221" t="s">
        <v>64</v>
      </c>
      <c r="B2221" t="s">
        <v>25</v>
      </c>
      <c r="C2221" t="s">
        <v>25</v>
      </c>
      <c r="D2221" t="s">
        <v>116</v>
      </c>
      <c r="E2221" t="s">
        <v>493</v>
      </c>
      <c r="F2221" t="str">
        <f t="shared" si="171"/>
        <v>鹤壁市亲子玩乐</v>
      </c>
      <c r="G2221" t="s">
        <v>110</v>
      </c>
      <c r="H2221" t="s">
        <v>461</v>
      </c>
      <c r="I2221" t="s">
        <v>70</v>
      </c>
      <c r="J2221">
        <v>42</v>
      </c>
      <c r="K2221">
        <v>0</v>
      </c>
      <c r="L2221" s="13">
        <f>VLOOKUP(C2221,'渗透率、续签率'!B:C,2,0)</f>
        <v>0.38</v>
      </c>
      <c r="M2221" s="6">
        <v>0</v>
      </c>
      <c r="N2221">
        <v>3</v>
      </c>
      <c r="O2221">
        <v>0</v>
      </c>
      <c r="P2221" s="6">
        <v>0</v>
      </c>
      <c r="Q2221" s="13">
        <v>0.50900000000000001</v>
      </c>
      <c r="R2221" s="13">
        <v>0</v>
      </c>
      <c r="S2221" s="31">
        <v>316</v>
      </c>
      <c r="T2221" s="6">
        <f>VLOOKUP(E2221,'参数设置&amp;汇总'!S:U,3,0)</f>
        <v>0</v>
      </c>
      <c r="U2221" s="78">
        <f t="shared" si="170"/>
        <v>0</v>
      </c>
      <c r="V2221" s="13">
        <v>0.85000000000000009</v>
      </c>
      <c r="W2221" s="78">
        <f t="shared" si="172"/>
        <v>0</v>
      </c>
      <c r="X2221" s="1">
        <f>VLOOKUP(E2221,'渗透率、续签率'!AG:AJ,4,0)</f>
        <v>3905.4999999999995</v>
      </c>
      <c r="Y2221" s="1">
        <f t="shared" si="173"/>
        <v>0</v>
      </c>
      <c r="Z2221">
        <v>1</v>
      </c>
      <c r="AA2221" s="89">
        <f t="shared" si="174"/>
        <v>11716.499999999998</v>
      </c>
      <c r="AH2221" s="37"/>
      <c r="AI2221" s="37"/>
      <c r="AJ2221" s="1"/>
      <c r="AK2221" s="37"/>
    </row>
    <row r="2222" spans="1:37" hidden="1">
      <c r="A2222" t="s">
        <v>64</v>
      </c>
      <c r="B2222" t="s">
        <v>25</v>
      </c>
      <c r="C2222" t="s">
        <v>25</v>
      </c>
      <c r="D2222" t="s">
        <v>116</v>
      </c>
      <c r="E2222" t="s">
        <v>493</v>
      </c>
      <c r="F2222" t="str">
        <f t="shared" si="171"/>
        <v>鹤岗市亲子玩乐</v>
      </c>
      <c r="G2222" t="s">
        <v>118</v>
      </c>
      <c r="H2222" t="s">
        <v>462</v>
      </c>
      <c r="I2222" t="s">
        <v>70</v>
      </c>
      <c r="J2222">
        <v>19</v>
      </c>
      <c r="K2222">
        <v>0</v>
      </c>
      <c r="L2222" s="13">
        <f>VLOOKUP(C2222,'渗透率、续签率'!B:C,2,0)</f>
        <v>0.38</v>
      </c>
      <c r="M2222" s="6">
        <v>0</v>
      </c>
      <c r="N2222">
        <v>0</v>
      </c>
      <c r="O2222">
        <v>0</v>
      </c>
      <c r="P2222" s="6">
        <v>0</v>
      </c>
      <c r="Q2222" s="13">
        <v>0</v>
      </c>
      <c r="R2222" s="13">
        <v>0</v>
      </c>
      <c r="S2222" s="31">
        <v>19</v>
      </c>
      <c r="T2222" s="6">
        <f>VLOOKUP(E2222,'参数设置&amp;汇总'!S:U,3,0)</f>
        <v>0</v>
      </c>
      <c r="U2222" s="78">
        <f t="shared" si="170"/>
        <v>0</v>
      </c>
      <c r="V2222" s="13">
        <v>0.85000000000000009</v>
      </c>
      <c r="W2222" s="78">
        <f t="shared" si="172"/>
        <v>0</v>
      </c>
      <c r="X2222" s="1">
        <f>VLOOKUP(E2222,'渗透率、续签率'!AG:AJ,4,0)</f>
        <v>3905.4999999999995</v>
      </c>
      <c r="Y2222" s="1">
        <f t="shared" si="173"/>
        <v>0</v>
      </c>
      <c r="Z2222">
        <v>0</v>
      </c>
      <c r="AA2222" s="89">
        <f t="shared" si="174"/>
        <v>0</v>
      </c>
      <c r="AH2222" s="37"/>
      <c r="AI2222" s="37"/>
      <c r="AK2222" s="37"/>
    </row>
    <row r="2223" spans="1:37" hidden="1">
      <c r="A2223" t="s">
        <v>64</v>
      </c>
      <c r="B2223" t="s">
        <v>25</v>
      </c>
      <c r="C2223" t="s">
        <v>25</v>
      </c>
      <c r="D2223" t="s">
        <v>116</v>
      </c>
      <c r="E2223" t="s">
        <v>493</v>
      </c>
      <c r="F2223" t="str">
        <f t="shared" si="171"/>
        <v>鹰潭市亲子玩乐</v>
      </c>
      <c r="G2223" t="s">
        <v>90</v>
      </c>
      <c r="H2223" t="s">
        <v>463</v>
      </c>
      <c r="I2223" t="s">
        <v>68</v>
      </c>
      <c r="J2223">
        <v>29</v>
      </c>
      <c r="K2223">
        <v>0</v>
      </c>
      <c r="L2223" s="13">
        <f>VLOOKUP(C2223,'渗透率、续签率'!B:C,2,0)</f>
        <v>0.38</v>
      </c>
      <c r="M2223" s="6">
        <v>0</v>
      </c>
      <c r="N2223">
        <v>2</v>
      </c>
      <c r="O2223">
        <v>0</v>
      </c>
      <c r="P2223" s="6">
        <v>0</v>
      </c>
      <c r="Q2223" s="13">
        <v>0</v>
      </c>
      <c r="R2223" s="13">
        <v>0</v>
      </c>
      <c r="S2223" s="31">
        <v>130</v>
      </c>
      <c r="T2223" s="6">
        <f>VLOOKUP(E2223,'参数设置&amp;汇总'!S:U,3,0)</f>
        <v>0</v>
      </c>
      <c r="U2223" s="78">
        <f t="shared" si="170"/>
        <v>0</v>
      </c>
      <c r="V2223" s="13">
        <v>0.85000000000000009</v>
      </c>
      <c r="W2223" s="78">
        <f t="shared" si="172"/>
        <v>0</v>
      </c>
      <c r="X2223" s="1">
        <f>VLOOKUP(E2223,'渗透率、续签率'!AG:AJ,4,0)</f>
        <v>3905.4999999999995</v>
      </c>
      <c r="Y2223" s="1">
        <f t="shared" si="173"/>
        <v>0</v>
      </c>
      <c r="Z2223">
        <v>1</v>
      </c>
      <c r="AA2223" s="89">
        <f t="shared" si="174"/>
        <v>7810.9999999999991</v>
      </c>
      <c r="AH2223" s="37"/>
      <c r="AI2223" s="37"/>
      <c r="AJ2223" s="1"/>
      <c r="AK2223" s="37"/>
    </row>
    <row r="2224" spans="1:37" hidden="1">
      <c r="A2224" t="s">
        <v>64</v>
      </c>
      <c r="B2224" t="s">
        <v>25</v>
      </c>
      <c r="C2224" t="s">
        <v>25</v>
      </c>
      <c r="D2224" t="s">
        <v>116</v>
      </c>
      <c r="E2224" t="s">
        <v>493</v>
      </c>
      <c r="F2224" t="str">
        <f t="shared" si="171"/>
        <v>黄冈市亲子玩乐</v>
      </c>
      <c r="G2224" t="s">
        <v>81</v>
      </c>
      <c r="H2224" t="s">
        <v>464</v>
      </c>
      <c r="I2224" t="s">
        <v>68</v>
      </c>
      <c r="J2224">
        <v>134</v>
      </c>
      <c r="K2224">
        <v>0</v>
      </c>
      <c r="L2224" s="13">
        <f>VLOOKUP(C2224,'渗透率、续签率'!B:C,2,0)</f>
        <v>0.38</v>
      </c>
      <c r="M2224" s="6">
        <v>0</v>
      </c>
      <c r="N2224">
        <v>9</v>
      </c>
      <c r="O2224">
        <v>0</v>
      </c>
      <c r="P2224" s="6">
        <v>0</v>
      </c>
      <c r="Q2224" s="13">
        <v>0</v>
      </c>
      <c r="R2224" s="13">
        <v>0</v>
      </c>
      <c r="S2224" s="31">
        <v>570</v>
      </c>
      <c r="T2224" s="6">
        <f>VLOOKUP(E2224,'参数设置&amp;汇总'!S:U,3,0)</f>
        <v>0</v>
      </c>
      <c r="U2224" s="78">
        <f t="shared" si="170"/>
        <v>0</v>
      </c>
      <c r="V2224" s="13">
        <v>0.85000000000000009</v>
      </c>
      <c r="W2224" s="78">
        <f t="shared" si="172"/>
        <v>0</v>
      </c>
      <c r="X2224" s="1">
        <f>VLOOKUP(E2224,'渗透率、续签率'!AG:AJ,4,0)</f>
        <v>3905.4999999999995</v>
      </c>
      <c r="Y2224" s="1">
        <f t="shared" si="173"/>
        <v>0</v>
      </c>
      <c r="Z2224">
        <v>12</v>
      </c>
      <c r="AA2224" s="89">
        <f t="shared" si="174"/>
        <v>35149.499999999993</v>
      </c>
      <c r="AH2224" s="37"/>
      <c r="AI2224" s="37"/>
      <c r="AK2224" s="37"/>
    </row>
    <row r="2225" spans="1:37" hidden="1">
      <c r="A2225" t="s">
        <v>64</v>
      </c>
      <c r="B2225" t="s">
        <v>25</v>
      </c>
      <c r="C2225" t="s">
        <v>25</v>
      </c>
      <c r="D2225" t="s">
        <v>116</v>
      </c>
      <c r="E2225" t="s">
        <v>493</v>
      </c>
      <c r="F2225" t="str">
        <f t="shared" si="171"/>
        <v>黄南藏族自治州亲子玩乐</v>
      </c>
      <c r="G2225" t="s">
        <v>297</v>
      </c>
      <c r="H2225" t="s">
        <v>465</v>
      </c>
      <c r="I2225" t="s">
        <v>70</v>
      </c>
      <c r="J2225">
        <v>2</v>
      </c>
      <c r="K2225">
        <v>0</v>
      </c>
      <c r="L2225" s="13">
        <f>VLOOKUP(C2225,'渗透率、续签率'!B:C,2,0)</f>
        <v>0.38</v>
      </c>
      <c r="M2225" s="6">
        <v>0</v>
      </c>
      <c r="N2225">
        <v>0</v>
      </c>
      <c r="O2225">
        <v>0</v>
      </c>
      <c r="P2225" s="6">
        <v>0</v>
      </c>
      <c r="Q2225" s="13">
        <v>0</v>
      </c>
      <c r="R2225" s="13">
        <v>0</v>
      </c>
      <c r="S2225" s="31">
        <v>6</v>
      </c>
      <c r="T2225" s="6">
        <f>VLOOKUP(E2225,'参数设置&amp;汇总'!S:U,3,0)</f>
        <v>0</v>
      </c>
      <c r="U2225" s="78">
        <f t="shared" si="170"/>
        <v>0</v>
      </c>
      <c r="V2225" s="13">
        <v>0.85000000000000009</v>
      </c>
      <c r="W2225" s="78">
        <f t="shared" si="172"/>
        <v>0</v>
      </c>
      <c r="X2225" s="1">
        <f>VLOOKUP(E2225,'渗透率、续签率'!AG:AJ,4,0)</f>
        <v>3905.4999999999995</v>
      </c>
      <c r="Y2225" s="1">
        <f t="shared" si="173"/>
        <v>0</v>
      </c>
      <c r="Z2225">
        <v>0</v>
      </c>
      <c r="AA2225" s="89">
        <f t="shared" si="174"/>
        <v>0</v>
      </c>
      <c r="AH2225" s="37"/>
      <c r="AI2225" s="37"/>
      <c r="AK2225" s="37"/>
    </row>
    <row r="2226" spans="1:37" hidden="1">
      <c r="A2226" t="s">
        <v>64</v>
      </c>
      <c r="B2226" t="s">
        <v>25</v>
      </c>
      <c r="C2226" t="s">
        <v>25</v>
      </c>
      <c r="D2226" t="s">
        <v>116</v>
      </c>
      <c r="E2226" t="s">
        <v>493</v>
      </c>
      <c r="F2226" t="str">
        <f t="shared" si="171"/>
        <v>黄山市亲子玩乐</v>
      </c>
      <c r="G2226" t="s">
        <v>94</v>
      </c>
      <c r="H2226" t="s">
        <v>466</v>
      </c>
      <c r="I2226" t="s">
        <v>68</v>
      </c>
      <c r="J2226">
        <v>35</v>
      </c>
      <c r="K2226">
        <v>0</v>
      </c>
      <c r="L2226" s="13">
        <f>VLOOKUP(C2226,'渗透率、续签率'!B:C,2,0)</f>
        <v>0.38</v>
      </c>
      <c r="M2226" s="6">
        <v>0</v>
      </c>
      <c r="N2226">
        <v>3</v>
      </c>
      <c r="O2226">
        <v>0</v>
      </c>
      <c r="P2226" s="6">
        <v>0</v>
      </c>
      <c r="Q2226" s="13">
        <v>0.17</v>
      </c>
      <c r="R2226" s="13">
        <v>0</v>
      </c>
      <c r="S2226" s="31">
        <v>235</v>
      </c>
      <c r="T2226" s="6">
        <f>VLOOKUP(E2226,'参数设置&amp;汇总'!S:U,3,0)</f>
        <v>0</v>
      </c>
      <c r="U2226" s="78">
        <f t="shared" si="170"/>
        <v>0</v>
      </c>
      <c r="V2226" s="13">
        <v>0.85000000000000009</v>
      </c>
      <c r="W2226" s="78">
        <f t="shared" si="172"/>
        <v>0</v>
      </c>
      <c r="X2226" s="1">
        <f>VLOOKUP(E2226,'渗透率、续签率'!AG:AJ,4,0)</f>
        <v>3905.4999999999995</v>
      </c>
      <c r="Y2226" s="1">
        <f t="shared" si="173"/>
        <v>0</v>
      </c>
      <c r="Z2226">
        <v>2</v>
      </c>
      <c r="AA2226" s="89">
        <f t="shared" si="174"/>
        <v>11716.499999999998</v>
      </c>
      <c r="AH2226" s="37"/>
      <c r="AI2226" s="37"/>
      <c r="AK2226" s="37"/>
    </row>
    <row r="2227" spans="1:37" hidden="1">
      <c r="A2227" t="s">
        <v>64</v>
      </c>
      <c r="B2227" t="s">
        <v>25</v>
      </c>
      <c r="C2227" t="s">
        <v>25</v>
      </c>
      <c r="D2227" t="s">
        <v>116</v>
      </c>
      <c r="E2227" t="s">
        <v>493</v>
      </c>
      <c r="F2227" t="str">
        <f t="shared" si="171"/>
        <v>黄石市亲子玩乐</v>
      </c>
      <c r="G2227" t="s">
        <v>81</v>
      </c>
      <c r="H2227" t="s">
        <v>467</v>
      </c>
      <c r="I2227" t="s">
        <v>68</v>
      </c>
      <c r="J2227">
        <v>65</v>
      </c>
      <c r="K2227">
        <v>0</v>
      </c>
      <c r="L2227" s="13">
        <f>VLOOKUP(C2227,'渗透率、续签率'!B:C,2,0)</f>
        <v>0.38</v>
      </c>
      <c r="M2227" s="6">
        <v>0</v>
      </c>
      <c r="N2227">
        <v>7</v>
      </c>
      <c r="O2227">
        <v>0</v>
      </c>
      <c r="P2227" s="6">
        <v>0</v>
      </c>
      <c r="Q2227" s="13">
        <v>0</v>
      </c>
      <c r="R2227" s="13">
        <v>0</v>
      </c>
      <c r="S2227" s="31">
        <v>395</v>
      </c>
      <c r="T2227" s="6">
        <f>VLOOKUP(E2227,'参数设置&amp;汇总'!S:U,3,0)</f>
        <v>0</v>
      </c>
      <c r="U2227" s="78">
        <f t="shared" si="170"/>
        <v>0</v>
      </c>
      <c r="V2227" s="13">
        <v>0.85000000000000009</v>
      </c>
      <c r="W2227" s="78">
        <f t="shared" si="172"/>
        <v>0</v>
      </c>
      <c r="X2227" s="1">
        <f>VLOOKUP(E2227,'渗透率、续签率'!AG:AJ,4,0)</f>
        <v>3905.4999999999995</v>
      </c>
      <c r="Y2227" s="1">
        <f t="shared" si="173"/>
        <v>0</v>
      </c>
      <c r="Z2227">
        <v>7</v>
      </c>
      <c r="AA2227" s="89">
        <f t="shared" si="174"/>
        <v>27338.499999999996</v>
      </c>
      <c r="AH2227" s="37"/>
      <c r="AI2227" s="37"/>
      <c r="AK2227" s="37"/>
    </row>
    <row r="2228" spans="1:37" hidden="1">
      <c r="A2228" t="s">
        <v>64</v>
      </c>
      <c r="B2228" t="s">
        <v>25</v>
      </c>
      <c r="C2228" t="s">
        <v>25</v>
      </c>
      <c r="D2228" t="s">
        <v>116</v>
      </c>
      <c r="E2228" t="s">
        <v>493</v>
      </c>
      <c r="F2228" t="str">
        <f t="shared" si="171"/>
        <v>黑河市亲子玩乐</v>
      </c>
      <c r="G2228" t="s">
        <v>118</v>
      </c>
      <c r="H2228" t="s">
        <v>468</v>
      </c>
      <c r="I2228" t="s">
        <v>70</v>
      </c>
      <c r="J2228">
        <v>26</v>
      </c>
      <c r="K2228">
        <v>0</v>
      </c>
      <c r="L2228" s="13">
        <f>VLOOKUP(C2228,'渗透率、续签率'!B:C,2,0)</f>
        <v>0.38</v>
      </c>
      <c r="M2228" s="6">
        <v>0</v>
      </c>
      <c r="N2228">
        <v>0</v>
      </c>
      <c r="O2228">
        <v>0</v>
      </c>
      <c r="P2228" s="6">
        <v>0</v>
      </c>
      <c r="Q2228" s="13">
        <v>0</v>
      </c>
      <c r="R2228" s="13">
        <v>0</v>
      </c>
      <c r="S2228" s="31">
        <v>53</v>
      </c>
      <c r="T2228" s="6">
        <f>VLOOKUP(E2228,'参数设置&amp;汇总'!S:U,3,0)</f>
        <v>0</v>
      </c>
      <c r="U2228" s="78">
        <f t="shared" si="170"/>
        <v>0</v>
      </c>
      <c r="V2228" s="13">
        <v>0.85000000000000009</v>
      </c>
      <c r="W2228" s="78">
        <f t="shared" si="172"/>
        <v>0</v>
      </c>
      <c r="X2228" s="1">
        <f>VLOOKUP(E2228,'渗透率、续签率'!AG:AJ,4,0)</f>
        <v>3905.4999999999995</v>
      </c>
      <c r="Y2228" s="1">
        <f t="shared" si="173"/>
        <v>0</v>
      </c>
      <c r="Z2228">
        <v>0</v>
      </c>
      <c r="AA2228" s="89">
        <f t="shared" si="174"/>
        <v>0</v>
      </c>
      <c r="AH2228" s="37"/>
      <c r="AI2228" s="37"/>
      <c r="AK2228" s="37"/>
    </row>
    <row r="2229" spans="1:37" hidden="1">
      <c r="A2229" t="s">
        <v>64</v>
      </c>
      <c r="B2229" t="s">
        <v>25</v>
      </c>
      <c r="C2229" t="s">
        <v>25</v>
      </c>
      <c r="D2229" t="s">
        <v>116</v>
      </c>
      <c r="E2229" t="s">
        <v>493</v>
      </c>
      <c r="F2229" t="str">
        <f t="shared" si="171"/>
        <v>黔东南苗族侗族自治州亲子玩乐</v>
      </c>
      <c r="G2229" t="s">
        <v>167</v>
      </c>
      <c r="H2229" t="s">
        <v>469</v>
      </c>
      <c r="I2229" t="s">
        <v>70</v>
      </c>
      <c r="J2229">
        <v>96</v>
      </c>
      <c r="K2229">
        <v>0</v>
      </c>
      <c r="L2229" s="13">
        <f>VLOOKUP(C2229,'渗透率、续签率'!B:C,2,0)</f>
        <v>0.38</v>
      </c>
      <c r="M2229" s="6">
        <v>0</v>
      </c>
      <c r="N2229">
        <v>5</v>
      </c>
      <c r="O2229">
        <v>0</v>
      </c>
      <c r="P2229" s="6">
        <v>0</v>
      </c>
      <c r="Q2229" s="13">
        <v>1.4999999999999999E-2</v>
      </c>
      <c r="R2229" s="13">
        <v>0</v>
      </c>
      <c r="S2229" s="31">
        <v>355</v>
      </c>
      <c r="T2229" s="6">
        <f>VLOOKUP(E2229,'参数设置&amp;汇总'!S:U,3,0)</f>
        <v>0</v>
      </c>
      <c r="U2229" s="78">
        <f t="shared" si="170"/>
        <v>0</v>
      </c>
      <c r="V2229" s="13">
        <v>0.85000000000000009</v>
      </c>
      <c r="W2229" s="78">
        <f t="shared" si="172"/>
        <v>0</v>
      </c>
      <c r="X2229" s="1">
        <f>VLOOKUP(E2229,'渗透率、续签率'!AG:AJ,4,0)</f>
        <v>3905.4999999999995</v>
      </c>
      <c r="Y2229" s="1">
        <f t="shared" si="173"/>
        <v>0</v>
      </c>
      <c r="Z2229">
        <v>1</v>
      </c>
      <c r="AA2229" s="89">
        <f t="shared" si="174"/>
        <v>19527.499999999996</v>
      </c>
      <c r="AH2229" s="37"/>
      <c r="AI2229" s="37"/>
      <c r="AK2229" s="37"/>
    </row>
    <row r="2230" spans="1:37" hidden="1">
      <c r="A2230" t="s">
        <v>64</v>
      </c>
      <c r="B2230" t="s">
        <v>25</v>
      </c>
      <c r="C2230" t="s">
        <v>25</v>
      </c>
      <c r="D2230" t="s">
        <v>116</v>
      </c>
      <c r="E2230" t="s">
        <v>493</v>
      </c>
      <c r="F2230" t="str">
        <f t="shared" si="171"/>
        <v>黔南布依族苗族自治州亲子玩乐</v>
      </c>
      <c r="G2230" t="s">
        <v>167</v>
      </c>
      <c r="H2230" t="s">
        <v>470</v>
      </c>
      <c r="I2230" t="s">
        <v>70</v>
      </c>
      <c r="J2230">
        <v>107</v>
      </c>
      <c r="K2230">
        <v>0</v>
      </c>
      <c r="L2230" s="13">
        <f>VLOOKUP(C2230,'渗透率、续签率'!B:C,2,0)</f>
        <v>0.38</v>
      </c>
      <c r="M2230" s="6">
        <v>0</v>
      </c>
      <c r="N2230">
        <v>6</v>
      </c>
      <c r="O2230">
        <v>0</v>
      </c>
      <c r="P2230" s="6">
        <v>0</v>
      </c>
      <c r="Q2230" s="13">
        <v>0</v>
      </c>
      <c r="R2230" s="13">
        <v>0</v>
      </c>
      <c r="S2230" s="31">
        <v>341</v>
      </c>
      <c r="T2230" s="6">
        <f>VLOOKUP(E2230,'参数设置&amp;汇总'!S:U,3,0)</f>
        <v>0</v>
      </c>
      <c r="U2230" s="78">
        <f t="shared" si="170"/>
        <v>0</v>
      </c>
      <c r="V2230" s="13">
        <v>0.85000000000000009</v>
      </c>
      <c r="W2230" s="78">
        <f t="shared" si="172"/>
        <v>0</v>
      </c>
      <c r="X2230" s="1">
        <f>VLOOKUP(E2230,'渗透率、续签率'!AG:AJ,4,0)</f>
        <v>3905.4999999999995</v>
      </c>
      <c r="Y2230" s="1">
        <f t="shared" si="173"/>
        <v>0</v>
      </c>
      <c r="Z2230">
        <v>0</v>
      </c>
      <c r="AA2230" s="89">
        <f t="shared" si="174"/>
        <v>23432.999999999996</v>
      </c>
      <c r="AH2230" s="37"/>
      <c r="AI2230" s="37"/>
      <c r="AK2230" s="37"/>
    </row>
    <row r="2231" spans="1:37" hidden="1">
      <c r="A2231" t="s">
        <v>64</v>
      </c>
      <c r="B2231" t="s">
        <v>25</v>
      </c>
      <c r="C2231" t="s">
        <v>25</v>
      </c>
      <c r="D2231" t="s">
        <v>116</v>
      </c>
      <c r="E2231" t="s">
        <v>493</v>
      </c>
      <c r="F2231" t="str">
        <f t="shared" si="171"/>
        <v>黔西南布依族苗族自治州亲子玩乐</v>
      </c>
      <c r="G2231" t="s">
        <v>167</v>
      </c>
      <c r="H2231" t="s">
        <v>471</v>
      </c>
      <c r="I2231" t="s">
        <v>70</v>
      </c>
      <c r="J2231">
        <v>92</v>
      </c>
      <c r="K2231">
        <v>1</v>
      </c>
      <c r="L2231" s="13">
        <f>VLOOKUP(C2231,'渗透率、续签率'!B:C,2,0)</f>
        <v>0.38</v>
      </c>
      <c r="M2231" s="6">
        <v>0.01</v>
      </c>
      <c r="N2231">
        <v>4</v>
      </c>
      <c r="O2231">
        <v>1</v>
      </c>
      <c r="P2231" s="6">
        <v>0.25</v>
      </c>
      <c r="Q2231" s="13">
        <v>0.04</v>
      </c>
      <c r="R2231" s="13">
        <v>0</v>
      </c>
      <c r="S2231" s="31">
        <v>306</v>
      </c>
      <c r="T2231" s="6">
        <f>VLOOKUP(E2231,'参数设置&amp;汇总'!S:U,3,0)</f>
        <v>0</v>
      </c>
      <c r="U2231" s="78">
        <f t="shared" si="170"/>
        <v>1</v>
      </c>
      <c r="V2231" s="13">
        <v>0.85000000000000009</v>
      </c>
      <c r="W2231" s="78">
        <f t="shared" si="172"/>
        <v>0.72941176470588232</v>
      </c>
      <c r="X2231" s="1">
        <f>VLOOKUP(E2231,'渗透率、续签率'!AG:AJ,4,0)</f>
        <v>3905.4999999999995</v>
      </c>
      <c r="Y2231" s="1">
        <f t="shared" si="173"/>
        <v>2848.7176470588229</v>
      </c>
      <c r="Z2231">
        <v>0</v>
      </c>
      <c r="AA2231" s="89">
        <f t="shared" si="174"/>
        <v>15621.999999999998</v>
      </c>
      <c r="AH2231" s="37"/>
      <c r="AI2231" s="37"/>
      <c r="AJ2231" s="1"/>
      <c r="AK2231" s="37"/>
    </row>
    <row r="2232" spans="1:37" hidden="1">
      <c r="A2232" t="s">
        <v>64</v>
      </c>
      <c r="B2232" t="s">
        <v>25</v>
      </c>
      <c r="C2232" t="s">
        <v>25</v>
      </c>
      <c r="D2232" t="s">
        <v>116</v>
      </c>
      <c r="E2232" t="s">
        <v>493</v>
      </c>
      <c r="F2232" t="str">
        <f t="shared" si="171"/>
        <v>齐齐哈尔市亲子玩乐</v>
      </c>
      <c r="G2232" t="s">
        <v>118</v>
      </c>
      <c r="H2232" t="s">
        <v>472</v>
      </c>
      <c r="I2232" t="s">
        <v>70</v>
      </c>
      <c r="J2232">
        <v>65</v>
      </c>
      <c r="K2232">
        <v>0</v>
      </c>
      <c r="L2232" s="13">
        <f>VLOOKUP(C2232,'渗透率、续签率'!B:C,2,0)</f>
        <v>0.38</v>
      </c>
      <c r="M2232" s="6">
        <v>0</v>
      </c>
      <c r="N2232">
        <v>8</v>
      </c>
      <c r="O2232">
        <v>0</v>
      </c>
      <c r="P2232" s="6">
        <v>0</v>
      </c>
      <c r="Q2232" s="13">
        <v>0</v>
      </c>
      <c r="R2232" s="13">
        <v>0</v>
      </c>
      <c r="S2232" s="31">
        <v>407</v>
      </c>
      <c r="T2232" s="6">
        <f>VLOOKUP(E2232,'参数设置&amp;汇总'!S:U,3,0)</f>
        <v>0</v>
      </c>
      <c r="U2232" s="78">
        <f t="shared" si="170"/>
        <v>0</v>
      </c>
      <c r="V2232" s="13">
        <v>0.85000000000000009</v>
      </c>
      <c r="W2232" s="78">
        <f t="shared" si="172"/>
        <v>0</v>
      </c>
      <c r="X2232" s="1">
        <f>VLOOKUP(E2232,'渗透率、续签率'!AG:AJ,4,0)</f>
        <v>3905.4999999999995</v>
      </c>
      <c r="Y2232" s="1">
        <f t="shared" si="173"/>
        <v>0</v>
      </c>
      <c r="Z2232">
        <v>6</v>
      </c>
      <c r="AA2232" s="89">
        <f t="shared" si="174"/>
        <v>31243.999999999996</v>
      </c>
    </row>
    <row r="2233" spans="1:37" hidden="1">
      <c r="A2233" t="s">
        <v>64</v>
      </c>
      <c r="B2233" t="s">
        <v>25</v>
      </c>
      <c r="C2233" t="s">
        <v>25</v>
      </c>
      <c r="D2233" t="s">
        <v>116</v>
      </c>
      <c r="E2233" t="s">
        <v>493</v>
      </c>
      <c r="F2233" t="str">
        <f t="shared" si="171"/>
        <v>龙岩市亲子玩乐</v>
      </c>
      <c r="G2233" t="s">
        <v>92</v>
      </c>
      <c r="H2233" t="s">
        <v>473</v>
      </c>
      <c r="I2233" t="s">
        <v>68</v>
      </c>
      <c r="J2233">
        <v>84</v>
      </c>
      <c r="K2233">
        <v>0</v>
      </c>
      <c r="L2233" s="13">
        <f>VLOOKUP(C2233,'渗透率、续签率'!B:C,2,0)</f>
        <v>0.38</v>
      </c>
      <c r="M2233" s="6">
        <v>0</v>
      </c>
      <c r="N2233">
        <v>4</v>
      </c>
      <c r="O2233">
        <v>0</v>
      </c>
      <c r="P2233" s="6">
        <v>0</v>
      </c>
      <c r="Q2233" s="13">
        <v>0.13700000000000001</v>
      </c>
      <c r="R2233" s="13">
        <v>0</v>
      </c>
      <c r="S2233" s="31">
        <v>299</v>
      </c>
      <c r="T2233" s="6">
        <f>VLOOKUP(E2233,'参数设置&amp;汇总'!S:U,3,0)</f>
        <v>0</v>
      </c>
      <c r="U2233" s="78">
        <f t="shared" si="170"/>
        <v>0</v>
      </c>
      <c r="V2233" s="13">
        <v>0.85000000000000009</v>
      </c>
      <c r="W2233" s="78">
        <f t="shared" si="172"/>
        <v>0</v>
      </c>
      <c r="X2233" s="1">
        <f>VLOOKUP(E2233,'渗透率、续签率'!AG:AJ,4,0)</f>
        <v>3905.4999999999995</v>
      </c>
      <c r="Y2233" s="1">
        <f t="shared" si="173"/>
        <v>0</v>
      </c>
      <c r="Z2233">
        <v>0</v>
      </c>
      <c r="AA2233" s="89">
        <f t="shared" si="174"/>
        <v>15621.999999999998</v>
      </c>
      <c r="AH2233" s="37"/>
      <c r="AI2233" s="37"/>
      <c r="AJ2233" s="1"/>
      <c r="AK2233" s="37"/>
    </row>
    <row r="2234" spans="1:37" ht="18">
      <c r="A2234" t="s">
        <v>64</v>
      </c>
      <c r="B2234" s="2" t="s">
        <v>2</v>
      </c>
      <c r="C2234" s="2" t="s">
        <v>6</v>
      </c>
      <c r="D2234" t="s">
        <v>65</v>
      </c>
      <c r="E2234" t="s">
        <v>494</v>
      </c>
      <c r="F2234" t="str">
        <f t="shared" si="171"/>
        <v>上海市感统教育</v>
      </c>
      <c r="G2234" t="s">
        <v>67</v>
      </c>
      <c r="H2234" s="2" t="s">
        <v>67</v>
      </c>
      <c r="I2234" s="2" t="s">
        <v>68</v>
      </c>
      <c r="J2234" s="2">
        <v>67</v>
      </c>
      <c r="K2234" s="2">
        <v>12</v>
      </c>
      <c r="L2234" s="13">
        <f>VLOOKUP(C2234,'渗透率、续签率'!B:C,2,0)</f>
        <v>0.68600000000000005</v>
      </c>
      <c r="M2234" s="6">
        <v>0.18</v>
      </c>
      <c r="N2234" s="2">
        <v>2</v>
      </c>
      <c r="O2234">
        <v>2</v>
      </c>
      <c r="P2234" s="55">
        <v>1</v>
      </c>
      <c r="Q2234" s="13">
        <v>1</v>
      </c>
      <c r="R2234" s="13">
        <v>0.996</v>
      </c>
      <c r="S2234" s="31">
        <v>147</v>
      </c>
      <c r="T2234" s="55">
        <f>VLOOKUP(E2234,'参数设置&amp;汇总'!S:U,3,0)</f>
        <v>0.36719999999999997</v>
      </c>
      <c r="U2234" s="82">
        <f t="shared" si="170"/>
        <v>2</v>
      </c>
      <c r="V2234" s="13">
        <v>0.85000000000000009</v>
      </c>
      <c r="W2234" s="82">
        <f t="shared" si="172"/>
        <v>0.73882352941176455</v>
      </c>
      <c r="X2234" s="1">
        <f>VLOOKUP(E2234,'渗透率、续签率'!AG:AJ,4,0)</f>
        <v>6935</v>
      </c>
      <c r="Y2234" s="1">
        <f t="shared" si="173"/>
        <v>5123.7411764705876</v>
      </c>
      <c r="Z2234">
        <v>3</v>
      </c>
      <c r="AA2234" s="89">
        <f t="shared" si="174"/>
        <v>13870</v>
      </c>
      <c r="AH2234" s="37"/>
      <c r="AI2234" s="37"/>
      <c r="AJ2234" s="1"/>
      <c r="AK2234" s="37"/>
    </row>
    <row r="2235" spans="1:37" hidden="1">
      <c r="A2235" t="s">
        <v>64</v>
      </c>
      <c r="B2235" t="s">
        <v>2</v>
      </c>
      <c r="C2235" t="s">
        <v>6</v>
      </c>
      <c r="D2235" t="s">
        <v>65</v>
      </c>
      <c r="E2235" t="s">
        <v>494</v>
      </c>
      <c r="F2235" t="str">
        <f t="shared" si="171"/>
        <v>北京市感统教育</v>
      </c>
      <c r="G2235" t="s">
        <v>69</v>
      </c>
      <c r="H2235" t="s">
        <v>69</v>
      </c>
      <c r="I2235" t="s">
        <v>70</v>
      </c>
      <c r="J2235">
        <v>70</v>
      </c>
      <c r="K2235">
        <v>12</v>
      </c>
      <c r="L2235" s="13">
        <f>VLOOKUP(C2235,'渗透率、续签率'!B:C,2,0)</f>
        <v>0.68600000000000005</v>
      </c>
      <c r="M2235" s="6">
        <v>0.17</v>
      </c>
      <c r="N2235">
        <v>7</v>
      </c>
      <c r="O2235">
        <v>5</v>
      </c>
      <c r="P2235" s="6">
        <v>0.71</v>
      </c>
      <c r="Q2235" s="13">
        <v>0.98299999999999998</v>
      </c>
      <c r="R2235" s="13">
        <v>0.96</v>
      </c>
      <c r="S2235" s="31">
        <v>243</v>
      </c>
      <c r="T2235" s="6">
        <f>VLOOKUP(E2235,'参数设置&amp;汇总'!S:U,3,0)</f>
        <v>0.36719999999999997</v>
      </c>
      <c r="U2235" s="78">
        <f t="shared" si="170"/>
        <v>5</v>
      </c>
      <c r="V2235" s="13">
        <v>0.85000000000000009</v>
      </c>
      <c r="W2235" s="78">
        <f t="shared" si="172"/>
        <v>1.8470588235294114</v>
      </c>
      <c r="X2235" s="1">
        <f>VLOOKUP(E2235,'渗透率、续签率'!AG:AJ,4,0)</f>
        <v>6935</v>
      </c>
      <c r="Y2235" s="1">
        <f t="shared" si="173"/>
        <v>12809.352941176468</v>
      </c>
      <c r="Z2235">
        <v>8</v>
      </c>
      <c r="AA2235" s="89">
        <f t="shared" si="174"/>
        <v>48545</v>
      </c>
      <c r="AH2235" s="37"/>
      <c r="AI2235" s="37"/>
      <c r="AK2235" s="37"/>
    </row>
    <row r="2236" spans="1:37" hidden="1">
      <c r="A2236" t="s">
        <v>64</v>
      </c>
      <c r="B2236" t="s">
        <v>2</v>
      </c>
      <c r="C2236" t="s">
        <v>6</v>
      </c>
      <c r="D2236" t="s">
        <v>71</v>
      </c>
      <c r="E2236" t="s">
        <v>495</v>
      </c>
      <c r="F2236" t="str">
        <f t="shared" si="171"/>
        <v>南京市感统教育</v>
      </c>
      <c r="G2236" t="s">
        <v>73</v>
      </c>
      <c r="H2236" t="s">
        <v>74</v>
      </c>
      <c r="I2236" t="s">
        <v>70</v>
      </c>
      <c r="J2236">
        <v>34</v>
      </c>
      <c r="K2236">
        <v>3</v>
      </c>
      <c r="L2236" s="13">
        <f>VLOOKUP(C2236,'渗透率、续签率'!B:C,2,0)</f>
        <v>0.68600000000000005</v>
      </c>
      <c r="M2236" s="6">
        <v>0.09</v>
      </c>
      <c r="N2236">
        <v>0</v>
      </c>
      <c r="O2236">
        <v>0</v>
      </c>
      <c r="P2236" s="6">
        <v>0</v>
      </c>
      <c r="Q2236" s="13">
        <v>0.90400000000000003</v>
      </c>
      <c r="R2236" s="13">
        <v>0.90400000000000003</v>
      </c>
      <c r="S2236" s="31">
        <v>31</v>
      </c>
      <c r="T2236" s="6">
        <f>VLOOKUP(E2236,'参数设置&amp;汇总'!S:U,3,0)</f>
        <v>1</v>
      </c>
      <c r="U2236" s="78">
        <f t="shared" si="170"/>
        <v>0</v>
      </c>
      <c r="V2236" s="13">
        <v>0.85000000000000009</v>
      </c>
      <c r="W2236" s="78">
        <f t="shared" si="172"/>
        <v>0</v>
      </c>
      <c r="X2236" s="1">
        <f>VLOOKUP(E2236,'渗透率、续签率'!AG:AJ,4,0)</f>
        <v>6971.5000000000009</v>
      </c>
      <c r="Y2236" s="1">
        <f t="shared" si="173"/>
        <v>0</v>
      </c>
      <c r="Z2236">
        <v>4</v>
      </c>
      <c r="AA2236" s="89">
        <f t="shared" si="174"/>
        <v>0</v>
      </c>
      <c r="AH2236" s="37"/>
      <c r="AI2236" s="37"/>
      <c r="AK2236" s="37"/>
    </row>
    <row r="2237" spans="1:37" hidden="1">
      <c r="A2237" t="s">
        <v>64</v>
      </c>
      <c r="B2237" t="s">
        <v>2</v>
      </c>
      <c r="C2237" t="s">
        <v>6</v>
      </c>
      <c r="D2237" t="s">
        <v>71</v>
      </c>
      <c r="E2237" t="s">
        <v>495</v>
      </c>
      <c r="F2237" t="str">
        <f t="shared" si="171"/>
        <v>广州市感统教育</v>
      </c>
      <c r="G2237" t="s">
        <v>75</v>
      </c>
      <c r="H2237" t="s">
        <v>76</v>
      </c>
      <c r="I2237" t="s">
        <v>68</v>
      </c>
      <c r="J2237">
        <v>45</v>
      </c>
      <c r="K2237">
        <v>8</v>
      </c>
      <c r="L2237" s="13">
        <f>VLOOKUP(C2237,'渗透率、续签率'!B:C,2,0)</f>
        <v>0.68600000000000005</v>
      </c>
      <c r="M2237" s="6">
        <v>0.18</v>
      </c>
      <c r="N2237">
        <v>2</v>
      </c>
      <c r="O2237">
        <v>2</v>
      </c>
      <c r="P2237" s="6">
        <v>1</v>
      </c>
      <c r="Q2237" s="13">
        <v>0.95099999999999996</v>
      </c>
      <c r="R2237" s="13">
        <v>0.63500000000000001</v>
      </c>
      <c r="S2237" s="31">
        <v>110</v>
      </c>
      <c r="T2237" s="6">
        <f>VLOOKUP(E2237,'参数设置&amp;汇总'!S:U,3,0)</f>
        <v>1</v>
      </c>
      <c r="U2237" s="78">
        <f t="shared" si="170"/>
        <v>2</v>
      </c>
      <c r="V2237" s="13">
        <v>0.85000000000000009</v>
      </c>
      <c r="W2237" s="78">
        <f t="shared" si="172"/>
        <v>0.73882352941176455</v>
      </c>
      <c r="X2237" s="1">
        <f>VLOOKUP(E2237,'渗透率、续签率'!AG:AJ,4,0)</f>
        <v>6971.5000000000009</v>
      </c>
      <c r="Y2237" s="1">
        <f t="shared" si="173"/>
        <v>5150.708235294117</v>
      </c>
      <c r="Z2237">
        <v>4</v>
      </c>
      <c r="AA2237" s="89">
        <f t="shared" si="174"/>
        <v>13943.000000000002</v>
      </c>
      <c r="AH2237" s="37"/>
      <c r="AI2237" s="37"/>
      <c r="AK2237" s="37"/>
    </row>
    <row r="2238" spans="1:37" hidden="1">
      <c r="A2238" t="s">
        <v>64</v>
      </c>
      <c r="B2238" t="s">
        <v>2</v>
      </c>
      <c r="C2238" t="s">
        <v>6</v>
      </c>
      <c r="D2238" t="s">
        <v>71</v>
      </c>
      <c r="E2238" t="s">
        <v>495</v>
      </c>
      <c r="F2238" t="str">
        <f t="shared" si="171"/>
        <v>成都市感统教育</v>
      </c>
      <c r="G2238" t="s">
        <v>77</v>
      </c>
      <c r="H2238" t="s">
        <v>78</v>
      </c>
      <c r="I2238" t="s">
        <v>70</v>
      </c>
      <c r="J2238">
        <v>42</v>
      </c>
      <c r="K2238">
        <v>4</v>
      </c>
      <c r="L2238" s="13">
        <f>VLOOKUP(C2238,'渗透率、续签率'!B:C,2,0)</f>
        <v>0.68600000000000005</v>
      </c>
      <c r="M2238" s="6">
        <v>0.1</v>
      </c>
      <c r="N2238">
        <v>0</v>
      </c>
      <c r="O2238">
        <v>0</v>
      </c>
      <c r="P2238" s="6">
        <v>0</v>
      </c>
      <c r="Q2238" s="13">
        <v>1</v>
      </c>
      <c r="R2238" s="13">
        <v>0.60499999999999998</v>
      </c>
      <c r="S2238" s="31">
        <v>21</v>
      </c>
      <c r="T2238" s="6">
        <f>VLOOKUP(E2238,'参数设置&amp;汇总'!S:U,3,0)</f>
        <v>1</v>
      </c>
      <c r="U2238" s="78">
        <f t="shared" si="170"/>
        <v>0</v>
      </c>
      <c r="V2238" s="13">
        <v>0.85000000000000009</v>
      </c>
      <c r="W2238" s="78">
        <f t="shared" si="172"/>
        <v>0</v>
      </c>
      <c r="X2238" s="1">
        <f>VLOOKUP(E2238,'渗透率、续签率'!AG:AJ,4,0)</f>
        <v>6971.5000000000009</v>
      </c>
      <c r="Y2238" s="1">
        <f t="shared" si="173"/>
        <v>0</v>
      </c>
      <c r="Z2238">
        <v>0</v>
      </c>
      <c r="AA2238" s="89">
        <f t="shared" si="174"/>
        <v>0</v>
      </c>
      <c r="AH2238" s="37"/>
      <c r="AI2238" s="37"/>
      <c r="AK2238" s="37"/>
    </row>
    <row r="2239" spans="1:37" hidden="1">
      <c r="A2239" t="s">
        <v>64</v>
      </c>
      <c r="B2239" t="s">
        <v>2</v>
      </c>
      <c r="C2239" t="s">
        <v>6</v>
      </c>
      <c r="D2239" t="s">
        <v>71</v>
      </c>
      <c r="E2239" t="s">
        <v>495</v>
      </c>
      <c r="F2239" t="str">
        <f t="shared" si="171"/>
        <v>杭州市感统教育</v>
      </c>
      <c r="G2239" t="s">
        <v>79</v>
      </c>
      <c r="H2239" t="s">
        <v>80</v>
      </c>
      <c r="I2239" t="s">
        <v>68</v>
      </c>
      <c r="J2239">
        <v>48</v>
      </c>
      <c r="K2239">
        <v>6</v>
      </c>
      <c r="L2239" s="13">
        <f>VLOOKUP(C2239,'渗透率、续签率'!B:C,2,0)</f>
        <v>0.68600000000000005</v>
      </c>
      <c r="M2239" s="6">
        <v>0.13</v>
      </c>
      <c r="N2239">
        <v>2</v>
      </c>
      <c r="O2239">
        <v>2</v>
      </c>
      <c r="P2239" s="6">
        <v>1</v>
      </c>
      <c r="Q2239" s="13">
        <v>1</v>
      </c>
      <c r="R2239" s="13">
        <v>0.84899999999999998</v>
      </c>
      <c r="S2239" s="31">
        <v>87</v>
      </c>
      <c r="T2239" s="6">
        <f>VLOOKUP(E2239,'参数设置&amp;汇总'!S:U,3,0)</f>
        <v>1</v>
      </c>
      <c r="U2239" s="78">
        <f t="shared" si="170"/>
        <v>2</v>
      </c>
      <c r="V2239" s="13">
        <v>0.85000000000000009</v>
      </c>
      <c r="W2239" s="78">
        <f t="shared" si="172"/>
        <v>0.73882352941176455</v>
      </c>
      <c r="X2239" s="1">
        <f>VLOOKUP(E2239,'渗透率、续签率'!AG:AJ,4,0)</f>
        <v>6971.5000000000009</v>
      </c>
      <c r="Y2239" s="1">
        <f t="shared" si="173"/>
        <v>5150.708235294117</v>
      </c>
      <c r="Z2239">
        <v>8</v>
      </c>
      <c r="AA2239" s="89">
        <f t="shared" si="174"/>
        <v>13943.000000000002</v>
      </c>
      <c r="AH2239" s="37"/>
      <c r="AI2239" s="37"/>
      <c r="AK2239" s="37"/>
    </row>
    <row r="2240" spans="1:37" hidden="1">
      <c r="A2240" t="s">
        <v>64</v>
      </c>
      <c r="B2240" t="s">
        <v>2</v>
      </c>
      <c r="C2240" t="s">
        <v>6</v>
      </c>
      <c r="D2240" t="s">
        <v>71</v>
      </c>
      <c r="E2240" t="s">
        <v>495</v>
      </c>
      <c r="F2240" t="str">
        <f t="shared" si="171"/>
        <v>武汉市感统教育</v>
      </c>
      <c r="G2240" t="s">
        <v>81</v>
      </c>
      <c r="H2240" t="s">
        <v>82</v>
      </c>
      <c r="I2240" t="s">
        <v>68</v>
      </c>
      <c r="J2240">
        <v>26</v>
      </c>
      <c r="K2240">
        <v>10</v>
      </c>
      <c r="L2240" s="13">
        <f>VLOOKUP(C2240,'渗透率、续签率'!B:C,2,0)</f>
        <v>0.68600000000000005</v>
      </c>
      <c r="M2240" s="6">
        <v>0.38</v>
      </c>
      <c r="N2240">
        <v>4</v>
      </c>
      <c r="O2240">
        <v>4</v>
      </c>
      <c r="P2240" s="6">
        <v>1</v>
      </c>
      <c r="Q2240" s="13">
        <v>1</v>
      </c>
      <c r="R2240" s="13">
        <v>0.98299999999999998</v>
      </c>
      <c r="S2240" s="31">
        <v>290</v>
      </c>
      <c r="T2240" s="6">
        <f>VLOOKUP(E2240,'参数设置&amp;汇总'!S:U,3,0)</f>
        <v>1</v>
      </c>
      <c r="U2240" s="78">
        <f t="shared" si="170"/>
        <v>4</v>
      </c>
      <c r="V2240" s="13">
        <v>0.85000000000000009</v>
      </c>
      <c r="W2240" s="78">
        <f t="shared" si="172"/>
        <v>1.4776470588235291</v>
      </c>
      <c r="X2240" s="1">
        <f>VLOOKUP(E2240,'渗透率、续签率'!AG:AJ,4,0)</f>
        <v>6971.5000000000009</v>
      </c>
      <c r="Y2240" s="1">
        <f t="shared" si="173"/>
        <v>10301.416470588234</v>
      </c>
      <c r="Z2240">
        <v>2</v>
      </c>
      <c r="AA2240" s="89">
        <f t="shared" si="174"/>
        <v>27886.000000000004</v>
      </c>
      <c r="AH2240" s="37"/>
      <c r="AI2240" s="37"/>
      <c r="AK2240" s="37"/>
    </row>
    <row r="2241" spans="1:37" hidden="1">
      <c r="A2241" t="s">
        <v>64</v>
      </c>
      <c r="B2241" t="s">
        <v>2</v>
      </c>
      <c r="C2241" t="s">
        <v>6</v>
      </c>
      <c r="D2241" t="s">
        <v>71</v>
      </c>
      <c r="E2241" t="s">
        <v>495</v>
      </c>
      <c r="F2241" t="str">
        <f t="shared" si="171"/>
        <v>深圳市感统教育</v>
      </c>
      <c r="G2241" t="s">
        <v>75</v>
      </c>
      <c r="H2241" t="s">
        <v>83</v>
      </c>
      <c r="I2241" t="s">
        <v>68</v>
      </c>
      <c r="J2241">
        <v>56</v>
      </c>
      <c r="K2241">
        <v>6</v>
      </c>
      <c r="L2241" s="13">
        <f>VLOOKUP(C2241,'渗透率、续签率'!B:C,2,0)</f>
        <v>0.68600000000000005</v>
      </c>
      <c r="M2241" s="6">
        <v>0.11</v>
      </c>
      <c r="N2241">
        <v>1</v>
      </c>
      <c r="O2241">
        <v>1</v>
      </c>
      <c r="P2241" s="6">
        <v>1</v>
      </c>
      <c r="Q2241" s="13">
        <v>1</v>
      </c>
      <c r="R2241" s="13">
        <v>1</v>
      </c>
      <c r="S2241" s="31">
        <v>87</v>
      </c>
      <c r="T2241" s="6">
        <f>VLOOKUP(E2241,'参数设置&amp;汇总'!S:U,3,0)</f>
        <v>1</v>
      </c>
      <c r="U2241" s="78">
        <f t="shared" si="170"/>
        <v>1</v>
      </c>
      <c r="V2241" s="13">
        <v>0.85000000000000009</v>
      </c>
      <c r="W2241" s="78">
        <f t="shared" si="172"/>
        <v>0.36941176470588227</v>
      </c>
      <c r="X2241" s="1">
        <f>VLOOKUP(E2241,'渗透率、续签率'!AG:AJ,4,0)</f>
        <v>6971.5000000000009</v>
      </c>
      <c r="Y2241" s="1">
        <f t="shared" si="173"/>
        <v>2575.3541176470585</v>
      </c>
      <c r="Z2241">
        <v>4</v>
      </c>
      <c r="AA2241" s="89">
        <f t="shared" si="174"/>
        <v>6971.5000000000009</v>
      </c>
      <c r="AH2241" s="37"/>
      <c r="AI2241" s="37"/>
      <c r="AK2241" s="37"/>
    </row>
    <row r="2242" spans="1:37" hidden="1">
      <c r="A2242" t="s">
        <v>64</v>
      </c>
      <c r="B2242" t="s">
        <v>2</v>
      </c>
      <c r="C2242" t="s">
        <v>6</v>
      </c>
      <c r="D2242" t="s">
        <v>84</v>
      </c>
      <c r="E2242" t="s">
        <v>496</v>
      </c>
      <c r="F2242" t="str">
        <f t="shared" si="171"/>
        <v>东莞市感统教育</v>
      </c>
      <c r="G2242" t="s">
        <v>75</v>
      </c>
      <c r="H2242" t="s">
        <v>86</v>
      </c>
      <c r="I2242" t="s">
        <v>68</v>
      </c>
      <c r="J2242">
        <v>23</v>
      </c>
      <c r="K2242">
        <v>6</v>
      </c>
      <c r="L2242" s="13">
        <f>VLOOKUP(C2242,'渗透率、续签率'!B:C,2,0)</f>
        <v>0.68600000000000005</v>
      </c>
      <c r="M2242" s="6">
        <v>0.26</v>
      </c>
      <c r="N2242">
        <v>3</v>
      </c>
      <c r="O2242">
        <v>3</v>
      </c>
      <c r="P2242" s="6">
        <v>1</v>
      </c>
      <c r="Q2242" s="13">
        <v>1</v>
      </c>
      <c r="R2242" s="13">
        <v>0.95899999999999996</v>
      </c>
      <c r="S2242" s="31">
        <v>69</v>
      </c>
      <c r="T2242" s="6">
        <f>VLOOKUP(E2242,'参数设置&amp;汇总'!S:U,3,0)</f>
        <v>0.91800000000000004</v>
      </c>
      <c r="U2242" s="78">
        <f t="shared" si="170"/>
        <v>3</v>
      </c>
      <c r="V2242" s="13">
        <v>0.85000000000000009</v>
      </c>
      <c r="W2242" s="78">
        <f t="shared" si="172"/>
        <v>1.1082352941176468</v>
      </c>
      <c r="X2242" s="1">
        <f>VLOOKUP(E2242,'渗透率、续签率'!AG:AJ,4,0)</f>
        <v>5767</v>
      </c>
      <c r="Y2242" s="1">
        <f t="shared" si="173"/>
        <v>6391.1929411764686</v>
      </c>
      <c r="Z2242">
        <v>1</v>
      </c>
      <c r="AA2242" s="89">
        <f t="shared" si="174"/>
        <v>17301</v>
      </c>
      <c r="AH2242" s="37"/>
      <c r="AI2242" s="37"/>
      <c r="AK2242" s="37"/>
    </row>
    <row r="2243" spans="1:37" hidden="1">
      <c r="A2243" t="s">
        <v>64</v>
      </c>
      <c r="B2243" t="s">
        <v>2</v>
      </c>
      <c r="C2243" t="s">
        <v>6</v>
      </c>
      <c r="D2243" t="s">
        <v>84</v>
      </c>
      <c r="E2243" t="s">
        <v>496</v>
      </c>
      <c r="F2243" t="str">
        <f t="shared" si="171"/>
        <v>佛山市感统教育</v>
      </c>
      <c r="G2243" t="s">
        <v>75</v>
      </c>
      <c r="H2243" t="s">
        <v>87</v>
      </c>
      <c r="I2243" t="s">
        <v>68</v>
      </c>
      <c r="J2243">
        <v>28</v>
      </c>
      <c r="K2243">
        <v>3</v>
      </c>
      <c r="L2243" s="13">
        <f>VLOOKUP(C2243,'渗透率、续签率'!B:C,2,0)</f>
        <v>0.68600000000000005</v>
      </c>
      <c r="M2243" s="6">
        <v>0.11</v>
      </c>
      <c r="N2243">
        <v>0</v>
      </c>
      <c r="O2243">
        <v>0</v>
      </c>
      <c r="P2243" s="6">
        <v>0</v>
      </c>
      <c r="Q2243" s="13">
        <v>1</v>
      </c>
      <c r="R2243" s="13">
        <v>1</v>
      </c>
      <c r="S2243" s="31">
        <v>37</v>
      </c>
      <c r="T2243" s="6">
        <f>VLOOKUP(E2243,'参数设置&amp;汇总'!S:U,3,0)</f>
        <v>0.91800000000000004</v>
      </c>
      <c r="U2243" s="78">
        <f t="shared" ref="U2243:U2306" si="175">IF(T2243*N2243&gt;=O2243,T2243*N2243,O2243)</f>
        <v>0</v>
      </c>
      <c r="V2243" s="13">
        <v>0.85000000000000009</v>
      </c>
      <c r="W2243" s="78">
        <f t="shared" si="172"/>
        <v>0</v>
      </c>
      <c r="X2243" s="1">
        <f>VLOOKUP(E2243,'渗透率、续签率'!AG:AJ,4,0)</f>
        <v>5767</v>
      </c>
      <c r="Y2243" s="1">
        <f t="shared" si="173"/>
        <v>0</v>
      </c>
      <c r="Z2243">
        <v>4</v>
      </c>
      <c r="AA2243" s="89">
        <f t="shared" si="174"/>
        <v>0</v>
      </c>
      <c r="AH2243" s="37"/>
      <c r="AI2243" s="37"/>
      <c r="AK2243" s="37"/>
    </row>
    <row r="2244" spans="1:37" hidden="1">
      <c r="A2244" t="s">
        <v>64</v>
      </c>
      <c r="B2244" t="s">
        <v>2</v>
      </c>
      <c r="C2244" t="s">
        <v>6</v>
      </c>
      <c r="D2244" t="s">
        <v>84</v>
      </c>
      <c r="E2244" t="s">
        <v>496</v>
      </c>
      <c r="F2244" t="str">
        <f t="shared" ref="F2244:F2307" si="176">H2244&amp;C2244</f>
        <v>南宁市感统教育</v>
      </c>
      <c r="G2244" t="s">
        <v>88</v>
      </c>
      <c r="H2244" t="s">
        <v>89</v>
      </c>
      <c r="I2244" t="s">
        <v>68</v>
      </c>
      <c r="J2244">
        <v>22</v>
      </c>
      <c r="K2244">
        <v>2</v>
      </c>
      <c r="L2244" s="13">
        <f>VLOOKUP(C2244,'渗透率、续签率'!B:C,2,0)</f>
        <v>0.68600000000000005</v>
      </c>
      <c r="M2244" s="6">
        <v>0.09</v>
      </c>
      <c r="N2244">
        <v>1</v>
      </c>
      <c r="O2244">
        <v>1</v>
      </c>
      <c r="P2244" s="6">
        <v>1</v>
      </c>
      <c r="Q2244" s="13">
        <v>1</v>
      </c>
      <c r="R2244" s="13">
        <v>0.81299999999999994</v>
      </c>
      <c r="S2244" s="31">
        <v>21</v>
      </c>
      <c r="T2244" s="6">
        <f>VLOOKUP(E2244,'参数设置&amp;汇总'!S:U,3,0)</f>
        <v>0.91800000000000004</v>
      </c>
      <c r="U2244" s="78">
        <f t="shared" si="175"/>
        <v>1</v>
      </c>
      <c r="V2244" s="13">
        <v>0.85000000000000009</v>
      </c>
      <c r="W2244" s="78">
        <f t="shared" ref="W2244:W2307" si="177">(O2244*(1-L2244)+IF((U2244-O2244)&lt;0,0,(U2244-O2244)))/V2244</f>
        <v>0.36941176470588227</v>
      </c>
      <c r="X2244" s="1">
        <f>VLOOKUP(E2244,'渗透率、续签率'!AG:AJ,4,0)</f>
        <v>5767</v>
      </c>
      <c r="Y2244" s="1">
        <f t="shared" ref="Y2244:Y2307" si="178">X2244*W2244</f>
        <v>2130.3976470588232</v>
      </c>
      <c r="Z2244">
        <v>0</v>
      </c>
      <c r="AA2244" s="89">
        <f t="shared" ref="AA2244:AA2307" si="179">N2244*X2244</f>
        <v>5767</v>
      </c>
      <c r="AH2244" s="37"/>
      <c r="AI2244" s="37"/>
      <c r="AK2244" s="37"/>
    </row>
    <row r="2245" spans="1:37" hidden="1">
      <c r="A2245" t="s">
        <v>64</v>
      </c>
      <c r="B2245" t="s">
        <v>2</v>
      </c>
      <c r="C2245" t="s">
        <v>6</v>
      </c>
      <c r="D2245" t="s">
        <v>84</v>
      </c>
      <c r="E2245" t="s">
        <v>496</v>
      </c>
      <c r="F2245" t="str">
        <f t="shared" si="176"/>
        <v>南昌市感统教育</v>
      </c>
      <c r="G2245" t="s">
        <v>90</v>
      </c>
      <c r="H2245" t="s">
        <v>91</v>
      </c>
      <c r="I2245" t="s">
        <v>68</v>
      </c>
      <c r="J2245">
        <v>20</v>
      </c>
      <c r="K2245">
        <v>2</v>
      </c>
      <c r="L2245" s="13">
        <f>VLOOKUP(C2245,'渗透率、续签率'!B:C,2,0)</f>
        <v>0.68600000000000005</v>
      </c>
      <c r="M2245" s="6">
        <v>0.1</v>
      </c>
      <c r="N2245">
        <v>0</v>
      </c>
      <c r="O2245">
        <v>0</v>
      </c>
      <c r="P2245" s="6">
        <v>0</v>
      </c>
      <c r="Q2245" s="13">
        <v>0.84899999999999998</v>
      </c>
      <c r="R2245" s="13">
        <v>0.84899999999999998</v>
      </c>
      <c r="S2245" s="31">
        <v>23</v>
      </c>
      <c r="T2245" s="6">
        <f>VLOOKUP(E2245,'参数设置&amp;汇总'!S:U,3,0)</f>
        <v>0.91800000000000004</v>
      </c>
      <c r="U2245" s="78">
        <f t="shared" si="175"/>
        <v>0</v>
      </c>
      <c r="V2245" s="13">
        <v>0.85000000000000009</v>
      </c>
      <c r="W2245" s="78">
        <f t="shared" si="177"/>
        <v>0</v>
      </c>
      <c r="X2245" s="1">
        <f>VLOOKUP(E2245,'渗透率、续签率'!AG:AJ,4,0)</f>
        <v>5767</v>
      </c>
      <c r="Y2245" s="1">
        <f t="shared" si="178"/>
        <v>0</v>
      </c>
      <c r="Z2245">
        <v>0</v>
      </c>
      <c r="AA2245" s="89">
        <f t="shared" si="179"/>
        <v>0</v>
      </c>
      <c r="AH2245" s="37"/>
      <c r="AI2245" s="37"/>
      <c r="AK2245" s="37"/>
    </row>
    <row r="2246" spans="1:37" hidden="1">
      <c r="A2246" t="s">
        <v>64</v>
      </c>
      <c r="B2246" t="s">
        <v>2</v>
      </c>
      <c r="C2246" t="s">
        <v>6</v>
      </c>
      <c r="D2246" t="s">
        <v>84</v>
      </c>
      <c r="E2246" t="s">
        <v>496</v>
      </c>
      <c r="F2246" t="str">
        <f t="shared" si="176"/>
        <v>厦门市感统教育</v>
      </c>
      <c r="G2246" t="s">
        <v>92</v>
      </c>
      <c r="H2246" t="s">
        <v>93</v>
      </c>
      <c r="I2246" t="s">
        <v>68</v>
      </c>
      <c r="J2246">
        <v>16</v>
      </c>
      <c r="K2246">
        <v>0</v>
      </c>
      <c r="L2246" s="13">
        <f>VLOOKUP(C2246,'渗透率、续签率'!B:C,2,0)</f>
        <v>0.68600000000000005</v>
      </c>
      <c r="M2246" s="6">
        <v>0</v>
      </c>
      <c r="N2246">
        <v>0</v>
      </c>
      <c r="O2246">
        <v>0</v>
      </c>
      <c r="P2246" s="6">
        <v>0</v>
      </c>
      <c r="Q2246" s="13">
        <v>1</v>
      </c>
      <c r="R2246" s="13">
        <v>0</v>
      </c>
      <c r="S2246" s="31">
        <v>4</v>
      </c>
      <c r="T2246" s="6">
        <f>VLOOKUP(E2246,'参数设置&amp;汇总'!S:U,3,0)</f>
        <v>0.91800000000000004</v>
      </c>
      <c r="U2246" s="78">
        <f t="shared" si="175"/>
        <v>0</v>
      </c>
      <c r="V2246" s="13">
        <v>0.85000000000000009</v>
      </c>
      <c r="W2246" s="78">
        <f t="shared" si="177"/>
        <v>0</v>
      </c>
      <c r="X2246" s="1">
        <f>VLOOKUP(E2246,'渗透率、续签率'!AG:AJ,4,0)</f>
        <v>5767</v>
      </c>
      <c r="Y2246" s="1">
        <f t="shared" si="178"/>
        <v>0</v>
      </c>
      <c r="Z2246">
        <v>0</v>
      </c>
      <c r="AA2246" s="89">
        <f t="shared" si="179"/>
        <v>0</v>
      </c>
      <c r="AH2246" s="37"/>
      <c r="AI2246" s="37"/>
      <c r="AK2246" s="37"/>
    </row>
    <row r="2247" spans="1:37" hidden="1">
      <c r="A2247" t="s">
        <v>64</v>
      </c>
      <c r="B2247" t="s">
        <v>2</v>
      </c>
      <c r="C2247" t="s">
        <v>6</v>
      </c>
      <c r="D2247" t="s">
        <v>84</v>
      </c>
      <c r="E2247" t="s">
        <v>496</v>
      </c>
      <c r="F2247" t="str">
        <f t="shared" si="176"/>
        <v>合肥市感统教育</v>
      </c>
      <c r="G2247" t="s">
        <v>94</v>
      </c>
      <c r="H2247" t="s">
        <v>95</v>
      </c>
      <c r="I2247" t="s">
        <v>68</v>
      </c>
      <c r="J2247">
        <v>24</v>
      </c>
      <c r="K2247">
        <v>8</v>
      </c>
      <c r="L2247" s="13">
        <f>VLOOKUP(C2247,'渗透率、续签率'!B:C,2,0)</f>
        <v>0.68600000000000005</v>
      </c>
      <c r="M2247" s="6">
        <v>0.33</v>
      </c>
      <c r="N2247">
        <v>5</v>
      </c>
      <c r="O2247">
        <v>4</v>
      </c>
      <c r="P2247" s="6">
        <v>0.8</v>
      </c>
      <c r="Q2247" s="13">
        <v>0.85499999999999998</v>
      </c>
      <c r="R2247" s="13">
        <v>0.56999999999999995</v>
      </c>
      <c r="S2247" s="31">
        <v>155</v>
      </c>
      <c r="T2247" s="6">
        <f>VLOOKUP(E2247,'参数设置&amp;汇总'!S:U,3,0)</f>
        <v>0.91800000000000004</v>
      </c>
      <c r="U2247" s="78">
        <f t="shared" si="175"/>
        <v>4.59</v>
      </c>
      <c r="V2247" s="13">
        <v>0.85000000000000009</v>
      </c>
      <c r="W2247" s="78">
        <f t="shared" si="177"/>
        <v>2.1717647058823522</v>
      </c>
      <c r="X2247" s="1">
        <f>VLOOKUP(E2247,'渗透率、续签率'!AG:AJ,4,0)</f>
        <v>5767</v>
      </c>
      <c r="Y2247" s="1">
        <f t="shared" si="178"/>
        <v>12524.567058823524</v>
      </c>
      <c r="Z2247">
        <v>2</v>
      </c>
      <c r="AA2247" s="89">
        <f t="shared" si="179"/>
        <v>28835</v>
      </c>
      <c r="AH2247" s="37"/>
      <c r="AI2247" s="37"/>
      <c r="AK2247" s="37"/>
    </row>
    <row r="2248" spans="1:37" hidden="1">
      <c r="A2248" t="s">
        <v>64</v>
      </c>
      <c r="B2248" t="s">
        <v>2</v>
      </c>
      <c r="C2248" t="s">
        <v>6</v>
      </c>
      <c r="D2248" t="s">
        <v>84</v>
      </c>
      <c r="E2248" t="s">
        <v>496</v>
      </c>
      <c r="F2248" t="str">
        <f t="shared" si="176"/>
        <v>天津市感统教育</v>
      </c>
      <c r="G2248" t="s">
        <v>96</v>
      </c>
      <c r="H2248" t="s">
        <v>96</v>
      </c>
      <c r="I2248" t="s">
        <v>70</v>
      </c>
      <c r="J2248">
        <v>38</v>
      </c>
      <c r="K2248">
        <v>2</v>
      </c>
      <c r="L2248" s="13">
        <f>VLOOKUP(C2248,'渗透率、续签率'!B:C,2,0)</f>
        <v>0.68600000000000005</v>
      </c>
      <c r="M2248" s="6">
        <v>0.05</v>
      </c>
      <c r="N2248">
        <v>1</v>
      </c>
      <c r="O2248">
        <v>1</v>
      </c>
      <c r="P2248" s="6">
        <v>1</v>
      </c>
      <c r="Q2248" s="13">
        <v>1</v>
      </c>
      <c r="R2248" s="13">
        <v>0.95099999999999996</v>
      </c>
      <c r="S2248" s="31">
        <v>44</v>
      </c>
      <c r="T2248" s="6">
        <f>VLOOKUP(E2248,'参数设置&amp;汇总'!S:U,3,0)</f>
        <v>0.91800000000000004</v>
      </c>
      <c r="U2248" s="78">
        <f t="shared" si="175"/>
        <v>1</v>
      </c>
      <c r="V2248" s="13">
        <v>0.85000000000000009</v>
      </c>
      <c r="W2248" s="78">
        <f t="shared" si="177"/>
        <v>0.36941176470588227</v>
      </c>
      <c r="X2248" s="1">
        <f>VLOOKUP(E2248,'渗透率、续签率'!AG:AJ,4,0)</f>
        <v>5767</v>
      </c>
      <c r="Y2248" s="1">
        <f t="shared" si="178"/>
        <v>2130.3976470588232</v>
      </c>
      <c r="Z2248">
        <v>0</v>
      </c>
      <c r="AA2248" s="89">
        <f t="shared" si="179"/>
        <v>5767</v>
      </c>
      <c r="AH2248" s="37"/>
      <c r="AI2248" s="37"/>
      <c r="AK2248" s="37"/>
    </row>
    <row r="2249" spans="1:37" hidden="1">
      <c r="A2249" t="s">
        <v>64</v>
      </c>
      <c r="B2249" t="s">
        <v>2</v>
      </c>
      <c r="C2249" t="s">
        <v>6</v>
      </c>
      <c r="D2249" t="s">
        <v>84</v>
      </c>
      <c r="E2249" t="s">
        <v>496</v>
      </c>
      <c r="F2249" t="str">
        <f t="shared" si="176"/>
        <v>宁波市感统教育</v>
      </c>
      <c r="G2249" t="s">
        <v>79</v>
      </c>
      <c r="H2249" t="s">
        <v>97</v>
      </c>
      <c r="I2249" t="s">
        <v>68</v>
      </c>
      <c r="J2249">
        <v>20</v>
      </c>
      <c r="K2249">
        <v>2</v>
      </c>
      <c r="L2249" s="13">
        <f>VLOOKUP(C2249,'渗透率、续签率'!B:C,2,0)</f>
        <v>0.68600000000000005</v>
      </c>
      <c r="M2249" s="6">
        <v>0.1</v>
      </c>
      <c r="N2249">
        <v>0</v>
      </c>
      <c r="O2249">
        <v>0</v>
      </c>
      <c r="P2249" s="6">
        <v>0</v>
      </c>
      <c r="Q2249" s="13">
        <v>1</v>
      </c>
      <c r="R2249" s="13">
        <v>1</v>
      </c>
      <c r="S2249" s="31">
        <v>13</v>
      </c>
      <c r="T2249" s="6">
        <f>VLOOKUP(E2249,'参数设置&amp;汇总'!S:U,3,0)</f>
        <v>0.91800000000000004</v>
      </c>
      <c r="U2249" s="78">
        <f t="shared" si="175"/>
        <v>0</v>
      </c>
      <c r="V2249" s="13">
        <v>0.85000000000000009</v>
      </c>
      <c r="W2249" s="78">
        <f t="shared" si="177"/>
        <v>0</v>
      </c>
      <c r="X2249" s="1">
        <f>VLOOKUP(E2249,'渗透率、续签率'!AG:AJ,4,0)</f>
        <v>5767</v>
      </c>
      <c r="Y2249" s="1">
        <f t="shared" si="178"/>
        <v>0</v>
      </c>
      <c r="Z2249">
        <v>1</v>
      </c>
      <c r="AA2249" s="89">
        <f t="shared" si="179"/>
        <v>0</v>
      </c>
      <c r="AH2249" s="37"/>
      <c r="AI2249" s="37"/>
      <c r="AK2249" s="37"/>
    </row>
    <row r="2250" spans="1:37" hidden="1">
      <c r="A2250" t="s">
        <v>64</v>
      </c>
      <c r="B2250" t="s">
        <v>2</v>
      </c>
      <c r="C2250" t="s">
        <v>6</v>
      </c>
      <c r="D2250" t="s">
        <v>84</v>
      </c>
      <c r="E2250" t="s">
        <v>496</v>
      </c>
      <c r="F2250" t="str">
        <f t="shared" si="176"/>
        <v>无锡市感统教育</v>
      </c>
      <c r="G2250" t="s">
        <v>73</v>
      </c>
      <c r="H2250" t="s">
        <v>98</v>
      </c>
      <c r="I2250" t="s">
        <v>70</v>
      </c>
      <c r="J2250">
        <v>18</v>
      </c>
      <c r="K2250">
        <v>2</v>
      </c>
      <c r="L2250" s="13">
        <f>VLOOKUP(C2250,'渗透率、续签率'!B:C,2,0)</f>
        <v>0.68600000000000005</v>
      </c>
      <c r="M2250" s="6">
        <v>0.11</v>
      </c>
      <c r="N2250">
        <v>0</v>
      </c>
      <c r="O2250">
        <v>0</v>
      </c>
      <c r="P2250" s="6">
        <v>0</v>
      </c>
      <c r="Q2250" s="13">
        <v>1</v>
      </c>
      <c r="R2250" s="13">
        <v>1</v>
      </c>
      <c r="S2250" s="31">
        <v>13</v>
      </c>
      <c r="T2250" s="6">
        <f>VLOOKUP(E2250,'参数设置&amp;汇总'!S:U,3,0)</f>
        <v>0.91800000000000004</v>
      </c>
      <c r="U2250" s="78">
        <f t="shared" si="175"/>
        <v>0</v>
      </c>
      <c r="V2250" s="13">
        <v>0.85000000000000009</v>
      </c>
      <c r="W2250" s="78">
        <f t="shared" si="177"/>
        <v>0</v>
      </c>
      <c r="X2250" s="1">
        <f>VLOOKUP(E2250,'渗透率、续签率'!AG:AJ,4,0)</f>
        <v>5767</v>
      </c>
      <c r="Y2250" s="1">
        <f t="shared" si="178"/>
        <v>0</v>
      </c>
      <c r="Z2250">
        <v>1</v>
      </c>
      <c r="AA2250" s="89">
        <f t="shared" si="179"/>
        <v>0</v>
      </c>
      <c r="AH2250" s="37"/>
      <c r="AI2250" s="37"/>
      <c r="AK2250" s="37"/>
    </row>
    <row r="2251" spans="1:37" hidden="1">
      <c r="A2251" t="s">
        <v>64</v>
      </c>
      <c r="B2251" t="s">
        <v>2</v>
      </c>
      <c r="C2251" t="s">
        <v>6</v>
      </c>
      <c r="D2251" t="s">
        <v>84</v>
      </c>
      <c r="E2251" t="s">
        <v>496</v>
      </c>
      <c r="F2251" t="str">
        <f t="shared" si="176"/>
        <v>昆明市感统教育</v>
      </c>
      <c r="G2251" t="s">
        <v>99</v>
      </c>
      <c r="H2251" t="s">
        <v>100</v>
      </c>
      <c r="I2251" t="s">
        <v>68</v>
      </c>
      <c r="J2251">
        <v>24</v>
      </c>
      <c r="K2251">
        <v>3</v>
      </c>
      <c r="L2251" s="13">
        <f>VLOOKUP(C2251,'渗透率、续签率'!B:C,2,0)</f>
        <v>0.68600000000000005</v>
      </c>
      <c r="M2251" s="6">
        <v>0.13</v>
      </c>
      <c r="N2251">
        <v>3</v>
      </c>
      <c r="O2251">
        <v>3</v>
      </c>
      <c r="P2251" s="6">
        <v>1</v>
      </c>
      <c r="Q2251" s="13">
        <v>1</v>
      </c>
      <c r="R2251" s="13">
        <v>1</v>
      </c>
      <c r="S2251" s="31">
        <v>119</v>
      </c>
      <c r="T2251" s="6">
        <f>VLOOKUP(E2251,'参数设置&amp;汇总'!S:U,3,0)</f>
        <v>0.91800000000000004</v>
      </c>
      <c r="U2251" s="78">
        <f t="shared" si="175"/>
        <v>3</v>
      </c>
      <c r="V2251" s="13">
        <v>0.85000000000000009</v>
      </c>
      <c r="W2251" s="78">
        <f t="shared" si="177"/>
        <v>1.1082352941176468</v>
      </c>
      <c r="X2251" s="1">
        <f>VLOOKUP(E2251,'渗透率、续签率'!AG:AJ,4,0)</f>
        <v>5767</v>
      </c>
      <c r="Y2251" s="1">
        <f t="shared" si="178"/>
        <v>6391.1929411764686</v>
      </c>
      <c r="Z2251">
        <v>0</v>
      </c>
      <c r="AA2251" s="89">
        <f t="shared" si="179"/>
        <v>17301</v>
      </c>
      <c r="AH2251" s="37"/>
      <c r="AI2251" s="37"/>
      <c r="AK2251" s="37"/>
    </row>
    <row r="2252" spans="1:37" hidden="1">
      <c r="A2252" t="s">
        <v>64</v>
      </c>
      <c r="B2252" t="s">
        <v>2</v>
      </c>
      <c r="C2252" t="s">
        <v>6</v>
      </c>
      <c r="D2252" t="s">
        <v>84</v>
      </c>
      <c r="E2252" t="s">
        <v>496</v>
      </c>
      <c r="F2252" t="str">
        <f t="shared" si="176"/>
        <v>沈阳市感统教育</v>
      </c>
      <c r="G2252" t="s">
        <v>101</v>
      </c>
      <c r="H2252" t="s">
        <v>102</v>
      </c>
      <c r="I2252" t="s">
        <v>70</v>
      </c>
      <c r="J2252">
        <v>21</v>
      </c>
      <c r="K2252">
        <v>3</v>
      </c>
      <c r="L2252" s="13">
        <f>VLOOKUP(C2252,'渗透率、续签率'!B:C,2,0)</f>
        <v>0.68600000000000005</v>
      </c>
      <c r="M2252" s="6">
        <v>0.14000000000000001</v>
      </c>
      <c r="N2252">
        <v>1</v>
      </c>
      <c r="O2252">
        <v>0</v>
      </c>
      <c r="P2252" s="6">
        <v>0</v>
      </c>
      <c r="Q2252" s="13">
        <v>1</v>
      </c>
      <c r="R2252" s="13">
        <v>0.78700000000000003</v>
      </c>
      <c r="S2252" s="31">
        <v>107</v>
      </c>
      <c r="T2252" s="6">
        <f>VLOOKUP(E2252,'参数设置&amp;汇总'!S:U,3,0)</f>
        <v>0.91800000000000004</v>
      </c>
      <c r="U2252" s="78">
        <f t="shared" si="175"/>
        <v>0.91800000000000004</v>
      </c>
      <c r="V2252" s="13">
        <v>0.85000000000000009</v>
      </c>
      <c r="W2252" s="78">
        <f t="shared" si="177"/>
        <v>1.0799999999999998</v>
      </c>
      <c r="X2252" s="1">
        <f>VLOOKUP(E2252,'渗透率、续签率'!AG:AJ,4,0)</f>
        <v>5767</v>
      </c>
      <c r="Y2252" s="1">
        <f t="shared" si="178"/>
        <v>6228.3599999999988</v>
      </c>
      <c r="Z2252">
        <v>0</v>
      </c>
      <c r="AA2252" s="89">
        <f t="shared" si="179"/>
        <v>5767</v>
      </c>
      <c r="AH2252" s="37"/>
      <c r="AI2252" s="37"/>
      <c r="AK2252" s="37"/>
    </row>
    <row r="2253" spans="1:37" hidden="1">
      <c r="A2253" t="s">
        <v>64</v>
      </c>
      <c r="B2253" t="s">
        <v>2</v>
      </c>
      <c r="C2253" t="s">
        <v>6</v>
      </c>
      <c r="D2253" t="s">
        <v>84</v>
      </c>
      <c r="E2253" t="s">
        <v>496</v>
      </c>
      <c r="F2253" t="str">
        <f t="shared" si="176"/>
        <v>济南市感统教育</v>
      </c>
      <c r="G2253" t="s">
        <v>103</v>
      </c>
      <c r="H2253" t="s">
        <v>104</v>
      </c>
      <c r="I2253" t="s">
        <v>70</v>
      </c>
      <c r="J2253">
        <v>19</v>
      </c>
      <c r="K2253">
        <v>2</v>
      </c>
      <c r="L2253" s="13">
        <f>VLOOKUP(C2253,'渗透率、续签率'!B:C,2,0)</f>
        <v>0.68600000000000005</v>
      </c>
      <c r="M2253" s="6">
        <v>0.11</v>
      </c>
      <c r="N2253">
        <v>2</v>
      </c>
      <c r="O2253">
        <v>1</v>
      </c>
      <c r="P2253" s="6">
        <v>0.5</v>
      </c>
      <c r="Q2253" s="13">
        <v>0.44600000000000001</v>
      </c>
      <c r="R2253" s="13">
        <v>0.318</v>
      </c>
      <c r="S2253" s="31">
        <v>101</v>
      </c>
      <c r="T2253" s="6">
        <f>VLOOKUP(E2253,'参数设置&amp;汇总'!S:U,3,0)</f>
        <v>0.91800000000000004</v>
      </c>
      <c r="U2253" s="78">
        <f t="shared" si="175"/>
        <v>1.8360000000000001</v>
      </c>
      <c r="V2253" s="13">
        <v>0.85000000000000009</v>
      </c>
      <c r="W2253" s="78">
        <f t="shared" si="177"/>
        <v>1.3529411764705881</v>
      </c>
      <c r="X2253" s="1">
        <f>VLOOKUP(E2253,'渗透率、续签率'!AG:AJ,4,0)</f>
        <v>5767</v>
      </c>
      <c r="Y2253" s="1">
        <f t="shared" si="178"/>
        <v>7802.411764705882</v>
      </c>
      <c r="Z2253">
        <v>1</v>
      </c>
      <c r="AA2253" s="89">
        <f t="shared" si="179"/>
        <v>11534</v>
      </c>
      <c r="AH2253" s="37"/>
      <c r="AI2253" s="37"/>
      <c r="AJ2253" s="1"/>
      <c r="AK2253" s="37"/>
    </row>
    <row r="2254" spans="1:37" hidden="1">
      <c r="A2254" t="s">
        <v>64</v>
      </c>
      <c r="B2254" t="s">
        <v>2</v>
      </c>
      <c r="C2254" t="s">
        <v>6</v>
      </c>
      <c r="D2254" t="s">
        <v>84</v>
      </c>
      <c r="E2254" t="s">
        <v>496</v>
      </c>
      <c r="F2254" t="str">
        <f t="shared" si="176"/>
        <v>温州市感统教育</v>
      </c>
      <c r="G2254" t="s">
        <v>79</v>
      </c>
      <c r="H2254" t="s">
        <v>105</v>
      </c>
      <c r="I2254" t="s">
        <v>68</v>
      </c>
      <c r="J2254">
        <v>22</v>
      </c>
      <c r="K2254">
        <v>0</v>
      </c>
      <c r="L2254" s="13">
        <f>VLOOKUP(C2254,'渗透率、续签率'!B:C,2,0)</f>
        <v>0.68600000000000005</v>
      </c>
      <c r="M2254" s="6">
        <v>0</v>
      </c>
      <c r="N2254">
        <v>0</v>
      </c>
      <c r="O2254">
        <v>0</v>
      </c>
      <c r="P2254" s="6">
        <v>0</v>
      </c>
      <c r="Q2254" s="13">
        <v>0</v>
      </c>
      <c r="R2254" s="13">
        <v>0</v>
      </c>
      <c r="S2254" s="31">
        <v>0</v>
      </c>
      <c r="T2254" s="6">
        <f>VLOOKUP(E2254,'参数设置&amp;汇总'!S:U,3,0)</f>
        <v>0.91800000000000004</v>
      </c>
      <c r="U2254" s="78">
        <f t="shared" si="175"/>
        <v>0</v>
      </c>
      <c r="V2254" s="13">
        <v>0.85000000000000009</v>
      </c>
      <c r="W2254" s="78">
        <f t="shared" si="177"/>
        <v>0</v>
      </c>
      <c r="X2254" s="1">
        <f>VLOOKUP(E2254,'渗透率、续签率'!AG:AJ,4,0)</f>
        <v>5767</v>
      </c>
      <c r="Y2254" s="1">
        <f t="shared" si="178"/>
        <v>0</v>
      </c>
      <c r="Z2254">
        <v>0</v>
      </c>
      <c r="AA2254" s="89">
        <f t="shared" si="179"/>
        <v>0</v>
      </c>
    </row>
    <row r="2255" spans="1:37" hidden="1">
      <c r="A2255" t="s">
        <v>64</v>
      </c>
      <c r="B2255" t="s">
        <v>2</v>
      </c>
      <c r="C2255" t="s">
        <v>6</v>
      </c>
      <c r="D2255" t="s">
        <v>84</v>
      </c>
      <c r="E2255" t="s">
        <v>496</v>
      </c>
      <c r="F2255" t="str">
        <f t="shared" si="176"/>
        <v>福州市感统教育</v>
      </c>
      <c r="G2255" t="s">
        <v>92</v>
      </c>
      <c r="H2255" t="s">
        <v>106</v>
      </c>
      <c r="I2255" t="s">
        <v>68</v>
      </c>
      <c r="J2255">
        <v>19</v>
      </c>
      <c r="K2255">
        <v>1</v>
      </c>
      <c r="L2255" s="13">
        <f>VLOOKUP(C2255,'渗透率、续签率'!B:C,2,0)</f>
        <v>0.68600000000000005</v>
      </c>
      <c r="M2255" s="6">
        <v>0.05</v>
      </c>
      <c r="N2255">
        <v>0</v>
      </c>
      <c r="O2255">
        <v>0</v>
      </c>
      <c r="P2255" s="6">
        <v>0</v>
      </c>
      <c r="Q2255" s="13">
        <v>0.84099999999999997</v>
      </c>
      <c r="R2255" s="13">
        <v>0.84099999999999997</v>
      </c>
      <c r="S2255" s="31">
        <v>10</v>
      </c>
      <c r="T2255" s="6">
        <f>VLOOKUP(E2255,'参数设置&amp;汇总'!S:U,3,0)</f>
        <v>0.91800000000000004</v>
      </c>
      <c r="U2255" s="78">
        <f t="shared" si="175"/>
        <v>0</v>
      </c>
      <c r="V2255" s="13">
        <v>0.85000000000000009</v>
      </c>
      <c r="W2255" s="78">
        <f t="shared" si="177"/>
        <v>0</v>
      </c>
      <c r="X2255" s="1">
        <f>VLOOKUP(E2255,'渗透率、续签率'!AG:AJ,4,0)</f>
        <v>5767</v>
      </c>
      <c r="Y2255" s="1">
        <f t="shared" si="178"/>
        <v>0</v>
      </c>
      <c r="Z2255">
        <v>0</v>
      </c>
      <c r="AA2255" s="89">
        <f t="shared" si="179"/>
        <v>0</v>
      </c>
      <c r="AH2255" s="37"/>
      <c r="AI2255" s="37"/>
      <c r="AK2255" s="37"/>
    </row>
    <row r="2256" spans="1:37" hidden="1">
      <c r="A2256" t="s">
        <v>64</v>
      </c>
      <c r="B2256" t="s">
        <v>2</v>
      </c>
      <c r="C2256" t="s">
        <v>6</v>
      </c>
      <c r="D2256" t="s">
        <v>84</v>
      </c>
      <c r="E2256" t="s">
        <v>496</v>
      </c>
      <c r="F2256" t="str">
        <f t="shared" si="176"/>
        <v>苏州市感统教育</v>
      </c>
      <c r="G2256" t="s">
        <v>73</v>
      </c>
      <c r="H2256" t="s">
        <v>107</v>
      </c>
      <c r="I2256" t="s">
        <v>70</v>
      </c>
      <c r="J2256">
        <v>25</v>
      </c>
      <c r="K2256">
        <v>5</v>
      </c>
      <c r="L2256" s="13">
        <f>VLOOKUP(C2256,'渗透率、续签率'!B:C,2,0)</f>
        <v>0.68600000000000005</v>
      </c>
      <c r="M2256" s="6">
        <v>0.2</v>
      </c>
      <c r="N2256">
        <v>3</v>
      </c>
      <c r="O2256">
        <v>3</v>
      </c>
      <c r="P2256" s="6">
        <v>1</v>
      </c>
      <c r="Q2256" s="13">
        <v>1</v>
      </c>
      <c r="R2256" s="13">
        <v>0.85699999999999998</v>
      </c>
      <c r="S2256" s="31">
        <v>113</v>
      </c>
      <c r="T2256" s="6">
        <f>VLOOKUP(E2256,'参数设置&amp;汇总'!S:U,3,0)</f>
        <v>0.91800000000000004</v>
      </c>
      <c r="U2256" s="78">
        <f t="shared" si="175"/>
        <v>3</v>
      </c>
      <c r="V2256" s="13">
        <v>0.85000000000000009</v>
      </c>
      <c r="W2256" s="78">
        <f t="shared" si="177"/>
        <v>1.1082352941176468</v>
      </c>
      <c r="X2256" s="1">
        <f>VLOOKUP(E2256,'渗透率、续签率'!AG:AJ,4,0)</f>
        <v>5767</v>
      </c>
      <c r="Y2256" s="1">
        <f t="shared" si="178"/>
        <v>6391.1929411764686</v>
      </c>
      <c r="Z2256">
        <v>1</v>
      </c>
      <c r="AA2256" s="89">
        <f t="shared" si="179"/>
        <v>17301</v>
      </c>
      <c r="AH2256" s="37"/>
      <c r="AI2256" s="37"/>
      <c r="AJ2256" s="1"/>
      <c r="AK2256" s="37"/>
    </row>
    <row r="2257" spans="1:37" hidden="1">
      <c r="A2257" t="s">
        <v>64</v>
      </c>
      <c r="B2257" t="s">
        <v>2</v>
      </c>
      <c r="C2257" t="s">
        <v>6</v>
      </c>
      <c r="D2257" t="s">
        <v>84</v>
      </c>
      <c r="E2257" t="s">
        <v>496</v>
      </c>
      <c r="F2257" t="str">
        <f t="shared" si="176"/>
        <v>西安市感统教育</v>
      </c>
      <c r="G2257" t="s">
        <v>108</v>
      </c>
      <c r="H2257" t="s">
        <v>109</v>
      </c>
      <c r="I2257" t="s">
        <v>70</v>
      </c>
      <c r="J2257">
        <v>33</v>
      </c>
      <c r="K2257">
        <v>5</v>
      </c>
      <c r="L2257" s="13">
        <f>VLOOKUP(C2257,'渗透率、续签率'!B:C,2,0)</f>
        <v>0.68600000000000005</v>
      </c>
      <c r="M2257" s="6">
        <v>0.15</v>
      </c>
      <c r="N2257">
        <v>3</v>
      </c>
      <c r="O2257">
        <v>3</v>
      </c>
      <c r="P2257" s="6">
        <v>1</v>
      </c>
      <c r="Q2257" s="13">
        <v>1</v>
      </c>
      <c r="R2257" s="13">
        <v>1</v>
      </c>
      <c r="S2257" s="31">
        <v>126</v>
      </c>
      <c r="T2257" s="6">
        <f>VLOOKUP(E2257,'参数设置&amp;汇总'!S:U,3,0)</f>
        <v>0.91800000000000004</v>
      </c>
      <c r="U2257" s="78">
        <f t="shared" si="175"/>
        <v>3</v>
      </c>
      <c r="V2257" s="13">
        <v>0.85000000000000009</v>
      </c>
      <c r="W2257" s="78">
        <f t="shared" si="177"/>
        <v>1.1082352941176468</v>
      </c>
      <c r="X2257" s="1">
        <f>VLOOKUP(E2257,'渗透率、续签率'!AG:AJ,4,0)</f>
        <v>5767</v>
      </c>
      <c r="Y2257" s="1">
        <f t="shared" si="178"/>
        <v>6391.1929411764686</v>
      </c>
      <c r="Z2257">
        <v>1</v>
      </c>
      <c r="AA2257" s="89">
        <f t="shared" si="179"/>
        <v>17301</v>
      </c>
      <c r="AH2257" s="37"/>
      <c r="AI2257" s="37"/>
      <c r="AK2257" s="37"/>
    </row>
    <row r="2258" spans="1:37" hidden="1">
      <c r="A2258" t="s">
        <v>64</v>
      </c>
      <c r="B2258" t="s">
        <v>2</v>
      </c>
      <c r="C2258" t="s">
        <v>6</v>
      </c>
      <c r="D2258" t="s">
        <v>84</v>
      </c>
      <c r="E2258" t="s">
        <v>496</v>
      </c>
      <c r="F2258" t="str">
        <f t="shared" si="176"/>
        <v>郑州市感统教育</v>
      </c>
      <c r="G2258" t="s">
        <v>110</v>
      </c>
      <c r="H2258" t="s">
        <v>111</v>
      </c>
      <c r="I2258" t="s">
        <v>70</v>
      </c>
      <c r="J2258">
        <v>44</v>
      </c>
      <c r="K2258">
        <v>5</v>
      </c>
      <c r="L2258" s="13">
        <f>VLOOKUP(C2258,'渗透率、续签率'!B:C,2,0)</f>
        <v>0.68600000000000005</v>
      </c>
      <c r="M2258" s="6">
        <v>0.11</v>
      </c>
      <c r="N2258">
        <v>2</v>
      </c>
      <c r="O2258">
        <v>2</v>
      </c>
      <c r="P2258" s="6">
        <v>1</v>
      </c>
      <c r="Q2258" s="13">
        <v>1</v>
      </c>
      <c r="R2258" s="13">
        <v>0.80200000000000005</v>
      </c>
      <c r="S2258" s="31">
        <v>61</v>
      </c>
      <c r="T2258" s="6">
        <f>VLOOKUP(E2258,'参数设置&amp;汇总'!S:U,3,0)</f>
        <v>0.91800000000000004</v>
      </c>
      <c r="U2258" s="78">
        <f t="shared" si="175"/>
        <v>2</v>
      </c>
      <c r="V2258" s="13">
        <v>0.85000000000000009</v>
      </c>
      <c r="W2258" s="78">
        <f t="shared" si="177"/>
        <v>0.73882352941176455</v>
      </c>
      <c r="X2258" s="1">
        <f>VLOOKUP(E2258,'渗透率、续签率'!AG:AJ,4,0)</f>
        <v>5767</v>
      </c>
      <c r="Y2258" s="1">
        <f t="shared" si="178"/>
        <v>4260.7952941176463</v>
      </c>
      <c r="Z2258">
        <v>3</v>
      </c>
      <c r="AA2258" s="89">
        <f t="shared" si="179"/>
        <v>11534</v>
      </c>
    </row>
    <row r="2259" spans="1:37" hidden="1">
      <c r="A2259" t="s">
        <v>64</v>
      </c>
      <c r="B2259" t="s">
        <v>2</v>
      </c>
      <c r="C2259" t="s">
        <v>6</v>
      </c>
      <c r="D2259" t="s">
        <v>84</v>
      </c>
      <c r="E2259" t="s">
        <v>496</v>
      </c>
      <c r="F2259" t="str">
        <f t="shared" si="176"/>
        <v>重庆市感统教育</v>
      </c>
      <c r="G2259" t="s">
        <v>112</v>
      </c>
      <c r="H2259" t="s">
        <v>112</v>
      </c>
      <c r="I2259" t="s">
        <v>70</v>
      </c>
      <c r="J2259">
        <v>58</v>
      </c>
      <c r="K2259">
        <v>9</v>
      </c>
      <c r="L2259" s="13">
        <f>VLOOKUP(C2259,'渗透率、续签率'!B:C,2,0)</f>
        <v>0.68600000000000005</v>
      </c>
      <c r="M2259" s="6">
        <v>0.16</v>
      </c>
      <c r="N2259">
        <v>2</v>
      </c>
      <c r="O2259">
        <v>2</v>
      </c>
      <c r="P2259" s="6">
        <v>1</v>
      </c>
      <c r="Q2259" s="13">
        <v>1</v>
      </c>
      <c r="R2259" s="13">
        <v>0.86299999999999999</v>
      </c>
      <c r="S2259" s="31">
        <v>104</v>
      </c>
      <c r="T2259" s="6">
        <f>VLOOKUP(E2259,'参数设置&amp;汇总'!S:U,3,0)</f>
        <v>0.91800000000000004</v>
      </c>
      <c r="U2259" s="78">
        <f t="shared" si="175"/>
        <v>2</v>
      </c>
      <c r="V2259" s="13">
        <v>0.85000000000000009</v>
      </c>
      <c r="W2259" s="78">
        <f t="shared" si="177"/>
        <v>0.73882352941176455</v>
      </c>
      <c r="X2259" s="1">
        <f>VLOOKUP(E2259,'渗透率、续签率'!AG:AJ,4,0)</f>
        <v>5767</v>
      </c>
      <c r="Y2259" s="1">
        <f t="shared" si="178"/>
        <v>4260.7952941176463</v>
      </c>
      <c r="Z2259">
        <v>0</v>
      </c>
      <c r="AA2259" s="89">
        <f t="shared" si="179"/>
        <v>11534</v>
      </c>
      <c r="AH2259" s="37"/>
      <c r="AI2259" s="37"/>
      <c r="AK2259" s="37"/>
    </row>
    <row r="2260" spans="1:37" hidden="1">
      <c r="A2260" t="s">
        <v>64</v>
      </c>
      <c r="B2260" t="s">
        <v>2</v>
      </c>
      <c r="C2260" t="s">
        <v>6</v>
      </c>
      <c r="D2260" t="s">
        <v>84</v>
      </c>
      <c r="E2260" t="s">
        <v>496</v>
      </c>
      <c r="F2260" t="str">
        <f t="shared" si="176"/>
        <v>长沙市感统教育</v>
      </c>
      <c r="G2260" t="s">
        <v>113</v>
      </c>
      <c r="H2260" t="s">
        <v>114</v>
      </c>
      <c r="I2260" t="s">
        <v>68</v>
      </c>
      <c r="J2260">
        <v>12</v>
      </c>
      <c r="K2260">
        <v>2</v>
      </c>
      <c r="L2260" s="13">
        <f>VLOOKUP(C2260,'渗透率、续签率'!B:C,2,0)</f>
        <v>0.68600000000000005</v>
      </c>
      <c r="M2260" s="6">
        <v>0.17</v>
      </c>
      <c r="N2260">
        <v>2</v>
      </c>
      <c r="O2260">
        <v>2</v>
      </c>
      <c r="P2260" s="6">
        <v>1</v>
      </c>
      <c r="Q2260" s="13">
        <v>0.95599999999999996</v>
      </c>
      <c r="R2260" s="13">
        <v>0.95599999999999996</v>
      </c>
      <c r="S2260" s="31">
        <v>36</v>
      </c>
      <c r="T2260" s="6">
        <f>VLOOKUP(E2260,'参数设置&amp;汇总'!S:U,3,0)</f>
        <v>0.91800000000000004</v>
      </c>
      <c r="U2260" s="78">
        <f t="shared" si="175"/>
        <v>2</v>
      </c>
      <c r="V2260" s="13">
        <v>0.85000000000000009</v>
      </c>
      <c r="W2260" s="78">
        <f t="shared" si="177"/>
        <v>0.73882352941176455</v>
      </c>
      <c r="X2260" s="1">
        <f>VLOOKUP(E2260,'渗透率、续签率'!AG:AJ,4,0)</f>
        <v>5767</v>
      </c>
      <c r="Y2260" s="1">
        <f t="shared" si="178"/>
        <v>4260.7952941176463</v>
      </c>
      <c r="Z2260">
        <v>0</v>
      </c>
      <c r="AA2260" s="89">
        <f t="shared" si="179"/>
        <v>11534</v>
      </c>
      <c r="AH2260" s="37"/>
      <c r="AI2260" s="37"/>
      <c r="AK2260" s="37"/>
    </row>
    <row r="2261" spans="1:37" hidden="1">
      <c r="A2261" t="s">
        <v>64</v>
      </c>
      <c r="B2261" t="s">
        <v>2</v>
      </c>
      <c r="C2261" t="s">
        <v>6</v>
      </c>
      <c r="D2261" t="s">
        <v>84</v>
      </c>
      <c r="E2261" t="s">
        <v>496</v>
      </c>
      <c r="F2261" t="str">
        <f t="shared" si="176"/>
        <v>青岛市感统教育</v>
      </c>
      <c r="G2261" t="s">
        <v>103</v>
      </c>
      <c r="H2261" t="s">
        <v>115</v>
      </c>
      <c r="I2261" t="s">
        <v>70</v>
      </c>
      <c r="J2261">
        <v>27</v>
      </c>
      <c r="K2261">
        <v>4</v>
      </c>
      <c r="L2261" s="13">
        <f>VLOOKUP(C2261,'渗透率、续签率'!B:C,2,0)</f>
        <v>0.68600000000000005</v>
      </c>
      <c r="M2261" s="6">
        <v>0.15</v>
      </c>
      <c r="N2261">
        <v>2</v>
      </c>
      <c r="O2261">
        <v>2</v>
      </c>
      <c r="P2261" s="6">
        <v>1</v>
      </c>
      <c r="Q2261" s="13">
        <v>0.82099999999999995</v>
      </c>
      <c r="R2261" s="13">
        <v>0.61799999999999999</v>
      </c>
      <c r="S2261" s="31">
        <v>119</v>
      </c>
      <c r="T2261" s="6">
        <f>VLOOKUP(E2261,'参数设置&amp;汇总'!S:U,3,0)</f>
        <v>0.91800000000000004</v>
      </c>
      <c r="U2261" s="78">
        <f t="shared" si="175"/>
        <v>2</v>
      </c>
      <c r="V2261" s="13">
        <v>0.85000000000000009</v>
      </c>
      <c r="W2261" s="78">
        <f t="shared" si="177"/>
        <v>0.73882352941176455</v>
      </c>
      <c r="X2261" s="1">
        <f>VLOOKUP(E2261,'渗透率、续签率'!AG:AJ,4,0)</f>
        <v>5767</v>
      </c>
      <c r="Y2261" s="1">
        <f t="shared" si="178"/>
        <v>4260.7952941176463</v>
      </c>
      <c r="Z2261">
        <v>1</v>
      </c>
      <c r="AA2261" s="89">
        <f t="shared" si="179"/>
        <v>11534</v>
      </c>
      <c r="AH2261" s="37"/>
      <c r="AI2261" s="37"/>
      <c r="AK2261" s="37"/>
    </row>
    <row r="2262" spans="1:37" hidden="1">
      <c r="A2262" t="s">
        <v>64</v>
      </c>
      <c r="B2262" t="s">
        <v>2</v>
      </c>
      <c r="C2262" t="s">
        <v>6</v>
      </c>
      <c r="D2262" t="s">
        <v>116</v>
      </c>
      <c r="E2262" t="s">
        <v>497</v>
      </c>
      <c r="F2262" t="str">
        <f t="shared" si="176"/>
        <v>七台河市感统教育</v>
      </c>
      <c r="G2262" t="s">
        <v>118</v>
      </c>
      <c r="H2262" t="s">
        <v>119</v>
      </c>
      <c r="I2262" t="s">
        <v>70</v>
      </c>
      <c r="J2262">
        <v>3</v>
      </c>
      <c r="K2262">
        <v>0</v>
      </c>
      <c r="L2262" s="13">
        <f>VLOOKUP(C2262,'渗透率、续签率'!B:C,2,0)</f>
        <v>0.68600000000000005</v>
      </c>
      <c r="M2262" s="6">
        <v>0</v>
      </c>
      <c r="N2262">
        <v>0</v>
      </c>
      <c r="O2262">
        <v>0</v>
      </c>
      <c r="P2262" s="6">
        <v>0</v>
      </c>
      <c r="Q2262" s="13">
        <v>0</v>
      </c>
      <c r="R2262" s="13">
        <v>0</v>
      </c>
      <c r="S2262" s="31">
        <v>0</v>
      </c>
      <c r="T2262" s="6">
        <f>VLOOKUP(E2262,'参数设置&amp;汇总'!S:U,3,0)</f>
        <v>0.88090909090909097</v>
      </c>
      <c r="U2262" s="78">
        <f t="shared" si="175"/>
        <v>0</v>
      </c>
      <c r="V2262" s="13">
        <v>0.85000000000000009</v>
      </c>
      <c r="W2262" s="78">
        <f t="shared" si="177"/>
        <v>0</v>
      </c>
      <c r="X2262" s="1">
        <f>VLOOKUP(E2262,'渗透率、续签率'!AG:AJ,4,0)</f>
        <v>3759.5000000000005</v>
      </c>
      <c r="Y2262" s="1">
        <f t="shared" si="178"/>
        <v>0</v>
      </c>
      <c r="Z2262">
        <v>0</v>
      </c>
      <c r="AA2262" s="89">
        <f t="shared" si="179"/>
        <v>0</v>
      </c>
      <c r="AH2262" s="37"/>
      <c r="AI2262" s="37"/>
      <c r="AK2262" s="37"/>
    </row>
    <row r="2263" spans="1:37" hidden="1">
      <c r="A2263" t="s">
        <v>64</v>
      </c>
      <c r="B2263" t="s">
        <v>2</v>
      </c>
      <c r="C2263" t="s">
        <v>6</v>
      </c>
      <c r="D2263" t="s">
        <v>116</v>
      </c>
      <c r="E2263" t="s">
        <v>497</v>
      </c>
      <c r="F2263" t="str">
        <f t="shared" si="176"/>
        <v>万宁市感统教育</v>
      </c>
      <c r="G2263" t="s">
        <v>120</v>
      </c>
      <c r="H2263" t="s">
        <v>121</v>
      </c>
      <c r="I2263" t="s">
        <v>68</v>
      </c>
      <c r="J2263">
        <v>1</v>
      </c>
      <c r="K2263">
        <v>0</v>
      </c>
      <c r="L2263" s="13">
        <f>VLOOKUP(C2263,'渗透率、续签率'!B:C,2,0)</f>
        <v>0.68600000000000005</v>
      </c>
      <c r="M2263" s="6">
        <v>0</v>
      </c>
      <c r="N2263">
        <v>0</v>
      </c>
      <c r="O2263">
        <v>0</v>
      </c>
      <c r="P2263" s="6">
        <v>0</v>
      </c>
      <c r="Q2263" s="13">
        <v>0</v>
      </c>
      <c r="R2263" s="13">
        <v>0</v>
      </c>
      <c r="S2263" s="31">
        <v>0</v>
      </c>
      <c r="T2263" s="6">
        <f>VLOOKUP(E2263,'参数设置&amp;汇总'!S:U,3,0)</f>
        <v>0.88090909090909097</v>
      </c>
      <c r="U2263" s="78">
        <f t="shared" si="175"/>
        <v>0</v>
      </c>
      <c r="V2263" s="13">
        <v>0.85000000000000009</v>
      </c>
      <c r="W2263" s="78">
        <f t="shared" si="177"/>
        <v>0</v>
      </c>
      <c r="X2263" s="1">
        <f>VLOOKUP(E2263,'渗透率、续签率'!AG:AJ,4,0)</f>
        <v>3759.5000000000005</v>
      </c>
      <c r="Y2263" s="1">
        <f t="shared" si="178"/>
        <v>0</v>
      </c>
      <c r="Z2263">
        <v>0</v>
      </c>
      <c r="AA2263" s="89">
        <f t="shared" si="179"/>
        <v>0</v>
      </c>
      <c r="AH2263" s="37"/>
      <c r="AI2263" s="37"/>
      <c r="AK2263" s="37"/>
    </row>
    <row r="2264" spans="1:37" hidden="1">
      <c r="A2264" t="s">
        <v>64</v>
      </c>
      <c r="B2264" t="s">
        <v>2</v>
      </c>
      <c r="C2264" t="s">
        <v>6</v>
      </c>
      <c r="D2264" t="s">
        <v>116</v>
      </c>
      <c r="E2264" t="s">
        <v>497</v>
      </c>
      <c r="F2264" t="str">
        <f t="shared" si="176"/>
        <v>三亚市感统教育</v>
      </c>
      <c r="G2264" t="s">
        <v>120</v>
      </c>
      <c r="H2264" t="s">
        <v>122</v>
      </c>
      <c r="I2264" t="s">
        <v>68</v>
      </c>
      <c r="J2264">
        <v>1</v>
      </c>
      <c r="K2264">
        <v>0</v>
      </c>
      <c r="L2264" s="13">
        <f>VLOOKUP(C2264,'渗透率、续签率'!B:C,2,0)</f>
        <v>0.68600000000000005</v>
      </c>
      <c r="M2264" s="6">
        <v>0</v>
      </c>
      <c r="N2264">
        <v>0</v>
      </c>
      <c r="O2264">
        <v>0</v>
      </c>
      <c r="P2264" s="6">
        <v>0</v>
      </c>
      <c r="Q2264" s="13">
        <v>0</v>
      </c>
      <c r="R2264" s="13">
        <v>0</v>
      </c>
      <c r="S2264" s="31">
        <v>0</v>
      </c>
      <c r="T2264" s="6">
        <f>VLOOKUP(E2264,'参数设置&amp;汇总'!S:U,3,0)</f>
        <v>0.88090909090909097</v>
      </c>
      <c r="U2264" s="78">
        <f t="shared" si="175"/>
        <v>0</v>
      </c>
      <c r="V2264" s="13">
        <v>0.85000000000000009</v>
      </c>
      <c r="W2264" s="78">
        <f t="shared" si="177"/>
        <v>0</v>
      </c>
      <c r="X2264" s="1">
        <f>VLOOKUP(E2264,'渗透率、续签率'!AG:AJ,4,0)</f>
        <v>3759.5000000000005</v>
      </c>
      <c r="Y2264" s="1">
        <f t="shared" si="178"/>
        <v>0</v>
      </c>
      <c r="Z2264">
        <v>0</v>
      </c>
      <c r="AA2264" s="89">
        <f t="shared" si="179"/>
        <v>0</v>
      </c>
      <c r="AH2264" s="37"/>
      <c r="AI2264" s="37"/>
      <c r="AK2264" s="37"/>
    </row>
    <row r="2265" spans="1:37" hidden="1">
      <c r="A2265" t="s">
        <v>64</v>
      </c>
      <c r="B2265" t="s">
        <v>2</v>
      </c>
      <c r="C2265" t="s">
        <v>6</v>
      </c>
      <c r="D2265" t="s">
        <v>116</v>
      </c>
      <c r="E2265" t="s">
        <v>497</v>
      </c>
      <c r="F2265" t="str">
        <f t="shared" si="176"/>
        <v>三明市感统教育</v>
      </c>
      <c r="G2265" t="s">
        <v>92</v>
      </c>
      <c r="H2265" t="s">
        <v>123</v>
      </c>
      <c r="I2265" t="s">
        <v>68</v>
      </c>
      <c r="J2265">
        <v>7</v>
      </c>
      <c r="K2265">
        <v>0</v>
      </c>
      <c r="L2265" s="13">
        <f>VLOOKUP(C2265,'渗透率、续签率'!B:C,2,0)</f>
        <v>0.68600000000000005</v>
      </c>
      <c r="M2265" s="6">
        <v>0</v>
      </c>
      <c r="N2265">
        <v>0</v>
      </c>
      <c r="O2265">
        <v>0</v>
      </c>
      <c r="P2265" s="6">
        <v>0</v>
      </c>
      <c r="Q2265" s="13">
        <v>0</v>
      </c>
      <c r="R2265" s="13">
        <v>0</v>
      </c>
      <c r="S2265" s="31">
        <v>0</v>
      </c>
      <c r="T2265" s="6">
        <f>VLOOKUP(E2265,'参数设置&amp;汇总'!S:U,3,0)</f>
        <v>0.88090909090909097</v>
      </c>
      <c r="U2265" s="78">
        <f t="shared" si="175"/>
        <v>0</v>
      </c>
      <c r="V2265" s="13">
        <v>0.85000000000000009</v>
      </c>
      <c r="W2265" s="78">
        <f t="shared" si="177"/>
        <v>0</v>
      </c>
      <c r="X2265" s="1">
        <f>VLOOKUP(E2265,'渗透率、续签率'!AG:AJ,4,0)</f>
        <v>3759.5000000000005</v>
      </c>
      <c r="Y2265" s="1">
        <f t="shared" si="178"/>
        <v>0</v>
      </c>
      <c r="Z2265">
        <v>0</v>
      </c>
      <c r="AA2265" s="89">
        <f t="shared" si="179"/>
        <v>0</v>
      </c>
      <c r="AH2265" s="37"/>
      <c r="AI2265" s="37"/>
      <c r="AK2265" s="37"/>
    </row>
    <row r="2266" spans="1:37" hidden="1">
      <c r="A2266" t="s">
        <v>64</v>
      </c>
      <c r="B2266" t="s">
        <v>2</v>
      </c>
      <c r="C2266" t="s">
        <v>6</v>
      </c>
      <c r="D2266" t="s">
        <v>116</v>
      </c>
      <c r="E2266" t="s">
        <v>497</v>
      </c>
      <c r="F2266" t="str">
        <f t="shared" si="176"/>
        <v>三沙市感统教育</v>
      </c>
      <c r="G2266" t="s">
        <v>120</v>
      </c>
      <c r="H2266" t="s">
        <v>124</v>
      </c>
      <c r="I2266" t="s">
        <v>68</v>
      </c>
      <c r="J2266">
        <v>0</v>
      </c>
      <c r="K2266">
        <v>0</v>
      </c>
      <c r="L2266" s="13">
        <f>VLOOKUP(C2266,'渗透率、续签率'!B:C,2,0)</f>
        <v>0.68600000000000005</v>
      </c>
      <c r="M2266" s="6">
        <v>0</v>
      </c>
      <c r="N2266">
        <v>0</v>
      </c>
      <c r="O2266">
        <v>0</v>
      </c>
      <c r="P2266" s="6">
        <v>0</v>
      </c>
      <c r="Q2266" s="13">
        <v>0</v>
      </c>
      <c r="R2266" s="13">
        <v>0</v>
      </c>
      <c r="S2266" s="31">
        <v>0</v>
      </c>
      <c r="T2266" s="6">
        <f>VLOOKUP(E2266,'参数设置&amp;汇总'!S:U,3,0)</f>
        <v>0.88090909090909097</v>
      </c>
      <c r="U2266" s="78">
        <f t="shared" si="175"/>
        <v>0</v>
      </c>
      <c r="V2266" s="13">
        <v>0.85000000000000009</v>
      </c>
      <c r="W2266" s="78">
        <f t="shared" si="177"/>
        <v>0</v>
      </c>
      <c r="X2266" s="1">
        <f>VLOOKUP(E2266,'渗透率、续签率'!AG:AJ,4,0)</f>
        <v>3759.5000000000005</v>
      </c>
      <c r="Y2266" s="1">
        <f t="shared" si="178"/>
        <v>0</v>
      </c>
      <c r="Z2266">
        <v>0</v>
      </c>
      <c r="AA2266" s="89">
        <f t="shared" si="179"/>
        <v>0</v>
      </c>
      <c r="AH2266" s="37"/>
      <c r="AI2266" s="37"/>
      <c r="AK2266" s="37"/>
    </row>
    <row r="2267" spans="1:37" hidden="1">
      <c r="A2267" t="s">
        <v>64</v>
      </c>
      <c r="B2267" t="s">
        <v>2</v>
      </c>
      <c r="C2267" t="s">
        <v>6</v>
      </c>
      <c r="D2267" t="s">
        <v>116</v>
      </c>
      <c r="E2267" t="s">
        <v>497</v>
      </c>
      <c r="F2267" t="str">
        <f t="shared" si="176"/>
        <v>三门峡市感统教育</v>
      </c>
      <c r="G2267" t="s">
        <v>110</v>
      </c>
      <c r="H2267" t="s">
        <v>125</v>
      </c>
      <c r="I2267" t="s">
        <v>70</v>
      </c>
      <c r="J2267">
        <v>4</v>
      </c>
      <c r="K2267">
        <v>0</v>
      </c>
      <c r="L2267" s="13">
        <f>VLOOKUP(C2267,'渗透率、续签率'!B:C,2,0)</f>
        <v>0.68600000000000005</v>
      </c>
      <c r="M2267" s="6">
        <v>0</v>
      </c>
      <c r="N2267">
        <v>0</v>
      </c>
      <c r="O2267">
        <v>0</v>
      </c>
      <c r="P2267" s="6">
        <v>0</v>
      </c>
      <c r="Q2267" s="13">
        <v>0</v>
      </c>
      <c r="R2267" s="13">
        <v>0</v>
      </c>
      <c r="S2267" s="31">
        <v>0</v>
      </c>
      <c r="T2267" s="6">
        <f>VLOOKUP(E2267,'参数设置&amp;汇总'!S:U,3,0)</f>
        <v>0.88090909090909097</v>
      </c>
      <c r="U2267" s="78">
        <f t="shared" si="175"/>
        <v>0</v>
      </c>
      <c r="V2267" s="13">
        <v>0.85000000000000009</v>
      </c>
      <c r="W2267" s="78">
        <f t="shared" si="177"/>
        <v>0</v>
      </c>
      <c r="X2267" s="1">
        <f>VLOOKUP(E2267,'渗透率、续签率'!AG:AJ,4,0)</f>
        <v>3759.5000000000005</v>
      </c>
      <c r="Y2267" s="1">
        <f t="shared" si="178"/>
        <v>0</v>
      </c>
      <c r="Z2267">
        <v>0</v>
      </c>
      <c r="AA2267" s="89">
        <f t="shared" si="179"/>
        <v>0</v>
      </c>
      <c r="AH2267" s="37"/>
      <c r="AI2267" s="37"/>
      <c r="AK2267" s="37"/>
    </row>
    <row r="2268" spans="1:37" hidden="1">
      <c r="A2268" t="s">
        <v>64</v>
      </c>
      <c r="B2268" t="s">
        <v>2</v>
      </c>
      <c r="C2268" t="s">
        <v>6</v>
      </c>
      <c r="D2268" t="s">
        <v>116</v>
      </c>
      <c r="E2268" t="s">
        <v>497</v>
      </c>
      <c r="F2268" t="str">
        <f t="shared" si="176"/>
        <v>上饶市感统教育</v>
      </c>
      <c r="G2268" t="s">
        <v>90</v>
      </c>
      <c r="H2268" t="s">
        <v>126</v>
      </c>
      <c r="I2268" t="s">
        <v>68</v>
      </c>
      <c r="J2268">
        <v>10</v>
      </c>
      <c r="K2268">
        <v>0</v>
      </c>
      <c r="L2268" s="13">
        <f>VLOOKUP(C2268,'渗透率、续签率'!B:C,2,0)</f>
        <v>0.68600000000000005</v>
      </c>
      <c r="M2268" s="6">
        <v>0</v>
      </c>
      <c r="N2268">
        <v>0</v>
      </c>
      <c r="O2268">
        <v>0</v>
      </c>
      <c r="P2268" s="6">
        <v>0</v>
      </c>
      <c r="Q2268" s="13">
        <v>0</v>
      </c>
      <c r="R2268" s="13">
        <v>0</v>
      </c>
      <c r="S2268" s="31">
        <v>0</v>
      </c>
      <c r="T2268" s="6">
        <f>VLOOKUP(E2268,'参数设置&amp;汇总'!S:U,3,0)</f>
        <v>0.88090909090909097</v>
      </c>
      <c r="U2268" s="78">
        <f t="shared" si="175"/>
        <v>0</v>
      </c>
      <c r="V2268" s="13">
        <v>0.85000000000000009</v>
      </c>
      <c r="W2268" s="78">
        <f t="shared" si="177"/>
        <v>0</v>
      </c>
      <c r="X2268" s="1">
        <f>VLOOKUP(E2268,'渗透率、续签率'!AG:AJ,4,0)</f>
        <v>3759.5000000000005</v>
      </c>
      <c r="Y2268" s="1">
        <f t="shared" si="178"/>
        <v>0</v>
      </c>
      <c r="Z2268">
        <v>0</v>
      </c>
      <c r="AA2268" s="89">
        <f t="shared" si="179"/>
        <v>0</v>
      </c>
      <c r="AH2268" s="37"/>
      <c r="AI2268" s="37"/>
      <c r="AK2268" s="37"/>
    </row>
    <row r="2269" spans="1:37" hidden="1">
      <c r="A2269" t="s">
        <v>64</v>
      </c>
      <c r="B2269" t="s">
        <v>2</v>
      </c>
      <c r="C2269" t="s">
        <v>6</v>
      </c>
      <c r="D2269" t="s">
        <v>116</v>
      </c>
      <c r="E2269" t="s">
        <v>497</v>
      </c>
      <c r="F2269" t="str">
        <f t="shared" si="176"/>
        <v>东方市感统教育</v>
      </c>
      <c r="G2269" t="s">
        <v>120</v>
      </c>
      <c r="H2269" t="s">
        <v>127</v>
      </c>
      <c r="I2269" t="s">
        <v>68</v>
      </c>
      <c r="J2269">
        <v>1</v>
      </c>
      <c r="K2269">
        <v>0</v>
      </c>
      <c r="L2269" s="13">
        <f>VLOOKUP(C2269,'渗透率、续签率'!B:C,2,0)</f>
        <v>0.68600000000000005</v>
      </c>
      <c r="M2269" s="6">
        <v>0</v>
      </c>
      <c r="N2269">
        <v>0</v>
      </c>
      <c r="O2269">
        <v>0</v>
      </c>
      <c r="P2269" s="6">
        <v>0</v>
      </c>
      <c r="Q2269" s="13">
        <v>0</v>
      </c>
      <c r="R2269" s="13">
        <v>0</v>
      </c>
      <c r="S2269" s="31">
        <v>0</v>
      </c>
      <c r="T2269" s="6">
        <f>VLOOKUP(E2269,'参数设置&amp;汇总'!S:U,3,0)</f>
        <v>0.88090909090909097</v>
      </c>
      <c r="U2269" s="78">
        <f t="shared" si="175"/>
        <v>0</v>
      </c>
      <c r="V2269" s="13">
        <v>0.85000000000000009</v>
      </c>
      <c r="W2269" s="78">
        <f t="shared" si="177"/>
        <v>0</v>
      </c>
      <c r="X2269" s="1">
        <f>VLOOKUP(E2269,'渗透率、续签率'!AG:AJ,4,0)</f>
        <v>3759.5000000000005</v>
      </c>
      <c r="Y2269" s="1">
        <f t="shared" si="178"/>
        <v>0</v>
      </c>
      <c r="Z2269">
        <v>0</v>
      </c>
      <c r="AA2269" s="89">
        <f t="shared" si="179"/>
        <v>0</v>
      </c>
      <c r="AH2269" s="37"/>
      <c r="AI2269" s="37"/>
      <c r="AK2269" s="37"/>
    </row>
    <row r="2270" spans="1:37" hidden="1">
      <c r="A2270" t="s">
        <v>64</v>
      </c>
      <c r="B2270" t="s">
        <v>2</v>
      </c>
      <c r="C2270" t="s">
        <v>6</v>
      </c>
      <c r="D2270" t="s">
        <v>116</v>
      </c>
      <c r="E2270" t="s">
        <v>497</v>
      </c>
      <c r="F2270" t="str">
        <f t="shared" si="176"/>
        <v>东营市感统教育</v>
      </c>
      <c r="G2270" t="s">
        <v>103</v>
      </c>
      <c r="H2270" t="s">
        <v>128</v>
      </c>
      <c r="I2270" t="s">
        <v>70</v>
      </c>
      <c r="J2270">
        <v>5</v>
      </c>
      <c r="K2270">
        <v>0</v>
      </c>
      <c r="L2270" s="13">
        <f>VLOOKUP(C2270,'渗透率、续签率'!B:C,2,0)</f>
        <v>0.68600000000000005</v>
      </c>
      <c r="M2270" s="6">
        <v>0</v>
      </c>
      <c r="N2270">
        <v>0</v>
      </c>
      <c r="O2270">
        <v>0</v>
      </c>
      <c r="P2270" s="6">
        <v>0</v>
      </c>
      <c r="Q2270" s="13">
        <v>0</v>
      </c>
      <c r="R2270" s="13">
        <v>0</v>
      </c>
      <c r="S2270" s="31">
        <v>0</v>
      </c>
      <c r="T2270" s="6">
        <f>VLOOKUP(E2270,'参数设置&amp;汇总'!S:U,3,0)</f>
        <v>0.88090909090909097</v>
      </c>
      <c r="U2270" s="78">
        <f t="shared" si="175"/>
        <v>0</v>
      </c>
      <c r="V2270" s="13">
        <v>0.85000000000000009</v>
      </c>
      <c r="W2270" s="78">
        <f t="shared" si="177"/>
        <v>0</v>
      </c>
      <c r="X2270" s="1">
        <f>VLOOKUP(E2270,'渗透率、续签率'!AG:AJ,4,0)</f>
        <v>3759.5000000000005</v>
      </c>
      <c r="Y2270" s="1">
        <f t="shared" si="178"/>
        <v>0</v>
      </c>
      <c r="Z2270">
        <v>0</v>
      </c>
      <c r="AA2270" s="89">
        <f t="shared" si="179"/>
        <v>0</v>
      </c>
      <c r="AH2270" s="37"/>
      <c r="AI2270" s="37"/>
      <c r="AK2270" s="37"/>
    </row>
    <row r="2271" spans="1:37" hidden="1">
      <c r="A2271" t="s">
        <v>64</v>
      </c>
      <c r="B2271" t="s">
        <v>2</v>
      </c>
      <c r="C2271" t="s">
        <v>6</v>
      </c>
      <c r="D2271" t="s">
        <v>116</v>
      </c>
      <c r="E2271" t="s">
        <v>497</v>
      </c>
      <c r="F2271" t="str">
        <f t="shared" si="176"/>
        <v>中卫市感统教育</v>
      </c>
      <c r="G2271" t="s">
        <v>129</v>
      </c>
      <c r="H2271" t="s">
        <v>130</v>
      </c>
      <c r="I2271" t="s">
        <v>70</v>
      </c>
      <c r="J2271">
        <v>1</v>
      </c>
      <c r="K2271">
        <v>0</v>
      </c>
      <c r="L2271" s="13">
        <f>VLOOKUP(C2271,'渗透率、续签率'!B:C,2,0)</f>
        <v>0.68600000000000005</v>
      </c>
      <c r="M2271" s="6">
        <v>0</v>
      </c>
      <c r="N2271">
        <v>0</v>
      </c>
      <c r="O2271">
        <v>0</v>
      </c>
      <c r="P2271" s="6">
        <v>0</v>
      </c>
      <c r="Q2271" s="13">
        <v>0</v>
      </c>
      <c r="R2271" s="13">
        <v>0</v>
      </c>
      <c r="S2271" s="31">
        <v>0</v>
      </c>
      <c r="T2271" s="6">
        <f>VLOOKUP(E2271,'参数设置&amp;汇总'!S:U,3,0)</f>
        <v>0.88090909090909097</v>
      </c>
      <c r="U2271" s="78">
        <f t="shared" si="175"/>
        <v>0</v>
      </c>
      <c r="V2271" s="13">
        <v>0.85000000000000009</v>
      </c>
      <c r="W2271" s="78">
        <f t="shared" si="177"/>
        <v>0</v>
      </c>
      <c r="X2271" s="1">
        <f>VLOOKUP(E2271,'渗透率、续签率'!AG:AJ,4,0)</f>
        <v>3759.5000000000005</v>
      </c>
      <c r="Y2271" s="1">
        <f t="shared" si="178"/>
        <v>0</v>
      </c>
      <c r="Z2271">
        <v>0</v>
      </c>
      <c r="AA2271" s="89">
        <f t="shared" si="179"/>
        <v>0</v>
      </c>
      <c r="AH2271" s="37"/>
      <c r="AI2271" s="37"/>
      <c r="AK2271" s="37"/>
    </row>
    <row r="2272" spans="1:37" hidden="1">
      <c r="A2272" t="s">
        <v>64</v>
      </c>
      <c r="B2272" t="s">
        <v>2</v>
      </c>
      <c r="C2272" t="s">
        <v>6</v>
      </c>
      <c r="D2272" t="s">
        <v>116</v>
      </c>
      <c r="E2272" t="s">
        <v>497</v>
      </c>
      <c r="F2272" t="str">
        <f t="shared" si="176"/>
        <v>中山市感统教育</v>
      </c>
      <c r="G2272" t="s">
        <v>75</v>
      </c>
      <c r="H2272" t="s">
        <v>131</v>
      </c>
      <c r="I2272" t="s">
        <v>68</v>
      </c>
      <c r="J2272">
        <v>9</v>
      </c>
      <c r="K2272">
        <v>1</v>
      </c>
      <c r="L2272" s="13">
        <f>VLOOKUP(C2272,'渗透率、续签率'!B:C,2,0)</f>
        <v>0.68600000000000005</v>
      </c>
      <c r="M2272" s="6">
        <v>0.11</v>
      </c>
      <c r="N2272">
        <v>0</v>
      </c>
      <c r="O2272">
        <v>0</v>
      </c>
      <c r="P2272" s="6">
        <v>0</v>
      </c>
      <c r="Q2272" s="13">
        <v>1</v>
      </c>
      <c r="R2272" s="13">
        <v>1</v>
      </c>
      <c r="S2272" s="31">
        <v>13</v>
      </c>
      <c r="T2272" s="6">
        <f>VLOOKUP(E2272,'参数设置&amp;汇总'!S:U,3,0)</f>
        <v>0.88090909090909097</v>
      </c>
      <c r="U2272" s="78">
        <f t="shared" si="175"/>
        <v>0</v>
      </c>
      <c r="V2272" s="13">
        <v>0.85000000000000009</v>
      </c>
      <c r="W2272" s="78">
        <f t="shared" si="177"/>
        <v>0</v>
      </c>
      <c r="X2272" s="1">
        <f>VLOOKUP(E2272,'渗透率、续签率'!AG:AJ,4,0)</f>
        <v>3759.5000000000005</v>
      </c>
      <c r="Y2272" s="1">
        <f t="shared" si="178"/>
        <v>0</v>
      </c>
      <c r="Z2272">
        <v>0</v>
      </c>
      <c r="AA2272" s="89">
        <f t="shared" si="179"/>
        <v>0</v>
      </c>
      <c r="AH2272" s="37"/>
      <c r="AI2272" s="37"/>
      <c r="AK2272" s="37"/>
    </row>
    <row r="2273" spans="1:37" hidden="1">
      <c r="A2273" t="s">
        <v>64</v>
      </c>
      <c r="B2273" t="s">
        <v>2</v>
      </c>
      <c r="C2273" t="s">
        <v>6</v>
      </c>
      <c r="D2273" t="s">
        <v>116</v>
      </c>
      <c r="E2273" t="s">
        <v>497</v>
      </c>
      <c r="F2273" t="str">
        <f t="shared" si="176"/>
        <v>临夏回族自治州感统教育</v>
      </c>
      <c r="G2273" t="s">
        <v>132</v>
      </c>
      <c r="H2273" t="s">
        <v>133</v>
      </c>
      <c r="I2273" t="s">
        <v>70</v>
      </c>
      <c r="J2273">
        <v>1</v>
      </c>
      <c r="K2273">
        <v>0</v>
      </c>
      <c r="L2273" s="13">
        <f>VLOOKUP(C2273,'渗透率、续签率'!B:C,2,0)</f>
        <v>0.68600000000000005</v>
      </c>
      <c r="M2273" s="6">
        <v>0</v>
      </c>
      <c r="N2273">
        <v>0</v>
      </c>
      <c r="O2273">
        <v>0</v>
      </c>
      <c r="P2273" s="6">
        <v>0</v>
      </c>
      <c r="Q2273" s="13">
        <v>0</v>
      </c>
      <c r="R2273" s="13">
        <v>0</v>
      </c>
      <c r="S2273" s="31">
        <v>0</v>
      </c>
      <c r="T2273" s="6">
        <f>VLOOKUP(E2273,'参数设置&amp;汇总'!S:U,3,0)</f>
        <v>0.88090909090909097</v>
      </c>
      <c r="U2273" s="78">
        <f t="shared" si="175"/>
        <v>0</v>
      </c>
      <c r="V2273" s="13">
        <v>0.85000000000000009</v>
      </c>
      <c r="W2273" s="78">
        <f t="shared" si="177"/>
        <v>0</v>
      </c>
      <c r="X2273" s="1">
        <f>VLOOKUP(E2273,'渗透率、续签率'!AG:AJ,4,0)</f>
        <v>3759.5000000000005</v>
      </c>
      <c r="Y2273" s="1">
        <f t="shared" si="178"/>
        <v>0</v>
      </c>
      <c r="Z2273">
        <v>0</v>
      </c>
      <c r="AA2273" s="89">
        <f t="shared" si="179"/>
        <v>0</v>
      </c>
      <c r="AH2273" s="37"/>
      <c r="AI2273" s="37"/>
      <c r="AK2273" s="37"/>
    </row>
    <row r="2274" spans="1:37" hidden="1">
      <c r="A2274" t="s">
        <v>64</v>
      </c>
      <c r="B2274" t="s">
        <v>2</v>
      </c>
      <c r="C2274" t="s">
        <v>6</v>
      </c>
      <c r="D2274" t="s">
        <v>116</v>
      </c>
      <c r="E2274" t="s">
        <v>497</v>
      </c>
      <c r="F2274" t="str">
        <f t="shared" si="176"/>
        <v>临汾市感统教育</v>
      </c>
      <c r="G2274" t="s">
        <v>134</v>
      </c>
      <c r="H2274" t="s">
        <v>135</v>
      </c>
      <c r="I2274" t="s">
        <v>70</v>
      </c>
      <c r="J2274">
        <v>13</v>
      </c>
      <c r="K2274">
        <v>0</v>
      </c>
      <c r="L2274" s="13">
        <f>VLOOKUP(C2274,'渗透率、续签率'!B:C,2,0)</f>
        <v>0.68600000000000005</v>
      </c>
      <c r="M2274" s="6">
        <v>0</v>
      </c>
      <c r="N2274">
        <v>0</v>
      </c>
      <c r="O2274">
        <v>0</v>
      </c>
      <c r="P2274" s="6">
        <v>0</v>
      </c>
      <c r="Q2274" s="13">
        <v>0</v>
      </c>
      <c r="R2274" s="13">
        <v>0</v>
      </c>
      <c r="S2274" s="31">
        <v>8</v>
      </c>
      <c r="T2274" s="6">
        <f>VLOOKUP(E2274,'参数设置&amp;汇总'!S:U,3,0)</f>
        <v>0.88090909090909097</v>
      </c>
      <c r="U2274" s="78">
        <f t="shared" si="175"/>
        <v>0</v>
      </c>
      <c r="V2274" s="13">
        <v>0.85000000000000009</v>
      </c>
      <c r="W2274" s="78">
        <f t="shared" si="177"/>
        <v>0</v>
      </c>
      <c r="X2274" s="1">
        <f>VLOOKUP(E2274,'渗透率、续签率'!AG:AJ,4,0)</f>
        <v>3759.5000000000005</v>
      </c>
      <c r="Y2274" s="1">
        <f t="shared" si="178"/>
        <v>0</v>
      </c>
      <c r="Z2274">
        <v>0</v>
      </c>
      <c r="AA2274" s="89">
        <f t="shared" si="179"/>
        <v>0</v>
      </c>
      <c r="AH2274" s="37"/>
      <c r="AI2274" s="37"/>
      <c r="AK2274" s="37"/>
    </row>
    <row r="2275" spans="1:37" hidden="1">
      <c r="A2275" t="s">
        <v>64</v>
      </c>
      <c r="B2275" t="s">
        <v>2</v>
      </c>
      <c r="C2275" t="s">
        <v>6</v>
      </c>
      <c r="D2275" t="s">
        <v>116</v>
      </c>
      <c r="E2275" t="s">
        <v>497</v>
      </c>
      <c r="F2275" t="str">
        <f t="shared" si="176"/>
        <v>临沂市感统教育</v>
      </c>
      <c r="G2275" t="s">
        <v>103</v>
      </c>
      <c r="H2275" t="s">
        <v>136</v>
      </c>
      <c r="I2275" t="s">
        <v>70</v>
      </c>
      <c r="J2275">
        <v>28</v>
      </c>
      <c r="K2275">
        <v>1</v>
      </c>
      <c r="L2275" s="13">
        <f>VLOOKUP(C2275,'渗透率、续签率'!B:C,2,0)</f>
        <v>0.68600000000000005</v>
      </c>
      <c r="M2275" s="6">
        <v>0.04</v>
      </c>
      <c r="N2275">
        <v>1</v>
      </c>
      <c r="O2275">
        <v>1</v>
      </c>
      <c r="P2275" s="6">
        <v>1</v>
      </c>
      <c r="Q2275" s="13">
        <v>0.94599999999999995</v>
      </c>
      <c r="R2275" s="13">
        <v>0.94599999999999995</v>
      </c>
      <c r="S2275" s="31">
        <v>74</v>
      </c>
      <c r="T2275" s="6">
        <f>VLOOKUP(E2275,'参数设置&amp;汇总'!S:U,3,0)</f>
        <v>0.88090909090909097</v>
      </c>
      <c r="U2275" s="78">
        <f t="shared" si="175"/>
        <v>1</v>
      </c>
      <c r="V2275" s="13">
        <v>0.85000000000000009</v>
      </c>
      <c r="W2275" s="78">
        <f t="shared" si="177"/>
        <v>0.36941176470588227</v>
      </c>
      <c r="X2275" s="1">
        <f>VLOOKUP(E2275,'渗透率、续签率'!AG:AJ,4,0)</f>
        <v>3759.5000000000005</v>
      </c>
      <c r="Y2275" s="1">
        <f t="shared" si="178"/>
        <v>1388.8035294117647</v>
      </c>
      <c r="Z2275">
        <v>1</v>
      </c>
      <c r="AA2275" s="89">
        <f t="shared" si="179"/>
        <v>3759.5000000000005</v>
      </c>
      <c r="AH2275" s="37"/>
      <c r="AI2275" s="37"/>
      <c r="AJ2275" s="1"/>
      <c r="AK2275" s="37"/>
    </row>
    <row r="2276" spans="1:37" hidden="1">
      <c r="A2276" t="s">
        <v>64</v>
      </c>
      <c r="B2276" t="s">
        <v>2</v>
      </c>
      <c r="C2276" t="s">
        <v>6</v>
      </c>
      <c r="D2276" t="s">
        <v>116</v>
      </c>
      <c r="E2276" t="s">
        <v>497</v>
      </c>
      <c r="F2276" t="str">
        <f t="shared" si="176"/>
        <v>临沧市感统教育</v>
      </c>
      <c r="G2276" t="s">
        <v>99</v>
      </c>
      <c r="H2276" t="s">
        <v>137</v>
      </c>
      <c r="I2276" t="s">
        <v>68</v>
      </c>
      <c r="J2276">
        <v>3</v>
      </c>
      <c r="K2276">
        <v>0</v>
      </c>
      <c r="L2276" s="13">
        <f>VLOOKUP(C2276,'渗透率、续签率'!B:C,2,0)</f>
        <v>0.68600000000000005</v>
      </c>
      <c r="M2276" s="6">
        <v>0</v>
      </c>
      <c r="N2276">
        <v>0</v>
      </c>
      <c r="O2276">
        <v>0</v>
      </c>
      <c r="P2276" s="6">
        <v>0</v>
      </c>
      <c r="Q2276" s="13">
        <v>0</v>
      </c>
      <c r="R2276" s="13">
        <v>0</v>
      </c>
      <c r="S2276" s="31">
        <v>0</v>
      </c>
      <c r="T2276" s="6">
        <f>VLOOKUP(E2276,'参数设置&amp;汇总'!S:U,3,0)</f>
        <v>0.88090909090909097</v>
      </c>
      <c r="U2276" s="78">
        <f t="shared" si="175"/>
        <v>0</v>
      </c>
      <c r="V2276" s="13">
        <v>0.85000000000000009</v>
      </c>
      <c r="W2276" s="78">
        <f t="shared" si="177"/>
        <v>0</v>
      </c>
      <c r="X2276" s="1">
        <f>VLOOKUP(E2276,'渗透率、续签率'!AG:AJ,4,0)</f>
        <v>3759.5000000000005</v>
      </c>
      <c r="Y2276" s="1">
        <f t="shared" si="178"/>
        <v>0</v>
      </c>
      <c r="Z2276">
        <v>0</v>
      </c>
      <c r="AA2276" s="89">
        <f t="shared" si="179"/>
        <v>0</v>
      </c>
    </row>
    <row r="2277" spans="1:37" hidden="1">
      <c r="A2277" t="s">
        <v>64</v>
      </c>
      <c r="B2277" t="s">
        <v>2</v>
      </c>
      <c r="C2277" t="s">
        <v>6</v>
      </c>
      <c r="D2277" t="s">
        <v>116</v>
      </c>
      <c r="E2277" t="s">
        <v>497</v>
      </c>
      <c r="F2277" t="str">
        <f t="shared" si="176"/>
        <v>丹东市感统教育</v>
      </c>
      <c r="G2277" t="s">
        <v>101</v>
      </c>
      <c r="H2277" t="s">
        <v>139</v>
      </c>
      <c r="I2277" t="s">
        <v>70</v>
      </c>
      <c r="J2277">
        <v>1</v>
      </c>
      <c r="K2277">
        <v>0</v>
      </c>
      <c r="L2277" s="13">
        <f>VLOOKUP(C2277,'渗透率、续签率'!B:C,2,0)</f>
        <v>0.68600000000000005</v>
      </c>
      <c r="M2277" s="6">
        <v>0</v>
      </c>
      <c r="N2277">
        <v>0</v>
      </c>
      <c r="O2277">
        <v>0</v>
      </c>
      <c r="P2277" s="6">
        <v>0</v>
      </c>
      <c r="Q2277" s="13">
        <v>0</v>
      </c>
      <c r="R2277" s="13">
        <v>0</v>
      </c>
      <c r="S2277" s="31">
        <v>0</v>
      </c>
      <c r="T2277" s="6">
        <f>VLOOKUP(E2277,'参数设置&amp;汇总'!S:U,3,0)</f>
        <v>0.88090909090909097</v>
      </c>
      <c r="U2277" s="78">
        <f t="shared" si="175"/>
        <v>0</v>
      </c>
      <c r="V2277" s="13">
        <v>0.85000000000000009</v>
      </c>
      <c r="W2277" s="78">
        <f t="shared" si="177"/>
        <v>0</v>
      </c>
      <c r="X2277" s="1">
        <f>VLOOKUP(E2277,'渗透率、续签率'!AG:AJ,4,0)</f>
        <v>3759.5000000000005</v>
      </c>
      <c r="Y2277" s="1">
        <f t="shared" si="178"/>
        <v>0</v>
      </c>
      <c r="Z2277">
        <v>0</v>
      </c>
      <c r="AA2277" s="89">
        <f t="shared" si="179"/>
        <v>0</v>
      </c>
      <c r="AH2277" s="37"/>
      <c r="AI2277" s="37"/>
      <c r="AK2277" s="37"/>
    </row>
    <row r="2278" spans="1:37" hidden="1">
      <c r="A2278" t="s">
        <v>64</v>
      </c>
      <c r="B2278" t="s">
        <v>2</v>
      </c>
      <c r="C2278" t="s">
        <v>6</v>
      </c>
      <c r="D2278" t="s">
        <v>116</v>
      </c>
      <c r="E2278" t="s">
        <v>497</v>
      </c>
      <c r="F2278" t="str">
        <f t="shared" si="176"/>
        <v>丽水市感统教育</v>
      </c>
      <c r="G2278" t="s">
        <v>79</v>
      </c>
      <c r="H2278" t="s">
        <v>140</v>
      </c>
      <c r="I2278" t="s">
        <v>68</v>
      </c>
      <c r="J2278">
        <v>4</v>
      </c>
      <c r="K2278">
        <v>1</v>
      </c>
      <c r="L2278" s="13">
        <f>VLOOKUP(C2278,'渗透率、续签率'!B:C,2,0)</f>
        <v>0.68600000000000005</v>
      </c>
      <c r="M2278" s="6">
        <v>0.25</v>
      </c>
      <c r="N2278">
        <v>0</v>
      </c>
      <c r="O2278">
        <v>0</v>
      </c>
      <c r="P2278" s="6">
        <v>0</v>
      </c>
      <c r="Q2278" s="13">
        <v>1</v>
      </c>
      <c r="R2278" s="13">
        <v>0</v>
      </c>
      <c r="S2278" s="31">
        <v>2</v>
      </c>
      <c r="T2278" s="6">
        <f>VLOOKUP(E2278,'参数设置&amp;汇总'!S:U,3,0)</f>
        <v>0.88090909090909097</v>
      </c>
      <c r="U2278" s="78">
        <f t="shared" si="175"/>
        <v>0</v>
      </c>
      <c r="V2278" s="13">
        <v>0.85000000000000009</v>
      </c>
      <c r="W2278" s="78">
        <f t="shared" si="177"/>
        <v>0</v>
      </c>
      <c r="X2278" s="1">
        <f>VLOOKUP(E2278,'渗透率、续签率'!AG:AJ,4,0)</f>
        <v>3759.5000000000005</v>
      </c>
      <c r="Y2278" s="1">
        <f t="shared" si="178"/>
        <v>0</v>
      </c>
      <c r="Z2278">
        <v>0</v>
      </c>
      <c r="AA2278" s="89">
        <f t="shared" si="179"/>
        <v>0</v>
      </c>
      <c r="AH2278" s="37"/>
      <c r="AI2278" s="37"/>
      <c r="AJ2278" s="1"/>
      <c r="AK2278" s="37"/>
    </row>
    <row r="2279" spans="1:37" hidden="1">
      <c r="A2279" t="s">
        <v>64</v>
      </c>
      <c r="B2279" t="s">
        <v>2</v>
      </c>
      <c r="C2279" t="s">
        <v>6</v>
      </c>
      <c r="D2279" t="s">
        <v>116</v>
      </c>
      <c r="E2279" t="s">
        <v>497</v>
      </c>
      <c r="F2279" t="str">
        <f t="shared" si="176"/>
        <v>丽江市感统教育</v>
      </c>
      <c r="G2279" t="s">
        <v>99</v>
      </c>
      <c r="H2279" t="s">
        <v>141</v>
      </c>
      <c r="I2279" t="s">
        <v>68</v>
      </c>
      <c r="J2279">
        <v>2</v>
      </c>
      <c r="K2279">
        <v>0</v>
      </c>
      <c r="L2279" s="13">
        <f>VLOOKUP(C2279,'渗透率、续签率'!B:C,2,0)</f>
        <v>0.68600000000000005</v>
      </c>
      <c r="M2279" s="6">
        <v>0</v>
      </c>
      <c r="N2279">
        <v>0</v>
      </c>
      <c r="O2279">
        <v>0</v>
      </c>
      <c r="P2279" s="6">
        <v>0</v>
      </c>
      <c r="Q2279" s="13">
        <v>0</v>
      </c>
      <c r="R2279" s="13">
        <v>0</v>
      </c>
      <c r="S2279" s="31">
        <v>0</v>
      </c>
      <c r="T2279" s="6">
        <f>VLOOKUP(E2279,'参数设置&amp;汇总'!S:U,3,0)</f>
        <v>0.88090909090909097</v>
      </c>
      <c r="U2279" s="78">
        <f t="shared" si="175"/>
        <v>0</v>
      </c>
      <c r="V2279" s="13">
        <v>0.85000000000000009</v>
      </c>
      <c r="W2279" s="78">
        <f t="shared" si="177"/>
        <v>0</v>
      </c>
      <c r="X2279" s="1">
        <f>VLOOKUP(E2279,'渗透率、续签率'!AG:AJ,4,0)</f>
        <v>3759.5000000000005</v>
      </c>
      <c r="Y2279" s="1">
        <f t="shared" si="178"/>
        <v>0</v>
      </c>
      <c r="Z2279">
        <v>0</v>
      </c>
      <c r="AA2279" s="89">
        <f t="shared" si="179"/>
        <v>0</v>
      </c>
      <c r="AH2279" s="37"/>
      <c r="AI2279" s="37"/>
      <c r="AK2279" s="37"/>
    </row>
    <row r="2280" spans="1:37" hidden="1">
      <c r="A2280" t="s">
        <v>64</v>
      </c>
      <c r="B2280" t="s">
        <v>2</v>
      </c>
      <c r="C2280" t="s">
        <v>6</v>
      </c>
      <c r="D2280" t="s">
        <v>116</v>
      </c>
      <c r="E2280" t="s">
        <v>497</v>
      </c>
      <c r="F2280" t="str">
        <f t="shared" si="176"/>
        <v>乌兰察布市感统教育</v>
      </c>
      <c r="G2280" t="s">
        <v>142</v>
      </c>
      <c r="H2280" t="s">
        <v>143</v>
      </c>
      <c r="I2280" t="s">
        <v>70</v>
      </c>
      <c r="J2280">
        <v>1</v>
      </c>
      <c r="K2280">
        <v>0</v>
      </c>
      <c r="L2280" s="13">
        <f>VLOOKUP(C2280,'渗透率、续签率'!B:C,2,0)</f>
        <v>0.68600000000000005</v>
      </c>
      <c r="M2280" s="6">
        <v>0</v>
      </c>
      <c r="N2280">
        <v>0</v>
      </c>
      <c r="O2280">
        <v>0</v>
      </c>
      <c r="P2280" s="6">
        <v>0</v>
      </c>
      <c r="Q2280" s="13">
        <v>0</v>
      </c>
      <c r="R2280" s="13">
        <v>0</v>
      </c>
      <c r="S2280" s="31">
        <v>0</v>
      </c>
      <c r="T2280" s="6">
        <f>VLOOKUP(E2280,'参数设置&amp;汇总'!S:U,3,0)</f>
        <v>0.88090909090909097</v>
      </c>
      <c r="U2280" s="78">
        <f t="shared" si="175"/>
        <v>0</v>
      </c>
      <c r="V2280" s="13">
        <v>0.85000000000000009</v>
      </c>
      <c r="W2280" s="78">
        <f t="shared" si="177"/>
        <v>0</v>
      </c>
      <c r="X2280" s="1">
        <f>VLOOKUP(E2280,'渗透率、续签率'!AG:AJ,4,0)</f>
        <v>3759.5000000000005</v>
      </c>
      <c r="Y2280" s="1">
        <f t="shared" si="178"/>
        <v>0</v>
      </c>
      <c r="Z2280">
        <v>0</v>
      </c>
      <c r="AA2280" s="89">
        <f t="shared" si="179"/>
        <v>0</v>
      </c>
      <c r="AH2280" s="37"/>
      <c r="AI2280" s="37"/>
      <c r="AK2280" s="37"/>
    </row>
    <row r="2281" spans="1:37" hidden="1">
      <c r="A2281" t="s">
        <v>64</v>
      </c>
      <c r="B2281" t="s">
        <v>2</v>
      </c>
      <c r="C2281" t="s">
        <v>6</v>
      </c>
      <c r="D2281" t="s">
        <v>116</v>
      </c>
      <c r="E2281" t="s">
        <v>497</v>
      </c>
      <c r="F2281" t="str">
        <f t="shared" si="176"/>
        <v>乌海市感统教育</v>
      </c>
      <c r="G2281" t="s">
        <v>142</v>
      </c>
      <c r="H2281" t="s">
        <v>144</v>
      </c>
      <c r="I2281" t="s">
        <v>70</v>
      </c>
      <c r="J2281">
        <v>1</v>
      </c>
      <c r="K2281">
        <v>0</v>
      </c>
      <c r="L2281" s="13">
        <f>VLOOKUP(C2281,'渗透率、续签率'!B:C,2,0)</f>
        <v>0.68600000000000005</v>
      </c>
      <c r="M2281" s="6">
        <v>0</v>
      </c>
      <c r="N2281">
        <v>0</v>
      </c>
      <c r="O2281">
        <v>0</v>
      </c>
      <c r="P2281" s="6">
        <v>0</v>
      </c>
      <c r="Q2281" s="13">
        <v>0</v>
      </c>
      <c r="R2281" s="13">
        <v>0</v>
      </c>
      <c r="S2281" s="31">
        <v>0</v>
      </c>
      <c r="T2281" s="6">
        <f>VLOOKUP(E2281,'参数设置&amp;汇总'!S:U,3,0)</f>
        <v>0.88090909090909097</v>
      </c>
      <c r="U2281" s="78">
        <f t="shared" si="175"/>
        <v>0</v>
      </c>
      <c r="V2281" s="13">
        <v>0.85000000000000009</v>
      </c>
      <c r="W2281" s="78">
        <f t="shared" si="177"/>
        <v>0</v>
      </c>
      <c r="X2281" s="1">
        <f>VLOOKUP(E2281,'渗透率、续签率'!AG:AJ,4,0)</f>
        <v>3759.5000000000005</v>
      </c>
      <c r="Y2281" s="1">
        <f t="shared" si="178"/>
        <v>0</v>
      </c>
      <c r="Z2281">
        <v>0</v>
      </c>
      <c r="AA2281" s="89">
        <f t="shared" si="179"/>
        <v>0</v>
      </c>
      <c r="AH2281" s="37"/>
      <c r="AI2281" s="37"/>
      <c r="AK2281" s="37"/>
    </row>
    <row r="2282" spans="1:37" hidden="1">
      <c r="A2282" t="s">
        <v>64</v>
      </c>
      <c r="B2282" t="s">
        <v>2</v>
      </c>
      <c r="C2282" t="s">
        <v>6</v>
      </c>
      <c r="D2282" t="s">
        <v>116</v>
      </c>
      <c r="E2282" t="s">
        <v>497</v>
      </c>
      <c r="F2282" t="str">
        <f t="shared" si="176"/>
        <v>乌鲁木齐市感统教育</v>
      </c>
      <c r="G2282" t="s">
        <v>145</v>
      </c>
      <c r="H2282" t="s">
        <v>146</v>
      </c>
      <c r="I2282" t="s">
        <v>70</v>
      </c>
      <c r="J2282">
        <v>4</v>
      </c>
      <c r="K2282">
        <v>0</v>
      </c>
      <c r="L2282" s="13">
        <f>VLOOKUP(C2282,'渗透率、续签率'!B:C,2,0)</f>
        <v>0.68600000000000005</v>
      </c>
      <c r="M2282" s="6">
        <v>0</v>
      </c>
      <c r="N2282">
        <v>0</v>
      </c>
      <c r="O2282">
        <v>0</v>
      </c>
      <c r="P2282" s="6">
        <v>0</v>
      </c>
      <c r="Q2282" s="13">
        <v>0</v>
      </c>
      <c r="R2282" s="13">
        <v>0</v>
      </c>
      <c r="S2282" s="31">
        <v>0</v>
      </c>
      <c r="T2282" s="6">
        <f>VLOOKUP(E2282,'参数设置&amp;汇总'!S:U,3,0)</f>
        <v>0.88090909090909097</v>
      </c>
      <c r="U2282" s="78">
        <f t="shared" si="175"/>
        <v>0</v>
      </c>
      <c r="V2282" s="13">
        <v>0.85000000000000009</v>
      </c>
      <c r="W2282" s="78">
        <f t="shared" si="177"/>
        <v>0</v>
      </c>
      <c r="X2282" s="1">
        <f>VLOOKUP(E2282,'渗透率、续签率'!AG:AJ,4,0)</f>
        <v>3759.5000000000005</v>
      </c>
      <c r="Y2282" s="1">
        <f t="shared" si="178"/>
        <v>0</v>
      </c>
      <c r="Z2282">
        <v>0</v>
      </c>
      <c r="AA2282" s="89">
        <f t="shared" si="179"/>
        <v>0</v>
      </c>
      <c r="AH2282" s="37"/>
      <c r="AI2282" s="37"/>
      <c r="AK2282" s="37"/>
    </row>
    <row r="2283" spans="1:37" hidden="1">
      <c r="A2283" t="s">
        <v>64</v>
      </c>
      <c r="B2283" t="s">
        <v>2</v>
      </c>
      <c r="C2283" t="s">
        <v>6</v>
      </c>
      <c r="D2283" t="s">
        <v>116</v>
      </c>
      <c r="E2283" t="s">
        <v>497</v>
      </c>
      <c r="F2283" t="str">
        <f t="shared" si="176"/>
        <v>乐东黎族自治县感统教育</v>
      </c>
      <c r="G2283" t="s">
        <v>120</v>
      </c>
      <c r="H2283" t="s">
        <v>147</v>
      </c>
      <c r="I2283" t="s">
        <v>68</v>
      </c>
      <c r="J2283">
        <v>1</v>
      </c>
      <c r="K2283">
        <v>0</v>
      </c>
      <c r="L2283" s="13">
        <f>VLOOKUP(C2283,'渗透率、续签率'!B:C,2,0)</f>
        <v>0.68600000000000005</v>
      </c>
      <c r="M2283" s="6">
        <v>0</v>
      </c>
      <c r="N2283">
        <v>0</v>
      </c>
      <c r="O2283">
        <v>0</v>
      </c>
      <c r="P2283" s="6">
        <v>0</v>
      </c>
      <c r="Q2283" s="13">
        <v>0</v>
      </c>
      <c r="R2283" s="13">
        <v>0</v>
      </c>
      <c r="S2283" s="31">
        <v>0</v>
      </c>
      <c r="T2283" s="6">
        <f>VLOOKUP(E2283,'参数设置&amp;汇总'!S:U,3,0)</f>
        <v>0.88090909090909097</v>
      </c>
      <c r="U2283" s="78">
        <f t="shared" si="175"/>
        <v>0</v>
      </c>
      <c r="V2283" s="13">
        <v>0.85000000000000009</v>
      </c>
      <c r="W2283" s="78">
        <f t="shared" si="177"/>
        <v>0</v>
      </c>
      <c r="X2283" s="1">
        <f>VLOOKUP(E2283,'渗透率、续签率'!AG:AJ,4,0)</f>
        <v>3759.5000000000005</v>
      </c>
      <c r="Y2283" s="1">
        <f t="shared" si="178"/>
        <v>0</v>
      </c>
      <c r="Z2283">
        <v>0</v>
      </c>
      <c r="AA2283" s="89">
        <f t="shared" si="179"/>
        <v>0</v>
      </c>
      <c r="AH2283" s="37"/>
      <c r="AI2283" s="37"/>
      <c r="AK2283" s="37"/>
    </row>
    <row r="2284" spans="1:37" hidden="1">
      <c r="A2284" t="s">
        <v>64</v>
      </c>
      <c r="B2284" t="s">
        <v>2</v>
      </c>
      <c r="C2284" t="s">
        <v>6</v>
      </c>
      <c r="D2284" t="s">
        <v>116</v>
      </c>
      <c r="E2284" t="s">
        <v>497</v>
      </c>
      <c r="F2284" t="str">
        <f t="shared" si="176"/>
        <v>乐山市感统教育</v>
      </c>
      <c r="G2284" t="s">
        <v>77</v>
      </c>
      <c r="H2284" t="s">
        <v>148</v>
      </c>
      <c r="I2284" t="s">
        <v>70</v>
      </c>
      <c r="J2284">
        <v>2</v>
      </c>
      <c r="K2284">
        <v>0</v>
      </c>
      <c r="L2284" s="13">
        <f>VLOOKUP(C2284,'渗透率、续签率'!B:C,2,0)</f>
        <v>0.68600000000000005</v>
      </c>
      <c r="M2284" s="6">
        <v>0</v>
      </c>
      <c r="N2284">
        <v>0</v>
      </c>
      <c r="O2284">
        <v>0</v>
      </c>
      <c r="P2284" s="6">
        <v>0</v>
      </c>
      <c r="Q2284" s="13">
        <v>0</v>
      </c>
      <c r="R2284" s="13">
        <v>0</v>
      </c>
      <c r="S2284" s="31">
        <v>0</v>
      </c>
      <c r="T2284" s="6">
        <f>VLOOKUP(E2284,'参数设置&amp;汇总'!S:U,3,0)</f>
        <v>0.88090909090909097</v>
      </c>
      <c r="U2284" s="78">
        <f t="shared" si="175"/>
        <v>0</v>
      </c>
      <c r="V2284" s="13">
        <v>0.85000000000000009</v>
      </c>
      <c r="W2284" s="78">
        <f t="shared" si="177"/>
        <v>0</v>
      </c>
      <c r="X2284" s="1">
        <f>VLOOKUP(E2284,'渗透率、续签率'!AG:AJ,4,0)</f>
        <v>3759.5000000000005</v>
      </c>
      <c r="Y2284" s="1">
        <f t="shared" si="178"/>
        <v>0</v>
      </c>
      <c r="Z2284">
        <v>0</v>
      </c>
      <c r="AA2284" s="89">
        <f t="shared" si="179"/>
        <v>0</v>
      </c>
      <c r="AH2284" s="37"/>
      <c r="AI2284" s="37"/>
      <c r="AK2284" s="37"/>
    </row>
    <row r="2285" spans="1:37" hidden="1">
      <c r="A2285" t="s">
        <v>64</v>
      </c>
      <c r="B2285" t="s">
        <v>2</v>
      </c>
      <c r="C2285" t="s">
        <v>6</v>
      </c>
      <c r="D2285" t="s">
        <v>116</v>
      </c>
      <c r="E2285" t="s">
        <v>497</v>
      </c>
      <c r="F2285" t="str">
        <f t="shared" si="176"/>
        <v>九江市感统教育</v>
      </c>
      <c r="G2285" t="s">
        <v>90</v>
      </c>
      <c r="H2285" t="s">
        <v>149</v>
      </c>
      <c r="I2285" t="s">
        <v>68</v>
      </c>
      <c r="J2285">
        <v>11</v>
      </c>
      <c r="K2285">
        <v>1</v>
      </c>
      <c r="L2285" s="13">
        <f>VLOOKUP(C2285,'渗透率、续签率'!B:C,2,0)</f>
        <v>0.68600000000000005</v>
      </c>
      <c r="M2285" s="6">
        <v>0.09</v>
      </c>
      <c r="N2285">
        <v>0</v>
      </c>
      <c r="O2285">
        <v>0</v>
      </c>
      <c r="P2285" s="6">
        <v>0</v>
      </c>
      <c r="Q2285" s="13">
        <v>1</v>
      </c>
      <c r="R2285" s="13">
        <v>0</v>
      </c>
      <c r="S2285" s="31">
        <v>1</v>
      </c>
      <c r="T2285" s="6">
        <f>VLOOKUP(E2285,'参数设置&amp;汇总'!S:U,3,0)</f>
        <v>0.88090909090909097</v>
      </c>
      <c r="U2285" s="78">
        <f t="shared" si="175"/>
        <v>0</v>
      </c>
      <c r="V2285" s="13">
        <v>0.85000000000000009</v>
      </c>
      <c r="W2285" s="78">
        <f t="shared" si="177"/>
        <v>0</v>
      </c>
      <c r="X2285" s="1">
        <f>VLOOKUP(E2285,'渗透率、续签率'!AG:AJ,4,0)</f>
        <v>3759.5000000000005</v>
      </c>
      <c r="Y2285" s="1">
        <f t="shared" si="178"/>
        <v>0</v>
      </c>
      <c r="Z2285">
        <v>0</v>
      </c>
      <c r="AA2285" s="89">
        <f t="shared" si="179"/>
        <v>0</v>
      </c>
      <c r="AH2285" s="37"/>
      <c r="AI2285" s="37"/>
      <c r="AK2285" s="37"/>
    </row>
    <row r="2286" spans="1:37" hidden="1">
      <c r="A2286" t="s">
        <v>64</v>
      </c>
      <c r="B2286" t="s">
        <v>2</v>
      </c>
      <c r="C2286" t="s">
        <v>6</v>
      </c>
      <c r="D2286" t="s">
        <v>116</v>
      </c>
      <c r="E2286" t="s">
        <v>497</v>
      </c>
      <c r="F2286" t="str">
        <f t="shared" si="176"/>
        <v>云浮市感统教育</v>
      </c>
      <c r="G2286" t="s">
        <v>75</v>
      </c>
      <c r="H2286" t="s">
        <v>150</v>
      </c>
      <c r="I2286" t="s">
        <v>68</v>
      </c>
      <c r="J2286">
        <v>4</v>
      </c>
      <c r="K2286">
        <v>0</v>
      </c>
      <c r="L2286" s="13">
        <f>VLOOKUP(C2286,'渗透率、续签率'!B:C,2,0)</f>
        <v>0.68600000000000005</v>
      </c>
      <c r="M2286" s="6">
        <v>0</v>
      </c>
      <c r="N2286">
        <v>0</v>
      </c>
      <c r="O2286">
        <v>0</v>
      </c>
      <c r="P2286" s="6">
        <v>0</v>
      </c>
      <c r="Q2286" s="13">
        <v>0</v>
      </c>
      <c r="R2286" s="13">
        <v>0</v>
      </c>
      <c r="S2286" s="31">
        <v>0</v>
      </c>
      <c r="T2286" s="6">
        <f>VLOOKUP(E2286,'参数设置&amp;汇总'!S:U,3,0)</f>
        <v>0.88090909090909097</v>
      </c>
      <c r="U2286" s="78">
        <f t="shared" si="175"/>
        <v>0</v>
      </c>
      <c r="V2286" s="13">
        <v>0.85000000000000009</v>
      </c>
      <c r="W2286" s="78">
        <f t="shared" si="177"/>
        <v>0</v>
      </c>
      <c r="X2286" s="1">
        <f>VLOOKUP(E2286,'渗透率、续签率'!AG:AJ,4,0)</f>
        <v>3759.5000000000005</v>
      </c>
      <c r="Y2286" s="1">
        <f t="shared" si="178"/>
        <v>0</v>
      </c>
      <c r="Z2286">
        <v>0</v>
      </c>
      <c r="AA2286" s="89">
        <f t="shared" si="179"/>
        <v>0</v>
      </c>
      <c r="AH2286" s="37"/>
      <c r="AI2286" s="37"/>
      <c r="AK2286" s="37"/>
    </row>
    <row r="2287" spans="1:37" hidden="1">
      <c r="A2287" t="s">
        <v>64</v>
      </c>
      <c r="B2287" t="s">
        <v>2</v>
      </c>
      <c r="C2287" t="s">
        <v>6</v>
      </c>
      <c r="D2287" t="s">
        <v>116</v>
      </c>
      <c r="E2287" t="s">
        <v>497</v>
      </c>
      <c r="F2287" t="str">
        <f t="shared" si="176"/>
        <v>五指山市感统教育</v>
      </c>
      <c r="G2287" t="s">
        <v>120</v>
      </c>
      <c r="H2287" t="s">
        <v>152</v>
      </c>
      <c r="I2287" t="s">
        <v>68</v>
      </c>
      <c r="J2287">
        <v>0</v>
      </c>
      <c r="K2287">
        <v>0</v>
      </c>
      <c r="L2287" s="13">
        <f>VLOOKUP(C2287,'渗透率、续签率'!B:C,2,0)</f>
        <v>0.68600000000000005</v>
      </c>
      <c r="M2287" s="6">
        <v>0</v>
      </c>
      <c r="N2287">
        <v>0</v>
      </c>
      <c r="O2287">
        <v>0</v>
      </c>
      <c r="P2287" s="6">
        <v>0</v>
      </c>
      <c r="Q2287" s="13">
        <v>0</v>
      </c>
      <c r="R2287" s="13">
        <v>0</v>
      </c>
      <c r="S2287" s="31">
        <v>0</v>
      </c>
      <c r="T2287" s="6">
        <f>VLOOKUP(E2287,'参数设置&amp;汇总'!S:U,3,0)</f>
        <v>0.88090909090909097</v>
      </c>
      <c r="U2287" s="78">
        <f t="shared" si="175"/>
        <v>0</v>
      </c>
      <c r="V2287" s="13">
        <v>0.85000000000000009</v>
      </c>
      <c r="W2287" s="78">
        <f t="shared" si="177"/>
        <v>0</v>
      </c>
      <c r="X2287" s="1">
        <f>VLOOKUP(E2287,'渗透率、续签率'!AG:AJ,4,0)</f>
        <v>3759.5000000000005</v>
      </c>
      <c r="Y2287" s="1">
        <f t="shared" si="178"/>
        <v>0</v>
      </c>
      <c r="Z2287">
        <v>0</v>
      </c>
      <c r="AA2287" s="89">
        <f t="shared" si="179"/>
        <v>0</v>
      </c>
      <c r="AH2287" s="37"/>
      <c r="AI2287" s="37"/>
      <c r="AK2287" s="37"/>
    </row>
    <row r="2288" spans="1:37" hidden="1">
      <c r="A2288" t="s">
        <v>64</v>
      </c>
      <c r="B2288" t="s">
        <v>2</v>
      </c>
      <c r="C2288" t="s">
        <v>6</v>
      </c>
      <c r="D2288" t="s">
        <v>116</v>
      </c>
      <c r="E2288" t="s">
        <v>497</v>
      </c>
      <c r="F2288" t="str">
        <f t="shared" si="176"/>
        <v>亳州市感统教育</v>
      </c>
      <c r="G2288" t="s">
        <v>94</v>
      </c>
      <c r="H2288" t="s">
        <v>153</v>
      </c>
      <c r="I2288" t="s">
        <v>68</v>
      </c>
      <c r="J2288">
        <v>4</v>
      </c>
      <c r="K2288">
        <v>0</v>
      </c>
      <c r="L2288" s="13">
        <f>VLOOKUP(C2288,'渗透率、续签率'!B:C,2,0)</f>
        <v>0.68600000000000005</v>
      </c>
      <c r="M2288" s="6">
        <v>0</v>
      </c>
      <c r="N2288">
        <v>0</v>
      </c>
      <c r="O2288">
        <v>0</v>
      </c>
      <c r="P2288" s="6">
        <v>0</v>
      </c>
      <c r="Q2288" s="13">
        <v>0</v>
      </c>
      <c r="R2288" s="13">
        <v>0</v>
      </c>
      <c r="S2288" s="31">
        <v>0</v>
      </c>
      <c r="T2288" s="6">
        <f>VLOOKUP(E2288,'参数设置&amp;汇总'!S:U,3,0)</f>
        <v>0.88090909090909097</v>
      </c>
      <c r="U2288" s="78">
        <f t="shared" si="175"/>
        <v>0</v>
      </c>
      <c r="V2288" s="13">
        <v>0.85000000000000009</v>
      </c>
      <c r="W2288" s="78">
        <f t="shared" si="177"/>
        <v>0</v>
      </c>
      <c r="X2288" s="1">
        <f>VLOOKUP(E2288,'渗透率、续签率'!AG:AJ,4,0)</f>
        <v>3759.5000000000005</v>
      </c>
      <c r="Y2288" s="1">
        <f t="shared" si="178"/>
        <v>0</v>
      </c>
      <c r="Z2288">
        <v>0</v>
      </c>
      <c r="AA2288" s="89">
        <f t="shared" si="179"/>
        <v>0</v>
      </c>
      <c r="AH2288" s="37"/>
      <c r="AI2288" s="37"/>
      <c r="AK2288" s="37"/>
    </row>
    <row r="2289" spans="1:37" hidden="1">
      <c r="A2289" t="s">
        <v>64</v>
      </c>
      <c r="B2289" t="s">
        <v>2</v>
      </c>
      <c r="C2289" t="s">
        <v>6</v>
      </c>
      <c r="D2289" t="s">
        <v>116</v>
      </c>
      <c r="E2289" t="s">
        <v>497</v>
      </c>
      <c r="F2289" t="str">
        <f t="shared" si="176"/>
        <v>仙桃市感统教育</v>
      </c>
      <c r="G2289" t="s">
        <v>81</v>
      </c>
      <c r="H2289" t="s">
        <v>154</v>
      </c>
      <c r="I2289" t="s">
        <v>68</v>
      </c>
      <c r="J2289">
        <v>3</v>
      </c>
      <c r="K2289">
        <v>0</v>
      </c>
      <c r="L2289" s="13">
        <f>VLOOKUP(C2289,'渗透率、续签率'!B:C,2,0)</f>
        <v>0.68600000000000005</v>
      </c>
      <c r="M2289" s="6">
        <v>0</v>
      </c>
      <c r="N2289">
        <v>0</v>
      </c>
      <c r="O2289">
        <v>0</v>
      </c>
      <c r="P2289" s="6">
        <v>0</v>
      </c>
      <c r="Q2289" s="13">
        <v>0</v>
      </c>
      <c r="R2289" s="13">
        <v>0</v>
      </c>
      <c r="S2289" s="31">
        <v>0</v>
      </c>
      <c r="T2289" s="6">
        <f>VLOOKUP(E2289,'参数设置&amp;汇总'!S:U,3,0)</f>
        <v>0.88090909090909097</v>
      </c>
      <c r="U2289" s="78">
        <f t="shared" si="175"/>
        <v>0</v>
      </c>
      <c r="V2289" s="13">
        <v>0.85000000000000009</v>
      </c>
      <c r="W2289" s="78">
        <f t="shared" si="177"/>
        <v>0</v>
      </c>
      <c r="X2289" s="1">
        <f>VLOOKUP(E2289,'渗透率、续签率'!AG:AJ,4,0)</f>
        <v>3759.5000000000005</v>
      </c>
      <c r="Y2289" s="1">
        <f t="shared" si="178"/>
        <v>0</v>
      </c>
      <c r="Z2289">
        <v>0</v>
      </c>
      <c r="AA2289" s="89">
        <f t="shared" si="179"/>
        <v>0</v>
      </c>
      <c r="AH2289" s="37"/>
      <c r="AI2289" s="37"/>
      <c r="AJ2289" s="1"/>
      <c r="AK2289" s="37"/>
    </row>
    <row r="2290" spans="1:37" hidden="1">
      <c r="A2290" t="s">
        <v>64</v>
      </c>
      <c r="B2290" t="s">
        <v>2</v>
      </c>
      <c r="C2290" t="s">
        <v>6</v>
      </c>
      <c r="D2290" t="s">
        <v>116</v>
      </c>
      <c r="E2290" t="s">
        <v>497</v>
      </c>
      <c r="F2290" t="str">
        <f t="shared" si="176"/>
        <v>伊春市感统教育</v>
      </c>
      <c r="G2290" t="s">
        <v>118</v>
      </c>
      <c r="H2290" t="s">
        <v>155</v>
      </c>
      <c r="I2290" t="s">
        <v>70</v>
      </c>
      <c r="J2290">
        <v>1</v>
      </c>
      <c r="K2290">
        <v>0</v>
      </c>
      <c r="L2290" s="13">
        <f>VLOOKUP(C2290,'渗透率、续签率'!B:C,2,0)</f>
        <v>0.68600000000000005</v>
      </c>
      <c r="M2290" s="6">
        <v>0</v>
      </c>
      <c r="N2290">
        <v>0</v>
      </c>
      <c r="O2290">
        <v>0</v>
      </c>
      <c r="P2290" s="6">
        <v>0</v>
      </c>
      <c r="Q2290" s="13">
        <v>0</v>
      </c>
      <c r="R2290" s="13">
        <v>0</v>
      </c>
      <c r="S2290" s="31">
        <v>0</v>
      </c>
      <c r="T2290" s="6">
        <f>VLOOKUP(E2290,'参数设置&amp;汇总'!S:U,3,0)</f>
        <v>0.88090909090909097</v>
      </c>
      <c r="U2290" s="78">
        <f t="shared" si="175"/>
        <v>0</v>
      </c>
      <c r="V2290" s="13">
        <v>0.85000000000000009</v>
      </c>
      <c r="W2290" s="78">
        <f t="shared" si="177"/>
        <v>0</v>
      </c>
      <c r="X2290" s="1">
        <f>VLOOKUP(E2290,'渗透率、续签率'!AG:AJ,4,0)</f>
        <v>3759.5000000000005</v>
      </c>
      <c r="Y2290" s="1">
        <f t="shared" si="178"/>
        <v>0</v>
      </c>
      <c r="Z2290">
        <v>0</v>
      </c>
      <c r="AA2290" s="89">
        <f t="shared" si="179"/>
        <v>0</v>
      </c>
      <c r="AH2290" s="37"/>
      <c r="AI2290" s="37"/>
      <c r="AK2290" s="37"/>
    </row>
    <row r="2291" spans="1:37" hidden="1">
      <c r="A2291" t="s">
        <v>64</v>
      </c>
      <c r="B2291" t="s">
        <v>2</v>
      </c>
      <c r="C2291" t="s">
        <v>6</v>
      </c>
      <c r="D2291" t="s">
        <v>116</v>
      </c>
      <c r="E2291" t="s">
        <v>497</v>
      </c>
      <c r="F2291" t="str">
        <f t="shared" si="176"/>
        <v>伊犁哈萨克自治州感统教育</v>
      </c>
      <c r="G2291" t="s">
        <v>145</v>
      </c>
      <c r="H2291" t="s">
        <v>156</v>
      </c>
      <c r="I2291" t="s">
        <v>70</v>
      </c>
      <c r="J2291">
        <v>1</v>
      </c>
      <c r="K2291">
        <v>0</v>
      </c>
      <c r="L2291" s="13">
        <f>VLOOKUP(C2291,'渗透率、续签率'!B:C,2,0)</f>
        <v>0.68600000000000005</v>
      </c>
      <c r="M2291" s="6">
        <v>0</v>
      </c>
      <c r="N2291">
        <v>0</v>
      </c>
      <c r="O2291">
        <v>0</v>
      </c>
      <c r="P2291" s="6">
        <v>0</v>
      </c>
      <c r="Q2291" s="13">
        <v>0</v>
      </c>
      <c r="R2291" s="13">
        <v>0</v>
      </c>
      <c r="S2291" s="31">
        <v>0</v>
      </c>
      <c r="T2291" s="6">
        <f>VLOOKUP(E2291,'参数设置&amp;汇总'!S:U,3,0)</f>
        <v>0.88090909090909097</v>
      </c>
      <c r="U2291" s="78">
        <f t="shared" si="175"/>
        <v>0</v>
      </c>
      <c r="V2291" s="13">
        <v>0.85000000000000009</v>
      </c>
      <c r="W2291" s="78">
        <f t="shared" si="177"/>
        <v>0</v>
      </c>
      <c r="X2291" s="1">
        <f>VLOOKUP(E2291,'渗透率、续签率'!AG:AJ,4,0)</f>
        <v>3759.5000000000005</v>
      </c>
      <c r="Y2291" s="1">
        <f t="shared" si="178"/>
        <v>0</v>
      </c>
      <c r="Z2291">
        <v>0</v>
      </c>
      <c r="AA2291" s="89">
        <f t="shared" si="179"/>
        <v>0</v>
      </c>
      <c r="AH2291" s="37"/>
      <c r="AI2291" s="37"/>
      <c r="AK2291" s="37"/>
    </row>
    <row r="2292" spans="1:37" hidden="1">
      <c r="A2292" t="s">
        <v>64</v>
      </c>
      <c r="B2292" t="s">
        <v>2</v>
      </c>
      <c r="C2292" t="s">
        <v>6</v>
      </c>
      <c r="D2292" t="s">
        <v>116</v>
      </c>
      <c r="E2292" t="s">
        <v>497</v>
      </c>
      <c r="F2292" t="str">
        <f t="shared" si="176"/>
        <v>佳木斯市感统教育</v>
      </c>
      <c r="G2292" t="s">
        <v>118</v>
      </c>
      <c r="H2292" t="s">
        <v>157</v>
      </c>
      <c r="I2292" t="s">
        <v>70</v>
      </c>
      <c r="J2292">
        <v>4</v>
      </c>
      <c r="K2292">
        <v>0</v>
      </c>
      <c r="L2292" s="13">
        <f>VLOOKUP(C2292,'渗透率、续签率'!B:C,2,0)</f>
        <v>0.68600000000000005</v>
      </c>
      <c r="M2292" s="6">
        <v>0</v>
      </c>
      <c r="N2292">
        <v>0</v>
      </c>
      <c r="O2292">
        <v>0</v>
      </c>
      <c r="P2292" s="6">
        <v>0</v>
      </c>
      <c r="Q2292" s="13">
        <v>0</v>
      </c>
      <c r="R2292" s="13">
        <v>0</v>
      </c>
      <c r="S2292" s="31">
        <v>0</v>
      </c>
      <c r="T2292" s="6">
        <f>VLOOKUP(E2292,'参数设置&amp;汇总'!S:U,3,0)</f>
        <v>0.88090909090909097</v>
      </c>
      <c r="U2292" s="78">
        <f t="shared" si="175"/>
        <v>0</v>
      </c>
      <c r="V2292" s="13">
        <v>0.85000000000000009</v>
      </c>
      <c r="W2292" s="78">
        <f t="shared" si="177"/>
        <v>0</v>
      </c>
      <c r="X2292" s="1">
        <f>VLOOKUP(E2292,'渗透率、续签率'!AG:AJ,4,0)</f>
        <v>3759.5000000000005</v>
      </c>
      <c r="Y2292" s="1">
        <f t="shared" si="178"/>
        <v>0</v>
      </c>
      <c r="Z2292">
        <v>0</v>
      </c>
      <c r="AA2292" s="89">
        <f t="shared" si="179"/>
        <v>0</v>
      </c>
      <c r="AH2292" s="37"/>
      <c r="AI2292" s="37"/>
      <c r="AK2292" s="37"/>
    </row>
    <row r="2293" spans="1:37" hidden="1">
      <c r="A2293" t="s">
        <v>64</v>
      </c>
      <c r="B2293" t="s">
        <v>2</v>
      </c>
      <c r="C2293" t="s">
        <v>6</v>
      </c>
      <c r="D2293" t="s">
        <v>116</v>
      </c>
      <c r="E2293" t="s">
        <v>497</v>
      </c>
      <c r="F2293" t="str">
        <f t="shared" si="176"/>
        <v>保亭黎族苗族自治县感统教育</v>
      </c>
      <c r="G2293" t="s">
        <v>120</v>
      </c>
      <c r="H2293" t="s">
        <v>158</v>
      </c>
      <c r="I2293" t="s">
        <v>68</v>
      </c>
      <c r="J2293">
        <v>0</v>
      </c>
      <c r="K2293">
        <v>0</v>
      </c>
      <c r="L2293" s="13">
        <f>VLOOKUP(C2293,'渗透率、续签率'!B:C,2,0)</f>
        <v>0.68600000000000005</v>
      </c>
      <c r="M2293" s="6">
        <v>0</v>
      </c>
      <c r="N2293">
        <v>0</v>
      </c>
      <c r="O2293">
        <v>0</v>
      </c>
      <c r="P2293" s="6">
        <v>0</v>
      </c>
      <c r="Q2293" s="13">
        <v>0</v>
      </c>
      <c r="R2293" s="13">
        <v>0</v>
      </c>
      <c r="S2293" s="31">
        <v>0</v>
      </c>
      <c r="T2293" s="6">
        <f>VLOOKUP(E2293,'参数设置&amp;汇总'!S:U,3,0)</f>
        <v>0.88090909090909097</v>
      </c>
      <c r="U2293" s="78">
        <f t="shared" si="175"/>
        <v>0</v>
      </c>
      <c r="V2293" s="13">
        <v>0.85000000000000009</v>
      </c>
      <c r="W2293" s="78">
        <f t="shared" si="177"/>
        <v>0</v>
      </c>
      <c r="X2293" s="1">
        <f>VLOOKUP(E2293,'渗透率、续签率'!AG:AJ,4,0)</f>
        <v>3759.5000000000005</v>
      </c>
      <c r="Y2293" s="1">
        <f t="shared" si="178"/>
        <v>0</v>
      </c>
      <c r="Z2293">
        <v>0</v>
      </c>
      <c r="AA2293" s="89">
        <f t="shared" si="179"/>
        <v>0</v>
      </c>
      <c r="AH2293" s="37"/>
      <c r="AI2293" s="37"/>
      <c r="AK2293" s="37"/>
    </row>
    <row r="2294" spans="1:37" hidden="1">
      <c r="A2294" t="s">
        <v>64</v>
      </c>
      <c r="B2294" t="s">
        <v>2</v>
      </c>
      <c r="C2294" t="s">
        <v>6</v>
      </c>
      <c r="D2294" t="s">
        <v>116</v>
      </c>
      <c r="E2294" t="s">
        <v>497</v>
      </c>
      <c r="F2294" t="str">
        <f t="shared" si="176"/>
        <v>保定市感统教育</v>
      </c>
      <c r="G2294" t="s">
        <v>159</v>
      </c>
      <c r="H2294" t="s">
        <v>160</v>
      </c>
      <c r="I2294" t="s">
        <v>70</v>
      </c>
      <c r="J2294">
        <v>24</v>
      </c>
      <c r="K2294">
        <v>0</v>
      </c>
      <c r="L2294" s="13">
        <f>VLOOKUP(C2294,'渗透率、续签率'!B:C,2,0)</f>
        <v>0.68600000000000005</v>
      </c>
      <c r="M2294" s="6">
        <v>0</v>
      </c>
      <c r="N2294">
        <v>1</v>
      </c>
      <c r="O2294">
        <v>0</v>
      </c>
      <c r="P2294" s="6">
        <v>0</v>
      </c>
      <c r="Q2294" s="13">
        <v>1</v>
      </c>
      <c r="R2294" s="13">
        <v>1</v>
      </c>
      <c r="S2294" s="31">
        <v>36</v>
      </c>
      <c r="T2294" s="6">
        <f>VLOOKUP(E2294,'参数设置&amp;汇总'!S:U,3,0)</f>
        <v>0.88090909090909097</v>
      </c>
      <c r="U2294" s="78">
        <f t="shared" si="175"/>
        <v>0.88090909090909097</v>
      </c>
      <c r="V2294" s="13">
        <v>0.85000000000000009</v>
      </c>
      <c r="W2294" s="78">
        <f t="shared" si="177"/>
        <v>1.0363636363636364</v>
      </c>
      <c r="X2294" s="1">
        <f>VLOOKUP(E2294,'渗透率、续签率'!AG:AJ,4,0)</f>
        <v>3759.5000000000005</v>
      </c>
      <c r="Y2294" s="1">
        <f t="shared" si="178"/>
        <v>3896.2090909090916</v>
      </c>
      <c r="Z2294">
        <v>1</v>
      </c>
      <c r="AA2294" s="89">
        <f t="shared" si="179"/>
        <v>3759.5000000000005</v>
      </c>
      <c r="AH2294" s="37"/>
      <c r="AI2294" s="37"/>
      <c r="AK2294" s="37"/>
    </row>
    <row r="2295" spans="1:37" hidden="1">
      <c r="A2295" t="s">
        <v>64</v>
      </c>
      <c r="B2295" t="s">
        <v>2</v>
      </c>
      <c r="C2295" t="s">
        <v>6</v>
      </c>
      <c r="D2295" t="s">
        <v>116</v>
      </c>
      <c r="E2295" t="s">
        <v>497</v>
      </c>
      <c r="F2295" t="str">
        <f t="shared" si="176"/>
        <v>保山市感统教育</v>
      </c>
      <c r="G2295" t="s">
        <v>99</v>
      </c>
      <c r="H2295" t="s">
        <v>161</v>
      </c>
      <c r="I2295" t="s">
        <v>68</v>
      </c>
      <c r="J2295">
        <v>5</v>
      </c>
      <c r="K2295">
        <v>0</v>
      </c>
      <c r="L2295" s="13">
        <f>VLOOKUP(C2295,'渗透率、续签率'!B:C,2,0)</f>
        <v>0.68600000000000005</v>
      </c>
      <c r="M2295" s="6">
        <v>0</v>
      </c>
      <c r="N2295">
        <v>0</v>
      </c>
      <c r="O2295">
        <v>0</v>
      </c>
      <c r="P2295" s="6">
        <v>0</v>
      </c>
      <c r="Q2295" s="13">
        <v>0</v>
      </c>
      <c r="R2295" s="13">
        <v>0</v>
      </c>
      <c r="S2295" s="31">
        <v>0</v>
      </c>
      <c r="T2295" s="6">
        <f>VLOOKUP(E2295,'参数设置&amp;汇总'!S:U,3,0)</f>
        <v>0.88090909090909097</v>
      </c>
      <c r="U2295" s="78">
        <f t="shared" si="175"/>
        <v>0</v>
      </c>
      <c r="V2295" s="13">
        <v>0.85000000000000009</v>
      </c>
      <c r="W2295" s="78">
        <f t="shared" si="177"/>
        <v>0</v>
      </c>
      <c r="X2295" s="1">
        <f>VLOOKUP(E2295,'渗透率、续签率'!AG:AJ,4,0)</f>
        <v>3759.5000000000005</v>
      </c>
      <c r="Y2295" s="1">
        <f t="shared" si="178"/>
        <v>0</v>
      </c>
      <c r="Z2295">
        <v>0</v>
      </c>
      <c r="AA2295" s="89">
        <f t="shared" si="179"/>
        <v>0</v>
      </c>
      <c r="AH2295" s="37"/>
      <c r="AI2295" s="37"/>
      <c r="AK2295" s="37"/>
    </row>
    <row r="2296" spans="1:37" hidden="1">
      <c r="A2296" t="s">
        <v>64</v>
      </c>
      <c r="B2296" t="s">
        <v>2</v>
      </c>
      <c r="C2296" t="s">
        <v>6</v>
      </c>
      <c r="D2296" t="s">
        <v>116</v>
      </c>
      <c r="E2296" t="s">
        <v>497</v>
      </c>
      <c r="F2296" t="str">
        <f t="shared" si="176"/>
        <v>信阳市感统教育</v>
      </c>
      <c r="G2296" t="s">
        <v>110</v>
      </c>
      <c r="H2296" t="s">
        <v>162</v>
      </c>
      <c r="I2296" t="s">
        <v>70</v>
      </c>
      <c r="J2296">
        <v>10</v>
      </c>
      <c r="K2296">
        <v>0</v>
      </c>
      <c r="L2296" s="13">
        <f>VLOOKUP(C2296,'渗透率、续签率'!B:C,2,0)</f>
        <v>0.68600000000000005</v>
      </c>
      <c r="M2296" s="6">
        <v>0</v>
      </c>
      <c r="N2296">
        <v>0</v>
      </c>
      <c r="O2296">
        <v>0</v>
      </c>
      <c r="P2296" s="6">
        <v>0</v>
      </c>
      <c r="Q2296" s="13">
        <v>0</v>
      </c>
      <c r="R2296" s="13">
        <v>0</v>
      </c>
      <c r="S2296" s="31">
        <v>0</v>
      </c>
      <c r="T2296" s="6">
        <f>VLOOKUP(E2296,'参数设置&amp;汇总'!S:U,3,0)</f>
        <v>0.88090909090909097</v>
      </c>
      <c r="U2296" s="78">
        <f t="shared" si="175"/>
        <v>0</v>
      </c>
      <c r="V2296" s="13">
        <v>0.85000000000000009</v>
      </c>
      <c r="W2296" s="78">
        <f t="shared" si="177"/>
        <v>0</v>
      </c>
      <c r="X2296" s="1">
        <f>VLOOKUP(E2296,'渗透率、续签率'!AG:AJ,4,0)</f>
        <v>3759.5000000000005</v>
      </c>
      <c r="Y2296" s="1">
        <f t="shared" si="178"/>
        <v>0</v>
      </c>
      <c r="Z2296">
        <v>0</v>
      </c>
      <c r="AA2296" s="89">
        <f t="shared" si="179"/>
        <v>0</v>
      </c>
      <c r="AH2296" s="37"/>
      <c r="AI2296" s="37"/>
      <c r="AK2296" s="37"/>
    </row>
    <row r="2297" spans="1:37" hidden="1">
      <c r="A2297" t="s">
        <v>64</v>
      </c>
      <c r="B2297" t="s">
        <v>2</v>
      </c>
      <c r="C2297" t="s">
        <v>6</v>
      </c>
      <c r="D2297" t="s">
        <v>116</v>
      </c>
      <c r="E2297" t="s">
        <v>497</v>
      </c>
      <c r="F2297" t="str">
        <f t="shared" si="176"/>
        <v>儋州市感统教育</v>
      </c>
      <c r="G2297" t="s">
        <v>120</v>
      </c>
      <c r="H2297" t="s">
        <v>163</v>
      </c>
      <c r="I2297" t="s">
        <v>68</v>
      </c>
      <c r="J2297">
        <v>0</v>
      </c>
      <c r="K2297">
        <v>0</v>
      </c>
      <c r="L2297" s="13">
        <f>VLOOKUP(C2297,'渗透率、续签率'!B:C,2,0)</f>
        <v>0.68600000000000005</v>
      </c>
      <c r="M2297" s="6">
        <v>0</v>
      </c>
      <c r="N2297">
        <v>0</v>
      </c>
      <c r="O2297">
        <v>0</v>
      </c>
      <c r="P2297" s="6">
        <v>0</v>
      </c>
      <c r="Q2297" s="13">
        <v>0</v>
      </c>
      <c r="R2297" s="13">
        <v>0</v>
      </c>
      <c r="S2297" s="31">
        <v>0</v>
      </c>
      <c r="T2297" s="6">
        <f>VLOOKUP(E2297,'参数设置&amp;汇总'!S:U,3,0)</f>
        <v>0.88090909090909097</v>
      </c>
      <c r="U2297" s="78">
        <f t="shared" si="175"/>
        <v>0</v>
      </c>
      <c r="V2297" s="13">
        <v>0.85000000000000009</v>
      </c>
      <c r="W2297" s="78">
        <f t="shared" si="177"/>
        <v>0</v>
      </c>
      <c r="X2297" s="1">
        <f>VLOOKUP(E2297,'渗透率、续签率'!AG:AJ,4,0)</f>
        <v>3759.5000000000005</v>
      </c>
      <c r="Y2297" s="1">
        <f t="shared" si="178"/>
        <v>0</v>
      </c>
      <c r="Z2297">
        <v>0</v>
      </c>
      <c r="AA2297" s="89">
        <f t="shared" si="179"/>
        <v>0</v>
      </c>
      <c r="AH2297" s="37"/>
      <c r="AI2297" s="37"/>
      <c r="AJ2297" s="1"/>
      <c r="AK2297" s="37"/>
    </row>
    <row r="2298" spans="1:37" hidden="1">
      <c r="A2298" t="s">
        <v>64</v>
      </c>
      <c r="B2298" t="s">
        <v>2</v>
      </c>
      <c r="C2298" t="s">
        <v>6</v>
      </c>
      <c r="D2298" t="s">
        <v>116</v>
      </c>
      <c r="E2298" t="s">
        <v>497</v>
      </c>
      <c r="F2298" t="str">
        <f t="shared" si="176"/>
        <v>克拉玛依市感统教育</v>
      </c>
      <c r="G2298" t="s">
        <v>145</v>
      </c>
      <c r="H2298" t="s">
        <v>165</v>
      </c>
      <c r="I2298" t="s">
        <v>70</v>
      </c>
      <c r="J2298">
        <v>1</v>
      </c>
      <c r="K2298">
        <v>0</v>
      </c>
      <c r="L2298" s="13">
        <f>VLOOKUP(C2298,'渗透率、续签率'!B:C,2,0)</f>
        <v>0.68600000000000005</v>
      </c>
      <c r="M2298" s="6">
        <v>0</v>
      </c>
      <c r="N2298">
        <v>0</v>
      </c>
      <c r="O2298">
        <v>0</v>
      </c>
      <c r="P2298" s="6">
        <v>0</v>
      </c>
      <c r="Q2298" s="13">
        <v>0</v>
      </c>
      <c r="R2298" s="13">
        <v>0</v>
      </c>
      <c r="S2298" s="31">
        <v>0</v>
      </c>
      <c r="T2298" s="6">
        <f>VLOOKUP(E2298,'参数设置&amp;汇总'!S:U,3,0)</f>
        <v>0.88090909090909097</v>
      </c>
      <c r="U2298" s="78">
        <f t="shared" si="175"/>
        <v>0</v>
      </c>
      <c r="V2298" s="13">
        <v>0.85000000000000009</v>
      </c>
      <c r="W2298" s="78">
        <f t="shared" si="177"/>
        <v>0</v>
      </c>
      <c r="X2298" s="1">
        <f>VLOOKUP(E2298,'渗透率、续签率'!AG:AJ,4,0)</f>
        <v>3759.5000000000005</v>
      </c>
      <c r="Y2298" s="1">
        <f t="shared" si="178"/>
        <v>0</v>
      </c>
      <c r="Z2298">
        <v>0</v>
      </c>
      <c r="AA2298" s="89">
        <f t="shared" si="179"/>
        <v>0</v>
      </c>
      <c r="AH2298" s="37"/>
      <c r="AI2298" s="37"/>
      <c r="AK2298" s="37"/>
    </row>
    <row r="2299" spans="1:37" hidden="1">
      <c r="A2299" t="s">
        <v>64</v>
      </c>
      <c r="B2299" t="s">
        <v>2</v>
      </c>
      <c r="C2299" t="s">
        <v>6</v>
      </c>
      <c r="D2299" t="s">
        <v>116</v>
      </c>
      <c r="E2299" t="s">
        <v>497</v>
      </c>
      <c r="F2299" t="str">
        <f t="shared" si="176"/>
        <v>六安市感统教育</v>
      </c>
      <c r="G2299" t="s">
        <v>94</v>
      </c>
      <c r="H2299" t="s">
        <v>166</v>
      </c>
      <c r="I2299" t="s">
        <v>68</v>
      </c>
      <c r="J2299">
        <v>11</v>
      </c>
      <c r="K2299">
        <v>0</v>
      </c>
      <c r="L2299" s="13">
        <f>VLOOKUP(C2299,'渗透率、续签率'!B:C,2,0)</f>
        <v>0.68600000000000005</v>
      </c>
      <c r="M2299" s="6">
        <v>0</v>
      </c>
      <c r="N2299">
        <v>0</v>
      </c>
      <c r="O2299">
        <v>0</v>
      </c>
      <c r="P2299" s="6">
        <v>0</v>
      </c>
      <c r="Q2299" s="13">
        <v>0</v>
      </c>
      <c r="R2299" s="13">
        <v>0</v>
      </c>
      <c r="S2299" s="31">
        <v>0</v>
      </c>
      <c r="T2299" s="6">
        <f>VLOOKUP(E2299,'参数设置&amp;汇总'!S:U,3,0)</f>
        <v>0.88090909090909097</v>
      </c>
      <c r="U2299" s="78">
        <f t="shared" si="175"/>
        <v>0</v>
      </c>
      <c r="V2299" s="13">
        <v>0.85000000000000009</v>
      </c>
      <c r="W2299" s="78">
        <f t="shared" si="177"/>
        <v>0</v>
      </c>
      <c r="X2299" s="1">
        <f>VLOOKUP(E2299,'渗透率、续签率'!AG:AJ,4,0)</f>
        <v>3759.5000000000005</v>
      </c>
      <c r="Y2299" s="1">
        <f t="shared" si="178"/>
        <v>0</v>
      </c>
      <c r="Z2299">
        <v>0</v>
      </c>
      <c r="AA2299" s="89">
        <f t="shared" si="179"/>
        <v>0</v>
      </c>
      <c r="AH2299" s="37"/>
      <c r="AI2299" s="37"/>
      <c r="AK2299" s="37"/>
    </row>
    <row r="2300" spans="1:37" hidden="1">
      <c r="A2300" t="s">
        <v>64</v>
      </c>
      <c r="B2300" t="s">
        <v>2</v>
      </c>
      <c r="C2300" t="s">
        <v>6</v>
      </c>
      <c r="D2300" t="s">
        <v>116</v>
      </c>
      <c r="E2300" t="s">
        <v>497</v>
      </c>
      <c r="F2300" t="str">
        <f t="shared" si="176"/>
        <v>六盘水市感统教育</v>
      </c>
      <c r="G2300" t="s">
        <v>167</v>
      </c>
      <c r="H2300" t="s">
        <v>168</v>
      </c>
      <c r="I2300" t="s">
        <v>70</v>
      </c>
      <c r="J2300">
        <v>4</v>
      </c>
      <c r="K2300">
        <v>0</v>
      </c>
      <c r="L2300" s="13">
        <f>VLOOKUP(C2300,'渗透率、续签率'!B:C,2,0)</f>
        <v>0.68600000000000005</v>
      </c>
      <c r="M2300" s="6">
        <v>0</v>
      </c>
      <c r="N2300">
        <v>0</v>
      </c>
      <c r="O2300">
        <v>0</v>
      </c>
      <c r="P2300" s="6">
        <v>0</v>
      </c>
      <c r="Q2300" s="13">
        <v>0</v>
      </c>
      <c r="R2300" s="13">
        <v>0</v>
      </c>
      <c r="S2300" s="31">
        <v>0</v>
      </c>
      <c r="T2300" s="6">
        <f>VLOOKUP(E2300,'参数设置&amp;汇总'!S:U,3,0)</f>
        <v>0.88090909090909097</v>
      </c>
      <c r="U2300" s="78">
        <f t="shared" si="175"/>
        <v>0</v>
      </c>
      <c r="V2300" s="13">
        <v>0.85000000000000009</v>
      </c>
      <c r="W2300" s="78">
        <f t="shared" si="177"/>
        <v>0</v>
      </c>
      <c r="X2300" s="1">
        <f>VLOOKUP(E2300,'渗透率、续签率'!AG:AJ,4,0)</f>
        <v>3759.5000000000005</v>
      </c>
      <c r="Y2300" s="1">
        <f t="shared" si="178"/>
        <v>0</v>
      </c>
      <c r="Z2300">
        <v>0</v>
      </c>
      <c r="AA2300" s="89">
        <f t="shared" si="179"/>
        <v>0</v>
      </c>
      <c r="AH2300" s="37"/>
      <c r="AI2300" s="37"/>
      <c r="AJ2300" s="1"/>
      <c r="AK2300" s="37"/>
    </row>
    <row r="2301" spans="1:37" hidden="1">
      <c r="A2301" t="s">
        <v>64</v>
      </c>
      <c r="B2301" t="s">
        <v>2</v>
      </c>
      <c r="C2301" t="s">
        <v>6</v>
      </c>
      <c r="D2301" t="s">
        <v>116</v>
      </c>
      <c r="E2301" t="s">
        <v>497</v>
      </c>
      <c r="F2301" t="str">
        <f t="shared" si="176"/>
        <v>兰州市感统教育</v>
      </c>
      <c r="G2301" t="s">
        <v>132</v>
      </c>
      <c r="H2301" t="s">
        <v>169</v>
      </c>
      <c r="I2301" t="s">
        <v>70</v>
      </c>
      <c r="J2301">
        <v>6</v>
      </c>
      <c r="K2301">
        <v>0</v>
      </c>
      <c r="L2301" s="13">
        <f>VLOOKUP(C2301,'渗透率、续签率'!B:C,2,0)</f>
        <v>0.68600000000000005</v>
      </c>
      <c r="M2301" s="6">
        <v>0</v>
      </c>
      <c r="N2301">
        <v>0</v>
      </c>
      <c r="O2301">
        <v>0</v>
      </c>
      <c r="P2301" s="6">
        <v>0</v>
      </c>
      <c r="Q2301" s="13">
        <v>0</v>
      </c>
      <c r="R2301" s="13">
        <v>0</v>
      </c>
      <c r="S2301" s="31">
        <v>0</v>
      </c>
      <c r="T2301" s="6">
        <f>VLOOKUP(E2301,'参数设置&amp;汇总'!S:U,3,0)</f>
        <v>0.88090909090909097</v>
      </c>
      <c r="U2301" s="78">
        <f t="shared" si="175"/>
        <v>0</v>
      </c>
      <c r="V2301" s="13">
        <v>0.85000000000000009</v>
      </c>
      <c r="W2301" s="78">
        <f t="shared" si="177"/>
        <v>0</v>
      </c>
      <c r="X2301" s="1">
        <f>VLOOKUP(E2301,'渗透率、续签率'!AG:AJ,4,0)</f>
        <v>3759.5000000000005</v>
      </c>
      <c r="Y2301" s="1">
        <f t="shared" si="178"/>
        <v>0</v>
      </c>
      <c r="Z2301">
        <v>0</v>
      </c>
      <c r="AA2301" s="89">
        <f t="shared" si="179"/>
        <v>0</v>
      </c>
      <c r="AH2301" s="37"/>
      <c r="AI2301" s="37"/>
      <c r="AK2301" s="37"/>
    </row>
    <row r="2302" spans="1:37" hidden="1">
      <c r="A2302" t="s">
        <v>64</v>
      </c>
      <c r="B2302" t="s">
        <v>2</v>
      </c>
      <c r="C2302" t="s">
        <v>6</v>
      </c>
      <c r="D2302" t="s">
        <v>116</v>
      </c>
      <c r="E2302" t="s">
        <v>497</v>
      </c>
      <c r="F2302" t="str">
        <f t="shared" si="176"/>
        <v>兴安盟感统教育</v>
      </c>
      <c r="G2302" t="s">
        <v>142</v>
      </c>
      <c r="H2302" t="s">
        <v>170</v>
      </c>
      <c r="I2302" t="s">
        <v>70</v>
      </c>
      <c r="J2302">
        <v>3</v>
      </c>
      <c r="K2302">
        <v>0</v>
      </c>
      <c r="L2302" s="13">
        <f>VLOOKUP(C2302,'渗透率、续签率'!B:C,2,0)</f>
        <v>0.68600000000000005</v>
      </c>
      <c r="M2302" s="6">
        <v>0</v>
      </c>
      <c r="N2302">
        <v>0</v>
      </c>
      <c r="O2302">
        <v>0</v>
      </c>
      <c r="P2302" s="6">
        <v>0</v>
      </c>
      <c r="Q2302" s="13">
        <v>0</v>
      </c>
      <c r="R2302" s="13">
        <v>0</v>
      </c>
      <c r="S2302" s="31">
        <v>0</v>
      </c>
      <c r="T2302" s="6">
        <f>VLOOKUP(E2302,'参数设置&amp;汇总'!S:U,3,0)</f>
        <v>0.88090909090909097</v>
      </c>
      <c r="U2302" s="78">
        <f t="shared" si="175"/>
        <v>0</v>
      </c>
      <c r="V2302" s="13">
        <v>0.85000000000000009</v>
      </c>
      <c r="W2302" s="78">
        <f t="shared" si="177"/>
        <v>0</v>
      </c>
      <c r="X2302" s="1">
        <f>VLOOKUP(E2302,'渗透率、续签率'!AG:AJ,4,0)</f>
        <v>3759.5000000000005</v>
      </c>
      <c r="Y2302" s="1">
        <f t="shared" si="178"/>
        <v>0</v>
      </c>
      <c r="Z2302">
        <v>0</v>
      </c>
      <c r="AA2302" s="89">
        <f t="shared" si="179"/>
        <v>0</v>
      </c>
    </row>
    <row r="2303" spans="1:37" hidden="1">
      <c r="A2303" t="s">
        <v>64</v>
      </c>
      <c r="B2303" t="s">
        <v>2</v>
      </c>
      <c r="C2303" t="s">
        <v>6</v>
      </c>
      <c r="D2303" t="s">
        <v>116</v>
      </c>
      <c r="E2303" t="s">
        <v>497</v>
      </c>
      <c r="F2303" t="str">
        <f t="shared" si="176"/>
        <v>内江市感统教育</v>
      </c>
      <c r="G2303" t="s">
        <v>77</v>
      </c>
      <c r="H2303" t="s">
        <v>171</v>
      </c>
      <c r="I2303" t="s">
        <v>70</v>
      </c>
      <c r="J2303">
        <v>5</v>
      </c>
      <c r="K2303">
        <v>0</v>
      </c>
      <c r="L2303" s="13">
        <f>VLOOKUP(C2303,'渗透率、续签率'!B:C,2,0)</f>
        <v>0.68600000000000005</v>
      </c>
      <c r="M2303" s="6">
        <v>0</v>
      </c>
      <c r="N2303">
        <v>0</v>
      </c>
      <c r="O2303">
        <v>0</v>
      </c>
      <c r="P2303" s="6">
        <v>0</v>
      </c>
      <c r="Q2303" s="13">
        <v>0</v>
      </c>
      <c r="R2303" s="13">
        <v>0</v>
      </c>
      <c r="S2303" s="31">
        <v>0</v>
      </c>
      <c r="T2303" s="6">
        <f>VLOOKUP(E2303,'参数设置&amp;汇总'!S:U,3,0)</f>
        <v>0.88090909090909097</v>
      </c>
      <c r="U2303" s="78">
        <f t="shared" si="175"/>
        <v>0</v>
      </c>
      <c r="V2303" s="13">
        <v>0.85000000000000009</v>
      </c>
      <c r="W2303" s="78">
        <f t="shared" si="177"/>
        <v>0</v>
      </c>
      <c r="X2303" s="1">
        <f>VLOOKUP(E2303,'渗透率、续签率'!AG:AJ,4,0)</f>
        <v>3759.5000000000005</v>
      </c>
      <c r="Y2303" s="1">
        <f t="shared" si="178"/>
        <v>0</v>
      </c>
      <c r="Z2303">
        <v>0</v>
      </c>
      <c r="AA2303" s="89">
        <f t="shared" si="179"/>
        <v>0</v>
      </c>
      <c r="AH2303" s="37"/>
      <c r="AI2303" s="37"/>
      <c r="AK2303" s="37"/>
    </row>
    <row r="2304" spans="1:37" hidden="1">
      <c r="A2304" t="s">
        <v>64</v>
      </c>
      <c r="B2304" t="s">
        <v>2</v>
      </c>
      <c r="C2304" t="s">
        <v>6</v>
      </c>
      <c r="D2304" t="s">
        <v>116</v>
      </c>
      <c r="E2304" t="s">
        <v>497</v>
      </c>
      <c r="F2304" t="str">
        <f t="shared" si="176"/>
        <v>凉山彝族自治州感统教育</v>
      </c>
      <c r="G2304" t="s">
        <v>77</v>
      </c>
      <c r="H2304" t="s">
        <v>172</v>
      </c>
      <c r="I2304" t="s">
        <v>70</v>
      </c>
      <c r="J2304">
        <v>7</v>
      </c>
      <c r="K2304">
        <v>0</v>
      </c>
      <c r="L2304" s="13">
        <f>VLOOKUP(C2304,'渗透率、续签率'!B:C,2,0)</f>
        <v>0.68600000000000005</v>
      </c>
      <c r="M2304" s="6">
        <v>0</v>
      </c>
      <c r="N2304">
        <v>0</v>
      </c>
      <c r="O2304">
        <v>0</v>
      </c>
      <c r="P2304" s="6">
        <v>0</v>
      </c>
      <c r="Q2304" s="13">
        <v>0</v>
      </c>
      <c r="R2304" s="13">
        <v>0</v>
      </c>
      <c r="S2304" s="31">
        <v>0</v>
      </c>
      <c r="T2304" s="6">
        <f>VLOOKUP(E2304,'参数设置&amp;汇总'!S:U,3,0)</f>
        <v>0.88090909090909097</v>
      </c>
      <c r="U2304" s="78">
        <f t="shared" si="175"/>
        <v>0</v>
      </c>
      <c r="V2304" s="13">
        <v>0.85000000000000009</v>
      </c>
      <c r="W2304" s="78">
        <f t="shared" si="177"/>
        <v>0</v>
      </c>
      <c r="X2304" s="1">
        <f>VLOOKUP(E2304,'渗透率、续签率'!AG:AJ,4,0)</f>
        <v>3759.5000000000005</v>
      </c>
      <c r="Y2304" s="1">
        <f t="shared" si="178"/>
        <v>0</v>
      </c>
      <c r="Z2304">
        <v>0</v>
      </c>
      <c r="AA2304" s="89">
        <f t="shared" si="179"/>
        <v>0</v>
      </c>
      <c r="AH2304" s="37"/>
      <c r="AI2304" s="37"/>
      <c r="AK2304" s="37"/>
    </row>
    <row r="2305" spans="1:37" hidden="1">
      <c r="A2305" t="s">
        <v>64</v>
      </c>
      <c r="B2305" t="s">
        <v>2</v>
      </c>
      <c r="C2305" t="s">
        <v>6</v>
      </c>
      <c r="D2305" t="s">
        <v>116</v>
      </c>
      <c r="E2305" t="s">
        <v>497</v>
      </c>
      <c r="F2305" t="str">
        <f t="shared" si="176"/>
        <v>包头市感统教育</v>
      </c>
      <c r="G2305" t="s">
        <v>142</v>
      </c>
      <c r="H2305" t="s">
        <v>173</v>
      </c>
      <c r="I2305" t="s">
        <v>70</v>
      </c>
      <c r="J2305">
        <v>3</v>
      </c>
      <c r="K2305">
        <v>0</v>
      </c>
      <c r="L2305" s="13">
        <f>VLOOKUP(C2305,'渗透率、续签率'!B:C,2,0)</f>
        <v>0.68600000000000005</v>
      </c>
      <c r="M2305" s="6">
        <v>0</v>
      </c>
      <c r="N2305">
        <v>0</v>
      </c>
      <c r="O2305">
        <v>0</v>
      </c>
      <c r="P2305" s="6">
        <v>0</v>
      </c>
      <c r="Q2305" s="13">
        <v>0</v>
      </c>
      <c r="R2305" s="13">
        <v>0</v>
      </c>
      <c r="S2305" s="31">
        <v>0</v>
      </c>
      <c r="T2305" s="6">
        <f>VLOOKUP(E2305,'参数设置&amp;汇总'!S:U,3,0)</f>
        <v>0.88090909090909097</v>
      </c>
      <c r="U2305" s="78">
        <f t="shared" si="175"/>
        <v>0</v>
      </c>
      <c r="V2305" s="13">
        <v>0.85000000000000009</v>
      </c>
      <c r="W2305" s="78">
        <f t="shared" si="177"/>
        <v>0</v>
      </c>
      <c r="X2305" s="1">
        <f>VLOOKUP(E2305,'渗透率、续签率'!AG:AJ,4,0)</f>
        <v>3759.5000000000005</v>
      </c>
      <c r="Y2305" s="1">
        <f t="shared" si="178"/>
        <v>0</v>
      </c>
      <c r="Z2305">
        <v>0</v>
      </c>
      <c r="AA2305" s="89">
        <f t="shared" si="179"/>
        <v>0</v>
      </c>
      <c r="AH2305" s="37"/>
      <c r="AI2305" s="37"/>
      <c r="AK2305" s="37"/>
    </row>
    <row r="2306" spans="1:37" hidden="1">
      <c r="A2306" t="s">
        <v>64</v>
      </c>
      <c r="B2306" t="s">
        <v>2</v>
      </c>
      <c r="C2306" t="s">
        <v>6</v>
      </c>
      <c r="D2306" t="s">
        <v>116</v>
      </c>
      <c r="E2306" t="s">
        <v>497</v>
      </c>
      <c r="F2306" t="str">
        <f t="shared" si="176"/>
        <v>北屯市感统教育</v>
      </c>
      <c r="G2306" t="s">
        <v>145</v>
      </c>
      <c r="H2306" t="s">
        <v>174</v>
      </c>
      <c r="I2306" t="s">
        <v>70</v>
      </c>
      <c r="J2306">
        <v>0</v>
      </c>
      <c r="K2306">
        <v>0</v>
      </c>
      <c r="L2306" s="13">
        <f>VLOOKUP(C2306,'渗透率、续签率'!B:C,2,0)</f>
        <v>0.68600000000000005</v>
      </c>
      <c r="M2306" s="6">
        <v>0</v>
      </c>
      <c r="N2306">
        <v>0</v>
      </c>
      <c r="O2306">
        <v>0</v>
      </c>
      <c r="P2306" s="6">
        <v>0</v>
      </c>
      <c r="Q2306" s="13">
        <v>0</v>
      </c>
      <c r="R2306" s="13">
        <v>0</v>
      </c>
      <c r="S2306" s="31">
        <v>0</v>
      </c>
      <c r="T2306" s="6">
        <f>VLOOKUP(E2306,'参数设置&amp;汇总'!S:U,3,0)</f>
        <v>0.88090909090909097</v>
      </c>
      <c r="U2306" s="78">
        <f t="shared" si="175"/>
        <v>0</v>
      </c>
      <c r="V2306" s="13">
        <v>0.85000000000000009</v>
      </c>
      <c r="W2306" s="78">
        <f t="shared" si="177"/>
        <v>0</v>
      </c>
      <c r="X2306" s="1">
        <f>VLOOKUP(E2306,'渗透率、续签率'!AG:AJ,4,0)</f>
        <v>3759.5000000000005</v>
      </c>
      <c r="Y2306" s="1">
        <f t="shared" si="178"/>
        <v>0</v>
      </c>
      <c r="Z2306">
        <v>0</v>
      </c>
      <c r="AA2306" s="89">
        <f t="shared" si="179"/>
        <v>0</v>
      </c>
      <c r="AH2306" s="37"/>
      <c r="AI2306" s="37"/>
      <c r="AK2306" s="37"/>
    </row>
    <row r="2307" spans="1:37" hidden="1">
      <c r="A2307" t="s">
        <v>64</v>
      </c>
      <c r="B2307" t="s">
        <v>2</v>
      </c>
      <c r="C2307" t="s">
        <v>6</v>
      </c>
      <c r="D2307" t="s">
        <v>116</v>
      </c>
      <c r="E2307" t="s">
        <v>497</v>
      </c>
      <c r="F2307" t="str">
        <f t="shared" si="176"/>
        <v>北海市感统教育</v>
      </c>
      <c r="G2307" t="s">
        <v>88</v>
      </c>
      <c r="H2307" t="s">
        <v>175</v>
      </c>
      <c r="I2307" t="s">
        <v>68</v>
      </c>
      <c r="J2307">
        <v>3</v>
      </c>
      <c r="K2307">
        <v>0</v>
      </c>
      <c r="L2307" s="13">
        <f>VLOOKUP(C2307,'渗透率、续签率'!B:C,2,0)</f>
        <v>0.68600000000000005</v>
      </c>
      <c r="M2307" s="6">
        <v>0</v>
      </c>
      <c r="N2307">
        <v>0</v>
      </c>
      <c r="O2307">
        <v>0</v>
      </c>
      <c r="P2307" s="6">
        <v>0</v>
      </c>
      <c r="Q2307" s="13">
        <v>0</v>
      </c>
      <c r="R2307" s="13">
        <v>0</v>
      </c>
      <c r="S2307" s="31">
        <v>0</v>
      </c>
      <c r="T2307" s="6">
        <f>VLOOKUP(E2307,'参数设置&amp;汇总'!S:U,3,0)</f>
        <v>0.88090909090909097</v>
      </c>
      <c r="U2307" s="78">
        <f t="shared" ref="U2307:U2370" si="180">IF(T2307*N2307&gt;=O2307,T2307*N2307,O2307)</f>
        <v>0</v>
      </c>
      <c r="V2307" s="13">
        <v>0.85000000000000009</v>
      </c>
      <c r="W2307" s="78">
        <f t="shared" si="177"/>
        <v>0</v>
      </c>
      <c r="X2307" s="1">
        <f>VLOOKUP(E2307,'渗透率、续签率'!AG:AJ,4,0)</f>
        <v>3759.5000000000005</v>
      </c>
      <c r="Y2307" s="1">
        <f t="shared" si="178"/>
        <v>0</v>
      </c>
      <c r="Z2307">
        <v>0</v>
      </c>
      <c r="AA2307" s="89">
        <f t="shared" si="179"/>
        <v>0</v>
      </c>
      <c r="AH2307" s="37"/>
      <c r="AI2307" s="37"/>
      <c r="AK2307" s="37"/>
    </row>
    <row r="2308" spans="1:37" hidden="1">
      <c r="A2308" t="s">
        <v>64</v>
      </c>
      <c r="B2308" t="s">
        <v>2</v>
      </c>
      <c r="C2308" t="s">
        <v>6</v>
      </c>
      <c r="D2308" t="s">
        <v>116</v>
      </c>
      <c r="E2308" t="s">
        <v>497</v>
      </c>
      <c r="F2308" t="str">
        <f t="shared" ref="F2308:F2371" si="181">H2308&amp;C2308</f>
        <v>十堰市感统教育</v>
      </c>
      <c r="G2308" t="s">
        <v>81</v>
      </c>
      <c r="H2308" t="s">
        <v>176</v>
      </c>
      <c r="I2308" t="s">
        <v>68</v>
      </c>
      <c r="J2308">
        <v>5</v>
      </c>
      <c r="K2308">
        <v>0</v>
      </c>
      <c r="L2308" s="13">
        <f>VLOOKUP(C2308,'渗透率、续签率'!B:C,2,0)</f>
        <v>0.68600000000000005</v>
      </c>
      <c r="M2308" s="6">
        <v>0</v>
      </c>
      <c r="N2308">
        <v>0</v>
      </c>
      <c r="O2308">
        <v>0</v>
      </c>
      <c r="P2308" s="6">
        <v>0</v>
      </c>
      <c r="Q2308" s="13">
        <v>0</v>
      </c>
      <c r="R2308" s="13">
        <v>0</v>
      </c>
      <c r="S2308" s="31">
        <v>0</v>
      </c>
      <c r="T2308" s="6">
        <f>VLOOKUP(E2308,'参数设置&amp;汇总'!S:U,3,0)</f>
        <v>0.88090909090909097</v>
      </c>
      <c r="U2308" s="78">
        <f t="shared" si="180"/>
        <v>0</v>
      </c>
      <c r="V2308" s="13">
        <v>0.85000000000000009</v>
      </c>
      <c r="W2308" s="78">
        <f t="shared" ref="W2308:W2371" si="182">(O2308*(1-L2308)+IF((U2308-O2308)&lt;0,0,(U2308-O2308)))/V2308</f>
        <v>0</v>
      </c>
      <c r="X2308" s="1">
        <f>VLOOKUP(E2308,'渗透率、续签率'!AG:AJ,4,0)</f>
        <v>3759.5000000000005</v>
      </c>
      <c r="Y2308" s="1">
        <f t="shared" ref="Y2308:Y2371" si="183">X2308*W2308</f>
        <v>0</v>
      </c>
      <c r="Z2308">
        <v>0</v>
      </c>
      <c r="AA2308" s="89">
        <f t="shared" ref="AA2308:AA2371" si="184">N2308*X2308</f>
        <v>0</v>
      </c>
      <c r="AH2308" s="37"/>
      <c r="AI2308" s="37"/>
      <c r="AK2308" s="37"/>
    </row>
    <row r="2309" spans="1:37" hidden="1">
      <c r="A2309" t="s">
        <v>64</v>
      </c>
      <c r="B2309" t="s">
        <v>2</v>
      </c>
      <c r="C2309" t="s">
        <v>6</v>
      </c>
      <c r="D2309" t="s">
        <v>116</v>
      </c>
      <c r="E2309" t="s">
        <v>497</v>
      </c>
      <c r="F2309" t="str">
        <f t="shared" si="181"/>
        <v>南充市感统教育</v>
      </c>
      <c r="G2309" t="s">
        <v>77</v>
      </c>
      <c r="H2309" t="s">
        <v>177</v>
      </c>
      <c r="I2309" t="s">
        <v>70</v>
      </c>
      <c r="J2309">
        <v>4</v>
      </c>
      <c r="K2309">
        <v>0</v>
      </c>
      <c r="L2309" s="13">
        <f>VLOOKUP(C2309,'渗透率、续签率'!B:C,2,0)</f>
        <v>0.68600000000000005</v>
      </c>
      <c r="M2309" s="6">
        <v>0</v>
      </c>
      <c r="N2309">
        <v>0</v>
      </c>
      <c r="O2309">
        <v>0</v>
      </c>
      <c r="P2309" s="6">
        <v>0</v>
      </c>
      <c r="Q2309" s="13">
        <v>0</v>
      </c>
      <c r="R2309" s="13">
        <v>0</v>
      </c>
      <c r="S2309" s="31">
        <v>0</v>
      </c>
      <c r="T2309" s="6">
        <f>VLOOKUP(E2309,'参数设置&amp;汇总'!S:U,3,0)</f>
        <v>0.88090909090909097</v>
      </c>
      <c r="U2309" s="78">
        <f t="shared" si="180"/>
        <v>0</v>
      </c>
      <c r="V2309" s="13">
        <v>0.85000000000000009</v>
      </c>
      <c r="W2309" s="78">
        <f t="shared" si="182"/>
        <v>0</v>
      </c>
      <c r="X2309" s="1">
        <f>VLOOKUP(E2309,'渗透率、续签率'!AG:AJ,4,0)</f>
        <v>3759.5000000000005</v>
      </c>
      <c r="Y2309" s="1">
        <f t="shared" si="183"/>
        <v>0</v>
      </c>
      <c r="Z2309">
        <v>0</v>
      </c>
      <c r="AA2309" s="89">
        <f t="shared" si="184"/>
        <v>0</v>
      </c>
      <c r="AH2309" s="37"/>
      <c r="AI2309" s="37"/>
      <c r="AK2309" s="37"/>
    </row>
    <row r="2310" spans="1:37" hidden="1">
      <c r="A2310" t="s">
        <v>64</v>
      </c>
      <c r="B2310" t="s">
        <v>2</v>
      </c>
      <c r="C2310" t="s">
        <v>6</v>
      </c>
      <c r="D2310" t="s">
        <v>116</v>
      </c>
      <c r="E2310" t="s">
        <v>497</v>
      </c>
      <c r="F2310" t="str">
        <f t="shared" si="181"/>
        <v>南平市感统教育</v>
      </c>
      <c r="G2310" t="s">
        <v>92</v>
      </c>
      <c r="H2310" t="s">
        <v>178</v>
      </c>
      <c r="I2310" t="s">
        <v>68</v>
      </c>
      <c r="J2310">
        <v>3</v>
      </c>
      <c r="K2310">
        <v>0</v>
      </c>
      <c r="L2310" s="13">
        <f>VLOOKUP(C2310,'渗透率、续签率'!B:C,2,0)</f>
        <v>0.68600000000000005</v>
      </c>
      <c r="M2310" s="6">
        <v>0</v>
      </c>
      <c r="N2310">
        <v>0</v>
      </c>
      <c r="O2310">
        <v>0</v>
      </c>
      <c r="P2310" s="6">
        <v>0</v>
      </c>
      <c r="Q2310" s="13">
        <v>0</v>
      </c>
      <c r="R2310" s="13">
        <v>0</v>
      </c>
      <c r="S2310" s="31">
        <v>0</v>
      </c>
      <c r="T2310" s="6">
        <f>VLOOKUP(E2310,'参数设置&amp;汇总'!S:U,3,0)</f>
        <v>0.88090909090909097</v>
      </c>
      <c r="U2310" s="78">
        <f t="shared" si="180"/>
        <v>0</v>
      </c>
      <c r="V2310" s="13">
        <v>0.85000000000000009</v>
      </c>
      <c r="W2310" s="78">
        <f t="shared" si="182"/>
        <v>0</v>
      </c>
      <c r="X2310" s="1">
        <f>VLOOKUP(E2310,'渗透率、续签率'!AG:AJ,4,0)</f>
        <v>3759.5000000000005</v>
      </c>
      <c r="Y2310" s="1">
        <f t="shared" si="183"/>
        <v>0</v>
      </c>
      <c r="Z2310">
        <v>0</v>
      </c>
      <c r="AA2310" s="89">
        <f t="shared" si="184"/>
        <v>0</v>
      </c>
      <c r="AH2310" s="37"/>
      <c r="AI2310" s="37"/>
      <c r="AK2310" s="37"/>
    </row>
    <row r="2311" spans="1:37" hidden="1">
      <c r="A2311" t="s">
        <v>64</v>
      </c>
      <c r="B2311" t="s">
        <v>2</v>
      </c>
      <c r="C2311" t="s">
        <v>6</v>
      </c>
      <c r="D2311" t="s">
        <v>116</v>
      </c>
      <c r="E2311" t="s">
        <v>497</v>
      </c>
      <c r="F2311" t="str">
        <f t="shared" si="181"/>
        <v>南通市感统教育</v>
      </c>
      <c r="G2311" t="s">
        <v>73</v>
      </c>
      <c r="H2311" t="s">
        <v>179</v>
      </c>
      <c r="I2311" t="s">
        <v>70</v>
      </c>
      <c r="J2311">
        <v>10</v>
      </c>
      <c r="K2311">
        <v>1</v>
      </c>
      <c r="L2311" s="13">
        <f>VLOOKUP(C2311,'渗透率、续签率'!B:C,2,0)</f>
        <v>0.68600000000000005</v>
      </c>
      <c r="M2311" s="6">
        <v>0.1</v>
      </c>
      <c r="N2311">
        <v>1</v>
      </c>
      <c r="O2311">
        <v>1</v>
      </c>
      <c r="P2311" s="6">
        <v>1</v>
      </c>
      <c r="Q2311" s="13">
        <v>1</v>
      </c>
      <c r="R2311" s="13">
        <v>1</v>
      </c>
      <c r="S2311" s="31">
        <v>18</v>
      </c>
      <c r="T2311" s="6">
        <f>VLOOKUP(E2311,'参数设置&amp;汇总'!S:U,3,0)</f>
        <v>0.88090909090909097</v>
      </c>
      <c r="U2311" s="78">
        <f t="shared" si="180"/>
        <v>1</v>
      </c>
      <c r="V2311" s="13">
        <v>0.85000000000000009</v>
      </c>
      <c r="W2311" s="78">
        <f t="shared" si="182"/>
        <v>0.36941176470588227</v>
      </c>
      <c r="X2311" s="1">
        <f>VLOOKUP(E2311,'渗透率、续签率'!AG:AJ,4,0)</f>
        <v>3759.5000000000005</v>
      </c>
      <c r="Y2311" s="1">
        <f t="shared" si="183"/>
        <v>1388.8035294117647</v>
      </c>
      <c r="Z2311">
        <v>0</v>
      </c>
      <c r="AA2311" s="89">
        <f t="shared" si="184"/>
        <v>3759.5000000000005</v>
      </c>
      <c r="AH2311" s="37"/>
      <c r="AI2311" s="37"/>
      <c r="AK2311" s="37"/>
    </row>
    <row r="2312" spans="1:37" hidden="1">
      <c r="A2312" t="s">
        <v>64</v>
      </c>
      <c r="B2312" t="s">
        <v>2</v>
      </c>
      <c r="C2312" t="s">
        <v>6</v>
      </c>
      <c r="D2312" t="s">
        <v>116</v>
      </c>
      <c r="E2312" t="s">
        <v>497</v>
      </c>
      <c r="F2312" t="str">
        <f t="shared" si="181"/>
        <v>南阳市感统教育</v>
      </c>
      <c r="G2312" t="s">
        <v>110</v>
      </c>
      <c r="H2312" t="s">
        <v>180</v>
      </c>
      <c r="I2312" t="s">
        <v>70</v>
      </c>
      <c r="J2312">
        <v>8</v>
      </c>
      <c r="K2312">
        <v>0</v>
      </c>
      <c r="L2312" s="13">
        <f>VLOOKUP(C2312,'渗透率、续签率'!B:C,2,0)</f>
        <v>0.68600000000000005</v>
      </c>
      <c r="M2312" s="6">
        <v>0</v>
      </c>
      <c r="N2312">
        <v>0</v>
      </c>
      <c r="O2312">
        <v>0</v>
      </c>
      <c r="P2312" s="6">
        <v>0</v>
      </c>
      <c r="Q2312" s="13">
        <v>0</v>
      </c>
      <c r="R2312" s="13">
        <v>0</v>
      </c>
      <c r="S2312" s="31">
        <v>0</v>
      </c>
      <c r="T2312" s="6">
        <f>VLOOKUP(E2312,'参数设置&amp;汇总'!S:U,3,0)</f>
        <v>0.88090909090909097</v>
      </c>
      <c r="U2312" s="78">
        <f t="shared" si="180"/>
        <v>0</v>
      </c>
      <c r="V2312" s="13">
        <v>0.85000000000000009</v>
      </c>
      <c r="W2312" s="78">
        <f t="shared" si="182"/>
        <v>0</v>
      </c>
      <c r="X2312" s="1">
        <f>VLOOKUP(E2312,'渗透率、续签率'!AG:AJ,4,0)</f>
        <v>3759.5000000000005</v>
      </c>
      <c r="Y2312" s="1">
        <f t="shared" si="183"/>
        <v>0</v>
      </c>
      <c r="Z2312">
        <v>0</v>
      </c>
      <c r="AA2312" s="89">
        <f t="shared" si="184"/>
        <v>0</v>
      </c>
      <c r="AH2312" s="37"/>
      <c r="AI2312" s="37"/>
      <c r="AJ2312" s="1"/>
      <c r="AK2312" s="37"/>
    </row>
    <row r="2313" spans="1:37" hidden="1">
      <c r="A2313" t="s">
        <v>64</v>
      </c>
      <c r="B2313" t="s">
        <v>2</v>
      </c>
      <c r="C2313" t="s">
        <v>6</v>
      </c>
      <c r="D2313" t="s">
        <v>116</v>
      </c>
      <c r="E2313" t="s">
        <v>497</v>
      </c>
      <c r="F2313" t="str">
        <f t="shared" si="181"/>
        <v>博尔塔拉蒙古自治州感统教育</v>
      </c>
      <c r="G2313" t="s">
        <v>145</v>
      </c>
      <c r="H2313" t="s">
        <v>181</v>
      </c>
      <c r="I2313" t="s">
        <v>70</v>
      </c>
      <c r="J2313">
        <v>1</v>
      </c>
      <c r="K2313">
        <v>0</v>
      </c>
      <c r="L2313" s="13">
        <f>VLOOKUP(C2313,'渗透率、续签率'!B:C,2,0)</f>
        <v>0.68600000000000005</v>
      </c>
      <c r="M2313" s="6">
        <v>0</v>
      </c>
      <c r="N2313">
        <v>0</v>
      </c>
      <c r="O2313">
        <v>0</v>
      </c>
      <c r="P2313" s="6">
        <v>0</v>
      </c>
      <c r="Q2313" s="13">
        <v>0</v>
      </c>
      <c r="R2313" s="13">
        <v>0</v>
      </c>
      <c r="S2313" s="31">
        <v>0</v>
      </c>
      <c r="T2313" s="6">
        <f>VLOOKUP(E2313,'参数设置&amp;汇总'!S:U,3,0)</f>
        <v>0.88090909090909097</v>
      </c>
      <c r="U2313" s="78">
        <f t="shared" si="180"/>
        <v>0</v>
      </c>
      <c r="V2313" s="13">
        <v>0.85000000000000009</v>
      </c>
      <c r="W2313" s="78">
        <f t="shared" si="182"/>
        <v>0</v>
      </c>
      <c r="X2313" s="1">
        <f>VLOOKUP(E2313,'渗透率、续签率'!AG:AJ,4,0)</f>
        <v>3759.5000000000005</v>
      </c>
      <c r="Y2313" s="1">
        <f t="shared" si="183"/>
        <v>0</v>
      </c>
      <c r="Z2313">
        <v>0</v>
      </c>
      <c r="AA2313" s="89">
        <f t="shared" si="184"/>
        <v>0</v>
      </c>
      <c r="AH2313" s="37"/>
      <c r="AI2313" s="37"/>
      <c r="AK2313" s="37"/>
    </row>
    <row r="2314" spans="1:37" hidden="1">
      <c r="A2314" t="s">
        <v>64</v>
      </c>
      <c r="B2314" t="s">
        <v>2</v>
      </c>
      <c r="C2314" t="s">
        <v>6</v>
      </c>
      <c r="D2314" t="s">
        <v>116</v>
      </c>
      <c r="E2314" t="s">
        <v>497</v>
      </c>
      <c r="F2314" t="str">
        <f t="shared" si="181"/>
        <v>双鸭山市感统教育</v>
      </c>
      <c r="G2314" t="s">
        <v>118</v>
      </c>
      <c r="H2314" t="s">
        <v>183</v>
      </c>
      <c r="I2314" t="s">
        <v>70</v>
      </c>
      <c r="J2314">
        <v>2</v>
      </c>
      <c r="K2314">
        <v>0</v>
      </c>
      <c r="L2314" s="13">
        <f>VLOOKUP(C2314,'渗透率、续签率'!B:C,2,0)</f>
        <v>0.68600000000000005</v>
      </c>
      <c r="M2314" s="6">
        <v>0</v>
      </c>
      <c r="N2314">
        <v>0</v>
      </c>
      <c r="O2314">
        <v>0</v>
      </c>
      <c r="P2314" s="6">
        <v>0</v>
      </c>
      <c r="Q2314" s="13">
        <v>0</v>
      </c>
      <c r="R2314" s="13">
        <v>0</v>
      </c>
      <c r="S2314" s="31">
        <v>0</v>
      </c>
      <c r="T2314" s="6">
        <f>VLOOKUP(E2314,'参数设置&amp;汇总'!S:U,3,0)</f>
        <v>0.88090909090909097</v>
      </c>
      <c r="U2314" s="78">
        <f t="shared" si="180"/>
        <v>0</v>
      </c>
      <c r="V2314" s="13">
        <v>0.85000000000000009</v>
      </c>
      <c r="W2314" s="78">
        <f t="shared" si="182"/>
        <v>0</v>
      </c>
      <c r="X2314" s="1">
        <f>VLOOKUP(E2314,'渗透率、续签率'!AG:AJ,4,0)</f>
        <v>3759.5000000000005</v>
      </c>
      <c r="Y2314" s="1">
        <f t="shared" si="183"/>
        <v>0</v>
      </c>
      <c r="Z2314">
        <v>0</v>
      </c>
      <c r="AA2314" s="89">
        <f t="shared" si="184"/>
        <v>0</v>
      </c>
      <c r="AH2314" s="37"/>
      <c r="AI2314" s="37"/>
      <c r="AK2314" s="37"/>
    </row>
    <row r="2315" spans="1:37" hidden="1">
      <c r="A2315" t="s">
        <v>64</v>
      </c>
      <c r="B2315" t="s">
        <v>2</v>
      </c>
      <c r="C2315" t="s">
        <v>6</v>
      </c>
      <c r="D2315" t="s">
        <v>116</v>
      </c>
      <c r="E2315" t="s">
        <v>497</v>
      </c>
      <c r="F2315" t="str">
        <f t="shared" si="181"/>
        <v>台州市感统教育</v>
      </c>
      <c r="G2315" t="s">
        <v>79</v>
      </c>
      <c r="H2315" t="s">
        <v>185</v>
      </c>
      <c r="I2315" t="s">
        <v>68</v>
      </c>
      <c r="J2315">
        <v>15</v>
      </c>
      <c r="K2315">
        <v>0</v>
      </c>
      <c r="L2315" s="13">
        <f>VLOOKUP(C2315,'渗透率、续签率'!B:C,2,0)</f>
        <v>0.68600000000000005</v>
      </c>
      <c r="M2315" s="6">
        <v>0</v>
      </c>
      <c r="N2315">
        <v>0</v>
      </c>
      <c r="O2315">
        <v>0</v>
      </c>
      <c r="P2315" s="6">
        <v>0</v>
      </c>
      <c r="Q2315" s="13">
        <v>0</v>
      </c>
      <c r="R2315" s="13">
        <v>0</v>
      </c>
      <c r="S2315" s="31">
        <v>0</v>
      </c>
      <c r="T2315" s="6">
        <f>VLOOKUP(E2315,'参数设置&amp;汇总'!S:U,3,0)</f>
        <v>0.88090909090909097</v>
      </c>
      <c r="U2315" s="78">
        <f t="shared" si="180"/>
        <v>0</v>
      </c>
      <c r="V2315" s="13">
        <v>0.85000000000000009</v>
      </c>
      <c r="W2315" s="78">
        <f t="shared" si="182"/>
        <v>0</v>
      </c>
      <c r="X2315" s="1">
        <f>VLOOKUP(E2315,'渗透率、续签率'!AG:AJ,4,0)</f>
        <v>3759.5000000000005</v>
      </c>
      <c r="Y2315" s="1">
        <f t="shared" si="183"/>
        <v>0</v>
      </c>
      <c r="Z2315">
        <v>0</v>
      </c>
      <c r="AA2315" s="89">
        <f t="shared" si="184"/>
        <v>0</v>
      </c>
      <c r="AH2315" s="37"/>
      <c r="AI2315" s="37"/>
      <c r="AK2315" s="37"/>
    </row>
    <row r="2316" spans="1:37" hidden="1">
      <c r="A2316" t="s">
        <v>64</v>
      </c>
      <c r="B2316" t="s">
        <v>2</v>
      </c>
      <c r="C2316" t="s">
        <v>6</v>
      </c>
      <c r="D2316" t="s">
        <v>116</v>
      </c>
      <c r="E2316" t="s">
        <v>497</v>
      </c>
      <c r="F2316" t="str">
        <f t="shared" si="181"/>
        <v>台湾省感统教育</v>
      </c>
      <c r="G2316" t="s">
        <v>186</v>
      </c>
      <c r="H2316" t="s">
        <v>186</v>
      </c>
      <c r="I2316" t="s">
        <v>57</v>
      </c>
      <c r="J2316">
        <v>0</v>
      </c>
      <c r="K2316">
        <v>0</v>
      </c>
      <c r="L2316" s="13">
        <f>VLOOKUP(C2316,'渗透率、续签率'!B:C,2,0)</f>
        <v>0.68600000000000005</v>
      </c>
      <c r="M2316" s="6">
        <v>0</v>
      </c>
      <c r="N2316">
        <v>0</v>
      </c>
      <c r="O2316">
        <v>0</v>
      </c>
      <c r="P2316" s="6">
        <v>0</v>
      </c>
      <c r="Q2316" s="13">
        <v>0</v>
      </c>
      <c r="R2316" s="13">
        <v>0</v>
      </c>
      <c r="S2316" s="31">
        <v>0</v>
      </c>
      <c r="T2316" s="6">
        <f>VLOOKUP(E2316,'参数设置&amp;汇总'!S:U,3,0)</f>
        <v>0.88090909090909097</v>
      </c>
      <c r="U2316" s="78">
        <f t="shared" si="180"/>
        <v>0</v>
      </c>
      <c r="V2316" s="13">
        <v>0.85000000000000009</v>
      </c>
      <c r="W2316" s="78">
        <f t="shared" si="182"/>
        <v>0</v>
      </c>
      <c r="X2316" s="1">
        <f>VLOOKUP(E2316,'渗透率、续签率'!AG:AJ,4,0)</f>
        <v>3759.5000000000005</v>
      </c>
      <c r="Y2316" s="1">
        <f t="shared" si="183"/>
        <v>0</v>
      </c>
      <c r="Z2316">
        <v>0</v>
      </c>
      <c r="AA2316" s="89">
        <f t="shared" si="184"/>
        <v>0</v>
      </c>
      <c r="AH2316" s="37"/>
      <c r="AI2316" s="37"/>
      <c r="AJ2316" s="1"/>
      <c r="AK2316" s="37"/>
    </row>
    <row r="2317" spans="1:37" hidden="1">
      <c r="A2317" t="s">
        <v>64</v>
      </c>
      <c r="B2317" t="s">
        <v>2</v>
      </c>
      <c r="C2317" t="s">
        <v>6</v>
      </c>
      <c r="D2317" t="s">
        <v>116</v>
      </c>
      <c r="E2317" t="s">
        <v>497</v>
      </c>
      <c r="F2317" t="str">
        <f t="shared" si="181"/>
        <v>吉安市感统教育</v>
      </c>
      <c r="G2317" t="s">
        <v>90</v>
      </c>
      <c r="H2317" t="s">
        <v>187</v>
      </c>
      <c r="I2317" t="s">
        <v>68</v>
      </c>
      <c r="J2317">
        <v>9</v>
      </c>
      <c r="K2317">
        <v>0</v>
      </c>
      <c r="L2317" s="13">
        <f>VLOOKUP(C2317,'渗透率、续签率'!B:C,2,0)</f>
        <v>0.68600000000000005</v>
      </c>
      <c r="M2317" s="6">
        <v>0</v>
      </c>
      <c r="N2317">
        <v>0</v>
      </c>
      <c r="O2317">
        <v>0</v>
      </c>
      <c r="P2317" s="6">
        <v>0</v>
      </c>
      <c r="Q2317" s="13">
        <v>0</v>
      </c>
      <c r="R2317" s="13">
        <v>0</v>
      </c>
      <c r="S2317" s="31">
        <v>0</v>
      </c>
      <c r="T2317" s="6">
        <f>VLOOKUP(E2317,'参数设置&amp;汇总'!S:U,3,0)</f>
        <v>0.88090909090909097</v>
      </c>
      <c r="U2317" s="78">
        <f t="shared" si="180"/>
        <v>0</v>
      </c>
      <c r="V2317" s="13">
        <v>0.85000000000000009</v>
      </c>
      <c r="W2317" s="78">
        <f t="shared" si="182"/>
        <v>0</v>
      </c>
      <c r="X2317" s="1">
        <f>VLOOKUP(E2317,'渗透率、续签率'!AG:AJ,4,0)</f>
        <v>3759.5000000000005</v>
      </c>
      <c r="Y2317" s="1">
        <f t="shared" si="183"/>
        <v>0</v>
      </c>
      <c r="Z2317">
        <v>0</v>
      </c>
      <c r="AA2317" s="89">
        <f t="shared" si="184"/>
        <v>0</v>
      </c>
      <c r="AH2317" s="37"/>
      <c r="AI2317" s="37"/>
      <c r="AJ2317" s="1"/>
      <c r="AK2317" s="37"/>
    </row>
    <row r="2318" spans="1:37" hidden="1">
      <c r="A2318" t="s">
        <v>64</v>
      </c>
      <c r="B2318" t="s">
        <v>2</v>
      </c>
      <c r="C2318" t="s">
        <v>6</v>
      </c>
      <c r="D2318" t="s">
        <v>116</v>
      </c>
      <c r="E2318" t="s">
        <v>497</v>
      </c>
      <c r="F2318" t="str">
        <f t="shared" si="181"/>
        <v>吉林市感统教育</v>
      </c>
      <c r="G2318" t="s">
        <v>188</v>
      </c>
      <c r="H2318" t="s">
        <v>189</v>
      </c>
      <c r="I2318" t="s">
        <v>70</v>
      </c>
      <c r="J2318">
        <v>8</v>
      </c>
      <c r="K2318">
        <v>0</v>
      </c>
      <c r="L2318" s="13">
        <f>VLOOKUP(C2318,'渗透率、续签率'!B:C,2,0)</f>
        <v>0.68600000000000005</v>
      </c>
      <c r="M2318" s="6">
        <v>0</v>
      </c>
      <c r="N2318">
        <v>0</v>
      </c>
      <c r="O2318">
        <v>0</v>
      </c>
      <c r="P2318" s="6">
        <v>0</v>
      </c>
      <c r="Q2318" s="13">
        <v>0</v>
      </c>
      <c r="R2318" s="13">
        <v>0</v>
      </c>
      <c r="S2318" s="31">
        <v>0</v>
      </c>
      <c r="T2318" s="6">
        <f>VLOOKUP(E2318,'参数设置&amp;汇总'!S:U,3,0)</f>
        <v>0.88090909090909097</v>
      </c>
      <c r="U2318" s="78">
        <f t="shared" si="180"/>
        <v>0</v>
      </c>
      <c r="V2318" s="13">
        <v>0.85000000000000009</v>
      </c>
      <c r="W2318" s="78">
        <f t="shared" si="182"/>
        <v>0</v>
      </c>
      <c r="X2318" s="1">
        <f>VLOOKUP(E2318,'渗透率、续签率'!AG:AJ,4,0)</f>
        <v>3759.5000000000005</v>
      </c>
      <c r="Y2318" s="1">
        <f t="shared" si="183"/>
        <v>0</v>
      </c>
      <c r="Z2318">
        <v>0</v>
      </c>
      <c r="AA2318" s="89">
        <f t="shared" si="184"/>
        <v>0</v>
      </c>
      <c r="AH2318" s="37"/>
      <c r="AI2318" s="37"/>
      <c r="AJ2318" s="1"/>
      <c r="AK2318" s="37"/>
    </row>
    <row r="2319" spans="1:37" hidden="1">
      <c r="A2319" t="s">
        <v>64</v>
      </c>
      <c r="B2319" t="s">
        <v>2</v>
      </c>
      <c r="C2319" t="s">
        <v>6</v>
      </c>
      <c r="D2319" t="s">
        <v>116</v>
      </c>
      <c r="E2319" t="s">
        <v>497</v>
      </c>
      <c r="F2319" t="str">
        <f t="shared" si="181"/>
        <v>吐鲁番市感统教育</v>
      </c>
      <c r="G2319" t="s">
        <v>145</v>
      </c>
      <c r="H2319" t="s">
        <v>190</v>
      </c>
      <c r="I2319" t="s">
        <v>70</v>
      </c>
      <c r="J2319">
        <v>1</v>
      </c>
      <c r="K2319">
        <v>0</v>
      </c>
      <c r="L2319" s="13">
        <f>VLOOKUP(C2319,'渗透率、续签率'!B:C,2,0)</f>
        <v>0.68600000000000005</v>
      </c>
      <c r="M2319" s="6">
        <v>0</v>
      </c>
      <c r="N2319">
        <v>0</v>
      </c>
      <c r="O2319">
        <v>0</v>
      </c>
      <c r="P2319" s="6">
        <v>0</v>
      </c>
      <c r="Q2319" s="13">
        <v>0</v>
      </c>
      <c r="R2319" s="13">
        <v>0</v>
      </c>
      <c r="S2319" s="31">
        <v>0</v>
      </c>
      <c r="T2319" s="6">
        <f>VLOOKUP(E2319,'参数设置&amp;汇总'!S:U,3,0)</f>
        <v>0.88090909090909097</v>
      </c>
      <c r="U2319" s="78">
        <f t="shared" si="180"/>
        <v>0</v>
      </c>
      <c r="V2319" s="13">
        <v>0.85000000000000009</v>
      </c>
      <c r="W2319" s="78">
        <f t="shared" si="182"/>
        <v>0</v>
      </c>
      <c r="X2319" s="1">
        <f>VLOOKUP(E2319,'渗透率、续签率'!AG:AJ,4,0)</f>
        <v>3759.5000000000005</v>
      </c>
      <c r="Y2319" s="1">
        <f t="shared" si="183"/>
        <v>0</v>
      </c>
      <c r="Z2319">
        <v>0</v>
      </c>
      <c r="AA2319" s="89">
        <f t="shared" si="184"/>
        <v>0</v>
      </c>
      <c r="AH2319" s="37"/>
      <c r="AI2319" s="37"/>
      <c r="AJ2319" s="1"/>
      <c r="AK2319" s="37"/>
    </row>
    <row r="2320" spans="1:37" hidden="1">
      <c r="A2320" t="s">
        <v>64</v>
      </c>
      <c r="B2320" t="s">
        <v>2</v>
      </c>
      <c r="C2320" t="s">
        <v>6</v>
      </c>
      <c r="D2320" t="s">
        <v>116</v>
      </c>
      <c r="E2320" t="s">
        <v>497</v>
      </c>
      <c r="F2320" t="str">
        <f t="shared" si="181"/>
        <v>吕梁市感统教育</v>
      </c>
      <c r="G2320" t="s">
        <v>134</v>
      </c>
      <c r="H2320" t="s">
        <v>191</v>
      </c>
      <c r="I2320" t="s">
        <v>70</v>
      </c>
      <c r="J2320">
        <v>8</v>
      </c>
      <c r="K2320">
        <v>0</v>
      </c>
      <c r="L2320" s="13">
        <f>VLOOKUP(C2320,'渗透率、续签率'!B:C,2,0)</f>
        <v>0.68600000000000005</v>
      </c>
      <c r="M2320" s="6">
        <v>0</v>
      </c>
      <c r="N2320">
        <v>0</v>
      </c>
      <c r="O2320">
        <v>0</v>
      </c>
      <c r="P2320" s="6">
        <v>0</v>
      </c>
      <c r="Q2320" s="13">
        <v>0</v>
      </c>
      <c r="R2320" s="13">
        <v>0</v>
      </c>
      <c r="S2320" s="31">
        <v>0</v>
      </c>
      <c r="T2320" s="6">
        <f>VLOOKUP(E2320,'参数设置&amp;汇总'!S:U,3,0)</f>
        <v>0.88090909090909097</v>
      </c>
      <c r="U2320" s="78">
        <f t="shared" si="180"/>
        <v>0</v>
      </c>
      <c r="V2320" s="13">
        <v>0.85000000000000009</v>
      </c>
      <c r="W2320" s="78">
        <f t="shared" si="182"/>
        <v>0</v>
      </c>
      <c r="X2320" s="1">
        <f>VLOOKUP(E2320,'渗透率、续签率'!AG:AJ,4,0)</f>
        <v>3759.5000000000005</v>
      </c>
      <c r="Y2320" s="1">
        <f t="shared" si="183"/>
        <v>0</v>
      </c>
      <c r="Z2320">
        <v>0</v>
      </c>
      <c r="AA2320" s="89">
        <f t="shared" si="184"/>
        <v>0</v>
      </c>
      <c r="AH2320" s="37"/>
      <c r="AI2320" s="37"/>
      <c r="AK2320" s="37"/>
    </row>
    <row r="2321" spans="1:37" hidden="1">
      <c r="A2321" t="s">
        <v>64</v>
      </c>
      <c r="B2321" t="s">
        <v>2</v>
      </c>
      <c r="C2321" t="s">
        <v>6</v>
      </c>
      <c r="D2321" t="s">
        <v>116</v>
      </c>
      <c r="E2321" t="s">
        <v>497</v>
      </c>
      <c r="F2321" t="str">
        <f t="shared" si="181"/>
        <v>吴忠市感统教育</v>
      </c>
      <c r="G2321" t="s">
        <v>129</v>
      </c>
      <c r="H2321" t="s">
        <v>192</v>
      </c>
      <c r="I2321" t="s">
        <v>70</v>
      </c>
      <c r="J2321">
        <v>2</v>
      </c>
      <c r="K2321">
        <v>0</v>
      </c>
      <c r="L2321" s="13">
        <f>VLOOKUP(C2321,'渗透率、续签率'!B:C,2,0)</f>
        <v>0.68600000000000005</v>
      </c>
      <c r="M2321" s="6">
        <v>0</v>
      </c>
      <c r="N2321">
        <v>0</v>
      </c>
      <c r="O2321">
        <v>0</v>
      </c>
      <c r="P2321" s="6">
        <v>0</v>
      </c>
      <c r="Q2321" s="13">
        <v>0</v>
      </c>
      <c r="R2321" s="13">
        <v>0</v>
      </c>
      <c r="S2321" s="31">
        <v>0</v>
      </c>
      <c r="T2321" s="6">
        <f>VLOOKUP(E2321,'参数设置&amp;汇总'!S:U,3,0)</f>
        <v>0.88090909090909097</v>
      </c>
      <c r="U2321" s="78">
        <f t="shared" si="180"/>
        <v>0</v>
      </c>
      <c r="V2321" s="13">
        <v>0.85000000000000009</v>
      </c>
      <c r="W2321" s="78">
        <f t="shared" si="182"/>
        <v>0</v>
      </c>
      <c r="X2321" s="1">
        <f>VLOOKUP(E2321,'渗透率、续签率'!AG:AJ,4,0)</f>
        <v>3759.5000000000005</v>
      </c>
      <c r="Y2321" s="1">
        <f t="shared" si="183"/>
        <v>0</v>
      </c>
      <c r="Z2321">
        <v>0</v>
      </c>
      <c r="AA2321" s="89">
        <f t="shared" si="184"/>
        <v>0</v>
      </c>
      <c r="AH2321" s="37"/>
      <c r="AI2321" s="37"/>
      <c r="AJ2321" s="1"/>
      <c r="AK2321" s="37"/>
    </row>
    <row r="2322" spans="1:37" hidden="1">
      <c r="A2322" t="s">
        <v>64</v>
      </c>
      <c r="B2322" t="s">
        <v>2</v>
      </c>
      <c r="C2322" t="s">
        <v>6</v>
      </c>
      <c r="D2322" t="s">
        <v>116</v>
      </c>
      <c r="E2322" t="s">
        <v>497</v>
      </c>
      <c r="F2322" t="str">
        <f t="shared" si="181"/>
        <v>周口市感统教育</v>
      </c>
      <c r="G2322" t="s">
        <v>110</v>
      </c>
      <c r="H2322" t="s">
        <v>193</v>
      </c>
      <c r="I2322" t="s">
        <v>70</v>
      </c>
      <c r="J2322">
        <v>8</v>
      </c>
      <c r="K2322">
        <v>0</v>
      </c>
      <c r="L2322" s="13">
        <f>VLOOKUP(C2322,'渗透率、续签率'!B:C,2,0)</f>
        <v>0.68600000000000005</v>
      </c>
      <c r="M2322" s="6">
        <v>0</v>
      </c>
      <c r="N2322">
        <v>0</v>
      </c>
      <c r="O2322">
        <v>0</v>
      </c>
      <c r="P2322" s="6">
        <v>0</v>
      </c>
      <c r="Q2322" s="13">
        <v>0</v>
      </c>
      <c r="R2322" s="13">
        <v>0</v>
      </c>
      <c r="S2322" s="31">
        <v>0</v>
      </c>
      <c r="T2322" s="6">
        <f>VLOOKUP(E2322,'参数设置&amp;汇总'!S:U,3,0)</f>
        <v>0.88090909090909097</v>
      </c>
      <c r="U2322" s="78">
        <f t="shared" si="180"/>
        <v>0</v>
      </c>
      <c r="V2322" s="13">
        <v>0.85000000000000009</v>
      </c>
      <c r="W2322" s="78">
        <f t="shared" si="182"/>
        <v>0</v>
      </c>
      <c r="X2322" s="1">
        <f>VLOOKUP(E2322,'渗透率、续签率'!AG:AJ,4,0)</f>
        <v>3759.5000000000005</v>
      </c>
      <c r="Y2322" s="1">
        <f t="shared" si="183"/>
        <v>0</v>
      </c>
      <c r="Z2322">
        <v>0</v>
      </c>
      <c r="AA2322" s="89">
        <f t="shared" si="184"/>
        <v>0</v>
      </c>
      <c r="AH2322" s="37"/>
      <c r="AI2322" s="37"/>
      <c r="AJ2322" s="1"/>
      <c r="AK2322" s="37"/>
    </row>
    <row r="2323" spans="1:37" hidden="1">
      <c r="A2323" t="s">
        <v>64</v>
      </c>
      <c r="B2323" t="s">
        <v>2</v>
      </c>
      <c r="C2323" t="s">
        <v>6</v>
      </c>
      <c r="D2323" t="s">
        <v>116</v>
      </c>
      <c r="E2323" t="s">
        <v>497</v>
      </c>
      <c r="F2323" t="str">
        <f t="shared" si="181"/>
        <v>呼伦贝尔市感统教育</v>
      </c>
      <c r="G2323" t="s">
        <v>142</v>
      </c>
      <c r="H2323" t="s">
        <v>194</v>
      </c>
      <c r="I2323" t="s">
        <v>70</v>
      </c>
      <c r="J2323">
        <v>4</v>
      </c>
      <c r="K2323">
        <v>0</v>
      </c>
      <c r="L2323" s="13">
        <f>VLOOKUP(C2323,'渗透率、续签率'!B:C,2,0)</f>
        <v>0.68600000000000005</v>
      </c>
      <c r="M2323" s="6">
        <v>0</v>
      </c>
      <c r="N2323">
        <v>0</v>
      </c>
      <c r="O2323">
        <v>0</v>
      </c>
      <c r="P2323" s="6">
        <v>0</v>
      </c>
      <c r="Q2323" s="13">
        <v>0</v>
      </c>
      <c r="R2323" s="13">
        <v>0</v>
      </c>
      <c r="S2323" s="31">
        <v>0</v>
      </c>
      <c r="T2323" s="6">
        <f>VLOOKUP(E2323,'参数设置&amp;汇总'!S:U,3,0)</f>
        <v>0.88090909090909097</v>
      </c>
      <c r="U2323" s="78">
        <f t="shared" si="180"/>
        <v>0</v>
      </c>
      <c r="V2323" s="13">
        <v>0.85000000000000009</v>
      </c>
      <c r="W2323" s="78">
        <f t="shared" si="182"/>
        <v>0</v>
      </c>
      <c r="X2323" s="1">
        <f>VLOOKUP(E2323,'渗透率、续签率'!AG:AJ,4,0)</f>
        <v>3759.5000000000005</v>
      </c>
      <c r="Y2323" s="1">
        <f t="shared" si="183"/>
        <v>0</v>
      </c>
      <c r="Z2323">
        <v>0</v>
      </c>
      <c r="AA2323" s="89">
        <f t="shared" si="184"/>
        <v>0</v>
      </c>
      <c r="AH2323" s="37"/>
      <c r="AI2323" s="37"/>
      <c r="AK2323" s="37"/>
    </row>
    <row r="2324" spans="1:37" hidden="1">
      <c r="A2324" t="s">
        <v>64</v>
      </c>
      <c r="B2324" t="s">
        <v>2</v>
      </c>
      <c r="C2324" t="s">
        <v>6</v>
      </c>
      <c r="D2324" t="s">
        <v>116</v>
      </c>
      <c r="E2324" t="s">
        <v>497</v>
      </c>
      <c r="F2324" t="str">
        <f t="shared" si="181"/>
        <v>呼和浩特市感统教育</v>
      </c>
      <c r="G2324" t="s">
        <v>142</v>
      </c>
      <c r="H2324" t="s">
        <v>195</v>
      </c>
      <c r="I2324" t="s">
        <v>70</v>
      </c>
      <c r="J2324">
        <v>4</v>
      </c>
      <c r="K2324">
        <v>0</v>
      </c>
      <c r="L2324" s="13">
        <f>VLOOKUP(C2324,'渗透率、续签率'!B:C,2,0)</f>
        <v>0.68600000000000005</v>
      </c>
      <c r="M2324" s="6">
        <v>0</v>
      </c>
      <c r="N2324">
        <v>0</v>
      </c>
      <c r="O2324">
        <v>0</v>
      </c>
      <c r="P2324" s="6">
        <v>0</v>
      </c>
      <c r="Q2324" s="13">
        <v>0</v>
      </c>
      <c r="R2324" s="13">
        <v>0</v>
      </c>
      <c r="S2324" s="31">
        <v>0</v>
      </c>
      <c r="T2324" s="6">
        <f>VLOOKUP(E2324,'参数设置&amp;汇总'!S:U,3,0)</f>
        <v>0.88090909090909097</v>
      </c>
      <c r="U2324" s="78">
        <f t="shared" si="180"/>
        <v>0</v>
      </c>
      <c r="V2324" s="13">
        <v>0.85000000000000009</v>
      </c>
      <c r="W2324" s="78">
        <f t="shared" si="182"/>
        <v>0</v>
      </c>
      <c r="X2324" s="1">
        <f>VLOOKUP(E2324,'渗透率、续签率'!AG:AJ,4,0)</f>
        <v>3759.5000000000005</v>
      </c>
      <c r="Y2324" s="1">
        <f t="shared" si="183"/>
        <v>0</v>
      </c>
      <c r="Z2324">
        <v>0</v>
      </c>
      <c r="AA2324" s="89">
        <f t="shared" si="184"/>
        <v>0</v>
      </c>
      <c r="AH2324" s="37"/>
      <c r="AI2324" s="37"/>
      <c r="AK2324" s="37"/>
    </row>
    <row r="2325" spans="1:37" hidden="1">
      <c r="A2325" t="s">
        <v>64</v>
      </c>
      <c r="B2325" t="s">
        <v>2</v>
      </c>
      <c r="C2325" t="s">
        <v>6</v>
      </c>
      <c r="D2325" t="s">
        <v>116</v>
      </c>
      <c r="E2325" t="s">
        <v>497</v>
      </c>
      <c r="F2325" t="str">
        <f t="shared" si="181"/>
        <v>和田地区感统教育</v>
      </c>
      <c r="G2325" t="s">
        <v>145</v>
      </c>
      <c r="H2325" t="s">
        <v>196</v>
      </c>
      <c r="I2325" t="s">
        <v>70</v>
      </c>
      <c r="J2325">
        <v>2</v>
      </c>
      <c r="K2325">
        <v>0</v>
      </c>
      <c r="L2325" s="13">
        <f>VLOOKUP(C2325,'渗透率、续签率'!B:C,2,0)</f>
        <v>0.68600000000000005</v>
      </c>
      <c r="M2325" s="6">
        <v>0</v>
      </c>
      <c r="N2325">
        <v>0</v>
      </c>
      <c r="O2325">
        <v>0</v>
      </c>
      <c r="P2325" s="6">
        <v>0</v>
      </c>
      <c r="Q2325" s="13">
        <v>0</v>
      </c>
      <c r="R2325" s="13">
        <v>0</v>
      </c>
      <c r="S2325" s="31">
        <v>0</v>
      </c>
      <c r="T2325" s="6">
        <f>VLOOKUP(E2325,'参数设置&amp;汇总'!S:U,3,0)</f>
        <v>0.88090909090909097</v>
      </c>
      <c r="U2325" s="78">
        <f t="shared" si="180"/>
        <v>0</v>
      </c>
      <c r="V2325" s="13">
        <v>0.85000000000000009</v>
      </c>
      <c r="W2325" s="78">
        <f t="shared" si="182"/>
        <v>0</v>
      </c>
      <c r="X2325" s="1">
        <f>VLOOKUP(E2325,'渗透率、续签率'!AG:AJ,4,0)</f>
        <v>3759.5000000000005</v>
      </c>
      <c r="Y2325" s="1">
        <f t="shared" si="183"/>
        <v>0</v>
      </c>
      <c r="Z2325">
        <v>0</v>
      </c>
      <c r="AA2325" s="89">
        <f t="shared" si="184"/>
        <v>0</v>
      </c>
      <c r="AH2325" s="37"/>
      <c r="AI2325" s="37"/>
      <c r="AK2325" s="37"/>
    </row>
    <row r="2326" spans="1:37" hidden="1">
      <c r="A2326" t="s">
        <v>64</v>
      </c>
      <c r="B2326" t="s">
        <v>2</v>
      </c>
      <c r="C2326" t="s">
        <v>6</v>
      </c>
      <c r="D2326" t="s">
        <v>116</v>
      </c>
      <c r="E2326" t="s">
        <v>497</v>
      </c>
      <c r="F2326" t="str">
        <f t="shared" si="181"/>
        <v>咸宁市感统教育</v>
      </c>
      <c r="G2326" t="s">
        <v>81</v>
      </c>
      <c r="H2326" t="s">
        <v>197</v>
      </c>
      <c r="I2326" t="s">
        <v>68</v>
      </c>
      <c r="J2326">
        <v>2</v>
      </c>
      <c r="K2326">
        <v>0</v>
      </c>
      <c r="L2326" s="13">
        <f>VLOOKUP(C2326,'渗透率、续签率'!B:C,2,0)</f>
        <v>0.68600000000000005</v>
      </c>
      <c r="M2326" s="6">
        <v>0</v>
      </c>
      <c r="N2326">
        <v>0</v>
      </c>
      <c r="O2326">
        <v>0</v>
      </c>
      <c r="P2326" s="6">
        <v>0</v>
      </c>
      <c r="Q2326" s="13">
        <v>0</v>
      </c>
      <c r="R2326" s="13">
        <v>0</v>
      </c>
      <c r="S2326" s="31">
        <v>0</v>
      </c>
      <c r="T2326" s="6">
        <f>VLOOKUP(E2326,'参数设置&amp;汇总'!S:U,3,0)</f>
        <v>0.88090909090909097</v>
      </c>
      <c r="U2326" s="78">
        <f t="shared" si="180"/>
        <v>0</v>
      </c>
      <c r="V2326" s="13">
        <v>0.85000000000000009</v>
      </c>
      <c r="W2326" s="78">
        <f t="shared" si="182"/>
        <v>0</v>
      </c>
      <c r="X2326" s="1">
        <f>VLOOKUP(E2326,'渗透率、续签率'!AG:AJ,4,0)</f>
        <v>3759.5000000000005</v>
      </c>
      <c r="Y2326" s="1">
        <f t="shared" si="183"/>
        <v>0</v>
      </c>
      <c r="Z2326">
        <v>0</v>
      </c>
      <c r="AA2326" s="89">
        <f t="shared" si="184"/>
        <v>0</v>
      </c>
      <c r="AH2326" s="37"/>
      <c r="AI2326" s="37"/>
      <c r="AJ2326" s="1"/>
      <c r="AK2326" s="37"/>
    </row>
    <row r="2327" spans="1:37" hidden="1">
      <c r="A2327" t="s">
        <v>64</v>
      </c>
      <c r="B2327" t="s">
        <v>2</v>
      </c>
      <c r="C2327" t="s">
        <v>6</v>
      </c>
      <c r="D2327" t="s">
        <v>116</v>
      </c>
      <c r="E2327" t="s">
        <v>497</v>
      </c>
      <c r="F2327" t="str">
        <f t="shared" si="181"/>
        <v>咸阳市感统教育</v>
      </c>
      <c r="G2327" t="s">
        <v>108</v>
      </c>
      <c r="H2327" t="s">
        <v>198</v>
      </c>
      <c r="I2327" t="s">
        <v>70</v>
      </c>
      <c r="J2327">
        <v>2</v>
      </c>
      <c r="K2327">
        <v>0</v>
      </c>
      <c r="L2327" s="13">
        <f>VLOOKUP(C2327,'渗透率、续签率'!B:C,2,0)</f>
        <v>0.68600000000000005</v>
      </c>
      <c r="M2327" s="6">
        <v>0</v>
      </c>
      <c r="N2327">
        <v>0</v>
      </c>
      <c r="O2327">
        <v>0</v>
      </c>
      <c r="P2327" s="6">
        <v>0</v>
      </c>
      <c r="Q2327" s="13">
        <v>0</v>
      </c>
      <c r="R2327" s="13">
        <v>0</v>
      </c>
      <c r="S2327" s="31">
        <v>0</v>
      </c>
      <c r="T2327" s="6">
        <f>VLOOKUP(E2327,'参数设置&amp;汇总'!S:U,3,0)</f>
        <v>0.88090909090909097</v>
      </c>
      <c r="U2327" s="78">
        <f t="shared" si="180"/>
        <v>0</v>
      </c>
      <c r="V2327" s="13">
        <v>0.85000000000000009</v>
      </c>
      <c r="W2327" s="78">
        <f t="shared" si="182"/>
        <v>0</v>
      </c>
      <c r="X2327" s="1">
        <f>VLOOKUP(E2327,'渗透率、续签率'!AG:AJ,4,0)</f>
        <v>3759.5000000000005</v>
      </c>
      <c r="Y2327" s="1">
        <f t="shared" si="183"/>
        <v>0</v>
      </c>
      <c r="Z2327">
        <v>0</v>
      </c>
      <c r="AA2327" s="89">
        <f t="shared" si="184"/>
        <v>0</v>
      </c>
      <c r="AH2327" s="37"/>
      <c r="AI2327" s="37"/>
      <c r="AJ2327" s="1"/>
      <c r="AK2327" s="37"/>
    </row>
    <row r="2328" spans="1:37" hidden="1">
      <c r="A2328" t="s">
        <v>64</v>
      </c>
      <c r="B2328" t="s">
        <v>2</v>
      </c>
      <c r="C2328" t="s">
        <v>6</v>
      </c>
      <c r="D2328" t="s">
        <v>116</v>
      </c>
      <c r="E2328" t="s">
        <v>497</v>
      </c>
      <c r="F2328" t="str">
        <f t="shared" si="181"/>
        <v>哈密市感统教育</v>
      </c>
      <c r="G2328" t="s">
        <v>145</v>
      </c>
      <c r="H2328" t="s">
        <v>199</v>
      </c>
      <c r="I2328" t="s">
        <v>70</v>
      </c>
      <c r="J2328">
        <v>1</v>
      </c>
      <c r="K2328">
        <v>0</v>
      </c>
      <c r="L2328" s="13">
        <f>VLOOKUP(C2328,'渗透率、续签率'!B:C,2,0)</f>
        <v>0.68600000000000005</v>
      </c>
      <c r="M2328" s="6">
        <v>0</v>
      </c>
      <c r="N2328">
        <v>0</v>
      </c>
      <c r="O2328">
        <v>0</v>
      </c>
      <c r="P2328" s="6">
        <v>0</v>
      </c>
      <c r="Q2328" s="13">
        <v>0</v>
      </c>
      <c r="R2328" s="13">
        <v>0</v>
      </c>
      <c r="S2328" s="31">
        <v>0</v>
      </c>
      <c r="T2328" s="6">
        <f>VLOOKUP(E2328,'参数设置&amp;汇总'!S:U,3,0)</f>
        <v>0.88090909090909097</v>
      </c>
      <c r="U2328" s="78">
        <f t="shared" si="180"/>
        <v>0</v>
      </c>
      <c r="V2328" s="13">
        <v>0.85000000000000009</v>
      </c>
      <c r="W2328" s="78">
        <f t="shared" si="182"/>
        <v>0</v>
      </c>
      <c r="X2328" s="1">
        <f>VLOOKUP(E2328,'渗透率、续签率'!AG:AJ,4,0)</f>
        <v>3759.5000000000005</v>
      </c>
      <c r="Y2328" s="1">
        <f t="shared" si="183"/>
        <v>0</v>
      </c>
      <c r="Z2328">
        <v>0</v>
      </c>
      <c r="AA2328" s="89">
        <f t="shared" si="184"/>
        <v>0</v>
      </c>
      <c r="AH2328" s="37"/>
      <c r="AI2328" s="37"/>
      <c r="AJ2328" s="1"/>
      <c r="AK2328" s="37"/>
    </row>
    <row r="2329" spans="1:37" hidden="1">
      <c r="A2329" t="s">
        <v>64</v>
      </c>
      <c r="B2329" t="s">
        <v>2</v>
      </c>
      <c r="C2329" t="s">
        <v>6</v>
      </c>
      <c r="D2329" t="s">
        <v>116</v>
      </c>
      <c r="E2329" t="s">
        <v>497</v>
      </c>
      <c r="F2329" t="str">
        <f t="shared" si="181"/>
        <v>哈尔滨市感统教育</v>
      </c>
      <c r="G2329" t="s">
        <v>118</v>
      </c>
      <c r="H2329" t="s">
        <v>200</v>
      </c>
      <c r="I2329" t="s">
        <v>70</v>
      </c>
      <c r="J2329">
        <v>19</v>
      </c>
      <c r="K2329">
        <v>0</v>
      </c>
      <c r="L2329" s="13">
        <f>VLOOKUP(C2329,'渗透率、续签率'!B:C,2,0)</f>
        <v>0.68600000000000005</v>
      </c>
      <c r="M2329" s="6">
        <v>0</v>
      </c>
      <c r="N2329">
        <v>1</v>
      </c>
      <c r="O2329">
        <v>0</v>
      </c>
      <c r="P2329" s="6">
        <v>0</v>
      </c>
      <c r="Q2329" s="13">
        <v>1</v>
      </c>
      <c r="R2329" s="13">
        <v>1</v>
      </c>
      <c r="S2329" s="31">
        <v>99</v>
      </c>
      <c r="T2329" s="6">
        <f>VLOOKUP(E2329,'参数设置&amp;汇总'!S:U,3,0)</f>
        <v>0.88090909090909097</v>
      </c>
      <c r="U2329" s="78">
        <f t="shared" si="180"/>
        <v>0.88090909090909097</v>
      </c>
      <c r="V2329" s="13">
        <v>0.85000000000000009</v>
      </c>
      <c r="W2329" s="78">
        <f t="shared" si="182"/>
        <v>1.0363636363636364</v>
      </c>
      <c r="X2329" s="1">
        <f>VLOOKUP(E2329,'渗透率、续签率'!AG:AJ,4,0)</f>
        <v>3759.5000000000005</v>
      </c>
      <c r="Y2329" s="1">
        <f t="shared" si="183"/>
        <v>3896.2090909090916</v>
      </c>
      <c r="Z2329">
        <v>0</v>
      </c>
      <c r="AA2329" s="89">
        <f t="shared" si="184"/>
        <v>3759.5000000000005</v>
      </c>
      <c r="AH2329" s="37"/>
      <c r="AI2329" s="37"/>
      <c r="AJ2329" s="1"/>
      <c r="AK2329" s="37"/>
    </row>
    <row r="2330" spans="1:37" hidden="1">
      <c r="A2330" t="s">
        <v>64</v>
      </c>
      <c r="B2330" t="s">
        <v>2</v>
      </c>
      <c r="C2330" t="s">
        <v>6</v>
      </c>
      <c r="D2330" t="s">
        <v>116</v>
      </c>
      <c r="E2330" t="s">
        <v>497</v>
      </c>
      <c r="F2330" t="str">
        <f t="shared" si="181"/>
        <v>唐山市感统教育</v>
      </c>
      <c r="G2330" t="s">
        <v>159</v>
      </c>
      <c r="H2330" t="s">
        <v>201</v>
      </c>
      <c r="I2330" t="s">
        <v>70</v>
      </c>
      <c r="J2330">
        <v>11</v>
      </c>
      <c r="K2330">
        <v>0</v>
      </c>
      <c r="L2330" s="13">
        <f>VLOOKUP(C2330,'渗透率、续签率'!B:C,2,0)</f>
        <v>0.68600000000000005</v>
      </c>
      <c r="M2330" s="6">
        <v>0</v>
      </c>
      <c r="N2330">
        <v>0</v>
      </c>
      <c r="O2330">
        <v>0</v>
      </c>
      <c r="P2330" s="6">
        <v>0</v>
      </c>
      <c r="Q2330" s="13">
        <v>0</v>
      </c>
      <c r="R2330" s="13">
        <v>0</v>
      </c>
      <c r="S2330" s="31">
        <v>0</v>
      </c>
      <c r="T2330" s="6">
        <f>VLOOKUP(E2330,'参数设置&amp;汇总'!S:U,3,0)</f>
        <v>0.88090909090909097</v>
      </c>
      <c r="U2330" s="78">
        <f t="shared" si="180"/>
        <v>0</v>
      </c>
      <c r="V2330" s="13">
        <v>0.85000000000000009</v>
      </c>
      <c r="W2330" s="78">
        <f t="shared" si="182"/>
        <v>0</v>
      </c>
      <c r="X2330" s="1">
        <f>VLOOKUP(E2330,'渗透率、续签率'!AG:AJ,4,0)</f>
        <v>3759.5000000000005</v>
      </c>
      <c r="Y2330" s="1">
        <f t="shared" si="183"/>
        <v>0</v>
      </c>
      <c r="Z2330">
        <v>0</v>
      </c>
      <c r="AA2330" s="89">
        <f t="shared" si="184"/>
        <v>0</v>
      </c>
      <c r="AH2330" s="37"/>
      <c r="AI2330" s="37"/>
      <c r="AJ2330" s="1"/>
      <c r="AK2330" s="37"/>
    </row>
    <row r="2331" spans="1:37" hidden="1">
      <c r="A2331" t="s">
        <v>64</v>
      </c>
      <c r="B2331" t="s">
        <v>2</v>
      </c>
      <c r="C2331" t="s">
        <v>6</v>
      </c>
      <c r="D2331" t="s">
        <v>116</v>
      </c>
      <c r="E2331" t="s">
        <v>497</v>
      </c>
      <c r="F2331" t="str">
        <f t="shared" si="181"/>
        <v>商丘市感统教育</v>
      </c>
      <c r="G2331" t="s">
        <v>110</v>
      </c>
      <c r="H2331" t="s">
        <v>202</v>
      </c>
      <c r="I2331" t="s">
        <v>70</v>
      </c>
      <c r="J2331">
        <v>13</v>
      </c>
      <c r="K2331">
        <v>1</v>
      </c>
      <c r="L2331" s="13">
        <f>VLOOKUP(C2331,'渗透率、续签率'!B:C,2,0)</f>
        <v>0.68600000000000005</v>
      </c>
      <c r="M2331" s="6">
        <v>0.08</v>
      </c>
      <c r="N2331">
        <v>0</v>
      </c>
      <c r="O2331">
        <v>0</v>
      </c>
      <c r="P2331" s="6">
        <v>0</v>
      </c>
      <c r="Q2331" s="13">
        <v>1</v>
      </c>
      <c r="R2331" s="13">
        <v>0</v>
      </c>
      <c r="S2331" s="31">
        <v>4</v>
      </c>
      <c r="T2331" s="6">
        <f>VLOOKUP(E2331,'参数设置&amp;汇总'!S:U,3,0)</f>
        <v>0.88090909090909097</v>
      </c>
      <c r="U2331" s="78">
        <f t="shared" si="180"/>
        <v>0</v>
      </c>
      <c r="V2331" s="13">
        <v>0.85000000000000009</v>
      </c>
      <c r="W2331" s="78">
        <f t="shared" si="182"/>
        <v>0</v>
      </c>
      <c r="X2331" s="1">
        <f>VLOOKUP(E2331,'渗透率、续签率'!AG:AJ,4,0)</f>
        <v>3759.5000000000005</v>
      </c>
      <c r="Y2331" s="1">
        <f t="shared" si="183"/>
        <v>0</v>
      </c>
      <c r="Z2331">
        <v>0</v>
      </c>
      <c r="AA2331" s="89">
        <f t="shared" si="184"/>
        <v>0</v>
      </c>
      <c r="AH2331" s="37"/>
      <c r="AI2331" s="37"/>
      <c r="AJ2331" s="1"/>
      <c r="AK2331" s="37"/>
    </row>
    <row r="2332" spans="1:37" hidden="1">
      <c r="A2332" t="s">
        <v>64</v>
      </c>
      <c r="B2332" t="s">
        <v>2</v>
      </c>
      <c r="C2332" t="s">
        <v>6</v>
      </c>
      <c r="D2332" t="s">
        <v>116</v>
      </c>
      <c r="E2332" t="s">
        <v>497</v>
      </c>
      <c r="F2332" t="str">
        <f t="shared" si="181"/>
        <v>商洛市感统教育</v>
      </c>
      <c r="G2332" t="s">
        <v>108</v>
      </c>
      <c r="H2332" t="s">
        <v>203</v>
      </c>
      <c r="I2332" t="s">
        <v>70</v>
      </c>
      <c r="J2332">
        <v>5</v>
      </c>
      <c r="K2332">
        <v>0</v>
      </c>
      <c r="L2332" s="13">
        <f>VLOOKUP(C2332,'渗透率、续签率'!B:C,2,0)</f>
        <v>0.68600000000000005</v>
      </c>
      <c r="M2332" s="6">
        <v>0</v>
      </c>
      <c r="N2332">
        <v>0</v>
      </c>
      <c r="O2332">
        <v>0</v>
      </c>
      <c r="P2332" s="6">
        <v>0</v>
      </c>
      <c r="Q2332" s="13">
        <v>0</v>
      </c>
      <c r="R2332" s="13">
        <v>0</v>
      </c>
      <c r="S2332" s="31">
        <v>0</v>
      </c>
      <c r="T2332" s="6">
        <f>VLOOKUP(E2332,'参数设置&amp;汇总'!S:U,3,0)</f>
        <v>0.88090909090909097</v>
      </c>
      <c r="U2332" s="78">
        <f t="shared" si="180"/>
        <v>0</v>
      </c>
      <c r="V2332" s="13">
        <v>0.85000000000000009</v>
      </c>
      <c r="W2332" s="78">
        <f t="shared" si="182"/>
        <v>0</v>
      </c>
      <c r="X2332" s="1">
        <f>VLOOKUP(E2332,'渗透率、续签率'!AG:AJ,4,0)</f>
        <v>3759.5000000000005</v>
      </c>
      <c r="Y2332" s="1">
        <f t="shared" si="183"/>
        <v>0</v>
      </c>
      <c r="Z2332">
        <v>0</v>
      </c>
      <c r="AA2332" s="89">
        <f t="shared" si="184"/>
        <v>0</v>
      </c>
      <c r="AH2332" s="37"/>
      <c r="AI2332" s="37"/>
      <c r="AK2332" s="37"/>
    </row>
    <row r="2333" spans="1:37" hidden="1">
      <c r="A2333" t="s">
        <v>64</v>
      </c>
      <c r="B2333" t="s">
        <v>2</v>
      </c>
      <c r="C2333" t="s">
        <v>6</v>
      </c>
      <c r="D2333" t="s">
        <v>116</v>
      </c>
      <c r="E2333" t="s">
        <v>497</v>
      </c>
      <c r="F2333" t="str">
        <f t="shared" si="181"/>
        <v>喀什地区感统教育</v>
      </c>
      <c r="G2333" t="s">
        <v>145</v>
      </c>
      <c r="H2333" t="s">
        <v>204</v>
      </c>
      <c r="I2333" t="s">
        <v>70</v>
      </c>
      <c r="J2333">
        <v>4</v>
      </c>
      <c r="K2333">
        <v>0</v>
      </c>
      <c r="L2333" s="13">
        <f>VLOOKUP(C2333,'渗透率、续签率'!B:C,2,0)</f>
        <v>0.68600000000000005</v>
      </c>
      <c r="M2333" s="6">
        <v>0</v>
      </c>
      <c r="N2333">
        <v>0</v>
      </c>
      <c r="O2333">
        <v>0</v>
      </c>
      <c r="P2333" s="6">
        <v>0</v>
      </c>
      <c r="Q2333" s="13">
        <v>0</v>
      </c>
      <c r="R2333" s="13">
        <v>0</v>
      </c>
      <c r="S2333" s="31">
        <v>0</v>
      </c>
      <c r="T2333" s="6">
        <f>VLOOKUP(E2333,'参数设置&amp;汇总'!S:U,3,0)</f>
        <v>0.88090909090909097</v>
      </c>
      <c r="U2333" s="78">
        <f t="shared" si="180"/>
        <v>0</v>
      </c>
      <c r="V2333" s="13">
        <v>0.85000000000000009</v>
      </c>
      <c r="W2333" s="78">
        <f t="shared" si="182"/>
        <v>0</v>
      </c>
      <c r="X2333" s="1">
        <f>VLOOKUP(E2333,'渗透率、续签率'!AG:AJ,4,0)</f>
        <v>3759.5000000000005</v>
      </c>
      <c r="Y2333" s="1">
        <f t="shared" si="183"/>
        <v>0</v>
      </c>
      <c r="Z2333">
        <v>0</v>
      </c>
      <c r="AA2333" s="89">
        <f t="shared" si="184"/>
        <v>0</v>
      </c>
      <c r="AH2333" s="37"/>
      <c r="AI2333" s="37"/>
      <c r="AJ2333" s="1"/>
      <c r="AK2333" s="37"/>
    </row>
    <row r="2334" spans="1:37" hidden="1">
      <c r="A2334" t="s">
        <v>64</v>
      </c>
      <c r="B2334" t="s">
        <v>2</v>
      </c>
      <c r="C2334" t="s">
        <v>6</v>
      </c>
      <c r="D2334" t="s">
        <v>116</v>
      </c>
      <c r="E2334" t="s">
        <v>497</v>
      </c>
      <c r="F2334" t="str">
        <f t="shared" si="181"/>
        <v>嘉兴市感统教育</v>
      </c>
      <c r="G2334" t="s">
        <v>79</v>
      </c>
      <c r="H2334" t="s">
        <v>205</v>
      </c>
      <c r="I2334" t="s">
        <v>68</v>
      </c>
      <c r="J2334">
        <v>10</v>
      </c>
      <c r="K2334">
        <v>0</v>
      </c>
      <c r="L2334" s="13">
        <f>VLOOKUP(C2334,'渗透率、续签率'!B:C,2,0)</f>
        <v>0.68600000000000005</v>
      </c>
      <c r="M2334" s="6">
        <v>0</v>
      </c>
      <c r="N2334">
        <v>0</v>
      </c>
      <c r="O2334">
        <v>0</v>
      </c>
      <c r="P2334" s="6">
        <v>0</v>
      </c>
      <c r="Q2334" s="13">
        <v>0</v>
      </c>
      <c r="R2334" s="13">
        <v>0</v>
      </c>
      <c r="S2334" s="31">
        <v>0</v>
      </c>
      <c r="T2334" s="6">
        <f>VLOOKUP(E2334,'参数设置&amp;汇总'!S:U,3,0)</f>
        <v>0.88090909090909097</v>
      </c>
      <c r="U2334" s="78">
        <f t="shared" si="180"/>
        <v>0</v>
      </c>
      <c r="V2334" s="13">
        <v>0.85000000000000009</v>
      </c>
      <c r="W2334" s="78">
        <f t="shared" si="182"/>
        <v>0</v>
      </c>
      <c r="X2334" s="1">
        <f>VLOOKUP(E2334,'渗透率、续签率'!AG:AJ,4,0)</f>
        <v>3759.5000000000005</v>
      </c>
      <c r="Y2334" s="1">
        <f t="shared" si="183"/>
        <v>0</v>
      </c>
      <c r="Z2334">
        <v>1</v>
      </c>
      <c r="AA2334" s="89">
        <f t="shared" si="184"/>
        <v>0</v>
      </c>
      <c r="AH2334" s="37"/>
      <c r="AI2334" s="37"/>
      <c r="AK2334" s="37"/>
    </row>
    <row r="2335" spans="1:37" hidden="1">
      <c r="A2335" t="s">
        <v>64</v>
      </c>
      <c r="B2335" t="s">
        <v>2</v>
      </c>
      <c r="C2335" t="s">
        <v>6</v>
      </c>
      <c r="D2335" t="s">
        <v>116</v>
      </c>
      <c r="E2335" t="s">
        <v>497</v>
      </c>
      <c r="F2335" t="str">
        <f t="shared" si="181"/>
        <v>嘉峪关市感统教育</v>
      </c>
      <c r="G2335" t="s">
        <v>132</v>
      </c>
      <c r="H2335" t="s">
        <v>206</v>
      </c>
      <c r="I2335" t="s">
        <v>70</v>
      </c>
      <c r="J2335">
        <v>0</v>
      </c>
      <c r="K2335">
        <v>0</v>
      </c>
      <c r="L2335" s="13">
        <f>VLOOKUP(C2335,'渗透率、续签率'!B:C,2,0)</f>
        <v>0.68600000000000005</v>
      </c>
      <c r="M2335" s="6">
        <v>0</v>
      </c>
      <c r="N2335">
        <v>0</v>
      </c>
      <c r="O2335">
        <v>0</v>
      </c>
      <c r="P2335" s="6">
        <v>0</v>
      </c>
      <c r="Q2335" s="13">
        <v>0</v>
      </c>
      <c r="R2335" s="13">
        <v>0</v>
      </c>
      <c r="S2335" s="31">
        <v>0</v>
      </c>
      <c r="T2335" s="6">
        <f>VLOOKUP(E2335,'参数设置&amp;汇总'!S:U,3,0)</f>
        <v>0.88090909090909097</v>
      </c>
      <c r="U2335" s="78">
        <f t="shared" si="180"/>
        <v>0</v>
      </c>
      <c r="V2335" s="13">
        <v>0.85000000000000009</v>
      </c>
      <c r="W2335" s="78">
        <f t="shared" si="182"/>
        <v>0</v>
      </c>
      <c r="X2335" s="1">
        <f>VLOOKUP(E2335,'渗透率、续签率'!AG:AJ,4,0)</f>
        <v>3759.5000000000005</v>
      </c>
      <c r="Y2335" s="1">
        <f t="shared" si="183"/>
        <v>0</v>
      </c>
      <c r="Z2335">
        <v>0</v>
      </c>
      <c r="AA2335" s="89">
        <f t="shared" si="184"/>
        <v>0</v>
      </c>
      <c r="AH2335" s="37"/>
      <c r="AI2335" s="37"/>
      <c r="AK2335" s="37"/>
    </row>
    <row r="2336" spans="1:37" hidden="1">
      <c r="A2336" t="s">
        <v>64</v>
      </c>
      <c r="B2336" t="s">
        <v>2</v>
      </c>
      <c r="C2336" t="s">
        <v>6</v>
      </c>
      <c r="D2336" t="s">
        <v>116</v>
      </c>
      <c r="E2336" t="s">
        <v>497</v>
      </c>
      <c r="F2336" t="str">
        <f t="shared" si="181"/>
        <v>四平市感统教育</v>
      </c>
      <c r="G2336" t="s">
        <v>188</v>
      </c>
      <c r="H2336" t="s">
        <v>207</v>
      </c>
      <c r="I2336" t="s">
        <v>70</v>
      </c>
      <c r="J2336">
        <v>9</v>
      </c>
      <c r="K2336">
        <v>0</v>
      </c>
      <c r="L2336" s="13">
        <f>VLOOKUP(C2336,'渗透率、续签率'!B:C,2,0)</f>
        <v>0.68600000000000005</v>
      </c>
      <c r="M2336" s="6">
        <v>0</v>
      </c>
      <c r="N2336">
        <v>0</v>
      </c>
      <c r="O2336">
        <v>0</v>
      </c>
      <c r="P2336" s="6">
        <v>0</v>
      </c>
      <c r="Q2336" s="13">
        <v>0</v>
      </c>
      <c r="R2336" s="13">
        <v>0</v>
      </c>
      <c r="S2336" s="31">
        <v>0</v>
      </c>
      <c r="T2336" s="6">
        <f>VLOOKUP(E2336,'参数设置&amp;汇总'!S:U,3,0)</f>
        <v>0.88090909090909097</v>
      </c>
      <c r="U2336" s="78">
        <f t="shared" si="180"/>
        <v>0</v>
      </c>
      <c r="V2336" s="13">
        <v>0.85000000000000009</v>
      </c>
      <c r="W2336" s="78">
        <f t="shared" si="182"/>
        <v>0</v>
      </c>
      <c r="X2336" s="1">
        <f>VLOOKUP(E2336,'渗透率、续签率'!AG:AJ,4,0)</f>
        <v>3759.5000000000005</v>
      </c>
      <c r="Y2336" s="1">
        <f t="shared" si="183"/>
        <v>0</v>
      </c>
      <c r="Z2336">
        <v>0</v>
      </c>
      <c r="AA2336" s="89">
        <f t="shared" si="184"/>
        <v>0</v>
      </c>
      <c r="AH2336" s="37"/>
      <c r="AI2336" s="37"/>
      <c r="AK2336" s="37"/>
    </row>
    <row r="2337" spans="1:37" hidden="1">
      <c r="A2337" t="s">
        <v>64</v>
      </c>
      <c r="B2337" t="s">
        <v>2</v>
      </c>
      <c r="C2337" t="s">
        <v>6</v>
      </c>
      <c r="D2337" t="s">
        <v>116</v>
      </c>
      <c r="E2337" t="s">
        <v>497</v>
      </c>
      <c r="F2337" t="str">
        <f t="shared" si="181"/>
        <v>固原市感统教育</v>
      </c>
      <c r="G2337" t="s">
        <v>129</v>
      </c>
      <c r="H2337" t="s">
        <v>208</v>
      </c>
      <c r="I2337" t="s">
        <v>70</v>
      </c>
      <c r="J2337">
        <v>1</v>
      </c>
      <c r="K2337">
        <v>0</v>
      </c>
      <c r="L2337" s="13">
        <f>VLOOKUP(C2337,'渗透率、续签率'!B:C,2,0)</f>
        <v>0.68600000000000005</v>
      </c>
      <c r="M2337" s="6">
        <v>0</v>
      </c>
      <c r="N2337">
        <v>0</v>
      </c>
      <c r="O2337">
        <v>0</v>
      </c>
      <c r="P2337" s="6">
        <v>0</v>
      </c>
      <c r="Q2337" s="13">
        <v>0</v>
      </c>
      <c r="R2337" s="13">
        <v>0</v>
      </c>
      <c r="S2337" s="31">
        <v>0</v>
      </c>
      <c r="T2337" s="6">
        <f>VLOOKUP(E2337,'参数设置&amp;汇总'!S:U,3,0)</f>
        <v>0.88090909090909097</v>
      </c>
      <c r="U2337" s="78">
        <f t="shared" si="180"/>
        <v>0</v>
      </c>
      <c r="V2337" s="13">
        <v>0.85000000000000009</v>
      </c>
      <c r="W2337" s="78">
        <f t="shared" si="182"/>
        <v>0</v>
      </c>
      <c r="X2337" s="1">
        <f>VLOOKUP(E2337,'渗透率、续签率'!AG:AJ,4,0)</f>
        <v>3759.5000000000005</v>
      </c>
      <c r="Y2337" s="1">
        <f t="shared" si="183"/>
        <v>0</v>
      </c>
      <c r="Z2337">
        <v>0</v>
      </c>
      <c r="AA2337" s="89">
        <f t="shared" si="184"/>
        <v>0</v>
      </c>
      <c r="AH2337" s="37"/>
      <c r="AI2337" s="37"/>
      <c r="AK2337" s="37"/>
    </row>
    <row r="2338" spans="1:37" hidden="1">
      <c r="A2338" t="s">
        <v>64</v>
      </c>
      <c r="B2338" t="s">
        <v>2</v>
      </c>
      <c r="C2338" t="s">
        <v>6</v>
      </c>
      <c r="D2338" t="s">
        <v>116</v>
      </c>
      <c r="E2338" t="s">
        <v>497</v>
      </c>
      <c r="F2338" t="str">
        <f t="shared" si="181"/>
        <v>图木舒克市感统教育</v>
      </c>
      <c r="G2338" t="s">
        <v>145</v>
      </c>
      <c r="H2338" t="s">
        <v>209</v>
      </c>
      <c r="I2338" t="s">
        <v>70</v>
      </c>
      <c r="J2338">
        <v>0</v>
      </c>
      <c r="K2338">
        <v>0</v>
      </c>
      <c r="L2338" s="13">
        <f>VLOOKUP(C2338,'渗透率、续签率'!B:C,2,0)</f>
        <v>0.68600000000000005</v>
      </c>
      <c r="M2338" s="6">
        <v>0</v>
      </c>
      <c r="N2338">
        <v>0</v>
      </c>
      <c r="O2338">
        <v>0</v>
      </c>
      <c r="P2338" s="6">
        <v>0</v>
      </c>
      <c r="Q2338" s="13">
        <v>0</v>
      </c>
      <c r="R2338" s="13">
        <v>0</v>
      </c>
      <c r="S2338" s="31">
        <v>0</v>
      </c>
      <c r="T2338" s="6">
        <f>VLOOKUP(E2338,'参数设置&amp;汇总'!S:U,3,0)</f>
        <v>0.88090909090909097</v>
      </c>
      <c r="U2338" s="78">
        <f t="shared" si="180"/>
        <v>0</v>
      </c>
      <c r="V2338" s="13">
        <v>0.85000000000000009</v>
      </c>
      <c r="W2338" s="78">
        <f t="shared" si="182"/>
        <v>0</v>
      </c>
      <c r="X2338" s="1">
        <f>VLOOKUP(E2338,'渗透率、续签率'!AG:AJ,4,0)</f>
        <v>3759.5000000000005</v>
      </c>
      <c r="Y2338" s="1">
        <f t="shared" si="183"/>
        <v>0</v>
      </c>
      <c r="Z2338">
        <v>0</v>
      </c>
      <c r="AA2338" s="89">
        <f t="shared" si="184"/>
        <v>0</v>
      </c>
      <c r="AH2338" s="37"/>
      <c r="AI2338" s="37"/>
      <c r="AK2338" s="37"/>
    </row>
    <row r="2339" spans="1:37" hidden="1">
      <c r="A2339" t="s">
        <v>64</v>
      </c>
      <c r="B2339" t="s">
        <v>2</v>
      </c>
      <c r="C2339" t="s">
        <v>6</v>
      </c>
      <c r="D2339" t="s">
        <v>116</v>
      </c>
      <c r="E2339" t="s">
        <v>497</v>
      </c>
      <c r="F2339" t="str">
        <f t="shared" si="181"/>
        <v>塔城地区感统教育</v>
      </c>
      <c r="G2339" t="s">
        <v>145</v>
      </c>
      <c r="H2339" t="s">
        <v>210</v>
      </c>
      <c r="I2339" t="s">
        <v>70</v>
      </c>
      <c r="J2339">
        <v>1</v>
      </c>
      <c r="K2339">
        <v>0</v>
      </c>
      <c r="L2339" s="13">
        <f>VLOOKUP(C2339,'渗透率、续签率'!B:C,2,0)</f>
        <v>0.68600000000000005</v>
      </c>
      <c r="M2339" s="6">
        <v>0</v>
      </c>
      <c r="N2339">
        <v>0</v>
      </c>
      <c r="O2339">
        <v>0</v>
      </c>
      <c r="P2339" s="6">
        <v>0</v>
      </c>
      <c r="Q2339" s="13">
        <v>0</v>
      </c>
      <c r="R2339" s="13">
        <v>0</v>
      </c>
      <c r="S2339" s="31">
        <v>0</v>
      </c>
      <c r="T2339" s="6">
        <f>VLOOKUP(E2339,'参数设置&amp;汇总'!S:U,3,0)</f>
        <v>0.88090909090909097</v>
      </c>
      <c r="U2339" s="78">
        <f t="shared" si="180"/>
        <v>0</v>
      </c>
      <c r="V2339" s="13">
        <v>0.85000000000000009</v>
      </c>
      <c r="W2339" s="78">
        <f t="shared" si="182"/>
        <v>0</v>
      </c>
      <c r="X2339" s="1">
        <f>VLOOKUP(E2339,'渗透率、续签率'!AG:AJ,4,0)</f>
        <v>3759.5000000000005</v>
      </c>
      <c r="Y2339" s="1">
        <f t="shared" si="183"/>
        <v>0</v>
      </c>
      <c r="Z2339">
        <v>0</v>
      </c>
      <c r="AA2339" s="89">
        <f t="shared" si="184"/>
        <v>0</v>
      </c>
      <c r="AH2339" s="37"/>
      <c r="AI2339" s="37"/>
      <c r="AK2339" s="37"/>
    </row>
    <row r="2340" spans="1:37" hidden="1">
      <c r="A2340" t="s">
        <v>64</v>
      </c>
      <c r="B2340" t="s">
        <v>2</v>
      </c>
      <c r="C2340" t="s">
        <v>6</v>
      </c>
      <c r="D2340" t="s">
        <v>116</v>
      </c>
      <c r="E2340" t="s">
        <v>497</v>
      </c>
      <c r="F2340" t="str">
        <f t="shared" si="181"/>
        <v>大兴安岭地区感统教育</v>
      </c>
      <c r="G2340" t="s">
        <v>118</v>
      </c>
      <c r="H2340" t="s">
        <v>211</v>
      </c>
      <c r="I2340" t="s">
        <v>70</v>
      </c>
      <c r="J2340">
        <v>1</v>
      </c>
      <c r="K2340">
        <v>0</v>
      </c>
      <c r="L2340" s="13">
        <f>VLOOKUP(C2340,'渗透率、续签率'!B:C,2,0)</f>
        <v>0.68600000000000005</v>
      </c>
      <c r="M2340" s="6">
        <v>0</v>
      </c>
      <c r="N2340">
        <v>0</v>
      </c>
      <c r="O2340">
        <v>0</v>
      </c>
      <c r="P2340" s="6">
        <v>0</v>
      </c>
      <c r="Q2340" s="13">
        <v>0</v>
      </c>
      <c r="R2340" s="13">
        <v>0</v>
      </c>
      <c r="S2340" s="31">
        <v>0</v>
      </c>
      <c r="T2340" s="6">
        <f>VLOOKUP(E2340,'参数设置&amp;汇总'!S:U,3,0)</f>
        <v>0.88090909090909097</v>
      </c>
      <c r="U2340" s="78">
        <f t="shared" si="180"/>
        <v>0</v>
      </c>
      <c r="V2340" s="13">
        <v>0.85000000000000009</v>
      </c>
      <c r="W2340" s="78">
        <f t="shared" si="182"/>
        <v>0</v>
      </c>
      <c r="X2340" s="1">
        <f>VLOOKUP(E2340,'渗透率、续签率'!AG:AJ,4,0)</f>
        <v>3759.5000000000005</v>
      </c>
      <c r="Y2340" s="1">
        <f t="shared" si="183"/>
        <v>0</v>
      </c>
      <c r="Z2340">
        <v>0</v>
      </c>
      <c r="AA2340" s="89">
        <f t="shared" si="184"/>
        <v>0</v>
      </c>
      <c r="AH2340" s="37"/>
      <c r="AI2340" s="37"/>
      <c r="AK2340" s="37"/>
    </row>
    <row r="2341" spans="1:37" hidden="1">
      <c r="A2341" t="s">
        <v>64</v>
      </c>
      <c r="B2341" t="s">
        <v>2</v>
      </c>
      <c r="C2341" t="s">
        <v>6</v>
      </c>
      <c r="D2341" t="s">
        <v>116</v>
      </c>
      <c r="E2341" t="s">
        <v>497</v>
      </c>
      <c r="F2341" t="str">
        <f t="shared" si="181"/>
        <v>大同市感统教育</v>
      </c>
      <c r="G2341" t="s">
        <v>134</v>
      </c>
      <c r="H2341" t="s">
        <v>212</v>
      </c>
      <c r="I2341" t="s">
        <v>70</v>
      </c>
      <c r="J2341">
        <v>11</v>
      </c>
      <c r="K2341">
        <v>1</v>
      </c>
      <c r="L2341" s="13">
        <f>VLOOKUP(C2341,'渗透率、续签率'!B:C,2,0)</f>
        <v>0.68600000000000005</v>
      </c>
      <c r="M2341" s="6">
        <v>0.09</v>
      </c>
      <c r="N2341">
        <v>2</v>
      </c>
      <c r="O2341">
        <v>1</v>
      </c>
      <c r="P2341" s="6">
        <v>0.5</v>
      </c>
      <c r="Q2341" s="13">
        <v>1</v>
      </c>
      <c r="R2341" s="13">
        <v>0.59699999999999998</v>
      </c>
      <c r="S2341" s="31">
        <v>39</v>
      </c>
      <c r="T2341" s="6">
        <f>VLOOKUP(E2341,'参数设置&amp;汇总'!S:U,3,0)</f>
        <v>0.88090909090909097</v>
      </c>
      <c r="U2341" s="78">
        <f t="shared" si="180"/>
        <v>1.7618181818181819</v>
      </c>
      <c r="V2341" s="13">
        <v>0.85000000000000009</v>
      </c>
      <c r="W2341" s="78">
        <f t="shared" si="182"/>
        <v>1.2656684491978607</v>
      </c>
      <c r="X2341" s="1">
        <f>VLOOKUP(E2341,'渗透率、续签率'!AG:AJ,4,0)</f>
        <v>3759.5000000000005</v>
      </c>
      <c r="Y2341" s="1">
        <f t="shared" si="183"/>
        <v>4758.2805347593576</v>
      </c>
      <c r="Z2341">
        <v>0</v>
      </c>
      <c r="AA2341" s="89">
        <f t="shared" si="184"/>
        <v>7519.0000000000009</v>
      </c>
      <c r="AH2341" s="37"/>
      <c r="AI2341" s="37"/>
      <c r="AJ2341" s="1"/>
      <c r="AK2341" s="37"/>
    </row>
    <row r="2342" spans="1:37" hidden="1">
      <c r="A2342" t="s">
        <v>64</v>
      </c>
      <c r="B2342" t="s">
        <v>2</v>
      </c>
      <c r="C2342" t="s">
        <v>6</v>
      </c>
      <c r="D2342" t="s">
        <v>116</v>
      </c>
      <c r="E2342" t="s">
        <v>497</v>
      </c>
      <c r="F2342" t="str">
        <f t="shared" si="181"/>
        <v>大庆市感统教育</v>
      </c>
      <c r="G2342" t="s">
        <v>118</v>
      </c>
      <c r="H2342" t="s">
        <v>213</v>
      </c>
      <c r="I2342" t="s">
        <v>70</v>
      </c>
      <c r="J2342">
        <v>9</v>
      </c>
      <c r="K2342">
        <v>0</v>
      </c>
      <c r="L2342" s="13">
        <f>VLOOKUP(C2342,'渗透率、续签率'!B:C,2,0)</f>
        <v>0.68600000000000005</v>
      </c>
      <c r="M2342" s="6">
        <v>0</v>
      </c>
      <c r="N2342">
        <v>0</v>
      </c>
      <c r="O2342">
        <v>0</v>
      </c>
      <c r="P2342" s="6">
        <v>0</v>
      </c>
      <c r="Q2342" s="13">
        <v>0</v>
      </c>
      <c r="R2342" s="13">
        <v>0</v>
      </c>
      <c r="S2342" s="31">
        <v>0</v>
      </c>
      <c r="T2342" s="6">
        <f>VLOOKUP(E2342,'参数设置&amp;汇总'!S:U,3,0)</f>
        <v>0.88090909090909097</v>
      </c>
      <c r="U2342" s="78">
        <f t="shared" si="180"/>
        <v>0</v>
      </c>
      <c r="V2342" s="13">
        <v>0.85000000000000009</v>
      </c>
      <c r="W2342" s="78">
        <f t="shared" si="182"/>
        <v>0</v>
      </c>
      <c r="X2342" s="1">
        <f>VLOOKUP(E2342,'渗透率、续签率'!AG:AJ,4,0)</f>
        <v>3759.5000000000005</v>
      </c>
      <c r="Y2342" s="1">
        <f t="shared" si="183"/>
        <v>0</v>
      </c>
      <c r="Z2342">
        <v>0</v>
      </c>
      <c r="AA2342" s="89">
        <f t="shared" si="184"/>
        <v>0</v>
      </c>
      <c r="AH2342" s="37"/>
      <c r="AI2342" s="37"/>
      <c r="AK2342" s="37"/>
    </row>
    <row r="2343" spans="1:37" hidden="1">
      <c r="A2343" t="s">
        <v>64</v>
      </c>
      <c r="B2343" t="s">
        <v>2</v>
      </c>
      <c r="C2343" t="s">
        <v>6</v>
      </c>
      <c r="D2343" t="s">
        <v>116</v>
      </c>
      <c r="E2343" t="s">
        <v>497</v>
      </c>
      <c r="F2343" t="str">
        <f t="shared" si="181"/>
        <v>大理白族自治州感统教育</v>
      </c>
      <c r="G2343" t="s">
        <v>99</v>
      </c>
      <c r="H2343" t="s">
        <v>214</v>
      </c>
      <c r="I2343" t="s">
        <v>68</v>
      </c>
      <c r="J2343">
        <v>5</v>
      </c>
      <c r="K2343">
        <v>0</v>
      </c>
      <c r="L2343" s="13">
        <f>VLOOKUP(C2343,'渗透率、续签率'!B:C,2,0)</f>
        <v>0.68600000000000005</v>
      </c>
      <c r="M2343" s="6">
        <v>0</v>
      </c>
      <c r="N2343">
        <v>0</v>
      </c>
      <c r="O2343">
        <v>0</v>
      </c>
      <c r="P2343" s="6">
        <v>0</v>
      </c>
      <c r="Q2343" s="13">
        <v>0</v>
      </c>
      <c r="R2343" s="13">
        <v>0</v>
      </c>
      <c r="S2343" s="31">
        <v>0</v>
      </c>
      <c r="T2343" s="6">
        <f>VLOOKUP(E2343,'参数设置&amp;汇总'!S:U,3,0)</f>
        <v>0.88090909090909097</v>
      </c>
      <c r="U2343" s="78">
        <f t="shared" si="180"/>
        <v>0</v>
      </c>
      <c r="V2343" s="13">
        <v>0.85000000000000009</v>
      </c>
      <c r="W2343" s="78">
        <f t="shared" si="182"/>
        <v>0</v>
      </c>
      <c r="X2343" s="1">
        <f>VLOOKUP(E2343,'渗透率、续签率'!AG:AJ,4,0)</f>
        <v>3759.5000000000005</v>
      </c>
      <c r="Y2343" s="1">
        <f t="shared" si="183"/>
        <v>0</v>
      </c>
      <c r="Z2343">
        <v>1</v>
      </c>
      <c r="AA2343" s="89">
        <f t="shared" si="184"/>
        <v>0</v>
      </c>
      <c r="AH2343" s="37"/>
      <c r="AI2343" s="37"/>
      <c r="AJ2343" s="1"/>
      <c r="AK2343" s="37"/>
    </row>
    <row r="2344" spans="1:37" hidden="1">
      <c r="A2344" t="s">
        <v>64</v>
      </c>
      <c r="B2344" t="s">
        <v>2</v>
      </c>
      <c r="C2344" t="s">
        <v>6</v>
      </c>
      <c r="D2344" t="s">
        <v>116</v>
      </c>
      <c r="E2344" t="s">
        <v>497</v>
      </c>
      <c r="F2344" t="str">
        <f t="shared" si="181"/>
        <v>大连市感统教育</v>
      </c>
      <c r="G2344" t="s">
        <v>101</v>
      </c>
      <c r="H2344" t="s">
        <v>215</v>
      </c>
      <c r="I2344" t="s">
        <v>70</v>
      </c>
      <c r="J2344">
        <v>22</v>
      </c>
      <c r="K2344">
        <v>1</v>
      </c>
      <c r="L2344" s="13">
        <f>VLOOKUP(C2344,'渗透率、续签率'!B:C,2,0)</f>
        <v>0.68600000000000005</v>
      </c>
      <c r="M2344" s="6">
        <v>0.05</v>
      </c>
      <c r="N2344">
        <v>1</v>
      </c>
      <c r="O2344">
        <v>1</v>
      </c>
      <c r="P2344" s="6">
        <v>1</v>
      </c>
      <c r="Q2344" s="13">
        <v>1</v>
      </c>
      <c r="R2344" s="13">
        <v>1</v>
      </c>
      <c r="S2344" s="31">
        <v>24</v>
      </c>
      <c r="T2344" s="6">
        <f>VLOOKUP(E2344,'参数设置&amp;汇总'!S:U,3,0)</f>
        <v>0.88090909090909097</v>
      </c>
      <c r="U2344" s="78">
        <f t="shared" si="180"/>
        <v>1</v>
      </c>
      <c r="V2344" s="13">
        <v>0.85000000000000009</v>
      </c>
      <c r="W2344" s="78">
        <f t="shared" si="182"/>
        <v>0.36941176470588227</v>
      </c>
      <c r="X2344" s="1">
        <f>VLOOKUP(E2344,'渗透率、续签率'!AG:AJ,4,0)</f>
        <v>3759.5000000000005</v>
      </c>
      <c r="Y2344" s="1">
        <f t="shared" si="183"/>
        <v>1388.8035294117647</v>
      </c>
      <c r="Z2344">
        <v>0</v>
      </c>
      <c r="AA2344" s="89">
        <f t="shared" si="184"/>
        <v>3759.5000000000005</v>
      </c>
      <c r="AH2344" s="37"/>
      <c r="AI2344" s="37"/>
      <c r="AJ2344" s="1"/>
      <c r="AK2344" s="37"/>
    </row>
    <row r="2345" spans="1:37" hidden="1">
      <c r="A2345" t="s">
        <v>64</v>
      </c>
      <c r="B2345" t="s">
        <v>2</v>
      </c>
      <c r="C2345" t="s">
        <v>6</v>
      </c>
      <c r="D2345" t="s">
        <v>116</v>
      </c>
      <c r="E2345" t="s">
        <v>497</v>
      </c>
      <c r="F2345" t="str">
        <f t="shared" si="181"/>
        <v>天水市感统教育</v>
      </c>
      <c r="G2345" t="s">
        <v>132</v>
      </c>
      <c r="H2345" t="s">
        <v>216</v>
      </c>
      <c r="I2345" t="s">
        <v>70</v>
      </c>
      <c r="J2345">
        <v>2</v>
      </c>
      <c r="K2345">
        <v>0</v>
      </c>
      <c r="L2345" s="13">
        <f>VLOOKUP(C2345,'渗透率、续签率'!B:C,2,0)</f>
        <v>0.68600000000000005</v>
      </c>
      <c r="M2345" s="6">
        <v>0</v>
      </c>
      <c r="N2345">
        <v>0</v>
      </c>
      <c r="O2345">
        <v>0</v>
      </c>
      <c r="P2345" s="6">
        <v>0</v>
      </c>
      <c r="Q2345" s="13">
        <v>0</v>
      </c>
      <c r="R2345" s="13">
        <v>0</v>
      </c>
      <c r="S2345" s="31">
        <v>0</v>
      </c>
      <c r="T2345" s="6">
        <f>VLOOKUP(E2345,'参数设置&amp;汇总'!S:U,3,0)</f>
        <v>0.88090909090909097</v>
      </c>
      <c r="U2345" s="78">
        <f t="shared" si="180"/>
        <v>0</v>
      </c>
      <c r="V2345" s="13">
        <v>0.85000000000000009</v>
      </c>
      <c r="W2345" s="78">
        <f t="shared" si="182"/>
        <v>0</v>
      </c>
      <c r="X2345" s="1">
        <f>VLOOKUP(E2345,'渗透率、续签率'!AG:AJ,4,0)</f>
        <v>3759.5000000000005</v>
      </c>
      <c r="Y2345" s="1">
        <f t="shared" si="183"/>
        <v>0</v>
      </c>
      <c r="Z2345">
        <v>0</v>
      </c>
      <c r="AA2345" s="89">
        <f t="shared" si="184"/>
        <v>0</v>
      </c>
      <c r="AH2345" s="37"/>
      <c r="AI2345" s="37"/>
      <c r="AK2345" s="37"/>
    </row>
    <row r="2346" spans="1:37" hidden="1">
      <c r="A2346" t="s">
        <v>64</v>
      </c>
      <c r="B2346" t="s">
        <v>2</v>
      </c>
      <c r="C2346" t="s">
        <v>6</v>
      </c>
      <c r="D2346" t="s">
        <v>116</v>
      </c>
      <c r="E2346" t="s">
        <v>497</v>
      </c>
      <c r="F2346" t="str">
        <f t="shared" si="181"/>
        <v>天门市感统教育</v>
      </c>
      <c r="G2346" t="s">
        <v>81</v>
      </c>
      <c r="H2346" t="s">
        <v>217</v>
      </c>
      <c r="I2346" t="s">
        <v>68</v>
      </c>
      <c r="J2346">
        <v>1</v>
      </c>
      <c r="K2346">
        <v>0</v>
      </c>
      <c r="L2346" s="13">
        <f>VLOOKUP(C2346,'渗透率、续签率'!B:C,2,0)</f>
        <v>0.68600000000000005</v>
      </c>
      <c r="M2346" s="6">
        <v>0</v>
      </c>
      <c r="N2346">
        <v>0</v>
      </c>
      <c r="O2346">
        <v>0</v>
      </c>
      <c r="P2346" s="6">
        <v>0</v>
      </c>
      <c r="Q2346" s="13">
        <v>0</v>
      </c>
      <c r="R2346" s="13">
        <v>0</v>
      </c>
      <c r="S2346" s="31">
        <v>0</v>
      </c>
      <c r="T2346" s="6">
        <f>VLOOKUP(E2346,'参数设置&amp;汇总'!S:U,3,0)</f>
        <v>0.88090909090909097</v>
      </c>
      <c r="U2346" s="78">
        <f t="shared" si="180"/>
        <v>0</v>
      </c>
      <c r="V2346" s="13">
        <v>0.85000000000000009</v>
      </c>
      <c r="W2346" s="78">
        <f t="shared" si="182"/>
        <v>0</v>
      </c>
      <c r="X2346" s="1">
        <f>VLOOKUP(E2346,'渗透率、续签率'!AG:AJ,4,0)</f>
        <v>3759.5000000000005</v>
      </c>
      <c r="Y2346" s="1">
        <f t="shared" si="183"/>
        <v>0</v>
      </c>
      <c r="Z2346">
        <v>0</v>
      </c>
      <c r="AA2346" s="89">
        <f t="shared" si="184"/>
        <v>0</v>
      </c>
      <c r="AH2346" s="37"/>
      <c r="AI2346" s="37"/>
      <c r="AK2346" s="37"/>
    </row>
    <row r="2347" spans="1:37" hidden="1">
      <c r="A2347" t="s">
        <v>64</v>
      </c>
      <c r="B2347" t="s">
        <v>2</v>
      </c>
      <c r="C2347" t="s">
        <v>6</v>
      </c>
      <c r="D2347" t="s">
        <v>116</v>
      </c>
      <c r="E2347" t="s">
        <v>497</v>
      </c>
      <c r="F2347" t="str">
        <f t="shared" si="181"/>
        <v>太原市感统教育</v>
      </c>
      <c r="G2347" t="s">
        <v>134</v>
      </c>
      <c r="H2347" t="s">
        <v>218</v>
      </c>
      <c r="I2347" t="s">
        <v>70</v>
      </c>
      <c r="J2347">
        <v>9</v>
      </c>
      <c r="K2347">
        <v>0</v>
      </c>
      <c r="L2347" s="13">
        <f>VLOOKUP(C2347,'渗透率、续签率'!B:C,2,0)</f>
        <v>0.68600000000000005</v>
      </c>
      <c r="M2347" s="6">
        <v>0</v>
      </c>
      <c r="N2347">
        <v>0</v>
      </c>
      <c r="O2347">
        <v>0</v>
      </c>
      <c r="P2347" s="6">
        <v>0</v>
      </c>
      <c r="Q2347" s="13">
        <v>0</v>
      </c>
      <c r="R2347" s="13">
        <v>0</v>
      </c>
      <c r="S2347" s="31">
        <v>0</v>
      </c>
      <c r="T2347" s="6">
        <f>VLOOKUP(E2347,'参数设置&amp;汇总'!S:U,3,0)</f>
        <v>0.88090909090909097</v>
      </c>
      <c r="U2347" s="78">
        <f t="shared" si="180"/>
        <v>0</v>
      </c>
      <c r="V2347" s="13">
        <v>0.85000000000000009</v>
      </c>
      <c r="W2347" s="78">
        <f t="shared" si="182"/>
        <v>0</v>
      </c>
      <c r="X2347" s="1">
        <f>VLOOKUP(E2347,'渗透率、续签率'!AG:AJ,4,0)</f>
        <v>3759.5000000000005</v>
      </c>
      <c r="Y2347" s="1">
        <f t="shared" si="183"/>
        <v>0</v>
      </c>
      <c r="Z2347">
        <v>0</v>
      </c>
      <c r="AA2347" s="89">
        <f t="shared" si="184"/>
        <v>0</v>
      </c>
      <c r="AH2347" s="37"/>
      <c r="AI2347" s="37"/>
      <c r="AK2347" s="37"/>
    </row>
    <row r="2348" spans="1:37" hidden="1">
      <c r="A2348" t="s">
        <v>64</v>
      </c>
      <c r="B2348" t="s">
        <v>2</v>
      </c>
      <c r="C2348" t="s">
        <v>6</v>
      </c>
      <c r="D2348" t="s">
        <v>116</v>
      </c>
      <c r="E2348" t="s">
        <v>497</v>
      </c>
      <c r="F2348" t="str">
        <f t="shared" si="181"/>
        <v>威海市感统教育</v>
      </c>
      <c r="G2348" t="s">
        <v>103</v>
      </c>
      <c r="H2348" t="s">
        <v>219</v>
      </c>
      <c r="I2348" t="s">
        <v>70</v>
      </c>
      <c r="J2348">
        <v>3</v>
      </c>
      <c r="K2348">
        <v>0</v>
      </c>
      <c r="L2348" s="13">
        <f>VLOOKUP(C2348,'渗透率、续签率'!B:C,2,0)</f>
        <v>0.68600000000000005</v>
      </c>
      <c r="M2348" s="6">
        <v>0</v>
      </c>
      <c r="N2348">
        <v>0</v>
      </c>
      <c r="O2348">
        <v>0</v>
      </c>
      <c r="P2348" s="6">
        <v>0</v>
      </c>
      <c r="Q2348" s="13">
        <v>0</v>
      </c>
      <c r="R2348" s="13">
        <v>0</v>
      </c>
      <c r="S2348" s="31">
        <v>0</v>
      </c>
      <c r="T2348" s="6">
        <f>VLOOKUP(E2348,'参数设置&amp;汇总'!S:U,3,0)</f>
        <v>0.88090909090909097</v>
      </c>
      <c r="U2348" s="78">
        <f t="shared" si="180"/>
        <v>0</v>
      </c>
      <c r="V2348" s="13">
        <v>0.85000000000000009</v>
      </c>
      <c r="W2348" s="78">
        <f t="shared" si="182"/>
        <v>0</v>
      </c>
      <c r="X2348" s="1">
        <f>VLOOKUP(E2348,'渗透率、续签率'!AG:AJ,4,0)</f>
        <v>3759.5000000000005</v>
      </c>
      <c r="Y2348" s="1">
        <f t="shared" si="183"/>
        <v>0</v>
      </c>
      <c r="Z2348">
        <v>0</v>
      </c>
      <c r="AA2348" s="89">
        <f t="shared" si="184"/>
        <v>0</v>
      </c>
      <c r="AH2348" s="37"/>
      <c r="AI2348" s="37"/>
      <c r="AK2348" s="37"/>
    </row>
    <row r="2349" spans="1:37" hidden="1">
      <c r="A2349" t="s">
        <v>64</v>
      </c>
      <c r="B2349" t="s">
        <v>2</v>
      </c>
      <c r="C2349" t="s">
        <v>6</v>
      </c>
      <c r="D2349" t="s">
        <v>116</v>
      </c>
      <c r="E2349" t="s">
        <v>497</v>
      </c>
      <c r="F2349" t="str">
        <f t="shared" si="181"/>
        <v>娄底市感统教育</v>
      </c>
      <c r="G2349" t="s">
        <v>113</v>
      </c>
      <c r="H2349" t="s">
        <v>220</v>
      </c>
      <c r="I2349" t="s">
        <v>68</v>
      </c>
      <c r="J2349">
        <v>2</v>
      </c>
      <c r="K2349">
        <v>0</v>
      </c>
      <c r="L2349" s="13">
        <f>VLOOKUP(C2349,'渗透率、续签率'!B:C,2,0)</f>
        <v>0.68600000000000005</v>
      </c>
      <c r="M2349" s="6">
        <v>0</v>
      </c>
      <c r="N2349">
        <v>0</v>
      </c>
      <c r="O2349">
        <v>0</v>
      </c>
      <c r="P2349" s="6">
        <v>0</v>
      </c>
      <c r="Q2349" s="13">
        <v>0</v>
      </c>
      <c r="R2349" s="13">
        <v>0</v>
      </c>
      <c r="S2349" s="31">
        <v>0</v>
      </c>
      <c r="T2349" s="6">
        <f>VLOOKUP(E2349,'参数设置&amp;汇总'!S:U,3,0)</f>
        <v>0.88090909090909097</v>
      </c>
      <c r="U2349" s="78">
        <f t="shared" si="180"/>
        <v>0</v>
      </c>
      <c r="V2349" s="13">
        <v>0.85000000000000009</v>
      </c>
      <c r="W2349" s="78">
        <f t="shared" si="182"/>
        <v>0</v>
      </c>
      <c r="X2349" s="1">
        <f>VLOOKUP(E2349,'渗透率、续签率'!AG:AJ,4,0)</f>
        <v>3759.5000000000005</v>
      </c>
      <c r="Y2349" s="1">
        <f t="shared" si="183"/>
        <v>0</v>
      </c>
      <c r="Z2349">
        <v>0</v>
      </c>
      <c r="AA2349" s="89">
        <f t="shared" si="184"/>
        <v>0</v>
      </c>
      <c r="AH2349" s="37"/>
      <c r="AI2349" s="37"/>
      <c r="AK2349" s="37"/>
    </row>
    <row r="2350" spans="1:37" hidden="1">
      <c r="A2350" t="s">
        <v>64</v>
      </c>
      <c r="B2350" t="s">
        <v>2</v>
      </c>
      <c r="C2350" t="s">
        <v>6</v>
      </c>
      <c r="D2350" t="s">
        <v>116</v>
      </c>
      <c r="E2350" t="s">
        <v>497</v>
      </c>
      <c r="F2350" t="str">
        <f t="shared" si="181"/>
        <v>孝感市感统教育</v>
      </c>
      <c r="G2350" t="s">
        <v>81</v>
      </c>
      <c r="H2350" t="s">
        <v>221</v>
      </c>
      <c r="I2350" t="s">
        <v>68</v>
      </c>
      <c r="J2350">
        <v>7</v>
      </c>
      <c r="K2350">
        <v>0</v>
      </c>
      <c r="L2350" s="13">
        <f>VLOOKUP(C2350,'渗透率、续签率'!B:C,2,0)</f>
        <v>0.68600000000000005</v>
      </c>
      <c r="M2350" s="6">
        <v>0</v>
      </c>
      <c r="N2350">
        <v>0</v>
      </c>
      <c r="O2350">
        <v>0</v>
      </c>
      <c r="P2350" s="6">
        <v>0</v>
      </c>
      <c r="Q2350" s="13">
        <v>0</v>
      </c>
      <c r="R2350" s="13">
        <v>0</v>
      </c>
      <c r="S2350" s="31">
        <v>0</v>
      </c>
      <c r="T2350" s="6">
        <f>VLOOKUP(E2350,'参数设置&amp;汇总'!S:U,3,0)</f>
        <v>0.88090909090909097</v>
      </c>
      <c r="U2350" s="78">
        <f t="shared" si="180"/>
        <v>0</v>
      </c>
      <c r="V2350" s="13">
        <v>0.85000000000000009</v>
      </c>
      <c r="W2350" s="78">
        <f t="shared" si="182"/>
        <v>0</v>
      </c>
      <c r="X2350" s="1">
        <f>VLOOKUP(E2350,'渗透率、续签率'!AG:AJ,4,0)</f>
        <v>3759.5000000000005</v>
      </c>
      <c r="Y2350" s="1">
        <f t="shared" si="183"/>
        <v>0</v>
      </c>
      <c r="Z2350">
        <v>0</v>
      </c>
      <c r="AA2350" s="89">
        <f t="shared" si="184"/>
        <v>0</v>
      </c>
      <c r="AH2350" s="37"/>
      <c r="AI2350" s="37"/>
      <c r="AK2350" s="37"/>
    </row>
    <row r="2351" spans="1:37" hidden="1">
      <c r="A2351" t="s">
        <v>64</v>
      </c>
      <c r="B2351" t="s">
        <v>2</v>
      </c>
      <c r="C2351" t="s">
        <v>6</v>
      </c>
      <c r="D2351" t="s">
        <v>116</v>
      </c>
      <c r="E2351" t="s">
        <v>497</v>
      </c>
      <c r="F2351" t="str">
        <f t="shared" si="181"/>
        <v>宁德市感统教育</v>
      </c>
      <c r="G2351" t="s">
        <v>92</v>
      </c>
      <c r="H2351" t="s">
        <v>222</v>
      </c>
      <c r="I2351" t="s">
        <v>68</v>
      </c>
      <c r="J2351">
        <v>9</v>
      </c>
      <c r="K2351">
        <v>1</v>
      </c>
      <c r="L2351" s="13">
        <f>VLOOKUP(C2351,'渗透率、续签率'!B:C,2,0)</f>
        <v>0.68600000000000005</v>
      </c>
      <c r="M2351" s="6">
        <v>0.11</v>
      </c>
      <c r="N2351">
        <v>0</v>
      </c>
      <c r="O2351">
        <v>0</v>
      </c>
      <c r="P2351" s="6">
        <v>0</v>
      </c>
      <c r="Q2351" s="13">
        <v>1</v>
      </c>
      <c r="R2351" s="13">
        <v>0</v>
      </c>
      <c r="S2351" s="31">
        <v>6</v>
      </c>
      <c r="T2351" s="6">
        <f>VLOOKUP(E2351,'参数设置&amp;汇总'!S:U,3,0)</f>
        <v>0.88090909090909097</v>
      </c>
      <c r="U2351" s="78">
        <f t="shared" si="180"/>
        <v>0</v>
      </c>
      <c r="V2351" s="13">
        <v>0.85000000000000009</v>
      </c>
      <c r="W2351" s="78">
        <f t="shared" si="182"/>
        <v>0</v>
      </c>
      <c r="X2351" s="1">
        <f>VLOOKUP(E2351,'渗透率、续签率'!AG:AJ,4,0)</f>
        <v>3759.5000000000005</v>
      </c>
      <c r="Y2351" s="1">
        <f t="shared" si="183"/>
        <v>0</v>
      </c>
      <c r="Z2351">
        <v>0</v>
      </c>
      <c r="AA2351" s="89">
        <f t="shared" si="184"/>
        <v>0</v>
      </c>
      <c r="AH2351" s="37"/>
      <c r="AI2351" s="37"/>
      <c r="AK2351" s="37"/>
    </row>
    <row r="2352" spans="1:37" hidden="1">
      <c r="A2352" t="s">
        <v>64</v>
      </c>
      <c r="B2352" t="s">
        <v>2</v>
      </c>
      <c r="C2352" t="s">
        <v>6</v>
      </c>
      <c r="D2352" t="s">
        <v>116</v>
      </c>
      <c r="E2352" t="s">
        <v>497</v>
      </c>
      <c r="F2352" t="str">
        <f t="shared" si="181"/>
        <v>安庆市感统教育</v>
      </c>
      <c r="G2352" t="s">
        <v>94</v>
      </c>
      <c r="H2352" t="s">
        <v>223</v>
      </c>
      <c r="I2352" t="s">
        <v>68</v>
      </c>
      <c r="J2352">
        <v>10</v>
      </c>
      <c r="K2352">
        <v>0</v>
      </c>
      <c r="L2352" s="13">
        <f>VLOOKUP(C2352,'渗透率、续签率'!B:C,2,0)</f>
        <v>0.68600000000000005</v>
      </c>
      <c r="M2352" s="6">
        <v>0</v>
      </c>
      <c r="N2352">
        <v>0</v>
      </c>
      <c r="O2352">
        <v>0</v>
      </c>
      <c r="P2352" s="6">
        <v>0</v>
      </c>
      <c r="Q2352" s="13">
        <v>0</v>
      </c>
      <c r="R2352" s="13">
        <v>0</v>
      </c>
      <c r="S2352" s="31">
        <v>1</v>
      </c>
      <c r="T2352" s="6">
        <f>VLOOKUP(E2352,'参数设置&amp;汇总'!S:U,3,0)</f>
        <v>0.88090909090909097</v>
      </c>
      <c r="U2352" s="78">
        <f t="shared" si="180"/>
        <v>0</v>
      </c>
      <c r="V2352" s="13">
        <v>0.85000000000000009</v>
      </c>
      <c r="W2352" s="78">
        <f t="shared" si="182"/>
        <v>0</v>
      </c>
      <c r="X2352" s="1">
        <f>VLOOKUP(E2352,'渗透率、续签率'!AG:AJ,4,0)</f>
        <v>3759.5000000000005</v>
      </c>
      <c r="Y2352" s="1">
        <f t="shared" si="183"/>
        <v>0</v>
      </c>
      <c r="Z2352">
        <v>1</v>
      </c>
      <c r="AA2352" s="89">
        <f t="shared" si="184"/>
        <v>0</v>
      </c>
      <c r="AH2352" s="37"/>
      <c r="AI2352" s="37"/>
      <c r="AK2352" s="37"/>
    </row>
    <row r="2353" spans="1:37" hidden="1">
      <c r="A2353" t="s">
        <v>64</v>
      </c>
      <c r="B2353" t="s">
        <v>2</v>
      </c>
      <c r="C2353" t="s">
        <v>6</v>
      </c>
      <c r="D2353" t="s">
        <v>116</v>
      </c>
      <c r="E2353" t="s">
        <v>497</v>
      </c>
      <c r="F2353" t="str">
        <f t="shared" si="181"/>
        <v>安康市感统教育</v>
      </c>
      <c r="G2353" t="s">
        <v>108</v>
      </c>
      <c r="H2353" t="s">
        <v>224</v>
      </c>
      <c r="I2353" t="s">
        <v>70</v>
      </c>
      <c r="J2353">
        <v>2</v>
      </c>
      <c r="K2353">
        <v>0</v>
      </c>
      <c r="L2353" s="13">
        <f>VLOOKUP(C2353,'渗透率、续签率'!B:C,2,0)</f>
        <v>0.68600000000000005</v>
      </c>
      <c r="M2353" s="6">
        <v>0</v>
      </c>
      <c r="N2353">
        <v>0</v>
      </c>
      <c r="O2353">
        <v>0</v>
      </c>
      <c r="P2353" s="6">
        <v>0</v>
      </c>
      <c r="Q2353" s="13">
        <v>0</v>
      </c>
      <c r="R2353" s="13">
        <v>0</v>
      </c>
      <c r="S2353" s="31">
        <v>0</v>
      </c>
      <c r="T2353" s="6">
        <f>VLOOKUP(E2353,'参数设置&amp;汇总'!S:U,3,0)</f>
        <v>0.88090909090909097</v>
      </c>
      <c r="U2353" s="78">
        <f t="shared" si="180"/>
        <v>0</v>
      </c>
      <c r="V2353" s="13">
        <v>0.85000000000000009</v>
      </c>
      <c r="W2353" s="78">
        <f t="shared" si="182"/>
        <v>0</v>
      </c>
      <c r="X2353" s="1">
        <f>VLOOKUP(E2353,'渗透率、续签率'!AG:AJ,4,0)</f>
        <v>3759.5000000000005</v>
      </c>
      <c r="Y2353" s="1">
        <f t="shared" si="183"/>
        <v>0</v>
      </c>
      <c r="Z2353">
        <v>0</v>
      </c>
      <c r="AA2353" s="89">
        <f t="shared" si="184"/>
        <v>0</v>
      </c>
      <c r="AH2353" s="37"/>
      <c r="AI2353" s="37"/>
      <c r="AK2353" s="37"/>
    </row>
    <row r="2354" spans="1:37" hidden="1">
      <c r="A2354" t="s">
        <v>64</v>
      </c>
      <c r="B2354" t="s">
        <v>2</v>
      </c>
      <c r="C2354" t="s">
        <v>6</v>
      </c>
      <c r="D2354" t="s">
        <v>116</v>
      </c>
      <c r="E2354" t="s">
        <v>497</v>
      </c>
      <c r="F2354" t="str">
        <f t="shared" si="181"/>
        <v>安阳市感统教育</v>
      </c>
      <c r="G2354" t="s">
        <v>110</v>
      </c>
      <c r="H2354" t="s">
        <v>225</v>
      </c>
      <c r="I2354" t="s">
        <v>70</v>
      </c>
      <c r="J2354">
        <v>7</v>
      </c>
      <c r="K2354">
        <v>0</v>
      </c>
      <c r="L2354" s="13">
        <f>VLOOKUP(C2354,'渗透率、续签率'!B:C,2,0)</f>
        <v>0.68600000000000005</v>
      </c>
      <c r="M2354" s="6">
        <v>0</v>
      </c>
      <c r="N2354">
        <v>0</v>
      </c>
      <c r="O2354">
        <v>0</v>
      </c>
      <c r="P2354" s="6">
        <v>0</v>
      </c>
      <c r="Q2354" s="13">
        <v>0</v>
      </c>
      <c r="R2354" s="13">
        <v>0</v>
      </c>
      <c r="S2354" s="31">
        <v>0</v>
      </c>
      <c r="T2354" s="6">
        <f>VLOOKUP(E2354,'参数设置&amp;汇总'!S:U,3,0)</f>
        <v>0.88090909090909097</v>
      </c>
      <c r="U2354" s="78">
        <f t="shared" si="180"/>
        <v>0</v>
      </c>
      <c r="V2354" s="13">
        <v>0.85000000000000009</v>
      </c>
      <c r="W2354" s="78">
        <f t="shared" si="182"/>
        <v>0</v>
      </c>
      <c r="X2354" s="1">
        <f>VLOOKUP(E2354,'渗透率、续签率'!AG:AJ,4,0)</f>
        <v>3759.5000000000005</v>
      </c>
      <c r="Y2354" s="1">
        <f t="shared" si="183"/>
        <v>0</v>
      </c>
      <c r="Z2354">
        <v>0</v>
      </c>
      <c r="AA2354" s="89">
        <f t="shared" si="184"/>
        <v>0</v>
      </c>
      <c r="AH2354" s="37"/>
      <c r="AI2354" s="37"/>
      <c r="AK2354" s="37"/>
    </row>
    <row r="2355" spans="1:37" hidden="1">
      <c r="A2355" t="s">
        <v>64</v>
      </c>
      <c r="B2355" t="s">
        <v>2</v>
      </c>
      <c r="C2355" t="s">
        <v>6</v>
      </c>
      <c r="D2355" t="s">
        <v>116</v>
      </c>
      <c r="E2355" t="s">
        <v>497</v>
      </c>
      <c r="F2355" t="str">
        <f t="shared" si="181"/>
        <v>安顺市感统教育</v>
      </c>
      <c r="G2355" t="s">
        <v>167</v>
      </c>
      <c r="H2355" t="s">
        <v>226</v>
      </c>
      <c r="I2355" t="s">
        <v>70</v>
      </c>
      <c r="J2355">
        <v>5</v>
      </c>
      <c r="K2355">
        <v>0</v>
      </c>
      <c r="L2355" s="13">
        <f>VLOOKUP(C2355,'渗透率、续签率'!B:C,2,0)</f>
        <v>0.68600000000000005</v>
      </c>
      <c r="M2355" s="6">
        <v>0</v>
      </c>
      <c r="N2355">
        <v>0</v>
      </c>
      <c r="O2355">
        <v>0</v>
      </c>
      <c r="P2355" s="6">
        <v>0</v>
      </c>
      <c r="Q2355" s="13">
        <v>0</v>
      </c>
      <c r="R2355" s="13">
        <v>0</v>
      </c>
      <c r="S2355" s="31">
        <v>0</v>
      </c>
      <c r="T2355" s="6">
        <f>VLOOKUP(E2355,'参数设置&amp;汇总'!S:U,3,0)</f>
        <v>0.88090909090909097</v>
      </c>
      <c r="U2355" s="78">
        <f t="shared" si="180"/>
        <v>0</v>
      </c>
      <c r="V2355" s="13">
        <v>0.85000000000000009</v>
      </c>
      <c r="W2355" s="78">
        <f t="shared" si="182"/>
        <v>0</v>
      </c>
      <c r="X2355" s="1">
        <f>VLOOKUP(E2355,'渗透率、续签率'!AG:AJ,4,0)</f>
        <v>3759.5000000000005</v>
      </c>
      <c r="Y2355" s="1">
        <f t="shared" si="183"/>
        <v>0</v>
      </c>
      <c r="Z2355">
        <v>0</v>
      </c>
      <c r="AA2355" s="89">
        <f t="shared" si="184"/>
        <v>0</v>
      </c>
      <c r="AH2355" s="37"/>
      <c r="AI2355" s="37"/>
      <c r="AK2355" s="37"/>
    </row>
    <row r="2356" spans="1:37" hidden="1">
      <c r="A2356" t="s">
        <v>64</v>
      </c>
      <c r="B2356" t="s">
        <v>2</v>
      </c>
      <c r="C2356" t="s">
        <v>6</v>
      </c>
      <c r="D2356" t="s">
        <v>116</v>
      </c>
      <c r="E2356" t="s">
        <v>497</v>
      </c>
      <c r="F2356" t="str">
        <f t="shared" si="181"/>
        <v>定安县感统教育</v>
      </c>
      <c r="G2356" t="s">
        <v>120</v>
      </c>
      <c r="H2356" t="s">
        <v>227</v>
      </c>
      <c r="I2356" t="s">
        <v>68</v>
      </c>
      <c r="J2356">
        <v>1</v>
      </c>
      <c r="K2356">
        <v>0</v>
      </c>
      <c r="L2356" s="13">
        <f>VLOOKUP(C2356,'渗透率、续签率'!B:C,2,0)</f>
        <v>0.68600000000000005</v>
      </c>
      <c r="M2356" s="6">
        <v>0</v>
      </c>
      <c r="N2356">
        <v>0</v>
      </c>
      <c r="O2356">
        <v>0</v>
      </c>
      <c r="P2356" s="6">
        <v>0</v>
      </c>
      <c r="Q2356" s="13">
        <v>0</v>
      </c>
      <c r="R2356" s="13">
        <v>0</v>
      </c>
      <c r="S2356" s="31">
        <v>0</v>
      </c>
      <c r="T2356" s="6">
        <f>VLOOKUP(E2356,'参数设置&amp;汇总'!S:U,3,0)</f>
        <v>0.88090909090909097</v>
      </c>
      <c r="U2356" s="78">
        <f t="shared" si="180"/>
        <v>0</v>
      </c>
      <c r="V2356" s="13">
        <v>0.85000000000000009</v>
      </c>
      <c r="W2356" s="78">
        <f t="shared" si="182"/>
        <v>0</v>
      </c>
      <c r="X2356" s="1">
        <f>VLOOKUP(E2356,'渗透率、续签率'!AG:AJ,4,0)</f>
        <v>3759.5000000000005</v>
      </c>
      <c r="Y2356" s="1">
        <f t="shared" si="183"/>
        <v>0</v>
      </c>
      <c r="Z2356">
        <v>0</v>
      </c>
      <c r="AA2356" s="89">
        <f t="shared" si="184"/>
        <v>0</v>
      </c>
      <c r="AH2356" s="37"/>
      <c r="AI2356" s="37"/>
      <c r="AK2356" s="37"/>
    </row>
    <row r="2357" spans="1:37" hidden="1">
      <c r="A2357" t="s">
        <v>64</v>
      </c>
      <c r="B2357" t="s">
        <v>2</v>
      </c>
      <c r="C2357" t="s">
        <v>6</v>
      </c>
      <c r="D2357" t="s">
        <v>116</v>
      </c>
      <c r="E2357" t="s">
        <v>497</v>
      </c>
      <c r="F2357" t="str">
        <f t="shared" si="181"/>
        <v>定西市感统教育</v>
      </c>
      <c r="G2357" t="s">
        <v>132</v>
      </c>
      <c r="H2357" t="s">
        <v>228</v>
      </c>
      <c r="I2357" t="s">
        <v>70</v>
      </c>
      <c r="J2357">
        <v>5</v>
      </c>
      <c r="K2357">
        <v>0</v>
      </c>
      <c r="L2357" s="13">
        <f>VLOOKUP(C2357,'渗透率、续签率'!B:C,2,0)</f>
        <v>0.68600000000000005</v>
      </c>
      <c r="M2357" s="6">
        <v>0</v>
      </c>
      <c r="N2357">
        <v>0</v>
      </c>
      <c r="O2357">
        <v>0</v>
      </c>
      <c r="P2357" s="6">
        <v>0</v>
      </c>
      <c r="Q2357" s="13">
        <v>0</v>
      </c>
      <c r="R2357" s="13">
        <v>0</v>
      </c>
      <c r="S2357" s="31">
        <v>0</v>
      </c>
      <c r="T2357" s="6">
        <f>VLOOKUP(E2357,'参数设置&amp;汇总'!S:U,3,0)</f>
        <v>0.88090909090909097</v>
      </c>
      <c r="U2357" s="78">
        <f t="shared" si="180"/>
        <v>0</v>
      </c>
      <c r="V2357" s="13">
        <v>0.85000000000000009</v>
      </c>
      <c r="W2357" s="78">
        <f t="shared" si="182"/>
        <v>0</v>
      </c>
      <c r="X2357" s="1">
        <f>VLOOKUP(E2357,'渗透率、续签率'!AG:AJ,4,0)</f>
        <v>3759.5000000000005</v>
      </c>
      <c r="Y2357" s="1">
        <f t="shared" si="183"/>
        <v>0</v>
      </c>
      <c r="Z2357">
        <v>0</v>
      </c>
      <c r="AA2357" s="89">
        <f t="shared" si="184"/>
        <v>0</v>
      </c>
      <c r="AH2357" s="37"/>
      <c r="AI2357" s="37"/>
      <c r="AK2357" s="37"/>
    </row>
    <row r="2358" spans="1:37" hidden="1">
      <c r="A2358" t="s">
        <v>64</v>
      </c>
      <c r="B2358" t="s">
        <v>2</v>
      </c>
      <c r="C2358" t="s">
        <v>6</v>
      </c>
      <c r="D2358" t="s">
        <v>116</v>
      </c>
      <c r="E2358" t="s">
        <v>497</v>
      </c>
      <c r="F2358" t="str">
        <f t="shared" si="181"/>
        <v>宜宾市感统教育</v>
      </c>
      <c r="G2358" t="s">
        <v>77</v>
      </c>
      <c r="H2358" t="s">
        <v>229</v>
      </c>
      <c r="I2358" t="s">
        <v>70</v>
      </c>
      <c r="J2358">
        <v>11</v>
      </c>
      <c r="K2358">
        <v>1</v>
      </c>
      <c r="L2358" s="13">
        <f>VLOOKUP(C2358,'渗透率、续签率'!B:C,2,0)</f>
        <v>0.68600000000000005</v>
      </c>
      <c r="M2358" s="6">
        <v>0.09</v>
      </c>
      <c r="N2358">
        <v>1</v>
      </c>
      <c r="O2358">
        <v>1</v>
      </c>
      <c r="P2358" s="6">
        <v>1</v>
      </c>
      <c r="Q2358" s="13">
        <v>1</v>
      </c>
      <c r="R2358" s="13">
        <v>1</v>
      </c>
      <c r="S2358" s="31">
        <v>20</v>
      </c>
      <c r="T2358" s="6">
        <f>VLOOKUP(E2358,'参数设置&amp;汇总'!S:U,3,0)</f>
        <v>0.88090909090909097</v>
      </c>
      <c r="U2358" s="78">
        <f t="shared" si="180"/>
        <v>1</v>
      </c>
      <c r="V2358" s="13">
        <v>0.85000000000000009</v>
      </c>
      <c r="W2358" s="78">
        <f t="shared" si="182"/>
        <v>0.36941176470588227</v>
      </c>
      <c r="X2358" s="1">
        <f>VLOOKUP(E2358,'渗透率、续签率'!AG:AJ,4,0)</f>
        <v>3759.5000000000005</v>
      </c>
      <c r="Y2358" s="1">
        <f t="shared" si="183"/>
        <v>1388.8035294117647</v>
      </c>
      <c r="Z2358">
        <v>0</v>
      </c>
      <c r="AA2358" s="89">
        <f t="shared" si="184"/>
        <v>3759.5000000000005</v>
      </c>
      <c r="AH2358" s="37"/>
      <c r="AI2358" s="37"/>
      <c r="AK2358" s="37"/>
    </row>
    <row r="2359" spans="1:37" hidden="1">
      <c r="A2359" t="s">
        <v>64</v>
      </c>
      <c r="B2359" t="s">
        <v>2</v>
      </c>
      <c r="C2359" t="s">
        <v>6</v>
      </c>
      <c r="D2359" t="s">
        <v>116</v>
      </c>
      <c r="E2359" t="s">
        <v>497</v>
      </c>
      <c r="F2359" t="str">
        <f t="shared" si="181"/>
        <v>宜昌市感统教育</v>
      </c>
      <c r="G2359" t="s">
        <v>81</v>
      </c>
      <c r="H2359" t="s">
        <v>230</v>
      </c>
      <c r="I2359" t="s">
        <v>68</v>
      </c>
      <c r="J2359">
        <v>8</v>
      </c>
      <c r="K2359">
        <v>0</v>
      </c>
      <c r="L2359" s="13">
        <f>VLOOKUP(C2359,'渗透率、续签率'!B:C,2,0)</f>
        <v>0.68600000000000005</v>
      </c>
      <c r="M2359" s="6">
        <v>0</v>
      </c>
      <c r="N2359">
        <v>0</v>
      </c>
      <c r="O2359">
        <v>0</v>
      </c>
      <c r="P2359" s="6">
        <v>0</v>
      </c>
      <c r="Q2359" s="13">
        <v>0</v>
      </c>
      <c r="R2359" s="13">
        <v>0</v>
      </c>
      <c r="S2359" s="31">
        <v>0</v>
      </c>
      <c r="T2359" s="6">
        <f>VLOOKUP(E2359,'参数设置&amp;汇总'!S:U,3,0)</f>
        <v>0.88090909090909097</v>
      </c>
      <c r="U2359" s="78">
        <f t="shared" si="180"/>
        <v>0</v>
      </c>
      <c r="V2359" s="13">
        <v>0.85000000000000009</v>
      </c>
      <c r="W2359" s="78">
        <f t="shared" si="182"/>
        <v>0</v>
      </c>
      <c r="X2359" s="1">
        <f>VLOOKUP(E2359,'渗透率、续签率'!AG:AJ,4,0)</f>
        <v>3759.5000000000005</v>
      </c>
      <c r="Y2359" s="1">
        <f t="shared" si="183"/>
        <v>0</v>
      </c>
      <c r="Z2359">
        <v>0</v>
      </c>
      <c r="AA2359" s="89">
        <f t="shared" si="184"/>
        <v>0</v>
      </c>
      <c r="AH2359" s="37"/>
      <c r="AI2359" s="37"/>
      <c r="AK2359" s="37"/>
    </row>
    <row r="2360" spans="1:37" hidden="1">
      <c r="A2360" t="s">
        <v>64</v>
      </c>
      <c r="B2360" t="s">
        <v>2</v>
      </c>
      <c r="C2360" t="s">
        <v>6</v>
      </c>
      <c r="D2360" t="s">
        <v>116</v>
      </c>
      <c r="E2360" t="s">
        <v>497</v>
      </c>
      <c r="F2360" t="str">
        <f t="shared" si="181"/>
        <v>宜春市感统教育</v>
      </c>
      <c r="G2360" t="s">
        <v>90</v>
      </c>
      <c r="H2360" t="s">
        <v>231</v>
      </c>
      <c r="I2360" t="s">
        <v>68</v>
      </c>
      <c r="J2360">
        <v>9</v>
      </c>
      <c r="K2360">
        <v>0</v>
      </c>
      <c r="L2360" s="13">
        <f>VLOOKUP(C2360,'渗透率、续签率'!B:C,2,0)</f>
        <v>0.68600000000000005</v>
      </c>
      <c r="M2360" s="6">
        <v>0</v>
      </c>
      <c r="N2360">
        <v>0</v>
      </c>
      <c r="O2360">
        <v>0</v>
      </c>
      <c r="P2360" s="6">
        <v>0</v>
      </c>
      <c r="Q2360" s="13">
        <v>0</v>
      </c>
      <c r="R2360" s="13">
        <v>0</v>
      </c>
      <c r="S2360" s="31">
        <v>0</v>
      </c>
      <c r="T2360" s="6">
        <f>VLOOKUP(E2360,'参数设置&amp;汇总'!S:U,3,0)</f>
        <v>0.88090909090909097</v>
      </c>
      <c r="U2360" s="78">
        <f t="shared" si="180"/>
        <v>0</v>
      </c>
      <c r="V2360" s="13">
        <v>0.85000000000000009</v>
      </c>
      <c r="W2360" s="78">
        <f t="shared" si="182"/>
        <v>0</v>
      </c>
      <c r="X2360" s="1">
        <f>VLOOKUP(E2360,'渗透率、续签率'!AG:AJ,4,0)</f>
        <v>3759.5000000000005</v>
      </c>
      <c r="Y2360" s="1">
        <f t="shared" si="183"/>
        <v>0</v>
      </c>
      <c r="Z2360">
        <v>0</v>
      </c>
      <c r="AA2360" s="89">
        <f t="shared" si="184"/>
        <v>0</v>
      </c>
      <c r="AH2360" s="37"/>
      <c r="AI2360" s="37"/>
      <c r="AK2360" s="37"/>
    </row>
    <row r="2361" spans="1:37" hidden="1">
      <c r="A2361" t="s">
        <v>64</v>
      </c>
      <c r="B2361" t="s">
        <v>2</v>
      </c>
      <c r="C2361" t="s">
        <v>6</v>
      </c>
      <c r="D2361" t="s">
        <v>116</v>
      </c>
      <c r="E2361" t="s">
        <v>497</v>
      </c>
      <c r="F2361" t="str">
        <f t="shared" si="181"/>
        <v>宝鸡市感统教育</v>
      </c>
      <c r="G2361" t="s">
        <v>108</v>
      </c>
      <c r="H2361" t="s">
        <v>232</v>
      </c>
      <c r="I2361" t="s">
        <v>70</v>
      </c>
      <c r="J2361">
        <v>5</v>
      </c>
      <c r="K2361">
        <v>0</v>
      </c>
      <c r="L2361" s="13">
        <f>VLOOKUP(C2361,'渗透率、续签率'!B:C,2,0)</f>
        <v>0.68600000000000005</v>
      </c>
      <c r="M2361" s="6">
        <v>0</v>
      </c>
      <c r="N2361">
        <v>0</v>
      </c>
      <c r="O2361">
        <v>0</v>
      </c>
      <c r="P2361" s="6">
        <v>0</v>
      </c>
      <c r="Q2361" s="13">
        <v>0</v>
      </c>
      <c r="R2361" s="13">
        <v>0</v>
      </c>
      <c r="S2361" s="31">
        <v>0</v>
      </c>
      <c r="T2361" s="6">
        <f>VLOOKUP(E2361,'参数设置&amp;汇总'!S:U,3,0)</f>
        <v>0.88090909090909097</v>
      </c>
      <c r="U2361" s="78">
        <f t="shared" si="180"/>
        <v>0</v>
      </c>
      <c r="V2361" s="13">
        <v>0.85000000000000009</v>
      </c>
      <c r="W2361" s="78">
        <f t="shared" si="182"/>
        <v>0</v>
      </c>
      <c r="X2361" s="1">
        <f>VLOOKUP(E2361,'渗透率、续签率'!AG:AJ,4,0)</f>
        <v>3759.5000000000005</v>
      </c>
      <c r="Y2361" s="1">
        <f t="shared" si="183"/>
        <v>0</v>
      </c>
      <c r="Z2361">
        <v>0</v>
      </c>
      <c r="AA2361" s="89">
        <f t="shared" si="184"/>
        <v>0</v>
      </c>
      <c r="AH2361" s="37"/>
      <c r="AI2361" s="37"/>
      <c r="AK2361" s="37"/>
    </row>
    <row r="2362" spans="1:37" hidden="1">
      <c r="A2362" t="s">
        <v>64</v>
      </c>
      <c r="B2362" t="s">
        <v>2</v>
      </c>
      <c r="C2362" t="s">
        <v>6</v>
      </c>
      <c r="D2362" t="s">
        <v>116</v>
      </c>
      <c r="E2362" t="s">
        <v>497</v>
      </c>
      <c r="F2362" t="str">
        <f t="shared" si="181"/>
        <v>宣城市感统教育</v>
      </c>
      <c r="G2362" t="s">
        <v>94</v>
      </c>
      <c r="H2362" t="s">
        <v>233</v>
      </c>
      <c r="I2362" t="s">
        <v>68</v>
      </c>
      <c r="J2362">
        <v>5</v>
      </c>
      <c r="K2362">
        <v>0</v>
      </c>
      <c r="L2362" s="13">
        <f>VLOOKUP(C2362,'渗透率、续签率'!B:C,2,0)</f>
        <v>0.68600000000000005</v>
      </c>
      <c r="M2362" s="6">
        <v>0</v>
      </c>
      <c r="N2362">
        <v>0</v>
      </c>
      <c r="O2362">
        <v>0</v>
      </c>
      <c r="P2362" s="6">
        <v>0</v>
      </c>
      <c r="Q2362" s="13">
        <v>0</v>
      </c>
      <c r="R2362" s="13">
        <v>0</v>
      </c>
      <c r="S2362" s="31">
        <v>0</v>
      </c>
      <c r="T2362" s="6">
        <f>VLOOKUP(E2362,'参数设置&amp;汇总'!S:U,3,0)</f>
        <v>0.88090909090909097</v>
      </c>
      <c r="U2362" s="78">
        <f t="shared" si="180"/>
        <v>0</v>
      </c>
      <c r="V2362" s="13">
        <v>0.85000000000000009</v>
      </c>
      <c r="W2362" s="78">
        <f t="shared" si="182"/>
        <v>0</v>
      </c>
      <c r="X2362" s="1">
        <f>VLOOKUP(E2362,'渗透率、续签率'!AG:AJ,4,0)</f>
        <v>3759.5000000000005</v>
      </c>
      <c r="Y2362" s="1">
        <f t="shared" si="183"/>
        <v>0</v>
      </c>
      <c r="Z2362">
        <v>0</v>
      </c>
      <c r="AA2362" s="89">
        <f t="shared" si="184"/>
        <v>0</v>
      </c>
      <c r="AH2362" s="37"/>
      <c r="AI2362" s="37"/>
      <c r="AK2362" s="37"/>
    </row>
    <row r="2363" spans="1:37" hidden="1">
      <c r="A2363" t="s">
        <v>64</v>
      </c>
      <c r="B2363" t="s">
        <v>2</v>
      </c>
      <c r="C2363" t="s">
        <v>6</v>
      </c>
      <c r="D2363" t="s">
        <v>116</v>
      </c>
      <c r="E2363" t="s">
        <v>497</v>
      </c>
      <c r="F2363" t="str">
        <f t="shared" si="181"/>
        <v>宿州市感统教育</v>
      </c>
      <c r="G2363" t="s">
        <v>94</v>
      </c>
      <c r="H2363" t="s">
        <v>234</v>
      </c>
      <c r="I2363" t="s">
        <v>68</v>
      </c>
      <c r="J2363">
        <v>7</v>
      </c>
      <c r="K2363">
        <v>2</v>
      </c>
      <c r="L2363" s="13">
        <f>VLOOKUP(C2363,'渗透率、续签率'!B:C,2,0)</f>
        <v>0.68600000000000005</v>
      </c>
      <c r="M2363" s="6">
        <v>0.28999999999999998</v>
      </c>
      <c r="N2363">
        <v>0</v>
      </c>
      <c r="O2363">
        <v>0</v>
      </c>
      <c r="P2363" s="6">
        <v>0</v>
      </c>
      <c r="Q2363" s="13">
        <v>1</v>
      </c>
      <c r="R2363" s="13">
        <v>0</v>
      </c>
      <c r="S2363" s="31">
        <v>10</v>
      </c>
      <c r="T2363" s="6">
        <f>VLOOKUP(E2363,'参数设置&amp;汇总'!S:U,3,0)</f>
        <v>0.88090909090909097</v>
      </c>
      <c r="U2363" s="78">
        <f t="shared" si="180"/>
        <v>0</v>
      </c>
      <c r="V2363" s="13">
        <v>0.85000000000000009</v>
      </c>
      <c r="W2363" s="78">
        <f t="shared" si="182"/>
        <v>0</v>
      </c>
      <c r="X2363" s="1">
        <f>VLOOKUP(E2363,'渗透率、续签率'!AG:AJ,4,0)</f>
        <v>3759.5000000000005</v>
      </c>
      <c r="Y2363" s="1">
        <f t="shared" si="183"/>
        <v>0</v>
      </c>
      <c r="Z2363">
        <v>0</v>
      </c>
      <c r="AA2363" s="89">
        <f t="shared" si="184"/>
        <v>0</v>
      </c>
      <c r="AH2363" s="37"/>
      <c r="AI2363" s="37"/>
      <c r="AK2363" s="37"/>
    </row>
    <row r="2364" spans="1:37" hidden="1">
      <c r="A2364" t="s">
        <v>64</v>
      </c>
      <c r="B2364" t="s">
        <v>2</v>
      </c>
      <c r="C2364" t="s">
        <v>6</v>
      </c>
      <c r="D2364" t="s">
        <v>116</v>
      </c>
      <c r="E2364" t="s">
        <v>497</v>
      </c>
      <c r="F2364" t="str">
        <f t="shared" si="181"/>
        <v>宿迁市感统教育</v>
      </c>
      <c r="G2364" t="s">
        <v>73</v>
      </c>
      <c r="H2364" t="s">
        <v>235</v>
      </c>
      <c r="I2364" t="s">
        <v>70</v>
      </c>
      <c r="J2364">
        <v>9</v>
      </c>
      <c r="K2364">
        <v>0</v>
      </c>
      <c r="L2364" s="13">
        <f>VLOOKUP(C2364,'渗透率、续签率'!B:C,2,0)</f>
        <v>0.68600000000000005</v>
      </c>
      <c r="M2364" s="6">
        <v>0</v>
      </c>
      <c r="N2364">
        <v>0</v>
      </c>
      <c r="O2364">
        <v>0</v>
      </c>
      <c r="P2364" s="6">
        <v>0</v>
      </c>
      <c r="Q2364" s="13">
        <v>0</v>
      </c>
      <c r="R2364" s="13">
        <v>0</v>
      </c>
      <c r="S2364" s="31">
        <v>0</v>
      </c>
      <c r="T2364" s="6">
        <f>VLOOKUP(E2364,'参数设置&amp;汇总'!S:U,3,0)</f>
        <v>0.88090909090909097</v>
      </c>
      <c r="U2364" s="78">
        <f t="shared" si="180"/>
        <v>0</v>
      </c>
      <c r="V2364" s="13">
        <v>0.85000000000000009</v>
      </c>
      <c r="W2364" s="78">
        <f t="shared" si="182"/>
        <v>0</v>
      </c>
      <c r="X2364" s="1">
        <f>VLOOKUP(E2364,'渗透率、续签率'!AG:AJ,4,0)</f>
        <v>3759.5000000000005</v>
      </c>
      <c r="Y2364" s="1">
        <f t="shared" si="183"/>
        <v>0</v>
      </c>
      <c r="Z2364">
        <v>0</v>
      </c>
      <c r="AA2364" s="89">
        <f t="shared" si="184"/>
        <v>0</v>
      </c>
    </row>
    <row r="2365" spans="1:37" hidden="1">
      <c r="A2365" t="s">
        <v>64</v>
      </c>
      <c r="B2365" t="s">
        <v>2</v>
      </c>
      <c r="C2365" t="s">
        <v>6</v>
      </c>
      <c r="D2365" t="s">
        <v>116</v>
      </c>
      <c r="E2365" t="s">
        <v>497</v>
      </c>
      <c r="F2365" t="str">
        <f t="shared" si="181"/>
        <v>屯昌县感统教育</v>
      </c>
      <c r="G2365" t="s">
        <v>120</v>
      </c>
      <c r="H2365" t="s">
        <v>236</v>
      </c>
      <c r="I2365" t="s">
        <v>68</v>
      </c>
      <c r="J2365">
        <v>1</v>
      </c>
      <c r="K2365">
        <v>0</v>
      </c>
      <c r="L2365" s="13">
        <f>VLOOKUP(C2365,'渗透率、续签率'!B:C,2,0)</f>
        <v>0.68600000000000005</v>
      </c>
      <c r="M2365" s="6">
        <v>0</v>
      </c>
      <c r="N2365">
        <v>0</v>
      </c>
      <c r="O2365">
        <v>0</v>
      </c>
      <c r="P2365" s="6">
        <v>0</v>
      </c>
      <c r="Q2365" s="13">
        <v>0</v>
      </c>
      <c r="R2365" s="13">
        <v>0</v>
      </c>
      <c r="S2365" s="31">
        <v>0</v>
      </c>
      <c r="T2365" s="6">
        <f>VLOOKUP(E2365,'参数设置&amp;汇总'!S:U,3,0)</f>
        <v>0.88090909090909097</v>
      </c>
      <c r="U2365" s="78">
        <f t="shared" si="180"/>
        <v>0</v>
      </c>
      <c r="V2365" s="13">
        <v>0.85000000000000009</v>
      </c>
      <c r="W2365" s="78">
        <f t="shared" si="182"/>
        <v>0</v>
      </c>
      <c r="X2365" s="1">
        <f>VLOOKUP(E2365,'渗透率、续签率'!AG:AJ,4,0)</f>
        <v>3759.5000000000005</v>
      </c>
      <c r="Y2365" s="1">
        <f t="shared" si="183"/>
        <v>0</v>
      </c>
      <c r="Z2365">
        <v>0</v>
      </c>
      <c r="AA2365" s="89">
        <f t="shared" si="184"/>
        <v>0</v>
      </c>
      <c r="AH2365" s="37"/>
      <c r="AI2365" s="37"/>
      <c r="AK2365" s="37"/>
    </row>
    <row r="2366" spans="1:37" hidden="1">
      <c r="A2366" t="s">
        <v>64</v>
      </c>
      <c r="B2366" t="s">
        <v>2</v>
      </c>
      <c r="C2366" t="s">
        <v>6</v>
      </c>
      <c r="D2366" t="s">
        <v>116</v>
      </c>
      <c r="E2366" t="s">
        <v>497</v>
      </c>
      <c r="F2366" t="str">
        <f t="shared" si="181"/>
        <v>山南市感统教育</v>
      </c>
      <c r="G2366" t="s">
        <v>237</v>
      </c>
      <c r="H2366" t="s">
        <v>238</v>
      </c>
      <c r="I2366" t="s">
        <v>57</v>
      </c>
      <c r="J2366">
        <v>1</v>
      </c>
      <c r="K2366">
        <v>0</v>
      </c>
      <c r="L2366" s="13">
        <f>VLOOKUP(C2366,'渗透率、续签率'!B:C,2,0)</f>
        <v>0.68600000000000005</v>
      </c>
      <c r="M2366" s="6">
        <v>0</v>
      </c>
      <c r="N2366">
        <v>0</v>
      </c>
      <c r="O2366">
        <v>0</v>
      </c>
      <c r="P2366" s="6">
        <v>0</v>
      </c>
      <c r="Q2366" s="13">
        <v>0</v>
      </c>
      <c r="R2366" s="13">
        <v>0</v>
      </c>
      <c r="S2366" s="31">
        <v>0</v>
      </c>
      <c r="T2366" s="6">
        <f>VLOOKUP(E2366,'参数设置&amp;汇总'!S:U,3,0)</f>
        <v>0.88090909090909097</v>
      </c>
      <c r="U2366" s="78">
        <f t="shared" si="180"/>
        <v>0</v>
      </c>
      <c r="V2366" s="13">
        <v>0.85000000000000009</v>
      </c>
      <c r="W2366" s="78">
        <f t="shared" si="182"/>
        <v>0</v>
      </c>
      <c r="X2366" s="1">
        <f>VLOOKUP(E2366,'渗透率、续签率'!AG:AJ,4,0)</f>
        <v>3759.5000000000005</v>
      </c>
      <c r="Y2366" s="1">
        <f t="shared" si="183"/>
        <v>0</v>
      </c>
      <c r="Z2366">
        <v>0</v>
      </c>
      <c r="AA2366" s="89">
        <f t="shared" si="184"/>
        <v>0</v>
      </c>
      <c r="AH2366" s="37"/>
      <c r="AI2366" s="37"/>
      <c r="AJ2366" s="1"/>
      <c r="AK2366" s="37"/>
    </row>
    <row r="2367" spans="1:37" hidden="1">
      <c r="A2367" t="s">
        <v>64</v>
      </c>
      <c r="B2367" t="s">
        <v>2</v>
      </c>
      <c r="C2367" t="s">
        <v>6</v>
      </c>
      <c r="D2367" t="s">
        <v>116</v>
      </c>
      <c r="E2367" t="s">
        <v>497</v>
      </c>
      <c r="F2367" t="str">
        <f t="shared" si="181"/>
        <v>岳阳市感统教育</v>
      </c>
      <c r="G2367" t="s">
        <v>113</v>
      </c>
      <c r="H2367" t="s">
        <v>239</v>
      </c>
      <c r="I2367" t="s">
        <v>68</v>
      </c>
      <c r="J2367">
        <v>9</v>
      </c>
      <c r="K2367">
        <v>0</v>
      </c>
      <c r="L2367" s="13">
        <f>VLOOKUP(C2367,'渗透率、续签率'!B:C,2,0)</f>
        <v>0.68600000000000005</v>
      </c>
      <c r="M2367" s="6">
        <v>0</v>
      </c>
      <c r="N2367">
        <v>0</v>
      </c>
      <c r="O2367">
        <v>0</v>
      </c>
      <c r="P2367" s="6">
        <v>0</v>
      </c>
      <c r="Q2367" s="13">
        <v>0</v>
      </c>
      <c r="R2367" s="13">
        <v>0</v>
      </c>
      <c r="S2367" s="31">
        <v>0</v>
      </c>
      <c r="T2367" s="6">
        <f>VLOOKUP(E2367,'参数设置&amp;汇总'!S:U,3,0)</f>
        <v>0.88090909090909097</v>
      </c>
      <c r="U2367" s="78">
        <f t="shared" si="180"/>
        <v>0</v>
      </c>
      <c r="V2367" s="13">
        <v>0.85000000000000009</v>
      </c>
      <c r="W2367" s="78">
        <f t="shared" si="182"/>
        <v>0</v>
      </c>
      <c r="X2367" s="1">
        <f>VLOOKUP(E2367,'渗透率、续签率'!AG:AJ,4,0)</f>
        <v>3759.5000000000005</v>
      </c>
      <c r="Y2367" s="1">
        <f t="shared" si="183"/>
        <v>0</v>
      </c>
      <c r="Z2367">
        <v>0</v>
      </c>
      <c r="AA2367" s="89">
        <f t="shared" si="184"/>
        <v>0</v>
      </c>
      <c r="AH2367" s="37"/>
      <c r="AI2367" s="37"/>
      <c r="AK2367" s="37"/>
    </row>
    <row r="2368" spans="1:37" hidden="1">
      <c r="A2368" t="s">
        <v>64</v>
      </c>
      <c r="B2368" t="s">
        <v>2</v>
      </c>
      <c r="C2368" t="s">
        <v>6</v>
      </c>
      <c r="D2368" t="s">
        <v>116</v>
      </c>
      <c r="E2368" t="s">
        <v>497</v>
      </c>
      <c r="F2368" t="str">
        <f t="shared" si="181"/>
        <v>崇左市感统教育</v>
      </c>
      <c r="G2368" t="s">
        <v>88</v>
      </c>
      <c r="H2368" t="s">
        <v>240</v>
      </c>
      <c r="I2368" t="s">
        <v>68</v>
      </c>
      <c r="J2368">
        <v>2</v>
      </c>
      <c r="K2368">
        <v>0</v>
      </c>
      <c r="L2368" s="13">
        <f>VLOOKUP(C2368,'渗透率、续签率'!B:C,2,0)</f>
        <v>0.68600000000000005</v>
      </c>
      <c r="M2368" s="6">
        <v>0</v>
      </c>
      <c r="N2368">
        <v>0</v>
      </c>
      <c r="O2368">
        <v>0</v>
      </c>
      <c r="P2368" s="6">
        <v>0</v>
      </c>
      <c r="Q2368" s="13">
        <v>0</v>
      </c>
      <c r="R2368" s="13">
        <v>0</v>
      </c>
      <c r="S2368" s="31">
        <v>0</v>
      </c>
      <c r="T2368" s="6">
        <f>VLOOKUP(E2368,'参数设置&amp;汇总'!S:U,3,0)</f>
        <v>0.88090909090909097</v>
      </c>
      <c r="U2368" s="78">
        <f t="shared" si="180"/>
        <v>0</v>
      </c>
      <c r="V2368" s="13">
        <v>0.85000000000000009</v>
      </c>
      <c r="W2368" s="78">
        <f t="shared" si="182"/>
        <v>0</v>
      </c>
      <c r="X2368" s="1">
        <f>VLOOKUP(E2368,'渗透率、续签率'!AG:AJ,4,0)</f>
        <v>3759.5000000000005</v>
      </c>
      <c r="Y2368" s="1">
        <f t="shared" si="183"/>
        <v>0</v>
      </c>
      <c r="Z2368">
        <v>0</v>
      </c>
      <c r="AA2368" s="89">
        <f t="shared" si="184"/>
        <v>0</v>
      </c>
      <c r="AH2368" s="37"/>
      <c r="AI2368" s="37"/>
      <c r="AK2368" s="37"/>
    </row>
    <row r="2369" spans="1:37" hidden="1">
      <c r="A2369" t="s">
        <v>64</v>
      </c>
      <c r="B2369" t="s">
        <v>2</v>
      </c>
      <c r="C2369" t="s">
        <v>6</v>
      </c>
      <c r="D2369" t="s">
        <v>116</v>
      </c>
      <c r="E2369" t="s">
        <v>497</v>
      </c>
      <c r="F2369" t="str">
        <f t="shared" si="181"/>
        <v>巴中市感统教育</v>
      </c>
      <c r="G2369" t="s">
        <v>77</v>
      </c>
      <c r="H2369" t="s">
        <v>241</v>
      </c>
      <c r="I2369" t="s">
        <v>70</v>
      </c>
      <c r="J2369">
        <v>3</v>
      </c>
      <c r="K2369">
        <v>0</v>
      </c>
      <c r="L2369" s="13">
        <f>VLOOKUP(C2369,'渗透率、续签率'!B:C,2,0)</f>
        <v>0.68600000000000005</v>
      </c>
      <c r="M2369" s="6">
        <v>0</v>
      </c>
      <c r="N2369">
        <v>0</v>
      </c>
      <c r="O2369">
        <v>0</v>
      </c>
      <c r="P2369" s="6">
        <v>0</v>
      </c>
      <c r="Q2369" s="13">
        <v>0</v>
      </c>
      <c r="R2369" s="13">
        <v>0</v>
      </c>
      <c r="S2369" s="31">
        <v>0</v>
      </c>
      <c r="T2369" s="6">
        <f>VLOOKUP(E2369,'参数设置&amp;汇总'!S:U,3,0)</f>
        <v>0.88090909090909097</v>
      </c>
      <c r="U2369" s="78">
        <f t="shared" si="180"/>
        <v>0</v>
      </c>
      <c r="V2369" s="13">
        <v>0.85000000000000009</v>
      </c>
      <c r="W2369" s="78">
        <f t="shared" si="182"/>
        <v>0</v>
      </c>
      <c r="X2369" s="1">
        <f>VLOOKUP(E2369,'渗透率、续签率'!AG:AJ,4,0)</f>
        <v>3759.5000000000005</v>
      </c>
      <c r="Y2369" s="1">
        <f t="shared" si="183"/>
        <v>0</v>
      </c>
      <c r="Z2369">
        <v>0</v>
      </c>
      <c r="AA2369" s="89">
        <f t="shared" si="184"/>
        <v>0</v>
      </c>
      <c r="AH2369" s="37"/>
      <c r="AI2369" s="37"/>
      <c r="AK2369" s="37"/>
    </row>
    <row r="2370" spans="1:37" hidden="1">
      <c r="A2370" t="s">
        <v>64</v>
      </c>
      <c r="B2370" t="s">
        <v>2</v>
      </c>
      <c r="C2370" t="s">
        <v>6</v>
      </c>
      <c r="D2370" t="s">
        <v>116</v>
      </c>
      <c r="E2370" t="s">
        <v>497</v>
      </c>
      <c r="F2370" t="str">
        <f t="shared" si="181"/>
        <v>巴彦淖尔市感统教育</v>
      </c>
      <c r="G2370" t="s">
        <v>142</v>
      </c>
      <c r="H2370" t="s">
        <v>242</v>
      </c>
      <c r="I2370" t="s">
        <v>70</v>
      </c>
      <c r="J2370">
        <v>2</v>
      </c>
      <c r="K2370">
        <v>0</v>
      </c>
      <c r="L2370" s="13">
        <f>VLOOKUP(C2370,'渗透率、续签率'!B:C,2,0)</f>
        <v>0.68600000000000005</v>
      </c>
      <c r="M2370" s="6">
        <v>0</v>
      </c>
      <c r="N2370">
        <v>0</v>
      </c>
      <c r="O2370">
        <v>0</v>
      </c>
      <c r="P2370" s="6">
        <v>0</v>
      </c>
      <c r="Q2370" s="13">
        <v>0</v>
      </c>
      <c r="R2370" s="13">
        <v>0</v>
      </c>
      <c r="S2370" s="31">
        <v>0</v>
      </c>
      <c r="T2370" s="6">
        <f>VLOOKUP(E2370,'参数设置&amp;汇总'!S:U,3,0)</f>
        <v>0.88090909090909097</v>
      </c>
      <c r="U2370" s="78">
        <f t="shared" si="180"/>
        <v>0</v>
      </c>
      <c r="V2370" s="13">
        <v>0.85000000000000009</v>
      </c>
      <c r="W2370" s="78">
        <f t="shared" si="182"/>
        <v>0</v>
      </c>
      <c r="X2370" s="1">
        <f>VLOOKUP(E2370,'渗透率、续签率'!AG:AJ,4,0)</f>
        <v>3759.5000000000005</v>
      </c>
      <c r="Y2370" s="1">
        <f t="shared" si="183"/>
        <v>0</v>
      </c>
      <c r="Z2370">
        <v>0</v>
      </c>
      <c r="AA2370" s="89">
        <f t="shared" si="184"/>
        <v>0</v>
      </c>
      <c r="AH2370" s="37"/>
      <c r="AI2370" s="37"/>
      <c r="AK2370" s="37"/>
    </row>
    <row r="2371" spans="1:37" hidden="1">
      <c r="A2371" t="s">
        <v>64</v>
      </c>
      <c r="B2371" t="s">
        <v>2</v>
      </c>
      <c r="C2371" t="s">
        <v>6</v>
      </c>
      <c r="D2371" t="s">
        <v>116</v>
      </c>
      <c r="E2371" t="s">
        <v>497</v>
      </c>
      <c r="F2371" t="str">
        <f t="shared" si="181"/>
        <v>巴音郭楞蒙古自治州感统教育</v>
      </c>
      <c r="G2371" t="s">
        <v>145</v>
      </c>
      <c r="H2371" t="s">
        <v>243</v>
      </c>
      <c r="I2371" t="s">
        <v>70</v>
      </c>
      <c r="J2371">
        <v>0</v>
      </c>
      <c r="K2371">
        <v>0</v>
      </c>
      <c r="L2371" s="13">
        <f>VLOOKUP(C2371,'渗透率、续签率'!B:C,2,0)</f>
        <v>0.68600000000000005</v>
      </c>
      <c r="M2371" s="6">
        <v>0</v>
      </c>
      <c r="N2371">
        <v>0</v>
      </c>
      <c r="O2371">
        <v>0</v>
      </c>
      <c r="P2371" s="6">
        <v>0</v>
      </c>
      <c r="Q2371" s="13">
        <v>0</v>
      </c>
      <c r="R2371" s="13">
        <v>0</v>
      </c>
      <c r="S2371" s="31">
        <v>0</v>
      </c>
      <c r="T2371" s="6">
        <f>VLOOKUP(E2371,'参数设置&amp;汇总'!S:U,3,0)</f>
        <v>0.88090909090909097</v>
      </c>
      <c r="U2371" s="78">
        <f t="shared" ref="U2371:U2434" si="185">IF(T2371*N2371&gt;=O2371,T2371*N2371,O2371)</f>
        <v>0</v>
      </c>
      <c r="V2371" s="13">
        <v>0.85000000000000009</v>
      </c>
      <c r="W2371" s="78">
        <f t="shared" si="182"/>
        <v>0</v>
      </c>
      <c r="X2371" s="1">
        <f>VLOOKUP(E2371,'渗透率、续签率'!AG:AJ,4,0)</f>
        <v>3759.5000000000005</v>
      </c>
      <c r="Y2371" s="1">
        <f t="shared" si="183"/>
        <v>0</v>
      </c>
      <c r="Z2371">
        <v>0</v>
      </c>
      <c r="AA2371" s="89">
        <f t="shared" si="184"/>
        <v>0</v>
      </c>
      <c r="AH2371" s="37"/>
      <c r="AI2371" s="37"/>
      <c r="AK2371" s="37"/>
    </row>
    <row r="2372" spans="1:37" hidden="1">
      <c r="A2372" t="s">
        <v>64</v>
      </c>
      <c r="B2372" t="s">
        <v>2</v>
      </c>
      <c r="C2372" t="s">
        <v>6</v>
      </c>
      <c r="D2372" t="s">
        <v>116</v>
      </c>
      <c r="E2372" t="s">
        <v>497</v>
      </c>
      <c r="F2372" t="str">
        <f t="shared" ref="F2372:F2435" si="186">H2372&amp;C2372</f>
        <v>常州市感统教育</v>
      </c>
      <c r="G2372" t="s">
        <v>73</v>
      </c>
      <c r="H2372" t="s">
        <v>244</v>
      </c>
      <c r="I2372" t="s">
        <v>70</v>
      </c>
      <c r="J2372">
        <v>11</v>
      </c>
      <c r="K2372">
        <v>0</v>
      </c>
      <c r="L2372" s="13">
        <f>VLOOKUP(C2372,'渗透率、续签率'!B:C,2,0)</f>
        <v>0.68600000000000005</v>
      </c>
      <c r="M2372" s="6">
        <v>0</v>
      </c>
      <c r="N2372">
        <v>0</v>
      </c>
      <c r="O2372">
        <v>0</v>
      </c>
      <c r="P2372" s="6">
        <v>0</v>
      </c>
      <c r="Q2372" s="13">
        <v>0</v>
      </c>
      <c r="R2372" s="13">
        <v>0</v>
      </c>
      <c r="S2372" s="31">
        <v>0</v>
      </c>
      <c r="T2372" s="6">
        <f>VLOOKUP(E2372,'参数设置&amp;汇总'!S:U,3,0)</f>
        <v>0.88090909090909097</v>
      </c>
      <c r="U2372" s="78">
        <f t="shared" si="185"/>
        <v>0</v>
      </c>
      <c r="V2372" s="13">
        <v>0.85000000000000009</v>
      </c>
      <c r="W2372" s="78">
        <f t="shared" ref="W2372:W2435" si="187">(O2372*(1-L2372)+IF((U2372-O2372)&lt;0,0,(U2372-O2372)))/V2372</f>
        <v>0</v>
      </c>
      <c r="X2372" s="1">
        <f>VLOOKUP(E2372,'渗透率、续签率'!AG:AJ,4,0)</f>
        <v>3759.5000000000005</v>
      </c>
      <c r="Y2372" s="1">
        <f t="shared" ref="Y2372:Y2435" si="188">X2372*W2372</f>
        <v>0</v>
      </c>
      <c r="Z2372">
        <v>0</v>
      </c>
      <c r="AA2372" s="89">
        <f t="shared" ref="AA2372:AA2435" si="189">N2372*X2372</f>
        <v>0</v>
      </c>
      <c r="AH2372" s="37"/>
      <c r="AI2372" s="37"/>
      <c r="AK2372" s="37"/>
    </row>
    <row r="2373" spans="1:37" hidden="1">
      <c r="A2373" t="s">
        <v>64</v>
      </c>
      <c r="B2373" t="s">
        <v>2</v>
      </c>
      <c r="C2373" t="s">
        <v>6</v>
      </c>
      <c r="D2373" t="s">
        <v>116</v>
      </c>
      <c r="E2373" t="s">
        <v>497</v>
      </c>
      <c r="F2373" t="str">
        <f t="shared" si="186"/>
        <v>常德市感统教育</v>
      </c>
      <c r="G2373" t="s">
        <v>113</v>
      </c>
      <c r="H2373" t="s">
        <v>245</v>
      </c>
      <c r="I2373" t="s">
        <v>68</v>
      </c>
      <c r="J2373">
        <v>6</v>
      </c>
      <c r="K2373">
        <v>0</v>
      </c>
      <c r="L2373" s="13">
        <f>VLOOKUP(C2373,'渗透率、续签率'!B:C,2,0)</f>
        <v>0.68600000000000005</v>
      </c>
      <c r="M2373" s="6">
        <v>0</v>
      </c>
      <c r="N2373">
        <v>0</v>
      </c>
      <c r="O2373">
        <v>0</v>
      </c>
      <c r="P2373" s="6">
        <v>0</v>
      </c>
      <c r="Q2373" s="13">
        <v>0</v>
      </c>
      <c r="R2373" s="13">
        <v>0</v>
      </c>
      <c r="S2373" s="31">
        <v>0</v>
      </c>
      <c r="T2373" s="6">
        <f>VLOOKUP(E2373,'参数设置&amp;汇总'!S:U,3,0)</f>
        <v>0.88090909090909097</v>
      </c>
      <c r="U2373" s="78">
        <f t="shared" si="185"/>
        <v>0</v>
      </c>
      <c r="V2373" s="13">
        <v>0.85000000000000009</v>
      </c>
      <c r="W2373" s="78">
        <f t="shared" si="187"/>
        <v>0</v>
      </c>
      <c r="X2373" s="1">
        <f>VLOOKUP(E2373,'渗透率、续签率'!AG:AJ,4,0)</f>
        <v>3759.5000000000005</v>
      </c>
      <c r="Y2373" s="1">
        <f t="shared" si="188"/>
        <v>0</v>
      </c>
      <c r="Z2373">
        <v>0</v>
      </c>
      <c r="AA2373" s="89">
        <f t="shared" si="189"/>
        <v>0</v>
      </c>
      <c r="AH2373" s="37"/>
      <c r="AI2373" s="37"/>
      <c r="AK2373" s="37"/>
    </row>
    <row r="2374" spans="1:37" hidden="1">
      <c r="A2374" t="s">
        <v>64</v>
      </c>
      <c r="B2374" t="s">
        <v>2</v>
      </c>
      <c r="C2374" t="s">
        <v>6</v>
      </c>
      <c r="D2374" t="s">
        <v>116</v>
      </c>
      <c r="E2374" t="s">
        <v>497</v>
      </c>
      <c r="F2374" t="str">
        <f t="shared" si="186"/>
        <v>平凉市感统教育</v>
      </c>
      <c r="G2374" t="s">
        <v>132</v>
      </c>
      <c r="H2374" t="s">
        <v>246</v>
      </c>
      <c r="I2374" t="s">
        <v>70</v>
      </c>
      <c r="J2374">
        <v>3</v>
      </c>
      <c r="K2374">
        <v>0</v>
      </c>
      <c r="L2374" s="13">
        <f>VLOOKUP(C2374,'渗透率、续签率'!B:C,2,0)</f>
        <v>0.68600000000000005</v>
      </c>
      <c r="M2374" s="6">
        <v>0</v>
      </c>
      <c r="N2374">
        <v>0</v>
      </c>
      <c r="O2374">
        <v>0</v>
      </c>
      <c r="P2374" s="6">
        <v>0</v>
      </c>
      <c r="Q2374" s="13">
        <v>0</v>
      </c>
      <c r="R2374" s="13">
        <v>0</v>
      </c>
      <c r="S2374" s="31">
        <v>0</v>
      </c>
      <c r="T2374" s="6">
        <f>VLOOKUP(E2374,'参数设置&amp;汇总'!S:U,3,0)</f>
        <v>0.88090909090909097</v>
      </c>
      <c r="U2374" s="78">
        <f t="shared" si="185"/>
        <v>0</v>
      </c>
      <c r="V2374" s="13">
        <v>0.85000000000000009</v>
      </c>
      <c r="W2374" s="78">
        <f t="shared" si="187"/>
        <v>0</v>
      </c>
      <c r="X2374" s="1">
        <f>VLOOKUP(E2374,'渗透率、续签率'!AG:AJ,4,0)</f>
        <v>3759.5000000000005</v>
      </c>
      <c r="Y2374" s="1">
        <f t="shared" si="188"/>
        <v>0</v>
      </c>
      <c r="Z2374">
        <v>0</v>
      </c>
      <c r="AA2374" s="89">
        <f t="shared" si="189"/>
        <v>0</v>
      </c>
      <c r="AH2374" s="37"/>
      <c r="AI2374" s="37"/>
      <c r="AK2374" s="37"/>
    </row>
    <row r="2375" spans="1:37" hidden="1">
      <c r="A2375" t="s">
        <v>64</v>
      </c>
      <c r="B2375" t="s">
        <v>2</v>
      </c>
      <c r="C2375" t="s">
        <v>6</v>
      </c>
      <c r="D2375" t="s">
        <v>116</v>
      </c>
      <c r="E2375" t="s">
        <v>497</v>
      </c>
      <c r="F2375" t="str">
        <f t="shared" si="186"/>
        <v>平顶山市感统教育</v>
      </c>
      <c r="G2375" t="s">
        <v>110</v>
      </c>
      <c r="H2375" t="s">
        <v>247</v>
      </c>
      <c r="I2375" t="s">
        <v>70</v>
      </c>
      <c r="J2375">
        <v>5</v>
      </c>
      <c r="K2375">
        <v>1</v>
      </c>
      <c r="L2375" s="13">
        <f>VLOOKUP(C2375,'渗透率、续签率'!B:C,2,0)</f>
        <v>0.68600000000000005</v>
      </c>
      <c r="M2375" s="6">
        <v>0.2</v>
      </c>
      <c r="N2375">
        <v>0</v>
      </c>
      <c r="O2375">
        <v>0</v>
      </c>
      <c r="P2375" s="6">
        <v>0</v>
      </c>
      <c r="Q2375" s="13">
        <v>1</v>
      </c>
      <c r="R2375" s="13">
        <v>1</v>
      </c>
      <c r="S2375" s="31">
        <v>8</v>
      </c>
      <c r="T2375" s="6">
        <f>VLOOKUP(E2375,'参数设置&amp;汇总'!S:U,3,0)</f>
        <v>0.88090909090909097</v>
      </c>
      <c r="U2375" s="78">
        <f t="shared" si="185"/>
        <v>0</v>
      </c>
      <c r="V2375" s="13">
        <v>0.85000000000000009</v>
      </c>
      <c r="W2375" s="78">
        <f t="shared" si="187"/>
        <v>0</v>
      </c>
      <c r="X2375" s="1">
        <f>VLOOKUP(E2375,'渗透率、续签率'!AG:AJ,4,0)</f>
        <v>3759.5000000000005</v>
      </c>
      <c r="Y2375" s="1">
        <f t="shared" si="188"/>
        <v>0</v>
      </c>
      <c r="Z2375">
        <v>0</v>
      </c>
      <c r="AA2375" s="89">
        <f t="shared" si="189"/>
        <v>0</v>
      </c>
      <c r="AH2375" s="37"/>
      <c r="AI2375" s="37"/>
      <c r="AK2375" s="37"/>
    </row>
    <row r="2376" spans="1:37" hidden="1">
      <c r="A2376" t="s">
        <v>64</v>
      </c>
      <c r="B2376" t="s">
        <v>2</v>
      </c>
      <c r="C2376" t="s">
        <v>6</v>
      </c>
      <c r="D2376" t="s">
        <v>116</v>
      </c>
      <c r="E2376" t="s">
        <v>497</v>
      </c>
      <c r="F2376" t="str">
        <f t="shared" si="186"/>
        <v>广元市感统教育</v>
      </c>
      <c r="G2376" t="s">
        <v>77</v>
      </c>
      <c r="H2376" t="s">
        <v>248</v>
      </c>
      <c r="I2376" t="s">
        <v>70</v>
      </c>
      <c r="J2376">
        <v>1</v>
      </c>
      <c r="K2376">
        <v>0</v>
      </c>
      <c r="L2376" s="13">
        <f>VLOOKUP(C2376,'渗透率、续签率'!B:C,2,0)</f>
        <v>0.68600000000000005</v>
      </c>
      <c r="M2376" s="6">
        <v>0</v>
      </c>
      <c r="N2376">
        <v>0</v>
      </c>
      <c r="O2376">
        <v>0</v>
      </c>
      <c r="P2376" s="6">
        <v>0</v>
      </c>
      <c r="Q2376" s="13">
        <v>0</v>
      </c>
      <c r="R2376" s="13">
        <v>0</v>
      </c>
      <c r="S2376" s="31">
        <v>0</v>
      </c>
      <c r="T2376" s="6">
        <f>VLOOKUP(E2376,'参数设置&amp;汇总'!S:U,3,0)</f>
        <v>0.88090909090909097</v>
      </c>
      <c r="U2376" s="78">
        <f t="shared" si="185"/>
        <v>0</v>
      </c>
      <c r="V2376" s="13">
        <v>0.85000000000000009</v>
      </c>
      <c r="W2376" s="78">
        <f t="shared" si="187"/>
        <v>0</v>
      </c>
      <c r="X2376" s="1">
        <f>VLOOKUP(E2376,'渗透率、续签率'!AG:AJ,4,0)</f>
        <v>3759.5000000000005</v>
      </c>
      <c r="Y2376" s="1">
        <f t="shared" si="188"/>
        <v>0</v>
      </c>
      <c r="Z2376">
        <v>0</v>
      </c>
      <c r="AA2376" s="89">
        <f t="shared" si="189"/>
        <v>0</v>
      </c>
      <c r="AH2376" s="37"/>
      <c r="AI2376" s="37"/>
      <c r="AK2376" s="37"/>
    </row>
    <row r="2377" spans="1:37" hidden="1">
      <c r="A2377" t="s">
        <v>64</v>
      </c>
      <c r="B2377" t="s">
        <v>2</v>
      </c>
      <c r="C2377" t="s">
        <v>6</v>
      </c>
      <c r="D2377" t="s">
        <v>116</v>
      </c>
      <c r="E2377" t="s">
        <v>497</v>
      </c>
      <c r="F2377" t="str">
        <f t="shared" si="186"/>
        <v>广安市感统教育</v>
      </c>
      <c r="G2377" t="s">
        <v>77</v>
      </c>
      <c r="H2377" t="s">
        <v>249</v>
      </c>
      <c r="I2377" t="s">
        <v>70</v>
      </c>
      <c r="J2377">
        <v>2</v>
      </c>
      <c r="K2377">
        <v>0</v>
      </c>
      <c r="L2377" s="13">
        <f>VLOOKUP(C2377,'渗透率、续签率'!B:C,2,0)</f>
        <v>0.68600000000000005</v>
      </c>
      <c r="M2377" s="6">
        <v>0</v>
      </c>
      <c r="N2377">
        <v>0</v>
      </c>
      <c r="O2377">
        <v>0</v>
      </c>
      <c r="P2377" s="6">
        <v>0</v>
      </c>
      <c r="Q2377" s="13">
        <v>0</v>
      </c>
      <c r="R2377" s="13">
        <v>0</v>
      </c>
      <c r="S2377" s="31">
        <v>0</v>
      </c>
      <c r="T2377" s="6">
        <f>VLOOKUP(E2377,'参数设置&amp;汇总'!S:U,3,0)</f>
        <v>0.88090909090909097</v>
      </c>
      <c r="U2377" s="78">
        <f t="shared" si="185"/>
        <v>0</v>
      </c>
      <c r="V2377" s="13">
        <v>0.85000000000000009</v>
      </c>
      <c r="W2377" s="78">
        <f t="shared" si="187"/>
        <v>0</v>
      </c>
      <c r="X2377" s="1">
        <f>VLOOKUP(E2377,'渗透率、续签率'!AG:AJ,4,0)</f>
        <v>3759.5000000000005</v>
      </c>
      <c r="Y2377" s="1">
        <f t="shared" si="188"/>
        <v>0</v>
      </c>
      <c r="Z2377">
        <v>0</v>
      </c>
      <c r="AA2377" s="89">
        <f t="shared" si="189"/>
        <v>0</v>
      </c>
      <c r="AH2377" s="37"/>
      <c r="AI2377" s="37"/>
      <c r="AK2377" s="37"/>
    </row>
    <row r="2378" spans="1:37" hidden="1">
      <c r="A2378" t="s">
        <v>64</v>
      </c>
      <c r="B2378" t="s">
        <v>2</v>
      </c>
      <c r="C2378" t="s">
        <v>6</v>
      </c>
      <c r="D2378" t="s">
        <v>116</v>
      </c>
      <c r="E2378" t="s">
        <v>497</v>
      </c>
      <c r="F2378" t="str">
        <f t="shared" si="186"/>
        <v>庆阳市感统教育</v>
      </c>
      <c r="G2378" t="s">
        <v>132</v>
      </c>
      <c r="H2378" t="s">
        <v>250</v>
      </c>
      <c r="I2378" t="s">
        <v>70</v>
      </c>
      <c r="J2378">
        <v>1</v>
      </c>
      <c r="K2378">
        <v>0</v>
      </c>
      <c r="L2378" s="13">
        <f>VLOOKUP(C2378,'渗透率、续签率'!B:C,2,0)</f>
        <v>0.68600000000000005</v>
      </c>
      <c r="M2378" s="6">
        <v>0</v>
      </c>
      <c r="N2378">
        <v>0</v>
      </c>
      <c r="O2378">
        <v>0</v>
      </c>
      <c r="P2378" s="6">
        <v>0</v>
      </c>
      <c r="Q2378" s="13">
        <v>0</v>
      </c>
      <c r="R2378" s="13">
        <v>0</v>
      </c>
      <c r="S2378" s="31">
        <v>0</v>
      </c>
      <c r="T2378" s="6">
        <f>VLOOKUP(E2378,'参数设置&amp;汇总'!S:U,3,0)</f>
        <v>0.88090909090909097</v>
      </c>
      <c r="U2378" s="78">
        <f t="shared" si="185"/>
        <v>0</v>
      </c>
      <c r="V2378" s="13">
        <v>0.85000000000000009</v>
      </c>
      <c r="W2378" s="78">
        <f t="shared" si="187"/>
        <v>0</v>
      </c>
      <c r="X2378" s="1">
        <f>VLOOKUP(E2378,'渗透率、续签率'!AG:AJ,4,0)</f>
        <v>3759.5000000000005</v>
      </c>
      <c r="Y2378" s="1">
        <f t="shared" si="188"/>
        <v>0</v>
      </c>
      <c r="Z2378">
        <v>0</v>
      </c>
      <c r="AA2378" s="89">
        <f t="shared" si="189"/>
        <v>0</v>
      </c>
      <c r="AH2378" s="37"/>
      <c r="AI2378" s="37"/>
      <c r="AK2378" s="37"/>
    </row>
    <row r="2379" spans="1:37" hidden="1">
      <c r="A2379" t="s">
        <v>64</v>
      </c>
      <c r="B2379" t="s">
        <v>2</v>
      </c>
      <c r="C2379" t="s">
        <v>6</v>
      </c>
      <c r="D2379" t="s">
        <v>116</v>
      </c>
      <c r="E2379" t="s">
        <v>497</v>
      </c>
      <c r="F2379" t="str">
        <f t="shared" si="186"/>
        <v>廊坊市感统教育</v>
      </c>
      <c r="G2379" t="s">
        <v>159</v>
      </c>
      <c r="H2379" t="s">
        <v>251</v>
      </c>
      <c r="I2379" t="s">
        <v>70</v>
      </c>
      <c r="J2379">
        <v>17</v>
      </c>
      <c r="K2379">
        <v>2</v>
      </c>
      <c r="L2379" s="13">
        <f>VLOOKUP(C2379,'渗透率、续签率'!B:C,2,0)</f>
        <v>0.68600000000000005</v>
      </c>
      <c r="M2379" s="6">
        <v>0.12</v>
      </c>
      <c r="N2379">
        <v>0</v>
      </c>
      <c r="O2379">
        <v>0</v>
      </c>
      <c r="P2379" s="6">
        <v>0</v>
      </c>
      <c r="Q2379" s="13">
        <v>1</v>
      </c>
      <c r="R2379" s="13">
        <v>0</v>
      </c>
      <c r="S2379" s="31">
        <v>9</v>
      </c>
      <c r="T2379" s="6">
        <f>VLOOKUP(E2379,'参数设置&amp;汇总'!S:U,3,0)</f>
        <v>0.88090909090909097</v>
      </c>
      <c r="U2379" s="78">
        <f t="shared" si="185"/>
        <v>0</v>
      </c>
      <c r="V2379" s="13">
        <v>0.85000000000000009</v>
      </c>
      <c r="W2379" s="78">
        <f t="shared" si="187"/>
        <v>0</v>
      </c>
      <c r="X2379" s="1">
        <f>VLOOKUP(E2379,'渗透率、续签率'!AG:AJ,4,0)</f>
        <v>3759.5000000000005</v>
      </c>
      <c r="Y2379" s="1">
        <f t="shared" si="188"/>
        <v>0</v>
      </c>
      <c r="Z2379">
        <v>0</v>
      </c>
      <c r="AA2379" s="89">
        <f t="shared" si="189"/>
        <v>0</v>
      </c>
      <c r="AH2379" s="37"/>
      <c r="AI2379" s="37"/>
      <c r="AK2379" s="37"/>
    </row>
    <row r="2380" spans="1:37" hidden="1">
      <c r="A2380" t="s">
        <v>64</v>
      </c>
      <c r="B2380" t="s">
        <v>2</v>
      </c>
      <c r="C2380" t="s">
        <v>6</v>
      </c>
      <c r="D2380" t="s">
        <v>116</v>
      </c>
      <c r="E2380" t="s">
        <v>497</v>
      </c>
      <c r="F2380" t="str">
        <f t="shared" si="186"/>
        <v>延安市感统教育</v>
      </c>
      <c r="G2380" t="s">
        <v>108</v>
      </c>
      <c r="H2380" t="s">
        <v>252</v>
      </c>
      <c r="I2380" t="s">
        <v>70</v>
      </c>
      <c r="J2380">
        <v>1</v>
      </c>
      <c r="K2380">
        <v>0</v>
      </c>
      <c r="L2380" s="13">
        <f>VLOOKUP(C2380,'渗透率、续签率'!B:C,2,0)</f>
        <v>0.68600000000000005</v>
      </c>
      <c r="M2380" s="6">
        <v>0</v>
      </c>
      <c r="N2380">
        <v>0</v>
      </c>
      <c r="O2380">
        <v>0</v>
      </c>
      <c r="P2380" s="6">
        <v>0</v>
      </c>
      <c r="Q2380" s="13">
        <v>0</v>
      </c>
      <c r="R2380" s="13">
        <v>0</v>
      </c>
      <c r="S2380" s="31">
        <v>0</v>
      </c>
      <c r="T2380" s="6">
        <f>VLOOKUP(E2380,'参数设置&amp;汇总'!S:U,3,0)</f>
        <v>0.88090909090909097</v>
      </c>
      <c r="U2380" s="78">
        <f t="shared" si="185"/>
        <v>0</v>
      </c>
      <c r="V2380" s="13">
        <v>0.85000000000000009</v>
      </c>
      <c r="W2380" s="78">
        <f t="shared" si="187"/>
        <v>0</v>
      </c>
      <c r="X2380" s="1">
        <f>VLOOKUP(E2380,'渗透率、续签率'!AG:AJ,4,0)</f>
        <v>3759.5000000000005</v>
      </c>
      <c r="Y2380" s="1">
        <f t="shared" si="188"/>
        <v>0</v>
      </c>
      <c r="Z2380">
        <v>0</v>
      </c>
      <c r="AA2380" s="89">
        <f t="shared" si="189"/>
        <v>0</v>
      </c>
      <c r="AH2380" s="37"/>
      <c r="AI2380" s="37"/>
      <c r="AK2380" s="37"/>
    </row>
    <row r="2381" spans="1:37" hidden="1">
      <c r="A2381" t="s">
        <v>64</v>
      </c>
      <c r="B2381" t="s">
        <v>2</v>
      </c>
      <c r="C2381" t="s">
        <v>6</v>
      </c>
      <c r="D2381" t="s">
        <v>116</v>
      </c>
      <c r="E2381" t="s">
        <v>497</v>
      </c>
      <c r="F2381" t="str">
        <f t="shared" si="186"/>
        <v>延边朝鲜族自治州感统教育</v>
      </c>
      <c r="G2381" t="s">
        <v>188</v>
      </c>
      <c r="H2381" t="s">
        <v>253</v>
      </c>
      <c r="I2381" t="s">
        <v>70</v>
      </c>
      <c r="J2381">
        <v>4</v>
      </c>
      <c r="K2381">
        <v>0</v>
      </c>
      <c r="L2381" s="13">
        <f>VLOOKUP(C2381,'渗透率、续签率'!B:C,2,0)</f>
        <v>0.68600000000000005</v>
      </c>
      <c r="M2381" s="6">
        <v>0</v>
      </c>
      <c r="N2381">
        <v>0</v>
      </c>
      <c r="O2381">
        <v>0</v>
      </c>
      <c r="P2381" s="6">
        <v>0</v>
      </c>
      <c r="Q2381" s="13">
        <v>0</v>
      </c>
      <c r="R2381" s="13">
        <v>0</v>
      </c>
      <c r="S2381" s="31">
        <v>0</v>
      </c>
      <c r="T2381" s="6">
        <f>VLOOKUP(E2381,'参数设置&amp;汇总'!S:U,3,0)</f>
        <v>0.88090909090909097</v>
      </c>
      <c r="U2381" s="78">
        <f t="shared" si="185"/>
        <v>0</v>
      </c>
      <c r="V2381" s="13">
        <v>0.85000000000000009</v>
      </c>
      <c r="W2381" s="78">
        <f t="shared" si="187"/>
        <v>0</v>
      </c>
      <c r="X2381" s="1">
        <f>VLOOKUP(E2381,'渗透率、续签率'!AG:AJ,4,0)</f>
        <v>3759.5000000000005</v>
      </c>
      <c r="Y2381" s="1">
        <f t="shared" si="188"/>
        <v>0</v>
      </c>
      <c r="Z2381">
        <v>0</v>
      </c>
      <c r="AA2381" s="89">
        <f t="shared" si="189"/>
        <v>0</v>
      </c>
      <c r="AH2381" s="37"/>
      <c r="AI2381" s="37"/>
      <c r="AK2381" s="37"/>
    </row>
    <row r="2382" spans="1:37" hidden="1">
      <c r="A2382" t="s">
        <v>64</v>
      </c>
      <c r="B2382" t="s">
        <v>2</v>
      </c>
      <c r="C2382" t="s">
        <v>6</v>
      </c>
      <c r="D2382" t="s">
        <v>116</v>
      </c>
      <c r="E2382" t="s">
        <v>497</v>
      </c>
      <c r="F2382" t="str">
        <f t="shared" si="186"/>
        <v>开封市感统教育</v>
      </c>
      <c r="G2382" t="s">
        <v>110</v>
      </c>
      <c r="H2382" t="s">
        <v>254</v>
      </c>
      <c r="I2382" t="s">
        <v>70</v>
      </c>
      <c r="J2382">
        <v>6</v>
      </c>
      <c r="K2382">
        <v>0</v>
      </c>
      <c r="L2382" s="13">
        <f>VLOOKUP(C2382,'渗透率、续签率'!B:C,2,0)</f>
        <v>0.68600000000000005</v>
      </c>
      <c r="M2382" s="6">
        <v>0</v>
      </c>
      <c r="N2382">
        <v>0</v>
      </c>
      <c r="O2382">
        <v>0</v>
      </c>
      <c r="P2382" s="6">
        <v>0</v>
      </c>
      <c r="Q2382" s="13">
        <v>0</v>
      </c>
      <c r="R2382" s="13">
        <v>0</v>
      </c>
      <c r="S2382" s="31">
        <v>0</v>
      </c>
      <c r="T2382" s="6">
        <f>VLOOKUP(E2382,'参数设置&amp;汇总'!S:U,3,0)</f>
        <v>0.88090909090909097</v>
      </c>
      <c r="U2382" s="78">
        <f t="shared" si="185"/>
        <v>0</v>
      </c>
      <c r="V2382" s="13">
        <v>0.85000000000000009</v>
      </c>
      <c r="W2382" s="78">
        <f t="shared" si="187"/>
        <v>0</v>
      </c>
      <c r="X2382" s="1">
        <f>VLOOKUP(E2382,'渗透率、续签率'!AG:AJ,4,0)</f>
        <v>3759.5000000000005</v>
      </c>
      <c r="Y2382" s="1">
        <f t="shared" si="188"/>
        <v>0</v>
      </c>
      <c r="Z2382">
        <v>0</v>
      </c>
      <c r="AA2382" s="89">
        <f t="shared" si="189"/>
        <v>0</v>
      </c>
      <c r="AH2382" s="37"/>
      <c r="AI2382" s="37"/>
      <c r="AK2382" s="37"/>
    </row>
    <row r="2383" spans="1:37" hidden="1">
      <c r="A2383" t="s">
        <v>64</v>
      </c>
      <c r="B2383" t="s">
        <v>2</v>
      </c>
      <c r="C2383" t="s">
        <v>6</v>
      </c>
      <c r="D2383" t="s">
        <v>116</v>
      </c>
      <c r="E2383" t="s">
        <v>497</v>
      </c>
      <c r="F2383" t="str">
        <f t="shared" si="186"/>
        <v>张家口市感统教育</v>
      </c>
      <c r="G2383" t="s">
        <v>159</v>
      </c>
      <c r="H2383" t="s">
        <v>255</v>
      </c>
      <c r="I2383" t="s">
        <v>70</v>
      </c>
      <c r="J2383">
        <v>10</v>
      </c>
      <c r="K2383">
        <v>0</v>
      </c>
      <c r="L2383" s="13">
        <f>VLOOKUP(C2383,'渗透率、续签率'!B:C,2,0)</f>
        <v>0.68600000000000005</v>
      </c>
      <c r="M2383" s="6">
        <v>0</v>
      </c>
      <c r="N2383">
        <v>0</v>
      </c>
      <c r="O2383">
        <v>0</v>
      </c>
      <c r="P2383" s="6">
        <v>0</v>
      </c>
      <c r="Q2383" s="13">
        <v>0</v>
      </c>
      <c r="R2383" s="13">
        <v>0</v>
      </c>
      <c r="S2383" s="31">
        <v>0</v>
      </c>
      <c r="T2383" s="6">
        <f>VLOOKUP(E2383,'参数设置&amp;汇总'!S:U,3,0)</f>
        <v>0.88090909090909097</v>
      </c>
      <c r="U2383" s="78">
        <f t="shared" si="185"/>
        <v>0</v>
      </c>
      <c r="V2383" s="13">
        <v>0.85000000000000009</v>
      </c>
      <c r="W2383" s="78">
        <f t="shared" si="187"/>
        <v>0</v>
      </c>
      <c r="X2383" s="1">
        <f>VLOOKUP(E2383,'渗透率、续签率'!AG:AJ,4,0)</f>
        <v>3759.5000000000005</v>
      </c>
      <c r="Y2383" s="1">
        <f t="shared" si="188"/>
        <v>0</v>
      </c>
      <c r="Z2383">
        <v>0</v>
      </c>
      <c r="AA2383" s="89">
        <f t="shared" si="189"/>
        <v>0</v>
      </c>
      <c r="AH2383" s="37"/>
      <c r="AI2383" s="37"/>
      <c r="AJ2383" s="1"/>
      <c r="AK2383" s="37"/>
    </row>
    <row r="2384" spans="1:37" hidden="1">
      <c r="A2384" t="s">
        <v>64</v>
      </c>
      <c r="B2384" t="s">
        <v>2</v>
      </c>
      <c r="C2384" t="s">
        <v>6</v>
      </c>
      <c r="D2384" t="s">
        <v>116</v>
      </c>
      <c r="E2384" t="s">
        <v>497</v>
      </c>
      <c r="F2384" t="str">
        <f t="shared" si="186"/>
        <v>张家界市感统教育</v>
      </c>
      <c r="G2384" t="s">
        <v>113</v>
      </c>
      <c r="H2384" t="s">
        <v>256</v>
      </c>
      <c r="I2384" t="s">
        <v>68</v>
      </c>
      <c r="J2384">
        <v>3</v>
      </c>
      <c r="K2384">
        <v>0</v>
      </c>
      <c r="L2384" s="13">
        <f>VLOOKUP(C2384,'渗透率、续签率'!B:C,2,0)</f>
        <v>0.68600000000000005</v>
      </c>
      <c r="M2384" s="6">
        <v>0</v>
      </c>
      <c r="N2384">
        <v>0</v>
      </c>
      <c r="O2384">
        <v>0</v>
      </c>
      <c r="P2384" s="6">
        <v>0</v>
      </c>
      <c r="Q2384" s="13">
        <v>0</v>
      </c>
      <c r="R2384" s="13">
        <v>0</v>
      </c>
      <c r="S2384" s="31">
        <v>0</v>
      </c>
      <c r="T2384" s="6">
        <f>VLOOKUP(E2384,'参数设置&amp;汇总'!S:U,3,0)</f>
        <v>0.88090909090909097</v>
      </c>
      <c r="U2384" s="78">
        <f t="shared" si="185"/>
        <v>0</v>
      </c>
      <c r="V2384" s="13">
        <v>0.85000000000000009</v>
      </c>
      <c r="W2384" s="78">
        <f t="shared" si="187"/>
        <v>0</v>
      </c>
      <c r="X2384" s="1">
        <f>VLOOKUP(E2384,'渗透率、续签率'!AG:AJ,4,0)</f>
        <v>3759.5000000000005</v>
      </c>
      <c r="Y2384" s="1">
        <f t="shared" si="188"/>
        <v>0</v>
      </c>
      <c r="Z2384">
        <v>0</v>
      </c>
      <c r="AA2384" s="89">
        <f t="shared" si="189"/>
        <v>0</v>
      </c>
      <c r="AH2384" s="37"/>
      <c r="AI2384" s="37"/>
      <c r="AK2384" s="37"/>
    </row>
    <row r="2385" spans="1:37" hidden="1">
      <c r="A2385" t="s">
        <v>64</v>
      </c>
      <c r="B2385" t="s">
        <v>2</v>
      </c>
      <c r="C2385" t="s">
        <v>6</v>
      </c>
      <c r="D2385" t="s">
        <v>116</v>
      </c>
      <c r="E2385" t="s">
        <v>497</v>
      </c>
      <c r="F2385" t="str">
        <f t="shared" si="186"/>
        <v>张掖市感统教育</v>
      </c>
      <c r="G2385" t="s">
        <v>132</v>
      </c>
      <c r="H2385" t="s">
        <v>257</v>
      </c>
      <c r="I2385" t="s">
        <v>70</v>
      </c>
      <c r="J2385">
        <v>1</v>
      </c>
      <c r="K2385">
        <v>0</v>
      </c>
      <c r="L2385" s="13">
        <f>VLOOKUP(C2385,'渗透率、续签率'!B:C,2,0)</f>
        <v>0.68600000000000005</v>
      </c>
      <c r="M2385" s="6">
        <v>0</v>
      </c>
      <c r="N2385">
        <v>0</v>
      </c>
      <c r="O2385">
        <v>0</v>
      </c>
      <c r="P2385" s="6">
        <v>0</v>
      </c>
      <c r="Q2385" s="13">
        <v>0</v>
      </c>
      <c r="R2385" s="13">
        <v>0</v>
      </c>
      <c r="S2385" s="31">
        <v>0</v>
      </c>
      <c r="T2385" s="6">
        <f>VLOOKUP(E2385,'参数设置&amp;汇总'!S:U,3,0)</f>
        <v>0.88090909090909097</v>
      </c>
      <c r="U2385" s="78">
        <f t="shared" si="185"/>
        <v>0</v>
      </c>
      <c r="V2385" s="13">
        <v>0.85000000000000009</v>
      </c>
      <c r="W2385" s="78">
        <f t="shared" si="187"/>
        <v>0</v>
      </c>
      <c r="X2385" s="1">
        <f>VLOOKUP(E2385,'渗透率、续签率'!AG:AJ,4,0)</f>
        <v>3759.5000000000005</v>
      </c>
      <c r="Y2385" s="1">
        <f t="shared" si="188"/>
        <v>0</v>
      </c>
      <c r="Z2385">
        <v>0</v>
      </c>
      <c r="AA2385" s="89">
        <f t="shared" si="189"/>
        <v>0</v>
      </c>
      <c r="AH2385" s="37"/>
      <c r="AI2385" s="37"/>
      <c r="AJ2385" s="1"/>
      <c r="AK2385" s="37"/>
    </row>
    <row r="2386" spans="1:37" hidden="1">
      <c r="A2386" t="s">
        <v>64</v>
      </c>
      <c r="B2386" t="s">
        <v>2</v>
      </c>
      <c r="C2386" t="s">
        <v>6</v>
      </c>
      <c r="D2386" t="s">
        <v>116</v>
      </c>
      <c r="E2386" t="s">
        <v>497</v>
      </c>
      <c r="F2386" t="str">
        <f t="shared" si="186"/>
        <v>徐州市感统教育</v>
      </c>
      <c r="G2386" t="s">
        <v>73</v>
      </c>
      <c r="H2386" t="s">
        <v>258</v>
      </c>
      <c r="I2386" t="s">
        <v>70</v>
      </c>
      <c r="J2386">
        <v>20</v>
      </c>
      <c r="K2386">
        <v>3</v>
      </c>
      <c r="L2386" s="13">
        <f>VLOOKUP(C2386,'渗透率、续签率'!B:C,2,0)</f>
        <v>0.68600000000000005</v>
      </c>
      <c r="M2386" s="6">
        <v>0.15</v>
      </c>
      <c r="N2386">
        <v>1</v>
      </c>
      <c r="O2386">
        <v>1</v>
      </c>
      <c r="P2386" s="6">
        <v>1</v>
      </c>
      <c r="Q2386" s="13">
        <v>1</v>
      </c>
      <c r="R2386" s="13">
        <v>0.95899999999999996</v>
      </c>
      <c r="S2386" s="31">
        <v>48</v>
      </c>
      <c r="T2386" s="6">
        <f>VLOOKUP(E2386,'参数设置&amp;汇总'!S:U,3,0)</f>
        <v>0.88090909090909097</v>
      </c>
      <c r="U2386" s="78">
        <f t="shared" si="185"/>
        <v>1</v>
      </c>
      <c r="V2386" s="13">
        <v>0.85000000000000009</v>
      </c>
      <c r="W2386" s="78">
        <f t="shared" si="187"/>
        <v>0.36941176470588227</v>
      </c>
      <c r="X2386" s="1">
        <f>VLOOKUP(E2386,'渗透率、续签率'!AG:AJ,4,0)</f>
        <v>3759.5000000000005</v>
      </c>
      <c r="Y2386" s="1">
        <f t="shared" si="188"/>
        <v>1388.8035294117647</v>
      </c>
      <c r="Z2386">
        <v>0</v>
      </c>
      <c r="AA2386" s="89">
        <f t="shared" si="189"/>
        <v>3759.5000000000005</v>
      </c>
    </row>
    <row r="2387" spans="1:37" hidden="1">
      <c r="A2387" t="s">
        <v>64</v>
      </c>
      <c r="B2387" t="s">
        <v>2</v>
      </c>
      <c r="C2387" t="s">
        <v>6</v>
      </c>
      <c r="D2387" t="s">
        <v>116</v>
      </c>
      <c r="E2387" t="s">
        <v>497</v>
      </c>
      <c r="F2387" t="str">
        <f t="shared" si="186"/>
        <v>德宏傣族景颇族自治州感统教育</v>
      </c>
      <c r="G2387" t="s">
        <v>99</v>
      </c>
      <c r="H2387" t="s">
        <v>259</v>
      </c>
      <c r="I2387" t="s">
        <v>68</v>
      </c>
      <c r="J2387">
        <v>1</v>
      </c>
      <c r="K2387">
        <v>0</v>
      </c>
      <c r="L2387" s="13">
        <f>VLOOKUP(C2387,'渗透率、续签率'!B:C,2,0)</f>
        <v>0.68600000000000005</v>
      </c>
      <c r="M2387" s="6">
        <v>0</v>
      </c>
      <c r="N2387">
        <v>0</v>
      </c>
      <c r="O2387">
        <v>0</v>
      </c>
      <c r="P2387" s="6">
        <v>0</v>
      </c>
      <c r="Q2387" s="13">
        <v>0</v>
      </c>
      <c r="R2387" s="13">
        <v>0</v>
      </c>
      <c r="S2387" s="31">
        <v>0</v>
      </c>
      <c r="T2387" s="6">
        <f>VLOOKUP(E2387,'参数设置&amp;汇总'!S:U,3,0)</f>
        <v>0.88090909090909097</v>
      </c>
      <c r="U2387" s="78">
        <f t="shared" si="185"/>
        <v>0</v>
      </c>
      <c r="V2387" s="13">
        <v>0.85000000000000009</v>
      </c>
      <c r="W2387" s="78">
        <f t="shared" si="187"/>
        <v>0</v>
      </c>
      <c r="X2387" s="1">
        <f>VLOOKUP(E2387,'渗透率、续签率'!AG:AJ,4,0)</f>
        <v>3759.5000000000005</v>
      </c>
      <c r="Y2387" s="1">
        <f t="shared" si="188"/>
        <v>0</v>
      </c>
      <c r="Z2387">
        <v>0</v>
      </c>
      <c r="AA2387" s="89">
        <f t="shared" si="189"/>
        <v>0</v>
      </c>
      <c r="AH2387" s="37"/>
      <c r="AI2387" s="37"/>
      <c r="AJ2387" s="1"/>
      <c r="AK2387" s="37"/>
    </row>
    <row r="2388" spans="1:37" hidden="1">
      <c r="A2388" t="s">
        <v>64</v>
      </c>
      <c r="B2388" t="s">
        <v>2</v>
      </c>
      <c r="C2388" t="s">
        <v>6</v>
      </c>
      <c r="D2388" t="s">
        <v>116</v>
      </c>
      <c r="E2388" t="s">
        <v>497</v>
      </c>
      <c r="F2388" t="str">
        <f t="shared" si="186"/>
        <v>德州市感统教育</v>
      </c>
      <c r="G2388" t="s">
        <v>103</v>
      </c>
      <c r="H2388" t="s">
        <v>260</v>
      </c>
      <c r="I2388" t="s">
        <v>70</v>
      </c>
      <c r="J2388">
        <v>7</v>
      </c>
      <c r="K2388">
        <v>0</v>
      </c>
      <c r="L2388" s="13">
        <f>VLOOKUP(C2388,'渗透率、续签率'!B:C,2,0)</f>
        <v>0.68600000000000005</v>
      </c>
      <c r="M2388" s="6">
        <v>0</v>
      </c>
      <c r="N2388">
        <v>0</v>
      </c>
      <c r="O2388">
        <v>0</v>
      </c>
      <c r="P2388" s="6">
        <v>0</v>
      </c>
      <c r="Q2388" s="13">
        <v>0</v>
      </c>
      <c r="R2388" s="13">
        <v>0</v>
      </c>
      <c r="S2388" s="31">
        <v>0</v>
      </c>
      <c r="T2388" s="6">
        <f>VLOOKUP(E2388,'参数设置&amp;汇总'!S:U,3,0)</f>
        <v>0.88090909090909097</v>
      </c>
      <c r="U2388" s="78">
        <f t="shared" si="185"/>
        <v>0</v>
      </c>
      <c r="V2388" s="13">
        <v>0.85000000000000009</v>
      </c>
      <c r="W2388" s="78">
        <f t="shared" si="187"/>
        <v>0</v>
      </c>
      <c r="X2388" s="1">
        <f>VLOOKUP(E2388,'渗透率、续签率'!AG:AJ,4,0)</f>
        <v>3759.5000000000005</v>
      </c>
      <c r="Y2388" s="1">
        <f t="shared" si="188"/>
        <v>0</v>
      </c>
      <c r="Z2388">
        <v>0</v>
      </c>
      <c r="AA2388" s="89">
        <f t="shared" si="189"/>
        <v>0</v>
      </c>
      <c r="AH2388" s="37"/>
      <c r="AI2388" s="37"/>
      <c r="AJ2388" s="1"/>
      <c r="AK2388" s="37"/>
    </row>
    <row r="2389" spans="1:37" hidden="1">
      <c r="A2389" t="s">
        <v>64</v>
      </c>
      <c r="B2389" t="s">
        <v>2</v>
      </c>
      <c r="C2389" t="s">
        <v>6</v>
      </c>
      <c r="D2389" t="s">
        <v>116</v>
      </c>
      <c r="E2389" t="s">
        <v>497</v>
      </c>
      <c r="F2389" t="str">
        <f t="shared" si="186"/>
        <v>德阳市感统教育</v>
      </c>
      <c r="G2389" t="s">
        <v>77</v>
      </c>
      <c r="H2389" t="s">
        <v>261</v>
      </c>
      <c r="I2389" t="s">
        <v>70</v>
      </c>
      <c r="J2389">
        <v>6</v>
      </c>
      <c r="K2389">
        <v>0</v>
      </c>
      <c r="L2389" s="13">
        <f>VLOOKUP(C2389,'渗透率、续签率'!B:C,2,0)</f>
        <v>0.68600000000000005</v>
      </c>
      <c r="M2389" s="6">
        <v>0</v>
      </c>
      <c r="N2389">
        <v>0</v>
      </c>
      <c r="O2389">
        <v>0</v>
      </c>
      <c r="P2389" s="6">
        <v>0</v>
      </c>
      <c r="Q2389" s="13">
        <v>0</v>
      </c>
      <c r="R2389" s="13">
        <v>0</v>
      </c>
      <c r="S2389" s="31">
        <v>0</v>
      </c>
      <c r="T2389" s="6">
        <f>VLOOKUP(E2389,'参数设置&amp;汇总'!S:U,3,0)</f>
        <v>0.88090909090909097</v>
      </c>
      <c r="U2389" s="78">
        <f t="shared" si="185"/>
        <v>0</v>
      </c>
      <c r="V2389" s="13">
        <v>0.85000000000000009</v>
      </c>
      <c r="W2389" s="78">
        <f t="shared" si="187"/>
        <v>0</v>
      </c>
      <c r="X2389" s="1">
        <f>VLOOKUP(E2389,'渗透率、续签率'!AG:AJ,4,0)</f>
        <v>3759.5000000000005</v>
      </c>
      <c r="Y2389" s="1">
        <f t="shared" si="188"/>
        <v>0</v>
      </c>
      <c r="Z2389">
        <v>0</v>
      </c>
      <c r="AA2389" s="89">
        <f t="shared" si="189"/>
        <v>0</v>
      </c>
      <c r="AH2389" s="37"/>
      <c r="AI2389" s="37"/>
      <c r="AK2389" s="37"/>
    </row>
    <row r="2390" spans="1:37" hidden="1">
      <c r="A2390" t="s">
        <v>64</v>
      </c>
      <c r="B2390" t="s">
        <v>2</v>
      </c>
      <c r="C2390" t="s">
        <v>6</v>
      </c>
      <c r="D2390" t="s">
        <v>116</v>
      </c>
      <c r="E2390" t="s">
        <v>497</v>
      </c>
      <c r="F2390" t="str">
        <f t="shared" si="186"/>
        <v>忻州市感统教育</v>
      </c>
      <c r="G2390" t="s">
        <v>134</v>
      </c>
      <c r="H2390" t="s">
        <v>262</v>
      </c>
      <c r="I2390" t="s">
        <v>70</v>
      </c>
      <c r="J2390">
        <v>3</v>
      </c>
      <c r="K2390">
        <v>0</v>
      </c>
      <c r="L2390" s="13">
        <f>VLOOKUP(C2390,'渗透率、续签率'!B:C,2,0)</f>
        <v>0.68600000000000005</v>
      </c>
      <c r="M2390" s="6">
        <v>0</v>
      </c>
      <c r="N2390">
        <v>0</v>
      </c>
      <c r="O2390">
        <v>0</v>
      </c>
      <c r="P2390" s="6">
        <v>0</v>
      </c>
      <c r="Q2390" s="13">
        <v>0</v>
      </c>
      <c r="R2390" s="13">
        <v>0</v>
      </c>
      <c r="S2390" s="31">
        <v>0</v>
      </c>
      <c r="T2390" s="6">
        <f>VLOOKUP(E2390,'参数设置&amp;汇总'!S:U,3,0)</f>
        <v>0.88090909090909097</v>
      </c>
      <c r="U2390" s="78">
        <f t="shared" si="185"/>
        <v>0</v>
      </c>
      <c r="V2390" s="13">
        <v>0.85000000000000009</v>
      </c>
      <c r="W2390" s="78">
        <f t="shared" si="187"/>
        <v>0</v>
      </c>
      <c r="X2390" s="1">
        <f>VLOOKUP(E2390,'渗透率、续签率'!AG:AJ,4,0)</f>
        <v>3759.5000000000005</v>
      </c>
      <c r="Y2390" s="1">
        <f t="shared" si="188"/>
        <v>0</v>
      </c>
      <c r="Z2390">
        <v>0</v>
      </c>
      <c r="AA2390" s="89">
        <f t="shared" si="189"/>
        <v>0</v>
      </c>
      <c r="AH2390" s="37"/>
      <c r="AI2390" s="37"/>
      <c r="AK2390" s="37"/>
    </row>
    <row r="2391" spans="1:37" hidden="1">
      <c r="A2391" t="s">
        <v>64</v>
      </c>
      <c r="B2391" t="s">
        <v>2</v>
      </c>
      <c r="C2391" t="s">
        <v>6</v>
      </c>
      <c r="D2391" t="s">
        <v>116</v>
      </c>
      <c r="E2391" t="s">
        <v>497</v>
      </c>
      <c r="F2391" t="str">
        <f t="shared" si="186"/>
        <v>怀化市感统教育</v>
      </c>
      <c r="G2391" t="s">
        <v>113</v>
      </c>
      <c r="H2391" t="s">
        <v>263</v>
      </c>
      <c r="I2391" t="s">
        <v>68</v>
      </c>
      <c r="J2391">
        <v>8</v>
      </c>
      <c r="K2391">
        <v>0</v>
      </c>
      <c r="L2391" s="13">
        <f>VLOOKUP(C2391,'渗透率、续签率'!B:C,2,0)</f>
        <v>0.68600000000000005</v>
      </c>
      <c r="M2391" s="6">
        <v>0</v>
      </c>
      <c r="N2391">
        <v>0</v>
      </c>
      <c r="O2391">
        <v>0</v>
      </c>
      <c r="P2391" s="6">
        <v>0</v>
      </c>
      <c r="Q2391" s="13">
        <v>0</v>
      </c>
      <c r="R2391" s="13">
        <v>0</v>
      </c>
      <c r="S2391" s="31">
        <v>0</v>
      </c>
      <c r="T2391" s="6">
        <f>VLOOKUP(E2391,'参数设置&amp;汇总'!S:U,3,0)</f>
        <v>0.88090909090909097</v>
      </c>
      <c r="U2391" s="78">
        <f t="shared" si="185"/>
        <v>0</v>
      </c>
      <c r="V2391" s="13">
        <v>0.85000000000000009</v>
      </c>
      <c r="W2391" s="78">
        <f t="shared" si="187"/>
        <v>0</v>
      </c>
      <c r="X2391" s="1">
        <f>VLOOKUP(E2391,'渗透率、续签率'!AG:AJ,4,0)</f>
        <v>3759.5000000000005</v>
      </c>
      <c r="Y2391" s="1">
        <f t="shared" si="188"/>
        <v>0</v>
      </c>
      <c r="Z2391">
        <v>0</v>
      </c>
      <c r="AA2391" s="89">
        <f t="shared" si="189"/>
        <v>0</v>
      </c>
      <c r="AH2391" s="37"/>
      <c r="AI2391" s="37"/>
      <c r="AK2391" s="37"/>
    </row>
    <row r="2392" spans="1:37" hidden="1">
      <c r="A2392" t="s">
        <v>64</v>
      </c>
      <c r="B2392" t="s">
        <v>2</v>
      </c>
      <c r="C2392" t="s">
        <v>6</v>
      </c>
      <c r="D2392" t="s">
        <v>116</v>
      </c>
      <c r="E2392" t="s">
        <v>497</v>
      </c>
      <c r="F2392" t="str">
        <f t="shared" si="186"/>
        <v>怒江傈僳族自治州感统教育</v>
      </c>
      <c r="G2392" t="s">
        <v>99</v>
      </c>
      <c r="H2392" t="s">
        <v>264</v>
      </c>
      <c r="I2392" t="s">
        <v>68</v>
      </c>
      <c r="J2392">
        <v>0</v>
      </c>
      <c r="K2392">
        <v>0</v>
      </c>
      <c r="L2392" s="13">
        <f>VLOOKUP(C2392,'渗透率、续签率'!B:C,2,0)</f>
        <v>0.68600000000000005</v>
      </c>
      <c r="M2392" s="6">
        <v>0</v>
      </c>
      <c r="N2392">
        <v>0</v>
      </c>
      <c r="O2392">
        <v>0</v>
      </c>
      <c r="P2392" s="6">
        <v>0</v>
      </c>
      <c r="Q2392" s="13">
        <v>0</v>
      </c>
      <c r="R2392" s="13">
        <v>0</v>
      </c>
      <c r="S2392" s="31">
        <v>0</v>
      </c>
      <c r="T2392" s="6">
        <f>VLOOKUP(E2392,'参数设置&amp;汇总'!S:U,3,0)</f>
        <v>0.88090909090909097</v>
      </c>
      <c r="U2392" s="78">
        <f t="shared" si="185"/>
        <v>0</v>
      </c>
      <c r="V2392" s="13">
        <v>0.85000000000000009</v>
      </c>
      <c r="W2392" s="78">
        <f t="shared" si="187"/>
        <v>0</v>
      </c>
      <c r="X2392" s="1">
        <f>VLOOKUP(E2392,'渗透率、续签率'!AG:AJ,4,0)</f>
        <v>3759.5000000000005</v>
      </c>
      <c r="Y2392" s="1">
        <f t="shared" si="188"/>
        <v>0</v>
      </c>
      <c r="Z2392">
        <v>0</v>
      </c>
      <c r="AA2392" s="89">
        <f t="shared" si="189"/>
        <v>0</v>
      </c>
      <c r="AH2392" s="37"/>
      <c r="AI2392" s="37"/>
      <c r="AK2392" s="37"/>
    </row>
    <row r="2393" spans="1:37" hidden="1">
      <c r="A2393" t="s">
        <v>64</v>
      </c>
      <c r="B2393" t="s">
        <v>2</v>
      </c>
      <c r="C2393" t="s">
        <v>6</v>
      </c>
      <c r="D2393" t="s">
        <v>116</v>
      </c>
      <c r="E2393" t="s">
        <v>497</v>
      </c>
      <c r="F2393" t="str">
        <f t="shared" si="186"/>
        <v>恩施土家族苗族自治州感统教育</v>
      </c>
      <c r="G2393" t="s">
        <v>81</v>
      </c>
      <c r="H2393" t="s">
        <v>265</v>
      </c>
      <c r="I2393" t="s">
        <v>68</v>
      </c>
      <c r="J2393">
        <v>7</v>
      </c>
      <c r="K2393">
        <v>0</v>
      </c>
      <c r="L2393" s="13">
        <f>VLOOKUP(C2393,'渗透率、续签率'!B:C,2,0)</f>
        <v>0.68600000000000005</v>
      </c>
      <c r="M2393" s="6">
        <v>0</v>
      </c>
      <c r="N2393">
        <v>0</v>
      </c>
      <c r="O2393">
        <v>0</v>
      </c>
      <c r="P2393" s="6">
        <v>0</v>
      </c>
      <c r="Q2393" s="13">
        <v>0</v>
      </c>
      <c r="R2393" s="13">
        <v>0</v>
      </c>
      <c r="S2393" s="31">
        <v>0</v>
      </c>
      <c r="T2393" s="6">
        <f>VLOOKUP(E2393,'参数设置&amp;汇总'!S:U,3,0)</f>
        <v>0.88090909090909097</v>
      </c>
      <c r="U2393" s="78">
        <f t="shared" si="185"/>
        <v>0</v>
      </c>
      <c r="V2393" s="13">
        <v>0.85000000000000009</v>
      </c>
      <c r="W2393" s="78">
        <f t="shared" si="187"/>
        <v>0</v>
      </c>
      <c r="X2393" s="1">
        <f>VLOOKUP(E2393,'渗透率、续签率'!AG:AJ,4,0)</f>
        <v>3759.5000000000005</v>
      </c>
      <c r="Y2393" s="1">
        <f t="shared" si="188"/>
        <v>0</v>
      </c>
      <c r="Z2393">
        <v>0</v>
      </c>
      <c r="AA2393" s="89">
        <f t="shared" si="189"/>
        <v>0</v>
      </c>
      <c r="AH2393" s="37"/>
      <c r="AI2393" s="37"/>
      <c r="AJ2393" s="1"/>
      <c r="AK2393" s="37"/>
    </row>
    <row r="2394" spans="1:37" hidden="1">
      <c r="A2394" t="s">
        <v>64</v>
      </c>
      <c r="B2394" t="s">
        <v>2</v>
      </c>
      <c r="C2394" t="s">
        <v>6</v>
      </c>
      <c r="D2394" t="s">
        <v>116</v>
      </c>
      <c r="E2394" t="s">
        <v>497</v>
      </c>
      <c r="F2394" t="str">
        <f t="shared" si="186"/>
        <v>惠州市感统教育</v>
      </c>
      <c r="G2394" t="s">
        <v>75</v>
      </c>
      <c r="H2394" t="s">
        <v>266</v>
      </c>
      <c r="I2394" t="s">
        <v>68</v>
      </c>
      <c r="J2394">
        <v>24</v>
      </c>
      <c r="K2394">
        <v>0</v>
      </c>
      <c r="L2394" s="13">
        <f>VLOOKUP(C2394,'渗透率、续签率'!B:C,2,0)</f>
        <v>0.68600000000000005</v>
      </c>
      <c r="M2394" s="6">
        <v>0</v>
      </c>
      <c r="N2394">
        <v>0</v>
      </c>
      <c r="O2394">
        <v>0</v>
      </c>
      <c r="P2394" s="6">
        <v>0</v>
      </c>
      <c r="Q2394" s="13">
        <v>0</v>
      </c>
      <c r="R2394" s="13">
        <v>0</v>
      </c>
      <c r="S2394" s="31">
        <v>0</v>
      </c>
      <c r="T2394" s="6">
        <f>VLOOKUP(E2394,'参数设置&amp;汇总'!S:U,3,0)</f>
        <v>0.88090909090909097</v>
      </c>
      <c r="U2394" s="78">
        <f t="shared" si="185"/>
        <v>0</v>
      </c>
      <c r="V2394" s="13">
        <v>0.85000000000000009</v>
      </c>
      <c r="W2394" s="78">
        <f t="shared" si="187"/>
        <v>0</v>
      </c>
      <c r="X2394" s="1">
        <f>VLOOKUP(E2394,'渗透率、续签率'!AG:AJ,4,0)</f>
        <v>3759.5000000000005</v>
      </c>
      <c r="Y2394" s="1">
        <f t="shared" si="188"/>
        <v>0</v>
      </c>
      <c r="Z2394">
        <v>0</v>
      </c>
      <c r="AA2394" s="89">
        <f t="shared" si="189"/>
        <v>0</v>
      </c>
      <c r="AH2394" s="37"/>
      <c r="AI2394" s="37"/>
      <c r="AK2394" s="37"/>
    </row>
    <row r="2395" spans="1:37" hidden="1">
      <c r="A2395" t="s">
        <v>64</v>
      </c>
      <c r="B2395" t="s">
        <v>2</v>
      </c>
      <c r="C2395" t="s">
        <v>6</v>
      </c>
      <c r="D2395" t="s">
        <v>116</v>
      </c>
      <c r="E2395" t="s">
        <v>497</v>
      </c>
      <c r="F2395" t="str">
        <f t="shared" si="186"/>
        <v>扬州市感统教育</v>
      </c>
      <c r="G2395" t="s">
        <v>73</v>
      </c>
      <c r="H2395" t="s">
        <v>267</v>
      </c>
      <c r="I2395" t="s">
        <v>70</v>
      </c>
      <c r="J2395">
        <v>7</v>
      </c>
      <c r="K2395">
        <v>0</v>
      </c>
      <c r="L2395" s="13">
        <f>VLOOKUP(C2395,'渗透率、续签率'!B:C,2,0)</f>
        <v>0.68600000000000005</v>
      </c>
      <c r="M2395" s="6">
        <v>0</v>
      </c>
      <c r="N2395">
        <v>0</v>
      </c>
      <c r="O2395">
        <v>0</v>
      </c>
      <c r="P2395" s="6">
        <v>0</v>
      </c>
      <c r="Q2395" s="13">
        <v>0</v>
      </c>
      <c r="R2395" s="13">
        <v>0</v>
      </c>
      <c r="S2395" s="31">
        <v>0</v>
      </c>
      <c r="T2395" s="6">
        <f>VLOOKUP(E2395,'参数设置&amp;汇总'!S:U,3,0)</f>
        <v>0.88090909090909097</v>
      </c>
      <c r="U2395" s="78">
        <f t="shared" si="185"/>
        <v>0</v>
      </c>
      <c r="V2395" s="13">
        <v>0.85000000000000009</v>
      </c>
      <c r="W2395" s="78">
        <f t="shared" si="187"/>
        <v>0</v>
      </c>
      <c r="X2395" s="1">
        <f>VLOOKUP(E2395,'渗透率、续签率'!AG:AJ,4,0)</f>
        <v>3759.5000000000005</v>
      </c>
      <c r="Y2395" s="1">
        <f t="shared" si="188"/>
        <v>0</v>
      </c>
      <c r="Z2395">
        <v>0</v>
      </c>
      <c r="AA2395" s="89">
        <f t="shared" si="189"/>
        <v>0</v>
      </c>
      <c r="AH2395" s="37"/>
      <c r="AI2395" s="37"/>
      <c r="AK2395" s="37"/>
    </row>
    <row r="2396" spans="1:37" hidden="1">
      <c r="A2396" t="s">
        <v>64</v>
      </c>
      <c r="B2396" t="s">
        <v>2</v>
      </c>
      <c r="C2396" t="s">
        <v>6</v>
      </c>
      <c r="D2396" t="s">
        <v>116</v>
      </c>
      <c r="E2396" t="s">
        <v>497</v>
      </c>
      <c r="F2396" t="str">
        <f t="shared" si="186"/>
        <v>承德市感统教育</v>
      </c>
      <c r="G2396" t="s">
        <v>159</v>
      </c>
      <c r="H2396" t="s">
        <v>268</v>
      </c>
      <c r="I2396" t="s">
        <v>70</v>
      </c>
      <c r="J2396">
        <v>4</v>
      </c>
      <c r="K2396">
        <v>0</v>
      </c>
      <c r="L2396" s="13">
        <f>VLOOKUP(C2396,'渗透率、续签率'!B:C,2,0)</f>
        <v>0.68600000000000005</v>
      </c>
      <c r="M2396" s="6">
        <v>0</v>
      </c>
      <c r="N2396">
        <v>0</v>
      </c>
      <c r="O2396">
        <v>0</v>
      </c>
      <c r="P2396" s="6">
        <v>0</v>
      </c>
      <c r="Q2396" s="13">
        <v>0</v>
      </c>
      <c r="R2396" s="13">
        <v>0</v>
      </c>
      <c r="S2396" s="31">
        <v>0</v>
      </c>
      <c r="T2396" s="6">
        <f>VLOOKUP(E2396,'参数设置&amp;汇总'!S:U,3,0)</f>
        <v>0.88090909090909097</v>
      </c>
      <c r="U2396" s="78">
        <f t="shared" si="185"/>
        <v>0</v>
      </c>
      <c r="V2396" s="13">
        <v>0.85000000000000009</v>
      </c>
      <c r="W2396" s="78">
        <f t="shared" si="187"/>
        <v>0</v>
      </c>
      <c r="X2396" s="1">
        <f>VLOOKUP(E2396,'渗透率、续签率'!AG:AJ,4,0)</f>
        <v>3759.5000000000005</v>
      </c>
      <c r="Y2396" s="1">
        <f t="shared" si="188"/>
        <v>0</v>
      </c>
      <c r="Z2396">
        <v>0</v>
      </c>
      <c r="AA2396" s="89">
        <f t="shared" si="189"/>
        <v>0</v>
      </c>
      <c r="AH2396" s="37"/>
      <c r="AI2396" s="37"/>
      <c r="AJ2396" s="1"/>
      <c r="AK2396" s="37"/>
    </row>
    <row r="2397" spans="1:37" hidden="1">
      <c r="A2397" t="s">
        <v>64</v>
      </c>
      <c r="B2397" t="s">
        <v>2</v>
      </c>
      <c r="C2397" t="s">
        <v>6</v>
      </c>
      <c r="D2397" t="s">
        <v>116</v>
      </c>
      <c r="E2397" t="s">
        <v>497</v>
      </c>
      <c r="F2397" t="str">
        <f t="shared" si="186"/>
        <v>抚州市感统教育</v>
      </c>
      <c r="G2397" t="s">
        <v>90</v>
      </c>
      <c r="H2397" t="s">
        <v>269</v>
      </c>
      <c r="I2397" t="s">
        <v>68</v>
      </c>
      <c r="J2397">
        <v>5</v>
      </c>
      <c r="K2397">
        <v>1</v>
      </c>
      <c r="L2397" s="13">
        <f>VLOOKUP(C2397,'渗透率、续签率'!B:C,2,0)</f>
        <v>0.68600000000000005</v>
      </c>
      <c r="M2397" s="6">
        <v>0.2</v>
      </c>
      <c r="N2397">
        <v>0</v>
      </c>
      <c r="O2397">
        <v>0</v>
      </c>
      <c r="P2397" s="6">
        <v>0</v>
      </c>
      <c r="Q2397" s="13">
        <v>1</v>
      </c>
      <c r="R2397" s="13">
        <v>0</v>
      </c>
      <c r="S2397" s="31">
        <v>3</v>
      </c>
      <c r="T2397" s="6">
        <f>VLOOKUP(E2397,'参数设置&amp;汇总'!S:U,3,0)</f>
        <v>0.88090909090909097</v>
      </c>
      <c r="U2397" s="78">
        <f t="shared" si="185"/>
        <v>0</v>
      </c>
      <c r="V2397" s="13">
        <v>0.85000000000000009</v>
      </c>
      <c r="W2397" s="78">
        <f t="shared" si="187"/>
        <v>0</v>
      </c>
      <c r="X2397" s="1">
        <f>VLOOKUP(E2397,'渗透率、续签率'!AG:AJ,4,0)</f>
        <v>3759.5000000000005</v>
      </c>
      <c r="Y2397" s="1">
        <f t="shared" si="188"/>
        <v>0</v>
      </c>
      <c r="Z2397">
        <v>0</v>
      </c>
      <c r="AA2397" s="89">
        <f t="shared" si="189"/>
        <v>0</v>
      </c>
      <c r="AH2397" s="37"/>
      <c r="AI2397" s="37"/>
      <c r="AK2397" s="37"/>
    </row>
    <row r="2398" spans="1:37" hidden="1">
      <c r="A2398" t="s">
        <v>64</v>
      </c>
      <c r="B2398" t="s">
        <v>2</v>
      </c>
      <c r="C2398" t="s">
        <v>6</v>
      </c>
      <c r="D2398" t="s">
        <v>116</v>
      </c>
      <c r="E2398" t="s">
        <v>497</v>
      </c>
      <c r="F2398" t="str">
        <f t="shared" si="186"/>
        <v>抚顺市感统教育</v>
      </c>
      <c r="G2398" t="s">
        <v>101</v>
      </c>
      <c r="H2398" t="s">
        <v>270</v>
      </c>
      <c r="I2398" t="s">
        <v>70</v>
      </c>
      <c r="J2398">
        <v>3</v>
      </c>
      <c r="K2398">
        <v>0</v>
      </c>
      <c r="L2398" s="13">
        <f>VLOOKUP(C2398,'渗透率、续签率'!B:C,2,0)</f>
        <v>0.68600000000000005</v>
      </c>
      <c r="M2398" s="6">
        <v>0</v>
      </c>
      <c r="N2398">
        <v>0</v>
      </c>
      <c r="O2398">
        <v>0</v>
      </c>
      <c r="P2398" s="6">
        <v>0</v>
      </c>
      <c r="Q2398" s="13">
        <v>0</v>
      </c>
      <c r="R2398" s="13">
        <v>0</v>
      </c>
      <c r="S2398" s="31">
        <v>0</v>
      </c>
      <c r="T2398" s="6">
        <f>VLOOKUP(E2398,'参数设置&amp;汇总'!S:U,3,0)</f>
        <v>0.88090909090909097</v>
      </c>
      <c r="U2398" s="78">
        <f t="shared" si="185"/>
        <v>0</v>
      </c>
      <c r="V2398" s="13">
        <v>0.85000000000000009</v>
      </c>
      <c r="W2398" s="78">
        <f t="shared" si="187"/>
        <v>0</v>
      </c>
      <c r="X2398" s="1">
        <f>VLOOKUP(E2398,'渗透率、续签率'!AG:AJ,4,0)</f>
        <v>3759.5000000000005</v>
      </c>
      <c r="Y2398" s="1">
        <f t="shared" si="188"/>
        <v>0</v>
      </c>
      <c r="Z2398">
        <v>0</v>
      </c>
      <c r="AA2398" s="89">
        <f t="shared" si="189"/>
        <v>0</v>
      </c>
      <c r="AH2398" s="37"/>
      <c r="AI2398" s="37"/>
      <c r="AK2398" s="37"/>
    </row>
    <row r="2399" spans="1:37" hidden="1">
      <c r="A2399" t="s">
        <v>64</v>
      </c>
      <c r="B2399" t="s">
        <v>2</v>
      </c>
      <c r="C2399" t="s">
        <v>6</v>
      </c>
      <c r="D2399" t="s">
        <v>116</v>
      </c>
      <c r="E2399" t="s">
        <v>497</v>
      </c>
      <c r="F2399" t="str">
        <f t="shared" si="186"/>
        <v>拉萨市感统教育</v>
      </c>
      <c r="G2399" t="s">
        <v>237</v>
      </c>
      <c r="H2399" t="s">
        <v>271</v>
      </c>
      <c r="I2399" t="s">
        <v>57</v>
      </c>
      <c r="J2399">
        <v>1</v>
      </c>
      <c r="K2399">
        <v>0</v>
      </c>
      <c r="L2399" s="13">
        <f>VLOOKUP(C2399,'渗透率、续签率'!B:C,2,0)</f>
        <v>0.68600000000000005</v>
      </c>
      <c r="M2399" s="6">
        <v>0</v>
      </c>
      <c r="N2399">
        <v>0</v>
      </c>
      <c r="O2399">
        <v>0</v>
      </c>
      <c r="P2399" s="6">
        <v>0</v>
      </c>
      <c r="Q2399" s="13">
        <v>0</v>
      </c>
      <c r="R2399" s="13">
        <v>0</v>
      </c>
      <c r="S2399" s="31">
        <v>0</v>
      </c>
      <c r="T2399" s="6">
        <f>VLOOKUP(E2399,'参数设置&amp;汇总'!S:U,3,0)</f>
        <v>0.88090909090909097</v>
      </c>
      <c r="U2399" s="78">
        <f t="shared" si="185"/>
        <v>0</v>
      </c>
      <c r="V2399" s="13">
        <v>0.85000000000000009</v>
      </c>
      <c r="W2399" s="78">
        <f t="shared" si="187"/>
        <v>0</v>
      </c>
      <c r="X2399" s="1">
        <f>VLOOKUP(E2399,'渗透率、续签率'!AG:AJ,4,0)</f>
        <v>3759.5000000000005</v>
      </c>
      <c r="Y2399" s="1">
        <f t="shared" si="188"/>
        <v>0</v>
      </c>
      <c r="Z2399">
        <v>0</v>
      </c>
      <c r="AA2399" s="89">
        <f t="shared" si="189"/>
        <v>0</v>
      </c>
      <c r="AH2399" s="37"/>
      <c r="AI2399" s="37"/>
      <c r="AJ2399" s="1"/>
      <c r="AK2399" s="37"/>
    </row>
    <row r="2400" spans="1:37" hidden="1">
      <c r="A2400" t="s">
        <v>64</v>
      </c>
      <c r="B2400" t="s">
        <v>2</v>
      </c>
      <c r="C2400" t="s">
        <v>6</v>
      </c>
      <c r="D2400" t="s">
        <v>116</v>
      </c>
      <c r="E2400" t="s">
        <v>497</v>
      </c>
      <c r="F2400" t="str">
        <f t="shared" si="186"/>
        <v>揭阳市感统教育</v>
      </c>
      <c r="G2400" t="s">
        <v>75</v>
      </c>
      <c r="H2400" t="s">
        <v>272</v>
      </c>
      <c r="I2400" t="s">
        <v>68</v>
      </c>
      <c r="J2400">
        <v>11</v>
      </c>
      <c r="K2400">
        <v>0</v>
      </c>
      <c r="L2400" s="13">
        <f>VLOOKUP(C2400,'渗透率、续签率'!B:C,2,0)</f>
        <v>0.68600000000000005</v>
      </c>
      <c r="M2400" s="6">
        <v>0</v>
      </c>
      <c r="N2400">
        <v>0</v>
      </c>
      <c r="O2400">
        <v>0</v>
      </c>
      <c r="P2400" s="6">
        <v>0</v>
      </c>
      <c r="Q2400" s="13">
        <v>0</v>
      </c>
      <c r="R2400" s="13">
        <v>0</v>
      </c>
      <c r="S2400" s="31">
        <v>0</v>
      </c>
      <c r="T2400" s="6">
        <f>VLOOKUP(E2400,'参数设置&amp;汇总'!S:U,3,0)</f>
        <v>0.88090909090909097</v>
      </c>
      <c r="U2400" s="78">
        <f t="shared" si="185"/>
        <v>0</v>
      </c>
      <c r="V2400" s="13">
        <v>0.85000000000000009</v>
      </c>
      <c r="W2400" s="78">
        <f t="shared" si="187"/>
        <v>0</v>
      </c>
      <c r="X2400" s="1">
        <f>VLOOKUP(E2400,'渗透率、续签率'!AG:AJ,4,0)</f>
        <v>3759.5000000000005</v>
      </c>
      <c r="Y2400" s="1">
        <f t="shared" si="188"/>
        <v>0</v>
      </c>
      <c r="Z2400">
        <v>0</v>
      </c>
      <c r="AA2400" s="89">
        <f t="shared" si="189"/>
        <v>0</v>
      </c>
      <c r="AH2400" s="37"/>
      <c r="AI2400" s="37"/>
      <c r="AK2400" s="37"/>
    </row>
    <row r="2401" spans="1:37" hidden="1">
      <c r="A2401" t="s">
        <v>64</v>
      </c>
      <c r="B2401" t="s">
        <v>2</v>
      </c>
      <c r="C2401" t="s">
        <v>6</v>
      </c>
      <c r="D2401" t="s">
        <v>116</v>
      </c>
      <c r="E2401" t="s">
        <v>497</v>
      </c>
      <c r="F2401" t="str">
        <f t="shared" si="186"/>
        <v>攀枝花市感统教育</v>
      </c>
      <c r="G2401" t="s">
        <v>77</v>
      </c>
      <c r="H2401" t="s">
        <v>273</v>
      </c>
      <c r="I2401" t="s">
        <v>70</v>
      </c>
      <c r="J2401">
        <v>2</v>
      </c>
      <c r="K2401">
        <v>0</v>
      </c>
      <c r="L2401" s="13">
        <f>VLOOKUP(C2401,'渗透率、续签率'!B:C,2,0)</f>
        <v>0.68600000000000005</v>
      </c>
      <c r="M2401" s="6">
        <v>0</v>
      </c>
      <c r="N2401">
        <v>0</v>
      </c>
      <c r="O2401">
        <v>0</v>
      </c>
      <c r="P2401" s="6">
        <v>0</v>
      </c>
      <c r="Q2401" s="13">
        <v>0</v>
      </c>
      <c r="R2401" s="13">
        <v>0</v>
      </c>
      <c r="S2401" s="31">
        <v>0</v>
      </c>
      <c r="T2401" s="6">
        <f>VLOOKUP(E2401,'参数设置&amp;汇总'!S:U,3,0)</f>
        <v>0.88090909090909097</v>
      </c>
      <c r="U2401" s="78">
        <f t="shared" si="185"/>
        <v>0</v>
      </c>
      <c r="V2401" s="13">
        <v>0.85000000000000009</v>
      </c>
      <c r="W2401" s="78">
        <f t="shared" si="187"/>
        <v>0</v>
      </c>
      <c r="X2401" s="1">
        <f>VLOOKUP(E2401,'渗透率、续签率'!AG:AJ,4,0)</f>
        <v>3759.5000000000005</v>
      </c>
      <c r="Y2401" s="1">
        <f t="shared" si="188"/>
        <v>0</v>
      </c>
      <c r="Z2401">
        <v>0</v>
      </c>
      <c r="AA2401" s="89">
        <f t="shared" si="189"/>
        <v>0</v>
      </c>
      <c r="AH2401" s="37"/>
      <c r="AI2401" s="37"/>
      <c r="AK2401" s="37"/>
    </row>
    <row r="2402" spans="1:37" hidden="1">
      <c r="A2402" t="s">
        <v>64</v>
      </c>
      <c r="B2402" t="s">
        <v>2</v>
      </c>
      <c r="C2402" t="s">
        <v>6</v>
      </c>
      <c r="D2402" t="s">
        <v>116</v>
      </c>
      <c r="E2402" t="s">
        <v>497</v>
      </c>
      <c r="F2402" t="str">
        <f t="shared" si="186"/>
        <v>文山壮族苗族自治州感统教育</v>
      </c>
      <c r="G2402" t="s">
        <v>99</v>
      </c>
      <c r="H2402" t="s">
        <v>274</v>
      </c>
      <c r="I2402" t="s">
        <v>68</v>
      </c>
      <c r="J2402">
        <v>3</v>
      </c>
      <c r="K2402">
        <v>0</v>
      </c>
      <c r="L2402" s="13">
        <f>VLOOKUP(C2402,'渗透率、续签率'!B:C,2,0)</f>
        <v>0.68600000000000005</v>
      </c>
      <c r="M2402" s="6">
        <v>0</v>
      </c>
      <c r="N2402">
        <v>0</v>
      </c>
      <c r="O2402">
        <v>0</v>
      </c>
      <c r="P2402" s="6">
        <v>0</v>
      </c>
      <c r="Q2402" s="13">
        <v>0</v>
      </c>
      <c r="R2402" s="13">
        <v>0</v>
      </c>
      <c r="S2402" s="31">
        <v>0</v>
      </c>
      <c r="T2402" s="6">
        <f>VLOOKUP(E2402,'参数设置&amp;汇总'!S:U,3,0)</f>
        <v>0.88090909090909097</v>
      </c>
      <c r="U2402" s="78">
        <f t="shared" si="185"/>
        <v>0</v>
      </c>
      <c r="V2402" s="13">
        <v>0.85000000000000009</v>
      </c>
      <c r="W2402" s="78">
        <f t="shared" si="187"/>
        <v>0</v>
      </c>
      <c r="X2402" s="1">
        <f>VLOOKUP(E2402,'渗透率、续签率'!AG:AJ,4,0)</f>
        <v>3759.5000000000005</v>
      </c>
      <c r="Y2402" s="1">
        <f t="shared" si="188"/>
        <v>0</v>
      </c>
      <c r="Z2402">
        <v>0</v>
      </c>
      <c r="AA2402" s="89">
        <f t="shared" si="189"/>
        <v>0</v>
      </c>
      <c r="AH2402" s="37"/>
      <c r="AI2402" s="37"/>
      <c r="AK2402" s="37"/>
    </row>
    <row r="2403" spans="1:37" hidden="1">
      <c r="A2403" t="s">
        <v>64</v>
      </c>
      <c r="B2403" t="s">
        <v>2</v>
      </c>
      <c r="C2403" t="s">
        <v>6</v>
      </c>
      <c r="D2403" t="s">
        <v>116</v>
      </c>
      <c r="E2403" t="s">
        <v>497</v>
      </c>
      <c r="F2403" t="str">
        <f t="shared" si="186"/>
        <v>文昌市感统教育</v>
      </c>
      <c r="G2403" t="s">
        <v>120</v>
      </c>
      <c r="H2403" t="s">
        <v>275</v>
      </c>
      <c r="I2403" t="s">
        <v>68</v>
      </c>
      <c r="J2403">
        <v>2</v>
      </c>
      <c r="K2403">
        <v>0</v>
      </c>
      <c r="L2403" s="13">
        <f>VLOOKUP(C2403,'渗透率、续签率'!B:C,2,0)</f>
        <v>0.68600000000000005</v>
      </c>
      <c r="M2403" s="6">
        <v>0</v>
      </c>
      <c r="N2403">
        <v>0</v>
      </c>
      <c r="O2403">
        <v>0</v>
      </c>
      <c r="P2403" s="6">
        <v>0</v>
      </c>
      <c r="Q2403" s="13">
        <v>0</v>
      </c>
      <c r="R2403" s="13">
        <v>0</v>
      </c>
      <c r="S2403" s="31">
        <v>0</v>
      </c>
      <c r="T2403" s="6">
        <f>VLOOKUP(E2403,'参数设置&amp;汇总'!S:U,3,0)</f>
        <v>0.88090909090909097</v>
      </c>
      <c r="U2403" s="78">
        <f t="shared" si="185"/>
        <v>0</v>
      </c>
      <c r="V2403" s="13">
        <v>0.85000000000000009</v>
      </c>
      <c r="W2403" s="78">
        <f t="shared" si="187"/>
        <v>0</v>
      </c>
      <c r="X2403" s="1">
        <f>VLOOKUP(E2403,'渗透率、续签率'!AG:AJ,4,0)</f>
        <v>3759.5000000000005</v>
      </c>
      <c r="Y2403" s="1">
        <f t="shared" si="188"/>
        <v>0</v>
      </c>
      <c r="Z2403">
        <v>0</v>
      </c>
      <c r="AA2403" s="89">
        <f t="shared" si="189"/>
        <v>0</v>
      </c>
      <c r="AH2403" s="37"/>
      <c r="AI2403" s="37"/>
      <c r="AK2403" s="37"/>
    </row>
    <row r="2404" spans="1:37" hidden="1">
      <c r="A2404" t="s">
        <v>64</v>
      </c>
      <c r="B2404" t="s">
        <v>2</v>
      </c>
      <c r="C2404" t="s">
        <v>6</v>
      </c>
      <c r="D2404" t="s">
        <v>116</v>
      </c>
      <c r="E2404" t="s">
        <v>497</v>
      </c>
      <c r="F2404" t="str">
        <f t="shared" si="186"/>
        <v>新乡市感统教育</v>
      </c>
      <c r="G2404" t="s">
        <v>110</v>
      </c>
      <c r="H2404" t="s">
        <v>276</v>
      </c>
      <c r="I2404" t="s">
        <v>70</v>
      </c>
      <c r="J2404">
        <v>10</v>
      </c>
      <c r="K2404">
        <v>0</v>
      </c>
      <c r="L2404" s="13">
        <f>VLOOKUP(C2404,'渗透率、续签率'!B:C,2,0)</f>
        <v>0.68600000000000005</v>
      </c>
      <c r="M2404" s="6">
        <v>0</v>
      </c>
      <c r="N2404">
        <v>0</v>
      </c>
      <c r="O2404">
        <v>0</v>
      </c>
      <c r="P2404" s="6">
        <v>0</v>
      </c>
      <c r="Q2404" s="13">
        <v>0</v>
      </c>
      <c r="R2404" s="13">
        <v>0</v>
      </c>
      <c r="S2404" s="31">
        <v>0</v>
      </c>
      <c r="T2404" s="6">
        <f>VLOOKUP(E2404,'参数设置&amp;汇总'!S:U,3,0)</f>
        <v>0.88090909090909097</v>
      </c>
      <c r="U2404" s="78">
        <f t="shared" si="185"/>
        <v>0</v>
      </c>
      <c r="V2404" s="13">
        <v>0.85000000000000009</v>
      </c>
      <c r="W2404" s="78">
        <f t="shared" si="187"/>
        <v>0</v>
      </c>
      <c r="X2404" s="1">
        <f>VLOOKUP(E2404,'渗透率、续签率'!AG:AJ,4,0)</f>
        <v>3759.5000000000005</v>
      </c>
      <c r="Y2404" s="1">
        <f t="shared" si="188"/>
        <v>0</v>
      </c>
      <c r="Z2404">
        <v>0</v>
      </c>
      <c r="AA2404" s="89">
        <f t="shared" si="189"/>
        <v>0</v>
      </c>
      <c r="AH2404" s="37"/>
      <c r="AI2404" s="37"/>
      <c r="AK2404" s="37"/>
    </row>
    <row r="2405" spans="1:37" hidden="1">
      <c r="A2405" t="s">
        <v>64</v>
      </c>
      <c r="B2405" t="s">
        <v>2</v>
      </c>
      <c r="C2405" t="s">
        <v>6</v>
      </c>
      <c r="D2405" t="s">
        <v>116</v>
      </c>
      <c r="E2405" t="s">
        <v>497</v>
      </c>
      <c r="F2405" t="str">
        <f t="shared" si="186"/>
        <v>新余市感统教育</v>
      </c>
      <c r="G2405" t="s">
        <v>90</v>
      </c>
      <c r="H2405" t="s">
        <v>277</v>
      </c>
      <c r="I2405" t="s">
        <v>68</v>
      </c>
      <c r="J2405">
        <v>3</v>
      </c>
      <c r="K2405">
        <v>0</v>
      </c>
      <c r="L2405" s="13">
        <f>VLOOKUP(C2405,'渗透率、续签率'!B:C,2,0)</f>
        <v>0.68600000000000005</v>
      </c>
      <c r="M2405" s="6">
        <v>0</v>
      </c>
      <c r="N2405">
        <v>0</v>
      </c>
      <c r="O2405">
        <v>0</v>
      </c>
      <c r="P2405" s="6">
        <v>0</v>
      </c>
      <c r="Q2405" s="13">
        <v>0</v>
      </c>
      <c r="R2405" s="13">
        <v>0</v>
      </c>
      <c r="S2405" s="31">
        <v>0</v>
      </c>
      <c r="T2405" s="6">
        <f>VLOOKUP(E2405,'参数设置&amp;汇总'!S:U,3,0)</f>
        <v>0.88090909090909097</v>
      </c>
      <c r="U2405" s="78">
        <f t="shared" si="185"/>
        <v>0</v>
      </c>
      <c r="V2405" s="13">
        <v>0.85000000000000009</v>
      </c>
      <c r="W2405" s="78">
        <f t="shared" si="187"/>
        <v>0</v>
      </c>
      <c r="X2405" s="1">
        <f>VLOOKUP(E2405,'渗透率、续签率'!AG:AJ,4,0)</f>
        <v>3759.5000000000005</v>
      </c>
      <c r="Y2405" s="1">
        <f t="shared" si="188"/>
        <v>0</v>
      </c>
      <c r="Z2405">
        <v>0</v>
      </c>
      <c r="AA2405" s="89">
        <f t="shared" si="189"/>
        <v>0</v>
      </c>
      <c r="AH2405" s="37"/>
      <c r="AI2405" s="37"/>
      <c r="AK2405" s="37"/>
    </row>
    <row r="2406" spans="1:37" hidden="1">
      <c r="A2406" t="s">
        <v>64</v>
      </c>
      <c r="B2406" t="s">
        <v>2</v>
      </c>
      <c r="C2406" t="s">
        <v>6</v>
      </c>
      <c r="D2406" t="s">
        <v>116</v>
      </c>
      <c r="E2406" t="s">
        <v>497</v>
      </c>
      <c r="F2406" t="str">
        <f t="shared" si="186"/>
        <v>日喀则市感统教育</v>
      </c>
      <c r="G2406" t="s">
        <v>237</v>
      </c>
      <c r="H2406" t="s">
        <v>279</v>
      </c>
      <c r="I2406" t="s">
        <v>57</v>
      </c>
      <c r="J2406">
        <v>1</v>
      </c>
      <c r="K2406">
        <v>0</v>
      </c>
      <c r="L2406" s="13">
        <f>VLOOKUP(C2406,'渗透率、续签率'!B:C,2,0)</f>
        <v>0.68600000000000005</v>
      </c>
      <c r="M2406" s="6">
        <v>0</v>
      </c>
      <c r="N2406">
        <v>0</v>
      </c>
      <c r="O2406">
        <v>0</v>
      </c>
      <c r="P2406" s="6">
        <v>0</v>
      </c>
      <c r="Q2406" s="13">
        <v>0</v>
      </c>
      <c r="R2406" s="13">
        <v>0</v>
      </c>
      <c r="S2406" s="31">
        <v>0</v>
      </c>
      <c r="T2406" s="6">
        <f>VLOOKUP(E2406,'参数设置&amp;汇总'!S:U,3,0)</f>
        <v>0.88090909090909097</v>
      </c>
      <c r="U2406" s="78">
        <f t="shared" si="185"/>
        <v>0</v>
      </c>
      <c r="V2406" s="13">
        <v>0.85000000000000009</v>
      </c>
      <c r="W2406" s="78">
        <f t="shared" si="187"/>
        <v>0</v>
      </c>
      <c r="X2406" s="1">
        <f>VLOOKUP(E2406,'渗透率、续签率'!AG:AJ,4,0)</f>
        <v>3759.5000000000005</v>
      </c>
      <c r="Y2406" s="1">
        <f t="shared" si="188"/>
        <v>0</v>
      </c>
      <c r="Z2406">
        <v>0</v>
      </c>
      <c r="AA2406" s="89">
        <f t="shared" si="189"/>
        <v>0</v>
      </c>
      <c r="AH2406" s="37"/>
      <c r="AI2406" s="37"/>
      <c r="AK2406" s="37"/>
    </row>
    <row r="2407" spans="1:37" hidden="1">
      <c r="A2407" t="s">
        <v>64</v>
      </c>
      <c r="B2407" t="s">
        <v>2</v>
      </c>
      <c r="C2407" t="s">
        <v>6</v>
      </c>
      <c r="D2407" t="s">
        <v>116</v>
      </c>
      <c r="E2407" t="s">
        <v>497</v>
      </c>
      <c r="F2407" t="str">
        <f t="shared" si="186"/>
        <v>日照市感统教育</v>
      </c>
      <c r="G2407" t="s">
        <v>103</v>
      </c>
      <c r="H2407" t="s">
        <v>280</v>
      </c>
      <c r="I2407" t="s">
        <v>70</v>
      </c>
      <c r="J2407">
        <v>3</v>
      </c>
      <c r="K2407">
        <v>0</v>
      </c>
      <c r="L2407" s="13">
        <f>VLOOKUP(C2407,'渗透率、续签率'!B:C,2,0)</f>
        <v>0.68600000000000005</v>
      </c>
      <c r="M2407" s="6">
        <v>0</v>
      </c>
      <c r="N2407">
        <v>0</v>
      </c>
      <c r="O2407">
        <v>0</v>
      </c>
      <c r="P2407" s="6">
        <v>0</v>
      </c>
      <c r="Q2407" s="13">
        <v>0</v>
      </c>
      <c r="R2407" s="13">
        <v>0</v>
      </c>
      <c r="S2407" s="31">
        <v>0</v>
      </c>
      <c r="T2407" s="6">
        <f>VLOOKUP(E2407,'参数设置&amp;汇总'!S:U,3,0)</f>
        <v>0.88090909090909097</v>
      </c>
      <c r="U2407" s="78">
        <f t="shared" si="185"/>
        <v>0</v>
      </c>
      <c r="V2407" s="13">
        <v>0.85000000000000009</v>
      </c>
      <c r="W2407" s="78">
        <f t="shared" si="187"/>
        <v>0</v>
      </c>
      <c r="X2407" s="1">
        <f>VLOOKUP(E2407,'渗透率、续签率'!AG:AJ,4,0)</f>
        <v>3759.5000000000005</v>
      </c>
      <c r="Y2407" s="1">
        <f t="shared" si="188"/>
        <v>0</v>
      </c>
      <c r="Z2407">
        <v>0</v>
      </c>
      <c r="AA2407" s="89">
        <f t="shared" si="189"/>
        <v>0</v>
      </c>
      <c r="AH2407" s="37"/>
      <c r="AI2407" s="37"/>
      <c r="AK2407" s="37"/>
    </row>
    <row r="2408" spans="1:37" hidden="1">
      <c r="A2408" t="s">
        <v>64</v>
      </c>
      <c r="B2408" t="s">
        <v>2</v>
      </c>
      <c r="C2408" t="s">
        <v>6</v>
      </c>
      <c r="D2408" t="s">
        <v>116</v>
      </c>
      <c r="E2408" t="s">
        <v>497</v>
      </c>
      <c r="F2408" t="str">
        <f t="shared" si="186"/>
        <v>昌吉回族自治州感统教育</v>
      </c>
      <c r="G2408" t="s">
        <v>145</v>
      </c>
      <c r="H2408" t="s">
        <v>282</v>
      </c>
      <c r="I2408" t="s">
        <v>70</v>
      </c>
      <c r="J2408">
        <v>1</v>
      </c>
      <c r="K2408">
        <v>0</v>
      </c>
      <c r="L2408" s="13">
        <f>VLOOKUP(C2408,'渗透率、续签率'!B:C,2,0)</f>
        <v>0.68600000000000005</v>
      </c>
      <c r="M2408" s="6">
        <v>0</v>
      </c>
      <c r="N2408">
        <v>0</v>
      </c>
      <c r="O2408">
        <v>0</v>
      </c>
      <c r="P2408" s="6">
        <v>0</v>
      </c>
      <c r="Q2408" s="13">
        <v>0</v>
      </c>
      <c r="R2408" s="13">
        <v>0</v>
      </c>
      <c r="S2408" s="31">
        <v>0</v>
      </c>
      <c r="T2408" s="6">
        <f>VLOOKUP(E2408,'参数设置&amp;汇总'!S:U,3,0)</f>
        <v>0.88090909090909097</v>
      </c>
      <c r="U2408" s="78">
        <f t="shared" si="185"/>
        <v>0</v>
      </c>
      <c r="V2408" s="13">
        <v>0.85000000000000009</v>
      </c>
      <c r="W2408" s="78">
        <f t="shared" si="187"/>
        <v>0</v>
      </c>
      <c r="X2408" s="1">
        <f>VLOOKUP(E2408,'渗透率、续签率'!AG:AJ,4,0)</f>
        <v>3759.5000000000005</v>
      </c>
      <c r="Y2408" s="1">
        <f t="shared" si="188"/>
        <v>0</v>
      </c>
      <c r="Z2408">
        <v>0</v>
      </c>
      <c r="AA2408" s="89">
        <f t="shared" si="189"/>
        <v>0</v>
      </c>
    </row>
    <row r="2409" spans="1:37" hidden="1">
      <c r="A2409" t="s">
        <v>64</v>
      </c>
      <c r="B2409" t="s">
        <v>2</v>
      </c>
      <c r="C2409" t="s">
        <v>6</v>
      </c>
      <c r="D2409" t="s">
        <v>116</v>
      </c>
      <c r="E2409" t="s">
        <v>497</v>
      </c>
      <c r="F2409" t="str">
        <f t="shared" si="186"/>
        <v>昌江黎族自治县感统教育</v>
      </c>
      <c r="G2409" t="s">
        <v>120</v>
      </c>
      <c r="H2409" t="s">
        <v>283</v>
      </c>
      <c r="I2409" t="s">
        <v>68</v>
      </c>
      <c r="J2409">
        <v>1</v>
      </c>
      <c r="K2409">
        <v>0</v>
      </c>
      <c r="L2409" s="13">
        <f>VLOOKUP(C2409,'渗透率、续签率'!B:C,2,0)</f>
        <v>0.68600000000000005</v>
      </c>
      <c r="M2409" s="6">
        <v>0</v>
      </c>
      <c r="N2409">
        <v>0</v>
      </c>
      <c r="O2409">
        <v>0</v>
      </c>
      <c r="P2409" s="6">
        <v>0</v>
      </c>
      <c r="Q2409" s="13">
        <v>0</v>
      </c>
      <c r="R2409" s="13">
        <v>0</v>
      </c>
      <c r="S2409" s="31">
        <v>0</v>
      </c>
      <c r="T2409" s="6">
        <f>VLOOKUP(E2409,'参数设置&amp;汇总'!S:U,3,0)</f>
        <v>0.88090909090909097</v>
      </c>
      <c r="U2409" s="78">
        <f t="shared" si="185"/>
        <v>0</v>
      </c>
      <c r="V2409" s="13">
        <v>0.85000000000000009</v>
      </c>
      <c r="W2409" s="78">
        <f t="shared" si="187"/>
        <v>0</v>
      </c>
      <c r="X2409" s="1">
        <f>VLOOKUP(E2409,'渗透率、续签率'!AG:AJ,4,0)</f>
        <v>3759.5000000000005</v>
      </c>
      <c r="Y2409" s="1">
        <f t="shared" si="188"/>
        <v>0</v>
      </c>
      <c r="Z2409">
        <v>0</v>
      </c>
      <c r="AA2409" s="89">
        <f t="shared" si="189"/>
        <v>0</v>
      </c>
      <c r="AH2409" s="37"/>
      <c r="AI2409" s="37"/>
      <c r="AK2409" s="37"/>
    </row>
    <row r="2410" spans="1:37" hidden="1">
      <c r="A2410" t="s">
        <v>64</v>
      </c>
      <c r="B2410" t="s">
        <v>2</v>
      </c>
      <c r="C2410" t="s">
        <v>6</v>
      </c>
      <c r="D2410" t="s">
        <v>116</v>
      </c>
      <c r="E2410" t="s">
        <v>497</v>
      </c>
      <c r="F2410" t="str">
        <f t="shared" si="186"/>
        <v>昌都市感统教育</v>
      </c>
      <c r="G2410" t="s">
        <v>237</v>
      </c>
      <c r="H2410" t="s">
        <v>284</v>
      </c>
      <c r="I2410" t="s">
        <v>57</v>
      </c>
      <c r="J2410">
        <v>0</v>
      </c>
      <c r="K2410">
        <v>0</v>
      </c>
      <c r="L2410" s="13">
        <f>VLOOKUP(C2410,'渗透率、续签率'!B:C,2,0)</f>
        <v>0.68600000000000005</v>
      </c>
      <c r="M2410" s="6">
        <v>0</v>
      </c>
      <c r="N2410">
        <v>0</v>
      </c>
      <c r="O2410">
        <v>0</v>
      </c>
      <c r="P2410" s="6">
        <v>0</v>
      </c>
      <c r="Q2410" s="13">
        <v>0</v>
      </c>
      <c r="R2410" s="13">
        <v>0</v>
      </c>
      <c r="S2410" s="31">
        <v>0</v>
      </c>
      <c r="T2410" s="6">
        <f>VLOOKUP(E2410,'参数设置&amp;汇总'!S:U,3,0)</f>
        <v>0.88090909090909097</v>
      </c>
      <c r="U2410" s="78">
        <f t="shared" si="185"/>
        <v>0</v>
      </c>
      <c r="V2410" s="13">
        <v>0.85000000000000009</v>
      </c>
      <c r="W2410" s="78">
        <f t="shared" si="187"/>
        <v>0</v>
      </c>
      <c r="X2410" s="1">
        <f>VLOOKUP(E2410,'渗透率、续签率'!AG:AJ,4,0)</f>
        <v>3759.5000000000005</v>
      </c>
      <c r="Y2410" s="1">
        <f t="shared" si="188"/>
        <v>0</v>
      </c>
      <c r="Z2410">
        <v>0</v>
      </c>
      <c r="AA2410" s="89">
        <f t="shared" si="189"/>
        <v>0</v>
      </c>
      <c r="AH2410" s="37"/>
      <c r="AI2410" s="37"/>
      <c r="AJ2410" s="1"/>
      <c r="AK2410" s="37"/>
    </row>
    <row r="2411" spans="1:37" hidden="1">
      <c r="A2411" t="s">
        <v>64</v>
      </c>
      <c r="B2411" t="s">
        <v>2</v>
      </c>
      <c r="C2411" t="s">
        <v>6</v>
      </c>
      <c r="D2411" t="s">
        <v>116</v>
      </c>
      <c r="E2411" t="s">
        <v>497</v>
      </c>
      <c r="F2411" t="str">
        <f t="shared" si="186"/>
        <v>昭通市感统教育</v>
      </c>
      <c r="G2411" t="s">
        <v>99</v>
      </c>
      <c r="H2411" t="s">
        <v>285</v>
      </c>
      <c r="I2411" t="s">
        <v>68</v>
      </c>
      <c r="J2411">
        <v>6</v>
      </c>
      <c r="K2411">
        <v>0</v>
      </c>
      <c r="L2411" s="13">
        <f>VLOOKUP(C2411,'渗透率、续签率'!B:C,2,0)</f>
        <v>0.68600000000000005</v>
      </c>
      <c r="M2411" s="6">
        <v>0</v>
      </c>
      <c r="N2411">
        <v>0</v>
      </c>
      <c r="O2411">
        <v>0</v>
      </c>
      <c r="P2411" s="6">
        <v>0</v>
      </c>
      <c r="Q2411" s="13">
        <v>0</v>
      </c>
      <c r="R2411" s="13">
        <v>0</v>
      </c>
      <c r="S2411" s="31">
        <v>0</v>
      </c>
      <c r="T2411" s="6">
        <f>VLOOKUP(E2411,'参数设置&amp;汇总'!S:U,3,0)</f>
        <v>0.88090909090909097</v>
      </c>
      <c r="U2411" s="78">
        <f t="shared" si="185"/>
        <v>0</v>
      </c>
      <c r="V2411" s="13">
        <v>0.85000000000000009</v>
      </c>
      <c r="W2411" s="78">
        <f t="shared" si="187"/>
        <v>0</v>
      </c>
      <c r="X2411" s="1">
        <f>VLOOKUP(E2411,'渗透率、续签率'!AG:AJ,4,0)</f>
        <v>3759.5000000000005</v>
      </c>
      <c r="Y2411" s="1">
        <f t="shared" si="188"/>
        <v>0</v>
      </c>
      <c r="Z2411">
        <v>0</v>
      </c>
      <c r="AA2411" s="89">
        <f t="shared" si="189"/>
        <v>0</v>
      </c>
      <c r="AH2411" s="37"/>
      <c r="AI2411" s="37"/>
      <c r="AK2411" s="37"/>
    </row>
    <row r="2412" spans="1:37" hidden="1">
      <c r="A2412" t="s">
        <v>64</v>
      </c>
      <c r="B2412" t="s">
        <v>2</v>
      </c>
      <c r="C2412" t="s">
        <v>6</v>
      </c>
      <c r="D2412" t="s">
        <v>116</v>
      </c>
      <c r="E2412" t="s">
        <v>497</v>
      </c>
      <c r="F2412" t="str">
        <f t="shared" si="186"/>
        <v>晋中市感统教育</v>
      </c>
      <c r="G2412" t="s">
        <v>134</v>
      </c>
      <c r="H2412" t="s">
        <v>286</v>
      </c>
      <c r="I2412" t="s">
        <v>70</v>
      </c>
      <c r="J2412">
        <v>5</v>
      </c>
      <c r="K2412">
        <v>0</v>
      </c>
      <c r="L2412" s="13">
        <f>VLOOKUP(C2412,'渗透率、续签率'!B:C,2,0)</f>
        <v>0.68600000000000005</v>
      </c>
      <c r="M2412" s="6">
        <v>0</v>
      </c>
      <c r="N2412">
        <v>0</v>
      </c>
      <c r="O2412">
        <v>0</v>
      </c>
      <c r="P2412" s="6">
        <v>0</v>
      </c>
      <c r="Q2412" s="13">
        <v>0</v>
      </c>
      <c r="R2412" s="13">
        <v>0</v>
      </c>
      <c r="S2412" s="31">
        <v>0</v>
      </c>
      <c r="T2412" s="6">
        <f>VLOOKUP(E2412,'参数设置&amp;汇总'!S:U,3,0)</f>
        <v>0.88090909090909097</v>
      </c>
      <c r="U2412" s="78">
        <f t="shared" si="185"/>
        <v>0</v>
      </c>
      <c r="V2412" s="13">
        <v>0.85000000000000009</v>
      </c>
      <c r="W2412" s="78">
        <f t="shared" si="187"/>
        <v>0</v>
      </c>
      <c r="X2412" s="1">
        <f>VLOOKUP(E2412,'渗透率、续签率'!AG:AJ,4,0)</f>
        <v>3759.5000000000005</v>
      </c>
      <c r="Y2412" s="1">
        <f t="shared" si="188"/>
        <v>0</v>
      </c>
      <c r="Z2412">
        <v>0</v>
      </c>
      <c r="AA2412" s="89">
        <f t="shared" si="189"/>
        <v>0</v>
      </c>
    </row>
    <row r="2413" spans="1:37" hidden="1">
      <c r="A2413" t="s">
        <v>64</v>
      </c>
      <c r="B2413" t="s">
        <v>2</v>
      </c>
      <c r="C2413" t="s">
        <v>6</v>
      </c>
      <c r="D2413" t="s">
        <v>116</v>
      </c>
      <c r="E2413" t="s">
        <v>497</v>
      </c>
      <c r="F2413" t="str">
        <f t="shared" si="186"/>
        <v>晋城市感统教育</v>
      </c>
      <c r="G2413" t="s">
        <v>134</v>
      </c>
      <c r="H2413" t="s">
        <v>287</v>
      </c>
      <c r="I2413" t="s">
        <v>70</v>
      </c>
      <c r="J2413">
        <v>4</v>
      </c>
      <c r="K2413">
        <v>1</v>
      </c>
      <c r="L2413" s="13">
        <f>VLOOKUP(C2413,'渗透率、续签率'!B:C,2,0)</f>
        <v>0.68600000000000005</v>
      </c>
      <c r="M2413" s="6">
        <v>0.25</v>
      </c>
      <c r="N2413">
        <v>1</v>
      </c>
      <c r="O2413">
        <v>1</v>
      </c>
      <c r="P2413" s="6">
        <v>1</v>
      </c>
      <c r="Q2413" s="13">
        <v>1</v>
      </c>
      <c r="R2413" s="13">
        <v>1</v>
      </c>
      <c r="S2413" s="31">
        <v>18</v>
      </c>
      <c r="T2413" s="6">
        <f>VLOOKUP(E2413,'参数设置&amp;汇总'!S:U,3,0)</f>
        <v>0.88090909090909097</v>
      </c>
      <c r="U2413" s="78">
        <f t="shared" si="185"/>
        <v>1</v>
      </c>
      <c r="V2413" s="13">
        <v>0.85000000000000009</v>
      </c>
      <c r="W2413" s="78">
        <f t="shared" si="187"/>
        <v>0.36941176470588227</v>
      </c>
      <c r="X2413" s="1">
        <f>VLOOKUP(E2413,'渗透率、续签率'!AG:AJ,4,0)</f>
        <v>3759.5000000000005</v>
      </c>
      <c r="Y2413" s="1">
        <f t="shared" si="188"/>
        <v>1388.8035294117647</v>
      </c>
      <c r="Z2413">
        <v>0</v>
      </c>
      <c r="AA2413" s="89">
        <f t="shared" si="189"/>
        <v>3759.5000000000005</v>
      </c>
      <c r="AH2413" s="37"/>
      <c r="AI2413" s="37"/>
      <c r="AK2413" s="37"/>
    </row>
    <row r="2414" spans="1:37" hidden="1">
      <c r="A2414" t="s">
        <v>64</v>
      </c>
      <c r="B2414" t="s">
        <v>2</v>
      </c>
      <c r="C2414" t="s">
        <v>6</v>
      </c>
      <c r="D2414" t="s">
        <v>116</v>
      </c>
      <c r="E2414" t="s">
        <v>497</v>
      </c>
      <c r="F2414" t="str">
        <f t="shared" si="186"/>
        <v>普洱市感统教育</v>
      </c>
      <c r="G2414" t="s">
        <v>99</v>
      </c>
      <c r="H2414" t="s">
        <v>288</v>
      </c>
      <c r="I2414" t="s">
        <v>68</v>
      </c>
      <c r="J2414">
        <v>6</v>
      </c>
      <c r="K2414">
        <v>0</v>
      </c>
      <c r="L2414" s="13">
        <f>VLOOKUP(C2414,'渗透率、续签率'!B:C,2,0)</f>
        <v>0.68600000000000005</v>
      </c>
      <c r="M2414" s="6">
        <v>0</v>
      </c>
      <c r="N2414">
        <v>0</v>
      </c>
      <c r="O2414">
        <v>0</v>
      </c>
      <c r="P2414" s="6">
        <v>0</v>
      </c>
      <c r="Q2414" s="13">
        <v>0</v>
      </c>
      <c r="R2414" s="13">
        <v>0</v>
      </c>
      <c r="S2414" s="31">
        <v>0</v>
      </c>
      <c r="T2414" s="6">
        <f>VLOOKUP(E2414,'参数设置&amp;汇总'!S:U,3,0)</f>
        <v>0.88090909090909097</v>
      </c>
      <c r="U2414" s="78">
        <f t="shared" si="185"/>
        <v>0</v>
      </c>
      <c r="V2414" s="13">
        <v>0.85000000000000009</v>
      </c>
      <c r="W2414" s="78">
        <f t="shared" si="187"/>
        <v>0</v>
      </c>
      <c r="X2414" s="1">
        <f>VLOOKUP(E2414,'渗透率、续签率'!AG:AJ,4,0)</f>
        <v>3759.5000000000005</v>
      </c>
      <c r="Y2414" s="1">
        <f t="shared" si="188"/>
        <v>0</v>
      </c>
      <c r="Z2414">
        <v>0</v>
      </c>
      <c r="AA2414" s="89">
        <f t="shared" si="189"/>
        <v>0</v>
      </c>
      <c r="AH2414" s="37"/>
      <c r="AI2414" s="37"/>
      <c r="AK2414" s="37"/>
    </row>
    <row r="2415" spans="1:37" hidden="1">
      <c r="A2415" t="s">
        <v>64</v>
      </c>
      <c r="B2415" t="s">
        <v>2</v>
      </c>
      <c r="C2415" t="s">
        <v>6</v>
      </c>
      <c r="D2415" t="s">
        <v>116</v>
      </c>
      <c r="E2415" t="s">
        <v>497</v>
      </c>
      <c r="F2415" t="str">
        <f t="shared" si="186"/>
        <v>景德镇市感统教育</v>
      </c>
      <c r="G2415" t="s">
        <v>90</v>
      </c>
      <c r="H2415" t="s">
        <v>289</v>
      </c>
      <c r="I2415" t="s">
        <v>68</v>
      </c>
      <c r="J2415">
        <v>1</v>
      </c>
      <c r="K2415">
        <v>0</v>
      </c>
      <c r="L2415" s="13">
        <f>VLOOKUP(C2415,'渗透率、续签率'!B:C,2,0)</f>
        <v>0.68600000000000005</v>
      </c>
      <c r="M2415" s="6">
        <v>0</v>
      </c>
      <c r="N2415">
        <v>0</v>
      </c>
      <c r="O2415">
        <v>0</v>
      </c>
      <c r="P2415" s="6">
        <v>0</v>
      </c>
      <c r="Q2415" s="13">
        <v>0</v>
      </c>
      <c r="R2415" s="13">
        <v>0</v>
      </c>
      <c r="S2415" s="31">
        <v>0</v>
      </c>
      <c r="T2415" s="6">
        <f>VLOOKUP(E2415,'参数设置&amp;汇总'!S:U,3,0)</f>
        <v>0.88090909090909097</v>
      </c>
      <c r="U2415" s="78">
        <f t="shared" si="185"/>
        <v>0</v>
      </c>
      <c r="V2415" s="13">
        <v>0.85000000000000009</v>
      </c>
      <c r="W2415" s="78">
        <f t="shared" si="187"/>
        <v>0</v>
      </c>
      <c r="X2415" s="1">
        <f>VLOOKUP(E2415,'渗透率、续签率'!AG:AJ,4,0)</f>
        <v>3759.5000000000005</v>
      </c>
      <c r="Y2415" s="1">
        <f t="shared" si="188"/>
        <v>0</v>
      </c>
      <c r="Z2415">
        <v>0</v>
      </c>
      <c r="AA2415" s="89">
        <f t="shared" si="189"/>
        <v>0</v>
      </c>
      <c r="AH2415" s="37"/>
      <c r="AI2415" s="37"/>
      <c r="AK2415" s="37"/>
    </row>
    <row r="2416" spans="1:37" hidden="1">
      <c r="A2416" t="s">
        <v>64</v>
      </c>
      <c r="B2416" t="s">
        <v>2</v>
      </c>
      <c r="C2416" t="s">
        <v>6</v>
      </c>
      <c r="D2416" t="s">
        <v>116</v>
      </c>
      <c r="E2416" t="s">
        <v>497</v>
      </c>
      <c r="F2416" t="str">
        <f t="shared" si="186"/>
        <v>曲靖市感统教育</v>
      </c>
      <c r="G2416" t="s">
        <v>99</v>
      </c>
      <c r="H2416" t="s">
        <v>290</v>
      </c>
      <c r="I2416" t="s">
        <v>68</v>
      </c>
      <c r="J2416">
        <v>2</v>
      </c>
      <c r="K2416">
        <v>0</v>
      </c>
      <c r="L2416" s="13">
        <f>VLOOKUP(C2416,'渗透率、续签率'!B:C,2,0)</f>
        <v>0.68600000000000005</v>
      </c>
      <c r="M2416" s="6">
        <v>0</v>
      </c>
      <c r="N2416">
        <v>0</v>
      </c>
      <c r="O2416">
        <v>0</v>
      </c>
      <c r="P2416" s="6">
        <v>0</v>
      </c>
      <c r="Q2416" s="13">
        <v>0</v>
      </c>
      <c r="R2416" s="13">
        <v>0</v>
      </c>
      <c r="S2416" s="31">
        <v>0</v>
      </c>
      <c r="T2416" s="6">
        <f>VLOOKUP(E2416,'参数设置&amp;汇总'!S:U,3,0)</f>
        <v>0.88090909090909097</v>
      </c>
      <c r="U2416" s="78">
        <f t="shared" si="185"/>
        <v>0</v>
      </c>
      <c r="V2416" s="13">
        <v>0.85000000000000009</v>
      </c>
      <c r="W2416" s="78">
        <f t="shared" si="187"/>
        <v>0</v>
      </c>
      <c r="X2416" s="1">
        <f>VLOOKUP(E2416,'渗透率、续签率'!AG:AJ,4,0)</f>
        <v>3759.5000000000005</v>
      </c>
      <c r="Y2416" s="1">
        <f t="shared" si="188"/>
        <v>0</v>
      </c>
      <c r="Z2416">
        <v>0</v>
      </c>
      <c r="AA2416" s="89">
        <f t="shared" si="189"/>
        <v>0</v>
      </c>
      <c r="AH2416" s="37"/>
      <c r="AI2416" s="37"/>
      <c r="AK2416" s="37"/>
    </row>
    <row r="2417" spans="1:37" hidden="1">
      <c r="A2417" t="s">
        <v>64</v>
      </c>
      <c r="B2417" t="s">
        <v>2</v>
      </c>
      <c r="C2417" t="s">
        <v>6</v>
      </c>
      <c r="D2417" t="s">
        <v>116</v>
      </c>
      <c r="E2417" t="s">
        <v>497</v>
      </c>
      <c r="F2417" t="str">
        <f t="shared" si="186"/>
        <v>朔州市感统教育</v>
      </c>
      <c r="G2417" t="s">
        <v>134</v>
      </c>
      <c r="H2417" t="s">
        <v>291</v>
      </c>
      <c r="I2417" t="s">
        <v>70</v>
      </c>
      <c r="J2417">
        <v>2</v>
      </c>
      <c r="K2417">
        <v>0</v>
      </c>
      <c r="L2417" s="13">
        <f>VLOOKUP(C2417,'渗透率、续签率'!B:C,2,0)</f>
        <v>0.68600000000000005</v>
      </c>
      <c r="M2417" s="6">
        <v>0</v>
      </c>
      <c r="N2417">
        <v>0</v>
      </c>
      <c r="O2417">
        <v>0</v>
      </c>
      <c r="P2417" s="6">
        <v>0</v>
      </c>
      <c r="Q2417" s="13">
        <v>0</v>
      </c>
      <c r="R2417" s="13">
        <v>0</v>
      </c>
      <c r="S2417" s="31">
        <v>0</v>
      </c>
      <c r="T2417" s="6">
        <f>VLOOKUP(E2417,'参数设置&amp;汇总'!S:U,3,0)</f>
        <v>0.88090909090909097</v>
      </c>
      <c r="U2417" s="78">
        <f t="shared" si="185"/>
        <v>0</v>
      </c>
      <c r="V2417" s="13">
        <v>0.85000000000000009</v>
      </c>
      <c r="W2417" s="78">
        <f t="shared" si="187"/>
        <v>0</v>
      </c>
      <c r="X2417" s="1">
        <f>VLOOKUP(E2417,'渗透率、续签率'!AG:AJ,4,0)</f>
        <v>3759.5000000000005</v>
      </c>
      <c r="Y2417" s="1">
        <f t="shared" si="188"/>
        <v>0</v>
      </c>
      <c r="Z2417">
        <v>0</v>
      </c>
      <c r="AA2417" s="89">
        <f t="shared" si="189"/>
        <v>0</v>
      </c>
      <c r="AH2417" s="37"/>
      <c r="AI2417" s="37"/>
      <c r="AK2417" s="37"/>
    </row>
    <row r="2418" spans="1:37" hidden="1">
      <c r="A2418" t="s">
        <v>64</v>
      </c>
      <c r="B2418" t="s">
        <v>2</v>
      </c>
      <c r="C2418" t="s">
        <v>6</v>
      </c>
      <c r="D2418" t="s">
        <v>116</v>
      </c>
      <c r="E2418" t="s">
        <v>497</v>
      </c>
      <c r="F2418" t="str">
        <f t="shared" si="186"/>
        <v>朝阳市感统教育</v>
      </c>
      <c r="G2418" t="s">
        <v>101</v>
      </c>
      <c r="H2418" t="s">
        <v>292</v>
      </c>
      <c r="I2418" t="s">
        <v>70</v>
      </c>
      <c r="J2418">
        <v>3</v>
      </c>
      <c r="K2418">
        <v>0</v>
      </c>
      <c r="L2418" s="13">
        <f>VLOOKUP(C2418,'渗透率、续签率'!B:C,2,0)</f>
        <v>0.68600000000000005</v>
      </c>
      <c r="M2418" s="6">
        <v>0</v>
      </c>
      <c r="N2418">
        <v>0</v>
      </c>
      <c r="O2418">
        <v>0</v>
      </c>
      <c r="P2418" s="6">
        <v>0</v>
      </c>
      <c r="Q2418" s="13">
        <v>0</v>
      </c>
      <c r="R2418" s="13">
        <v>0</v>
      </c>
      <c r="S2418" s="31">
        <v>0</v>
      </c>
      <c r="T2418" s="6">
        <f>VLOOKUP(E2418,'参数设置&amp;汇总'!S:U,3,0)</f>
        <v>0.88090909090909097</v>
      </c>
      <c r="U2418" s="78">
        <f t="shared" si="185"/>
        <v>0</v>
      </c>
      <c r="V2418" s="13">
        <v>0.85000000000000009</v>
      </c>
      <c r="W2418" s="78">
        <f t="shared" si="187"/>
        <v>0</v>
      </c>
      <c r="X2418" s="1">
        <f>VLOOKUP(E2418,'渗透率、续签率'!AG:AJ,4,0)</f>
        <v>3759.5000000000005</v>
      </c>
      <c r="Y2418" s="1">
        <f t="shared" si="188"/>
        <v>0</v>
      </c>
      <c r="Z2418">
        <v>0</v>
      </c>
      <c r="AA2418" s="89">
        <f t="shared" si="189"/>
        <v>0</v>
      </c>
      <c r="AH2418" s="37"/>
      <c r="AI2418" s="37"/>
      <c r="AK2418" s="37"/>
    </row>
    <row r="2419" spans="1:37" hidden="1">
      <c r="A2419" t="s">
        <v>64</v>
      </c>
      <c r="B2419" t="s">
        <v>2</v>
      </c>
      <c r="C2419" t="s">
        <v>6</v>
      </c>
      <c r="D2419" t="s">
        <v>116</v>
      </c>
      <c r="E2419" t="s">
        <v>497</v>
      </c>
      <c r="F2419" t="str">
        <f t="shared" si="186"/>
        <v>本溪市感统教育</v>
      </c>
      <c r="G2419" t="s">
        <v>101</v>
      </c>
      <c r="H2419" t="s">
        <v>293</v>
      </c>
      <c r="I2419" t="s">
        <v>70</v>
      </c>
      <c r="J2419">
        <v>0</v>
      </c>
      <c r="K2419">
        <v>0</v>
      </c>
      <c r="L2419" s="13">
        <f>VLOOKUP(C2419,'渗透率、续签率'!B:C,2,0)</f>
        <v>0.68600000000000005</v>
      </c>
      <c r="M2419" s="6">
        <v>0</v>
      </c>
      <c r="N2419">
        <v>0</v>
      </c>
      <c r="O2419">
        <v>0</v>
      </c>
      <c r="P2419" s="6">
        <v>0</v>
      </c>
      <c r="Q2419" s="13">
        <v>0</v>
      </c>
      <c r="R2419" s="13">
        <v>0</v>
      </c>
      <c r="S2419" s="31">
        <v>0</v>
      </c>
      <c r="T2419" s="6">
        <f>VLOOKUP(E2419,'参数设置&amp;汇总'!S:U,3,0)</f>
        <v>0.88090909090909097</v>
      </c>
      <c r="U2419" s="78">
        <f t="shared" si="185"/>
        <v>0</v>
      </c>
      <c r="V2419" s="13">
        <v>0.85000000000000009</v>
      </c>
      <c r="W2419" s="78">
        <f t="shared" si="187"/>
        <v>0</v>
      </c>
      <c r="X2419" s="1">
        <f>VLOOKUP(E2419,'渗透率、续签率'!AG:AJ,4,0)</f>
        <v>3759.5000000000005</v>
      </c>
      <c r="Y2419" s="1">
        <f t="shared" si="188"/>
        <v>0</v>
      </c>
      <c r="Z2419">
        <v>0</v>
      </c>
      <c r="AA2419" s="89">
        <f t="shared" si="189"/>
        <v>0</v>
      </c>
      <c r="AH2419" s="37"/>
      <c r="AI2419" s="37"/>
      <c r="AK2419" s="37"/>
    </row>
    <row r="2420" spans="1:37" hidden="1">
      <c r="A2420" t="s">
        <v>64</v>
      </c>
      <c r="B2420" t="s">
        <v>2</v>
      </c>
      <c r="C2420" t="s">
        <v>6</v>
      </c>
      <c r="D2420" t="s">
        <v>116</v>
      </c>
      <c r="E2420" t="s">
        <v>497</v>
      </c>
      <c r="F2420" t="str">
        <f t="shared" si="186"/>
        <v>来宾市感统教育</v>
      </c>
      <c r="G2420" t="s">
        <v>88</v>
      </c>
      <c r="H2420" t="s">
        <v>294</v>
      </c>
      <c r="I2420" t="s">
        <v>68</v>
      </c>
      <c r="J2420">
        <v>3</v>
      </c>
      <c r="K2420">
        <v>0</v>
      </c>
      <c r="L2420" s="13">
        <f>VLOOKUP(C2420,'渗透率、续签率'!B:C,2,0)</f>
        <v>0.68600000000000005</v>
      </c>
      <c r="M2420" s="6">
        <v>0</v>
      </c>
      <c r="N2420">
        <v>0</v>
      </c>
      <c r="O2420">
        <v>0</v>
      </c>
      <c r="P2420" s="6">
        <v>0</v>
      </c>
      <c r="Q2420" s="13">
        <v>0</v>
      </c>
      <c r="R2420" s="13">
        <v>0</v>
      </c>
      <c r="S2420" s="31">
        <v>0</v>
      </c>
      <c r="T2420" s="6">
        <f>VLOOKUP(E2420,'参数设置&amp;汇总'!S:U,3,0)</f>
        <v>0.88090909090909097</v>
      </c>
      <c r="U2420" s="78">
        <f t="shared" si="185"/>
        <v>0</v>
      </c>
      <c r="V2420" s="13">
        <v>0.85000000000000009</v>
      </c>
      <c r="W2420" s="78">
        <f t="shared" si="187"/>
        <v>0</v>
      </c>
      <c r="X2420" s="1">
        <f>VLOOKUP(E2420,'渗透率、续签率'!AG:AJ,4,0)</f>
        <v>3759.5000000000005</v>
      </c>
      <c r="Y2420" s="1">
        <f t="shared" si="188"/>
        <v>0</v>
      </c>
      <c r="Z2420">
        <v>0</v>
      </c>
      <c r="AA2420" s="89">
        <f t="shared" si="189"/>
        <v>0</v>
      </c>
      <c r="AH2420" s="37"/>
      <c r="AI2420" s="37"/>
      <c r="AK2420" s="37"/>
    </row>
    <row r="2421" spans="1:37" hidden="1">
      <c r="A2421" t="s">
        <v>64</v>
      </c>
      <c r="B2421" t="s">
        <v>2</v>
      </c>
      <c r="C2421" t="s">
        <v>6</v>
      </c>
      <c r="D2421" t="s">
        <v>116</v>
      </c>
      <c r="E2421" t="s">
        <v>497</v>
      </c>
      <c r="F2421" t="str">
        <f t="shared" si="186"/>
        <v>松原市感统教育</v>
      </c>
      <c r="G2421" t="s">
        <v>188</v>
      </c>
      <c r="H2421" t="s">
        <v>295</v>
      </c>
      <c r="I2421" t="s">
        <v>70</v>
      </c>
      <c r="J2421">
        <v>3</v>
      </c>
      <c r="K2421">
        <v>0</v>
      </c>
      <c r="L2421" s="13">
        <f>VLOOKUP(C2421,'渗透率、续签率'!B:C,2,0)</f>
        <v>0.68600000000000005</v>
      </c>
      <c r="M2421" s="6">
        <v>0</v>
      </c>
      <c r="N2421">
        <v>0</v>
      </c>
      <c r="O2421">
        <v>0</v>
      </c>
      <c r="P2421" s="6">
        <v>0</v>
      </c>
      <c r="Q2421" s="13">
        <v>0</v>
      </c>
      <c r="R2421" s="13">
        <v>0</v>
      </c>
      <c r="S2421" s="31">
        <v>0</v>
      </c>
      <c r="T2421" s="6">
        <f>VLOOKUP(E2421,'参数设置&amp;汇总'!S:U,3,0)</f>
        <v>0.88090909090909097</v>
      </c>
      <c r="U2421" s="78">
        <f t="shared" si="185"/>
        <v>0</v>
      </c>
      <c r="V2421" s="13">
        <v>0.85000000000000009</v>
      </c>
      <c r="W2421" s="78">
        <f t="shared" si="187"/>
        <v>0</v>
      </c>
      <c r="X2421" s="1">
        <f>VLOOKUP(E2421,'渗透率、续签率'!AG:AJ,4,0)</f>
        <v>3759.5000000000005</v>
      </c>
      <c r="Y2421" s="1">
        <f t="shared" si="188"/>
        <v>0</v>
      </c>
      <c r="Z2421">
        <v>0</v>
      </c>
      <c r="AA2421" s="89">
        <f t="shared" si="189"/>
        <v>0</v>
      </c>
      <c r="AH2421" s="37"/>
      <c r="AI2421" s="37"/>
      <c r="AK2421" s="37"/>
    </row>
    <row r="2422" spans="1:37" hidden="1">
      <c r="A2422" t="s">
        <v>64</v>
      </c>
      <c r="B2422" t="s">
        <v>2</v>
      </c>
      <c r="C2422" t="s">
        <v>6</v>
      </c>
      <c r="D2422" t="s">
        <v>116</v>
      </c>
      <c r="E2422" t="s">
        <v>497</v>
      </c>
      <c r="F2422" t="str">
        <f t="shared" si="186"/>
        <v>枣庄市感统教育</v>
      </c>
      <c r="G2422" t="s">
        <v>103</v>
      </c>
      <c r="H2422" t="s">
        <v>299</v>
      </c>
      <c r="I2422" t="s">
        <v>70</v>
      </c>
      <c r="J2422">
        <v>5</v>
      </c>
      <c r="K2422">
        <v>1</v>
      </c>
      <c r="L2422" s="13">
        <f>VLOOKUP(C2422,'渗透率、续签率'!B:C,2,0)</f>
        <v>0.68600000000000005</v>
      </c>
      <c r="M2422" s="6">
        <v>0.2</v>
      </c>
      <c r="N2422">
        <v>0</v>
      </c>
      <c r="O2422">
        <v>0</v>
      </c>
      <c r="P2422" s="6">
        <v>0</v>
      </c>
      <c r="Q2422" s="13">
        <v>0.65600000000000003</v>
      </c>
      <c r="R2422" s="13">
        <v>0</v>
      </c>
      <c r="S2422" s="31">
        <v>5</v>
      </c>
      <c r="T2422" s="6">
        <f>VLOOKUP(E2422,'参数设置&amp;汇总'!S:U,3,0)</f>
        <v>0.88090909090909097</v>
      </c>
      <c r="U2422" s="78">
        <f t="shared" si="185"/>
        <v>0</v>
      </c>
      <c r="V2422" s="13">
        <v>0.85000000000000009</v>
      </c>
      <c r="W2422" s="78">
        <f t="shared" si="187"/>
        <v>0</v>
      </c>
      <c r="X2422" s="1">
        <f>VLOOKUP(E2422,'渗透率、续签率'!AG:AJ,4,0)</f>
        <v>3759.5000000000005</v>
      </c>
      <c r="Y2422" s="1">
        <f t="shared" si="188"/>
        <v>0</v>
      </c>
      <c r="Z2422">
        <v>0</v>
      </c>
      <c r="AA2422" s="89">
        <f t="shared" si="189"/>
        <v>0</v>
      </c>
      <c r="AH2422" s="37"/>
      <c r="AI2422" s="37"/>
      <c r="AK2422" s="37"/>
    </row>
    <row r="2423" spans="1:37" hidden="1">
      <c r="A2423" t="s">
        <v>64</v>
      </c>
      <c r="B2423" t="s">
        <v>2</v>
      </c>
      <c r="C2423" t="s">
        <v>6</v>
      </c>
      <c r="D2423" t="s">
        <v>116</v>
      </c>
      <c r="E2423" t="s">
        <v>497</v>
      </c>
      <c r="F2423" t="str">
        <f t="shared" si="186"/>
        <v>柳州市感统教育</v>
      </c>
      <c r="G2423" t="s">
        <v>88</v>
      </c>
      <c r="H2423" t="s">
        <v>300</v>
      </c>
      <c r="I2423" t="s">
        <v>68</v>
      </c>
      <c r="J2423">
        <v>5</v>
      </c>
      <c r="K2423">
        <v>0</v>
      </c>
      <c r="L2423" s="13">
        <f>VLOOKUP(C2423,'渗透率、续签率'!B:C,2,0)</f>
        <v>0.68600000000000005</v>
      </c>
      <c r="M2423" s="6">
        <v>0</v>
      </c>
      <c r="N2423">
        <v>0</v>
      </c>
      <c r="O2423">
        <v>0</v>
      </c>
      <c r="P2423" s="6">
        <v>0</v>
      </c>
      <c r="Q2423" s="13">
        <v>0</v>
      </c>
      <c r="R2423" s="13">
        <v>0</v>
      </c>
      <c r="S2423" s="31">
        <v>0</v>
      </c>
      <c r="T2423" s="6">
        <f>VLOOKUP(E2423,'参数设置&amp;汇总'!S:U,3,0)</f>
        <v>0.88090909090909097</v>
      </c>
      <c r="U2423" s="78">
        <f t="shared" si="185"/>
        <v>0</v>
      </c>
      <c r="V2423" s="13">
        <v>0.85000000000000009</v>
      </c>
      <c r="W2423" s="78">
        <f t="shared" si="187"/>
        <v>0</v>
      </c>
      <c r="X2423" s="1">
        <f>VLOOKUP(E2423,'渗透率、续签率'!AG:AJ,4,0)</f>
        <v>3759.5000000000005</v>
      </c>
      <c r="Y2423" s="1">
        <f t="shared" si="188"/>
        <v>0</v>
      </c>
      <c r="Z2423">
        <v>0</v>
      </c>
      <c r="AA2423" s="89">
        <f t="shared" si="189"/>
        <v>0</v>
      </c>
      <c r="AH2423" s="37"/>
      <c r="AI2423" s="37"/>
      <c r="AK2423" s="37"/>
    </row>
    <row r="2424" spans="1:37" hidden="1">
      <c r="A2424" t="s">
        <v>64</v>
      </c>
      <c r="B2424" t="s">
        <v>2</v>
      </c>
      <c r="C2424" t="s">
        <v>6</v>
      </c>
      <c r="D2424" t="s">
        <v>116</v>
      </c>
      <c r="E2424" t="s">
        <v>497</v>
      </c>
      <c r="F2424" t="str">
        <f t="shared" si="186"/>
        <v>株洲市感统教育</v>
      </c>
      <c r="G2424" t="s">
        <v>113</v>
      </c>
      <c r="H2424" t="s">
        <v>301</v>
      </c>
      <c r="I2424" t="s">
        <v>68</v>
      </c>
      <c r="J2424">
        <v>3</v>
      </c>
      <c r="K2424">
        <v>0</v>
      </c>
      <c r="L2424" s="13">
        <f>VLOOKUP(C2424,'渗透率、续签率'!B:C,2,0)</f>
        <v>0.68600000000000005</v>
      </c>
      <c r="M2424" s="6">
        <v>0</v>
      </c>
      <c r="N2424">
        <v>0</v>
      </c>
      <c r="O2424">
        <v>0</v>
      </c>
      <c r="P2424" s="6">
        <v>0</v>
      </c>
      <c r="Q2424" s="13">
        <v>0</v>
      </c>
      <c r="R2424" s="13">
        <v>0</v>
      </c>
      <c r="S2424" s="31">
        <v>0</v>
      </c>
      <c r="T2424" s="6">
        <f>VLOOKUP(E2424,'参数设置&amp;汇总'!S:U,3,0)</f>
        <v>0.88090909090909097</v>
      </c>
      <c r="U2424" s="78">
        <f t="shared" si="185"/>
        <v>0</v>
      </c>
      <c r="V2424" s="13">
        <v>0.85000000000000009</v>
      </c>
      <c r="W2424" s="78">
        <f t="shared" si="187"/>
        <v>0</v>
      </c>
      <c r="X2424" s="1">
        <f>VLOOKUP(E2424,'渗透率、续签率'!AG:AJ,4,0)</f>
        <v>3759.5000000000005</v>
      </c>
      <c r="Y2424" s="1">
        <f t="shared" si="188"/>
        <v>0</v>
      </c>
      <c r="Z2424">
        <v>0</v>
      </c>
      <c r="AA2424" s="89">
        <f t="shared" si="189"/>
        <v>0</v>
      </c>
    </row>
    <row r="2425" spans="1:37" hidden="1">
      <c r="A2425" t="s">
        <v>64</v>
      </c>
      <c r="B2425" t="s">
        <v>2</v>
      </c>
      <c r="C2425" t="s">
        <v>6</v>
      </c>
      <c r="D2425" t="s">
        <v>116</v>
      </c>
      <c r="E2425" t="s">
        <v>497</v>
      </c>
      <c r="F2425" t="str">
        <f t="shared" si="186"/>
        <v>桂林市感统教育</v>
      </c>
      <c r="G2425" t="s">
        <v>88</v>
      </c>
      <c r="H2425" t="s">
        <v>302</v>
      </c>
      <c r="I2425" t="s">
        <v>68</v>
      </c>
      <c r="J2425">
        <v>9</v>
      </c>
      <c r="K2425">
        <v>0</v>
      </c>
      <c r="L2425" s="13">
        <f>VLOOKUP(C2425,'渗透率、续签率'!B:C,2,0)</f>
        <v>0.68600000000000005</v>
      </c>
      <c r="M2425" s="6">
        <v>0</v>
      </c>
      <c r="N2425">
        <v>0</v>
      </c>
      <c r="O2425">
        <v>0</v>
      </c>
      <c r="P2425" s="6">
        <v>0</v>
      </c>
      <c r="Q2425" s="13">
        <v>0</v>
      </c>
      <c r="R2425" s="13">
        <v>0</v>
      </c>
      <c r="S2425" s="31">
        <v>0</v>
      </c>
      <c r="T2425" s="6">
        <f>VLOOKUP(E2425,'参数设置&amp;汇总'!S:U,3,0)</f>
        <v>0.88090909090909097</v>
      </c>
      <c r="U2425" s="78">
        <f t="shared" si="185"/>
        <v>0</v>
      </c>
      <c r="V2425" s="13">
        <v>0.85000000000000009</v>
      </c>
      <c r="W2425" s="78">
        <f t="shared" si="187"/>
        <v>0</v>
      </c>
      <c r="X2425" s="1">
        <f>VLOOKUP(E2425,'渗透率、续签率'!AG:AJ,4,0)</f>
        <v>3759.5000000000005</v>
      </c>
      <c r="Y2425" s="1">
        <f t="shared" si="188"/>
        <v>0</v>
      </c>
      <c r="Z2425">
        <v>0</v>
      </c>
      <c r="AA2425" s="89">
        <f t="shared" si="189"/>
        <v>0</v>
      </c>
    </row>
    <row r="2426" spans="1:37" hidden="1">
      <c r="A2426" t="s">
        <v>64</v>
      </c>
      <c r="B2426" t="s">
        <v>2</v>
      </c>
      <c r="C2426" t="s">
        <v>6</v>
      </c>
      <c r="D2426" t="s">
        <v>116</v>
      </c>
      <c r="E2426" t="s">
        <v>497</v>
      </c>
      <c r="F2426" t="str">
        <f t="shared" si="186"/>
        <v>梅州市感统教育</v>
      </c>
      <c r="G2426" t="s">
        <v>75</v>
      </c>
      <c r="H2426" t="s">
        <v>303</v>
      </c>
      <c r="I2426" t="s">
        <v>68</v>
      </c>
      <c r="J2426">
        <v>9</v>
      </c>
      <c r="K2426">
        <v>0</v>
      </c>
      <c r="L2426" s="13">
        <f>VLOOKUP(C2426,'渗透率、续签率'!B:C,2,0)</f>
        <v>0.68600000000000005</v>
      </c>
      <c r="M2426" s="6">
        <v>0</v>
      </c>
      <c r="N2426">
        <v>0</v>
      </c>
      <c r="O2426">
        <v>0</v>
      </c>
      <c r="P2426" s="6">
        <v>0</v>
      </c>
      <c r="Q2426" s="13">
        <v>0</v>
      </c>
      <c r="R2426" s="13">
        <v>0</v>
      </c>
      <c r="S2426" s="31">
        <v>0</v>
      </c>
      <c r="T2426" s="6">
        <f>VLOOKUP(E2426,'参数设置&amp;汇总'!S:U,3,0)</f>
        <v>0.88090909090909097</v>
      </c>
      <c r="U2426" s="78">
        <f t="shared" si="185"/>
        <v>0</v>
      </c>
      <c r="V2426" s="13">
        <v>0.85000000000000009</v>
      </c>
      <c r="W2426" s="78">
        <f t="shared" si="187"/>
        <v>0</v>
      </c>
      <c r="X2426" s="1">
        <f>VLOOKUP(E2426,'渗透率、续签率'!AG:AJ,4,0)</f>
        <v>3759.5000000000005</v>
      </c>
      <c r="Y2426" s="1">
        <f t="shared" si="188"/>
        <v>0</v>
      </c>
      <c r="Z2426">
        <v>0</v>
      </c>
      <c r="AA2426" s="89">
        <f t="shared" si="189"/>
        <v>0</v>
      </c>
      <c r="AH2426" s="37"/>
      <c r="AI2426" s="37"/>
      <c r="AK2426" s="37"/>
    </row>
    <row r="2427" spans="1:37" hidden="1">
      <c r="A2427" t="s">
        <v>64</v>
      </c>
      <c r="B2427" t="s">
        <v>2</v>
      </c>
      <c r="C2427" t="s">
        <v>6</v>
      </c>
      <c r="D2427" t="s">
        <v>116</v>
      </c>
      <c r="E2427" t="s">
        <v>497</v>
      </c>
      <c r="F2427" t="str">
        <f t="shared" si="186"/>
        <v>梧州市感统教育</v>
      </c>
      <c r="G2427" t="s">
        <v>88</v>
      </c>
      <c r="H2427" t="s">
        <v>304</v>
      </c>
      <c r="I2427" t="s">
        <v>68</v>
      </c>
      <c r="J2427">
        <v>4</v>
      </c>
      <c r="K2427">
        <v>0</v>
      </c>
      <c r="L2427" s="13">
        <f>VLOOKUP(C2427,'渗透率、续签率'!B:C,2,0)</f>
        <v>0.68600000000000005</v>
      </c>
      <c r="M2427" s="6">
        <v>0</v>
      </c>
      <c r="N2427">
        <v>0</v>
      </c>
      <c r="O2427">
        <v>0</v>
      </c>
      <c r="P2427" s="6">
        <v>0</v>
      </c>
      <c r="Q2427" s="13">
        <v>0</v>
      </c>
      <c r="R2427" s="13">
        <v>0</v>
      </c>
      <c r="S2427" s="31">
        <v>0</v>
      </c>
      <c r="T2427" s="6">
        <f>VLOOKUP(E2427,'参数设置&amp;汇总'!S:U,3,0)</f>
        <v>0.88090909090909097</v>
      </c>
      <c r="U2427" s="78">
        <f t="shared" si="185"/>
        <v>0</v>
      </c>
      <c r="V2427" s="13">
        <v>0.85000000000000009</v>
      </c>
      <c r="W2427" s="78">
        <f t="shared" si="187"/>
        <v>0</v>
      </c>
      <c r="X2427" s="1">
        <f>VLOOKUP(E2427,'渗透率、续签率'!AG:AJ,4,0)</f>
        <v>3759.5000000000005</v>
      </c>
      <c r="Y2427" s="1">
        <f t="shared" si="188"/>
        <v>0</v>
      </c>
      <c r="Z2427">
        <v>0</v>
      </c>
      <c r="AA2427" s="89">
        <f t="shared" si="189"/>
        <v>0</v>
      </c>
      <c r="AH2427" s="37"/>
      <c r="AI2427" s="37"/>
      <c r="AK2427" s="37"/>
    </row>
    <row r="2428" spans="1:37" hidden="1">
      <c r="A2428" t="s">
        <v>64</v>
      </c>
      <c r="B2428" t="s">
        <v>2</v>
      </c>
      <c r="C2428" t="s">
        <v>6</v>
      </c>
      <c r="D2428" t="s">
        <v>116</v>
      </c>
      <c r="E2428" t="s">
        <v>497</v>
      </c>
      <c r="F2428" t="str">
        <f t="shared" si="186"/>
        <v>楚雄彝族自治州感统教育</v>
      </c>
      <c r="G2428" t="s">
        <v>99</v>
      </c>
      <c r="H2428" t="s">
        <v>305</v>
      </c>
      <c r="I2428" t="s">
        <v>68</v>
      </c>
      <c r="J2428">
        <v>4</v>
      </c>
      <c r="K2428">
        <v>0</v>
      </c>
      <c r="L2428" s="13">
        <f>VLOOKUP(C2428,'渗透率、续签率'!B:C,2,0)</f>
        <v>0.68600000000000005</v>
      </c>
      <c r="M2428" s="6">
        <v>0</v>
      </c>
      <c r="N2428">
        <v>0</v>
      </c>
      <c r="O2428">
        <v>0</v>
      </c>
      <c r="P2428" s="6">
        <v>0</v>
      </c>
      <c r="Q2428" s="13">
        <v>0</v>
      </c>
      <c r="R2428" s="13">
        <v>0</v>
      </c>
      <c r="S2428" s="31">
        <v>0</v>
      </c>
      <c r="T2428" s="6">
        <f>VLOOKUP(E2428,'参数设置&amp;汇总'!S:U,3,0)</f>
        <v>0.88090909090909097</v>
      </c>
      <c r="U2428" s="78">
        <f t="shared" si="185"/>
        <v>0</v>
      </c>
      <c r="V2428" s="13">
        <v>0.85000000000000009</v>
      </c>
      <c r="W2428" s="78">
        <f t="shared" si="187"/>
        <v>0</v>
      </c>
      <c r="X2428" s="1">
        <f>VLOOKUP(E2428,'渗透率、续签率'!AG:AJ,4,0)</f>
        <v>3759.5000000000005</v>
      </c>
      <c r="Y2428" s="1">
        <f t="shared" si="188"/>
        <v>0</v>
      </c>
      <c r="Z2428">
        <v>0</v>
      </c>
      <c r="AA2428" s="89">
        <f t="shared" si="189"/>
        <v>0</v>
      </c>
    </row>
    <row r="2429" spans="1:37" hidden="1">
      <c r="A2429" t="s">
        <v>64</v>
      </c>
      <c r="B2429" t="s">
        <v>2</v>
      </c>
      <c r="C2429" t="s">
        <v>6</v>
      </c>
      <c r="D2429" t="s">
        <v>116</v>
      </c>
      <c r="E2429" t="s">
        <v>497</v>
      </c>
      <c r="F2429" t="str">
        <f t="shared" si="186"/>
        <v>榆林市感统教育</v>
      </c>
      <c r="G2429" t="s">
        <v>108</v>
      </c>
      <c r="H2429" t="s">
        <v>306</v>
      </c>
      <c r="I2429" t="s">
        <v>70</v>
      </c>
      <c r="J2429">
        <v>10</v>
      </c>
      <c r="K2429">
        <v>0</v>
      </c>
      <c r="L2429" s="13">
        <f>VLOOKUP(C2429,'渗透率、续签率'!B:C,2,0)</f>
        <v>0.68600000000000005</v>
      </c>
      <c r="M2429" s="6">
        <v>0</v>
      </c>
      <c r="N2429">
        <v>0</v>
      </c>
      <c r="O2429">
        <v>0</v>
      </c>
      <c r="P2429" s="6">
        <v>0</v>
      </c>
      <c r="Q2429" s="13">
        <v>0</v>
      </c>
      <c r="R2429" s="13">
        <v>0</v>
      </c>
      <c r="S2429" s="31">
        <v>0</v>
      </c>
      <c r="T2429" s="6">
        <f>VLOOKUP(E2429,'参数设置&amp;汇总'!S:U,3,0)</f>
        <v>0.88090909090909097</v>
      </c>
      <c r="U2429" s="78">
        <f t="shared" si="185"/>
        <v>0</v>
      </c>
      <c r="V2429" s="13">
        <v>0.85000000000000009</v>
      </c>
      <c r="W2429" s="78">
        <f t="shared" si="187"/>
        <v>0</v>
      </c>
      <c r="X2429" s="1">
        <f>VLOOKUP(E2429,'渗透率、续签率'!AG:AJ,4,0)</f>
        <v>3759.5000000000005</v>
      </c>
      <c r="Y2429" s="1">
        <f t="shared" si="188"/>
        <v>0</v>
      </c>
      <c r="Z2429">
        <v>0</v>
      </c>
      <c r="AA2429" s="89">
        <f t="shared" si="189"/>
        <v>0</v>
      </c>
      <c r="AH2429" s="37"/>
      <c r="AI2429" s="37"/>
      <c r="AK2429" s="37"/>
    </row>
    <row r="2430" spans="1:37" hidden="1">
      <c r="A2430" t="s">
        <v>64</v>
      </c>
      <c r="B2430" t="s">
        <v>2</v>
      </c>
      <c r="C2430" t="s">
        <v>6</v>
      </c>
      <c r="D2430" t="s">
        <v>116</v>
      </c>
      <c r="E2430" t="s">
        <v>497</v>
      </c>
      <c r="F2430" t="str">
        <f t="shared" si="186"/>
        <v>武威市感统教育</v>
      </c>
      <c r="G2430" t="s">
        <v>132</v>
      </c>
      <c r="H2430" t="s">
        <v>307</v>
      </c>
      <c r="I2430" t="s">
        <v>70</v>
      </c>
      <c r="J2430">
        <v>1</v>
      </c>
      <c r="K2430">
        <v>0</v>
      </c>
      <c r="L2430" s="13">
        <f>VLOOKUP(C2430,'渗透率、续签率'!B:C,2,0)</f>
        <v>0.68600000000000005</v>
      </c>
      <c r="M2430" s="6">
        <v>0</v>
      </c>
      <c r="N2430">
        <v>0</v>
      </c>
      <c r="O2430">
        <v>0</v>
      </c>
      <c r="P2430" s="6">
        <v>0</v>
      </c>
      <c r="Q2430" s="13">
        <v>0</v>
      </c>
      <c r="R2430" s="13">
        <v>0</v>
      </c>
      <c r="S2430" s="31">
        <v>0</v>
      </c>
      <c r="T2430" s="6">
        <f>VLOOKUP(E2430,'参数设置&amp;汇总'!S:U,3,0)</f>
        <v>0.88090909090909097</v>
      </c>
      <c r="U2430" s="78">
        <f t="shared" si="185"/>
        <v>0</v>
      </c>
      <c r="V2430" s="13">
        <v>0.85000000000000009</v>
      </c>
      <c r="W2430" s="78">
        <f t="shared" si="187"/>
        <v>0</v>
      </c>
      <c r="X2430" s="1">
        <f>VLOOKUP(E2430,'渗透率、续签率'!AG:AJ,4,0)</f>
        <v>3759.5000000000005</v>
      </c>
      <c r="Y2430" s="1">
        <f t="shared" si="188"/>
        <v>0</v>
      </c>
      <c r="Z2430">
        <v>0</v>
      </c>
      <c r="AA2430" s="89">
        <f t="shared" si="189"/>
        <v>0</v>
      </c>
    </row>
    <row r="2431" spans="1:37" hidden="1">
      <c r="A2431" t="s">
        <v>64</v>
      </c>
      <c r="B2431" t="s">
        <v>2</v>
      </c>
      <c r="C2431" t="s">
        <v>6</v>
      </c>
      <c r="D2431" t="s">
        <v>116</v>
      </c>
      <c r="E2431" t="s">
        <v>497</v>
      </c>
      <c r="F2431" t="str">
        <f t="shared" si="186"/>
        <v>毕节市感统教育</v>
      </c>
      <c r="G2431" t="s">
        <v>167</v>
      </c>
      <c r="H2431" t="s">
        <v>308</v>
      </c>
      <c r="I2431" t="s">
        <v>70</v>
      </c>
      <c r="J2431">
        <v>7</v>
      </c>
      <c r="K2431">
        <v>0</v>
      </c>
      <c r="L2431" s="13">
        <f>VLOOKUP(C2431,'渗透率、续签率'!B:C,2,0)</f>
        <v>0.68600000000000005</v>
      </c>
      <c r="M2431" s="6">
        <v>0</v>
      </c>
      <c r="N2431">
        <v>0</v>
      </c>
      <c r="O2431">
        <v>0</v>
      </c>
      <c r="P2431" s="6">
        <v>0</v>
      </c>
      <c r="Q2431" s="13">
        <v>0</v>
      </c>
      <c r="R2431" s="13">
        <v>0</v>
      </c>
      <c r="S2431" s="31">
        <v>0</v>
      </c>
      <c r="T2431" s="6">
        <f>VLOOKUP(E2431,'参数设置&amp;汇总'!S:U,3,0)</f>
        <v>0.88090909090909097</v>
      </c>
      <c r="U2431" s="78">
        <f t="shared" si="185"/>
        <v>0</v>
      </c>
      <c r="V2431" s="13">
        <v>0.85000000000000009</v>
      </c>
      <c r="W2431" s="78">
        <f t="shared" si="187"/>
        <v>0</v>
      </c>
      <c r="X2431" s="1">
        <f>VLOOKUP(E2431,'渗透率、续签率'!AG:AJ,4,0)</f>
        <v>3759.5000000000005</v>
      </c>
      <c r="Y2431" s="1">
        <f t="shared" si="188"/>
        <v>0</v>
      </c>
      <c r="Z2431">
        <v>0</v>
      </c>
      <c r="AA2431" s="89">
        <f t="shared" si="189"/>
        <v>0</v>
      </c>
      <c r="AH2431" s="37"/>
      <c r="AI2431" s="37"/>
      <c r="AK2431" s="37"/>
    </row>
    <row r="2432" spans="1:37" hidden="1">
      <c r="A2432" t="s">
        <v>64</v>
      </c>
      <c r="B2432" t="s">
        <v>2</v>
      </c>
      <c r="C2432" t="s">
        <v>6</v>
      </c>
      <c r="D2432" t="s">
        <v>116</v>
      </c>
      <c r="E2432" t="s">
        <v>497</v>
      </c>
      <c r="F2432" t="str">
        <f t="shared" si="186"/>
        <v>永州市感统教育</v>
      </c>
      <c r="G2432" t="s">
        <v>113</v>
      </c>
      <c r="H2432" t="s">
        <v>309</v>
      </c>
      <c r="I2432" t="s">
        <v>68</v>
      </c>
      <c r="J2432">
        <v>6</v>
      </c>
      <c r="K2432">
        <v>0</v>
      </c>
      <c r="L2432" s="13">
        <f>VLOOKUP(C2432,'渗透率、续签率'!B:C,2,0)</f>
        <v>0.68600000000000005</v>
      </c>
      <c r="M2432" s="6">
        <v>0</v>
      </c>
      <c r="N2432">
        <v>0</v>
      </c>
      <c r="O2432">
        <v>0</v>
      </c>
      <c r="P2432" s="6">
        <v>0</v>
      </c>
      <c r="Q2432" s="13">
        <v>0</v>
      </c>
      <c r="R2432" s="13">
        <v>0</v>
      </c>
      <c r="S2432" s="31">
        <v>0</v>
      </c>
      <c r="T2432" s="6">
        <f>VLOOKUP(E2432,'参数设置&amp;汇总'!S:U,3,0)</f>
        <v>0.88090909090909097</v>
      </c>
      <c r="U2432" s="78">
        <f t="shared" si="185"/>
        <v>0</v>
      </c>
      <c r="V2432" s="13">
        <v>0.85000000000000009</v>
      </c>
      <c r="W2432" s="78">
        <f t="shared" si="187"/>
        <v>0</v>
      </c>
      <c r="X2432" s="1">
        <f>VLOOKUP(E2432,'渗透率、续签率'!AG:AJ,4,0)</f>
        <v>3759.5000000000005</v>
      </c>
      <c r="Y2432" s="1">
        <f t="shared" si="188"/>
        <v>0</v>
      </c>
      <c r="Z2432">
        <v>0</v>
      </c>
      <c r="AA2432" s="89">
        <f t="shared" si="189"/>
        <v>0</v>
      </c>
      <c r="AH2432" s="37"/>
      <c r="AI2432" s="37"/>
      <c r="AK2432" s="37"/>
    </row>
    <row r="2433" spans="1:37" hidden="1">
      <c r="A2433" t="s">
        <v>64</v>
      </c>
      <c r="B2433" t="s">
        <v>2</v>
      </c>
      <c r="C2433" t="s">
        <v>6</v>
      </c>
      <c r="D2433" t="s">
        <v>116</v>
      </c>
      <c r="E2433" t="s">
        <v>497</v>
      </c>
      <c r="F2433" t="str">
        <f t="shared" si="186"/>
        <v>汉中市感统教育</v>
      </c>
      <c r="G2433" t="s">
        <v>108</v>
      </c>
      <c r="H2433" t="s">
        <v>310</v>
      </c>
      <c r="I2433" t="s">
        <v>70</v>
      </c>
      <c r="J2433">
        <v>2</v>
      </c>
      <c r="K2433">
        <v>0</v>
      </c>
      <c r="L2433" s="13">
        <f>VLOOKUP(C2433,'渗透率、续签率'!B:C,2,0)</f>
        <v>0.68600000000000005</v>
      </c>
      <c r="M2433" s="6">
        <v>0</v>
      </c>
      <c r="N2433">
        <v>0</v>
      </c>
      <c r="O2433">
        <v>0</v>
      </c>
      <c r="P2433" s="6">
        <v>0</v>
      </c>
      <c r="Q2433" s="13">
        <v>0</v>
      </c>
      <c r="R2433" s="13">
        <v>0</v>
      </c>
      <c r="S2433" s="31">
        <v>0</v>
      </c>
      <c r="T2433" s="6">
        <f>VLOOKUP(E2433,'参数设置&amp;汇总'!S:U,3,0)</f>
        <v>0.88090909090909097</v>
      </c>
      <c r="U2433" s="78">
        <f t="shared" si="185"/>
        <v>0</v>
      </c>
      <c r="V2433" s="13">
        <v>0.85000000000000009</v>
      </c>
      <c r="W2433" s="78">
        <f t="shared" si="187"/>
        <v>0</v>
      </c>
      <c r="X2433" s="1">
        <f>VLOOKUP(E2433,'渗透率、续签率'!AG:AJ,4,0)</f>
        <v>3759.5000000000005</v>
      </c>
      <c r="Y2433" s="1">
        <f t="shared" si="188"/>
        <v>0</v>
      </c>
      <c r="Z2433">
        <v>0</v>
      </c>
      <c r="AA2433" s="89">
        <f t="shared" si="189"/>
        <v>0</v>
      </c>
      <c r="AH2433" s="37"/>
      <c r="AI2433" s="37"/>
      <c r="AK2433" s="37"/>
    </row>
    <row r="2434" spans="1:37" hidden="1">
      <c r="A2434" t="s">
        <v>64</v>
      </c>
      <c r="B2434" t="s">
        <v>2</v>
      </c>
      <c r="C2434" t="s">
        <v>6</v>
      </c>
      <c r="D2434" t="s">
        <v>116</v>
      </c>
      <c r="E2434" t="s">
        <v>497</v>
      </c>
      <c r="F2434" t="str">
        <f t="shared" si="186"/>
        <v>汕头市感统教育</v>
      </c>
      <c r="G2434" t="s">
        <v>75</v>
      </c>
      <c r="H2434" t="s">
        <v>311</v>
      </c>
      <c r="I2434" t="s">
        <v>68</v>
      </c>
      <c r="J2434">
        <v>9</v>
      </c>
      <c r="K2434">
        <v>0</v>
      </c>
      <c r="L2434" s="13">
        <f>VLOOKUP(C2434,'渗透率、续签率'!B:C,2,0)</f>
        <v>0.68600000000000005</v>
      </c>
      <c r="M2434" s="6">
        <v>0</v>
      </c>
      <c r="N2434">
        <v>0</v>
      </c>
      <c r="O2434">
        <v>0</v>
      </c>
      <c r="P2434" s="6">
        <v>0</v>
      </c>
      <c r="Q2434" s="13">
        <v>0</v>
      </c>
      <c r="R2434" s="13">
        <v>0</v>
      </c>
      <c r="S2434" s="31">
        <v>0</v>
      </c>
      <c r="T2434" s="6">
        <f>VLOOKUP(E2434,'参数设置&amp;汇总'!S:U,3,0)</f>
        <v>0.88090909090909097</v>
      </c>
      <c r="U2434" s="78">
        <f t="shared" si="185"/>
        <v>0</v>
      </c>
      <c r="V2434" s="13">
        <v>0.85000000000000009</v>
      </c>
      <c r="W2434" s="78">
        <f t="shared" si="187"/>
        <v>0</v>
      </c>
      <c r="X2434" s="1">
        <f>VLOOKUP(E2434,'渗透率、续签率'!AG:AJ,4,0)</f>
        <v>3759.5000000000005</v>
      </c>
      <c r="Y2434" s="1">
        <f t="shared" si="188"/>
        <v>0</v>
      </c>
      <c r="Z2434">
        <v>1</v>
      </c>
      <c r="AA2434" s="89">
        <f t="shared" si="189"/>
        <v>0</v>
      </c>
    </row>
    <row r="2435" spans="1:37" hidden="1">
      <c r="A2435" t="s">
        <v>64</v>
      </c>
      <c r="B2435" t="s">
        <v>2</v>
      </c>
      <c r="C2435" t="s">
        <v>6</v>
      </c>
      <c r="D2435" t="s">
        <v>116</v>
      </c>
      <c r="E2435" t="s">
        <v>497</v>
      </c>
      <c r="F2435" t="str">
        <f t="shared" si="186"/>
        <v>汕尾市感统教育</v>
      </c>
      <c r="G2435" t="s">
        <v>75</v>
      </c>
      <c r="H2435" t="s">
        <v>312</v>
      </c>
      <c r="I2435" t="s">
        <v>68</v>
      </c>
      <c r="J2435">
        <v>7</v>
      </c>
      <c r="K2435">
        <v>0</v>
      </c>
      <c r="L2435" s="13">
        <f>VLOOKUP(C2435,'渗透率、续签率'!B:C,2,0)</f>
        <v>0.68600000000000005</v>
      </c>
      <c r="M2435" s="6">
        <v>0</v>
      </c>
      <c r="N2435">
        <v>0</v>
      </c>
      <c r="O2435">
        <v>0</v>
      </c>
      <c r="P2435" s="6">
        <v>0</v>
      </c>
      <c r="Q2435" s="13">
        <v>0</v>
      </c>
      <c r="R2435" s="13">
        <v>0</v>
      </c>
      <c r="S2435" s="31">
        <v>0</v>
      </c>
      <c r="T2435" s="6">
        <f>VLOOKUP(E2435,'参数设置&amp;汇总'!S:U,3,0)</f>
        <v>0.88090909090909097</v>
      </c>
      <c r="U2435" s="78">
        <f t="shared" ref="U2435:U2498" si="190">IF(T2435*N2435&gt;=O2435,T2435*N2435,O2435)</f>
        <v>0</v>
      </c>
      <c r="V2435" s="13">
        <v>0.85000000000000009</v>
      </c>
      <c r="W2435" s="78">
        <f t="shared" si="187"/>
        <v>0</v>
      </c>
      <c r="X2435" s="1">
        <f>VLOOKUP(E2435,'渗透率、续签率'!AG:AJ,4,0)</f>
        <v>3759.5000000000005</v>
      </c>
      <c r="Y2435" s="1">
        <f t="shared" si="188"/>
        <v>0</v>
      </c>
      <c r="Z2435">
        <v>0</v>
      </c>
      <c r="AA2435" s="89">
        <f t="shared" si="189"/>
        <v>0</v>
      </c>
    </row>
    <row r="2436" spans="1:37" hidden="1">
      <c r="A2436" t="s">
        <v>64</v>
      </c>
      <c r="B2436" t="s">
        <v>2</v>
      </c>
      <c r="C2436" t="s">
        <v>6</v>
      </c>
      <c r="D2436" t="s">
        <v>116</v>
      </c>
      <c r="E2436" t="s">
        <v>497</v>
      </c>
      <c r="F2436" t="str">
        <f t="shared" ref="F2436:F2499" si="191">H2436&amp;C2436</f>
        <v>江门市感统教育</v>
      </c>
      <c r="G2436" t="s">
        <v>75</v>
      </c>
      <c r="H2436" t="s">
        <v>313</v>
      </c>
      <c r="I2436" t="s">
        <v>68</v>
      </c>
      <c r="J2436">
        <v>11</v>
      </c>
      <c r="K2436">
        <v>1</v>
      </c>
      <c r="L2436" s="13">
        <f>VLOOKUP(C2436,'渗透率、续签率'!B:C,2,0)</f>
        <v>0.68600000000000005</v>
      </c>
      <c r="M2436" s="6">
        <v>0.09</v>
      </c>
      <c r="N2436">
        <v>1</v>
      </c>
      <c r="O2436">
        <v>1</v>
      </c>
      <c r="P2436" s="6">
        <v>1</v>
      </c>
      <c r="Q2436" s="13">
        <v>1</v>
      </c>
      <c r="R2436" s="13">
        <v>1</v>
      </c>
      <c r="S2436" s="31">
        <v>33</v>
      </c>
      <c r="T2436" s="6">
        <f>VLOOKUP(E2436,'参数设置&amp;汇总'!S:U,3,0)</f>
        <v>0.88090909090909097</v>
      </c>
      <c r="U2436" s="78">
        <f t="shared" si="190"/>
        <v>1</v>
      </c>
      <c r="V2436" s="13">
        <v>0.85000000000000009</v>
      </c>
      <c r="W2436" s="78">
        <f t="shared" ref="W2436:W2499" si="192">(O2436*(1-L2436)+IF((U2436-O2436)&lt;0,0,(U2436-O2436)))/V2436</f>
        <v>0.36941176470588227</v>
      </c>
      <c r="X2436" s="1">
        <f>VLOOKUP(E2436,'渗透率、续签率'!AG:AJ,4,0)</f>
        <v>3759.5000000000005</v>
      </c>
      <c r="Y2436" s="1">
        <f t="shared" ref="Y2436:Y2499" si="193">X2436*W2436</f>
        <v>1388.8035294117647</v>
      </c>
      <c r="Z2436">
        <v>0</v>
      </c>
      <c r="AA2436" s="89">
        <f t="shared" ref="AA2436:AA2499" si="194">N2436*X2436</f>
        <v>3759.5000000000005</v>
      </c>
      <c r="AH2436" s="37"/>
      <c r="AI2436" s="37"/>
      <c r="AK2436" s="37"/>
    </row>
    <row r="2437" spans="1:37" hidden="1">
      <c r="A2437" t="s">
        <v>64</v>
      </c>
      <c r="B2437" t="s">
        <v>2</v>
      </c>
      <c r="C2437" t="s">
        <v>6</v>
      </c>
      <c r="D2437" t="s">
        <v>116</v>
      </c>
      <c r="E2437" t="s">
        <v>497</v>
      </c>
      <c r="F2437" t="str">
        <f t="shared" si="191"/>
        <v>池州市感统教育</v>
      </c>
      <c r="G2437" t="s">
        <v>94</v>
      </c>
      <c r="H2437" t="s">
        <v>314</v>
      </c>
      <c r="I2437" t="s">
        <v>68</v>
      </c>
      <c r="J2437">
        <v>2</v>
      </c>
      <c r="K2437">
        <v>0</v>
      </c>
      <c r="L2437" s="13">
        <f>VLOOKUP(C2437,'渗透率、续签率'!B:C,2,0)</f>
        <v>0.68600000000000005</v>
      </c>
      <c r="M2437" s="6">
        <v>0</v>
      </c>
      <c r="N2437">
        <v>0</v>
      </c>
      <c r="O2437">
        <v>0</v>
      </c>
      <c r="P2437" s="6">
        <v>0</v>
      </c>
      <c r="Q2437" s="13">
        <v>0</v>
      </c>
      <c r="R2437" s="13">
        <v>0</v>
      </c>
      <c r="S2437" s="31">
        <v>0</v>
      </c>
      <c r="T2437" s="6">
        <f>VLOOKUP(E2437,'参数设置&amp;汇总'!S:U,3,0)</f>
        <v>0.88090909090909097</v>
      </c>
      <c r="U2437" s="78">
        <f t="shared" si="190"/>
        <v>0</v>
      </c>
      <c r="V2437" s="13">
        <v>0.85000000000000009</v>
      </c>
      <c r="W2437" s="78">
        <f t="shared" si="192"/>
        <v>0</v>
      </c>
      <c r="X2437" s="1">
        <f>VLOOKUP(E2437,'渗透率、续签率'!AG:AJ,4,0)</f>
        <v>3759.5000000000005</v>
      </c>
      <c r="Y2437" s="1">
        <f t="shared" si="193"/>
        <v>0</v>
      </c>
      <c r="Z2437">
        <v>0</v>
      </c>
      <c r="AA2437" s="89">
        <f t="shared" si="194"/>
        <v>0</v>
      </c>
      <c r="AH2437" s="37"/>
      <c r="AI2437" s="37"/>
      <c r="AK2437" s="37"/>
    </row>
    <row r="2438" spans="1:37" hidden="1">
      <c r="A2438" t="s">
        <v>64</v>
      </c>
      <c r="B2438" t="s">
        <v>2</v>
      </c>
      <c r="C2438" t="s">
        <v>6</v>
      </c>
      <c r="D2438" t="s">
        <v>116</v>
      </c>
      <c r="E2438" t="s">
        <v>497</v>
      </c>
      <c r="F2438" t="str">
        <f t="shared" si="191"/>
        <v>沧州市感统教育</v>
      </c>
      <c r="G2438" t="s">
        <v>159</v>
      </c>
      <c r="H2438" t="s">
        <v>315</v>
      </c>
      <c r="I2438" t="s">
        <v>70</v>
      </c>
      <c r="J2438">
        <v>21</v>
      </c>
      <c r="K2438">
        <v>0</v>
      </c>
      <c r="L2438" s="13">
        <f>VLOOKUP(C2438,'渗透率、续签率'!B:C,2,0)</f>
        <v>0.68600000000000005</v>
      </c>
      <c r="M2438" s="6">
        <v>0</v>
      </c>
      <c r="N2438">
        <v>0</v>
      </c>
      <c r="O2438">
        <v>0</v>
      </c>
      <c r="P2438" s="6">
        <v>0</v>
      </c>
      <c r="Q2438" s="13">
        <v>0</v>
      </c>
      <c r="R2438" s="13">
        <v>0</v>
      </c>
      <c r="S2438" s="31">
        <v>2</v>
      </c>
      <c r="T2438" s="6">
        <f>VLOOKUP(E2438,'参数设置&amp;汇总'!S:U,3,0)</f>
        <v>0.88090909090909097</v>
      </c>
      <c r="U2438" s="78">
        <f t="shared" si="190"/>
        <v>0</v>
      </c>
      <c r="V2438" s="13">
        <v>0.85000000000000009</v>
      </c>
      <c r="W2438" s="78">
        <f t="shared" si="192"/>
        <v>0</v>
      </c>
      <c r="X2438" s="1">
        <f>VLOOKUP(E2438,'渗透率、续签率'!AG:AJ,4,0)</f>
        <v>3759.5000000000005</v>
      </c>
      <c r="Y2438" s="1">
        <f t="shared" si="193"/>
        <v>0</v>
      </c>
      <c r="Z2438">
        <v>1</v>
      </c>
      <c r="AA2438" s="89">
        <f t="shared" si="194"/>
        <v>0</v>
      </c>
      <c r="AH2438" s="37"/>
      <c r="AI2438" s="37"/>
      <c r="AK2438" s="37"/>
    </row>
    <row r="2439" spans="1:37" hidden="1">
      <c r="A2439" t="s">
        <v>64</v>
      </c>
      <c r="B2439" t="s">
        <v>2</v>
      </c>
      <c r="C2439" t="s">
        <v>6</v>
      </c>
      <c r="D2439" t="s">
        <v>116</v>
      </c>
      <c r="E2439" t="s">
        <v>497</v>
      </c>
      <c r="F2439" t="str">
        <f t="shared" si="191"/>
        <v>河池市感统教育</v>
      </c>
      <c r="G2439" t="s">
        <v>88</v>
      </c>
      <c r="H2439" t="s">
        <v>316</v>
      </c>
      <c r="I2439" t="s">
        <v>68</v>
      </c>
      <c r="J2439">
        <v>5</v>
      </c>
      <c r="K2439">
        <v>0</v>
      </c>
      <c r="L2439" s="13">
        <f>VLOOKUP(C2439,'渗透率、续签率'!B:C,2,0)</f>
        <v>0.68600000000000005</v>
      </c>
      <c r="M2439" s="6">
        <v>0</v>
      </c>
      <c r="N2439">
        <v>0</v>
      </c>
      <c r="O2439">
        <v>0</v>
      </c>
      <c r="P2439" s="6">
        <v>0</v>
      </c>
      <c r="Q2439" s="13">
        <v>0</v>
      </c>
      <c r="R2439" s="13">
        <v>0</v>
      </c>
      <c r="S2439" s="31">
        <v>0</v>
      </c>
      <c r="T2439" s="6">
        <f>VLOOKUP(E2439,'参数设置&amp;汇总'!S:U,3,0)</f>
        <v>0.88090909090909097</v>
      </c>
      <c r="U2439" s="78">
        <f t="shared" si="190"/>
        <v>0</v>
      </c>
      <c r="V2439" s="13">
        <v>0.85000000000000009</v>
      </c>
      <c r="W2439" s="78">
        <f t="shared" si="192"/>
        <v>0</v>
      </c>
      <c r="X2439" s="1">
        <f>VLOOKUP(E2439,'渗透率、续签率'!AG:AJ,4,0)</f>
        <v>3759.5000000000005</v>
      </c>
      <c r="Y2439" s="1">
        <f t="shared" si="193"/>
        <v>0</v>
      </c>
      <c r="Z2439">
        <v>0</v>
      </c>
      <c r="AA2439" s="89">
        <f t="shared" si="194"/>
        <v>0</v>
      </c>
      <c r="AH2439" s="37"/>
      <c r="AI2439" s="37"/>
      <c r="AK2439" s="37"/>
    </row>
    <row r="2440" spans="1:37" hidden="1">
      <c r="A2440" t="s">
        <v>64</v>
      </c>
      <c r="B2440" t="s">
        <v>2</v>
      </c>
      <c r="C2440" t="s">
        <v>6</v>
      </c>
      <c r="D2440" t="s">
        <v>116</v>
      </c>
      <c r="E2440" t="s">
        <v>497</v>
      </c>
      <c r="F2440" t="str">
        <f t="shared" si="191"/>
        <v>河源市感统教育</v>
      </c>
      <c r="G2440" t="s">
        <v>75</v>
      </c>
      <c r="H2440" t="s">
        <v>317</v>
      </c>
      <c r="I2440" t="s">
        <v>68</v>
      </c>
      <c r="J2440">
        <v>7</v>
      </c>
      <c r="K2440">
        <v>0</v>
      </c>
      <c r="L2440" s="13">
        <f>VLOOKUP(C2440,'渗透率、续签率'!B:C,2,0)</f>
        <v>0.68600000000000005</v>
      </c>
      <c r="M2440" s="6">
        <v>0</v>
      </c>
      <c r="N2440">
        <v>0</v>
      </c>
      <c r="O2440">
        <v>0</v>
      </c>
      <c r="P2440" s="6">
        <v>0</v>
      </c>
      <c r="Q2440" s="13">
        <v>0</v>
      </c>
      <c r="R2440" s="13">
        <v>0</v>
      </c>
      <c r="S2440" s="31">
        <v>0</v>
      </c>
      <c r="T2440" s="6">
        <f>VLOOKUP(E2440,'参数设置&amp;汇总'!S:U,3,0)</f>
        <v>0.88090909090909097</v>
      </c>
      <c r="U2440" s="78">
        <f t="shared" si="190"/>
        <v>0</v>
      </c>
      <c r="V2440" s="13">
        <v>0.85000000000000009</v>
      </c>
      <c r="W2440" s="78">
        <f t="shared" si="192"/>
        <v>0</v>
      </c>
      <c r="X2440" s="1">
        <f>VLOOKUP(E2440,'渗透率、续签率'!AG:AJ,4,0)</f>
        <v>3759.5000000000005</v>
      </c>
      <c r="Y2440" s="1">
        <f t="shared" si="193"/>
        <v>0</v>
      </c>
      <c r="Z2440">
        <v>0</v>
      </c>
      <c r="AA2440" s="89">
        <f t="shared" si="194"/>
        <v>0</v>
      </c>
      <c r="AH2440" s="37"/>
      <c r="AI2440" s="37"/>
      <c r="AK2440" s="37"/>
    </row>
    <row r="2441" spans="1:37" hidden="1">
      <c r="A2441" t="s">
        <v>64</v>
      </c>
      <c r="B2441" t="s">
        <v>2</v>
      </c>
      <c r="C2441" t="s">
        <v>6</v>
      </c>
      <c r="D2441" t="s">
        <v>116</v>
      </c>
      <c r="E2441" t="s">
        <v>497</v>
      </c>
      <c r="F2441" t="str">
        <f t="shared" si="191"/>
        <v>泉州市感统教育</v>
      </c>
      <c r="G2441" t="s">
        <v>92</v>
      </c>
      <c r="H2441" t="s">
        <v>318</v>
      </c>
      <c r="I2441" t="s">
        <v>68</v>
      </c>
      <c r="J2441">
        <v>14</v>
      </c>
      <c r="K2441">
        <v>0</v>
      </c>
      <c r="L2441" s="13">
        <f>VLOOKUP(C2441,'渗透率、续签率'!B:C,2,0)</f>
        <v>0.68600000000000005</v>
      </c>
      <c r="M2441" s="6">
        <v>0</v>
      </c>
      <c r="N2441">
        <v>0</v>
      </c>
      <c r="O2441">
        <v>0</v>
      </c>
      <c r="P2441" s="6">
        <v>0</v>
      </c>
      <c r="Q2441" s="13">
        <v>0</v>
      </c>
      <c r="R2441" s="13">
        <v>0</v>
      </c>
      <c r="S2441" s="31">
        <v>0</v>
      </c>
      <c r="T2441" s="6">
        <f>VLOOKUP(E2441,'参数设置&amp;汇总'!S:U,3,0)</f>
        <v>0.88090909090909097</v>
      </c>
      <c r="U2441" s="78">
        <f t="shared" si="190"/>
        <v>0</v>
      </c>
      <c r="V2441" s="13">
        <v>0.85000000000000009</v>
      </c>
      <c r="W2441" s="78">
        <f t="shared" si="192"/>
        <v>0</v>
      </c>
      <c r="X2441" s="1">
        <f>VLOOKUP(E2441,'渗透率、续签率'!AG:AJ,4,0)</f>
        <v>3759.5000000000005</v>
      </c>
      <c r="Y2441" s="1">
        <f t="shared" si="193"/>
        <v>0</v>
      </c>
      <c r="Z2441">
        <v>0</v>
      </c>
      <c r="AA2441" s="89">
        <f t="shared" si="194"/>
        <v>0</v>
      </c>
      <c r="AH2441" s="37"/>
      <c r="AI2441" s="37"/>
      <c r="AK2441" s="37"/>
    </row>
    <row r="2442" spans="1:37" hidden="1">
      <c r="A2442" t="s">
        <v>64</v>
      </c>
      <c r="B2442" t="s">
        <v>2</v>
      </c>
      <c r="C2442" t="s">
        <v>6</v>
      </c>
      <c r="D2442" t="s">
        <v>116</v>
      </c>
      <c r="E2442" t="s">
        <v>497</v>
      </c>
      <c r="F2442" t="str">
        <f t="shared" si="191"/>
        <v>泰安市感统教育</v>
      </c>
      <c r="G2442" t="s">
        <v>103</v>
      </c>
      <c r="H2442" t="s">
        <v>319</v>
      </c>
      <c r="I2442" t="s">
        <v>70</v>
      </c>
      <c r="J2442">
        <v>6</v>
      </c>
      <c r="K2442">
        <v>0</v>
      </c>
      <c r="L2442" s="13">
        <f>VLOOKUP(C2442,'渗透率、续签率'!B:C,2,0)</f>
        <v>0.68600000000000005</v>
      </c>
      <c r="M2442" s="6">
        <v>0</v>
      </c>
      <c r="N2442">
        <v>0</v>
      </c>
      <c r="O2442">
        <v>0</v>
      </c>
      <c r="P2442" s="6">
        <v>0</v>
      </c>
      <c r="Q2442" s="13">
        <v>0</v>
      </c>
      <c r="R2442" s="13">
        <v>0</v>
      </c>
      <c r="S2442" s="31">
        <v>0</v>
      </c>
      <c r="T2442" s="6">
        <f>VLOOKUP(E2442,'参数设置&amp;汇总'!S:U,3,0)</f>
        <v>0.88090909090909097</v>
      </c>
      <c r="U2442" s="78">
        <f t="shared" si="190"/>
        <v>0</v>
      </c>
      <c r="V2442" s="13">
        <v>0.85000000000000009</v>
      </c>
      <c r="W2442" s="78">
        <f t="shared" si="192"/>
        <v>0</v>
      </c>
      <c r="X2442" s="1">
        <f>VLOOKUP(E2442,'渗透率、续签率'!AG:AJ,4,0)</f>
        <v>3759.5000000000005</v>
      </c>
      <c r="Y2442" s="1">
        <f t="shared" si="193"/>
        <v>0</v>
      </c>
      <c r="Z2442">
        <v>0</v>
      </c>
      <c r="AA2442" s="89">
        <f t="shared" si="194"/>
        <v>0</v>
      </c>
      <c r="AH2442" s="37"/>
      <c r="AI2442" s="37"/>
      <c r="AK2442" s="37"/>
    </row>
    <row r="2443" spans="1:37" hidden="1">
      <c r="A2443" t="s">
        <v>64</v>
      </c>
      <c r="B2443" t="s">
        <v>2</v>
      </c>
      <c r="C2443" t="s">
        <v>6</v>
      </c>
      <c r="D2443" t="s">
        <v>116</v>
      </c>
      <c r="E2443" t="s">
        <v>497</v>
      </c>
      <c r="F2443" t="str">
        <f t="shared" si="191"/>
        <v>泰州市感统教育</v>
      </c>
      <c r="G2443" t="s">
        <v>73</v>
      </c>
      <c r="H2443" t="s">
        <v>320</v>
      </c>
      <c r="I2443" t="s">
        <v>70</v>
      </c>
      <c r="J2443">
        <v>4</v>
      </c>
      <c r="K2443">
        <v>0</v>
      </c>
      <c r="L2443" s="13">
        <f>VLOOKUP(C2443,'渗透率、续签率'!B:C,2,0)</f>
        <v>0.68600000000000005</v>
      </c>
      <c r="M2443" s="6">
        <v>0</v>
      </c>
      <c r="N2443">
        <v>0</v>
      </c>
      <c r="O2443">
        <v>0</v>
      </c>
      <c r="P2443" s="6">
        <v>0</v>
      </c>
      <c r="Q2443" s="13">
        <v>0</v>
      </c>
      <c r="R2443" s="13">
        <v>0</v>
      </c>
      <c r="S2443" s="31">
        <v>0</v>
      </c>
      <c r="T2443" s="6">
        <f>VLOOKUP(E2443,'参数设置&amp;汇总'!S:U,3,0)</f>
        <v>0.88090909090909097</v>
      </c>
      <c r="U2443" s="78">
        <f t="shared" si="190"/>
        <v>0</v>
      </c>
      <c r="V2443" s="13">
        <v>0.85000000000000009</v>
      </c>
      <c r="W2443" s="78">
        <f t="shared" si="192"/>
        <v>0</v>
      </c>
      <c r="X2443" s="1">
        <f>VLOOKUP(E2443,'渗透率、续签率'!AG:AJ,4,0)</f>
        <v>3759.5000000000005</v>
      </c>
      <c r="Y2443" s="1">
        <f t="shared" si="193"/>
        <v>0</v>
      </c>
      <c r="Z2443">
        <v>0</v>
      </c>
      <c r="AA2443" s="89">
        <f t="shared" si="194"/>
        <v>0</v>
      </c>
      <c r="AH2443" s="37"/>
      <c r="AI2443" s="37"/>
      <c r="AK2443" s="37"/>
    </row>
    <row r="2444" spans="1:37" hidden="1">
      <c r="A2444" t="s">
        <v>64</v>
      </c>
      <c r="B2444" t="s">
        <v>2</v>
      </c>
      <c r="C2444" t="s">
        <v>6</v>
      </c>
      <c r="D2444" t="s">
        <v>116</v>
      </c>
      <c r="E2444" t="s">
        <v>497</v>
      </c>
      <c r="F2444" t="str">
        <f t="shared" si="191"/>
        <v>泸州市感统教育</v>
      </c>
      <c r="G2444" t="s">
        <v>77</v>
      </c>
      <c r="H2444" t="s">
        <v>321</v>
      </c>
      <c r="I2444" t="s">
        <v>70</v>
      </c>
      <c r="J2444">
        <v>8</v>
      </c>
      <c r="K2444">
        <v>0</v>
      </c>
      <c r="L2444" s="13">
        <f>VLOOKUP(C2444,'渗透率、续签率'!B:C,2,0)</f>
        <v>0.68600000000000005</v>
      </c>
      <c r="M2444" s="6">
        <v>0</v>
      </c>
      <c r="N2444">
        <v>0</v>
      </c>
      <c r="O2444">
        <v>0</v>
      </c>
      <c r="P2444" s="6">
        <v>0</v>
      </c>
      <c r="Q2444" s="13">
        <v>0</v>
      </c>
      <c r="R2444" s="13">
        <v>0</v>
      </c>
      <c r="S2444" s="31">
        <v>0</v>
      </c>
      <c r="T2444" s="6">
        <f>VLOOKUP(E2444,'参数设置&amp;汇总'!S:U,3,0)</f>
        <v>0.88090909090909097</v>
      </c>
      <c r="U2444" s="78">
        <f t="shared" si="190"/>
        <v>0</v>
      </c>
      <c r="V2444" s="13">
        <v>0.85000000000000009</v>
      </c>
      <c r="W2444" s="78">
        <f t="shared" si="192"/>
        <v>0</v>
      </c>
      <c r="X2444" s="1">
        <f>VLOOKUP(E2444,'渗透率、续签率'!AG:AJ,4,0)</f>
        <v>3759.5000000000005</v>
      </c>
      <c r="Y2444" s="1">
        <f t="shared" si="193"/>
        <v>0</v>
      </c>
      <c r="Z2444">
        <v>0</v>
      </c>
      <c r="AA2444" s="89">
        <f t="shared" si="194"/>
        <v>0</v>
      </c>
      <c r="AH2444" s="37"/>
      <c r="AI2444" s="37"/>
      <c r="AK2444" s="37"/>
    </row>
    <row r="2445" spans="1:37" hidden="1">
      <c r="A2445" t="s">
        <v>64</v>
      </c>
      <c r="B2445" t="s">
        <v>2</v>
      </c>
      <c r="C2445" t="s">
        <v>6</v>
      </c>
      <c r="D2445" t="s">
        <v>116</v>
      </c>
      <c r="E2445" t="s">
        <v>497</v>
      </c>
      <c r="F2445" t="str">
        <f t="shared" si="191"/>
        <v>洛阳市感统教育</v>
      </c>
      <c r="G2445" t="s">
        <v>110</v>
      </c>
      <c r="H2445" t="s">
        <v>322</v>
      </c>
      <c r="I2445" t="s">
        <v>70</v>
      </c>
      <c r="J2445">
        <v>18</v>
      </c>
      <c r="K2445">
        <v>0</v>
      </c>
      <c r="L2445" s="13">
        <f>VLOOKUP(C2445,'渗透率、续签率'!B:C,2,0)</f>
        <v>0.68600000000000005</v>
      </c>
      <c r="M2445" s="6">
        <v>0</v>
      </c>
      <c r="N2445">
        <v>0</v>
      </c>
      <c r="O2445">
        <v>0</v>
      </c>
      <c r="P2445" s="6">
        <v>0</v>
      </c>
      <c r="Q2445" s="13">
        <v>0</v>
      </c>
      <c r="R2445" s="13">
        <v>0</v>
      </c>
      <c r="S2445" s="31">
        <v>0</v>
      </c>
      <c r="T2445" s="6">
        <f>VLOOKUP(E2445,'参数设置&amp;汇总'!S:U,3,0)</f>
        <v>0.88090909090909097</v>
      </c>
      <c r="U2445" s="78">
        <f t="shared" si="190"/>
        <v>0</v>
      </c>
      <c r="V2445" s="13">
        <v>0.85000000000000009</v>
      </c>
      <c r="W2445" s="78">
        <f t="shared" si="192"/>
        <v>0</v>
      </c>
      <c r="X2445" s="1">
        <f>VLOOKUP(E2445,'渗透率、续签率'!AG:AJ,4,0)</f>
        <v>3759.5000000000005</v>
      </c>
      <c r="Y2445" s="1">
        <f t="shared" si="193"/>
        <v>0</v>
      </c>
      <c r="Z2445">
        <v>0</v>
      </c>
      <c r="AA2445" s="89">
        <f t="shared" si="194"/>
        <v>0</v>
      </c>
      <c r="AH2445" s="37"/>
      <c r="AI2445" s="37"/>
      <c r="AK2445" s="37"/>
    </row>
    <row r="2446" spans="1:37" hidden="1">
      <c r="A2446" t="s">
        <v>64</v>
      </c>
      <c r="B2446" t="s">
        <v>2</v>
      </c>
      <c r="C2446" t="s">
        <v>6</v>
      </c>
      <c r="D2446" t="s">
        <v>116</v>
      </c>
      <c r="E2446" t="s">
        <v>497</v>
      </c>
      <c r="F2446" t="str">
        <f t="shared" si="191"/>
        <v>济宁市感统教育</v>
      </c>
      <c r="G2446" t="s">
        <v>103</v>
      </c>
      <c r="H2446" t="s">
        <v>323</v>
      </c>
      <c r="I2446" t="s">
        <v>70</v>
      </c>
      <c r="J2446">
        <v>11</v>
      </c>
      <c r="K2446">
        <v>2</v>
      </c>
      <c r="L2446" s="13">
        <f>VLOOKUP(C2446,'渗透率、续签率'!B:C,2,0)</f>
        <v>0.68600000000000005</v>
      </c>
      <c r="M2446" s="6">
        <v>0.18</v>
      </c>
      <c r="N2446">
        <v>2</v>
      </c>
      <c r="O2446">
        <v>2</v>
      </c>
      <c r="P2446" s="6">
        <v>1</v>
      </c>
      <c r="Q2446" s="13">
        <v>1</v>
      </c>
      <c r="R2446" s="13">
        <v>0.61899999999999999</v>
      </c>
      <c r="S2446" s="31">
        <v>54</v>
      </c>
      <c r="T2446" s="6">
        <f>VLOOKUP(E2446,'参数设置&amp;汇总'!S:U,3,0)</f>
        <v>0.88090909090909097</v>
      </c>
      <c r="U2446" s="78">
        <f t="shared" si="190"/>
        <v>2</v>
      </c>
      <c r="V2446" s="13">
        <v>0.85000000000000009</v>
      </c>
      <c r="W2446" s="78">
        <f t="shared" si="192"/>
        <v>0.73882352941176455</v>
      </c>
      <c r="X2446" s="1">
        <f>VLOOKUP(E2446,'渗透率、续签率'!AG:AJ,4,0)</f>
        <v>3759.5000000000005</v>
      </c>
      <c r="Y2446" s="1">
        <f t="shared" si="193"/>
        <v>2777.6070588235293</v>
      </c>
      <c r="Z2446">
        <v>0</v>
      </c>
      <c r="AA2446" s="89">
        <f t="shared" si="194"/>
        <v>7519.0000000000009</v>
      </c>
      <c r="AH2446" s="37"/>
      <c r="AI2446" s="37"/>
      <c r="AK2446" s="37"/>
    </row>
    <row r="2447" spans="1:37" hidden="1">
      <c r="A2447" t="s">
        <v>64</v>
      </c>
      <c r="B2447" t="s">
        <v>2</v>
      </c>
      <c r="C2447" t="s">
        <v>6</v>
      </c>
      <c r="D2447" t="s">
        <v>116</v>
      </c>
      <c r="E2447" t="s">
        <v>497</v>
      </c>
      <c r="F2447" t="str">
        <f t="shared" si="191"/>
        <v>济源市感统教育</v>
      </c>
      <c r="G2447" t="s">
        <v>110</v>
      </c>
      <c r="H2447" t="s">
        <v>324</v>
      </c>
      <c r="I2447" t="s">
        <v>70</v>
      </c>
      <c r="J2447">
        <v>1</v>
      </c>
      <c r="K2447">
        <v>0</v>
      </c>
      <c r="L2447" s="13">
        <f>VLOOKUP(C2447,'渗透率、续签率'!B:C,2,0)</f>
        <v>0.68600000000000005</v>
      </c>
      <c r="M2447" s="6">
        <v>0</v>
      </c>
      <c r="N2447">
        <v>0</v>
      </c>
      <c r="O2447">
        <v>0</v>
      </c>
      <c r="P2447" s="6">
        <v>0</v>
      </c>
      <c r="Q2447" s="13">
        <v>0</v>
      </c>
      <c r="R2447" s="13">
        <v>0</v>
      </c>
      <c r="S2447" s="31">
        <v>0</v>
      </c>
      <c r="T2447" s="6">
        <f>VLOOKUP(E2447,'参数设置&amp;汇总'!S:U,3,0)</f>
        <v>0.88090909090909097</v>
      </c>
      <c r="U2447" s="78">
        <f t="shared" si="190"/>
        <v>0</v>
      </c>
      <c r="V2447" s="13">
        <v>0.85000000000000009</v>
      </c>
      <c r="W2447" s="78">
        <f t="shared" si="192"/>
        <v>0</v>
      </c>
      <c r="X2447" s="1">
        <f>VLOOKUP(E2447,'渗透率、续签率'!AG:AJ,4,0)</f>
        <v>3759.5000000000005</v>
      </c>
      <c r="Y2447" s="1">
        <f t="shared" si="193"/>
        <v>0</v>
      </c>
      <c r="Z2447">
        <v>0</v>
      </c>
      <c r="AA2447" s="89">
        <f t="shared" si="194"/>
        <v>0</v>
      </c>
    </row>
    <row r="2448" spans="1:37" hidden="1">
      <c r="A2448" t="s">
        <v>64</v>
      </c>
      <c r="B2448" t="s">
        <v>2</v>
      </c>
      <c r="C2448" t="s">
        <v>6</v>
      </c>
      <c r="D2448" t="s">
        <v>116</v>
      </c>
      <c r="E2448" t="s">
        <v>497</v>
      </c>
      <c r="F2448" t="str">
        <f t="shared" si="191"/>
        <v>海东市感统教育</v>
      </c>
      <c r="G2448" t="s">
        <v>297</v>
      </c>
      <c r="H2448" t="s">
        <v>325</v>
      </c>
      <c r="I2448" t="s">
        <v>70</v>
      </c>
      <c r="J2448">
        <v>2</v>
      </c>
      <c r="K2448">
        <v>0</v>
      </c>
      <c r="L2448" s="13">
        <f>VLOOKUP(C2448,'渗透率、续签率'!B:C,2,0)</f>
        <v>0.68600000000000005</v>
      </c>
      <c r="M2448" s="6">
        <v>0</v>
      </c>
      <c r="N2448">
        <v>0</v>
      </c>
      <c r="O2448">
        <v>0</v>
      </c>
      <c r="P2448" s="6">
        <v>0</v>
      </c>
      <c r="Q2448" s="13">
        <v>0</v>
      </c>
      <c r="R2448" s="13">
        <v>0</v>
      </c>
      <c r="S2448" s="31">
        <v>0</v>
      </c>
      <c r="T2448" s="6">
        <f>VLOOKUP(E2448,'参数设置&amp;汇总'!S:U,3,0)</f>
        <v>0.88090909090909097</v>
      </c>
      <c r="U2448" s="78">
        <f t="shared" si="190"/>
        <v>0</v>
      </c>
      <c r="V2448" s="13">
        <v>0.85000000000000009</v>
      </c>
      <c r="W2448" s="78">
        <f t="shared" si="192"/>
        <v>0</v>
      </c>
      <c r="X2448" s="1">
        <f>VLOOKUP(E2448,'渗透率、续签率'!AG:AJ,4,0)</f>
        <v>3759.5000000000005</v>
      </c>
      <c r="Y2448" s="1">
        <f t="shared" si="193"/>
        <v>0</v>
      </c>
      <c r="Z2448">
        <v>0</v>
      </c>
      <c r="AA2448" s="89">
        <f t="shared" si="194"/>
        <v>0</v>
      </c>
      <c r="AH2448" s="37"/>
      <c r="AI2448" s="37"/>
      <c r="AK2448" s="37"/>
    </row>
    <row r="2449" spans="1:37" hidden="1">
      <c r="A2449" t="s">
        <v>64</v>
      </c>
      <c r="B2449" t="s">
        <v>2</v>
      </c>
      <c r="C2449" t="s">
        <v>6</v>
      </c>
      <c r="D2449" t="s">
        <v>116</v>
      </c>
      <c r="E2449" t="s">
        <v>497</v>
      </c>
      <c r="F2449" t="str">
        <f t="shared" si="191"/>
        <v>海口市感统教育</v>
      </c>
      <c r="G2449" t="s">
        <v>120</v>
      </c>
      <c r="H2449" t="s">
        <v>328</v>
      </c>
      <c r="I2449" t="s">
        <v>68</v>
      </c>
      <c r="J2449">
        <v>7</v>
      </c>
      <c r="K2449">
        <v>1</v>
      </c>
      <c r="L2449" s="13">
        <f>VLOOKUP(C2449,'渗透率、续签率'!B:C,2,0)</f>
        <v>0.68600000000000005</v>
      </c>
      <c r="M2449" s="6">
        <v>0.14000000000000001</v>
      </c>
      <c r="N2449">
        <v>0</v>
      </c>
      <c r="O2449">
        <v>0</v>
      </c>
      <c r="P2449" s="6">
        <v>0</v>
      </c>
      <c r="Q2449" s="13">
        <v>1</v>
      </c>
      <c r="R2449" s="13">
        <v>0</v>
      </c>
      <c r="S2449" s="31">
        <v>4</v>
      </c>
      <c r="T2449" s="6">
        <f>VLOOKUP(E2449,'参数设置&amp;汇总'!S:U,3,0)</f>
        <v>0.88090909090909097</v>
      </c>
      <c r="U2449" s="78">
        <f t="shared" si="190"/>
        <v>0</v>
      </c>
      <c r="V2449" s="13">
        <v>0.85000000000000009</v>
      </c>
      <c r="W2449" s="78">
        <f t="shared" si="192"/>
        <v>0</v>
      </c>
      <c r="X2449" s="1">
        <f>VLOOKUP(E2449,'渗透率、续签率'!AG:AJ,4,0)</f>
        <v>3759.5000000000005</v>
      </c>
      <c r="Y2449" s="1">
        <f t="shared" si="193"/>
        <v>0</v>
      </c>
      <c r="Z2449">
        <v>1</v>
      </c>
      <c r="AA2449" s="89">
        <f t="shared" si="194"/>
        <v>0</v>
      </c>
      <c r="AH2449" s="37"/>
      <c r="AI2449" s="37"/>
      <c r="AK2449" s="37"/>
    </row>
    <row r="2450" spans="1:37" hidden="1">
      <c r="A2450" t="s">
        <v>64</v>
      </c>
      <c r="B2450" t="s">
        <v>2</v>
      </c>
      <c r="C2450" t="s">
        <v>6</v>
      </c>
      <c r="D2450" t="s">
        <v>116</v>
      </c>
      <c r="E2450" t="s">
        <v>497</v>
      </c>
      <c r="F2450" t="str">
        <f t="shared" si="191"/>
        <v>海西蒙古族藏族自治州感统教育</v>
      </c>
      <c r="G2450" t="s">
        <v>297</v>
      </c>
      <c r="H2450" t="s">
        <v>329</v>
      </c>
      <c r="I2450" t="s">
        <v>70</v>
      </c>
      <c r="J2450">
        <v>2</v>
      </c>
      <c r="K2450">
        <v>0</v>
      </c>
      <c r="L2450" s="13">
        <f>VLOOKUP(C2450,'渗透率、续签率'!B:C,2,0)</f>
        <v>0.68600000000000005</v>
      </c>
      <c r="M2450" s="6">
        <v>0</v>
      </c>
      <c r="N2450">
        <v>0</v>
      </c>
      <c r="O2450">
        <v>0</v>
      </c>
      <c r="P2450" s="6">
        <v>0</v>
      </c>
      <c r="Q2450" s="13">
        <v>0</v>
      </c>
      <c r="R2450" s="13">
        <v>0</v>
      </c>
      <c r="S2450" s="31">
        <v>0</v>
      </c>
      <c r="T2450" s="6">
        <f>VLOOKUP(E2450,'参数设置&amp;汇总'!S:U,3,0)</f>
        <v>0.88090909090909097</v>
      </c>
      <c r="U2450" s="78">
        <f t="shared" si="190"/>
        <v>0</v>
      </c>
      <c r="V2450" s="13">
        <v>0.85000000000000009</v>
      </c>
      <c r="W2450" s="78">
        <f t="shared" si="192"/>
        <v>0</v>
      </c>
      <c r="X2450" s="1">
        <f>VLOOKUP(E2450,'渗透率、续签率'!AG:AJ,4,0)</f>
        <v>3759.5000000000005</v>
      </c>
      <c r="Y2450" s="1">
        <f t="shared" si="193"/>
        <v>0</v>
      </c>
      <c r="Z2450">
        <v>0</v>
      </c>
      <c r="AA2450" s="89">
        <f t="shared" si="194"/>
        <v>0</v>
      </c>
      <c r="AH2450" s="37"/>
      <c r="AI2450" s="37"/>
      <c r="AK2450" s="37"/>
    </row>
    <row r="2451" spans="1:37" hidden="1">
      <c r="A2451" t="s">
        <v>64</v>
      </c>
      <c r="B2451" t="s">
        <v>2</v>
      </c>
      <c r="C2451" t="s">
        <v>6</v>
      </c>
      <c r="D2451" t="s">
        <v>116</v>
      </c>
      <c r="E2451" t="s">
        <v>497</v>
      </c>
      <c r="F2451" t="str">
        <f t="shared" si="191"/>
        <v>淄博市感统教育</v>
      </c>
      <c r="G2451" t="s">
        <v>103</v>
      </c>
      <c r="H2451" t="s">
        <v>330</v>
      </c>
      <c r="I2451" t="s">
        <v>70</v>
      </c>
      <c r="J2451">
        <v>9</v>
      </c>
      <c r="K2451">
        <v>0</v>
      </c>
      <c r="L2451" s="13">
        <f>VLOOKUP(C2451,'渗透率、续签率'!B:C,2,0)</f>
        <v>0.68600000000000005</v>
      </c>
      <c r="M2451" s="6">
        <v>0</v>
      </c>
      <c r="N2451">
        <v>0</v>
      </c>
      <c r="O2451">
        <v>0</v>
      </c>
      <c r="P2451" s="6">
        <v>0</v>
      </c>
      <c r="Q2451" s="13">
        <v>0</v>
      </c>
      <c r="R2451" s="13">
        <v>0</v>
      </c>
      <c r="S2451" s="31">
        <v>0</v>
      </c>
      <c r="T2451" s="6">
        <f>VLOOKUP(E2451,'参数设置&amp;汇总'!S:U,3,0)</f>
        <v>0.88090909090909097</v>
      </c>
      <c r="U2451" s="78">
        <f t="shared" si="190"/>
        <v>0</v>
      </c>
      <c r="V2451" s="13">
        <v>0.85000000000000009</v>
      </c>
      <c r="W2451" s="78">
        <f t="shared" si="192"/>
        <v>0</v>
      </c>
      <c r="X2451" s="1">
        <f>VLOOKUP(E2451,'渗透率、续签率'!AG:AJ,4,0)</f>
        <v>3759.5000000000005</v>
      </c>
      <c r="Y2451" s="1">
        <f t="shared" si="193"/>
        <v>0</v>
      </c>
      <c r="Z2451">
        <v>0</v>
      </c>
      <c r="AA2451" s="89">
        <f t="shared" si="194"/>
        <v>0</v>
      </c>
      <c r="AH2451" s="37"/>
      <c r="AI2451" s="37"/>
      <c r="AK2451" s="37"/>
    </row>
    <row r="2452" spans="1:37" hidden="1">
      <c r="A2452" t="s">
        <v>64</v>
      </c>
      <c r="B2452" t="s">
        <v>2</v>
      </c>
      <c r="C2452" t="s">
        <v>6</v>
      </c>
      <c r="D2452" t="s">
        <v>116</v>
      </c>
      <c r="E2452" t="s">
        <v>497</v>
      </c>
      <c r="F2452" t="str">
        <f t="shared" si="191"/>
        <v>淮北市感统教育</v>
      </c>
      <c r="G2452" t="s">
        <v>94</v>
      </c>
      <c r="H2452" t="s">
        <v>331</v>
      </c>
      <c r="I2452" t="s">
        <v>68</v>
      </c>
      <c r="J2452">
        <v>3</v>
      </c>
      <c r="K2452">
        <v>0</v>
      </c>
      <c r="L2452" s="13">
        <f>VLOOKUP(C2452,'渗透率、续签率'!B:C,2,0)</f>
        <v>0.68600000000000005</v>
      </c>
      <c r="M2452" s="6">
        <v>0</v>
      </c>
      <c r="N2452">
        <v>0</v>
      </c>
      <c r="O2452">
        <v>0</v>
      </c>
      <c r="P2452" s="6">
        <v>0</v>
      </c>
      <c r="Q2452" s="13">
        <v>0</v>
      </c>
      <c r="R2452" s="13">
        <v>0</v>
      </c>
      <c r="S2452" s="31">
        <v>0</v>
      </c>
      <c r="T2452" s="6">
        <f>VLOOKUP(E2452,'参数设置&amp;汇总'!S:U,3,0)</f>
        <v>0.88090909090909097</v>
      </c>
      <c r="U2452" s="78">
        <f t="shared" si="190"/>
        <v>0</v>
      </c>
      <c r="V2452" s="13">
        <v>0.85000000000000009</v>
      </c>
      <c r="W2452" s="78">
        <f t="shared" si="192"/>
        <v>0</v>
      </c>
      <c r="X2452" s="1">
        <f>VLOOKUP(E2452,'渗透率、续签率'!AG:AJ,4,0)</f>
        <v>3759.5000000000005</v>
      </c>
      <c r="Y2452" s="1">
        <f t="shared" si="193"/>
        <v>0</v>
      </c>
      <c r="Z2452">
        <v>0</v>
      </c>
      <c r="AA2452" s="89">
        <f t="shared" si="194"/>
        <v>0</v>
      </c>
    </row>
    <row r="2453" spans="1:37" hidden="1">
      <c r="A2453" t="s">
        <v>64</v>
      </c>
      <c r="B2453" t="s">
        <v>2</v>
      </c>
      <c r="C2453" t="s">
        <v>6</v>
      </c>
      <c r="D2453" t="s">
        <v>116</v>
      </c>
      <c r="E2453" t="s">
        <v>497</v>
      </c>
      <c r="F2453" t="str">
        <f t="shared" si="191"/>
        <v>淮南市感统教育</v>
      </c>
      <c r="G2453" t="s">
        <v>94</v>
      </c>
      <c r="H2453" t="s">
        <v>332</v>
      </c>
      <c r="I2453" t="s">
        <v>68</v>
      </c>
      <c r="J2453">
        <v>8</v>
      </c>
      <c r="K2453">
        <v>2</v>
      </c>
      <c r="L2453" s="13">
        <f>VLOOKUP(C2453,'渗透率、续签率'!B:C,2,0)</f>
        <v>0.68600000000000005</v>
      </c>
      <c r="M2453" s="6">
        <v>0.25</v>
      </c>
      <c r="N2453">
        <v>0</v>
      </c>
      <c r="O2453">
        <v>0</v>
      </c>
      <c r="P2453" s="6">
        <v>0</v>
      </c>
      <c r="Q2453" s="13">
        <v>1</v>
      </c>
      <c r="R2453" s="13">
        <v>0</v>
      </c>
      <c r="S2453" s="31">
        <v>4</v>
      </c>
      <c r="T2453" s="6">
        <f>VLOOKUP(E2453,'参数设置&amp;汇总'!S:U,3,0)</f>
        <v>0.88090909090909097</v>
      </c>
      <c r="U2453" s="78">
        <f t="shared" si="190"/>
        <v>0</v>
      </c>
      <c r="V2453" s="13">
        <v>0.85000000000000009</v>
      </c>
      <c r="W2453" s="78">
        <f t="shared" si="192"/>
        <v>0</v>
      </c>
      <c r="X2453" s="1">
        <f>VLOOKUP(E2453,'渗透率、续签率'!AG:AJ,4,0)</f>
        <v>3759.5000000000005</v>
      </c>
      <c r="Y2453" s="1">
        <f t="shared" si="193"/>
        <v>0</v>
      </c>
      <c r="Z2453">
        <v>0</v>
      </c>
      <c r="AA2453" s="89">
        <f t="shared" si="194"/>
        <v>0</v>
      </c>
      <c r="AH2453" s="37"/>
      <c r="AI2453" s="37"/>
      <c r="AK2453" s="37"/>
    </row>
    <row r="2454" spans="1:37" hidden="1">
      <c r="A2454" t="s">
        <v>64</v>
      </c>
      <c r="B2454" t="s">
        <v>2</v>
      </c>
      <c r="C2454" t="s">
        <v>6</v>
      </c>
      <c r="D2454" t="s">
        <v>116</v>
      </c>
      <c r="E2454" t="s">
        <v>497</v>
      </c>
      <c r="F2454" t="str">
        <f t="shared" si="191"/>
        <v>淮安市感统教育</v>
      </c>
      <c r="G2454" t="s">
        <v>73</v>
      </c>
      <c r="H2454" t="s">
        <v>333</v>
      </c>
      <c r="I2454" t="s">
        <v>70</v>
      </c>
      <c r="J2454">
        <v>9</v>
      </c>
      <c r="K2454">
        <v>0</v>
      </c>
      <c r="L2454" s="13">
        <f>VLOOKUP(C2454,'渗透率、续签率'!B:C,2,0)</f>
        <v>0.68600000000000005</v>
      </c>
      <c r="M2454" s="6">
        <v>0</v>
      </c>
      <c r="N2454">
        <v>0</v>
      </c>
      <c r="O2454">
        <v>0</v>
      </c>
      <c r="P2454" s="6">
        <v>0</v>
      </c>
      <c r="Q2454" s="13">
        <v>0</v>
      </c>
      <c r="R2454" s="13">
        <v>0</v>
      </c>
      <c r="S2454" s="31">
        <v>0</v>
      </c>
      <c r="T2454" s="6">
        <f>VLOOKUP(E2454,'参数设置&amp;汇总'!S:U,3,0)</f>
        <v>0.88090909090909097</v>
      </c>
      <c r="U2454" s="78">
        <f t="shared" si="190"/>
        <v>0</v>
      </c>
      <c r="V2454" s="13">
        <v>0.85000000000000009</v>
      </c>
      <c r="W2454" s="78">
        <f t="shared" si="192"/>
        <v>0</v>
      </c>
      <c r="X2454" s="1">
        <f>VLOOKUP(E2454,'渗透率、续签率'!AG:AJ,4,0)</f>
        <v>3759.5000000000005</v>
      </c>
      <c r="Y2454" s="1">
        <f t="shared" si="193"/>
        <v>0</v>
      </c>
      <c r="Z2454">
        <v>0</v>
      </c>
      <c r="AA2454" s="89">
        <f t="shared" si="194"/>
        <v>0</v>
      </c>
      <c r="AH2454" s="37"/>
      <c r="AI2454" s="37"/>
      <c r="AJ2454" s="1"/>
      <c r="AK2454" s="37"/>
    </row>
    <row r="2455" spans="1:37" hidden="1">
      <c r="A2455" t="s">
        <v>64</v>
      </c>
      <c r="B2455" t="s">
        <v>2</v>
      </c>
      <c r="C2455" t="s">
        <v>6</v>
      </c>
      <c r="D2455" t="s">
        <v>116</v>
      </c>
      <c r="E2455" t="s">
        <v>497</v>
      </c>
      <c r="F2455" t="str">
        <f t="shared" si="191"/>
        <v>清远市感统教育</v>
      </c>
      <c r="G2455" t="s">
        <v>75</v>
      </c>
      <c r="H2455" t="s">
        <v>334</v>
      </c>
      <c r="I2455" t="s">
        <v>68</v>
      </c>
      <c r="J2455">
        <v>8</v>
      </c>
      <c r="K2455">
        <v>2</v>
      </c>
      <c r="L2455" s="13">
        <f>VLOOKUP(C2455,'渗透率、续签率'!B:C,2,0)</f>
        <v>0.68600000000000005</v>
      </c>
      <c r="M2455" s="6">
        <v>0.25</v>
      </c>
      <c r="N2455">
        <v>0</v>
      </c>
      <c r="O2455">
        <v>0</v>
      </c>
      <c r="P2455" s="6">
        <v>0</v>
      </c>
      <c r="Q2455" s="13">
        <v>1</v>
      </c>
      <c r="R2455" s="13">
        <v>0</v>
      </c>
      <c r="S2455" s="31">
        <v>11</v>
      </c>
      <c r="T2455" s="6">
        <f>VLOOKUP(E2455,'参数设置&amp;汇总'!S:U,3,0)</f>
        <v>0.88090909090909097</v>
      </c>
      <c r="U2455" s="78">
        <f t="shared" si="190"/>
        <v>0</v>
      </c>
      <c r="V2455" s="13">
        <v>0.85000000000000009</v>
      </c>
      <c r="W2455" s="78">
        <f t="shared" si="192"/>
        <v>0</v>
      </c>
      <c r="X2455" s="1">
        <f>VLOOKUP(E2455,'渗透率、续签率'!AG:AJ,4,0)</f>
        <v>3759.5000000000005</v>
      </c>
      <c r="Y2455" s="1">
        <f t="shared" si="193"/>
        <v>0</v>
      </c>
      <c r="Z2455">
        <v>0</v>
      </c>
      <c r="AA2455" s="89">
        <f t="shared" si="194"/>
        <v>0</v>
      </c>
      <c r="AH2455" s="37"/>
      <c r="AI2455" s="37"/>
      <c r="AK2455" s="37"/>
    </row>
    <row r="2456" spans="1:37" hidden="1">
      <c r="A2456" t="s">
        <v>64</v>
      </c>
      <c r="B2456" t="s">
        <v>2</v>
      </c>
      <c r="C2456" t="s">
        <v>6</v>
      </c>
      <c r="D2456" t="s">
        <v>116</v>
      </c>
      <c r="E2456" t="s">
        <v>497</v>
      </c>
      <c r="F2456" t="str">
        <f t="shared" si="191"/>
        <v>渭南市感统教育</v>
      </c>
      <c r="G2456" t="s">
        <v>108</v>
      </c>
      <c r="H2456" t="s">
        <v>335</v>
      </c>
      <c r="I2456" t="s">
        <v>70</v>
      </c>
      <c r="J2456">
        <v>11</v>
      </c>
      <c r="K2456">
        <v>0</v>
      </c>
      <c r="L2456" s="13">
        <f>VLOOKUP(C2456,'渗透率、续签率'!B:C,2,0)</f>
        <v>0.68600000000000005</v>
      </c>
      <c r="M2456" s="6">
        <v>0</v>
      </c>
      <c r="N2456">
        <v>0</v>
      </c>
      <c r="O2456">
        <v>0</v>
      </c>
      <c r="P2456" s="6">
        <v>0</v>
      </c>
      <c r="Q2456" s="13">
        <v>0</v>
      </c>
      <c r="R2456" s="13">
        <v>0</v>
      </c>
      <c r="S2456" s="31">
        <v>0</v>
      </c>
      <c r="T2456" s="6">
        <f>VLOOKUP(E2456,'参数设置&amp;汇总'!S:U,3,0)</f>
        <v>0.88090909090909097</v>
      </c>
      <c r="U2456" s="78">
        <f t="shared" si="190"/>
        <v>0</v>
      </c>
      <c r="V2456" s="13">
        <v>0.85000000000000009</v>
      </c>
      <c r="W2456" s="78">
        <f t="shared" si="192"/>
        <v>0</v>
      </c>
      <c r="X2456" s="1">
        <f>VLOOKUP(E2456,'渗透率、续签率'!AG:AJ,4,0)</f>
        <v>3759.5000000000005</v>
      </c>
      <c r="Y2456" s="1">
        <f t="shared" si="193"/>
        <v>0</v>
      </c>
      <c r="Z2456">
        <v>1</v>
      </c>
      <c r="AA2456" s="89">
        <f t="shared" si="194"/>
        <v>0</v>
      </c>
    </row>
    <row r="2457" spans="1:37" hidden="1">
      <c r="A2457" t="s">
        <v>64</v>
      </c>
      <c r="B2457" t="s">
        <v>2</v>
      </c>
      <c r="C2457" t="s">
        <v>6</v>
      </c>
      <c r="D2457" t="s">
        <v>116</v>
      </c>
      <c r="E2457" t="s">
        <v>497</v>
      </c>
      <c r="F2457" t="str">
        <f t="shared" si="191"/>
        <v>湖州市感统教育</v>
      </c>
      <c r="G2457" t="s">
        <v>79</v>
      </c>
      <c r="H2457" t="s">
        <v>336</v>
      </c>
      <c r="I2457" t="s">
        <v>68</v>
      </c>
      <c r="J2457">
        <v>8</v>
      </c>
      <c r="K2457">
        <v>0</v>
      </c>
      <c r="L2457" s="13">
        <f>VLOOKUP(C2457,'渗透率、续签率'!B:C,2,0)</f>
        <v>0.68600000000000005</v>
      </c>
      <c r="M2457" s="6">
        <v>0</v>
      </c>
      <c r="N2457">
        <v>0</v>
      </c>
      <c r="O2457">
        <v>0</v>
      </c>
      <c r="P2457" s="6">
        <v>0</v>
      </c>
      <c r="Q2457" s="13">
        <v>0</v>
      </c>
      <c r="R2457" s="13">
        <v>0</v>
      </c>
      <c r="S2457" s="31">
        <v>0</v>
      </c>
      <c r="T2457" s="6">
        <f>VLOOKUP(E2457,'参数设置&amp;汇总'!S:U,3,0)</f>
        <v>0.88090909090909097</v>
      </c>
      <c r="U2457" s="78">
        <f t="shared" si="190"/>
        <v>0</v>
      </c>
      <c r="V2457" s="13">
        <v>0.85000000000000009</v>
      </c>
      <c r="W2457" s="78">
        <f t="shared" si="192"/>
        <v>0</v>
      </c>
      <c r="X2457" s="1">
        <f>VLOOKUP(E2457,'渗透率、续签率'!AG:AJ,4,0)</f>
        <v>3759.5000000000005</v>
      </c>
      <c r="Y2457" s="1">
        <f t="shared" si="193"/>
        <v>0</v>
      </c>
      <c r="Z2457">
        <v>0</v>
      </c>
      <c r="AA2457" s="89">
        <f t="shared" si="194"/>
        <v>0</v>
      </c>
      <c r="AH2457" s="37"/>
      <c r="AI2457" s="37"/>
      <c r="AK2457" s="37"/>
    </row>
    <row r="2458" spans="1:37" hidden="1">
      <c r="A2458" t="s">
        <v>64</v>
      </c>
      <c r="B2458" t="s">
        <v>2</v>
      </c>
      <c r="C2458" t="s">
        <v>6</v>
      </c>
      <c r="D2458" t="s">
        <v>116</v>
      </c>
      <c r="E2458" t="s">
        <v>497</v>
      </c>
      <c r="F2458" t="str">
        <f t="shared" si="191"/>
        <v>湘潭市感统教育</v>
      </c>
      <c r="G2458" t="s">
        <v>113</v>
      </c>
      <c r="H2458" t="s">
        <v>337</v>
      </c>
      <c r="I2458" t="s">
        <v>68</v>
      </c>
      <c r="J2458">
        <v>2</v>
      </c>
      <c r="K2458">
        <v>0</v>
      </c>
      <c r="L2458" s="13">
        <f>VLOOKUP(C2458,'渗透率、续签率'!B:C,2,0)</f>
        <v>0.68600000000000005</v>
      </c>
      <c r="M2458" s="6">
        <v>0</v>
      </c>
      <c r="N2458">
        <v>0</v>
      </c>
      <c r="O2458">
        <v>0</v>
      </c>
      <c r="P2458" s="6">
        <v>0</v>
      </c>
      <c r="Q2458" s="13">
        <v>0</v>
      </c>
      <c r="R2458" s="13">
        <v>0</v>
      </c>
      <c r="S2458" s="31">
        <v>0</v>
      </c>
      <c r="T2458" s="6">
        <f>VLOOKUP(E2458,'参数设置&amp;汇总'!S:U,3,0)</f>
        <v>0.88090909090909097</v>
      </c>
      <c r="U2458" s="78">
        <f t="shared" si="190"/>
        <v>0</v>
      </c>
      <c r="V2458" s="13">
        <v>0.85000000000000009</v>
      </c>
      <c r="W2458" s="78">
        <f t="shared" si="192"/>
        <v>0</v>
      </c>
      <c r="X2458" s="1">
        <f>VLOOKUP(E2458,'渗透率、续签率'!AG:AJ,4,0)</f>
        <v>3759.5000000000005</v>
      </c>
      <c r="Y2458" s="1">
        <f t="shared" si="193"/>
        <v>0</v>
      </c>
      <c r="Z2458">
        <v>0</v>
      </c>
      <c r="AA2458" s="89">
        <f t="shared" si="194"/>
        <v>0</v>
      </c>
      <c r="AH2458" s="37"/>
      <c r="AI2458" s="37"/>
      <c r="AK2458" s="37"/>
    </row>
    <row r="2459" spans="1:37" hidden="1">
      <c r="A2459" t="s">
        <v>64</v>
      </c>
      <c r="B2459" t="s">
        <v>2</v>
      </c>
      <c r="C2459" t="s">
        <v>6</v>
      </c>
      <c r="D2459" t="s">
        <v>116</v>
      </c>
      <c r="E2459" t="s">
        <v>497</v>
      </c>
      <c r="F2459" t="str">
        <f t="shared" si="191"/>
        <v>湘西土家族苗族自治州感统教育</v>
      </c>
      <c r="G2459" t="s">
        <v>113</v>
      </c>
      <c r="H2459" t="s">
        <v>338</v>
      </c>
      <c r="I2459" t="s">
        <v>68</v>
      </c>
      <c r="J2459">
        <v>5</v>
      </c>
      <c r="K2459">
        <v>0</v>
      </c>
      <c r="L2459" s="13">
        <f>VLOOKUP(C2459,'渗透率、续签率'!B:C,2,0)</f>
        <v>0.68600000000000005</v>
      </c>
      <c r="M2459" s="6">
        <v>0</v>
      </c>
      <c r="N2459">
        <v>0</v>
      </c>
      <c r="O2459">
        <v>0</v>
      </c>
      <c r="P2459" s="6">
        <v>0</v>
      </c>
      <c r="Q2459" s="13">
        <v>0</v>
      </c>
      <c r="R2459" s="13">
        <v>0</v>
      </c>
      <c r="S2459" s="31">
        <v>0</v>
      </c>
      <c r="T2459" s="6">
        <f>VLOOKUP(E2459,'参数设置&amp;汇总'!S:U,3,0)</f>
        <v>0.88090909090909097</v>
      </c>
      <c r="U2459" s="78">
        <f t="shared" si="190"/>
        <v>0</v>
      </c>
      <c r="V2459" s="13">
        <v>0.85000000000000009</v>
      </c>
      <c r="W2459" s="78">
        <f t="shared" si="192"/>
        <v>0</v>
      </c>
      <c r="X2459" s="1">
        <f>VLOOKUP(E2459,'渗透率、续签率'!AG:AJ,4,0)</f>
        <v>3759.5000000000005</v>
      </c>
      <c r="Y2459" s="1">
        <f t="shared" si="193"/>
        <v>0</v>
      </c>
      <c r="Z2459">
        <v>0</v>
      </c>
      <c r="AA2459" s="89">
        <f t="shared" si="194"/>
        <v>0</v>
      </c>
      <c r="AH2459" s="37"/>
      <c r="AI2459" s="37"/>
      <c r="AK2459" s="37"/>
    </row>
    <row r="2460" spans="1:37" hidden="1">
      <c r="A2460" t="s">
        <v>64</v>
      </c>
      <c r="B2460" t="s">
        <v>2</v>
      </c>
      <c r="C2460" t="s">
        <v>6</v>
      </c>
      <c r="D2460" t="s">
        <v>116</v>
      </c>
      <c r="E2460" t="s">
        <v>497</v>
      </c>
      <c r="F2460" t="str">
        <f t="shared" si="191"/>
        <v>湛江市感统教育</v>
      </c>
      <c r="G2460" t="s">
        <v>75</v>
      </c>
      <c r="H2460" t="s">
        <v>339</v>
      </c>
      <c r="I2460" t="s">
        <v>68</v>
      </c>
      <c r="J2460">
        <v>9</v>
      </c>
      <c r="K2460">
        <v>0</v>
      </c>
      <c r="L2460" s="13">
        <f>VLOOKUP(C2460,'渗透率、续签率'!B:C,2,0)</f>
        <v>0.68600000000000005</v>
      </c>
      <c r="M2460" s="6">
        <v>0</v>
      </c>
      <c r="N2460">
        <v>0</v>
      </c>
      <c r="O2460">
        <v>0</v>
      </c>
      <c r="P2460" s="6">
        <v>0</v>
      </c>
      <c r="Q2460" s="13">
        <v>0</v>
      </c>
      <c r="R2460" s="13">
        <v>0</v>
      </c>
      <c r="S2460" s="31">
        <v>0</v>
      </c>
      <c r="T2460" s="6">
        <f>VLOOKUP(E2460,'参数设置&amp;汇总'!S:U,3,0)</f>
        <v>0.88090909090909097</v>
      </c>
      <c r="U2460" s="78">
        <f t="shared" si="190"/>
        <v>0</v>
      </c>
      <c r="V2460" s="13">
        <v>0.85000000000000009</v>
      </c>
      <c r="W2460" s="78">
        <f t="shared" si="192"/>
        <v>0</v>
      </c>
      <c r="X2460" s="1">
        <f>VLOOKUP(E2460,'渗透率、续签率'!AG:AJ,4,0)</f>
        <v>3759.5000000000005</v>
      </c>
      <c r="Y2460" s="1">
        <f t="shared" si="193"/>
        <v>0</v>
      </c>
      <c r="Z2460">
        <v>0</v>
      </c>
      <c r="AA2460" s="89">
        <f t="shared" si="194"/>
        <v>0</v>
      </c>
      <c r="AH2460" s="37"/>
      <c r="AI2460" s="37"/>
      <c r="AK2460" s="37"/>
    </row>
    <row r="2461" spans="1:37" hidden="1">
      <c r="A2461" t="s">
        <v>64</v>
      </c>
      <c r="B2461" t="s">
        <v>2</v>
      </c>
      <c r="C2461" t="s">
        <v>6</v>
      </c>
      <c r="D2461" t="s">
        <v>116</v>
      </c>
      <c r="E2461" t="s">
        <v>497</v>
      </c>
      <c r="F2461" t="str">
        <f t="shared" si="191"/>
        <v>滁州市感统教育</v>
      </c>
      <c r="G2461" t="s">
        <v>94</v>
      </c>
      <c r="H2461" t="s">
        <v>340</v>
      </c>
      <c r="I2461" t="s">
        <v>68</v>
      </c>
      <c r="J2461">
        <v>2</v>
      </c>
      <c r="K2461">
        <v>1</v>
      </c>
      <c r="L2461" s="13">
        <f>VLOOKUP(C2461,'渗透率、续签率'!B:C,2,0)</f>
        <v>0.68600000000000005</v>
      </c>
      <c r="M2461" s="6">
        <v>0.5</v>
      </c>
      <c r="N2461">
        <v>0</v>
      </c>
      <c r="O2461">
        <v>0</v>
      </c>
      <c r="P2461" s="6">
        <v>0</v>
      </c>
      <c r="Q2461" s="13">
        <v>1</v>
      </c>
      <c r="R2461" s="13">
        <v>0</v>
      </c>
      <c r="S2461" s="31">
        <v>2</v>
      </c>
      <c r="T2461" s="6">
        <f>VLOOKUP(E2461,'参数设置&amp;汇总'!S:U,3,0)</f>
        <v>0.88090909090909097</v>
      </c>
      <c r="U2461" s="78">
        <f t="shared" si="190"/>
        <v>0</v>
      </c>
      <c r="V2461" s="13">
        <v>0.85000000000000009</v>
      </c>
      <c r="W2461" s="78">
        <f t="shared" si="192"/>
        <v>0</v>
      </c>
      <c r="X2461" s="1">
        <f>VLOOKUP(E2461,'渗透率、续签率'!AG:AJ,4,0)</f>
        <v>3759.5000000000005</v>
      </c>
      <c r="Y2461" s="1">
        <f t="shared" si="193"/>
        <v>0</v>
      </c>
      <c r="Z2461">
        <v>0</v>
      </c>
      <c r="AA2461" s="89">
        <f t="shared" si="194"/>
        <v>0</v>
      </c>
      <c r="AH2461" s="37"/>
      <c r="AI2461" s="37"/>
      <c r="AK2461" s="37"/>
    </row>
    <row r="2462" spans="1:37" hidden="1">
      <c r="A2462" t="s">
        <v>64</v>
      </c>
      <c r="B2462" t="s">
        <v>2</v>
      </c>
      <c r="C2462" t="s">
        <v>6</v>
      </c>
      <c r="D2462" t="s">
        <v>116</v>
      </c>
      <c r="E2462" t="s">
        <v>497</v>
      </c>
      <c r="F2462" t="str">
        <f t="shared" si="191"/>
        <v>滨州市感统教育</v>
      </c>
      <c r="G2462" t="s">
        <v>103</v>
      </c>
      <c r="H2462" t="s">
        <v>341</v>
      </c>
      <c r="I2462" t="s">
        <v>70</v>
      </c>
      <c r="J2462">
        <v>6</v>
      </c>
      <c r="K2462">
        <v>1</v>
      </c>
      <c r="L2462" s="13">
        <f>VLOOKUP(C2462,'渗透率、续签率'!B:C,2,0)</f>
        <v>0.68600000000000005</v>
      </c>
      <c r="M2462" s="6">
        <v>0.17</v>
      </c>
      <c r="N2462">
        <v>0</v>
      </c>
      <c r="O2462">
        <v>0</v>
      </c>
      <c r="P2462" s="6">
        <v>0</v>
      </c>
      <c r="Q2462" s="13">
        <v>1</v>
      </c>
      <c r="R2462" s="13">
        <v>0</v>
      </c>
      <c r="S2462" s="31">
        <v>3</v>
      </c>
      <c r="T2462" s="6">
        <f>VLOOKUP(E2462,'参数设置&amp;汇总'!S:U,3,0)</f>
        <v>0.88090909090909097</v>
      </c>
      <c r="U2462" s="78">
        <f t="shared" si="190"/>
        <v>0</v>
      </c>
      <c r="V2462" s="13">
        <v>0.85000000000000009</v>
      </c>
      <c r="W2462" s="78">
        <f t="shared" si="192"/>
        <v>0</v>
      </c>
      <c r="X2462" s="1">
        <f>VLOOKUP(E2462,'渗透率、续签率'!AG:AJ,4,0)</f>
        <v>3759.5000000000005</v>
      </c>
      <c r="Y2462" s="1">
        <f t="shared" si="193"/>
        <v>0</v>
      </c>
      <c r="Z2462">
        <v>0</v>
      </c>
      <c r="AA2462" s="89">
        <f t="shared" si="194"/>
        <v>0</v>
      </c>
      <c r="AH2462" s="37"/>
      <c r="AI2462" s="37"/>
      <c r="AK2462" s="37"/>
    </row>
    <row r="2463" spans="1:37" hidden="1">
      <c r="A2463" t="s">
        <v>64</v>
      </c>
      <c r="B2463" t="s">
        <v>2</v>
      </c>
      <c r="C2463" t="s">
        <v>6</v>
      </c>
      <c r="D2463" t="s">
        <v>116</v>
      </c>
      <c r="E2463" t="s">
        <v>497</v>
      </c>
      <c r="F2463" t="str">
        <f t="shared" si="191"/>
        <v>漯河市感统教育</v>
      </c>
      <c r="G2463" t="s">
        <v>110</v>
      </c>
      <c r="H2463" t="s">
        <v>342</v>
      </c>
      <c r="I2463" t="s">
        <v>70</v>
      </c>
      <c r="J2463">
        <v>3</v>
      </c>
      <c r="K2463">
        <v>0</v>
      </c>
      <c r="L2463" s="13">
        <f>VLOOKUP(C2463,'渗透率、续签率'!B:C,2,0)</f>
        <v>0.68600000000000005</v>
      </c>
      <c r="M2463" s="6">
        <v>0</v>
      </c>
      <c r="N2463">
        <v>0</v>
      </c>
      <c r="O2463">
        <v>0</v>
      </c>
      <c r="P2463" s="6">
        <v>0</v>
      </c>
      <c r="Q2463" s="13">
        <v>0</v>
      </c>
      <c r="R2463" s="13">
        <v>0</v>
      </c>
      <c r="S2463" s="31">
        <v>0</v>
      </c>
      <c r="T2463" s="6">
        <f>VLOOKUP(E2463,'参数设置&amp;汇总'!S:U,3,0)</f>
        <v>0.88090909090909097</v>
      </c>
      <c r="U2463" s="78">
        <f t="shared" si="190"/>
        <v>0</v>
      </c>
      <c r="V2463" s="13">
        <v>0.85000000000000009</v>
      </c>
      <c r="W2463" s="78">
        <f t="shared" si="192"/>
        <v>0</v>
      </c>
      <c r="X2463" s="1">
        <f>VLOOKUP(E2463,'渗透率、续签率'!AG:AJ,4,0)</f>
        <v>3759.5000000000005</v>
      </c>
      <c r="Y2463" s="1">
        <f t="shared" si="193"/>
        <v>0</v>
      </c>
      <c r="Z2463">
        <v>0</v>
      </c>
      <c r="AA2463" s="89">
        <f t="shared" si="194"/>
        <v>0</v>
      </c>
      <c r="AH2463" s="37"/>
      <c r="AI2463" s="37"/>
      <c r="AK2463" s="37"/>
    </row>
    <row r="2464" spans="1:37" hidden="1">
      <c r="A2464" t="s">
        <v>64</v>
      </c>
      <c r="B2464" t="s">
        <v>2</v>
      </c>
      <c r="C2464" t="s">
        <v>6</v>
      </c>
      <c r="D2464" t="s">
        <v>116</v>
      </c>
      <c r="E2464" t="s">
        <v>497</v>
      </c>
      <c r="F2464" t="str">
        <f t="shared" si="191"/>
        <v>漳州市感统教育</v>
      </c>
      <c r="G2464" t="s">
        <v>92</v>
      </c>
      <c r="H2464" t="s">
        <v>343</v>
      </c>
      <c r="I2464" t="s">
        <v>68</v>
      </c>
      <c r="J2464">
        <v>7</v>
      </c>
      <c r="K2464">
        <v>0</v>
      </c>
      <c r="L2464" s="13">
        <f>VLOOKUP(C2464,'渗透率、续签率'!B:C,2,0)</f>
        <v>0.68600000000000005</v>
      </c>
      <c r="M2464" s="6">
        <v>0</v>
      </c>
      <c r="N2464">
        <v>0</v>
      </c>
      <c r="O2464">
        <v>0</v>
      </c>
      <c r="P2464" s="6">
        <v>0</v>
      </c>
      <c r="Q2464" s="13">
        <v>0</v>
      </c>
      <c r="R2464" s="13">
        <v>0</v>
      </c>
      <c r="S2464" s="31">
        <v>0</v>
      </c>
      <c r="T2464" s="6">
        <f>VLOOKUP(E2464,'参数设置&amp;汇总'!S:U,3,0)</f>
        <v>0.88090909090909097</v>
      </c>
      <c r="U2464" s="78">
        <f t="shared" si="190"/>
        <v>0</v>
      </c>
      <c r="V2464" s="13">
        <v>0.85000000000000009</v>
      </c>
      <c r="W2464" s="78">
        <f t="shared" si="192"/>
        <v>0</v>
      </c>
      <c r="X2464" s="1">
        <f>VLOOKUP(E2464,'渗透率、续签率'!AG:AJ,4,0)</f>
        <v>3759.5000000000005</v>
      </c>
      <c r="Y2464" s="1">
        <f t="shared" si="193"/>
        <v>0</v>
      </c>
      <c r="Z2464">
        <v>0</v>
      </c>
      <c r="AA2464" s="89">
        <f t="shared" si="194"/>
        <v>0</v>
      </c>
      <c r="AH2464" s="37"/>
      <c r="AI2464" s="37"/>
      <c r="AK2464" s="37"/>
    </row>
    <row r="2465" spans="1:37" hidden="1">
      <c r="A2465" t="s">
        <v>64</v>
      </c>
      <c r="B2465" t="s">
        <v>2</v>
      </c>
      <c r="C2465" t="s">
        <v>6</v>
      </c>
      <c r="D2465" t="s">
        <v>116</v>
      </c>
      <c r="E2465" t="s">
        <v>497</v>
      </c>
      <c r="F2465" t="str">
        <f t="shared" si="191"/>
        <v>潍坊市感统教育</v>
      </c>
      <c r="G2465" t="s">
        <v>103</v>
      </c>
      <c r="H2465" t="s">
        <v>344</v>
      </c>
      <c r="I2465" t="s">
        <v>70</v>
      </c>
      <c r="J2465">
        <v>16</v>
      </c>
      <c r="K2465">
        <v>1</v>
      </c>
      <c r="L2465" s="13">
        <f>VLOOKUP(C2465,'渗透率、续签率'!B:C,2,0)</f>
        <v>0.68600000000000005</v>
      </c>
      <c r="M2465" s="6">
        <v>0.06</v>
      </c>
      <c r="N2465">
        <v>0</v>
      </c>
      <c r="O2465">
        <v>0</v>
      </c>
      <c r="P2465" s="6">
        <v>0</v>
      </c>
      <c r="Q2465" s="13">
        <v>1</v>
      </c>
      <c r="R2465" s="13">
        <v>0</v>
      </c>
      <c r="S2465" s="31">
        <v>3</v>
      </c>
      <c r="T2465" s="6">
        <f>VLOOKUP(E2465,'参数设置&amp;汇总'!S:U,3,0)</f>
        <v>0.88090909090909097</v>
      </c>
      <c r="U2465" s="78">
        <f t="shared" si="190"/>
        <v>0</v>
      </c>
      <c r="V2465" s="13">
        <v>0.85000000000000009</v>
      </c>
      <c r="W2465" s="78">
        <f t="shared" si="192"/>
        <v>0</v>
      </c>
      <c r="X2465" s="1">
        <f>VLOOKUP(E2465,'渗透率、续签率'!AG:AJ,4,0)</f>
        <v>3759.5000000000005</v>
      </c>
      <c r="Y2465" s="1">
        <f t="shared" si="193"/>
        <v>0</v>
      </c>
      <c r="Z2465">
        <v>1</v>
      </c>
      <c r="AA2465" s="89">
        <f t="shared" si="194"/>
        <v>0</v>
      </c>
      <c r="AH2465" s="37"/>
      <c r="AI2465" s="37"/>
      <c r="AK2465" s="37"/>
    </row>
    <row r="2466" spans="1:37" hidden="1">
      <c r="A2466" t="s">
        <v>64</v>
      </c>
      <c r="B2466" t="s">
        <v>2</v>
      </c>
      <c r="C2466" t="s">
        <v>6</v>
      </c>
      <c r="D2466" t="s">
        <v>116</v>
      </c>
      <c r="E2466" t="s">
        <v>497</v>
      </c>
      <c r="F2466" t="str">
        <f t="shared" si="191"/>
        <v>潜江市感统教育</v>
      </c>
      <c r="G2466" t="s">
        <v>81</v>
      </c>
      <c r="H2466" t="s">
        <v>345</v>
      </c>
      <c r="I2466" t="s">
        <v>68</v>
      </c>
      <c r="J2466">
        <v>1</v>
      </c>
      <c r="K2466">
        <v>0</v>
      </c>
      <c r="L2466" s="13">
        <f>VLOOKUP(C2466,'渗透率、续签率'!B:C,2,0)</f>
        <v>0.68600000000000005</v>
      </c>
      <c r="M2466" s="6">
        <v>0</v>
      </c>
      <c r="N2466">
        <v>0</v>
      </c>
      <c r="O2466">
        <v>0</v>
      </c>
      <c r="P2466" s="6">
        <v>0</v>
      </c>
      <c r="Q2466" s="13">
        <v>0</v>
      </c>
      <c r="R2466" s="13">
        <v>0</v>
      </c>
      <c r="S2466" s="31">
        <v>0</v>
      </c>
      <c r="T2466" s="6">
        <f>VLOOKUP(E2466,'参数设置&amp;汇总'!S:U,3,0)</f>
        <v>0.88090909090909097</v>
      </c>
      <c r="U2466" s="78">
        <f t="shared" si="190"/>
        <v>0</v>
      </c>
      <c r="V2466" s="13">
        <v>0.85000000000000009</v>
      </c>
      <c r="W2466" s="78">
        <f t="shared" si="192"/>
        <v>0</v>
      </c>
      <c r="X2466" s="1">
        <f>VLOOKUP(E2466,'渗透率、续签率'!AG:AJ,4,0)</f>
        <v>3759.5000000000005</v>
      </c>
      <c r="Y2466" s="1">
        <f t="shared" si="193"/>
        <v>0</v>
      </c>
      <c r="Z2466">
        <v>0</v>
      </c>
      <c r="AA2466" s="89">
        <f t="shared" si="194"/>
        <v>0</v>
      </c>
      <c r="AH2466" s="37"/>
      <c r="AI2466" s="37"/>
      <c r="AK2466" s="37"/>
    </row>
    <row r="2467" spans="1:37" hidden="1">
      <c r="A2467" t="s">
        <v>64</v>
      </c>
      <c r="B2467" t="s">
        <v>2</v>
      </c>
      <c r="C2467" t="s">
        <v>6</v>
      </c>
      <c r="D2467" t="s">
        <v>116</v>
      </c>
      <c r="E2467" t="s">
        <v>497</v>
      </c>
      <c r="F2467" t="str">
        <f t="shared" si="191"/>
        <v>潮州市感统教育</v>
      </c>
      <c r="G2467" t="s">
        <v>75</v>
      </c>
      <c r="H2467" t="s">
        <v>346</v>
      </c>
      <c r="I2467" t="s">
        <v>68</v>
      </c>
      <c r="J2467">
        <v>3</v>
      </c>
      <c r="K2467">
        <v>0</v>
      </c>
      <c r="L2467" s="13">
        <f>VLOOKUP(C2467,'渗透率、续签率'!B:C,2,0)</f>
        <v>0.68600000000000005</v>
      </c>
      <c r="M2467" s="6">
        <v>0</v>
      </c>
      <c r="N2467">
        <v>0</v>
      </c>
      <c r="O2467">
        <v>0</v>
      </c>
      <c r="P2467" s="6">
        <v>0</v>
      </c>
      <c r="Q2467" s="13">
        <v>0</v>
      </c>
      <c r="R2467" s="13">
        <v>0</v>
      </c>
      <c r="S2467" s="31">
        <v>0</v>
      </c>
      <c r="T2467" s="6">
        <f>VLOOKUP(E2467,'参数设置&amp;汇总'!S:U,3,0)</f>
        <v>0.88090909090909097</v>
      </c>
      <c r="U2467" s="78">
        <f t="shared" si="190"/>
        <v>0</v>
      </c>
      <c r="V2467" s="13">
        <v>0.85000000000000009</v>
      </c>
      <c r="W2467" s="78">
        <f t="shared" si="192"/>
        <v>0</v>
      </c>
      <c r="X2467" s="1">
        <f>VLOOKUP(E2467,'渗透率、续签率'!AG:AJ,4,0)</f>
        <v>3759.5000000000005</v>
      </c>
      <c r="Y2467" s="1">
        <f t="shared" si="193"/>
        <v>0</v>
      </c>
      <c r="Z2467">
        <v>0</v>
      </c>
      <c r="AA2467" s="89">
        <f t="shared" si="194"/>
        <v>0</v>
      </c>
      <c r="AH2467" s="37"/>
      <c r="AI2467" s="37"/>
      <c r="AK2467" s="37"/>
    </row>
    <row r="2468" spans="1:37" hidden="1">
      <c r="A2468" t="s">
        <v>64</v>
      </c>
      <c r="B2468" t="s">
        <v>2</v>
      </c>
      <c r="C2468" t="s">
        <v>6</v>
      </c>
      <c r="D2468" t="s">
        <v>116</v>
      </c>
      <c r="E2468" t="s">
        <v>497</v>
      </c>
      <c r="F2468" t="str">
        <f t="shared" si="191"/>
        <v>澄迈县感统教育</v>
      </c>
      <c r="G2468" t="s">
        <v>120</v>
      </c>
      <c r="H2468" t="s">
        <v>347</v>
      </c>
      <c r="I2468" t="s">
        <v>68</v>
      </c>
      <c r="J2468">
        <v>1</v>
      </c>
      <c r="K2468">
        <v>0</v>
      </c>
      <c r="L2468" s="13">
        <f>VLOOKUP(C2468,'渗透率、续签率'!B:C,2,0)</f>
        <v>0.68600000000000005</v>
      </c>
      <c r="M2468" s="6">
        <v>0</v>
      </c>
      <c r="N2468">
        <v>0</v>
      </c>
      <c r="O2468">
        <v>0</v>
      </c>
      <c r="P2468" s="6">
        <v>0</v>
      </c>
      <c r="Q2468" s="13">
        <v>0</v>
      </c>
      <c r="R2468" s="13">
        <v>0</v>
      </c>
      <c r="S2468" s="31">
        <v>0</v>
      </c>
      <c r="T2468" s="6">
        <f>VLOOKUP(E2468,'参数设置&amp;汇总'!S:U,3,0)</f>
        <v>0.88090909090909097</v>
      </c>
      <c r="U2468" s="78">
        <f t="shared" si="190"/>
        <v>0</v>
      </c>
      <c r="V2468" s="13">
        <v>0.85000000000000009</v>
      </c>
      <c r="W2468" s="78">
        <f t="shared" si="192"/>
        <v>0</v>
      </c>
      <c r="X2468" s="1">
        <f>VLOOKUP(E2468,'渗透率、续签率'!AG:AJ,4,0)</f>
        <v>3759.5000000000005</v>
      </c>
      <c r="Y2468" s="1">
        <f t="shared" si="193"/>
        <v>0</v>
      </c>
      <c r="Z2468">
        <v>0</v>
      </c>
      <c r="AA2468" s="89">
        <f t="shared" si="194"/>
        <v>0</v>
      </c>
      <c r="AH2468" s="37"/>
      <c r="AI2468" s="37"/>
      <c r="AK2468" s="37"/>
    </row>
    <row r="2469" spans="1:37" hidden="1">
      <c r="A2469" t="s">
        <v>64</v>
      </c>
      <c r="B2469" t="s">
        <v>2</v>
      </c>
      <c r="C2469" t="s">
        <v>6</v>
      </c>
      <c r="D2469" t="s">
        <v>116</v>
      </c>
      <c r="E2469" t="s">
        <v>497</v>
      </c>
      <c r="F2469" t="str">
        <f t="shared" si="191"/>
        <v>澳门特别行政区感统教育</v>
      </c>
      <c r="G2469" t="s">
        <v>348</v>
      </c>
      <c r="H2469" t="s">
        <v>348</v>
      </c>
      <c r="I2469" t="s">
        <v>57</v>
      </c>
      <c r="J2469">
        <v>2</v>
      </c>
      <c r="K2469">
        <v>0</v>
      </c>
      <c r="L2469" s="13">
        <f>VLOOKUP(C2469,'渗透率、续签率'!B:C,2,0)</f>
        <v>0.68600000000000005</v>
      </c>
      <c r="M2469" s="6">
        <v>0</v>
      </c>
      <c r="N2469">
        <v>0</v>
      </c>
      <c r="O2469">
        <v>0</v>
      </c>
      <c r="P2469" s="6">
        <v>0</v>
      </c>
      <c r="Q2469" s="13">
        <v>0</v>
      </c>
      <c r="R2469" s="13">
        <v>0</v>
      </c>
      <c r="S2469" s="31">
        <v>0</v>
      </c>
      <c r="T2469" s="6">
        <f>VLOOKUP(E2469,'参数设置&amp;汇总'!S:U,3,0)</f>
        <v>0.88090909090909097</v>
      </c>
      <c r="U2469" s="78">
        <f t="shared" si="190"/>
        <v>0</v>
      </c>
      <c r="V2469" s="13">
        <v>0.85000000000000009</v>
      </c>
      <c r="W2469" s="78">
        <f t="shared" si="192"/>
        <v>0</v>
      </c>
      <c r="X2469" s="1">
        <f>VLOOKUP(E2469,'渗透率、续签率'!AG:AJ,4,0)</f>
        <v>3759.5000000000005</v>
      </c>
      <c r="Y2469" s="1">
        <f t="shared" si="193"/>
        <v>0</v>
      </c>
      <c r="Z2469">
        <v>0</v>
      </c>
      <c r="AA2469" s="89">
        <f t="shared" si="194"/>
        <v>0</v>
      </c>
      <c r="AH2469" s="37"/>
      <c r="AI2469" s="37"/>
      <c r="AK2469" s="37"/>
    </row>
    <row r="2470" spans="1:37" hidden="1">
      <c r="A2470" t="s">
        <v>64</v>
      </c>
      <c r="B2470" t="s">
        <v>2</v>
      </c>
      <c r="C2470" t="s">
        <v>6</v>
      </c>
      <c r="D2470" t="s">
        <v>116</v>
      </c>
      <c r="E2470" t="s">
        <v>497</v>
      </c>
      <c r="F2470" t="str">
        <f t="shared" si="191"/>
        <v>濮阳市感统教育</v>
      </c>
      <c r="G2470" t="s">
        <v>110</v>
      </c>
      <c r="H2470" t="s">
        <v>349</v>
      </c>
      <c r="I2470" t="s">
        <v>70</v>
      </c>
      <c r="J2470">
        <v>4</v>
      </c>
      <c r="K2470">
        <v>0</v>
      </c>
      <c r="L2470" s="13">
        <f>VLOOKUP(C2470,'渗透率、续签率'!B:C,2,0)</f>
        <v>0.68600000000000005</v>
      </c>
      <c r="M2470" s="6">
        <v>0</v>
      </c>
      <c r="N2470">
        <v>0</v>
      </c>
      <c r="O2470">
        <v>0</v>
      </c>
      <c r="P2470" s="6">
        <v>0</v>
      </c>
      <c r="Q2470" s="13">
        <v>0</v>
      </c>
      <c r="R2470" s="13">
        <v>0</v>
      </c>
      <c r="S2470" s="31">
        <v>0</v>
      </c>
      <c r="T2470" s="6">
        <f>VLOOKUP(E2470,'参数设置&amp;汇总'!S:U,3,0)</f>
        <v>0.88090909090909097</v>
      </c>
      <c r="U2470" s="78">
        <f t="shared" si="190"/>
        <v>0</v>
      </c>
      <c r="V2470" s="13">
        <v>0.85000000000000009</v>
      </c>
      <c r="W2470" s="78">
        <f t="shared" si="192"/>
        <v>0</v>
      </c>
      <c r="X2470" s="1">
        <f>VLOOKUP(E2470,'渗透率、续签率'!AG:AJ,4,0)</f>
        <v>3759.5000000000005</v>
      </c>
      <c r="Y2470" s="1">
        <f t="shared" si="193"/>
        <v>0</v>
      </c>
      <c r="Z2470">
        <v>0</v>
      </c>
      <c r="AA2470" s="89">
        <f t="shared" si="194"/>
        <v>0</v>
      </c>
      <c r="AH2470" s="37"/>
      <c r="AI2470" s="37"/>
      <c r="AK2470" s="37"/>
    </row>
    <row r="2471" spans="1:37" hidden="1">
      <c r="A2471" t="s">
        <v>64</v>
      </c>
      <c r="B2471" t="s">
        <v>2</v>
      </c>
      <c r="C2471" t="s">
        <v>6</v>
      </c>
      <c r="D2471" t="s">
        <v>116</v>
      </c>
      <c r="E2471" t="s">
        <v>497</v>
      </c>
      <c r="F2471" t="str">
        <f t="shared" si="191"/>
        <v>烟台市感统教育</v>
      </c>
      <c r="G2471" t="s">
        <v>103</v>
      </c>
      <c r="H2471" t="s">
        <v>350</v>
      </c>
      <c r="I2471" t="s">
        <v>70</v>
      </c>
      <c r="J2471">
        <v>15</v>
      </c>
      <c r="K2471">
        <v>0</v>
      </c>
      <c r="L2471" s="13">
        <f>VLOOKUP(C2471,'渗透率、续签率'!B:C,2,0)</f>
        <v>0.68600000000000005</v>
      </c>
      <c r="M2471" s="6">
        <v>0</v>
      </c>
      <c r="N2471">
        <v>0</v>
      </c>
      <c r="O2471">
        <v>0</v>
      </c>
      <c r="P2471" s="6">
        <v>0</v>
      </c>
      <c r="Q2471" s="13">
        <v>0</v>
      </c>
      <c r="R2471" s="13">
        <v>0</v>
      </c>
      <c r="S2471" s="31">
        <v>0</v>
      </c>
      <c r="T2471" s="6">
        <f>VLOOKUP(E2471,'参数设置&amp;汇总'!S:U,3,0)</f>
        <v>0.88090909090909097</v>
      </c>
      <c r="U2471" s="78">
        <f t="shared" si="190"/>
        <v>0</v>
      </c>
      <c r="V2471" s="13">
        <v>0.85000000000000009</v>
      </c>
      <c r="W2471" s="78">
        <f t="shared" si="192"/>
        <v>0</v>
      </c>
      <c r="X2471" s="1">
        <f>VLOOKUP(E2471,'渗透率、续签率'!AG:AJ,4,0)</f>
        <v>3759.5000000000005</v>
      </c>
      <c r="Y2471" s="1">
        <f t="shared" si="193"/>
        <v>0</v>
      </c>
      <c r="Z2471">
        <v>0</v>
      </c>
      <c r="AA2471" s="89">
        <f t="shared" si="194"/>
        <v>0</v>
      </c>
      <c r="AH2471" s="37"/>
      <c r="AI2471" s="37"/>
      <c r="AK2471" s="37"/>
    </row>
    <row r="2472" spans="1:37" hidden="1">
      <c r="A2472" t="s">
        <v>64</v>
      </c>
      <c r="B2472" t="s">
        <v>2</v>
      </c>
      <c r="C2472" t="s">
        <v>6</v>
      </c>
      <c r="D2472" t="s">
        <v>116</v>
      </c>
      <c r="E2472" t="s">
        <v>497</v>
      </c>
      <c r="F2472" t="str">
        <f t="shared" si="191"/>
        <v>焦作市感统教育</v>
      </c>
      <c r="G2472" t="s">
        <v>110</v>
      </c>
      <c r="H2472" t="s">
        <v>351</v>
      </c>
      <c r="I2472" t="s">
        <v>70</v>
      </c>
      <c r="J2472">
        <v>5</v>
      </c>
      <c r="K2472">
        <v>0</v>
      </c>
      <c r="L2472" s="13">
        <f>VLOOKUP(C2472,'渗透率、续签率'!B:C,2,0)</f>
        <v>0.68600000000000005</v>
      </c>
      <c r="M2472" s="6">
        <v>0</v>
      </c>
      <c r="N2472">
        <v>0</v>
      </c>
      <c r="O2472">
        <v>0</v>
      </c>
      <c r="P2472" s="6">
        <v>0</v>
      </c>
      <c r="Q2472" s="13">
        <v>0</v>
      </c>
      <c r="R2472" s="13">
        <v>0</v>
      </c>
      <c r="S2472" s="31">
        <v>0</v>
      </c>
      <c r="T2472" s="6">
        <f>VLOOKUP(E2472,'参数设置&amp;汇总'!S:U,3,0)</f>
        <v>0.88090909090909097</v>
      </c>
      <c r="U2472" s="78">
        <f t="shared" si="190"/>
        <v>0</v>
      </c>
      <c r="V2472" s="13">
        <v>0.85000000000000009</v>
      </c>
      <c r="W2472" s="78">
        <f t="shared" si="192"/>
        <v>0</v>
      </c>
      <c r="X2472" s="1">
        <f>VLOOKUP(E2472,'渗透率、续签率'!AG:AJ,4,0)</f>
        <v>3759.5000000000005</v>
      </c>
      <c r="Y2472" s="1">
        <f t="shared" si="193"/>
        <v>0</v>
      </c>
      <c r="Z2472">
        <v>0</v>
      </c>
      <c r="AA2472" s="89">
        <f t="shared" si="194"/>
        <v>0</v>
      </c>
      <c r="AH2472" s="37"/>
      <c r="AI2472" s="37"/>
      <c r="AK2472" s="37"/>
    </row>
    <row r="2473" spans="1:37" hidden="1">
      <c r="A2473" t="s">
        <v>64</v>
      </c>
      <c r="B2473" t="s">
        <v>2</v>
      </c>
      <c r="C2473" t="s">
        <v>6</v>
      </c>
      <c r="D2473" t="s">
        <v>116</v>
      </c>
      <c r="E2473" t="s">
        <v>497</v>
      </c>
      <c r="F2473" t="str">
        <f t="shared" si="191"/>
        <v>牡丹江市感统教育</v>
      </c>
      <c r="G2473" t="s">
        <v>118</v>
      </c>
      <c r="H2473" t="s">
        <v>352</v>
      </c>
      <c r="I2473" t="s">
        <v>70</v>
      </c>
      <c r="J2473">
        <v>4</v>
      </c>
      <c r="K2473">
        <v>0</v>
      </c>
      <c r="L2473" s="13">
        <f>VLOOKUP(C2473,'渗透率、续签率'!B:C,2,0)</f>
        <v>0.68600000000000005</v>
      </c>
      <c r="M2473" s="6">
        <v>0</v>
      </c>
      <c r="N2473">
        <v>0</v>
      </c>
      <c r="O2473">
        <v>0</v>
      </c>
      <c r="P2473" s="6">
        <v>0</v>
      </c>
      <c r="Q2473" s="13">
        <v>0</v>
      </c>
      <c r="R2473" s="13">
        <v>0</v>
      </c>
      <c r="S2473" s="31">
        <v>0</v>
      </c>
      <c r="T2473" s="6">
        <f>VLOOKUP(E2473,'参数设置&amp;汇总'!S:U,3,0)</f>
        <v>0.88090909090909097</v>
      </c>
      <c r="U2473" s="78">
        <f t="shared" si="190"/>
        <v>0</v>
      </c>
      <c r="V2473" s="13">
        <v>0.85000000000000009</v>
      </c>
      <c r="W2473" s="78">
        <f t="shared" si="192"/>
        <v>0</v>
      </c>
      <c r="X2473" s="1">
        <f>VLOOKUP(E2473,'渗透率、续签率'!AG:AJ,4,0)</f>
        <v>3759.5000000000005</v>
      </c>
      <c r="Y2473" s="1">
        <f t="shared" si="193"/>
        <v>0</v>
      </c>
      <c r="Z2473">
        <v>0</v>
      </c>
      <c r="AA2473" s="89">
        <f t="shared" si="194"/>
        <v>0</v>
      </c>
      <c r="AH2473" s="37"/>
      <c r="AI2473" s="37"/>
      <c r="AJ2473" s="1"/>
      <c r="AK2473" s="37"/>
    </row>
    <row r="2474" spans="1:37" hidden="1">
      <c r="A2474" t="s">
        <v>64</v>
      </c>
      <c r="B2474" t="s">
        <v>2</v>
      </c>
      <c r="C2474" t="s">
        <v>6</v>
      </c>
      <c r="D2474" t="s">
        <v>116</v>
      </c>
      <c r="E2474" t="s">
        <v>497</v>
      </c>
      <c r="F2474" t="str">
        <f t="shared" si="191"/>
        <v>玉林市感统教育</v>
      </c>
      <c r="G2474" t="s">
        <v>88</v>
      </c>
      <c r="H2474" t="s">
        <v>353</v>
      </c>
      <c r="I2474" t="s">
        <v>68</v>
      </c>
      <c r="J2474">
        <v>10</v>
      </c>
      <c r="K2474">
        <v>1</v>
      </c>
      <c r="L2474" s="13">
        <f>VLOOKUP(C2474,'渗透率、续签率'!B:C,2,0)</f>
        <v>0.68600000000000005</v>
      </c>
      <c r="M2474" s="6">
        <v>0.1</v>
      </c>
      <c r="N2474">
        <v>0</v>
      </c>
      <c r="O2474">
        <v>0</v>
      </c>
      <c r="P2474" s="6">
        <v>0</v>
      </c>
      <c r="Q2474" s="13">
        <v>1</v>
      </c>
      <c r="R2474" s="13">
        <v>0</v>
      </c>
      <c r="S2474" s="31">
        <v>2</v>
      </c>
      <c r="T2474" s="6">
        <f>VLOOKUP(E2474,'参数设置&amp;汇总'!S:U,3,0)</f>
        <v>0.88090909090909097</v>
      </c>
      <c r="U2474" s="78">
        <f t="shared" si="190"/>
        <v>0</v>
      </c>
      <c r="V2474" s="13">
        <v>0.85000000000000009</v>
      </c>
      <c r="W2474" s="78">
        <f t="shared" si="192"/>
        <v>0</v>
      </c>
      <c r="X2474" s="1">
        <f>VLOOKUP(E2474,'渗透率、续签率'!AG:AJ,4,0)</f>
        <v>3759.5000000000005</v>
      </c>
      <c r="Y2474" s="1">
        <f t="shared" si="193"/>
        <v>0</v>
      </c>
      <c r="Z2474">
        <v>0</v>
      </c>
      <c r="AA2474" s="89">
        <f t="shared" si="194"/>
        <v>0</v>
      </c>
      <c r="AH2474" s="37"/>
      <c r="AI2474" s="37"/>
      <c r="AK2474" s="37"/>
    </row>
    <row r="2475" spans="1:37" hidden="1">
      <c r="A2475" t="s">
        <v>64</v>
      </c>
      <c r="B2475" t="s">
        <v>2</v>
      </c>
      <c r="C2475" t="s">
        <v>6</v>
      </c>
      <c r="D2475" t="s">
        <v>116</v>
      </c>
      <c r="E2475" t="s">
        <v>497</v>
      </c>
      <c r="F2475" t="str">
        <f t="shared" si="191"/>
        <v>玉树藏族自治州感统教育</v>
      </c>
      <c r="G2475" t="s">
        <v>297</v>
      </c>
      <c r="H2475" t="s">
        <v>354</v>
      </c>
      <c r="I2475" t="s">
        <v>70</v>
      </c>
      <c r="J2475">
        <v>1</v>
      </c>
      <c r="K2475">
        <v>0</v>
      </c>
      <c r="L2475" s="13">
        <f>VLOOKUP(C2475,'渗透率、续签率'!B:C,2,0)</f>
        <v>0.68600000000000005</v>
      </c>
      <c r="M2475" s="6">
        <v>0</v>
      </c>
      <c r="N2475">
        <v>0</v>
      </c>
      <c r="O2475">
        <v>0</v>
      </c>
      <c r="P2475" s="6">
        <v>0</v>
      </c>
      <c r="Q2475" s="13">
        <v>0</v>
      </c>
      <c r="R2475" s="13">
        <v>0</v>
      </c>
      <c r="S2475" s="31">
        <v>0</v>
      </c>
      <c r="T2475" s="6">
        <f>VLOOKUP(E2475,'参数设置&amp;汇总'!S:U,3,0)</f>
        <v>0.88090909090909097</v>
      </c>
      <c r="U2475" s="78">
        <f t="shared" si="190"/>
        <v>0</v>
      </c>
      <c r="V2475" s="13">
        <v>0.85000000000000009</v>
      </c>
      <c r="W2475" s="78">
        <f t="shared" si="192"/>
        <v>0</v>
      </c>
      <c r="X2475" s="1">
        <f>VLOOKUP(E2475,'渗透率、续签率'!AG:AJ,4,0)</f>
        <v>3759.5000000000005</v>
      </c>
      <c r="Y2475" s="1">
        <f t="shared" si="193"/>
        <v>0</v>
      </c>
      <c r="Z2475">
        <v>0</v>
      </c>
      <c r="AA2475" s="89">
        <f t="shared" si="194"/>
        <v>0</v>
      </c>
      <c r="AH2475" s="37"/>
      <c r="AI2475" s="37"/>
      <c r="AJ2475" s="1"/>
      <c r="AK2475" s="37"/>
    </row>
    <row r="2476" spans="1:37" hidden="1">
      <c r="A2476" t="s">
        <v>64</v>
      </c>
      <c r="B2476" t="s">
        <v>2</v>
      </c>
      <c r="C2476" t="s">
        <v>6</v>
      </c>
      <c r="D2476" t="s">
        <v>116</v>
      </c>
      <c r="E2476" t="s">
        <v>497</v>
      </c>
      <c r="F2476" t="str">
        <f t="shared" si="191"/>
        <v>玉溪市感统教育</v>
      </c>
      <c r="G2476" t="s">
        <v>99</v>
      </c>
      <c r="H2476" t="s">
        <v>355</v>
      </c>
      <c r="I2476" t="s">
        <v>68</v>
      </c>
      <c r="J2476">
        <v>2</v>
      </c>
      <c r="K2476">
        <v>0</v>
      </c>
      <c r="L2476" s="13">
        <f>VLOOKUP(C2476,'渗透率、续签率'!B:C,2,0)</f>
        <v>0.68600000000000005</v>
      </c>
      <c r="M2476" s="6">
        <v>0</v>
      </c>
      <c r="N2476">
        <v>0</v>
      </c>
      <c r="O2476">
        <v>0</v>
      </c>
      <c r="P2476" s="6">
        <v>0</v>
      </c>
      <c r="Q2476" s="13">
        <v>0</v>
      </c>
      <c r="R2476" s="13">
        <v>0</v>
      </c>
      <c r="S2476" s="31">
        <v>0</v>
      </c>
      <c r="T2476" s="6">
        <f>VLOOKUP(E2476,'参数设置&amp;汇总'!S:U,3,0)</f>
        <v>0.88090909090909097</v>
      </c>
      <c r="U2476" s="78">
        <f t="shared" si="190"/>
        <v>0</v>
      </c>
      <c r="V2476" s="13">
        <v>0.85000000000000009</v>
      </c>
      <c r="W2476" s="78">
        <f t="shared" si="192"/>
        <v>0</v>
      </c>
      <c r="X2476" s="1">
        <f>VLOOKUP(E2476,'渗透率、续签率'!AG:AJ,4,0)</f>
        <v>3759.5000000000005</v>
      </c>
      <c r="Y2476" s="1">
        <f t="shared" si="193"/>
        <v>0</v>
      </c>
      <c r="Z2476">
        <v>0</v>
      </c>
      <c r="AA2476" s="89">
        <f t="shared" si="194"/>
        <v>0</v>
      </c>
      <c r="AH2476" s="37"/>
      <c r="AI2476" s="37"/>
      <c r="AJ2476" s="1"/>
      <c r="AK2476" s="37"/>
    </row>
    <row r="2477" spans="1:37" hidden="1">
      <c r="A2477" t="s">
        <v>64</v>
      </c>
      <c r="B2477" t="s">
        <v>2</v>
      </c>
      <c r="C2477" t="s">
        <v>6</v>
      </c>
      <c r="D2477" t="s">
        <v>116</v>
      </c>
      <c r="E2477" t="s">
        <v>497</v>
      </c>
      <c r="F2477" t="str">
        <f t="shared" si="191"/>
        <v>珠海市感统教育</v>
      </c>
      <c r="G2477" t="s">
        <v>75</v>
      </c>
      <c r="H2477" t="s">
        <v>356</v>
      </c>
      <c r="I2477" t="s">
        <v>68</v>
      </c>
      <c r="J2477">
        <v>7</v>
      </c>
      <c r="K2477">
        <v>1</v>
      </c>
      <c r="L2477" s="13">
        <f>VLOOKUP(C2477,'渗透率、续签率'!B:C,2,0)</f>
        <v>0.68600000000000005</v>
      </c>
      <c r="M2477" s="6">
        <v>0.14000000000000001</v>
      </c>
      <c r="N2477">
        <v>1</v>
      </c>
      <c r="O2477">
        <v>1</v>
      </c>
      <c r="P2477" s="6">
        <v>1</v>
      </c>
      <c r="Q2477" s="13">
        <v>1</v>
      </c>
      <c r="R2477" s="13">
        <v>1</v>
      </c>
      <c r="S2477" s="31">
        <v>19</v>
      </c>
      <c r="T2477" s="6">
        <f>VLOOKUP(E2477,'参数设置&amp;汇总'!S:U,3,0)</f>
        <v>0.88090909090909097</v>
      </c>
      <c r="U2477" s="78">
        <f t="shared" si="190"/>
        <v>1</v>
      </c>
      <c r="V2477" s="13">
        <v>0.85000000000000009</v>
      </c>
      <c r="W2477" s="78">
        <f t="shared" si="192"/>
        <v>0.36941176470588227</v>
      </c>
      <c r="X2477" s="1">
        <f>VLOOKUP(E2477,'渗透率、续签率'!AG:AJ,4,0)</f>
        <v>3759.5000000000005</v>
      </c>
      <c r="Y2477" s="1">
        <f t="shared" si="193"/>
        <v>1388.8035294117647</v>
      </c>
      <c r="Z2477">
        <v>0</v>
      </c>
      <c r="AA2477" s="89">
        <f t="shared" si="194"/>
        <v>3759.5000000000005</v>
      </c>
      <c r="AH2477" s="37"/>
      <c r="AI2477" s="37"/>
      <c r="AK2477" s="37"/>
    </row>
    <row r="2478" spans="1:37" hidden="1">
      <c r="A2478" t="s">
        <v>64</v>
      </c>
      <c r="B2478" t="s">
        <v>2</v>
      </c>
      <c r="C2478" t="s">
        <v>6</v>
      </c>
      <c r="D2478" t="s">
        <v>116</v>
      </c>
      <c r="E2478" t="s">
        <v>497</v>
      </c>
      <c r="F2478" t="str">
        <f t="shared" si="191"/>
        <v>琼中黎族苗族自治县感统教育</v>
      </c>
      <c r="G2478" t="s">
        <v>120</v>
      </c>
      <c r="H2478" t="s">
        <v>357</v>
      </c>
      <c r="I2478" t="s">
        <v>68</v>
      </c>
      <c r="J2478">
        <v>0</v>
      </c>
      <c r="K2478">
        <v>0</v>
      </c>
      <c r="L2478" s="13">
        <f>VLOOKUP(C2478,'渗透率、续签率'!B:C,2,0)</f>
        <v>0.68600000000000005</v>
      </c>
      <c r="M2478" s="6">
        <v>0</v>
      </c>
      <c r="N2478">
        <v>0</v>
      </c>
      <c r="O2478">
        <v>0</v>
      </c>
      <c r="P2478" s="6">
        <v>0</v>
      </c>
      <c r="Q2478" s="13">
        <v>0</v>
      </c>
      <c r="R2478" s="13">
        <v>0</v>
      </c>
      <c r="S2478" s="31">
        <v>0</v>
      </c>
      <c r="T2478" s="6">
        <f>VLOOKUP(E2478,'参数设置&amp;汇总'!S:U,3,0)</f>
        <v>0.88090909090909097</v>
      </c>
      <c r="U2478" s="78">
        <f t="shared" si="190"/>
        <v>0</v>
      </c>
      <c r="V2478" s="13">
        <v>0.85000000000000009</v>
      </c>
      <c r="W2478" s="78">
        <f t="shared" si="192"/>
        <v>0</v>
      </c>
      <c r="X2478" s="1">
        <f>VLOOKUP(E2478,'渗透率、续签率'!AG:AJ,4,0)</f>
        <v>3759.5000000000005</v>
      </c>
      <c r="Y2478" s="1">
        <f t="shared" si="193"/>
        <v>0</v>
      </c>
      <c r="Z2478">
        <v>0</v>
      </c>
      <c r="AA2478" s="89">
        <f t="shared" si="194"/>
        <v>0</v>
      </c>
    </row>
    <row r="2479" spans="1:37" hidden="1">
      <c r="A2479" t="s">
        <v>64</v>
      </c>
      <c r="B2479" t="s">
        <v>2</v>
      </c>
      <c r="C2479" t="s">
        <v>6</v>
      </c>
      <c r="D2479" t="s">
        <v>116</v>
      </c>
      <c r="E2479" t="s">
        <v>497</v>
      </c>
      <c r="F2479" t="str">
        <f t="shared" si="191"/>
        <v>琼海市感统教育</v>
      </c>
      <c r="G2479" t="s">
        <v>120</v>
      </c>
      <c r="H2479" t="s">
        <v>358</v>
      </c>
      <c r="I2479" t="s">
        <v>68</v>
      </c>
      <c r="J2479">
        <v>1</v>
      </c>
      <c r="K2479">
        <v>0</v>
      </c>
      <c r="L2479" s="13">
        <f>VLOOKUP(C2479,'渗透率、续签率'!B:C,2,0)</f>
        <v>0.68600000000000005</v>
      </c>
      <c r="M2479" s="6">
        <v>0</v>
      </c>
      <c r="N2479">
        <v>0</v>
      </c>
      <c r="O2479">
        <v>0</v>
      </c>
      <c r="P2479" s="6">
        <v>0</v>
      </c>
      <c r="Q2479" s="13">
        <v>0</v>
      </c>
      <c r="R2479" s="13">
        <v>0</v>
      </c>
      <c r="S2479" s="31">
        <v>0</v>
      </c>
      <c r="T2479" s="6">
        <f>VLOOKUP(E2479,'参数设置&amp;汇总'!S:U,3,0)</f>
        <v>0.88090909090909097</v>
      </c>
      <c r="U2479" s="78">
        <f t="shared" si="190"/>
        <v>0</v>
      </c>
      <c r="V2479" s="13">
        <v>0.85000000000000009</v>
      </c>
      <c r="W2479" s="78">
        <f t="shared" si="192"/>
        <v>0</v>
      </c>
      <c r="X2479" s="1">
        <f>VLOOKUP(E2479,'渗透率、续签率'!AG:AJ,4,0)</f>
        <v>3759.5000000000005</v>
      </c>
      <c r="Y2479" s="1">
        <f t="shared" si="193"/>
        <v>0</v>
      </c>
      <c r="Z2479">
        <v>0</v>
      </c>
      <c r="AA2479" s="89">
        <f t="shared" si="194"/>
        <v>0</v>
      </c>
      <c r="AH2479" s="37"/>
      <c r="AI2479" s="37"/>
      <c r="AK2479" s="37"/>
    </row>
    <row r="2480" spans="1:37" hidden="1">
      <c r="A2480" t="s">
        <v>64</v>
      </c>
      <c r="B2480" t="s">
        <v>2</v>
      </c>
      <c r="C2480" t="s">
        <v>6</v>
      </c>
      <c r="D2480" t="s">
        <v>116</v>
      </c>
      <c r="E2480" t="s">
        <v>497</v>
      </c>
      <c r="F2480" t="str">
        <f t="shared" si="191"/>
        <v>甘南藏族自治州感统教育</v>
      </c>
      <c r="G2480" t="s">
        <v>132</v>
      </c>
      <c r="H2480" t="s">
        <v>359</v>
      </c>
      <c r="I2480" t="s">
        <v>70</v>
      </c>
      <c r="J2480">
        <v>1</v>
      </c>
      <c r="K2480">
        <v>0</v>
      </c>
      <c r="L2480" s="13">
        <f>VLOOKUP(C2480,'渗透率、续签率'!B:C,2,0)</f>
        <v>0.68600000000000005</v>
      </c>
      <c r="M2480" s="6">
        <v>0</v>
      </c>
      <c r="N2480">
        <v>0</v>
      </c>
      <c r="O2480">
        <v>0</v>
      </c>
      <c r="P2480" s="6">
        <v>0</v>
      </c>
      <c r="Q2480" s="13">
        <v>0</v>
      </c>
      <c r="R2480" s="13">
        <v>0</v>
      </c>
      <c r="S2480" s="31">
        <v>0</v>
      </c>
      <c r="T2480" s="6">
        <f>VLOOKUP(E2480,'参数设置&amp;汇总'!S:U,3,0)</f>
        <v>0.88090909090909097</v>
      </c>
      <c r="U2480" s="78">
        <f t="shared" si="190"/>
        <v>0</v>
      </c>
      <c r="V2480" s="13">
        <v>0.85000000000000009</v>
      </c>
      <c r="W2480" s="78">
        <f t="shared" si="192"/>
        <v>0</v>
      </c>
      <c r="X2480" s="1">
        <f>VLOOKUP(E2480,'渗透率、续签率'!AG:AJ,4,0)</f>
        <v>3759.5000000000005</v>
      </c>
      <c r="Y2480" s="1">
        <f t="shared" si="193"/>
        <v>0</v>
      </c>
      <c r="Z2480">
        <v>0</v>
      </c>
      <c r="AA2480" s="89">
        <f t="shared" si="194"/>
        <v>0</v>
      </c>
      <c r="AH2480" s="37"/>
      <c r="AI2480" s="37"/>
      <c r="AK2480" s="37"/>
    </row>
    <row r="2481" spans="1:37" hidden="1">
      <c r="A2481" t="s">
        <v>64</v>
      </c>
      <c r="B2481" t="s">
        <v>2</v>
      </c>
      <c r="C2481" t="s">
        <v>6</v>
      </c>
      <c r="D2481" t="s">
        <v>116</v>
      </c>
      <c r="E2481" t="s">
        <v>497</v>
      </c>
      <c r="F2481" t="str">
        <f t="shared" si="191"/>
        <v>甘孜藏族自治州感统教育</v>
      </c>
      <c r="G2481" t="s">
        <v>77</v>
      </c>
      <c r="H2481" t="s">
        <v>360</v>
      </c>
      <c r="I2481" t="s">
        <v>70</v>
      </c>
      <c r="J2481">
        <v>1</v>
      </c>
      <c r="K2481">
        <v>0</v>
      </c>
      <c r="L2481" s="13">
        <f>VLOOKUP(C2481,'渗透率、续签率'!B:C,2,0)</f>
        <v>0.68600000000000005</v>
      </c>
      <c r="M2481" s="6">
        <v>0</v>
      </c>
      <c r="N2481">
        <v>0</v>
      </c>
      <c r="O2481">
        <v>0</v>
      </c>
      <c r="P2481" s="6">
        <v>0</v>
      </c>
      <c r="Q2481" s="13">
        <v>0</v>
      </c>
      <c r="R2481" s="13">
        <v>0</v>
      </c>
      <c r="S2481" s="31">
        <v>0</v>
      </c>
      <c r="T2481" s="6">
        <f>VLOOKUP(E2481,'参数设置&amp;汇总'!S:U,3,0)</f>
        <v>0.88090909090909097</v>
      </c>
      <c r="U2481" s="78">
        <f t="shared" si="190"/>
        <v>0</v>
      </c>
      <c r="V2481" s="13">
        <v>0.85000000000000009</v>
      </c>
      <c r="W2481" s="78">
        <f t="shared" si="192"/>
        <v>0</v>
      </c>
      <c r="X2481" s="1">
        <f>VLOOKUP(E2481,'渗透率、续签率'!AG:AJ,4,0)</f>
        <v>3759.5000000000005</v>
      </c>
      <c r="Y2481" s="1">
        <f t="shared" si="193"/>
        <v>0</v>
      </c>
      <c r="Z2481">
        <v>0</v>
      </c>
      <c r="AA2481" s="89">
        <f t="shared" si="194"/>
        <v>0</v>
      </c>
      <c r="AH2481" s="37"/>
      <c r="AI2481" s="37"/>
      <c r="AK2481" s="37"/>
    </row>
    <row r="2482" spans="1:37" hidden="1">
      <c r="A2482" t="s">
        <v>64</v>
      </c>
      <c r="B2482" t="s">
        <v>2</v>
      </c>
      <c r="C2482" t="s">
        <v>6</v>
      </c>
      <c r="D2482" t="s">
        <v>116</v>
      </c>
      <c r="E2482" t="s">
        <v>497</v>
      </c>
      <c r="F2482" t="str">
        <f t="shared" si="191"/>
        <v>白城市感统教育</v>
      </c>
      <c r="G2482" t="s">
        <v>188</v>
      </c>
      <c r="H2482" t="s">
        <v>361</v>
      </c>
      <c r="I2482" t="s">
        <v>70</v>
      </c>
      <c r="J2482">
        <v>5</v>
      </c>
      <c r="K2482">
        <v>0</v>
      </c>
      <c r="L2482" s="13">
        <f>VLOOKUP(C2482,'渗透率、续签率'!B:C,2,0)</f>
        <v>0.68600000000000005</v>
      </c>
      <c r="M2482" s="6">
        <v>0</v>
      </c>
      <c r="N2482">
        <v>0</v>
      </c>
      <c r="O2482">
        <v>0</v>
      </c>
      <c r="P2482" s="6">
        <v>0</v>
      </c>
      <c r="Q2482" s="13">
        <v>0</v>
      </c>
      <c r="R2482" s="13">
        <v>0</v>
      </c>
      <c r="S2482" s="31">
        <v>0</v>
      </c>
      <c r="T2482" s="6">
        <f>VLOOKUP(E2482,'参数设置&amp;汇总'!S:U,3,0)</f>
        <v>0.88090909090909097</v>
      </c>
      <c r="U2482" s="78">
        <f t="shared" si="190"/>
        <v>0</v>
      </c>
      <c r="V2482" s="13">
        <v>0.85000000000000009</v>
      </c>
      <c r="W2482" s="78">
        <f t="shared" si="192"/>
        <v>0</v>
      </c>
      <c r="X2482" s="1">
        <f>VLOOKUP(E2482,'渗透率、续签率'!AG:AJ,4,0)</f>
        <v>3759.5000000000005</v>
      </c>
      <c r="Y2482" s="1">
        <f t="shared" si="193"/>
        <v>0</v>
      </c>
      <c r="Z2482">
        <v>0</v>
      </c>
      <c r="AA2482" s="89">
        <f t="shared" si="194"/>
        <v>0</v>
      </c>
      <c r="AH2482" s="37"/>
      <c r="AI2482" s="37"/>
      <c r="AK2482" s="37"/>
    </row>
    <row r="2483" spans="1:37" hidden="1">
      <c r="A2483" t="s">
        <v>64</v>
      </c>
      <c r="B2483" t="s">
        <v>2</v>
      </c>
      <c r="C2483" t="s">
        <v>6</v>
      </c>
      <c r="D2483" t="s">
        <v>116</v>
      </c>
      <c r="E2483" t="s">
        <v>497</v>
      </c>
      <c r="F2483" t="str">
        <f t="shared" si="191"/>
        <v>白山市感统教育</v>
      </c>
      <c r="G2483" t="s">
        <v>188</v>
      </c>
      <c r="H2483" t="s">
        <v>362</v>
      </c>
      <c r="I2483" t="s">
        <v>70</v>
      </c>
      <c r="J2483">
        <v>1</v>
      </c>
      <c r="K2483">
        <v>0</v>
      </c>
      <c r="L2483" s="13">
        <f>VLOOKUP(C2483,'渗透率、续签率'!B:C,2,0)</f>
        <v>0.68600000000000005</v>
      </c>
      <c r="M2483" s="6">
        <v>0</v>
      </c>
      <c r="N2483">
        <v>0</v>
      </c>
      <c r="O2483">
        <v>0</v>
      </c>
      <c r="P2483" s="6">
        <v>0</v>
      </c>
      <c r="Q2483" s="13">
        <v>0</v>
      </c>
      <c r="R2483" s="13">
        <v>0</v>
      </c>
      <c r="S2483" s="31">
        <v>0</v>
      </c>
      <c r="T2483" s="6">
        <f>VLOOKUP(E2483,'参数设置&amp;汇总'!S:U,3,0)</f>
        <v>0.88090909090909097</v>
      </c>
      <c r="U2483" s="78">
        <f t="shared" si="190"/>
        <v>0</v>
      </c>
      <c r="V2483" s="13">
        <v>0.85000000000000009</v>
      </c>
      <c r="W2483" s="78">
        <f t="shared" si="192"/>
        <v>0</v>
      </c>
      <c r="X2483" s="1">
        <f>VLOOKUP(E2483,'渗透率、续签率'!AG:AJ,4,0)</f>
        <v>3759.5000000000005</v>
      </c>
      <c r="Y2483" s="1">
        <f t="shared" si="193"/>
        <v>0</v>
      </c>
      <c r="Z2483">
        <v>0</v>
      </c>
      <c r="AA2483" s="89">
        <f t="shared" si="194"/>
        <v>0</v>
      </c>
      <c r="AH2483" s="37"/>
      <c r="AI2483" s="37"/>
      <c r="AK2483" s="37"/>
    </row>
    <row r="2484" spans="1:37" hidden="1">
      <c r="A2484" t="s">
        <v>64</v>
      </c>
      <c r="B2484" t="s">
        <v>2</v>
      </c>
      <c r="C2484" t="s">
        <v>6</v>
      </c>
      <c r="D2484" t="s">
        <v>116</v>
      </c>
      <c r="E2484" t="s">
        <v>497</v>
      </c>
      <c r="F2484" t="str">
        <f t="shared" si="191"/>
        <v>白沙黎族自治县感统教育</v>
      </c>
      <c r="G2484" t="s">
        <v>120</v>
      </c>
      <c r="H2484" t="s">
        <v>364</v>
      </c>
      <c r="I2484" t="s">
        <v>68</v>
      </c>
      <c r="J2484">
        <v>0</v>
      </c>
      <c r="K2484">
        <v>0</v>
      </c>
      <c r="L2484" s="13">
        <f>VLOOKUP(C2484,'渗透率、续签率'!B:C,2,0)</f>
        <v>0.68600000000000005</v>
      </c>
      <c r="M2484" s="6">
        <v>0</v>
      </c>
      <c r="N2484">
        <v>0</v>
      </c>
      <c r="O2484">
        <v>0</v>
      </c>
      <c r="P2484" s="6">
        <v>0</v>
      </c>
      <c r="Q2484" s="13">
        <v>0</v>
      </c>
      <c r="R2484" s="13">
        <v>0</v>
      </c>
      <c r="S2484" s="31">
        <v>0</v>
      </c>
      <c r="T2484" s="6">
        <f>VLOOKUP(E2484,'参数设置&amp;汇总'!S:U,3,0)</f>
        <v>0.88090909090909097</v>
      </c>
      <c r="U2484" s="78">
        <f t="shared" si="190"/>
        <v>0</v>
      </c>
      <c r="V2484" s="13">
        <v>0.85000000000000009</v>
      </c>
      <c r="W2484" s="78">
        <f t="shared" si="192"/>
        <v>0</v>
      </c>
      <c r="X2484" s="1">
        <f>VLOOKUP(E2484,'渗透率、续签率'!AG:AJ,4,0)</f>
        <v>3759.5000000000005</v>
      </c>
      <c r="Y2484" s="1">
        <f t="shared" si="193"/>
        <v>0</v>
      </c>
      <c r="Z2484">
        <v>0</v>
      </c>
      <c r="AA2484" s="89">
        <f t="shared" si="194"/>
        <v>0</v>
      </c>
      <c r="AH2484" s="37"/>
      <c r="AI2484" s="37"/>
      <c r="AK2484" s="37"/>
    </row>
    <row r="2485" spans="1:37" hidden="1">
      <c r="A2485" t="s">
        <v>64</v>
      </c>
      <c r="B2485" t="s">
        <v>2</v>
      </c>
      <c r="C2485" t="s">
        <v>6</v>
      </c>
      <c r="D2485" t="s">
        <v>116</v>
      </c>
      <c r="E2485" t="s">
        <v>497</v>
      </c>
      <c r="F2485" t="str">
        <f t="shared" si="191"/>
        <v>白银市感统教育</v>
      </c>
      <c r="G2485" t="s">
        <v>132</v>
      </c>
      <c r="H2485" t="s">
        <v>365</v>
      </c>
      <c r="I2485" t="s">
        <v>70</v>
      </c>
      <c r="J2485">
        <v>3</v>
      </c>
      <c r="K2485">
        <v>0</v>
      </c>
      <c r="L2485" s="13">
        <f>VLOOKUP(C2485,'渗透率、续签率'!B:C,2,0)</f>
        <v>0.68600000000000005</v>
      </c>
      <c r="M2485" s="6">
        <v>0</v>
      </c>
      <c r="N2485">
        <v>0</v>
      </c>
      <c r="O2485">
        <v>0</v>
      </c>
      <c r="P2485" s="6">
        <v>0</v>
      </c>
      <c r="Q2485" s="13">
        <v>0</v>
      </c>
      <c r="R2485" s="13">
        <v>0</v>
      </c>
      <c r="S2485" s="31">
        <v>0</v>
      </c>
      <c r="T2485" s="6">
        <f>VLOOKUP(E2485,'参数设置&amp;汇总'!S:U,3,0)</f>
        <v>0.88090909090909097</v>
      </c>
      <c r="U2485" s="78">
        <f t="shared" si="190"/>
        <v>0</v>
      </c>
      <c r="V2485" s="13">
        <v>0.85000000000000009</v>
      </c>
      <c r="W2485" s="78">
        <f t="shared" si="192"/>
        <v>0</v>
      </c>
      <c r="X2485" s="1">
        <f>VLOOKUP(E2485,'渗透率、续签率'!AG:AJ,4,0)</f>
        <v>3759.5000000000005</v>
      </c>
      <c r="Y2485" s="1">
        <f t="shared" si="193"/>
        <v>0</v>
      </c>
      <c r="Z2485">
        <v>0</v>
      </c>
      <c r="AA2485" s="89">
        <f t="shared" si="194"/>
        <v>0</v>
      </c>
      <c r="AH2485" s="37"/>
      <c r="AI2485" s="37"/>
      <c r="AK2485" s="37"/>
    </row>
    <row r="2486" spans="1:37" hidden="1">
      <c r="A2486" t="s">
        <v>64</v>
      </c>
      <c r="B2486" t="s">
        <v>2</v>
      </c>
      <c r="C2486" t="s">
        <v>6</v>
      </c>
      <c r="D2486" t="s">
        <v>116</v>
      </c>
      <c r="E2486" t="s">
        <v>497</v>
      </c>
      <c r="F2486" t="str">
        <f t="shared" si="191"/>
        <v>百色市感统教育</v>
      </c>
      <c r="G2486" t="s">
        <v>88</v>
      </c>
      <c r="H2486" t="s">
        <v>366</v>
      </c>
      <c r="I2486" t="s">
        <v>68</v>
      </c>
      <c r="J2486">
        <v>13</v>
      </c>
      <c r="K2486">
        <v>0</v>
      </c>
      <c r="L2486" s="13">
        <f>VLOOKUP(C2486,'渗透率、续签率'!B:C,2,0)</f>
        <v>0.68600000000000005</v>
      </c>
      <c r="M2486" s="6">
        <v>0</v>
      </c>
      <c r="N2486">
        <v>0</v>
      </c>
      <c r="O2486">
        <v>0</v>
      </c>
      <c r="P2486" s="6">
        <v>0</v>
      </c>
      <c r="Q2486" s="13">
        <v>0</v>
      </c>
      <c r="R2486" s="13">
        <v>0</v>
      </c>
      <c r="S2486" s="31">
        <v>0</v>
      </c>
      <c r="T2486" s="6">
        <f>VLOOKUP(E2486,'参数设置&amp;汇总'!S:U,3,0)</f>
        <v>0.88090909090909097</v>
      </c>
      <c r="U2486" s="78">
        <f t="shared" si="190"/>
        <v>0</v>
      </c>
      <c r="V2486" s="13">
        <v>0.85000000000000009</v>
      </c>
      <c r="W2486" s="78">
        <f t="shared" si="192"/>
        <v>0</v>
      </c>
      <c r="X2486" s="1">
        <f>VLOOKUP(E2486,'渗透率、续签率'!AG:AJ,4,0)</f>
        <v>3759.5000000000005</v>
      </c>
      <c r="Y2486" s="1">
        <f t="shared" si="193"/>
        <v>0</v>
      </c>
      <c r="Z2486">
        <v>0</v>
      </c>
      <c r="AA2486" s="89">
        <f t="shared" si="194"/>
        <v>0</v>
      </c>
      <c r="AH2486" s="37"/>
      <c r="AI2486" s="37"/>
      <c r="AK2486" s="37"/>
    </row>
    <row r="2487" spans="1:37" hidden="1">
      <c r="A2487" t="s">
        <v>64</v>
      </c>
      <c r="B2487" t="s">
        <v>2</v>
      </c>
      <c r="C2487" t="s">
        <v>6</v>
      </c>
      <c r="D2487" t="s">
        <v>116</v>
      </c>
      <c r="E2487" t="s">
        <v>497</v>
      </c>
      <c r="F2487" t="str">
        <f t="shared" si="191"/>
        <v>益阳市感统教育</v>
      </c>
      <c r="G2487" t="s">
        <v>113</v>
      </c>
      <c r="H2487" t="s">
        <v>367</v>
      </c>
      <c r="I2487" t="s">
        <v>68</v>
      </c>
      <c r="J2487">
        <v>5</v>
      </c>
      <c r="K2487">
        <v>0</v>
      </c>
      <c r="L2487" s="13">
        <f>VLOOKUP(C2487,'渗透率、续签率'!B:C,2,0)</f>
        <v>0.68600000000000005</v>
      </c>
      <c r="M2487" s="6">
        <v>0</v>
      </c>
      <c r="N2487">
        <v>0</v>
      </c>
      <c r="O2487">
        <v>0</v>
      </c>
      <c r="P2487" s="6">
        <v>0</v>
      </c>
      <c r="Q2487" s="13">
        <v>0</v>
      </c>
      <c r="R2487" s="13">
        <v>0</v>
      </c>
      <c r="S2487" s="31">
        <v>0</v>
      </c>
      <c r="T2487" s="6">
        <f>VLOOKUP(E2487,'参数设置&amp;汇总'!S:U,3,0)</f>
        <v>0.88090909090909097</v>
      </c>
      <c r="U2487" s="78">
        <f t="shared" si="190"/>
        <v>0</v>
      </c>
      <c r="V2487" s="13">
        <v>0.85000000000000009</v>
      </c>
      <c r="W2487" s="78">
        <f t="shared" si="192"/>
        <v>0</v>
      </c>
      <c r="X2487" s="1">
        <f>VLOOKUP(E2487,'渗透率、续签率'!AG:AJ,4,0)</f>
        <v>3759.5000000000005</v>
      </c>
      <c r="Y2487" s="1">
        <f t="shared" si="193"/>
        <v>0</v>
      </c>
      <c r="Z2487">
        <v>0</v>
      </c>
      <c r="AA2487" s="89">
        <f t="shared" si="194"/>
        <v>0</v>
      </c>
      <c r="AH2487" s="37"/>
      <c r="AI2487" s="37"/>
      <c r="AJ2487" s="1"/>
      <c r="AK2487" s="37"/>
    </row>
    <row r="2488" spans="1:37" hidden="1">
      <c r="A2488" t="s">
        <v>64</v>
      </c>
      <c r="B2488" t="s">
        <v>2</v>
      </c>
      <c r="C2488" t="s">
        <v>6</v>
      </c>
      <c r="D2488" t="s">
        <v>116</v>
      </c>
      <c r="E2488" t="s">
        <v>497</v>
      </c>
      <c r="F2488" t="str">
        <f t="shared" si="191"/>
        <v>盐城市感统教育</v>
      </c>
      <c r="G2488" t="s">
        <v>73</v>
      </c>
      <c r="H2488" t="s">
        <v>368</v>
      </c>
      <c r="I2488" t="s">
        <v>70</v>
      </c>
      <c r="J2488">
        <v>15</v>
      </c>
      <c r="K2488">
        <v>0</v>
      </c>
      <c r="L2488" s="13">
        <f>VLOOKUP(C2488,'渗透率、续签率'!B:C,2,0)</f>
        <v>0.68600000000000005</v>
      </c>
      <c r="M2488" s="6">
        <v>0</v>
      </c>
      <c r="N2488">
        <v>0</v>
      </c>
      <c r="O2488">
        <v>0</v>
      </c>
      <c r="P2488" s="6">
        <v>0</v>
      </c>
      <c r="Q2488" s="13">
        <v>0</v>
      </c>
      <c r="R2488" s="13">
        <v>0</v>
      </c>
      <c r="S2488" s="31">
        <v>0</v>
      </c>
      <c r="T2488" s="6">
        <f>VLOOKUP(E2488,'参数设置&amp;汇总'!S:U,3,0)</f>
        <v>0.88090909090909097</v>
      </c>
      <c r="U2488" s="78">
        <f t="shared" si="190"/>
        <v>0</v>
      </c>
      <c r="V2488" s="13">
        <v>0.85000000000000009</v>
      </c>
      <c r="W2488" s="78">
        <f t="shared" si="192"/>
        <v>0</v>
      </c>
      <c r="X2488" s="1">
        <f>VLOOKUP(E2488,'渗透率、续签率'!AG:AJ,4,0)</f>
        <v>3759.5000000000005</v>
      </c>
      <c r="Y2488" s="1">
        <f t="shared" si="193"/>
        <v>0</v>
      </c>
      <c r="Z2488">
        <v>0</v>
      </c>
      <c r="AA2488" s="89">
        <f t="shared" si="194"/>
        <v>0</v>
      </c>
      <c r="AH2488" s="37"/>
      <c r="AI2488" s="37"/>
      <c r="AK2488" s="37"/>
    </row>
    <row r="2489" spans="1:37" hidden="1">
      <c r="A2489" t="s">
        <v>64</v>
      </c>
      <c r="B2489" t="s">
        <v>2</v>
      </c>
      <c r="C2489" t="s">
        <v>6</v>
      </c>
      <c r="D2489" t="s">
        <v>116</v>
      </c>
      <c r="E2489" t="s">
        <v>497</v>
      </c>
      <c r="F2489" t="str">
        <f t="shared" si="191"/>
        <v>盘锦市感统教育</v>
      </c>
      <c r="G2489" t="s">
        <v>101</v>
      </c>
      <c r="H2489" t="s">
        <v>369</v>
      </c>
      <c r="I2489" t="s">
        <v>70</v>
      </c>
      <c r="J2489">
        <v>4</v>
      </c>
      <c r="K2489">
        <v>0</v>
      </c>
      <c r="L2489" s="13">
        <f>VLOOKUP(C2489,'渗透率、续签率'!B:C,2,0)</f>
        <v>0.68600000000000005</v>
      </c>
      <c r="M2489" s="6">
        <v>0</v>
      </c>
      <c r="N2489">
        <v>0</v>
      </c>
      <c r="O2489">
        <v>0</v>
      </c>
      <c r="P2489" s="6">
        <v>0</v>
      </c>
      <c r="Q2489" s="13">
        <v>0</v>
      </c>
      <c r="R2489" s="13">
        <v>0</v>
      </c>
      <c r="S2489" s="31">
        <v>0</v>
      </c>
      <c r="T2489" s="6">
        <f>VLOOKUP(E2489,'参数设置&amp;汇总'!S:U,3,0)</f>
        <v>0.88090909090909097</v>
      </c>
      <c r="U2489" s="78">
        <f t="shared" si="190"/>
        <v>0</v>
      </c>
      <c r="V2489" s="13">
        <v>0.85000000000000009</v>
      </c>
      <c r="W2489" s="78">
        <f t="shared" si="192"/>
        <v>0</v>
      </c>
      <c r="X2489" s="1">
        <f>VLOOKUP(E2489,'渗透率、续签率'!AG:AJ,4,0)</f>
        <v>3759.5000000000005</v>
      </c>
      <c r="Y2489" s="1">
        <f t="shared" si="193"/>
        <v>0</v>
      </c>
      <c r="Z2489">
        <v>0</v>
      </c>
      <c r="AA2489" s="89">
        <f t="shared" si="194"/>
        <v>0</v>
      </c>
      <c r="AH2489" s="37"/>
      <c r="AI2489" s="37"/>
      <c r="AK2489" s="37"/>
    </row>
    <row r="2490" spans="1:37" hidden="1">
      <c r="A2490" t="s">
        <v>64</v>
      </c>
      <c r="B2490" t="s">
        <v>2</v>
      </c>
      <c r="C2490" t="s">
        <v>6</v>
      </c>
      <c r="D2490" t="s">
        <v>116</v>
      </c>
      <c r="E2490" t="s">
        <v>497</v>
      </c>
      <c r="F2490" t="str">
        <f t="shared" si="191"/>
        <v>眉山市感统教育</v>
      </c>
      <c r="G2490" t="s">
        <v>77</v>
      </c>
      <c r="H2490" t="s">
        <v>370</v>
      </c>
      <c r="I2490" t="s">
        <v>70</v>
      </c>
      <c r="J2490">
        <v>4</v>
      </c>
      <c r="K2490">
        <v>1</v>
      </c>
      <c r="L2490" s="13">
        <f>VLOOKUP(C2490,'渗透率、续签率'!B:C,2,0)</f>
        <v>0.68600000000000005</v>
      </c>
      <c r="M2490" s="6">
        <v>0.25</v>
      </c>
      <c r="N2490">
        <v>0</v>
      </c>
      <c r="O2490">
        <v>0</v>
      </c>
      <c r="P2490" s="6">
        <v>0</v>
      </c>
      <c r="Q2490" s="13">
        <v>1</v>
      </c>
      <c r="R2490" s="13">
        <v>0</v>
      </c>
      <c r="S2490" s="31">
        <v>3</v>
      </c>
      <c r="T2490" s="6">
        <f>VLOOKUP(E2490,'参数设置&amp;汇总'!S:U,3,0)</f>
        <v>0.88090909090909097</v>
      </c>
      <c r="U2490" s="78">
        <f t="shared" si="190"/>
        <v>0</v>
      </c>
      <c r="V2490" s="13">
        <v>0.85000000000000009</v>
      </c>
      <c r="W2490" s="78">
        <f t="shared" si="192"/>
        <v>0</v>
      </c>
      <c r="X2490" s="1">
        <f>VLOOKUP(E2490,'渗透率、续签率'!AG:AJ,4,0)</f>
        <v>3759.5000000000005</v>
      </c>
      <c r="Y2490" s="1">
        <f t="shared" si="193"/>
        <v>0</v>
      </c>
      <c r="Z2490">
        <v>0</v>
      </c>
      <c r="AA2490" s="89">
        <f t="shared" si="194"/>
        <v>0</v>
      </c>
      <c r="AH2490" s="37"/>
      <c r="AI2490" s="37"/>
      <c r="AK2490" s="37"/>
    </row>
    <row r="2491" spans="1:37" hidden="1">
      <c r="A2491" t="s">
        <v>64</v>
      </c>
      <c r="B2491" t="s">
        <v>2</v>
      </c>
      <c r="C2491" t="s">
        <v>6</v>
      </c>
      <c r="D2491" t="s">
        <v>116</v>
      </c>
      <c r="E2491" t="s">
        <v>497</v>
      </c>
      <c r="F2491" t="str">
        <f t="shared" si="191"/>
        <v>石嘴山市感统教育</v>
      </c>
      <c r="G2491" t="s">
        <v>129</v>
      </c>
      <c r="H2491" t="s">
        <v>371</v>
      </c>
      <c r="I2491" t="s">
        <v>70</v>
      </c>
      <c r="J2491">
        <v>1</v>
      </c>
      <c r="K2491">
        <v>0</v>
      </c>
      <c r="L2491" s="13">
        <f>VLOOKUP(C2491,'渗透率、续签率'!B:C,2,0)</f>
        <v>0.68600000000000005</v>
      </c>
      <c r="M2491" s="6">
        <v>0</v>
      </c>
      <c r="N2491">
        <v>0</v>
      </c>
      <c r="O2491">
        <v>0</v>
      </c>
      <c r="P2491" s="6">
        <v>0</v>
      </c>
      <c r="Q2491" s="13">
        <v>0</v>
      </c>
      <c r="R2491" s="13">
        <v>0</v>
      </c>
      <c r="S2491" s="31">
        <v>0</v>
      </c>
      <c r="T2491" s="6">
        <f>VLOOKUP(E2491,'参数设置&amp;汇总'!S:U,3,0)</f>
        <v>0.88090909090909097</v>
      </c>
      <c r="U2491" s="78">
        <f t="shared" si="190"/>
        <v>0</v>
      </c>
      <c r="V2491" s="13">
        <v>0.85000000000000009</v>
      </c>
      <c r="W2491" s="78">
        <f t="shared" si="192"/>
        <v>0</v>
      </c>
      <c r="X2491" s="1">
        <f>VLOOKUP(E2491,'渗透率、续签率'!AG:AJ,4,0)</f>
        <v>3759.5000000000005</v>
      </c>
      <c r="Y2491" s="1">
        <f t="shared" si="193"/>
        <v>0</v>
      </c>
      <c r="Z2491">
        <v>0</v>
      </c>
      <c r="AA2491" s="89">
        <f t="shared" si="194"/>
        <v>0</v>
      </c>
      <c r="AH2491" s="37"/>
      <c r="AI2491" s="37"/>
      <c r="AK2491" s="37"/>
    </row>
    <row r="2492" spans="1:37" hidden="1">
      <c r="A2492" t="s">
        <v>64</v>
      </c>
      <c r="B2492" t="s">
        <v>2</v>
      </c>
      <c r="C2492" t="s">
        <v>6</v>
      </c>
      <c r="D2492" t="s">
        <v>116</v>
      </c>
      <c r="E2492" t="s">
        <v>497</v>
      </c>
      <c r="F2492" t="str">
        <f t="shared" si="191"/>
        <v>石家庄市感统教育</v>
      </c>
      <c r="G2492" t="s">
        <v>159</v>
      </c>
      <c r="H2492" t="s">
        <v>372</v>
      </c>
      <c r="I2492" t="s">
        <v>70</v>
      </c>
      <c r="J2492">
        <v>20</v>
      </c>
      <c r="K2492">
        <v>2</v>
      </c>
      <c r="L2492" s="13">
        <f>VLOOKUP(C2492,'渗透率、续签率'!B:C,2,0)</f>
        <v>0.68600000000000005</v>
      </c>
      <c r="M2492" s="6">
        <v>0.1</v>
      </c>
      <c r="N2492">
        <v>0</v>
      </c>
      <c r="O2492">
        <v>0</v>
      </c>
      <c r="P2492" s="6">
        <v>0</v>
      </c>
      <c r="Q2492" s="13">
        <v>1</v>
      </c>
      <c r="R2492" s="13">
        <v>0</v>
      </c>
      <c r="S2492" s="31">
        <v>18</v>
      </c>
      <c r="T2492" s="6">
        <f>VLOOKUP(E2492,'参数设置&amp;汇总'!S:U,3,0)</f>
        <v>0.88090909090909097</v>
      </c>
      <c r="U2492" s="78">
        <f t="shared" si="190"/>
        <v>0</v>
      </c>
      <c r="V2492" s="13">
        <v>0.85000000000000009</v>
      </c>
      <c r="W2492" s="78">
        <f t="shared" si="192"/>
        <v>0</v>
      </c>
      <c r="X2492" s="1">
        <f>VLOOKUP(E2492,'渗透率、续签率'!AG:AJ,4,0)</f>
        <v>3759.5000000000005</v>
      </c>
      <c r="Y2492" s="1">
        <f t="shared" si="193"/>
        <v>0</v>
      </c>
      <c r="Z2492">
        <v>0</v>
      </c>
      <c r="AA2492" s="89">
        <f t="shared" si="194"/>
        <v>0</v>
      </c>
      <c r="AH2492" s="37"/>
      <c r="AI2492" s="37"/>
      <c r="AK2492" s="37"/>
    </row>
    <row r="2493" spans="1:37" hidden="1">
      <c r="A2493" t="s">
        <v>64</v>
      </c>
      <c r="B2493" t="s">
        <v>2</v>
      </c>
      <c r="C2493" t="s">
        <v>6</v>
      </c>
      <c r="D2493" t="s">
        <v>116</v>
      </c>
      <c r="E2493" t="s">
        <v>497</v>
      </c>
      <c r="F2493" t="str">
        <f t="shared" si="191"/>
        <v>石河子市感统教育</v>
      </c>
      <c r="G2493" t="s">
        <v>145</v>
      </c>
      <c r="H2493" t="s">
        <v>373</v>
      </c>
      <c r="I2493" t="s">
        <v>70</v>
      </c>
      <c r="J2493">
        <v>2</v>
      </c>
      <c r="K2493">
        <v>0</v>
      </c>
      <c r="L2493" s="13">
        <f>VLOOKUP(C2493,'渗透率、续签率'!B:C,2,0)</f>
        <v>0.68600000000000005</v>
      </c>
      <c r="M2493" s="6">
        <v>0</v>
      </c>
      <c r="N2493">
        <v>0</v>
      </c>
      <c r="O2493">
        <v>0</v>
      </c>
      <c r="P2493" s="6">
        <v>0</v>
      </c>
      <c r="Q2493" s="13">
        <v>0</v>
      </c>
      <c r="R2493" s="13">
        <v>0</v>
      </c>
      <c r="S2493" s="31">
        <v>0</v>
      </c>
      <c r="T2493" s="6">
        <f>VLOOKUP(E2493,'参数设置&amp;汇总'!S:U,3,0)</f>
        <v>0.88090909090909097</v>
      </c>
      <c r="U2493" s="78">
        <f t="shared" si="190"/>
        <v>0</v>
      </c>
      <c r="V2493" s="13">
        <v>0.85000000000000009</v>
      </c>
      <c r="W2493" s="78">
        <f t="shared" si="192"/>
        <v>0</v>
      </c>
      <c r="X2493" s="1">
        <f>VLOOKUP(E2493,'渗透率、续签率'!AG:AJ,4,0)</f>
        <v>3759.5000000000005</v>
      </c>
      <c r="Y2493" s="1">
        <f t="shared" si="193"/>
        <v>0</v>
      </c>
      <c r="Z2493">
        <v>0</v>
      </c>
      <c r="AA2493" s="89">
        <f t="shared" si="194"/>
        <v>0</v>
      </c>
      <c r="AH2493" s="37"/>
      <c r="AI2493" s="37"/>
      <c r="AK2493" s="37"/>
    </row>
    <row r="2494" spans="1:37" hidden="1">
      <c r="A2494" t="s">
        <v>64</v>
      </c>
      <c r="B2494" t="s">
        <v>2</v>
      </c>
      <c r="C2494" t="s">
        <v>6</v>
      </c>
      <c r="D2494" t="s">
        <v>116</v>
      </c>
      <c r="E2494" t="s">
        <v>497</v>
      </c>
      <c r="F2494" t="str">
        <f t="shared" si="191"/>
        <v>秦皇岛市感统教育</v>
      </c>
      <c r="G2494" t="s">
        <v>159</v>
      </c>
      <c r="H2494" t="s">
        <v>375</v>
      </c>
      <c r="I2494" t="s">
        <v>70</v>
      </c>
      <c r="J2494">
        <v>5</v>
      </c>
      <c r="K2494">
        <v>0</v>
      </c>
      <c r="L2494" s="13">
        <f>VLOOKUP(C2494,'渗透率、续签率'!B:C,2,0)</f>
        <v>0.68600000000000005</v>
      </c>
      <c r="M2494" s="6">
        <v>0</v>
      </c>
      <c r="N2494">
        <v>0</v>
      </c>
      <c r="O2494">
        <v>0</v>
      </c>
      <c r="P2494" s="6">
        <v>0</v>
      </c>
      <c r="Q2494" s="13">
        <v>0</v>
      </c>
      <c r="R2494" s="13">
        <v>0</v>
      </c>
      <c r="S2494" s="31">
        <v>0</v>
      </c>
      <c r="T2494" s="6">
        <f>VLOOKUP(E2494,'参数设置&amp;汇总'!S:U,3,0)</f>
        <v>0.88090909090909097</v>
      </c>
      <c r="U2494" s="78">
        <f t="shared" si="190"/>
        <v>0</v>
      </c>
      <c r="V2494" s="13">
        <v>0.85000000000000009</v>
      </c>
      <c r="W2494" s="78">
        <f t="shared" si="192"/>
        <v>0</v>
      </c>
      <c r="X2494" s="1">
        <f>VLOOKUP(E2494,'渗透率、续签率'!AG:AJ,4,0)</f>
        <v>3759.5000000000005</v>
      </c>
      <c r="Y2494" s="1">
        <f t="shared" si="193"/>
        <v>0</v>
      </c>
      <c r="Z2494">
        <v>0</v>
      </c>
      <c r="AA2494" s="89">
        <f t="shared" si="194"/>
        <v>0</v>
      </c>
      <c r="AH2494" s="37"/>
      <c r="AI2494" s="37"/>
      <c r="AK2494" s="37"/>
    </row>
    <row r="2495" spans="1:37" hidden="1">
      <c r="A2495" t="s">
        <v>64</v>
      </c>
      <c r="B2495" t="s">
        <v>2</v>
      </c>
      <c r="C2495" t="s">
        <v>6</v>
      </c>
      <c r="D2495" t="s">
        <v>116</v>
      </c>
      <c r="E2495" t="s">
        <v>497</v>
      </c>
      <c r="F2495" t="str">
        <f t="shared" si="191"/>
        <v>红河哈尼族彝族自治州感统教育</v>
      </c>
      <c r="G2495" t="s">
        <v>99</v>
      </c>
      <c r="H2495" t="s">
        <v>376</v>
      </c>
      <c r="I2495" t="s">
        <v>68</v>
      </c>
      <c r="J2495">
        <v>6</v>
      </c>
      <c r="K2495">
        <v>0</v>
      </c>
      <c r="L2495" s="13">
        <f>VLOOKUP(C2495,'渗透率、续签率'!B:C,2,0)</f>
        <v>0.68600000000000005</v>
      </c>
      <c r="M2495" s="6">
        <v>0</v>
      </c>
      <c r="N2495">
        <v>0</v>
      </c>
      <c r="O2495">
        <v>0</v>
      </c>
      <c r="P2495" s="6">
        <v>0</v>
      </c>
      <c r="Q2495" s="13">
        <v>0</v>
      </c>
      <c r="R2495" s="13">
        <v>0</v>
      </c>
      <c r="S2495" s="31">
        <v>0</v>
      </c>
      <c r="T2495" s="6">
        <f>VLOOKUP(E2495,'参数设置&amp;汇总'!S:U,3,0)</f>
        <v>0.88090909090909097</v>
      </c>
      <c r="U2495" s="78">
        <f t="shared" si="190"/>
        <v>0</v>
      </c>
      <c r="V2495" s="13">
        <v>0.85000000000000009</v>
      </c>
      <c r="W2495" s="78">
        <f t="shared" si="192"/>
        <v>0</v>
      </c>
      <c r="X2495" s="1">
        <f>VLOOKUP(E2495,'渗透率、续签率'!AG:AJ,4,0)</f>
        <v>3759.5000000000005</v>
      </c>
      <c r="Y2495" s="1">
        <f t="shared" si="193"/>
        <v>0</v>
      </c>
      <c r="Z2495">
        <v>0</v>
      </c>
      <c r="AA2495" s="89">
        <f t="shared" si="194"/>
        <v>0</v>
      </c>
      <c r="AH2495" s="37"/>
      <c r="AI2495" s="37"/>
      <c r="AJ2495" s="1"/>
      <c r="AK2495" s="37"/>
    </row>
    <row r="2496" spans="1:37" hidden="1">
      <c r="A2496" t="s">
        <v>64</v>
      </c>
      <c r="B2496" t="s">
        <v>2</v>
      </c>
      <c r="C2496" t="s">
        <v>6</v>
      </c>
      <c r="D2496" t="s">
        <v>116</v>
      </c>
      <c r="E2496" t="s">
        <v>497</v>
      </c>
      <c r="F2496" t="str">
        <f t="shared" si="191"/>
        <v>绍兴市感统教育</v>
      </c>
      <c r="G2496" t="s">
        <v>79</v>
      </c>
      <c r="H2496" t="s">
        <v>377</v>
      </c>
      <c r="I2496" t="s">
        <v>68</v>
      </c>
      <c r="J2496">
        <v>8</v>
      </c>
      <c r="K2496">
        <v>0</v>
      </c>
      <c r="L2496" s="13">
        <f>VLOOKUP(C2496,'渗透率、续签率'!B:C,2,0)</f>
        <v>0.68600000000000005</v>
      </c>
      <c r="M2496" s="6">
        <v>0</v>
      </c>
      <c r="N2496">
        <v>0</v>
      </c>
      <c r="O2496">
        <v>0</v>
      </c>
      <c r="P2496" s="6">
        <v>0</v>
      </c>
      <c r="Q2496" s="13">
        <v>0</v>
      </c>
      <c r="R2496" s="13">
        <v>0</v>
      </c>
      <c r="S2496" s="31">
        <v>0</v>
      </c>
      <c r="T2496" s="6">
        <f>VLOOKUP(E2496,'参数设置&amp;汇总'!S:U,3,0)</f>
        <v>0.88090909090909097</v>
      </c>
      <c r="U2496" s="78">
        <f t="shared" si="190"/>
        <v>0</v>
      </c>
      <c r="V2496" s="13">
        <v>0.85000000000000009</v>
      </c>
      <c r="W2496" s="78">
        <f t="shared" si="192"/>
        <v>0</v>
      </c>
      <c r="X2496" s="1">
        <f>VLOOKUP(E2496,'渗透率、续签率'!AG:AJ,4,0)</f>
        <v>3759.5000000000005</v>
      </c>
      <c r="Y2496" s="1">
        <f t="shared" si="193"/>
        <v>0</v>
      </c>
      <c r="Z2496">
        <v>2</v>
      </c>
      <c r="AA2496" s="89">
        <f t="shared" si="194"/>
        <v>0</v>
      </c>
    </row>
    <row r="2497" spans="1:37" hidden="1">
      <c r="A2497" t="s">
        <v>64</v>
      </c>
      <c r="B2497" t="s">
        <v>2</v>
      </c>
      <c r="C2497" t="s">
        <v>6</v>
      </c>
      <c r="D2497" t="s">
        <v>116</v>
      </c>
      <c r="E2497" t="s">
        <v>497</v>
      </c>
      <c r="F2497" t="str">
        <f t="shared" si="191"/>
        <v>绥化市感统教育</v>
      </c>
      <c r="G2497" t="s">
        <v>118</v>
      </c>
      <c r="H2497" t="s">
        <v>378</v>
      </c>
      <c r="I2497" t="s">
        <v>70</v>
      </c>
      <c r="J2497">
        <v>10</v>
      </c>
      <c r="K2497">
        <v>0</v>
      </c>
      <c r="L2497" s="13">
        <f>VLOOKUP(C2497,'渗透率、续签率'!B:C,2,0)</f>
        <v>0.68600000000000005</v>
      </c>
      <c r="M2497" s="6">
        <v>0</v>
      </c>
      <c r="N2497">
        <v>0</v>
      </c>
      <c r="O2497">
        <v>0</v>
      </c>
      <c r="P2497" s="6">
        <v>0</v>
      </c>
      <c r="Q2497" s="13">
        <v>0</v>
      </c>
      <c r="R2497" s="13">
        <v>0</v>
      </c>
      <c r="S2497" s="31">
        <v>0</v>
      </c>
      <c r="T2497" s="6">
        <f>VLOOKUP(E2497,'参数设置&amp;汇总'!S:U,3,0)</f>
        <v>0.88090909090909097</v>
      </c>
      <c r="U2497" s="78">
        <f t="shared" si="190"/>
        <v>0</v>
      </c>
      <c r="V2497" s="13">
        <v>0.85000000000000009</v>
      </c>
      <c r="W2497" s="78">
        <f t="shared" si="192"/>
        <v>0</v>
      </c>
      <c r="X2497" s="1">
        <f>VLOOKUP(E2497,'渗透率、续签率'!AG:AJ,4,0)</f>
        <v>3759.5000000000005</v>
      </c>
      <c r="Y2497" s="1">
        <f t="shared" si="193"/>
        <v>0</v>
      </c>
      <c r="Z2497">
        <v>0</v>
      </c>
      <c r="AA2497" s="89">
        <f t="shared" si="194"/>
        <v>0</v>
      </c>
      <c r="AH2497" s="37"/>
      <c r="AI2497" s="37"/>
      <c r="AJ2497" s="1"/>
      <c r="AK2497" s="37"/>
    </row>
    <row r="2498" spans="1:37" hidden="1">
      <c r="A2498" t="s">
        <v>64</v>
      </c>
      <c r="B2498" t="s">
        <v>2</v>
      </c>
      <c r="C2498" t="s">
        <v>6</v>
      </c>
      <c r="D2498" t="s">
        <v>116</v>
      </c>
      <c r="E2498" t="s">
        <v>497</v>
      </c>
      <c r="F2498" t="str">
        <f t="shared" si="191"/>
        <v>绵阳市感统教育</v>
      </c>
      <c r="G2498" t="s">
        <v>77</v>
      </c>
      <c r="H2498" t="s">
        <v>379</v>
      </c>
      <c r="I2498" t="s">
        <v>70</v>
      </c>
      <c r="J2498">
        <v>7</v>
      </c>
      <c r="K2498">
        <v>0</v>
      </c>
      <c r="L2498" s="13">
        <f>VLOOKUP(C2498,'渗透率、续签率'!B:C,2,0)</f>
        <v>0.68600000000000005</v>
      </c>
      <c r="M2498" s="6">
        <v>0</v>
      </c>
      <c r="N2498">
        <v>0</v>
      </c>
      <c r="O2498">
        <v>0</v>
      </c>
      <c r="P2498" s="6">
        <v>0</v>
      </c>
      <c r="Q2498" s="13">
        <v>0</v>
      </c>
      <c r="R2498" s="13">
        <v>0</v>
      </c>
      <c r="S2498" s="31">
        <v>0</v>
      </c>
      <c r="T2498" s="6">
        <f>VLOOKUP(E2498,'参数设置&amp;汇总'!S:U,3,0)</f>
        <v>0.88090909090909097</v>
      </c>
      <c r="U2498" s="78">
        <f t="shared" si="190"/>
        <v>0</v>
      </c>
      <c r="V2498" s="13">
        <v>0.85000000000000009</v>
      </c>
      <c r="W2498" s="78">
        <f t="shared" si="192"/>
        <v>0</v>
      </c>
      <c r="X2498" s="1">
        <f>VLOOKUP(E2498,'渗透率、续签率'!AG:AJ,4,0)</f>
        <v>3759.5000000000005</v>
      </c>
      <c r="Y2498" s="1">
        <f t="shared" si="193"/>
        <v>0</v>
      </c>
      <c r="Z2498">
        <v>0</v>
      </c>
      <c r="AA2498" s="89">
        <f t="shared" si="194"/>
        <v>0</v>
      </c>
      <c r="AH2498" s="37"/>
      <c r="AI2498" s="37"/>
      <c r="AJ2498" s="1"/>
      <c r="AK2498" s="37"/>
    </row>
    <row r="2499" spans="1:37" hidden="1">
      <c r="A2499" t="s">
        <v>64</v>
      </c>
      <c r="B2499" t="s">
        <v>2</v>
      </c>
      <c r="C2499" t="s">
        <v>6</v>
      </c>
      <c r="D2499" t="s">
        <v>116</v>
      </c>
      <c r="E2499" t="s">
        <v>497</v>
      </c>
      <c r="F2499" t="str">
        <f t="shared" si="191"/>
        <v>聊城市感统教育</v>
      </c>
      <c r="G2499" t="s">
        <v>103</v>
      </c>
      <c r="H2499" t="s">
        <v>380</v>
      </c>
      <c r="I2499" t="s">
        <v>70</v>
      </c>
      <c r="J2499">
        <v>9</v>
      </c>
      <c r="K2499">
        <v>0</v>
      </c>
      <c r="L2499" s="13">
        <f>VLOOKUP(C2499,'渗透率、续签率'!B:C,2,0)</f>
        <v>0.68600000000000005</v>
      </c>
      <c r="M2499" s="6">
        <v>0</v>
      </c>
      <c r="N2499">
        <v>0</v>
      </c>
      <c r="O2499">
        <v>0</v>
      </c>
      <c r="P2499" s="6">
        <v>0</v>
      </c>
      <c r="Q2499" s="13">
        <v>0</v>
      </c>
      <c r="R2499" s="13">
        <v>0</v>
      </c>
      <c r="S2499" s="31">
        <v>0</v>
      </c>
      <c r="T2499" s="6">
        <f>VLOOKUP(E2499,'参数设置&amp;汇总'!S:U,3,0)</f>
        <v>0.88090909090909097</v>
      </c>
      <c r="U2499" s="78">
        <f t="shared" ref="U2499:U2562" si="195">IF(T2499*N2499&gt;=O2499,T2499*N2499,O2499)</f>
        <v>0</v>
      </c>
      <c r="V2499" s="13">
        <v>0.85000000000000009</v>
      </c>
      <c r="W2499" s="78">
        <f t="shared" si="192"/>
        <v>0</v>
      </c>
      <c r="X2499" s="1">
        <f>VLOOKUP(E2499,'渗透率、续签率'!AG:AJ,4,0)</f>
        <v>3759.5000000000005</v>
      </c>
      <c r="Y2499" s="1">
        <f t="shared" si="193"/>
        <v>0</v>
      </c>
      <c r="Z2499">
        <v>0</v>
      </c>
      <c r="AA2499" s="89">
        <f t="shared" si="194"/>
        <v>0</v>
      </c>
      <c r="AH2499" s="37"/>
      <c r="AI2499" s="37"/>
      <c r="AK2499" s="37"/>
    </row>
    <row r="2500" spans="1:37" hidden="1">
      <c r="A2500" t="s">
        <v>64</v>
      </c>
      <c r="B2500" t="s">
        <v>2</v>
      </c>
      <c r="C2500" t="s">
        <v>6</v>
      </c>
      <c r="D2500" t="s">
        <v>116</v>
      </c>
      <c r="E2500" t="s">
        <v>497</v>
      </c>
      <c r="F2500" t="str">
        <f t="shared" ref="F2500:F2563" si="196">H2500&amp;C2500</f>
        <v>肇庆市感统教育</v>
      </c>
      <c r="G2500" t="s">
        <v>75</v>
      </c>
      <c r="H2500" t="s">
        <v>381</v>
      </c>
      <c r="I2500" t="s">
        <v>68</v>
      </c>
      <c r="J2500">
        <v>8</v>
      </c>
      <c r="K2500">
        <v>0</v>
      </c>
      <c r="L2500" s="13">
        <f>VLOOKUP(C2500,'渗透率、续签率'!B:C,2,0)</f>
        <v>0.68600000000000005</v>
      </c>
      <c r="M2500" s="6">
        <v>0</v>
      </c>
      <c r="N2500">
        <v>0</v>
      </c>
      <c r="O2500">
        <v>0</v>
      </c>
      <c r="P2500" s="6">
        <v>0</v>
      </c>
      <c r="Q2500" s="13">
        <v>0</v>
      </c>
      <c r="R2500" s="13">
        <v>0</v>
      </c>
      <c r="S2500" s="31">
        <v>0</v>
      </c>
      <c r="T2500" s="6">
        <f>VLOOKUP(E2500,'参数设置&amp;汇总'!S:U,3,0)</f>
        <v>0.88090909090909097</v>
      </c>
      <c r="U2500" s="78">
        <f t="shared" si="195"/>
        <v>0</v>
      </c>
      <c r="V2500" s="13">
        <v>0.85000000000000009</v>
      </c>
      <c r="W2500" s="78">
        <f t="shared" ref="W2500:W2563" si="197">(O2500*(1-L2500)+IF((U2500-O2500)&lt;0,0,(U2500-O2500)))/V2500</f>
        <v>0</v>
      </c>
      <c r="X2500" s="1">
        <f>VLOOKUP(E2500,'渗透率、续签率'!AG:AJ,4,0)</f>
        <v>3759.5000000000005</v>
      </c>
      <c r="Y2500" s="1">
        <f t="shared" ref="Y2500:Y2563" si="198">X2500*W2500</f>
        <v>0</v>
      </c>
      <c r="Z2500">
        <v>0</v>
      </c>
      <c r="AA2500" s="89">
        <f t="shared" ref="AA2500:AA2563" si="199">N2500*X2500</f>
        <v>0</v>
      </c>
      <c r="AH2500" s="37"/>
      <c r="AI2500" s="37"/>
      <c r="AK2500" s="37"/>
    </row>
    <row r="2501" spans="1:37" hidden="1">
      <c r="A2501" t="s">
        <v>64</v>
      </c>
      <c r="B2501" t="s">
        <v>2</v>
      </c>
      <c r="C2501" t="s">
        <v>6</v>
      </c>
      <c r="D2501" t="s">
        <v>116</v>
      </c>
      <c r="E2501" t="s">
        <v>497</v>
      </c>
      <c r="F2501" t="str">
        <f t="shared" si="196"/>
        <v>自贡市感统教育</v>
      </c>
      <c r="G2501" t="s">
        <v>77</v>
      </c>
      <c r="H2501" t="s">
        <v>383</v>
      </c>
      <c r="I2501" t="s">
        <v>70</v>
      </c>
      <c r="J2501">
        <v>5</v>
      </c>
      <c r="K2501">
        <v>0</v>
      </c>
      <c r="L2501" s="13">
        <f>VLOOKUP(C2501,'渗透率、续签率'!B:C,2,0)</f>
        <v>0.68600000000000005</v>
      </c>
      <c r="M2501" s="6">
        <v>0</v>
      </c>
      <c r="N2501">
        <v>0</v>
      </c>
      <c r="O2501">
        <v>0</v>
      </c>
      <c r="P2501" s="6">
        <v>0</v>
      </c>
      <c r="Q2501" s="13">
        <v>0</v>
      </c>
      <c r="R2501" s="13">
        <v>0</v>
      </c>
      <c r="S2501" s="31">
        <v>0</v>
      </c>
      <c r="T2501" s="6">
        <f>VLOOKUP(E2501,'参数设置&amp;汇总'!S:U,3,0)</f>
        <v>0.88090909090909097</v>
      </c>
      <c r="U2501" s="78">
        <f t="shared" si="195"/>
        <v>0</v>
      </c>
      <c r="V2501" s="13">
        <v>0.85000000000000009</v>
      </c>
      <c r="W2501" s="78">
        <f t="shared" si="197"/>
        <v>0</v>
      </c>
      <c r="X2501" s="1">
        <f>VLOOKUP(E2501,'渗透率、续签率'!AG:AJ,4,0)</f>
        <v>3759.5000000000005</v>
      </c>
      <c r="Y2501" s="1">
        <f t="shared" si="198"/>
        <v>0</v>
      </c>
      <c r="Z2501">
        <v>0</v>
      </c>
      <c r="AA2501" s="89">
        <f t="shared" si="199"/>
        <v>0</v>
      </c>
      <c r="AH2501" s="37"/>
      <c r="AI2501" s="37"/>
      <c r="AK2501" s="37"/>
    </row>
    <row r="2502" spans="1:37" hidden="1">
      <c r="A2502" t="s">
        <v>64</v>
      </c>
      <c r="B2502" t="s">
        <v>2</v>
      </c>
      <c r="C2502" t="s">
        <v>6</v>
      </c>
      <c r="D2502" t="s">
        <v>116</v>
      </c>
      <c r="E2502" t="s">
        <v>497</v>
      </c>
      <c r="F2502" t="str">
        <f t="shared" si="196"/>
        <v>舟山市感统教育</v>
      </c>
      <c r="G2502" t="s">
        <v>79</v>
      </c>
      <c r="H2502" t="s">
        <v>384</v>
      </c>
      <c r="I2502" t="s">
        <v>68</v>
      </c>
      <c r="J2502">
        <v>1</v>
      </c>
      <c r="K2502">
        <v>0</v>
      </c>
      <c r="L2502" s="13">
        <f>VLOOKUP(C2502,'渗透率、续签率'!B:C,2,0)</f>
        <v>0.68600000000000005</v>
      </c>
      <c r="M2502" s="6">
        <v>0</v>
      </c>
      <c r="N2502">
        <v>0</v>
      </c>
      <c r="O2502">
        <v>0</v>
      </c>
      <c r="P2502" s="6">
        <v>0</v>
      </c>
      <c r="Q2502" s="13">
        <v>0</v>
      </c>
      <c r="R2502" s="13">
        <v>0</v>
      </c>
      <c r="S2502" s="31">
        <v>0</v>
      </c>
      <c r="T2502" s="6">
        <f>VLOOKUP(E2502,'参数设置&amp;汇总'!S:U,3,0)</f>
        <v>0.88090909090909097</v>
      </c>
      <c r="U2502" s="78">
        <f t="shared" si="195"/>
        <v>0</v>
      </c>
      <c r="V2502" s="13">
        <v>0.85000000000000009</v>
      </c>
      <c r="W2502" s="78">
        <f t="shared" si="197"/>
        <v>0</v>
      </c>
      <c r="X2502" s="1">
        <f>VLOOKUP(E2502,'渗透率、续签率'!AG:AJ,4,0)</f>
        <v>3759.5000000000005</v>
      </c>
      <c r="Y2502" s="1">
        <f t="shared" si="198"/>
        <v>0</v>
      </c>
      <c r="Z2502">
        <v>0</v>
      </c>
      <c r="AA2502" s="89">
        <f t="shared" si="199"/>
        <v>0</v>
      </c>
      <c r="AH2502" s="37"/>
      <c r="AI2502" s="37"/>
      <c r="AK2502" s="37"/>
    </row>
    <row r="2503" spans="1:37" hidden="1">
      <c r="A2503" t="s">
        <v>64</v>
      </c>
      <c r="B2503" t="s">
        <v>2</v>
      </c>
      <c r="C2503" t="s">
        <v>6</v>
      </c>
      <c r="D2503" t="s">
        <v>116</v>
      </c>
      <c r="E2503" t="s">
        <v>497</v>
      </c>
      <c r="F2503" t="str">
        <f t="shared" si="196"/>
        <v>芜湖市感统教育</v>
      </c>
      <c r="G2503" t="s">
        <v>94</v>
      </c>
      <c r="H2503" t="s">
        <v>385</v>
      </c>
      <c r="I2503" t="s">
        <v>68</v>
      </c>
      <c r="J2503">
        <v>10</v>
      </c>
      <c r="K2503">
        <v>2</v>
      </c>
      <c r="L2503" s="13">
        <f>VLOOKUP(C2503,'渗透率、续签率'!B:C,2,0)</f>
        <v>0.68600000000000005</v>
      </c>
      <c r="M2503" s="6">
        <v>0.2</v>
      </c>
      <c r="N2503">
        <v>0</v>
      </c>
      <c r="O2503">
        <v>0</v>
      </c>
      <c r="P2503" s="6">
        <v>0</v>
      </c>
      <c r="Q2503" s="13">
        <v>1</v>
      </c>
      <c r="R2503" s="13">
        <v>0</v>
      </c>
      <c r="S2503" s="31">
        <v>11</v>
      </c>
      <c r="T2503" s="6">
        <f>VLOOKUP(E2503,'参数设置&amp;汇总'!S:U,3,0)</f>
        <v>0.88090909090909097</v>
      </c>
      <c r="U2503" s="78">
        <f t="shared" si="195"/>
        <v>0</v>
      </c>
      <c r="V2503" s="13">
        <v>0.85000000000000009</v>
      </c>
      <c r="W2503" s="78">
        <f t="shared" si="197"/>
        <v>0</v>
      </c>
      <c r="X2503" s="1">
        <f>VLOOKUP(E2503,'渗透率、续签率'!AG:AJ,4,0)</f>
        <v>3759.5000000000005</v>
      </c>
      <c r="Y2503" s="1">
        <f t="shared" si="198"/>
        <v>0</v>
      </c>
      <c r="Z2503">
        <v>0</v>
      </c>
      <c r="AA2503" s="89">
        <f t="shared" si="199"/>
        <v>0</v>
      </c>
      <c r="AH2503" s="37"/>
      <c r="AI2503" s="37"/>
      <c r="AK2503" s="37"/>
    </row>
    <row r="2504" spans="1:37" hidden="1">
      <c r="A2504" t="s">
        <v>64</v>
      </c>
      <c r="B2504" t="s">
        <v>2</v>
      </c>
      <c r="C2504" t="s">
        <v>6</v>
      </c>
      <c r="D2504" t="s">
        <v>116</v>
      </c>
      <c r="E2504" t="s">
        <v>497</v>
      </c>
      <c r="F2504" t="str">
        <f t="shared" si="196"/>
        <v>茂名市感统教育</v>
      </c>
      <c r="G2504" t="s">
        <v>75</v>
      </c>
      <c r="H2504" t="s">
        <v>386</v>
      </c>
      <c r="I2504" t="s">
        <v>68</v>
      </c>
      <c r="J2504">
        <v>11</v>
      </c>
      <c r="K2504">
        <v>1</v>
      </c>
      <c r="L2504" s="13">
        <f>VLOOKUP(C2504,'渗透率、续签率'!B:C,2,0)</f>
        <v>0.68600000000000005</v>
      </c>
      <c r="M2504" s="6">
        <v>0.09</v>
      </c>
      <c r="N2504">
        <v>0</v>
      </c>
      <c r="O2504">
        <v>0</v>
      </c>
      <c r="P2504" s="6">
        <v>0</v>
      </c>
      <c r="Q2504" s="13">
        <v>1</v>
      </c>
      <c r="R2504" s="13">
        <v>1</v>
      </c>
      <c r="S2504" s="31">
        <v>12</v>
      </c>
      <c r="T2504" s="6">
        <f>VLOOKUP(E2504,'参数设置&amp;汇总'!S:U,3,0)</f>
        <v>0.88090909090909097</v>
      </c>
      <c r="U2504" s="78">
        <f t="shared" si="195"/>
        <v>0</v>
      </c>
      <c r="V2504" s="13">
        <v>0.85000000000000009</v>
      </c>
      <c r="W2504" s="78">
        <f t="shared" si="197"/>
        <v>0</v>
      </c>
      <c r="X2504" s="1">
        <f>VLOOKUP(E2504,'渗透率、续签率'!AG:AJ,4,0)</f>
        <v>3759.5000000000005</v>
      </c>
      <c r="Y2504" s="1">
        <f t="shared" si="198"/>
        <v>0</v>
      </c>
      <c r="Z2504">
        <v>0</v>
      </c>
      <c r="AA2504" s="89">
        <f t="shared" si="199"/>
        <v>0</v>
      </c>
      <c r="AH2504" s="37"/>
      <c r="AI2504" s="37"/>
      <c r="AK2504" s="37"/>
    </row>
    <row r="2505" spans="1:37" hidden="1">
      <c r="A2505" t="s">
        <v>64</v>
      </c>
      <c r="B2505" t="s">
        <v>2</v>
      </c>
      <c r="C2505" t="s">
        <v>6</v>
      </c>
      <c r="D2505" t="s">
        <v>116</v>
      </c>
      <c r="E2505" t="s">
        <v>497</v>
      </c>
      <c r="F2505" t="str">
        <f t="shared" si="196"/>
        <v>荆州市感统教育</v>
      </c>
      <c r="G2505" t="s">
        <v>81</v>
      </c>
      <c r="H2505" t="s">
        <v>387</v>
      </c>
      <c r="I2505" t="s">
        <v>68</v>
      </c>
      <c r="J2505">
        <v>8</v>
      </c>
      <c r="K2505">
        <v>0</v>
      </c>
      <c r="L2505" s="13">
        <f>VLOOKUP(C2505,'渗透率、续签率'!B:C,2,0)</f>
        <v>0.68600000000000005</v>
      </c>
      <c r="M2505" s="6">
        <v>0</v>
      </c>
      <c r="N2505">
        <v>0</v>
      </c>
      <c r="O2505">
        <v>0</v>
      </c>
      <c r="P2505" s="6">
        <v>0</v>
      </c>
      <c r="Q2505" s="13">
        <v>0</v>
      </c>
      <c r="R2505" s="13">
        <v>0</v>
      </c>
      <c r="S2505" s="31">
        <v>0</v>
      </c>
      <c r="T2505" s="6">
        <f>VLOOKUP(E2505,'参数设置&amp;汇总'!S:U,3,0)</f>
        <v>0.88090909090909097</v>
      </c>
      <c r="U2505" s="78">
        <f t="shared" si="195"/>
        <v>0</v>
      </c>
      <c r="V2505" s="13">
        <v>0.85000000000000009</v>
      </c>
      <c r="W2505" s="78">
        <f t="shared" si="197"/>
        <v>0</v>
      </c>
      <c r="X2505" s="1">
        <f>VLOOKUP(E2505,'渗透率、续签率'!AG:AJ,4,0)</f>
        <v>3759.5000000000005</v>
      </c>
      <c r="Y2505" s="1">
        <f t="shared" si="198"/>
        <v>0</v>
      </c>
      <c r="Z2505">
        <v>0</v>
      </c>
      <c r="AA2505" s="89">
        <f t="shared" si="199"/>
        <v>0</v>
      </c>
      <c r="AH2505" s="37"/>
      <c r="AI2505" s="37"/>
      <c r="AK2505" s="37"/>
    </row>
    <row r="2506" spans="1:37" hidden="1">
      <c r="A2506" t="s">
        <v>64</v>
      </c>
      <c r="B2506" t="s">
        <v>2</v>
      </c>
      <c r="C2506" t="s">
        <v>6</v>
      </c>
      <c r="D2506" t="s">
        <v>116</v>
      </c>
      <c r="E2506" t="s">
        <v>497</v>
      </c>
      <c r="F2506" t="str">
        <f t="shared" si="196"/>
        <v>荆门市感统教育</v>
      </c>
      <c r="G2506" t="s">
        <v>81</v>
      </c>
      <c r="H2506" t="s">
        <v>388</v>
      </c>
      <c r="I2506" t="s">
        <v>68</v>
      </c>
      <c r="J2506">
        <v>1</v>
      </c>
      <c r="K2506">
        <v>0</v>
      </c>
      <c r="L2506" s="13">
        <f>VLOOKUP(C2506,'渗透率、续签率'!B:C,2,0)</f>
        <v>0.68600000000000005</v>
      </c>
      <c r="M2506" s="6">
        <v>0</v>
      </c>
      <c r="N2506">
        <v>0</v>
      </c>
      <c r="O2506">
        <v>0</v>
      </c>
      <c r="P2506" s="6">
        <v>0</v>
      </c>
      <c r="Q2506" s="13">
        <v>0</v>
      </c>
      <c r="R2506" s="13">
        <v>0</v>
      </c>
      <c r="S2506" s="31">
        <v>0</v>
      </c>
      <c r="T2506" s="6">
        <f>VLOOKUP(E2506,'参数设置&amp;汇总'!S:U,3,0)</f>
        <v>0.88090909090909097</v>
      </c>
      <c r="U2506" s="78">
        <f t="shared" si="195"/>
        <v>0</v>
      </c>
      <c r="V2506" s="13">
        <v>0.85000000000000009</v>
      </c>
      <c r="W2506" s="78">
        <f t="shared" si="197"/>
        <v>0</v>
      </c>
      <c r="X2506" s="1">
        <f>VLOOKUP(E2506,'渗透率、续签率'!AG:AJ,4,0)</f>
        <v>3759.5000000000005</v>
      </c>
      <c r="Y2506" s="1">
        <f t="shared" si="198"/>
        <v>0</v>
      </c>
      <c r="Z2506">
        <v>0</v>
      </c>
      <c r="AA2506" s="89">
        <f t="shared" si="199"/>
        <v>0</v>
      </c>
      <c r="AH2506" s="37"/>
      <c r="AI2506" s="37"/>
      <c r="AK2506" s="37"/>
    </row>
    <row r="2507" spans="1:37" hidden="1">
      <c r="A2507" t="s">
        <v>64</v>
      </c>
      <c r="B2507" t="s">
        <v>2</v>
      </c>
      <c r="C2507" t="s">
        <v>6</v>
      </c>
      <c r="D2507" t="s">
        <v>116</v>
      </c>
      <c r="E2507" t="s">
        <v>497</v>
      </c>
      <c r="F2507" t="str">
        <f t="shared" si="196"/>
        <v>莆田市感统教育</v>
      </c>
      <c r="G2507" t="s">
        <v>92</v>
      </c>
      <c r="H2507" t="s">
        <v>389</v>
      </c>
      <c r="I2507" t="s">
        <v>68</v>
      </c>
      <c r="J2507">
        <v>2</v>
      </c>
      <c r="K2507">
        <v>0</v>
      </c>
      <c r="L2507" s="13">
        <f>VLOOKUP(C2507,'渗透率、续签率'!B:C,2,0)</f>
        <v>0.68600000000000005</v>
      </c>
      <c r="M2507" s="6">
        <v>0</v>
      </c>
      <c r="N2507">
        <v>0</v>
      </c>
      <c r="O2507">
        <v>0</v>
      </c>
      <c r="P2507" s="6">
        <v>0</v>
      </c>
      <c r="Q2507" s="13">
        <v>0</v>
      </c>
      <c r="R2507" s="13">
        <v>0</v>
      </c>
      <c r="S2507" s="31">
        <v>0</v>
      </c>
      <c r="T2507" s="6">
        <f>VLOOKUP(E2507,'参数设置&amp;汇总'!S:U,3,0)</f>
        <v>0.88090909090909097</v>
      </c>
      <c r="U2507" s="78">
        <f t="shared" si="195"/>
        <v>0</v>
      </c>
      <c r="V2507" s="13">
        <v>0.85000000000000009</v>
      </c>
      <c r="W2507" s="78">
        <f t="shared" si="197"/>
        <v>0</v>
      </c>
      <c r="X2507" s="1">
        <f>VLOOKUP(E2507,'渗透率、续签率'!AG:AJ,4,0)</f>
        <v>3759.5000000000005</v>
      </c>
      <c r="Y2507" s="1">
        <f t="shared" si="198"/>
        <v>0</v>
      </c>
      <c r="Z2507">
        <v>1</v>
      </c>
      <c r="AA2507" s="89">
        <f t="shared" si="199"/>
        <v>0</v>
      </c>
      <c r="AH2507" s="37"/>
      <c r="AI2507" s="37"/>
      <c r="AK2507" s="37"/>
    </row>
    <row r="2508" spans="1:37" hidden="1">
      <c r="A2508" t="s">
        <v>64</v>
      </c>
      <c r="B2508" t="s">
        <v>2</v>
      </c>
      <c r="C2508" t="s">
        <v>6</v>
      </c>
      <c r="D2508" t="s">
        <v>116</v>
      </c>
      <c r="E2508" t="s">
        <v>497</v>
      </c>
      <c r="F2508" t="str">
        <f t="shared" si="196"/>
        <v>菏泽市感统教育</v>
      </c>
      <c r="G2508" t="s">
        <v>103</v>
      </c>
      <c r="H2508" t="s">
        <v>390</v>
      </c>
      <c r="I2508" t="s">
        <v>70</v>
      </c>
      <c r="J2508">
        <v>9</v>
      </c>
      <c r="K2508">
        <v>0</v>
      </c>
      <c r="L2508" s="13">
        <f>VLOOKUP(C2508,'渗透率、续签率'!B:C,2,0)</f>
        <v>0.68600000000000005</v>
      </c>
      <c r="M2508" s="6">
        <v>0</v>
      </c>
      <c r="N2508">
        <v>0</v>
      </c>
      <c r="O2508">
        <v>0</v>
      </c>
      <c r="P2508" s="6">
        <v>0</v>
      </c>
      <c r="Q2508" s="13">
        <v>0</v>
      </c>
      <c r="R2508" s="13">
        <v>0</v>
      </c>
      <c r="S2508" s="31">
        <v>0</v>
      </c>
      <c r="T2508" s="6">
        <f>VLOOKUP(E2508,'参数设置&amp;汇总'!S:U,3,0)</f>
        <v>0.88090909090909097</v>
      </c>
      <c r="U2508" s="78">
        <f t="shared" si="195"/>
        <v>0</v>
      </c>
      <c r="V2508" s="13">
        <v>0.85000000000000009</v>
      </c>
      <c r="W2508" s="78">
        <f t="shared" si="197"/>
        <v>0</v>
      </c>
      <c r="X2508" s="1">
        <f>VLOOKUP(E2508,'渗透率、续签率'!AG:AJ,4,0)</f>
        <v>3759.5000000000005</v>
      </c>
      <c r="Y2508" s="1">
        <f t="shared" si="198"/>
        <v>0</v>
      </c>
      <c r="Z2508">
        <v>0</v>
      </c>
      <c r="AA2508" s="89">
        <f t="shared" si="199"/>
        <v>0</v>
      </c>
      <c r="AH2508" s="37"/>
      <c r="AI2508" s="37"/>
      <c r="AK2508" s="37"/>
    </row>
    <row r="2509" spans="1:37" hidden="1">
      <c r="A2509" t="s">
        <v>64</v>
      </c>
      <c r="B2509" t="s">
        <v>2</v>
      </c>
      <c r="C2509" t="s">
        <v>6</v>
      </c>
      <c r="D2509" t="s">
        <v>116</v>
      </c>
      <c r="E2509" t="s">
        <v>497</v>
      </c>
      <c r="F2509" t="str">
        <f t="shared" si="196"/>
        <v>萍乡市感统教育</v>
      </c>
      <c r="G2509" t="s">
        <v>90</v>
      </c>
      <c r="H2509" t="s">
        <v>391</v>
      </c>
      <c r="I2509" t="s">
        <v>68</v>
      </c>
      <c r="J2509">
        <v>5</v>
      </c>
      <c r="K2509">
        <v>1</v>
      </c>
      <c r="L2509" s="13">
        <f>VLOOKUP(C2509,'渗透率、续签率'!B:C,2,0)</f>
        <v>0.68600000000000005</v>
      </c>
      <c r="M2509" s="6">
        <v>0.2</v>
      </c>
      <c r="N2509">
        <v>0</v>
      </c>
      <c r="O2509">
        <v>0</v>
      </c>
      <c r="P2509" s="6">
        <v>0</v>
      </c>
      <c r="Q2509" s="13">
        <v>1</v>
      </c>
      <c r="R2509" s="13">
        <v>1</v>
      </c>
      <c r="S2509" s="31">
        <v>6</v>
      </c>
      <c r="T2509" s="6">
        <f>VLOOKUP(E2509,'参数设置&amp;汇总'!S:U,3,0)</f>
        <v>0.88090909090909097</v>
      </c>
      <c r="U2509" s="78">
        <f t="shared" si="195"/>
        <v>0</v>
      </c>
      <c r="V2509" s="13">
        <v>0.85000000000000009</v>
      </c>
      <c r="W2509" s="78">
        <f t="shared" si="197"/>
        <v>0</v>
      </c>
      <c r="X2509" s="1">
        <f>VLOOKUP(E2509,'渗透率、续签率'!AG:AJ,4,0)</f>
        <v>3759.5000000000005</v>
      </c>
      <c r="Y2509" s="1">
        <f t="shared" si="198"/>
        <v>0</v>
      </c>
      <c r="Z2509">
        <v>0</v>
      </c>
      <c r="AA2509" s="89">
        <f t="shared" si="199"/>
        <v>0</v>
      </c>
      <c r="AH2509" s="37"/>
      <c r="AI2509" s="37"/>
      <c r="AK2509" s="37"/>
    </row>
    <row r="2510" spans="1:37" hidden="1">
      <c r="A2510" t="s">
        <v>64</v>
      </c>
      <c r="B2510" t="s">
        <v>2</v>
      </c>
      <c r="C2510" t="s">
        <v>6</v>
      </c>
      <c r="D2510" t="s">
        <v>116</v>
      </c>
      <c r="E2510" t="s">
        <v>497</v>
      </c>
      <c r="F2510" t="str">
        <f t="shared" si="196"/>
        <v>营口市感统教育</v>
      </c>
      <c r="G2510" t="s">
        <v>101</v>
      </c>
      <c r="H2510" t="s">
        <v>392</v>
      </c>
      <c r="I2510" t="s">
        <v>70</v>
      </c>
      <c r="J2510">
        <v>5</v>
      </c>
      <c r="K2510">
        <v>0</v>
      </c>
      <c r="L2510" s="13">
        <f>VLOOKUP(C2510,'渗透率、续签率'!B:C,2,0)</f>
        <v>0.68600000000000005</v>
      </c>
      <c r="M2510" s="6">
        <v>0</v>
      </c>
      <c r="N2510">
        <v>0</v>
      </c>
      <c r="O2510">
        <v>0</v>
      </c>
      <c r="P2510" s="6">
        <v>0</v>
      </c>
      <c r="Q2510" s="13">
        <v>0</v>
      </c>
      <c r="R2510" s="13">
        <v>0</v>
      </c>
      <c r="S2510" s="31">
        <v>0</v>
      </c>
      <c r="T2510" s="6">
        <f>VLOOKUP(E2510,'参数设置&amp;汇总'!S:U,3,0)</f>
        <v>0.88090909090909097</v>
      </c>
      <c r="U2510" s="78">
        <f t="shared" si="195"/>
        <v>0</v>
      </c>
      <c r="V2510" s="13">
        <v>0.85000000000000009</v>
      </c>
      <c r="W2510" s="78">
        <f t="shared" si="197"/>
        <v>0</v>
      </c>
      <c r="X2510" s="1">
        <f>VLOOKUP(E2510,'渗透率、续签率'!AG:AJ,4,0)</f>
        <v>3759.5000000000005</v>
      </c>
      <c r="Y2510" s="1">
        <f t="shared" si="198"/>
        <v>0</v>
      </c>
      <c r="Z2510">
        <v>0</v>
      </c>
      <c r="AA2510" s="89">
        <f t="shared" si="199"/>
        <v>0</v>
      </c>
      <c r="AH2510" s="37"/>
      <c r="AI2510" s="37"/>
      <c r="AK2510" s="37"/>
    </row>
    <row r="2511" spans="1:37" hidden="1">
      <c r="A2511" t="s">
        <v>64</v>
      </c>
      <c r="B2511" t="s">
        <v>2</v>
      </c>
      <c r="C2511" t="s">
        <v>6</v>
      </c>
      <c r="D2511" t="s">
        <v>116</v>
      </c>
      <c r="E2511" t="s">
        <v>497</v>
      </c>
      <c r="F2511" t="str">
        <f t="shared" si="196"/>
        <v>葫芦岛市感统教育</v>
      </c>
      <c r="G2511" t="s">
        <v>101</v>
      </c>
      <c r="H2511" t="s">
        <v>393</v>
      </c>
      <c r="I2511" t="s">
        <v>70</v>
      </c>
      <c r="J2511">
        <v>6</v>
      </c>
      <c r="K2511">
        <v>0</v>
      </c>
      <c r="L2511" s="13">
        <f>VLOOKUP(C2511,'渗透率、续签率'!B:C,2,0)</f>
        <v>0.68600000000000005</v>
      </c>
      <c r="M2511" s="6">
        <v>0</v>
      </c>
      <c r="N2511">
        <v>0</v>
      </c>
      <c r="O2511">
        <v>0</v>
      </c>
      <c r="P2511" s="6">
        <v>0</v>
      </c>
      <c r="Q2511" s="13">
        <v>0</v>
      </c>
      <c r="R2511" s="13">
        <v>0</v>
      </c>
      <c r="S2511" s="31">
        <v>0</v>
      </c>
      <c r="T2511" s="6">
        <f>VLOOKUP(E2511,'参数设置&amp;汇总'!S:U,3,0)</f>
        <v>0.88090909090909097</v>
      </c>
      <c r="U2511" s="78">
        <f t="shared" si="195"/>
        <v>0</v>
      </c>
      <c r="V2511" s="13">
        <v>0.85000000000000009</v>
      </c>
      <c r="W2511" s="78">
        <f t="shared" si="197"/>
        <v>0</v>
      </c>
      <c r="X2511" s="1">
        <f>VLOOKUP(E2511,'渗透率、续签率'!AG:AJ,4,0)</f>
        <v>3759.5000000000005</v>
      </c>
      <c r="Y2511" s="1">
        <f t="shared" si="198"/>
        <v>0</v>
      </c>
      <c r="Z2511">
        <v>0</v>
      </c>
      <c r="AA2511" s="89">
        <f t="shared" si="199"/>
        <v>0</v>
      </c>
      <c r="AH2511" s="37"/>
      <c r="AI2511" s="37"/>
      <c r="AK2511" s="37"/>
    </row>
    <row r="2512" spans="1:37" hidden="1">
      <c r="A2512" t="s">
        <v>64</v>
      </c>
      <c r="B2512" t="s">
        <v>2</v>
      </c>
      <c r="C2512" t="s">
        <v>6</v>
      </c>
      <c r="D2512" t="s">
        <v>116</v>
      </c>
      <c r="E2512" t="s">
        <v>497</v>
      </c>
      <c r="F2512" t="str">
        <f t="shared" si="196"/>
        <v>蚌埠市感统教育</v>
      </c>
      <c r="G2512" t="s">
        <v>94</v>
      </c>
      <c r="H2512" t="s">
        <v>394</v>
      </c>
      <c r="I2512" t="s">
        <v>68</v>
      </c>
      <c r="J2512">
        <v>7</v>
      </c>
      <c r="K2512">
        <v>2</v>
      </c>
      <c r="L2512" s="13">
        <f>VLOOKUP(C2512,'渗透率、续签率'!B:C,2,0)</f>
        <v>0.68600000000000005</v>
      </c>
      <c r="M2512" s="6">
        <v>0.28999999999999998</v>
      </c>
      <c r="N2512">
        <v>0</v>
      </c>
      <c r="O2512">
        <v>0</v>
      </c>
      <c r="P2512" s="6">
        <v>0</v>
      </c>
      <c r="Q2512" s="13">
        <v>1</v>
      </c>
      <c r="R2512" s="13">
        <v>0</v>
      </c>
      <c r="S2512" s="31">
        <v>5</v>
      </c>
      <c r="T2512" s="6">
        <f>VLOOKUP(E2512,'参数设置&amp;汇总'!S:U,3,0)</f>
        <v>0.88090909090909097</v>
      </c>
      <c r="U2512" s="78">
        <f t="shared" si="195"/>
        <v>0</v>
      </c>
      <c r="V2512" s="13">
        <v>0.85000000000000009</v>
      </c>
      <c r="W2512" s="78">
        <f t="shared" si="197"/>
        <v>0</v>
      </c>
      <c r="X2512" s="1">
        <f>VLOOKUP(E2512,'渗透率、续签率'!AG:AJ,4,0)</f>
        <v>3759.5000000000005</v>
      </c>
      <c r="Y2512" s="1">
        <f t="shared" si="198"/>
        <v>0</v>
      </c>
      <c r="Z2512">
        <v>0</v>
      </c>
      <c r="AA2512" s="89">
        <f t="shared" si="199"/>
        <v>0</v>
      </c>
      <c r="AH2512" s="37"/>
      <c r="AI2512" s="37"/>
      <c r="AK2512" s="37"/>
    </row>
    <row r="2513" spans="1:37" hidden="1">
      <c r="A2513" t="s">
        <v>64</v>
      </c>
      <c r="B2513" t="s">
        <v>2</v>
      </c>
      <c r="C2513" t="s">
        <v>6</v>
      </c>
      <c r="D2513" t="s">
        <v>116</v>
      </c>
      <c r="E2513" t="s">
        <v>497</v>
      </c>
      <c r="F2513" t="str">
        <f t="shared" si="196"/>
        <v>衡水市感统教育</v>
      </c>
      <c r="G2513" t="s">
        <v>159</v>
      </c>
      <c r="H2513" t="s">
        <v>395</v>
      </c>
      <c r="I2513" t="s">
        <v>70</v>
      </c>
      <c r="J2513">
        <v>7</v>
      </c>
      <c r="K2513">
        <v>0</v>
      </c>
      <c r="L2513" s="13">
        <f>VLOOKUP(C2513,'渗透率、续签率'!B:C,2,0)</f>
        <v>0.68600000000000005</v>
      </c>
      <c r="M2513" s="6">
        <v>0</v>
      </c>
      <c r="N2513">
        <v>0</v>
      </c>
      <c r="O2513">
        <v>0</v>
      </c>
      <c r="P2513" s="6">
        <v>0</v>
      </c>
      <c r="Q2513" s="13">
        <v>0</v>
      </c>
      <c r="R2513" s="13">
        <v>0</v>
      </c>
      <c r="S2513" s="31">
        <v>0</v>
      </c>
      <c r="T2513" s="6">
        <f>VLOOKUP(E2513,'参数设置&amp;汇总'!S:U,3,0)</f>
        <v>0.88090909090909097</v>
      </c>
      <c r="U2513" s="78">
        <f t="shared" si="195"/>
        <v>0</v>
      </c>
      <c r="V2513" s="13">
        <v>0.85000000000000009</v>
      </c>
      <c r="W2513" s="78">
        <f t="shared" si="197"/>
        <v>0</v>
      </c>
      <c r="X2513" s="1">
        <f>VLOOKUP(E2513,'渗透率、续签率'!AG:AJ,4,0)</f>
        <v>3759.5000000000005</v>
      </c>
      <c r="Y2513" s="1">
        <f t="shared" si="198"/>
        <v>0</v>
      </c>
      <c r="Z2513">
        <v>0</v>
      </c>
      <c r="AA2513" s="89">
        <f t="shared" si="199"/>
        <v>0</v>
      </c>
      <c r="AH2513" s="37"/>
      <c r="AI2513" s="37"/>
      <c r="AK2513" s="37"/>
    </row>
    <row r="2514" spans="1:37" hidden="1">
      <c r="A2514" t="s">
        <v>64</v>
      </c>
      <c r="B2514" t="s">
        <v>2</v>
      </c>
      <c r="C2514" t="s">
        <v>6</v>
      </c>
      <c r="D2514" t="s">
        <v>116</v>
      </c>
      <c r="E2514" t="s">
        <v>497</v>
      </c>
      <c r="F2514" t="str">
        <f t="shared" si="196"/>
        <v>衡阳市感统教育</v>
      </c>
      <c r="G2514" t="s">
        <v>113</v>
      </c>
      <c r="H2514" t="s">
        <v>396</v>
      </c>
      <c r="I2514" t="s">
        <v>68</v>
      </c>
      <c r="J2514">
        <v>12</v>
      </c>
      <c r="K2514">
        <v>0</v>
      </c>
      <c r="L2514" s="13">
        <f>VLOOKUP(C2514,'渗透率、续签率'!B:C,2,0)</f>
        <v>0.68600000000000005</v>
      </c>
      <c r="M2514" s="6">
        <v>0</v>
      </c>
      <c r="N2514">
        <v>0</v>
      </c>
      <c r="O2514">
        <v>0</v>
      </c>
      <c r="P2514" s="6">
        <v>0</v>
      </c>
      <c r="Q2514" s="13">
        <v>0</v>
      </c>
      <c r="R2514" s="13">
        <v>0</v>
      </c>
      <c r="S2514" s="31">
        <v>0</v>
      </c>
      <c r="T2514" s="6">
        <f>VLOOKUP(E2514,'参数设置&amp;汇总'!S:U,3,0)</f>
        <v>0.88090909090909097</v>
      </c>
      <c r="U2514" s="78">
        <f t="shared" si="195"/>
        <v>0</v>
      </c>
      <c r="V2514" s="13">
        <v>0.85000000000000009</v>
      </c>
      <c r="W2514" s="78">
        <f t="shared" si="197"/>
        <v>0</v>
      </c>
      <c r="X2514" s="1">
        <f>VLOOKUP(E2514,'渗透率、续签率'!AG:AJ,4,0)</f>
        <v>3759.5000000000005</v>
      </c>
      <c r="Y2514" s="1">
        <f t="shared" si="198"/>
        <v>0</v>
      </c>
      <c r="Z2514">
        <v>0</v>
      </c>
      <c r="AA2514" s="89">
        <f t="shared" si="199"/>
        <v>0</v>
      </c>
      <c r="AH2514" s="37"/>
      <c r="AI2514" s="37"/>
      <c r="AK2514" s="37"/>
    </row>
    <row r="2515" spans="1:37" hidden="1">
      <c r="A2515" t="s">
        <v>64</v>
      </c>
      <c r="B2515" t="s">
        <v>2</v>
      </c>
      <c r="C2515" t="s">
        <v>6</v>
      </c>
      <c r="D2515" t="s">
        <v>116</v>
      </c>
      <c r="E2515" t="s">
        <v>497</v>
      </c>
      <c r="F2515" t="str">
        <f t="shared" si="196"/>
        <v>衢州市感统教育</v>
      </c>
      <c r="G2515" t="s">
        <v>79</v>
      </c>
      <c r="H2515" t="s">
        <v>397</v>
      </c>
      <c r="I2515" t="s">
        <v>68</v>
      </c>
      <c r="J2515">
        <v>9</v>
      </c>
      <c r="K2515">
        <v>0</v>
      </c>
      <c r="L2515" s="13">
        <f>VLOOKUP(C2515,'渗透率、续签率'!B:C,2,0)</f>
        <v>0.68600000000000005</v>
      </c>
      <c r="M2515" s="6">
        <v>0</v>
      </c>
      <c r="N2515">
        <v>0</v>
      </c>
      <c r="O2515">
        <v>0</v>
      </c>
      <c r="P2515" s="6">
        <v>0</v>
      </c>
      <c r="Q2515" s="13">
        <v>0</v>
      </c>
      <c r="R2515" s="13">
        <v>0</v>
      </c>
      <c r="S2515" s="31">
        <v>0</v>
      </c>
      <c r="T2515" s="6">
        <f>VLOOKUP(E2515,'参数设置&amp;汇总'!S:U,3,0)</f>
        <v>0.88090909090909097</v>
      </c>
      <c r="U2515" s="78">
        <f t="shared" si="195"/>
        <v>0</v>
      </c>
      <c r="V2515" s="13">
        <v>0.85000000000000009</v>
      </c>
      <c r="W2515" s="78">
        <f t="shared" si="197"/>
        <v>0</v>
      </c>
      <c r="X2515" s="1">
        <f>VLOOKUP(E2515,'渗透率、续签率'!AG:AJ,4,0)</f>
        <v>3759.5000000000005</v>
      </c>
      <c r="Y2515" s="1">
        <f t="shared" si="198"/>
        <v>0</v>
      </c>
      <c r="Z2515">
        <v>0</v>
      </c>
      <c r="AA2515" s="89">
        <f t="shared" si="199"/>
        <v>0</v>
      </c>
      <c r="AH2515" s="37"/>
      <c r="AI2515" s="37"/>
      <c r="AK2515" s="37"/>
    </row>
    <row r="2516" spans="1:37" hidden="1">
      <c r="A2516" t="s">
        <v>64</v>
      </c>
      <c r="B2516" t="s">
        <v>2</v>
      </c>
      <c r="C2516" t="s">
        <v>6</v>
      </c>
      <c r="D2516" t="s">
        <v>116</v>
      </c>
      <c r="E2516" t="s">
        <v>497</v>
      </c>
      <c r="F2516" t="str">
        <f t="shared" si="196"/>
        <v>襄阳市感统教育</v>
      </c>
      <c r="G2516" t="s">
        <v>81</v>
      </c>
      <c r="H2516" t="s">
        <v>398</v>
      </c>
      <c r="I2516" t="s">
        <v>68</v>
      </c>
      <c r="J2516">
        <v>9</v>
      </c>
      <c r="K2516">
        <v>0</v>
      </c>
      <c r="L2516" s="13">
        <f>VLOOKUP(C2516,'渗透率、续签率'!B:C,2,0)</f>
        <v>0.68600000000000005</v>
      </c>
      <c r="M2516" s="6">
        <v>0</v>
      </c>
      <c r="N2516">
        <v>0</v>
      </c>
      <c r="O2516">
        <v>0</v>
      </c>
      <c r="P2516" s="6">
        <v>0</v>
      </c>
      <c r="Q2516" s="13">
        <v>0</v>
      </c>
      <c r="R2516" s="13">
        <v>0</v>
      </c>
      <c r="S2516" s="31">
        <v>0</v>
      </c>
      <c r="T2516" s="6">
        <f>VLOOKUP(E2516,'参数设置&amp;汇总'!S:U,3,0)</f>
        <v>0.88090909090909097</v>
      </c>
      <c r="U2516" s="78">
        <f t="shared" si="195"/>
        <v>0</v>
      </c>
      <c r="V2516" s="13">
        <v>0.85000000000000009</v>
      </c>
      <c r="W2516" s="78">
        <f t="shared" si="197"/>
        <v>0</v>
      </c>
      <c r="X2516" s="1">
        <f>VLOOKUP(E2516,'渗透率、续签率'!AG:AJ,4,0)</f>
        <v>3759.5000000000005</v>
      </c>
      <c r="Y2516" s="1">
        <f t="shared" si="198"/>
        <v>0</v>
      </c>
      <c r="Z2516">
        <v>0</v>
      </c>
      <c r="AA2516" s="89">
        <f t="shared" si="199"/>
        <v>0</v>
      </c>
      <c r="AH2516" s="37"/>
      <c r="AI2516" s="37"/>
      <c r="AK2516" s="37"/>
    </row>
    <row r="2517" spans="1:37" hidden="1">
      <c r="A2517" t="s">
        <v>64</v>
      </c>
      <c r="B2517" t="s">
        <v>2</v>
      </c>
      <c r="C2517" t="s">
        <v>6</v>
      </c>
      <c r="D2517" t="s">
        <v>116</v>
      </c>
      <c r="E2517" t="s">
        <v>497</v>
      </c>
      <c r="F2517" t="str">
        <f t="shared" si="196"/>
        <v>西双版纳傣族自治州感统教育</v>
      </c>
      <c r="G2517" t="s">
        <v>99</v>
      </c>
      <c r="H2517" t="s">
        <v>399</v>
      </c>
      <c r="I2517" t="s">
        <v>68</v>
      </c>
      <c r="J2517">
        <v>1</v>
      </c>
      <c r="K2517">
        <v>0</v>
      </c>
      <c r="L2517" s="13">
        <f>VLOOKUP(C2517,'渗透率、续签率'!B:C,2,0)</f>
        <v>0.68600000000000005</v>
      </c>
      <c r="M2517" s="6">
        <v>0</v>
      </c>
      <c r="N2517">
        <v>0</v>
      </c>
      <c r="O2517">
        <v>0</v>
      </c>
      <c r="P2517" s="6">
        <v>0</v>
      </c>
      <c r="Q2517" s="13">
        <v>0</v>
      </c>
      <c r="R2517" s="13">
        <v>0</v>
      </c>
      <c r="S2517" s="31">
        <v>0</v>
      </c>
      <c r="T2517" s="6">
        <f>VLOOKUP(E2517,'参数设置&amp;汇总'!S:U,3,0)</f>
        <v>0.88090909090909097</v>
      </c>
      <c r="U2517" s="78">
        <f t="shared" si="195"/>
        <v>0</v>
      </c>
      <c r="V2517" s="13">
        <v>0.85000000000000009</v>
      </c>
      <c r="W2517" s="78">
        <f t="shared" si="197"/>
        <v>0</v>
      </c>
      <c r="X2517" s="1">
        <f>VLOOKUP(E2517,'渗透率、续签率'!AG:AJ,4,0)</f>
        <v>3759.5000000000005</v>
      </c>
      <c r="Y2517" s="1">
        <f t="shared" si="198"/>
        <v>0</v>
      </c>
      <c r="Z2517">
        <v>0</v>
      </c>
      <c r="AA2517" s="89">
        <f t="shared" si="199"/>
        <v>0</v>
      </c>
      <c r="AH2517" s="37"/>
      <c r="AI2517" s="37"/>
      <c r="AJ2517" s="1"/>
      <c r="AK2517" s="37"/>
    </row>
    <row r="2518" spans="1:37" hidden="1">
      <c r="A2518" t="s">
        <v>64</v>
      </c>
      <c r="B2518" t="s">
        <v>2</v>
      </c>
      <c r="C2518" t="s">
        <v>6</v>
      </c>
      <c r="D2518" t="s">
        <v>116</v>
      </c>
      <c r="E2518" t="s">
        <v>497</v>
      </c>
      <c r="F2518" t="str">
        <f t="shared" si="196"/>
        <v>西宁市感统教育</v>
      </c>
      <c r="G2518" t="s">
        <v>297</v>
      </c>
      <c r="H2518" t="s">
        <v>400</v>
      </c>
      <c r="I2518" t="s">
        <v>70</v>
      </c>
      <c r="J2518">
        <v>5</v>
      </c>
      <c r="K2518">
        <v>0</v>
      </c>
      <c r="L2518" s="13">
        <f>VLOOKUP(C2518,'渗透率、续签率'!B:C,2,0)</f>
        <v>0.68600000000000005</v>
      </c>
      <c r="M2518" s="6">
        <v>0</v>
      </c>
      <c r="N2518">
        <v>0</v>
      </c>
      <c r="O2518">
        <v>0</v>
      </c>
      <c r="P2518" s="6">
        <v>0</v>
      </c>
      <c r="Q2518" s="13">
        <v>0</v>
      </c>
      <c r="R2518" s="13">
        <v>0</v>
      </c>
      <c r="S2518" s="31">
        <v>0</v>
      </c>
      <c r="T2518" s="6">
        <f>VLOOKUP(E2518,'参数设置&amp;汇总'!S:U,3,0)</f>
        <v>0.88090909090909097</v>
      </c>
      <c r="U2518" s="78">
        <f t="shared" si="195"/>
        <v>0</v>
      </c>
      <c r="V2518" s="13">
        <v>0.85000000000000009</v>
      </c>
      <c r="W2518" s="78">
        <f t="shared" si="197"/>
        <v>0</v>
      </c>
      <c r="X2518" s="1">
        <f>VLOOKUP(E2518,'渗透率、续签率'!AG:AJ,4,0)</f>
        <v>3759.5000000000005</v>
      </c>
      <c r="Y2518" s="1">
        <f t="shared" si="198"/>
        <v>0</v>
      </c>
      <c r="Z2518">
        <v>0</v>
      </c>
      <c r="AA2518" s="89">
        <f t="shared" si="199"/>
        <v>0</v>
      </c>
    </row>
    <row r="2519" spans="1:37" hidden="1">
      <c r="A2519" t="s">
        <v>64</v>
      </c>
      <c r="B2519" t="s">
        <v>2</v>
      </c>
      <c r="C2519" t="s">
        <v>6</v>
      </c>
      <c r="D2519" t="s">
        <v>116</v>
      </c>
      <c r="E2519" t="s">
        <v>497</v>
      </c>
      <c r="F2519" t="str">
        <f t="shared" si="196"/>
        <v>许昌市感统教育</v>
      </c>
      <c r="G2519" t="s">
        <v>110</v>
      </c>
      <c r="H2519" t="s">
        <v>401</v>
      </c>
      <c r="I2519" t="s">
        <v>70</v>
      </c>
      <c r="J2519">
        <v>3</v>
      </c>
      <c r="K2519">
        <v>0</v>
      </c>
      <c r="L2519" s="13">
        <f>VLOOKUP(C2519,'渗透率、续签率'!B:C,2,0)</f>
        <v>0.68600000000000005</v>
      </c>
      <c r="M2519" s="6">
        <v>0</v>
      </c>
      <c r="N2519">
        <v>0</v>
      </c>
      <c r="O2519">
        <v>0</v>
      </c>
      <c r="P2519" s="6">
        <v>0</v>
      </c>
      <c r="Q2519" s="13">
        <v>0</v>
      </c>
      <c r="R2519" s="13">
        <v>0</v>
      </c>
      <c r="S2519" s="31">
        <v>0</v>
      </c>
      <c r="T2519" s="6">
        <f>VLOOKUP(E2519,'参数设置&amp;汇总'!S:U,3,0)</f>
        <v>0.88090909090909097</v>
      </c>
      <c r="U2519" s="78">
        <f t="shared" si="195"/>
        <v>0</v>
      </c>
      <c r="V2519" s="13">
        <v>0.85000000000000009</v>
      </c>
      <c r="W2519" s="78">
        <f t="shared" si="197"/>
        <v>0</v>
      </c>
      <c r="X2519" s="1">
        <f>VLOOKUP(E2519,'渗透率、续签率'!AG:AJ,4,0)</f>
        <v>3759.5000000000005</v>
      </c>
      <c r="Y2519" s="1">
        <f t="shared" si="198"/>
        <v>0</v>
      </c>
      <c r="Z2519">
        <v>0</v>
      </c>
      <c r="AA2519" s="89">
        <f t="shared" si="199"/>
        <v>0</v>
      </c>
      <c r="AH2519" s="37"/>
      <c r="AI2519" s="37"/>
      <c r="AJ2519" s="1"/>
      <c r="AK2519" s="37"/>
    </row>
    <row r="2520" spans="1:37" hidden="1">
      <c r="A2520" t="s">
        <v>64</v>
      </c>
      <c r="B2520" t="s">
        <v>2</v>
      </c>
      <c r="C2520" t="s">
        <v>6</v>
      </c>
      <c r="D2520" t="s">
        <v>116</v>
      </c>
      <c r="E2520" t="s">
        <v>497</v>
      </c>
      <c r="F2520" t="str">
        <f t="shared" si="196"/>
        <v>贵港市感统教育</v>
      </c>
      <c r="G2520" t="s">
        <v>88</v>
      </c>
      <c r="H2520" t="s">
        <v>402</v>
      </c>
      <c r="I2520" t="s">
        <v>68</v>
      </c>
      <c r="J2520">
        <v>4</v>
      </c>
      <c r="K2520">
        <v>0</v>
      </c>
      <c r="L2520" s="13">
        <f>VLOOKUP(C2520,'渗透率、续签率'!B:C,2,0)</f>
        <v>0.68600000000000005</v>
      </c>
      <c r="M2520" s="6">
        <v>0</v>
      </c>
      <c r="N2520">
        <v>0</v>
      </c>
      <c r="O2520">
        <v>0</v>
      </c>
      <c r="P2520" s="6">
        <v>0</v>
      </c>
      <c r="Q2520" s="13">
        <v>0</v>
      </c>
      <c r="R2520" s="13">
        <v>0</v>
      </c>
      <c r="S2520" s="31">
        <v>0</v>
      </c>
      <c r="T2520" s="6">
        <f>VLOOKUP(E2520,'参数设置&amp;汇总'!S:U,3,0)</f>
        <v>0.88090909090909097</v>
      </c>
      <c r="U2520" s="78">
        <f t="shared" si="195"/>
        <v>0</v>
      </c>
      <c r="V2520" s="13">
        <v>0.85000000000000009</v>
      </c>
      <c r="W2520" s="78">
        <f t="shared" si="197"/>
        <v>0</v>
      </c>
      <c r="X2520" s="1">
        <f>VLOOKUP(E2520,'渗透率、续签率'!AG:AJ,4,0)</f>
        <v>3759.5000000000005</v>
      </c>
      <c r="Y2520" s="1">
        <f t="shared" si="198"/>
        <v>0</v>
      </c>
      <c r="Z2520">
        <v>0</v>
      </c>
      <c r="AA2520" s="89">
        <f t="shared" si="199"/>
        <v>0</v>
      </c>
      <c r="AH2520" s="37"/>
      <c r="AI2520" s="37"/>
      <c r="AJ2520" s="1"/>
      <c r="AK2520" s="37"/>
    </row>
    <row r="2521" spans="1:37" hidden="1">
      <c r="A2521" t="s">
        <v>64</v>
      </c>
      <c r="B2521" t="s">
        <v>2</v>
      </c>
      <c r="C2521" t="s">
        <v>6</v>
      </c>
      <c r="D2521" t="s">
        <v>116</v>
      </c>
      <c r="E2521" t="s">
        <v>497</v>
      </c>
      <c r="F2521" t="str">
        <f t="shared" si="196"/>
        <v>贵阳市感统教育</v>
      </c>
      <c r="G2521" t="s">
        <v>167</v>
      </c>
      <c r="H2521" t="s">
        <v>403</v>
      </c>
      <c r="I2521" t="s">
        <v>70</v>
      </c>
      <c r="J2521">
        <v>18</v>
      </c>
      <c r="K2521">
        <v>4</v>
      </c>
      <c r="L2521" s="13">
        <f>VLOOKUP(C2521,'渗透率、续签率'!B:C,2,0)</f>
        <v>0.68600000000000005</v>
      </c>
      <c r="M2521" s="6">
        <v>0.22</v>
      </c>
      <c r="N2521">
        <v>2</v>
      </c>
      <c r="O2521">
        <v>2</v>
      </c>
      <c r="P2521" s="6">
        <v>1</v>
      </c>
      <c r="Q2521" s="13">
        <v>0.99199999999999999</v>
      </c>
      <c r="R2521" s="13">
        <v>0.85599999999999998</v>
      </c>
      <c r="S2521" s="31">
        <v>69</v>
      </c>
      <c r="T2521" s="6">
        <f>VLOOKUP(E2521,'参数设置&amp;汇总'!S:U,3,0)</f>
        <v>0.88090909090909097</v>
      </c>
      <c r="U2521" s="78">
        <f t="shared" si="195"/>
        <v>2</v>
      </c>
      <c r="V2521" s="13">
        <v>0.85000000000000009</v>
      </c>
      <c r="W2521" s="78">
        <f t="shared" si="197"/>
        <v>0.73882352941176455</v>
      </c>
      <c r="X2521" s="1">
        <f>VLOOKUP(E2521,'渗透率、续签率'!AG:AJ,4,0)</f>
        <v>3759.5000000000005</v>
      </c>
      <c r="Y2521" s="1">
        <f t="shared" si="198"/>
        <v>2777.6070588235293</v>
      </c>
      <c r="Z2521">
        <v>1</v>
      </c>
      <c r="AA2521" s="89">
        <f t="shared" si="199"/>
        <v>7519.0000000000009</v>
      </c>
      <c r="AH2521" s="37"/>
      <c r="AI2521" s="37"/>
      <c r="AK2521" s="37"/>
    </row>
    <row r="2522" spans="1:37" hidden="1">
      <c r="A2522" t="s">
        <v>64</v>
      </c>
      <c r="B2522" t="s">
        <v>2</v>
      </c>
      <c r="C2522" t="s">
        <v>6</v>
      </c>
      <c r="D2522" t="s">
        <v>116</v>
      </c>
      <c r="E2522" t="s">
        <v>497</v>
      </c>
      <c r="F2522" t="str">
        <f t="shared" si="196"/>
        <v>贺州市感统教育</v>
      </c>
      <c r="G2522" t="s">
        <v>88</v>
      </c>
      <c r="H2522" t="s">
        <v>404</v>
      </c>
      <c r="I2522" t="s">
        <v>68</v>
      </c>
      <c r="J2522">
        <v>5</v>
      </c>
      <c r="K2522">
        <v>0</v>
      </c>
      <c r="L2522" s="13">
        <f>VLOOKUP(C2522,'渗透率、续签率'!B:C,2,0)</f>
        <v>0.68600000000000005</v>
      </c>
      <c r="M2522" s="6">
        <v>0</v>
      </c>
      <c r="N2522">
        <v>0</v>
      </c>
      <c r="O2522">
        <v>0</v>
      </c>
      <c r="P2522" s="6">
        <v>0</v>
      </c>
      <c r="Q2522" s="13">
        <v>0</v>
      </c>
      <c r="R2522" s="13">
        <v>0</v>
      </c>
      <c r="S2522" s="31">
        <v>0</v>
      </c>
      <c r="T2522" s="6">
        <f>VLOOKUP(E2522,'参数设置&amp;汇总'!S:U,3,0)</f>
        <v>0.88090909090909097</v>
      </c>
      <c r="U2522" s="78">
        <f t="shared" si="195"/>
        <v>0</v>
      </c>
      <c r="V2522" s="13">
        <v>0.85000000000000009</v>
      </c>
      <c r="W2522" s="78">
        <f t="shared" si="197"/>
        <v>0</v>
      </c>
      <c r="X2522" s="1">
        <f>VLOOKUP(E2522,'渗透率、续签率'!AG:AJ,4,0)</f>
        <v>3759.5000000000005</v>
      </c>
      <c r="Y2522" s="1">
        <f t="shared" si="198"/>
        <v>0</v>
      </c>
      <c r="Z2522">
        <v>0</v>
      </c>
      <c r="AA2522" s="89">
        <f t="shared" si="199"/>
        <v>0</v>
      </c>
    </row>
    <row r="2523" spans="1:37" hidden="1">
      <c r="A2523" t="s">
        <v>64</v>
      </c>
      <c r="B2523" t="s">
        <v>2</v>
      </c>
      <c r="C2523" t="s">
        <v>6</v>
      </c>
      <c r="D2523" t="s">
        <v>116</v>
      </c>
      <c r="E2523" t="s">
        <v>497</v>
      </c>
      <c r="F2523" t="str">
        <f t="shared" si="196"/>
        <v>资阳市感统教育</v>
      </c>
      <c r="G2523" t="s">
        <v>77</v>
      </c>
      <c r="H2523" t="s">
        <v>405</v>
      </c>
      <c r="I2523" t="s">
        <v>70</v>
      </c>
      <c r="J2523">
        <v>3</v>
      </c>
      <c r="K2523">
        <v>0</v>
      </c>
      <c r="L2523" s="13">
        <f>VLOOKUP(C2523,'渗透率、续签率'!B:C,2,0)</f>
        <v>0.68600000000000005</v>
      </c>
      <c r="M2523" s="6">
        <v>0</v>
      </c>
      <c r="N2523">
        <v>0</v>
      </c>
      <c r="O2523">
        <v>0</v>
      </c>
      <c r="P2523" s="6">
        <v>0</v>
      </c>
      <c r="Q2523" s="13">
        <v>0</v>
      </c>
      <c r="R2523" s="13">
        <v>0</v>
      </c>
      <c r="S2523" s="31">
        <v>0</v>
      </c>
      <c r="T2523" s="6">
        <f>VLOOKUP(E2523,'参数设置&amp;汇总'!S:U,3,0)</f>
        <v>0.88090909090909097</v>
      </c>
      <c r="U2523" s="78">
        <f t="shared" si="195"/>
        <v>0</v>
      </c>
      <c r="V2523" s="13">
        <v>0.85000000000000009</v>
      </c>
      <c r="W2523" s="78">
        <f t="shared" si="197"/>
        <v>0</v>
      </c>
      <c r="X2523" s="1">
        <f>VLOOKUP(E2523,'渗透率、续签率'!AG:AJ,4,0)</f>
        <v>3759.5000000000005</v>
      </c>
      <c r="Y2523" s="1">
        <f t="shared" si="198"/>
        <v>0</v>
      </c>
      <c r="Z2523">
        <v>0</v>
      </c>
      <c r="AA2523" s="89">
        <f t="shared" si="199"/>
        <v>0</v>
      </c>
      <c r="AH2523" s="37"/>
      <c r="AI2523" s="37"/>
      <c r="AK2523" s="37"/>
    </row>
    <row r="2524" spans="1:37" hidden="1">
      <c r="A2524" t="s">
        <v>64</v>
      </c>
      <c r="B2524" t="s">
        <v>2</v>
      </c>
      <c r="C2524" t="s">
        <v>6</v>
      </c>
      <c r="D2524" t="s">
        <v>116</v>
      </c>
      <c r="E2524" t="s">
        <v>497</v>
      </c>
      <c r="F2524" t="str">
        <f t="shared" si="196"/>
        <v>赣州市感统教育</v>
      </c>
      <c r="G2524" t="s">
        <v>90</v>
      </c>
      <c r="H2524" t="s">
        <v>406</v>
      </c>
      <c r="I2524" t="s">
        <v>68</v>
      </c>
      <c r="J2524">
        <v>19</v>
      </c>
      <c r="K2524">
        <v>0</v>
      </c>
      <c r="L2524" s="13">
        <f>VLOOKUP(C2524,'渗透率、续签率'!B:C,2,0)</f>
        <v>0.68600000000000005</v>
      </c>
      <c r="M2524" s="6">
        <v>0</v>
      </c>
      <c r="N2524">
        <v>0</v>
      </c>
      <c r="O2524">
        <v>0</v>
      </c>
      <c r="P2524" s="6">
        <v>0</v>
      </c>
      <c r="Q2524" s="13">
        <v>0</v>
      </c>
      <c r="R2524" s="13">
        <v>0</v>
      </c>
      <c r="S2524" s="31">
        <v>0</v>
      </c>
      <c r="T2524" s="6">
        <f>VLOOKUP(E2524,'参数设置&amp;汇总'!S:U,3,0)</f>
        <v>0.88090909090909097</v>
      </c>
      <c r="U2524" s="78">
        <f t="shared" si="195"/>
        <v>0</v>
      </c>
      <c r="V2524" s="13">
        <v>0.85000000000000009</v>
      </c>
      <c r="W2524" s="78">
        <f t="shared" si="197"/>
        <v>0</v>
      </c>
      <c r="X2524" s="1">
        <f>VLOOKUP(E2524,'渗透率、续签率'!AG:AJ,4,0)</f>
        <v>3759.5000000000005</v>
      </c>
      <c r="Y2524" s="1">
        <f t="shared" si="198"/>
        <v>0</v>
      </c>
      <c r="Z2524">
        <v>0</v>
      </c>
      <c r="AA2524" s="89">
        <f t="shared" si="199"/>
        <v>0</v>
      </c>
      <c r="AH2524" s="37"/>
      <c r="AI2524" s="37"/>
      <c r="AK2524" s="37"/>
    </row>
    <row r="2525" spans="1:37" hidden="1">
      <c r="A2525" t="s">
        <v>64</v>
      </c>
      <c r="B2525" t="s">
        <v>2</v>
      </c>
      <c r="C2525" t="s">
        <v>6</v>
      </c>
      <c r="D2525" t="s">
        <v>116</v>
      </c>
      <c r="E2525" t="s">
        <v>497</v>
      </c>
      <c r="F2525" t="str">
        <f t="shared" si="196"/>
        <v>赤峰市感统教育</v>
      </c>
      <c r="G2525" t="s">
        <v>142</v>
      </c>
      <c r="H2525" t="s">
        <v>407</v>
      </c>
      <c r="I2525" t="s">
        <v>70</v>
      </c>
      <c r="J2525">
        <v>8</v>
      </c>
      <c r="K2525">
        <v>0</v>
      </c>
      <c r="L2525" s="13">
        <f>VLOOKUP(C2525,'渗透率、续签率'!B:C,2,0)</f>
        <v>0.68600000000000005</v>
      </c>
      <c r="M2525" s="6">
        <v>0</v>
      </c>
      <c r="N2525">
        <v>0</v>
      </c>
      <c r="O2525">
        <v>0</v>
      </c>
      <c r="P2525" s="6">
        <v>0</v>
      </c>
      <c r="Q2525" s="13">
        <v>0</v>
      </c>
      <c r="R2525" s="13">
        <v>0</v>
      </c>
      <c r="S2525" s="31">
        <v>0</v>
      </c>
      <c r="T2525" s="6">
        <f>VLOOKUP(E2525,'参数设置&amp;汇总'!S:U,3,0)</f>
        <v>0.88090909090909097</v>
      </c>
      <c r="U2525" s="78">
        <f t="shared" si="195"/>
        <v>0</v>
      </c>
      <c r="V2525" s="13">
        <v>0.85000000000000009</v>
      </c>
      <c r="W2525" s="78">
        <f t="shared" si="197"/>
        <v>0</v>
      </c>
      <c r="X2525" s="1">
        <f>VLOOKUP(E2525,'渗透率、续签率'!AG:AJ,4,0)</f>
        <v>3759.5000000000005</v>
      </c>
      <c r="Y2525" s="1">
        <f t="shared" si="198"/>
        <v>0</v>
      </c>
      <c r="Z2525">
        <v>0</v>
      </c>
      <c r="AA2525" s="89">
        <f t="shared" si="199"/>
        <v>0</v>
      </c>
      <c r="AH2525" s="37"/>
      <c r="AI2525" s="37"/>
      <c r="AK2525" s="37"/>
    </row>
    <row r="2526" spans="1:37" hidden="1">
      <c r="A2526" t="s">
        <v>64</v>
      </c>
      <c r="B2526" t="s">
        <v>2</v>
      </c>
      <c r="C2526" t="s">
        <v>6</v>
      </c>
      <c r="D2526" t="s">
        <v>116</v>
      </c>
      <c r="E2526" t="s">
        <v>497</v>
      </c>
      <c r="F2526" t="str">
        <f t="shared" si="196"/>
        <v>辽源市感统教育</v>
      </c>
      <c r="G2526" t="s">
        <v>188</v>
      </c>
      <c r="H2526" t="s">
        <v>408</v>
      </c>
      <c r="I2526" t="s">
        <v>70</v>
      </c>
      <c r="J2526">
        <v>1</v>
      </c>
      <c r="K2526">
        <v>0</v>
      </c>
      <c r="L2526" s="13">
        <f>VLOOKUP(C2526,'渗透率、续签率'!B:C,2,0)</f>
        <v>0.68600000000000005</v>
      </c>
      <c r="M2526" s="6">
        <v>0</v>
      </c>
      <c r="N2526">
        <v>0</v>
      </c>
      <c r="O2526">
        <v>0</v>
      </c>
      <c r="P2526" s="6">
        <v>0</v>
      </c>
      <c r="Q2526" s="13">
        <v>0</v>
      </c>
      <c r="R2526" s="13">
        <v>0</v>
      </c>
      <c r="S2526" s="31">
        <v>0</v>
      </c>
      <c r="T2526" s="6">
        <f>VLOOKUP(E2526,'参数设置&amp;汇总'!S:U,3,0)</f>
        <v>0.88090909090909097</v>
      </c>
      <c r="U2526" s="78">
        <f t="shared" si="195"/>
        <v>0</v>
      </c>
      <c r="V2526" s="13">
        <v>0.85000000000000009</v>
      </c>
      <c r="W2526" s="78">
        <f t="shared" si="197"/>
        <v>0</v>
      </c>
      <c r="X2526" s="1">
        <f>VLOOKUP(E2526,'渗透率、续签率'!AG:AJ,4,0)</f>
        <v>3759.5000000000005</v>
      </c>
      <c r="Y2526" s="1">
        <f t="shared" si="198"/>
        <v>0</v>
      </c>
      <c r="Z2526">
        <v>0</v>
      </c>
      <c r="AA2526" s="89">
        <f t="shared" si="199"/>
        <v>0</v>
      </c>
      <c r="AH2526" s="37"/>
      <c r="AI2526" s="37"/>
      <c r="AK2526" s="37"/>
    </row>
    <row r="2527" spans="1:37" hidden="1">
      <c r="A2527" t="s">
        <v>64</v>
      </c>
      <c r="B2527" t="s">
        <v>2</v>
      </c>
      <c r="C2527" t="s">
        <v>6</v>
      </c>
      <c r="D2527" t="s">
        <v>116</v>
      </c>
      <c r="E2527" t="s">
        <v>497</v>
      </c>
      <c r="F2527" t="str">
        <f t="shared" si="196"/>
        <v>辽阳市感统教育</v>
      </c>
      <c r="G2527" t="s">
        <v>101</v>
      </c>
      <c r="H2527" t="s">
        <v>409</v>
      </c>
      <c r="I2527" t="s">
        <v>70</v>
      </c>
      <c r="J2527">
        <v>5</v>
      </c>
      <c r="K2527">
        <v>0</v>
      </c>
      <c r="L2527" s="13">
        <f>VLOOKUP(C2527,'渗透率、续签率'!B:C,2,0)</f>
        <v>0.68600000000000005</v>
      </c>
      <c r="M2527" s="6">
        <v>0</v>
      </c>
      <c r="N2527">
        <v>0</v>
      </c>
      <c r="O2527">
        <v>0</v>
      </c>
      <c r="P2527" s="6">
        <v>0</v>
      </c>
      <c r="Q2527" s="13">
        <v>0</v>
      </c>
      <c r="R2527" s="13">
        <v>0</v>
      </c>
      <c r="S2527" s="31">
        <v>0</v>
      </c>
      <c r="T2527" s="6">
        <f>VLOOKUP(E2527,'参数设置&amp;汇总'!S:U,3,0)</f>
        <v>0.88090909090909097</v>
      </c>
      <c r="U2527" s="78">
        <f t="shared" si="195"/>
        <v>0</v>
      </c>
      <c r="V2527" s="13">
        <v>0.85000000000000009</v>
      </c>
      <c r="W2527" s="78">
        <f t="shared" si="197"/>
        <v>0</v>
      </c>
      <c r="X2527" s="1">
        <f>VLOOKUP(E2527,'渗透率、续签率'!AG:AJ,4,0)</f>
        <v>3759.5000000000005</v>
      </c>
      <c r="Y2527" s="1">
        <f t="shared" si="198"/>
        <v>0</v>
      </c>
      <c r="Z2527">
        <v>0</v>
      </c>
      <c r="AA2527" s="89">
        <f t="shared" si="199"/>
        <v>0</v>
      </c>
      <c r="AH2527" s="37"/>
      <c r="AI2527" s="37"/>
      <c r="AK2527" s="37"/>
    </row>
    <row r="2528" spans="1:37" hidden="1">
      <c r="A2528" t="s">
        <v>64</v>
      </c>
      <c r="B2528" t="s">
        <v>2</v>
      </c>
      <c r="C2528" t="s">
        <v>6</v>
      </c>
      <c r="D2528" t="s">
        <v>116</v>
      </c>
      <c r="E2528" t="s">
        <v>497</v>
      </c>
      <c r="F2528" t="str">
        <f t="shared" si="196"/>
        <v>达州市感统教育</v>
      </c>
      <c r="G2528" t="s">
        <v>77</v>
      </c>
      <c r="H2528" t="s">
        <v>410</v>
      </c>
      <c r="I2528" t="s">
        <v>70</v>
      </c>
      <c r="J2528">
        <v>6</v>
      </c>
      <c r="K2528">
        <v>0</v>
      </c>
      <c r="L2528" s="13">
        <f>VLOOKUP(C2528,'渗透率、续签率'!B:C,2,0)</f>
        <v>0.68600000000000005</v>
      </c>
      <c r="M2528" s="6">
        <v>0</v>
      </c>
      <c r="N2528">
        <v>0</v>
      </c>
      <c r="O2528">
        <v>0</v>
      </c>
      <c r="P2528" s="6">
        <v>0</v>
      </c>
      <c r="Q2528" s="13">
        <v>0</v>
      </c>
      <c r="R2528" s="13">
        <v>0</v>
      </c>
      <c r="S2528" s="31">
        <v>0</v>
      </c>
      <c r="T2528" s="6">
        <f>VLOOKUP(E2528,'参数设置&amp;汇总'!S:U,3,0)</f>
        <v>0.88090909090909097</v>
      </c>
      <c r="U2528" s="78">
        <f t="shared" si="195"/>
        <v>0</v>
      </c>
      <c r="V2528" s="13">
        <v>0.85000000000000009</v>
      </c>
      <c r="W2528" s="78">
        <f t="shared" si="197"/>
        <v>0</v>
      </c>
      <c r="X2528" s="1">
        <f>VLOOKUP(E2528,'渗透率、续签率'!AG:AJ,4,0)</f>
        <v>3759.5000000000005</v>
      </c>
      <c r="Y2528" s="1">
        <f t="shared" si="198"/>
        <v>0</v>
      </c>
      <c r="Z2528">
        <v>0</v>
      </c>
      <c r="AA2528" s="89">
        <f t="shared" si="199"/>
        <v>0</v>
      </c>
      <c r="AH2528" s="37"/>
      <c r="AI2528" s="37"/>
      <c r="AK2528" s="37"/>
    </row>
    <row r="2529" spans="1:37" hidden="1">
      <c r="A2529" t="s">
        <v>64</v>
      </c>
      <c r="B2529" t="s">
        <v>2</v>
      </c>
      <c r="C2529" t="s">
        <v>6</v>
      </c>
      <c r="D2529" t="s">
        <v>116</v>
      </c>
      <c r="E2529" t="s">
        <v>497</v>
      </c>
      <c r="F2529" t="str">
        <f t="shared" si="196"/>
        <v>运城市感统教育</v>
      </c>
      <c r="G2529" t="s">
        <v>134</v>
      </c>
      <c r="H2529" t="s">
        <v>411</v>
      </c>
      <c r="I2529" t="s">
        <v>70</v>
      </c>
      <c r="J2529">
        <v>10</v>
      </c>
      <c r="K2529">
        <v>1</v>
      </c>
      <c r="L2529" s="13">
        <f>VLOOKUP(C2529,'渗透率、续签率'!B:C,2,0)</f>
        <v>0.68600000000000005</v>
      </c>
      <c r="M2529" s="6">
        <v>0.1</v>
      </c>
      <c r="N2529">
        <v>1</v>
      </c>
      <c r="O2529">
        <v>1</v>
      </c>
      <c r="P2529" s="6">
        <v>1</v>
      </c>
      <c r="Q2529" s="13">
        <v>1</v>
      </c>
      <c r="R2529" s="13">
        <v>1</v>
      </c>
      <c r="S2529" s="31">
        <v>14</v>
      </c>
      <c r="T2529" s="6">
        <f>VLOOKUP(E2529,'参数设置&amp;汇总'!S:U,3,0)</f>
        <v>0.88090909090909097</v>
      </c>
      <c r="U2529" s="78">
        <f t="shared" si="195"/>
        <v>1</v>
      </c>
      <c r="V2529" s="13">
        <v>0.85000000000000009</v>
      </c>
      <c r="W2529" s="78">
        <f t="shared" si="197"/>
        <v>0.36941176470588227</v>
      </c>
      <c r="X2529" s="1">
        <f>VLOOKUP(E2529,'渗透率、续签率'!AG:AJ,4,0)</f>
        <v>3759.5000000000005</v>
      </c>
      <c r="Y2529" s="1">
        <f t="shared" si="198"/>
        <v>1388.8035294117647</v>
      </c>
      <c r="Z2529">
        <v>0</v>
      </c>
      <c r="AA2529" s="89">
        <f t="shared" si="199"/>
        <v>3759.5000000000005</v>
      </c>
      <c r="AH2529" s="37"/>
      <c r="AI2529" s="37"/>
      <c r="AK2529" s="37"/>
    </row>
    <row r="2530" spans="1:37" hidden="1">
      <c r="A2530" t="s">
        <v>64</v>
      </c>
      <c r="B2530" t="s">
        <v>2</v>
      </c>
      <c r="C2530" t="s">
        <v>6</v>
      </c>
      <c r="D2530" t="s">
        <v>116</v>
      </c>
      <c r="E2530" t="s">
        <v>497</v>
      </c>
      <c r="F2530" t="str">
        <f t="shared" si="196"/>
        <v>连云港市感统教育</v>
      </c>
      <c r="G2530" t="s">
        <v>73</v>
      </c>
      <c r="H2530" t="s">
        <v>412</v>
      </c>
      <c r="I2530" t="s">
        <v>70</v>
      </c>
      <c r="J2530">
        <v>5</v>
      </c>
      <c r="K2530">
        <v>0</v>
      </c>
      <c r="L2530" s="13">
        <f>VLOOKUP(C2530,'渗透率、续签率'!B:C,2,0)</f>
        <v>0.68600000000000005</v>
      </c>
      <c r="M2530" s="6">
        <v>0</v>
      </c>
      <c r="N2530">
        <v>0</v>
      </c>
      <c r="O2530">
        <v>0</v>
      </c>
      <c r="P2530" s="6">
        <v>0</v>
      </c>
      <c r="Q2530" s="13">
        <v>0</v>
      </c>
      <c r="R2530" s="13">
        <v>0</v>
      </c>
      <c r="S2530" s="31">
        <v>0</v>
      </c>
      <c r="T2530" s="6">
        <f>VLOOKUP(E2530,'参数设置&amp;汇总'!S:U,3,0)</f>
        <v>0.88090909090909097</v>
      </c>
      <c r="U2530" s="78">
        <f t="shared" si="195"/>
        <v>0</v>
      </c>
      <c r="V2530" s="13">
        <v>0.85000000000000009</v>
      </c>
      <c r="W2530" s="78">
        <f t="shared" si="197"/>
        <v>0</v>
      </c>
      <c r="X2530" s="1">
        <f>VLOOKUP(E2530,'渗透率、续签率'!AG:AJ,4,0)</f>
        <v>3759.5000000000005</v>
      </c>
      <c r="Y2530" s="1">
        <f t="shared" si="198"/>
        <v>0</v>
      </c>
      <c r="Z2530">
        <v>0</v>
      </c>
      <c r="AA2530" s="89">
        <f t="shared" si="199"/>
        <v>0</v>
      </c>
      <c r="AH2530" s="37"/>
      <c r="AI2530" s="37"/>
      <c r="AK2530" s="37"/>
    </row>
    <row r="2531" spans="1:37" hidden="1">
      <c r="A2531" t="s">
        <v>64</v>
      </c>
      <c r="B2531" t="s">
        <v>2</v>
      </c>
      <c r="C2531" t="s">
        <v>6</v>
      </c>
      <c r="D2531" t="s">
        <v>116</v>
      </c>
      <c r="E2531" t="s">
        <v>497</v>
      </c>
      <c r="F2531" t="str">
        <f t="shared" si="196"/>
        <v>迪庆藏族自治州感统教育</v>
      </c>
      <c r="G2531" t="s">
        <v>99</v>
      </c>
      <c r="H2531" t="s">
        <v>413</v>
      </c>
      <c r="I2531" t="s">
        <v>68</v>
      </c>
      <c r="J2531">
        <v>0</v>
      </c>
      <c r="K2531">
        <v>0</v>
      </c>
      <c r="L2531" s="13">
        <f>VLOOKUP(C2531,'渗透率、续签率'!B:C,2,0)</f>
        <v>0.68600000000000005</v>
      </c>
      <c r="M2531" s="6">
        <v>0</v>
      </c>
      <c r="N2531">
        <v>0</v>
      </c>
      <c r="O2531">
        <v>0</v>
      </c>
      <c r="P2531" s="6">
        <v>0</v>
      </c>
      <c r="Q2531" s="13">
        <v>0</v>
      </c>
      <c r="R2531" s="13">
        <v>0</v>
      </c>
      <c r="S2531" s="31">
        <v>0</v>
      </c>
      <c r="T2531" s="6">
        <f>VLOOKUP(E2531,'参数设置&amp;汇总'!S:U,3,0)</f>
        <v>0.88090909090909097</v>
      </c>
      <c r="U2531" s="78">
        <f t="shared" si="195"/>
        <v>0</v>
      </c>
      <c r="V2531" s="13">
        <v>0.85000000000000009</v>
      </c>
      <c r="W2531" s="78">
        <f t="shared" si="197"/>
        <v>0</v>
      </c>
      <c r="X2531" s="1">
        <f>VLOOKUP(E2531,'渗透率、续签率'!AG:AJ,4,0)</f>
        <v>3759.5000000000005</v>
      </c>
      <c r="Y2531" s="1">
        <f t="shared" si="198"/>
        <v>0</v>
      </c>
      <c r="Z2531">
        <v>0</v>
      </c>
      <c r="AA2531" s="89">
        <f t="shared" si="199"/>
        <v>0</v>
      </c>
      <c r="AH2531" s="37"/>
      <c r="AI2531" s="37"/>
      <c r="AJ2531" s="1"/>
      <c r="AK2531" s="37"/>
    </row>
    <row r="2532" spans="1:37" hidden="1">
      <c r="A2532" t="s">
        <v>64</v>
      </c>
      <c r="B2532" t="s">
        <v>2</v>
      </c>
      <c r="C2532" t="s">
        <v>6</v>
      </c>
      <c r="D2532" t="s">
        <v>116</v>
      </c>
      <c r="E2532" t="s">
        <v>497</v>
      </c>
      <c r="F2532" t="str">
        <f t="shared" si="196"/>
        <v>通化市感统教育</v>
      </c>
      <c r="G2532" t="s">
        <v>188</v>
      </c>
      <c r="H2532" t="s">
        <v>414</v>
      </c>
      <c r="I2532" t="s">
        <v>70</v>
      </c>
      <c r="J2532">
        <v>2</v>
      </c>
      <c r="K2532">
        <v>0</v>
      </c>
      <c r="L2532" s="13">
        <f>VLOOKUP(C2532,'渗透率、续签率'!B:C,2,0)</f>
        <v>0.68600000000000005</v>
      </c>
      <c r="M2532" s="6">
        <v>0</v>
      </c>
      <c r="N2532">
        <v>0</v>
      </c>
      <c r="O2532">
        <v>0</v>
      </c>
      <c r="P2532" s="6">
        <v>0</v>
      </c>
      <c r="Q2532" s="13">
        <v>0</v>
      </c>
      <c r="R2532" s="13">
        <v>0</v>
      </c>
      <c r="S2532" s="31">
        <v>0</v>
      </c>
      <c r="T2532" s="6">
        <f>VLOOKUP(E2532,'参数设置&amp;汇总'!S:U,3,0)</f>
        <v>0.88090909090909097</v>
      </c>
      <c r="U2532" s="78">
        <f t="shared" si="195"/>
        <v>0</v>
      </c>
      <c r="V2532" s="13">
        <v>0.85000000000000009</v>
      </c>
      <c r="W2532" s="78">
        <f t="shared" si="197"/>
        <v>0</v>
      </c>
      <c r="X2532" s="1">
        <f>VLOOKUP(E2532,'渗透率、续签率'!AG:AJ,4,0)</f>
        <v>3759.5000000000005</v>
      </c>
      <c r="Y2532" s="1">
        <f t="shared" si="198"/>
        <v>0</v>
      </c>
      <c r="Z2532">
        <v>0</v>
      </c>
      <c r="AA2532" s="89">
        <f t="shared" si="199"/>
        <v>0</v>
      </c>
      <c r="AH2532" s="37"/>
      <c r="AI2532" s="37"/>
      <c r="AK2532" s="37"/>
    </row>
    <row r="2533" spans="1:37" hidden="1">
      <c r="A2533" t="s">
        <v>64</v>
      </c>
      <c r="B2533" t="s">
        <v>2</v>
      </c>
      <c r="C2533" t="s">
        <v>6</v>
      </c>
      <c r="D2533" t="s">
        <v>116</v>
      </c>
      <c r="E2533" t="s">
        <v>497</v>
      </c>
      <c r="F2533" t="str">
        <f t="shared" si="196"/>
        <v>通辽市感统教育</v>
      </c>
      <c r="G2533" t="s">
        <v>142</v>
      </c>
      <c r="H2533" t="s">
        <v>415</v>
      </c>
      <c r="I2533" t="s">
        <v>70</v>
      </c>
      <c r="J2533">
        <v>6</v>
      </c>
      <c r="K2533">
        <v>0</v>
      </c>
      <c r="L2533" s="13">
        <f>VLOOKUP(C2533,'渗透率、续签率'!B:C,2,0)</f>
        <v>0.68600000000000005</v>
      </c>
      <c r="M2533" s="6">
        <v>0</v>
      </c>
      <c r="N2533">
        <v>0</v>
      </c>
      <c r="O2533">
        <v>0</v>
      </c>
      <c r="P2533" s="6">
        <v>0</v>
      </c>
      <c r="Q2533" s="13">
        <v>0</v>
      </c>
      <c r="R2533" s="13">
        <v>0</v>
      </c>
      <c r="S2533" s="31">
        <v>0</v>
      </c>
      <c r="T2533" s="6">
        <f>VLOOKUP(E2533,'参数设置&amp;汇总'!S:U,3,0)</f>
        <v>0.88090909090909097</v>
      </c>
      <c r="U2533" s="78">
        <f t="shared" si="195"/>
        <v>0</v>
      </c>
      <c r="V2533" s="13">
        <v>0.85000000000000009</v>
      </c>
      <c r="W2533" s="78">
        <f t="shared" si="197"/>
        <v>0</v>
      </c>
      <c r="X2533" s="1">
        <f>VLOOKUP(E2533,'渗透率、续签率'!AG:AJ,4,0)</f>
        <v>3759.5000000000005</v>
      </c>
      <c r="Y2533" s="1">
        <f t="shared" si="198"/>
        <v>0</v>
      </c>
      <c r="Z2533">
        <v>0</v>
      </c>
      <c r="AA2533" s="89">
        <f t="shared" si="199"/>
        <v>0</v>
      </c>
      <c r="AH2533" s="37"/>
      <c r="AI2533" s="37"/>
      <c r="AK2533" s="37"/>
    </row>
    <row r="2534" spans="1:37" hidden="1">
      <c r="A2534" t="s">
        <v>64</v>
      </c>
      <c r="B2534" t="s">
        <v>2</v>
      </c>
      <c r="C2534" t="s">
        <v>6</v>
      </c>
      <c r="D2534" t="s">
        <v>116</v>
      </c>
      <c r="E2534" t="s">
        <v>497</v>
      </c>
      <c r="F2534" t="str">
        <f t="shared" si="196"/>
        <v>遂宁市感统教育</v>
      </c>
      <c r="G2534" t="s">
        <v>77</v>
      </c>
      <c r="H2534" t="s">
        <v>416</v>
      </c>
      <c r="I2534" t="s">
        <v>70</v>
      </c>
      <c r="J2534">
        <v>4</v>
      </c>
      <c r="K2534">
        <v>0</v>
      </c>
      <c r="L2534" s="13">
        <f>VLOOKUP(C2534,'渗透率、续签率'!B:C,2,0)</f>
        <v>0.68600000000000005</v>
      </c>
      <c r="M2534" s="6">
        <v>0</v>
      </c>
      <c r="N2534">
        <v>0</v>
      </c>
      <c r="O2534">
        <v>0</v>
      </c>
      <c r="P2534" s="6">
        <v>0</v>
      </c>
      <c r="Q2534" s="13">
        <v>0</v>
      </c>
      <c r="R2534" s="13">
        <v>0</v>
      </c>
      <c r="S2534" s="31">
        <v>0</v>
      </c>
      <c r="T2534" s="6">
        <f>VLOOKUP(E2534,'参数设置&amp;汇总'!S:U,3,0)</f>
        <v>0.88090909090909097</v>
      </c>
      <c r="U2534" s="78">
        <f t="shared" si="195"/>
        <v>0</v>
      </c>
      <c r="V2534" s="13">
        <v>0.85000000000000009</v>
      </c>
      <c r="W2534" s="78">
        <f t="shared" si="197"/>
        <v>0</v>
      </c>
      <c r="X2534" s="1">
        <f>VLOOKUP(E2534,'渗透率、续签率'!AG:AJ,4,0)</f>
        <v>3759.5000000000005</v>
      </c>
      <c r="Y2534" s="1">
        <f t="shared" si="198"/>
        <v>0</v>
      </c>
      <c r="Z2534">
        <v>0</v>
      </c>
      <c r="AA2534" s="89">
        <f t="shared" si="199"/>
        <v>0</v>
      </c>
      <c r="AH2534" s="37"/>
      <c r="AI2534" s="37"/>
      <c r="AK2534" s="37"/>
    </row>
    <row r="2535" spans="1:37" hidden="1">
      <c r="A2535" t="s">
        <v>64</v>
      </c>
      <c r="B2535" t="s">
        <v>2</v>
      </c>
      <c r="C2535" t="s">
        <v>6</v>
      </c>
      <c r="D2535" t="s">
        <v>116</v>
      </c>
      <c r="E2535" t="s">
        <v>497</v>
      </c>
      <c r="F2535" t="str">
        <f t="shared" si="196"/>
        <v>遵义市感统教育</v>
      </c>
      <c r="G2535" t="s">
        <v>167</v>
      </c>
      <c r="H2535" t="s">
        <v>417</v>
      </c>
      <c r="I2535" t="s">
        <v>70</v>
      </c>
      <c r="J2535">
        <v>17</v>
      </c>
      <c r="K2535">
        <v>2</v>
      </c>
      <c r="L2535" s="13">
        <f>VLOOKUP(C2535,'渗透率、续签率'!B:C,2,0)</f>
        <v>0.68600000000000005</v>
      </c>
      <c r="M2535" s="6">
        <v>0.12</v>
      </c>
      <c r="N2535">
        <v>1</v>
      </c>
      <c r="O2535">
        <v>1</v>
      </c>
      <c r="P2535" s="6">
        <v>1</v>
      </c>
      <c r="Q2535" s="13">
        <v>0.98599999999999999</v>
      </c>
      <c r="R2535" s="13">
        <v>0.68700000000000006</v>
      </c>
      <c r="S2535" s="31">
        <v>24</v>
      </c>
      <c r="T2535" s="6">
        <f>VLOOKUP(E2535,'参数设置&amp;汇总'!S:U,3,0)</f>
        <v>0.88090909090909097</v>
      </c>
      <c r="U2535" s="78">
        <f t="shared" si="195"/>
        <v>1</v>
      </c>
      <c r="V2535" s="13">
        <v>0.85000000000000009</v>
      </c>
      <c r="W2535" s="78">
        <f t="shared" si="197"/>
        <v>0.36941176470588227</v>
      </c>
      <c r="X2535" s="1">
        <f>VLOOKUP(E2535,'渗透率、续签率'!AG:AJ,4,0)</f>
        <v>3759.5000000000005</v>
      </c>
      <c r="Y2535" s="1">
        <f t="shared" si="198"/>
        <v>1388.8035294117647</v>
      </c>
      <c r="Z2535">
        <v>0</v>
      </c>
      <c r="AA2535" s="89">
        <f t="shared" si="199"/>
        <v>3759.5000000000005</v>
      </c>
      <c r="AH2535" s="37"/>
      <c r="AI2535" s="37"/>
      <c r="AK2535" s="37"/>
    </row>
    <row r="2536" spans="1:37" hidden="1">
      <c r="A2536" t="s">
        <v>64</v>
      </c>
      <c r="B2536" t="s">
        <v>2</v>
      </c>
      <c r="C2536" t="s">
        <v>6</v>
      </c>
      <c r="D2536" t="s">
        <v>116</v>
      </c>
      <c r="E2536" t="s">
        <v>497</v>
      </c>
      <c r="F2536" t="str">
        <f t="shared" si="196"/>
        <v>邢台市感统教育</v>
      </c>
      <c r="G2536" t="s">
        <v>159</v>
      </c>
      <c r="H2536" t="s">
        <v>418</v>
      </c>
      <c r="I2536" t="s">
        <v>70</v>
      </c>
      <c r="J2536">
        <v>15</v>
      </c>
      <c r="K2536">
        <v>1</v>
      </c>
      <c r="L2536" s="13">
        <f>VLOOKUP(C2536,'渗透率、续签率'!B:C,2,0)</f>
        <v>0.68600000000000005</v>
      </c>
      <c r="M2536" s="6">
        <v>7.0000000000000007E-2</v>
      </c>
      <c r="N2536">
        <v>0</v>
      </c>
      <c r="O2536">
        <v>0</v>
      </c>
      <c r="P2536" s="6">
        <v>0</v>
      </c>
      <c r="Q2536" s="13">
        <v>0.46400000000000002</v>
      </c>
      <c r="R2536" s="13">
        <v>0</v>
      </c>
      <c r="S2536" s="31">
        <v>8</v>
      </c>
      <c r="T2536" s="6">
        <f>VLOOKUP(E2536,'参数设置&amp;汇总'!S:U,3,0)</f>
        <v>0.88090909090909097</v>
      </c>
      <c r="U2536" s="78">
        <f t="shared" si="195"/>
        <v>0</v>
      </c>
      <c r="V2536" s="13">
        <v>0.85000000000000009</v>
      </c>
      <c r="W2536" s="78">
        <f t="shared" si="197"/>
        <v>0</v>
      </c>
      <c r="X2536" s="1">
        <f>VLOOKUP(E2536,'渗透率、续签率'!AG:AJ,4,0)</f>
        <v>3759.5000000000005</v>
      </c>
      <c r="Y2536" s="1">
        <f t="shared" si="198"/>
        <v>0</v>
      </c>
      <c r="Z2536">
        <v>0</v>
      </c>
      <c r="AA2536" s="89">
        <f t="shared" si="199"/>
        <v>0</v>
      </c>
      <c r="AH2536" s="37"/>
      <c r="AI2536" s="37"/>
      <c r="AK2536" s="37"/>
    </row>
    <row r="2537" spans="1:37" hidden="1">
      <c r="A2537" t="s">
        <v>64</v>
      </c>
      <c r="B2537" t="s">
        <v>2</v>
      </c>
      <c r="C2537" t="s">
        <v>6</v>
      </c>
      <c r="D2537" t="s">
        <v>116</v>
      </c>
      <c r="E2537" t="s">
        <v>497</v>
      </c>
      <c r="F2537" t="str">
        <f t="shared" si="196"/>
        <v>那曲市感统教育</v>
      </c>
      <c r="G2537" t="s">
        <v>237</v>
      </c>
      <c r="H2537" t="s">
        <v>419</v>
      </c>
      <c r="I2537" t="s">
        <v>57</v>
      </c>
      <c r="J2537">
        <v>1</v>
      </c>
      <c r="K2537">
        <v>0</v>
      </c>
      <c r="L2537" s="13">
        <f>VLOOKUP(C2537,'渗透率、续签率'!B:C,2,0)</f>
        <v>0.68600000000000005</v>
      </c>
      <c r="M2537" s="6">
        <v>0</v>
      </c>
      <c r="N2537">
        <v>0</v>
      </c>
      <c r="O2537">
        <v>0</v>
      </c>
      <c r="P2537" s="6">
        <v>0</v>
      </c>
      <c r="Q2537" s="13">
        <v>0</v>
      </c>
      <c r="R2537" s="13">
        <v>0</v>
      </c>
      <c r="S2537" s="31">
        <v>0</v>
      </c>
      <c r="T2537" s="6">
        <f>VLOOKUP(E2537,'参数设置&amp;汇总'!S:U,3,0)</f>
        <v>0.88090909090909097</v>
      </c>
      <c r="U2537" s="78">
        <f t="shared" si="195"/>
        <v>0</v>
      </c>
      <c r="V2537" s="13">
        <v>0.85000000000000009</v>
      </c>
      <c r="W2537" s="78">
        <f t="shared" si="197"/>
        <v>0</v>
      </c>
      <c r="X2537" s="1">
        <f>VLOOKUP(E2537,'渗透率、续签率'!AG:AJ,4,0)</f>
        <v>3759.5000000000005</v>
      </c>
      <c r="Y2537" s="1">
        <f t="shared" si="198"/>
        <v>0</v>
      </c>
      <c r="Z2537">
        <v>0</v>
      </c>
      <c r="AA2537" s="89">
        <f t="shared" si="199"/>
        <v>0</v>
      </c>
      <c r="AH2537" s="37"/>
      <c r="AI2537" s="37"/>
      <c r="AK2537" s="37"/>
    </row>
    <row r="2538" spans="1:37" hidden="1">
      <c r="A2538" t="s">
        <v>64</v>
      </c>
      <c r="B2538" t="s">
        <v>2</v>
      </c>
      <c r="C2538" t="s">
        <v>6</v>
      </c>
      <c r="D2538" t="s">
        <v>116</v>
      </c>
      <c r="E2538" t="s">
        <v>497</v>
      </c>
      <c r="F2538" t="str">
        <f t="shared" si="196"/>
        <v>邯郸市感统教育</v>
      </c>
      <c r="G2538" t="s">
        <v>159</v>
      </c>
      <c r="H2538" t="s">
        <v>420</v>
      </c>
      <c r="I2538" t="s">
        <v>70</v>
      </c>
      <c r="J2538">
        <v>17</v>
      </c>
      <c r="K2538">
        <v>0</v>
      </c>
      <c r="L2538" s="13">
        <f>VLOOKUP(C2538,'渗透率、续签率'!B:C,2,0)</f>
        <v>0.68600000000000005</v>
      </c>
      <c r="M2538" s="6">
        <v>0</v>
      </c>
      <c r="N2538">
        <v>0</v>
      </c>
      <c r="O2538">
        <v>0</v>
      </c>
      <c r="P2538" s="6">
        <v>0</v>
      </c>
      <c r="Q2538" s="13">
        <v>0</v>
      </c>
      <c r="R2538" s="13">
        <v>0</v>
      </c>
      <c r="S2538" s="31">
        <v>0</v>
      </c>
      <c r="T2538" s="6">
        <f>VLOOKUP(E2538,'参数设置&amp;汇总'!S:U,3,0)</f>
        <v>0.88090909090909097</v>
      </c>
      <c r="U2538" s="78">
        <f t="shared" si="195"/>
        <v>0</v>
      </c>
      <c r="V2538" s="13">
        <v>0.85000000000000009</v>
      </c>
      <c r="W2538" s="78">
        <f t="shared" si="197"/>
        <v>0</v>
      </c>
      <c r="X2538" s="1">
        <f>VLOOKUP(E2538,'渗透率、续签率'!AG:AJ,4,0)</f>
        <v>3759.5000000000005</v>
      </c>
      <c r="Y2538" s="1">
        <f t="shared" si="198"/>
        <v>0</v>
      </c>
      <c r="Z2538">
        <v>0</v>
      </c>
      <c r="AA2538" s="89">
        <f t="shared" si="199"/>
        <v>0</v>
      </c>
      <c r="AH2538" s="37"/>
      <c r="AI2538" s="37"/>
      <c r="AK2538" s="37"/>
    </row>
    <row r="2539" spans="1:37" hidden="1">
      <c r="A2539" t="s">
        <v>64</v>
      </c>
      <c r="B2539" t="s">
        <v>2</v>
      </c>
      <c r="C2539" t="s">
        <v>6</v>
      </c>
      <c r="D2539" t="s">
        <v>116</v>
      </c>
      <c r="E2539" t="s">
        <v>497</v>
      </c>
      <c r="F2539" t="str">
        <f t="shared" si="196"/>
        <v>邵阳市感统教育</v>
      </c>
      <c r="G2539" t="s">
        <v>113</v>
      </c>
      <c r="H2539" t="s">
        <v>421</v>
      </c>
      <c r="I2539" t="s">
        <v>68</v>
      </c>
      <c r="J2539">
        <v>11</v>
      </c>
      <c r="K2539">
        <v>0</v>
      </c>
      <c r="L2539" s="13">
        <f>VLOOKUP(C2539,'渗透率、续签率'!B:C,2,0)</f>
        <v>0.68600000000000005</v>
      </c>
      <c r="M2539" s="6">
        <v>0</v>
      </c>
      <c r="N2539">
        <v>0</v>
      </c>
      <c r="O2539">
        <v>0</v>
      </c>
      <c r="P2539" s="6">
        <v>0</v>
      </c>
      <c r="Q2539" s="13">
        <v>0</v>
      </c>
      <c r="R2539" s="13">
        <v>0</v>
      </c>
      <c r="S2539" s="31">
        <v>0</v>
      </c>
      <c r="T2539" s="6">
        <f>VLOOKUP(E2539,'参数设置&amp;汇总'!S:U,3,0)</f>
        <v>0.88090909090909097</v>
      </c>
      <c r="U2539" s="78">
        <f t="shared" si="195"/>
        <v>0</v>
      </c>
      <c r="V2539" s="13">
        <v>0.85000000000000009</v>
      </c>
      <c r="W2539" s="78">
        <f t="shared" si="197"/>
        <v>0</v>
      </c>
      <c r="X2539" s="1">
        <f>VLOOKUP(E2539,'渗透率、续签率'!AG:AJ,4,0)</f>
        <v>3759.5000000000005</v>
      </c>
      <c r="Y2539" s="1">
        <f t="shared" si="198"/>
        <v>0</v>
      </c>
      <c r="Z2539">
        <v>0</v>
      </c>
      <c r="AA2539" s="89">
        <f t="shared" si="199"/>
        <v>0</v>
      </c>
      <c r="AH2539" s="37"/>
      <c r="AI2539" s="37"/>
      <c r="AJ2539" s="1"/>
      <c r="AK2539" s="37"/>
    </row>
    <row r="2540" spans="1:37" hidden="1">
      <c r="A2540" t="s">
        <v>64</v>
      </c>
      <c r="B2540" t="s">
        <v>2</v>
      </c>
      <c r="C2540" t="s">
        <v>6</v>
      </c>
      <c r="D2540" t="s">
        <v>116</v>
      </c>
      <c r="E2540" t="s">
        <v>497</v>
      </c>
      <c r="F2540" t="str">
        <f t="shared" si="196"/>
        <v>郴州市感统教育</v>
      </c>
      <c r="G2540" t="s">
        <v>113</v>
      </c>
      <c r="H2540" t="s">
        <v>422</v>
      </c>
      <c r="I2540" t="s">
        <v>68</v>
      </c>
      <c r="J2540">
        <v>7</v>
      </c>
      <c r="K2540">
        <v>0</v>
      </c>
      <c r="L2540" s="13">
        <f>VLOOKUP(C2540,'渗透率、续签率'!B:C,2,0)</f>
        <v>0.68600000000000005</v>
      </c>
      <c r="M2540" s="6">
        <v>0</v>
      </c>
      <c r="N2540">
        <v>0</v>
      </c>
      <c r="O2540">
        <v>0</v>
      </c>
      <c r="P2540" s="6">
        <v>0</v>
      </c>
      <c r="Q2540" s="13">
        <v>0</v>
      </c>
      <c r="R2540" s="13">
        <v>0</v>
      </c>
      <c r="S2540" s="31">
        <v>0</v>
      </c>
      <c r="T2540" s="6">
        <f>VLOOKUP(E2540,'参数设置&amp;汇总'!S:U,3,0)</f>
        <v>0.88090909090909097</v>
      </c>
      <c r="U2540" s="78">
        <f t="shared" si="195"/>
        <v>0</v>
      </c>
      <c r="V2540" s="13">
        <v>0.85000000000000009</v>
      </c>
      <c r="W2540" s="78">
        <f t="shared" si="197"/>
        <v>0</v>
      </c>
      <c r="X2540" s="1">
        <f>VLOOKUP(E2540,'渗透率、续签率'!AG:AJ,4,0)</f>
        <v>3759.5000000000005</v>
      </c>
      <c r="Y2540" s="1">
        <f t="shared" si="198"/>
        <v>0</v>
      </c>
      <c r="Z2540">
        <v>0</v>
      </c>
      <c r="AA2540" s="89">
        <f t="shared" si="199"/>
        <v>0</v>
      </c>
    </row>
    <row r="2541" spans="1:37" hidden="1">
      <c r="A2541" t="s">
        <v>64</v>
      </c>
      <c r="B2541" t="s">
        <v>2</v>
      </c>
      <c r="C2541" t="s">
        <v>6</v>
      </c>
      <c r="D2541" t="s">
        <v>116</v>
      </c>
      <c r="E2541" t="s">
        <v>497</v>
      </c>
      <c r="F2541" t="str">
        <f t="shared" si="196"/>
        <v>鄂尔多斯市感统教育</v>
      </c>
      <c r="G2541" t="s">
        <v>142</v>
      </c>
      <c r="H2541" t="s">
        <v>423</v>
      </c>
      <c r="I2541" t="s">
        <v>70</v>
      </c>
      <c r="J2541">
        <v>2</v>
      </c>
      <c r="K2541">
        <v>0</v>
      </c>
      <c r="L2541" s="13">
        <f>VLOOKUP(C2541,'渗透率、续签率'!B:C,2,0)</f>
        <v>0.68600000000000005</v>
      </c>
      <c r="M2541" s="6">
        <v>0</v>
      </c>
      <c r="N2541">
        <v>0</v>
      </c>
      <c r="O2541">
        <v>0</v>
      </c>
      <c r="P2541" s="6">
        <v>0</v>
      </c>
      <c r="Q2541" s="13">
        <v>0</v>
      </c>
      <c r="R2541" s="13">
        <v>0</v>
      </c>
      <c r="S2541" s="31">
        <v>0</v>
      </c>
      <c r="T2541" s="6">
        <f>VLOOKUP(E2541,'参数设置&amp;汇总'!S:U,3,0)</f>
        <v>0.88090909090909097</v>
      </c>
      <c r="U2541" s="78">
        <f t="shared" si="195"/>
        <v>0</v>
      </c>
      <c r="V2541" s="13">
        <v>0.85000000000000009</v>
      </c>
      <c r="W2541" s="78">
        <f t="shared" si="197"/>
        <v>0</v>
      </c>
      <c r="X2541" s="1">
        <f>VLOOKUP(E2541,'渗透率、续签率'!AG:AJ,4,0)</f>
        <v>3759.5000000000005</v>
      </c>
      <c r="Y2541" s="1">
        <f t="shared" si="198"/>
        <v>0</v>
      </c>
      <c r="Z2541">
        <v>0</v>
      </c>
      <c r="AA2541" s="89">
        <f t="shared" si="199"/>
        <v>0</v>
      </c>
      <c r="AH2541" s="37"/>
      <c r="AI2541" s="37"/>
      <c r="AJ2541" s="1"/>
      <c r="AK2541" s="37"/>
    </row>
    <row r="2542" spans="1:37" hidden="1">
      <c r="A2542" t="s">
        <v>64</v>
      </c>
      <c r="B2542" t="s">
        <v>2</v>
      </c>
      <c r="C2542" t="s">
        <v>6</v>
      </c>
      <c r="D2542" t="s">
        <v>116</v>
      </c>
      <c r="E2542" t="s">
        <v>497</v>
      </c>
      <c r="F2542" t="str">
        <f t="shared" si="196"/>
        <v>鄂州市感统教育</v>
      </c>
      <c r="G2542" t="s">
        <v>81</v>
      </c>
      <c r="H2542" t="s">
        <v>424</v>
      </c>
      <c r="I2542" t="s">
        <v>68</v>
      </c>
      <c r="J2542">
        <v>1</v>
      </c>
      <c r="K2542">
        <v>0</v>
      </c>
      <c r="L2542" s="13">
        <f>VLOOKUP(C2542,'渗透率、续签率'!B:C,2,0)</f>
        <v>0.68600000000000005</v>
      </c>
      <c r="M2542" s="6">
        <v>0</v>
      </c>
      <c r="N2542">
        <v>0</v>
      </c>
      <c r="O2542">
        <v>0</v>
      </c>
      <c r="P2542" s="6">
        <v>0</v>
      </c>
      <c r="Q2542" s="13">
        <v>0</v>
      </c>
      <c r="R2542" s="13">
        <v>0</v>
      </c>
      <c r="S2542" s="31">
        <v>0</v>
      </c>
      <c r="T2542" s="6">
        <f>VLOOKUP(E2542,'参数设置&amp;汇总'!S:U,3,0)</f>
        <v>0.88090909090909097</v>
      </c>
      <c r="U2542" s="78">
        <f t="shared" si="195"/>
        <v>0</v>
      </c>
      <c r="V2542" s="13">
        <v>0.85000000000000009</v>
      </c>
      <c r="W2542" s="78">
        <f t="shared" si="197"/>
        <v>0</v>
      </c>
      <c r="X2542" s="1">
        <f>VLOOKUP(E2542,'渗透率、续签率'!AG:AJ,4,0)</f>
        <v>3759.5000000000005</v>
      </c>
      <c r="Y2542" s="1">
        <f t="shared" si="198"/>
        <v>0</v>
      </c>
      <c r="Z2542">
        <v>0</v>
      </c>
      <c r="AA2542" s="89">
        <f t="shared" si="199"/>
        <v>0</v>
      </c>
      <c r="AH2542" s="37"/>
      <c r="AI2542" s="37"/>
      <c r="AJ2542" s="1"/>
      <c r="AK2542" s="37"/>
    </row>
    <row r="2543" spans="1:37" hidden="1">
      <c r="A2543" t="s">
        <v>64</v>
      </c>
      <c r="B2543" t="s">
        <v>2</v>
      </c>
      <c r="C2543" t="s">
        <v>6</v>
      </c>
      <c r="D2543" t="s">
        <v>116</v>
      </c>
      <c r="E2543" t="s">
        <v>497</v>
      </c>
      <c r="F2543" t="str">
        <f t="shared" si="196"/>
        <v>酒泉市感统教育</v>
      </c>
      <c r="G2543" t="s">
        <v>132</v>
      </c>
      <c r="H2543" t="s">
        <v>425</v>
      </c>
      <c r="I2543" t="s">
        <v>70</v>
      </c>
      <c r="J2543">
        <v>1</v>
      </c>
      <c r="K2543">
        <v>0</v>
      </c>
      <c r="L2543" s="13">
        <f>VLOOKUP(C2543,'渗透率、续签率'!B:C,2,0)</f>
        <v>0.68600000000000005</v>
      </c>
      <c r="M2543" s="6">
        <v>0</v>
      </c>
      <c r="N2543">
        <v>0</v>
      </c>
      <c r="O2543">
        <v>0</v>
      </c>
      <c r="P2543" s="6">
        <v>0</v>
      </c>
      <c r="Q2543" s="13">
        <v>0</v>
      </c>
      <c r="R2543" s="13">
        <v>0</v>
      </c>
      <c r="S2543" s="31">
        <v>0</v>
      </c>
      <c r="T2543" s="6">
        <f>VLOOKUP(E2543,'参数设置&amp;汇总'!S:U,3,0)</f>
        <v>0.88090909090909097</v>
      </c>
      <c r="U2543" s="78">
        <f t="shared" si="195"/>
        <v>0</v>
      </c>
      <c r="V2543" s="13">
        <v>0.85000000000000009</v>
      </c>
      <c r="W2543" s="78">
        <f t="shared" si="197"/>
        <v>0</v>
      </c>
      <c r="X2543" s="1">
        <f>VLOOKUP(E2543,'渗透率、续签率'!AG:AJ,4,0)</f>
        <v>3759.5000000000005</v>
      </c>
      <c r="Y2543" s="1">
        <f t="shared" si="198"/>
        <v>0</v>
      </c>
      <c r="Z2543">
        <v>0</v>
      </c>
      <c r="AA2543" s="89">
        <f t="shared" si="199"/>
        <v>0</v>
      </c>
      <c r="AH2543" s="37"/>
      <c r="AI2543" s="37"/>
      <c r="AK2543" s="37"/>
    </row>
    <row r="2544" spans="1:37" hidden="1">
      <c r="A2544" t="s">
        <v>64</v>
      </c>
      <c r="B2544" t="s">
        <v>2</v>
      </c>
      <c r="C2544" t="s">
        <v>6</v>
      </c>
      <c r="D2544" t="s">
        <v>116</v>
      </c>
      <c r="E2544" t="s">
        <v>497</v>
      </c>
      <c r="F2544" t="str">
        <f t="shared" si="196"/>
        <v>金华市感统教育</v>
      </c>
      <c r="G2544" t="s">
        <v>79</v>
      </c>
      <c r="H2544" t="s">
        <v>426</v>
      </c>
      <c r="I2544" t="s">
        <v>68</v>
      </c>
      <c r="J2544">
        <v>14</v>
      </c>
      <c r="K2544">
        <v>0</v>
      </c>
      <c r="L2544" s="13">
        <f>VLOOKUP(C2544,'渗透率、续签率'!B:C,2,0)</f>
        <v>0.68600000000000005</v>
      </c>
      <c r="M2544" s="6">
        <v>0</v>
      </c>
      <c r="N2544">
        <v>0</v>
      </c>
      <c r="O2544">
        <v>0</v>
      </c>
      <c r="P2544" s="6">
        <v>0</v>
      </c>
      <c r="Q2544" s="13">
        <v>0</v>
      </c>
      <c r="R2544" s="13">
        <v>0</v>
      </c>
      <c r="S2544" s="31">
        <v>0</v>
      </c>
      <c r="T2544" s="6">
        <f>VLOOKUP(E2544,'参数设置&amp;汇总'!S:U,3,0)</f>
        <v>0.88090909090909097</v>
      </c>
      <c r="U2544" s="78">
        <f t="shared" si="195"/>
        <v>0</v>
      </c>
      <c r="V2544" s="13">
        <v>0.85000000000000009</v>
      </c>
      <c r="W2544" s="78">
        <f t="shared" si="197"/>
        <v>0</v>
      </c>
      <c r="X2544" s="1">
        <f>VLOOKUP(E2544,'渗透率、续签率'!AG:AJ,4,0)</f>
        <v>3759.5000000000005</v>
      </c>
      <c r="Y2544" s="1">
        <f t="shared" si="198"/>
        <v>0</v>
      </c>
      <c r="Z2544">
        <v>1</v>
      </c>
      <c r="AA2544" s="89">
        <f t="shared" si="199"/>
        <v>0</v>
      </c>
      <c r="AH2544" s="37"/>
      <c r="AI2544" s="37"/>
      <c r="AK2544" s="37"/>
    </row>
    <row r="2545" spans="1:37" hidden="1">
      <c r="A2545" t="s">
        <v>64</v>
      </c>
      <c r="B2545" t="s">
        <v>2</v>
      </c>
      <c r="C2545" t="s">
        <v>6</v>
      </c>
      <c r="D2545" t="s">
        <v>116</v>
      </c>
      <c r="E2545" t="s">
        <v>497</v>
      </c>
      <c r="F2545" t="str">
        <f t="shared" si="196"/>
        <v>金昌市感统教育</v>
      </c>
      <c r="G2545" t="s">
        <v>132</v>
      </c>
      <c r="H2545" t="s">
        <v>427</v>
      </c>
      <c r="I2545" t="s">
        <v>70</v>
      </c>
      <c r="J2545">
        <v>1</v>
      </c>
      <c r="K2545">
        <v>0</v>
      </c>
      <c r="L2545" s="13">
        <f>VLOOKUP(C2545,'渗透率、续签率'!B:C,2,0)</f>
        <v>0.68600000000000005</v>
      </c>
      <c r="M2545" s="6">
        <v>0</v>
      </c>
      <c r="N2545">
        <v>0</v>
      </c>
      <c r="O2545">
        <v>0</v>
      </c>
      <c r="P2545" s="6">
        <v>0</v>
      </c>
      <c r="Q2545" s="13">
        <v>0</v>
      </c>
      <c r="R2545" s="13">
        <v>0</v>
      </c>
      <c r="S2545" s="31">
        <v>0</v>
      </c>
      <c r="T2545" s="6">
        <f>VLOOKUP(E2545,'参数设置&amp;汇总'!S:U,3,0)</f>
        <v>0.88090909090909097</v>
      </c>
      <c r="U2545" s="78">
        <f t="shared" si="195"/>
        <v>0</v>
      </c>
      <c r="V2545" s="13">
        <v>0.85000000000000009</v>
      </c>
      <c r="W2545" s="78">
        <f t="shared" si="197"/>
        <v>0</v>
      </c>
      <c r="X2545" s="1">
        <f>VLOOKUP(E2545,'渗透率、续签率'!AG:AJ,4,0)</f>
        <v>3759.5000000000005</v>
      </c>
      <c r="Y2545" s="1">
        <f t="shared" si="198"/>
        <v>0</v>
      </c>
      <c r="Z2545">
        <v>0</v>
      </c>
      <c r="AA2545" s="89">
        <f t="shared" si="199"/>
        <v>0</v>
      </c>
      <c r="AH2545" s="37"/>
      <c r="AI2545" s="37"/>
      <c r="AK2545" s="37"/>
    </row>
    <row r="2546" spans="1:37" hidden="1">
      <c r="A2546" t="s">
        <v>64</v>
      </c>
      <c r="B2546" t="s">
        <v>2</v>
      </c>
      <c r="C2546" t="s">
        <v>6</v>
      </c>
      <c r="D2546" t="s">
        <v>116</v>
      </c>
      <c r="E2546" t="s">
        <v>497</v>
      </c>
      <c r="F2546" t="str">
        <f t="shared" si="196"/>
        <v>钦州市感统教育</v>
      </c>
      <c r="G2546" t="s">
        <v>88</v>
      </c>
      <c r="H2546" t="s">
        <v>428</v>
      </c>
      <c r="I2546" t="s">
        <v>68</v>
      </c>
      <c r="J2546">
        <v>7</v>
      </c>
      <c r="K2546">
        <v>0</v>
      </c>
      <c r="L2546" s="13">
        <f>VLOOKUP(C2546,'渗透率、续签率'!B:C,2,0)</f>
        <v>0.68600000000000005</v>
      </c>
      <c r="M2546" s="6">
        <v>0</v>
      </c>
      <c r="N2546">
        <v>0</v>
      </c>
      <c r="O2546">
        <v>0</v>
      </c>
      <c r="P2546" s="6">
        <v>0</v>
      </c>
      <c r="Q2546" s="13">
        <v>1</v>
      </c>
      <c r="R2546" s="13">
        <v>1</v>
      </c>
      <c r="S2546" s="31">
        <v>8</v>
      </c>
      <c r="T2546" s="6">
        <f>VLOOKUP(E2546,'参数设置&amp;汇总'!S:U,3,0)</f>
        <v>0.88090909090909097</v>
      </c>
      <c r="U2546" s="78">
        <f t="shared" si="195"/>
        <v>0</v>
      </c>
      <c r="V2546" s="13">
        <v>0.85000000000000009</v>
      </c>
      <c r="W2546" s="78">
        <f t="shared" si="197"/>
        <v>0</v>
      </c>
      <c r="X2546" s="1">
        <f>VLOOKUP(E2546,'渗透率、续签率'!AG:AJ,4,0)</f>
        <v>3759.5000000000005</v>
      </c>
      <c r="Y2546" s="1">
        <f t="shared" si="198"/>
        <v>0</v>
      </c>
      <c r="Z2546">
        <v>0</v>
      </c>
      <c r="AA2546" s="89">
        <f t="shared" si="199"/>
        <v>0</v>
      </c>
      <c r="AH2546" s="37"/>
      <c r="AI2546" s="37"/>
      <c r="AK2546" s="37"/>
    </row>
    <row r="2547" spans="1:37" hidden="1">
      <c r="A2547" t="s">
        <v>64</v>
      </c>
      <c r="B2547" t="s">
        <v>2</v>
      </c>
      <c r="C2547" t="s">
        <v>6</v>
      </c>
      <c r="D2547" t="s">
        <v>116</v>
      </c>
      <c r="E2547" t="s">
        <v>497</v>
      </c>
      <c r="F2547" t="str">
        <f t="shared" si="196"/>
        <v>铁岭市感统教育</v>
      </c>
      <c r="G2547" t="s">
        <v>101</v>
      </c>
      <c r="H2547" t="s">
        <v>429</v>
      </c>
      <c r="I2547" t="s">
        <v>70</v>
      </c>
      <c r="J2547">
        <v>3</v>
      </c>
      <c r="K2547">
        <v>0</v>
      </c>
      <c r="L2547" s="13">
        <f>VLOOKUP(C2547,'渗透率、续签率'!B:C,2,0)</f>
        <v>0.68600000000000005</v>
      </c>
      <c r="M2547" s="6">
        <v>0</v>
      </c>
      <c r="N2547">
        <v>0</v>
      </c>
      <c r="O2547">
        <v>0</v>
      </c>
      <c r="P2547" s="6">
        <v>0</v>
      </c>
      <c r="Q2547" s="13">
        <v>0</v>
      </c>
      <c r="R2547" s="13">
        <v>0</v>
      </c>
      <c r="S2547" s="31">
        <v>0</v>
      </c>
      <c r="T2547" s="6">
        <f>VLOOKUP(E2547,'参数设置&amp;汇总'!S:U,3,0)</f>
        <v>0.88090909090909097</v>
      </c>
      <c r="U2547" s="78">
        <f t="shared" si="195"/>
        <v>0</v>
      </c>
      <c r="V2547" s="13">
        <v>0.85000000000000009</v>
      </c>
      <c r="W2547" s="78">
        <f t="shared" si="197"/>
        <v>0</v>
      </c>
      <c r="X2547" s="1">
        <f>VLOOKUP(E2547,'渗透率、续签率'!AG:AJ,4,0)</f>
        <v>3759.5000000000005</v>
      </c>
      <c r="Y2547" s="1">
        <f t="shared" si="198"/>
        <v>0</v>
      </c>
      <c r="Z2547">
        <v>0</v>
      </c>
      <c r="AA2547" s="89">
        <f t="shared" si="199"/>
        <v>0</v>
      </c>
      <c r="AH2547" s="37"/>
      <c r="AI2547" s="37"/>
      <c r="AK2547" s="37"/>
    </row>
    <row r="2548" spans="1:37" hidden="1">
      <c r="A2548" t="s">
        <v>64</v>
      </c>
      <c r="B2548" t="s">
        <v>2</v>
      </c>
      <c r="C2548" t="s">
        <v>6</v>
      </c>
      <c r="D2548" t="s">
        <v>116</v>
      </c>
      <c r="E2548" t="s">
        <v>497</v>
      </c>
      <c r="F2548" t="str">
        <f t="shared" si="196"/>
        <v>铁门关市感统教育</v>
      </c>
      <c r="G2548" t="s">
        <v>145</v>
      </c>
      <c r="H2548" t="s">
        <v>430</v>
      </c>
      <c r="I2548" t="s">
        <v>70</v>
      </c>
      <c r="J2548">
        <v>0</v>
      </c>
      <c r="K2548">
        <v>0</v>
      </c>
      <c r="L2548" s="13">
        <f>VLOOKUP(C2548,'渗透率、续签率'!B:C,2,0)</f>
        <v>0.68600000000000005</v>
      </c>
      <c r="M2548" s="6">
        <v>0</v>
      </c>
      <c r="N2548">
        <v>0</v>
      </c>
      <c r="O2548">
        <v>0</v>
      </c>
      <c r="P2548" s="6">
        <v>0</v>
      </c>
      <c r="Q2548" s="13">
        <v>0</v>
      </c>
      <c r="R2548" s="13">
        <v>0</v>
      </c>
      <c r="S2548" s="31">
        <v>0</v>
      </c>
      <c r="T2548" s="6">
        <f>VLOOKUP(E2548,'参数设置&amp;汇总'!S:U,3,0)</f>
        <v>0.88090909090909097</v>
      </c>
      <c r="U2548" s="78">
        <f t="shared" si="195"/>
        <v>0</v>
      </c>
      <c r="V2548" s="13">
        <v>0.85000000000000009</v>
      </c>
      <c r="W2548" s="78">
        <f t="shared" si="197"/>
        <v>0</v>
      </c>
      <c r="X2548" s="1">
        <f>VLOOKUP(E2548,'渗透率、续签率'!AG:AJ,4,0)</f>
        <v>3759.5000000000005</v>
      </c>
      <c r="Y2548" s="1">
        <f t="shared" si="198"/>
        <v>0</v>
      </c>
      <c r="Z2548">
        <v>0</v>
      </c>
      <c r="AA2548" s="89">
        <f t="shared" si="199"/>
        <v>0</v>
      </c>
      <c r="AH2548" s="37"/>
      <c r="AI2548" s="37"/>
      <c r="AK2548" s="37"/>
    </row>
    <row r="2549" spans="1:37" hidden="1">
      <c r="A2549" t="s">
        <v>64</v>
      </c>
      <c r="B2549" t="s">
        <v>2</v>
      </c>
      <c r="C2549" t="s">
        <v>6</v>
      </c>
      <c r="D2549" t="s">
        <v>116</v>
      </c>
      <c r="E2549" t="s">
        <v>497</v>
      </c>
      <c r="F2549" t="str">
        <f t="shared" si="196"/>
        <v>铜仁市感统教育</v>
      </c>
      <c r="G2549" t="s">
        <v>167</v>
      </c>
      <c r="H2549" t="s">
        <v>431</v>
      </c>
      <c r="I2549" t="s">
        <v>70</v>
      </c>
      <c r="J2549">
        <v>4</v>
      </c>
      <c r="K2549">
        <v>0</v>
      </c>
      <c r="L2549" s="13">
        <f>VLOOKUP(C2549,'渗透率、续签率'!B:C,2,0)</f>
        <v>0.68600000000000005</v>
      </c>
      <c r="M2549" s="6">
        <v>0</v>
      </c>
      <c r="N2549">
        <v>0</v>
      </c>
      <c r="O2549">
        <v>0</v>
      </c>
      <c r="P2549" s="6">
        <v>0</v>
      </c>
      <c r="Q2549" s="13">
        <v>0</v>
      </c>
      <c r="R2549" s="13">
        <v>0</v>
      </c>
      <c r="S2549" s="31">
        <v>0</v>
      </c>
      <c r="T2549" s="6">
        <f>VLOOKUP(E2549,'参数设置&amp;汇总'!S:U,3,0)</f>
        <v>0.88090909090909097</v>
      </c>
      <c r="U2549" s="78">
        <f t="shared" si="195"/>
        <v>0</v>
      </c>
      <c r="V2549" s="13">
        <v>0.85000000000000009</v>
      </c>
      <c r="W2549" s="78">
        <f t="shared" si="197"/>
        <v>0</v>
      </c>
      <c r="X2549" s="1">
        <f>VLOOKUP(E2549,'渗透率、续签率'!AG:AJ,4,0)</f>
        <v>3759.5000000000005</v>
      </c>
      <c r="Y2549" s="1">
        <f t="shared" si="198"/>
        <v>0</v>
      </c>
      <c r="Z2549">
        <v>0</v>
      </c>
      <c r="AA2549" s="89">
        <f t="shared" si="199"/>
        <v>0</v>
      </c>
      <c r="AH2549" s="37"/>
      <c r="AI2549" s="37"/>
      <c r="AK2549" s="37"/>
    </row>
    <row r="2550" spans="1:37" hidden="1">
      <c r="A2550" t="s">
        <v>64</v>
      </c>
      <c r="B2550" t="s">
        <v>2</v>
      </c>
      <c r="C2550" t="s">
        <v>6</v>
      </c>
      <c r="D2550" t="s">
        <v>116</v>
      </c>
      <c r="E2550" t="s">
        <v>497</v>
      </c>
      <c r="F2550" t="str">
        <f t="shared" si="196"/>
        <v>铜川市感统教育</v>
      </c>
      <c r="G2550" t="s">
        <v>108</v>
      </c>
      <c r="H2550" t="s">
        <v>432</v>
      </c>
      <c r="I2550" t="s">
        <v>70</v>
      </c>
      <c r="J2550">
        <v>1</v>
      </c>
      <c r="K2550">
        <v>0</v>
      </c>
      <c r="L2550" s="13">
        <f>VLOOKUP(C2550,'渗透率、续签率'!B:C,2,0)</f>
        <v>0.68600000000000005</v>
      </c>
      <c r="M2550" s="6">
        <v>0</v>
      </c>
      <c r="N2550">
        <v>0</v>
      </c>
      <c r="O2550">
        <v>0</v>
      </c>
      <c r="P2550" s="6">
        <v>0</v>
      </c>
      <c r="Q2550" s="13">
        <v>0</v>
      </c>
      <c r="R2550" s="13">
        <v>0</v>
      </c>
      <c r="S2550" s="31">
        <v>0</v>
      </c>
      <c r="T2550" s="6">
        <f>VLOOKUP(E2550,'参数设置&amp;汇总'!S:U,3,0)</f>
        <v>0.88090909090909097</v>
      </c>
      <c r="U2550" s="78">
        <f t="shared" si="195"/>
        <v>0</v>
      </c>
      <c r="V2550" s="13">
        <v>0.85000000000000009</v>
      </c>
      <c r="W2550" s="78">
        <f t="shared" si="197"/>
        <v>0</v>
      </c>
      <c r="X2550" s="1">
        <f>VLOOKUP(E2550,'渗透率、续签率'!AG:AJ,4,0)</f>
        <v>3759.5000000000005</v>
      </c>
      <c r="Y2550" s="1">
        <f t="shared" si="198"/>
        <v>0</v>
      </c>
      <c r="Z2550">
        <v>0</v>
      </c>
      <c r="AA2550" s="89">
        <f t="shared" si="199"/>
        <v>0</v>
      </c>
      <c r="AH2550" s="37"/>
      <c r="AI2550" s="37"/>
      <c r="AK2550" s="37"/>
    </row>
    <row r="2551" spans="1:37" hidden="1">
      <c r="A2551" t="s">
        <v>64</v>
      </c>
      <c r="B2551" t="s">
        <v>2</v>
      </c>
      <c r="C2551" t="s">
        <v>6</v>
      </c>
      <c r="D2551" t="s">
        <v>116</v>
      </c>
      <c r="E2551" t="s">
        <v>497</v>
      </c>
      <c r="F2551" t="str">
        <f t="shared" si="196"/>
        <v>铜陵市感统教育</v>
      </c>
      <c r="G2551" t="s">
        <v>94</v>
      </c>
      <c r="H2551" t="s">
        <v>433</v>
      </c>
      <c r="I2551" t="s">
        <v>68</v>
      </c>
      <c r="J2551">
        <v>2</v>
      </c>
      <c r="K2551">
        <v>1</v>
      </c>
      <c r="L2551" s="13">
        <f>VLOOKUP(C2551,'渗透率、续签率'!B:C,2,0)</f>
        <v>0.68600000000000005</v>
      </c>
      <c r="M2551" s="6">
        <v>0.5</v>
      </c>
      <c r="N2551">
        <v>0</v>
      </c>
      <c r="O2551">
        <v>0</v>
      </c>
      <c r="P2551" s="6">
        <v>0</v>
      </c>
      <c r="Q2551" s="13">
        <v>1</v>
      </c>
      <c r="R2551" s="13">
        <v>0</v>
      </c>
      <c r="S2551" s="31">
        <v>5</v>
      </c>
      <c r="T2551" s="6">
        <f>VLOOKUP(E2551,'参数设置&amp;汇总'!S:U,3,0)</f>
        <v>0.88090909090909097</v>
      </c>
      <c r="U2551" s="78">
        <f t="shared" si="195"/>
        <v>0</v>
      </c>
      <c r="V2551" s="13">
        <v>0.85000000000000009</v>
      </c>
      <c r="W2551" s="78">
        <f t="shared" si="197"/>
        <v>0</v>
      </c>
      <c r="X2551" s="1">
        <f>VLOOKUP(E2551,'渗透率、续签率'!AG:AJ,4,0)</f>
        <v>3759.5000000000005</v>
      </c>
      <c r="Y2551" s="1">
        <f t="shared" si="198"/>
        <v>0</v>
      </c>
      <c r="Z2551">
        <v>0</v>
      </c>
      <c r="AA2551" s="89">
        <f t="shared" si="199"/>
        <v>0</v>
      </c>
      <c r="AH2551" s="37"/>
      <c r="AI2551" s="37"/>
      <c r="AK2551" s="37"/>
    </row>
    <row r="2552" spans="1:37" hidden="1">
      <c r="A2552" t="s">
        <v>64</v>
      </c>
      <c r="B2552" t="s">
        <v>2</v>
      </c>
      <c r="C2552" t="s">
        <v>6</v>
      </c>
      <c r="D2552" t="s">
        <v>116</v>
      </c>
      <c r="E2552" t="s">
        <v>497</v>
      </c>
      <c r="F2552" t="str">
        <f t="shared" si="196"/>
        <v>银川市感统教育</v>
      </c>
      <c r="G2552" t="s">
        <v>129</v>
      </c>
      <c r="H2552" t="s">
        <v>434</v>
      </c>
      <c r="I2552" t="s">
        <v>70</v>
      </c>
      <c r="J2552">
        <v>3</v>
      </c>
      <c r="K2552">
        <v>0</v>
      </c>
      <c r="L2552" s="13">
        <f>VLOOKUP(C2552,'渗透率、续签率'!B:C,2,0)</f>
        <v>0.68600000000000005</v>
      </c>
      <c r="M2552" s="6">
        <v>0</v>
      </c>
      <c r="N2552">
        <v>0</v>
      </c>
      <c r="O2552">
        <v>0</v>
      </c>
      <c r="P2552" s="6">
        <v>0</v>
      </c>
      <c r="Q2552" s="13">
        <v>0</v>
      </c>
      <c r="R2552" s="13">
        <v>0</v>
      </c>
      <c r="S2552" s="31">
        <v>0</v>
      </c>
      <c r="T2552" s="6">
        <f>VLOOKUP(E2552,'参数设置&amp;汇总'!S:U,3,0)</f>
        <v>0.88090909090909097</v>
      </c>
      <c r="U2552" s="78">
        <f t="shared" si="195"/>
        <v>0</v>
      </c>
      <c r="V2552" s="13">
        <v>0.85000000000000009</v>
      </c>
      <c r="W2552" s="78">
        <f t="shared" si="197"/>
        <v>0</v>
      </c>
      <c r="X2552" s="1">
        <f>VLOOKUP(E2552,'渗透率、续签率'!AG:AJ,4,0)</f>
        <v>3759.5000000000005</v>
      </c>
      <c r="Y2552" s="1">
        <f t="shared" si="198"/>
        <v>0</v>
      </c>
      <c r="Z2552">
        <v>0</v>
      </c>
      <c r="AA2552" s="89">
        <f t="shared" si="199"/>
        <v>0</v>
      </c>
      <c r="AH2552" s="37"/>
      <c r="AI2552" s="37"/>
      <c r="AK2552" s="37"/>
    </row>
    <row r="2553" spans="1:37" hidden="1">
      <c r="A2553" t="s">
        <v>64</v>
      </c>
      <c r="B2553" t="s">
        <v>2</v>
      </c>
      <c r="C2553" t="s">
        <v>6</v>
      </c>
      <c r="D2553" t="s">
        <v>116</v>
      </c>
      <c r="E2553" t="s">
        <v>497</v>
      </c>
      <c r="F2553" t="str">
        <f t="shared" si="196"/>
        <v>锦州市感统教育</v>
      </c>
      <c r="G2553" t="s">
        <v>101</v>
      </c>
      <c r="H2553" t="s">
        <v>436</v>
      </c>
      <c r="I2553" t="s">
        <v>70</v>
      </c>
      <c r="J2553">
        <v>5</v>
      </c>
      <c r="K2553">
        <v>0</v>
      </c>
      <c r="L2553" s="13">
        <f>VLOOKUP(C2553,'渗透率、续签率'!B:C,2,0)</f>
        <v>0.68600000000000005</v>
      </c>
      <c r="M2553" s="6">
        <v>0</v>
      </c>
      <c r="N2553">
        <v>0</v>
      </c>
      <c r="O2553">
        <v>0</v>
      </c>
      <c r="P2553" s="6">
        <v>0</v>
      </c>
      <c r="Q2553" s="13">
        <v>0</v>
      </c>
      <c r="R2553" s="13">
        <v>0</v>
      </c>
      <c r="S2553" s="31">
        <v>0</v>
      </c>
      <c r="T2553" s="6">
        <f>VLOOKUP(E2553,'参数设置&amp;汇总'!S:U,3,0)</f>
        <v>0.88090909090909097</v>
      </c>
      <c r="U2553" s="78">
        <f t="shared" si="195"/>
        <v>0</v>
      </c>
      <c r="V2553" s="13">
        <v>0.85000000000000009</v>
      </c>
      <c r="W2553" s="78">
        <f t="shared" si="197"/>
        <v>0</v>
      </c>
      <c r="X2553" s="1">
        <f>VLOOKUP(E2553,'渗透率、续签率'!AG:AJ,4,0)</f>
        <v>3759.5000000000005</v>
      </c>
      <c r="Y2553" s="1">
        <f t="shared" si="198"/>
        <v>0</v>
      </c>
      <c r="Z2553">
        <v>0</v>
      </c>
      <c r="AA2553" s="89">
        <f t="shared" si="199"/>
        <v>0</v>
      </c>
      <c r="AH2553" s="37"/>
      <c r="AI2553" s="37"/>
      <c r="AK2553" s="37"/>
    </row>
    <row r="2554" spans="1:37" hidden="1">
      <c r="A2554" t="s">
        <v>64</v>
      </c>
      <c r="B2554" t="s">
        <v>2</v>
      </c>
      <c r="C2554" t="s">
        <v>6</v>
      </c>
      <c r="D2554" t="s">
        <v>116</v>
      </c>
      <c r="E2554" t="s">
        <v>497</v>
      </c>
      <c r="F2554" t="str">
        <f t="shared" si="196"/>
        <v>镇江市感统教育</v>
      </c>
      <c r="G2554" t="s">
        <v>73</v>
      </c>
      <c r="H2554" t="s">
        <v>437</v>
      </c>
      <c r="I2554" t="s">
        <v>70</v>
      </c>
      <c r="J2554">
        <v>4</v>
      </c>
      <c r="K2554">
        <v>0</v>
      </c>
      <c r="L2554" s="13">
        <f>VLOOKUP(C2554,'渗透率、续签率'!B:C,2,0)</f>
        <v>0.68600000000000005</v>
      </c>
      <c r="M2554" s="6">
        <v>0</v>
      </c>
      <c r="N2554">
        <v>0</v>
      </c>
      <c r="O2554">
        <v>0</v>
      </c>
      <c r="P2554" s="6">
        <v>0</v>
      </c>
      <c r="Q2554" s="13">
        <v>0</v>
      </c>
      <c r="R2554" s="13">
        <v>0</v>
      </c>
      <c r="S2554" s="31">
        <v>0</v>
      </c>
      <c r="T2554" s="6">
        <f>VLOOKUP(E2554,'参数设置&amp;汇总'!S:U,3,0)</f>
        <v>0.88090909090909097</v>
      </c>
      <c r="U2554" s="78">
        <f t="shared" si="195"/>
        <v>0</v>
      </c>
      <c r="V2554" s="13">
        <v>0.85000000000000009</v>
      </c>
      <c r="W2554" s="78">
        <f t="shared" si="197"/>
        <v>0</v>
      </c>
      <c r="X2554" s="1">
        <f>VLOOKUP(E2554,'渗透率、续签率'!AG:AJ,4,0)</f>
        <v>3759.5000000000005</v>
      </c>
      <c r="Y2554" s="1">
        <f t="shared" si="198"/>
        <v>0</v>
      </c>
      <c r="Z2554">
        <v>0</v>
      </c>
      <c r="AA2554" s="89">
        <f t="shared" si="199"/>
        <v>0</v>
      </c>
      <c r="AH2554" s="37"/>
      <c r="AI2554" s="37"/>
      <c r="AK2554" s="37"/>
    </row>
    <row r="2555" spans="1:37" hidden="1">
      <c r="A2555" t="s">
        <v>64</v>
      </c>
      <c r="B2555" t="s">
        <v>2</v>
      </c>
      <c r="C2555" t="s">
        <v>6</v>
      </c>
      <c r="D2555" t="s">
        <v>116</v>
      </c>
      <c r="E2555" t="s">
        <v>497</v>
      </c>
      <c r="F2555" t="str">
        <f t="shared" si="196"/>
        <v>长春市感统教育</v>
      </c>
      <c r="G2555" t="s">
        <v>188</v>
      </c>
      <c r="H2555" t="s">
        <v>438</v>
      </c>
      <c r="I2555" t="s">
        <v>70</v>
      </c>
      <c r="J2555">
        <v>23</v>
      </c>
      <c r="K2555">
        <v>1</v>
      </c>
      <c r="L2555" s="13">
        <f>VLOOKUP(C2555,'渗透率、续签率'!B:C,2,0)</f>
        <v>0.68600000000000005</v>
      </c>
      <c r="M2555" s="6">
        <v>0.04</v>
      </c>
      <c r="N2555">
        <v>1</v>
      </c>
      <c r="O2555">
        <v>1</v>
      </c>
      <c r="P2555" s="6">
        <v>1</v>
      </c>
      <c r="Q2555" s="13">
        <v>1</v>
      </c>
      <c r="R2555" s="13">
        <v>1</v>
      </c>
      <c r="S2555" s="31">
        <v>143</v>
      </c>
      <c r="T2555" s="6">
        <f>VLOOKUP(E2555,'参数设置&amp;汇总'!S:U,3,0)</f>
        <v>0.88090909090909097</v>
      </c>
      <c r="U2555" s="78">
        <f t="shared" si="195"/>
        <v>1</v>
      </c>
      <c r="V2555" s="13">
        <v>0.85000000000000009</v>
      </c>
      <c r="W2555" s="78">
        <f t="shared" si="197"/>
        <v>0.36941176470588227</v>
      </c>
      <c r="X2555" s="1">
        <f>VLOOKUP(E2555,'渗透率、续签率'!AG:AJ,4,0)</f>
        <v>3759.5000000000005</v>
      </c>
      <c r="Y2555" s="1">
        <f t="shared" si="198"/>
        <v>1388.8035294117647</v>
      </c>
      <c r="Z2555">
        <v>1</v>
      </c>
      <c r="AA2555" s="89">
        <f t="shared" si="199"/>
        <v>3759.5000000000005</v>
      </c>
      <c r="AH2555" s="37"/>
      <c r="AI2555" s="37"/>
      <c r="AK2555" s="37"/>
    </row>
    <row r="2556" spans="1:37" hidden="1">
      <c r="A2556" t="s">
        <v>64</v>
      </c>
      <c r="B2556" t="s">
        <v>2</v>
      </c>
      <c r="C2556" t="s">
        <v>6</v>
      </c>
      <c r="D2556" t="s">
        <v>116</v>
      </c>
      <c r="E2556" t="s">
        <v>497</v>
      </c>
      <c r="F2556" t="str">
        <f t="shared" si="196"/>
        <v>长治市感统教育</v>
      </c>
      <c r="G2556" t="s">
        <v>134</v>
      </c>
      <c r="H2556" t="s">
        <v>439</v>
      </c>
      <c r="I2556" t="s">
        <v>70</v>
      </c>
      <c r="J2556">
        <v>7</v>
      </c>
      <c r="K2556">
        <v>1</v>
      </c>
      <c r="L2556" s="13">
        <f>VLOOKUP(C2556,'渗透率、续签率'!B:C,2,0)</f>
        <v>0.68600000000000005</v>
      </c>
      <c r="M2556" s="6">
        <v>0.14000000000000001</v>
      </c>
      <c r="N2556">
        <v>1</v>
      </c>
      <c r="O2556">
        <v>1</v>
      </c>
      <c r="P2556" s="6">
        <v>1</v>
      </c>
      <c r="Q2556" s="13">
        <v>1</v>
      </c>
      <c r="R2556" s="13">
        <v>1</v>
      </c>
      <c r="S2556" s="31">
        <v>29</v>
      </c>
      <c r="T2556" s="6">
        <f>VLOOKUP(E2556,'参数设置&amp;汇总'!S:U,3,0)</f>
        <v>0.88090909090909097</v>
      </c>
      <c r="U2556" s="78">
        <f t="shared" si="195"/>
        <v>1</v>
      </c>
      <c r="V2556" s="13">
        <v>0.85000000000000009</v>
      </c>
      <c r="W2556" s="78">
        <f t="shared" si="197"/>
        <v>0.36941176470588227</v>
      </c>
      <c r="X2556" s="1">
        <f>VLOOKUP(E2556,'渗透率、续签率'!AG:AJ,4,0)</f>
        <v>3759.5000000000005</v>
      </c>
      <c r="Y2556" s="1">
        <f t="shared" si="198"/>
        <v>1388.8035294117647</v>
      </c>
      <c r="Z2556">
        <v>1</v>
      </c>
      <c r="AA2556" s="89">
        <f t="shared" si="199"/>
        <v>3759.5000000000005</v>
      </c>
      <c r="AH2556" s="37"/>
      <c r="AI2556" s="37"/>
      <c r="AK2556" s="37"/>
    </row>
    <row r="2557" spans="1:37" hidden="1">
      <c r="A2557" t="s">
        <v>64</v>
      </c>
      <c r="B2557" t="s">
        <v>2</v>
      </c>
      <c r="C2557" t="s">
        <v>6</v>
      </c>
      <c r="D2557" t="s">
        <v>116</v>
      </c>
      <c r="E2557" t="s">
        <v>497</v>
      </c>
      <c r="F2557" t="str">
        <f t="shared" si="196"/>
        <v>阜新市感统教育</v>
      </c>
      <c r="G2557" t="s">
        <v>101</v>
      </c>
      <c r="H2557" t="s">
        <v>440</v>
      </c>
      <c r="I2557" t="s">
        <v>70</v>
      </c>
      <c r="J2557">
        <v>4</v>
      </c>
      <c r="K2557">
        <v>0</v>
      </c>
      <c r="L2557" s="13">
        <f>VLOOKUP(C2557,'渗透率、续签率'!B:C,2,0)</f>
        <v>0.68600000000000005</v>
      </c>
      <c r="M2557" s="6">
        <v>0</v>
      </c>
      <c r="N2557">
        <v>0</v>
      </c>
      <c r="O2557">
        <v>0</v>
      </c>
      <c r="P2557" s="6">
        <v>0</v>
      </c>
      <c r="Q2557" s="13">
        <v>0</v>
      </c>
      <c r="R2557" s="13">
        <v>0</v>
      </c>
      <c r="S2557" s="31">
        <v>0</v>
      </c>
      <c r="T2557" s="6">
        <f>VLOOKUP(E2557,'参数设置&amp;汇总'!S:U,3,0)</f>
        <v>0.88090909090909097</v>
      </c>
      <c r="U2557" s="78">
        <f t="shared" si="195"/>
        <v>0</v>
      </c>
      <c r="V2557" s="13">
        <v>0.85000000000000009</v>
      </c>
      <c r="W2557" s="78">
        <f t="shared" si="197"/>
        <v>0</v>
      </c>
      <c r="X2557" s="1">
        <f>VLOOKUP(E2557,'渗透率、续签率'!AG:AJ,4,0)</f>
        <v>3759.5000000000005</v>
      </c>
      <c r="Y2557" s="1">
        <f t="shared" si="198"/>
        <v>0</v>
      </c>
      <c r="Z2557">
        <v>0</v>
      </c>
      <c r="AA2557" s="89">
        <f t="shared" si="199"/>
        <v>0</v>
      </c>
      <c r="AH2557" s="37"/>
      <c r="AI2557" s="37"/>
      <c r="AK2557" s="37"/>
    </row>
    <row r="2558" spans="1:37" hidden="1">
      <c r="A2558" t="s">
        <v>64</v>
      </c>
      <c r="B2558" t="s">
        <v>2</v>
      </c>
      <c r="C2558" t="s">
        <v>6</v>
      </c>
      <c r="D2558" t="s">
        <v>116</v>
      </c>
      <c r="E2558" t="s">
        <v>497</v>
      </c>
      <c r="F2558" t="str">
        <f t="shared" si="196"/>
        <v>阜阳市感统教育</v>
      </c>
      <c r="G2558" t="s">
        <v>94</v>
      </c>
      <c r="H2558" t="s">
        <v>441</v>
      </c>
      <c r="I2558" t="s">
        <v>68</v>
      </c>
      <c r="J2558">
        <v>20</v>
      </c>
      <c r="K2558">
        <v>4</v>
      </c>
      <c r="L2558" s="13">
        <f>VLOOKUP(C2558,'渗透率、续签率'!B:C,2,0)</f>
        <v>0.68600000000000005</v>
      </c>
      <c r="M2558" s="6">
        <v>0.2</v>
      </c>
      <c r="N2558">
        <v>1</v>
      </c>
      <c r="O2558">
        <v>1</v>
      </c>
      <c r="P2558" s="6">
        <v>1</v>
      </c>
      <c r="Q2558" s="13">
        <v>1</v>
      </c>
      <c r="R2558" s="13">
        <v>0.627</v>
      </c>
      <c r="S2558" s="31">
        <v>38</v>
      </c>
      <c r="T2558" s="6">
        <f>VLOOKUP(E2558,'参数设置&amp;汇总'!S:U,3,0)</f>
        <v>0.88090909090909097</v>
      </c>
      <c r="U2558" s="78">
        <f t="shared" si="195"/>
        <v>1</v>
      </c>
      <c r="V2558" s="13">
        <v>0.85000000000000009</v>
      </c>
      <c r="W2558" s="78">
        <f t="shared" si="197"/>
        <v>0.36941176470588227</v>
      </c>
      <c r="X2558" s="1">
        <f>VLOOKUP(E2558,'渗透率、续签率'!AG:AJ,4,0)</f>
        <v>3759.5000000000005</v>
      </c>
      <c r="Y2558" s="1">
        <f t="shared" si="198"/>
        <v>1388.8035294117647</v>
      </c>
      <c r="Z2558">
        <v>1</v>
      </c>
      <c r="AA2558" s="89">
        <f t="shared" si="199"/>
        <v>3759.5000000000005</v>
      </c>
      <c r="AH2558" s="37"/>
      <c r="AI2558" s="37"/>
      <c r="AK2558" s="37"/>
    </row>
    <row r="2559" spans="1:37" hidden="1">
      <c r="A2559" t="s">
        <v>64</v>
      </c>
      <c r="B2559" t="s">
        <v>2</v>
      </c>
      <c r="C2559" t="s">
        <v>6</v>
      </c>
      <c r="D2559" t="s">
        <v>116</v>
      </c>
      <c r="E2559" t="s">
        <v>497</v>
      </c>
      <c r="F2559" t="str">
        <f t="shared" si="196"/>
        <v>防城港市感统教育</v>
      </c>
      <c r="G2559" t="s">
        <v>88</v>
      </c>
      <c r="H2559" t="s">
        <v>442</v>
      </c>
      <c r="I2559" t="s">
        <v>68</v>
      </c>
      <c r="J2559">
        <v>1</v>
      </c>
      <c r="K2559">
        <v>0</v>
      </c>
      <c r="L2559" s="13">
        <f>VLOOKUP(C2559,'渗透率、续签率'!B:C,2,0)</f>
        <v>0.68600000000000005</v>
      </c>
      <c r="M2559" s="6">
        <v>0</v>
      </c>
      <c r="N2559">
        <v>0</v>
      </c>
      <c r="O2559">
        <v>0</v>
      </c>
      <c r="P2559" s="6">
        <v>0</v>
      </c>
      <c r="Q2559" s="13">
        <v>0</v>
      </c>
      <c r="R2559" s="13">
        <v>0</v>
      </c>
      <c r="S2559" s="31">
        <v>0</v>
      </c>
      <c r="T2559" s="6">
        <f>VLOOKUP(E2559,'参数设置&amp;汇总'!S:U,3,0)</f>
        <v>0.88090909090909097</v>
      </c>
      <c r="U2559" s="78">
        <f t="shared" si="195"/>
        <v>0</v>
      </c>
      <c r="V2559" s="13">
        <v>0.85000000000000009</v>
      </c>
      <c r="W2559" s="78">
        <f t="shared" si="197"/>
        <v>0</v>
      </c>
      <c r="X2559" s="1">
        <f>VLOOKUP(E2559,'渗透率、续签率'!AG:AJ,4,0)</f>
        <v>3759.5000000000005</v>
      </c>
      <c r="Y2559" s="1">
        <f t="shared" si="198"/>
        <v>0</v>
      </c>
      <c r="Z2559">
        <v>0</v>
      </c>
      <c r="AA2559" s="89">
        <f t="shared" si="199"/>
        <v>0</v>
      </c>
      <c r="AH2559" s="37"/>
      <c r="AI2559" s="37"/>
      <c r="AK2559" s="37"/>
    </row>
    <row r="2560" spans="1:37" hidden="1">
      <c r="A2560" t="s">
        <v>64</v>
      </c>
      <c r="B2560" t="s">
        <v>2</v>
      </c>
      <c r="C2560" t="s">
        <v>6</v>
      </c>
      <c r="D2560" t="s">
        <v>116</v>
      </c>
      <c r="E2560" t="s">
        <v>497</v>
      </c>
      <c r="F2560" t="str">
        <f t="shared" si="196"/>
        <v>阳江市感统教育</v>
      </c>
      <c r="G2560" t="s">
        <v>75</v>
      </c>
      <c r="H2560" t="s">
        <v>443</v>
      </c>
      <c r="I2560" t="s">
        <v>68</v>
      </c>
      <c r="J2560">
        <v>6</v>
      </c>
      <c r="K2560">
        <v>0</v>
      </c>
      <c r="L2560" s="13">
        <f>VLOOKUP(C2560,'渗透率、续签率'!B:C,2,0)</f>
        <v>0.68600000000000005</v>
      </c>
      <c r="M2560" s="6">
        <v>0</v>
      </c>
      <c r="N2560">
        <v>0</v>
      </c>
      <c r="O2560">
        <v>0</v>
      </c>
      <c r="P2560" s="6">
        <v>0</v>
      </c>
      <c r="Q2560" s="13">
        <v>0</v>
      </c>
      <c r="R2560" s="13">
        <v>0</v>
      </c>
      <c r="S2560" s="31">
        <v>0</v>
      </c>
      <c r="T2560" s="6">
        <f>VLOOKUP(E2560,'参数设置&amp;汇总'!S:U,3,0)</f>
        <v>0.88090909090909097</v>
      </c>
      <c r="U2560" s="78">
        <f t="shared" si="195"/>
        <v>0</v>
      </c>
      <c r="V2560" s="13">
        <v>0.85000000000000009</v>
      </c>
      <c r="W2560" s="78">
        <f t="shared" si="197"/>
        <v>0</v>
      </c>
      <c r="X2560" s="1">
        <f>VLOOKUP(E2560,'渗透率、续签率'!AG:AJ,4,0)</f>
        <v>3759.5000000000005</v>
      </c>
      <c r="Y2560" s="1">
        <f t="shared" si="198"/>
        <v>0</v>
      </c>
      <c r="Z2560">
        <v>0</v>
      </c>
      <c r="AA2560" s="89">
        <f t="shared" si="199"/>
        <v>0</v>
      </c>
      <c r="AH2560" s="37"/>
      <c r="AI2560" s="37"/>
      <c r="AK2560" s="37"/>
    </row>
    <row r="2561" spans="1:37" hidden="1">
      <c r="A2561" t="s">
        <v>64</v>
      </c>
      <c r="B2561" t="s">
        <v>2</v>
      </c>
      <c r="C2561" t="s">
        <v>6</v>
      </c>
      <c r="D2561" t="s">
        <v>116</v>
      </c>
      <c r="E2561" t="s">
        <v>497</v>
      </c>
      <c r="F2561" t="str">
        <f t="shared" si="196"/>
        <v>阳泉市感统教育</v>
      </c>
      <c r="G2561" t="s">
        <v>134</v>
      </c>
      <c r="H2561" t="s">
        <v>444</v>
      </c>
      <c r="I2561" t="s">
        <v>70</v>
      </c>
      <c r="J2561">
        <v>5</v>
      </c>
      <c r="K2561">
        <v>0</v>
      </c>
      <c r="L2561" s="13">
        <f>VLOOKUP(C2561,'渗透率、续签率'!B:C,2,0)</f>
        <v>0.68600000000000005</v>
      </c>
      <c r="M2561" s="6">
        <v>0</v>
      </c>
      <c r="N2561">
        <v>0</v>
      </c>
      <c r="O2561">
        <v>0</v>
      </c>
      <c r="P2561" s="6">
        <v>0</v>
      </c>
      <c r="Q2561" s="13">
        <v>0</v>
      </c>
      <c r="R2561" s="13">
        <v>0</v>
      </c>
      <c r="S2561" s="31">
        <v>0</v>
      </c>
      <c r="T2561" s="6">
        <f>VLOOKUP(E2561,'参数设置&amp;汇总'!S:U,3,0)</f>
        <v>0.88090909090909097</v>
      </c>
      <c r="U2561" s="78">
        <f t="shared" si="195"/>
        <v>0</v>
      </c>
      <c r="V2561" s="13">
        <v>0.85000000000000009</v>
      </c>
      <c r="W2561" s="78">
        <f t="shared" si="197"/>
        <v>0</v>
      </c>
      <c r="X2561" s="1">
        <f>VLOOKUP(E2561,'渗透率、续签率'!AG:AJ,4,0)</f>
        <v>3759.5000000000005</v>
      </c>
      <c r="Y2561" s="1">
        <f t="shared" si="198"/>
        <v>0</v>
      </c>
      <c r="Z2561">
        <v>0</v>
      </c>
      <c r="AA2561" s="89">
        <f t="shared" si="199"/>
        <v>0</v>
      </c>
      <c r="AH2561" s="37"/>
      <c r="AI2561" s="37"/>
      <c r="AK2561" s="37"/>
    </row>
    <row r="2562" spans="1:37" hidden="1">
      <c r="A2562" t="s">
        <v>64</v>
      </c>
      <c r="B2562" t="s">
        <v>2</v>
      </c>
      <c r="C2562" t="s">
        <v>6</v>
      </c>
      <c r="D2562" t="s">
        <v>116</v>
      </c>
      <c r="E2562" t="s">
        <v>497</v>
      </c>
      <c r="F2562" t="str">
        <f t="shared" si="196"/>
        <v>阿克苏地区感统教育</v>
      </c>
      <c r="G2562" t="s">
        <v>145</v>
      </c>
      <c r="H2562" t="s">
        <v>445</v>
      </c>
      <c r="I2562" t="s">
        <v>70</v>
      </c>
      <c r="J2562">
        <v>2</v>
      </c>
      <c r="K2562">
        <v>0</v>
      </c>
      <c r="L2562" s="13">
        <f>VLOOKUP(C2562,'渗透率、续签率'!B:C,2,0)</f>
        <v>0.68600000000000005</v>
      </c>
      <c r="M2562" s="6">
        <v>0</v>
      </c>
      <c r="N2562">
        <v>0</v>
      </c>
      <c r="O2562">
        <v>0</v>
      </c>
      <c r="P2562" s="6">
        <v>0</v>
      </c>
      <c r="Q2562" s="13">
        <v>0</v>
      </c>
      <c r="R2562" s="13">
        <v>0</v>
      </c>
      <c r="S2562" s="31">
        <v>0</v>
      </c>
      <c r="T2562" s="6">
        <f>VLOOKUP(E2562,'参数设置&amp;汇总'!S:U,3,0)</f>
        <v>0.88090909090909097</v>
      </c>
      <c r="U2562" s="78">
        <f t="shared" si="195"/>
        <v>0</v>
      </c>
      <c r="V2562" s="13">
        <v>0.85000000000000009</v>
      </c>
      <c r="W2562" s="78">
        <f t="shared" si="197"/>
        <v>0</v>
      </c>
      <c r="X2562" s="1">
        <f>VLOOKUP(E2562,'渗透率、续签率'!AG:AJ,4,0)</f>
        <v>3759.5000000000005</v>
      </c>
      <c r="Y2562" s="1">
        <f t="shared" si="198"/>
        <v>0</v>
      </c>
      <c r="Z2562">
        <v>0</v>
      </c>
      <c r="AA2562" s="89">
        <f t="shared" si="199"/>
        <v>0</v>
      </c>
    </row>
    <row r="2563" spans="1:37" hidden="1">
      <c r="A2563" t="s">
        <v>64</v>
      </c>
      <c r="B2563" t="s">
        <v>2</v>
      </c>
      <c r="C2563" t="s">
        <v>6</v>
      </c>
      <c r="D2563" t="s">
        <v>116</v>
      </c>
      <c r="E2563" t="s">
        <v>497</v>
      </c>
      <c r="F2563" t="str">
        <f t="shared" si="196"/>
        <v>阿勒泰地区感统教育</v>
      </c>
      <c r="G2563" t="s">
        <v>145</v>
      </c>
      <c r="H2563" t="s">
        <v>446</v>
      </c>
      <c r="I2563" t="s">
        <v>70</v>
      </c>
      <c r="J2563">
        <v>1</v>
      </c>
      <c r="K2563">
        <v>0</v>
      </c>
      <c r="L2563" s="13">
        <f>VLOOKUP(C2563,'渗透率、续签率'!B:C,2,0)</f>
        <v>0.68600000000000005</v>
      </c>
      <c r="M2563" s="6">
        <v>0</v>
      </c>
      <c r="N2563">
        <v>0</v>
      </c>
      <c r="O2563">
        <v>0</v>
      </c>
      <c r="P2563" s="6">
        <v>0</v>
      </c>
      <c r="Q2563" s="13">
        <v>0</v>
      </c>
      <c r="R2563" s="13">
        <v>0</v>
      </c>
      <c r="S2563" s="31">
        <v>0</v>
      </c>
      <c r="T2563" s="6">
        <f>VLOOKUP(E2563,'参数设置&amp;汇总'!S:U,3,0)</f>
        <v>0.88090909090909097</v>
      </c>
      <c r="U2563" s="78">
        <f t="shared" ref="U2563:U2626" si="200">IF(T2563*N2563&gt;=O2563,T2563*N2563,O2563)</f>
        <v>0</v>
      </c>
      <c r="V2563" s="13">
        <v>0.85000000000000009</v>
      </c>
      <c r="W2563" s="78">
        <f t="shared" si="197"/>
        <v>0</v>
      </c>
      <c r="X2563" s="1">
        <f>VLOOKUP(E2563,'渗透率、续签率'!AG:AJ,4,0)</f>
        <v>3759.5000000000005</v>
      </c>
      <c r="Y2563" s="1">
        <f t="shared" si="198"/>
        <v>0</v>
      </c>
      <c r="Z2563">
        <v>0</v>
      </c>
      <c r="AA2563" s="89">
        <f t="shared" si="199"/>
        <v>0</v>
      </c>
      <c r="AH2563" s="37"/>
      <c r="AI2563" s="37"/>
      <c r="AJ2563" s="1"/>
      <c r="AK2563" s="37"/>
    </row>
    <row r="2564" spans="1:37" hidden="1">
      <c r="A2564" t="s">
        <v>64</v>
      </c>
      <c r="B2564" t="s">
        <v>2</v>
      </c>
      <c r="C2564" t="s">
        <v>6</v>
      </c>
      <c r="D2564" t="s">
        <v>116</v>
      </c>
      <c r="E2564" t="s">
        <v>497</v>
      </c>
      <c r="F2564" t="str">
        <f t="shared" ref="F2564:F2627" si="201">H2564&amp;C2564</f>
        <v>阿坝藏族羌族自治州感统教育</v>
      </c>
      <c r="G2564" t="s">
        <v>77</v>
      </c>
      <c r="H2564" t="s">
        <v>447</v>
      </c>
      <c r="I2564" t="s">
        <v>70</v>
      </c>
      <c r="J2564">
        <v>1</v>
      </c>
      <c r="K2564">
        <v>0</v>
      </c>
      <c r="L2564" s="13">
        <f>VLOOKUP(C2564,'渗透率、续签率'!B:C,2,0)</f>
        <v>0.68600000000000005</v>
      </c>
      <c r="M2564" s="6">
        <v>0</v>
      </c>
      <c r="N2564">
        <v>0</v>
      </c>
      <c r="O2564">
        <v>0</v>
      </c>
      <c r="P2564" s="6">
        <v>0</v>
      </c>
      <c r="Q2564" s="13">
        <v>0</v>
      </c>
      <c r="R2564" s="13">
        <v>0</v>
      </c>
      <c r="S2564" s="31">
        <v>0</v>
      </c>
      <c r="T2564" s="6">
        <f>VLOOKUP(E2564,'参数设置&amp;汇总'!S:U,3,0)</f>
        <v>0.88090909090909097</v>
      </c>
      <c r="U2564" s="78">
        <f t="shared" si="200"/>
        <v>0</v>
      </c>
      <c r="V2564" s="13">
        <v>0.85000000000000009</v>
      </c>
      <c r="W2564" s="78">
        <f t="shared" ref="W2564:W2627" si="202">(O2564*(1-L2564)+IF((U2564-O2564)&lt;0,0,(U2564-O2564)))/V2564</f>
        <v>0</v>
      </c>
      <c r="X2564" s="1">
        <f>VLOOKUP(E2564,'渗透率、续签率'!AG:AJ,4,0)</f>
        <v>3759.5000000000005</v>
      </c>
      <c r="Y2564" s="1">
        <f t="shared" ref="Y2564:Y2627" si="203">X2564*W2564</f>
        <v>0</v>
      </c>
      <c r="Z2564">
        <v>0</v>
      </c>
      <c r="AA2564" s="89">
        <f t="shared" ref="AA2564:AA2627" si="204">N2564*X2564</f>
        <v>0</v>
      </c>
      <c r="AH2564" s="37"/>
      <c r="AI2564" s="37"/>
      <c r="AJ2564" s="1"/>
      <c r="AK2564" s="37"/>
    </row>
    <row r="2565" spans="1:37" hidden="1">
      <c r="A2565" t="s">
        <v>64</v>
      </c>
      <c r="B2565" t="s">
        <v>2</v>
      </c>
      <c r="C2565" t="s">
        <v>6</v>
      </c>
      <c r="D2565" t="s">
        <v>116</v>
      </c>
      <c r="E2565" t="s">
        <v>497</v>
      </c>
      <c r="F2565" t="str">
        <f t="shared" si="201"/>
        <v>阿拉善盟感统教育</v>
      </c>
      <c r="G2565" t="s">
        <v>142</v>
      </c>
      <c r="H2565" t="s">
        <v>448</v>
      </c>
      <c r="I2565" t="s">
        <v>70</v>
      </c>
      <c r="J2565">
        <v>2</v>
      </c>
      <c r="K2565">
        <v>0</v>
      </c>
      <c r="L2565" s="13">
        <f>VLOOKUP(C2565,'渗透率、续签率'!B:C,2,0)</f>
        <v>0.68600000000000005</v>
      </c>
      <c r="M2565" s="6">
        <v>0</v>
      </c>
      <c r="N2565">
        <v>0</v>
      </c>
      <c r="O2565">
        <v>0</v>
      </c>
      <c r="P2565" s="6">
        <v>0</v>
      </c>
      <c r="Q2565" s="13">
        <v>0</v>
      </c>
      <c r="R2565" s="13">
        <v>0</v>
      </c>
      <c r="S2565" s="31">
        <v>0</v>
      </c>
      <c r="T2565" s="6">
        <f>VLOOKUP(E2565,'参数设置&amp;汇总'!S:U,3,0)</f>
        <v>0.88090909090909097</v>
      </c>
      <c r="U2565" s="78">
        <f t="shared" si="200"/>
        <v>0</v>
      </c>
      <c r="V2565" s="13">
        <v>0.85000000000000009</v>
      </c>
      <c r="W2565" s="78">
        <f t="shared" si="202"/>
        <v>0</v>
      </c>
      <c r="X2565" s="1">
        <f>VLOOKUP(E2565,'渗透率、续签率'!AG:AJ,4,0)</f>
        <v>3759.5000000000005</v>
      </c>
      <c r="Y2565" s="1">
        <f t="shared" si="203"/>
        <v>0</v>
      </c>
      <c r="Z2565">
        <v>0</v>
      </c>
      <c r="AA2565" s="89">
        <f t="shared" si="204"/>
        <v>0</v>
      </c>
      <c r="AH2565" s="37"/>
      <c r="AI2565" s="37"/>
      <c r="AK2565" s="37"/>
    </row>
    <row r="2566" spans="1:37" hidden="1">
      <c r="A2566" t="s">
        <v>64</v>
      </c>
      <c r="B2566" t="s">
        <v>2</v>
      </c>
      <c r="C2566" t="s">
        <v>6</v>
      </c>
      <c r="D2566" t="s">
        <v>116</v>
      </c>
      <c r="E2566" t="s">
        <v>497</v>
      </c>
      <c r="F2566" t="str">
        <f t="shared" si="201"/>
        <v>阿拉尔市感统教育</v>
      </c>
      <c r="G2566" t="s">
        <v>145</v>
      </c>
      <c r="H2566" t="s">
        <v>449</v>
      </c>
      <c r="I2566" t="s">
        <v>70</v>
      </c>
      <c r="J2566">
        <v>0</v>
      </c>
      <c r="K2566">
        <v>0</v>
      </c>
      <c r="L2566" s="13">
        <f>VLOOKUP(C2566,'渗透率、续签率'!B:C,2,0)</f>
        <v>0.68600000000000005</v>
      </c>
      <c r="M2566" s="6">
        <v>0</v>
      </c>
      <c r="N2566">
        <v>0</v>
      </c>
      <c r="O2566">
        <v>0</v>
      </c>
      <c r="P2566" s="6">
        <v>0</v>
      </c>
      <c r="Q2566" s="13">
        <v>0</v>
      </c>
      <c r="R2566" s="13">
        <v>0</v>
      </c>
      <c r="S2566" s="31">
        <v>0</v>
      </c>
      <c r="T2566" s="6">
        <f>VLOOKUP(E2566,'参数设置&amp;汇总'!S:U,3,0)</f>
        <v>0.88090909090909097</v>
      </c>
      <c r="U2566" s="78">
        <f t="shared" si="200"/>
        <v>0</v>
      </c>
      <c r="V2566" s="13">
        <v>0.85000000000000009</v>
      </c>
      <c r="W2566" s="78">
        <f t="shared" si="202"/>
        <v>0</v>
      </c>
      <c r="X2566" s="1">
        <f>VLOOKUP(E2566,'渗透率、续签率'!AG:AJ,4,0)</f>
        <v>3759.5000000000005</v>
      </c>
      <c r="Y2566" s="1">
        <f t="shared" si="203"/>
        <v>0</v>
      </c>
      <c r="Z2566">
        <v>0</v>
      </c>
      <c r="AA2566" s="89">
        <f t="shared" si="204"/>
        <v>0</v>
      </c>
      <c r="AH2566" s="37"/>
      <c r="AI2566" s="37"/>
      <c r="AK2566" s="37"/>
    </row>
    <row r="2567" spans="1:37" hidden="1">
      <c r="A2567" t="s">
        <v>64</v>
      </c>
      <c r="B2567" t="s">
        <v>2</v>
      </c>
      <c r="C2567" t="s">
        <v>6</v>
      </c>
      <c r="D2567" t="s">
        <v>116</v>
      </c>
      <c r="E2567" t="s">
        <v>497</v>
      </c>
      <c r="F2567" t="str">
        <f t="shared" si="201"/>
        <v>陇南市感统教育</v>
      </c>
      <c r="G2567" t="s">
        <v>132</v>
      </c>
      <c r="H2567" t="s">
        <v>451</v>
      </c>
      <c r="I2567" t="s">
        <v>70</v>
      </c>
      <c r="J2567">
        <v>2</v>
      </c>
      <c r="K2567">
        <v>0</v>
      </c>
      <c r="L2567" s="13">
        <f>VLOOKUP(C2567,'渗透率、续签率'!B:C,2,0)</f>
        <v>0.68600000000000005</v>
      </c>
      <c r="M2567" s="6">
        <v>0</v>
      </c>
      <c r="N2567">
        <v>0</v>
      </c>
      <c r="O2567">
        <v>0</v>
      </c>
      <c r="P2567" s="6">
        <v>0</v>
      </c>
      <c r="Q2567" s="13">
        <v>0</v>
      </c>
      <c r="R2567" s="13">
        <v>0</v>
      </c>
      <c r="S2567" s="31">
        <v>0</v>
      </c>
      <c r="T2567" s="6">
        <f>VLOOKUP(E2567,'参数设置&amp;汇总'!S:U,3,0)</f>
        <v>0.88090909090909097</v>
      </c>
      <c r="U2567" s="78">
        <f t="shared" si="200"/>
        <v>0</v>
      </c>
      <c r="V2567" s="13">
        <v>0.85000000000000009</v>
      </c>
      <c r="W2567" s="78">
        <f t="shared" si="202"/>
        <v>0</v>
      </c>
      <c r="X2567" s="1">
        <f>VLOOKUP(E2567,'渗透率、续签率'!AG:AJ,4,0)</f>
        <v>3759.5000000000005</v>
      </c>
      <c r="Y2567" s="1">
        <f t="shared" si="203"/>
        <v>0</v>
      </c>
      <c r="Z2567">
        <v>0</v>
      </c>
      <c r="AA2567" s="89">
        <f t="shared" si="204"/>
        <v>0</v>
      </c>
      <c r="AH2567" s="37"/>
      <c r="AI2567" s="37"/>
      <c r="AK2567" s="37"/>
    </row>
    <row r="2568" spans="1:37" hidden="1">
      <c r="A2568" t="s">
        <v>64</v>
      </c>
      <c r="B2568" t="s">
        <v>2</v>
      </c>
      <c r="C2568" t="s">
        <v>6</v>
      </c>
      <c r="D2568" t="s">
        <v>116</v>
      </c>
      <c r="E2568" t="s">
        <v>497</v>
      </c>
      <c r="F2568" t="str">
        <f t="shared" si="201"/>
        <v>陵水黎族自治县感统教育</v>
      </c>
      <c r="G2568" t="s">
        <v>120</v>
      </c>
      <c r="H2568" t="s">
        <v>452</v>
      </c>
      <c r="I2568" t="s">
        <v>68</v>
      </c>
      <c r="J2568">
        <v>1</v>
      </c>
      <c r="K2568">
        <v>0</v>
      </c>
      <c r="L2568" s="13">
        <f>VLOOKUP(C2568,'渗透率、续签率'!B:C,2,0)</f>
        <v>0.68600000000000005</v>
      </c>
      <c r="M2568" s="6">
        <v>0</v>
      </c>
      <c r="N2568">
        <v>0</v>
      </c>
      <c r="O2568">
        <v>0</v>
      </c>
      <c r="P2568" s="6">
        <v>0</v>
      </c>
      <c r="Q2568" s="13">
        <v>0</v>
      </c>
      <c r="R2568" s="13">
        <v>0</v>
      </c>
      <c r="S2568" s="31">
        <v>0</v>
      </c>
      <c r="T2568" s="6">
        <f>VLOOKUP(E2568,'参数设置&amp;汇总'!S:U,3,0)</f>
        <v>0.88090909090909097</v>
      </c>
      <c r="U2568" s="78">
        <f t="shared" si="200"/>
        <v>0</v>
      </c>
      <c r="V2568" s="13">
        <v>0.85000000000000009</v>
      </c>
      <c r="W2568" s="78">
        <f t="shared" si="202"/>
        <v>0</v>
      </c>
      <c r="X2568" s="1">
        <f>VLOOKUP(E2568,'渗透率、续签率'!AG:AJ,4,0)</f>
        <v>3759.5000000000005</v>
      </c>
      <c r="Y2568" s="1">
        <f t="shared" si="203"/>
        <v>0</v>
      </c>
      <c r="Z2568">
        <v>0</v>
      </c>
      <c r="AA2568" s="89">
        <f t="shared" si="204"/>
        <v>0</v>
      </c>
      <c r="AH2568" s="37"/>
      <c r="AI2568" s="37"/>
      <c r="AK2568" s="37"/>
    </row>
    <row r="2569" spans="1:37" hidden="1">
      <c r="A2569" t="s">
        <v>64</v>
      </c>
      <c r="B2569" t="s">
        <v>2</v>
      </c>
      <c r="C2569" t="s">
        <v>6</v>
      </c>
      <c r="D2569" t="s">
        <v>116</v>
      </c>
      <c r="E2569" t="s">
        <v>497</v>
      </c>
      <c r="F2569" t="str">
        <f t="shared" si="201"/>
        <v>随州市感统教育</v>
      </c>
      <c r="G2569" t="s">
        <v>81</v>
      </c>
      <c r="H2569" t="s">
        <v>453</v>
      </c>
      <c r="I2569" t="s">
        <v>68</v>
      </c>
      <c r="J2569">
        <v>2</v>
      </c>
      <c r="K2569">
        <v>0</v>
      </c>
      <c r="L2569" s="13">
        <f>VLOOKUP(C2569,'渗透率、续签率'!B:C,2,0)</f>
        <v>0.68600000000000005</v>
      </c>
      <c r="M2569" s="6">
        <v>0</v>
      </c>
      <c r="N2569">
        <v>0</v>
      </c>
      <c r="O2569">
        <v>0</v>
      </c>
      <c r="P2569" s="6">
        <v>0</v>
      </c>
      <c r="Q2569" s="13">
        <v>0</v>
      </c>
      <c r="R2569" s="13">
        <v>0</v>
      </c>
      <c r="S2569" s="31">
        <v>0</v>
      </c>
      <c r="T2569" s="6">
        <f>VLOOKUP(E2569,'参数设置&amp;汇总'!S:U,3,0)</f>
        <v>0.88090909090909097</v>
      </c>
      <c r="U2569" s="78">
        <f t="shared" si="200"/>
        <v>0</v>
      </c>
      <c r="V2569" s="13">
        <v>0.85000000000000009</v>
      </c>
      <c r="W2569" s="78">
        <f t="shared" si="202"/>
        <v>0</v>
      </c>
      <c r="X2569" s="1">
        <f>VLOOKUP(E2569,'渗透率、续签率'!AG:AJ,4,0)</f>
        <v>3759.5000000000005</v>
      </c>
      <c r="Y2569" s="1">
        <f t="shared" si="203"/>
        <v>0</v>
      </c>
      <c r="Z2569">
        <v>0</v>
      </c>
      <c r="AA2569" s="89">
        <f t="shared" si="204"/>
        <v>0</v>
      </c>
      <c r="AH2569" s="37"/>
      <c r="AI2569" s="37"/>
      <c r="AK2569" s="37"/>
    </row>
    <row r="2570" spans="1:37" hidden="1">
      <c r="A2570" t="s">
        <v>64</v>
      </c>
      <c r="B2570" t="s">
        <v>2</v>
      </c>
      <c r="C2570" t="s">
        <v>6</v>
      </c>
      <c r="D2570" t="s">
        <v>116</v>
      </c>
      <c r="E2570" t="s">
        <v>497</v>
      </c>
      <c r="F2570" t="str">
        <f t="shared" si="201"/>
        <v>雅安市感统教育</v>
      </c>
      <c r="G2570" t="s">
        <v>77</v>
      </c>
      <c r="H2570" t="s">
        <v>454</v>
      </c>
      <c r="I2570" t="s">
        <v>70</v>
      </c>
      <c r="J2570">
        <v>2</v>
      </c>
      <c r="K2570">
        <v>0</v>
      </c>
      <c r="L2570" s="13">
        <f>VLOOKUP(C2570,'渗透率、续签率'!B:C,2,0)</f>
        <v>0.68600000000000005</v>
      </c>
      <c r="M2570" s="6">
        <v>0</v>
      </c>
      <c r="N2570">
        <v>0</v>
      </c>
      <c r="O2570">
        <v>0</v>
      </c>
      <c r="P2570" s="6">
        <v>0</v>
      </c>
      <c r="Q2570" s="13">
        <v>0</v>
      </c>
      <c r="R2570" s="13">
        <v>0</v>
      </c>
      <c r="S2570" s="31">
        <v>0</v>
      </c>
      <c r="T2570" s="6">
        <f>VLOOKUP(E2570,'参数设置&amp;汇总'!S:U,3,0)</f>
        <v>0.88090909090909097</v>
      </c>
      <c r="U2570" s="78">
        <f t="shared" si="200"/>
        <v>0</v>
      </c>
      <c r="V2570" s="13">
        <v>0.85000000000000009</v>
      </c>
      <c r="W2570" s="78">
        <f t="shared" si="202"/>
        <v>0</v>
      </c>
      <c r="X2570" s="1">
        <f>VLOOKUP(E2570,'渗透率、续签率'!AG:AJ,4,0)</f>
        <v>3759.5000000000005</v>
      </c>
      <c r="Y2570" s="1">
        <f t="shared" si="203"/>
        <v>0</v>
      </c>
      <c r="Z2570">
        <v>0</v>
      </c>
      <c r="AA2570" s="89">
        <f t="shared" si="204"/>
        <v>0</v>
      </c>
      <c r="AH2570" s="37"/>
      <c r="AI2570" s="37"/>
      <c r="AK2570" s="37"/>
    </row>
    <row r="2571" spans="1:37" hidden="1">
      <c r="A2571" t="s">
        <v>64</v>
      </c>
      <c r="B2571" t="s">
        <v>2</v>
      </c>
      <c r="C2571" t="s">
        <v>6</v>
      </c>
      <c r="D2571" t="s">
        <v>116</v>
      </c>
      <c r="E2571" t="s">
        <v>497</v>
      </c>
      <c r="F2571" t="str">
        <f t="shared" si="201"/>
        <v>鞍山市感统教育</v>
      </c>
      <c r="G2571" t="s">
        <v>101</v>
      </c>
      <c r="H2571" t="s">
        <v>455</v>
      </c>
      <c r="I2571" t="s">
        <v>70</v>
      </c>
      <c r="J2571">
        <v>3</v>
      </c>
      <c r="K2571">
        <v>0</v>
      </c>
      <c r="L2571" s="13">
        <f>VLOOKUP(C2571,'渗透率、续签率'!B:C,2,0)</f>
        <v>0.68600000000000005</v>
      </c>
      <c r="M2571" s="6">
        <v>0</v>
      </c>
      <c r="N2571">
        <v>0</v>
      </c>
      <c r="O2571">
        <v>0</v>
      </c>
      <c r="P2571" s="6">
        <v>0</v>
      </c>
      <c r="Q2571" s="13">
        <v>0</v>
      </c>
      <c r="R2571" s="13">
        <v>0</v>
      </c>
      <c r="S2571" s="31">
        <v>0</v>
      </c>
      <c r="T2571" s="6">
        <f>VLOOKUP(E2571,'参数设置&amp;汇总'!S:U,3,0)</f>
        <v>0.88090909090909097</v>
      </c>
      <c r="U2571" s="78">
        <f t="shared" si="200"/>
        <v>0</v>
      </c>
      <c r="V2571" s="13">
        <v>0.85000000000000009</v>
      </c>
      <c r="W2571" s="78">
        <f t="shared" si="202"/>
        <v>0</v>
      </c>
      <c r="X2571" s="1">
        <f>VLOOKUP(E2571,'渗透率、续签率'!AG:AJ,4,0)</f>
        <v>3759.5000000000005</v>
      </c>
      <c r="Y2571" s="1">
        <f t="shared" si="203"/>
        <v>0</v>
      </c>
      <c r="Z2571">
        <v>0</v>
      </c>
      <c r="AA2571" s="89">
        <f t="shared" si="204"/>
        <v>0</v>
      </c>
      <c r="AH2571" s="37"/>
      <c r="AI2571" s="37"/>
      <c r="AK2571" s="37"/>
    </row>
    <row r="2572" spans="1:37" hidden="1">
      <c r="A2572" t="s">
        <v>64</v>
      </c>
      <c r="B2572" t="s">
        <v>2</v>
      </c>
      <c r="C2572" t="s">
        <v>6</v>
      </c>
      <c r="D2572" t="s">
        <v>116</v>
      </c>
      <c r="E2572" t="s">
        <v>497</v>
      </c>
      <c r="F2572" t="str">
        <f t="shared" si="201"/>
        <v>韶关市感统教育</v>
      </c>
      <c r="G2572" t="s">
        <v>75</v>
      </c>
      <c r="H2572" t="s">
        <v>456</v>
      </c>
      <c r="I2572" t="s">
        <v>68</v>
      </c>
      <c r="J2572">
        <v>7</v>
      </c>
      <c r="K2572">
        <v>0</v>
      </c>
      <c r="L2572" s="13">
        <f>VLOOKUP(C2572,'渗透率、续签率'!B:C,2,0)</f>
        <v>0.68600000000000005</v>
      </c>
      <c r="M2572" s="6">
        <v>0</v>
      </c>
      <c r="N2572">
        <v>0</v>
      </c>
      <c r="O2572">
        <v>0</v>
      </c>
      <c r="P2572" s="6">
        <v>0</v>
      </c>
      <c r="Q2572" s="13">
        <v>0</v>
      </c>
      <c r="R2572" s="13">
        <v>0</v>
      </c>
      <c r="S2572" s="31">
        <v>0</v>
      </c>
      <c r="T2572" s="6">
        <f>VLOOKUP(E2572,'参数设置&amp;汇总'!S:U,3,0)</f>
        <v>0.88090909090909097</v>
      </c>
      <c r="U2572" s="78">
        <f t="shared" si="200"/>
        <v>0</v>
      </c>
      <c r="V2572" s="13">
        <v>0.85000000000000009</v>
      </c>
      <c r="W2572" s="78">
        <f t="shared" si="202"/>
        <v>0</v>
      </c>
      <c r="X2572" s="1">
        <f>VLOOKUP(E2572,'渗透率、续签率'!AG:AJ,4,0)</f>
        <v>3759.5000000000005</v>
      </c>
      <c r="Y2572" s="1">
        <f t="shared" si="203"/>
        <v>0</v>
      </c>
      <c r="Z2572">
        <v>0</v>
      </c>
      <c r="AA2572" s="89">
        <f t="shared" si="204"/>
        <v>0</v>
      </c>
      <c r="AH2572" s="37"/>
      <c r="AI2572" s="37"/>
      <c r="AK2572" s="37"/>
    </row>
    <row r="2573" spans="1:37" hidden="1">
      <c r="A2573" t="s">
        <v>64</v>
      </c>
      <c r="B2573" t="s">
        <v>2</v>
      </c>
      <c r="C2573" t="s">
        <v>6</v>
      </c>
      <c r="D2573" t="s">
        <v>116</v>
      </c>
      <c r="E2573" t="s">
        <v>497</v>
      </c>
      <c r="F2573" t="str">
        <f t="shared" si="201"/>
        <v>香港特别行政区感统教育</v>
      </c>
      <c r="G2573" t="s">
        <v>457</v>
      </c>
      <c r="H2573" t="s">
        <v>457</v>
      </c>
      <c r="I2573" t="s">
        <v>57</v>
      </c>
      <c r="J2573">
        <v>63</v>
      </c>
      <c r="K2573">
        <v>0</v>
      </c>
      <c r="L2573" s="13">
        <f>VLOOKUP(C2573,'渗透率、续签率'!B:C,2,0)</f>
        <v>0.68600000000000005</v>
      </c>
      <c r="M2573" s="6">
        <v>0</v>
      </c>
      <c r="N2573">
        <v>0</v>
      </c>
      <c r="O2573">
        <v>0</v>
      </c>
      <c r="P2573" s="6">
        <v>0</v>
      </c>
      <c r="Q2573" s="13">
        <v>0</v>
      </c>
      <c r="R2573" s="13">
        <v>0</v>
      </c>
      <c r="S2573" s="31">
        <v>0</v>
      </c>
      <c r="T2573" s="6">
        <f>VLOOKUP(E2573,'参数设置&amp;汇总'!S:U,3,0)</f>
        <v>0.88090909090909097</v>
      </c>
      <c r="U2573" s="78">
        <f t="shared" si="200"/>
        <v>0</v>
      </c>
      <c r="V2573" s="13">
        <v>0.85000000000000009</v>
      </c>
      <c r="W2573" s="78">
        <f t="shared" si="202"/>
        <v>0</v>
      </c>
      <c r="X2573" s="1">
        <f>VLOOKUP(E2573,'渗透率、续签率'!AG:AJ,4,0)</f>
        <v>3759.5000000000005</v>
      </c>
      <c r="Y2573" s="1">
        <f t="shared" si="203"/>
        <v>0</v>
      </c>
      <c r="Z2573">
        <v>0</v>
      </c>
      <c r="AA2573" s="89">
        <f t="shared" si="204"/>
        <v>0</v>
      </c>
      <c r="AH2573" s="37"/>
      <c r="AI2573" s="37"/>
      <c r="AK2573" s="37"/>
    </row>
    <row r="2574" spans="1:37" hidden="1">
      <c r="A2574" t="s">
        <v>64</v>
      </c>
      <c r="B2574" t="s">
        <v>2</v>
      </c>
      <c r="C2574" t="s">
        <v>6</v>
      </c>
      <c r="D2574" t="s">
        <v>116</v>
      </c>
      <c r="E2574" t="s">
        <v>497</v>
      </c>
      <c r="F2574" t="str">
        <f t="shared" si="201"/>
        <v>马鞍山市感统教育</v>
      </c>
      <c r="G2574" t="s">
        <v>94</v>
      </c>
      <c r="H2574" t="s">
        <v>458</v>
      </c>
      <c r="I2574" t="s">
        <v>68</v>
      </c>
      <c r="J2574">
        <v>5</v>
      </c>
      <c r="K2574">
        <v>1</v>
      </c>
      <c r="L2574" s="13">
        <f>VLOOKUP(C2574,'渗透率、续签率'!B:C,2,0)</f>
        <v>0.68600000000000005</v>
      </c>
      <c r="M2574" s="6">
        <v>0.2</v>
      </c>
      <c r="N2574">
        <v>0</v>
      </c>
      <c r="O2574">
        <v>0</v>
      </c>
      <c r="P2574" s="6">
        <v>0</v>
      </c>
      <c r="Q2574" s="13">
        <v>1</v>
      </c>
      <c r="R2574" s="13">
        <v>0</v>
      </c>
      <c r="S2574" s="31">
        <v>3</v>
      </c>
      <c r="T2574" s="6">
        <f>VLOOKUP(E2574,'参数设置&amp;汇总'!S:U,3,0)</f>
        <v>0.88090909090909097</v>
      </c>
      <c r="U2574" s="78">
        <f t="shared" si="200"/>
        <v>0</v>
      </c>
      <c r="V2574" s="13">
        <v>0.85000000000000009</v>
      </c>
      <c r="W2574" s="78">
        <f t="shared" si="202"/>
        <v>0</v>
      </c>
      <c r="X2574" s="1">
        <f>VLOOKUP(E2574,'渗透率、续签率'!AG:AJ,4,0)</f>
        <v>3759.5000000000005</v>
      </c>
      <c r="Y2574" s="1">
        <f t="shared" si="203"/>
        <v>0</v>
      </c>
      <c r="Z2574">
        <v>0</v>
      </c>
      <c r="AA2574" s="89">
        <f t="shared" si="204"/>
        <v>0</v>
      </c>
      <c r="AH2574" s="37"/>
      <c r="AI2574" s="37"/>
      <c r="AK2574" s="37"/>
    </row>
    <row r="2575" spans="1:37" hidden="1">
      <c r="A2575" t="s">
        <v>64</v>
      </c>
      <c r="B2575" t="s">
        <v>2</v>
      </c>
      <c r="C2575" t="s">
        <v>6</v>
      </c>
      <c r="D2575" t="s">
        <v>116</v>
      </c>
      <c r="E2575" t="s">
        <v>497</v>
      </c>
      <c r="F2575" t="str">
        <f t="shared" si="201"/>
        <v>驻马店市感统教育</v>
      </c>
      <c r="G2575" t="s">
        <v>110</v>
      </c>
      <c r="H2575" t="s">
        <v>459</v>
      </c>
      <c r="I2575" t="s">
        <v>70</v>
      </c>
      <c r="J2575">
        <v>11</v>
      </c>
      <c r="K2575">
        <v>0</v>
      </c>
      <c r="L2575" s="13">
        <f>VLOOKUP(C2575,'渗透率、续签率'!B:C,2,0)</f>
        <v>0.68600000000000005</v>
      </c>
      <c r="M2575" s="6">
        <v>0</v>
      </c>
      <c r="N2575">
        <v>0</v>
      </c>
      <c r="O2575">
        <v>0</v>
      </c>
      <c r="P2575" s="6">
        <v>0</v>
      </c>
      <c r="Q2575" s="13">
        <v>0</v>
      </c>
      <c r="R2575" s="13">
        <v>0</v>
      </c>
      <c r="S2575" s="31">
        <v>0</v>
      </c>
      <c r="T2575" s="6">
        <f>VLOOKUP(E2575,'参数设置&amp;汇总'!S:U,3,0)</f>
        <v>0.88090909090909097</v>
      </c>
      <c r="U2575" s="78">
        <f t="shared" si="200"/>
        <v>0</v>
      </c>
      <c r="V2575" s="13">
        <v>0.85000000000000009</v>
      </c>
      <c r="W2575" s="78">
        <f t="shared" si="202"/>
        <v>0</v>
      </c>
      <c r="X2575" s="1">
        <f>VLOOKUP(E2575,'渗透率、续签率'!AG:AJ,4,0)</f>
        <v>3759.5000000000005</v>
      </c>
      <c r="Y2575" s="1">
        <f t="shared" si="203"/>
        <v>0</v>
      </c>
      <c r="Z2575">
        <v>0</v>
      </c>
      <c r="AA2575" s="89">
        <f t="shared" si="204"/>
        <v>0</v>
      </c>
      <c r="AH2575" s="37"/>
      <c r="AI2575" s="37"/>
      <c r="AK2575" s="37"/>
    </row>
    <row r="2576" spans="1:37" hidden="1">
      <c r="A2576" t="s">
        <v>64</v>
      </c>
      <c r="B2576" t="s">
        <v>2</v>
      </c>
      <c r="C2576" t="s">
        <v>6</v>
      </c>
      <c r="D2576" t="s">
        <v>116</v>
      </c>
      <c r="E2576" t="s">
        <v>497</v>
      </c>
      <c r="F2576" t="str">
        <f t="shared" si="201"/>
        <v>鸡西市感统教育</v>
      </c>
      <c r="G2576" t="s">
        <v>118</v>
      </c>
      <c r="H2576" t="s">
        <v>460</v>
      </c>
      <c r="I2576" t="s">
        <v>70</v>
      </c>
      <c r="J2576">
        <v>2</v>
      </c>
      <c r="K2576">
        <v>0</v>
      </c>
      <c r="L2576" s="13">
        <f>VLOOKUP(C2576,'渗透率、续签率'!B:C,2,0)</f>
        <v>0.68600000000000005</v>
      </c>
      <c r="M2576" s="6">
        <v>0</v>
      </c>
      <c r="N2576">
        <v>0</v>
      </c>
      <c r="O2576">
        <v>0</v>
      </c>
      <c r="P2576" s="6">
        <v>0</v>
      </c>
      <c r="Q2576" s="13">
        <v>0</v>
      </c>
      <c r="R2576" s="13">
        <v>0</v>
      </c>
      <c r="S2576" s="31">
        <v>0</v>
      </c>
      <c r="T2576" s="6">
        <f>VLOOKUP(E2576,'参数设置&amp;汇总'!S:U,3,0)</f>
        <v>0.88090909090909097</v>
      </c>
      <c r="U2576" s="78">
        <f t="shared" si="200"/>
        <v>0</v>
      </c>
      <c r="V2576" s="13">
        <v>0.85000000000000009</v>
      </c>
      <c r="W2576" s="78">
        <f t="shared" si="202"/>
        <v>0</v>
      </c>
      <c r="X2576" s="1">
        <f>VLOOKUP(E2576,'渗透率、续签率'!AG:AJ,4,0)</f>
        <v>3759.5000000000005</v>
      </c>
      <c r="Y2576" s="1">
        <f t="shared" si="203"/>
        <v>0</v>
      </c>
      <c r="Z2576">
        <v>0</v>
      </c>
      <c r="AA2576" s="89">
        <f t="shared" si="204"/>
        <v>0</v>
      </c>
      <c r="AH2576" s="37"/>
      <c r="AI2576" s="37"/>
      <c r="AK2576" s="37"/>
    </row>
    <row r="2577" spans="1:37" hidden="1">
      <c r="A2577" t="s">
        <v>64</v>
      </c>
      <c r="B2577" t="s">
        <v>2</v>
      </c>
      <c r="C2577" t="s">
        <v>6</v>
      </c>
      <c r="D2577" t="s">
        <v>116</v>
      </c>
      <c r="E2577" t="s">
        <v>497</v>
      </c>
      <c r="F2577" t="str">
        <f t="shared" si="201"/>
        <v>鹤壁市感统教育</v>
      </c>
      <c r="G2577" t="s">
        <v>110</v>
      </c>
      <c r="H2577" t="s">
        <v>461</v>
      </c>
      <c r="I2577" t="s">
        <v>70</v>
      </c>
      <c r="J2577">
        <v>1</v>
      </c>
      <c r="K2577">
        <v>0</v>
      </c>
      <c r="L2577" s="13">
        <f>VLOOKUP(C2577,'渗透率、续签率'!B:C,2,0)</f>
        <v>0.68600000000000005</v>
      </c>
      <c r="M2577" s="6">
        <v>0</v>
      </c>
      <c r="N2577">
        <v>0</v>
      </c>
      <c r="O2577">
        <v>0</v>
      </c>
      <c r="P2577" s="6">
        <v>0</v>
      </c>
      <c r="Q2577" s="13">
        <v>0</v>
      </c>
      <c r="R2577" s="13">
        <v>0</v>
      </c>
      <c r="S2577" s="31">
        <v>0</v>
      </c>
      <c r="T2577" s="6">
        <f>VLOOKUP(E2577,'参数设置&amp;汇总'!S:U,3,0)</f>
        <v>0.88090909090909097</v>
      </c>
      <c r="U2577" s="78">
        <f t="shared" si="200"/>
        <v>0</v>
      </c>
      <c r="V2577" s="13">
        <v>0.85000000000000009</v>
      </c>
      <c r="W2577" s="78">
        <f t="shared" si="202"/>
        <v>0</v>
      </c>
      <c r="X2577" s="1">
        <f>VLOOKUP(E2577,'渗透率、续签率'!AG:AJ,4,0)</f>
        <v>3759.5000000000005</v>
      </c>
      <c r="Y2577" s="1">
        <f t="shared" si="203"/>
        <v>0</v>
      </c>
      <c r="Z2577">
        <v>0</v>
      </c>
      <c r="AA2577" s="89">
        <f t="shared" si="204"/>
        <v>0</v>
      </c>
      <c r="AH2577" s="37"/>
      <c r="AI2577" s="37"/>
      <c r="AK2577" s="37"/>
    </row>
    <row r="2578" spans="1:37" hidden="1">
      <c r="A2578" t="s">
        <v>64</v>
      </c>
      <c r="B2578" t="s">
        <v>2</v>
      </c>
      <c r="C2578" t="s">
        <v>6</v>
      </c>
      <c r="D2578" t="s">
        <v>116</v>
      </c>
      <c r="E2578" t="s">
        <v>497</v>
      </c>
      <c r="F2578" t="str">
        <f t="shared" si="201"/>
        <v>鹤岗市感统教育</v>
      </c>
      <c r="G2578" t="s">
        <v>118</v>
      </c>
      <c r="H2578" t="s">
        <v>462</v>
      </c>
      <c r="I2578" t="s">
        <v>70</v>
      </c>
      <c r="J2578">
        <v>0</v>
      </c>
      <c r="K2578">
        <v>0</v>
      </c>
      <c r="L2578" s="13">
        <f>VLOOKUP(C2578,'渗透率、续签率'!B:C,2,0)</f>
        <v>0.68600000000000005</v>
      </c>
      <c r="M2578" s="6">
        <v>0</v>
      </c>
      <c r="N2578">
        <v>0</v>
      </c>
      <c r="O2578">
        <v>0</v>
      </c>
      <c r="P2578" s="6">
        <v>0</v>
      </c>
      <c r="Q2578" s="13">
        <v>0</v>
      </c>
      <c r="R2578" s="13">
        <v>0</v>
      </c>
      <c r="S2578" s="31">
        <v>0</v>
      </c>
      <c r="T2578" s="6">
        <f>VLOOKUP(E2578,'参数设置&amp;汇总'!S:U,3,0)</f>
        <v>0.88090909090909097</v>
      </c>
      <c r="U2578" s="78">
        <f t="shared" si="200"/>
        <v>0</v>
      </c>
      <c r="V2578" s="13">
        <v>0.85000000000000009</v>
      </c>
      <c r="W2578" s="78">
        <f t="shared" si="202"/>
        <v>0</v>
      </c>
      <c r="X2578" s="1">
        <f>VLOOKUP(E2578,'渗透率、续签率'!AG:AJ,4,0)</f>
        <v>3759.5000000000005</v>
      </c>
      <c r="Y2578" s="1">
        <f t="shared" si="203"/>
        <v>0</v>
      </c>
      <c r="Z2578">
        <v>0</v>
      </c>
      <c r="AA2578" s="89">
        <f t="shared" si="204"/>
        <v>0</v>
      </c>
      <c r="AH2578" s="37"/>
      <c r="AI2578" s="37"/>
      <c r="AK2578" s="37"/>
    </row>
    <row r="2579" spans="1:37" hidden="1">
      <c r="A2579" t="s">
        <v>64</v>
      </c>
      <c r="B2579" t="s">
        <v>2</v>
      </c>
      <c r="C2579" t="s">
        <v>6</v>
      </c>
      <c r="D2579" t="s">
        <v>116</v>
      </c>
      <c r="E2579" t="s">
        <v>497</v>
      </c>
      <c r="F2579" t="str">
        <f t="shared" si="201"/>
        <v>鹰潭市感统教育</v>
      </c>
      <c r="G2579" t="s">
        <v>90</v>
      </c>
      <c r="H2579" t="s">
        <v>463</v>
      </c>
      <c r="I2579" t="s">
        <v>68</v>
      </c>
      <c r="J2579">
        <v>3</v>
      </c>
      <c r="K2579">
        <v>0</v>
      </c>
      <c r="L2579" s="13">
        <f>VLOOKUP(C2579,'渗透率、续签率'!B:C,2,0)</f>
        <v>0.68600000000000005</v>
      </c>
      <c r="M2579" s="6">
        <v>0</v>
      </c>
      <c r="N2579">
        <v>0</v>
      </c>
      <c r="O2579">
        <v>0</v>
      </c>
      <c r="P2579" s="6">
        <v>0</v>
      </c>
      <c r="Q2579" s="13">
        <v>0</v>
      </c>
      <c r="R2579" s="13">
        <v>0</v>
      </c>
      <c r="S2579" s="31">
        <v>0</v>
      </c>
      <c r="T2579" s="6">
        <f>VLOOKUP(E2579,'参数设置&amp;汇总'!S:U,3,0)</f>
        <v>0.88090909090909097</v>
      </c>
      <c r="U2579" s="78">
        <f t="shared" si="200"/>
        <v>0</v>
      </c>
      <c r="V2579" s="13">
        <v>0.85000000000000009</v>
      </c>
      <c r="W2579" s="78">
        <f t="shared" si="202"/>
        <v>0</v>
      </c>
      <c r="X2579" s="1">
        <f>VLOOKUP(E2579,'渗透率、续签率'!AG:AJ,4,0)</f>
        <v>3759.5000000000005</v>
      </c>
      <c r="Y2579" s="1">
        <f t="shared" si="203"/>
        <v>0</v>
      </c>
      <c r="Z2579">
        <v>0</v>
      </c>
      <c r="AA2579" s="89">
        <f t="shared" si="204"/>
        <v>0</v>
      </c>
      <c r="AH2579" s="37"/>
      <c r="AI2579" s="37"/>
      <c r="AK2579" s="37"/>
    </row>
    <row r="2580" spans="1:37" hidden="1">
      <c r="A2580" t="s">
        <v>64</v>
      </c>
      <c r="B2580" t="s">
        <v>2</v>
      </c>
      <c r="C2580" t="s">
        <v>6</v>
      </c>
      <c r="D2580" t="s">
        <v>116</v>
      </c>
      <c r="E2580" t="s">
        <v>497</v>
      </c>
      <c r="F2580" t="str">
        <f t="shared" si="201"/>
        <v>黄冈市感统教育</v>
      </c>
      <c r="G2580" t="s">
        <v>81</v>
      </c>
      <c r="H2580" t="s">
        <v>464</v>
      </c>
      <c r="I2580" t="s">
        <v>68</v>
      </c>
      <c r="J2580">
        <v>8</v>
      </c>
      <c r="K2580">
        <v>1</v>
      </c>
      <c r="L2580" s="13">
        <f>VLOOKUP(C2580,'渗透率、续签率'!B:C,2,0)</f>
        <v>0.68600000000000005</v>
      </c>
      <c r="M2580" s="6">
        <v>0.13</v>
      </c>
      <c r="N2580">
        <v>1</v>
      </c>
      <c r="O2580">
        <v>1</v>
      </c>
      <c r="P2580" s="6">
        <v>1</v>
      </c>
      <c r="Q2580" s="13">
        <v>1</v>
      </c>
      <c r="R2580" s="13">
        <v>1</v>
      </c>
      <c r="S2580" s="31">
        <v>23</v>
      </c>
      <c r="T2580" s="6">
        <f>VLOOKUP(E2580,'参数设置&amp;汇总'!S:U,3,0)</f>
        <v>0.88090909090909097</v>
      </c>
      <c r="U2580" s="78">
        <f t="shared" si="200"/>
        <v>1</v>
      </c>
      <c r="V2580" s="13">
        <v>0.85000000000000009</v>
      </c>
      <c r="W2580" s="78">
        <f t="shared" si="202"/>
        <v>0.36941176470588227</v>
      </c>
      <c r="X2580" s="1">
        <f>VLOOKUP(E2580,'渗透率、续签率'!AG:AJ,4,0)</f>
        <v>3759.5000000000005</v>
      </c>
      <c r="Y2580" s="1">
        <f t="shared" si="203"/>
        <v>1388.8035294117647</v>
      </c>
      <c r="Z2580">
        <v>0</v>
      </c>
      <c r="AA2580" s="89">
        <f t="shared" si="204"/>
        <v>3759.5000000000005</v>
      </c>
      <c r="AH2580" s="37"/>
      <c r="AI2580" s="37"/>
      <c r="AK2580" s="37"/>
    </row>
    <row r="2581" spans="1:37" hidden="1">
      <c r="A2581" t="s">
        <v>64</v>
      </c>
      <c r="B2581" t="s">
        <v>2</v>
      </c>
      <c r="C2581" t="s">
        <v>6</v>
      </c>
      <c r="D2581" t="s">
        <v>116</v>
      </c>
      <c r="E2581" t="s">
        <v>497</v>
      </c>
      <c r="F2581" t="str">
        <f t="shared" si="201"/>
        <v>黄山市感统教育</v>
      </c>
      <c r="G2581" t="s">
        <v>94</v>
      </c>
      <c r="H2581" t="s">
        <v>466</v>
      </c>
      <c r="I2581" t="s">
        <v>68</v>
      </c>
      <c r="J2581">
        <v>3</v>
      </c>
      <c r="K2581">
        <v>1</v>
      </c>
      <c r="L2581" s="13">
        <f>VLOOKUP(C2581,'渗透率、续签率'!B:C,2,0)</f>
        <v>0.68600000000000005</v>
      </c>
      <c r="M2581" s="6">
        <v>0.33</v>
      </c>
      <c r="N2581">
        <v>0</v>
      </c>
      <c r="O2581">
        <v>0</v>
      </c>
      <c r="P2581" s="6">
        <v>0</v>
      </c>
      <c r="Q2581" s="13">
        <v>0.88900000000000001</v>
      </c>
      <c r="R2581" s="13">
        <v>0</v>
      </c>
      <c r="S2581" s="31">
        <v>4</v>
      </c>
      <c r="T2581" s="6">
        <f>VLOOKUP(E2581,'参数设置&amp;汇总'!S:U,3,0)</f>
        <v>0.88090909090909097</v>
      </c>
      <c r="U2581" s="78">
        <f t="shared" si="200"/>
        <v>0</v>
      </c>
      <c r="V2581" s="13">
        <v>0.85000000000000009</v>
      </c>
      <c r="W2581" s="78">
        <f t="shared" si="202"/>
        <v>0</v>
      </c>
      <c r="X2581" s="1">
        <f>VLOOKUP(E2581,'渗透率、续签率'!AG:AJ,4,0)</f>
        <v>3759.5000000000005</v>
      </c>
      <c r="Y2581" s="1">
        <f t="shared" si="203"/>
        <v>0</v>
      </c>
      <c r="Z2581">
        <v>0</v>
      </c>
      <c r="AA2581" s="89">
        <f t="shared" si="204"/>
        <v>0</v>
      </c>
      <c r="AH2581" s="37"/>
      <c r="AI2581" s="37"/>
      <c r="AK2581" s="37"/>
    </row>
    <row r="2582" spans="1:37" hidden="1">
      <c r="A2582" t="s">
        <v>64</v>
      </c>
      <c r="B2582" t="s">
        <v>2</v>
      </c>
      <c r="C2582" t="s">
        <v>6</v>
      </c>
      <c r="D2582" t="s">
        <v>116</v>
      </c>
      <c r="E2582" t="s">
        <v>497</v>
      </c>
      <c r="F2582" t="str">
        <f t="shared" si="201"/>
        <v>黄石市感统教育</v>
      </c>
      <c r="G2582" t="s">
        <v>81</v>
      </c>
      <c r="H2582" t="s">
        <v>467</v>
      </c>
      <c r="I2582" t="s">
        <v>68</v>
      </c>
      <c r="J2582">
        <v>7</v>
      </c>
      <c r="K2582">
        <v>1</v>
      </c>
      <c r="L2582" s="13">
        <f>VLOOKUP(C2582,'渗透率、续签率'!B:C,2,0)</f>
        <v>0.68600000000000005</v>
      </c>
      <c r="M2582" s="6">
        <v>0.14000000000000001</v>
      </c>
      <c r="N2582">
        <v>0</v>
      </c>
      <c r="O2582">
        <v>0</v>
      </c>
      <c r="P2582" s="6">
        <v>0</v>
      </c>
      <c r="Q2582" s="13">
        <v>1</v>
      </c>
      <c r="R2582" s="13">
        <v>1</v>
      </c>
      <c r="S2582" s="31">
        <v>15</v>
      </c>
      <c r="T2582" s="6">
        <f>VLOOKUP(E2582,'参数设置&amp;汇总'!S:U,3,0)</f>
        <v>0.88090909090909097</v>
      </c>
      <c r="U2582" s="78">
        <f t="shared" si="200"/>
        <v>0</v>
      </c>
      <c r="V2582" s="13">
        <v>0.85000000000000009</v>
      </c>
      <c r="W2582" s="78">
        <f t="shared" si="202"/>
        <v>0</v>
      </c>
      <c r="X2582" s="1">
        <f>VLOOKUP(E2582,'渗透率、续签率'!AG:AJ,4,0)</f>
        <v>3759.5000000000005</v>
      </c>
      <c r="Y2582" s="1">
        <f t="shared" si="203"/>
        <v>0</v>
      </c>
      <c r="Z2582">
        <v>0</v>
      </c>
      <c r="AA2582" s="89">
        <f t="shared" si="204"/>
        <v>0</v>
      </c>
      <c r="AH2582" s="37"/>
      <c r="AI2582" s="37"/>
      <c r="AK2582" s="37"/>
    </row>
    <row r="2583" spans="1:37" hidden="1">
      <c r="A2583" t="s">
        <v>64</v>
      </c>
      <c r="B2583" t="s">
        <v>2</v>
      </c>
      <c r="C2583" t="s">
        <v>6</v>
      </c>
      <c r="D2583" t="s">
        <v>116</v>
      </c>
      <c r="E2583" t="s">
        <v>497</v>
      </c>
      <c r="F2583" t="str">
        <f t="shared" si="201"/>
        <v>黑河市感统教育</v>
      </c>
      <c r="G2583" t="s">
        <v>118</v>
      </c>
      <c r="H2583" t="s">
        <v>468</v>
      </c>
      <c r="I2583" t="s">
        <v>70</v>
      </c>
      <c r="J2583">
        <v>4</v>
      </c>
      <c r="K2583">
        <v>0</v>
      </c>
      <c r="L2583" s="13">
        <f>VLOOKUP(C2583,'渗透率、续签率'!B:C,2,0)</f>
        <v>0.68600000000000005</v>
      </c>
      <c r="M2583" s="6">
        <v>0</v>
      </c>
      <c r="N2583">
        <v>0</v>
      </c>
      <c r="O2583">
        <v>0</v>
      </c>
      <c r="P2583" s="6">
        <v>0</v>
      </c>
      <c r="Q2583" s="13">
        <v>0</v>
      </c>
      <c r="R2583" s="13">
        <v>0</v>
      </c>
      <c r="S2583" s="31">
        <v>0</v>
      </c>
      <c r="T2583" s="6">
        <f>VLOOKUP(E2583,'参数设置&amp;汇总'!S:U,3,0)</f>
        <v>0.88090909090909097</v>
      </c>
      <c r="U2583" s="78">
        <f t="shared" si="200"/>
        <v>0</v>
      </c>
      <c r="V2583" s="13">
        <v>0.85000000000000009</v>
      </c>
      <c r="W2583" s="78">
        <f t="shared" si="202"/>
        <v>0</v>
      </c>
      <c r="X2583" s="1">
        <f>VLOOKUP(E2583,'渗透率、续签率'!AG:AJ,4,0)</f>
        <v>3759.5000000000005</v>
      </c>
      <c r="Y2583" s="1">
        <f t="shared" si="203"/>
        <v>0</v>
      </c>
      <c r="Z2583">
        <v>0</v>
      </c>
      <c r="AA2583" s="89">
        <f t="shared" si="204"/>
        <v>0</v>
      </c>
      <c r="AH2583" s="37"/>
      <c r="AI2583" s="37"/>
      <c r="AJ2583" s="1"/>
      <c r="AK2583" s="37"/>
    </row>
    <row r="2584" spans="1:37" hidden="1">
      <c r="A2584" t="s">
        <v>64</v>
      </c>
      <c r="B2584" t="s">
        <v>2</v>
      </c>
      <c r="C2584" t="s">
        <v>6</v>
      </c>
      <c r="D2584" t="s">
        <v>116</v>
      </c>
      <c r="E2584" t="s">
        <v>497</v>
      </c>
      <c r="F2584" t="str">
        <f t="shared" si="201"/>
        <v>黔东南苗族侗族自治州感统教育</v>
      </c>
      <c r="G2584" t="s">
        <v>167</v>
      </c>
      <c r="H2584" t="s">
        <v>469</v>
      </c>
      <c r="I2584" t="s">
        <v>70</v>
      </c>
      <c r="J2584">
        <v>6</v>
      </c>
      <c r="K2584">
        <v>0</v>
      </c>
      <c r="L2584" s="13">
        <f>VLOOKUP(C2584,'渗透率、续签率'!B:C,2,0)</f>
        <v>0.68600000000000005</v>
      </c>
      <c r="M2584" s="6">
        <v>0</v>
      </c>
      <c r="N2584">
        <v>0</v>
      </c>
      <c r="O2584">
        <v>0</v>
      </c>
      <c r="P2584" s="6">
        <v>0</v>
      </c>
      <c r="Q2584" s="13">
        <v>0</v>
      </c>
      <c r="R2584" s="13">
        <v>0</v>
      </c>
      <c r="S2584" s="31">
        <v>0</v>
      </c>
      <c r="T2584" s="6">
        <f>VLOOKUP(E2584,'参数设置&amp;汇总'!S:U,3,0)</f>
        <v>0.88090909090909097</v>
      </c>
      <c r="U2584" s="78">
        <f t="shared" si="200"/>
        <v>0</v>
      </c>
      <c r="V2584" s="13">
        <v>0.85000000000000009</v>
      </c>
      <c r="W2584" s="78">
        <f t="shared" si="202"/>
        <v>0</v>
      </c>
      <c r="X2584" s="1">
        <f>VLOOKUP(E2584,'渗透率、续签率'!AG:AJ,4,0)</f>
        <v>3759.5000000000005</v>
      </c>
      <c r="Y2584" s="1">
        <f t="shared" si="203"/>
        <v>0</v>
      </c>
      <c r="Z2584">
        <v>0</v>
      </c>
      <c r="AA2584" s="89">
        <f t="shared" si="204"/>
        <v>0</v>
      </c>
      <c r="AH2584" s="37"/>
      <c r="AI2584" s="37"/>
      <c r="AK2584" s="37"/>
    </row>
    <row r="2585" spans="1:37" hidden="1">
      <c r="A2585" t="s">
        <v>64</v>
      </c>
      <c r="B2585" t="s">
        <v>2</v>
      </c>
      <c r="C2585" t="s">
        <v>6</v>
      </c>
      <c r="D2585" t="s">
        <v>116</v>
      </c>
      <c r="E2585" t="s">
        <v>497</v>
      </c>
      <c r="F2585" t="str">
        <f t="shared" si="201"/>
        <v>黔南布依族苗族自治州感统教育</v>
      </c>
      <c r="G2585" t="s">
        <v>167</v>
      </c>
      <c r="H2585" t="s">
        <v>470</v>
      </c>
      <c r="I2585" t="s">
        <v>70</v>
      </c>
      <c r="J2585">
        <v>9</v>
      </c>
      <c r="K2585">
        <v>0</v>
      </c>
      <c r="L2585" s="13">
        <f>VLOOKUP(C2585,'渗透率、续签率'!B:C,2,0)</f>
        <v>0.68600000000000005</v>
      </c>
      <c r="M2585" s="6">
        <v>0</v>
      </c>
      <c r="N2585">
        <v>0</v>
      </c>
      <c r="O2585">
        <v>0</v>
      </c>
      <c r="P2585" s="6">
        <v>0</v>
      </c>
      <c r="Q2585" s="13">
        <v>0</v>
      </c>
      <c r="R2585" s="13">
        <v>0</v>
      </c>
      <c r="S2585" s="31">
        <v>0</v>
      </c>
      <c r="T2585" s="6">
        <f>VLOOKUP(E2585,'参数设置&amp;汇总'!S:U,3,0)</f>
        <v>0.88090909090909097</v>
      </c>
      <c r="U2585" s="78">
        <f t="shared" si="200"/>
        <v>0</v>
      </c>
      <c r="V2585" s="13">
        <v>0.85000000000000009</v>
      </c>
      <c r="W2585" s="78">
        <f t="shared" si="202"/>
        <v>0</v>
      </c>
      <c r="X2585" s="1">
        <f>VLOOKUP(E2585,'渗透率、续签率'!AG:AJ,4,0)</f>
        <v>3759.5000000000005</v>
      </c>
      <c r="Y2585" s="1">
        <f t="shared" si="203"/>
        <v>0</v>
      </c>
      <c r="Z2585">
        <v>0</v>
      </c>
      <c r="AA2585" s="89">
        <f t="shared" si="204"/>
        <v>0</v>
      </c>
      <c r="AH2585" s="37"/>
      <c r="AI2585" s="37"/>
      <c r="AJ2585" s="1"/>
      <c r="AK2585" s="37"/>
    </row>
    <row r="2586" spans="1:37" hidden="1">
      <c r="A2586" t="s">
        <v>64</v>
      </c>
      <c r="B2586" t="s">
        <v>2</v>
      </c>
      <c r="C2586" t="s">
        <v>6</v>
      </c>
      <c r="D2586" t="s">
        <v>116</v>
      </c>
      <c r="E2586" t="s">
        <v>497</v>
      </c>
      <c r="F2586" t="str">
        <f t="shared" si="201"/>
        <v>黔西南布依族苗族自治州感统教育</v>
      </c>
      <c r="G2586" t="s">
        <v>167</v>
      </c>
      <c r="H2586" t="s">
        <v>471</v>
      </c>
      <c r="I2586" t="s">
        <v>70</v>
      </c>
      <c r="J2586">
        <v>11</v>
      </c>
      <c r="K2586">
        <v>0</v>
      </c>
      <c r="L2586" s="13">
        <f>VLOOKUP(C2586,'渗透率、续签率'!B:C,2,0)</f>
        <v>0.68600000000000005</v>
      </c>
      <c r="M2586" s="6">
        <v>0</v>
      </c>
      <c r="N2586">
        <v>0</v>
      </c>
      <c r="O2586">
        <v>0</v>
      </c>
      <c r="P2586" s="6">
        <v>0</v>
      </c>
      <c r="Q2586" s="13">
        <v>0</v>
      </c>
      <c r="R2586" s="13">
        <v>0</v>
      </c>
      <c r="S2586" s="31">
        <v>0</v>
      </c>
      <c r="T2586" s="6">
        <f>VLOOKUP(E2586,'参数设置&amp;汇总'!S:U,3,0)</f>
        <v>0.88090909090909097</v>
      </c>
      <c r="U2586" s="78">
        <f t="shared" si="200"/>
        <v>0</v>
      </c>
      <c r="V2586" s="13">
        <v>0.85000000000000009</v>
      </c>
      <c r="W2586" s="78">
        <f t="shared" si="202"/>
        <v>0</v>
      </c>
      <c r="X2586" s="1">
        <f>VLOOKUP(E2586,'渗透率、续签率'!AG:AJ,4,0)</f>
        <v>3759.5000000000005</v>
      </c>
      <c r="Y2586" s="1">
        <f t="shared" si="203"/>
        <v>0</v>
      </c>
      <c r="Z2586">
        <v>0</v>
      </c>
      <c r="AA2586" s="89">
        <f t="shared" si="204"/>
        <v>0</v>
      </c>
      <c r="AH2586" s="37"/>
      <c r="AI2586" s="37"/>
      <c r="AJ2586" s="1"/>
      <c r="AK2586" s="37"/>
    </row>
    <row r="2587" spans="1:37" hidden="1">
      <c r="A2587" t="s">
        <v>64</v>
      </c>
      <c r="B2587" t="s">
        <v>2</v>
      </c>
      <c r="C2587" t="s">
        <v>6</v>
      </c>
      <c r="D2587" t="s">
        <v>116</v>
      </c>
      <c r="E2587" t="s">
        <v>497</v>
      </c>
      <c r="F2587" t="str">
        <f t="shared" si="201"/>
        <v>齐齐哈尔市感统教育</v>
      </c>
      <c r="G2587" t="s">
        <v>118</v>
      </c>
      <c r="H2587" t="s">
        <v>472</v>
      </c>
      <c r="I2587" t="s">
        <v>70</v>
      </c>
      <c r="J2587">
        <v>13</v>
      </c>
      <c r="K2587">
        <v>0</v>
      </c>
      <c r="L2587" s="13">
        <f>VLOOKUP(C2587,'渗透率、续签率'!B:C,2,0)</f>
        <v>0.68600000000000005</v>
      </c>
      <c r="M2587" s="6">
        <v>0</v>
      </c>
      <c r="N2587">
        <v>0</v>
      </c>
      <c r="O2587">
        <v>0</v>
      </c>
      <c r="P2587" s="6">
        <v>0</v>
      </c>
      <c r="Q2587" s="13">
        <v>0</v>
      </c>
      <c r="R2587" s="13">
        <v>0</v>
      </c>
      <c r="S2587" s="31">
        <v>0</v>
      </c>
      <c r="T2587" s="6">
        <f>VLOOKUP(E2587,'参数设置&amp;汇总'!S:U,3,0)</f>
        <v>0.88090909090909097</v>
      </c>
      <c r="U2587" s="78">
        <f t="shared" si="200"/>
        <v>0</v>
      </c>
      <c r="V2587" s="13">
        <v>0.85000000000000009</v>
      </c>
      <c r="W2587" s="78">
        <f t="shared" si="202"/>
        <v>0</v>
      </c>
      <c r="X2587" s="1">
        <f>VLOOKUP(E2587,'渗透率、续签率'!AG:AJ,4,0)</f>
        <v>3759.5000000000005</v>
      </c>
      <c r="Y2587" s="1">
        <f t="shared" si="203"/>
        <v>0</v>
      </c>
      <c r="Z2587">
        <v>0</v>
      </c>
      <c r="AA2587" s="89">
        <f t="shared" si="204"/>
        <v>0</v>
      </c>
      <c r="AH2587" s="37"/>
      <c r="AI2587" s="37"/>
      <c r="AK2587" s="37"/>
    </row>
    <row r="2588" spans="1:37" hidden="1">
      <c r="A2588" t="s">
        <v>64</v>
      </c>
      <c r="B2588" t="s">
        <v>2</v>
      </c>
      <c r="C2588" t="s">
        <v>6</v>
      </c>
      <c r="D2588" t="s">
        <v>116</v>
      </c>
      <c r="E2588" t="s">
        <v>497</v>
      </c>
      <c r="F2588" t="str">
        <f t="shared" si="201"/>
        <v>龙岩市感统教育</v>
      </c>
      <c r="G2588" t="s">
        <v>92</v>
      </c>
      <c r="H2588" t="s">
        <v>473</v>
      </c>
      <c r="I2588" t="s">
        <v>68</v>
      </c>
      <c r="J2588">
        <v>8</v>
      </c>
      <c r="K2588">
        <v>0</v>
      </c>
      <c r="L2588" s="13">
        <f>VLOOKUP(C2588,'渗透率、续签率'!B:C,2,0)</f>
        <v>0.68600000000000005</v>
      </c>
      <c r="M2588" s="6">
        <v>0</v>
      </c>
      <c r="N2588">
        <v>0</v>
      </c>
      <c r="O2588">
        <v>0</v>
      </c>
      <c r="P2588" s="6">
        <v>0</v>
      </c>
      <c r="Q2588" s="13">
        <v>0</v>
      </c>
      <c r="R2588" s="13">
        <v>0</v>
      </c>
      <c r="S2588" s="31">
        <v>0</v>
      </c>
      <c r="T2588" s="6">
        <f>VLOOKUP(E2588,'参数设置&amp;汇总'!S:U,3,0)</f>
        <v>0.88090909090909097</v>
      </c>
      <c r="U2588" s="78">
        <f t="shared" si="200"/>
        <v>0</v>
      </c>
      <c r="V2588" s="13">
        <v>0.85000000000000009</v>
      </c>
      <c r="W2588" s="78">
        <f t="shared" si="202"/>
        <v>0</v>
      </c>
      <c r="X2588" s="1">
        <f>VLOOKUP(E2588,'渗透率、续签率'!AG:AJ,4,0)</f>
        <v>3759.5000000000005</v>
      </c>
      <c r="Y2588" s="1">
        <f t="shared" si="203"/>
        <v>0</v>
      </c>
      <c r="Z2588">
        <v>0</v>
      </c>
      <c r="AA2588" s="89">
        <f t="shared" si="204"/>
        <v>0</v>
      </c>
      <c r="AH2588" s="37"/>
      <c r="AI2588" s="37"/>
      <c r="AK2588" s="37"/>
    </row>
    <row r="2589" spans="1:37" ht="18">
      <c r="A2589" t="s">
        <v>64</v>
      </c>
      <c r="B2589" s="2" t="s">
        <v>2</v>
      </c>
      <c r="C2589" s="2" t="s">
        <v>8</v>
      </c>
      <c r="D2589" t="s">
        <v>65</v>
      </c>
      <c r="E2589" t="s">
        <v>498</v>
      </c>
      <c r="F2589" t="str">
        <f t="shared" si="201"/>
        <v>上海市科学启蒙</v>
      </c>
      <c r="G2589" t="s">
        <v>67</v>
      </c>
      <c r="H2589" s="2" t="s">
        <v>67</v>
      </c>
      <c r="I2589" s="2" t="s">
        <v>68</v>
      </c>
      <c r="J2589" s="2">
        <v>487</v>
      </c>
      <c r="K2589" s="2">
        <v>27</v>
      </c>
      <c r="L2589" s="13">
        <f>VLOOKUP(C2589,'渗透率、续签率'!B:C,2,0)</f>
        <v>0.35099999999999998</v>
      </c>
      <c r="M2589" s="6">
        <v>0.06</v>
      </c>
      <c r="N2589" s="2">
        <v>103</v>
      </c>
      <c r="O2589">
        <v>27</v>
      </c>
      <c r="P2589" s="55">
        <v>0.26</v>
      </c>
      <c r="Q2589" s="13">
        <v>0.28199999999999997</v>
      </c>
      <c r="R2589" s="13">
        <v>0.187</v>
      </c>
      <c r="S2589" s="31">
        <v>1737</v>
      </c>
      <c r="T2589" s="55">
        <f>VLOOKUP(E2589,'参数设置&amp;汇总'!S:U,3,0)</f>
        <v>0.79333333333333333</v>
      </c>
      <c r="U2589" s="82">
        <f t="shared" si="200"/>
        <v>81.713333333333338</v>
      </c>
      <c r="V2589" s="13">
        <v>0.85000000000000009</v>
      </c>
      <c r="W2589" s="82">
        <f t="shared" si="202"/>
        <v>84.983921568627437</v>
      </c>
      <c r="X2589" s="1">
        <f>VLOOKUP(E2589,'渗透率、续签率'!AG:AJ,4,0)</f>
        <v>8760</v>
      </c>
      <c r="Y2589" s="1">
        <f t="shared" si="203"/>
        <v>744459.15294117632</v>
      </c>
      <c r="Z2589">
        <v>133</v>
      </c>
      <c r="AA2589" s="89">
        <f t="shared" si="204"/>
        <v>902280</v>
      </c>
      <c r="AH2589" s="37"/>
      <c r="AI2589" s="37"/>
      <c r="AK2589" s="37"/>
    </row>
    <row r="2590" spans="1:37" hidden="1">
      <c r="A2590" t="s">
        <v>64</v>
      </c>
      <c r="B2590" t="s">
        <v>2</v>
      </c>
      <c r="C2590" t="s">
        <v>8</v>
      </c>
      <c r="D2590" t="s">
        <v>65</v>
      </c>
      <c r="E2590" t="s">
        <v>498</v>
      </c>
      <c r="F2590" t="str">
        <f t="shared" si="201"/>
        <v>北京市科学启蒙</v>
      </c>
      <c r="G2590" t="s">
        <v>69</v>
      </c>
      <c r="H2590" t="s">
        <v>69</v>
      </c>
      <c r="I2590" t="s">
        <v>70</v>
      </c>
      <c r="J2590">
        <v>543</v>
      </c>
      <c r="K2590">
        <v>60</v>
      </c>
      <c r="L2590" s="13">
        <f>VLOOKUP(C2590,'渗透率、续签率'!B:C,2,0)</f>
        <v>0.35099999999999998</v>
      </c>
      <c r="M2590" s="6">
        <v>0.11</v>
      </c>
      <c r="N2590">
        <v>137</v>
      </c>
      <c r="O2590">
        <v>55</v>
      </c>
      <c r="P2590" s="6">
        <v>0.4</v>
      </c>
      <c r="Q2590" s="13">
        <v>0.44</v>
      </c>
      <c r="R2590" s="13">
        <v>0.31900000000000001</v>
      </c>
      <c r="S2590" s="31">
        <v>2317</v>
      </c>
      <c r="T2590" s="6">
        <f>VLOOKUP(E2590,'参数设置&amp;汇总'!S:U,3,0)</f>
        <v>0.79333333333333333</v>
      </c>
      <c r="U2590" s="78">
        <f t="shared" si="200"/>
        <v>108.68666666666667</v>
      </c>
      <c r="V2590" s="13">
        <v>0.85000000000000009</v>
      </c>
      <c r="W2590" s="78">
        <f t="shared" si="202"/>
        <v>105.1549019607843</v>
      </c>
      <c r="X2590" s="1">
        <f>VLOOKUP(E2590,'渗透率、续签率'!AG:AJ,4,0)</f>
        <v>8760</v>
      </c>
      <c r="Y2590" s="1">
        <f t="shared" si="203"/>
        <v>921156.94117647049</v>
      </c>
      <c r="Z2590">
        <v>165</v>
      </c>
      <c r="AA2590" s="89">
        <f t="shared" si="204"/>
        <v>1200120</v>
      </c>
      <c r="AH2590" s="37"/>
      <c r="AI2590" s="37"/>
      <c r="AK2590" s="37"/>
    </row>
    <row r="2591" spans="1:37" hidden="1">
      <c r="A2591" t="s">
        <v>64</v>
      </c>
      <c r="B2591" t="s">
        <v>2</v>
      </c>
      <c r="C2591" t="s">
        <v>8</v>
      </c>
      <c r="D2591" t="s">
        <v>71</v>
      </c>
      <c r="E2591" t="s">
        <v>499</v>
      </c>
      <c r="F2591" t="str">
        <f t="shared" si="201"/>
        <v>南京市科学启蒙</v>
      </c>
      <c r="G2591" t="s">
        <v>73</v>
      </c>
      <c r="H2591" t="s">
        <v>74</v>
      </c>
      <c r="I2591" t="s">
        <v>70</v>
      </c>
      <c r="J2591">
        <v>243</v>
      </c>
      <c r="K2591">
        <v>14</v>
      </c>
      <c r="L2591" s="13">
        <f>VLOOKUP(C2591,'渗透率、续签率'!B:C,2,0)</f>
        <v>0.35099999999999998</v>
      </c>
      <c r="M2591" s="6">
        <v>0.06</v>
      </c>
      <c r="N2591">
        <v>62</v>
      </c>
      <c r="O2591">
        <v>12</v>
      </c>
      <c r="P2591" s="6">
        <v>0.19</v>
      </c>
      <c r="Q2591" s="13">
        <v>0.36799999999999999</v>
      </c>
      <c r="R2591" s="13">
        <v>0.313</v>
      </c>
      <c r="S2591" s="31">
        <v>844</v>
      </c>
      <c r="T2591" s="6">
        <f>VLOOKUP(E2591,'参数设置&amp;汇总'!S:U,3,0)</f>
        <v>0.31973076923076921</v>
      </c>
      <c r="U2591" s="78">
        <f t="shared" si="200"/>
        <v>19.82330769230769</v>
      </c>
      <c r="V2591" s="13">
        <v>0.85000000000000009</v>
      </c>
      <c r="W2591" s="78">
        <f t="shared" si="202"/>
        <v>18.366244343891399</v>
      </c>
      <c r="X2591" s="1">
        <f>VLOOKUP(E2591,'渗透率、续签率'!AG:AJ,4,0)</f>
        <v>9198</v>
      </c>
      <c r="Y2591" s="1">
        <f t="shared" si="203"/>
        <v>168932.71547511307</v>
      </c>
      <c r="Z2591">
        <v>60</v>
      </c>
      <c r="AA2591" s="89">
        <f t="shared" si="204"/>
        <v>570276</v>
      </c>
      <c r="AH2591" s="37"/>
      <c r="AI2591" s="37"/>
      <c r="AK2591" s="37"/>
    </row>
    <row r="2592" spans="1:37" hidden="1">
      <c r="A2592" t="s">
        <v>64</v>
      </c>
      <c r="B2592" t="s">
        <v>2</v>
      </c>
      <c r="C2592" t="s">
        <v>8</v>
      </c>
      <c r="D2592" t="s">
        <v>71</v>
      </c>
      <c r="E2592" t="s">
        <v>499</v>
      </c>
      <c r="F2592" t="str">
        <f t="shared" si="201"/>
        <v>广州市科学启蒙</v>
      </c>
      <c r="G2592" t="s">
        <v>75</v>
      </c>
      <c r="H2592" t="s">
        <v>76</v>
      </c>
      <c r="I2592" t="s">
        <v>68</v>
      </c>
      <c r="J2592">
        <v>478</v>
      </c>
      <c r="K2592">
        <v>34</v>
      </c>
      <c r="L2592" s="13">
        <f>VLOOKUP(C2592,'渗透率、续签率'!B:C,2,0)</f>
        <v>0.35099999999999998</v>
      </c>
      <c r="M2592" s="6">
        <v>7.0000000000000007E-2</v>
      </c>
      <c r="N2592">
        <v>89</v>
      </c>
      <c r="O2592">
        <v>34</v>
      </c>
      <c r="P2592" s="6">
        <v>0.38</v>
      </c>
      <c r="Q2592" s="13">
        <v>0.59299999999999997</v>
      </c>
      <c r="R2592" s="13">
        <v>0.496</v>
      </c>
      <c r="S2592" s="31">
        <v>1998</v>
      </c>
      <c r="T2592" s="6">
        <f>VLOOKUP(E2592,'参数设置&amp;汇总'!S:U,3,0)</f>
        <v>0.31973076923076921</v>
      </c>
      <c r="U2592" s="78">
        <f t="shared" si="200"/>
        <v>34</v>
      </c>
      <c r="V2592" s="13">
        <v>0.85000000000000009</v>
      </c>
      <c r="W2592" s="78">
        <f t="shared" si="202"/>
        <v>25.96</v>
      </c>
      <c r="X2592" s="1">
        <f>VLOOKUP(E2592,'渗透率、续签率'!AG:AJ,4,0)</f>
        <v>9198</v>
      </c>
      <c r="Y2592" s="1">
        <f t="shared" si="203"/>
        <v>238780.08000000002</v>
      </c>
      <c r="Z2592">
        <v>64</v>
      </c>
      <c r="AA2592" s="89">
        <f t="shared" si="204"/>
        <v>818622</v>
      </c>
      <c r="AH2592" s="37"/>
      <c r="AI2592" s="37"/>
      <c r="AK2592" s="37"/>
    </row>
    <row r="2593" spans="1:37" hidden="1">
      <c r="A2593" t="s">
        <v>64</v>
      </c>
      <c r="B2593" t="s">
        <v>2</v>
      </c>
      <c r="C2593" t="s">
        <v>8</v>
      </c>
      <c r="D2593" t="s">
        <v>71</v>
      </c>
      <c r="E2593" t="s">
        <v>499</v>
      </c>
      <c r="F2593" t="str">
        <f t="shared" si="201"/>
        <v>成都市科学启蒙</v>
      </c>
      <c r="G2593" t="s">
        <v>77</v>
      </c>
      <c r="H2593" t="s">
        <v>78</v>
      </c>
      <c r="I2593" t="s">
        <v>70</v>
      </c>
      <c r="J2593">
        <v>350</v>
      </c>
      <c r="K2593">
        <v>27</v>
      </c>
      <c r="L2593" s="13">
        <f>VLOOKUP(C2593,'渗透率、续签率'!B:C,2,0)</f>
        <v>0.35099999999999998</v>
      </c>
      <c r="M2593" s="6">
        <v>0.08</v>
      </c>
      <c r="N2593">
        <v>90</v>
      </c>
      <c r="O2593">
        <v>26</v>
      </c>
      <c r="P2593" s="6">
        <v>0.28999999999999998</v>
      </c>
      <c r="Q2593" s="13">
        <v>0.53200000000000003</v>
      </c>
      <c r="R2593" s="13">
        <v>0.46</v>
      </c>
      <c r="S2593" s="31">
        <v>2105</v>
      </c>
      <c r="T2593" s="6">
        <f>VLOOKUP(E2593,'参数设置&amp;汇总'!S:U,3,0)</f>
        <v>0.31973076923076921</v>
      </c>
      <c r="U2593" s="78">
        <f t="shared" si="200"/>
        <v>28.775769230769228</v>
      </c>
      <c r="V2593" s="13">
        <v>0.85000000000000009</v>
      </c>
      <c r="W2593" s="78">
        <f t="shared" si="202"/>
        <v>23.117375565610857</v>
      </c>
      <c r="X2593" s="1">
        <f>VLOOKUP(E2593,'渗透率、续签率'!AG:AJ,4,0)</f>
        <v>9198</v>
      </c>
      <c r="Y2593" s="1">
        <f t="shared" si="203"/>
        <v>212633.62045248866</v>
      </c>
      <c r="Z2593">
        <v>67</v>
      </c>
      <c r="AA2593" s="89">
        <f t="shared" si="204"/>
        <v>827820</v>
      </c>
      <c r="AH2593" s="37"/>
      <c r="AI2593" s="37"/>
      <c r="AK2593" s="37"/>
    </row>
    <row r="2594" spans="1:37" hidden="1">
      <c r="A2594" t="s">
        <v>64</v>
      </c>
      <c r="B2594" t="s">
        <v>2</v>
      </c>
      <c r="C2594" t="s">
        <v>8</v>
      </c>
      <c r="D2594" t="s">
        <v>71</v>
      </c>
      <c r="E2594" t="s">
        <v>499</v>
      </c>
      <c r="F2594" t="str">
        <f t="shared" si="201"/>
        <v>杭州市科学启蒙</v>
      </c>
      <c r="G2594" t="s">
        <v>79</v>
      </c>
      <c r="H2594" t="s">
        <v>80</v>
      </c>
      <c r="I2594" t="s">
        <v>68</v>
      </c>
      <c r="J2594">
        <v>342</v>
      </c>
      <c r="K2594">
        <v>27</v>
      </c>
      <c r="L2594" s="13">
        <f>VLOOKUP(C2594,'渗透率、续签率'!B:C,2,0)</f>
        <v>0.35099999999999998</v>
      </c>
      <c r="M2594" s="6">
        <v>0.08</v>
      </c>
      <c r="N2594">
        <v>83</v>
      </c>
      <c r="O2594">
        <v>26</v>
      </c>
      <c r="P2594" s="6">
        <v>0.31</v>
      </c>
      <c r="Q2594" s="13">
        <v>0.51600000000000001</v>
      </c>
      <c r="R2594" s="13">
        <v>0.47099999999999997</v>
      </c>
      <c r="S2594" s="31">
        <v>1870</v>
      </c>
      <c r="T2594" s="6">
        <f>VLOOKUP(E2594,'参数设置&amp;汇总'!S:U,3,0)</f>
        <v>0.31973076923076921</v>
      </c>
      <c r="U2594" s="78">
        <f t="shared" si="200"/>
        <v>26.537653846153844</v>
      </c>
      <c r="V2594" s="13">
        <v>0.85000000000000009</v>
      </c>
      <c r="W2594" s="78">
        <f t="shared" si="202"/>
        <v>20.484298642533936</v>
      </c>
      <c r="X2594" s="1">
        <f>VLOOKUP(E2594,'渗透率、续签率'!AG:AJ,4,0)</f>
        <v>9198</v>
      </c>
      <c r="Y2594" s="1">
        <f t="shared" si="203"/>
        <v>188414.57891402714</v>
      </c>
      <c r="Z2594">
        <v>70</v>
      </c>
      <c r="AA2594" s="89">
        <f t="shared" si="204"/>
        <v>763434</v>
      </c>
      <c r="AH2594" s="37"/>
      <c r="AI2594" s="37"/>
      <c r="AK2594" s="37"/>
    </row>
    <row r="2595" spans="1:37" hidden="1">
      <c r="A2595" t="s">
        <v>64</v>
      </c>
      <c r="B2595" t="s">
        <v>2</v>
      </c>
      <c r="C2595" t="s">
        <v>8</v>
      </c>
      <c r="D2595" t="s">
        <v>71</v>
      </c>
      <c r="E2595" t="s">
        <v>499</v>
      </c>
      <c r="F2595" t="str">
        <f t="shared" si="201"/>
        <v>武汉市科学启蒙</v>
      </c>
      <c r="G2595" t="s">
        <v>81</v>
      </c>
      <c r="H2595" t="s">
        <v>82</v>
      </c>
      <c r="I2595" t="s">
        <v>68</v>
      </c>
      <c r="J2595">
        <v>263</v>
      </c>
      <c r="K2595">
        <v>27</v>
      </c>
      <c r="L2595" s="13">
        <f>VLOOKUP(C2595,'渗透率、续签率'!B:C,2,0)</f>
        <v>0.35099999999999998</v>
      </c>
      <c r="M2595" s="6">
        <v>0.1</v>
      </c>
      <c r="N2595">
        <v>60</v>
      </c>
      <c r="O2595">
        <v>26</v>
      </c>
      <c r="P2595" s="6">
        <v>0.43</v>
      </c>
      <c r="Q2595" s="13">
        <v>0.59099999999999997</v>
      </c>
      <c r="R2595" s="13">
        <v>0.53400000000000003</v>
      </c>
      <c r="S2595" s="31">
        <v>1203</v>
      </c>
      <c r="T2595" s="6">
        <f>VLOOKUP(E2595,'参数设置&amp;汇总'!S:U,3,0)</f>
        <v>0.31973076923076921</v>
      </c>
      <c r="U2595" s="78">
        <f t="shared" si="200"/>
        <v>26</v>
      </c>
      <c r="V2595" s="13">
        <v>0.85000000000000009</v>
      </c>
      <c r="W2595" s="78">
        <f t="shared" si="202"/>
        <v>19.851764705882353</v>
      </c>
      <c r="X2595" s="1">
        <f>VLOOKUP(E2595,'渗透率、续签率'!AG:AJ,4,0)</f>
        <v>9198</v>
      </c>
      <c r="Y2595" s="1">
        <f t="shared" si="203"/>
        <v>182596.53176470587</v>
      </c>
      <c r="Z2595">
        <v>38</v>
      </c>
      <c r="AA2595" s="89">
        <f t="shared" si="204"/>
        <v>551880</v>
      </c>
      <c r="AH2595" s="37"/>
      <c r="AI2595" s="37"/>
      <c r="AK2595" s="37"/>
    </row>
    <row r="2596" spans="1:37" hidden="1">
      <c r="A2596" t="s">
        <v>64</v>
      </c>
      <c r="B2596" t="s">
        <v>2</v>
      </c>
      <c r="C2596" t="s">
        <v>8</v>
      </c>
      <c r="D2596" t="s">
        <v>71</v>
      </c>
      <c r="E2596" t="s">
        <v>499</v>
      </c>
      <c r="F2596" t="str">
        <f t="shared" si="201"/>
        <v>深圳市科学启蒙</v>
      </c>
      <c r="G2596" t="s">
        <v>75</v>
      </c>
      <c r="H2596" t="s">
        <v>83</v>
      </c>
      <c r="I2596" t="s">
        <v>68</v>
      </c>
      <c r="J2596">
        <v>532</v>
      </c>
      <c r="K2596">
        <v>40</v>
      </c>
      <c r="L2596" s="13">
        <f>VLOOKUP(C2596,'渗透率、续签率'!B:C,2,0)</f>
        <v>0.35099999999999998</v>
      </c>
      <c r="M2596" s="6">
        <v>0.08</v>
      </c>
      <c r="N2596">
        <v>136</v>
      </c>
      <c r="O2596">
        <v>39</v>
      </c>
      <c r="P2596" s="6">
        <v>0.28999999999999998</v>
      </c>
      <c r="Q2596" s="13">
        <v>0.59799999999999998</v>
      </c>
      <c r="R2596" s="13">
        <v>0.53500000000000003</v>
      </c>
      <c r="S2596" s="31">
        <v>3031</v>
      </c>
      <c r="T2596" s="6">
        <f>VLOOKUP(E2596,'参数设置&amp;汇总'!S:U,3,0)</f>
        <v>0.31973076923076921</v>
      </c>
      <c r="U2596" s="78">
        <f t="shared" si="200"/>
        <v>43.483384615384615</v>
      </c>
      <c r="V2596" s="13">
        <v>0.85000000000000009</v>
      </c>
      <c r="W2596" s="78">
        <f t="shared" si="202"/>
        <v>35.052217194570133</v>
      </c>
      <c r="X2596" s="1">
        <f>VLOOKUP(E2596,'渗透率、续签率'!AG:AJ,4,0)</f>
        <v>9198</v>
      </c>
      <c r="Y2596" s="1">
        <f t="shared" si="203"/>
        <v>322410.29375565611</v>
      </c>
      <c r="Z2596">
        <v>87</v>
      </c>
      <c r="AA2596" s="89">
        <f t="shared" si="204"/>
        <v>1250928</v>
      </c>
      <c r="AH2596" s="37"/>
      <c r="AI2596" s="37"/>
      <c r="AK2596" s="37"/>
    </row>
    <row r="2597" spans="1:37" hidden="1">
      <c r="A2597" t="s">
        <v>64</v>
      </c>
      <c r="B2597" t="s">
        <v>2</v>
      </c>
      <c r="C2597" t="s">
        <v>8</v>
      </c>
      <c r="D2597" t="s">
        <v>84</v>
      </c>
      <c r="E2597" t="s">
        <v>500</v>
      </c>
      <c r="F2597" t="str">
        <f t="shared" si="201"/>
        <v>东莞市科学启蒙</v>
      </c>
      <c r="G2597" t="s">
        <v>75</v>
      </c>
      <c r="H2597" t="s">
        <v>86</v>
      </c>
      <c r="I2597" t="s">
        <v>68</v>
      </c>
      <c r="J2597">
        <v>219</v>
      </c>
      <c r="K2597">
        <v>3</v>
      </c>
      <c r="L2597" s="13">
        <f>VLOOKUP(C2597,'渗透率、续签率'!B:C,2,0)</f>
        <v>0.35099999999999998</v>
      </c>
      <c r="M2597" s="6">
        <v>0.01</v>
      </c>
      <c r="N2597">
        <v>27</v>
      </c>
      <c r="O2597">
        <v>2</v>
      </c>
      <c r="P2597" s="6">
        <v>7.0000000000000007E-2</v>
      </c>
      <c r="Q2597" s="13">
        <v>0.223</v>
      </c>
      <c r="R2597" s="13">
        <v>0.13200000000000001</v>
      </c>
      <c r="S2597" s="31">
        <v>456</v>
      </c>
      <c r="T2597" s="6">
        <f>VLOOKUP(E2597,'参数设置&amp;汇总'!S:U,3,0)</f>
        <v>0.25207643312101913</v>
      </c>
      <c r="U2597" s="78">
        <f t="shared" si="200"/>
        <v>6.8060636942675163</v>
      </c>
      <c r="V2597" s="13">
        <v>0.85000000000000009</v>
      </c>
      <c r="W2597" s="78">
        <f t="shared" si="202"/>
        <v>7.1812514050206069</v>
      </c>
      <c r="X2597" s="1">
        <f>VLOOKUP(E2597,'渗透率、续签率'!AG:AJ,4,0)</f>
        <v>7117.5</v>
      </c>
      <c r="Y2597" s="1">
        <f t="shared" si="203"/>
        <v>51112.556875234171</v>
      </c>
      <c r="Z2597">
        <v>20</v>
      </c>
      <c r="AA2597" s="89">
        <f t="shared" si="204"/>
        <v>192172.5</v>
      </c>
      <c r="AH2597" s="37"/>
      <c r="AI2597" s="37"/>
      <c r="AJ2597" s="1"/>
      <c r="AK2597" s="37"/>
    </row>
    <row r="2598" spans="1:37" hidden="1">
      <c r="A2598" t="s">
        <v>64</v>
      </c>
      <c r="B2598" t="s">
        <v>2</v>
      </c>
      <c r="C2598" t="s">
        <v>8</v>
      </c>
      <c r="D2598" t="s">
        <v>84</v>
      </c>
      <c r="E2598" t="s">
        <v>500</v>
      </c>
      <c r="F2598" t="str">
        <f t="shared" si="201"/>
        <v>佛山市科学启蒙</v>
      </c>
      <c r="G2598" t="s">
        <v>75</v>
      </c>
      <c r="H2598" t="s">
        <v>87</v>
      </c>
      <c r="I2598" t="s">
        <v>68</v>
      </c>
      <c r="J2598">
        <v>274</v>
      </c>
      <c r="K2598">
        <v>7</v>
      </c>
      <c r="L2598" s="13">
        <f>VLOOKUP(C2598,'渗透率、续签率'!B:C,2,0)</f>
        <v>0.35099999999999998</v>
      </c>
      <c r="M2598" s="6">
        <v>0.03</v>
      </c>
      <c r="N2598">
        <v>39</v>
      </c>
      <c r="O2598">
        <v>5</v>
      </c>
      <c r="P2598" s="6">
        <v>0.13</v>
      </c>
      <c r="Q2598" s="13">
        <v>0.32700000000000001</v>
      </c>
      <c r="R2598" s="13">
        <v>0.27800000000000002</v>
      </c>
      <c r="S2598" s="31">
        <v>624</v>
      </c>
      <c r="T2598" s="6">
        <f>VLOOKUP(E2598,'参数设置&amp;汇总'!S:U,3,0)</f>
        <v>0.25207643312101913</v>
      </c>
      <c r="U2598" s="78">
        <f t="shared" si="200"/>
        <v>9.8309808917197454</v>
      </c>
      <c r="V2598" s="13">
        <v>0.85000000000000009</v>
      </c>
      <c r="W2598" s="78">
        <f t="shared" si="202"/>
        <v>9.5011539902585227</v>
      </c>
      <c r="X2598" s="1">
        <f>VLOOKUP(E2598,'渗透率、续签率'!AG:AJ,4,0)</f>
        <v>7117.5</v>
      </c>
      <c r="Y2598" s="1">
        <f t="shared" si="203"/>
        <v>67624.463525665036</v>
      </c>
      <c r="Z2598">
        <v>34</v>
      </c>
      <c r="AA2598" s="89">
        <f t="shared" si="204"/>
        <v>277582.5</v>
      </c>
      <c r="AH2598" s="37"/>
      <c r="AI2598" s="37"/>
      <c r="AK2598" s="37"/>
    </row>
    <row r="2599" spans="1:37" hidden="1">
      <c r="A2599" t="s">
        <v>64</v>
      </c>
      <c r="B2599" t="s">
        <v>2</v>
      </c>
      <c r="C2599" t="s">
        <v>8</v>
      </c>
      <c r="D2599" t="s">
        <v>84</v>
      </c>
      <c r="E2599" t="s">
        <v>500</v>
      </c>
      <c r="F2599" t="str">
        <f t="shared" si="201"/>
        <v>南宁市科学启蒙</v>
      </c>
      <c r="G2599" t="s">
        <v>88</v>
      </c>
      <c r="H2599" t="s">
        <v>89</v>
      </c>
      <c r="I2599" t="s">
        <v>68</v>
      </c>
      <c r="J2599">
        <v>146</v>
      </c>
      <c r="K2599">
        <v>4</v>
      </c>
      <c r="L2599" s="13">
        <f>VLOOKUP(C2599,'渗透率、续签率'!B:C,2,0)</f>
        <v>0.35099999999999998</v>
      </c>
      <c r="M2599" s="6">
        <v>0.03</v>
      </c>
      <c r="N2599">
        <v>24</v>
      </c>
      <c r="O2599">
        <v>4</v>
      </c>
      <c r="P2599" s="6">
        <v>0.17</v>
      </c>
      <c r="Q2599" s="13">
        <v>0.46899999999999997</v>
      </c>
      <c r="R2599" s="13">
        <v>0.46</v>
      </c>
      <c r="S2599" s="31">
        <v>437</v>
      </c>
      <c r="T2599" s="6">
        <f>VLOOKUP(E2599,'参数设置&amp;汇总'!S:U,3,0)</f>
        <v>0.25207643312101913</v>
      </c>
      <c r="U2599" s="78">
        <f t="shared" si="200"/>
        <v>6.0498343949044591</v>
      </c>
      <c r="V2599" s="13">
        <v>0.85000000000000009</v>
      </c>
      <c r="W2599" s="78">
        <f t="shared" si="202"/>
        <v>5.4656875234170101</v>
      </c>
      <c r="X2599" s="1">
        <f>VLOOKUP(E2599,'渗透率、续签率'!AG:AJ,4,0)</f>
        <v>7117.5</v>
      </c>
      <c r="Y2599" s="1">
        <f t="shared" si="203"/>
        <v>38902.030947920568</v>
      </c>
      <c r="Z2599">
        <v>17</v>
      </c>
      <c r="AA2599" s="89">
        <f t="shared" si="204"/>
        <v>170820</v>
      </c>
      <c r="AH2599" s="37"/>
      <c r="AI2599" s="37"/>
      <c r="AK2599" s="37"/>
    </row>
    <row r="2600" spans="1:37" hidden="1">
      <c r="A2600" t="s">
        <v>64</v>
      </c>
      <c r="B2600" t="s">
        <v>2</v>
      </c>
      <c r="C2600" t="s">
        <v>8</v>
      </c>
      <c r="D2600" t="s">
        <v>84</v>
      </c>
      <c r="E2600" t="s">
        <v>500</v>
      </c>
      <c r="F2600" t="str">
        <f t="shared" si="201"/>
        <v>南昌市科学启蒙</v>
      </c>
      <c r="G2600" t="s">
        <v>90</v>
      </c>
      <c r="H2600" t="s">
        <v>91</v>
      </c>
      <c r="I2600" t="s">
        <v>68</v>
      </c>
      <c r="J2600">
        <v>109</v>
      </c>
      <c r="K2600">
        <v>7</v>
      </c>
      <c r="L2600" s="13">
        <f>VLOOKUP(C2600,'渗透率、续签率'!B:C,2,0)</f>
        <v>0.35099999999999998</v>
      </c>
      <c r="M2600" s="6">
        <v>0.06</v>
      </c>
      <c r="N2600">
        <v>43</v>
      </c>
      <c r="O2600">
        <v>7</v>
      </c>
      <c r="P2600" s="6">
        <v>0.16</v>
      </c>
      <c r="Q2600" s="13">
        <v>0.497</v>
      </c>
      <c r="R2600" s="13">
        <v>0.40200000000000002</v>
      </c>
      <c r="S2600" s="31">
        <v>555</v>
      </c>
      <c r="T2600" s="6">
        <f>VLOOKUP(E2600,'参数设置&amp;汇总'!S:U,3,0)</f>
        <v>0.25207643312101913</v>
      </c>
      <c r="U2600" s="78">
        <f t="shared" si="200"/>
        <v>10.839286624203822</v>
      </c>
      <c r="V2600" s="13">
        <v>0.85000000000000009</v>
      </c>
      <c r="W2600" s="78">
        <f t="shared" si="202"/>
        <v>9.8615136755339066</v>
      </c>
      <c r="X2600" s="1">
        <f>VLOOKUP(E2600,'渗透率、续签率'!AG:AJ,4,0)</f>
        <v>7117.5</v>
      </c>
      <c r="Y2600" s="1">
        <f t="shared" si="203"/>
        <v>70189.323585612583</v>
      </c>
      <c r="Z2600">
        <v>29</v>
      </c>
      <c r="AA2600" s="89">
        <f t="shared" si="204"/>
        <v>306052.5</v>
      </c>
      <c r="AH2600" s="37"/>
      <c r="AI2600" s="37"/>
      <c r="AK2600" s="37"/>
    </row>
    <row r="2601" spans="1:37" hidden="1">
      <c r="A2601" t="s">
        <v>64</v>
      </c>
      <c r="B2601" t="s">
        <v>2</v>
      </c>
      <c r="C2601" t="s">
        <v>8</v>
      </c>
      <c r="D2601" t="s">
        <v>84</v>
      </c>
      <c r="E2601" t="s">
        <v>500</v>
      </c>
      <c r="F2601" t="str">
        <f t="shared" si="201"/>
        <v>厦门市科学启蒙</v>
      </c>
      <c r="G2601" t="s">
        <v>92</v>
      </c>
      <c r="H2601" t="s">
        <v>93</v>
      </c>
      <c r="I2601" t="s">
        <v>68</v>
      </c>
      <c r="J2601">
        <v>195</v>
      </c>
      <c r="K2601">
        <v>6</v>
      </c>
      <c r="L2601" s="13">
        <f>VLOOKUP(C2601,'渗透率、续签率'!B:C,2,0)</f>
        <v>0.35099999999999998</v>
      </c>
      <c r="M2601" s="6">
        <v>0.03</v>
      </c>
      <c r="N2601">
        <v>12</v>
      </c>
      <c r="O2601">
        <v>6</v>
      </c>
      <c r="P2601" s="6">
        <v>0.5</v>
      </c>
      <c r="Q2601" s="13">
        <v>0.56399999999999995</v>
      </c>
      <c r="R2601" s="13">
        <v>0.52300000000000002</v>
      </c>
      <c r="S2601" s="31">
        <v>376</v>
      </c>
      <c r="T2601" s="6">
        <f>VLOOKUP(E2601,'参数设置&amp;汇总'!S:U,3,0)</f>
        <v>0.25207643312101913</v>
      </c>
      <c r="U2601" s="78">
        <f t="shared" si="200"/>
        <v>6</v>
      </c>
      <c r="V2601" s="13">
        <v>0.85000000000000009</v>
      </c>
      <c r="W2601" s="78">
        <f t="shared" si="202"/>
        <v>4.5811764705882352</v>
      </c>
      <c r="X2601" s="1">
        <f>VLOOKUP(E2601,'渗透率、续签率'!AG:AJ,4,0)</f>
        <v>7117.5</v>
      </c>
      <c r="Y2601" s="1">
        <f t="shared" si="203"/>
        <v>32606.523529411763</v>
      </c>
      <c r="Z2601">
        <v>15</v>
      </c>
      <c r="AA2601" s="89">
        <f t="shared" si="204"/>
        <v>85410</v>
      </c>
      <c r="AH2601" s="37"/>
      <c r="AI2601" s="37"/>
      <c r="AK2601" s="37"/>
    </row>
    <row r="2602" spans="1:37" hidden="1">
      <c r="A2602" t="s">
        <v>64</v>
      </c>
      <c r="B2602" t="s">
        <v>2</v>
      </c>
      <c r="C2602" t="s">
        <v>8</v>
      </c>
      <c r="D2602" t="s">
        <v>84</v>
      </c>
      <c r="E2602" t="s">
        <v>500</v>
      </c>
      <c r="F2602" t="str">
        <f t="shared" si="201"/>
        <v>合肥市科学启蒙</v>
      </c>
      <c r="G2602" t="s">
        <v>94</v>
      </c>
      <c r="H2602" t="s">
        <v>95</v>
      </c>
      <c r="I2602" t="s">
        <v>68</v>
      </c>
      <c r="J2602">
        <v>271</v>
      </c>
      <c r="K2602">
        <v>9</v>
      </c>
      <c r="L2602" s="13">
        <f>VLOOKUP(C2602,'渗透率、续签率'!B:C,2,0)</f>
        <v>0.35099999999999998</v>
      </c>
      <c r="M2602" s="6">
        <v>0.03</v>
      </c>
      <c r="N2602">
        <v>64</v>
      </c>
      <c r="O2602">
        <v>9</v>
      </c>
      <c r="P2602" s="6">
        <v>0.14000000000000001</v>
      </c>
      <c r="Q2602" s="13">
        <v>0.53200000000000003</v>
      </c>
      <c r="R2602" s="13">
        <v>0.49399999999999999</v>
      </c>
      <c r="S2602" s="31">
        <v>1343</v>
      </c>
      <c r="T2602" s="6">
        <f>VLOOKUP(E2602,'参数设置&amp;汇总'!S:U,3,0)</f>
        <v>0.25207643312101913</v>
      </c>
      <c r="U2602" s="78">
        <f t="shared" si="200"/>
        <v>16.132891719745224</v>
      </c>
      <c r="V2602" s="13">
        <v>0.85000000000000009</v>
      </c>
      <c r="W2602" s="78">
        <f t="shared" si="202"/>
        <v>15.263402023229675</v>
      </c>
      <c r="X2602" s="1">
        <f>VLOOKUP(E2602,'渗透率、续签率'!AG:AJ,4,0)</f>
        <v>7117.5</v>
      </c>
      <c r="Y2602" s="1">
        <f t="shared" si="203"/>
        <v>108637.26390033722</v>
      </c>
      <c r="Z2602">
        <v>60</v>
      </c>
      <c r="AA2602" s="89">
        <f t="shared" si="204"/>
        <v>455520</v>
      </c>
      <c r="AH2602" s="37"/>
      <c r="AI2602" s="37"/>
      <c r="AK2602" s="37"/>
    </row>
    <row r="2603" spans="1:37" hidden="1">
      <c r="A2603" t="s">
        <v>64</v>
      </c>
      <c r="B2603" t="s">
        <v>2</v>
      </c>
      <c r="C2603" t="s">
        <v>8</v>
      </c>
      <c r="D2603" t="s">
        <v>84</v>
      </c>
      <c r="E2603" t="s">
        <v>500</v>
      </c>
      <c r="F2603" t="str">
        <f t="shared" si="201"/>
        <v>天津市科学启蒙</v>
      </c>
      <c r="G2603" t="s">
        <v>96</v>
      </c>
      <c r="H2603" t="s">
        <v>96</v>
      </c>
      <c r="I2603" t="s">
        <v>70</v>
      </c>
      <c r="J2603">
        <v>249</v>
      </c>
      <c r="K2603">
        <v>18</v>
      </c>
      <c r="L2603" s="13">
        <f>VLOOKUP(C2603,'渗透率、续签率'!B:C,2,0)</f>
        <v>0.35099999999999998</v>
      </c>
      <c r="M2603" s="6">
        <v>7.0000000000000007E-2</v>
      </c>
      <c r="N2603">
        <v>56</v>
      </c>
      <c r="O2603">
        <v>16</v>
      </c>
      <c r="P2603" s="6">
        <v>0.28999999999999998</v>
      </c>
      <c r="Q2603" s="13">
        <v>0.33700000000000002</v>
      </c>
      <c r="R2603" s="13">
        <v>0.253</v>
      </c>
      <c r="S2603" s="31">
        <v>976</v>
      </c>
      <c r="T2603" s="6">
        <f>VLOOKUP(E2603,'参数设置&amp;汇总'!S:U,3,0)</f>
        <v>0.25207643312101913</v>
      </c>
      <c r="U2603" s="78">
        <f t="shared" si="200"/>
        <v>16</v>
      </c>
      <c r="V2603" s="13">
        <v>0.85000000000000009</v>
      </c>
      <c r="W2603" s="78">
        <f t="shared" si="202"/>
        <v>12.216470588235293</v>
      </c>
      <c r="X2603" s="1">
        <f>VLOOKUP(E2603,'渗透率、续签率'!AG:AJ,4,0)</f>
        <v>7117.5</v>
      </c>
      <c r="Y2603" s="1">
        <f t="shared" si="203"/>
        <v>86950.729411764696</v>
      </c>
      <c r="Z2603">
        <v>58</v>
      </c>
      <c r="AA2603" s="89">
        <f t="shared" si="204"/>
        <v>398580</v>
      </c>
      <c r="AH2603" s="37"/>
      <c r="AI2603" s="37"/>
      <c r="AK2603" s="37"/>
    </row>
    <row r="2604" spans="1:37" hidden="1">
      <c r="A2604" t="s">
        <v>64</v>
      </c>
      <c r="B2604" t="s">
        <v>2</v>
      </c>
      <c r="C2604" t="s">
        <v>8</v>
      </c>
      <c r="D2604" t="s">
        <v>84</v>
      </c>
      <c r="E2604" t="s">
        <v>500</v>
      </c>
      <c r="F2604" t="str">
        <f t="shared" si="201"/>
        <v>宁波市科学启蒙</v>
      </c>
      <c r="G2604" t="s">
        <v>79</v>
      </c>
      <c r="H2604" t="s">
        <v>97</v>
      </c>
      <c r="I2604" t="s">
        <v>68</v>
      </c>
      <c r="J2604">
        <v>231</v>
      </c>
      <c r="K2604">
        <v>10</v>
      </c>
      <c r="L2604" s="13">
        <f>VLOOKUP(C2604,'渗透率、续签率'!B:C,2,0)</f>
        <v>0.35099999999999998</v>
      </c>
      <c r="M2604" s="6">
        <v>0.04</v>
      </c>
      <c r="N2604">
        <v>32</v>
      </c>
      <c r="O2604">
        <v>10</v>
      </c>
      <c r="P2604" s="6">
        <v>0.31</v>
      </c>
      <c r="Q2604" s="13">
        <v>0.55500000000000005</v>
      </c>
      <c r="R2604" s="13">
        <v>0.504</v>
      </c>
      <c r="S2604" s="31">
        <v>684</v>
      </c>
      <c r="T2604" s="6">
        <f>VLOOKUP(E2604,'参数设置&amp;汇总'!S:U,3,0)</f>
        <v>0.25207643312101913</v>
      </c>
      <c r="U2604" s="78">
        <f t="shared" si="200"/>
        <v>10</v>
      </c>
      <c r="V2604" s="13">
        <v>0.85000000000000009</v>
      </c>
      <c r="W2604" s="78">
        <f t="shared" si="202"/>
        <v>7.6352941176470583</v>
      </c>
      <c r="X2604" s="1">
        <f>VLOOKUP(E2604,'渗透率、续签率'!AG:AJ,4,0)</f>
        <v>7117.5</v>
      </c>
      <c r="Y2604" s="1">
        <f t="shared" si="203"/>
        <v>54344.205882352937</v>
      </c>
      <c r="Z2604">
        <v>36</v>
      </c>
      <c r="AA2604" s="89">
        <f t="shared" si="204"/>
        <v>227760</v>
      </c>
      <c r="AH2604" s="37"/>
      <c r="AI2604" s="37"/>
      <c r="AK2604" s="37"/>
    </row>
    <row r="2605" spans="1:37" hidden="1">
      <c r="A2605" t="s">
        <v>64</v>
      </c>
      <c r="B2605" t="s">
        <v>2</v>
      </c>
      <c r="C2605" t="s">
        <v>8</v>
      </c>
      <c r="D2605" t="s">
        <v>84</v>
      </c>
      <c r="E2605" t="s">
        <v>500</v>
      </c>
      <c r="F2605" t="str">
        <f t="shared" si="201"/>
        <v>无锡市科学启蒙</v>
      </c>
      <c r="G2605" t="s">
        <v>73</v>
      </c>
      <c r="H2605" t="s">
        <v>98</v>
      </c>
      <c r="I2605" t="s">
        <v>70</v>
      </c>
      <c r="J2605">
        <v>126</v>
      </c>
      <c r="K2605">
        <v>7</v>
      </c>
      <c r="L2605" s="13">
        <f>VLOOKUP(C2605,'渗透率、续签率'!B:C,2,0)</f>
        <v>0.35099999999999998</v>
      </c>
      <c r="M2605" s="6">
        <v>0.06</v>
      </c>
      <c r="N2605">
        <v>13</v>
      </c>
      <c r="O2605">
        <v>7</v>
      </c>
      <c r="P2605" s="6">
        <v>0.54</v>
      </c>
      <c r="Q2605" s="13">
        <v>0.57399999999999995</v>
      </c>
      <c r="R2605" s="13">
        <v>0.52300000000000002</v>
      </c>
      <c r="S2605" s="31">
        <v>353</v>
      </c>
      <c r="T2605" s="6">
        <f>VLOOKUP(E2605,'参数设置&amp;汇总'!S:U,3,0)</f>
        <v>0.25207643312101913</v>
      </c>
      <c r="U2605" s="78">
        <f t="shared" si="200"/>
        <v>7</v>
      </c>
      <c r="V2605" s="13">
        <v>0.85000000000000009</v>
      </c>
      <c r="W2605" s="78">
        <f t="shared" si="202"/>
        <v>5.3447058823529412</v>
      </c>
      <c r="X2605" s="1">
        <f>VLOOKUP(E2605,'渗透率、续签率'!AG:AJ,4,0)</f>
        <v>7117.5</v>
      </c>
      <c r="Y2605" s="1">
        <f t="shared" si="203"/>
        <v>38040.944117647057</v>
      </c>
      <c r="Z2605">
        <v>24</v>
      </c>
      <c r="AA2605" s="89">
        <f t="shared" si="204"/>
        <v>92527.5</v>
      </c>
      <c r="AH2605" s="37"/>
      <c r="AI2605" s="37"/>
      <c r="AJ2605" s="1"/>
      <c r="AK2605" s="37"/>
    </row>
    <row r="2606" spans="1:37" hidden="1">
      <c r="A2606" t="s">
        <v>64</v>
      </c>
      <c r="B2606" t="s">
        <v>2</v>
      </c>
      <c r="C2606" t="s">
        <v>8</v>
      </c>
      <c r="D2606" t="s">
        <v>84</v>
      </c>
      <c r="E2606" t="s">
        <v>500</v>
      </c>
      <c r="F2606" t="str">
        <f t="shared" si="201"/>
        <v>昆明市科学启蒙</v>
      </c>
      <c r="G2606" t="s">
        <v>99</v>
      </c>
      <c r="H2606" t="s">
        <v>100</v>
      </c>
      <c r="I2606" t="s">
        <v>68</v>
      </c>
      <c r="J2606">
        <v>95</v>
      </c>
      <c r="K2606">
        <v>4</v>
      </c>
      <c r="L2606" s="13">
        <f>VLOOKUP(C2606,'渗透率、续签率'!B:C,2,0)</f>
        <v>0.35099999999999998</v>
      </c>
      <c r="M2606" s="6">
        <v>0.04</v>
      </c>
      <c r="N2606">
        <v>26</v>
      </c>
      <c r="O2606">
        <v>3</v>
      </c>
      <c r="P2606" s="6">
        <v>0.12</v>
      </c>
      <c r="Q2606" s="13">
        <v>0.34499999999999997</v>
      </c>
      <c r="R2606" s="13">
        <v>6.5000000000000002E-2</v>
      </c>
      <c r="S2606" s="31">
        <v>237</v>
      </c>
      <c r="T2606" s="6">
        <f>VLOOKUP(E2606,'参数设置&amp;汇总'!S:U,3,0)</f>
        <v>0.25207643312101913</v>
      </c>
      <c r="U2606" s="78">
        <f t="shared" si="200"/>
        <v>6.5539872611464975</v>
      </c>
      <c r="V2606" s="13">
        <v>0.85000000000000009</v>
      </c>
      <c r="W2606" s="78">
        <f t="shared" si="202"/>
        <v>6.4717497189958788</v>
      </c>
      <c r="X2606" s="1">
        <f>VLOOKUP(E2606,'渗透率、续签率'!AG:AJ,4,0)</f>
        <v>7117.5</v>
      </c>
      <c r="Y2606" s="1">
        <f t="shared" si="203"/>
        <v>46062.678624953165</v>
      </c>
      <c r="Z2606">
        <v>21</v>
      </c>
      <c r="AA2606" s="89">
        <f t="shared" si="204"/>
        <v>185055</v>
      </c>
    </row>
    <row r="2607" spans="1:37" hidden="1">
      <c r="A2607" t="s">
        <v>64</v>
      </c>
      <c r="B2607" t="s">
        <v>2</v>
      </c>
      <c r="C2607" t="s">
        <v>8</v>
      </c>
      <c r="D2607" t="s">
        <v>84</v>
      </c>
      <c r="E2607" t="s">
        <v>500</v>
      </c>
      <c r="F2607" t="str">
        <f t="shared" si="201"/>
        <v>沈阳市科学启蒙</v>
      </c>
      <c r="G2607" t="s">
        <v>101</v>
      </c>
      <c r="H2607" t="s">
        <v>102</v>
      </c>
      <c r="I2607" t="s">
        <v>70</v>
      </c>
      <c r="J2607">
        <v>214</v>
      </c>
      <c r="K2607">
        <v>5</v>
      </c>
      <c r="L2607" s="13">
        <f>VLOOKUP(C2607,'渗透率、续签率'!B:C,2,0)</f>
        <v>0.35099999999999998</v>
      </c>
      <c r="M2607" s="6">
        <v>0.02</v>
      </c>
      <c r="N2607">
        <v>42</v>
      </c>
      <c r="O2607">
        <v>5</v>
      </c>
      <c r="P2607" s="6">
        <v>0.12</v>
      </c>
      <c r="Q2607" s="13">
        <v>0.223</v>
      </c>
      <c r="R2607" s="13">
        <v>0.14399999999999999</v>
      </c>
      <c r="S2607" s="31">
        <v>780</v>
      </c>
      <c r="T2607" s="6">
        <f>VLOOKUP(E2607,'参数设置&amp;汇总'!S:U,3,0)</f>
        <v>0.25207643312101913</v>
      </c>
      <c r="U2607" s="78">
        <f t="shared" si="200"/>
        <v>10.587210191082804</v>
      </c>
      <c r="V2607" s="13">
        <v>0.85000000000000009</v>
      </c>
      <c r="W2607" s="78">
        <f t="shared" si="202"/>
        <v>10.390835518920946</v>
      </c>
      <c r="X2607" s="1">
        <f>VLOOKUP(E2607,'渗透率、续签率'!AG:AJ,4,0)</f>
        <v>7117.5</v>
      </c>
      <c r="Y2607" s="1">
        <f t="shared" si="203"/>
        <v>73956.771805919838</v>
      </c>
      <c r="Z2607">
        <v>28</v>
      </c>
      <c r="AA2607" s="89">
        <f t="shared" si="204"/>
        <v>298935</v>
      </c>
      <c r="AH2607" s="37"/>
      <c r="AI2607" s="37"/>
      <c r="AJ2607" s="1"/>
      <c r="AK2607" s="37"/>
    </row>
    <row r="2608" spans="1:37" hidden="1">
      <c r="A2608" t="s">
        <v>64</v>
      </c>
      <c r="B2608" t="s">
        <v>2</v>
      </c>
      <c r="C2608" t="s">
        <v>8</v>
      </c>
      <c r="D2608" t="s">
        <v>84</v>
      </c>
      <c r="E2608" t="s">
        <v>500</v>
      </c>
      <c r="F2608" t="str">
        <f t="shared" si="201"/>
        <v>济南市科学启蒙</v>
      </c>
      <c r="G2608" t="s">
        <v>103</v>
      </c>
      <c r="H2608" t="s">
        <v>104</v>
      </c>
      <c r="I2608" t="s">
        <v>70</v>
      </c>
      <c r="J2608">
        <v>252</v>
      </c>
      <c r="K2608">
        <v>16</v>
      </c>
      <c r="L2608" s="13">
        <f>VLOOKUP(C2608,'渗透率、续签率'!B:C,2,0)</f>
        <v>0.35099999999999998</v>
      </c>
      <c r="M2608" s="6">
        <v>0.06</v>
      </c>
      <c r="N2608">
        <v>48</v>
      </c>
      <c r="O2608">
        <v>14</v>
      </c>
      <c r="P2608" s="6">
        <v>0.28999999999999998</v>
      </c>
      <c r="Q2608" s="13">
        <v>0.52500000000000002</v>
      </c>
      <c r="R2608" s="13">
        <v>0.40400000000000003</v>
      </c>
      <c r="S2608" s="31">
        <v>1130</v>
      </c>
      <c r="T2608" s="6">
        <f>VLOOKUP(E2608,'参数设置&amp;汇总'!S:U,3,0)</f>
        <v>0.25207643312101913</v>
      </c>
      <c r="U2608" s="78">
        <f t="shared" si="200"/>
        <v>14</v>
      </c>
      <c r="V2608" s="13">
        <v>0.85000000000000009</v>
      </c>
      <c r="W2608" s="78">
        <f t="shared" si="202"/>
        <v>10.689411764705882</v>
      </c>
      <c r="X2608" s="1">
        <f>VLOOKUP(E2608,'渗透率、续签率'!AG:AJ,4,0)</f>
        <v>7117.5</v>
      </c>
      <c r="Y2608" s="1">
        <f t="shared" si="203"/>
        <v>76081.888235294115</v>
      </c>
      <c r="Z2608">
        <v>36</v>
      </c>
      <c r="AA2608" s="89">
        <f t="shared" si="204"/>
        <v>341640</v>
      </c>
      <c r="AH2608" s="37"/>
      <c r="AI2608" s="37"/>
      <c r="AJ2608" s="1"/>
      <c r="AK2608" s="37"/>
    </row>
    <row r="2609" spans="1:37" hidden="1">
      <c r="A2609" t="s">
        <v>64</v>
      </c>
      <c r="B2609" t="s">
        <v>2</v>
      </c>
      <c r="C2609" t="s">
        <v>8</v>
      </c>
      <c r="D2609" t="s">
        <v>84</v>
      </c>
      <c r="E2609" t="s">
        <v>500</v>
      </c>
      <c r="F2609" t="str">
        <f t="shared" si="201"/>
        <v>温州市科学启蒙</v>
      </c>
      <c r="G2609" t="s">
        <v>79</v>
      </c>
      <c r="H2609" t="s">
        <v>105</v>
      </c>
      <c r="I2609" t="s">
        <v>68</v>
      </c>
      <c r="J2609">
        <v>239</v>
      </c>
      <c r="K2609">
        <v>5</v>
      </c>
      <c r="L2609" s="13">
        <f>VLOOKUP(C2609,'渗透率、续签率'!B:C,2,0)</f>
        <v>0.35099999999999998</v>
      </c>
      <c r="M2609" s="6">
        <v>0.02</v>
      </c>
      <c r="N2609">
        <v>16</v>
      </c>
      <c r="O2609">
        <v>5</v>
      </c>
      <c r="P2609" s="6">
        <v>0.31</v>
      </c>
      <c r="Q2609" s="13">
        <v>0.33800000000000002</v>
      </c>
      <c r="R2609" s="13">
        <v>0.29699999999999999</v>
      </c>
      <c r="S2609" s="31">
        <v>384</v>
      </c>
      <c r="T2609" s="6">
        <f>VLOOKUP(E2609,'参数设置&amp;汇总'!S:U,3,0)</f>
        <v>0.25207643312101913</v>
      </c>
      <c r="U2609" s="78">
        <f t="shared" si="200"/>
        <v>5</v>
      </c>
      <c r="V2609" s="13">
        <v>0.85000000000000009</v>
      </c>
      <c r="W2609" s="78">
        <f t="shared" si="202"/>
        <v>3.8176470588235292</v>
      </c>
      <c r="X2609" s="1">
        <f>VLOOKUP(E2609,'渗透率、续签率'!AG:AJ,4,0)</f>
        <v>7117.5</v>
      </c>
      <c r="Y2609" s="1">
        <f t="shared" si="203"/>
        <v>27172.102941176468</v>
      </c>
      <c r="Z2609">
        <v>17</v>
      </c>
      <c r="AA2609" s="89">
        <f t="shared" si="204"/>
        <v>113880</v>
      </c>
      <c r="AH2609" s="37"/>
      <c r="AI2609" s="37"/>
      <c r="AK2609" s="37"/>
    </row>
    <row r="2610" spans="1:37" hidden="1">
      <c r="A2610" t="s">
        <v>64</v>
      </c>
      <c r="B2610" t="s">
        <v>2</v>
      </c>
      <c r="C2610" t="s">
        <v>8</v>
      </c>
      <c r="D2610" t="s">
        <v>84</v>
      </c>
      <c r="E2610" t="s">
        <v>500</v>
      </c>
      <c r="F2610" t="str">
        <f t="shared" si="201"/>
        <v>福州市科学启蒙</v>
      </c>
      <c r="G2610" t="s">
        <v>92</v>
      </c>
      <c r="H2610" t="s">
        <v>106</v>
      </c>
      <c r="I2610" t="s">
        <v>68</v>
      </c>
      <c r="J2610">
        <v>170</v>
      </c>
      <c r="K2610">
        <v>8</v>
      </c>
      <c r="L2610" s="13">
        <f>VLOOKUP(C2610,'渗透率、续签率'!B:C,2,0)</f>
        <v>0.35099999999999998</v>
      </c>
      <c r="M2610" s="6">
        <v>0.05</v>
      </c>
      <c r="N2610">
        <v>24</v>
      </c>
      <c r="O2610">
        <v>8</v>
      </c>
      <c r="P2610" s="6">
        <v>0.33</v>
      </c>
      <c r="Q2610" s="13">
        <v>0.46100000000000002</v>
      </c>
      <c r="R2610" s="13">
        <v>0.39</v>
      </c>
      <c r="S2610" s="31">
        <v>526</v>
      </c>
      <c r="T2610" s="6">
        <f>VLOOKUP(E2610,'参数设置&amp;汇总'!S:U,3,0)</f>
        <v>0.25207643312101913</v>
      </c>
      <c r="U2610" s="78">
        <f t="shared" si="200"/>
        <v>8</v>
      </c>
      <c r="V2610" s="13">
        <v>0.85000000000000009</v>
      </c>
      <c r="W2610" s="78">
        <f t="shared" si="202"/>
        <v>6.1082352941176463</v>
      </c>
      <c r="X2610" s="1">
        <f>VLOOKUP(E2610,'渗透率、续签率'!AG:AJ,4,0)</f>
        <v>7117.5</v>
      </c>
      <c r="Y2610" s="1">
        <f t="shared" si="203"/>
        <v>43475.364705882348</v>
      </c>
      <c r="Z2610">
        <v>29</v>
      </c>
      <c r="AA2610" s="89">
        <f t="shared" si="204"/>
        <v>170820</v>
      </c>
      <c r="AH2610" s="37"/>
      <c r="AI2610" s="37"/>
      <c r="AK2610" s="37"/>
    </row>
    <row r="2611" spans="1:37" hidden="1">
      <c r="A2611" t="s">
        <v>64</v>
      </c>
      <c r="B2611" t="s">
        <v>2</v>
      </c>
      <c r="C2611" t="s">
        <v>8</v>
      </c>
      <c r="D2611" t="s">
        <v>84</v>
      </c>
      <c r="E2611" t="s">
        <v>500</v>
      </c>
      <c r="F2611" t="str">
        <f t="shared" si="201"/>
        <v>苏州市科学启蒙</v>
      </c>
      <c r="G2611" t="s">
        <v>73</v>
      </c>
      <c r="H2611" t="s">
        <v>107</v>
      </c>
      <c r="I2611" t="s">
        <v>70</v>
      </c>
      <c r="J2611">
        <v>257</v>
      </c>
      <c r="K2611">
        <v>8</v>
      </c>
      <c r="L2611" s="13">
        <f>VLOOKUP(C2611,'渗透率、续签率'!B:C,2,0)</f>
        <v>0.35099999999999998</v>
      </c>
      <c r="M2611" s="6">
        <v>0.03</v>
      </c>
      <c r="N2611">
        <v>28</v>
      </c>
      <c r="O2611">
        <v>7</v>
      </c>
      <c r="P2611" s="6">
        <v>0.25</v>
      </c>
      <c r="Q2611" s="13">
        <v>0.40300000000000002</v>
      </c>
      <c r="R2611" s="13">
        <v>0.38300000000000001</v>
      </c>
      <c r="S2611" s="31">
        <v>612</v>
      </c>
      <c r="T2611" s="6">
        <f>VLOOKUP(E2611,'参数设置&amp;汇总'!S:U,3,0)</f>
        <v>0.25207643312101913</v>
      </c>
      <c r="U2611" s="78">
        <f t="shared" si="200"/>
        <v>7.0581401273885351</v>
      </c>
      <c r="V2611" s="13">
        <v>0.85000000000000009</v>
      </c>
      <c r="W2611" s="78">
        <f t="shared" si="202"/>
        <v>5.4131060322218056</v>
      </c>
      <c r="X2611" s="1">
        <f>VLOOKUP(E2611,'渗透率、续签率'!AG:AJ,4,0)</f>
        <v>7117.5</v>
      </c>
      <c r="Y2611" s="1">
        <f t="shared" si="203"/>
        <v>38527.782184338699</v>
      </c>
      <c r="Z2611">
        <v>51</v>
      </c>
      <c r="AA2611" s="89">
        <f t="shared" si="204"/>
        <v>199290</v>
      </c>
      <c r="AH2611" s="37"/>
      <c r="AI2611" s="37"/>
      <c r="AK2611" s="37"/>
    </row>
    <row r="2612" spans="1:37" hidden="1">
      <c r="A2612" t="s">
        <v>64</v>
      </c>
      <c r="B2612" t="s">
        <v>2</v>
      </c>
      <c r="C2612" t="s">
        <v>8</v>
      </c>
      <c r="D2612" t="s">
        <v>84</v>
      </c>
      <c r="E2612" t="s">
        <v>500</v>
      </c>
      <c r="F2612" t="str">
        <f t="shared" si="201"/>
        <v>西安市科学启蒙</v>
      </c>
      <c r="G2612" t="s">
        <v>108</v>
      </c>
      <c r="H2612" t="s">
        <v>109</v>
      </c>
      <c r="I2612" t="s">
        <v>70</v>
      </c>
      <c r="J2612">
        <v>199</v>
      </c>
      <c r="K2612">
        <v>29</v>
      </c>
      <c r="L2612" s="13">
        <f>VLOOKUP(C2612,'渗透率、续签率'!B:C,2,0)</f>
        <v>0.35099999999999998</v>
      </c>
      <c r="M2612" s="6">
        <v>0.15</v>
      </c>
      <c r="N2612">
        <v>55</v>
      </c>
      <c r="O2612">
        <v>26</v>
      </c>
      <c r="P2612" s="6">
        <v>0.47</v>
      </c>
      <c r="Q2612" s="13">
        <v>0.76600000000000001</v>
      </c>
      <c r="R2612" s="13">
        <v>0.70599999999999996</v>
      </c>
      <c r="S2612" s="31">
        <v>1927</v>
      </c>
      <c r="T2612" s="6">
        <f>VLOOKUP(E2612,'参数设置&amp;汇总'!S:U,3,0)</f>
        <v>0.25207643312101913</v>
      </c>
      <c r="U2612" s="78">
        <f t="shared" si="200"/>
        <v>26</v>
      </c>
      <c r="V2612" s="13">
        <v>0.85000000000000009</v>
      </c>
      <c r="W2612" s="78">
        <f t="shared" si="202"/>
        <v>19.851764705882353</v>
      </c>
      <c r="X2612" s="1">
        <f>VLOOKUP(E2612,'渗透率、续签率'!AG:AJ,4,0)</f>
        <v>7117.5</v>
      </c>
      <c r="Y2612" s="1">
        <f t="shared" si="203"/>
        <v>141294.93529411763</v>
      </c>
      <c r="Z2612">
        <v>51</v>
      </c>
      <c r="AA2612" s="89">
        <f t="shared" si="204"/>
        <v>391462.5</v>
      </c>
      <c r="AH2612" s="37"/>
      <c r="AI2612" s="37"/>
      <c r="AK2612" s="37"/>
    </row>
    <row r="2613" spans="1:37" hidden="1">
      <c r="A2613" t="s">
        <v>64</v>
      </c>
      <c r="B2613" t="s">
        <v>2</v>
      </c>
      <c r="C2613" t="s">
        <v>8</v>
      </c>
      <c r="D2613" t="s">
        <v>84</v>
      </c>
      <c r="E2613" t="s">
        <v>500</v>
      </c>
      <c r="F2613" t="str">
        <f t="shared" si="201"/>
        <v>郑州市科学启蒙</v>
      </c>
      <c r="G2613" t="s">
        <v>110</v>
      </c>
      <c r="H2613" t="s">
        <v>111</v>
      </c>
      <c r="I2613" t="s">
        <v>70</v>
      </c>
      <c r="J2613">
        <v>274</v>
      </c>
      <c r="K2613">
        <v>27</v>
      </c>
      <c r="L2613" s="13">
        <f>VLOOKUP(C2613,'渗透率、续签率'!B:C,2,0)</f>
        <v>0.35099999999999998</v>
      </c>
      <c r="M2613" s="6">
        <v>0.1</v>
      </c>
      <c r="N2613">
        <v>65</v>
      </c>
      <c r="O2613">
        <v>24</v>
      </c>
      <c r="P2613" s="6">
        <v>0.37</v>
      </c>
      <c r="Q2613" s="13">
        <v>0.65800000000000003</v>
      </c>
      <c r="R2613" s="13">
        <v>0.48899999999999999</v>
      </c>
      <c r="S2613" s="31">
        <v>1310</v>
      </c>
      <c r="T2613" s="6">
        <f>VLOOKUP(E2613,'参数设置&amp;汇总'!S:U,3,0)</f>
        <v>0.25207643312101913</v>
      </c>
      <c r="U2613" s="78">
        <f t="shared" si="200"/>
        <v>24</v>
      </c>
      <c r="V2613" s="13">
        <v>0.85000000000000009</v>
      </c>
      <c r="W2613" s="78">
        <f t="shared" si="202"/>
        <v>18.324705882352941</v>
      </c>
      <c r="X2613" s="1">
        <f>VLOOKUP(E2613,'渗透率、续签率'!AG:AJ,4,0)</f>
        <v>7117.5</v>
      </c>
      <c r="Y2613" s="1">
        <f t="shared" si="203"/>
        <v>130426.09411764705</v>
      </c>
      <c r="Z2613">
        <v>31</v>
      </c>
      <c r="AA2613" s="89">
        <f t="shared" si="204"/>
        <v>462637.5</v>
      </c>
      <c r="AH2613" s="37"/>
      <c r="AI2613" s="37"/>
      <c r="AJ2613" s="1"/>
      <c r="AK2613" s="37"/>
    </row>
    <row r="2614" spans="1:37" hidden="1">
      <c r="A2614" t="s">
        <v>64</v>
      </c>
      <c r="B2614" t="s">
        <v>2</v>
      </c>
      <c r="C2614" t="s">
        <v>8</v>
      </c>
      <c r="D2614" t="s">
        <v>84</v>
      </c>
      <c r="E2614" t="s">
        <v>500</v>
      </c>
      <c r="F2614" t="str">
        <f t="shared" si="201"/>
        <v>重庆市科学启蒙</v>
      </c>
      <c r="G2614" t="s">
        <v>112</v>
      </c>
      <c r="H2614" t="s">
        <v>112</v>
      </c>
      <c r="I2614" t="s">
        <v>70</v>
      </c>
      <c r="J2614">
        <v>299</v>
      </c>
      <c r="K2614">
        <v>19</v>
      </c>
      <c r="L2614" s="13">
        <f>VLOOKUP(C2614,'渗透率、续签率'!B:C,2,0)</f>
        <v>0.35099999999999998</v>
      </c>
      <c r="M2614" s="6">
        <v>0.06</v>
      </c>
      <c r="N2614">
        <v>63</v>
      </c>
      <c r="O2614">
        <v>18</v>
      </c>
      <c r="P2614" s="6">
        <v>0.28999999999999998</v>
      </c>
      <c r="Q2614" s="13">
        <v>0.52100000000000002</v>
      </c>
      <c r="R2614" s="13">
        <v>0.46400000000000002</v>
      </c>
      <c r="S2614" s="31">
        <v>1366</v>
      </c>
      <c r="T2614" s="6">
        <f>VLOOKUP(E2614,'参数设置&amp;汇总'!S:U,3,0)</f>
        <v>0.25207643312101913</v>
      </c>
      <c r="U2614" s="78">
        <f t="shared" si="200"/>
        <v>18</v>
      </c>
      <c r="V2614" s="13">
        <v>0.85000000000000009</v>
      </c>
      <c r="W2614" s="78">
        <f t="shared" si="202"/>
        <v>13.743529411764705</v>
      </c>
      <c r="X2614" s="1">
        <f>VLOOKUP(E2614,'渗透率、续签率'!AG:AJ,4,0)</f>
        <v>7117.5</v>
      </c>
      <c r="Y2614" s="1">
        <f t="shared" si="203"/>
        <v>97819.570588235292</v>
      </c>
      <c r="Z2614">
        <v>32</v>
      </c>
      <c r="AA2614" s="89">
        <f t="shared" si="204"/>
        <v>448402.5</v>
      </c>
      <c r="AH2614" s="37"/>
      <c r="AI2614" s="37"/>
      <c r="AK2614" s="37"/>
    </row>
    <row r="2615" spans="1:37" hidden="1">
      <c r="A2615" t="s">
        <v>64</v>
      </c>
      <c r="B2615" t="s">
        <v>2</v>
      </c>
      <c r="C2615" t="s">
        <v>8</v>
      </c>
      <c r="D2615" t="s">
        <v>84</v>
      </c>
      <c r="E2615" t="s">
        <v>500</v>
      </c>
      <c r="F2615" t="str">
        <f t="shared" si="201"/>
        <v>长沙市科学启蒙</v>
      </c>
      <c r="G2615" t="s">
        <v>113</v>
      </c>
      <c r="H2615" t="s">
        <v>114</v>
      </c>
      <c r="I2615" t="s">
        <v>68</v>
      </c>
      <c r="J2615">
        <v>242</v>
      </c>
      <c r="K2615">
        <v>13</v>
      </c>
      <c r="L2615" s="13">
        <f>VLOOKUP(C2615,'渗透率、续签率'!B:C,2,0)</f>
        <v>0.35099999999999998</v>
      </c>
      <c r="M2615" s="6">
        <v>0.05</v>
      </c>
      <c r="N2615">
        <v>49</v>
      </c>
      <c r="O2615">
        <v>11</v>
      </c>
      <c r="P2615" s="6">
        <v>0.22</v>
      </c>
      <c r="Q2615" s="13">
        <v>0.45200000000000001</v>
      </c>
      <c r="R2615" s="13">
        <v>0.34899999999999998</v>
      </c>
      <c r="S2615" s="31">
        <v>1181</v>
      </c>
      <c r="T2615" s="6">
        <f>VLOOKUP(E2615,'参数设置&amp;汇总'!S:U,3,0)</f>
        <v>0.25207643312101913</v>
      </c>
      <c r="U2615" s="78">
        <f t="shared" si="200"/>
        <v>12.351745222929937</v>
      </c>
      <c r="V2615" s="13">
        <v>0.85000000000000009</v>
      </c>
      <c r="W2615" s="78">
        <f t="shared" si="202"/>
        <v>9.9891120269763967</v>
      </c>
      <c r="X2615" s="1">
        <f>VLOOKUP(E2615,'渗透率、续签率'!AG:AJ,4,0)</f>
        <v>7117.5</v>
      </c>
      <c r="Y2615" s="1">
        <f t="shared" si="203"/>
        <v>71097.504852004509</v>
      </c>
      <c r="Z2615">
        <v>35</v>
      </c>
      <c r="AA2615" s="89">
        <f t="shared" si="204"/>
        <v>348757.5</v>
      </c>
      <c r="AH2615" s="37"/>
      <c r="AI2615" s="37"/>
      <c r="AK2615" s="37"/>
    </row>
    <row r="2616" spans="1:37" hidden="1">
      <c r="A2616" t="s">
        <v>64</v>
      </c>
      <c r="B2616" t="s">
        <v>2</v>
      </c>
      <c r="C2616" t="s">
        <v>8</v>
      </c>
      <c r="D2616" t="s">
        <v>84</v>
      </c>
      <c r="E2616" t="s">
        <v>500</v>
      </c>
      <c r="F2616" t="str">
        <f t="shared" si="201"/>
        <v>青岛市科学启蒙</v>
      </c>
      <c r="G2616" t="s">
        <v>103</v>
      </c>
      <c r="H2616" t="s">
        <v>115</v>
      </c>
      <c r="I2616" t="s">
        <v>70</v>
      </c>
      <c r="J2616">
        <v>399</v>
      </c>
      <c r="K2616">
        <v>8</v>
      </c>
      <c r="L2616" s="13">
        <f>VLOOKUP(C2616,'渗透率、续签率'!B:C,2,0)</f>
        <v>0.35099999999999998</v>
      </c>
      <c r="M2616" s="6">
        <v>0.02</v>
      </c>
      <c r="N2616">
        <v>59</v>
      </c>
      <c r="O2616">
        <v>7</v>
      </c>
      <c r="P2616" s="6">
        <v>0.12</v>
      </c>
      <c r="Q2616" s="13">
        <v>0.28899999999999998</v>
      </c>
      <c r="R2616" s="13">
        <v>0.17699999999999999</v>
      </c>
      <c r="S2616" s="31">
        <v>1033</v>
      </c>
      <c r="T2616" s="6">
        <f>VLOOKUP(E2616,'参数设置&amp;汇总'!S:U,3,0)</f>
        <v>0.25207643312101913</v>
      </c>
      <c r="U2616" s="78">
        <f t="shared" si="200"/>
        <v>14.872509554140128</v>
      </c>
      <c r="V2616" s="13">
        <v>0.85000000000000009</v>
      </c>
      <c r="W2616" s="78">
        <f t="shared" si="202"/>
        <v>14.606481828400151</v>
      </c>
      <c r="X2616" s="1">
        <f>VLOOKUP(E2616,'渗透率、续签率'!AG:AJ,4,0)</f>
        <v>7117.5</v>
      </c>
      <c r="Y2616" s="1">
        <f t="shared" si="203"/>
        <v>103961.63441363808</v>
      </c>
      <c r="Z2616">
        <v>38</v>
      </c>
      <c r="AA2616" s="89">
        <f t="shared" si="204"/>
        <v>419932.5</v>
      </c>
      <c r="AH2616" s="37"/>
      <c r="AI2616" s="37"/>
      <c r="AK2616" s="37"/>
    </row>
    <row r="2617" spans="1:37" hidden="1">
      <c r="A2617" t="s">
        <v>64</v>
      </c>
      <c r="B2617" t="s">
        <v>2</v>
      </c>
      <c r="C2617" t="s">
        <v>8</v>
      </c>
      <c r="D2617" t="s">
        <v>116</v>
      </c>
      <c r="E2617" t="s">
        <v>501</v>
      </c>
      <c r="F2617" t="str">
        <f t="shared" si="201"/>
        <v>七台河市科学启蒙</v>
      </c>
      <c r="G2617" t="s">
        <v>118</v>
      </c>
      <c r="H2617" t="s">
        <v>119</v>
      </c>
      <c r="I2617" t="s">
        <v>70</v>
      </c>
      <c r="J2617">
        <v>2</v>
      </c>
      <c r="K2617">
        <v>0</v>
      </c>
      <c r="L2617" s="13">
        <f>VLOOKUP(C2617,'渗透率、续签率'!B:C,2,0)</f>
        <v>0.35099999999999998</v>
      </c>
      <c r="M2617" s="6">
        <v>0</v>
      </c>
      <c r="N2617">
        <v>0</v>
      </c>
      <c r="O2617">
        <v>0</v>
      </c>
      <c r="P2617" s="6">
        <v>0</v>
      </c>
      <c r="Q2617" s="13">
        <v>0</v>
      </c>
      <c r="R2617" s="13">
        <v>0</v>
      </c>
      <c r="S2617" s="31">
        <v>2</v>
      </c>
      <c r="T2617" s="6">
        <f>VLOOKUP(E2617,'参数设置&amp;汇总'!S:U,3,0)</f>
        <v>0.11627539503386004</v>
      </c>
      <c r="U2617" s="78">
        <f t="shared" si="200"/>
        <v>0</v>
      </c>
      <c r="V2617" s="13">
        <v>0.85000000000000009</v>
      </c>
      <c r="W2617" s="78">
        <f t="shared" si="202"/>
        <v>0</v>
      </c>
      <c r="X2617" s="1">
        <f>VLOOKUP(E2617,'渗透率、续签率'!AG:AJ,4,0)</f>
        <v>3431</v>
      </c>
      <c r="Y2617" s="1">
        <f t="shared" si="203"/>
        <v>0</v>
      </c>
      <c r="Z2617">
        <v>0</v>
      </c>
      <c r="AA2617" s="89">
        <f t="shared" si="204"/>
        <v>0</v>
      </c>
      <c r="AH2617" s="37"/>
      <c r="AI2617" s="37"/>
      <c r="AK2617" s="37"/>
    </row>
    <row r="2618" spans="1:37" hidden="1">
      <c r="A2618" t="s">
        <v>64</v>
      </c>
      <c r="B2618" t="s">
        <v>2</v>
      </c>
      <c r="C2618" t="s">
        <v>8</v>
      </c>
      <c r="D2618" t="s">
        <v>116</v>
      </c>
      <c r="E2618" t="s">
        <v>501</v>
      </c>
      <c r="F2618" t="str">
        <f t="shared" si="201"/>
        <v>万宁市科学启蒙</v>
      </c>
      <c r="G2618" t="s">
        <v>120</v>
      </c>
      <c r="H2618" t="s">
        <v>121</v>
      </c>
      <c r="I2618" t="s">
        <v>68</v>
      </c>
      <c r="J2618">
        <v>1</v>
      </c>
      <c r="K2618">
        <v>0</v>
      </c>
      <c r="L2618" s="13">
        <f>VLOOKUP(C2618,'渗透率、续签率'!B:C,2,0)</f>
        <v>0.35099999999999998</v>
      </c>
      <c r="M2618" s="6">
        <v>0</v>
      </c>
      <c r="N2618">
        <v>0</v>
      </c>
      <c r="O2618">
        <v>0</v>
      </c>
      <c r="P2618" s="6">
        <v>0</v>
      </c>
      <c r="Q2618" s="13">
        <v>0</v>
      </c>
      <c r="R2618" s="13">
        <v>0</v>
      </c>
      <c r="S2618" s="31">
        <v>0</v>
      </c>
      <c r="T2618" s="6">
        <f>VLOOKUP(E2618,'参数设置&amp;汇总'!S:U,3,0)</f>
        <v>0.11627539503386004</v>
      </c>
      <c r="U2618" s="78">
        <f t="shared" si="200"/>
        <v>0</v>
      </c>
      <c r="V2618" s="13">
        <v>0.85000000000000009</v>
      </c>
      <c r="W2618" s="78">
        <f t="shared" si="202"/>
        <v>0</v>
      </c>
      <c r="X2618" s="1">
        <f>VLOOKUP(E2618,'渗透率、续签率'!AG:AJ,4,0)</f>
        <v>3431</v>
      </c>
      <c r="Y2618" s="1">
        <f t="shared" si="203"/>
        <v>0</v>
      </c>
      <c r="Z2618">
        <v>0</v>
      </c>
      <c r="AA2618" s="89">
        <f t="shared" si="204"/>
        <v>0</v>
      </c>
      <c r="AH2618" s="37"/>
      <c r="AI2618" s="37"/>
      <c r="AK2618" s="37"/>
    </row>
    <row r="2619" spans="1:37" hidden="1">
      <c r="A2619" t="s">
        <v>64</v>
      </c>
      <c r="B2619" t="s">
        <v>2</v>
      </c>
      <c r="C2619" t="s">
        <v>8</v>
      </c>
      <c r="D2619" t="s">
        <v>116</v>
      </c>
      <c r="E2619" t="s">
        <v>501</v>
      </c>
      <c r="F2619" t="str">
        <f t="shared" si="201"/>
        <v>三亚市科学启蒙</v>
      </c>
      <c r="G2619" t="s">
        <v>120</v>
      </c>
      <c r="H2619" t="s">
        <v>122</v>
      </c>
      <c r="I2619" t="s">
        <v>68</v>
      </c>
      <c r="J2619">
        <v>16</v>
      </c>
      <c r="K2619">
        <v>0</v>
      </c>
      <c r="L2619" s="13">
        <f>VLOOKUP(C2619,'渗透率、续签率'!B:C,2,0)</f>
        <v>0.35099999999999998</v>
      </c>
      <c r="M2619" s="6">
        <v>0</v>
      </c>
      <c r="N2619">
        <v>2</v>
      </c>
      <c r="O2619">
        <v>0</v>
      </c>
      <c r="P2619" s="6">
        <v>0</v>
      </c>
      <c r="Q2619" s="13">
        <v>0</v>
      </c>
      <c r="R2619" s="13">
        <v>0</v>
      </c>
      <c r="S2619" s="31">
        <v>19</v>
      </c>
      <c r="T2619" s="6">
        <f>VLOOKUP(E2619,'参数设置&amp;汇总'!S:U,3,0)</f>
        <v>0.11627539503386004</v>
      </c>
      <c r="U2619" s="78">
        <f t="shared" si="200"/>
        <v>0.23255079006772009</v>
      </c>
      <c r="V2619" s="13">
        <v>0.85000000000000009</v>
      </c>
      <c r="W2619" s="78">
        <f t="shared" si="202"/>
        <v>0.27358916478555301</v>
      </c>
      <c r="X2619" s="1">
        <f>VLOOKUP(E2619,'渗透率、续签率'!AG:AJ,4,0)</f>
        <v>3431</v>
      </c>
      <c r="Y2619" s="1">
        <f t="shared" si="203"/>
        <v>938.68442437923238</v>
      </c>
      <c r="Z2619">
        <v>1</v>
      </c>
      <c r="AA2619" s="89">
        <f t="shared" si="204"/>
        <v>6862</v>
      </c>
      <c r="AH2619" s="37"/>
      <c r="AI2619" s="37"/>
      <c r="AJ2619" s="1"/>
      <c r="AK2619" s="37"/>
    </row>
    <row r="2620" spans="1:37" hidden="1">
      <c r="A2620" t="s">
        <v>64</v>
      </c>
      <c r="B2620" t="s">
        <v>2</v>
      </c>
      <c r="C2620" t="s">
        <v>8</v>
      </c>
      <c r="D2620" t="s">
        <v>116</v>
      </c>
      <c r="E2620" t="s">
        <v>501</v>
      </c>
      <c r="F2620" t="str">
        <f t="shared" si="201"/>
        <v>三明市科学启蒙</v>
      </c>
      <c r="G2620" t="s">
        <v>92</v>
      </c>
      <c r="H2620" t="s">
        <v>123</v>
      </c>
      <c r="I2620" t="s">
        <v>68</v>
      </c>
      <c r="J2620">
        <v>16</v>
      </c>
      <c r="K2620">
        <v>0</v>
      </c>
      <c r="L2620" s="13">
        <f>VLOOKUP(C2620,'渗透率、续签率'!B:C,2,0)</f>
        <v>0.35099999999999998</v>
      </c>
      <c r="M2620" s="6">
        <v>0</v>
      </c>
      <c r="N2620">
        <v>0</v>
      </c>
      <c r="O2620">
        <v>0</v>
      </c>
      <c r="P2620" s="6">
        <v>0</v>
      </c>
      <c r="Q2620" s="13">
        <v>0</v>
      </c>
      <c r="R2620" s="13">
        <v>0</v>
      </c>
      <c r="S2620" s="31">
        <v>6</v>
      </c>
      <c r="T2620" s="6">
        <f>VLOOKUP(E2620,'参数设置&amp;汇总'!S:U,3,0)</f>
        <v>0.11627539503386004</v>
      </c>
      <c r="U2620" s="78">
        <f t="shared" si="200"/>
        <v>0</v>
      </c>
      <c r="V2620" s="13">
        <v>0.85000000000000009</v>
      </c>
      <c r="W2620" s="78">
        <f t="shared" si="202"/>
        <v>0</v>
      </c>
      <c r="X2620" s="1">
        <f>VLOOKUP(E2620,'渗透率、续签率'!AG:AJ,4,0)</f>
        <v>3431</v>
      </c>
      <c r="Y2620" s="1">
        <f t="shared" si="203"/>
        <v>0</v>
      </c>
      <c r="Z2620">
        <v>0</v>
      </c>
      <c r="AA2620" s="89">
        <f t="shared" si="204"/>
        <v>0</v>
      </c>
      <c r="AH2620" s="37"/>
      <c r="AI2620" s="37"/>
      <c r="AK2620" s="37"/>
    </row>
    <row r="2621" spans="1:37" hidden="1">
      <c r="A2621" t="s">
        <v>64</v>
      </c>
      <c r="B2621" t="s">
        <v>2</v>
      </c>
      <c r="C2621" t="s">
        <v>8</v>
      </c>
      <c r="D2621" t="s">
        <v>116</v>
      </c>
      <c r="E2621" t="s">
        <v>501</v>
      </c>
      <c r="F2621" t="str">
        <f t="shared" si="201"/>
        <v>三沙市科学启蒙</v>
      </c>
      <c r="G2621" t="s">
        <v>120</v>
      </c>
      <c r="H2621" t="s">
        <v>124</v>
      </c>
      <c r="I2621" t="s">
        <v>68</v>
      </c>
      <c r="J2621">
        <v>0</v>
      </c>
      <c r="K2621">
        <v>0</v>
      </c>
      <c r="L2621" s="13">
        <f>VLOOKUP(C2621,'渗透率、续签率'!B:C,2,0)</f>
        <v>0.35099999999999998</v>
      </c>
      <c r="M2621" s="6">
        <v>0</v>
      </c>
      <c r="N2621">
        <v>0</v>
      </c>
      <c r="O2621">
        <v>0</v>
      </c>
      <c r="P2621" s="6">
        <v>0</v>
      </c>
      <c r="Q2621" s="13">
        <v>0</v>
      </c>
      <c r="R2621" s="13">
        <v>0</v>
      </c>
      <c r="S2621" s="31">
        <v>0</v>
      </c>
      <c r="T2621" s="6">
        <f>VLOOKUP(E2621,'参数设置&amp;汇总'!S:U,3,0)</f>
        <v>0.11627539503386004</v>
      </c>
      <c r="U2621" s="78">
        <f t="shared" si="200"/>
        <v>0</v>
      </c>
      <c r="V2621" s="13">
        <v>0.85000000000000009</v>
      </c>
      <c r="W2621" s="78">
        <f t="shared" si="202"/>
        <v>0</v>
      </c>
      <c r="X2621" s="1">
        <f>VLOOKUP(E2621,'渗透率、续签率'!AG:AJ,4,0)</f>
        <v>3431</v>
      </c>
      <c r="Y2621" s="1">
        <f t="shared" si="203"/>
        <v>0</v>
      </c>
      <c r="Z2621">
        <v>0</v>
      </c>
      <c r="AA2621" s="89">
        <f t="shared" si="204"/>
        <v>0</v>
      </c>
      <c r="AH2621" s="37"/>
      <c r="AI2621" s="37"/>
      <c r="AK2621" s="37"/>
    </row>
    <row r="2622" spans="1:37" hidden="1">
      <c r="A2622" t="s">
        <v>64</v>
      </c>
      <c r="B2622" t="s">
        <v>2</v>
      </c>
      <c r="C2622" t="s">
        <v>8</v>
      </c>
      <c r="D2622" t="s">
        <v>116</v>
      </c>
      <c r="E2622" t="s">
        <v>501</v>
      </c>
      <c r="F2622" t="str">
        <f t="shared" si="201"/>
        <v>三门峡市科学启蒙</v>
      </c>
      <c r="G2622" t="s">
        <v>110</v>
      </c>
      <c r="H2622" t="s">
        <v>125</v>
      </c>
      <c r="I2622" t="s">
        <v>70</v>
      </c>
      <c r="J2622">
        <v>20</v>
      </c>
      <c r="K2622">
        <v>0</v>
      </c>
      <c r="L2622" s="13">
        <f>VLOOKUP(C2622,'渗透率、续签率'!B:C,2,0)</f>
        <v>0.35099999999999998</v>
      </c>
      <c r="M2622" s="6">
        <v>0</v>
      </c>
      <c r="N2622">
        <v>3</v>
      </c>
      <c r="O2622">
        <v>0</v>
      </c>
      <c r="P2622" s="6">
        <v>0</v>
      </c>
      <c r="Q2622" s="13">
        <v>0</v>
      </c>
      <c r="R2622" s="13">
        <v>0</v>
      </c>
      <c r="S2622" s="31">
        <v>10</v>
      </c>
      <c r="T2622" s="6">
        <f>VLOOKUP(E2622,'参数设置&amp;汇总'!S:U,3,0)</f>
        <v>0.11627539503386004</v>
      </c>
      <c r="U2622" s="78">
        <f t="shared" si="200"/>
        <v>0.34882618510158014</v>
      </c>
      <c r="V2622" s="13">
        <v>0.85000000000000009</v>
      </c>
      <c r="W2622" s="78">
        <f t="shared" si="202"/>
        <v>0.41038374717832954</v>
      </c>
      <c r="X2622" s="1">
        <f>VLOOKUP(E2622,'渗透率、续签率'!AG:AJ,4,0)</f>
        <v>3431</v>
      </c>
      <c r="Y2622" s="1">
        <f t="shared" si="203"/>
        <v>1408.0266365688487</v>
      </c>
      <c r="Z2622">
        <v>0</v>
      </c>
      <c r="AA2622" s="89">
        <f t="shared" si="204"/>
        <v>10293</v>
      </c>
    </row>
    <row r="2623" spans="1:37" hidden="1">
      <c r="A2623" t="s">
        <v>64</v>
      </c>
      <c r="B2623" t="s">
        <v>2</v>
      </c>
      <c r="C2623" t="s">
        <v>8</v>
      </c>
      <c r="D2623" t="s">
        <v>116</v>
      </c>
      <c r="E2623" t="s">
        <v>501</v>
      </c>
      <c r="F2623" t="str">
        <f t="shared" si="201"/>
        <v>上饶市科学启蒙</v>
      </c>
      <c r="G2623" t="s">
        <v>90</v>
      </c>
      <c r="H2623" t="s">
        <v>126</v>
      </c>
      <c r="I2623" t="s">
        <v>68</v>
      </c>
      <c r="J2623">
        <v>45</v>
      </c>
      <c r="K2623">
        <v>0</v>
      </c>
      <c r="L2623" s="13">
        <f>VLOOKUP(C2623,'渗透率、续签率'!B:C,2,0)</f>
        <v>0.35099999999999998</v>
      </c>
      <c r="M2623" s="6">
        <v>0</v>
      </c>
      <c r="N2623">
        <v>2</v>
      </c>
      <c r="O2623">
        <v>0</v>
      </c>
      <c r="P2623" s="6">
        <v>0</v>
      </c>
      <c r="Q2623" s="13">
        <v>0</v>
      </c>
      <c r="R2623" s="13">
        <v>0</v>
      </c>
      <c r="S2623" s="31">
        <v>34</v>
      </c>
      <c r="T2623" s="6">
        <f>VLOOKUP(E2623,'参数设置&amp;汇总'!S:U,3,0)</f>
        <v>0.11627539503386004</v>
      </c>
      <c r="U2623" s="78">
        <f t="shared" si="200"/>
        <v>0.23255079006772009</v>
      </c>
      <c r="V2623" s="13">
        <v>0.85000000000000009</v>
      </c>
      <c r="W2623" s="78">
        <f t="shared" si="202"/>
        <v>0.27358916478555301</v>
      </c>
      <c r="X2623" s="1">
        <f>VLOOKUP(E2623,'渗透率、续签率'!AG:AJ,4,0)</f>
        <v>3431</v>
      </c>
      <c r="Y2623" s="1">
        <f t="shared" si="203"/>
        <v>938.68442437923238</v>
      </c>
      <c r="Z2623">
        <v>0</v>
      </c>
      <c r="AA2623" s="89">
        <f t="shared" si="204"/>
        <v>6862</v>
      </c>
    </row>
    <row r="2624" spans="1:37" hidden="1">
      <c r="A2624" t="s">
        <v>64</v>
      </c>
      <c r="B2624" t="s">
        <v>2</v>
      </c>
      <c r="C2624" t="s">
        <v>8</v>
      </c>
      <c r="D2624" t="s">
        <v>116</v>
      </c>
      <c r="E2624" t="s">
        <v>501</v>
      </c>
      <c r="F2624" t="str">
        <f t="shared" si="201"/>
        <v>东方市科学启蒙</v>
      </c>
      <c r="G2624" t="s">
        <v>120</v>
      </c>
      <c r="H2624" t="s">
        <v>127</v>
      </c>
      <c r="I2624" t="s">
        <v>68</v>
      </c>
      <c r="J2624">
        <v>2</v>
      </c>
      <c r="K2624">
        <v>0</v>
      </c>
      <c r="L2624" s="13">
        <f>VLOOKUP(C2624,'渗透率、续签率'!B:C,2,0)</f>
        <v>0.35099999999999998</v>
      </c>
      <c r="M2624" s="6">
        <v>0</v>
      </c>
      <c r="N2624">
        <v>0</v>
      </c>
      <c r="O2624">
        <v>0</v>
      </c>
      <c r="P2624" s="6">
        <v>0</v>
      </c>
      <c r="Q2624" s="13">
        <v>0</v>
      </c>
      <c r="R2624" s="13">
        <v>0</v>
      </c>
      <c r="S2624" s="31">
        <v>1</v>
      </c>
      <c r="T2624" s="6">
        <f>VLOOKUP(E2624,'参数设置&amp;汇总'!S:U,3,0)</f>
        <v>0.11627539503386004</v>
      </c>
      <c r="U2624" s="78">
        <f t="shared" si="200"/>
        <v>0</v>
      </c>
      <c r="V2624" s="13">
        <v>0.85000000000000009</v>
      </c>
      <c r="W2624" s="78">
        <f t="shared" si="202"/>
        <v>0</v>
      </c>
      <c r="X2624" s="1">
        <f>VLOOKUP(E2624,'渗透率、续签率'!AG:AJ,4,0)</f>
        <v>3431</v>
      </c>
      <c r="Y2624" s="1">
        <f t="shared" si="203"/>
        <v>0</v>
      </c>
      <c r="Z2624">
        <v>0</v>
      </c>
      <c r="AA2624" s="89">
        <f t="shared" si="204"/>
        <v>0</v>
      </c>
      <c r="AH2624" s="37"/>
      <c r="AI2624" s="37"/>
      <c r="AK2624" s="37"/>
    </row>
    <row r="2625" spans="1:37" hidden="1">
      <c r="A2625" t="s">
        <v>64</v>
      </c>
      <c r="B2625" t="s">
        <v>2</v>
      </c>
      <c r="C2625" t="s">
        <v>8</v>
      </c>
      <c r="D2625" t="s">
        <v>116</v>
      </c>
      <c r="E2625" t="s">
        <v>501</v>
      </c>
      <c r="F2625" t="str">
        <f t="shared" si="201"/>
        <v>东营市科学启蒙</v>
      </c>
      <c r="G2625" t="s">
        <v>103</v>
      </c>
      <c r="H2625" t="s">
        <v>128</v>
      </c>
      <c r="I2625" t="s">
        <v>70</v>
      </c>
      <c r="J2625">
        <v>50</v>
      </c>
      <c r="K2625">
        <v>0</v>
      </c>
      <c r="L2625" s="13">
        <f>VLOOKUP(C2625,'渗透率、续签率'!B:C,2,0)</f>
        <v>0.35099999999999998</v>
      </c>
      <c r="M2625" s="6">
        <v>0</v>
      </c>
      <c r="N2625">
        <v>1</v>
      </c>
      <c r="O2625">
        <v>0</v>
      </c>
      <c r="P2625" s="6">
        <v>0</v>
      </c>
      <c r="Q2625" s="13">
        <v>0</v>
      </c>
      <c r="R2625" s="13">
        <v>0</v>
      </c>
      <c r="S2625" s="31">
        <v>37</v>
      </c>
      <c r="T2625" s="6">
        <f>VLOOKUP(E2625,'参数设置&amp;汇总'!S:U,3,0)</f>
        <v>0.11627539503386004</v>
      </c>
      <c r="U2625" s="78">
        <f t="shared" si="200"/>
        <v>0.11627539503386004</v>
      </c>
      <c r="V2625" s="13">
        <v>0.85000000000000009</v>
      </c>
      <c r="W2625" s="78">
        <f t="shared" si="202"/>
        <v>0.1367945823927765</v>
      </c>
      <c r="X2625" s="1">
        <f>VLOOKUP(E2625,'渗透率、续签率'!AG:AJ,4,0)</f>
        <v>3431</v>
      </c>
      <c r="Y2625" s="1">
        <f t="shared" si="203"/>
        <v>469.34221218961619</v>
      </c>
      <c r="Z2625">
        <v>2</v>
      </c>
      <c r="AA2625" s="89">
        <f t="shared" si="204"/>
        <v>3431</v>
      </c>
      <c r="AH2625" s="37"/>
      <c r="AI2625" s="37"/>
      <c r="AK2625" s="37"/>
    </row>
    <row r="2626" spans="1:37" hidden="1">
      <c r="A2626" t="s">
        <v>64</v>
      </c>
      <c r="B2626" t="s">
        <v>2</v>
      </c>
      <c r="C2626" t="s">
        <v>8</v>
      </c>
      <c r="D2626" t="s">
        <v>116</v>
      </c>
      <c r="E2626" t="s">
        <v>501</v>
      </c>
      <c r="F2626" t="str">
        <f t="shared" si="201"/>
        <v>中卫市科学启蒙</v>
      </c>
      <c r="G2626" t="s">
        <v>129</v>
      </c>
      <c r="H2626" t="s">
        <v>130</v>
      </c>
      <c r="I2626" t="s">
        <v>70</v>
      </c>
      <c r="J2626">
        <v>10</v>
      </c>
      <c r="K2626">
        <v>0</v>
      </c>
      <c r="L2626" s="13">
        <f>VLOOKUP(C2626,'渗透率、续签率'!B:C,2,0)</f>
        <v>0.35099999999999998</v>
      </c>
      <c r="M2626" s="6">
        <v>0</v>
      </c>
      <c r="N2626">
        <v>0</v>
      </c>
      <c r="O2626">
        <v>0</v>
      </c>
      <c r="P2626" s="6">
        <v>0</v>
      </c>
      <c r="Q2626" s="13">
        <v>0.16700000000000001</v>
      </c>
      <c r="R2626" s="13">
        <v>0</v>
      </c>
      <c r="S2626" s="31">
        <v>9</v>
      </c>
      <c r="T2626" s="6">
        <f>VLOOKUP(E2626,'参数设置&amp;汇总'!S:U,3,0)</f>
        <v>0.11627539503386004</v>
      </c>
      <c r="U2626" s="78">
        <f t="shared" si="200"/>
        <v>0</v>
      </c>
      <c r="V2626" s="13">
        <v>0.85000000000000009</v>
      </c>
      <c r="W2626" s="78">
        <f t="shared" si="202"/>
        <v>0</v>
      </c>
      <c r="X2626" s="1">
        <f>VLOOKUP(E2626,'渗透率、续签率'!AG:AJ,4,0)</f>
        <v>3431</v>
      </c>
      <c r="Y2626" s="1">
        <f t="shared" si="203"/>
        <v>0</v>
      </c>
      <c r="Z2626">
        <v>0</v>
      </c>
      <c r="AA2626" s="89">
        <f t="shared" si="204"/>
        <v>0</v>
      </c>
      <c r="AH2626" s="37"/>
      <c r="AI2626" s="37"/>
      <c r="AK2626" s="37"/>
    </row>
    <row r="2627" spans="1:37" hidden="1">
      <c r="A2627" t="s">
        <v>64</v>
      </c>
      <c r="B2627" t="s">
        <v>2</v>
      </c>
      <c r="C2627" t="s">
        <v>8</v>
      </c>
      <c r="D2627" t="s">
        <v>116</v>
      </c>
      <c r="E2627" t="s">
        <v>501</v>
      </c>
      <c r="F2627" t="str">
        <f t="shared" si="201"/>
        <v>中山市科学启蒙</v>
      </c>
      <c r="G2627" t="s">
        <v>75</v>
      </c>
      <c r="H2627" t="s">
        <v>131</v>
      </c>
      <c r="I2627" t="s">
        <v>68</v>
      </c>
      <c r="J2627">
        <v>77</v>
      </c>
      <c r="K2627">
        <v>3</v>
      </c>
      <c r="L2627" s="13">
        <f>VLOOKUP(C2627,'渗透率、续签率'!B:C,2,0)</f>
        <v>0.35099999999999998</v>
      </c>
      <c r="M2627" s="6">
        <v>0.04</v>
      </c>
      <c r="N2627">
        <v>8</v>
      </c>
      <c r="O2627">
        <v>3</v>
      </c>
      <c r="P2627" s="6">
        <v>0.38</v>
      </c>
      <c r="Q2627" s="13">
        <v>0.378</v>
      </c>
      <c r="R2627" s="13">
        <v>0.33800000000000002</v>
      </c>
      <c r="S2627" s="31">
        <v>155</v>
      </c>
      <c r="T2627" s="6">
        <f>VLOOKUP(E2627,'参数设置&amp;汇总'!S:U,3,0)</f>
        <v>0.11627539503386004</v>
      </c>
      <c r="U2627" s="78">
        <f t="shared" ref="U2627:U2690" si="205">IF(T2627*N2627&gt;=O2627,T2627*N2627,O2627)</f>
        <v>3</v>
      </c>
      <c r="V2627" s="13">
        <v>0.85000000000000009</v>
      </c>
      <c r="W2627" s="78">
        <f t="shared" si="202"/>
        <v>2.2905882352941176</v>
      </c>
      <c r="X2627" s="1">
        <f>VLOOKUP(E2627,'渗透率、续签率'!AG:AJ,4,0)</f>
        <v>3431</v>
      </c>
      <c r="Y2627" s="1">
        <f t="shared" si="203"/>
        <v>7859.0082352941172</v>
      </c>
      <c r="Z2627">
        <v>7</v>
      </c>
      <c r="AA2627" s="89">
        <f t="shared" si="204"/>
        <v>27448</v>
      </c>
      <c r="AH2627" s="37"/>
      <c r="AI2627" s="37"/>
      <c r="AK2627" s="37"/>
    </row>
    <row r="2628" spans="1:37" hidden="1">
      <c r="A2628" t="s">
        <v>64</v>
      </c>
      <c r="B2628" t="s">
        <v>2</v>
      </c>
      <c r="C2628" t="s">
        <v>8</v>
      </c>
      <c r="D2628" t="s">
        <v>116</v>
      </c>
      <c r="E2628" t="s">
        <v>501</v>
      </c>
      <c r="F2628" t="str">
        <f t="shared" ref="F2628:F2691" si="206">H2628&amp;C2628</f>
        <v>临夏回族自治州科学启蒙</v>
      </c>
      <c r="G2628" t="s">
        <v>132</v>
      </c>
      <c r="H2628" t="s">
        <v>133</v>
      </c>
      <c r="I2628" t="s">
        <v>70</v>
      </c>
      <c r="J2628">
        <v>3</v>
      </c>
      <c r="K2628">
        <v>0</v>
      </c>
      <c r="L2628" s="13">
        <f>VLOOKUP(C2628,'渗透率、续签率'!B:C,2,0)</f>
        <v>0.35099999999999998</v>
      </c>
      <c r="M2628" s="6">
        <v>0</v>
      </c>
      <c r="N2628">
        <v>0</v>
      </c>
      <c r="O2628">
        <v>0</v>
      </c>
      <c r="P2628" s="6">
        <v>0</v>
      </c>
      <c r="Q2628" s="13">
        <v>0</v>
      </c>
      <c r="R2628" s="13">
        <v>0</v>
      </c>
      <c r="S2628" s="31">
        <v>2</v>
      </c>
      <c r="T2628" s="6">
        <f>VLOOKUP(E2628,'参数设置&amp;汇总'!S:U,3,0)</f>
        <v>0.11627539503386004</v>
      </c>
      <c r="U2628" s="78">
        <f t="shared" si="205"/>
        <v>0</v>
      </c>
      <c r="V2628" s="13">
        <v>0.85000000000000009</v>
      </c>
      <c r="W2628" s="78">
        <f t="shared" ref="W2628:W2691" si="207">(O2628*(1-L2628)+IF((U2628-O2628)&lt;0,0,(U2628-O2628)))/V2628</f>
        <v>0</v>
      </c>
      <c r="X2628" s="1">
        <f>VLOOKUP(E2628,'渗透率、续签率'!AG:AJ,4,0)</f>
        <v>3431</v>
      </c>
      <c r="Y2628" s="1">
        <f t="shared" ref="Y2628:Y2691" si="208">X2628*W2628</f>
        <v>0</v>
      </c>
      <c r="Z2628">
        <v>0</v>
      </c>
      <c r="AA2628" s="89">
        <f t="shared" ref="AA2628:AA2691" si="209">N2628*X2628</f>
        <v>0</v>
      </c>
    </row>
    <row r="2629" spans="1:37" hidden="1">
      <c r="A2629" t="s">
        <v>64</v>
      </c>
      <c r="B2629" t="s">
        <v>2</v>
      </c>
      <c r="C2629" t="s">
        <v>8</v>
      </c>
      <c r="D2629" t="s">
        <v>116</v>
      </c>
      <c r="E2629" t="s">
        <v>501</v>
      </c>
      <c r="F2629" t="str">
        <f t="shared" si="206"/>
        <v>临汾市科学启蒙</v>
      </c>
      <c r="G2629" t="s">
        <v>134</v>
      </c>
      <c r="H2629" t="s">
        <v>135</v>
      </c>
      <c r="I2629" t="s">
        <v>70</v>
      </c>
      <c r="J2629">
        <v>45</v>
      </c>
      <c r="K2629">
        <v>0</v>
      </c>
      <c r="L2629" s="13">
        <f>VLOOKUP(C2629,'渗透率、续签率'!B:C,2,0)</f>
        <v>0.35099999999999998</v>
      </c>
      <c r="M2629" s="6">
        <v>0</v>
      </c>
      <c r="N2629">
        <v>10</v>
      </c>
      <c r="O2629">
        <v>0</v>
      </c>
      <c r="P2629" s="6">
        <v>0</v>
      </c>
      <c r="Q2629" s="13">
        <v>0</v>
      </c>
      <c r="R2629" s="13">
        <v>0</v>
      </c>
      <c r="S2629" s="31">
        <v>62</v>
      </c>
      <c r="T2629" s="6">
        <f>VLOOKUP(E2629,'参数设置&amp;汇总'!S:U,3,0)</f>
        <v>0.11627539503386004</v>
      </c>
      <c r="U2629" s="78">
        <f t="shared" si="205"/>
        <v>1.1627539503386004</v>
      </c>
      <c r="V2629" s="13">
        <v>0.85000000000000009</v>
      </c>
      <c r="W2629" s="78">
        <f t="shared" si="207"/>
        <v>1.3679458239277651</v>
      </c>
      <c r="X2629" s="1">
        <f>VLOOKUP(E2629,'渗透率、续签率'!AG:AJ,4,0)</f>
        <v>3431</v>
      </c>
      <c r="Y2629" s="1">
        <f t="shared" si="208"/>
        <v>4693.422121896162</v>
      </c>
      <c r="Z2629">
        <v>1</v>
      </c>
      <c r="AA2629" s="89">
        <f t="shared" si="209"/>
        <v>34310</v>
      </c>
      <c r="AH2629" s="37"/>
      <c r="AI2629" s="37"/>
      <c r="AK2629" s="37"/>
    </row>
    <row r="2630" spans="1:37" hidden="1">
      <c r="A2630" t="s">
        <v>64</v>
      </c>
      <c r="B2630" t="s">
        <v>2</v>
      </c>
      <c r="C2630" t="s">
        <v>8</v>
      </c>
      <c r="D2630" t="s">
        <v>116</v>
      </c>
      <c r="E2630" t="s">
        <v>501</v>
      </c>
      <c r="F2630" t="str">
        <f t="shared" si="206"/>
        <v>临沂市科学启蒙</v>
      </c>
      <c r="G2630" t="s">
        <v>103</v>
      </c>
      <c r="H2630" t="s">
        <v>136</v>
      </c>
      <c r="I2630" t="s">
        <v>70</v>
      </c>
      <c r="J2630">
        <v>166</v>
      </c>
      <c r="K2630">
        <v>0</v>
      </c>
      <c r="L2630" s="13">
        <f>VLOOKUP(C2630,'渗透率、续签率'!B:C,2,0)</f>
        <v>0.35099999999999998</v>
      </c>
      <c r="M2630" s="6">
        <v>0</v>
      </c>
      <c r="N2630">
        <v>16</v>
      </c>
      <c r="O2630">
        <v>0</v>
      </c>
      <c r="P2630" s="6">
        <v>0</v>
      </c>
      <c r="Q2630" s="13">
        <v>3.4000000000000002E-2</v>
      </c>
      <c r="R2630" s="13">
        <v>0</v>
      </c>
      <c r="S2630" s="31">
        <v>261</v>
      </c>
      <c r="T2630" s="6">
        <f>VLOOKUP(E2630,'参数设置&amp;汇总'!S:U,3,0)</f>
        <v>0.11627539503386004</v>
      </c>
      <c r="U2630" s="78">
        <f t="shared" si="205"/>
        <v>1.8604063205417607</v>
      </c>
      <c r="V2630" s="13">
        <v>0.85000000000000009</v>
      </c>
      <c r="W2630" s="78">
        <f t="shared" si="207"/>
        <v>2.1887133182844241</v>
      </c>
      <c r="X2630" s="1">
        <f>VLOOKUP(E2630,'渗透率、续签率'!AG:AJ,4,0)</f>
        <v>3431</v>
      </c>
      <c r="Y2630" s="1">
        <f t="shared" si="208"/>
        <v>7509.4753950338591</v>
      </c>
      <c r="Z2630">
        <v>4</v>
      </c>
      <c r="AA2630" s="89">
        <f t="shared" si="209"/>
        <v>54896</v>
      </c>
      <c r="AH2630" s="37"/>
      <c r="AI2630" s="37"/>
      <c r="AK2630" s="37"/>
    </row>
    <row r="2631" spans="1:37" hidden="1">
      <c r="A2631" t="s">
        <v>64</v>
      </c>
      <c r="B2631" t="s">
        <v>2</v>
      </c>
      <c r="C2631" t="s">
        <v>8</v>
      </c>
      <c r="D2631" t="s">
        <v>116</v>
      </c>
      <c r="E2631" t="s">
        <v>501</v>
      </c>
      <c r="F2631" t="str">
        <f t="shared" si="206"/>
        <v>临沧市科学启蒙</v>
      </c>
      <c r="G2631" t="s">
        <v>99</v>
      </c>
      <c r="H2631" t="s">
        <v>137</v>
      </c>
      <c r="I2631" t="s">
        <v>68</v>
      </c>
      <c r="J2631">
        <v>3</v>
      </c>
      <c r="K2631">
        <v>0</v>
      </c>
      <c r="L2631" s="13">
        <f>VLOOKUP(C2631,'渗透率、续签率'!B:C,2,0)</f>
        <v>0.35099999999999998</v>
      </c>
      <c r="M2631" s="6">
        <v>0</v>
      </c>
      <c r="N2631">
        <v>0</v>
      </c>
      <c r="O2631">
        <v>0</v>
      </c>
      <c r="P2631" s="6">
        <v>0</v>
      </c>
      <c r="Q2631" s="13">
        <v>0</v>
      </c>
      <c r="R2631" s="13">
        <v>0</v>
      </c>
      <c r="S2631" s="31">
        <v>0</v>
      </c>
      <c r="T2631" s="6">
        <f>VLOOKUP(E2631,'参数设置&amp;汇总'!S:U,3,0)</f>
        <v>0.11627539503386004</v>
      </c>
      <c r="U2631" s="78">
        <f t="shared" si="205"/>
        <v>0</v>
      </c>
      <c r="V2631" s="13">
        <v>0.85000000000000009</v>
      </c>
      <c r="W2631" s="78">
        <f t="shared" si="207"/>
        <v>0</v>
      </c>
      <c r="X2631" s="1">
        <f>VLOOKUP(E2631,'渗透率、续签率'!AG:AJ,4,0)</f>
        <v>3431</v>
      </c>
      <c r="Y2631" s="1">
        <f t="shared" si="208"/>
        <v>0</v>
      </c>
      <c r="Z2631">
        <v>0</v>
      </c>
      <c r="AA2631" s="89">
        <f t="shared" si="209"/>
        <v>0</v>
      </c>
    </row>
    <row r="2632" spans="1:37" hidden="1">
      <c r="A2632" t="s">
        <v>64</v>
      </c>
      <c r="B2632" t="s">
        <v>2</v>
      </c>
      <c r="C2632" t="s">
        <v>8</v>
      </c>
      <c r="D2632" t="s">
        <v>116</v>
      </c>
      <c r="E2632" t="s">
        <v>501</v>
      </c>
      <c r="F2632" t="str">
        <f t="shared" si="206"/>
        <v>临高县科学启蒙</v>
      </c>
      <c r="G2632" t="s">
        <v>120</v>
      </c>
      <c r="H2632" t="s">
        <v>138</v>
      </c>
      <c r="I2632" t="s">
        <v>68</v>
      </c>
      <c r="J2632">
        <v>0</v>
      </c>
      <c r="K2632">
        <v>0</v>
      </c>
      <c r="L2632" s="13">
        <f>VLOOKUP(C2632,'渗透率、续签率'!B:C,2,0)</f>
        <v>0.35099999999999998</v>
      </c>
      <c r="M2632" s="6">
        <v>0</v>
      </c>
      <c r="N2632">
        <v>0</v>
      </c>
      <c r="O2632">
        <v>0</v>
      </c>
      <c r="P2632" s="6">
        <v>0</v>
      </c>
      <c r="Q2632" s="13">
        <v>0</v>
      </c>
      <c r="R2632" s="13">
        <v>0</v>
      </c>
      <c r="S2632" s="31">
        <v>0</v>
      </c>
      <c r="T2632" s="6">
        <f>VLOOKUP(E2632,'参数设置&amp;汇总'!S:U,3,0)</f>
        <v>0.11627539503386004</v>
      </c>
      <c r="U2632" s="78">
        <f t="shared" si="205"/>
        <v>0</v>
      </c>
      <c r="V2632" s="13">
        <v>0.85000000000000009</v>
      </c>
      <c r="W2632" s="78">
        <f t="shared" si="207"/>
        <v>0</v>
      </c>
      <c r="X2632" s="1">
        <f>VLOOKUP(E2632,'渗透率、续签率'!AG:AJ,4,0)</f>
        <v>3431</v>
      </c>
      <c r="Y2632" s="1">
        <f t="shared" si="208"/>
        <v>0</v>
      </c>
      <c r="Z2632">
        <v>0</v>
      </c>
      <c r="AA2632" s="89">
        <f t="shared" si="209"/>
        <v>0</v>
      </c>
    </row>
    <row r="2633" spans="1:37" hidden="1">
      <c r="A2633" t="s">
        <v>64</v>
      </c>
      <c r="B2633" t="s">
        <v>2</v>
      </c>
      <c r="C2633" t="s">
        <v>8</v>
      </c>
      <c r="D2633" t="s">
        <v>116</v>
      </c>
      <c r="E2633" t="s">
        <v>501</v>
      </c>
      <c r="F2633" t="str">
        <f t="shared" si="206"/>
        <v>丹东市科学启蒙</v>
      </c>
      <c r="G2633" t="s">
        <v>101</v>
      </c>
      <c r="H2633" t="s">
        <v>139</v>
      </c>
      <c r="I2633" t="s">
        <v>70</v>
      </c>
      <c r="J2633">
        <v>16</v>
      </c>
      <c r="K2633">
        <v>0</v>
      </c>
      <c r="L2633" s="13">
        <f>VLOOKUP(C2633,'渗透率、续签率'!B:C,2,0)</f>
        <v>0.35099999999999998</v>
      </c>
      <c r="M2633" s="6">
        <v>0</v>
      </c>
      <c r="N2633">
        <v>0</v>
      </c>
      <c r="O2633">
        <v>0</v>
      </c>
      <c r="P2633" s="6">
        <v>0</v>
      </c>
      <c r="Q2633" s="13">
        <v>0</v>
      </c>
      <c r="R2633" s="13">
        <v>0</v>
      </c>
      <c r="S2633" s="31">
        <v>9</v>
      </c>
      <c r="T2633" s="6">
        <f>VLOOKUP(E2633,'参数设置&amp;汇总'!S:U,3,0)</f>
        <v>0.11627539503386004</v>
      </c>
      <c r="U2633" s="78">
        <f t="shared" si="205"/>
        <v>0</v>
      </c>
      <c r="V2633" s="13">
        <v>0.85000000000000009</v>
      </c>
      <c r="W2633" s="78">
        <f t="shared" si="207"/>
        <v>0</v>
      </c>
      <c r="X2633" s="1">
        <f>VLOOKUP(E2633,'渗透率、续签率'!AG:AJ,4,0)</f>
        <v>3431</v>
      </c>
      <c r="Y2633" s="1">
        <f t="shared" si="208"/>
        <v>0</v>
      </c>
      <c r="Z2633">
        <v>0</v>
      </c>
      <c r="AA2633" s="89">
        <f t="shared" si="209"/>
        <v>0</v>
      </c>
    </row>
    <row r="2634" spans="1:37" hidden="1">
      <c r="A2634" t="s">
        <v>64</v>
      </c>
      <c r="B2634" t="s">
        <v>2</v>
      </c>
      <c r="C2634" t="s">
        <v>8</v>
      </c>
      <c r="D2634" t="s">
        <v>116</v>
      </c>
      <c r="E2634" t="s">
        <v>501</v>
      </c>
      <c r="F2634" t="str">
        <f t="shared" si="206"/>
        <v>丽水市科学启蒙</v>
      </c>
      <c r="G2634" t="s">
        <v>79</v>
      </c>
      <c r="H2634" t="s">
        <v>140</v>
      </c>
      <c r="I2634" t="s">
        <v>68</v>
      </c>
      <c r="J2634">
        <v>32</v>
      </c>
      <c r="K2634">
        <v>0</v>
      </c>
      <c r="L2634" s="13">
        <f>VLOOKUP(C2634,'渗透率、续签率'!B:C,2,0)</f>
        <v>0.35099999999999998</v>
      </c>
      <c r="M2634" s="6">
        <v>0</v>
      </c>
      <c r="N2634">
        <v>2</v>
      </c>
      <c r="O2634">
        <v>0</v>
      </c>
      <c r="P2634" s="6">
        <v>0</v>
      </c>
      <c r="Q2634" s="13">
        <v>0</v>
      </c>
      <c r="R2634" s="13">
        <v>0</v>
      </c>
      <c r="S2634" s="31">
        <v>34</v>
      </c>
      <c r="T2634" s="6">
        <f>VLOOKUP(E2634,'参数设置&amp;汇总'!S:U,3,0)</f>
        <v>0.11627539503386004</v>
      </c>
      <c r="U2634" s="78">
        <f t="shared" si="205"/>
        <v>0.23255079006772009</v>
      </c>
      <c r="V2634" s="13">
        <v>0.85000000000000009</v>
      </c>
      <c r="W2634" s="78">
        <f t="shared" si="207"/>
        <v>0.27358916478555301</v>
      </c>
      <c r="X2634" s="1">
        <f>VLOOKUP(E2634,'渗透率、续签率'!AG:AJ,4,0)</f>
        <v>3431</v>
      </c>
      <c r="Y2634" s="1">
        <f t="shared" si="208"/>
        <v>938.68442437923238</v>
      </c>
      <c r="Z2634">
        <v>0</v>
      </c>
      <c r="AA2634" s="89">
        <f t="shared" si="209"/>
        <v>6862</v>
      </c>
      <c r="AH2634" s="37"/>
      <c r="AI2634" s="37"/>
      <c r="AK2634" s="37"/>
    </row>
    <row r="2635" spans="1:37" hidden="1">
      <c r="A2635" t="s">
        <v>64</v>
      </c>
      <c r="B2635" t="s">
        <v>2</v>
      </c>
      <c r="C2635" t="s">
        <v>8</v>
      </c>
      <c r="D2635" t="s">
        <v>116</v>
      </c>
      <c r="E2635" t="s">
        <v>501</v>
      </c>
      <c r="F2635" t="str">
        <f t="shared" si="206"/>
        <v>丽江市科学启蒙</v>
      </c>
      <c r="G2635" t="s">
        <v>99</v>
      </c>
      <c r="H2635" t="s">
        <v>141</v>
      </c>
      <c r="I2635" t="s">
        <v>68</v>
      </c>
      <c r="J2635">
        <v>3</v>
      </c>
      <c r="K2635">
        <v>0</v>
      </c>
      <c r="L2635" s="13">
        <f>VLOOKUP(C2635,'渗透率、续签率'!B:C,2,0)</f>
        <v>0.35099999999999998</v>
      </c>
      <c r="M2635" s="6">
        <v>0</v>
      </c>
      <c r="N2635">
        <v>0</v>
      </c>
      <c r="O2635">
        <v>0</v>
      </c>
      <c r="P2635" s="6">
        <v>0</v>
      </c>
      <c r="Q2635" s="13">
        <v>0</v>
      </c>
      <c r="R2635" s="13">
        <v>0</v>
      </c>
      <c r="S2635" s="31">
        <v>1</v>
      </c>
      <c r="T2635" s="6">
        <f>VLOOKUP(E2635,'参数设置&amp;汇总'!S:U,3,0)</f>
        <v>0.11627539503386004</v>
      </c>
      <c r="U2635" s="78">
        <f t="shared" si="205"/>
        <v>0</v>
      </c>
      <c r="V2635" s="13">
        <v>0.85000000000000009</v>
      </c>
      <c r="W2635" s="78">
        <f t="shared" si="207"/>
        <v>0</v>
      </c>
      <c r="X2635" s="1">
        <f>VLOOKUP(E2635,'渗透率、续签率'!AG:AJ,4,0)</f>
        <v>3431</v>
      </c>
      <c r="Y2635" s="1">
        <f t="shared" si="208"/>
        <v>0</v>
      </c>
      <c r="Z2635">
        <v>0</v>
      </c>
      <c r="AA2635" s="89">
        <f t="shared" si="209"/>
        <v>0</v>
      </c>
      <c r="AH2635" s="37"/>
      <c r="AI2635" s="37"/>
      <c r="AK2635" s="37"/>
    </row>
    <row r="2636" spans="1:37" hidden="1">
      <c r="A2636" t="s">
        <v>64</v>
      </c>
      <c r="B2636" t="s">
        <v>2</v>
      </c>
      <c r="C2636" t="s">
        <v>8</v>
      </c>
      <c r="D2636" t="s">
        <v>116</v>
      </c>
      <c r="E2636" t="s">
        <v>501</v>
      </c>
      <c r="F2636" t="str">
        <f t="shared" si="206"/>
        <v>乌兰察布市科学启蒙</v>
      </c>
      <c r="G2636" t="s">
        <v>142</v>
      </c>
      <c r="H2636" t="s">
        <v>143</v>
      </c>
      <c r="I2636" t="s">
        <v>70</v>
      </c>
      <c r="J2636">
        <v>10</v>
      </c>
      <c r="K2636">
        <v>0</v>
      </c>
      <c r="L2636" s="13">
        <f>VLOOKUP(C2636,'渗透率、续签率'!B:C,2,0)</f>
        <v>0.35099999999999998</v>
      </c>
      <c r="M2636" s="6">
        <v>0</v>
      </c>
      <c r="N2636">
        <v>0</v>
      </c>
      <c r="O2636">
        <v>0</v>
      </c>
      <c r="P2636" s="6">
        <v>0</v>
      </c>
      <c r="Q2636" s="13">
        <v>0</v>
      </c>
      <c r="R2636" s="13">
        <v>0</v>
      </c>
      <c r="S2636" s="31">
        <v>7</v>
      </c>
      <c r="T2636" s="6">
        <f>VLOOKUP(E2636,'参数设置&amp;汇总'!S:U,3,0)</f>
        <v>0.11627539503386004</v>
      </c>
      <c r="U2636" s="78">
        <f t="shared" si="205"/>
        <v>0</v>
      </c>
      <c r="V2636" s="13">
        <v>0.85000000000000009</v>
      </c>
      <c r="W2636" s="78">
        <f t="shared" si="207"/>
        <v>0</v>
      </c>
      <c r="X2636" s="1">
        <f>VLOOKUP(E2636,'渗透率、续签率'!AG:AJ,4,0)</f>
        <v>3431</v>
      </c>
      <c r="Y2636" s="1">
        <f t="shared" si="208"/>
        <v>0</v>
      </c>
      <c r="Z2636">
        <v>0</v>
      </c>
      <c r="AA2636" s="89">
        <f t="shared" si="209"/>
        <v>0</v>
      </c>
      <c r="AH2636" s="37"/>
      <c r="AI2636" s="37"/>
      <c r="AK2636" s="37"/>
    </row>
    <row r="2637" spans="1:37" hidden="1">
      <c r="A2637" t="s">
        <v>64</v>
      </c>
      <c r="B2637" t="s">
        <v>2</v>
      </c>
      <c r="C2637" t="s">
        <v>8</v>
      </c>
      <c r="D2637" t="s">
        <v>116</v>
      </c>
      <c r="E2637" t="s">
        <v>501</v>
      </c>
      <c r="F2637" t="str">
        <f t="shared" si="206"/>
        <v>乌海市科学启蒙</v>
      </c>
      <c r="G2637" t="s">
        <v>142</v>
      </c>
      <c r="H2637" t="s">
        <v>144</v>
      </c>
      <c r="I2637" t="s">
        <v>70</v>
      </c>
      <c r="J2637">
        <v>7</v>
      </c>
      <c r="K2637">
        <v>0</v>
      </c>
      <c r="L2637" s="13">
        <f>VLOOKUP(C2637,'渗透率、续签率'!B:C,2,0)</f>
        <v>0.35099999999999998</v>
      </c>
      <c r="M2637" s="6">
        <v>0</v>
      </c>
      <c r="N2637">
        <v>0</v>
      </c>
      <c r="O2637">
        <v>0</v>
      </c>
      <c r="P2637" s="6">
        <v>0</v>
      </c>
      <c r="Q2637" s="13">
        <v>0</v>
      </c>
      <c r="R2637" s="13">
        <v>0</v>
      </c>
      <c r="S2637" s="31">
        <v>5</v>
      </c>
      <c r="T2637" s="6">
        <f>VLOOKUP(E2637,'参数设置&amp;汇总'!S:U,3,0)</f>
        <v>0.11627539503386004</v>
      </c>
      <c r="U2637" s="78">
        <f t="shared" si="205"/>
        <v>0</v>
      </c>
      <c r="V2637" s="13">
        <v>0.85000000000000009</v>
      </c>
      <c r="W2637" s="78">
        <f t="shared" si="207"/>
        <v>0</v>
      </c>
      <c r="X2637" s="1">
        <f>VLOOKUP(E2637,'渗透率、续签率'!AG:AJ,4,0)</f>
        <v>3431</v>
      </c>
      <c r="Y2637" s="1">
        <f t="shared" si="208"/>
        <v>0</v>
      </c>
      <c r="Z2637">
        <v>0</v>
      </c>
      <c r="AA2637" s="89">
        <f t="shared" si="209"/>
        <v>0</v>
      </c>
      <c r="AH2637" s="37"/>
      <c r="AI2637" s="37"/>
      <c r="AK2637" s="37"/>
    </row>
    <row r="2638" spans="1:37" hidden="1">
      <c r="A2638" t="s">
        <v>64</v>
      </c>
      <c r="B2638" t="s">
        <v>2</v>
      </c>
      <c r="C2638" t="s">
        <v>8</v>
      </c>
      <c r="D2638" t="s">
        <v>116</v>
      </c>
      <c r="E2638" t="s">
        <v>501</v>
      </c>
      <c r="F2638" t="str">
        <f t="shared" si="206"/>
        <v>乌鲁木齐市科学启蒙</v>
      </c>
      <c r="G2638" t="s">
        <v>145</v>
      </c>
      <c r="H2638" t="s">
        <v>146</v>
      </c>
      <c r="I2638" t="s">
        <v>70</v>
      </c>
      <c r="J2638">
        <v>27</v>
      </c>
      <c r="K2638">
        <v>0</v>
      </c>
      <c r="L2638" s="13">
        <f>VLOOKUP(C2638,'渗透率、续签率'!B:C,2,0)</f>
        <v>0.35099999999999998</v>
      </c>
      <c r="M2638" s="6">
        <v>0</v>
      </c>
      <c r="N2638">
        <v>2</v>
      </c>
      <c r="O2638">
        <v>0</v>
      </c>
      <c r="P2638" s="6">
        <v>0</v>
      </c>
      <c r="Q2638" s="13">
        <v>0</v>
      </c>
      <c r="R2638" s="13">
        <v>0</v>
      </c>
      <c r="S2638" s="31">
        <v>37</v>
      </c>
      <c r="T2638" s="6">
        <f>VLOOKUP(E2638,'参数设置&amp;汇总'!S:U,3,0)</f>
        <v>0.11627539503386004</v>
      </c>
      <c r="U2638" s="78">
        <f t="shared" si="205"/>
        <v>0.23255079006772009</v>
      </c>
      <c r="V2638" s="13">
        <v>0.85000000000000009</v>
      </c>
      <c r="W2638" s="78">
        <f t="shared" si="207"/>
        <v>0.27358916478555301</v>
      </c>
      <c r="X2638" s="1">
        <f>VLOOKUP(E2638,'渗透率、续签率'!AG:AJ,4,0)</f>
        <v>3431</v>
      </c>
      <c r="Y2638" s="1">
        <f t="shared" si="208"/>
        <v>938.68442437923238</v>
      </c>
      <c r="Z2638">
        <v>0</v>
      </c>
      <c r="AA2638" s="89">
        <f t="shared" si="209"/>
        <v>6862</v>
      </c>
      <c r="AH2638" s="37"/>
      <c r="AI2638" s="37"/>
      <c r="AK2638" s="37"/>
    </row>
    <row r="2639" spans="1:37" hidden="1">
      <c r="A2639" t="s">
        <v>64</v>
      </c>
      <c r="B2639" t="s">
        <v>2</v>
      </c>
      <c r="C2639" t="s">
        <v>8</v>
      </c>
      <c r="D2639" t="s">
        <v>116</v>
      </c>
      <c r="E2639" t="s">
        <v>501</v>
      </c>
      <c r="F2639" t="str">
        <f t="shared" si="206"/>
        <v>乐东黎族自治县科学启蒙</v>
      </c>
      <c r="G2639" t="s">
        <v>120</v>
      </c>
      <c r="H2639" t="s">
        <v>147</v>
      </c>
      <c r="I2639" t="s">
        <v>68</v>
      </c>
      <c r="J2639">
        <v>1</v>
      </c>
      <c r="K2639">
        <v>0</v>
      </c>
      <c r="L2639" s="13">
        <f>VLOOKUP(C2639,'渗透率、续签率'!B:C,2,0)</f>
        <v>0.35099999999999998</v>
      </c>
      <c r="M2639" s="6">
        <v>0</v>
      </c>
      <c r="N2639">
        <v>0</v>
      </c>
      <c r="O2639">
        <v>0</v>
      </c>
      <c r="P2639" s="6">
        <v>0</v>
      </c>
      <c r="Q2639" s="13">
        <v>0</v>
      </c>
      <c r="R2639" s="13">
        <v>0</v>
      </c>
      <c r="S2639" s="31">
        <v>0</v>
      </c>
      <c r="T2639" s="6">
        <f>VLOOKUP(E2639,'参数设置&amp;汇总'!S:U,3,0)</f>
        <v>0.11627539503386004</v>
      </c>
      <c r="U2639" s="78">
        <f t="shared" si="205"/>
        <v>0</v>
      </c>
      <c r="V2639" s="13">
        <v>0.85000000000000009</v>
      </c>
      <c r="W2639" s="78">
        <f t="shared" si="207"/>
        <v>0</v>
      </c>
      <c r="X2639" s="1">
        <f>VLOOKUP(E2639,'渗透率、续签率'!AG:AJ,4,0)</f>
        <v>3431</v>
      </c>
      <c r="Y2639" s="1">
        <f t="shared" si="208"/>
        <v>0</v>
      </c>
      <c r="Z2639">
        <v>0</v>
      </c>
      <c r="AA2639" s="89">
        <f t="shared" si="209"/>
        <v>0</v>
      </c>
      <c r="AH2639" s="37"/>
      <c r="AI2639" s="37"/>
      <c r="AK2639" s="37"/>
    </row>
    <row r="2640" spans="1:37" hidden="1">
      <c r="A2640" t="s">
        <v>64</v>
      </c>
      <c r="B2640" t="s">
        <v>2</v>
      </c>
      <c r="C2640" t="s">
        <v>8</v>
      </c>
      <c r="D2640" t="s">
        <v>116</v>
      </c>
      <c r="E2640" t="s">
        <v>501</v>
      </c>
      <c r="F2640" t="str">
        <f t="shared" si="206"/>
        <v>乐山市科学启蒙</v>
      </c>
      <c r="G2640" t="s">
        <v>77</v>
      </c>
      <c r="H2640" t="s">
        <v>148</v>
      </c>
      <c r="I2640" t="s">
        <v>70</v>
      </c>
      <c r="J2640">
        <v>18</v>
      </c>
      <c r="K2640">
        <v>0</v>
      </c>
      <c r="L2640" s="13">
        <f>VLOOKUP(C2640,'渗透率、续签率'!B:C,2,0)</f>
        <v>0.35099999999999998</v>
      </c>
      <c r="M2640" s="6">
        <v>0</v>
      </c>
      <c r="N2640">
        <v>0</v>
      </c>
      <c r="O2640">
        <v>0</v>
      </c>
      <c r="P2640" s="6">
        <v>0</v>
      </c>
      <c r="Q2640" s="13">
        <v>0</v>
      </c>
      <c r="R2640" s="13">
        <v>0</v>
      </c>
      <c r="S2640" s="31">
        <v>19</v>
      </c>
      <c r="T2640" s="6">
        <f>VLOOKUP(E2640,'参数设置&amp;汇总'!S:U,3,0)</f>
        <v>0.11627539503386004</v>
      </c>
      <c r="U2640" s="78">
        <f t="shared" si="205"/>
        <v>0</v>
      </c>
      <c r="V2640" s="13">
        <v>0.85000000000000009</v>
      </c>
      <c r="W2640" s="78">
        <f t="shared" si="207"/>
        <v>0</v>
      </c>
      <c r="X2640" s="1">
        <f>VLOOKUP(E2640,'渗透率、续签率'!AG:AJ,4,0)</f>
        <v>3431</v>
      </c>
      <c r="Y2640" s="1">
        <f t="shared" si="208"/>
        <v>0</v>
      </c>
      <c r="Z2640">
        <v>0</v>
      </c>
      <c r="AA2640" s="89">
        <f t="shared" si="209"/>
        <v>0</v>
      </c>
    </row>
    <row r="2641" spans="1:37" hidden="1">
      <c r="A2641" t="s">
        <v>64</v>
      </c>
      <c r="B2641" t="s">
        <v>2</v>
      </c>
      <c r="C2641" t="s">
        <v>8</v>
      </c>
      <c r="D2641" t="s">
        <v>116</v>
      </c>
      <c r="E2641" t="s">
        <v>501</v>
      </c>
      <c r="F2641" t="str">
        <f t="shared" si="206"/>
        <v>九江市科学启蒙</v>
      </c>
      <c r="G2641" t="s">
        <v>90</v>
      </c>
      <c r="H2641" t="s">
        <v>149</v>
      </c>
      <c r="I2641" t="s">
        <v>68</v>
      </c>
      <c r="J2641">
        <v>26</v>
      </c>
      <c r="K2641">
        <v>0</v>
      </c>
      <c r="L2641" s="13">
        <f>VLOOKUP(C2641,'渗透率、续签率'!B:C,2,0)</f>
        <v>0.35099999999999998</v>
      </c>
      <c r="M2641" s="6">
        <v>0</v>
      </c>
      <c r="N2641">
        <v>0</v>
      </c>
      <c r="O2641">
        <v>0</v>
      </c>
      <c r="P2641" s="6">
        <v>0</v>
      </c>
      <c r="Q2641" s="13">
        <v>0</v>
      </c>
      <c r="R2641" s="13">
        <v>0</v>
      </c>
      <c r="S2641" s="31">
        <v>14</v>
      </c>
      <c r="T2641" s="6">
        <f>VLOOKUP(E2641,'参数设置&amp;汇总'!S:U,3,0)</f>
        <v>0.11627539503386004</v>
      </c>
      <c r="U2641" s="78">
        <f t="shared" si="205"/>
        <v>0</v>
      </c>
      <c r="V2641" s="13">
        <v>0.85000000000000009</v>
      </c>
      <c r="W2641" s="78">
        <f t="shared" si="207"/>
        <v>0</v>
      </c>
      <c r="X2641" s="1">
        <f>VLOOKUP(E2641,'渗透率、续签率'!AG:AJ,4,0)</f>
        <v>3431</v>
      </c>
      <c r="Y2641" s="1">
        <f t="shared" si="208"/>
        <v>0</v>
      </c>
      <c r="Z2641">
        <v>0</v>
      </c>
      <c r="AA2641" s="89">
        <f t="shared" si="209"/>
        <v>0</v>
      </c>
      <c r="AH2641" s="37"/>
      <c r="AI2641" s="37"/>
      <c r="AK2641" s="37"/>
    </row>
    <row r="2642" spans="1:37" hidden="1">
      <c r="A2642" t="s">
        <v>64</v>
      </c>
      <c r="B2642" t="s">
        <v>2</v>
      </c>
      <c r="C2642" t="s">
        <v>8</v>
      </c>
      <c r="D2642" t="s">
        <v>116</v>
      </c>
      <c r="E2642" t="s">
        <v>501</v>
      </c>
      <c r="F2642" t="str">
        <f t="shared" si="206"/>
        <v>云浮市科学启蒙</v>
      </c>
      <c r="G2642" t="s">
        <v>75</v>
      </c>
      <c r="H2642" t="s">
        <v>150</v>
      </c>
      <c r="I2642" t="s">
        <v>68</v>
      </c>
      <c r="J2642">
        <v>20</v>
      </c>
      <c r="K2642">
        <v>0</v>
      </c>
      <c r="L2642" s="13">
        <f>VLOOKUP(C2642,'渗透率、续签率'!B:C,2,0)</f>
        <v>0.35099999999999998</v>
      </c>
      <c r="M2642" s="6">
        <v>0</v>
      </c>
      <c r="N2642">
        <v>0</v>
      </c>
      <c r="O2642">
        <v>0</v>
      </c>
      <c r="P2642" s="6">
        <v>0</v>
      </c>
      <c r="Q2642" s="13">
        <v>0</v>
      </c>
      <c r="R2642" s="13">
        <v>0</v>
      </c>
      <c r="S2642" s="31">
        <v>12</v>
      </c>
      <c r="T2642" s="6">
        <f>VLOOKUP(E2642,'参数设置&amp;汇总'!S:U,3,0)</f>
        <v>0.11627539503386004</v>
      </c>
      <c r="U2642" s="78">
        <f t="shared" si="205"/>
        <v>0</v>
      </c>
      <c r="V2642" s="13">
        <v>0.85000000000000009</v>
      </c>
      <c r="W2642" s="78">
        <f t="shared" si="207"/>
        <v>0</v>
      </c>
      <c r="X2642" s="1">
        <f>VLOOKUP(E2642,'渗透率、续签率'!AG:AJ,4,0)</f>
        <v>3431</v>
      </c>
      <c r="Y2642" s="1">
        <f t="shared" si="208"/>
        <v>0</v>
      </c>
      <c r="Z2642">
        <v>0</v>
      </c>
      <c r="AA2642" s="89">
        <f t="shared" si="209"/>
        <v>0</v>
      </c>
      <c r="AH2642" s="37"/>
      <c r="AI2642" s="37"/>
      <c r="AK2642" s="37"/>
    </row>
    <row r="2643" spans="1:37" hidden="1">
      <c r="A2643" t="s">
        <v>64</v>
      </c>
      <c r="B2643" t="s">
        <v>2</v>
      </c>
      <c r="C2643" t="s">
        <v>8</v>
      </c>
      <c r="D2643" t="s">
        <v>116</v>
      </c>
      <c r="E2643" t="s">
        <v>501</v>
      </c>
      <c r="F2643" t="str">
        <f t="shared" si="206"/>
        <v>五家渠市科学启蒙</v>
      </c>
      <c r="G2643" t="s">
        <v>145</v>
      </c>
      <c r="H2643" t="s">
        <v>151</v>
      </c>
      <c r="I2643" t="s">
        <v>70</v>
      </c>
      <c r="J2643">
        <v>0</v>
      </c>
      <c r="K2643">
        <v>0</v>
      </c>
      <c r="L2643" s="13">
        <f>VLOOKUP(C2643,'渗透率、续签率'!B:C,2,0)</f>
        <v>0.35099999999999998</v>
      </c>
      <c r="M2643" s="6">
        <v>0</v>
      </c>
      <c r="N2643">
        <v>0</v>
      </c>
      <c r="O2643">
        <v>0</v>
      </c>
      <c r="P2643" s="6">
        <v>0</v>
      </c>
      <c r="Q2643" s="13">
        <v>0</v>
      </c>
      <c r="R2643" s="13">
        <v>0</v>
      </c>
      <c r="S2643" s="31">
        <v>0</v>
      </c>
      <c r="T2643" s="6">
        <f>VLOOKUP(E2643,'参数设置&amp;汇总'!S:U,3,0)</f>
        <v>0.11627539503386004</v>
      </c>
      <c r="U2643" s="78">
        <f t="shared" si="205"/>
        <v>0</v>
      </c>
      <c r="V2643" s="13">
        <v>0.85000000000000009</v>
      </c>
      <c r="W2643" s="78">
        <f t="shared" si="207"/>
        <v>0</v>
      </c>
      <c r="X2643" s="1">
        <f>VLOOKUP(E2643,'渗透率、续签率'!AG:AJ,4,0)</f>
        <v>3431</v>
      </c>
      <c r="Y2643" s="1">
        <f t="shared" si="208"/>
        <v>0</v>
      </c>
      <c r="Z2643">
        <v>0</v>
      </c>
      <c r="AA2643" s="89">
        <f t="shared" si="209"/>
        <v>0</v>
      </c>
      <c r="AH2643" s="37"/>
      <c r="AI2643" s="37"/>
      <c r="AK2643" s="37"/>
    </row>
    <row r="2644" spans="1:37" hidden="1">
      <c r="A2644" t="s">
        <v>64</v>
      </c>
      <c r="B2644" t="s">
        <v>2</v>
      </c>
      <c r="C2644" t="s">
        <v>8</v>
      </c>
      <c r="D2644" t="s">
        <v>116</v>
      </c>
      <c r="E2644" t="s">
        <v>501</v>
      </c>
      <c r="F2644" t="str">
        <f t="shared" si="206"/>
        <v>五指山市科学启蒙</v>
      </c>
      <c r="G2644" t="s">
        <v>120</v>
      </c>
      <c r="H2644" t="s">
        <v>152</v>
      </c>
      <c r="I2644" t="s">
        <v>68</v>
      </c>
      <c r="J2644">
        <v>0</v>
      </c>
      <c r="K2644">
        <v>0</v>
      </c>
      <c r="L2644" s="13">
        <f>VLOOKUP(C2644,'渗透率、续签率'!B:C,2,0)</f>
        <v>0.35099999999999998</v>
      </c>
      <c r="M2644" s="6">
        <v>0</v>
      </c>
      <c r="N2644">
        <v>0</v>
      </c>
      <c r="O2644">
        <v>0</v>
      </c>
      <c r="P2644" s="6">
        <v>0</v>
      </c>
      <c r="Q2644" s="13">
        <v>0</v>
      </c>
      <c r="R2644" s="13">
        <v>0</v>
      </c>
      <c r="S2644" s="31">
        <v>0</v>
      </c>
      <c r="T2644" s="6">
        <f>VLOOKUP(E2644,'参数设置&amp;汇总'!S:U,3,0)</f>
        <v>0.11627539503386004</v>
      </c>
      <c r="U2644" s="78">
        <f t="shared" si="205"/>
        <v>0</v>
      </c>
      <c r="V2644" s="13">
        <v>0.85000000000000009</v>
      </c>
      <c r="W2644" s="78">
        <f t="shared" si="207"/>
        <v>0</v>
      </c>
      <c r="X2644" s="1">
        <f>VLOOKUP(E2644,'渗透率、续签率'!AG:AJ,4,0)</f>
        <v>3431</v>
      </c>
      <c r="Y2644" s="1">
        <f t="shared" si="208"/>
        <v>0</v>
      </c>
      <c r="Z2644">
        <v>0</v>
      </c>
      <c r="AA2644" s="89">
        <f t="shared" si="209"/>
        <v>0</v>
      </c>
      <c r="AH2644" s="37"/>
      <c r="AI2644" s="37"/>
      <c r="AK2644" s="37"/>
    </row>
    <row r="2645" spans="1:37" hidden="1">
      <c r="A2645" t="s">
        <v>64</v>
      </c>
      <c r="B2645" t="s">
        <v>2</v>
      </c>
      <c r="C2645" t="s">
        <v>8</v>
      </c>
      <c r="D2645" t="s">
        <v>116</v>
      </c>
      <c r="E2645" t="s">
        <v>501</v>
      </c>
      <c r="F2645" t="str">
        <f t="shared" si="206"/>
        <v>亳州市科学启蒙</v>
      </c>
      <c r="G2645" t="s">
        <v>94</v>
      </c>
      <c r="H2645" t="s">
        <v>153</v>
      </c>
      <c r="I2645" t="s">
        <v>68</v>
      </c>
      <c r="J2645">
        <v>29</v>
      </c>
      <c r="K2645">
        <v>0</v>
      </c>
      <c r="L2645" s="13">
        <f>VLOOKUP(C2645,'渗透率、续签率'!B:C,2,0)</f>
        <v>0.35099999999999998</v>
      </c>
      <c r="M2645" s="6">
        <v>0</v>
      </c>
      <c r="N2645">
        <v>0</v>
      </c>
      <c r="O2645">
        <v>0</v>
      </c>
      <c r="P2645" s="6">
        <v>0</v>
      </c>
      <c r="Q2645" s="13">
        <v>0</v>
      </c>
      <c r="R2645" s="13">
        <v>0</v>
      </c>
      <c r="S2645" s="31">
        <v>19</v>
      </c>
      <c r="T2645" s="6">
        <f>VLOOKUP(E2645,'参数设置&amp;汇总'!S:U,3,0)</f>
        <v>0.11627539503386004</v>
      </c>
      <c r="U2645" s="78">
        <f t="shared" si="205"/>
        <v>0</v>
      </c>
      <c r="V2645" s="13">
        <v>0.85000000000000009</v>
      </c>
      <c r="W2645" s="78">
        <f t="shared" si="207"/>
        <v>0</v>
      </c>
      <c r="X2645" s="1">
        <f>VLOOKUP(E2645,'渗透率、续签率'!AG:AJ,4,0)</f>
        <v>3431</v>
      </c>
      <c r="Y2645" s="1">
        <f t="shared" si="208"/>
        <v>0</v>
      </c>
      <c r="Z2645">
        <v>0</v>
      </c>
      <c r="AA2645" s="89">
        <f t="shared" si="209"/>
        <v>0</v>
      </c>
    </row>
    <row r="2646" spans="1:37" hidden="1">
      <c r="A2646" t="s">
        <v>64</v>
      </c>
      <c r="B2646" t="s">
        <v>2</v>
      </c>
      <c r="C2646" t="s">
        <v>8</v>
      </c>
      <c r="D2646" t="s">
        <v>116</v>
      </c>
      <c r="E2646" t="s">
        <v>501</v>
      </c>
      <c r="F2646" t="str">
        <f t="shared" si="206"/>
        <v>仙桃市科学启蒙</v>
      </c>
      <c r="G2646" t="s">
        <v>81</v>
      </c>
      <c r="H2646" t="s">
        <v>154</v>
      </c>
      <c r="I2646" t="s">
        <v>68</v>
      </c>
      <c r="J2646">
        <v>9</v>
      </c>
      <c r="K2646">
        <v>0</v>
      </c>
      <c r="L2646" s="13">
        <f>VLOOKUP(C2646,'渗透率、续签率'!B:C,2,0)</f>
        <v>0.35099999999999998</v>
      </c>
      <c r="M2646" s="6">
        <v>0</v>
      </c>
      <c r="N2646">
        <v>0</v>
      </c>
      <c r="O2646">
        <v>0</v>
      </c>
      <c r="P2646" s="6">
        <v>0</v>
      </c>
      <c r="Q2646" s="13">
        <v>0</v>
      </c>
      <c r="R2646" s="13">
        <v>0</v>
      </c>
      <c r="S2646" s="31">
        <v>3</v>
      </c>
      <c r="T2646" s="6">
        <f>VLOOKUP(E2646,'参数设置&amp;汇总'!S:U,3,0)</f>
        <v>0.11627539503386004</v>
      </c>
      <c r="U2646" s="78">
        <f t="shared" si="205"/>
        <v>0</v>
      </c>
      <c r="V2646" s="13">
        <v>0.85000000000000009</v>
      </c>
      <c r="W2646" s="78">
        <f t="shared" si="207"/>
        <v>0</v>
      </c>
      <c r="X2646" s="1">
        <f>VLOOKUP(E2646,'渗透率、续签率'!AG:AJ,4,0)</f>
        <v>3431</v>
      </c>
      <c r="Y2646" s="1">
        <f t="shared" si="208"/>
        <v>0</v>
      </c>
      <c r="Z2646">
        <v>0</v>
      </c>
      <c r="AA2646" s="89">
        <f t="shared" si="209"/>
        <v>0</v>
      </c>
      <c r="AH2646" s="37"/>
      <c r="AI2646" s="37"/>
      <c r="AK2646" s="37"/>
    </row>
    <row r="2647" spans="1:37" hidden="1">
      <c r="A2647" t="s">
        <v>64</v>
      </c>
      <c r="B2647" t="s">
        <v>2</v>
      </c>
      <c r="C2647" t="s">
        <v>8</v>
      </c>
      <c r="D2647" t="s">
        <v>116</v>
      </c>
      <c r="E2647" t="s">
        <v>501</v>
      </c>
      <c r="F2647" t="str">
        <f t="shared" si="206"/>
        <v>伊春市科学启蒙</v>
      </c>
      <c r="G2647" t="s">
        <v>118</v>
      </c>
      <c r="H2647" t="s">
        <v>155</v>
      </c>
      <c r="I2647" t="s">
        <v>70</v>
      </c>
      <c r="J2647">
        <v>7</v>
      </c>
      <c r="K2647">
        <v>0</v>
      </c>
      <c r="L2647" s="13">
        <f>VLOOKUP(C2647,'渗透率、续签率'!B:C,2,0)</f>
        <v>0.35099999999999998</v>
      </c>
      <c r="M2647" s="6">
        <v>0</v>
      </c>
      <c r="N2647">
        <v>0</v>
      </c>
      <c r="O2647">
        <v>0</v>
      </c>
      <c r="P2647" s="6">
        <v>0</v>
      </c>
      <c r="Q2647" s="13">
        <v>0</v>
      </c>
      <c r="R2647" s="13">
        <v>0</v>
      </c>
      <c r="S2647" s="31">
        <v>1</v>
      </c>
      <c r="T2647" s="6">
        <f>VLOOKUP(E2647,'参数设置&amp;汇总'!S:U,3,0)</f>
        <v>0.11627539503386004</v>
      </c>
      <c r="U2647" s="78">
        <f t="shared" si="205"/>
        <v>0</v>
      </c>
      <c r="V2647" s="13">
        <v>0.85000000000000009</v>
      </c>
      <c r="W2647" s="78">
        <f t="shared" si="207"/>
        <v>0</v>
      </c>
      <c r="X2647" s="1">
        <f>VLOOKUP(E2647,'渗透率、续签率'!AG:AJ,4,0)</f>
        <v>3431</v>
      </c>
      <c r="Y2647" s="1">
        <f t="shared" si="208"/>
        <v>0</v>
      </c>
      <c r="Z2647">
        <v>0</v>
      </c>
      <c r="AA2647" s="89">
        <f t="shared" si="209"/>
        <v>0</v>
      </c>
      <c r="AH2647" s="37"/>
      <c r="AI2647" s="37"/>
      <c r="AK2647" s="37"/>
    </row>
    <row r="2648" spans="1:37" hidden="1">
      <c r="A2648" t="s">
        <v>64</v>
      </c>
      <c r="B2648" t="s">
        <v>2</v>
      </c>
      <c r="C2648" t="s">
        <v>8</v>
      </c>
      <c r="D2648" t="s">
        <v>116</v>
      </c>
      <c r="E2648" t="s">
        <v>501</v>
      </c>
      <c r="F2648" t="str">
        <f t="shared" si="206"/>
        <v>伊犁哈萨克自治州科学启蒙</v>
      </c>
      <c r="G2648" t="s">
        <v>145</v>
      </c>
      <c r="H2648" t="s">
        <v>156</v>
      </c>
      <c r="I2648" t="s">
        <v>70</v>
      </c>
      <c r="J2648">
        <v>4</v>
      </c>
      <c r="K2648">
        <v>0</v>
      </c>
      <c r="L2648" s="13">
        <f>VLOOKUP(C2648,'渗透率、续签率'!B:C,2,0)</f>
        <v>0.35099999999999998</v>
      </c>
      <c r="M2648" s="6">
        <v>0</v>
      </c>
      <c r="N2648">
        <v>0</v>
      </c>
      <c r="O2648">
        <v>0</v>
      </c>
      <c r="P2648" s="6">
        <v>0</v>
      </c>
      <c r="Q2648" s="13">
        <v>0</v>
      </c>
      <c r="R2648" s="13">
        <v>0</v>
      </c>
      <c r="S2648" s="31">
        <v>2</v>
      </c>
      <c r="T2648" s="6">
        <f>VLOOKUP(E2648,'参数设置&amp;汇总'!S:U,3,0)</f>
        <v>0.11627539503386004</v>
      </c>
      <c r="U2648" s="78">
        <f t="shared" si="205"/>
        <v>0</v>
      </c>
      <c r="V2648" s="13">
        <v>0.85000000000000009</v>
      </c>
      <c r="W2648" s="78">
        <f t="shared" si="207"/>
        <v>0</v>
      </c>
      <c r="X2648" s="1">
        <f>VLOOKUP(E2648,'渗透率、续签率'!AG:AJ,4,0)</f>
        <v>3431</v>
      </c>
      <c r="Y2648" s="1">
        <f t="shared" si="208"/>
        <v>0</v>
      </c>
      <c r="Z2648">
        <v>0</v>
      </c>
      <c r="AA2648" s="89">
        <f t="shared" si="209"/>
        <v>0</v>
      </c>
      <c r="AH2648" s="37"/>
      <c r="AI2648" s="37"/>
      <c r="AK2648" s="37"/>
    </row>
    <row r="2649" spans="1:37" hidden="1">
      <c r="A2649" t="s">
        <v>64</v>
      </c>
      <c r="B2649" t="s">
        <v>2</v>
      </c>
      <c r="C2649" t="s">
        <v>8</v>
      </c>
      <c r="D2649" t="s">
        <v>116</v>
      </c>
      <c r="E2649" t="s">
        <v>501</v>
      </c>
      <c r="F2649" t="str">
        <f t="shared" si="206"/>
        <v>佳木斯市科学启蒙</v>
      </c>
      <c r="G2649" t="s">
        <v>118</v>
      </c>
      <c r="H2649" t="s">
        <v>157</v>
      </c>
      <c r="I2649" t="s">
        <v>70</v>
      </c>
      <c r="J2649">
        <v>19</v>
      </c>
      <c r="K2649">
        <v>0</v>
      </c>
      <c r="L2649" s="13">
        <f>VLOOKUP(C2649,'渗透率、续签率'!B:C,2,0)</f>
        <v>0.35099999999999998</v>
      </c>
      <c r="M2649" s="6">
        <v>0</v>
      </c>
      <c r="N2649">
        <v>5</v>
      </c>
      <c r="O2649">
        <v>0</v>
      </c>
      <c r="P2649" s="6">
        <v>0</v>
      </c>
      <c r="Q2649" s="13">
        <v>0</v>
      </c>
      <c r="R2649" s="13">
        <v>0</v>
      </c>
      <c r="S2649" s="31">
        <v>44</v>
      </c>
      <c r="T2649" s="6">
        <f>VLOOKUP(E2649,'参数设置&amp;汇总'!S:U,3,0)</f>
        <v>0.11627539503386004</v>
      </c>
      <c r="U2649" s="78">
        <f t="shared" si="205"/>
        <v>0.5813769751693002</v>
      </c>
      <c r="V2649" s="13">
        <v>0.85000000000000009</v>
      </c>
      <c r="W2649" s="78">
        <f t="shared" si="207"/>
        <v>0.68397291196388255</v>
      </c>
      <c r="X2649" s="1">
        <f>VLOOKUP(E2649,'渗透率、续签率'!AG:AJ,4,0)</f>
        <v>3431</v>
      </c>
      <c r="Y2649" s="1">
        <f t="shared" si="208"/>
        <v>2346.711060948081</v>
      </c>
      <c r="Z2649">
        <v>0</v>
      </c>
      <c r="AA2649" s="89">
        <f t="shared" si="209"/>
        <v>17155</v>
      </c>
      <c r="AH2649" s="37"/>
      <c r="AI2649" s="37"/>
      <c r="AK2649" s="37"/>
    </row>
    <row r="2650" spans="1:37" hidden="1">
      <c r="A2650" t="s">
        <v>64</v>
      </c>
      <c r="B2650" t="s">
        <v>2</v>
      </c>
      <c r="C2650" t="s">
        <v>8</v>
      </c>
      <c r="D2650" t="s">
        <v>116</v>
      </c>
      <c r="E2650" t="s">
        <v>501</v>
      </c>
      <c r="F2650" t="str">
        <f t="shared" si="206"/>
        <v>保亭黎族苗族自治县科学启蒙</v>
      </c>
      <c r="G2650" t="s">
        <v>120</v>
      </c>
      <c r="H2650" t="s">
        <v>158</v>
      </c>
      <c r="I2650" t="s">
        <v>68</v>
      </c>
      <c r="J2650">
        <v>0</v>
      </c>
      <c r="K2650">
        <v>0</v>
      </c>
      <c r="L2650" s="13">
        <f>VLOOKUP(C2650,'渗透率、续签率'!B:C,2,0)</f>
        <v>0.35099999999999998</v>
      </c>
      <c r="M2650" s="6">
        <v>0</v>
      </c>
      <c r="N2650">
        <v>0</v>
      </c>
      <c r="O2650">
        <v>0</v>
      </c>
      <c r="P2650" s="6">
        <v>0</v>
      </c>
      <c r="Q2650" s="13">
        <v>0</v>
      </c>
      <c r="R2650" s="13">
        <v>0</v>
      </c>
      <c r="S2650" s="31">
        <v>0</v>
      </c>
      <c r="T2650" s="6">
        <f>VLOOKUP(E2650,'参数设置&amp;汇总'!S:U,3,0)</f>
        <v>0.11627539503386004</v>
      </c>
      <c r="U2650" s="78">
        <f t="shared" si="205"/>
        <v>0</v>
      </c>
      <c r="V2650" s="13">
        <v>0.85000000000000009</v>
      </c>
      <c r="W2650" s="78">
        <f t="shared" si="207"/>
        <v>0</v>
      </c>
      <c r="X2650" s="1">
        <f>VLOOKUP(E2650,'渗透率、续签率'!AG:AJ,4,0)</f>
        <v>3431</v>
      </c>
      <c r="Y2650" s="1">
        <f t="shared" si="208"/>
        <v>0</v>
      </c>
      <c r="Z2650">
        <v>0</v>
      </c>
      <c r="AA2650" s="89">
        <f t="shared" si="209"/>
        <v>0</v>
      </c>
    </row>
    <row r="2651" spans="1:37" hidden="1">
      <c r="A2651" t="s">
        <v>64</v>
      </c>
      <c r="B2651" t="s">
        <v>2</v>
      </c>
      <c r="C2651" t="s">
        <v>8</v>
      </c>
      <c r="D2651" t="s">
        <v>116</v>
      </c>
      <c r="E2651" t="s">
        <v>501</v>
      </c>
      <c r="F2651" t="str">
        <f t="shared" si="206"/>
        <v>保定市科学启蒙</v>
      </c>
      <c r="G2651" t="s">
        <v>159</v>
      </c>
      <c r="H2651" t="s">
        <v>160</v>
      </c>
      <c r="I2651" t="s">
        <v>70</v>
      </c>
      <c r="J2651">
        <v>105</v>
      </c>
      <c r="K2651">
        <v>2</v>
      </c>
      <c r="L2651" s="13">
        <f>VLOOKUP(C2651,'渗透率、续签率'!B:C,2,0)</f>
        <v>0.35099999999999998</v>
      </c>
      <c r="M2651" s="6">
        <v>0.02</v>
      </c>
      <c r="N2651">
        <v>27</v>
      </c>
      <c r="O2651">
        <v>2</v>
      </c>
      <c r="P2651" s="6">
        <v>7.0000000000000007E-2</v>
      </c>
      <c r="Q2651" s="13">
        <v>8.7999999999999995E-2</v>
      </c>
      <c r="R2651" s="13">
        <v>0</v>
      </c>
      <c r="S2651" s="31">
        <v>184</v>
      </c>
      <c r="T2651" s="6">
        <f>VLOOKUP(E2651,'参数设置&amp;汇总'!S:U,3,0)</f>
        <v>0.11627539503386004</v>
      </c>
      <c r="U2651" s="78">
        <f t="shared" si="205"/>
        <v>3.1394356659142213</v>
      </c>
      <c r="V2651" s="13">
        <v>0.85000000000000009</v>
      </c>
      <c r="W2651" s="78">
        <f t="shared" si="207"/>
        <v>2.8675713716637894</v>
      </c>
      <c r="X2651" s="1">
        <f>VLOOKUP(E2651,'渗透率、续签率'!AG:AJ,4,0)</f>
        <v>3431</v>
      </c>
      <c r="Y2651" s="1">
        <f t="shared" si="208"/>
        <v>9838.6373761784616</v>
      </c>
      <c r="Z2651">
        <v>4</v>
      </c>
      <c r="AA2651" s="89">
        <f t="shared" si="209"/>
        <v>92637</v>
      </c>
      <c r="AH2651" s="37"/>
      <c r="AI2651" s="37"/>
      <c r="AK2651" s="37"/>
    </row>
    <row r="2652" spans="1:37" hidden="1">
      <c r="A2652" t="s">
        <v>64</v>
      </c>
      <c r="B2652" t="s">
        <v>2</v>
      </c>
      <c r="C2652" t="s">
        <v>8</v>
      </c>
      <c r="D2652" t="s">
        <v>116</v>
      </c>
      <c r="E2652" t="s">
        <v>501</v>
      </c>
      <c r="F2652" t="str">
        <f t="shared" si="206"/>
        <v>保山市科学启蒙</v>
      </c>
      <c r="G2652" t="s">
        <v>99</v>
      </c>
      <c r="H2652" t="s">
        <v>161</v>
      </c>
      <c r="I2652" t="s">
        <v>68</v>
      </c>
      <c r="J2652">
        <v>5</v>
      </c>
      <c r="K2652">
        <v>0</v>
      </c>
      <c r="L2652" s="13">
        <f>VLOOKUP(C2652,'渗透率、续签率'!B:C,2,0)</f>
        <v>0.35099999999999998</v>
      </c>
      <c r="M2652" s="6">
        <v>0</v>
      </c>
      <c r="N2652">
        <v>0</v>
      </c>
      <c r="O2652">
        <v>0</v>
      </c>
      <c r="P2652" s="6">
        <v>0</v>
      </c>
      <c r="Q2652" s="13">
        <v>0</v>
      </c>
      <c r="R2652" s="13">
        <v>0</v>
      </c>
      <c r="S2652" s="31">
        <v>1</v>
      </c>
      <c r="T2652" s="6">
        <f>VLOOKUP(E2652,'参数设置&amp;汇总'!S:U,3,0)</f>
        <v>0.11627539503386004</v>
      </c>
      <c r="U2652" s="78">
        <f t="shared" si="205"/>
        <v>0</v>
      </c>
      <c r="V2652" s="13">
        <v>0.85000000000000009</v>
      </c>
      <c r="W2652" s="78">
        <f t="shared" si="207"/>
        <v>0</v>
      </c>
      <c r="X2652" s="1">
        <f>VLOOKUP(E2652,'渗透率、续签率'!AG:AJ,4,0)</f>
        <v>3431</v>
      </c>
      <c r="Y2652" s="1">
        <f t="shared" si="208"/>
        <v>0</v>
      </c>
      <c r="Z2652">
        <v>0</v>
      </c>
      <c r="AA2652" s="89">
        <f t="shared" si="209"/>
        <v>0</v>
      </c>
      <c r="AH2652" s="37"/>
      <c r="AI2652" s="37"/>
      <c r="AK2652" s="37"/>
    </row>
    <row r="2653" spans="1:37" hidden="1">
      <c r="A2653" t="s">
        <v>64</v>
      </c>
      <c r="B2653" t="s">
        <v>2</v>
      </c>
      <c r="C2653" t="s">
        <v>8</v>
      </c>
      <c r="D2653" t="s">
        <v>116</v>
      </c>
      <c r="E2653" t="s">
        <v>501</v>
      </c>
      <c r="F2653" t="str">
        <f t="shared" si="206"/>
        <v>信阳市科学启蒙</v>
      </c>
      <c r="G2653" t="s">
        <v>110</v>
      </c>
      <c r="H2653" t="s">
        <v>162</v>
      </c>
      <c r="I2653" t="s">
        <v>70</v>
      </c>
      <c r="J2653">
        <v>37</v>
      </c>
      <c r="K2653">
        <v>0</v>
      </c>
      <c r="L2653" s="13">
        <f>VLOOKUP(C2653,'渗透率、续签率'!B:C,2,0)</f>
        <v>0.35099999999999998</v>
      </c>
      <c r="M2653" s="6">
        <v>0</v>
      </c>
      <c r="N2653">
        <v>10</v>
      </c>
      <c r="O2653">
        <v>0</v>
      </c>
      <c r="P2653" s="6">
        <v>0</v>
      </c>
      <c r="Q2653" s="13">
        <v>0</v>
      </c>
      <c r="R2653" s="13">
        <v>0</v>
      </c>
      <c r="S2653" s="31">
        <v>60</v>
      </c>
      <c r="T2653" s="6">
        <f>VLOOKUP(E2653,'参数设置&amp;汇总'!S:U,3,0)</f>
        <v>0.11627539503386004</v>
      </c>
      <c r="U2653" s="78">
        <f t="shared" si="205"/>
        <v>1.1627539503386004</v>
      </c>
      <c r="V2653" s="13">
        <v>0.85000000000000009</v>
      </c>
      <c r="W2653" s="78">
        <f t="shared" si="207"/>
        <v>1.3679458239277651</v>
      </c>
      <c r="X2653" s="1">
        <f>VLOOKUP(E2653,'渗透率、续签率'!AG:AJ,4,0)</f>
        <v>3431</v>
      </c>
      <c r="Y2653" s="1">
        <f t="shared" si="208"/>
        <v>4693.422121896162</v>
      </c>
      <c r="Z2653">
        <v>1</v>
      </c>
      <c r="AA2653" s="89">
        <f t="shared" si="209"/>
        <v>34310</v>
      </c>
      <c r="AH2653" s="37"/>
      <c r="AI2653" s="37"/>
      <c r="AK2653" s="37"/>
    </row>
    <row r="2654" spans="1:37" hidden="1">
      <c r="A2654" t="s">
        <v>64</v>
      </c>
      <c r="B2654" t="s">
        <v>2</v>
      </c>
      <c r="C2654" t="s">
        <v>8</v>
      </c>
      <c r="D2654" t="s">
        <v>116</v>
      </c>
      <c r="E2654" t="s">
        <v>501</v>
      </c>
      <c r="F2654" t="str">
        <f t="shared" si="206"/>
        <v>儋州市科学启蒙</v>
      </c>
      <c r="G2654" t="s">
        <v>120</v>
      </c>
      <c r="H2654" t="s">
        <v>163</v>
      </c>
      <c r="I2654" t="s">
        <v>68</v>
      </c>
      <c r="J2654">
        <v>1</v>
      </c>
      <c r="K2654">
        <v>0</v>
      </c>
      <c r="L2654" s="13">
        <f>VLOOKUP(C2654,'渗透率、续签率'!B:C,2,0)</f>
        <v>0.35099999999999998</v>
      </c>
      <c r="M2654" s="6">
        <v>0</v>
      </c>
      <c r="N2654">
        <v>0</v>
      </c>
      <c r="O2654">
        <v>0</v>
      </c>
      <c r="P2654" s="6">
        <v>0</v>
      </c>
      <c r="Q2654" s="13">
        <v>0</v>
      </c>
      <c r="R2654" s="13">
        <v>0</v>
      </c>
      <c r="S2654" s="31">
        <v>0</v>
      </c>
      <c r="T2654" s="6">
        <f>VLOOKUP(E2654,'参数设置&amp;汇总'!S:U,3,0)</f>
        <v>0.11627539503386004</v>
      </c>
      <c r="U2654" s="78">
        <f t="shared" si="205"/>
        <v>0</v>
      </c>
      <c r="V2654" s="13">
        <v>0.85000000000000009</v>
      </c>
      <c r="W2654" s="78">
        <f t="shared" si="207"/>
        <v>0</v>
      </c>
      <c r="X2654" s="1">
        <f>VLOOKUP(E2654,'渗透率、续签率'!AG:AJ,4,0)</f>
        <v>3431</v>
      </c>
      <c r="Y2654" s="1">
        <f t="shared" si="208"/>
        <v>0</v>
      </c>
      <c r="Z2654">
        <v>0</v>
      </c>
      <c r="AA2654" s="89">
        <f t="shared" si="209"/>
        <v>0</v>
      </c>
    </row>
    <row r="2655" spans="1:37" hidden="1">
      <c r="A2655" t="s">
        <v>64</v>
      </c>
      <c r="B2655" t="s">
        <v>2</v>
      </c>
      <c r="C2655" t="s">
        <v>8</v>
      </c>
      <c r="D2655" t="s">
        <v>116</v>
      </c>
      <c r="E2655" t="s">
        <v>501</v>
      </c>
      <c r="F2655" t="str">
        <f t="shared" si="206"/>
        <v>克孜勒苏柯尔克孜自治州科学启蒙</v>
      </c>
      <c r="G2655" t="s">
        <v>145</v>
      </c>
      <c r="H2655" t="s">
        <v>164</v>
      </c>
      <c r="I2655" t="s">
        <v>70</v>
      </c>
      <c r="J2655">
        <v>1</v>
      </c>
      <c r="K2655">
        <v>0</v>
      </c>
      <c r="L2655" s="13">
        <f>VLOOKUP(C2655,'渗透率、续签率'!B:C,2,0)</f>
        <v>0.35099999999999998</v>
      </c>
      <c r="M2655" s="6">
        <v>0</v>
      </c>
      <c r="N2655">
        <v>0</v>
      </c>
      <c r="O2655">
        <v>0</v>
      </c>
      <c r="P2655" s="6">
        <v>0</v>
      </c>
      <c r="Q2655" s="13">
        <v>0</v>
      </c>
      <c r="R2655" s="13">
        <v>0</v>
      </c>
      <c r="S2655" s="31">
        <v>0</v>
      </c>
      <c r="T2655" s="6">
        <f>VLOOKUP(E2655,'参数设置&amp;汇总'!S:U,3,0)</f>
        <v>0.11627539503386004</v>
      </c>
      <c r="U2655" s="78">
        <f t="shared" si="205"/>
        <v>0</v>
      </c>
      <c r="V2655" s="13">
        <v>0.85000000000000009</v>
      </c>
      <c r="W2655" s="78">
        <f t="shared" si="207"/>
        <v>0</v>
      </c>
      <c r="X2655" s="1">
        <f>VLOOKUP(E2655,'渗透率、续签率'!AG:AJ,4,0)</f>
        <v>3431</v>
      </c>
      <c r="Y2655" s="1">
        <f t="shared" si="208"/>
        <v>0</v>
      </c>
      <c r="Z2655">
        <v>0</v>
      </c>
      <c r="AA2655" s="89">
        <f t="shared" si="209"/>
        <v>0</v>
      </c>
    </row>
    <row r="2656" spans="1:37" hidden="1">
      <c r="A2656" t="s">
        <v>64</v>
      </c>
      <c r="B2656" t="s">
        <v>2</v>
      </c>
      <c r="C2656" t="s">
        <v>8</v>
      </c>
      <c r="D2656" t="s">
        <v>116</v>
      </c>
      <c r="E2656" t="s">
        <v>501</v>
      </c>
      <c r="F2656" t="str">
        <f t="shared" si="206"/>
        <v>克拉玛依市科学启蒙</v>
      </c>
      <c r="G2656" t="s">
        <v>145</v>
      </c>
      <c r="H2656" t="s">
        <v>165</v>
      </c>
      <c r="I2656" t="s">
        <v>70</v>
      </c>
      <c r="J2656">
        <v>4</v>
      </c>
      <c r="K2656">
        <v>0</v>
      </c>
      <c r="L2656" s="13">
        <f>VLOOKUP(C2656,'渗透率、续签率'!B:C,2,0)</f>
        <v>0.35099999999999998</v>
      </c>
      <c r="M2656" s="6">
        <v>0</v>
      </c>
      <c r="N2656">
        <v>0</v>
      </c>
      <c r="O2656">
        <v>0</v>
      </c>
      <c r="P2656" s="6">
        <v>0</v>
      </c>
      <c r="Q2656" s="13">
        <v>0</v>
      </c>
      <c r="R2656" s="13">
        <v>0</v>
      </c>
      <c r="S2656" s="31">
        <v>3</v>
      </c>
      <c r="T2656" s="6">
        <f>VLOOKUP(E2656,'参数设置&amp;汇总'!S:U,3,0)</f>
        <v>0.11627539503386004</v>
      </c>
      <c r="U2656" s="78">
        <f t="shared" si="205"/>
        <v>0</v>
      </c>
      <c r="V2656" s="13">
        <v>0.85000000000000009</v>
      </c>
      <c r="W2656" s="78">
        <f t="shared" si="207"/>
        <v>0</v>
      </c>
      <c r="X2656" s="1">
        <f>VLOOKUP(E2656,'渗透率、续签率'!AG:AJ,4,0)</f>
        <v>3431</v>
      </c>
      <c r="Y2656" s="1">
        <f t="shared" si="208"/>
        <v>0</v>
      </c>
      <c r="Z2656">
        <v>0</v>
      </c>
      <c r="AA2656" s="89">
        <f t="shared" si="209"/>
        <v>0</v>
      </c>
      <c r="AH2656" s="37"/>
      <c r="AI2656" s="37"/>
      <c r="AK2656" s="37"/>
    </row>
    <row r="2657" spans="1:37" hidden="1">
      <c r="A2657" t="s">
        <v>64</v>
      </c>
      <c r="B2657" t="s">
        <v>2</v>
      </c>
      <c r="C2657" t="s">
        <v>8</v>
      </c>
      <c r="D2657" t="s">
        <v>116</v>
      </c>
      <c r="E2657" t="s">
        <v>501</v>
      </c>
      <c r="F2657" t="str">
        <f t="shared" si="206"/>
        <v>六安市科学启蒙</v>
      </c>
      <c r="G2657" t="s">
        <v>94</v>
      </c>
      <c r="H2657" t="s">
        <v>166</v>
      </c>
      <c r="I2657" t="s">
        <v>68</v>
      </c>
      <c r="J2657">
        <v>30</v>
      </c>
      <c r="K2657">
        <v>0</v>
      </c>
      <c r="L2657" s="13">
        <f>VLOOKUP(C2657,'渗透率、续签率'!B:C,2,0)</f>
        <v>0.35099999999999998</v>
      </c>
      <c r="M2657" s="6">
        <v>0</v>
      </c>
      <c r="N2657">
        <v>0</v>
      </c>
      <c r="O2657">
        <v>0</v>
      </c>
      <c r="P2657" s="6">
        <v>0</v>
      </c>
      <c r="Q2657" s="13">
        <v>0</v>
      </c>
      <c r="R2657" s="13">
        <v>0</v>
      </c>
      <c r="S2657" s="31">
        <v>22</v>
      </c>
      <c r="T2657" s="6">
        <f>VLOOKUP(E2657,'参数设置&amp;汇总'!S:U,3,0)</f>
        <v>0.11627539503386004</v>
      </c>
      <c r="U2657" s="78">
        <f t="shared" si="205"/>
        <v>0</v>
      </c>
      <c r="V2657" s="13">
        <v>0.85000000000000009</v>
      </c>
      <c r="W2657" s="78">
        <f t="shared" si="207"/>
        <v>0</v>
      </c>
      <c r="X2657" s="1">
        <f>VLOOKUP(E2657,'渗透率、续签率'!AG:AJ,4,0)</f>
        <v>3431</v>
      </c>
      <c r="Y2657" s="1">
        <f t="shared" si="208"/>
        <v>0</v>
      </c>
      <c r="Z2657">
        <v>1</v>
      </c>
      <c r="AA2657" s="89">
        <f t="shared" si="209"/>
        <v>0</v>
      </c>
      <c r="AH2657" s="37"/>
      <c r="AI2657" s="37"/>
      <c r="AK2657" s="37"/>
    </row>
    <row r="2658" spans="1:37" hidden="1">
      <c r="A2658" t="s">
        <v>64</v>
      </c>
      <c r="B2658" t="s">
        <v>2</v>
      </c>
      <c r="C2658" t="s">
        <v>8</v>
      </c>
      <c r="D2658" t="s">
        <v>116</v>
      </c>
      <c r="E2658" t="s">
        <v>501</v>
      </c>
      <c r="F2658" t="str">
        <f t="shared" si="206"/>
        <v>六盘水市科学启蒙</v>
      </c>
      <c r="G2658" t="s">
        <v>167</v>
      </c>
      <c r="H2658" t="s">
        <v>168</v>
      </c>
      <c r="I2658" t="s">
        <v>70</v>
      </c>
      <c r="J2658">
        <v>22</v>
      </c>
      <c r="K2658">
        <v>0</v>
      </c>
      <c r="L2658" s="13">
        <f>VLOOKUP(C2658,'渗透率、续签率'!B:C,2,0)</f>
        <v>0.35099999999999998</v>
      </c>
      <c r="M2658" s="6">
        <v>0</v>
      </c>
      <c r="N2658">
        <v>0</v>
      </c>
      <c r="O2658">
        <v>0</v>
      </c>
      <c r="P2658" s="6">
        <v>0</v>
      </c>
      <c r="Q2658" s="13">
        <v>0</v>
      </c>
      <c r="R2658" s="13">
        <v>0</v>
      </c>
      <c r="S2658" s="31">
        <v>17</v>
      </c>
      <c r="T2658" s="6">
        <f>VLOOKUP(E2658,'参数设置&amp;汇总'!S:U,3,0)</f>
        <v>0.11627539503386004</v>
      </c>
      <c r="U2658" s="78">
        <f t="shared" si="205"/>
        <v>0</v>
      </c>
      <c r="V2658" s="13">
        <v>0.85000000000000009</v>
      </c>
      <c r="W2658" s="78">
        <f t="shared" si="207"/>
        <v>0</v>
      </c>
      <c r="X2658" s="1">
        <f>VLOOKUP(E2658,'渗透率、续签率'!AG:AJ,4,0)</f>
        <v>3431</v>
      </c>
      <c r="Y2658" s="1">
        <f t="shared" si="208"/>
        <v>0</v>
      </c>
      <c r="Z2658">
        <v>0</v>
      </c>
      <c r="AA2658" s="89">
        <f t="shared" si="209"/>
        <v>0</v>
      </c>
      <c r="AH2658" s="37"/>
      <c r="AI2658" s="37"/>
      <c r="AK2658" s="37"/>
    </row>
    <row r="2659" spans="1:37" hidden="1">
      <c r="A2659" t="s">
        <v>64</v>
      </c>
      <c r="B2659" t="s">
        <v>2</v>
      </c>
      <c r="C2659" t="s">
        <v>8</v>
      </c>
      <c r="D2659" t="s">
        <v>116</v>
      </c>
      <c r="E2659" t="s">
        <v>501</v>
      </c>
      <c r="F2659" t="str">
        <f t="shared" si="206"/>
        <v>兰州市科学启蒙</v>
      </c>
      <c r="G2659" t="s">
        <v>132</v>
      </c>
      <c r="H2659" t="s">
        <v>169</v>
      </c>
      <c r="I2659" t="s">
        <v>70</v>
      </c>
      <c r="J2659">
        <v>48</v>
      </c>
      <c r="K2659">
        <v>2</v>
      </c>
      <c r="L2659" s="13">
        <f>VLOOKUP(C2659,'渗透率、续签率'!B:C,2,0)</f>
        <v>0.35099999999999998</v>
      </c>
      <c r="M2659" s="6">
        <v>0.04</v>
      </c>
      <c r="N2659">
        <v>8</v>
      </c>
      <c r="O2659">
        <v>2</v>
      </c>
      <c r="P2659" s="6">
        <v>0.25</v>
      </c>
      <c r="Q2659" s="13">
        <v>0.60499999999999998</v>
      </c>
      <c r="R2659" s="13">
        <v>0.53400000000000003</v>
      </c>
      <c r="S2659" s="31">
        <v>223</v>
      </c>
      <c r="T2659" s="6">
        <f>VLOOKUP(E2659,'参数设置&amp;汇总'!S:U,3,0)</f>
        <v>0.11627539503386004</v>
      </c>
      <c r="U2659" s="78">
        <f t="shared" si="205"/>
        <v>2</v>
      </c>
      <c r="V2659" s="13">
        <v>0.85000000000000009</v>
      </c>
      <c r="W2659" s="78">
        <f t="shared" si="207"/>
        <v>1.5270588235294116</v>
      </c>
      <c r="X2659" s="1">
        <f>VLOOKUP(E2659,'渗透率、续签率'!AG:AJ,4,0)</f>
        <v>3431</v>
      </c>
      <c r="Y2659" s="1">
        <f t="shared" si="208"/>
        <v>5239.3388235294115</v>
      </c>
      <c r="Z2659">
        <v>6</v>
      </c>
      <c r="AA2659" s="89">
        <f t="shared" si="209"/>
        <v>27448</v>
      </c>
    </row>
    <row r="2660" spans="1:37" hidden="1">
      <c r="A2660" t="s">
        <v>64</v>
      </c>
      <c r="B2660" t="s">
        <v>2</v>
      </c>
      <c r="C2660" t="s">
        <v>8</v>
      </c>
      <c r="D2660" t="s">
        <v>116</v>
      </c>
      <c r="E2660" t="s">
        <v>501</v>
      </c>
      <c r="F2660" t="str">
        <f t="shared" si="206"/>
        <v>兴安盟科学启蒙</v>
      </c>
      <c r="G2660" t="s">
        <v>142</v>
      </c>
      <c r="H2660" t="s">
        <v>170</v>
      </c>
      <c r="I2660" t="s">
        <v>70</v>
      </c>
      <c r="J2660">
        <v>5</v>
      </c>
      <c r="K2660">
        <v>0</v>
      </c>
      <c r="L2660" s="13">
        <f>VLOOKUP(C2660,'渗透率、续签率'!B:C,2,0)</f>
        <v>0.35099999999999998</v>
      </c>
      <c r="M2660" s="6">
        <v>0</v>
      </c>
      <c r="N2660">
        <v>0</v>
      </c>
      <c r="O2660">
        <v>0</v>
      </c>
      <c r="P2660" s="6">
        <v>0</v>
      </c>
      <c r="Q2660" s="13">
        <v>0</v>
      </c>
      <c r="R2660" s="13">
        <v>0</v>
      </c>
      <c r="S2660" s="31">
        <v>3</v>
      </c>
      <c r="T2660" s="6">
        <f>VLOOKUP(E2660,'参数设置&amp;汇总'!S:U,3,0)</f>
        <v>0.11627539503386004</v>
      </c>
      <c r="U2660" s="78">
        <f t="shared" si="205"/>
        <v>0</v>
      </c>
      <c r="V2660" s="13">
        <v>0.85000000000000009</v>
      </c>
      <c r="W2660" s="78">
        <f t="shared" si="207"/>
        <v>0</v>
      </c>
      <c r="X2660" s="1">
        <f>VLOOKUP(E2660,'渗透率、续签率'!AG:AJ,4,0)</f>
        <v>3431</v>
      </c>
      <c r="Y2660" s="1">
        <f t="shared" si="208"/>
        <v>0</v>
      </c>
      <c r="Z2660">
        <v>0</v>
      </c>
      <c r="AA2660" s="89">
        <f t="shared" si="209"/>
        <v>0</v>
      </c>
      <c r="AH2660" s="37"/>
      <c r="AI2660" s="37"/>
      <c r="AK2660" s="37"/>
    </row>
    <row r="2661" spans="1:37" hidden="1">
      <c r="A2661" t="s">
        <v>64</v>
      </c>
      <c r="B2661" t="s">
        <v>2</v>
      </c>
      <c r="C2661" t="s">
        <v>8</v>
      </c>
      <c r="D2661" t="s">
        <v>116</v>
      </c>
      <c r="E2661" t="s">
        <v>501</v>
      </c>
      <c r="F2661" t="str">
        <f t="shared" si="206"/>
        <v>内江市科学启蒙</v>
      </c>
      <c r="G2661" t="s">
        <v>77</v>
      </c>
      <c r="H2661" t="s">
        <v>171</v>
      </c>
      <c r="I2661" t="s">
        <v>70</v>
      </c>
      <c r="J2661">
        <v>9</v>
      </c>
      <c r="K2661">
        <v>0</v>
      </c>
      <c r="L2661" s="13">
        <f>VLOOKUP(C2661,'渗透率、续签率'!B:C,2,0)</f>
        <v>0.35099999999999998</v>
      </c>
      <c r="M2661" s="6">
        <v>0</v>
      </c>
      <c r="N2661">
        <v>0</v>
      </c>
      <c r="O2661">
        <v>0</v>
      </c>
      <c r="P2661" s="6">
        <v>0</v>
      </c>
      <c r="Q2661" s="13">
        <v>0</v>
      </c>
      <c r="R2661" s="13">
        <v>0</v>
      </c>
      <c r="S2661" s="31">
        <v>7</v>
      </c>
      <c r="T2661" s="6">
        <f>VLOOKUP(E2661,'参数设置&amp;汇总'!S:U,3,0)</f>
        <v>0.11627539503386004</v>
      </c>
      <c r="U2661" s="78">
        <f t="shared" si="205"/>
        <v>0</v>
      </c>
      <c r="V2661" s="13">
        <v>0.85000000000000009</v>
      </c>
      <c r="W2661" s="78">
        <f t="shared" si="207"/>
        <v>0</v>
      </c>
      <c r="X2661" s="1">
        <f>VLOOKUP(E2661,'渗透率、续签率'!AG:AJ,4,0)</f>
        <v>3431</v>
      </c>
      <c r="Y2661" s="1">
        <f t="shared" si="208"/>
        <v>0</v>
      </c>
      <c r="Z2661">
        <v>0</v>
      </c>
      <c r="AA2661" s="89">
        <f t="shared" si="209"/>
        <v>0</v>
      </c>
      <c r="AH2661" s="37"/>
      <c r="AI2661" s="37"/>
      <c r="AK2661" s="37"/>
    </row>
    <row r="2662" spans="1:37" hidden="1">
      <c r="A2662" t="s">
        <v>64</v>
      </c>
      <c r="B2662" t="s">
        <v>2</v>
      </c>
      <c r="C2662" t="s">
        <v>8</v>
      </c>
      <c r="D2662" t="s">
        <v>116</v>
      </c>
      <c r="E2662" t="s">
        <v>501</v>
      </c>
      <c r="F2662" t="str">
        <f t="shared" si="206"/>
        <v>凉山彝族自治州科学启蒙</v>
      </c>
      <c r="G2662" t="s">
        <v>77</v>
      </c>
      <c r="H2662" t="s">
        <v>172</v>
      </c>
      <c r="I2662" t="s">
        <v>70</v>
      </c>
      <c r="J2662">
        <v>6</v>
      </c>
      <c r="K2662">
        <v>0</v>
      </c>
      <c r="L2662" s="13">
        <f>VLOOKUP(C2662,'渗透率、续签率'!B:C,2,0)</f>
        <v>0.35099999999999998</v>
      </c>
      <c r="M2662" s="6">
        <v>0</v>
      </c>
      <c r="N2662">
        <v>0</v>
      </c>
      <c r="O2662">
        <v>0</v>
      </c>
      <c r="P2662" s="6">
        <v>0</v>
      </c>
      <c r="Q2662" s="13">
        <v>0</v>
      </c>
      <c r="R2662" s="13">
        <v>0</v>
      </c>
      <c r="S2662" s="31">
        <v>1</v>
      </c>
      <c r="T2662" s="6">
        <f>VLOOKUP(E2662,'参数设置&amp;汇总'!S:U,3,0)</f>
        <v>0.11627539503386004</v>
      </c>
      <c r="U2662" s="78">
        <f t="shared" si="205"/>
        <v>0</v>
      </c>
      <c r="V2662" s="13">
        <v>0.85000000000000009</v>
      </c>
      <c r="W2662" s="78">
        <f t="shared" si="207"/>
        <v>0</v>
      </c>
      <c r="X2662" s="1">
        <f>VLOOKUP(E2662,'渗透率、续签率'!AG:AJ,4,0)</f>
        <v>3431</v>
      </c>
      <c r="Y2662" s="1">
        <f t="shared" si="208"/>
        <v>0</v>
      </c>
      <c r="Z2662">
        <v>0</v>
      </c>
      <c r="AA2662" s="89">
        <f t="shared" si="209"/>
        <v>0</v>
      </c>
      <c r="AH2662" s="37"/>
      <c r="AI2662" s="37"/>
      <c r="AK2662" s="37"/>
    </row>
    <row r="2663" spans="1:37" hidden="1">
      <c r="A2663" t="s">
        <v>64</v>
      </c>
      <c r="B2663" t="s">
        <v>2</v>
      </c>
      <c r="C2663" t="s">
        <v>8</v>
      </c>
      <c r="D2663" t="s">
        <v>116</v>
      </c>
      <c r="E2663" t="s">
        <v>501</v>
      </c>
      <c r="F2663" t="str">
        <f t="shared" si="206"/>
        <v>包头市科学启蒙</v>
      </c>
      <c r="G2663" t="s">
        <v>142</v>
      </c>
      <c r="H2663" t="s">
        <v>173</v>
      </c>
      <c r="I2663" t="s">
        <v>70</v>
      </c>
      <c r="J2663">
        <v>48</v>
      </c>
      <c r="K2663">
        <v>0</v>
      </c>
      <c r="L2663" s="13">
        <f>VLOOKUP(C2663,'渗透率、续签率'!B:C,2,0)</f>
        <v>0.35099999999999998</v>
      </c>
      <c r="M2663" s="6">
        <v>0</v>
      </c>
      <c r="N2663">
        <v>9</v>
      </c>
      <c r="O2663">
        <v>0</v>
      </c>
      <c r="P2663" s="6">
        <v>0</v>
      </c>
      <c r="Q2663" s="13">
        <v>0</v>
      </c>
      <c r="R2663" s="13">
        <v>0</v>
      </c>
      <c r="S2663" s="31">
        <v>80</v>
      </c>
      <c r="T2663" s="6">
        <f>VLOOKUP(E2663,'参数设置&amp;汇总'!S:U,3,0)</f>
        <v>0.11627539503386004</v>
      </c>
      <c r="U2663" s="78">
        <f t="shared" si="205"/>
        <v>1.0464785553047404</v>
      </c>
      <c r="V2663" s="13">
        <v>0.85000000000000009</v>
      </c>
      <c r="W2663" s="78">
        <f t="shared" si="207"/>
        <v>1.2311512415349886</v>
      </c>
      <c r="X2663" s="1">
        <f>VLOOKUP(E2663,'渗透率、续签率'!AG:AJ,4,0)</f>
        <v>3431</v>
      </c>
      <c r="Y2663" s="1">
        <f t="shared" si="208"/>
        <v>4224.0799097065455</v>
      </c>
      <c r="Z2663">
        <v>2</v>
      </c>
      <c r="AA2663" s="89">
        <f t="shared" si="209"/>
        <v>30879</v>
      </c>
      <c r="AH2663" s="37"/>
      <c r="AI2663" s="37"/>
      <c r="AK2663" s="37"/>
    </row>
    <row r="2664" spans="1:37" hidden="1">
      <c r="A2664" t="s">
        <v>64</v>
      </c>
      <c r="B2664" t="s">
        <v>2</v>
      </c>
      <c r="C2664" t="s">
        <v>8</v>
      </c>
      <c r="D2664" t="s">
        <v>116</v>
      </c>
      <c r="E2664" t="s">
        <v>501</v>
      </c>
      <c r="F2664" t="str">
        <f t="shared" si="206"/>
        <v>北屯市科学启蒙</v>
      </c>
      <c r="G2664" t="s">
        <v>145</v>
      </c>
      <c r="H2664" t="s">
        <v>174</v>
      </c>
      <c r="I2664" t="s">
        <v>70</v>
      </c>
      <c r="J2664">
        <v>1</v>
      </c>
      <c r="K2664">
        <v>0</v>
      </c>
      <c r="L2664" s="13">
        <f>VLOOKUP(C2664,'渗透率、续签率'!B:C,2,0)</f>
        <v>0.35099999999999998</v>
      </c>
      <c r="M2664" s="6">
        <v>0</v>
      </c>
      <c r="N2664">
        <v>0</v>
      </c>
      <c r="O2664">
        <v>0</v>
      </c>
      <c r="P2664" s="6">
        <v>0</v>
      </c>
      <c r="Q2664" s="13">
        <v>0</v>
      </c>
      <c r="R2664" s="13">
        <v>0</v>
      </c>
      <c r="S2664" s="31">
        <v>0</v>
      </c>
      <c r="T2664" s="6">
        <f>VLOOKUP(E2664,'参数设置&amp;汇总'!S:U,3,0)</f>
        <v>0.11627539503386004</v>
      </c>
      <c r="U2664" s="78">
        <f t="shared" si="205"/>
        <v>0</v>
      </c>
      <c r="V2664" s="13">
        <v>0.85000000000000009</v>
      </c>
      <c r="W2664" s="78">
        <f t="shared" si="207"/>
        <v>0</v>
      </c>
      <c r="X2664" s="1">
        <f>VLOOKUP(E2664,'渗透率、续签率'!AG:AJ,4,0)</f>
        <v>3431</v>
      </c>
      <c r="Y2664" s="1">
        <f t="shared" si="208"/>
        <v>0</v>
      </c>
      <c r="Z2664">
        <v>0</v>
      </c>
      <c r="AA2664" s="89">
        <f t="shared" si="209"/>
        <v>0</v>
      </c>
      <c r="AH2664" s="37"/>
      <c r="AI2664" s="37"/>
      <c r="AK2664" s="37"/>
    </row>
    <row r="2665" spans="1:37" hidden="1">
      <c r="A2665" t="s">
        <v>64</v>
      </c>
      <c r="B2665" t="s">
        <v>2</v>
      </c>
      <c r="C2665" t="s">
        <v>8</v>
      </c>
      <c r="D2665" t="s">
        <v>116</v>
      </c>
      <c r="E2665" t="s">
        <v>501</v>
      </c>
      <c r="F2665" t="str">
        <f t="shared" si="206"/>
        <v>北海市科学启蒙</v>
      </c>
      <c r="G2665" t="s">
        <v>88</v>
      </c>
      <c r="H2665" t="s">
        <v>175</v>
      </c>
      <c r="I2665" t="s">
        <v>68</v>
      </c>
      <c r="J2665">
        <v>10</v>
      </c>
      <c r="K2665">
        <v>0</v>
      </c>
      <c r="L2665" s="13">
        <f>VLOOKUP(C2665,'渗透率、续签率'!B:C,2,0)</f>
        <v>0.35099999999999998</v>
      </c>
      <c r="M2665" s="6">
        <v>0</v>
      </c>
      <c r="N2665">
        <v>0</v>
      </c>
      <c r="O2665">
        <v>0</v>
      </c>
      <c r="P2665" s="6">
        <v>0</v>
      </c>
      <c r="Q2665" s="13">
        <v>0</v>
      </c>
      <c r="R2665" s="13">
        <v>0</v>
      </c>
      <c r="S2665" s="31">
        <v>6</v>
      </c>
      <c r="T2665" s="6">
        <f>VLOOKUP(E2665,'参数设置&amp;汇总'!S:U,3,0)</f>
        <v>0.11627539503386004</v>
      </c>
      <c r="U2665" s="78">
        <f t="shared" si="205"/>
        <v>0</v>
      </c>
      <c r="V2665" s="13">
        <v>0.85000000000000009</v>
      </c>
      <c r="W2665" s="78">
        <f t="shared" si="207"/>
        <v>0</v>
      </c>
      <c r="X2665" s="1">
        <f>VLOOKUP(E2665,'渗透率、续签率'!AG:AJ,4,0)</f>
        <v>3431</v>
      </c>
      <c r="Y2665" s="1">
        <f t="shared" si="208"/>
        <v>0</v>
      </c>
      <c r="Z2665">
        <v>0</v>
      </c>
      <c r="AA2665" s="89">
        <f t="shared" si="209"/>
        <v>0</v>
      </c>
      <c r="AH2665" s="37"/>
      <c r="AI2665" s="37"/>
      <c r="AK2665" s="37"/>
    </row>
    <row r="2666" spans="1:37" hidden="1">
      <c r="A2666" t="s">
        <v>64</v>
      </c>
      <c r="B2666" t="s">
        <v>2</v>
      </c>
      <c r="C2666" t="s">
        <v>8</v>
      </c>
      <c r="D2666" t="s">
        <v>116</v>
      </c>
      <c r="E2666" t="s">
        <v>501</v>
      </c>
      <c r="F2666" t="str">
        <f t="shared" si="206"/>
        <v>十堰市科学启蒙</v>
      </c>
      <c r="G2666" t="s">
        <v>81</v>
      </c>
      <c r="H2666" t="s">
        <v>176</v>
      </c>
      <c r="I2666" t="s">
        <v>68</v>
      </c>
      <c r="J2666">
        <v>19</v>
      </c>
      <c r="K2666">
        <v>0</v>
      </c>
      <c r="L2666" s="13">
        <f>VLOOKUP(C2666,'渗透率、续签率'!B:C,2,0)</f>
        <v>0.35099999999999998</v>
      </c>
      <c r="M2666" s="6">
        <v>0</v>
      </c>
      <c r="N2666">
        <v>0</v>
      </c>
      <c r="O2666">
        <v>0</v>
      </c>
      <c r="P2666" s="6">
        <v>0</v>
      </c>
      <c r="Q2666" s="13">
        <v>0</v>
      </c>
      <c r="R2666" s="13">
        <v>0</v>
      </c>
      <c r="S2666" s="31">
        <v>14</v>
      </c>
      <c r="T2666" s="6">
        <f>VLOOKUP(E2666,'参数设置&amp;汇总'!S:U,3,0)</f>
        <v>0.11627539503386004</v>
      </c>
      <c r="U2666" s="78">
        <f t="shared" si="205"/>
        <v>0</v>
      </c>
      <c r="V2666" s="13">
        <v>0.85000000000000009</v>
      </c>
      <c r="W2666" s="78">
        <f t="shared" si="207"/>
        <v>0</v>
      </c>
      <c r="X2666" s="1">
        <f>VLOOKUP(E2666,'渗透率、续签率'!AG:AJ,4,0)</f>
        <v>3431</v>
      </c>
      <c r="Y2666" s="1">
        <f t="shared" si="208"/>
        <v>0</v>
      </c>
      <c r="Z2666">
        <v>0</v>
      </c>
      <c r="AA2666" s="89">
        <f t="shared" si="209"/>
        <v>0</v>
      </c>
      <c r="AH2666" s="37"/>
      <c r="AI2666" s="37"/>
      <c r="AK2666" s="37"/>
    </row>
    <row r="2667" spans="1:37" hidden="1">
      <c r="A2667" t="s">
        <v>64</v>
      </c>
      <c r="B2667" t="s">
        <v>2</v>
      </c>
      <c r="C2667" t="s">
        <v>8</v>
      </c>
      <c r="D2667" t="s">
        <v>116</v>
      </c>
      <c r="E2667" t="s">
        <v>501</v>
      </c>
      <c r="F2667" t="str">
        <f t="shared" si="206"/>
        <v>南充市科学启蒙</v>
      </c>
      <c r="G2667" t="s">
        <v>77</v>
      </c>
      <c r="H2667" t="s">
        <v>177</v>
      </c>
      <c r="I2667" t="s">
        <v>70</v>
      </c>
      <c r="J2667">
        <v>24</v>
      </c>
      <c r="K2667">
        <v>3</v>
      </c>
      <c r="L2667" s="13">
        <f>VLOOKUP(C2667,'渗透率、续签率'!B:C,2,0)</f>
        <v>0.35099999999999998</v>
      </c>
      <c r="M2667" s="6">
        <v>0.13</v>
      </c>
      <c r="N2667">
        <v>2</v>
      </c>
      <c r="O2667">
        <v>1</v>
      </c>
      <c r="P2667" s="6">
        <v>0.5</v>
      </c>
      <c r="Q2667" s="13">
        <v>0.222</v>
      </c>
      <c r="R2667" s="13">
        <v>0</v>
      </c>
      <c r="S2667" s="31">
        <v>28</v>
      </c>
      <c r="T2667" s="6">
        <f>VLOOKUP(E2667,'参数设置&amp;汇总'!S:U,3,0)</f>
        <v>0.11627539503386004</v>
      </c>
      <c r="U2667" s="78">
        <f t="shared" si="205"/>
        <v>1</v>
      </c>
      <c r="V2667" s="13">
        <v>0.85000000000000009</v>
      </c>
      <c r="W2667" s="78">
        <f t="shared" si="207"/>
        <v>0.76352941176470579</v>
      </c>
      <c r="X2667" s="1">
        <f>VLOOKUP(E2667,'渗透率、续签率'!AG:AJ,4,0)</f>
        <v>3431</v>
      </c>
      <c r="Y2667" s="1">
        <f t="shared" si="208"/>
        <v>2619.6694117647057</v>
      </c>
      <c r="Z2667">
        <v>0</v>
      </c>
      <c r="AA2667" s="89">
        <f t="shared" si="209"/>
        <v>6862</v>
      </c>
      <c r="AH2667" s="37"/>
      <c r="AI2667" s="37"/>
      <c r="AK2667" s="37"/>
    </row>
    <row r="2668" spans="1:37" hidden="1">
      <c r="A2668" t="s">
        <v>64</v>
      </c>
      <c r="B2668" t="s">
        <v>2</v>
      </c>
      <c r="C2668" t="s">
        <v>8</v>
      </c>
      <c r="D2668" t="s">
        <v>116</v>
      </c>
      <c r="E2668" t="s">
        <v>501</v>
      </c>
      <c r="F2668" t="str">
        <f t="shared" si="206"/>
        <v>南平市科学启蒙</v>
      </c>
      <c r="G2668" t="s">
        <v>92</v>
      </c>
      <c r="H2668" t="s">
        <v>178</v>
      </c>
      <c r="I2668" t="s">
        <v>68</v>
      </c>
      <c r="J2668">
        <v>16</v>
      </c>
      <c r="K2668">
        <v>0</v>
      </c>
      <c r="L2668" s="13">
        <f>VLOOKUP(C2668,'渗透率、续签率'!B:C,2,0)</f>
        <v>0.35099999999999998</v>
      </c>
      <c r="M2668" s="6">
        <v>0</v>
      </c>
      <c r="N2668">
        <v>0</v>
      </c>
      <c r="O2668">
        <v>0</v>
      </c>
      <c r="P2668" s="6">
        <v>0</v>
      </c>
      <c r="Q2668" s="13">
        <v>0</v>
      </c>
      <c r="R2668" s="13">
        <v>0</v>
      </c>
      <c r="S2668" s="31">
        <v>5</v>
      </c>
      <c r="T2668" s="6">
        <f>VLOOKUP(E2668,'参数设置&amp;汇总'!S:U,3,0)</f>
        <v>0.11627539503386004</v>
      </c>
      <c r="U2668" s="78">
        <f t="shared" si="205"/>
        <v>0</v>
      </c>
      <c r="V2668" s="13">
        <v>0.85000000000000009</v>
      </c>
      <c r="W2668" s="78">
        <f t="shared" si="207"/>
        <v>0</v>
      </c>
      <c r="X2668" s="1">
        <f>VLOOKUP(E2668,'渗透率、续签率'!AG:AJ,4,0)</f>
        <v>3431</v>
      </c>
      <c r="Y2668" s="1">
        <f t="shared" si="208"/>
        <v>0</v>
      </c>
      <c r="Z2668">
        <v>0</v>
      </c>
      <c r="AA2668" s="89">
        <f t="shared" si="209"/>
        <v>0</v>
      </c>
      <c r="AH2668" s="37"/>
      <c r="AI2668" s="37"/>
      <c r="AK2668" s="37"/>
    </row>
    <row r="2669" spans="1:37" hidden="1">
      <c r="A2669" t="s">
        <v>64</v>
      </c>
      <c r="B2669" t="s">
        <v>2</v>
      </c>
      <c r="C2669" t="s">
        <v>8</v>
      </c>
      <c r="D2669" t="s">
        <v>116</v>
      </c>
      <c r="E2669" t="s">
        <v>501</v>
      </c>
      <c r="F2669" t="str">
        <f t="shared" si="206"/>
        <v>南通市科学启蒙</v>
      </c>
      <c r="G2669" t="s">
        <v>73</v>
      </c>
      <c r="H2669" t="s">
        <v>179</v>
      </c>
      <c r="I2669" t="s">
        <v>70</v>
      </c>
      <c r="J2669">
        <v>110</v>
      </c>
      <c r="K2669">
        <v>4</v>
      </c>
      <c r="L2669" s="13">
        <f>VLOOKUP(C2669,'渗透率、续签率'!B:C,2,0)</f>
        <v>0.35099999999999998</v>
      </c>
      <c r="M2669" s="6">
        <v>0.04</v>
      </c>
      <c r="N2669">
        <v>7</v>
      </c>
      <c r="O2669">
        <v>3</v>
      </c>
      <c r="P2669" s="6">
        <v>0.43</v>
      </c>
      <c r="Q2669" s="13">
        <v>0.436</v>
      </c>
      <c r="R2669" s="13">
        <v>0.34499999999999997</v>
      </c>
      <c r="S2669" s="31">
        <v>154</v>
      </c>
      <c r="T2669" s="6">
        <f>VLOOKUP(E2669,'参数设置&amp;汇总'!S:U,3,0)</f>
        <v>0.11627539503386004</v>
      </c>
      <c r="U2669" s="78">
        <f t="shared" si="205"/>
        <v>3</v>
      </c>
      <c r="V2669" s="13">
        <v>0.85000000000000009</v>
      </c>
      <c r="W2669" s="78">
        <f t="shared" si="207"/>
        <v>2.2905882352941176</v>
      </c>
      <c r="X2669" s="1">
        <f>VLOOKUP(E2669,'渗透率、续签率'!AG:AJ,4,0)</f>
        <v>3431</v>
      </c>
      <c r="Y2669" s="1">
        <f t="shared" si="208"/>
        <v>7859.0082352941172</v>
      </c>
      <c r="Z2669">
        <v>0</v>
      </c>
      <c r="AA2669" s="89">
        <f t="shared" si="209"/>
        <v>24017</v>
      </c>
      <c r="AH2669" s="37"/>
      <c r="AI2669" s="37"/>
      <c r="AK2669" s="37"/>
    </row>
    <row r="2670" spans="1:37" hidden="1">
      <c r="A2670" t="s">
        <v>64</v>
      </c>
      <c r="B2670" t="s">
        <v>2</v>
      </c>
      <c r="C2670" t="s">
        <v>8</v>
      </c>
      <c r="D2670" t="s">
        <v>116</v>
      </c>
      <c r="E2670" t="s">
        <v>501</v>
      </c>
      <c r="F2670" t="str">
        <f t="shared" si="206"/>
        <v>南阳市科学启蒙</v>
      </c>
      <c r="G2670" t="s">
        <v>110</v>
      </c>
      <c r="H2670" t="s">
        <v>180</v>
      </c>
      <c r="I2670" t="s">
        <v>70</v>
      </c>
      <c r="J2670">
        <v>64</v>
      </c>
      <c r="K2670">
        <v>0</v>
      </c>
      <c r="L2670" s="13">
        <f>VLOOKUP(C2670,'渗透率、续签率'!B:C,2,0)</f>
        <v>0.35099999999999998</v>
      </c>
      <c r="M2670" s="6">
        <v>0</v>
      </c>
      <c r="N2670">
        <v>15</v>
      </c>
      <c r="O2670">
        <v>0</v>
      </c>
      <c r="P2670" s="6">
        <v>0</v>
      </c>
      <c r="Q2670" s="13">
        <v>0</v>
      </c>
      <c r="R2670" s="13">
        <v>0</v>
      </c>
      <c r="S2670" s="31">
        <v>99</v>
      </c>
      <c r="T2670" s="6">
        <f>VLOOKUP(E2670,'参数设置&amp;汇总'!S:U,3,0)</f>
        <v>0.11627539503386004</v>
      </c>
      <c r="U2670" s="78">
        <f t="shared" si="205"/>
        <v>1.7441309255079007</v>
      </c>
      <c r="V2670" s="13">
        <v>0.85000000000000009</v>
      </c>
      <c r="W2670" s="78">
        <f t="shared" si="207"/>
        <v>2.0519187358916477</v>
      </c>
      <c r="X2670" s="1">
        <f>VLOOKUP(E2670,'渗透率、续签率'!AG:AJ,4,0)</f>
        <v>3431</v>
      </c>
      <c r="Y2670" s="1">
        <f t="shared" si="208"/>
        <v>7040.1331828442435</v>
      </c>
      <c r="Z2670">
        <v>5</v>
      </c>
      <c r="AA2670" s="89">
        <f t="shared" si="209"/>
        <v>51465</v>
      </c>
      <c r="AH2670" s="37"/>
      <c r="AI2670" s="37"/>
      <c r="AK2670" s="37"/>
    </row>
    <row r="2671" spans="1:37" hidden="1">
      <c r="A2671" t="s">
        <v>64</v>
      </c>
      <c r="B2671" t="s">
        <v>2</v>
      </c>
      <c r="C2671" t="s">
        <v>8</v>
      </c>
      <c r="D2671" t="s">
        <v>116</v>
      </c>
      <c r="E2671" t="s">
        <v>501</v>
      </c>
      <c r="F2671" t="str">
        <f t="shared" si="206"/>
        <v>博尔塔拉蒙古自治州科学启蒙</v>
      </c>
      <c r="G2671" t="s">
        <v>145</v>
      </c>
      <c r="H2671" t="s">
        <v>181</v>
      </c>
      <c r="I2671" t="s">
        <v>70</v>
      </c>
      <c r="J2671">
        <v>3</v>
      </c>
      <c r="K2671">
        <v>0</v>
      </c>
      <c r="L2671" s="13">
        <f>VLOOKUP(C2671,'渗透率、续签率'!B:C,2,0)</f>
        <v>0.35099999999999998</v>
      </c>
      <c r="M2671" s="6">
        <v>0</v>
      </c>
      <c r="N2671">
        <v>0</v>
      </c>
      <c r="O2671">
        <v>0</v>
      </c>
      <c r="P2671" s="6">
        <v>0</v>
      </c>
      <c r="Q2671" s="13">
        <v>0</v>
      </c>
      <c r="R2671" s="13">
        <v>0</v>
      </c>
      <c r="S2671" s="31">
        <v>1</v>
      </c>
      <c r="T2671" s="6">
        <f>VLOOKUP(E2671,'参数设置&amp;汇总'!S:U,3,0)</f>
        <v>0.11627539503386004</v>
      </c>
      <c r="U2671" s="78">
        <f t="shared" si="205"/>
        <v>0</v>
      </c>
      <c r="V2671" s="13">
        <v>0.85000000000000009</v>
      </c>
      <c r="W2671" s="78">
        <f t="shared" si="207"/>
        <v>0</v>
      </c>
      <c r="X2671" s="1">
        <f>VLOOKUP(E2671,'渗透率、续签率'!AG:AJ,4,0)</f>
        <v>3431</v>
      </c>
      <c r="Y2671" s="1">
        <f t="shared" si="208"/>
        <v>0</v>
      </c>
      <c r="Z2671">
        <v>0</v>
      </c>
      <c r="AA2671" s="89">
        <f t="shared" si="209"/>
        <v>0</v>
      </c>
      <c r="AH2671" s="37"/>
      <c r="AI2671" s="37"/>
      <c r="AJ2671" s="1"/>
      <c r="AK2671" s="37"/>
    </row>
    <row r="2672" spans="1:37" hidden="1">
      <c r="A2672" t="s">
        <v>64</v>
      </c>
      <c r="B2672" t="s">
        <v>2</v>
      </c>
      <c r="C2672" t="s">
        <v>8</v>
      </c>
      <c r="D2672" t="s">
        <v>116</v>
      </c>
      <c r="E2672" t="s">
        <v>501</v>
      </c>
      <c r="F2672" t="str">
        <f t="shared" si="206"/>
        <v>双鸭山市科学启蒙</v>
      </c>
      <c r="G2672" t="s">
        <v>118</v>
      </c>
      <c r="H2672" t="s">
        <v>183</v>
      </c>
      <c r="I2672" t="s">
        <v>70</v>
      </c>
      <c r="J2672">
        <v>15</v>
      </c>
      <c r="K2672">
        <v>0</v>
      </c>
      <c r="L2672" s="13">
        <f>VLOOKUP(C2672,'渗透率、续签率'!B:C,2,0)</f>
        <v>0.35099999999999998</v>
      </c>
      <c r="M2672" s="6">
        <v>0</v>
      </c>
      <c r="N2672">
        <v>0</v>
      </c>
      <c r="O2672">
        <v>0</v>
      </c>
      <c r="P2672" s="6">
        <v>0</v>
      </c>
      <c r="Q2672" s="13">
        <v>0</v>
      </c>
      <c r="R2672" s="13">
        <v>0</v>
      </c>
      <c r="S2672" s="31">
        <v>4</v>
      </c>
      <c r="T2672" s="6">
        <f>VLOOKUP(E2672,'参数设置&amp;汇总'!S:U,3,0)</f>
        <v>0.11627539503386004</v>
      </c>
      <c r="U2672" s="78">
        <f t="shared" si="205"/>
        <v>0</v>
      </c>
      <c r="V2672" s="13">
        <v>0.85000000000000009</v>
      </c>
      <c r="W2672" s="78">
        <f t="shared" si="207"/>
        <v>0</v>
      </c>
      <c r="X2672" s="1">
        <f>VLOOKUP(E2672,'渗透率、续签率'!AG:AJ,4,0)</f>
        <v>3431</v>
      </c>
      <c r="Y2672" s="1">
        <f t="shared" si="208"/>
        <v>0</v>
      </c>
      <c r="Z2672">
        <v>0</v>
      </c>
      <c r="AA2672" s="89">
        <f t="shared" si="209"/>
        <v>0</v>
      </c>
    </row>
    <row r="2673" spans="1:37" hidden="1">
      <c r="A2673" t="s">
        <v>64</v>
      </c>
      <c r="B2673" t="s">
        <v>2</v>
      </c>
      <c r="C2673" t="s">
        <v>8</v>
      </c>
      <c r="D2673" t="s">
        <v>116</v>
      </c>
      <c r="E2673" t="s">
        <v>501</v>
      </c>
      <c r="F2673" t="str">
        <f t="shared" si="206"/>
        <v>台州市科学启蒙</v>
      </c>
      <c r="G2673" t="s">
        <v>79</v>
      </c>
      <c r="H2673" t="s">
        <v>185</v>
      </c>
      <c r="I2673" t="s">
        <v>68</v>
      </c>
      <c r="J2673">
        <v>106</v>
      </c>
      <c r="K2673">
        <v>4</v>
      </c>
      <c r="L2673" s="13">
        <f>VLOOKUP(C2673,'渗透率、续签率'!B:C,2,0)</f>
        <v>0.35099999999999998</v>
      </c>
      <c r="M2673" s="6">
        <v>0.04</v>
      </c>
      <c r="N2673">
        <v>15</v>
      </c>
      <c r="O2673">
        <v>4</v>
      </c>
      <c r="P2673" s="6">
        <v>0.27</v>
      </c>
      <c r="Q2673" s="13">
        <v>0.34699999999999998</v>
      </c>
      <c r="R2673" s="13">
        <v>0.34699999999999998</v>
      </c>
      <c r="S2673" s="31">
        <v>229</v>
      </c>
      <c r="T2673" s="6">
        <f>VLOOKUP(E2673,'参数设置&amp;汇总'!S:U,3,0)</f>
        <v>0.11627539503386004</v>
      </c>
      <c r="U2673" s="78">
        <f t="shared" si="205"/>
        <v>4</v>
      </c>
      <c r="V2673" s="13">
        <v>0.85000000000000009</v>
      </c>
      <c r="W2673" s="78">
        <f t="shared" si="207"/>
        <v>3.0541176470588232</v>
      </c>
      <c r="X2673" s="1">
        <f>VLOOKUP(E2673,'渗透率、续签率'!AG:AJ,4,0)</f>
        <v>3431</v>
      </c>
      <c r="Y2673" s="1">
        <f t="shared" si="208"/>
        <v>10478.677647058823</v>
      </c>
      <c r="Z2673">
        <v>15</v>
      </c>
      <c r="AA2673" s="89">
        <f t="shared" si="209"/>
        <v>51465</v>
      </c>
      <c r="AH2673" s="37"/>
      <c r="AI2673" s="37"/>
      <c r="AK2673" s="37"/>
    </row>
    <row r="2674" spans="1:37" hidden="1">
      <c r="A2674" t="s">
        <v>64</v>
      </c>
      <c r="B2674" t="s">
        <v>2</v>
      </c>
      <c r="C2674" t="s">
        <v>8</v>
      </c>
      <c r="D2674" t="s">
        <v>116</v>
      </c>
      <c r="E2674" t="s">
        <v>501</v>
      </c>
      <c r="F2674" t="str">
        <f t="shared" si="206"/>
        <v>台湾省科学启蒙</v>
      </c>
      <c r="G2674" t="s">
        <v>186</v>
      </c>
      <c r="H2674" t="s">
        <v>186</v>
      </c>
      <c r="I2674" t="s">
        <v>57</v>
      </c>
      <c r="J2674">
        <v>36</v>
      </c>
      <c r="K2674">
        <v>0</v>
      </c>
      <c r="L2674" s="13">
        <f>VLOOKUP(C2674,'渗透率、续签率'!B:C,2,0)</f>
        <v>0.35099999999999998</v>
      </c>
      <c r="M2674" s="6">
        <v>0</v>
      </c>
      <c r="N2674">
        <v>0</v>
      </c>
      <c r="O2674">
        <v>0</v>
      </c>
      <c r="P2674" s="6">
        <v>0</v>
      </c>
      <c r="Q2674" s="13">
        <v>0</v>
      </c>
      <c r="R2674" s="13">
        <v>0</v>
      </c>
      <c r="S2674" s="31">
        <v>0</v>
      </c>
      <c r="T2674" s="6">
        <f>VLOOKUP(E2674,'参数设置&amp;汇总'!S:U,3,0)</f>
        <v>0.11627539503386004</v>
      </c>
      <c r="U2674" s="78">
        <f t="shared" si="205"/>
        <v>0</v>
      </c>
      <c r="V2674" s="13">
        <v>0.85000000000000009</v>
      </c>
      <c r="W2674" s="78">
        <f t="shared" si="207"/>
        <v>0</v>
      </c>
      <c r="X2674" s="1">
        <f>VLOOKUP(E2674,'渗透率、续签率'!AG:AJ,4,0)</f>
        <v>3431</v>
      </c>
      <c r="Y2674" s="1">
        <f t="shared" si="208"/>
        <v>0</v>
      </c>
      <c r="Z2674">
        <v>0</v>
      </c>
      <c r="AA2674" s="89">
        <f t="shared" si="209"/>
        <v>0</v>
      </c>
      <c r="AH2674" s="37"/>
      <c r="AI2674" s="37"/>
      <c r="AJ2674" s="1"/>
      <c r="AK2674" s="37"/>
    </row>
    <row r="2675" spans="1:37" hidden="1">
      <c r="A2675" t="s">
        <v>64</v>
      </c>
      <c r="B2675" t="s">
        <v>2</v>
      </c>
      <c r="C2675" t="s">
        <v>8</v>
      </c>
      <c r="D2675" t="s">
        <v>116</v>
      </c>
      <c r="E2675" t="s">
        <v>501</v>
      </c>
      <c r="F2675" t="str">
        <f t="shared" si="206"/>
        <v>吉安市科学启蒙</v>
      </c>
      <c r="G2675" t="s">
        <v>90</v>
      </c>
      <c r="H2675" t="s">
        <v>187</v>
      </c>
      <c r="I2675" t="s">
        <v>68</v>
      </c>
      <c r="J2675">
        <v>18</v>
      </c>
      <c r="K2675">
        <v>0</v>
      </c>
      <c r="L2675" s="13">
        <f>VLOOKUP(C2675,'渗透率、续签率'!B:C,2,0)</f>
        <v>0.35099999999999998</v>
      </c>
      <c r="M2675" s="6">
        <v>0</v>
      </c>
      <c r="N2675">
        <v>1</v>
      </c>
      <c r="O2675">
        <v>0</v>
      </c>
      <c r="P2675" s="6">
        <v>0</v>
      </c>
      <c r="Q2675" s="13">
        <v>0</v>
      </c>
      <c r="R2675" s="13">
        <v>0</v>
      </c>
      <c r="S2675" s="31">
        <v>12</v>
      </c>
      <c r="T2675" s="6">
        <f>VLOOKUP(E2675,'参数设置&amp;汇总'!S:U,3,0)</f>
        <v>0.11627539503386004</v>
      </c>
      <c r="U2675" s="78">
        <f t="shared" si="205"/>
        <v>0.11627539503386004</v>
      </c>
      <c r="V2675" s="13">
        <v>0.85000000000000009</v>
      </c>
      <c r="W2675" s="78">
        <f t="shared" si="207"/>
        <v>0.1367945823927765</v>
      </c>
      <c r="X2675" s="1">
        <f>VLOOKUP(E2675,'渗透率、续签率'!AG:AJ,4,0)</f>
        <v>3431</v>
      </c>
      <c r="Y2675" s="1">
        <f t="shared" si="208"/>
        <v>469.34221218961619</v>
      </c>
      <c r="Z2675">
        <v>1</v>
      </c>
      <c r="AA2675" s="89">
        <f t="shared" si="209"/>
        <v>3431</v>
      </c>
      <c r="AH2675" s="37"/>
      <c r="AI2675" s="37"/>
      <c r="AK2675" s="37"/>
    </row>
    <row r="2676" spans="1:37" hidden="1">
      <c r="A2676" t="s">
        <v>64</v>
      </c>
      <c r="B2676" t="s">
        <v>2</v>
      </c>
      <c r="C2676" t="s">
        <v>8</v>
      </c>
      <c r="D2676" t="s">
        <v>116</v>
      </c>
      <c r="E2676" t="s">
        <v>501</v>
      </c>
      <c r="F2676" t="str">
        <f t="shared" si="206"/>
        <v>吉林市科学启蒙</v>
      </c>
      <c r="G2676" t="s">
        <v>188</v>
      </c>
      <c r="H2676" t="s">
        <v>189</v>
      </c>
      <c r="I2676" t="s">
        <v>70</v>
      </c>
      <c r="J2676">
        <v>35</v>
      </c>
      <c r="K2676">
        <v>0</v>
      </c>
      <c r="L2676" s="13">
        <f>VLOOKUP(C2676,'渗透率、续签率'!B:C,2,0)</f>
        <v>0.35099999999999998</v>
      </c>
      <c r="M2676" s="6">
        <v>0</v>
      </c>
      <c r="N2676">
        <v>1</v>
      </c>
      <c r="O2676">
        <v>0</v>
      </c>
      <c r="P2676" s="6">
        <v>0</v>
      </c>
      <c r="Q2676" s="13">
        <v>0</v>
      </c>
      <c r="R2676" s="13">
        <v>0</v>
      </c>
      <c r="S2676" s="31">
        <v>29</v>
      </c>
      <c r="T2676" s="6">
        <f>VLOOKUP(E2676,'参数设置&amp;汇总'!S:U,3,0)</f>
        <v>0.11627539503386004</v>
      </c>
      <c r="U2676" s="78">
        <f t="shared" si="205"/>
        <v>0.11627539503386004</v>
      </c>
      <c r="V2676" s="13">
        <v>0.85000000000000009</v>
      </c>
      <c r="W2676" s="78">
        <f t="shared" si="207"/>
        <v>0.1367945823927765</v>
      </c>
      <c r="X2676" s="1">
        <f>VLOOKUP(E2676,'渗透率、续签率'!AG:AJ,4,0)</f>
        <v>3431</v>
      </c>
      <c r="Y2676" s="1">
        <f t="shared" si="208"/>
        <v>469.34221218961619</v>
      </c>
      <c r="Z2676">
        <v>0</v>
      </c>
      <c r="AA2676" s="89">
        <f t="shared" si="209"/>
        <v>3431</v>
      </c>
      <c r="AH2676" s="37"/>
      <c r="AI2676" s="37"/>
      <c r="AK2676" s="37"/>
    </row>
    <row r="2677" spans="1:37" hidden="1">
      <c r="A2677" t="s">
        <v>64</v>
      </c>
      <c r="B2677" t="s">
        <v>2</v>
      </c>
      <c r="C2677" t="s">
        <v>8</v>
      </c>
      <c r="D2677" t="s">
        <v>116</v>
      </c>
      <c r="E2677" t="s">
        <v>501</v>
      </c>
      <c r="F2677" t="str">
        <f t="shared" si="206"/>
        <v>吐鲁番市科学启蒙</v>
      </c>
      <c r="G2677" t="s">
        <v>145</v>
      </c>
      <c r="H2677" t="s">
        <v>190</v>
      </c>
      <c r="I2677" t="s">
        <v>70</v>
      </c>
      <c r="J2677">
        <v>1</v>
      </c>
      <c r="K2677">
        <v>0</v>
      </c>
      <c r="L2677" s="13">
        <f>VLOOKUP(C2677,'渗透率、续签率'!B:C,2,0)</f>
        <v>0.35099999999999998</v>
      </c>
      <c r="M2677" s="6">
        <v>0</v>
      </c>
      <c r="N2677">
        <v>0</v>
      </c>
      <c r="O2677">
        <v>0</v>
      </c>
      <c r="P2677" s="6">
        <v>0</v>
      </c>
      <c r="Q2677" s="13">
        <v>0</v>
      </c>
      <c r="R2677" s="13">
        <v>0</v>
      </c>
      <c r="S2677" s="31">
        <v>0</v>
      </c>
      <c r="T2677" s="6">
        <f>VLOOKUP(E2677,'参数设置&amp;汇总'!S:U,3,0)</f>
        <v>0.11627539503386004</v>
      </c>
      <c r="U2677" s="78">
        <f t="shared" si="205"/>
        <v>0</v>
      </c>
      <c r="V2677" s="13">
        <v>0.85000000000000009</v>
      </c>
      <c r="W2677" s="78">
        <f t="shared" si="207"/>
        <v>0</v>
      </c>
      <c r="X2677" s="1">
        <f>VLOOKUP(E2677,'渗透率、续签率'!AG:AJ,4,0)</f>
        <v>3431</v>
      </c>
      <c r="Y2677" s="1">
        <f t="shared" si="208"/>
        <v>0</v>
      </c>
      <c r="Z2677">
        <v>0</v>
      </c>
      <c r="AA2677" s="89">
        <f t="shared" si="209"/>
        <v>0</v>
      </c>
      <c r="AH2677" s="37"/>
      <c r="AI2677" s="37"/>
      <c r="AK2677" s="37"/>
    </row>
    <row r="2678" spans="1:37" hidden="1">
      <c r="A2678" t="s">
        <v>64</v>
      </c>
      <c r="B2678" t="s">
        <v>2</v>
      </c>
      <c r="C2678" t="s">
        <v>8</v>
      </c>
      <c r="D2678" t="s">
        <v>116</v>
      </c>
      <c r="E2678" t="s">
        <v>501</v>
      </c>
      <c r="F2678" t="str">
        <f t="shared" si="206"/>
        <v>吕梁市科学启蒙</v>
      </c>
      <c r="G2678" t="s">
        <v>134</v>
      </c>
      <c r="H2678" t="s">
        <v>191</v>
      </c>
      <c r="I2678" t="s">
        <v>70</v>
      </c>
      <c r="J2678">
        <v>37</v>
      </c>
      <c r="K2678">
        <v>0</v>
      </c>
      <c r="L2678" s="13">
        <f>VLOOKUP(C2678,'渗透率、续签率'!B:C,2,0)</f>
        <v>0.35099999999999998</v>
      </c>
      <c r="M2678" s="6">
        <v>0</v>
      </c>
      <c r="N2678">
        <v>2</v>
      </c>
      <c r="O2678">
        <v>0</v>
      </c>
      <c r="P2678" s="6">
        <v>0</v>
      </c>
      <c r="Q2678" s="13">
        <v>0</v>
      </c>
      <c r="R2678" s="13">
        <v>0</v>
      </c>
      <c r="S2678" s="31">
        <v>28</v>
      </c>
      <c r="T2678" s="6">
        <f>VLOOKUP(E2678,'参数设置&amp;汇总'!S:U,3,0)</f>
        <v>0.11627539503386004</v>
      </c>
      <c r="U2678" s="78">
        <f t="shared" si="205"/>
        <v>0.23255079006772009</v>
      </c>
      <c r="V2678" s="13">
        <v>0.85000000000000009</v>
      </c>
      <c r="W2678" s="78">
        <f t="shared" si="207"/>
        <v>0.27358916478555301</v>
      </c>
      <c r="X2678" s="1">
        <f>VLOOKUP(E2678,'渗透率、续签率'!AG:AJ,4,0)</f>
        <v>3431</v>
      </c>
      <c r="Y2678" s="1">
        <f t="shared" si="208"/>
        <v>938.68442437923238</v>
      </c>
      <c r="Z2678">
        <v>0</v>
      </c>
      <c r="AA2678" s="89">
        <f t="shared" si="209"/>
        <v>6862</v>
      </c>
      <c r="AH2678" s="37"/>
      <c r="AI2678" s="37"/>
      <c r="AK2678" s="37"/>
    </row>
    <row r="2679" spans="1:37" hidden="1">
      <c r="A2679" t="s">
        <v>64</v>
      </c>
      <c r="B2679" t="s">
        <v>2</v>
      </c>
      <c r="C2679" t="s">
        <v>8</v>
      </c>
      <c r="D2679" t="s">
        <v>116</v>
      </c>
      <c r="E2679" t="s">
        <v>501</v>
      </c>
      <c r="F2679" t="str">
        <f t="shared" si="206"/>
        <v>吴忠市科学启蒙</v>
      </c>
      <c r="G2679" t="s">
        <v>129</v>
      </c>
      <c r="H2679" t="s">
        <v>192</v>
      </c>
      <c r="I2679" t="s">
        <v>70</v>
      </c>
      <c r="J2679">
        <v>12</v>
      </c>
      <c r="K2679">
        <v>0</v>
      </c>
      <c r="L2679" s="13">
        <f>VLOOKUP(C2679,'渗透率、续签率'!B:C,2,0)</f>
        <v>0.35099999999999998</v>
      </c>
      <c r="M2679" s="6">
        <v>0</v>
      </c>
      <c r="N2679">
        <v>1</v>
      </c>
      <c r="O2679">
        <v>0</v>
      </c>
      <c r="P2679" s="6">
        <v>0</v>
      </c>
      <c r="Q2679" s="13">
        <v>0</v>
      </c>
      <c r="R2679" s="13">
        <v>0</v>
      </c>
      <c r="S2679" s="31">
        <v>12</v>
      </c>
      <c r="T2679" s="6">
        <f>VLOOKUP(E2679,'参数设置&amp;汇总'!S:U,3,0)</f>
        <v>0.11627539503386004</v>
      </c>
      <c r="U2679" s="78">
        <f t="shared" si="205"/>
        <v>0.11627539503386004</v>
      </c>
      <c r="V2679" s="13">
        <v>0.85000000000000009</v>
      </c>
      <c r="W2679" s="78">
        <f t="shared" si="207"/>
        <v>0.1367945823927765</v>
      </c>
      <c r="X2679" s="1">
        <f>VLOOKUP(E2679,'渗透率、续签率'!AG:AJ,4,0)</f>
        <v>3431</v>
      </c>
      <c r="Y2679" s="1">
        <f t="shared" si="208"/>
        <v>469.34221218961619</v>
      </c>
      <c r="Z2679">
        <v>0</v>
      </c>
      <c r="AA2679" s="89">
        <f t="shared" si="209"/>
        <v>3431</v>
      </c>
      <c r="AH2679" s="37"/>
      <c r="AI2679" s="37"/>
      <c r="AK2679" s="37"/>
    </row>
    <row r="2680" spans="1:37" hidden="1">
      <c r="A2680" t="s">
        <v>64</v>
      </c>
      <c r="B2680" t="s">
        <v>2</v>
      </c>
      <c r="C2680" t="s">
        <v>8</v>
      </c>
      <c r="D2680" t="s">
        <v>116</v>
      </c>
      <c r="E2680" t="s">
        <v>501</v>
      </c>
      <c r="F2680" t="str">
        <f t="shared" si="206"/>
        <v>周口市科学启蒙</v>
      </c>
      <c r="G2680" t="s">
        <v>110</v>
      </c>
      <c r="H2680" t="s">
        <v>193</v>
      </c>
      <c r="I2680" t="s">
        <v>70</v>
      </c>
      <c r="J2680">
        <v>49</v>
      </c>
      <c r="K2680">
        <v>0</v>
      </c>
      <c r="L2680" s="13">
        <f>VLOOKUP(C2680,'渗透率、续签率'!B:C,2,0)</f>
        <v>0.35099999999999998</v>
      </c>
      <c r="M2680" s="6">
        <v>0</v>
      </c>
      <c r="N2680">
        <v>3</v>
      </c>
      <c r="O2680">
        <v>0</v>
      </c>
      <c r="P2680" s="6">
        <v>0</v>
      </c>
      <c r="Q2680" s="13">
        <v>0</v>
      </c>
      <c r="R2680" s="13">
        <v>0</v>
      </c>
      <c r="S2680" s="31">
        <v>38</v>
      </c>
      <c r="T2680" s="6">
        <f>VLOOKUP(E2680,'参数设置&amp;汇总'!S:U,3,0)</f>
        <v>0.11627539503386004</v>
      </c>
      <c r="U2680" s="78">
        <f t="shared" si="205"/>
        <v>0.34882618510158014</v>
      </c>
      <c r="V2680" s="13">
        <v>0.85000000000000009</v>
      </c>
      <c r="W2680" s="78">
        <f t="shared" si="207"/>
        <v>0.41038374717832954</v>
      </c>
      <c r="X2680" s="1">
        <f>VLOOKUP(E2680,'渗透率、续签率'!AG:AJ,4,0)</f>
        <v>3431</v>
      </c>
      <c r="Y2680" s="1">
        <f t="shared" si="208"/>
        <v>1408.0266365688487</v>
      </c>
      <c r="Z2680">
        <v>0</v>
      </c>
      <c r="AA2680" s="89">
        <f t="shared" si="209"/>
        <v>10293</v>
      </c>
      <c r="AH2680" s="37"/>
      <c r="AI2680" s="37"/>
      <c r="AK2680" s="37"/>
    </row>
    <row r="2681" spans="1:37" hidden="1">
      <c r="A2681" t="s">
        <v>64</v>
      </c>
      <c r="B2681" t="s">
        <v>2</v>
      </c>
      <c r="C2681" t="s">
        <v>8</v>
      </c>
      <c r="D2681" t="s">
        <v>116</v>
      </c>
      <c r="E2681" t="s">
        <v>501</v>
      </c>
      <c r="F2681" t="str">
        <f t="shared" si="206"/>
        <v>呼伦贝尔市科学启蒙</v>
      </c>
      <c r="G2681" t="s">
        <v>142</v>
      </c>
      <c r="H2681" t="s">
        <v>194</v>
      </c>
      <c r="I2681" t="s">
        <v>70</v>
      </c>
      <c r="J2681">
        <v>11</v>
      </c>
      <c r="K2681">
        <v>0</v>
      </c>
      <c r="L2681" s="13">
        <f>VLOOKUP(C2681,'渗透率、续签率'!B:C,2,0)</f>
        <v>0.35099999999999998</v>
      </c>
      <c r="M2681" s="6">
        <v>0</v>
      </c>
      <c r="N2681">
        <v>2</v>
      </c>
      <c r="O2681">
        <v>0</v>
      </c>
      <c r="P2681" s="6">
        <v>0</v>
      </c>
      <c r="Q2681" s="13">
        <v>0</v>
      </c>
      <c r="R2681" s="13">
        <v>0</v>
      </c>
      <c r="S2681" s="31">
        <v>7</v>
      </c>
      <c r="T2681" s="6">
        <f>VLOOKUP(E2681,'参数设置&amp;汇总'!S:U,3,0)</f>
        <v>0.11627539503386004</v>
      </c>
      <c r="U2681" s="78">
        <f t="shared" si="205"/>
        <v>0.23255079006772009</v>
      </c>
      <c r="V2681" s="13">
        <v>0.85000000000000009</v>
      </c>
      <c r="W2681" s="78">
        <f t="shared" si="207"/>
        <v>0.27358916478555301</v>
      </c>
      <c r="X2681" s="1">
        <f>VLOOKUP(E2681,'渗透率、续签率'!AG:AJ,4,0)</f>
        <v>3431</v>
      </c>
      <c r="Y2681" s="1">
        <f t="shared" si="208"/>
        <v>938.68442437923238</v>
      </c>
      <c r="Z2681">
        <v>0</v>
      </c>
      <c r="AA2681" s="89">
        <f t="shared" si="209"/>
        <v>6862</v>
      </c>
      <c r="AH2681" s="37"/>
      <c r="AI2681" s="37"/>
      <c r="AK2681" s="37"/>
    </row>
    <row r="2682" spans="1:37" hidden="1">
      <c r="A2682" t="s">
        <v>64</v>
      </c>
      <c r="B2682" t="s">
        <v>2</v>
      </c>
      <c r="C2682" t="s">
        <v>8</v>
      </c>
      <c r="D2682" t="s">
        <v>116</v>
      </c>
      <c r="E2682" t="s">
        <v>501</v>
      </c>
      <c r="F2682" t="str">
        <f t="shared" si="206"/>
        <v>呼和浩特市科学启蒙</v>
      </c>
      <c r="G2682" t="s">
        <v>142</v>
      </c>
      <c r="H2682" t="s">
        <v>195</v>
      </c>
      <c r="I2682" t="s">
        <v>70</v>
      </c>
      <c r="J2682">
        <v>62</v>
      </c>
      <c r="K2682">
        <v>2</v>
      </c>
      <c r="L2682" s="13">
        <f>VLOOKUP(C2682,'渗透率、续签率'!B:C,2,0)</f>
        <v>0.35099999999999998</v>
      </c>
      <c r="M2682" s="6">
        <v>0.03</v>
      </c>
      <c r="N2682">
        <v>5</v>
      </c>
      <c r="O2682">
        <v>1</v>
      </c>
      <c r="P2682" s="6">
        <v>0.2</v>
      </c>
      <c r="Q2682" s="13">
        <v>0.59299999999999997</v>
      </c>
      <c r="R2682" s="13">
        <v>0.58399999999999996</v>
      </c>
      <c r="S2682" s="31">
        <v>255</v>
      </c>
      <c r="T2682" s="6">
        <f>VLOOKUP(E2682,'参数设置&amp;汇总'!S:U,3,0)</f>
        <v>0.11627539503386004</v>
      </c>
      <c r="U2682" s="78">
        <f t="shared" si="205"/>
        <v>1</v>
      </c>
      <c r="V2682" s="13">
        <v>0.85000000000000009</v>
      </c>
      <c r="W2682" s="78">
        <f t="shared" si="207"/>
        <v>0.76352941176470579</v>
      </c>
      <c r="X2682" s="1">
        <f>VLOOKUP(E2682,'渗透率、续签率'!AG:AJ,4,0)</f>
        <v>3431</v>
      </c>
      <c r="Y2682" s="1">
        <f t="shared" si="208"/>
        <v>2619.6694117647057</v>
      </c>
      <c r="Z2682">
        <v>8</v>
      </c>
      <c r="AA2682" s="89">
        <f t="shared" si="209"/>
        <v>17155</v>
      </c>
      <c r="AH2682" s="37"/>
      <c r="AI2682" s="37"/>
      <c r="AK2682" s="37"/>
    </row>
    <row r="2683" spans="1:37" hidden="1">
      <c r="A2683" t="s">
        <v>64</v>
      </c>
      <c r="B2683" t="s">
        <v>2</v>
      </c>
      <c r="C2683" t="s">
        <v>8</v>
      </c>
      <c r="D2683" t="s">
        <v>116</v>
      </c>
      <c r="E2683" t="s">
        <v>501</v>
      </c>
      <c r="F2683" t="str">
        <f t="shared" si="206"/>
        <v>和田地区科学启蒙</v>
      </c>
      <c r="G2683" t="s">
        <v>145</v>
      </c>
      <c r="H2683" t="s">
        <v>196</v>
      </c>
      <c r="I2683" t="s">
        <v>70</v>
      </c>
      <c r="J2683">
        <v>1</v>
      </c>
      <c r="K2683">
        <v>0</v>
      </c>
      <c r="L2683" s="13">
        <f>VLOOKUP(C2683,'渗透率、续签率'!B:C,2,0)</f>
        <v>0.35099999999999998</v>
      </c>
      <c r="M2683" s="6">
        <v>0</v>
      </c>
      <c r="N2683">
        <v>0</v>
      </c>
      <c r="O2683">
        <v>0</v>
      </c>
      <c r="P2683" s="6">
        <v>0</v>
      </c>
      <c r="Q2683" s="13">
        <v>0</v>
      </c>
      <c r="R2683" s="13">
        <v>0</v>
      </c>
      <c r="S2683" s="31">
        <v>0</v>
      </c>
      <c r="T2683" s="6">
        <f>VLOOKUP(E2683,'参数设置&amp;汇总'!S:U,3,0)</f>
        <v>0.11627539503386004</v>
      </c>
      <c r="U2683" s="78">
        <f t="shared" si="205"/>
        <v>0</v>
      </c>
      <c r="V2683" s="13">
        <v>0.85000000000000009</v>
      </c>
      <c r="W2683" s="78">
        <f t="shared" si="207"/>
        <v>0</v>
      </c>
      <c r="X2683" s="1">
        <f>VLOOKUP(E2683,'渗透率、续签率'!AG:AJ,4,0)</f>
        <v>3431</v>
      </c>
      <c r="Y2683" s="1">
        <f t="shared" si="208"/>
        <v>0</v>
      </c>
      <c r="Z2683">
        <v>0</v>
      </c>
      <c r="AA2683" s="89">
        <f t="shared" si="209"/>
        <v>0</v>
      </c>
      <c r="AH2683" s="37"/>
      <c r="AI2683" s="37"/>
      <c r="AK2683" s="37"/>
    </row>
    <row r="2684" spans="1:37" hidden="1">
      <c r="A2684" t="s">
        <v>64</v>
      </c>
      <c r="B2684" t="s">
        <v>2</v>
      </c>
      <c r="C2684" t="s">
        <v>8</v>
      </c>
      <c r="D2684" t="s">
        <v>116</v>
      </c>
      <c r="E2684" t="s">
        <v>501</v>
      </c>
      <c r="F2684" t="str">
        <f t="shared" si="206"/>
        <v>咸宁市科学启蒙</v>
      </c>
      <c r="G2684" t="s">
        <v>81</v>
      </c>
      <c r="H2684" t="s">
        <v>197</v>
      </c>
      <c r="I2684" t="s">
        <v>68</v>
      </c>
      <c r="J2684">
        <v>8</v>
      </c>
      <c r="K2684">
        <v>0</v>
      </c>
      <c r="L2684" s="13">
        <f>VLOOKUP(C2684,'渗透率、续签率'!B:C,2,0)</f>
        <v>0.35099999999999998</v>
      </c>
      <c r="M2684" s="6">
        <v>0</v>
      </c>
      <c r="N2684">
        <v>0</v>
      </c>
      <c r="O2684">
        <v>0</v>
      </c>
      <c r="P2684" s="6">
        <v>0</v>
      </c>
      <c r="Q2684" s="13">
        <v>0</v>
      </c>
      <c r="R2684" s="13">
        <v>0</v>
      </c>
      <c r="S2684" s="31">
        <v>6</v>
      </c>
      <c r="T2684" s="6">
        <f>VLOOKUP(E2684,'参数设置&amp;汇总'!S:U,3,0)</f>
        <v>0.11627539503386004</v>
      </c>
      <c r="U2684" s="78">
        <f t="shared" si="205"/>
        <v>0</v>
      </c>
      <c r="V2684" s="13">
        <v>0.85000000000000009</v>
      </c>
      <c r="W2684" s="78">
        <f t="shared" si="207"/>
        <v>0</v>
      </c>
      <c r="X2684" s="1">
        <f>VLOOKUP(E2684,'渗透率、续签率'!AG:AJ,4,0)</f>
        <v>3431</v>
      </c>
      <c r="Y2684" s="1">
        <f t="shared" si="208"/>
        <v>0</v>
      </c>
      <c r="Z2684">
        <v>0</v>
      </c>
      <c r="AA2684" s="89">
        <f t="shared" si="209"/>
        <v>0</v>
      </c>
      <c r="AH2684" s="37"/>
      <c r="AI2684" s="37"/>
      <c r="AK2684" s="37"/>
    </row>
    <row r="2685" spans="1:37" hidden="1">
      <c r="A2685" t="s">
        <v>64</v>
      </c>
      <c r="B2685" t="s">
        <v>2</v>
      </c>
      <c r="C2685" t="s">
        <v>8</v>
      </c>
      <c r="D2685" t="s">
        <v>116</v>
      </c>
      <c r="E2685" t="s">
        <v>501</v>
      </c>
      <c r="F2685" t="str">
        <f t="shared" si="206"/>
        <v>咸阳市科学启蒙</v>
      </c>
      <c r="G2685" t="s">
        <v>108</v>
      </c>
      <c r="H2685" t="s">
        <v>198</v>
      </c>
      <c r="I2685" t="s">
        <v>70</v>
      </c>
      <c r="J2685">
        <v>39</v>
      </c>
      <c r="K2685">
        <v>1</v>
      </c>
      <c r="L2685" s="13">
        <f>VLOOKUP(C2685,'渗透率、续签率'!B:C,2,0)</f>
        <v>0.35099999999999998</v>
      </c>
      <c r="M2685" s="6">
        <v>0.03</v>
      </c>
      <c r="N2685">
        <v>4</v>
      </c>
      <c r="O2685">
        <v>1</v>
      </c>
      <c r="P2685" s="6">
        <v>0.25</v>
      </c>
      <c r="Q2685" s="13">
        <v>8.4000000000000005E-2</v>
      </c>
      <c r="R2685" s="13">
        <v>0</v>
      </c>
      <c r="S2685" s="31">
        <v>50</v>
      </c>
      <c r="T2685" s="6">
        <f>VLOOKUP(E2685,'参数设置&amp;汇总'!S:U,3,0)</f>
        <v>0.11627539503386004</v>
      </c>
      <c r="U2685" s="78">
        <f t="shared" si="205"/>
        <v>1</v>
      </c>
      <c r="V2685" s="13">
        <v>0.85000000000000009</v>
      </c>
      <c r="W2685" s="78">
        <f t="shared" si="207"/>
        <v>0.76352941176470579</v>
      </c>
      <c r="X2685" s="1">
        <f>VLOOKUP(E2685,'渗透率、续签率'!AG:AJ,4,0)</f>
        <v>3431</v>
      </c>
      <c r="Y2685" s="1">
        <f t="shared" si="208"/>
        <v>2619.6694117647057</v>
      </c>
      <c r="Z2685">
        <v>2</v>
      </c>
      <c r="AA2685" s="89">
        <f t="shared" si="209"/>
        <v>13724</v>
      </c>
      <c r="AH2685" s="37"/>
      <c r="AI2685" s="37"/>
      <c r="AK2685" s="37"/>
    </row>
    <row r="2686" spans="1:37" hidden="1">
      <c r="A2686" t="s">
        <v>64</v>
      </c>
      <c r="B2686" t="s">
        <v>2</v>
      </c>
      <c r="C2686" t="s">
        <v>8</v>
      </c>
      <c r="D2686" t="s">
        <v>116</v>
      </c>
      <c r="E2686" t="s">
        <v>501</v>
      </c>
      <c r="F2686" t="str">
        <f t="shared" si="206"/>
        <v>哈密市科学启蒙</v>
      </c>
      <c r="G2686" t="s">
        <v>145</v>
      </c>
      <c r="H2686" t="s">
        <v>199</v>
      </c>
      <c r="I2686" t="s">
        <v>70</v>
      </c>
      <c r="J2686">
        <v>5</v>
      </c>
      <c r="K2686">
        <v>0</v>
      </c>
      <c r="L2686" s="13">
        <f>VLOOKUP(C2686,'渗透率、续签率'!B:C,2,0)</f>
        <v>0.35099999999999998</v>
      </c>
      <c r="M2686" s="6">
        <v>0</v>
      </c>
      <c r="N2686">
        <v>1</v>
      </c>
      <c r="O2686">
        <v>0</v>
      </c>
      <c r="P2686" s="6">
        <v>0</v>
      </c>
      <c r="Q2686" s="13">
        <v>0</v>
      </c>
      <c r="R2686" s="13">
        <v>0</v>
      </c>
      <c r="S2686" s="31">
        <v>9</v>
      </c>
      <c r="T2686" s="6">
        <f>VLOOKUP(E2686,'参数设置&amp;汇总'!S:U,3,0)</f>
        <v>0.11627539503386004</v>
      </c>
      <c r="U2686" s="78">
        <f t="shared" si="205"/>
        <v>0.11627539503386004</v>
      </c>
      <c r="V2686" s="13">
        <v>0.85000000000000009</v>
      </c>
      <c r="W2686" s="78">
        <f t="shared" si="207"/>
        <v>0.1367945823927765</v>
      </c>
      <c r="X2686" s="1">
        <f>VLOOKUP(E2686,'渗透率、续签率'!AG:AJ,4,0)</f>
        <v>3431</v>
      </c>
      <c r="Y2686" s="1">
        <f t="shared" si="208"/>
        <v>469.34221218961619</v>
      </c>
      <c r="Z2686">
        <v>0</v>
      </c>
      <c r="AA2686" s="89">
        <f t="shared" si="209"/>
        <v>3431</v>
      </c>
      <c r="AH2686" s="37"/>
      <c r="AI2686" s="37"/>
      <c r="AK2686" s="37"/>
    </row>
    <row r="2687" spans="1:37" hidden="1">
      <c r="A2687" t="s">
        <v>64</v>
      </c>
      <c r="B2687" t="s">
        <v>2</v>
      </c>
      <c r="C2687" t="s">
        <v>8</v>
      </c>
      <c r="D2687" t="s">
        <v>116</v>
      </c>
      <c r="E2687" t="s">
        <v>501</v>
      </c>
      <c r="F2687" t="str">
        <f t="shared" si="206"/>
        <v>哈尔滨市科学启蒙</v>
      </c>
      <c r="G2687" t="s">
        <v>118</v>
      </c>
      <c r="H2687" t="s">
        <v>200</v>
      </c>
      <c r="I2687" t="s">
        <v>70</v>
      </c>
      <c r="J2687">
        <v>117</v>
      </c>
      <c r="K2687">
        <v>3</v>
      </c>
      <c r="L2687" s="13">
        <f>VLOOKUP(C2687,'渗透率、续签率'!B:C,2,0)</f>
        <v>0.35099999999999998</v>
      </c>
      <c r="M2687" s="6">
        <v>0.03</v>
      </c>
      <c r="N2687">
        <v>39</v>
      </c>
      <c r="O2687">
        <v>3</v>
      </c>
      <c r="P2687" s="6">
        <v>0.08</v>
      </c>
      <c r="Q2687" s="13">
        <v>9.2999999999999999E-2</v>
      </c>
      <c r="R2687" s="13">
        <v>0</v>
      </c>
      <c r="S2687" s="31">
        <v>355</v>
      </c>
      <c r="T2687" s="6">
        <f>VLOOKUP(E2687,'参数设置&amp;汇总'!S:U,3,0)</f>
        <v>0.11627539503386004</v>
      </c>
      <c r="U2687" s="78">
        <f t="shared" si="205"/>
        <v>4.5347404063205419</v>
      </c>
      <c r="V2687" s="13">
        <v>0.85000000000000009</v>
      </c>
      <c r="W2687" s="78">
        <f t="shared" si="207"/>
        <v>4.0961651839065194</v>
      </c>
      <c r="X2687" s="1">
        <f>VLOOKUP(E2687,'渗透率、续签率'!AG:AJ,4,0)</f>
        <v>3431</v>
      </c>
      <c r="Y2687" s="1">
        <f t="shared" si="208"/>
        <v>14053.942745983268</v>
      </c>
      <c r="Z2687">
        <v>26</v>
      </c>
      <c r="AA2687" s="89">
        <f t="shared" si="209"/>
        <v>133809</v>
      </c>
      <c r="AH2687" s="37"/>
      <c r="AI2687" s="37"/>
      <c r="AK2687" s="37"/>
    </row>
    <row r="2688" spans="1:37" hidden="1">
      <c r="A2688" t="s">
        <v>64</v>
      </c>
      <c r="B2688" t="s">
        <v>2</v>
      </c>
      <c r="C2688" t="s">
        <v>8</v>
      </c>
      <c r="D2688" t="s">
        <v>116</v>
      </c>
      <c r="E2688" t="s">
        <v>501</v>
      </c>
      <c r="F2688" t="str">
        <f t="shared" si="206"/>
        <v>唐山市科学启蒙</v>
      </c>
      <c r="G2688" t="s">
        <v>159</v>
      </c>
      <c r="H2688" t="s">
        <v>201</v>
      </c>
      <c r="I2688" t="s">
        <v>70</v>
      </c>
      <c r="J2688">
        <v>111</v>
      </c>
      <c r="K2688">
        <v>3</v>
      </c>
      <c r="L2688" s="13">
        <f>VLOOKUP(C2688,'渗透率、续签率'!B:C,2,0)</f>
        <v>0.35099999999999998</v>
      </c>
      <c r="M2688" s="6">
        <v>0.03</v>
      </c>
      <c r="N2688">
        <v>24</v>
      </c>
      <c r="O2688">
        <v>3</v>
      </c>
      <c r="P2688" s="6">
        <v>0.13</v>
      </c>
      <c r="Q2688" s="13">
        <v>9.5000000000000001E-2</v>
      </c>
      <c r="R2688" s="13">
        <v>0</v>
      </c>
      <c r="S2688" s="31">
        <v>201</v>
      </c>
      <c r="T2688" s="6">
        <f>VLOOKUP(E2688,'参数设置&amp;汇总'!S:U,3,0)</f>
        <v>0.11627539503386004</v>
      </c>
      <c r="U2688" s="78">
        <f t="shared" si="205"/>
        <v>3</v>
      </c>
      <c r="V2688" s="13">
        <v>0.85000000000000009</v>
      </c>
      <c r="W2688" s="78">
        <f t="shared" si="207"/>
        <v>2.2905882352941176</v>
      </c>
      <c r="X2688" s="1">
        <f>VLOOKUP(E2688,'渗透率、续签率'!AG:AJ,4,0)</f>
        <v>3431</v>
      </c>
      <c r="Y2688" s="1">
        <f t="shared" si="208"/>
        <v>7859.0082352941172</v>
      </c>
      <c r="Z2688">
        <v>10</v>
      </c>
      <c r="AA2688" s="89">
        <f t="shared" si="209"/>
        <v>82344</v>
      </c>
      <c r="AH2688" s="37"/>
      <c r="AI2688" s="37"/>
      <c r="AK2688" s="37"/>
    </row>
    <row r="2689" spans="1:37" hidden="1">
      <c r="A2689" t="s">
        <v>64</v>
      </c>
      <c r="B2689" t="s">
        <v>2</v>
      </c>
      <c r="C2689" t="s">
        <v>8</v>
      </c>
      <c r="D2689" t="s">
        <v>116</v>
      </c>
      <c r="E2689" t="s">
        <v>501</v>
      </c>
      <c r="F2689" t="str">
        <f t="shared" si="206"/>
        <v>商丘市科学启蒙</v>
      </c>
      <c r="G2689" t="s">
        <v>110</v>
      </c>
      <c r="H2689" t="s">
        <v>202</v>
      </c>
      <c r="I2689" t="s">
        <v>70</v>
      </c>
      <c r="J2689">
        <v>51</v>
      </c>
      <c r="K2689">
        <v>0</v>
      </c>
      <c r="L2689" s="13">
        <f>VLOOKUP(C2689,'渗透率、续签率'!B:C,2,0)</f>
        <v>0.35099999999999998</v>
      </c>
      <c r="M2689" s="6">
        <v>0</v>
      </c>
      <c r="N2689">
        <v>5</v>
      </c>
      <c r="O2689">
        <v>0</v>
      </c>
      <c r="P2689" s="6">
        <v>0</v>
      </c>
      <c r="Q2689" s="13">
        <v>0</v>
      </c>
      <c r="R2689" s="13">
        <v>0</v>
      </c>
      <c r="S2689" s="31">
        <v>50</v>
      </c>
      <c r="T2689" s="6">
        <f>VLOOKUP(E2689,'参数设置&amp;汇总'!S:U,3,0)</f>
        <v>0.11627539503386004</v>
      </c>
      <c r="U2689" s="78">
        <f t="shared" si="205"/>
        <v>0.5813769751693002</v>
      </c>
      <c r="V2689" s="13">
        <v>0.85000000000000009</v>
      </c>
      <c r="W2689" s="78">
        <f t="shared" si="207"/>
        <v>0.68397291196388255</v>
      </c>
      <c r="X2689" s="1">
        <f>VLOOKUP(E2689,'渗透率、续签率'!AG:AJ,4,0)</f>
        <v>3431</v>
      </c>
      <c r="Y2689" s="1">
        <f t="shared" si="208"/>
        <v>2346.711060948081</v>
      </c>
      <c r="Z2689">
        <v>2</v>
      </c>
      <c r="AA2689" s="89">
        <f t="shared" si="209"/>
        <v>17155</v>
      </c>
    </row>
    <row r="2690" spans="1:37" hidden="1">
      <c r="A2690" t="s">
        <v>64</v>
      </c>
      <c r="B2690" t="s">
        <v>2</v>
      </c>
      <c r="C2690" t="s">
        <v>8</v>
      </c>
      <c r="D2690" t="s">
        <v>116</v>
      </c>
      <c r="E2690" t="s">
        <v>501</v>
      </c>
      <c r="F2690" t="str">
        <f t="shared" si="206"/>
        <v>商洛市科学启蒙</v>
      </c>
      <c r="G2690" t="s">
        <v>108</v>
      </c>
      <c r="H2690" t="s">
        <v>203</v>
      </c>
      <c r="I2690" t="s">
        <v>70</v>
      </c>
      <c r="J2690">
        <v>3</v>
      </c>
      <c r="K2690">
        <v>0</v>
      </c>
      <c r="L2690" s="13">
        <f>VLOOKUP(C2690,'渗透率、续签率'!B:C,2,0)</f>
        <v>0.35099999999999998</v>
      </c>
      <c r="M2690" s="6">
        <v>0</v>
      </c>
      <c r="N2690">
        <v>0</v>
      </c>
      <c r="O2690">
        <v>0</v>
      </c>
      <c r="P2690" s="6">
        <v>0</v>
      </c>
      <c r="Q2690" s="13">
        <v>0</v>
      </c>
      <c r="R2690" s="13">
        <v>0</v>
      </c>
      <c r="S2690" s="31">
        <v>1</v>
      </c>
      <c r="T2690" s="6">
        <f>VLOOKUP(E2690,'参数设置&amp;汇总'!S:U,3,0)</f>
        <v>0.11627539503386004</v>
      </c>
      <c r="U2690" s="78">
        <f t="shared" si="205"/>
        <v>0</v>
      </c>
      <c r="V2690" s="13">
        <v>0.85000000000000009</v>
      </c>
      <c r="W2690" s="78">
        <f t="shared" si="207"/>
        <v>0</v>
      </c>
      <c r="X2690" s="1">
        <f>VLOOKUP(E2690,'渗透率、续签率'!AG:AJ,4,0)</f>
        <v>3431</v>
      </c>
      <c r="Y2690" s="1">
        <f t="shared" si="208"/>
        <v>0</v>
      </c>
      <c r="Z2690">
        <v>0</v>
      </c>
      <c r="AA2690" s="89">
        <f t="shared" si="209"/>
        <v>0</v>
      </c>
      <c r="AH2690" s="37"/>
      <c r="AI2690" s="37"/>
      <c r="AK2690" s="37"/>
    </row>
    <row r="2691" spans="1:37" hidden="1">
      <c r="A2691" t="s">
        <v>64</v>
      </c>
      <c r="B2691" t="s">
        <v>2</v>
      </c>
      <c r="C2691" t="s">
        <v>8</v>
      </c>
      <c r="D2691" t="s">
        <v>116</v>
      </c>
      <c r="E2691" t="s">
        <v>501</v>
      </c>
      <c r="F2691" t="str">
        <f t="shared" si="206"/>
        <v>喀什地区科学启蒙</v>
      </c>
      <c r="G2691" t="s">
        <v>145</v>
      </c>
      <c r="H2691" t="s">
        <v>204</v>
      </c>
      <c r="I2691" t="s">
        <v>70</v>
      </c>
      <c r="J2691">
        <v>5</v>
      </c>
      <c r="K2691">
        <v>0</v>
      </c>
      <c r="L2691" s="13">
        <f>VLOOKUP(C2691,'渗透率、续签率'!B:C,2,0)</f>
        <v>0.35099999999999998</v>
      </c>
      <c r="M2691" s="6">
        <v>0</v>
      </c>
      <c r="N2691">
        <v>1</v>
      </c>
      <c r="O2691">
        <v>0</v>
      </c>
      <c r="P2691" s="6">
        <v>0</v>
      </c>
      <c r="Q2691" s="13">
        <v>0</v>
      </c>
      <c r="R2691" s="13">
        <v>0</v>
      </c>
      <c r="S2691" s="31">
        <v>7</v>
      </c>
      <c r="T2691" s="6">
        <f>VLOOKUP(E2691,'参数设置&amp;汇总'!S:U,3,0)</f>
        <v>0.11627539503386004</v>
      </c>
      <c r="U2691" s="78">
        <f t="shared" ref="U2691:U2754" si="210">IF(T2691*N2691&gt;=O2691,T2691*N2691,O2691)</f>
        <v>0.11627539503386004</v>
      </c>
      <c r="V2691" s="13">
        <v>0.85000000000000009</v>
      </c>
      <c r="W2691" s="78">
        <f t="shared" si="207"/>
        <v>0.1367945823927765</v>
      </c>
      <c r="X2691" s="1">
        <f>VLOOKUP(E2691,'渗透率、续签率'!AG:AJ,4,0)</f>
        <v>3431</v>
      </c>
      <c r="Y2691" s="1">
        <f t="shared" si="208"/>
        <v>469.34221218961619</v>
      </c>
      <c r="Z2691">
        <v>0</v>
      </c>
      <c r="AA2691" s="89">
        <f t="shared" si="209"/>
        <v>3431</v>
      </c>
      <c r="AH2691" s="37"/>
      <c r="AI2691" s="37"/>
      <c r="AK2691" s="37"/>
    </row>
    <row r="2692" spans="1:37" hidden="1">
      <c r="A2692" t="s">
        <v>64</v>
      </c>
      <c r="B2692" t="s">
        <v>2</v>
      </c>
      <c r="C2692" t="s">
        <v>8</v>
      </c>
      <c r="D2692" t="s">
        <v>116</v>
      </c>
      <c r="E2692" t="s">
        <v>501</v>
      </c>
      <c r="F2692" t="str">
        <f t="shared" ref="F2692:F2755" si="211">H2692&amp;C2692</f>
        <v>嘉兴市科学启蒙</v>
      </c>
      <c r="G2692" t="s">
        <v>79</v>
      </c>
      <c r="H2692" t="s">
        <v>205</v>
      </c>
      <c r="I2692" t="s">
        <v>68</v>
      </c>
      <c r="J2692">
        <v>70</v>
      </c>
      <c r="K2692">
        <v>0</v>
      </c>
      <c r="L2692" s="13">
        <f>VLOOKUP(C2692,'渗透率、续签率'!B:C,2,0)</f>
        <v>0.35099999999999998</v>
      </c>
      <c r="M2692" s="6">
        <v>0</v>
      </c>
      <c r="N2692">
        <v>11</v>
      </c>
      <c r="O2692">
        <v>0</v>
      </c>
      <c r="P2692" s="6">
        <v>0</v>
      </c>
      <c r="Q2692" s="13">
        <v>5.1999999999999998E-2</v>
      </c>
      <c r="R2692" s="13">
        <v>0</v>
      </c>
      <c r="S2692" s="31">
        <v>168</v>
      </c>
      <c r="T2692" s="6">
        <f>VLOOKUP(E2692,'参数设置&amp;汇总'!S:U,3,0)</f>
        <v>0.11627539503386004</v>
      </c>
      <c r="U2692" s="78">
        <f t="shared" si="210"/>
        <v>1.2790293453724604</v>
      </c>
      <c r="V2692" s="13">
        <v>0.85000000000000009</v>
      </c>
      <c r="W2692" s="78">
        <f t="shared" ref="W2692:W2755" si="212">(O2692*(1-L2692)+IF((U2692-O2692)&lt;0,0,(U2692-O2692)))/V2692</f>
        <v>1.5047404063205414</v>
      </c>
      <c r="X2692" s="1">
        <f>VLOOKUP(E2692,'渗透率、续签率'!AG:AJ,4,0)</f>
        <v>3431</v>
      </c>
      <c r="Y2692" s="1">
        <f t="shared" ref="Y2692:Y2755" si="213">X2692*W2692</f>
        <v>5162.7643340857776</v>
      </c>
      <c r="Z2692">
        <v>7</v>
      </c>
      <c r="AA2692" s="89">
        <f t="shared" ref="AA2692:AA2755" si="214">N2692*X2692</f>
        <v>37741</v>
      </c>
      <c r="AH2692" s="37"/>
      <c r="AI2692" s="37"/>
      <c r="AK2692" s="37"/>
    </row>
    <row r="2693" spans="1:37" hidden="1">
      <c r="A2693" t="s">
        <v>64</v>
      </c>
      <c r="B2693" t="s">
        <v>2</v>
      </c>
      <c r="C2693" t="s">
        <v>8</v>
      </c>
      <c r="D2693" t="s">
        <v>116</v>
      </c>
      <c r="E2693" t="s">
        <v>501</v>
      </c>
      <c r="F2693" t="str">
        <f t="shared" si="211"/>
        <v>嘉峪关市科学启蒙</v>
      </c>
      <c r="G2693" t="s">
        <v>132</v>
      </c>
      <c r="H2693" t="s">
        <v>206</v>
      </c>
      <c r="I2693" t="s">
        <v>70</v>
      </c>
      <c r="J2693">
        <v>3</v>
      </c>
      <c r="K2693">
        <v>0</v>
      </c>
      <c r="L2693" s="13">
        <f>VLOOKUP(C2693,'渗透率、续签率'!B:C,2,0)</f>
        <v>0.35099999999999998</v>
      </c>
      <c r="M2693" s="6">
        <v>0</v>
      </c>
      <c r="N2693">
        <v>0</v>
      </c>
      <c r="O2693">
        <v>0</v>
      </c>
      <c r="P2693" s="6">
        <v>0</v>
      </c>
      <c r="Q2693" s="13">
        <v>0</v>
      </c>
      <c r="R2693" s="13">
        <v>0</v>
      </c>
      <c r="S2693" s="31">
        <v>2</v>
      </c>
      <c r="T2693" s="6">
        <f>VLOOKUP(E2693,'参数设置&amp;汇总'!S:U,3,0)</f>
        <v>0.11627539503386004</v>
      </c>
      <c r="U2693" s="78">
        <f t="shared" si="210"/>
        <v>0</v>
      </c>
      <c r="V2693" s="13">
        <v>0.85000000000000009</v>
      </c>
      <c r="W2693" s="78">
        <f t="shared" si="212"/>
        <v>0</v>
      </c>
      <c r="X2693" s="1">
        <f>VLOOKUP(E2693,'渗透率、续签率'!AG:AJ,4,0)</f>
        <v>3431</v>
      </c>
      <c r="Y2693" s="1">
        <f t="shared" si="213"/>
        <v>0</v>
      </c>
      <c r="Z2693">
        <v>0</v>
      </c>
      <c r="AA2693" s="89">
        <f t="shared" si="214"/>
        <v>0</v>
      </c>
      <c r="AH2693" s="37"/>
      <c r="AI2693" s="37"/>
      <c r="AK2693" s="37"/>
    </row>
    <row r="2694" spans="1:37" hidden="1">
      <c r="A2694" t="s">
        <v>64</v>
      </c>
      <c r="B2694" t="s">
        <v>2</v>
      </c>
      <c r="C2694" t="s">
        <v>8</v>
      </c>
      <c r="D2694" t="s">
        <v>116</v>
      </c>
      <c r="E2694" t="s">
        <v>501</v>
      </c>
      <c r="F2694" t="str">
        <f t="shared" si="211"/>
        <v>四平市科学启蒙</v>
      </c>
      <c r="G2694" t="s">
        <v>188</v>
      </c>
      <c r="H2694" t="s">
        <v>207</v>
      </c>
      <c r="I2694" t="s">
        <v>70</v>
      </c>
      <c r="J2694">
        <v>6</v>
      </c>
      <c r="K2694">
        <v>0</v>
      </c>
      <c r="L2694" s="13">
        <f>VLOOKUP(C2694,'渗透率、续签率'!B:C,2,0)</f>
        <v>0.35099999999999998</v>
      </c>
      <c r="M2694" s="6">
        <v>0</v>
      </c>
      <c r="N2694">
        <v>0</v>
      </c>
      <c r="O2694">
        <v>0</v>
      </c>
      <c r="P2694" s="6">
        <v>0</v>
      </c>
      <c r="Q2694" s="13">
        <v>0</v>
      </c>
      <c r="R2694" s="13">
        <v>0</v>
      </c>
      <c r="S2694" s="31">
        <v>5</v>
      </c>
      <c r="T2694" s="6">
        <f>VLOOKUP(E2694,'参数设置&amp;汇总'!S:U,3,0)</f>
        <v>0.11627539503386004</v>
      </c>
      <c r="U2694" s="78">
        <f t="shared" si="210"/>
        <v>0</v>
      </c>
      <c r="V2694" s="13">
        <v>0.85000000000000009</v>
      </c>
      <c r="W2694" s="78">
        <f t="shared" si="212"/>
        <v>0</v>
      </c>
      <c r="X2694" s="1">
        <f>VLOOKUP(E2694,'渗透率、续签率'!AG:AJ,4,0)</f>
        <v>3431</v>
      </c>
      <c r="Y2694" s="1">
        <f t="shared" si="213"/>
        <v>0</v>
      </c>
      <c r="Z2694">
        <v>0</v>
      </c>
      <c r="AA2694" s="89">
        <f t="shared" si="214"/>
        <v>0</v>
      </c>
    </row>
    <row r="2695" spans="1:37" hidden="1">
      <c r="A2695" t="s">
        <v>64</v>
      </c>
      <c r="B2695" t="s">
        <v>2</v>
      </c>
      <c r="C2695" t="s">
        <v>8</v>
      </c>
      <c r="D2695" t="s">
        <v>116</v>
      </c>
      <c r="E2695" t="s">
        <v>501</v>
      </c>
      <c r="F2695" t="str">
        <f t="shared" si="211"/>
        <v>固原市科学启蒙</v>
      </c>
      <c r="G2695" t="s">
        <v>129</v>
      </c>
      <c r="H2695" t="s">
        <v>208</v>
      </c>
      <c r="I2695" t="s">
        <v>70</v>
      </c>
      <c r="J2695">
        <v>4</v>
      </c>
      <c r="K2695">
        <v>0</v>
      </c>
      <c r="L2695" s="13">
        <f>VLOOKUP(C2695,'渗透率、续签率'!B:C,2,0)</f>
        <v>0.35099999999999998</v>
      </c>
      <c r="M2695" s="6">
        <v>0</v>
      </c>
      <c r="N2695">
        <v>0</v>
      </c>
      <c r="O2695">
        <v>0</v>
      </c>
      <c r="P2695" s="6">
        <v>0</v>
      </c>
      <c r="Q2695" s="13">
        <v>0</v>
      </c>
      <c r="R2695" s="13">
        <v>0</v>
      </c>
      <c r="S2695" s="31">
        <v>4</v>
      </c>
      <c r="T2695" s="6">
        <f>VLOOKUP(E2695,'参数设置&amp;汇总'!S:U,3,0)</f>
        <v>0.11627539503386004</v>
      </c>
      <c r="U2695" s="78">
        <f t="shared" si="210"/>
        <v>0</v>
      </c>
      <c r="V2695" s="13">
        <v>0.85000000000000009</v>
      </c>
      <c r="W2695" s="78">
        <f t="shared" si="212"/>
        <v>0</v>
      </c>
      <c r="X2695" s="1">
        <f>VLOOKUP(E2695,'渗透率、续签率'!AG:AJ,4,0)</f>
        <v>3431</v>
      </c>
      <c r="Y2695" s="1">
        <f t="shared" si="213"/>
        <v>0</v>
      </c>
      <c r="Z2695">
        <v>0</v>
      </c>
      <c r="AA2695" s="89">
        <f t="shared" si="214"/>
        <v>0</v>
      </c>
      <c r="AH2695" s="37"/>
      <c r="AI2695" s="37"/>
      <c r="AK2695" s="37"/>
    </row>
    <row r="2696" spans="1:37" hidden="1">
      <c r="A2696" t="s">
        <v>64</v>
      </c>
      <c r="B2696" t="s">
        <v>2</v>
      </c>
      <c r="C2696" t="s">
        <v>8</v>
      </c>
      <c r="D2696" t="s">
        <v>116</v>
      </c>
      <c r="E2696" t="s">
        <v>501</v>
      </c>
      <c r="F2696" t="str">
        <f t="shared" si="211"/>
        <v>塔城地区科学启蒙</v>
      </c>
      <c r="G2696" t="s">
        <v>145</v>
      </c>
      <c r="H2696" t="s">
        <v>210</v>
      </c>
      <c r="I2696" t="s">
        <v>70</v>
      </c>
      <c r="J2696">
        <v>3</v>
      </c>
      <c r="K2696">
        <v>0</v>
      </c>
      <c r="L2696" s="13">
        <f>VLOOKUP(C2696,'渗透率、续签率'!B:C,2,0)</f>
        <v>0.35099999999999998</v>
      </c>
      <c r="M2696" s="6">
        <v>0</v>
      </c>
      <c r="N2696">
        <v>0</v>
      </c>
      <c r="O2696">
        <v>0</v>
      </c>
      <c r="P2696" s="6">
        <v>0</v>
      </c>
      <c r="Q2696" s="13">
        <v>0</v>
      </c>
      <c r="R2696" s="13">
        <v>0</v>
      </c>
      <c r="S2696" s="31">
        <v>2</v>
      </c>
      <c r="T2696" s="6">
        <f>VLOOKUP(E2696,'参数设置&amp;汇总'!S:U,3,0)</f>
        <v>0.11627539503386004</v>
      </c>
      <c r="U2696" s="78">
        <f t="shared" si="210"/>
        <v>0</v>
      </c>
      <c r="V2696" s="13">
        <v>0.85000000000000009</v>
      </c>
      <c r="W2696" s="78">
        <f t="shared" si="212"/>
        <v>0</v>
      </c>
      <c r="X2696" s="1">
        <f>VLOOKUP(E2696,'渗透率、续签率'!AG:AJ,4,0)</f>
        <v>3431</v>
      </c>
      <c r="Y2696" s="1">
        <f t="shared" si="213"/>
        <v>0</v>
      </c>
      <c r="Z2696">
        <v>0</v>
      </c>
      <c r="AA2696" s="89">
        <f t="shared" si="214"/>
        <v>0</v>
      </c>
      <c r="AH2696" s="37"/>
      <c r="AI2696" s="37"/>
      <c r="AJ2696" s="1"/>
      <c r="AK2696" s="37"/>
    </row>
    <row r="2697" spans="1:37" hidden="1">
      <c r="A2697" t="s">
        <v>64</v>
      </c>
      <c r="B2697" t="s">
        <v>2</v>
      </c>
      <c r="C2697" t="s">
        <v>8</v>
      </c>
      <c r="D2697" t="s">
        <v>116</v>
      </c>
      <c r="E2697" t="s">
        <v>501</v>
      </c>
      <c r="F2697" t="str">
        <f t="shared" si="211"/>
        <v>大兴安岭地区科学启蒙</v>
      </c>
      <c r="G2697" t="s">
        <v>118</v>
      </c>
      <c r="H2697" t="s">
        <v>211</v>
      </c>
      <c r="I2697" t="s">
        <v>70</v>
      </c>
      <c r="J2697">
        <v>1</v>
      </c>
      <c r="K2697">
        <v>0</v>
      </c>
      <c r="L2697" s="13">
        <f>VLOOKUP(C2697,'渗透率、续签率'!B:C,2,0)</f>
        <v>0.35099999999999998</v>
      </c>
      <c r="M2697" s="6">
        <v>0</v>
      </c>
      <c r="N2697">
        <v>0</v>
      </c>
      <c r="O2697">
        <v>0</v>
      </c>
      <c r="P2697" s="6">
        <v>0</v>
      </c>
      <c r="Q2697" s="13">
        <v>0</v>
      </c>
      <c r="R2697" s="13">
        <v>0</v>
      </c>
      <c r="S2697" s="31">
        <v>0</v>
      </c>
      <c r="T2697" s="6">
        <f>VLOOKUP(E2697,'参数设置&amp;汇总'!S:U,3,0)</f>
        <v>0.11627539503386004</v>
      </c>
      <c r="U2697" s="78">
        <f t="shared" si="210"/>
        <v>0</v>
      </c>
      <c r="V2697" s="13">
        <v>0.85000000000000009</v>
      </c>
      <c r="W2697" s="78">
        <f t="shared" si="212"/>
        <v>0</v>
      </c>
      <c r="X2697" s="1">
        <f>VLOOKUP(E2697,'渗透率、续签率'!AG:AJ,4,0)</f>
        <v>3431</v>
      </c>
      <c r="Y2697" s="1">
        <f t="shared" si="213"/>
        <v>0</v>
      </c>
      <c r="Z2697">
        <v>1</v>
      </c>
      <c r="AA2697" s="89">
        <f t="shared" si="214"/>
        <v>0</v>
      </c>
      <c r="AH2697" s="37"/>
      <c r="AI2697" s="37"/>
      <c r="AK2697" s="37"/>
    </row>
    <row r="2698" spans="1:37" hidden="1">
      <c r="A2698" t="s">
        <v>64</v>
      </c>
      <c r="B2698" t="s">
        <v>2</v>
      </c>
      <c r="C2698" t="s">
        <v>8</v>
      </c>
      <c r="D2698" t="s">
        <v>116</v>
      </c>
      <c r="E2698" t="s">
        <v>501</v>
      </c>
      <c r="F2698" t="str">
        <f t="shared" si="211"/>
        <v>大同市科学启蒙</v>
      </c>
      <c r="G2698" t="s">
        <v>134</v>
      </c>
      <c r="H2698" t="s">
        <v>212</v>
      </c>
      <c r="I2698" t="s">
        <v>70</v>
      </c>
      <c r="J2698">
        <v>37</v>
      </c>
      <c r="K2698">
        <v>1</v>
      </c>
      <c r="L2698" s="13">
        <f>VLOOKUP(C2698,'渗透率、续签率'!B:C,2,0)</f>
        <v>0.35099999999999998</v>
      </c>
      <c r="M2698" s="6">
        <v>0.03</v>
      </c>
      <c r="N2698">
        <v>6</v>
      </c>
      <c r="O2698">
        <v>1</v>
      </c>
      <c r="P2698" s="6">
        <v>0.17</v>
      </c>
      <c r="Q2698" s="13">
        <v>9.9000000000000005E-2</v>
      </c>
      <c r="R2698" s="13">
        <v>0</v>
      </c>
      <c r="S2698" s="31">
        <v>80</v>
      </c>
      <c r="T2698" s="6">
        <f>VLOOKUP(E2698,'参数设置&amp;汇总'!S:U,3,0)</f>
        <v>0.11627539503386004</v>
      </c>
      <c r="U2698" s="78">
        <f t="shared" si="210"/>
        <v>1</v>
      </c>
      <c r="V2698" s="13">
        <v>0.85000000000000009</v>
      </c>
      <c r="W2698" s="78">
        <f t="shared" si="212"/>
        <v>0.76352941176470579</v>
      </c>
      <c r="X2698" s="1">
        <f>VLOOKUP(E2698,'渗透率、续签率'!AG:AJ,4,0)</f>
        <v>3431</v>
      </c>
      <c r="Y2698" s="1">
        <f t="shared" si="213"/>
        <v>2619.6694117647057</v>
      </c>
      <c r="Z2698">
        <v>3</v>
      </c>
      <c r="AA2698" s="89">
        <f t="shared" si="214"/>
        <v>20586</v>
      </c>
    </row>
    <row r="2699" spans="1:37" hidden="1">
      <c r="A2699" t="s">
        <v>64</v>
      </c>
      <c r="B2699" t="s">
        <v>2</v>
      </c>
      <c r="C2699" t="s">
        <v>8</v>
      </c>
      <c r="D2699" t="s">
        <v>116</v>
      </c>
      <c r="E2699" t="s">
        <v>501</v>
      </c>
      <c r="F2699" t="str">
        <f t="shared" si="211"/>
        <v>大庆市科学启蒙</v>
      </c>
      <c r="G2699" t="s">
        <v>118</v>
      </c>
      <c r="H2699" t="s">
        <v>213</v>
      </c>
      <c r="I2699" t="s">
        <v>70</v>
      </c>
      <c r="J2699">
        <v>35</v>
      </c>
      <c r="K2699">
        <v>0</v>
      </c>
      <c r="L2699" s="13">
        <f>VLOOKUP(C2699,'渗透率、续签率'!B:C,2,0)</f>
        <v>0.35099999999999998</v>
      </c>
      <c r="M2699" s="6">
        <v>0</v>
      </c>
      <c r="N2699">
        <v>2</v>
      </c>
      <c r="O2699">
        <v>0</v>
      </c>
      <c r="P2699" s="6">
        <v>0</v>
      </c>
      <c r="Q2699" s="13">
        <v>0</v>
      </c>
      <c r="R2699" s="13">
        <v>0</v>
      </c>
      <c r="S2699" s="31">
        <v>47</v>
      </c>
      <c r="T2699" s="6">
        <f>VLOOKUP(E2699,'参数设置&amp;汇总'!S:U,3,0)</f>
        <v>0.11627539503386004</v>
      </c>
      <c r="U2699" s="78">
        <f t="shared" si="210"/>
        <v>0.23255079006772009</v>
      </c>
      <c r="V2699" s="13">
        <v>0.85000000000000009</v>
      </c>
      <c r="W2699" s="78">
        <f t="shared" si="212"/>
        <v>0.27358916478555301</v>
      </c>
      <c r="X2699" s="1">
        <f>VLOOKUP(E2699,'渗透率、续签率'!AG:AJ,4,0)</f>
        <v>3431</v>
      </c>
      <c r="Y2699" s="1">
        <f t="shared" si="213"/>
        <v>938.68442437923238</v>
      </c>
      <c r="Z2699">
        <v>0</v>
      </c>
      <c r="AA2699" s="89">
        <f t="shared" si="214"/>
        <v>6862</v>
      </c>
      <c r="AH2699" s="37"/>
      <c r="AI2699" s="37"/>
      <c r="AK2699" s="37"/>
    </row>
    <row r="2700" spans="1:37" hidden="1">
      <c r="A2700" t="s">
        <v>64</v>
      </c>
      <c r="B2700" t="s">
        <v>2</v>
      </c>
      <c r="C2700" t="s">
        <v>8</v>
      </c>
      <c r="D2700" t="s">
        <v>116</v>
      </c>
      <c r="E2700" t="s">
        <v>501</v>
      </c>
      <c r="F2700" t="str">
        <f t="shared" si="211"/>
        <v>大理白族自治州科学启蒙</v>
      </c>
      <c r="G2700" t="s">
        <v>99</v>
      </c>
      <c r="H2700" t="s">
        <v>214</v>
      </c>
      <c r="I2700" t="s">
        <v>68</v>
      </c>
      <c r="J2700">
        <v>7</v>
      </c>
      <c r="K2700">
        <v>0</v>
      </c>
      <c r="L2700" s="13">
        <f>VLOOKUP(C2700,'渗透率、续签率'!B:C,2,0)</f>
        <v>0.35099999999999998</v>
      </c>
      <c r="M2700" s="6">
        <v>0</v>
      </c>
      <c r="N2700">
        <v>2</v>
      </c>
      <c r="O2700">
        <v>0</v>
      </c>
      <c r="P2700" s="6">
        <v>0</v>
      </c>
      <c r="Q2700" s="13">
        <v>0</v>
      </c>
      <c r="R2700" s="13">
        <v>0</v>
      </c>
      <c r="S2700" s="31">
        <v>6</v>
      </c>
      <c r="T2700" s="6">
        <f>VLOOKUP(E2700,'参数设置&amp;汇总'!S:U,3,0)</f>
        <v>0.11627539503386004</v>
      </c>
      <c r="U2700" s="78">
        <f t="shared" si="210"/>
        <v>0.23255079006772009</v>
      </c>
      <c r="V2700" s="13">
        <v>0.85000000000000009</v>
      </c>
      <c r="W2700" s="78">
        <f t="shared" si="212"/>
        <v>0.27358916478555301</v>
      </c>
      <c r="X2700" s="1">
        <f>VLOOKUP(E2700,'渗透率、续签率'!AG:AJ,4,0)</f>
        <v>3431</v>
      </c>
      <c r="Y2700" s="1">
        <f t="shared" si="213"/>
        <v>938.68442437923238</v>
      </c>
      <c r="Z2700">
        <v>0</v>
      </c>
      <c r="AA2700" s="89">
        <f t="shared" si="214"/>
        <v>6862</v>
      </c>
      <c r="AH2700" s="37"/>
      <c r="AI2700" s="37"/>
      <c r="AK2700" s="37"/>
    </row>
    <row r="2701" spans="1:37" hidden="1">
      <c r="A2701" t="s">
        <v>64</v>
      </c>
      <c r="B2701" t="s">
        <v>2</v>
      </c>
      <c r="C2701" t="s">
        <v>8</v>
      </c>
      <c r="D2701" t="s">
        <v>116</v>
      </c>
      <c r="E2701" t="s">
        <v>501</v>
      </c>
      <c r="F2701" t="str">
        <f t="shared" si="211"/>
        <v>大连市科学启蒙</v>
      </c>
      <c r="G2701" t="s">
        <v>101</v>
      </c>
      <c r="H2701" t="s">
        <v>215</v>
      </c>
      <c r="I2701" t="s">
        <v>70</v>
      </c>
      <c r="J2701">
        <v>162</v>
      </c>
      <c r="K2701">
        <v>6</v>
      </c>
      <c r="L2701" s="13">
        <f>VLOOKUP(C2701,'渗透率、续签率'!B:C,2,0)</f>
        <v>0.35099999999999998</v>
      </c>
      <c r="M2701" s="6">
        <v>0.04</v>
      </c>
      <c r="N2701">
        <v>16</v>
      </c>
      <c r="O2701">
        <v>5</v>
      </c>
      <c r="P2701" s="6">
        <v>0.31</v>
      </c>
      <c r="Q2701" s="13">
        <v>0.34499999999999997</v>
      </c>
      <c r="R2701" s="13">
        <v>0.20499999999999999</v>
      </c>
      <c r="S2701" s="31">
        <v>239</v>
      </c>
      <c r="T2701" s="6">
        <f>VLOOKUP(E2701,'参数设置&amp;汇总'!S:U,3,0)</f>
        <v>0.11627539503386004</v>
      </c>
      <c r="U2701" s="78">
        <f t="shared" si="210"/>
        <v>5</v>
      </c>
      <c r="V2701" s="13">
        <v>0.85000000000000009</v>
      </c>
      <c r="W2701" s="78">
        <f t="shared" si="212"/>
        <v>3.8176470588235292</v>
      </c>
      <c r="X2701" s="1">
        <f>VLOOKUP(E2701,'渗透率、续签率'!AG:AJ,4,0)</f>
        <v>3431</v>
      </c>
      <c r="Y2701" s="1">
        <f t="shared" si="213"/>
        <v>13098.347058823529</v>
      </c>
      <c r="Z2701">
        <v>23</v>
      </c>
      <c r="AA2701" s="89">
        <f t="shared" si="214"/>
        <v>54896</v>
      </c>
      <c r="AH2701" s="37"/>
      <c r="AI2701" s="37"/>
      <c r="AK2701" s="37"/>
    </row>
    <row r="2702" spans="1:37" hidden="1">
      <c r="A2702" t="s">
        <v>64</v>
      </c>
      <c r="B2702" t="s">
        <v>2</v>
      </c>
      <c r="C2702" t="s">
        <v>8</v>
      </c>
      <c r="D2702" t="s">
        <v>116</v>
      </c>
      <c r="E2702" t="s">
        <v>501</v>
      </c>
      <c r="F2702" t="str">
        <f t="shared" si="211"/>
        <v>天水市科学启蒙</v>
      </c>
      <c r="G2702" t="s">
        <v>132</v>
      </c>
      <c r="H2702" t="s">
        <v>216</v>
      </c>
      <c r="I2702" t="s">
        <v>70</v>
      </c>
      <c r="J2702">
        <v>6</v>
      </c>
      <c r="K2702">
        <v>0</v>
      </c>
      <c r="L2702" s="13">
        <f>VLOOKUP(C2702,'渗透率、续签率'!B:C,2,0)</f>
        <v>0.35099999999999998</v>
      </c>
      <c r="M2702" s="6">
        <v>0</v>
      </c>
      <c r="N2702">
        <v>0</v>
      </c>
      <c r="O2702">
        <v>0</v>
      </c>
      <c r="P2702" s="6">
        <v>0</v>
      </c>
      <c r="Q2702" s="13">
        <v>0</v>
      </c>
      <c r="R2702" s="13">
        <v>0</v>
      </c>
      <c r="S2702" s="31">
        <v>3</v>
      </c>
      <c r="T2702" s="6">
        <f>VLOOKUP(E2702,'参数设置&amp;汇总'!S:U,3,0)</f>
        <v>0.11627539503386004</v>
      </c>
      <c r="U2702" s="78">
        <f t="shared" si="210"/>
        <v>0</v>
      </c>
      <c r="V2702" s="13">
        <v>0.85000000000000009</v>
      </c>
      <c r="W2702" s="78">
        <f t="shared" si="212"/>
        <v>0</v>
      </c>
      <c r="X2702" s="1">
        <f>VLOOKUP(E2702,'渗透率、续签率'!AG:AJ,4,0)</f>
        <v>3431</v>
      </c>
      <c r="Y2702" s="1">
        <f t="shared" si="213"/>
        <v>0</v>
      </c>
      <c r="Z2702">
        <v>0</v>
      </c>
      <c r="AA2702" s="89">
        <f t="shared" si="214"/>
        <v>0</v>
      </c>
      <c r="AH2702" s="37"/>
      <c r="AI2702" s="37"/>
      <c r="AK2702" s="37"/>
    </row>
    <row r="2703" spans="1:37" hidden="1">
      <c r="A2703" t="s">
        <v>64</v>
      </c>
      <c r="B2703" t="s">
        <v>2</v>
      </c>
      <c r="C2703" t="s">
        <v>8</v>
      </c>
      <c r="D2703" t="s">
        <v>116</v>
      </c>
      <c r="E2703" t="s">
        <v>501</v>
      </c>
      <c r="F2703" t="str">
        <f t="shared" si="211"/>
        <v>天门市科学启蒙</v>
      </c>
      <c r="G2703" t="s">
        <v>81</v>
      </c>
      <c r="H2703" t="s">
        <v>217</v>
      </c>
      <c r="I2703" t="s">
        <v>68</v>
      </c>
      <c r="J2703">
        <v>4</v>
      </c>
      <c r="K2703">
        <v>0</v>
      </c>
      <c r="L2703" s="13">
        <f>VLOOKUP(C2703,'渗透率、续签率'!B:C,2,0)</f>
        <v>0.35099999999999998</v>
      </c>
      <c r="M2703" s="6">
        <v>0</v>
      </c>
      <c r="N2703">
        <v>0</v>
      </c>
      <c r="O2703">
        <v>0</v>
      </c>
      <c r="P2703" s="6">
        <v>0</v>
      </c>
      <c r="Q2703" s="13">
        <v>0</v>
      </c>
      <c r="R2703" s="13">
        <v>0</v>
      </c>
      <c r="S2703" s="31">
        <v>1</v>
      </c>
      <c r="T2703" s="6">
        <f>VLOOKUP(E2703,'参数设置&amp;汇总'!S:U,3,0)</f>
        <v>0.11627539503386004</v>
      </c>
      <c r="U2703" s="78">
        <f t="shared" si="210"/>
        <v>0</v>
      </c>
      <c r="V2703" s="13">
        <v>0.85000000000000009</v>
      </c>
      <c r="W2703" s="78">
        <f t="shared" si="212"/>
        <v>0</v>
      </c>
      <c r="X2703" s="1">
        <f>VLOOKUP(E2703,'渗透率、续签率'!AG:AJ,4,0)</f>
        <v>3431</v>
      </c>
      <c r="Y2703" s="1">
        <f t="shared" si="213"/>
        <v>0</v>
      </c>
      <c r="Z2703">
        <v>0</v>
      </c>
      <c r="AA2703" s="89">
        <f t="shared" si="214"/>
        <v>0</v>
      </c>
      <c r="AH2703" s="37"/>
      <c r="AI2703" s="37"/>
      <c r="AK2703" s="37"/>
    </row>
    <row r="2704" spans="1:37" hidden="1">
      <c r="A2704" t="s">
        <v>64</v>
      </c>
      <c r="B2704" t="s">
        <v>2</v>
      </c>
      <c r="C2704" t="s">
        <v>8</v>
      </c>
      <c r="D2704" t="s">
        <v>116</v>
      </c>
      <c r="E2704" t="s">
        <v>501</v>
      </c>
      <c r="F2704" t="str">
        <f t="shared" si="211"/>
        <v>太原市科学启蒙</v>
      </c>
      <c r="G2704" t="s">
        <v>134</v>
      </c>
      <c r="H2704" t="s">
        <v>218</v>
      </c>
      <c r="I2704" t="s">
        <v>70</v>
      </c>
      <c r="J2704">
        <v>115</v>
      </c>
      <c r="K2704">
        <v>10</v>
      </c>
      <c r="L2704" s="13">
        <f>VLOOKUP(C2704,'渗透率、续签率'!B:C,2,0)</f>
        <v>0.35099999999999998</v>
      </c>
      <c r="M2704" s="6">
        <v>0.09</v>
      </c>
      <c r="N2704">
        <v>47</v>
      </c>
      <c r="O2704">
        <v>10</v>
      </c>
      <c r="P2704" s="6">
        <v>0.21</v>
      </c>
      <c r="Q2704" s="13">
        <v>0.317</v>
      </c>
      <c r="R2704" s="13">
        <v>0</v>
      </c>
      <c r="S2704" s="31">
        <v>591</v>
      </c>
      <c r="T2704" s="6">
        <f>VLOOKUP(E2704,'参数设置&amp;汇总'!S:U,3,0)</f>
        <v>0.11627539503386004</v>
      </c>
      <c r="U2704" s="78">
        <f t="shared" si="210"/>
        <v>10</v>
      </c>
      <c r="V2704" s="13">
        <v>0.85000000000000009</v>
      </c>
      <c r="W2704" s="78">
        <f t="shared" si="212"/>
        <v>7.6352941176470583</v>
      </c>
      <c r="X2704" s="1">
        <f>VLOOKUP(E2704,'渗透率、续签率'!AG:AJ,4,0)</f>
        <v>3431</v>
      </c>
      <c r="Y2704" s="1">
        <f t="shared" si="213"/>
        <v>26196.694117647057</v>
      </c>
      <c r="Z2704">
        <v>23</v>
      </c>
      <c r="AA2704" s="89">
        <f t="shared" si="214"/>
        <v>161257</v>
      </c>
      <c r="AH2704" s="37"/>
      <c r="AI2704" s="37"/>
      <c r="AK2704" s="37"/>
    </row>
    <row r="2705" spans="1:37" hidden="1">
      <c r="A2705" t="s">
        <v>64</v>
      </c>
      <c r="B2705" t="s">
        <v>2</v>
      </c>
      <c r="C2705" t="s">
        <v>8</v>
      </c>
      <c r="D2705" t="s">
        <v>116</v>
      </c>
      <c r="E2705" t="s">
        <v>501</v>
      </c>
      <c r="F2705" t="str">
        <f t="shared" si="211"/>
        <v>威海市科学启蒙</v>
      </c>
      <c r="G2705" t="s">
        <v>103</v>
      </c>
      <c r="H2705" t="s">
        <v>219</v>
      </c>
      <c r="I2705" t="s">
        <v>70</v>
      </c>
      <c r="J2705">
        <v>52</v>
      </c>
      <c r="K2705">
        <v>0</v>
      </c>
      <c r="L2705" s="13">
        <f>VLOOKUP(C2705,'渗透率、续签率'!B:C,2,0)</f>
        <v>0.35099999999999998</v>
      </c>
      <c r="M2705" s="6">
        <v>0</v>
      </c>
      <c r="N2705">
        <v>0</v>
      </c>
      <c r="O2705">
        <v>0</v>
      </c>
      <c r="P2705" s="6">
        <v>0</v>
      </c>
      <c r="Q2705" s="13">
        <v>0</v>
      </c>
      <c r="R2705" s="13">
        <v>0</v>
      </c>
      <c r="S2705" s="31">
        <v>53</v>
      </c>
      <c r="T2705" s="6">
        <f>VLOOKUP(E2705,'参数设置&amp;汇总'!S:U,3,0)</f>
        <v>0.11627539503386004</v>
      </c>
      <c r="U2705" s="78">
        <f t="shared" si="210"/>
        <v>0</v>
      </c>
      <c r="V2705" s="13">
        <v>0.85000000000000009</v>
      </c>
      <c r="W2705" s="78">
        <f t="shared" si="212"/>
        <v>0</v>
      </c>
      <c r="X2705" s="1">
        <f>VLOOKUP(E2705,'渗透率、续签率'!AG:AJ,4,0)</f>
        <v>3431</v>
      </c>
      <c r="Y2705" s="1">
        <f t="shared" si="213"/>
        <v>0</v>
      </c>
      <c r="Z2705">
        <v>0</v>
      </c>
      <c r="AA2705" s="89">
        <f t="shared" si="214"/>
        <v>0</v>
      </c>
      <c r="AH2705" s="37"/>
      <c r="AI2705" s="37"/>
      <c r="AK2705" s="37"/>
    </row>
    <row r="2706" spans="1:37" hidden="1">
      <c r="A2706" t="s">
        <v>64</v>
      </c>
      <c r="B2706" t="s">
        <v>2</v>
      </c>
      <c r="C2706" t="s">
        <v>8</v>
      </c>
      <c r="D2706" t="s">
        <v>116</v>
      </c>
      <c r="E2706" t="s">
        <v>501</v>
      </c>
      <c r="F2706" t="str">
        <f t="shared" si="211"/>
        <v>娄底市科学启蒙</v>
      </c>
      <c r="G2706" t="s">
        <v>113</v>
      </c>
      <c r="H2706" t="s">
        <v>220</v>
      </c>
      <c r="I2706" t="s">
        <v>68</v>
      </c>
      <c r="J2706">
        <v>27</v>
      </c>
      <c r="K2706">
        <v>0</v>
      </c>
      <c r="L2706" s="13">
        <f>VLOOKUP(C2706,'渗透率、续签率'!B:C,2,0)</f>
        <v>0.35099999999999998</v>
      </c>
      <c r="M2706" s="6">
        <v>0</v>
      </c>
      <c r="N2706">
        <v>0</v>
      </c>
      <c r="O2706">
        <v>0</v>
      </c>
      <c r="P2706" s="6">
        <v>0</v>
      </c>
      <c r="Q2706" s="13">
        <v>0</v>
      </c>
      <c r="R2706" s="13">
        <v>0</v>
      </c>
      <c r="S2706" s="31">
        <v>12</v>
      </c>
      <c r="T2706" s="6">
        <f>VLOOKUP(E2706,'参数设置&amp;汇总'!S:U,3,0)</f>
        <v>0.11627539503386004</v>
      </c>
      <c r="U2706" s="78">
        <f t="shared" si="210"/>
        <v>0</v>
      </c>
      <c r="V2706" s="13">
        <v>0.85000000000000009</v>
      </c>
      <c r="W2706" s="78">
        <f t="shared" si="212"/>
        <v>0</v>
      </c>
      <c r="X2706" s="1">
        <f>VLOOKUP(E2706,'渗透率、续签率'!AG:AJ,4,0)</f>
        <v>3431</v>
      </c>
      <c r="Y2706" s="1">
        <f t="shared" si="213"/>
        <v>0</v>
      </c>
      <c r="Z2706">
        <v>0</v>
      </c>
      <c r="AA2706" s="89">
        <f t="shared" si="214"/>
        <v>0</v>
      </c>
      <c r="AH2706" s="37"/>
      <c r="AI2706" s="37"/>
      <c r="AK2706" s="37"/>
    </row>
    <row r="2707" spans="1:37" hidden="1">
      <c r="A2707" t="s">
        <v>64</v>
      </c>
      <c r="B2707" t="s">
        <v>2</v>
      </c>
      <c r="C2707" t="s">
        <v>8</v>
      </c>
      <c r="D2707" t="s">
        <v>116</v>
      </c>
      <c r="E2707" t="s">
        <v>501</v>
      </c>
      <c r="F2707" t="str">
        <f t="shared" si="211"/>
        <v>孝感市科学启蒙</v>
      </c>
      <c r="G2707" t="s">
        <v>81</v>
      </c>
      <c r="H2707" t="s">
        <v>221</v>
      </c>
      <c r="I2707" t="s">
        <v>68</v>
      </c>
      <c r="J2707">
        <v>28</v>
      </c>
      <c r="K2707">
        <v>0</v>
      </c>
      <c r="L2707" s="13">
        <f>VLOOKUP(C2707,'渗透率、续签率'!B:C,2,0)</f>
        <v>0.35099999999999998</v>
      </c>
      <c r="M2707" s="6">
        <v>0</v>
      </c>
      <c r="N2707">
        <v>0</v>
      </c>
      <c r="O2707">
        <v>0</v>
      </c>
      <c r="P2707" s="6">
        <v>0</v>
      </c>
      <c r="Q2707" s="13">
        <v>0</v>
      </c>
      <c r="R2707" s="13">
        <v>0</v>
      </c>
      <c r="S2707" s="31">
        <v>18</v>
      </c>
      <c r="T2707" s="6">
        <f>VLOOKUP(E2707,'参数设置&amp;汇总'!S:U,3,0)</f>
        <v>0.11627539503386004</v>
      </c>
      <c r="U2707" s="78">
        <f t="shared" si="210"/>
        <v>0</v>
      </c>
      <c r="V2707" s="13">
        <v>0.85000000000000009</v>
      </c>
      <c r="W2707" s="78">
        <f t="shared" si="212"/>
        <v>0</v>
      </c>
      <c r="X2707" s="1">
        <f>VLOOKUP(E2707,'渗透率、续签率'!AG:AJ,4,0)</f>
        <v>3431</v>
      </c>
      <c r="Y2707" s="1">
        <f t="shared" si="213"/>
        <v>0</v>
      </c>
      <c r="Z2707">
        <v>0</v>
      </c>
      <c r="AA2707" s="89">
        <f t="shared" si="214"/>
        <v>0</v>
      </c>
      <c r="AH2707" s="37"/>
      <c r="AI2707" s="37"/>
      <c r="AK2707" s="37"/>
    </row>
    <row r="2708" spans="1:37" hidden="1">
      <c r="A2708" t="s">
        <v>64</v>
      </c>
      <c r="B2708" t="s">
        <v>2</v>
      </c>
      <c r="C2708" t="s">
        <v>8</v>
      </c>
      <c r="D2708" t="s">
        <v>116</v>
      </c>
      <c r="E2708" t="s">
        <v>501</v>
      </c>
      <c r="F2708" t="str">
        <f t="shared" si="211"/>
        <v>宁德市科学启蒙</v>
      </c>
      <c r="G2708" t="s">
        <v>92</v>
      </c>
      <c r="H2708" t="s">
        <v>222</v>
      </c>
      <c r="I2708" t="s">
        <v>68</v>
      </c>
      <c r="J2708">
        <v>36</v>
      </c>
      <c r="K2708">
        <v>1</v>
      </c>
      <c r="L2708" s="13">
        <f>VLOOKUP(C2708,'渗透率、续签率'!B:C,2,0)</f>
        <v>0.35099999999999998</v>
      </c>
      <c r="M2708" s="6">
        <v>0.03</v>
      </c>
      <c r="N2708">
        <v>1</v>
      </c>
      <c r="O2708">
        <v>1</v>
      </c>
      <c r="P2708" s="6">
        <v>1</v>
      </c>
      <c r="Q2708" s="13">
        <v>0.28599999999999998</v>
      </c>
      <c r="R2708" s="13">
        <v>0.28599999999999998</v>
      </c>
      <c r="S2708" s="31">
        <v>26</v>
      </c>
      <c r="T2708" s="6">
        <f>VLOOKUP(E2708,'参数设置&amp;汇总'!S:U,3,0)</f>
        <v>0.11627539503386004</v>
      </c>
      <c r="U2708" s="78">
        <f t="shared" si="210"/>
        <v>1</v>
      </c>
      <c r="V2708" s="13">
        <v>0.85000000000000009</v>
      </c>
      <c r="W2708" s="78">
        <f t="shared" si="212"/>
        <v>0.76352941176470579</v>
      </c>
      <c r="X2708" s="1">
        <f>VLOOKUP(E2708,'渗透率、续签率'!AG:AJ,4,0)</f>
        <v>3431</v>
      </c>
      <c r="Y2708" s="1">
        <f t="shared" si="213"/>
        <v>2619.6694117647057</v>
      </c>
      <c r="Z2708">
        <v>0</v>
      </c>
      <c r="AA2708" s="89">
        <f t="shared" si="214"/>
        <v>3431</v>
      </c>
      <c r="AH2708" s="37"/>
      <c r="AI2708" s="37"/>
      <c r="AK2708" s="37"/>
    </row>
    <row r="2709" spans="1:37" hidden="1">
      <c r="A2709" t="s">
        <v>64</v>
      </c>
      <c r="B2709" t="s">
        <v>2</v>
      </c>
      <c r="C2709" t="s">
        <v>8</v>
      </c>
      <c r="D2709" t="s">
        <v>116</v>
      </c>
      <c r="E2709" t="s">
        <v>501</v>
      </c>
      <c r="F2709" t="str">
        <f t="shared" si="211"/>
        <v>安庆市科学启蒙</v>
      </c>
      <c r="G2709" t="s">
        <v>94</v>
      </c>
      <c r="H2709" t="s">
        <v>223</v>
      </c>
      <c r="I2709" t="s">
        <v>68</v>
      </c>
      <c r="J2709">
        <v>30</v>
      </c>
      <c r="K2709">
        <v>0</v>
      </c>
      <c r="L2709" s="13">
        <f>VLOOKUP(C2709,'渗透率、续签率'!B:C,2,0)</f>
        <v>0.35099999999999998</v>
      </c>
      <c r="M2709" s="6">
        <v>0</v>
      </c>
      <c r="N2709">
        <v>0</v>
      </c>
      <c r="O2709">
        <v>0</v>
      </c>
      <c r="P2709" s="6">
        <v>0</v>
      </c>
      <c r="Q2709" s="13">
        <v>0</v>
      </c>
      <c r="R2709" s="13">
        <v>0</v>
      </c>
      <c r="S2709" s="31">
        <v>17</v>
      </c>
      <c r="T2709" s="6">
        <f>VLOOKUP(E2709,'参数设置&amp;汇总'!S:U,3,0)</f>
        <v>0.11627539503386004</v>
      </c>
      <c r="U2709" s="78">
        <f t="shared" si="210"/>
        <v>0</v>
      </c>
      <c r="V2709" s="13">
        <v>0.85000000000000009</v>
      </c>
      <c r="W2709" s="78">
        <f t="shared" si="212"/>
        <v>0</v>
      </c>
      <c r="X2709" s="1">
        <f>VLOOKUP(E2709,'渗透率、续签率'!AG:AJ,4,0)</f>
        <v>3431</v>
      </c>
      <c r="Y2709" s="1">
        <f t="shared" si="213"/>
        <v>0</v>
      </c>
      <c r="Z2709">
        <v>1</v>
      </c>
      <c r="AA2709" s="89">
        <f t="shared" si="214"/>
        <v>0</v>
      </c>
      <c r="AH2709" s="37"/>
      <c r="AI2709" s="37"/>
      <c r="AK2709" s="37"/>
    </row>
    <row r="2710" spans="1:37" hidden="1">
      <c r="A2710" t="s">
        <v>64</v>
      </c>
      <c r="B2710" t="s">
        <v>2</v>
      </c>
      <c r="C2710" t="s">
        <v>8</v>
      </c>
      <c r="D2710" t="s">
        <v>116</v>
      </c>
      <c r="E2710" t="s">
        <v>501</v>
      </c>
      <c r="F2710" t="str">
        <f t="shared" si="211"/>
        <v>安康市科学启蒙</v>
      </c>
      <c r="G2710" t="s">
        <v>108</v>
      </c>
      <c r="H2710" t="s">
        <v>224</v>
      </c>
      <c r="I2710" t="s">
        <v>70</v>
      </c>
      <c r="J2710">
        <v>15</v>
      </c>
      <c r="K2710">
        <v>0</v>
      </c>
      <c r="L2710" s="13">
        <f>VLOOKUP(C2710,'渗透率、续签率'!B:C,2,0)</f>
        <v>0.35099999999999998</v>
      </c>
      <c r="M2710" s="6">
        <v>0</v>
      </c>
      <c r="N2710">
        <v>0</v>
      </c>
      <c r="O2710">
        <v>0</v>
      </c>
      <c r="P2710" s="6">
        <v>0</v>
      </c>
      <c r="Q2710" s="13">
        <v>0</v>
      </c>
      <c r="R2710" s="13">
        <v>0</v>
      </c>
      <c r="S2710" s="31">
        <v>9</v>
      </c>
      <c r="T2710" s="6">
        <f>VLOOKUP(E2710,'参数设置&amp;汇总'!S:U,3,0)</f>
        <v>0.11627539503386004</v>
      </c>
      <c r="U2710" s="78">
        <f t="shared" si="210"/>
        <v>0</v>
      </c>
      <c r="V2710" s="13">
        <v>0.85000000000000009</v>
      </c>
      <c r="W2710" s="78">
        <f t="shared" si="212"/>
        <v>0</v>
      </c>
      <c r="X2710" s="1">
        <f>VLOOKUP(E2710,'渗透率、续签率'!AG:AJ,4,0)</f>
        <v>3431</v>
      </c>
      <c r="Y2710" s="1">
        <f t="shared" si="213"/>
        <v>0</v>
      </c>
      <c r="Z2710">
        <v>1</v>
      </c>
      <c r="AA2710" s="89">
        <f t="shared" si="214"/>
        <v>0</v>
      </c>
      <c r="AH2710" s="37"/>
      <c r="AI2710" s="37"/>
      <c r="AK2710" s="37"/>
    </row>
    <row r="2711" spans="1:37" hidden="1">
      <c r="A2711" t="s">
        <v>64</v>
      </c>
      <c r="B2711" t="s">
        <v>2</v>
      </c>
      <c r="C2711" t="s">
        <v>8</v>
      </c>
      <c r="D2711" t="s">
        <v>116</v>
      </c>
      <c r="E2711" t="s">
        <v>501</v>
      </c>
      <c r="F2711" t="str">
        <f t="shared" si="211"/>
        <v>安阳市科学启蒙</v>
      </c>
      <c r="G2711" t="s">
        <v>110</v>
      </c>
      <c r="H2711" t="s">
        <v>225</v>
      </c>
      <c r="I2711" t="s">
        <v>70</v>
      </c>
      <c r="J2711">
        <v>61</v>
      </c>
      <c r="K2711">
        <v>0</v>
      </c>
      <c r="L2711" s="13">
        <f>VLOOKUP(C2711,'渗透率、续签率'!B:C,2,0)</f>
        <v>0.35099999999999998</v>
      </c>
      <c r="M2711" s="6">
        <v>0</v>
      </c>
      <c r="N2711">
        <v>13</v>
      </c>
      <c r="O2711">
        <v>0</v>
      </c>
      <c r="P2711" s="6">
        <v>0</v>
      </c>
      <c r="Q2711" s="13">
        <v>0</v>
      </c>
      <c r="R2711" s="13">
        <v>0</v>
      </c>
      <c r="S2711" s="31">
        <v>83</v>
      </c>
      <c r="T2711" s="6">
        <f>VLOOKUP(E2711,'参数设置&amp;汇总'!S:U,3,0)</f>
        <v>0.11627539503386004</v>
      </c>
      <c r="U2711" s="78">
        <f t="shared" si="210"/>
        <v>1.5115801354401806</v>
      </c>
      <c r="V2711" s="13">
        <v>0.85000000000000009</v>
      </c>
      <c r="W2711" s="78">
        <f t="shared" si="212"/>
        <v>1.7783295711060947</v>
      </c>
      <c r="X2711" s="1">
        <f>VLOOKUP(E2711,'渗透率、续签率'!AG:AJ,4,0)</f>
        <v>3431</v>
      </c>
      <c r="Y2711" s="1">
        <f t="shared" si="213"/>
        <v>6101.4487584650105</v>
      </c>
      <c r="Z2711">
        <v>2</v>
      </c>
      <c r="AA2711" s="89">
        <f t="shared" si="214"/>
        <v>44603</v>
      </c>
      <c r="AH2711" s="37"/>
      <c r="AI2711" s="37"/>
      <c r="AK2711" s="37"/>
    </row>
    <row r="2712" spans="1:37" hidden="1">
      <c r="A2712" t="s">
        <v>64</v>
      </c>
      <c r="B2712" t="s">
        <v>2</v>
      </c>
      <c r="C2712" t="s">
        <v>8</v>
      </c>
      <c r="D2712" t="s">
        <v>116</v>
      </c>
      <c r="E2712" t="s">
        <v>501</v>
      </c>
      <c r="F2712" t="str">
        <f t="shared" si="211"/>
        <v>安顺市科学启蒙</v>
      </c>
      <c r="G2712" t="s">
        <v>167</v>
      </c>
      <c r="H2712" t="s">
        <v>226</v>
      </c>
      <c r="I2712" t="s">
        <v>70</v>
      </c>
      <c r="J2712">
        <v>15</v>
      </c>
      <c r="K2712">
        <v>0</v>
      </c>
      <c r="L2712" s="13">
        <f>VLOOKUP(C2712,'渗透率、续签率'!B:C,2,0)</f>
        <v>0.35099999999999998</v>
      </c>
      <c r="M2712" s="6">
        <v>0</v>
      </c>
      <c r="N2712">
        <v>0</v>
      </c>
      <c r="O2712">
        <v>0</v>
      </c>
      <c r="P2712" s="6">
        <v>0</v>
      </c>
      <c r="Q2712" s="13">
        <v>0</v>
      </c>
      <c r="R2712" s="13">
        <v>0</v>
      </c>
      <c r="S2712" s="31">
        <v>18</v>
      </c>
      <c r="T2712" s="6">
        <f>VLOOKUP(E2712,'参数设置&amp;汇总'!S:U,3,0)</f>
        <v>0.11627539503386004</v>
      </c>
      <c r="U2712" s="78">
        <f t="shared" si="210"/>
        <v>0</v>
      </c>
      <c r="V2712" s="13">
        <v>0.85000000000000009</v>
      </c>
      <c r="W2712" s="78">
        <f t="shared" si="212"/>
        <v>0</v>
      </c>
      <c r="X2712" s="1">
        <f>VLOOKUP(E2712,'渗透率、续签率'!AG:AJ,4,0)</f>
        <v>3431</v>
      </c>
      <c r="Y2712" s="1">
        <f t="shared" si="213"/>
        <v>0</v>
      </c>
      <c r="Z2712">
        <v>1</v>
      </c>
      <c r="AA2712" s="89">
        <f t="shared" si="214"/>
        <v>0</v>
      </c>
      <c r="AH2712" s="37"/>
      <c r="AI2712" s="37"/>
      <c r="AK2712" s="37"/>
    </row>
    <row r="2713" spans="1:37" hidden="1">
      <c r="A2713" t="s">
        <v>64</v>
      </c>
      <c r="B2713" t="s">
        <v>2</v>
      </c>
      <c r="C2713" t="s">
        <v>8</v>
      </c>
      <c r="D2713" t="s">
        <v>116</v>
      </c>
      <c r="E2713" t="s">
        <v>501</v>
      </c>
      <c r="F2713" t="str">
        <f t="shared" si="211"/>
        <v>定安县科学启蒙</v>
      </c>
      <c r="G2713" t="s">
        <v>120</v>
      </c>
      <c r="H2713" t="s">
        <v>227</v>
      </c>
      <c r="I2713" t="s">
        <v>68</v>
      </c>
      <c r="J2713">
        <v>0</v>
      </c>
      <c r="K2713">
        <v>0</v>
      </c>
      <c r="L2713" s="13">
        <f>VLOOKUP(C2713,'渗透率、续签率'!B:C,2,0)</f>
        <v>0.35099999999999998</v>
      </c>
      <c r="M2713" s="6">
        <v>0</v>
      </c>
      <c r="N2713">
        <v>0</v>
      </c>
      <c r="O2713">
        <v>0</v>
      </c>
      <c r="P2713" s="6">
        <v>0</v>
      </c>
      <c r="Q2713" s="13">
        <v>0</v>
      </c>
      <c r="R2713" s="13">
        <v>0</v>
      </c>
      <c r="S2713" s="31">
        <v>0</v>
      </c>
      <c r="T2713" s="6">
        <f>VLOOKUP(E2713,'参数设置&amp;汇总'!S:U,3,0)</f>
        <v>0.11627539503386004</v>
      </c>
      <c r="U2713" s="78">
        <f t="shared" si="210"/>
        <v>0</v>
      </c>
      <c r="V2713" s="13">
        <v>0.85000000000000009</v>
      </c>
      <c r="W2713" s="78">
        <f t="shared" si="212"/>
        <v>0</v>
      </c>
      <c r="X2713" s="1">
        <f>VLOOKUP(E2713,'渗透率、续签率'!AG:AJ,4,0)</f>
        <v>3431</v>
      </c>
      <c r="Y2713" s="1">
        <f t="shared" si="213"/>
        <v>0</v>
      </c>
      <c r="Z2713">
        <v>0</v>
      </c>
      <c r="AA2713" s="89">
        <f t="shared" si="214"/>
        <v>0</v>
      </c>
      <c r="AH2713" s="37"/>
      <c r="AI2713" s="37"/>
      <c r="AK2713" s="37"/>
    </row>
    <row r="2714" spans="1:37" hidden="1">
      <c r="A2714" t="s">
        <v>64</v>
      </c>
      <c r="B2714" t="s">
        <v>2</v>
      </c>
      <c r="C2714" t="s">
        <v>8</v>
      </c>
      <c r="D2714" t="s">
        <v>116</v>
      </c>
      <c r="E2714" t="s">
        <v>501</v>
      </c>
      <c r="F2714" t="str">
        <f t="shared" si="211"/>
        <v>定西市科学启蒙</v>
      </c>
      <c r="G2714" t="s">
        <v>132</v>
      </c>
      <c r="H2714" t="s">
        <v>228</v>
      </c>
      <c r="I2714" t="s">
        <v>70</v>
      </c>
      <c r="J2714">
        <v>5</v>
      </c>
      <c r="K2714">
        <v>0</v>
      </c>
      <c r="L2714" s="13">
        <f>VLOOKUP(C2714,'渗透率、续签率'!B:C,2,0)</f>
        <v>0.35099999999999998</v>
      </c>
      <c r="M2714" s="6">
        <v>0</v>
      </c>
      <c r="N2714">
        <v>0</v>
      </c>
      <c r="O2714">
        <v>0</v>
      </c>
      <c r="P2714" s="6">
        <v>0</v>
      </c>
      <c r="Q2714" s="13">
        <v>0</v>
      </c>
      <c r="R2714" s="13">
        <v>0</v>
      </c>
      <c r="S2714" s="31">
        <v>3</v>
      </c>
      <c r="T2714" s="6">
        <f>VLOOKUP(E2714,'参数设置&amp;汇总'!S:U,3,0)</f>
        <v>0.11627539503386004</v>
      </c>
      <c r="U2714" s="78">
        <f t="shared" si="210"/>
        <v>0</v>
      </c>
      <c r="V2714" s="13">
        <v>0.85000000000000009</v>
      </c>
      <c r="W2714" s="78">
        <f t="shared" si="212"/>
        <v>0</v>
      </c>
      <c r="X2714" s="1">
        <f>VLOOKUP(E2714,'渗透率、续签率'!AG:AJ,4,0)</f>
        <v>3431</v>
      </c>
      <c r="Y2714" s="1">
        <f t="shared" si="213"/>
        <v>0</v>
      </c>
      <c r="Z2714">
        <v>0</v>
      </c>
      <c r="AA2714" s="89">
        <f t="shared" si="214"/>
        <v>0</v>
      </c>
      <c r="AH2714" s="37"/>
      <c r="AI2714" s="37"/>
      <c r="AK2714" s="37"/>
    </row>
    <row r="2715" spans="1:37" hidden="1">
      <c r="A2715" t="s">
        <v>64</v>
      </c>
      <c r="B2715" t="s">
        <v>2</v>
      </c>
      <c r="C2715" t="s">
        <v>8</v>
      </c>
      <c r="D2715" t="s">
        <v>116</v>
      </c>
      <c r="E2715" t="s">
        <v>501</v>
      </c>
      <c r="F2715" t="str">
        <f t="shared" si="211"/>
        <v>宜宾市科学启蒙</v>
      </c>
      <c r="G2715" t="s">
        <v>77</v>
      </c>
      <c r="H2715" t="s">
        <v>229</v>
      </c>
      <c r="I2715" t="s">
        <v>70</v>
      </c>
      <c r="J2715">
        <v>18</v>
      </c>
      <c r="K2715">
        <v>0</v>
      </c>
      <c r="L2715" s="13">
        <f>VLOOKUP(C2715,'渗透率、续签率'!B:C,2,0)</f>
        <v>0.35099999999999998</v>
      </c>
      <c r="M2715" s="6">
        <v>0</v>
      </c>
      <c r="N2715">
        <v>0</v>
      </c>
      <c r="O2715">
        <v>0</v>
      </c>
      <c r="P2715" s="6">
        <v>0</v>
      </c>
      <c r="Q2715" s="13">
        <v>0</v>
      </c>
      <c r="R2715" s="13">
        <v>0</v>
      </c>
      <c r="S2715" s="31">
        <v>21</v>
      </c>
      <c r="T2715" s="6">
        <f>VLOOKUP(E2715,'参数设置&amp;汇总'!S:U,3,0)</f>
        <v>0.11627539503386004</v>
      </c>
      <c r="U2715" s="78">
        <f t="shared" si="210"/>
        <v>0</v>
      </c>
      <c r="V2715" s="13">
        <v>0.85000000000000009</v>
      </c>
      <c r="W2715" s="78">
        <f t="shared" si="212"/>
        <v>0</v>
      </c>
      <c r="X2715" s="1">
        <f>VLOOKUP(E2715,'渗透率、续签率'!AG:AJ,4,0)</f>
        <v>3431</v>
      </c>
      <c r="Y2715" s="1">
        <f t="shared" si="213"/>
        <v>0</v>
      </c>
      <c r="Z2715">
        <v>1</v>
      </c>
      <c r="AA2715" s="89">
        <f t="shared" si="214"/>
        <v>0</v>
      </c>
      <c r="AH2715" s="37"/>
      <c r="AI2715" s="37"/>
      <c r="AK2715" s="37"/>
    </row>
    <row r="2716" spans="1:37" hidden="1">
      <c r="A2716" t="s">
        <v>64</v>
      </c>
      <c r="B2716" t="s">
        <v>2</v>
      </c>
      <c r="C2716" t="s">
        <v>8</v>
      </c>
      <c r="D2716" t="s">
        <v>116</v>
      </c>
      <c r="E2716" t="s">
        <v>501</v>
      </c>
      <c r="F2716" t="str">
        <f t="shared" si="211"/>
        <v>宜昌市科学启蒙</v>
      </c>
      <c r="G2716" t="s">
        <v>81</v>
      </c>
      <c r="H2716" t="s">
        <v>230</v>
      </c>
      <c r="I2716" t="s">
        <v>68</v>
      </c>
      <c r="J2716">
        <v>29</v>
      </c>
      <c r="K2716">
        <v>0</v>
      </c>
      <c r="L2716" s="13">
        <f>VLOOKUP(C2716,'渗透率、续签率'!B:C,2,0)</f>
        <v>0.35099999999999998</v>
      </c>
      <c r="M2716" s="6">
        <v>0</v>
      </c>
      <c r="N2716">
        <v>1</v>
      </c>
      <c r="O2716">
        <v>0</v>
      </c>
      <c r="P2716" s="6">
        <v>0</v>
      </c>
      <c r="Q2716" s="13">
        <v>0</v>
      </c>
      <c r="R2716" s="13">
        <v>0</v>
      </c>
      <c r="S2716" s="31">
        <v>30</v>
      </c>
      <c r="T2716" s="6">
        <f>VLOOKUP(E2716,'参数设置&amp;汇总'!S:U,3,0)</f>
        <v>0.11627539503386004</v>
      </c>
      <c r="U2716" s="78">
        <f t="shared" si="210"/>
        <v>0.11627539503386004</v>
      </c>
      <c r="V2716" s="13">
        <v>0.85000000000000009</v>
      </c>
      <c r="W2716" s="78">
        <f t="shared" si="212"/>
        <v>0.1367945823927765</v>
      </c>
      <c r="X2716" s="1">
        <f>VLOOKUP(E2716,'渗透率、续签率'!AG:AJ,4,0)</f>
        <v>3431</v>
      </c>
      <c r="Y2716" s="1">
        <f t="shared" si="213"/>
        <v>469.34221218961619</v>
      </c>
      <c r="Z2716">
        <v>0</v>
      </c>
      <c r="AA2716" s="89">
        <f t="shared" si="214"/>
        <v>3431</v>
      </c>
    </row>
    <row r="2717" spans="1:37" hidden="1">
      <c r="A2717" t="s">
        <v>64</v>
      </c>
      <c r="B2717" t="s">
        <v>2</v>
      </c>
      <c r="C2717" t="s">
        <v>8</v>
      </c>
      <c r="D2717" t="s">
        <v>116</v>
      </c>
      <c r="E2717" t="s">
        <v>501</v>
      </c>
      <c r="F2717" t="str">
        <f t="shared" si="211"/>
        <v>宜春市科学启蒙</v>
      </c>
      <c r="G2717" t="s">
        <v>90</v>
      </c>
      <c r="H2717" t="s">
        <v>231</v>
      </c>
      <c r="I2717" t="s">
        <v>68</v>
      </c>
      <c r="J2717">
        <v>50</v>
      </c>
      <c r="K2717">
        <v>0</v>
      </c>
      <c r="L2717" s="13">
        <f>VLOOKUP(C2717,'渗透率、续签率'!B:C,2,0)</f>
        <v>0.35099999999999998</v>
      </c>
      <c r="M2717" s="6">
        <v>0</v>
      </c>
      <c r="N2717">
        <v>3</v>
      </c>
      <c r="O2717">
        <v>0</v>
      </c>
      <c r="P2717" s="6">
        <v>0</v>
      </c>
      <c r="Q2717" s="13">
        <v>0</v>
      </c>
      <c r="R2717" s="13">
        <v>0</v>
      </c>
      <c r="S2717" s="31">
        <v>43</v>
      </c>
      <c r="T2717" s="6">
        <f>VLOOKUP(E2717,'参数设置&amp;汇总'!S:U,3,0)</f>
        <v>0.11627539503386004</v>
      </c>
      <c r="U2717" s="78">
        <f t="shared" si="210"/>
        <v>0.34882618510158014</v>
      </c>
      <c r="V2717" s="13">
        <v>0.85000000000000009</v>
      </c>
      <c r="W2717" s="78">
        <f t="shared" si="212"/>
        <v>0.41038374717832954</v>
      </c>
      <c r="X2717" s="1">
        <f>VLOOKUP(E2717,'渗透率、续签率'!AG:AJ,4,0)</f>
        <v>3431</v>
      </c>
      <c r="Y2717" s="1">
        <f t="shared" si="213"/>
        <v>1408.0266365688487</v>
      </c>
      <c r="Z2717">
        <v>0</v>
      </c>
      <c r="AA2717" s="89">
        <f t="shared" si="214"/>
        <v>10293</v>
      </c>
      <c r="AH2717" s="37"/>
      <c r="AI2717" s="37"/>
      <c r="AK2717" s="37"/>
    </row>
    <row r="2718" spans="1:37" hidden="1">
      <c r="A2718" t="s">
        <v>64</v>
      </c>
      <c r="B2718" t="s">
        <v>2</v>
      </c>
      <c r="C2718" t="s">
        <v>8</v>
      </c>
      <c r="D2718" t="s">
        <v>116</v>
      </c>
      <c r="E2718" t="s">
        <v>501</v>
      </c>
      <c r="F2718" t="str">
        <f t="shared" si="211"/>
        <v>宝鸡市科学启蒙</v>
      </c>
      <c r="G2718" t="s">
        <v>108</v>
      </c>
      <c r="H2718" t="s">
        <v>232</v>
      </c>
      <c r="I2718" t="s">
        <v>70</v>
      </c>
      <c r="J2718">
        <v>30</v>
      </c>
      <c r="K2718">
        <v>0</v>
      </c>
      <c r="L2718" s="13">
        <f>VLOOKUP(C2718,'渗透率、续签率'!B:C,2,0)</f>
        <v>0.35099999999999998</v>
      </c>
      <c r="M2718" s="6">
        <v>0</v>
      </c>
      <c r="N2718">
        <v>3</v>
      </c>
      <c r="O2718">
        <v>0</v>
      </c>
      <c r="P2718" s="6">
        <v>0</v>
      </c>
      <c r="Q2718" s="13">
        <v>0</v>
      </c>
      <c r="R2718" s="13">
        <v>0</v>
      </c>
      <c r="S2718" s="31">
        <v>38</v>
      </c>
      <c r="T2718" s="6">
        <f>VLOOKUP(E2718,'参数设置&amp;汇总'!S:U,3,0)</f>
        <v>0.11627539503386004</v>
      </c>
      <c r="U2718" s="78">
        <f t="shared" si="210"/>
        <v>0.34882618510158014</v>
      </c>
      <c r="V2718" s="13">
        <v>0.85000000000000009</v>
      </c>
      <c r="W2718" s="78">
        <f t="shared" si="212"/>
        <v>0.41038374717832954</v>
      </c>
      <c r="X2718" s="1">
        <f>VLOOKUP(E2718,'渗透率、续签率'!AG:AJ,4,0)</f>
        <v>3431</v>
      </c>
      <c r="Y2718" s="1">
        <f t="shared" si="213"/>
        <v>1408.0266365688487</v>
      </c>
      <c r="Z2718">
        <v>1</v>
      </c>
      <c r="AA2718" s="89">
        <f t="shared" si="214"/>
        <v>10293</v>
      </c>
      <c r="AH2718" s="37"/>
      <c r="AI2718" s="37"/>
      <c r="AJ2718" s="1"/>
      <c r="AK2718" s="37"/>
    </row>
    <row r="2719" spans="1:37" hidden="1">
      <c r="A2719" t="s">
        <v>64</v>
      </c>
      <c r="B2719" t="s">
        <v>2</v>
      </c>
      <c r="C2719" t="s">
        <v>8</v>
      </c>
      <c r="D2719" t="s">
        <v>116</v>
      </c>
      <c r="E2719" t="s">
        <v>501</v>
      </c>
      <c r="F2719" t="str">
        <f t="shared" si="211"/>
        <v>宣城市科学启蒙</v>
      </c>
      <c r="G2719" t="s">
        <v>94</v>
      </c>
      <c r="H2719" t="s">
        <v>233</v>
      </c>
      <c r="I2719" t="s">
        <v>68</v>
      </c>
      <c r="J2719">
        <v>26</v>
      </c>
      <c r="K2719">
        <v>0</v>
      </c>
      <c r="L2719" s="13">
        <f>VLOOKUP(C2719,'渗透率、续签率'!B:C,2,0)</f>
        <v>0.35099999999999998</v>
      </c>
      <c r="M2719" s="6">
        <v>0</v>
      </c>
      <c r="N2719">
        <v>0</v>
      </c>
      <c r="O2719">
        <v>0</v>
      </c>
      <c r="P2719" s="6">
        <v>0</v>
      </c>
      <c r="Q2719" s="13">
        <v>0</v>
      </c>
      <c r="R2719" s="13">
        <v>0</v>
      </c>
      <c r="S2719" s="31">
        <v>19</v>
      </c>
      <c r="T2719" s="6">
        <f>VLOOKUP(E2719,'参数设置&amp;汇总'!S:U,3,0)</f>
        <v>0.11627539503386004</v>
      </c>
      <c r="U2719" s="78">
        <f t="shared" si="210"/>
        <v>0</v>
      </c>
      <c r="V2719" s="13">
        <v>0.85000000000000009</v>
      </c>
      <c r="W2719" s="78">
        <f t="shared" si="212"/>
        <v>0</v>
      </c>
      <c r="X2719" s="1">
        <f>VLOOKUP(E2719,'渗透率、续签率'!AG:AJ,4,0)</f>
        <v>3431</v>
      </c>
      <c r="Y2719" s="1">
        <f t="shared" si="213"/>
        <v>0</v>
      </c>
      <c r="Z2719">
        <v>0</v>
      </c>
      <c r="AA2719" s="89">
        <f t="shared" si="214"/>
        <v>0</v>
      </c>
      <c r="AH2719" s="37"/>
      <c r="AI2719" s="37"/>
      <c r="AK2719" s="37"/>
    </row>
    <row r="2720" spans="1:37" hidden="1">
      <c r="A2720" t="s">
        <v>64</v>
      </c>
      <c r="B2720" t="s">
        <v>2</v>
      </c>
      <c r="C2720" t="s">
        <v>8</v>
      </c>
      <c r="D2720" t="s">
        <v>116</v>
      </c>
      <c r="E2720" t="s">
        <v>501</v>
      </c>
      <c r="F2720" t="str">
        <f t="shared" si="211"/>
        <v>宿州市科学启蒙</v>
      </c>
      <c r="G2720" t="s">
        <v>94</v>
      </c>
      <c r="H2720" t="s">
        <v>234</v>
      </c>
      <c r="I2720" t="s">
        <v>68</v>
      </c>
      <c r="J2720">
        <v>45</v>
      </c>
      <c r="K2720">
        <v>0</v>
      </c>
      <c r="L2720" s="13">
        <f>VLOOKUP(C2720,'渗透率、续签率'!B:C,2,0)</f>
        <v>0.35099999999999998</v>
      </c>
      <c r="M2720" s="6">
        <v>0</v>
      </c>
      <c r="N2720">
        <v>3</v>
      </c>
      <c r="O2720">
        <v>0</v>
      </c>
      <c r="P2720" s="6">
        <v>0</v>
      </c>
      <c r="Q2720" s="13">
        <v>0</v>
      </c>
      <c r="R2720" s="13">
        <v>0</v>
      </c>
      <c r="S2720" s="31">
        <v>36</v>
      </c>
      <c r="T2720" s="6">
        <f>VLOOKUP(E2720,'参数设置&amp;汇总'!S:U,3,0)</f>
        <v>0.11627539503386004</v>
      </c>
      <c r="U2720" s="78">
        <f t="shared" si="210"/>
        <v>0.34882618510158014</v>
      </c>
      <c r="V2720" s="13">
        <v>0.85000000000000009</v>
      </c>
      <c r="W2720" s="78">
        <f t="shared" si="212"/>
        <v>0.41038374717832954</v>
      </c>
      <c r="X2720" s="1">
        <f>VLOOKUP(E2720,'渗透率、续签率'!AG:AJ,4,0)</f>
        <v>3431</v>
      </c>
      <c r="Y2720" s="1">
        <f t="shared" si="213"/>
        <v>1408.0266365688487</v>
      </c>
      <c r="Z2720">
        <v>0</v>
      </c>
      <c r="AA2720" s="89">
        <f t="shared" si="214"/>
        <v>10293</v>
      </c>
    </row>
    <row r="2721" spans="1:37" hidden="1">
      <c r="A2721" t="s">
        <v>64</v>
      </c>
      <c r="B2721" t="s">
        <v>2</v>
      </c>
      <c r="C2721" t="s">
        <v>8</v>
      </c>
      <c r="D2721" t="s">
        <v>116</v>
      </c>
      <c r="E2721" t="s">
        <v>501</v>
      </c>
      <c r="F2721" t="str">
        <f t="shared" si="211"/>
        <v>宿迁市科学启蒙</v>
      </c>
      <c r="G2721" t="s">
        <v>73</v>
      </c>
      <c r="H2721" t="s">
        <v>235</v>
      </c>
      <c r="I2721" t="s">
        <v>70</v>
      </c>
      <c r="J2721">
        <v>52</v>
      </c>
      <c r="K2721">
        <v>0</v>
      </c>
      <c r="L2721" s="13">
        <f>VLOOKUP(C2721,'渗透率、续签率'!B:C,2,0)</f>
        <v>0.35099999999999998</v>
      </c>
      <c r="M2721" s="6">
        <v>0</v>
      </c>
      <c r="N2721">
        <v>0</v>
      </c>
      <c r="O2721">
        <v>0</v>
      </c>
      <c r="P2721" s="6">
        <v>0</v>
      </c>
      <c r="Q2721" s="13">
        <v>0</v>
      </c>
      <c r="R2721" s="13">
        <v>0</v>
      </c>
      <c r="S2721" s="31">
        <v>37</v>
      </c>
      <c r="T2721" s="6">
        <f>VLOOKUP(E2721,'参数设置&amp;汇总'!S:U,3,0)</f>
        <v>0.11627539503386004</v>
      </c>
      <c r="U2721" s="78">
        <f t="shared" si="210"/>
        <v>0</v>
      </c>
      <c r="V2721" s="13">
        <v>0.85000000000000009</v>
      </c>
      <c r="W2721" s="78">
        <f t="shared" si="212"/>
        <v>0</v>
      </c>
      <c r="X2721" s="1">
        <f>VLOOKUP(E2721,'渗透率、续签率'!AG:AJ,4,0)</f>
        <v>3431</v>
      </c>
      <c r="Y2721" s="1">
        <f t="shared" si="213"/>
        <v>0</v>
      </c>
      <c r="Z2721">
        <v>2</v>
      </c>
      <c r="AA2721" s="89">
        <f t="shared" si="214"/>
        <v>0</v>
      </c>
      <c r="AH2721" s="37"/>
      <c r="AI2721" s="37"/>
      <c r="AK2721" s="37"/>
    </row>
    <row r="2722" spans="1:37" hidden="1">
      <c r="A2722" t="s">
        <v>64</v>
      </c>
      <c r="B2722" t="s">
        <v>2</v>
      </c>
      <c r="C2722" t="s">
        <v>8</v>
      </c>
      <c r="D2722" t="s">
        <v>116</v>
      </c>
      <c r="E2722" t="s">
        <v>501</v>
      </c>
      <c r="F2722" t="str">
        <f t="shared" si="211"/>
        <v>山南市科学启蒙</v>
      </c>
      <c r="G2722" t="s">
        <v>237</v>
      </c>
      <c r="H2722" t="s">
        <v>238</v>
      </c>
      <c r="I2722" t="s">
        <v>57</v>
      </c>
      <c r="J2722">
        <v>0</v>
      </c>
      <c r="K2722">
        <v>0</v>
      </c>
      <c r="L2722" s="13">
        <f>VLOOKUP(C2722,'渗透率、续签率'!B:C,2,0)</f>
        <v>0.35099999999999998</v>
      </c>
      <c r="M2722" s="6">
        <v>0</v>
      </c>
      <c r="N2722">
        <v>0</v>
      </c>
      <c r="O2722">
        <v>0</v>
      </c>
      <c r="P2722" s="6">
        <v>0</v>
      </c>
      <c r="Q2722" s="13">
        <v>0</v>
      </c>
      <c r="R2722" s="13">
        <v>0</v>
      </c>
      <c r="S2722" s="31">
        <v>0</v>
      </c>
      <c r="T2722" s="6">
        <f>VLOOKUP(E2722,'参数设置&amp;汇总'!S:U,3,0)</f>
        <v>0.11627539503386004</v>
      </c>
      <c r="U2722" s="78">
        <f t="shared" si="210"/>
        <v>0</v>
      </c>
      <c r="V2722" s="13">
        <v>0.85000000000000009</v>
      </c>
      <c r="W2722" s="78">
        <f t="shared" si="212"/>
        <v>0</v>
      </c>
      <c r="X2722" s="1">
        <f>VLOOKUP(E2722,'渗透率、续签率'!AG:AJ,4,0)</f>
        <v>3431</v>
      </c>
      <c r="Y2722" s="1">
        <f t="shared" si="213"/>
        <v>0</v>
      </c>
      <c r="Z2722">
        <v>0</v>
      </c>
      <c r="AA2722" s="89">
        <f t="shared" si="214"/>
        <v>0</v>
      </c>
      <c r="AH2722" s="37"/>
      <c r="AI2722" s="37"/>
      <c r="AK2722" s="37"/>
    </row>
    <row r="2723" spans="1:37" hidden="1">
      <c r="A2723" t="s">
        <v>64</v>
      </c>
      <c r="B2723" t="s">
        <v>2</v>
      </c>
      <c r="C2723" t="s">
        <v>8</v>
      </c>
      <c r="D2723" t="s">
        <v>116</v>
      </c>
      <c r="E2723" t="s">
        <v>501</v>
      </c>
      <c r="F2723" t="str">
        <f t="shared" si="211"/>
        <v>岳阳市科学启蒙</v>
      </c>
      <c r="G2723" t="s">
        <v>113</v>
      </c>
      <c r="H2723" t="s">
        <v>239</v>
      </c>
      <c r="I2723" t="s">
        <v>68</v>
      </c>
      <c r="J2723">
        <v>35</v>
      </c>
      <c r="K2723">
        <v>0</v>
      </c>
      <c r="L2723" s="13">
        <f>VLOOKUP(C2723,'渗透率、续签率'!B:C,2,0)</f>
        <v>0.35099999999999998</v>
      </c>
      <c r="M2723" s="6">
        <v>0</v>
      </c>
      <c r="N2723">
        <v>0</v>
      </c>
      <c r="O2723">
        <v>0</v>
      </c>
      <c r="P2723" s="6">
        <v>0</v>
      </c>
      <c r="Q2723" s="13">
        <v>0</v>
      </c>
      <c r="R2723" s="13">
        <v>0</v>
      </c>
      <c r="S2723" s="31">
        <v>31</v>
      </c>
      <c r="T2723" s="6">
        <f>VLOOKUP(E2723,'参数设置&amp;汇总'!S:U,3,0)</f>
        <v>0.11627539503386004</v>
      </c>
      <c r="U2723" s="78">
        <f t="shared" si="210"/>
        <v>0</v>
      </c>
      <c r="V2723" s="13">
        <v>0.85000000000000009</v>
      </c>
      <c r="W2723" s="78">
        <f t="shared" si="212"/>
        <v>0</v>
      </c>
      <c r="X2723" s="1">
        <f>VLOOKUP(E2723,'渗透率、续签率'!AG:AJ,4,0)</f>
        <v>3431</v>
      </c>
      <c r="Y2723" s="1">
        <f t="shared" si="213"/>
        <v>0</v>
      </c>
      <c r="Z2723">
        <v>3</v>
      </c>
      <c r="AA2723" s="89">
        <f t="shared" si="214"/>
        <v>0</v>
      </c>
      <c r="AH2723" s="37"/>
      <c r="AI2723" s="37"/>
      <c r="AK2723" s="37"/>
    </row>
    <row r="2724" spans="1:37" hidden="1">
      <c r="A2724" t="s">
        <v>64</v>
      </c>
      <c r="B2724" t="s">
        <v>2</v>
      </c>
      <c r="C2724" t="s">
        <v>8</v>
      </c>
      <c r="D2724" t="s">
        <v>116</v>
      </c>
      <c r="E2724" t="s">
        <v>501</v>
      </c>
      <c r="F2724" t="str">
        <f t="shared" si="211"/>
        <v>崇左市科学启蒙</v>
      </c>
      <c r="G2724" t="s">
        <v>88</v>
      </c>
      <c r="H2724" t="s">
        <v>240</v>
      </c>
      <c r="I2724" t="s">
        <v>68</v>
      </c>
      <c r="J2724">
        <v>7</v>
      </c>
      <c r="K2724">
        <v>0</v>
      </c>
      <c r="L2724" s="13">
        <f>VLOOKUP(C2724,'渗透率、续签率'!B:C,2,0)</f>
        <v>0.35099999999999998</v>
      </c>
      <c r="M2724" s="6">
        <v>0</v>
      </c>
      <c r="N2724">
        <v>0</v>
      </c>
      <c r="O2724">
        <v>0</v>
      </c>
      <c r="P2724" s="6">
        <v>0</v>
      </c>
      <c r="Q2724" s="13">
        <v>0</v>
      </c>
      <c r="R2724" s="13">
        <v>0</v>
      </c>
      <c r="S2724" s="31">
        <v>3</v>
      </c>
      <c r="T2724" s="6">
        <f>VLOOKUP(E2724,'参数设置&amp;汇总'!S:U,3,0)</f>
        <v>0.11627539503386004</v>
      </c>
      <c r="U2724" s="78">
        <f t="shared" si="210"/>
        <v>0</v>
      </c>
      <c r="V2724" s="13">
        <v>0.85000000000000009</v>
      </c>
      <c r="W2724" s="78">
        <f t="shared" si="212"/>
        <v>0</v>
      </c>
      <c r="X2724" s="1">
        <f>VLOOKUP(E2724,'渗透率、续签率'!AG:AJ,4,0)</f>
        <v>3431</v>
      </c>
      <c r="Y2724" s="1">
        <f t="shared" si="213"/>
        <v>0</v>
      </c>
      <c r="Z2724">
        <v>0</v>
      </c>
      <c r="AA2724" s="89">
        <f t="shared" si="214"/>
        <v>0</v>
      </c>
      <c r="AH2724" s="37"/>
      <c r="AI2724" s="37"/>
      <c r="AK2724" s="37"/>
    </row>
    <row r="2725" spans="1:37" hidden="1">
      <c r="A2725" t="s">
        <v>64</v>
      </c>
      <c r="B2725" t="s">
        <v>2</v>
      </c>
      <c r="C2725" t="s">
        <v>8</v>
      </c>
      <c r="D2725" t="s">
        <v>116</v>
      </c>
      <c r="E2725" t="s">
        <v>501</v>
      </c>
      <c r="F2725" t="str">
        <f t="shared" si="211"/>
        <v>巴中市科学启蒙</v>
      </c>
      <c r="G2725" t="s">
        <v>77</v>
      </c>
      <c r="H2725" t="s">
        <v>241</v>
      </c>
      <c r="I2725" t="s">
        <v>70</v>
      </c>
      <c r="J2725">
        <v>11</v>
      </c>
      <c r="K2725">
        <v>0</v>
      </c>
      <c r="L2725" s="13">
        <f>VLOOKUP(C2725,'渗透率、续签率'!B:C,2,0)</f>
        <v>0.35099999999999998</v>
      </c>
      <c r="M2725" s="6">
        <v>0</v>
      </c>
      <c r="N2725">
        <v>0</v>
      </c>
      <c r="O2725">
        <v>0</v>
      </c>
      <c r="P2725" s="6">
        <v>0</v>
      </c>
      <c r="Q2725" s="13">
        <v>0</v>
      </c>
      <c r="R2725" s="13">
        <v>0</v>
      </c>
      <c r="S2725" s="31">
        <v>5</v>
      </c>
      <c r="T2725" s="6">
        <f>VLOOKUP(E2725,'参数设置&amp;汇总'!S:U,3,0)</f>
        <v>0.11627539503386004</v>
      </c>
      <c r="U2725" s="78">
        <f t="shared" si="210"/>
        <v>0</v>
      </c>
      <c r="V2725" s="13">
        <v>0.85000000000000009</v>
      </c>
      <c r="W2725" s="78">
        <f t="shared" si="212"/>
        <v>0</v>
      </c>
      <c r="X2725" s="1">
        <f>VLOOKUP(E2725,'渗透率、续签率'!AG:AJ,4,0)</f>
        <v>3431</v>
      </c>
      <c r="Y2725" s="1">
        <f t="shared" si="213"/>
        <v>0</v>
      </c>
      <c r="Z2725">
        <v>0</v>
      </c>
      <c r="AA2725" s="89">
        <f t="shared" si="214"/>
        <v>0</v>
      </c>
      <c r="AH2725" s="37"/>
      <c r="AI2725" s="37"/>
      <c r="AK2725" s="37"/>
    </row>
    <row r="2726" spans="1:37" hidden="1">
      <c r="A2726" t="s">
        <v>64</v>
      </c>
      <c r="B2726" t="s">
        <v>2</v>
      </c>
      <c r="C2726" t="s">
        <v>8</v>
      </c>
      <c r="D2726" t="s">
        <v>116</v>
      </c>
      <c r="E2726" t="s">
        <v>501</v>
      </c>
      <c r="F2726" t="str">
        <f t="shared" si="211"/>
        <v>巴彦淖尔市科学启蒙</v>
      </c>
      <c r="G2726" t="s">
        <v>142</v>
      </c>
      <c r="H2726" t="s">
        <v>242</v>
      </c>
      <c r="I2726" t="s">
        <v>70</v>
      </c>
      <c r="J2726">
        <v>19</v>
      </c>
      <c r="K2726">
        <v>0</v>
      </c>
      <c r="L2726" s="13">
        <f>VLOOKUP(C2726,'渗透率、续签率'!B:C,2,0)</f>
        <v>0.35099999999999998</v>
      </c>
      <c r="M2726" s="6">
        <v>0</v>
      </c>
      <c r="N2726">
        <v>1</v>
      </c>
      <c r="O2726">
        <v>0</v>
      </c>
      <c r="P2726" s="6">
        <v>0</v>
      </c>
      <c r="Q2726" s="13">
        <v>0</v>
      </c>
      <c r="R2726" s="13">
        <v>0</v>
      </c>
      <c r="S2726" s="31">
        <v>17</v>
      </c>
      <c r="T2726" s="6">
        <f>VLOOKUP(E2726,'参数设置&amp;汇总'!S:U,3,0)</f>
        <v>0.11627539503386004</v>
      </c>
      <c r="U2726" s="78">
        <f t="shared" si="210"/>
        <v>0.11627539503386004</v>
      </c>
      <c r="V2726" s="13">
        <v>0.85000000000000009</v>
      </c>
      <c r="W2726" s="78">
        <f t="shared" si="212"/>
        <v>0.1367945823927765</v>
      </c>
      <c r="X2726" s="1">
        <f>VLOOKUP(E2726,'渗透率、续签率'!AG:AJ,4,0)</f>
        <v>3431</v>
      </c>
      <c r="Y2726" s="1">
        <f t="shared" si="213"/>
        <v>469.34221218961619</v>
      </c>
      <c r="Z2726">
        <v>0</v>
      </c>
      <c r="AA2726" s="89">
        <f t="shared" si="214"/>
        <v>3431</v>
      </c>
      <c r="AH2726" s="37"/>
      <c r="AI2726" s="37"/>
      <c r="AK2726" s="37"/>
    </row>
    <row r="2727" spans="1:37" hidden="1">
      <c r="A2727" t="s">
        <v>64</v>
      </c>
      <c r="B2727" t="s">
        <v>2</v>
      </c>
      <c r="C2727" t="s">
        <v>8</v>
      </c>
      <c r="D2727" t="s">
        <v>116</v>
      </c>
      <c r="E2727" t="s">
        <v>501</v>
      </c>
      <c r="F2727" t="str">
        <f t="shared" si="211"/>
        <v>巴音郭楞蒙古自治州科学启蒙</v>
      </c>
      <c r="G2727" t="s">
        <v>145</v>
      </c>
      <c r="H2727" t="s">
        <v>243</v>
      </c>
      <c r="I2727" t="s">
        <v>70</v>
      </c>
      <c r="J2727">
        <v>8</v>
      </c>
      <c r="K2727">
        <v>0</v>
      </c>
      <c r="L2727" s="13">
        <f>VLOOKUP(C2727,'渗透率、续签率'!B:C,2,0)</f>
        <v>0.35099999999999998</v>
      </c>
      <c r="M2727" s="6">
        <v>0</v>
      </c>
      <c r="N2727">
        <v>1</v>
      </c>
      <c r="O2727">
        <v>0</v>
      </c>
      <c r="P2727" s="6">
        <v>0</v>
      </c>
      <c r="Q2727" s="13">
        <v>0</v>
      </c>
      <c r="R2727" s="13">
        <v>0</v>
      </c>
      <c r="S2727" s="31">
        <v>10</v>
      </c>
      <c r="T2727" s="6">
        <f>VLOOKUP(E2727,'参数设置&amp;汇总'!S:U,3,0)</f>
        <v>0.11627539503386004</v>
      </c>
      <c r="U2727" s="78">
        <f t="shared" si="210"/>
        <v>0.11627539503386004</v>
      </c>
      <c r="V2727" s="13">
        <v>0.85000000000000009</v>
      </c>
      <c r="W2727" s="78">
        <f t="shared" si="212"/>
        <v>0.1367945823927765</v>
      </c>
      <c r="X2727" s="1">
        <f>VLOOKUP(E2727,'渗透率、续签率'!AG:AJ,4,0)</f>
        <v>3431</v>
      </c>
      <c r="Y2727" s="1">
        <f t="shared" si="213"/>
        <v>469.34221218961619</v>
      </c>
      <c r="Z2727">
        <v>0</v>
      </c>
      <c r="AA2727" s="89">
        <f t="shared" si="214"/>
        <v>3431</v>
      </c>
      <c r="AH2727" s="37"/>
      <c r="AI2727" s="37"/>
      <c r="AK2727" s="37"/>
    </row>
    <row r="2728" spans="1:37" hidden="1">
      <c r="A2728" t="s">
        <v>64</v>
      </c>
      <c r="B2728" t="s">
        <v>2</v>
      </c>
      <c r="C2728" t="s">
        <v>8</v>
      </c>
      <c r="D2728" t="s">
        <v>116</v>
      </c>
      <c r="E2728" t="s">
        <v>501</v>
      </c>
      <c r="F2728" t="str">
        <f t="shared" si="211"/>
        <v>常州市科学启蒙</v>
      </c>
      <c r="G2728" t="s">
        <v>73</v>
      </c>
      <c r="H2728" t="s">
        <v>244</v>
      </c>
      <c r="I2728" t="s">
        <v>70</v>
      </c>
      <c r="J2728">
        <v>106</v>
      </c>
      <c r="K2728">
        <v>2</v>
      </c>
      <c r="L2728" s="13">
        <f>VLOOKUP(C2728,'渗透率、续签率'!B:C,2,0)</f>
        <v>0.35099999999999998</v>
      </c>
      <c r="M2728" s="6">
        <v>0.02</v>
      </c>
      <c r="N2728">
        <v>13</v>
      </c>
      <c r="O2728">
        <v>2</v>
      </c>
      <c r="P2728" s="6">
        <v>0.15</v>
      </c>
      <c r="Q2728" s="13">
        <v>0.32300000000000001</v>
      </c>
      <c r="R2728" s="13">
        <v>0.309</v>
      </c>
      <c r="S2728" s="31">
        <v>213</v>
      </c>
      <c r="T2728" s="6">
        <f>VLOOKUP(E2728,'参数设置&amp;汇总'!S:U,3,0)</f>
        <v>0.11627539503386004</v>
      </c>
      <c r="U2728" s="78">
        <f t="shared" si="210"/>
        <v>2</v>
      </c>
      <c r="V2728" s="13">
        <v>0.85000000000000009</v>
      </c>
      <c r="W2728" s="78">
        <f t="shared" si="212"/>
        <v>1.5270588235294116</v>
      </c>
      <c r="X2728" s="1">
        <f>VLOOKUP(E2728,'渗透率、续签率'!AG:AJ,4,0)</f>
        <v>3431</v>
      </c>
      <c r="Y2728" s="1">
        <f t="shared" si="213"/>
        <v>5239.3388235294115</v>
      </c>
      <c r="Z2728">
        <v>8</v>
      </c>
      <c r="AA2728" s="89">
        <f t="shared" si="214"/>
        <v>44603</v>
      </c>
      <c r="AH2728" s="37"/>
      <c r="AI2728" s="37"/>
      <c r="AK2728" s="37"/>
    </row>
    <row r="2729" spans="1:37" hidden="1">
      <c r="A2729" t="s">
        <v>64</v>
      </c>
      <c r="B2729" t="s">
        <v>2</v>
      </c>
      <c r="C2729" t="s">
        <v>8</v>
      </c>
      <c r="D2729" t="s">
        <v>116</v>
      </c>
      <c r="E2729" t="s">
        <v>501</v>
      </c>
      <c r="F2729" t="str">
        <f t="shared" si="211"/>
        <v>常德市科学启蒙</v>
      </c>
      <c r="G2729" t="s">
        <v>113</v>
      </c>
      <c r="H2729" t="s">
        <v>245</v>
      </c>
      <c r="I2729" t="s">
        <v>68</v>
      </c>
      <c r="J2729">
        <v>31</v>
      </c>
      <c r="K2729">
        <v>1</v>
      </c>
      <c r="L2729" s="13">
        <f>VLOOKUP(C2729,'渗透率、续签率'!B:C,2,0)</f>
        <v>0.35099999999999998</v>
      </c>
      <c r="M2729" s="6">
        <v>0.03</v>
      </c>
      <c r="N2729">
        <v>1</v>
      </c>
      <c r="O2729">
        <v>1</v>
      </c>
      <c r="P2729" s="6">
        <v>1</v>
      </c>
      <c r="Q2729" s="13">
        <v>0.64800000000000002</v>
      </c>
      <c r="R2729" s="13">
        <v>0.64800000000000002</v>
      </c>
      <c r="S2729" s="31">
        <v>69</v>
      </c>
      <c r="T2729" s="6">
        <f>VLOOKUP(E2729,'参数设置&amp;汇总'!S:U,3,0)</f>
        <v>0.11627539503386004</v>
      </c>
      <c r="U2729" s="78">
        <f t="shared" si="210"/>
        <v>1</v>
      </c>
      <c r="V2729" s="13">
        <v>0.85000000000000009</v>
      </c>
      <c r="W2729" s="78">
        <f t="shared" si="212"/>
        <v>0.76352941176470579</v>
      </c>
      <c r="X2729" s="1">
        <f>VLOOKUP(E2729,'渗透率、续签率'!AG:AJ,4,0)</f>
        <v>3431</v>
      </c>
      <c r="Y2729" s="1">
        <f t="shared" si="213"/>
        <v>2619.6694117647057</v>
      </c>
      <c r="Z2729">
        <v>0</v>
      </c>
      <c r="AA2729" s="89">
        <f t="shared" si="214"/>
        <v>3431</v>
      </c>
      <c r="AH2729" s="37"/>
      <c r="AI2729" s="37"/>
      <c r="AK2729" s="37"/>
    </row>
    <row r="2730" spans="1:37" hidden="1">
      <c r="A2730" t="s">
        <v>64</v>
      </c>
      <c r="B2730" t="s">
        <v>2</v>
      </c>
      <c r="C2730" t="s">
        <v>8</v>
      </c>
      <c r="D2730" t="s">
        <v>116</v>
      </c>
      <c r="E2730" t="s">
        <v>501</v>
      </c>
      <c r="F2730" t="str">
        <f t="shared" si="211"/>
        <v>平凉市科学启蒙</v>
      </c>
      <c r="G2730" t="s">
        <v>132</v>
      </c>
      <c r="H2730" t="s">
        <v>246</v>
      </c>
      <c r="I2730" t="s">
        <v>70</v>
      </c>
      <c r="J2730">
        <v>4</v>
      </c>
      <c r="K2730">
        <v>0</v>
      </c>
      <c r="L2730" s="13">
        <f>VLOOKUP(C2730,'渗透率、续签率'!B:C,2,0)</f>
        <v>0.35099999999999998</v>
      </c>
      <c r="M2730" s="6">
        <v>0</v>
      </c>
      <c r="N2730">
        <v>0</v>
      </c>
      <c r="O2730">
        <v>0</v>
      </c>
      <c r="P2730" s="6">
        <v>0</v>
      </c>
      <c r="Q2730" s="13">
        <v>0</v>
      </c>
      <c r="R2730" s="13">
        <v>0</v>
      </c>
      <c r="S2730" s="31">
        <v>3</v>
      </c>
      <c r="T2730" s="6">
        <f>VLOOKUP(E2730,'参数设置&amp;汇总'!S:U,3,0)</f>
        <v>0.11627539503386004</v>
      </c>
      <c r="U2730" s="78">
        <f t="shared" si="210"/>
        <v>0</v>
      </c>
      <c r="V2730" s="13">
        <v>0.85000000000000009</v>
      </c>
      <c r="W2730" s="78">
        <f t="shared" si="212"/>
        <v>0</v>
      </c>
      <c r="X2730" s="1">
        <f>VLOOKUP(E2730,'渗透率、续签率'!AG:AJ,4,0)</f>
        <v>3431</v>
      </c>
      <c r="Y2730" s="1">
        <f t="shared" si="213"/>
        <v>0</v>
      </c>
      <c r="Z2730">
        <v>0</v>
      </c>
      <c r="AA2730" s="89">
        <f t="shared" si="214"/>
        <v>0</v>
      </c>
      <c r="AH2730" s="37"/>
      <c r="AI2730" s="37"/>
      <c r="AK2730" s="37"/>
    </row>
    <row r="2731" spans="1:37" hidden="1">
      <c r="A2731" t="s">
        <v>64</v>
      </c>
      <c r="B2731" t="s">
        <v>2</v>
      </c>
      <c r="C2731" t="s">
        <v>8</v>
      </c>
      <c r="D2731" t="s">
        <v>116</v>
      </c>
      <c r="E2731" t="s">
        <v>501</v>
      </c>
      <c r="F2731" t="str">
        <f t="shared" si="211"/>
        <v>平顶山市科学启蒙</v>
      </c>
      <c r="G2731" t="s">
        <v>110</v>
      </c>
      <c r="H2731" t="s">
        <v>247</v>
      </c>
      <c r="I2731" t="s">
        <v>70</v>
      </c>
      <c r="J2731">
        <v>29</v>
      </c>
      <c r="K2731">
        <v>0</v>
      </c>
      <c r="L2731" s="13">
        <f>VLOOKUP(C2731,'渗透率、续签率'!B:C,2,0)</f>
        <v>0.35099999999999998</v>
      </c>
      <c r="M2731" s="6">
        <v>0</v>
      </c>
      <c r="N2731">
        <v>1</v>
      </c>
      <c r="O2731">
        <v>0</v>
      </c>
      <c r="P2731" s="6">
        <v>0</v>
      </c>
      <c r="Q2731" s="13">
        <v>0</v>
      </c>
      <c r="R2731" s="13">
        <v>0</v>
      </c>
      <c r="S2731" s="31">
        <v>17</v>
      </c>
      <c r="T2731" s="6">
        <f>VLOOKUP(E2731,'参数设置&amp;汇总'!S:U,3,0)</f>
        <v>0.11627539503386004</v>
      </c>
      <c r="U2731" s="78">
        <f t="shared" si="210"/>
        <v>0.11627539503386004</v>
      </c>
      <c r="V2731" s="13">
        <v>0.85000000000000009</v>
      </c>
      <c r="W2731" s="78">
        <f t="shared" si="212"/>
        <v>0.1367945823927765</v>
      </c>
      <c r="X2731" s="1">
        <f>VLOOKUP(E2731,'渗透率、续签率'!AG:AJ,4,0)</f>
        <v>3431</v>
      </c>
      <c r="Y2731" s="1">
        <f t="shared" si="213"/>
        <v>469.34221218961619</v>
      </c>
      <c r="Z2731">
        <v>0</v>
      </c>
      <c r="AA2731" s="89">
        <f t="shared" si="214"/>
        <v>3431</v>
      </c>
      <c r="AH2731" s="37"/>
      <c r="AI2731" s="37"/>
      <c r="AK2731" s="37"/>
    </row>
    <row r="2732" spans="1:37" hidden="1">
      <c r="A2732" t="s">
        <v>64</v>
      </c>
      <c r="B2732" t="s">
        <v>2</v>
      </c>
      <c r="C2732" t="s">
        <v>8</v>
      </c>
      <c r="D2732" t="s">
        <v>116</v>
      </c>
      <c r="E2732" t="s">
        <v>501</v>
      </c>
      <c r="F2732" t="str">
        <f t="shared" si="211"/>
        <v>广元市科学启蒙</v>
      </c>
      <c r="G2732" t="s">
        <v>77</v>
      </c>
      <c r="H2732" t="s">
        <v>248</v>
      </c>
      <c r="I2732" t="s">
        <v>70</v>
      </c>
      <c r="J2732">
        <v>6</v>
      </c>
      <c r="K2732">
        <v>0</v>
      </c>
      <c r="L2732" s="13">
        <f>VLOOKUP(C2732,'渗透率、续签率'!B:C,2,0)</f>
        <v>0.35099999999999998</v>
      </c>
      <c r="M2732" s="6">
        <v>0</v>
      </c>
      <c r="N2732">
        <v>0</v>
      </c>
      <c r="O2732">
        <v>0</v>
      </c>
      <c r="P2732" s="6">
        <v>0</v>
      </c>
      <c r="Q2732" s="13">
        <v>0</v>
      </c>
      <c r="R2732" s="13">
        <v>0</v>
      </c>
      <c r="S2732" s="31">
        <v>2</v>
      </c>
      <c r="T2732" s="6">
        <f>VLOOKUP(E2732,'参数设置&amp;汇总'!S:U,3,0)</f>
        <v>0.11627539503386004</v>
      </c>
      <c r="U2732" s="78">
        <f t="shared" si="210"/>
        <v>0</v>
      </c>
      <c r="V2732" s="13">
        <v>0.85000000000000009</v>
      </c>
      <c r="W2732" s="78">
        <f t="shared" si="212"/>
        <v>0</v>
      </c>
      <c r="X2732" s="1">
        <f>VLOOKUP(E2732,'渗透率、续签率'!AG:AJ,4,0)</f>
        <v>3431</v>
      </c>
      <c r="Y2732" s="1">
        <f t="shared" si="213"/>
        <v>0</v>
      </c>
      <c r="Z2732">
        <v>0</v>
      </c>
      <c r="AA2732" s="89">
        <f t="shared" si="214"/>
        <v>0</v>
      </c>
      <c r="AH2732" s="37"/>
      <c r="AI2732" s="37"/>
      <c r="AK2732" s="37"/>
    </row>
    <row r="2733" spans="1:37" hidden="1">
      <c r="A2733" t="s">
        <v>64</v>
      </c>
      <c r="B2733" t="s">
        <v>2</v>
      </c>
      <c r="C2733" t="s">
        <v>8</v>
      </c>
      <c r="D2733" t="s">
        <v>116</v>
      </c>
      <c r="E2733" t="s">
        <v>501</v>
      </c>
      <c r="F2733" t="str">
        <f t="shared" si="211"/>
        <v>广安市科学启蒙</v>
      </c>
      <c r="G2733" t="s">
        <v>77</v>
      </c>
      <c r="H2733" t="s">
        <v>249</v>
      </c>
      <c r="I2733" t="s">
        <v>70</v>
      </c>
      <c r="J2733">
        <v>10</v>
      </c>
      <c r="K2733">
        <v>0</v>
      </c>
      <c r="L2733" s="13">
        <f>VLOOKUP(C2733,'渗透率、续签率'!B:C,2,0)</f>
        <v>0.35099999999999998</v>
      </c>
      <c r="M2733" s="6">
        <v>0</v>
      </c>
      <c r="N2733">
        <v>0</v>
      </c>
      <c r="O2733">
        <v>0</v>
      </c>
      <c r="P2733" s="6">
        <v>0</v>
      </c>
      <c r="Q2733" s="13">
        <v>0</v>
      </c>
      <c r="R2733" s="13">
        <v>0</v>
      </c>
      <c r="S2733" s="31">
        <v>10</v>
      </c>
      <c r="T2733" s="6">
        <f>VLOOKUP(E2733,'参数设置&amp;汇总'!S:U,3,0)</f>
        <v>0.11627539503386004</v>
      </c>
      <c r="U2733" s="78">
        <f t="shared" si="210"/>
        <v>0</v>
      </c>
      <c r="V2733" s="13">
        <v>0.85000000000000009</v>
      </c>
      <c r="W2733" s="78">
        <f t="shared" si="212"/>
        <v>0</v>
      </c>
      <c r="X2733" s="1">
        <f>VLOOKUP(E2733,'渗透率、续签率'!AG:AJ,4,0)</f>
        <v>3431</v>
      </c>
      <c r="Y2733" s="1">
        <f t="shared" si="213"/>
        <v>0</v>
      </c>
      <c r="Z2733">
        <v>0</v>
      </c>
      <c r="AA2733" s="89">
        <f t="shared" si="214"/>
        <v>0</v>
      </c>
      <c r="AH2733" s="37"/>
      <c r="AI2733" s="37"/>
      <c r="AK2733" s="37"/>
    </row>
    <row r="2734" spans="1:37" hidden="1">
      <c r="A2734" t="s">
        <v>64</v>
      </c>
      <c r="B2734" t="s">
        <v>2</v>
      </c>
      <c r="C2734" t="s">
        <v>8</v>
      </c>
      <c r="D2734" t="s">
        <v>116</v>
      </c>
      <c r="E2734" t="s">
        <v>501</v>
      </c>
      <c r="F2734" t="str">
        <f t="shared" si="211"/>
        <v>庆阳市科学启蒙</v>
      </c>
      <c r="G2734" t="s">
        <v>132</v>
      </c>
      <c r="H2734" t="s">
        <v>250</v>
      </c>
      <c r="I2734" t="s">
        <v>70</v>
      </c>
      <c r="J2734">
        <v>10</v>
      </c>
      <c r="K2734">
        <v>0</v>
      </c>
      <c r="L2734" s="13">
        <f>VLOOKUP(C2734,'渗透率、续签率'!B:C,2,0)</f>
        <v>0.35099999999999998</v>
      </c>
      <c r="M2734" s="6">
        <v>0</v>
      </c>
      <c r="N2734">
        <v>0</v>
      </c>
      <c r="O2734">
        <v>0</v>
      </c>
      <c r="P2734" s="6">
        <v>0</v>
      </c>
      <c r="Q2734" s="13">
        <v>0</v>
      </c>
      <c r="R2734" s="13">
        <v>0</v>
      </c>
      <c r="S2734" s="31">
        <v>5</v>
      </c>
      <c r="T2734" s="6">
        <f>VLOOKUP(E2734,'参数设置&amp;汇总'!S:U,3,0)</f>
        <v>0.11627539503386004</v>
      </c>
      <c r="U2734" s="78">
        <f t="shared" si="210"/>
        <v>0</v>
      </c>
      <c r="V2734" s="13">
        <v>0.85000000000000009</v>
      </c>
      <c r="W2734" s="78">
        <f t="shared" si="212"/>
        <v>0</v>
      </c>
      <c r="X2734" s="1">
        <f>VLOOKUP(E2734,'渗透率、续签率'!AG:AJ,4,0)</f>
        <v>3431</v>
      </c>
      <c r="Y2734" s="1">
        <f t="shared" si="213"/>
        <v>0</v>
      </c>
      <c r="Z2734">
        <v>0</v>
      </c>
      <c r="AA2734" s="89">
        <f t="shared" si="214"/>
        <v>0</v>
      </c>
      <c r="AH2734" s="37"/>
      <c r="AI2734" s="37"/>
      <c r="AK2734" s="37"/>
    </row>
    <row r="2735" spans="1:37" hidden="1">
      <c r="A2735" t="s">
        <v>64</v>
      </c>
      <c r="B2735" t="s">
        <v>2</v>
      </c>
      <c r="C2735" t="s">
        <v>8</v>
      </c>
      <c r="D2735" t="s">
        <v>116</v>
      </c>
      <c r="E2735" t="s">
        <v>501</v>
      </c>
      <c r="F2735" t="str">
        <f t="shared" si="211"/>
        <v>廊坊市科学启蒙</v>
      </c>
      <c r="G2735" t="s">
        <v>159</v>
      </c>
      <c r="H2735" t="s">
        <v>251</v>
      </c>
      <c r="I2735" t="s">
        <v>70</v>
      </c>
      <c r="J2735">
        <v>111</v>
      </c>
      <c r="K2735">
        <v>0</v>
      </c>
      <c r="L2735" s="13">
        <f>VLOOKUP(C2735,'渗透率、续签率'!B:C,2,0)</f>
        <v>0.35099999999999998</v>
      </c>
      <c r="M2735" s="6">
        <v>0</v>
      </c>
      <c r="N2735">
        <v>10</v>
      </c>
      <c r="O2735">
        <v>0</v>
      </c>
      <c r="P2735" s="6">
        <v>0</v>
      </c>
      <c r="Q2735" s="13">
        <v>1.6E-2</v>
      </c>
      <c r="R2735" s="13">
        <v>0</v>
      </c>
      <c r="S2735" s="31">
        <v>226</v>
      </c>
      <c r="T2735" s="6">
        <f>VLOOKUP(E2735,'参数设置&amp;汇总'!S:U,3,0)</f>
        <v>0.11627539503386004</v>
      </c>
      <c r="U2735" s="78">
        <f t="shared" si="210"/>
        <v>1.1627539503386004</v>
      </c>
      <c r="V2735" s="13">
        <v>0.85000000000000009</v>
      </c>
      <c r="W2735" s="78">
        <f t="shared" si="212"/>
        <v>1.3679458239277651</v>
      </c>
      <c r="X2735" s="1">
        <f>VLOOKUP(E2735,'渗透率、续签率'!AG:AJ,4,0)</f>
        <v>3431</v>
      </c>
      <c r="Y2735" s="1">
        <f t="shared" si="213"/>
        <v>4693.422121896162</v>
      </c>
      <c r="Z2735">
        <v>0</v>
      </c>
      <c r="AA2735" s="89">
        <f t="shared" si="214"/>
        <v>34310</v>
      </c>
      <c r="AH2735" s="37"/>
      <c r="AI2735" s="37"/>
      <c r="AK2735" s="37"/>
    </row>
    <row r="2736" spans="1:37" hidden="1">
      <c r="A2736" t="s">
        <v>64</v>
      </c>
      <c r="B2736" t="s">
        <v>2</v>
      </c>
      <c r="C2736" t="s">
        <v>8</v>
      </c>
      <c r="D2736" t="s">
        <v>116</v>
      </c>
      <c r="E2736" t="s">
        <v>501</v>
      </c>
      <c r="F2736" t="str">
        <f t="shared" si="211"/>
        <v>延安市科学启蒙</v>
      </c>
      <c r="G2736" t="s">
        <v>108</v>
      </c>
      <c r="H2736" t="s">
        <v>252</v>
      </c>
      <c r="I2736" t="s">
        <v>70</v>
      </c>
      <c r="J2736">
        <v>12</v>
      </c>
      <c r="K2736">
        <v>0</v>
      </c>
      <c r="L2736" s="13">
        <f>VLOOKUP(C2736,'渗透率、续签率'!B:C,2,0)</f>
        <v>0.35099999999999998</v>
      </c>
      <c r="M2736" s="6">
        <v>0</v>
      </c>
      <c r="N2736">
        <v>1</v>
      </c>
      <c r="O2736">
        <v>0</v>
      </c>
      <c r="P2736" s="6">
        <v>0</v>
      </c>
      <c r="Q2736" s="13">
        <v>0</v>
      </c>
      <c r="R2736" s="13">
        <v>0</v>
      </c>
      <c r="S2736" s="31">
        <v>13</v>
      </c>
      <c r="T2736" s="6">
        <f>VLOOKUP(E2736,'参数设置&amp;汇总'!S:U,3,0)</f>
        <v>0.11627539503386004</v>
      </c>
      <c r="U2736" s="78">
        <f t="shared" si="210"/>
        <v>0.11627539503386004</v>
      </c>
      <c r="V2736" s="13">
        <v>0.85000000000000009</v>
      </c>
      <c r="W2736" s="78">
        <f t="shared" si="212"/>
        <v>0.1367945823927765</v>
      </c>
      <c r="X2736" s="1">
        <f>VLOOKUP(E2736,'渗透率、续签率'!AG:AJ,4,0)</f>
        <v>3431</v>
      </c>
      <c r="Y2736" s="1">
        <f t="shared" si="213"/>
        <v>469.34221218961619</v>
      </c>
      <c r="Z2736">
        <v>0</v>
      </c>
      <c r="AA2736" s="89">
        <f t="shared" si="214"/>
        <v>3431</v>
      </c>
      <c r="AH2736" s="37"/>
      <c r="AI2736" s="37"/>
      <c r="AK2736" s="37"/>
    </row>
    <row r="2737" spans="1:37" hidden="1">
      <c r="A2737" t="s">
        <v>64</v>
      </c>
      <c r="B2737" t="s">
        <v>2</v>
      </c>
      <c r="C2737" t="s">
        <v>8</v>
      </c>
      <c r="D2737" t="s">
        <v>116</v>
      </c>
      <c r="E2737" t="s">
        <v>501</v>
      </c>
      <c r="F2737" t="str">
        <f t="shared" si="211"/>
        <v>延边朝鲜族自治州科学启蒙</v>
      </c>
      <c r="G2737" t="s">
        <v>188</v>
      </c>
      <c r="H2737" t="s">
        <v>253</v>
      </c>
      <c r="I2737" t="s">
        <v>70</v>
      </c>
      <c r="J2737">
        <v>24</v>
      </c>
      <c r="K2737">
        <v>0</v>
      </c>
      <c r="L2737" s="13">
        <f>VLOOKUP(C2737,'渗透率、续签率'!B:C,2,0)</f>
        <v>0.35099999999999998</v>
      </c>
      <c r="M2737" s="6">
        <v>0</v>
      </c>
      <c r="N2737">
        <v>0</v>
      </c>
      <c r="O2737">
        <v>0</v>
      </c>
      <c r="P2737" s="6">
        <v>0</v>
      </c>
      <c r="Q2737" s="13">
        <v>0</v>
      </c>
      <c r="R2737" s="13">
        <v>0</v>
      </c>
      <c r="S2737" s="31">
        <v>11</v>
      </c>
      <c r="T2737" s="6">
        <f>VLOOKUP(E2737,'参数设置&amp;汇总'!S:U,3,0)</f>
        <v>0.11627539503386004</v>
      </c>
      <c r="U2737" s="78">
        <f t="shared" si="210"/>
        <v>0</v>
      </c>
      <c r="V2737" s="13">
        <v>0.85000000000000009</v>
      </c>
      <c r="W2737" s="78">
        <f t="shared" si="212"/>
        <v>0</v>
      </c>
      <c r="X2737" s="1">
        <f>VLOOKUP(E2737,'渗透率、续签率'!AG:AJ,4,0)</f>
        <v>3431</v>
      </c>
      <c r="Y2737" s="1">
        <f t="shared" si="213"/>
        <v>0</v>
      </c>
      <c r="Z2737">
        <v>0</v>
      </c>
      <c r="AA2737" s="89">
        <f t="shared" si="214"/>
        <v>0</v>
      </c>
      <c r="AH2737" s="37"/>
      <c r="AI2737" s="37"/>
      <c r="AK2737" s="37"/>
    </row>
    <row r="2738" spans="1:37" hidden="1">
      <c r="A2738" t="s">
        <v>64</v>
      </c>
      <c r="B2738" t="s">
        <v>2</v>
      </c>
      <c r="C2738" t="s">
        <v>8</v>
      </c>
      <c r="D2738" t="s">
        <v>116</v>
      </c>
      <c r="E2738" t="s">
        <v>501</v>
      </c>
      <c r="F2738" t="str">
        <f t="shared" si="211"/>
        <v>开封市科学启蒙</v>
      </c>
      <c r="G2738" t="s">
        <v>110</v>
      </c>
      <c r="H2738" t="s">
        <v>254</v>
      </c>
      <c r="I2738" t="s">
        <v>70</v>
      </c>
      <c r="J2738">
        <v>38</v>
      </c>
      <c r="K2738">
        <v>0</v>
      </c>
      <c r="L2738" s="13">
        <f>VLOOKUP(C2738,'渗透率、续签率'!B:C,2,0)</f>
        <v>0.35099999999999998</v>
      </c>
      <c r="M2738" s="6">
        <v>0</v>
      </c>
      <c r="N2738">
        <v>6</v>
      </c>
      <c r="O2738">
        <v>0</v>
      </c>
      <c r="P2738" s="6">
        <v>0</v>
      </c>
      <c r="Q2738" s="13">
        <v>0</v>
      </c>
      <c r="R2738" s="13">
        <v>0</v>
      </c>
      <c r="S2738" s="31">
        <v>42</v>
      </c>
      <c r="T2738" s="6">
        <f>VLOOKUP(E2738,'参数设置&amp;汇总'!S:U,3,0)</f>
        <v>0.11627539503386004</v>
      </c>
      <c r="U2738" s="78">
        <f t="shared" si="210"/>
        <v>0.69765237020316029</v>
      </c>
      <c r="V2738" s="13">
        <v>0.85000000000000009</v>
      </c>
      <c r="W2738" s="78">
        <f t="shared" si="212"/>
        <v>0.82076749435665908</v>
      </c>
      <c r="X2738" s="1">
        <f>VLOOKUP(E2738,'渗透率、续签率'!AG:AJ,4,0)</f>
        <v>3431</v>
      </c>
      <c r="Y2738" s="1">
        <f t="shared" si="213"/>
        <v>2816.0532731376975</v>
      </c>
      <c r="Z2738">
        <v>1</v>
      </c>
      <c r="AA2738" s="89">
        <f t="shared" si="214"/>
        <v>20586</v>
      </c>
    </row>
    <row r="2739" spans="1:37" hidden="1">
      <c r="A2739" t="s">
        <v>64</v>
      </c>
      <c r="B2739" t="s">
        <v>2</v>
      </c>
      <c r="C2739" t="s">
        <v>8</v>
      </c>
      <c r="D2739" t="s">
        <v>116</v>
      </c>
      <c r="E2739" t="s">
        <v>501</v>
      </c>
      <c r="F2739" t="str">
        <f t="shared" si="211"/>
        <v>张家口市科学启蒙</v>
      </c>
      <c r="G2739" t="s">
        <v>159</v>
      </c>
      <c r="H2739" t="s">
        <v>255</v>
      </c>
      <c r="I2739" t="s">
        <v>70</v>
      </c>
      <c r="J2739">
        <v>33</v>
      </c>
      <c r="K2739">
        <v>0</v>
      </c>
      <c r="L2739" s="13">
        <f>VLOOKUP(C2739,'渗透率、续签率'!B:C,2,0)</f>
        <v>0.35099999999999998</v>
      </c>
      <c r="M2739" s="6">
        <v>0</v>
      </c>
      <c r="N2739">
        <v>1</v>
      </c>
      <c r="O2739">
        <v>0</v>
      </c>
      <c r="P2739" s="6">
        <v>0</v>
      </c>
      <c r="Q2739" s="13">
        <v>0</v>
      </c>
      <c r="R2739" s="13">
        <v>0</v>
      </c>
      <c r="S2739" s="31">
        <v>31</v>
      </c>
      <c r="T2739" s="6">
        <f>VLOOKUP(E2739,'参数设置&amp;汇总'!S:U,3,0)</f>
        <v>0.11627539503386004</v>
      </c>
      <c r="U2739" s="78">
        <f t="shared" si="210"/>
        <v>0.11627539503386004</v>
      </c>
      <c r="V2739" s="13">
        <v>0.85000000000000009</v>
      </c>
      <c r="W2739" s="78">
        <f t="shared" si="212"/>
        <v>0.1367945823927765</v>
      </c>
      <c r="X2739" s="1">
        <f>VLOOKUP(E2739,'渗透率、续签率'!AG:AJ,4,0)</f>
        <v>3431</v>
      </c>
      <c r="Y2739" s="1">
        <f t="shared" si="213"/>
        <v>469.34221218961619</v>
      </c>
      <c r="Z2739">
        <v>2</v>
      </c>
      <c r="AA2739" s="89">
        <f t="shared" si="214"/>
        <v>3431</v>
      </c>
      <c r="AH2739" s="37"/>
      <c r="AI2739" s="37"/>
      <c r="AK2739" s="37"/>
    </row>
    <row r="2740" spans="1:37" hidden="1">
      <c r="A2740" t="s">
        <v>64</v>
      </c>
      <c r="B2740" t="s">
        <v>2</v>
      </c>
      <c r="C2740" t="s">
        <v>8</v>
      </c>
      <c r="D2740" t="s">
        <v>116</v>
      </c>
      <c r="E2740" t="s">
        <v>501</v>
      </c>
      <c r="F2740" t="str">
        <f t="shared" si="211"/>
        <v>张家界市科学启蒙</v>
      </c>
      <c r="G2740" t="s">
        <v>113</v>
      </c>
      <c r="H2740" t="s">
        <v>256</v>
      </c>
      <c r="I2740" t="s">
        <v>68</v>
      </c>
      <c r="J2740">
        <v>6</v>
      </c>
      <c r="K2740">
        <v>0</v>
      </c>
      <c r="L2740" s="13">
        <f>VLOOKUP(C2740,'渗透率、续签率'!B:C,2,0)</f>
        <v>0.35099999999999998</v>
      </c>
      <c r="M2740" s="6">
        <v>0</v>
      </c>
      <c r="N2740">
        <v>0</v>
      </c>
      <c r="O2740">
        <v>0</v>
      </c>
      <c r="P2740" s="6">
        <v>0</v>
      </c>
      <c r="Q2740" s="13">
        <v>0</v>
      </c>
      <c r="R2740" s="13">
        <v>0</v>
      </c>
      <c r="S2740" s="31">
        <v>3</v>
      </c>
      <c r="T2740" s="6">
        <f>VLOOKUP(E2740,'参数设置&amp;汇总'!S:U,3,0)</f>
        <v>0.11627539503386004</v>
      </c>
      <c r="U2740" s="78">
        <f t="shared" si="210"/>
        <v>0</v>
      </c>
      <c r="V2740" s="13">
        <v>0.85000000000000009</v>
      </c>
      <c r="W2740" s="78">
        <f t="shared" si="212"/>
        <v>0</v>
      </c>
      <c r="X2740" s="1">
        <f>VLOOKUP(E2740,'渗透率、续签率'!AG:AJ,4,0)</f>
        <v>3431</v>
      </c>
      <c r="Y2740" s="1">
        <f t="shared" si="213"/>
        <v>0</v>
      </c>
      <c r="Z2740">
        <v>0</v>
      </c>
      <c r="AA2740" s="89">
        <f t="shared" si="214"/>
        <v>0</v>
      </c>
      <c r="AH2740" s="37"/>
      <c r="AI2740" s="37"/>
      <c r="AJ2740" s="1"/>
      <c r="AK2740" s="37"/>
    </row>
    <row r="2741" spans="1:37" hidden="1">
      <c r="A2741" t="s">
        <v>64</v>
      </c>
      <c r="B2741" t="s">
        <v>2</v>
      </c>
      <c r="C2741" t="s">
        <v>8</v>
      </c>
      <c r="D2741" t="s">
        <v>116</v>
      </c>
      <c r="E2741" t="s">
        <v>501</v>
      </c>
      <c r="F2741" t="str">
        <f t="shared" si="211"/>
        <v>张掖市科学启蒙</v>
      </c>
      <c r="G2741" t="s">
        <v>132</v>
      </c>
      <c r="H2741" t="s">
        <v>257</v>
      </c>
      <c r="I2741" t="s">
        <v>70</v>
      </c>
      <c r="J2741">
        <v>9</v>
      </c>
      <c r="K2741">
        <v>0</v>
      </c>
      <c r="L2741" s="13">
        <f>VLOOKUP(C2741,'渗透率、续签率'!B:C,2,0)</f>
        <v>0.35099999999999998</v>
      </c>
      <c r="M2741" s="6">
        <v>0</v>
      </c>
      <c r="N2741">
        <v>0</v>
      </c>
      <c r="O2741">
        <v>0</v>
      </c>
      <c r="P2741" s="6">
        <v>0</v>
      </c>
      <c r="Q2741" s="13">
        <v>0</v>
      </c>
      <c r="R2741" s="13">
        <v>0</v>
      </c>
      <c r="S2741" s="31">
        <v>7</v>
      </c>
      <c r="T2741" s="6">
        <f>VLOOKUP(E2741,'参数设置&amp;汇总'!S:U,3,0)</f>
        <v>0.11627539503386004</v>
      </c>
      <c r="U2741" s="78">
        <f t="shared" si="210"/>
        <v>0</v>
      </c>
      <c r="V2741" s="13">
        <v>0.85000000000000009</v>
      </c>
      <c r="W2741" s="78">
        <f t="shared" si="212"/>
        <v>0</v>
      </c>
      <c r="X2741" s="1">
        <f>VLOOKUP(E2741,'渗透率、续签率'!AG:AJ,4,0)</f>
        <v>3431</v>
      </c>
      <c r="Y2741" s="1">
        <f t="shared" si="213"/>
        <v>0</v>
      </c>
      <c r="Z2741">
        <v>0</v>
      </c>
      <c r="AA2741" s="89">
        <f t="shared" si="214"/>
        <v>0</v>
      </c>
      <c r="AH2741" s="37"/>
      <c r="AI2741" s="37"/>
      <c r="AK2741" s="37"/>
    </row>
    <row r="2742" spans="1:37" hidden="1">
      <c r="A2742" t="s">
        <v>64</v>
      </c>
      <c r="B2742" t="s">
        <v>2</v>
      </c>
      <c r="C2742" t="s">
        <v>8</v>
      </c>
      <c r="D2742" t="s">
        <v>116</v>
      </c>
      <c r="E2742" t="s">
        <v>501</v>
      </c>
      <c r="F2742" t="str">
        <f t="shared" si="211"/>
        <v>徐州市科学启蒙</v>
      </c>
      <c r="G2742" t="s">
        <v>73</v>
      </c>
      <c r="H2742" t="s">
        <v>258</v>
      </c>
      <c r="I2742" t="s">
        <v>70</v>
      </c>
      <c r="J2742">
        <v>122</v>
      </c>
      <c r="K2742">
        <v>2</v>
      </c>
      <c r="L2742" s="13">
        <f>VLOOKUP(C2742,'渗透率、续签率'!B:C,2,0)</f>
        <v>0.35099999999999998</v>
      </c>
      <c r="M2742" s="6">
        <v>0.02</v>
      </c>
      <c r="N2742">
        <v>12</v>
      </c>
      <c r="O2742">
        <v>2</v>
      </c>
      <c r="P2742" s="6">
        <v>0.17</v>
      </c>
      <c r="Q2742" s="13">
        <v>8.7999999999999995E-2</v>
      </c>
      <c r="R2742" s="13">
        <v>6.2E-2</v>
      </c>
      <c r="S2742" s="31">
        <v>196</v>
      </c>
      <c r="T2742" s="6">
        <f>VLOOKUP(E2742,'参数设置&amp;汇总'!S:U,3,0)</f>
        <v>0.11627539503386004</v>
      </c>
      <c r="U2742" s="78">
        <f t="shared" si="210"/>
        <v>2</v>
      </c>
      <c r="V2742" s="13">
        <v>0.85000000000000009</v>
      </c>
      <c r="W2742" s="78">
        <f t="shared" si="212"/>
        <v>1.5270588235294116</v>
      </c>
      <c r="X2742" s="1">
        <f>VLOOKUP(E2742,'渗透率、续签率'!AG:AJ,4,0)</f>
        <v>3431</v>
      </c>
      <c r="Y2742" s="1">
        <f t="shared" si="213"/>
        <v>5239.3388235294115</v>
      </c>
      <c r="Z2742">
        <v>13</v>
      </c>
      <c r="AA2742" s="89">
        <f t="shared" si="214"/>
        <v>41172</v>
      </c>
    </row>
    <row r="2743" spans="1:37" hidden="1">
      <c r="A2743" t="s">
        <v>64</v>
      </c>
      <c r="B2743" t="s">
        <v>2</v>
      </c>
      <c r="C2743" t="s">
        <v>8</v>
      </c>
      <c r="D2743" t="s">
        <v>116</v>
      </c>
      <c r="E2743" t="s">
        <v>501</v>
      </c>
      <c r="F2743" t="str">
        <f t="shared" si="211"/>
        <v>德宏傣族景颇族自治州科学启蒙</v>
      </c>
      <c r="G2743" t="s">
        <v>99</v>
      </c>
      <c r="H2743" t="s">
        <v>259</v>
      </c>
      <c r="I2743" t="s">
        <v>68</v>
      </c>
      <c r="J2743">
        <v>3</v>
      </c>
      <c r="K2743">
        <v>0</v>
      </c>
      <c r="L2743" s="13">
        <f>VLOOKUP(C2743,'渗透率、续签率'!B:C,2,0)</f>
        <v>0.35099999999999998</v>
      </c>
      <c r="M2743" s="6">
        <v>0</v>
      </c>
      <c r="N2743">
        <v>0</v>
      </c>
      <c r="O2743">
        <v>0</v>
      </c>
      <c r="P2743" s="6">
        <v>0</v>
      </c>
      <c r="Q2743" s="13">
        <v>0</v>
      </c>
      <c r="R2743" s="13">
        <v>0</v>
      </c>
      <c r="S2743" s="31">
        <v>1</v>
      </c>
      <c r="T2743" s="6">
        <f>VLOOKUP(E2743,'参数设置&amp;汇总'!S:U,3,0)</f>
        <v>0.11627539503386004</v>
      </c>
      <c r="U2743" s="78">
        <f t="shared" si="210"/>
        <v>0</v>
      </c>
      <c r="V2743" s="13">
        <v>0.85000000000000009</v>
      </c>
      <c r="W2743" s="78">
        <f t="shared" si="212"/>
        <v>0</v>
      </c>
      <c r="X2743" s="1">
        <f>VLOOKUP(E2743,'渗透率、续签率'!AG:AJ,4,0)</f>
        <v>3431</v>
      </c>
      <c r="Y2743" s="1">
        <f t="shared" si="213"/>
        <v>0</v>
      </c>
      <c r="Z2743">
        <v>0</v>
      </c>
      <c r="AA2743" s="89">
        <f t="shared" si="214"/>
        <v>0</v>
      </c>
      <c r="AH2743" s="37"/>
      <c r="AI2743" s="37"/>
      <c r="AK2743" s="37"/>
    </row>
    <row r="2744" spans="1:37" hidden="1">
      <c r="A2744" t="s">
        <v>64</v>
      </c>
      <c r="B2744" t="s">
        <v>2</v>
      </c>
      <c r="C2744" t="s">
        <v>8</v>
      </c>
      <c r="D2744" t="s">
        <v>116</v>
      </c>
      <c r="E2744" t="s">
        <v>501</v>
      </c>
      <c r="F2744" t="str">
        <f t="shared" si="211"/>
        <v>德州市科学启蒙</v>
      </c>
      <c r="G2744" t="s">
        <v>103</v>
      </c>
      <c r="H2744" t="s">
        <v>260</v>
      </c>
      <c r="I2744" t="s">
        <v>70</v>
      </c>
      <c r="J2744">
        <v>58</v>
      </c>
      <c r="K2744">
        <v>0</v>
      </c>
      <c r="L2744" s="13">
        <f>VLOOKUP(C2744,'渗透率、续签率'!B:C,2,0)</f>
        <v>0.35099999999999998</v>
      </c>
      <c r="M2744" s="6">
        <v>0</v>
      </c>
      <c r="N2744">
        <v>1</v>
      </c>
      <c r="O2744">
        <v>0</v>
      </c>
      <c r="P2744" s="6">
        <v>0</v>
      </c>
      <c r="Q2744" s="13">
        <v>0</v>
      </c>
      <c r="R2744" s="13">
        <v>0</v>
      </c>
      <c r="S2744" s="31">
        <v>52</v>
      </c>
      <c r="T2744" s="6">
        <f>VLOOKUP(E2744,'参数设置&amp;汇总'!S:U,3,0)</f>
        <v>0.11627539503386004</v>
      </c>
      <c r="U2744" s="78">
        <f t="shared" si="210"/>
        <v>0.11627539503386004</v>
      </c>
      <c r="V2744" s="13">
        <v>0.85000000000000009</v>
      </c>
      <c r="W2744" s="78">
        <f t="shared" si="212"/>
        <v>0.1367945823927765</v>
      </c>
      <c r="X2744" s="1">
        <f>VLOOKUP(E2744,'渗透率、续签率'!AG:AJ,4,0)</f>
        <v>3431</v>
      </c>
      <c r="Y2744" s="1">
        <f t="shared" si="213"/>
        <v>469.34221218961619</v>
      </c>
      <c r="Z2744">
        <v>0</v>
      </c>
      <c r="AA2744" s="89">
        <f t="shared" si="214"/>
        <v>3431</v>
      </c>
      <c r="AH2744" s="37"/>
      <c r="AI2744" s="37"/>
      <c r="AK2744" s="37"/>
    </row>
    <row r="2745" spans="1:37" hidden="1">
      <c r="A2745" t="s">
        <v>64</v>
      </c>
      <c r="B2745" t="s">
        <v>2</v>
      </c>
      <c r="C2745" t="s">
        <v>8</v>
      </c>
      <c r="D2745" t="s">
        <v>116</v>
      </c>
      <c r="E2745" t="s">
        <v>501</v>
      </c>
      <c r="F2745" t="str">
        <f t="shared" si="211"/>
        <v>德阳市科学启蒙</v>
      </c>
      <c r="G2745" t="s">
        <v>77</v>
      </c>
      <c r="H2745" t="s">
        <v>261</v>
      </c>
      <c r="I2745" t="s">
        <v>70</v>
      </c>
      <c r="J2745">
        <v>22</v>
      </c>
      <c r="K2745">
        <v>0</v>
      </c>
      <c r="L2745" s="13">
        <f>VLOOKUP(C2745,'渗透率、续签率'!B:C,2,0)</f>
        <v>0.35099999999999998</v>
      </c>
      <c r="M2745" s="6">
        <v>0</v>
      </c>
      <c r="N2745">
        <v>2</v>
      </c>
      <c r="O2745">
        <v>0</v>
      </c>
      <c r="P2745" s="6">
        <v>0</v>
      </c>
      <c r="Q2745" s="13">
        <v>0.32500000000000001</v>
      </c>
      <c r="R2745" s="13">
        <v>0</v>
      </c>
      <c r="S2745" s="31">
        <v>22</v>
      </c>
      <c r="T2745" s="6">
        <f>VLOOKUP(E2745,'参数设置&amp;汇总'!S:U,3,0)</f>
        <v>0.11627539503386004</v>
      </c>
      <c r="U2745" s="78">
        <f t="shared" si="210"/>
        <v>0.23255079006772009</v>
      </c>
      <c r="V2745" s="13">
        <v>0.85000000000000009</v>
      </c>
      <c r="W2745" s="78">
        <f t="shared" si="212"/>
        <v>0.27358916478555301</v>
      </c>
      <c r="X2745" s="1">
        <f>VLOOKUP(E2745,'渗透率、续签率'!AG:AJ,4,0)</f>
        <v>3431</v>
      </c>
      <c r="Y2745" s="1">
        <f t="shared" si="213"/>
        <v>938.68442437923238</v>
      </c>
      <c r="Z2745">
        <v>1</v>
      </c>
      <c r="AA2745" s="89">
        <f t="shared" si="214"/>
        <v>6862</v>
      </c>
      <c r="AH2745" s="37"/>
      <c r="AI2745" s="37"/>
      <c r="AK2745" s="37"/>
    </row>
    <row r="2746" spans="1:37" hidden="1">
      <c r="A2746" t="s">
        <v>64</v>
      </c>
      <c r="B2746" t="s">
        <v>2</v>
      </c>
      <c r="C2746" t="s">
        <v>8</v>
      </c>
      <c r="D2746" t="s">
        <v>116</v>
      </c>
      <c r="E2746" t="s">
        <v>501</v>
      </c>
      <c r="F2746" t="str">
        <f t="shared" si="211"/>
        <v>忻州市科学启蒙</v>
      </c>
      <c r="G2746" t="s">
        <v>134</v>
      </c>
      <c r="H2746" t="s">
        <v>262</v>
      </c>
      <c r="I2746" t="s">
        <v>70</v>
      </c>
      <c r="J2746">
        <v>24</v>
      </c>
      <c r="K2746">
        <v>0</v>
      </c>
      <c r="L2746" s="13">
        <f>VLOOKUP(C2746,'渗透率、续签率'!B:C,2,0)</f>
        <v>0.35099999999999998</v>
      </c>
      <c r="M2746" s="6">
        <v>0</v>
      </c>
      <c r="N2746">
        <v>9</v>
      </c>
      <c r="O2746">
        <v>0</v>
      </c>
      <c r="P2746" s="6">
        <v>0</v>
      </c>
      <c r="Q2746" s="13">
        <v>0</v>
      </c>
      <c r="R2746" s="13">
        <v>0</v>
      </c>
      <c r="S2746" s="31">
        <v>39</v>
      </c>
      <c r="T2746" s="6">
        <f>VLOOKUP(E2746,'参数设置&amp;汇总'!S:U,3,0)</f>
        <v>0.11627539503386004</v>
      </c>
      <c r="U2746" s="78">
        <f t="shared" si="210"/>
        <v>1.0464785553047404</v>
      </c>
      <c r="V2746" s="13">
        <v>0.85000000000000009</v>
      </c>
      <c r="W2746" s="78">
        <f t="shared" si="212"/>
        <v>1.2311512415349886</v>
      </c>
      <c r="X2746" s="1">
        <f>VLOOKUP(E2746,'渗透率、续签率'!AG:AJ,4,0)</f>
        <v>3431</v>
      </c>
      <c r="Y2746" s="1">
        <f t="shared" si="213"/>
        <v>4224.0799097065455</v>
      </c>
      <c r="Z2746">
        <v>0</v>
      </c>
      <c r="AA2746" s="89">
        <f t="shared" si="214"/>
        <v>30879</v>
      </c>
      <c r="AH2746" s="37"/>
      <c r="AI2746" s="37"/>
      <c r="AK2746" s="37"/>
    </row>
    <row r="2747" spans="1:37" hidden="1">
      <c r="A2747" t="s">
        <v>64</v>
      </c>
      <c r="B2747" t="s">
        <v>2</v>
      </c>
      <c r="C2747" t="s">
        <v>8</v>
      </c>
      <c r="D2747" t="s">
        <v>116</v>
      </c>
      <c r="E2747" t="s">
        <v>501</v>
      </c>
      <c r="F2747" t="str">
        <f t="shared" si="211"/>
        <v>怀化市科学启蒙</v>
      </c>
      <c r="G2747" t="s">
        <v>113</v>
      </c>
      <c r="H2747" t="s">
        <v>263</v>
      </c>
      <c r="I2747" t="s">
        <v>68</v>
      </c>
      <c r="J2747">
        <v>17</v>
      </c>
      <c r="K2747">
        <v>0</v>
      </c>
      <c r="L2747" s="13">
        <f>VLOOKUP(C2747,'渗透率、续签率'!B:C,2,0)</f>
        <v>0.35099999999999998</v>
      </c>
      <c r="M2747" s="6">
        <v>0</v>
      </c>
      <c r="N2747">
        <v>0</v>
      </c>
      <c r="O2747">
        <v>0</v>
      </c>
      <c r="P2747" s="6">
        <v>0</v>
      </c>
      <c r="Q2747" s="13">
        <v>0</v>
      </c>
      <c r="R2747" s="13">
        <v>0</v>
      </c>
      <c r="S2747" s="31">
        <v>14</v>
      </c>
      <c r="T2747" s="6">
        <f>VLOOKUP(E2747,'参数设置&amp;汇总'!S:U,3,0)</f>
        <v>0.11627539503386004</v>
      </c>
      <c r="U2747" s="78">
        <f t="shared" si="210"/>
        <v>0</v>
      </c>
      <c r="V2747" s="13">
        <v>0.85000000000000009</v>
      </c>
      <c r="W2747" s="78">
        <f t="shared" si="212"/>
        <v>0</v>
      </c>
      <c r="X2747" s="1">
        <f>VLOOKUP(E2747,'渗透率、续签率'!AG:AJ,4,0)</f>
        <v>3431</v>
      </c>
      <c r="Y2747" s="1">
        <f t="shared" si="213"/>
        <v>0</v>
      </c>
      <c r="Z2747">
        <v>0</v>
      </c>
      <c r="AA2747" s="89">
        <f t="shared" si="214"/>
        <v>0</v>
      </c>
      <c r="AH2747" s="37"/>
      <c r="AI2747" s="37"/>
      <c r="AK2747" s="37"/>
    </row>
    <row r="2748" spans="1:37" hidden="1">
      <c r="A2748" t="s">
        <v>64</v>
      </c>
      <c r="B2748" t="s">
        <v>2</v>
      </c>
      <c r="C2748" t="s">
        <v>8</v>
      </c>
      <c r="D2748" t="s">
        <v>116</v>
      </c>
      <c r="E2748" t="s">
        <v>501</v>
      </c>
      <c r="F2748" t="str">
        <f t="shared" si="211"/>
        <v>恩施土家族苗族自治州科学启蒙</v>
      </c>
      <c r="G2748" t="s">
        <v>81</v>
      </c>
      <c r="H2748" t="s">
        <v>265</v>
      </c>
      <c r="I2748" t="s">
        <v>68</v>
      </c>
      <c r="J2748">
        <v>23</v>
      </c>
      <c r="K2748">
        <v>0</v>
      </c>
      <c r="L2748" s="13">
        <f>VLOOKUP(C2748,'渗透率、续签率'!B:C,2,0)</f>
        <v>0.35099999999999998</v>
      </c>
      <c r="M2748" s="6">
        <v>0</v>
      </c>
      <c r="N2748">
        <v>0</v>
      </c>
      <c r="O2748">
        <v>0</v>
      </c>
      <c r="P2748" s="6">
        <v>0</v>
      </c>
      <c r="Q2748" s="13">
        <v>0</v>
      </c>
      <c r="R2748" s="13">
        <v>0</v>
      </c>
      <c r="S2748" s="31">
        <v>11</v>
      </c>
      <c r="T2748" s="6">
        <f>VLOOKUP(E2748,'参数设置&amp;汇总'!S:U,3,0)</f>
        <v>0.11627539503386004</v>
      </c>
      <c r="U2748" s="78">
        <f t="shared" si="210"/>
        <v>0</v>
      </c>
      <c r="V2748" s="13">
        <v>0.85000000000000009</v>
      </c>
      <c r="W2748" s="78">
        <f t="shared" si="212"/>
        <v>0</v>
      </c>
      <c r="X2748" s="1">
        <f>VLOOKUP(E2748,'渗透率、续签率'!AG:AJ,4,0)</f>
        <v>3431</v>
      </c>
      <c r="Y2748" s="1">
        <f t="shared" si="213"/>
        <v>0</v>
      </c>
      <c r="Z2748">
        <v>1</v>
      </c>
      <c r="AA2748" s="89">
        <f t="shared" si="214"/>
        <v>0</v>
      </c>
      <c r="AH2748" s="37"/>
      <c r="AI2748" s="37"/>
      <c r="AK2748" s="37"/>
    </row>
    <row r="2749" spans="1:37" hidden="1">
      <c r="A2749" t="s">
        <v>64</v>
      </c>
      <c r="B2749" t="s">
        <v>2</v>
      </c>
      <c r="C2749" t="s">
        <v>8</v>
      </c>
      <c r="D2749" t="s">
        <v>116</v>
      </c>
      <c r="E2749" t="s">
        <v>501</v>
      </c>
      <c r="F2749" t="str">
        <f t="shared" si="211"/>
        <v>惠州市科学启蒙</v>
      </c>
      <c r="G2749" t="s">
        <v>75</v>
      </c>
      <c r="H2749" t="s">
        <v>266</v>
      </c>
      <c r="I2749" t="s">
        <v>68</v>
      </c>
      <c r="J2749">
        <v>114</v>
      </c>
      <c r="K2749">
        <v>3</v>
      </c>
      <c r="L2749" s="13">
        <f>VLOOKUP(C2749,'渗透率、续签率'!B:C,2,0)</f>
        <v>0.35099999999999998</v>
      </c>
      <c r="M2749" s="6">
        <v>0.03</v>
      </c>
      <c r="N2749">
        <v>10</v>
      </c>
      <c r="O2749">
        <v>3</v>
      </c>
      <c r="P2749" s="6">
        <v>0.3</v>
      </c>
      <c r="Q2749" s="13">
        <v>0.19</v>
      </c>
      <c r="R2749" s="13">
        <v>0</v>
      </c>
      <c r="S2749" s="31">
        <v>163</v>
      </c>
      <c r="T2749" s="6">
        <f>VLOOKUP(E2749,'参数设置&amp;汇总'!S:U,3,0)</f>
        <v>0.11627539503386004</v>
      </c>
      <c r="U2749" s="78">
        <f t="shared" si="210"/>
        <v>3</v>
      </c>
      <c r="V2749" s="13">
        <v>0.85000000000000009</v>
      </c>
      <c r="W2749" s="78">
        <f t="shared" si="212"/>
        <v>2.2905882352941176</v>
      </c>
      <c r="X2749" s="1">
        <f>VLOOKUP(E2749,'渗透率、续签率'!AG:AJ,4,0)</f>
        <v>3431</v>
      </c>
      <c r="Y2749" s="1">
        <f t="shared" si="213"/>
        <v>7859.0082352941172</v>
      </c>
      <c r="Z2749">
        <v>13</v>
      </c>
      <c r="AA2749" s="89">
        <f t="shared" si="214"/>
        <v>34310</v>
      </c>
      <c r="AH2749" s="37"/>
      <c r="AI2749" s="37"/>
      <c r="AK2749" s="37"/>
    </row>
    <row r="2750" spans="1:37" hidden="1">
      <c r="A2750" t="s">
        <v>64</v>
      </c>
      <c r="B2750" t="s">
        <v>2</v>
      </c>
      <c r="C2750" t="s">
        <v>8</v>
      </c>
      <c r="D2750" t="s">
        <v>116</v>
      </c>
      <c r="E2750" t="s">
        <v>501</v>
      </c>
      <c r="F2750" t="str">
        <f t="shared" si="211"/>
        <v>扬州市科学启蒙</v>
      </c>
      <c r="G2750" t="s">
        <v>73</v>
      </c>
      <c r="H2750" t="s">
        <v>267</v>
      </c>
      <c r="I2750" t="s">
        <v>70</v>
      </c>
      <c r="J2750">
        <v>80</v>
      </c>
      <c r="K2750">
        <v>2</v>
      </c>
      <c r="L2750" s="13">
        <f>VLOOKUP(C2750,'渗透率、续签率'!B:C,2,0)</f>
        <v>0.35099999999999998</v>
      </c>
      <c r="M2750" s="6">
        <v>0.03</v>
      </c>
      <c r="N2750">
        <v>3</v>
      </c>
      <c r="O2750">
        <v>1</v>
      </c>
      <c r="P2750" s="6">
        <v>0.33</v>
      </c>
      <c r="Q2750" s="13">
        <v>4.1000000000000002E-2</v>
      </c>
      <c r="R2750" s="13">
        <v>0</v>
      </c>
      <c r="S2750" s="31">
        <v>165</v>
      </c>
      <c r="T2750" s="6">
        <f>VLOOKUP(E2750,'参数设置&amp;汇总'!S:U,3,0)</f>
        <v>0.11627539503386004</v>
      </c>
      <c r="U2750" s="78">
        <f t="shared" si="210"/>
        <v>1</v>
      </c>
      <c r="V2750" s="13">
        <v>0.85000000000000009</v>
      </c>
      <c r="W2750" s="78">
        <f t="shared" si="212"/>
        <v>0.76352941176470579</v>
      </c>
      <c r="X2750" s="1">
        <f>VLOOKUP(E2750,'渗透率、续签率'!AG:AJ,4,0)</f>
        <v>3431</v>
      </c>
      <c r="Y2750" s="1">
        <f t="shared" si="213"/>
        <v>2619.6694117647057</v>
      </c>
      <c r="Z2750">
        <v>10</v>
      </c>
      <c r="AA2750" s="89">
        <f t="shared" si="214"/>
        <v>10293</v>
      </c>
      <c r="AH2750" s="37"/>
      <c r="AI2750" s="37"/>
      <c r="AK2750" s="37"/>
    </row>
    <row r="2751" spans="1:37" hidden="1">
      <c r="A2751" t="s">
        <v>64</v>
      </c>
      <c r="B2751" t="s">
        <v>2</v>
      </c>
      <c r="C2751" t="s">
        <v>8</v>
      </c>
      <c r="D2751" t="s">
        <v>116</v>
      </c>
      <c r="E2751" t="s">
        <v>501</v>
      </c>
      <c r="F2751" t="str">
        <f t="shared" si="211"/>
        <v>承德市科学启蒙</v>
      </c>
      <c r="G2751" t="s">
        <v>159</v>
      </c>
      <c r="H2751" t="s">
        <v>268</v>
      </c>
      <c r="I2751" t="s">
        <v>70</v>
      </c>
      <c r="J2751">
        <v>21</v>
      </c>
      <c r="K2751">
        <v>0</v>
      </c>
      <c r="L2751" s="13">
        <f>VLOOKUP(C2751,'渗透率、续签率'!B:C,2,0)</f>
        <v>0.35099999999999998</v>
      </c>
      <c r="M2751" s="6">
        <v>0</v>
      </c>
      <c r="N2751">
        <v>1</v>
      </c>
      <c r="O2751">
        <v>0</v>
      </c>
      <c r="P2751" s="6">
        <v>0</v>
      </c>
      <c r="Q2751" s="13">
        <v>0</v>
      </c>
      <c r="R2751" s="13">
        <v>0</v>
      </c>
      <c r="S2751" s="31">
        <v>18</v>
      </c>
      <c r="T2751" s="6">
        <f>VLOOKUP(E2751,'参数设置&amp;汇总'!S:U,3,0)</f>
        <v>0.11627539503386004</v>
      </c>
      <c r="U2751" s="78">
        <f t="shared" si="210"/>
        <v>0.11627539503386004</v>
      </c>
      <c r="V2751" s="13">
        <v>0.85000000000000009</v>
      </c>
      <c r="W2751" s="78">
        <f t="shared" si="212"/>
        <v>0.1367945823927765</v>
      </c>
      <c r="X2751" s="1">
        <f>VLOOKUP(E2751,'渗透率、续签率'!AG:AJ,4,0)</f>
        <v>3431</v>
      </c>
      <c r="Y2751" s="1">
        <f t="shared" si="213"/>
        <v>469.34221218961619</v>
      </c>
      <c r="Z2751">
        <v>0</v>
      </c>
      <c r="AA2751" s="89">
        <f t="shared" si="214"/>
        <v>3431</v>
      </c>
      <c r="AH2751" s="37"/>
      <c r="AI2751" s="37"/>
      <c r="AK2751" s="37"/>
    </row>
    <row r="2752" spans="1:37" hidden="1">
      <c r="A2752" t="s">
        <v>64</v>
      </c>
      <c r="B2752" t="s">
        <v>2</v>
      </c>
      <c r="C2752" t="s">
        <v>8</v>
      </c>
      <c r="D2752" t="s">
        <v>116</v>
      </c>
      <c r="E2752" t="s">
        <v>501</v>
      </c>
      <c r="F2752" t="str">
        <f t="shared" si="211"/>
        <v>抚州市科学启蒙</v>
      </c>
      <c r="G2752" t="s">
        <v>90</v>
      </c>
      <c r="H2752" t="s">
        <v>269</v>
      </c>
      <c r="I2752" t="s">
        <v>68</v>
      </c>
      <c r="J2752">
        <v>28</v>
      </c>
      <c r="K2752">
        <v>0</v>
      </c>
      <c r="L2752" s="13">
        <f>VLOOKUP(C2752,'渗透率、续签率'!B:C,2,0)</f>
        <v>0.35099999999999998</v>
      </c>
      <c r="M2752" s="6">
        <v>0</v>
      </c>
      <c r="N2752">
        <v>0</v>
      </c>
      <c r="O2752">
        <v>0</v>
      </c>
      <c r="P2752" s="6">
        <v>0</v>
      </c>
      <c r="Q2752" s="13">
        <v>0</v>
      </c>
      <c r="R2752" s="13">
        <v>0</v>
      </c>
      <c r="S2752" s="31">
        <v>12</v>
      </c>
      <c r="T2752" s="6">
        <f>VLOOKUP(E2752,'参数设置&amp;汇总'!S:U,3,0)</f>
        <v>0.11627539503386004</v>
      </c>
      <c r="U2752" s="78">
        <f t="shared" si="210"/>
        <v>0</v>
      </c>
      <c r="V2752" s="13">
        <v>0.85000000000000009</v>
      </c>
      <c r="W2752" s="78">
        <f t="shared" si="212"/>
        <v>0</v>
      </c>
      <c r="X2752" s="1">
        <f>VLOOKUP(E2752,'渗透率、续签率'!AG:AJ,4,0)</f>
        <v>3431</v>
      </c>
      <c r="Y2752" s="1">
        <f t="shared" si="213"/>
        <v>0</v>
      </c>
      <c r="Z2752">
        <v>0</v>
      </c>
      <c r="AA2752" s="89">
        <f t="shared" si="214"/>
        <v>0</v>
      </c>
      <c r="AH2752" s="37"/>
      <c r="AI2752" s="37"/>
      <c r="AK2752" s="37"/>
    </row>
    <row r="2753" spans="1:37" hidden="1">
      <c r="A2753" t="s">
        <v>64</v>
      </c>
      <c r="B2753" t="s">
        <v>2</v>
      </c>
      <c r="C2753" t="s">
        <v>8</v>
      </c>
      <c r="D2753" t="s">
        <v>116</v>
      </c>
      <c r="E2753" t="s">
        <v>501</v>
      </c>
      <c r="F2753" t="str">
        <f t="shared" si="211"/>
        <v>抚顺市科学启蒙</v>
      </c>
      <c r="G2753" t="s">
        <v>101</v>
      </c>
      <c r="H2753" t="s">
        <v>270</v>
      </c>
      <c r="I2753" t="s">
        <v>70</v>
      </c>
      <c r="J2753">
        <v>12</v>
      </c>
      <c r="K2753">
        <v>0</v>
      </c>
      <c r="L2753" s="13">
        <f>VLOOKUP(C2753,'渗透率、续签率'!B:C,2,0)</f>
        <v>0.35099999999999998</v>
      </c>
      <c r="M2753" s="6">
        <v>0</v>
      </c>
      <c r="N2753">
        <v>0</v>
      </c>
      <c r="O2753">
        <v>0</v>
      </c>
      <c r="P2753" s="6">
        <v>0</v>
      </c>
      <c r="Q2753" s="13">
        <v>0</v>
      </c>
      <c r="R2753" s="13">
        <v>0</v>
      </c>
      <c r="S2753" s="31">
        <v>9</v>
      </c>
      <c r="T2753" s="6">
        <f>VLOOKUP(E2753,'参数设置&amp;汇总'!S:U,3,0)</f>
        <v>0.11627539503386004</v>
      </c>
      <c r="U2753" s="78">
        <f t="shared" si="210"/>
        <v>0</v>
      </c>
      <c r="V2753" s="13">
        <v>0.85000000000000009</v>
      </c>
      <c r="W2753" s="78">
        <f t="shared" si="212"/>
        <v>0</v>
      </c>
      <c r="X2753" s="1">
        <f>VLOOKUP(E2753,'渗透率、续签率'!AG:AJ,4,0)</f>
        <v>3431</v>
      </c>
      <c r="Y2753" s="1">
        <f t="shared" si="213"/>
        <v>0</v>
      </c>
      <c r="Z2753">
        <v>0</v>
      </c>
      <c r="AA2753" s="89">
        <f t="shared" si="214"/>
        <v>0</v>
      </c>
      <c r="AH2753" s="37"/>
      <c r="AI2753" s="37"/>
      <c r="AK2753" s="37"/>
    </row>
    <row r="2754" spans="1:37" hidden="1">
      <c r="A2754" t="s">
        <v>64</v>
      </c>
      <c r="B2754" t="s">
        <v>2</v>
      </c>
      <c r="C2754" t="s">
        <v>8</v>
      </c>
      <c r="D2754" t="s">
        <v>116</v>
      </c>
      <c r="E2754" t="s">
        <v>501</v>
      </c>
      <c r="F2754" t="str">
        <f t="shared" si="211"/>
        <v>拉萨市科学启蒙</v>
      </c>
      <c r="G2754" t="s">
        <v>237</v>
      </c>
      <c r="H2754" t="s">
        <v>271</v>
      </c>
      <c r="I2754" t="s">
        <v>57</v>
      </c>
      <c r="J2754">
        <v>2</v>
      </c>
      <c r="K2754">
        <v>0</v>
      </c>
      <c r="L2754" s="13">
        <f>VLOOKUP(C2754,'渗透率、续签率'!B:C,2,0)</f>
        <v>0.35099999999999998</v>
      </c>
      <c r="M2754" s="6">
        <v>0</v>
      </c>
      <c r="N2754">
        <v>0</v>
      </c>
      <c r="O2754">
        <v>0</v>
      </c>
      <c r="P2754" s="6">
        <v>0</v>
      </c>
      <c r="Q2754" s="13">
        <v>0</v>
      </c>
      <c r="R2754" s="13">
        <v>0</v>
      </c>
      <c r="S2754" s="31">
        <v>4</v>
      </c>
      <c r="T2754" s="6">
        <f>VLOOKUP(E2754,'参数设置&amp;汇总'!S:U,3,0)</f>
        <v>0.11627539503386004</v>
      </c>
      <c r="U2754" s="78">
        <f t="shared" si="210"/>
        <v>0</v>
      </c>
      <c r="V2754" s="13">
        <v>0.85000000000000009</v>
      </c>
      <c r="W2754" s="78">
        <f t="shared" si="212"/>
        <v>0</v>
      </c>
      <c r="X2754" s="1">
        <f>VLOOKUP(E2754,'渗透率、续签率'!AG:AJ,4,0)</f>
        <v>3431</v>
      </c>
      <c r="Y2754" s="1">
        <f t="shared" si="213"/>
        <v>0</v>
      </c>
      <c r="Z2754">
        <v>0</v>
      </c>
      <c r="AA2754" s="89">
        <f t="shared" si="214"/>
        <v>0</v>
      </c>
      <c r="AH2754" s="37"/>
      <c r="AI2754" s="37"/>
      <c r="AK2754" s="37"/>
    </row>
    <row r="2755" spans="1:37" hidden="1">
      <c r="A2755" t="s">
        <v>64</v>
      </c>
      <c r="B2755" t="s">
        <v>2</v>
      </c>
      <c r="C2755" t="s">
        <v>8</v>
      </c>
      <c r="D2755" t="s">
        <v>116</v>
      </c>
      <c r="E2755" t="s">
        <v>501</v>
      </c>
      <c r="F2755" t="str">
        <f t="shared" si="211"/>
        <v>揭阳市科学启蒙</v>
      </c>
      <c r="G2755" t="s">
        <v>75</v>
      </c>
      <c r="H2755" t="s">
        <v>272</v>
      </c>
      <c r="I2755" t="s">
        <v>68</v>
      </c>
      <c r="J2755">
        <v>46</v>
      </c>
      <c r="K2755">
        <v>0</v>
      </c>
      <c r="L2755" s="13">
        <f>VLOOKUP(C2755,'渗透率、续签率'!B:C,2,0)</f>
        <v>0.35099999999999998</v>
      </c>
      <c r="M2755" s="6">
        <v>0</v>
      </c>
      <c r="N2755">
        <v>3</v>
      </c>
      <c r="O2755">
        <v>0</v>
      </c>
      <c r="P2755" s="6">
        <v>0</v>
      </c>
      <c r="Q2755" s="13">
        <v>0</v>
      </c>
      <c r="R2755" s="13">
        <v>0</v>
      </c>
      <c r="S2755" s="31">
        <v>32</v>
      </c>
      <c r="T2755" s="6">
        <f>VLOOKUP(E2755,'参数设置&amp;汇总'!S:U,3,0)</f>
        <v>0.11627539503386004</v>
      </c>
      <c r="U2755" s="78">
        <f t="shared" ref="U2755:U2818" si="215">IF(T2755*N2755&gt;=O2755,T2755*N2755,O2755)</f>
        <v>0.34882618510158014</v>
      </c>
      <c r="V2755" s="13">
        <v>0.85000000000000009</v>
      </c>
      <c r="W2755" s="78">
        <f t="shared" si="212"/>
        <v>0.41038374717832954</v>
      </c>
      <c r="X2755" s="1">
        <f>VLOOKUP(E2755,'渗透率、续签率'!AG:AJ,4,0)</f>
        <v>3431</v>
      </c>
      <c r="Y2755" s="1">
        <f t="shared" si="213"/>
        <v>1408.0266365688487</v>
      </c>
      <c r="Z2755">
        <v>1</v>
      </c>
      <c r="AA2755" s="89">
        <f t="shared" si="214"/>
        <v>10293</v>
      </c>
      <c r="AH2755" s="37"/>
      <c r="AI2755" s="37"/>
      <c r="AK2755" s="37"/>
    </row>
    <row r="2756" spans="1:37" hidden="1">
      <c r="A2756" t="s">
        <v>64</v>
      </c>
      <c r="B2756" t="s">
        <v>2</v>
      </c>
      <c r="C2756" t="s">
        <v>8</v>
      </c>
      <c r="D2756" t="s">
        <v>116</v>
      </c>
      <c r="E2756" t="s">
        <v>501</v>
      </c>
      <c r="F2756" t="str">
        <f t="shared" ref="F2756:F2819" si="216">H2756&amp;C2756</f>
        <v>攀枝花市科学启蒙</v>
      </c>
      <c r="G2756" t="s">
        <v>77</v>
      </c>
      <c r="H2756" t="s">
        <v>273</v>
      </c>
      <c r="I2756" t="s">
        <v>70</v>
      </c>
      <c r="J2756">
        <v>6</v>
      </c>
      <c r="K2756">
        <v>0</v>
      </c>
      <c r="L2756" s="13">
        <f>VLOOKUP(C2756,'渗透率、续签率'!B:C,2,0)</f>
        <v>0.35099999999999998</v>
      </c>
      <c r="M2756" s="6">
        <v>0</v>
      </c>
      <c r="N2756">
        <v>0</v>
      </c>
      <c r="O2756">
        <v>0</v>
      </c>
      <c r="P2756" s="6">
        <v>0</v>
      </c>
      <c r="Q2756" s="13">
        <v>0</v>
      </c>
      <c r="R2756" s="13">
        <v>0</v>
      </c>
      <c r="S2756" s="31">
        <v>2</v>
      </c>
      <c r="T2756" s="6">
        <f>VLOOKUP(E2756,'参数设置&amp;汇总'!S:U,3,0)</f>
        <v>0.11627539503386004</v>
      </c>
      <c r="U2756" s="78">
        <f t="shared" si="215"/>
        <v>0</v>
      </c>
      <c r="V2756" s="13">
        <v>0.85000000000000009</v>
      </c>
      <c r="W2756" s="78">
        <f t="shared" ref="W2756:W2819" si="217">(O2756*(1-L2756)+IF((U2756-O2756)&lt;0,0,(U2756-O2756)))/V2756</f>
        <v>0</v>
      </c>
      <c r="X2756" s="1">
        <f>VLOOKUP(E2756,'渗透率、续签率'!AG:AJ,4,0)</f>
        <v>3431</v>
      </c>
      <c r="Y2756" s="1">
        <f t="shared" ref="Y2756:Y2819" si="218">X2756*W2756</f>
        <v>0</v>
      </c>
      <c r="Z2756">
        <v>0</v>
      </c>
      <c r="AA2756" s="89">
        <f t="shared" ref="AA2756:AA2819" si="219">N2756*X2756</f>
        <v>0</v>
      </c>
      <c r="AH2756" s="37"/>
      <c r="AI2756" s="37"/>
      <c r="AK2756" s="37"/>
    </row>
    <row r="2757" spans="1:37" hidden="1">
      <c r="A2757" t="s">
        <v>64</v>
      </c>
      <c r="B2757" t="s">
        <v>2</v>
      </c>
      <c r="C2757" t="s">
        <v>8</v>
      </c>
      <c r="D2757" t="s">
        <v>116</v>
      </c>
      <c r="E2757" t="s">
        <v>501</v>
      </c>
      <c r="F2757" t="str">
        <f t="shared" si="216"/>
        <v>文山壮族苗族自治州科学启蒙</v>
      </c>
      <c r="G2757" t="s">
        <v>99</v>
      </c>
      <c r="H2757" t="s">
        <v>274</v>
      </c>
      <c r="I2757" t="s">
        <v>68</v>
      </c>
      <c r="J2757">
        <v>7</v>
      </c>
      <c r="K2757">
        <v>0</v>
      </c>
      <c r="L2757" s="13">
        <f>VLOOKUP(C2757,'渗透率、续签率'!B:C,2,0)</f>
        <v>0.35099999999999998</v>
      </c>
      <c r="M2757" s="6">
        <v>0</v>
      </c>
      <c r="N2757">
        <v>0</v>
      </c>
      <c r="O2757">
        <v>0</v>
      </c>
      <c r="P2757" s="6">
        <v>0</v>
      </c>
      <c r="Q2757" s="13">
        <v>0</v>
      </c>
      <c r="R2757" s="13">
        <v>0</v>
      </c>
      <c r="S2757" s="31">
        <v>1</v>
      </c>
      <c r="T2757" s="6">
        <f>VLOOKUP(E2757,'参数设置&amp;汇总'!S:U,3,0)</f>
        <v>0.11627539503386004</v>
      </c>
      <c r="U2757" s="78">
        <f t="shared" si="215"/>
        <v>0</v>
      </c>
      <c r="V2757" s="13">
        <v>0.85000000000000009</v>
      </c>
      <c r="W2757" s="78">
        <f t="shared" si="217"/>
        <v>0</v>
      </c>
      <c r="X2757" s="1">
        <f>VLOOKUP(E2757,'渗透率、续签率'!AG:AJ,4,0)</f>
        <v>3431</v>
      </c>
      <c r="Y2757" s="1">
        <f t="shared" si="218"/>
        <v>0</v>
      </c>
      <c r="Z2757">
        <v>0</v>
      </c>
      <c r="AA2757" s="89">
        <f t="shared" si="219"/>
        <v>0</v>
      </c>
      <c r="AH2757" s="37"/>
      <c r="AI2757" s="37"/>
      <c r="AK2757" s="37"/>
    </row>
    <row r="2758" spans="1:37" hidden="1">
      <c r="A2758" t="s">
        <v>64</v>
      </c>
      <c r="B2758" t="s">
        <v>2</v>
      </c>
      <c r="C2758" t="s">
        <v>8</v>
      </c>
      <c r="D2758" t="s">
        <v>116</v>
      </c>
      <c r="E2758" t="s">
        <v>501</v>
      </c>
      <c r="F2758" t="str">
        <f t="shared" si="216"/>
        <v>文昌市科学启蒙</v>
      </c>
      <c r="G2758" t="s">
        <v>120</v>
      </c>
      <c r="H2758" t="s">
        <v>275</v>
      </c>
      <c r="I2758" t="s">
        <v>68</v>
      </c>
      <c r="J2758">
        <v>1</v>
      </c>
      <c r="K2758">
        <v>0</v>
      </c>
      <c r="L2758" s="13">
        <f>VLOOKUP(C2758,'渗透率、续签率'!B:C,2,0)</f>
        <v>0.35099999999999998</v>
      </c>
      <c r="M2758" s="6">
        <v>0</v>
      </c>
      <c r="N2758">
        <v>0</v>
      </c>
      <c r="O2758">
        <v>0</v>
      </c>
      <c r="P2758" s="6">
        <v>0</v>
      </c>
      <c r="Q2758" s="13">
        <v>0</v>
      </c>
      <c r="R2758" s="13">
        <v>0</v>
      </c>
      <c r="S2758" s="31">
        <v>0</v>
      </c>
      <c r="T2758" s="6">
        <f>VLOOKUP(E2758,'参数设置&amp;汇总'!S:U,3,0)</f>
        <v>0.11627539503386004</v>
      </c>
      <c r="U2758" s="78">
        <f t="shared" si="215"/>
        <v>0</v>
      </c>
      <c r="V2758" s="13">
        <v>0.85000000000000009</v>
      </c>
      <c r="W2758" s="78">
        <f t="shared" si="217"/>
        <v>0</v>
      </c>
      <c r="X2758" s="1">
        <f>VLOOKUP(E2758,'渗透率、续签率'!AG:AJ,4,0)</f>
        <v>3431</v>
      </c>
      <c r="Y2758" s="1">
        <f t="shared" si="218"/>
        <v>0</v>
      </c>
      <c r="Z2758">
        <v>0</v>
      </c>
      <c r="AA2758" s="89">
        <f t="shared" si="219"/>
        <v>0</v>
      </c>
      <c r="AH2758" s="37"/>
      <c r="AI2758" s="37"/>
      <c r="AK2758" s="37"/>
    </row>
    <row r="2759" spans="1:37" hidden="1">
      <c r="A2759" t="s">
        <v>64</v>
      </c>
      <c r="B2759" t="s">
        <v>2</v>
      </c>
      <c r="C2759" t="s">
        <v>8</v>
      </c>
      <c r="D2759" t="s">
        <v>116</v>
      </c>
      <c r="E2759" t="s">
        <v>501</v>
      </c>
      <c r="F2759" t="str">
        <f t="shared" si="216"/>
        <v>新乡市科学启蒙</v>
      </c>
      <c r="G2759" t="s">
        <v>110</v>
      </c>
      <c r="H2759" t="s">
        <v>276</v>
      </c>
      <c r="I2759" t="s">
        <v>70</v>
      </c>
      <c r="J2759">
        <v>74</v>
      </c>
      <c r="K2759">
        <v>0</v>
      </c>
      <c r="L2759" s="13">
        <f>VLOOKUP(C2759,'渗透率、续签率'!B:C,2,0)</f>
        <v>0.35099999999999998</v>
      </c>
      <c r="M2759" s="6">
        <v>0</v>
      </c>
      <c r="N2759">
        <v>17</v>
      </c>
      <c r="O2759">
        <v>0</v>
      </c>
      <c r="P2759" s="6">
        <v>0</v>
      </c>
      <c r="Q2759" s="13">
        <v>0</v>
      </c>
      <c r="R2759" s="13">
        <v>0</v>
      </c>
      <c r="S2759" s="31">
        <v>132</v>
      </c>
      <c r="T2759" s="6">
        <f>VLOOKUP(E2759,'参数设置&amp;汇总'!S:U,3,0)</f>
        <v>0.11627539503386004</v>
      </c>
      <c r="U2759" s="78">
        <f t="shared" si="215"/>
        <v>1.9766817155756207</v>
      </c>
      <c r="V2759" s="13">
        <v>0.85000000000000009</v>
      </c>
      <c r="W2759" s="78">
        <f t="shared" si="217"/>
        <v>2.3255079006772004</v>
      </c>
      <c r="X2759" s="1">
        <f>VLOOKUP(E2759,'渗透率、续签率'!AG:AJ,4,0)</f>
        <v>3431</v>
      </c>
      <c r="Y2759" s="1">
        <f t="shared" si="218"/>
        <v>7978.8176072234746</v>
      </c>
      <c r="Z2759">
        <v>6</v>
      </c>
      <c r="AA2759" s="89">
        <f t="shared" si="219"/>
        <v>58327</v>
      </c>
      <c r="AH2759" s="37"/>
      <c r="AI2759" s="37"/>
      <c r="AK2759" s="37"/>
    </row>
    <row r="2760" spans="1:37" hidden="1">
      <c r="A2760" t="s">
        <v>64</v>
      </c>
      <c r="B2760" t="s">
        <v>2</v>
      </c>
      <c r="C2760" t="s">
        <v>8</v>
      </c>
      <c r="D2760" t="s">
        <v>116</v>
      </c>
      <c r="E2760" t="s">
        <v>501</v>
      </c>
      <c r="F2760" t="str">
        <f t="shared" si="216"/>
        <v>新余市科学启蒙</v>
      </c>
      <c r="G2760" t="s">
        <v>90</v>
      </c>
      <c r="H2760" t="s">
        <v>277</v>
      </c>
      <c r="I2760" t="s">
        <v>68</v>
      </c>
      <c r="J2760">
        <v>10</v>
      </c>
      <c r="K2760">
        <v>0</v>
      </c>
      <c r="L2760" s="13">
        <f>VLOOKUP(C2760,'渗透率、续签率'!B:C,2,0)</f>
        <v>0.35099999999999998</v>
      </c>
      <c r="M2760" s="6">
        <v>0</v>
      </c>
      <c r="N2760">
        <v>0</v>
      </c>
      <c r="O2760">
        <v>0</v>
      </c>
      <c r="P2760" s="6">
        <v>0</v>
      </c>
      <c r="Q2760" s="13">
        <v>0</v>
      </c>
      <c r="R2760" s="13">
        <v>0</v>
      </c>
      <c r="S2760" s="31">
        <v>7</v>
      </c>
      <c r="T2760" s="6">
        <f>VLOOKUP(E2760,'参数设置&amp;汇总'!S:U,3,0)</f>
        <v>0.11627539503386004</v>
      </c>
      <c r="U2760" s="78">
        <f t="shared" si="215"/>
        <v>0</v>
      </c>
      <c r="V2760" s="13">
        <v>0.85000000000000009</v>
      </c>
      <c r="W2760" s="78">
        <f t="shared" si="217"/>
        <v>0</v>
      </c>
      <c r="X2760" s="1">
        <f>VLOOKUP(E2760,'渗透率、续签率'!AG:AJ,4,0)</f>
        <v>3431</v>
      </c>
      <c r="Y2760" s="1">
        <f t="shared" si="218"/>
        <v>0</v>
      </c>
      <c r="Z2760">
        <v>0</v>
      </c>
      <c r="AA2760" s="89">
        <f t="shared" si="219"/>
        <v>0</v>
      </c>
    </row>
    <row r="2761" spans="1:37" hidden="1">
      <c r="A2761" t="s">
        <v>64</v>
      </c>
      <c r="B2761" t="s">
        <v>2</v>
      </c>
      <c r="C2761" t="s">
        <v>8</v>
      </c>
      <c r="D2761" t="s">
        <v>116</v>
      </c>
      <c r="E2761" t="s">
        <v>501</v>
      </c>
      <c r="F2761" t="str">
        <f t="shared" si="216"/>
        <v>日喀则市科学启蒙</v>
      </c>
      <c r="G2761" t="s">
        <v>237</v>
      </c>
      <c r="H2761" t="s">
        <v>279</v>
      </c>
      <c r="I2761" t="s">
        <v>57</v>
      </c>
      <c r="J2761">
        <v>0</v>
      </c>
      <c r="K2761">
        <v>0</v>
      </c>
      <c r="L2761" s="13">
        <f>VLOOKUP(C2761,'渗透率、续签率'!B:C,2,0)</f>
        <v>0.35099999999999998</v>
      </c>
      <c r="M2761" s="6">
        <v>0</v>
      </c>
      <c r="N2761">
        <v>0</v>
      </c>
      <c r="O2761">
        <v>0</v>
      </c>
      <c r="P2761" s="6">
        <v>0</v>
      </c>
      <c r="Q2761" s="13">
        <v>0</v>
      </c>
      <c r="R2761" s="13">
        <v>0</v>
      </c>
      <c r="S2761" s="31">
        <v>0</v>
      </c>
      <c r="T2761" s="6">
        <f>VLOOKUP(E2761,'参数设置&amp;汇总'!S:U,3,0)</f>
        <v>0.11627539503386004</v>
      </c>
      <c r="U2761" s="78">
        <f t="shared" si="215"/>
        <v>0</v>
      </c>
      <c r="V2761" s="13">
        <v>0.85000000000000009</v>
      </c>
      <c r="W2761" s="78">
        <f t="shared" si="217"/>
        <v>0</v>
      </c>
      <c r="X2761" s="1">
        <f>VLOOKUP(E2761,'渗透率、续签率'!AG:AJ,4,0)</f>
        <v>3431</v>
      </c>
      <c r="Y2761" s="1">
        <f t="shared" si="218"/>
        <v>0</v>
      </c>
      <c r="Z2761">
        <v>0</v>
      </c>
      <c r="AA2761" s="89">
        <f t="shared" si="219"/>
        <v>0</v>
      </c>
      <c r="AH2761" s="37"/>
      <c r="AI2761" s="37"/>
      <c r="AK2761" s="37"/>
    </row>
    <row r="2762" spans="1:37" hidden="1">
      <c r="A2762" t="s">
        <v>64</v>
      </c>
      <c r="B2762" t="s">
        <v>2</v>
      </c>
      <c r="C2762" t="s">
        <v>8</v>
      </c>
      <c r="D2762" t="s">
        <v>116</v>
      </c>
      <c r="E2762" t="s">
        <v>501</v>
      </c>
      <c r="F2762" t="str">
        <f t="shared" si="216"/>
        <v>日照市科学启蒙</v>
      </c>
      <c r="G2762" t="s">
        <v>103</v>
      </c>
      <c r="H2762" t="s">
        <v>280</v>
      </c>
      <c r="I2762" t="s">
        <v>70</v>
      </c>
      <c r="J2762">
        <v>67</v>
      </c>
      <c r="K2762">
        <v>2</v>
      </c>
      <c r="L2762" s="13">
        <f>VLOOKUP(C2762,'渗透率、续签率'!B:C,2,0)</f>
        <v>0.35099999999999998</v>
      </c>
      <c r="M2762" s="6">
        <v>0.03</v>
      </c>
      <c r="N2762">
        <v>8</v>
      </c>
      <c r="O2762">
        <v>1</v>
      </c>
      <c r="P2762" s="6">
        <v>0.13</v>
      </c>
      <c r="Q2762" s="13">
        <v>0.129</v>
      </c>
      <c r="R2762" s="13">
        <v>0</v>
      </c>
      <c r="S2762" s="31">
        <v>114</v>
      </c>
      <c r="T2762" s="6">
        <f>VLOOKUP(E2762,'参数设置&amp;汇总'!S:U,3,0)</f>
        <v>0.11627539503386004</v>
      </c>
      <c r="U2762" s="78">
        <f t="shared" si="215"/>
        <v>1</v>
      </c>
      <c r="V2762" s="13">
        <v>0.85000000000000009</v>
      </c>
      <c r="W2762" s="78">
        <f t="shared" si="217"/>
        <v>0.76352941176470579</v>
      </c>
      <c r="X2762" s="1">
        <f>VLOOKUP(E2762,'渗透率、续签率'!AG:AJ,4,0)</f>
        <v>3431</v>
      </c>
      <c r="Y2762" s="1">
        <f t="shared" si="218"/>
        <v>2619.6694117647057</v>
      </c>
      <c r="Z2762">
        <v>1</v>
      </c>
      <c r="AA2762" s="89">
        <f t="shared" si="219"/>
        <v>27448</v>
      </c>
      <c r="AH2762" s="37"/>
      <c r="AI2762" s="37"/>
      <c r="AJ2762" s="1"/>
      <c r="AK2762" s="37"/>
    </row>
    <row r="2763" spans="1:37" hidden="1">
      <c r="A2763" t="s">
        <v>64</v>
      </c>
      <c r="B2763" t="s">
        <v>2</v>
      </c>
      <c r="C2763" t="s">
        <v>8</v>
      </c>
      <c r="D2763" t="s">
        <v>116</v>
      </c>
      <c r="E2763" t="s">
        <v>501</v>
      </c>
      <c r="F2763" t="str">
        <f t="shared" si="216"/>
        <v>昌吉回族自治州科学启蒙</v>
      </c>
      <c r="G2763" t="s">
        <v>145</v>
      </c>
      <c r="H2763" t="s">
        <v>282</v>
      </c>
      <c r="I2763" t="s">
        <v>70</v>
      </c>
      <c r="J2763">
        <v>11</v>
      </c>
      <c r="K2763">
        <v>1</v>
      </c>
      <c r="L2763" s="13">
        <f>VLOOKUP(C2763,'渗透率、续签率'!B:C,2,0)</f>
        <v>0.35099999999999998</v>
      </c>
      <c r="M2763" s="6">
        <v>0.09</v>
      </c>
      <c r="N2763">
        <v>3</v>
      </c>
      <c r="O2763">
        <v>1</v>
      </c>
      <c r="P2763" s="6">
        <v>0.33</v>
      </c>
      <c r="Q2763" s="13">
        <v>0.51400000000000001</v>
      </c>
      <c r="R2763" s="13">
        <v>0.49</v>
      </c>
      <c r="S2763" s="31">
        <v>41</v>
      </c>
      <c r="T2763" s="6">
        <f>VLOOKUP(E2763,'参数设置&amp;汇总'!S:U,3,0)</f>
        <v>0.11627539503386004</v>
      </c>
      <c r="U2763" s="78">
        <f t="shared" si="215"/>
        <v>1</v>
      </c>
      <c r="V2763" s="13">
        <v>0.85000000000000009</v>
      </c>
      <c r="W2763" s="78">
        <f t="shared" si="217"/>
        <v>0.76352941176470579</v>
      </c>
      <c r="X2763" s="1">
        <f>VLOOKUP(E2763,'渗透率、续签率'!AG:AJ,4,0)</f>
        <v>3431</v>
      </c>
      <c r="Y2763" s="1">
        <f t="shared" si="218"/>
        <v>2619.6694117647057</v>
      </c>
      <c r="Z2763">
        <v>1</v>
      </c>
      <c r="AA2763" s="89">
        <f t="shared" si="219"/>
        <v>10293</v>
      </c>
      <c r="AH2763" s="37"/>
      <c r="AI2763" s="37"/>
      <c r="AK2763" s="37"/>
    </row>
    <row r="2764" spans="1:37" hidden="1">
      <c r="A2764" t="s">
        <v>64</v>
      </c>
      <c r="B2764" t="s">
        <v>2</v>
      </c>
      <c r="C2764" t="s">
        <v>8</v>
      </c>
      <c r="D2764" t="s">
        <v>116</v>
      </c>
      <c r="E2764" t="s">
        <v>501</v>
      </c>
      <c r="F2764" t="str">
        <f t="shared" si="216"/>
        <v>昌江黎族自治县科学启蒙</v>
      </c>
      <c r="G2764" t="s">
        <v>120</v>
      </c>
      <c r="H2764" t="s">
        <v>283</v>
      </c>
      <c r="I2764" t="s">
        <v>68</v>
      </c>
      <c r="J2764">
        <v>1</v>
      </c>
      <c r="K2764">
        <v>0</v>
      </c>
      <c r="L2764" s="13">
        <f>VLOOKUP(C2764,'渗透率、续签率'!B:C,2,0)</f>
        <v>0.35099999999999998</v>
      </c>
      <c r="M2764" s="6">
        <v>0</v>
      </c>
      <c r="N2764">
        <v>0</v>
      </c>
      <c r="O2764">
        <v>0</v>
      </c>
      <c r="P2764" s="6">
        <v>0</v>
      </c>
      <c r="Q2764" s="13">
        <v>0</v>
      </c>
      <c r="R2764" s="13">
        <v>0</v>
      </c>
      <c r="S2764" s="31">
        <v>0</v>
      </c>
      <c r="T2764" s="6">
        <f>VLOOKUP(E2764,'参数设置&amp;汇总'!S:U,3,0)</f>
        <v>0.11627539503386004</v>
      </c>
      <c r="U2764" s="78">
        <f t="shared" si="215"/>
        <v>0</v>
      </c>
      <c r="V2764" s="13">
        <v>0.85000000000000009</v>
      </c>
      <c r="W2764" s="78">
        <f t="shared" si="217"/>
        <v>0</v>
      </c>
      <c r="X2764" s="1">
        <f>VLOOKUP(E2764,'渗透率、续签率'!AG:AJ,4,0)</f>
        <v>3431</v>
      </c>
      <c r="Y2764" s="1">
        <f t="shared" si="218"/>
        <v>0</v>
      </c>
      <c r="Z2764">
        <v>0</v>
      </c>
      <c r="AA2764" s="89">
        <f t="shared" si="219"/>
        <v>0</v>
      </c>
    </row>
    <row r="2765" spans="1:37" hidden="1">
      <c r="A2765" t="s">
        <v>64</v>
      </c>
      <c r="B2765" t="s">
        <v>2</v>
      </c>
      <c r="C2765" t="s">
        <v>8</v>
      </c>
      <c r="D2765" t="s">
        <v>116</v>
      </c>
      <c r="E2765" t="s">
        <v>501</v>
      </c>
      <c r="F2765" t="str">
        <f t="shared" si="216"/>
        <v>昌都市科学启蒙</v>
      </c>
      <c r="G2765" t="s">
        <v>237</v>
      </c>
      <c r="H2765" t="s">
        <v>284</v>
      </c>
      <c r="I2765" t="s">
        <v>57</v>
      </c>
      <c r="J2765">
        <v>0</v>
      </c>
      <c r="K2765">
        <v>0</v>
      </c>
      <c r="L2765" s="13">
        <f>VLOOKUP(C2765,'渗透率、续签率'!B:C,2,0)</f>
        <v>0.35099999999999998</v>
      </c>
      <c r="M2765" s="6">
        <v>0</v>
      </c>
      <c r="N2765">
        <v>0</v>
      </c>
      <c r="O2765">
        <v>0</v>
      </c>
      <c r="P2765" s="6">
        <v>0</v>
      </c>
      <c r="Q2765" s="13">
        <v>0</v>
      </c>
      <c r="R2765" s="13">
        <v>0</v>
      </c>
      <c r="S2765" s="31">
        <v>0</v>
      </c>
      <c r="T2765" s="6">
        <f>VLOOKUP(E2765,'参数设置&amp;汇总'!S:U,3,0)</f>
        <v>0.11627539503386004</v>
      </c>
      <c r="U2765" s="78">
        <f t="shared" si="215"/>
        <v>0</v>
      </c>
      <c r="V2765" s="13">
        <v>0.85000000000000009</v>
      </c>
      <c r="W2765" s="78">
        <f t="shared" si="217"/>
        <v>0</v>
      </c>
      <c r="X2765" s="1">
        <f>VLOOKUP(E2765,'渗透率、续签率'!AG:AJ,4,0)</f>
        <v>3431</v>
      </c>
      <c r="Y2765" s="1">
        <f t="shared" si="218"/>
        <v>0</v>
      </c>
      <c r="Z2765">
        <v>0</v>
      </c>
      <c r="AA2765" s="89">
        <f t="shared" si="219"/>
        <v>0</v>
      </c>
      <c r="AH2765" s="37"/>
      <c r="AI2765" s="37"/>
      <c r="AK2765" s="37"/>
    </row>
    <row r="2766" spans="1:37" hidden="1">
      <c r="A2766" t="s">
        <v>64</v>
      </c>
      <c r="B2766" t="s">
        <v>2</v>
      </c>
      <c r="C2766" t="s">
        <v>8</v>
      </c>
      <c r="D2766" t="s">
        <v>116</v>
      </c>
      <c r="E2766" t="s">
        <v>501</v>
      </c>
      <c r="F2766" t="str">
        <f t="shared" si="216"/>
        <v>昭通市科学启蒙</v>
      </c>
      <c r="G2766" t="s">
        <v>99</v>
      </c>
      <c r="H2766" t="s">
        <v>285</v>
      </c>
      <c r="I2766" t="s">
        <v>68</v>
      </c>
      <c r="J2766">
        <v>8</v>
      </c>
      <c r="K2766">
        <v>0</v>
      </c>
      <c r="L2766" s="13">
        <f>VLOOKUP(C2766,'渗透率、续签率'!B:C,2,0)</f>
        <v>0.35099999999999998</v>
      </c>
      <c r="M2766" s="6">
        <v>0</v>
      </c>
      <c r="N2766">
        <v>1</v>
      </c>
      <c r="O2766">
        <v>0</v>
      </c>
      <c r="P2766" s="6">
        <v>0</v>
      </c>
      <c r="Q2766" s="13">
        <v>0</v>
      </c>
      <c r="R2766" s="13">
        <v>0</v>
      </c>
      <c r="S2766" s="31">
        <v>7</v>
      </c>
      <c r="T2766" s="6">
        <f>VLOOKUP(E2766,'参数设置&amp;汇总'!S:U,3,0)</f>
        <v>0.11627539503386004</v>
      </c>
      <c r="U2766" s="78">
        <f t="shared" si="215"/>
        <v>0.11627539503386004</v>
      </c>
      <c r="V2766" s="13">
        <v>0.85000000000000009</v>
      </c>
      <c r="W2766" s="78">
        <f t="shared" si="217"/>
        <v>0.1367945823927765</v>
      </c>
      <c r="X2766" s="1">
        <f>VLOOKUP(E2766,'渗透率、续签率'!AG:AJ,4,0)</f>
        <v>3431</v>
      </c>
      <c r="Y2766" s="1">
        <f t="shared" si="218"/>
        <v>469.34221218961619</v>
      </c>
      <c r="Z2766">
        <v>0</v>
      </c>
      <c r="AA2766" s="89">
        <f t="shared" si="219"/>
        <v>3431</v>
      </c>
      <c r="AH2766" s="37"/>
      <c r="AI2766" s="37"/>
      <c r="AK2766" s="37"/>
    </row>
    <row r="2767" spans="1:37" hidden="1">
      <c r="A2767" t="s">
        <v>64</v>
      </c>
      <c r="B2767" t="s">
        <v>2</v>
      </c>
      <c r="C2767" t="s">
        <v>8</v>
      </c>
      <c r="D2767" t="s">
        <v>116</v>
      </c>
      <c r="E2767" t="s">
        <v>501</v>
      </c>
      <c r="F2767" t="str">
        <f t="shared" si="216"/>
        <v>晋中市科学启蒙</v>
      </c>
      <c r="G2767" t="s">
        <v>134</v>
      </c>
      <c r="H2767" t="s">
        <v>286</v>
      </c>
      <c r="I2767" t="s">
        <v>70</v>
      </c>
      <c r="J2767">
        <v>27</v>
      </c>
      <c r="K2767">
        <v>0</v>
      </c>
      <c r="L2767" s="13">
        <f>VLOOKUP(C2767,'渗透率、续签率'!B:C,2,0)</f>
        <v>0.35099999999999998</v>
      </c>
      <c r="M2767" s="6">
        <v>0</v>
      </c>
      <c r="N2767">
        <v>1</v>
      </c>
      <c r="O2767">
        <v>0</v>
      </c>
      <c r="P2767" s="6">
        <v>0</v>
      </c>
      <c r="Q2767" s="13">
        <v>0</v>
      </c>
      <c r="R2767" s="13">
        <v>0</v>
      </c>
      <c r="S2767" s="31">
        <v>23</v>
      </c>
      <c r="T2767" s="6">
        <f>VLOOKUP(E2767,'参数设置&amp;汇总'!S:U,3,0)</f>
        <v>0.11627539503386004</v>
      </c>
      <c r="U2767" s="78">
        <f t="shared" si="215"/>
        <v>0.11627539503386004</v>
      </c>
      <c r="V2767" s="13">
        <v>0.85000000000000009</v>
      </c>
      <c r="W2767" s="78">
        <f t="shared" si="217"/>
        <v>0.1367945823927765</v>
      </c>
      <c r="X2767" s="1">
        <f>VLOOKUP(E2767,'渗透率、续签率'!AG:AJ,4,0)</f>
        <v>3431</v>
      </c>
      <c r="Y2767" s="1">
        <f t="shared" si="218"/>
        <v>469.34221218961619</v>
      </c>
      <c r="Z2767">
        <v>1</v>
      </c>
      <c r="AA2767" s="89">
        <f t="shared" si="219"/>
        <v>3431</v>
      </c>
      <c r="AH2767" s="37"/>
      <c r="AI2767" s="37"/>
      <c r="AK2767" s="37"/>
    </row>
    <row r="2768" spans="1:37" hidden="1">
      <c r="A2768" t="s">
        <v>64</v>
      </c>
      <c r="B2768" t="s">
        <v>2</v>
      </c>
      <c r="C2768" t="s">
        <v>8</v>
      </c>
      <c r="D2768" t="s">
        <v>116</v>
      </c>
      <c r="E2768" t="s">
        <v>501</v>
      </c>
      <c r="F2768" t="str">
        <f t="shared" si="216"/>
        <v>晋城市科学启蒙</v>
      </c>
      <c r="G2768" t="s">
        <v>134</v>
      </c>
      <c r="H2768" t="s">
        <v>287</v>
      </c>
      <c r="I2768" t="s">
        <v>70</v>
      </c>
      <c r="J2768">
        <v>19</v>
      </c>
      <c r="K2768">
        <v>0</v>
      </c>
      <c r="L2768" s="13">
        <f>VLOOKUP(C2768,'渗透率、续签率'!B:C,2,0)</f>
        <v>0.35099999999999998</v>
      </c>
      <c r="M2768" s="6">
        <v>0</v>
      </c>
      <c r="N2768">
        <v>1</v>
      </c>
      <c r="O2768">
        <v>0</v>
      </c>
      <c r="P2768" s="6">
        <v>0</v>
      </c>
      <c r="Q2768" s="13">
        <v>0</v>
      </c>
      <c r="R2768" s="13">
        <v>0</v>
      </c>
      <c r="S2768" s="31">
        <v>16</v>
      </c>
      <c r="T2768" s="6">
        <f>VLOOKUP(E2768,'参数设置&amp;汇总'!S:U,3,0)</f>
        <v>0.11627539503386004</v>
      </c>
      <c r="U2768" s="78">
        <f t="shared" si="215"/>
        <v>0.11627539503386004</v>
      </c>
      <c r="V2768" s="13">
        <v>0.85000000000000009</v>
      </c>
      <c r="W2768" s="78">
        <f t="shared" si="217"/>
        <v>0.1367945823927765</v>
      </c>
      <c r="X2768" s="1">
        <f>VLOOKUP(E2768,'渗透率、续签率'!AG:AJ,4,0)</f>
        <v>3431</v>
      </c>
      <c r="Y2768" s="1">
        <f t="shared" si="218"/>
        <v>469.34221218961619</v>
      </c>
      <c r="Z2768">
        <v>0</v>
      </c>
      <c r="AA2768" s="89">
        <f t="shared" si="219"/>
        <v>3431</v>
      </c>
      <c r="AH2768" s="37"/>
      <c r="AI2768" s="37"/>
      <c r="AK2768" s="37"/>
    </row>
    <row r="2769" spans="1:37" hidden="1">
      <c r="A2769" t="s">
        <v>64</v>
      </c>
      <c r="B2769" t="s">
        <v>2</v>
      </c>
      <c r="C2769" t="s">
        <v>8</v>
      </c>
      <c r="D2769" t="s">
        <v>116</v>
      </c>
      <c r="E2769" t="s">
        <v>501</v>
      </c>
      <c r="F2769" t="str">
        <f t="shared" si="216"/>
        <v>普洱市科学启蒙</v>
      </c>
      <c r="G2769" t="s">
        <v>99</v>
      </c>
      <c r="H2769" t="s">
        <v>288</v>
      </c>
      <c r="I2769" t="s">
        <v>68</v>
      </c>
      <c r="J2769">
        <v>3</v>
      </c>
      <c r="K2769">
        <v>0</v>
      </c>
      <c r="L2769" s="13">
        <f>VLOOKUP(C2769,'渗透率、续签率'!B:C,2,0)</f>
        <v>0.35099999999999998</v>
      </c>
      <c r="M2769" s="6">
        <v>0</v>
      </c>
      <c r="N2769">
        <v>0</v>
      </c>
      <c r="O2769">
        <v>0</v>
      </c>
      <c r="P2769" s="6">
        <v>0</v>
      </c>
      <c r="Q2769" s="13">
        <v>0</v>
      </c>
      <c r="R2769" s="13">
        <v>0</v>
      </c>
      <c r="S2769" s="31">
        <v>1</v>
      </c>
      <c r="T2769" s="6">
        <f>VLOOKUP(E2769,'参数设置&amp;汇总'!S:U,3,0)</f>
        <v>0.11627539503386004</v>
      </c>
      <c r="U2769" s="78">
        <f t="shared" si="215"/>
        <v>0</v>
      </c>
      <c r="V2769" s="13">
        <v>0.85000000000000009</v>
      </c>
      <c r="W2769" s="78">
        <f t="shared" si="217"/>
        <v>0</v>
      </c>
      <c r="X2769" s="1">
        <f>VLOOKUP(E2769,'渗透率、续签率'!AG:AJ,4,0)</f>
        <v>3431</v>
      </c>
      <c r="Y2769" s="1">
        <f t="shared" si="218"/>
        <v>0</v>
      </c>
      <c r="Z2769">
        <v>0</v>
      </c>
      <c r="AA2769" s="89">
        <f t="shared" si="219"/>
        <v>0</v>
      </c>
      <c r="AH2769" s="37"/>
      <c r="AI2769" s="37"/>
      <c r="AK2769" s="37"/>
    </row>
    <row r="2770" spans="1:37" hidden="1">
      <c r="A2770" t="s">
        <v>64</v>
      </c>
      <c r="B2770" t="s">
        <v>2</v>
      </c>
      <c r="C2770" t="s">
        <v>8</v>
      </c>
      <c r="D2770" t="s">
        <v>116</v>
      </c>
      <c r="E2770" t="s">
        <v>501</v>
      </c>
      <c r="F2770" t="str">
        <f t="shared" si="216"/>
        <v>景德镇市科学启蒙</v>
      </c>
      <c r="G2770" t="s">
        <v>90</v>
      </c>
      <c r="H2770" t="s">
        <v>289</v>
      </c>
      <c r="I2770" t="s">
        <v>68</v>
      </c>
      <c r="J2770">
        <v>6</v>
      </c>
      <c r="K2770">
        <v>0</v>
      </c>
      <c r="L2770" s="13">
        <f>VLOOKUP(C2770,'渗透率、续签率'!B:C,2,0)</f>
        <v>0.35099999999999998</v>
      </c>
      <c r="M2770" s="6">
        <v>0</v>
      </c>
      <c r="N2770">
        <v>0</v>
      </c>
      <c r="O2770">
        <v>0</v>
      </c>
      <c r="P2770" s="6">
        <v>0</v>
      </c>
      <c r="Q2770" s="13">
        <v>0</v>
      </c>
      <c r="R2770" s="13">
        <v>0</v>
      </c>
      <c r="S2770" s="31">
        <v>3</v>
      </c>
      <c r="T2770" s="6">
        <f>VLOOKUP(E2770,'参数设置&amp;汇总'!S:U,3,0)</f>
        <v>0.11627539503386004</v>
      </c>
      <c r="U2770" s="78">
        <f t="shared" si="215"/>
        <v>0</v>
      </c>
      <c r="V2770" s="13">
        <v>0.85000000000000009</v>
      </c>
      <c r="W2770" s="78">
        <f t="shared" si="217"/>
        <v>0</v>
      </c>
      <c r="X2770" s="1">
        <f>VLOOKUP(E2770,'渗透率、续签率'!AG:AJ,4,0)</f>
        <v>3431</v>
      </c>
      <c r="Y2770" s="1">
        <f t="shared" si="218"/>
        <v>0</v>
      </c>
      <c r="Z2770">
        <v>0</v>
      </c>
      <c r="AA2770" s="89">
        <f t="shared" si="219"/>
        <v>0</v>
      </c>
      <c r="AH2770" s="37"/>
      <c r="AI2770" s="37"/>
      <c r="AK2770" s="37"/>
    </row>
    <row r="2771" spans="1:37" hidden="1">
      <c r="A2771" t="s">
        <v>64</v>
      </c>
      <c r="B2771" t="s">
        <v>2</v>
      </c>
      <c r="C2771" t="s">
        <v>8</v>
      </c>
      <c r="D2771" t="s">
        <v>116</v>
      </c>
      <c r="E2771" t="s">
        <v>501</v>
      </c>
      <c r="F2771" t="str">
        <f t="shared" si="216"/>
        <v>曲靖市科学启蒙</v>
      </c>
      <c r="G2771" t="s">
        <v>99</v>
      </c>
      <c r="H2771" t="s">
        <v>290</v>
      </c>
      <c r="I2771" t="s">
        <v>68</v>
      </c>
      <c r="J2771">
        <v>19</v>
      </c>
      <c r="K2771">
        <v>0</v>
      </c>
      <c r="L2771" s="13">
        <f>VLOOKUP(C2771,'渗透率、续签率'!B:C,2,0)</f>
        <v>0.35099999999999998</v>
      </c>
      <c r="M2771" s="6">
        <v>0</v>
      </c>
      <c r="N2771">
        <v>2</v>
      </c>
      <c r="O2771">
        <v>0</v>
      </c>
      <c r="P2771" s="6">
        <v>0</v>
      </c>
      <c r="Q2771" s="13">
        <v>0</v>
      </c>
      <c r="R2771" s="13">
        <v>0</v>
      </c>
      <c r="S2771" s="31">
        <v>19</v>
      </c>
      <c r="T2771" s="6">
        <f>VLOOKUP(E2771,'参数设置&amp;汇总'!S:U,3,0)</f>
        <v>0.11627539503386004</v>
      </c>
      <c r="U2771" s="78">
        <f t="shared" si="215"/>
        <v>0.23255079006772009</v>
      </c>
      <c r="V2771" s="13">
        <v>0.85000000000000009</v>
      </c>
      <c r="W2771" s="78">
        <f t="shared" si="217"/>
        <v>0.27358916478555301</v>
      </c>
      <c r="X2771" s="1">
        <f>VLOOKUP(E2771,'渗透率、续签率'!AG:AJ,4,0)</f>
        <v>3431</v>
      </c>
      <c r="Y2771" s="1">
        <f t="shared" si="218"/>
        <v>938.68442437923238</v>
      </c>
      <c r="Z2771">
        <v>1</v>
      </c>
      <c r="AA2771" s="89">
        <f t="shared" si="219"/>
        <v>6862</v>
      </c>
      <c r="AH2771" s="37"/>
      <c r="AI2771" s="37"/>
      <c r="AK2771" s="37"/>
    </row>
    <row r="2772" spans="1:37" hidden="1">
      <c r="A2772" t="s">
        <v>64</v>
      </c>
      <c r="B2772" t="s">
        <v>2</v>
      </c>
      <c r="C2772" t="s">
        <v>8</v>
      </c>
      <c r="D2772" t="s">
        <v>116</v>
      </c>
      <c r="E2772" t="s">
        <v>501</v>
      </c>
      <c r="F2772" t="str">
        <f t="shared" si="216"/>
        <v>朔州市科学启蒙</v>
      </c>
      <c r="G2772" t="s">
        <v>134</v>
      </c>
      <c r="H2772" t="s">
        <v>291</v>
      </c>
      <c r="I2772" t="s">
        <v>70</v>
      </c>
      <c r="J2772">
        <v>19</v>
      </c>
      <c r="K2772">
        <v>0</v>
      </c>
      <c r="L2772" s="13">
        <f>VLOOKUP(C2772,'渗透率、续签率'!B:C,2,0)</f>
        <v>0.35099999999999998</v>
      </c>
      <c r="M2772" s="6">
        <v>0</v>
      </c>
      <c r="N2772">
        <v>1</v>
      </c>
      <c r="O2772">
        <v>0</v>
      </c>
      <c r="P2772" s="6">
        <v>0</v>
      </c>
      <c r="Q2772" s="13">
        <v>0.188</v>
      </c>
      <c r="R2772" s="13">
        <v>0</v>
      </c>
      <c r="S2772" s="31">
        <v>29</v>
      </c>
      <c r="T2772" s="6">
        <f>VLOOKUP(E2772,'参数设置&amp;汇总'!S:U,3,0)</f>
        <v>0.11627539503386004</v>
      </c>
      <c r="U2772" s="78">
        <f t="shared" si="215"/>
        <v>0.11627539503386004</v>
      </c>
      <c r="V2772" s="13">
        <v>0.85000000000000009</v>
      </c>
      <c r="W2772" s="78">
        <f t="shared" si="217"/>
        <v>0.1367945823927765</v>
      </c>
      <c r="X2772" s="1">
        <f>VLOOKUP(E2772,'渗透率、续签率'!AG:AJ,4,0)</f>
        <v>3431</v>
      </c>
      <c r="Y2772" s="1">
        <f t="shared" si="218"/>
        <v>469.34221218961619</v>
      </c>
      <c r="Z2772">
        <v>0</v>
      </c>
      <c r="AA2772" s="89">
        <f t="shared" si="219"/>
        <v>3431</v>
      </c>
      <c r="AH2772" s="37"/>
      <c r="AI2772" s="37"/>
      <c r="AK2772" s="37"/>
    </row>
    <row r="2773" spans="1:37" hidden="1">
      <c r="A2773" t="s">
        <v>64</v>
      </c>
      <c r="B2773" t="s">
        <v>2</v>
      </c>
      <c r="C2773" t="s">
        <v>8</v>
      </c>
      <c r="D2773" t="s">
        <v>116</v>
      </c>
      <c r="E2773" t="s">
        <v>501</v>
      </c>
      <c r="F2773" t="str">
        <f t="shared" si="216"/>
        <v>朝阳市科学启蒙</v>
      </c>
      <c r="G2773" t="s">
        <v>101</v>
      </c>
      <c r="H2773" t="s">
        <v>292</v>
      </c>
      <c r="I2773" t="s">
        <v>70</v>
      </c>
      <c r="J2773">
        <v>25</v>
      </c>
      <c r="K2773">
        <v>0</v>
      </c>
      <c r="L2773" s="13">
        <f>VLOOKUP(C2773,'渗透率、续签率'!B:C,2,0)</f>
        <v>0.35099999999999998</v>
      </c>
      <c r="M2773" s="6">
        <v>0</v>
      </c>
      <c r="N2773">
        <v>1</v>
      </c>
      <c r="O2773">
        <v>0</v>
      </c>
      <c r="P2773" s="6">
        <v>0</v>
      </c>
      <c r="Q2773" s="13">
        <v>0</v>
      </c>
      <c r="R2773" s="13">
        <v>0</v>
      </c>
      <c r="S2773" s="31">
        <v>20</v>
      </c>
      <c r="T2773" s="6">
        <f>VLOOKUP(E2773,'参数设置&amp;汇总'!S:U,3,0)</f>
        <v>0.11627539503386004</v>
      </c>
      <c r="U2773" s="78">
        <f t="shared" si="215"/>
        <v>0.11627539503386004</v>
      </c>
      <c r="V2773" s="13">
        <v>0.85000000000000009</v>
      </c>
      <c r="W2773" s="78">
        <f t="shared" si="217"/>
        <v>0.1367945823927765</v>
      </c>
      <c r="X2773" s="1">
        <f>VLOOKUP(E2773,'渗透率、续签率'!AG:AJ,4,0)</f>
        <v>3431</v>
      </c>
      <c r="Y2773" s="1">
        <f t="shared" si="218"/>
        <v>469.34221218961619</v>
      </c>
      <c r="Z2773">
        <v>0</v>
      </c>
      <c r="AA2773" s="89">
        <f t="shared" si="219"/>
        <v>3431</v>
      </c>
      <c r="AH2773" s="37"/>
      <c r="AI2773" s="37"/>
      <c r="AK2773" s="37"/>
    </row>
    <row r="2774" spans="1:37" hidden="1">
      <c r="A2774" t="s">
        <v>64</v>
      </c>
      <c r="B2774" t="s">
        <v>2</v>
      </c>
      <c r="C2774" t="s">
        <v>8</v>
      </c>
      <c r="D2774" t="s">
        <v>116</v>
      </c>
      <c r="E2774" t="s">
        <v>501</v>
      </c>
      <c r="F2774" t="str">
        <f t="shared" si="216"/>
        <v>本溪市科学启蒙</v>
      </c>
      <c r="G2774" t="s">
        <v>101</v>
      </c>
      <c r="H2774" t="s">
        <v>293</v>
      </c>
      <c r="I2774" t="s">
        <v>70</v>
      </c>
      <c r="J2774">
        <v>20</v>
      </c>
      <c r="K2774">
        <v>0</v>
      </c>
      <c r="L2774" s="13">
        <f>VLOOKUP(C2774,'渗透率、续签率'!B:C,2,0)</f>
        <v>0.35099999999999998</v>
      </c>
      <c r="M2774" s="6">
        <v>0</v>
      </c>
      <c r="N2774">
        <v>0</v>
      </c>
      <c r="O2774">
        <v>0</v>
      </c>
      <c r="P2774" s="6">
        <v>0</v>
      </c>
      <c r="Q2774" s="13">
        <v>0</v>
      </c>
      <c r="R2774" s="13">
        <v>0</v>
      </c>
      <c r="S2774" s="31">
        <v>8</v>
      </c>
      <c r="T2774" s="6">
        <f>VLOOKUP(E2774,'参数设置&amp;汇总'!S:U,3,0)</f>
        <v>0.11627539503386004</v>
      </c>
      <c r="U2774" s="78">
        <f t="shared" si="215"/>
        <v>0</v>
      </c>
      <c r="V2774" s="13">
        <v>0.85000000000000009</v>
      </c>
      <c r="W2774" s="78">
        <f t="shared" si="217"/>
        <v>0</v>
      </c>
      <c r="X2774" s="1">
        <f>VLOOKUP(E2774,'渗透率、续签率'!AG:AJ,4,0)</f>
        <v>3431</v>
      </c>
      <c r="Y2774" s="1">
        <f t="shared" si="218"/>
        <v>0</v>
      </c>
      <c r="Z2774">
        <v>0</v>
      </c>
      <c r="AA2774" s="89">
        <f t="shared" si="219"/>
        <v>0</v>
      </c>
      <c r="AH2774" s="37"/>
      <c r="AI2774" s="37"/>
      <c r="AJ2774" s="1"/>
      <c r="AK2774" s="37"/>
    </row>
    <row r="2775" spans="1:37" hidden="1">
      <c r="A2775" t="s">
        <v>64</v>
      </c>
      <c r="B2775" t="s">
        <v>2</v>
      </c>
      <c r="C2775" t="s">
        <v>8</v>
      </c>
      <c r="D2775" t="s">
        <v>116</v>
      </c>
      <c r="E2775" t="s">
        <v>501</v>
      </c>
      <c r="F2775" t="str">
        <f t="shared" si="216"/>
        <v>来宾市科学启蒙</v>
      </c>
      <c r="G2775" t="s">
        <v>88</v>
      </c>
      <c r="H2775" t="s">
        <v>294</v>
      </c>
      <c r="I2775" t="s">
        <v>68</v>
      </c>
      <c r="J2775">
        <v>12</v>
      </c>
      <c r="K2775">
        <v>0</v>
      </c>
      <c r="L2775" s="13">
        <f>VLOOKUP(C2775,'渗透率、续签率'!B:C,2,0)</f>
        <v>0.35099999999999998</v>
      </c>
      <c r="M2775" s="6">
        <v>0</v>
      </c>
      <c r="N2775">
        <v>0</v>
      </c>
      <c r="O2775">
        <v>0</v>
      </c>
      <c r="P2775" s="6">
        <v>0</v>
      </c>
      <c r="Q2775" s="13">
        <v>0</v>
      </c>
      <c r="R2775" s="13">
        <v>0</v>
      </c>
      <c r="S2775" s="31">
        <v>7</v>
      </c>
      <c r="T2775" s="6">
        <f>VLOOKUP(E2775,'参数设置&amp;汇总'!S:U,3,0)</f>
        <v>0.11627539503386004</v>
      </c>
      <c r="U2775" s="78">
        <f t="shared" si="215"/>
        <v>0</v>
      </c>
      <c r="V2775" s="13">
        <v>0.85000000000000009</v>
      </c>
      <c r="W2775" s="78">
        <f t="shared" si="217"/>
        <v>0</v>
      </c>
      <c r="X2775" s="1">
        <f>VLOOKUP(E2775,'渗透率、续签率'!AG:AJ,4,0)</f>
        <v>3431</v>
      </c>
      <c r="Y2775" s="1">
        <f t="shared" si="218"/>
        <v>0</v>
      </c>
      <c r="Z2775">
        <v>0</v>
      </c>
      <c r="AA2775" s="89">
        <f t="shared" si="219"/>
        <v>0</v>
      </c>
      <c r="AH2775" s="37"/>
      <c r="AI2775" s="37"/>
      <c r="AK2775" s="37"/>
    </row>
    <row r="2776" spans="1:37" hidden="1">
      <c r="A2776" t="s">
        <v>64</v>
      </c>
      <c r="B2776" t="s">
        <v>2</v>
      </c>
      <c r="C2776" t="s">
        <v>8</v>
      </c>
      <c r="D2776" t="s">
        <v>116</v>
      </c>
      <c r="E2776" t="s">
        <v>501</v>
      </c>
      <c r="F2776" t="str">
        <f t="shared" si="216"/>
        <v>松原市科学启蒙</v>
      </c>
      <c r="G2776" t="s">
        <v>188</v>
      </c>
      <c r="H2776" t="s">
        <v>295</v>
      </c>
      <c r="I2776" t="s">
        <v>70</v>
      </c>
      <c r="J2776">
        <v>20</v>
      </c>
      <c r="K2776">
        <v>0</v>
      </c>
      <c r="L2776" s="13">
        <f>VLOOKUP(C2776,'渗透率、续签率'!B:C,2,0)</f>
        <v>0.35099999999999998</v>
      </c>
      <c r="M2776" s="6">
        <v>0</v>
      </c>
      <c r="N2776">
        <v>0</v>
      </c>
      <c r="O2776">
        <v>0</v>
      </c>
      <c r="P2776" s="6">
        <v>0</v>
      </c>
      <c r="Q2776" s="13">
        <v>0</v>
      </c>
      <c r="R2776" s="13">
        <v>0</v>
      </c>
      <c r="S2776" s="31">
        <v>13</v>
      </c>
      <c r="T2776" s="6">
        <f>VLOOKUP(E2776,'参数设置&amp;汇总'!S:U,3,0)</f>
        <v>0.11627539503386004</v>
      </c>
      <c r="U2776" s="78">
        <f t="shared" si="215"/>
        <v>0</v>
      </c>
      <c r="V2776" s="13">
        <v>0.85000000000000009</v>
      </c>
      <c r="W2776" s="78">
        <f t="shared" si="217"/>
        <v>0</v>
      </c>
      <c r="X2776" s="1">
        <f>VLOOKUP(E2776,'渗透率、续签率'!AG:AJ,4,0)</f>
        <v>3431</v>
      </c>
      <c r="Y2776" s="1">
        <f t="shared" si="218"/>
        <v>0</v>
      </c>
      <c r="Z2776">
        <v>0</v>
      </c>
      <c r="AA2776" s="89">
        <f t="shared" si="219"/>
        <v>0</v>
      </c>
      <c r="AH2776" s="37"/>
      <c r="AI2776" s="37"/>
      <c r="AK2776" s="37"/>
    </row>
    <row r="2777" spans="1:37" hidden="1">
      <c r="A2777" t="s">
        <v>64</v>
      </c>
      <c r="B2777" t="s">
        <v>2</v>
      </c>
      <c r="C2777" t="s">
        <v>8</v>
      </c>
      <c r="D2777" t="s">
        <v>116</v>
      </c>
      <c r="E2777" t="s">
        <v>501</v>
      </c>
      <c r="F2777" t="str">
        <f t="shared" si="216"/>
        <v>林芝市科学启蒙</v>
      </c>
      <c r="G2777" t="s">
        <v>237</v>
      </c>
      <c r="H2777" t="s">
        <v>296</v>
      </c>
      <c r="I2777" t="s">
        <v>57</v>
      </c>
      <c r="J2777">
        <v>0</v>
      </c>
      <c r="K2777">
        <v>0</v>
      </c>
      <c r="L2777" s="13">
        <f>VLOOKUP(C2777,'渗透率、续签率'!B:C,2,0)</f>
        <v>0.35099999999999998</v>
      </c>
      <c r="M2777" s="6">
        <v>0</v>
      </c>
      <c r="N2777">
        <v>0</v>
      </c>
      <c r="O2777">
        <v>0</v>
      </c>
      <c r="P2777" s="6">
        <v>0</v>
      </c>
      <c r="Q2777" s="13">
        <v>0</v>
      </c>
      <c r="R2777" s="13">
        <v>0</v>
      </c>
      <c r="S2777" s="31">
        <v>0</v>
      </c>
      <c r="T2777" s="6">
        <f>VLOOKUP(E2777,'参数设置&amp;汇总'!S:U,3,0)</f>
        <v>0.11627539503386004</v>
      </c>
      <c r="U2777" s="78">
        <f t="shared" si="215"/>
        <v>0</v>
      </c>
      <c r="V2777" s="13">
        <v>0.85000000000000009</v>
      </c>
      <c r="W2777" s="78">
        <f t="shared" si="217"/>
        <v>0</v>
      </c>
      <c r="X2777" s="1">
        <f>VLOOKUP(E2777,'渗透率、续签率'!AG:AJ,4,0)</f>
        <v>3431</v>
      </c>
      <c r="Y2777" s="1">
        <f t="shared" si="218"/>
        <v>0</v>
      </c>
      <c r="Z2777">
        <v>0</v>
      </c>
      <c r="AA2777" s="89">
        <f t="shared" si="219"/>
        <v>0</v>
      </c>
      <c r="AH2777" s="37"/>
      <c r="AI2777" s="37"/>
      <c r="AK2777" s="37"/>
    </row>
    <row r="2778" spans="1:37" hidden="1">
      <c r="A2778" t="s">
        <v>64</v>
      </c>
      <c r="B2778" t="s">
        <v>2</v>
      </c>
      <c r="C2778" t="s">
        <v>8</v>
      </c>
      <c r="D2778" t="s">
        <v>116</v>
      </c>
      <c r="E2778" t="s">
        <v>501</v>
      </c>
      <c r="F2778" t="str">
        <f t="shared" si="216"/>
        <v>果洛藏族自治州科学启蒙</v>
      </c>
      <c r="G2778" t="s">
        <v>297</v>
      </c>
      <c r="H2778" t="s">
        <v>298</v>
      </c>
      <c r="I2778" t="s">
        <v>70</v>
      </c>
      <c r="J2778">
        <v>0</v>
      </c>
      <c r="K2778">
        <v>0</v>
      </c>
      <c r="L2778" s="13">
        <f>VLOOKUP(C2778,'渗透率、续签率'!B:C,2,0)</f>
        <v>0.35099999999999998</v>
      </c>
      <c r="M2778" s="6">
        <v>0</v>
      </c>
      <c r="N2778">
        <v>0</v>
      </c>
      <c r="O2778">
        <v>0</v>
      </c>
      <c r="P2778" s="6">
        <v>0</v>
      </c>
      <c r="Q2778" s="13">
        <v>0</v>
      </c>
      <c r="R2778" s="13">
        <v>0</v>
      </c>
      <c r="S2778" s="31">
        <v>0</v>
      </c>
      <c r="T2778" s="6">
        <f>VLOOKUP(E2778,'参数设置&amp;汇总'!S:U,3,0)</f>
        <v>0.11627539503386004</v>
      </c>
      <c r="U2778" s="78">
        <f t="shared" si="215"/>
        <v>0</v>
      </c>
      <c r="V2778" s="13">
        <v>0.85000000000000009</v>
      </c>
      <c r="W2778" s="78">
        <f t="shared" si="217"/>
        <v>0</v>
      </c>
      <c r="X2778" s="1">
        <f>VLOOKUP(E2778,'渗透率、续签率'!AG:AJ,4,0)</f>
        <v>3431</v>
      </c>
      <c r="Y2778" s="1">
        <f t="shared" si="218"/>
        <v>0</v>
      </c>
      <c r="Z2778">
        <v>0</v>
      </c>
      <c r="AA2778" s="89">
        <f t="shared" si="219"/>
        <v>0</v>
      </c>
      <c r="AH2778" s="37"/>
      <c r="AI2778" s="37"/>
      <c r="AJ2778" s="1"/>
      <c r="AK2778" s="37"/>
    </row>
    <row r="2779" spans="1:37" hidden="1">
      <c r="A2779" t="s">
        <v>64</v>
      </c>
      <c r="B2779" t="s">
        <v>2</v>
      </c>
      <c r="C2779" t="s">
        <v>8</v>
      </c>
      <c r="D2779" t="s">
        <v>116</v>
      </c>
      <c r="E2779" t="s">
        <v>501</v>
      </c>
      <c r="F2779" t="str">
        <f t="shared" si="216"/>
        <v>枣庄市科学启蒙</v>
      </c>
      <c r="G2779" t="s">
        <v>103</v>
      </c>
      <c r="H2779" t="s">
        <v>299</v>
      </c>
      <c r="I2779" t="s">
        <v>70</v>
      </c>
      <c r="J2779">
        <v>77</v>
      </c>
      <c r="K2779">
        <v>1</v>
      </c>
      <c r="L2779" s="13">
        <f>VLOOKUP(C2779,'渗透率、续签率'!B:C,2,0)</f>
        <v>0.35099999999999998</v>
      </c>
      <c r="M2779" s="6">
        <v>0.01</v>
      </c>
      <c r="N2779">
        <v>0</v>
      </c>
      <c r="O2779">
        <v>0</v>
      </c>
      <c r="P2779" s="6">
        <v>0</v>
      </c>
      <c r="Q2779" s="13">
        <v>2.5000000000000001E-2</v>
      </c>
      <c r="R2779" s="13">
        <v>0</v>
      </c>
      <c r="S2779" s="31">
        <v>73</v>
      </c>
      <c r="T2779" s="6">
        <f>VLOOKUP(E2779,'参数设置&amp;汇总'!S:U,3,0)</f>
        <v>0.11627539503386004</v>
      </c>
      <c r="U2779" s="78">
        <f t="shared" si="215"/>
        <v>0</v>
      </c>
      <c r="V2779" s="13">
        <v>0.85000000000000009</v>
      </c>
      <c r="W2779" s="78">
        <f t="shared" si="217"/>
        <v>0</v>
      </c>
      <c r="X2779" s="1">
        <f>VLOOKUP(E2779,'渗透率、续签率'!AG:AJ,4,0)</f>
        <v>3431</v>
      </c>
      <c r="Y2779" s="1">
        <f t="shared" si="218"/>
        <v>0</v>
      </c>
      <c r="Z2779">
        <v>2</v>
      </c>
      <c r="AA2779" s="89">
        <f t="shared" si="219"/>
        <v>0</v>
      </c>
      <c r="AH2779" s="37"/>
      <c r="AI2779" s="37"/>
      <c r="AK2779" s="37"/>
    </row>
    <row r="2780" spans="1:37" hidden="1">
      <c r="A2780" t="s">
        <v>64</v>
      </c>
      <c r="B2780" t="s">
        <v>2</v>
      </c>
      <c r="C2780" t="s">
        <v>8</v>
      </c>
      <c r="D2780" t="s">
        <v>116</v>
      </c>
      <c r="E2780" t="s">
        <v>501</v>
      </c>
      <c r="F2780" t="str">
        <f t="shared" si="216"/>
        <v>柳州市科学启蒙</v>
      </c>
      <c r="G2780" t="s">
        <v>88</v>
      </c>
      <c r="H2780" t="s">
        <v>300</v>
      </c>
      <c r="I2780" t="s">
        <v>68</v>
      </c>
      <c r="J2780">
        <v>59</v>
      </c>
      <c r="K2780">
        <v>0</v>
      </c>
      <c r="L2780" s="13">
        <f>VLOOKUP(C2780,'渗透率、续签率'!B:C,2,0)</f>
        <v>0.35099999999999998</v>
      </c>
      <c r="M2780" s="6">
        <v>0</v>
      </c>
      <c r="N2780">
        <v>3</v>
      </c>
      <c r="O2780">
        <v>0</v>
      </c>
      <c r="P2780" s="6">
        <v>0</v>
      </c>
      <c r="Q2780" s="13">
        <v>0</v>
      </c>
      <c r="R2780" s="13">
        <v>0</v>
      </c>
      <c r="S2780" s="31">
        <v>51</v>
      </c>
      <c r="T2780" s="6">
        <f>VLOOKUP(E2780,'参数设置&amp;汇总'!S:U,3,0)</f>
        <v>0.11627539503386004</v>
      </c>
      <c r="U2780" s="78">
        <f t="shared" si="215"/>
        <v>0.34882618510158014</v>
      </c>
      <c r="V2780" s="13">
        <v>0.85000000000000009</v>
      </c>
      <c r="W2780" s="78">
        <f t="shared" si="217"/>
        <v>0.41038374717832954</v>
      </c>
      <c r="X2780" s="1">
        <f>VLOOKUP(E2780,'渗透率、续签率'!AG:AJ,4,0)</f>
        <v>3431</v>
      </c>
      <c r="Y2780" s="1">
        <f t="shared" si="218"/>
        <v>1408.0266365688487</v>
      </c>
      <c r="Z2780">
        <v>0</v>
      </c>
      <c r="AA2780" s="89">
        <f t="shared" si="219"/>
        <v>10293</v>
      </c>
      <c r="AH2780" s="37"/>
      <c r="AI2780" s="37"/>
      <c r="AK2780" s="37"/>
    </row>
    <row r="2781" spans="1:37" hidden="1">
      <c r="A2781" t="s">
        <v>64</v>
      </c>
      <c r="B2781" t="s">
        <v>2</v>
      </c>
      <c r="C2781" t="s">
        <v>8</v>
      </c>
      <c r="D2781" t="s">
        <v>116</v>
      </c>
      <c r="E2781" t="s">
        <v>501</v>
      </c>
      <c r="F2781" t="str">
        <f t="shared" si="216"/>
        <v>株洲市科学启蒙</v>
      </c>
      <c r="G2781" t="s">
        <v>113</v>
      </c>
      <c r="H2781" t="s">
        <v>301</v>
      </c>
      <c r="I2781" t="s">
        <v>68</v>
      </c>
      <c r="J2781">
        <v>30</v>
      </c>
      <c r="K2781">
        <v>0</v>
      </c>
      <c r="L2781" s="13">
        <f>VLOOKUP(C2781,'渗透率、续签率'!B:C,2,0)</f>
        <v>0.35099999999999998</v>
      </c>
      <c r="M2781" s="6">
        <v>0</v>
      </c>
      <c r="N2781">
        <v>2</v>
      </c>
      <c r="O2781">
        <v>0</v>
      </c>
      <c r="P2781" s="6">
        <v>0</v>
      </c>
      <c r="Q2781" s="13">
        <v>2.4E-2</v>
      </c>
      <c r="R2781" s="13">
        <v>0</v>
      </c>
      <c r="S2781" s="31">
        <v>29</v>
      </c>
      <c r="T2781" s="6">
        <f>VLOOKUP(E2781,'参数设置&amp;汇总'!S:U,3,0)</f>
        <v>0.11627539503386004</v>
      </c>
      <c r="U2781" s="78">
        <f t="shared" si="215"/>
        <v>0.23255079006772009</v>
      </c>
      <c r="V2781" s="13">
        <v>0.85000000000000009</v>
      </c>
      <c r="W2781" s="78">
        <f t="shared" si="217"/>
        <v>0.27358916478555301</v>
      </c>
      <c r="X2781" s="1">
        <f>VLOOKUP(E2781,'渗透率、续签率'!AG:AJ,4,0)</f>
        <v>3431</v>
      </c>
      <c r="Y2781" s="1">
        <f t="shared" si="218"/>
        <v>938.68442437923238</v>
      </c>
      <c r="Z2781">
        <v>2</v>
      </c>
      <c r="AA2781" s="89">
        <f t="shared" si="219"/>
        <v>6862</v>
      </c>
      <c r="AH2781" s="37"/>
      <c r="AI2781" s="37"/>
      <c r="AJ2781" s="1"/>
      <c r="AK2781" s="37"/>
    </row>
    <row r="2782" spans="1:37" hidden="1">
      <c r="A2782" t="s">
        <v>64</v>
      </c>
      <c r="B2782" t="s">
        <v>2</v>
      </c>
      <c r="C2782" t="s">
        <v>8</v>
      </c>
      <c r="D2782" t="s">
        <v>116</v>
      </c>
      <c r="E2782" t="s">
        <v>501</v>
      </c>
      <c r="F2782" t="str">
        <f t="shared" si="216"/>
        <v>桂林市科学启蒙</v>
      </c>
      <c r="G2782" t="s">
        <v>88</v>
      </c>
      <c r="H2782" t="s">
        <v>302</v>
      </c>
      <c r="I2782" t="s">
        <v>68</v>
      </c>
      <c r="J2782">
        <v>14</v>
      </c>
      <c r="K2782">
        <v>0</v>
      </c>
      <c r="L2782" s="13">
        <f>VLOOKUP(C2782,'渗透率、续签率'!B:C,2,0)</f>
        <v>0.35099999999999998</v>
      </c>
      <c r="M2782" s="6">
        <v>0</v>
      </c>
      <c r="N2782">
        <v>0</v>
      </c>
      <c r="O2782">
        <v>0</v>
      </c>
      <c r="P2782" s="6">
        <v>0</v>
      </c>
      <c r="Q2782" s="13">
        <v>0</v>
      </c>
      <c r="R2782" s="13">
        <v>0</v>
      </c>
      <c r="S2782" s="31">
        <v>6</v>
      </c>
      <c r="T2782" s="6">
        <f>VLOOKUP(E2782,'参数设置&amp;汇总'!S:U,3,0)</f>
        <v>0.11627539503386004</v>
      </c>
      <c r="U2782" s="78">
        <f t="shared" si="215"/>
        <v>0</v>
      </c>
      <c r="V2782" s="13">
        <v>0.85000000000000009</v>
      </c>
      <c r="W2782" s="78">
        <f t="shared" si="217"/>
        <v>0</v>
      </c>
      <c r="X2782" s="1">
        <f>VLOOKUP(E2782,'渗透率、续签率'!AG:AJ,4,0)</f>
        <v>3431</v>
      </c>
      <c r="Y2782" s="1">
        <f t="shared" si="218"/>
        <v>0</v>
      </c>
      <c r="Z2782">
        <v>2</v>
      </c>
      <c r="AA2782" s="89">
        <f t="shared" si="219"/>
        <v>0</v>
      </c>
    </row>
    <row r="2783" spans="1:37" hidden="1">
      <c r="A2783" t="s">
        <v>64</v>
      </c>
      <c r="B2783" t="s">
        <v>2</v>
      </c>
      <c r="C2783" t="s">
        <v>8</v>
      </c>
      <c r="D2783" t="s">
        <v>116</v>
      </c>
      <c r="E2783" t="s">
        <v>501</v>
      </c>
      <c r="F2783" t="str">
        <f t="shared" si="216"/>
        <v>梅州市科学启蒙</v>
      </c>
      <c r="G2783" t="s">
        <v>75</v>
      </c>
      <c r="H2783" t="s">
        <v>303</v>
      </c>
      <c r="I2783" t="s">
        <v>68</v>
      </c>
      <c r="J2783">
        <v>22</v>
      </c>
      <c r="K2783">
        <v>0</v>
      </c>
      <c r="L2783" s="13">
        <f>VLOOKUP(C2783,'渗透率、续签率'!B:C,2,0)</f>
        <v>0.35099999999999998</v>
      </c>
      <c r="M2783" s="6">
        <v>0</v>
      </c>
      <c r="N2783">
        <v>1</v>
      </c>
      <c r="O2783">
        <v>0</v>
      </c>
      <c r="P2783" s="6">
        <v>0</v>
      </c>
      <c r="Q2783" s="13">
        <v>0</v>
      </c>
      <c r="R2783" s="13">
        <v>0</v>
      </c>
      <c r="S2783" s="31">
        <v>16</v>
      </c>
      <c r="T2783" s="6">
        <f>VLOOKUP(E2783,'参数设置&amp;汇总'!S:U,3,0)</f>
        <v>0.11627539503386004</v>
      </c>
      <c r="U2783" s="78">
        <f t="shared" si="215"/>
        <v>0.11627539503386004</v>
      </c>
      <c r="V2783" s="13">
        <v>0.85000000000000009</v>
      </c>
      <c r="W2783" s="78">
        <f t="shared" si="217"/>
        <v>0.1367945823927765</v>
      </c>
      <c r="X2783" s="1">
        <f>VLOOKUP(E2783,'渗透率、续签率'!AG:AJ,4,0)</f>
        <v>3431</v>
      </c>
      <c r="Y2783" s="1">
        <f t="shared" si="218"/>
        <v>469.34221218961619</v>
      </c>
      <c r="Z2783">
        <v>0</v>
      </c>
      <c r="AA2783" s="89">
        <f t="shared" si="219"/>
        <v>3431</v>
      </c>
      <c r="AH2783" s="37"/>
      <c r="AI2783" s="37"/>
      <c r="AJ2783" s="1"/>
      <c r="AK2783" s="37"/>
    </row>
    <row r="2784" spans="1:37" hidden="1">
      <c r="A2784" t="s">
        <v>64</v>
      </c>
      <c r="B2784" t="s">
        <v>2</v>
      </c>
      <c r="C2784" t="s">
        <v>8</v>
      </c>
      <c r="D2784" t="s">
        <v>116</v>
      </c>
      <c r="E2784" t="s">
        <v>501</v>
      </c>
      <c r="F2784" t="str">
        <f t="shared" si="216"/>
        <v>梧州市科学启蒙</v>
      </c>
      <c r="G2784" t="s">
        <v>88</v>
      </c>
      <c r="H2784" t="s">
        <v>304</v>
      </c>
      <c r="I2784" t="s">
        <v>68</v>
      </c>
      <c r="J2784">
        <v>12</v>
      </c>
      <c r="K2784">
        <v>0</v>
      </c>
      <c r="L2784" s="13">
        <f>VLOOKUP(C2784,'渗透率、续签率'!B:C,2,0)</f>
        <v>0.35099999999999998</v>
      </c>
      <c r="M2784" s="6">
        <v>0</v>
      </c>
      <c r="N2784">
        <v>0</v>
      </c>
      <c r="O2784">
        <v>0</v>
      </c>
      <c r="P2784" s="6">
        <v>0</v>
      </c>
      <c r="Q2784" s="13">
        <v>0</v>
      </c>
      <c r="R2784" s="13">
        <v>0</v>
      </c>
      <c r="S2784" s="31">
        <v>8</v>
      </c>
      <c r="T2784" s="6">
        <f>VLOOKUP(E2784,'参数设置&amp;汇总'!S:U,3,0)</f>
        <v>0.11627539503386004</v>
      </c>
      <c r="U2784" s="78">
        <f t="shared" si="215"/>
        <v>0</v>
      </c>
      <c r="V2784" s="13">
        <v>0.85000000000000009</v>
      </c>
      <c r="W2784" s="78">
        <f t="shared" si="217"/>
        <v>0</v>
      </c>
      <c r="X2784" s="1">
        <f>VLOOKUP(E2784,'渗透率、续签率'!AG:AJ,4,0)</f>
        <v>3431</v>
      </c>
      <c r="Y2784" s="1">
        <f t="shared" si="218"/>
        <v>0</v>
      </c>
      <c r="Z2784">
        <v>0</v>
      </c>
      <c r="AA2784" s="89">
        <f t="shared" si="219"/>
        <v>0</v>
      </c>
      <c r="AH2784" s="37"/>
      <c r="AI2784" s="37"/>
      <c r="AJ2784" s="1"/>
      <c r="AK2784" s="37"/>
    </row>
    <row r="2785" spans="1:37" hidden="1">
      <c r="A2785" t="s">
        <v>64</v>
      </c>
      <c r="B2785" t="s">
        <v>2</v>
      </c>
      <c r="C2785" t="s">
        <v>8</v>
      </c>
      <c r="D2785" t="s">
        <v>116</v>
      </c>
      <c r="E2785" t="s">
        <v>501</v>
      </c>
      <c r="F2785" t="str">
        <f t="shared" si="216"/>
        <v>楚雄彝族自治州科学启蒙</v>
      </c>
      <c r="G2785" t="s">
        <v>99</v>
      </c>
      <c r="H2785" t="s">
        <v>305</v>
      </c>
      <c r="I2785" t="s">
        <v>68</v>
      </c>
      <c r="J2785">
        <v>8</v>
      </c>
      <c r="K2785">
        <v>0</v>
      </c>
      <c r="L2785" s="13">
        <f>VLOOKUP(C2785,'渗透率、续签率'!B:C,2,0)</f>
        <v>0.35099999999999998</v>
      </c>
      <c r="M2785" s="6">
        <v>0</v>
      </c>
      <c r="N2785">
        <v>0</v>
      </c>
      <c r="O2785">
        <v>0</v>
      </c>
      <c r="P2785" s="6">
        <v>0</v>
      </c>
      <c r="Q2785" s="13">
        <v>0</v>
      </c>
      <c r="R2785" s="13">
        <v>0</v>
      </c>
      <c r="S2785" s="31">
        <v>5</v>
      </c>
      <c r="T2785" s="6">
        <f>VLOOKUP(E2785,'参数设置&amp;汇总'!S:U,3,0)</f>
        <v>0.11627539503386004</v>
      </c>
      <c r="U2785" s="78">
        <f t="shared" si="215"/>
        <v>0</v>
      </c>
      <c r="V2785" s="13">
        <v>0.85000000000000009</v>
      </c>
      <c r="W2785" s="78">
        <f t="shared" si="217"/>
        <v>0</v>
      </c>
      <c r="X2785" s="1">
        <f>VLOOKUP(E2785,'渗透率、续签率'!AG:AJ,4,0)</f>
        <v>3431</v>
      </c>
      <c r="Y2785" s="1">
        <f t="shared" si="218"/>
        <v>0</v>
      </c>
      <c r="Z2785">
        <v>0</v>
      </c>
      <c r="AA2785" s="89">
        <f t="shared" si="219"/>
        <v>0</v>
      </c>
      <c r="AH2785" s="37"/>
      <c r="AI2785" s="37"/>
      <c r="AK2785" s="37"/>
    </row>
    <row r="2786" spans="1:37" hidden="1">
      <c r="A2786" t="s">
        <v>64</v>
      </c>
      <c r="B2786" t="s">
        <v>2</v>
      </c>
      <c r="C2786" t="s">
        <v>8</v>
      </c>
      <c r="D2786" t="s">
        <v>116</v>
      </c>
      <c r="E2786" t="s">
        <v>501</v>
      </c>
      <c r="F2786" t="str">
        <f t="shared" si="216"/>
        <v>榆林市科学启蒙</v>
      </c>
      <c r="G2786" t="s">
        <v>108</v>
      </c>
      <c r="H2786" t="s">
        <v>306</v>
      </c>
      <c r="I2786" t="s">
        <v>70</v>
      </c>
      <c r="J2786">
        <v>52</v>
      </c>
      <c r="K2786">
        <v>0</v>
      </c>
      <c r="L2786" s="13">
        <f>VLOOKUP(C2786,'渗透率、续签率'!B:C,2,0)</f>
        <v>0.35099999999999998</v>
      </c>
      <c r="M2786" s="6">
        <v>0</v>
      </c>
      <c r="N2786">
        <v>8</v>
      </c>
      <c r="O2786">
        <v>0</v>
      </c>
      <c r="P2786" s="6">
        <v>0</v>
      </c>
      <c r="Q2786" s="13">
        <v>0</v>
      </c>
      <c r="R2786" s="13">
        <v>0</v>
      </c>
      <c r="S2786" s="31">
        <v>66</v>
      </c>
      <c r="T2786" s="6">
        <f>VLOOKUP(E2786,'参数设置&amp;汇总'!S:U,3,0)</f>
        <v>0.11627539503386004</v>
      </c>
      <c r="U2786" s="78">
        <f t="shared" si="215"/>
        <v>0.93020316027088035</v>
      </c>
      <c r="V2786" s="13">
        <v>0.85000000000000009</v>
      </c>
      <c r="W2786" s="78">
        <f t="shared" si="217"/>
        <v>1.094356659142212</v>
      </c>
      <c r="X2786" s="1">
        <f>VLOOKUP(E2786,'渗透率、续签率'!AG:AJ,4,0)</f>
        <v>3431</v>
      </c>
      <c r="Y2786" s="1">
        <f t="shared" si="218"/>
        <v>3754.7376975169295</v>
      </c>
      <c r="Z2786">
        <v>0</v>
      </c>
      <c r="AA2786" s="89">
        <f t="shared" si="219"/>
        <v>27448</v>
      </c>
      <c r="AH2786" s="37"/>
      <c r="AI2786" s="37"/>
      <c r="AK2786" s="37"/>
    </row>
    <row r="2787" spans="1:37" hidden="1">
      <c r="A2787" t="s">
        <v>64</v>
      </c>
      <c r="B2787" t="s">
        <v>2</v>
      </c>
      <c r="C2787" t="s">
        <v>8</v>
      </c>
      <c r="D2787" t="s">
        <v>116</v>
      </c>
      <c r="E2787" t="s">
        <v>501</v>
      </c>
      <c r="F2787" t="str">
        <f t="shared" si="216"/>
        <v>武威市科学启蒙</v>
      </c>
      <c r="G2787" t="s">
        <v>132</v>
      </c>
      <c r="H2787" t="s">
        <v>307</v>
      </c>
      <c r="I2787" t="s">
        <v>70</v>
      </c>
      <c r="J2787">
        <v>10</v>
      </c>
      <c r="K2787">
        <v>0</v>
      </c>
      <c r="L2787" s="13">
        <f>VLOOKUP(C2787,'渗透率、续签率'!B:C,2,0)</f>
        <v>0.35099999999999998</v>
      </c>
      <c r="M2787" s="6">
        <v>0</v>
      </c>
      <c r="N2787">
        <v>3</v>
      </c>
      <c r="O2787">
        <v>0</v>
      </c>
      <c r="P2787" s="6">
        <v>0</v>
      </c>
      <c r="Q2787" s="13">
        <v>0</v>
      </c>
      <c r="R2787" s="13">
        <v>0</v>
      </c>
      <c r="S2787" s="31">
        <v>14</v>
      </c>
      <c r="T2787" s="6">
        <f>VLOOKUP(E2787,'参数设置&amp;汇总'!S:U,3,0)</f>
        <v>0.11627539503386004</v>
      </c>
      <c r="U2787" s="78">
        <f t="shared" si="215"/>
        <v>0.34882618510158014</v>
      </c>
      <c r="V2787" s="13">
        <v>0.85000000000000009</v>
      </c>
      <c r="W2787" s="78">
        <f t="shared" si="217"/>
        <v>0.41038374717832954</v>
      </c>
      <c r="X2787" s="1">
        <f>VLOOKUP(E2787,'渗透率、续签率'!AG:AJ,4,0)</f>
        <v>3431</v>
      </c>
      <c r="Y2787" s="1">
        <f t="shared" si="218"/>
        <v>1408.0266365688487</v>
      </c>
      <c r="Z2787">
        <v>0</v>
      </c>
      <c r="AA2787" s="89">
        <f t="shared" si="219"/>
        <v>10293</v>
      </c>
      <c r="AH2787" s="37"/>
      <c r="AI2787" s="37"/>
      <c r="AK2787" s="37"/>
    </row>
    <row r="2788" spans="1:37" hidden="1">
      <c r="A2788" t="s">
        <v>64</v>
      </c>
      <c r="B2788" t="s">
        <v>2</v>
      </c>
      <c r="C2788" t="s">
        <v>8</v>
      </c>
      <c r="D2788" t="s">
        <v>116</v>
      </c>
      <c r="E2788" t="s">
        <v>501</v>
      </c>
      <c r="F2788" t="str">
        <f t="shared" si="216"/>
        <v>毕节市科学启蒙</v>
      </c>
      <c r="G2788" t="s">
        <v>167</v>
      </c>
      <c r="H2788" t="s">
        <v>308</v>
      </c>
      <c r="I2788" t="s">
        <v>70</v>
      </c>
      <c r="J2788">
        <v>24</v>
      </c>
      <c r="K2788">
        <v>0</v>
      </c>
      <c r="L2788" s="13">
        <f>VLOOKUP(C2788,'渗透率、续签率'!B:C,2,0)</f>
        <v>0.35099999999999998</v>
      </c>
      <c r="M2788" s="6">
        <v>0</v>
      </c>
      <c r="N2788">
        <v>0</v>
      </c>
      <c r="O2788">
        <v>0</v>
      </c>
      <c r="P2788" s="6">
        <v>0</v>
      </c>
      <c r="Q2788" s="13">
        <v>0</v>
      </c>
      <c r="R2788" s="13">
        <v>0</v>
      </c>
      <c r="S2788" s="31">
        <v>13</v>
      </c>
      <c r="T2788" s="6">
        <f>VLOOKUP(E2788,'参数设置&amp;汇总'!S:U,3,0)</f>
        <v>0.11627539503386004</v>
      </c>
      <c r="U2788" s="78">
        <f t="shared" si="215"/>
        <v>0</v>
      </c>
      <c r="V2788" s="13">
        <v>0.85000000000000009</v>
      </c>
      <c r="W2788" s="78">
        <f t="shared" si="217"/>
        <v>0</v>
      </c>
      <c r="X2788" s="1">
        <f>VLOOKUP(E2788,'渗透率、续签率'!AG:AJ,4,0)</f>
        <v>3431</v>
      </c>
      <c r="Y2788" s="1">
        <f t="shared" si="218"/>
        <v>0</v>
      </c>
      <c r="Z2788">
        <v>0</v>
      </c>
      <c r="AA2788" s="89">
        <f t="shared" si="219"/>
        <v>0</v>
      </c>
      <c r="AH2788" s="37"/>
      <c r="AI2788" s="37"/>
      <c r="AK2788" s="37"/>
    </row>
    <row r="2789" spans="1:37" hidden="1">
      <c r="A2789" t="s">
        <v>64</v>
      </c>
      <c r="B2789" t="s">
        <v>2</v>
      </c>
      <c r="C2789" t="s">
        <v>8</v>
      </c>
      <c r="D2789" t="s">
        <v>116</v>
      </c>
      <c r="E2789" t="s">
        <v>501</v>
      </c>
      <c r="F2789" t="str">
        <f t="shared" si="216"/>
        <v>永州市科学启蒙</v>
      </c>
      <c r="G2789" t="s">
        <v>113</v>
      </c>
      <c r="H2789" t="s">
        <v>309</v>
      </c>
      <c r="I2789" t="s">
        <v>68</v>
      </c>
      <c r="J2789">
        <v>13</v>
      </c>
      <c r="K2789">
        <v>0</v>
      </c>
      <c r="L2789" s="13">
        <f>VLOOKUP(C2789,'渗透率、续签率'!B:C,2,0)</f>
        <v>0.35099999999999998</v>
      </c>
      <c r="M2789" s="6">
        <v>0</v>
      </c>
      <c r="N2789">
        <v>0</v>
      </c>
      <c r="O2789">
        <v>0</v>
      </c>
      <c r="P2789" s="6">
        <v>0</v>
      </c>
      <c r="Q2789" s="13">
        <v>0</v>
      </c>
      <c r="R2789" s="13">
        <v>0</v>
      </c>
      <c r="S2789" s="31">
        <v>5</v>
      </c>
      <c r="T2789" s="6">
        <f>VLOOKUP(E2789,'参数设置&amp;汇总'!S:U,3,0)</f>
        <v>0.11627539503386004</v>
      </c>
      <c r="U2789" s="78">
        <f t="shared" si="215"/>
        <v>0</v>
      </c>
      <c r="V2789" s="13">
        <v>0.85000000000000009</v>
      </c>
      <c r="W2789" s="78">
        <f t="shared" si="217"/>
        <v>0</v>
      </c>
      <c r="X2789" s="1">
        <f>VLOOKUP(E2789,'渗透率、续签率'!AG:AJ,4,0)</f>
        <v>3431</v>
      </c>
      <c r="Y2789" s="1">
        <f t="shared" si="218"/>
        <v>0</v>
      </c>
      <c r="Z2789">
        <v>0</v>
      </c>
      <c r="AA2789" s="89">
        <f t="shared" si="219"/>
        <v>0</v>
      </c>
      <c r="AH2789" s="37"/>
      <c r="AI2789" s="37"/>
      <c r="AJ2789" s="1"/>
      <c r="AK2789" s="37"/>
    </row>
    <row r="2790" spans="1:37" hidden="1">
      <c r="A2790" t="s">
        <v>64</v>
      </c>
      <c r="B2790" t="s">
        <v>2</v>
      </c>
      <c r="C2790" t="s">
        <v>8</v>
      </c>
      <c r="D2790" t="s">
        <v>116</v>
      </c>
      <c r="E2790" t="s">
        <v>501</v>
      </c>
      <c r="F2790" t="str">
        <f t="shared" si="216"/>
        <v>汉中市科学启蒙</v>
      </c>
      <c r="G2790" t="s">
        <v>108</v>
      </c>
      <c r="H2790" t="s">
        <v>310</v>
      </c>
      <c r="I2790" t="s">
        <v>70</v>
      </c>
      <c r="J2790">
        <v>23</v>
      </c>
      <c r="K2790">
        <v>0</v>
      </c>
      <c r="L2790" s="13">
        <f>VLOOKUP(C2790,'渗透率、续签率'!B:C,2,0)</f>
        <v>0.35099999999999998</v>
      </c>
      <c r="M2790" s="6">
        <v>0</v>
      </c>
      <c r="N2790">
        <v>6</v>
      </c>
      <c r="O2790">
        <v>0</v>
      </c>
      <c r="P2790" s="6">
        <v>0</v>
      </c>
      <c r="Q2790" s="13">
        <v>0</v>
      </c>
      <c r="R2790" s="13">
        <v>0</v>
      </c>
      <c r="S2790" s="31">
        <v>44</v>
      </c>
      <c r="T2790" s="6">
        <f>VLOOKUP(E2790,'参数设置&amp;汇总'!S:U,3,0)</f>
        <v>0.11627539503386004</v>
      </c>
      <c r="U2790" s="78">
        <f t="shared" si="215"/>
        <v>0.69765237020316029</v>
      </c>
      <c r="V2790" s="13">
        <v>0.85000000000000009</v>
      </c>
      <c r="W2790" s="78">
        <f t="shared" si="217"/>
        <v>0.82076749435665908</v>
      </c>
      <c r="X2790" s="1">
        <f>VLOOKUP(E2790,'渗透率、续签率'!AG:AJ,4,0)</f>
        <v>3431</v>
      </c>
      <c r="Y2790" s="1">
        <f t="shared" si="218"/>
        <v>2816.0532731376975</v>
      </c>
      <c r="Z2790">
        <v>1</v>
      </c>
      <c r="AA2790" s="89">
        <f t="shared" si="219"/>
        <v>20586</v>
      </c>
      <c r="AH2790" s="37"/>
      <c r="AI2790" s="37"/>
      <c r="AK2790" s="37"/>
    </row>
    <row r="2791" spans="1:37" hidden="1">
      <c r="A2791" t="s">
        <v>64</v>
      </c>
      <c r="B2791" t="s">
        <v>2</v>
      </c>
      <c r="C2791" t="s">
        <v>8</v>
      </c>
      <c r="D2791" t="s">
        <v>116</v>
      </c>
      <c r="E2791" t="s">
        <v>501</v>
      </c>
      <c r="F2791" t="str">
        <f t="shared" si="216"/>
        <v>汕头市科学启蒙</v>
      </c>
      <c r="G2791" t="s">
        <v>75</v>
      </c>
      <c r="H2791" t="s">
        <v>311</v>
      </c>
      <c r="I2791" t="s">
        <v>68</v>
      </c>
      <c r="J2791">
        <v>65</v>
      </c>
      <c r="K2791">
        <v>1</v>
      </c>
      <c r="L2791" s="13">
        <f>VLOOKUP(C2791,'渗透率、续签率'!B:C,2,0)</f>
        <v>0.35099999999999998</v>
      </c>
      <c r="M2791" s="6">
        <v>0.02</v>
      </c>
      <c r="N2791">
        <v>3</v>
      </c>
      <c r="O2791">
        <v>0</v>
      </c>
      <c r="P2791" s="6">
        <v>0</v>
      </c>
      <c r="Q2791" s="13">
        <v>0.04</v>
      </c>
      <c r="R2791" s="13">
        <v>0</v>
      </c>
      <c r="S2791" s="31">
        <v>43</v>
      </c>
      <c r="T2791" s="6">
        <f>VLOOKUP(E2791,'参数设置&amp;汇总'!S:U,3,0)</f>
        <v>0.11627539503386004</v>
      </c>
      <c r="U2791" s="78">
        <f t="shared" si="215"/>
        <v>0.34882618510158014</v>
      </c>
      <c r="V2791" s="13">
        <v>0.85000000000000009</v>
      </c>
      <c r="W2791" s="78">
        <f t="shared" si="217"/>
        <v>0.41038374717832954</v>
      </c>
      <c r="X2791" s="1">
        <f>VLOOKUP(E2791,'渗透率、续签率'!AG:AJ,4,0)</f>
        <v>3431</v>
      </c>
      <c r="Y2791" s="1">
        <f t="shared" si="218"/>
        <v>1408.0266365688487</v>
      </c>
      <c r="Z2791">
        <v>8</v>
      </c>
      <c r="AA2791" s="89">
        <f t="shared" si="219"/>
        <v>10293</v>
      </c>
      <c r="AH2791" s="37"/>
      <c r="AI2791" s="37"/>
      <c r="AK2791" s="37"/>
    </row>
    <row r="2792" spans="1:37" hidden="1">
      <c r="A2792" t="s">
        <v>64</v>
      </c>
      <c r="B2792" t="s">
        <v>2</v>
      </c>
      <c r="C2792" t="s">
        <v>8</v>
      </c>
      <c r="D2792" t="s">
        <v>116</v>
      </c>
      <c r="E2792" t="s">
        <v>501</v>
      </c>
      <c r="F2792" t="str">
        <f t="shared" si="216"/>
        <v>汕尾市科学启蒙</v>
      </c>
      <c r="G2792" t="s">
        <v>75</v>
      </c>
      <c r="H2792" t="s">
        <v>312</v>
      </c>
      <c r="I2792" t="s">
        <v>68</v>
      </c>
      <c r="J2792">
        <v>8</v>
      </c>
      <c r="K2792">
        <v>0</v>
      </c>
      <c r="L2792" s="13">
        <f>VLOOKUP(C2792,'渗透率、续签率'!B:C,2,0)</f>
        <v>0.35099999999999998</v>
      </c>
      <c r="M2792" s="6">
        <v>0</v>
      </c>
      <c r="N2792">
        <v>1</v>
      </c>
      <c r="O2792">
        <v>0</v>
      </c>
      <c r="P2792" s="6">
        <v>0</v>
      </c>
      <c r="Q2792" s="13">
        <v>0</v>
      </c>
      <c r="R2792" s="13">
        <v>0</v>
      </c>
      <c r="S2792" s="31">
        <v>12</v>
      </c>
      <c r="T2792" s="6">
        <f>VLOOKUP(E2792,'参数设置&amp;汇总'!S:U,3,0)</f>
        <v>0.11627539503386004</v>
      </c>
      <c r="U2792" s="78">
        <f t="shared" si="215"/>
        <v>0.11627539503386004</v>
      </c>
      <c r="V2792" s="13">
        <v>0.85000000000000009</v>
      </c>
      <c r="W2792" s="78">
        <f t="shared" si="217"/>
        <v>0.1367945823927765</v>
      </c>
      <c r="X2792" s="1">
        <f>VLOOKUP(E2792,'渗透率、续签率'!AG:AJ,4,0)</f>
        <v>3431</v>
      </c>
      <c r="Y2792" s="1">
        <f t="shared" si="218"/>
        <v>469.34221218961619</v>
      </c>
      <c r="Z2792">
        <v>1</v>
      </c>
      <c r="AA2792" s="89">
        <f t="shared" si="219"/>
        <v>3431</v>
      </c>
      <c r="AH2792" s="37"/>
      <c r="AI2792" s="37"/>
      <c r="AJ2792" s="1"/>
      <c r="AK2792" s="37"/>
    </row>
    <row r="2793" spans="1:37" hidden="1">
      <c r="A2793" t="s">
        <v>64</v>
      </c>
      <c r="B2793" t="s">
        <v>2</v>
      </c>
      <c r="C2793" t="s">
        <v>8</v>
      </c>
      <c r="D2793" t="s">
        <v>116</v>
      </c>
      <c r="E2793" t="s">
        <v>501</v>
      </c>
      <c r="F2793" t="str">
        <f t="shared" si="216"/>
        <v>江门市科学启蒙</v>
      </c>
      <c r="G2793" t="s">
        <v>75</v>
      </c>
      <c r="H2793" t="s">
        <v>313</v>
      </c>
      <c r="I2793" t="s">
        <v>68</v>
      </c>
      <c r="J2793">
        <v>48</v>
      </c>
      <c r="K2793">
        <v>1</v>
      </c>
      <c r="L2793" s="13">
        <f>VLOOKUP(C2793,'渗透率、续签率'!B:C,2,0)</f>
        <v>0.35099999999999998</v>
      </c>
      <c r="M2793" s="6">
        <v>0.02</v>
      </c>
      <c r="N2793">
        <v>4</v>
      </c>
      <c r="O2793">
        <v>1</v>
      </c>
      <c r="P2793" s="6">
        <v>0.25</v>
      </c>
      <c r="Q2793" s="13">
        <v>0.52600000000000002</v>
      </c>
      <c r="R2793" s="13">
        <v>0.41399999999999998</v>
      </c>
      <c r="S2793" s="31">
        <v>92</v>
      </c>
      <c r="T2793" s="6">
        <f>VLOOKUP(E2793,'参数设置&amp;汇总'!S:U,3,0)</f>
        <v>0.11627539503386004</v>
      </c>
      <c r="U2793" s="78">
        <f t="shared" si="215"/>
        <v>1</v>
      </c>
      <c r="V2793" s="13">
        <v>0.85000000000000009</v>
      </c>
      <c r="W2793" s="78">
        <f t="shared" si="217"/>
        <v>0.76352941176470579</v>
      </c>
      <c r="X2793" s="1">
        <f>VLOOKUP(E2793,'渗透率、续签率'!AG:AJ,4,0)</f>
        <v>3431</v>
      </c>
      <c r="Y2793" s="1">
        <f t="shared" si="218"/>
        <v>2619.6694117647057</v>
      </c>
      <c r="Z2793">
        <v>5</v>
      </c>
      <c r="AA2793" s="89">
        <f t="shared" si="219"/>
        <v>13724</v>
      </c>
      <c r="AH2793" s="37"/>
      <c r="AI2793" s="37"/>
      <c r="AK2793" s="37"/>
    </row>
    <row r="2794" spans="1:37" hidden="1">
      <c r="A2794" t="s">
        <v>64</v>
      </c>
      <c r="B2794" t="s">
        <v>2</v>
      </c>
      <c r="C2794" t="s">
        <v>8</v>
      </c>
      <c r="D2794" t="s">
        <v>116</v>
      </c>
      <c r="E2794" t="s">
        <v>501</v>
      </c>
      <c r="F2794" t="str">
        <f t="shared" si="216"/>
        <v>池州市科学启蒙</v>
      </c>
      <c r="G2794" t="s">
        <v>94</v>
      </c>
      <c r="H2794" t="s">
        <v>314</v>
      </c>
      <c r="I2794" t="s">
        <v>68</v>
      </c>
      <c r="J2794">
        <v>11</v>
      </c>
      <c r="K2794">
        <v>0</v>
      </c>
      <c r="L2794" s="13">
        <f>VLOOKUP(C2794,'渗透率、续签率'!B:C,2,0)</f>
        <v>0.35099999999999998</v>
      </c>
      <c r="M2794" s="6">
        <v>0</v>
      </c>
      <c r="N2794">
        <v>0</v>
      </c>
      <c r="O2794">
        <v>0</v>
      </c>
      <c r="P2794" s="6">
        <v>0</v>
      </c>
      <c r="Q2794" s="13">
        <v>0</v>
      </c>
      <c r="R2794" s="13">
        <v>0</v>
      </c>
      <c r="S2794" s="31">
        <v>6</v>
      </c>
      <c r="T2794" s="6">
        <f>VLOOKUP(E2794,'参数设置&amp;汇总'!S:U,3,0)</f>
        <v>0.11627539503386004</v>
      </c>
      <c r="U2794" s="78">
        <f t="shared" si="215"/>
        <v>0</v>
      </c>
      <c r="V2794" s="13">
        <v>0.85000000000000009</v>
      </c>
      <c r="W2794" s="78">
        <f t="shared" si="217"/>
        <v>0</v>
      </c>
      <c r="X2794" s="1">
        <f>VLOOKUP(E2794,'渗透率、续签率'!AG:AJ,4,0)</f>
        <v>3431</v>
      </c>
      <c r="Y2794" s="1">
        <f t="shared" si="218"/>
        <v>0</v>
      </c>
      <c r="Z2794">
        <v>1</v>
      </c>
      <c r="AA2794" s="89">
        <f t="shared" si="219"/>
        <v>0</v>
      </c>
      <c r="AH2794" s="37"/>
      <c r="AI2794" s="37"/>
      <c r="AK2794" s="37"/>
    </row>
    <row r="2795" spans="1:37" hidden="1">
      <c r="A2795" t="s">
        <v>64</v>
      </c>
      <c r="B2795" t="s">
        <v>2</v>
      </c>
      <c r="C2795" t="s">
        <v>8</v>
      </c>
      <c r="D2795" t="s">
        <v>116</v>
      </c>
      <c r="E2795" t="s">
        <v>501</v>
      </c>
      <c r="F2795" t="str">
        <f t="shared" si="216"/>
        <v>沧州市科学启蒙</v>
      </c>
      <c r="G2795" t="s">
        <v>159</v>
      </c>
      <c r="H2795" t="s">
        <v>315</v>
      </c>
      <c r="I2795" t="s">
        <v>70</v>
      </c>
      <c r="J2795">
        <v>50</v>
      </c>
      <c r="K2795">
        <v>0</v>
      </c>
      <c r="L2795" s="13">
        <f>VLOOKUP(C2795,'渗透率、续签率'!B:C,2,0)</f>
        <v>0.35099999999999998</v>
      </c>
      <c r="M2795" s="6">
        <v>0</v>
      </c>
      <c r="N2795">
        <v>7</v>
      </c>
      <c r="O2795">
        <v>0</v>
      </c>
      <c r="P2795" s="6">
        <v>0</v>
      </c>
      <c r="Q2795" s="13">
        <v>3.2000000000000001E-2</v>
      </c>
      <c r="R2795" s="13">
        <v>0</v>
      </c>
      <c r="S2795" s="31">
        <v>63</v>
      </c>
      <c r="T2795" s="6">
        <f>VLOOKUP(E2795,'参数设置&amp;汇总'!S:U,3,0)</f>
        <v>0.11627539503386004</v>
      </c>
      <c r="U2795" s="78">
        <f t="shared" si="215"/>
        <v>0.81392776523702026</v>
      </c>
      <c r="V2795" s="13">
        <v>0.85000000000000009</v>
      </c>
      <c r="W2795" s="78">
        <f t="shared" si="217"/>
        <v>0.9575620767494355</v>
      </c>
      <c r="X2795" s="1">
        <f>VLOOKUP(E2795,'渗透率、续签率'!AG:AJ,4,0)</f>
        <v>3431</v>
      </c>
      <c r="Y2795" s="1">
        <f t="shared" si="218"/>
        <v>3285.3954853273131</v>
      </c>
      <c r="Z2795">
        <v>1</v>
      </c>
      <c r="AA2795" s="89">
        <f t="shared" si="219"/>
        <v>24017</v>
      </c>
      <c r="AH2795" s="37"/>
      <c r="AI2795" s="37"/>
      <c r="AJ2795" s="1"/>
      <c r="AK2795" s="37"/>
    </row>
    <row r="2796" spans="1:37" hidden="1">
      <c r="A2796" t="s">
        <v>64</v>
      </c>
      <c r="B2796" t="s">
        <v>2</v>
      </c>
      <c r="C2796" t="s">
        <v>8</v>
      </c>
      <c r="D2796" t="s">
        <v>116</v>
      </c>
      <c r="E2796" t="s">
        <v>501</v>
      </c>
      <c r="F2796" t="str">
        <f t="shared" si="216"/>
        <v>河池市科学启蒙</v>
      </c>
      <c r="G2796" t="s">
        <v>88</v>
      </c>
      <c r="H2796" t="s">
        <v>316</v>
      </c>
      <c r="I2796" t="s">
        <v>68</v>
      </c>
      <c r="J2796">
        <v>14</v>
      </c>
      <c r="K2796">
        <v>0</v>
      </c>
      <c r="L2796" s="13">
        <f>VLOOKUP(C2796,'渗透率、续签率'!B:C,2,0)</f>
        <v>0.35099999999999998</v>
      </c>
      <c r="M2796" s="6">
        <v>0</v>
      </c>
      <c r="N2796">
        <v>0</v>
      </c>
      <c r="O2796">
        <v>0</v>
      </c>
      <c r="P2796" s="6">
        <v>0</v>
      </c>
      <c r="Q2796" s="13">
        <v>0</v>
      </c>
      <c r="R2796" s="13">
        <v>0</v>
      </c>
      <c r="S2796" s="31">
        <v>7</v>
      </c>
      <c r="T2796" s="6">
        <f>VLOOKUP(E2796,'参数设置&amp;汇总'!S:U,3,0)</f>
        <v>0.11627539503386004</v>
      </c>
      <c r="U2796" s="78">
        <f t="shared" si="215"/>
        <v>0</v>
      </c>
      <c r="V2796" s="13">
        <v>0.85000000000000009</v>
      </c>
      <c r="W2796" s="78">
        <f t="shared" si="217"/>
        <v>0</v>
      </c>
      <c r="X2796" s="1">
        <f>VLOOKUP(E2796,'渗透率、续签率'!AG:AJ,4,0)</f>
        <v>3431</v>
      </c>
      <c r="Y2796" s="1">
        <f t="shared" si="218"/>
        <v>0</v>
      </c>
      <c r="Z2796">
        <v>0</v>
      </c>
      <c r="AA2796" s="89">
        <f t="shared" si="219"/>
        <v>0</v>
      </c>
      <c r="AH2796" s="37"/>
      <c r="AI2796" s="37"/>
      <c r="AK2796" s="37"/>
    </row>
    <row r="2797" spans="1:37" hidden="1">
      <c r="A2797" t="s">
        <v>64</v>
      </c>
      <c r="B2797" t="s">
        <v>2</v>
      </c>
      <c r="C2797" t="s">
        <v>8</v>
      </c>
      <c r="D2797" t="s">
        <v>116</v>
      </c>
      <c r="E2797" t="s">
        <v>501</v>
      </c>
      <c r="F2797" t="str">
        <f t="shared" si="216"/>
        <v>河源市科学启蒙</v>
      </c>
      <c r="G2797" t="s">
        <v>75</v>
      </c>
      <c r="H2797" t="s">
        <v>317</v>
      </c>
      <c r="I2797" t="s">
        <v>68</v>
      </c>
      <c r="J2797">
        <v>31</v>
      </c>
      <c r="K2797">
        <v>1</v>
      </c>
      <c r="L2797" s="13">
        <f>VLOOKUP(C2797,'渗透率、续签率'!B:C,2,0)</f>
        <v>0.35099999999999998</v>
      </c>
      <c r="M2797" s="6">
        <v>0.03</v>
      </c>
      <c r="N2797">
        <v>0</v>
      </c>
      <c r="O2797">
        <v>0</v>
      </c>
      <c r="P2797" s="6">
        <v>0</v>
      </c>
      <c r="Q2797" s="13">
        <v>0.14299999999999999</v>
      </c>
      <c r="R2797" s="13">
        <v>0</v>
      </c>
      <c r="S2797" s="31">
        <v>16</v>
      </c>
      <c r="T2797" s="6">
        <f>VLOOKUP(E2797,'参数设置&amp;汇总'!S:U,3,0)</f>
        <v>0.11627539503386004</v>
      </c>
      <c r="U2797" s="78">
        <f t="shared" si="215"/>
        <v>0</v>
      </c>
      <c r="V2797" s="13">
        <v>0.85000000000000009</v>
      </c>
      <c r="W2797" s="78">
        <f t="shared" si="217"/>
        <v>0</v>
      </c>
      <c r="X2797" s="1">
        <f>VLOOKUP(E2797,'渗透率、续签率'!AG:AJ,4,0)</f>
        <v>3431</v>
      </c>
      <c r="Y2797" s="1">
        <f t="shared" si="218"/>
        <v>0</v>
      </c>
      <c r="Z2797">
        <v>0</v>
      </c>
      <c r="AA2797" s="89">
        <f t="shared" si="219"/>
        <v>0</v>
      </c>
      <c r="AH2797" s="37"/>
      <c r="AI2797" s="37"/>
      <c r="AK2797" s="37"/>
    </row>
    <row r="2798" spans="1:37" hidden="1">
      <c r="A2798" t="s">
        <v>64</v>
      </c>
      <c r="B2798" t="s">
        <v>2</v>
      </c>
      <c r="C2798" t="s">
        <v>8</v>
      </c>
      <c r="D2798" t="s">
        <v>116</v>
      </c>
      <c r="E2798" t="s">
        <v>501</v>
      </c>
      <c r="F2798" t="str">
        <f t="shared" si="216"/>
        <v>泉州市科学启蒙</v>
      </c>
      <c r="G2798" t="s">
        <v>92</v>
      </c>
      <c r="H2798" t="s">
        <v>318</v>
      </c>
      <c r="I2798" t="s">
        <v>68</v>
      </c>
      <c r="J2798">
        <v>171</v>
      </c>
      <c r="K2798">
        <v>5</v>
      </c>
      <c r="L2798" s="13">
        <f>VLOOKUP(C2798,'渗透率、续签率'!B:C,2,0)</f>
        <v>0.35099999999999998</v>
      </c>
      <c r="M2798" s="6">
        <v>0.03</v>
      </c>
      <c r="N2798">
        <v>8</v>
      </c>
      <c r="O2798">
        <v>5</v>
      </c>
      <c r="P2798" s="6">
        <v>0.63</v>
      </c>
      <c r="Q2798" s="13">
        <v>0.48099999999999998</v>
      </c>
      <c r="R2798" s="13">
        <v>0.41299999999999998</v>
      </c>
      <c r="S2798" s="31">
        <v>248</v>
      </c>
      <c r="T2798" s="6">
        <f>VLOOKUP(E2798,'参数设置&amp;汇总'!S:U,3,0)</f>
        <v>0.11627539503386004</v>
      </c>
      <c r="U2798" s="78">
        <f t="shared" si="215"/>
        <v>5</v>
      </c>
      <c r="V2798" s="13">
        <v>0.85000000000000009</v>
      </c>
      <c r="W2798" s="78">
        <f t="shared" si="217"/>
        <v>3.8176470588235292</v>
      </c>
      <c r="X2798" s="1">
        <f>VLOOKUP(E2798,'渗透率、续签率'!AG:AJ,4,0)</f>
        <v>3431</v>
      </c>
      <c r="Y2798" s="1">
        <f t="shared" si="218"/>
        <v>13098.347058823529</v>
      </c>
      <c r="Z2798">
        <v>10</v>
      </c>
      <c r="AA2798" s="89">
        <f t="shared" si="219"/>
        <v>27448</v>
      </c>
      <c r="AH2798" s="37"/>
      <c r="AI2798" s="37"/>
      <c r="AK2798" s="37"/>
    </row>
    <row r="2799" spans="1:37" hidden="1">
      <c r="A2799" t="s">
        <v>64</v>
      </c>
      <c r="B2799" t="s">
        <v>2</v>
      </c>
      <c r="C2799" t="s">
        <v>8</v>
      </c>
      <c r="D2799" t="s">
        <v>116</v>
      </c>
      <c r="E2799" t="s">
        <v>501</v>
      </c>
      <c r="F2799" t="str">
        <f t="shared" si="216"/>
        <v>泰安市科学启蒙</v>
      </c>
      <c r="G2799" t="s">
        <v>103</v>
      </c>
      <c r="H2799" t="s">
        <v>319</v>
      </c>
      <c r="I2799" t="s">
        <v>70</v>
      </c>
      <c r="J2799">
        <v>74</v>
      </c>
      <c r="K2799">
        <v>2</v>
      </c>
      <c r="L2799" s="13">
        <f>VLOOKUP(C2799,'渗透率、续签率'!B:C,2,0)</f>
        <v>0.35099999999999998</v>
      </c>
      <c r="M2799" s="6">
        <v>0.03</v>
      </c>
      <c r="N2799">
        <v>6</v>
      </c>
      <c r="O2799">
        <v>1</v>
      </c>
      <c r="P2799" s="6">
        <v>0.17</v>
      </c>
      <c r="Q2799" s="13">
        <v>9.0999999999999998E-2</v>
      </c>
      <c r="R2799" s="13">
        <v>0</v>
      </c>
      <c r="S2799" s="31">
        <v>82</v>
      </c>
      <c r="T2799" s="6">
        <f>VLOOKUP(E2799,'参数设置&amp;汇总'!S:U,3,0)</f>
        <v>0.11627539503386004</v>
      </c>
      <c r="U2799" s="78">
        <f t="shared" si="215"/>
        <v>1</v>
      </c>
      <c r="V2799" s="13">
        <v>0.85000000000000009</v>
      </c>
      <c r="W2799" s="78">
        <f t="shared" si="217"/>
        <v>0.76352941176470579</v>
      </c>
      <c r="X2799" s="1">
        <f>VLOOKUP(E2799,'渗透率、续签率'!AG:AJ,4,0)</f>
        <v>3431</v>
      </c>
      <c r="Y2799" s="1">
        <f t="shared" si="218"/>
        <v>2619.6694117647057</v>
      </c>
      <c r="Z2799">
        <v>1</v>
      </c>
      <c r="AA2799" s="89">
        <f t="shared" si="219"/>
        <v>20586</v>
      </c>
      <c r="AH2799" s="37"/>
      <c r="AI2799" s="37"/>
      <c r="AK2799" s="37"/>
    </row>
    <row r="2800" spans="1:37" hidden="1">
      <c r="A2800" t="s">
        <v>64</v>
      </c>
      <c r="B2800" t="s">
        <v>2</v>
      </c>
      <c r="C2800" t="s">
        <v>8</v>
      </c>
      <c r="D2800" t="s">
        <v>116</v>
      </c>
      <c r="E2800" t="s">
        <v>501</v>
      </c>
      <c r="F2800" t="str">
        <f t="shared" si="216"/>
        <v>泰州市科学启蒙</v>
      </c>
      <c r="G2800" t="s">
        <v>73</v>
      </c>
      <c r="H2800" t="s">
        <v>320</v>
      </c>
      <c r="I2800" t="s">
        <v>70</v>
      </c>
      <c r="J2800">
        <v>77</v>
      </c>
      <c r="K2800">
        <v>0</v>
      </c>
      <c r="L2800" s="13">
        <f>VLOOKUP(C2800,'渗透率、续签率'!B:C,2,0)</f>
        <v>0.35099999999999998</v>
      </c>
      <c r="M2800" s="6">
        <v>0</v>
      </c>
      <c r="N2800">
        <v>2</v>
      </c>
      <c r="O2800">
        <v>0</v>
      </c>
      <c r="P2800" s="6">
        <v>0</v>
      </c>
      <c r="Q2800" s="13">
        <v>0</v>
      </c>
      <c r="R2800" s="13">
        <v>0</v>
      </c>
      <c r="S2800" s="31">
        <v>56</v>
      </c>
      <c r="T2800" s="6">
        <f>VLOOKUP(E2800,'参数设置&amp;汇总'!S:U,3,0)</f>
        <v>0.11627539503386004</v>
      </c>
      <c r="U2800" s="78">
        <f t="shared" si="215"/>
        <v>0.23255079006772009</v>
      </c>
      <c r="V2800" s="13">
        <v>0.85000000000000009</v>
      </c>
      <c r="W2800" s="78">
        <f t="shared" si="217"/>
        <v>0.27358916478555301</v>
      </c>
      <c r="X2800" s="1">
        <f>VLOOKUP(E2800,'渗透率、续签率'!AG:AJ,4,0)</f>
        <v>3431</v>
      </c>
      <c r="Y2800" s="1">
        <f t="shared" si="218"/>
        <v>938.68442437923238</v>
      </c>
      <c r="Z2800">
        <v>0</v>
      </c>
      <c r="AA2800" s="89">
        <f t="shared" si="219"/>
        <v>6862</v>
      </c>
      <c r="AH2800" s="37"/>
      <c r="AI2800" s="37"/>
      <c r="AK2800" s="37"/>
    </row>
    <row r="2801" spans="1:37" hidden="1">
      <c r="A2801" t="s">
        <v>64</v>
      </c>
      <c r="B2801" t="s">
        <v>2</v>
      </c>
      <c r="C2801" t="s">
        <v>8</v>
      </c>
      <c r="D2801" t="s">
        <v>116</v>
      </c>
      <c r="E2801" t="s">
        <v>501</v>
      </c>
      <c r="F2801" t="str">
        <f t="shared" si="216"/>
        <v>泸州市科学启蒙</v>
      </c>
      <c r="G2801" t="s">
        <v>77</v>
      </c>
      <c r="H2801" t="s">
        <v>321</v>
      </c>
      <c r="I2801" t="s">
        <v>70</v>
      </c>
      <c r="J2801">
        <v>8</v>
      </c>
      <c r="K2801">
        <v>0</v>
      </c>
      <c r="L2801" s="13">
        <f>VLOOKUP(C2801,'渗透率、续签率'!B:C,2,0)</f>
        <v>0.35099999999999998</v>
      </c>
      <c r="M2801" s="6">
        <v>0</v>
      </c>
      <c r="N2801">
        <v>0</v>
      </c>
      <c r="O2801">
        <v>0</v>
      </c>
      <c r="P2801" s="6">
        <v>0</v>
      </c>
      <c r="Q2801" s="13">
        <v>0</v>
      </c>
      <c r="R2801" s="13">
        <v>0</v>
      </c>
      <c r="S2801" s="31">
        <v>2</v>
      </c>
      <c r="T2801" s="6">
        <f>VLOOKUP(E2801,'参数设置&amp;汇总'!S:U,3,0)</f>
        <v>0.11627539503386004</v>
      </c>
      <c r="U2801" s="78">
        <f t="shared" si="215"/>
        <v>0</v>
      </c>
      <c r="V2801" s="13">
        <v>0.85000000000000009</v>
      </c>
      <c r="W2801" s="78">
        <f t="shared" si="217"/>
        <v>0</v>
      </c>
      <c r="X2801" s="1">
        <f>VLOOKUP(E2801,'渗透率、续签率'!AG:AJ,4,0)</f>
        <v>3431</v>
      </c>
      <c r="Y2801" s="1">
        <f t="shared" si="218"/>
        <v>0</v>
      </c>
      <c r="Z2801">
        <v>0</v>
      </c>
      <c r="AA2801" s="89">
        <f t="shared" si="219"/>
        <v>0</v>
      </c>
      <c r="AH2801" s="37"/>
      <c r="AI2801" s="37"/>
      <c r="AK2801" s="37"/>
    </row>
    <row r="2802" spans="1:37" hidden="1">
      <c r="A2802" t="s">
        <v>64</v>
      </c>
      <c r="B2802" t="s">
        <v>2</v>
      </c>
      <c r="C2802" t="s">
        <v>8</v>
      </c>
      <c r="D2802" t="s">
        <v>116</v>
      </c>
      <c r="E2802" t="s">
        <v>501</v>
      </c>
      <c r="F2802" t="str">
        <f t="shared" si="216"/>
        <v>洛阳市科学启蒙</v>
      </c>
      <c r="G2802" t="s">
        <v>110</v>
      </c>
      <c r="H2802" t="s">
        <v>322</v>
      </c>
      <c r="I2802" t="s">
        <v>70</v>
      </c>
      <c r="J2802">
        <v>72</v>
      </c>
      <c r="K2802">
        <v>1</v>
      </c>
      <c r="L2802" s="13">
        <f>VLOOKUP(C2802,'渗透率、续签率'!B:C,2,0)</f>
        <v>0.35099999999999998</v>
      </c>
      <c r="M2802" s="6">
        <v>0.01</v>
      </c>
      <c r="N2802">
        <v>7</v>
      </c>
      <c r="O2802">
        <v>1</v>
      </c>
      <c r="P2802" s="6">
        <v>0.14000000000000001</v>
      </c>
      <c r="Q2802" s="13">
        <v>0.48799999999999999</v>
      </c>
      <c r="R2802" s="13">
        <v>0.437</v>
      </c>
      <c r="S2802" s="31">
        <v>157</v>
      </c>
      <c r="T2802" s="6">
        <f>VLOOKUP(E2802,'参数设置&amp;汇总'!S:U,3,0)</f>
        <v>0.11627539503386004</v>
      </c>
      <c r="U2802" s="78">
        <f t="shared" si="215"/>
        <v>1</v>
      </c>
      <c r="V2802" s="13">
        <v>0.85000000000000009</v>
      </c>
      <c r="W2802" s="78">
        <f t="shared" si="217"/>
        <v>0.76352941176470579</v>
      </c>
      <c r="X2802" s="1">
        <f>VLOOKUP(E2802,'渗透率、续签率'!AG:AJ,4,0)</f>
        <v>3431</v>
      </c>
      <c r="Y2802" s="1">
        <f t="shared" si="218"/>
        <v>2619.6694117647057</v>
      </c>
      <c r="Z2802">
        <v>10</v>
      </c>
      <c r="AA2802" s="89">
        <f t="shared" si="219"/>
        <v>24017</v>
      </c>
      <c r="AH2802" s="37"/>
      <c r="AI2802" s="37"/>
      <c r="AK2802" s="37"/>
    </row>
    <row r="2803" spans="1:37" hidden="1">
      <c r="A2803" t="s">
        <v>64</v>
      </c>
      <c r="B2803" t="s">
        <v>2</v>
      </c>
      <c r="C2803" t="s">
        <v>8</v>
      </c>
      <c r="D2803" t="s">
        <v>116</v>
      </c>
      <c r="E2803" t="s">
        <v>501</v>
      </c>
      <c r="F2803" t="str">
        <f t="shared" si="216"/>
        <v>济宁市科学启蒙</v>
      </c>
      <c r="G2803" t="s">
        <v>103</v>
      </c>
      <c r="H2803" t="s">
        <v>323</v>
      </c>
      <c r="I2803" t="s">
        <v>70</v>
      </c>
      <c r="J2803">
        <v>115</v>
      </c>
      <c r="K2803">
        <v>0</v>
      </c>
      <c r="L2803" s="13">
        <f>VLOOKUP(C2803,'渗透率、续签率'!B:C,2,0)</f>
        <v>0.35099999999999998</v>
      </c>
      <c r="M2803" s="6">
        <v>0</v>
      </c>
      <c r="N2803">
        <v>12</v>
      </c>
      <c r="O2803">
        <v>0</v>
      </c>
      <c r="P2803" s="6">
        <v>0</v>
      </c>
      <c r="Q2803" s="13">
        <v>0</v>
      </c>
      <c r="R2803" s="13">
        <v>0</v>
      </c>
      <c r="S2803" s="31">
        <v>139</v>
      </c>
      <c r="T2803" s="6">
        <f>VLOOKUP(E2803,'参数设置&amp;汇总'!S:U,3,0)</f>
        <v>0.11627539503386004</v>
      </c>
      <c r="U2803" s="78">
        <f t="shared" si="215"/>
        <v>1.3953047404063206</v>
      </c>
      <c r="V2803" s="13">
        <v>0.85000000000000009</v>
      </c>
      <c r="W2803" s="78">
        <f t="shared" si="217"/>
        <v>1.6415349887133182</v>
      </c>
      <c r="X2803" s="1">
        <f>VLOOKUP(E2803,'渗透率、续签率'!AG:AJ,4,0)</f>
        <v>3431</v>
      </c>
      <c r="Y2803" s="1">
        <f t="shared" si="218"/>
        <v>5632.106546275395</v>
      </c>
      <c r="Z2803">
        <v>8</v>
      </c>
      <c r="AA2803" s="89">
        <f t="shared" si="219"/>
        <v>41172</v>
      </c>
      <c r="AH2803" s="37"/>
      <c r="AI2803" s="37"/>
      <c r="AJ2803" s="1"/>
      <c r="AK2803" s="37"/>
    </row>
    <row r="2804" spans="1:37" hidden="1">
      <c r="A2804" t="s">
        <v>64</v>
      </c>
      <c r="B2804" t="s">
        <v>2</v>
      </c>
      <c r="C2804" t="s">
        <v>8</v>
      </c>
      <c r="D2804" t="s">
        <v>116</v>
      </c>
      <c r="E2804" t="s">
        <v>501</v>
      </c>
      <c r="F2804" t="str">
        <f t="shared" si="216"/>
        <v>济源市科学启蒙</v>
      </c>
      <c r="G2804" t="s">
        <v>110</v>
      </c>
      <c r="H2804" t="s">
        <v>324</v>
      </c>
      <c r="I2804" t="s">
        <v>70</v>
      </c>
      <c r="J2804">
        <v>12</v>
      </c>
      <c r="K2804">
        <v>0</v>
      </c>
      <c r="L2804" s="13">
        <f>VLOOKUP(C2804,'渗透率、续签率'!B:C,2,0)</f>
        <v>0.35099999999999998</v>
      </c>
      <c r="M2804" s="6">
        <v>0</v>
      </c>
      <c r="N2804">
        <v>0</v>
      </c>
      <c r="O2804">
        <v>0</v>
      </c>
      <c r="P2804" s="6">
        <v>0</v>
      </c>
      <c r="Q2804" s="13">
        <v>0</v>
      </c>
      <c r="R2804" s="13">
        <v>0</v>
      </c>
      <c r="S2804" s="31">
        <v>10</v>
      </c>
      <c r="T2804" s="6">
        <f>VLOOKUP(E2804,'参数设置&amp;汇总'!S:U,3,0)</f>
        <v>0.11627539503386004</v>
      </c>
      <c r="U2804" s="78">
        <f t="shared" si="215"/>
        <v>0</v>
      </c>
      <c r="V2804" s="13">
        <v>0.85000000000000009</v>
      </c>
      <c r="W2804" s="78">
        <f t="shared" si="217"/>
        <v>0</v>
      </c>
      <c r="X2804" s="1">
        <f>VLOOKUP(E2804,'渗透率、续签率'!AG:AJ,4,0)</f>
        <v>3431</v>
      </c>
      <c r="Y2804" s="1">
        <f t="shared" si="218"/>
        <v>0</v>
      </c>
      <c r="Z2804">
        <v>0</v>
      </c>
      <c r="AA2804" s="89">
        <f t="shared" si="219"/>
        <v>0</v>
      </c>
    </row>
    <row r="2805" spans="1:37" hidden="1">
      <c r="A2805" t="s">
        <v>64</v>
      </c>
      <c r="B2805" t="s">
        <v>2</v>
      </c>
      <c r="C2805" t="s">
        <v>8</v>
      </c>
      <c r="D2805" t="s">
        <v>116</v>
      </c>
      <c r="E2805" t="s">
        <v>501</v>
      </c>
      <c r="F2805" t="str">
        <f t="shared" si="216"/>
        <v>海东市科学启蒙</v>
      </c>
      <c r="G2805" t="s">
        <v>297</v>
      </c>
      <c r="H2805" t="s">
        <v>325</v>
      </c>
      <c r="I2805" t="s">
        <v>70</v>
      </c>
      <c r="J2805">
        <v>4</v>
      </c>
      <c r="K2805">
        <v>0</v>
      </c>
      <c r="L2805" s="13">
        <f>VLOOKUP(C2805,'渗透率、续签率'!B:C,2,0)</f>
        <v>0.35099999999999998</v>
      </c>
      <c r="M2805" s="6">
        <v>0</v>
      </c>
      <c r="N2805">
        <v>0</v>
      </c>
      <c r="O2805">
        <v>0</v>
      </c>
      <c r="P2805" s="6">
        <v>0</v>
      </c>
      <c r="Q2805" s="13">
        <v>0</v>
      </c>
      <c r="R2805" s="13">
        <v>0</v>
      </c>
      <c r="S2805" s="31">
        <v>2</v>
      </c>
      <c r="T2805" s="6">
        <f>VLOOKUP(E2805,'参数设置&amp;汇总'!S:U,3,0)</f>
        <v>0.11627539503386004</v>
      </c>
      <c r="U2805" s="78">
        <f t="shared" si="215"/>
        <v>0</v>
      </c>
      <c r="V2805" s="13">
        <v>0.85000000000000009</v>
      </c>
      <c r="W2805" s="78">
        <f t="shared" si="217"/>
        <v>0</v>
      </c>
      <c r="X2805" s="1">
        <f>VLOOKUP(E2805,'渗透率、续签率'!AG:AJ,4,0)</f>
        <v>3431</v>
      </c>
      <c r="Y2805" s="1">
        <f t="shared" si="218"/>
        <v>0</v>
      </c>
      <c r="Z2805">
        <v>0</v>
      </c>
      <c r="AA2805" s="89">
        <f t="shared" si="219"/>
        <v>0</v>
      </c>
      <c r="AH2805" s="37"/>
      <c r="AI2805" s="37"/>
      <c r="AK2805" s="37"/>
    </row>
    <row r="2806" spans="1:37" hidden="1">
      <c r="A2806" t="s">
        <v>64</v>
      </c>
      <c r="B2806" t="s">
        <v>2</v>
      </c>
      <c r="C2806" t="s">
        <v>8</v>
      </c>
      <c r="D2806" t="s">
        <v>116</v>
      </c>
      <c r="E2806" t="s">
        <v>501</v>
      </c>
      <c r="F2806" t="str">
        <f t="shared" si="216"/>
        <v>海北藏族自治州科学启蒙</v>
      </c>
      <c r="G2806" t="s">
        <v>297</v>
      </c>
      <c r="H2806" t="s">
        <v>326</v>
      </c>
      <c r="I2806" t="s">
        <v>70</v>
      </c>
      <c r="J2806">
        <v>0</v>
      </c>
      <c r="K2806">
        <v>0</v>
      </c>
      <c r="L2806" s="13">
        <f>VLOOKUP(C2806,'渗透率、续签率'!B:C,2,0)</f>
        <v>0.35099999999999998</v>
      </c>
      <c r="M2806" s="6">
        <v>0</v>
      </c>
      <c r="N2806">
        <v>0</v>
      </c>
      <c r="O2806">
        <v>0</v>
      </c>
      <c r="P2806" s="6">
        <v>0</v>
      </c>
      <c r="Q2806" s="13">
        <v>0</v>
      </c>
      <c r="R2806" s="13">
        <v>0</v>
      </c>
      <c r="S2806" s="31">
        <v>0</v>
      </c>
      <c r="T2806" s="6">
        <f>VLOOKUP(E2806,'参数设置&amp;汇总'!S:U,3,0)</f>
        <v>0.11627539503386004</v>
      </c>
      <c r="U2806" s="78">
        <f t="shared" si="215"/>
        <v>0</v>
      </c>
      <c r="V2806" s="13">
        <v>0.85000000000000009</v>
      </c>
      <c r="W2806" s="78">
        <f t="shared" si="217"/>
        <v>0</v>
      </c>
      <c r="X2806" s="1">
        <f>VLOOKUP(E2806,'渗透率、续签率'!AG:AJ,4,0)</f>
        <v>3431</v>
      </c>
      <c r="Y2806" s="1">
        <f t="shared" si="218"/>
        <v>0</v>
      </c>
      <c r="Z2806">
        <v>0</v>
      </c>
      <c r="AA2806" s="89">
        <f t="shared" si="219"/>
        <v>0</v>
      </c>
      <c r="AH2806" s="37"/>
      <c r="AI2806" s="37"/>
      <c r="AJ2806" s="1"/>
      <c r="AK2806" s="37"/>
    </row>
    <row r="2807" spans="1:37" hidden="1">
      <c r="A2807" t="s">
        <v>64</v>
      </c>
      <c r="B2807" t="s">
        <v>2</v>
      </c>
      <c r="C2807" t="s">
        <v>8</v>
      </c>
      <c r="D2807" t="s">
        <v>116</v>
      </c>
      <c r="E2807" t="s">
        <v>501</v>
      </c>
      <c r="F2807" t="str">
        <f t="shared" si="216"/>
        <v>海南藏族自治州科学启蒙</v>
      </c>
      <c r="G2807" t="s">
        <v>297</v>
      </c>
      <c r="H2807" t="s">
        <v>327</v>
      </c>
      <c r="I2807" t="s">
        <v>70</v>
      </c>
      <c r="J2807">
        <v>1</v>
      </c>
      <c r="K2807">
        <v>0</v>
      </c>
      <c r="L2807" s="13">
        <f>VLOOKUP(C2807,'渗透率、续签率'!B:C,2,0)</f>
        <v>0.35099999999999998</v>
      </c>
      <c r="M2807" s="6">
        <v>0</v>
      </c>
      <c r="N2807">
        <v>0</v>
      </c>
      <c r="O2807">
        <v>0</v>
      </c>
      <c r="P2807" s="6">
        <v>0</v>
      </c>
      <c r="Q2807" s="13">
        <v>0</v>
      </c>
      <c r="R2807" s="13">
        <v>0</v>
      </c>
      <c r="S2807" s="31">
        <v>1</v>
      </c>
      <c r="T2807" s="6">
        <f>VLOOKUP(E2807,'参数设置&amp;汇总'!S:U,3,0)</f>
        <v>0.11627539503386004</v>
      </c>
      <c r="U2807" s="78">
        <f t="shared" si="215"/>
        <v>0</v>
      </c>
      <c r="V2807" s="13">
        <v>0.85000000000000009</v>
      </c>
      <c r="W2807" s="78">
        <f t="shared" si="217"/>
        <v>0</v>
      </c>
      <c r="X2807" s="1">
        <f>VLOOKUP(E2807,'渗透率、续签率'!AG:AJ,4,0)</f>
        <v>3431</v>
      </c>
      <c r="Y2807" s="1">
        <f t="shared" si="218"/>
        <v>0</v>
      </c>
      <c r="Z2807">
        <v>0</v>
      </c>
      <c r="AA2807" s="89">
        <f t="shared" si="219"/>
        <v>0</v>
      </c>
      <c r="AH2807" s="37"/>
      <c r="AI2807" s="37"/>
      <c r="AK2807" s="37"/>
    </row>
    <row r="2808" spans="1:37" hidden="1">
      <c r="A2808" t="s">
        <v>64</v>
      </c>
      <c r="B2808" t="s">
        <v>2</v>
      </c>
      <c r="C2808" t="s">
        <v>8</v>
      </c>
      <c r="D2808" t="s">
        <v>116</v>
      </c>
      <c r="E2808" t="s">
        <v>501</v>
      </c>
      <c r="F2808" t="str">
        <f t="shared" si="216"/>
        <v>海口市科学启蒙</v>
      </c>
      <c r="G2808" t="s">
        <v>120</v>
      </c>
      <c r="H2808" t="s">
        <v>328</v>
      </c>
      <c r="I2808" t="s">
        <v>68</v>
      </c>
      <c r="J2808">
        <v>54</v>
      </c>
      <c r="K2808">
        <v>0</v>
      </c>
      <c r="L2808" s="13">
        <f>VLOOKUP(C2808,'渗透率、续签率'!B:C,2,0)</f>
        <v>0.35099999999999998</v>
      </c>
      <c r="M2808" s="6">
        <v>0</v>
      </c>
      <c r="N2808">
        <v>2</v>
      </c>
      <c r="O2808">
        <v>0</v>
      </c>
      <c r="P2808" s="6">
        <v>0</v>
      </c>
      <c r="Q2808" s="13">
        <v>0</v>
      </c>
      <c r="R2808" s="13">
        <v>0</v>
      </c>
      <c r="S2808" s="31">
        <v>62</v>
      </c>
      <c r="T2808" s="6">
        <f>VLOOKUP(E2808,'参数设置&amp;汇总'!S:U,3,0)</f>
        <v>0.11627539503386004</v>
      </c>
      <c r="U2808" s="78">
        <f t="shared" si="215"/>
        <v>0.23255079006772009</v>
      </c>
      <c r="V2808" s="13">
        <v>0.85000000000000009</v>
      </c>
      <c r="W2808" s="78">
        <f t="shared" si="217"/>
        <v>0.27358916478555301</v>
      </c>
      <c r="X2808" s="1">
        <f>VLOOKUP(E2808,'渗透率、续签率'!AG:AJ,4,0)</f>
        <v>3431</v>
      </c>
      <c r="Y2808" s="1">
        <f t="shared" si="218"/>
        <v>938.68442437923238</v>
      </c>
      <c r="Z2808">
        <v>18</v>
      </c>
      <c r="AA2808" s="89">
        <f t="shared" si="219"/>
        <v>6862</v>
      </c>
    </row>
    <row r="2809" spans="1:37" hidden="1">
      <c r="A2809" t="s">
        <v>64</v>
      </c>
      <c r="B2809" t="s">
        <v>2</v>
      </c>
      <c r="C2809" t="s">
        <v>8</v>
      </c>
      <c r="D2809" t="s">
        <v>116</v>
      </c>
      <c r="E2809" t="s">
        <v>501</v>
      </c>
      <c r="F2809" t="str">
        <f t="shared" si="216"/>
        <v>海西蒙古族藏族自治州科学启蒙</v>
      </c>
      <c r="G2809" t="s">
        <v>297</v>
      </c>
      <c r="H2809" t="s">
        <v>329</v>
      </c>
      <c r="I2809" t="s">
        <v>70</v>
      </c>
      <c r="J2809">
        <v>0</v>
      </c>
      <c r="K2809">
        <v>0</v>
      </c>
      <c r="L2809" s="13">
        <f>VLOOKUP(C2809,'渗透率、续签率'!B:C,2,0)</f>
        <v>0.35099999999999998</v>
      </c>
      <c r="M2809" s="6">
        <v>0</v>
      </c>
      <c r="N2809">
        <v>0</v>
      </c>
      <c r="O2809">
        <v>0</v>
      </c>
      <c r="P2809" s="6">
        <v>0</v>
      </c>
      <c r="Q2809" s="13">
        <v>0</v>
      </c>
      <c r="R2809" s="13">
        <v>0</v>
      </c>
      <c r="S2809" s="31">
        <v>0</v>
      </c>
      <c r="T2809" s="6">
        <f>VLOOKUP(E2809,'参数设置&amp;汇总'!S:U,3,0)</f>
        <v>0.11627539503386004</v>
      </c>
      <c r="U2809" s="78">
        <f t="shared" si="215"/>
        <v>0</v>
      </c>
      <c r="V2809" s="13">
        <v>0.85000000000000009</v>
      </c>
      <c r="W2809" s="78">
        <f t="shared" si="217"/>
        <v>0</v>
      </c>
      <c r="X2809" s="1">
        <f>VLOOKUP(E2809,'渗透率、续签率'!AG:AJ,4,0)</f>
        <v>3431</v>
      </c>
      <c r="Y2809" s="1">
        <f t="shared" si="218"/>
        <v>0</v>
      </c>
      <c r="Z2809">
        <v>0</v>
      </c>
      <c r="AA2809" s="89">
        <f t="shared" si="219"/>
        <v>0</v>
      </c>
      <c r="AH2809" s="37"/>
      <c r="AI2809" s="37"/>
      <c r="AK2809" s="37"/>
    </row>
    <row r="2810" spans="1:37" hidden="1">
      <c r="A2810" t="s">
        <v>64</v>
      </c>
      <c r="B2810" t="s">
        <v>2</v>
      </c>
      <c r="C2810" t="s">
        <v>8</v>
      </c>
      <c r="D2810" t="s">
        <v>116</v>
      </c>
      <c r="E2810" t="s">
        <v>501</v>
      </c>
      <c r="F2810" t="str">
        <f t="shared" si="216"/>
        <v>淄博市科学启蒙</v>
      </c>
      <c r="G2810" t="s">
        <v>103</v>
      </c>
      <c r="H2810" t="s">
        <v>330</v>
      </c>
      <c r="I2810" t="s">
        <v>70</v>
      </c>
      <c r="J2810">
        <v>105</v>
      </c>
      <c r="K2810">
        <v>4</v>
      </c>
      <c r="L2810" s="13">
        <f>VLOOKUP(C2810,'渗透率、续签率'!B:C,2,0)</f>
        <v>0.35099999999999998</v>
      </c>
      <c r="M2810" s="6">
        <v>0.04</v>
      </c>
      <c r="N2810">
        <v>7</v>
      </c>
      <c r="O2810">
        <v>3</v>
      </c>
      <c r="P2810" s="6">
        <v>0.43</v>
      </c>
      <c r="Q2810" s="13">
        <v>0.19500000000000001</v>
      </c>
      <c r="R2810" s="13">
        <v>0</v>
      </c>
      <c r="S2810" s="31">
        <v>160</v>
      </c>
      <c r="T2810" s="6">
        <f>VLOOKUP(E2810,'参数设置&amp;汇总'!S:U,3,0)</f>
        <v>0.11627539503386004</v>
      </c>
      <c r="U2810" s="78">
        <f t="shared" si="215"/>
        <v>3</v>
      </c>
      <c r="V2810" s="13">
        <v>0.85000000000000009</v>
      </c>
      <c r="W2810" s="78">
        <f t="shared" si="217"/>
        <v>2.2905882352941176</v>
      </c>
      <c r="X2810" s="1">
        <f>VLOOKUP(E2810,'渗透率、续签率'!AG:AJ,4,0)</f>
        <v>3431</v>
      </c>
      <c r="Y2810" s="1">
        <f t="shared" si="218"/>
        <v>7859.0082352941172</v>
      </c>
      <c r="Z2810">
        <v>4</v>
      </c>
      <c r="AA2810" s="89">
        <f t="shared" si="219"/>
        <v>24017</v>
      </c>
      <c r="AH2810" s="37"/>
      <c r="AI2810" s="37"/>
      <c r="AK2810" s="37"/>
    </row>
    <row r="2811" spans="1:37" hidden="1">
      <c r="A2811" t="s">
        <v>64</v>
      </c>
      <c r="B2811" t="s">
        <v>2</v>
      </c>
      <c r="C2811" t="s">
        <v>8</v>
      </c>
      <c r="D2811" t="s">
        <v>116</v>
      </c>
      <c r="E2811" t="s">
        <v>501</v>
      </c>
      <c r="F2811" t="str">
        <f t="shared" si="216"/>
        <v>淮北市科学启蒙</v>
      </c>
      <c r="G2811" t="s">
        <v>94</v>
      </c>
      <c r="H2811" t="s">
        <v>331</v>
      </c>
      <c r="I2811" t="s">
        <v>68</v>
      </c>
      <c r="J2811">
        <v>15</v>
      </c>
      <c r="K2811">
        <v>0</v>
      </c>
      <c r="L2811" s="13">
        <f>VLOOKUP(C2811,'渗透率、续签率'!B:C,2,0)</f>
        <v>0.35099999999999998</v>
      </c>
      <c r="M2811" s="6">
        <v>0</v>
      </c>
      <c r="N2811">
        <v>0</v>
      </c>
      <c r="O2811">
        <v>0</v>
      </c>
      <c r="P2811" s="6">
        <v>0</v>
      </c>
      <c r="Q2811" s="13">
        <v>0</v>
      </c>
      <c r="R2811" s="13">
        <v>0</v>
      </c>
      <c r="S2811" s="31">
        <v>9</v>
      </c>
      <c r="T2811" s="6">
        <f>VLOOKUP(E2811,'参数设置&amp;汇总'!S:U,3,0)</f>
        <v>0.11627539503386004</v>
      </c>
      <c r="U2811" s="78">
        <f t="shared" si="215"/>
        <v>0</v>
      </c>
      <c r="V2811" s="13">
        <v>0.85000000000000009</v>
      </c>
      <c r="W2811" s="78">
        <f t="shared" si="217"/>
        <v>0</v>
      </c>
      <c r="X2811" s="1">
        <f>VLOOKUP(E2811,'渗透率、续签率'!AG:AJ,4,0)</f>
        <v>3431</v>
      </c>
      <c r="Y2811" s="1">
        <f t="shared" si="218"/>
        <v>0</v>
      </c>
      <c r="Z2811">
        <v>1</v>
      </c>
      <c r="AA2811" s="89">
        <f t="shared" si="219"/>
        <v>0</v>
      </c>
      <c r="AH2811" s="37"/>
      <c r="AI2811" s="37"/>
      <c r="AK2811" s="37"/>
    </row>
    <row r="2812" spans="1:37" hidden="1">
      <c r="A2812" t="s">
        <v>64</v>
      </c>
      <c r="B2812" t="s">
        <v>2</v>
      </c>
      <c r="C2812" t="s">
        <v>8</v>
      </c>
      <c r="D2812" t="s">
        <v>116</v>
      </c>
      <c r="E2812" t="s">
        <v>501</v>
      </c>
      <c r="F2812" t="str">
        <f t="shared" si="216"/>
        <v>淮南市科学启蒙</v>
      </c>
      <c r="G2812" t="s">
        <v>94</v>
      </c>
      <c r="H2812" t="s">
        <v>332</v>
      </c>
      <c r="I2812" t="s">
        <v>68</v>
      </c>
      <c r="J2812">
        <v>23</v>
      </c>
      <c r="K2812">
        <v>0</v>
      </c>
      <c r="L2812" s="13">
        <f>VLOOKUP(C2812,'渗透率、续签率'!B:C,2,0)</f>
        <v>0.35099999999999998</v>
      </c>
      <c r="M2812" s="6">
        <v>0</v>
      </c>
      <c r="N2812">
        <v>2</v>
      </c>
      <c r="O2812">
        <v>0</v>
      </c>
      <c r="P2812" s="6">
        <v>0</v>
      </c>
      <c r="Q2812" s="13">
        <v>0</v>
      </c>
      <c r="R2812" s="13">
        <v>0</v>
      </c>
      <c r="S2812" s="31">
        <v>22</v>
      </c>
      <c r="T2812" s="6">
        <f>VLOOKUP(E2812,'参数设置&amp;汇总'!S:U,3,0)</f>
        <v>0.11627539503386004</v>
      </c>
      <c r="U2812" s="78">
        <f t="shared" si="215"/>
        <v>0.23255079006772009</v>
      </c>
      <c r="V2812" s="13">
        <v>0.85000000000000009</v>
      </c>
      <c r="W2812" s="78">
        <f t="shared" si="217"/>
        <v>0.27358916478555301</v>
      </c>
      <c r="X2812" s="1">
        <f>VLOOKUP(E2812,'渗透率、续签率'!AG:AJ,4,0)</f>
        <v>3431</v>
      </c>
      <c r="Y2812" s="1">
        <f t="shared" si="218"/>
        <v>938.68442437923238</v>
      </c>
      <c r="Z2812">
        <v>0</v>
      </c>
      <c r="AA2812" s="89">
        <f t="shared" si="219"/>
        <v>6862</v>
      </c>
      <c r="AH2812" s="37"/>
      <c r="AI2812" s="37"/>
      <c r="AK2812" s="37"/>
    </row>
    <row r="2813" spans="1:37" hidden="1">
      <c r="A2813" t="s">
        <v>64</v>
      </c>
      <c r="B2813" t="s">
        <v>2</v>
      </c>
      <c r="C2813" t="s">
        <v>8</v>
      </c>
      <c r="D2813" t="s">
        <v>116</v>
      </c>
      <c r="E2813" t="s">
        <v>501</v>
      </c>
      <c r="F2813" t="str">
        <f t="shared" si="216"/>
        <v>淮安市科学启蒙</v>
      </c>
      <c r="G2813" t="s">
        <v>73</v>
      </c>
      <c r="H2813" t="s">
        <v>333</v>
      </c>
      <c r="I2813" t="s">
        <v>70</v>
      </c>
      <c r="J2813">
        <v>81</v>
      </c>
      <c r="K2813">
        <v>1</v>
      </c>
      <c r="L2813" s="13">
        <f>VLOOKUP(C2813,'渗透率、续签率'!B:C,2,0)</f>
        <v>0.35099999999999998</v>
      </c>
      <c r="M2813" s="6">
        <v>0.01</v>
      </c>
      <c r="N2813">
        <v>9</v>
      </c>
      <c r="O2813">
        <v>1</v>
      </c>
      <c r="P2813" s="6">
        <v>0.11</v>
      </c>
      <c r="Q2813" s="13">
        <v>0.10100000000000001</v>
      </c>
      <c r="R2813" s="13">
        <v>0</v>
      </c>
      <c r="S2813" s="31">
        <v>120</v>
      </c>
      <c r="T2813" s="6">
        <f>VLOOKUP(E2813,'参数设置&amp;汇总'!S:U,3,0)</f>
        <v>0.11627539503386004</v>
      </c>
      <c r="U2813" s="78">
        <f t="shared" si="215"/>
        <v>1.0464785553047404</v>
      </c>
      <c r="V2813" s="13">
        <v>0.85000000000000009</v>
      </c>
      <c r="W2813" s="78">
        <f t="shared" si="217"/>
        <v>0.81821006506440042</v>
      </c>
      <c r="X2813" s="1">
        <f>VLOOKUP(E2813,'渗透率、续签率'!AG:AJ,4,0)</f>
        <v>3431</v>
      </c>
      <c r="Y2813" s="1">
        <f t="shared" si="218"/>
        <v>2807.278733235958</v>
      </c>
      <c r="Z2813">
        <v>0</v>
      </c>
      <c r="AA2813" s="89">
        <f t="shared" si="219"/>
        <v>30879</v>
      </c>
      <c r="AH2813" s="37"/>
      <c r="AI2813" s="37"/>
      <c r="AK2813" s="37"/>
    </row>
    <row r="2814" spans="1:37" hidden="1">
      <c r="A2814" t="s">
        <v>64</v>
      </c>
      <c r="B2814" t="s">
        <v>2</v>
      </c>
      <c r="C2814" t="s">
        <v>8</v>
      </c>
      <c r="D2814" t="s">
        <v>116</v>
      </c>
      <c r="E2814" t="s">
        <v>501</v>
      </c>
      <c r="F2814" t="str">
        <f t="shared" si="216"/>
        <v>清远市科学启蒙</v>
      </c>
      <c r="G2814" t="s">
        <v>75</v>
      </c>
      <c r="H2814" t="s">
        <v>334</v>
      </c>
      <c r="I2814" t="s">
        <v>68</v>
      </c>
      <c r="J2814">
        <v>17</v>
      </c>
      <c r="K2814">
        <v>0</v>
      </c>
      <c r="L2814" s="13">
        <f>VLOOKUP(C2814,'渗透率、续签率'!B:C,2,0)</f>
        <v>0.35099999999999998</v>
      </c>
      <c r="M2814" s="6">
        <v>0</v>
      </c>
      <c r="N2814">
        <v>0</v>
      </c>
      <c r="O2814">
        <v>0</v>
      </c>
      <c r="P2814" s="6">
        <v>0</v>
      </c>
      <c r="Q2814" s="13">
        <v>0</v>
      </c>
      <c r="R2814" s="13">
        <v>0</v>
      </c>
      <c r="S2814" s="31">
        <v>14</v>
      </c>
      <c r="T2814" s="6">
        <f>VLOOKUP(E2814,'参数设置&amp;汇总'!S:U,3,0)</f>
        <v>0.11627539503386004</v>
      </c>
      <c r="U2814" s="78">
        <f t="shared" si="215"/>
        <v>0</v>
      </c>
      <c r="V2814" s="13">
        <v>0.85000000000000009</v>
      </c>
      <c r="W2814" s="78">
        <f t="shared" si="217"/>
        <v>0</v>
      </c>
      <c r="X2814" s="1">
        <f>VLOOKUP(E2814,'渗透率、续签率'!AG:AJ,4,0)</f>
        <v>3431</v>
      </c>
      <c r="Y2814" s="1">
        <f t="shared" si="218"/>
        <v>0</v>
      </c>
      <c r="Z2814">
        <v>0</v>
      </c>
      <c r="AA2814" s="89">
        <f t="shared" si="219"/>
        <v>0</v>
      </c>
      <c r="AH2814" s="37"/>
      <c r="AI2814" s="37"/>
      <c r="AK2814" s="37"/>
    </row>
    <row r="2815" spans="1:37" hidden="1">
      <c r="A2815" t="s">
        <v>64</v>
      </c>
      <c r="B2815" t="s">
        <v>2</v>
      </c>
      <c r="C2815" t="s">
        <v>8</v>
      </c>
      <c r="D2815" t="s">
        <v>116</v>
      </c>
      <c r="E2815" t="s">
        <v>501</v>
      </c>
      <c r="F2815" t="str">
        <f t="shared" si="216"/>
        <v>渭南市科学启蒙</v>
      </c>
      <c r="G2815" t="s">
        <v>108</v>
      </c>
      <c r="H2815" t="s">
        <v>335</v>
      </c>
      <c r="I2815" t="s">
        <v>70</v>
      </c>
      <c r="J2815">
        <v>34</v>
      </c>
      <c r="K2815">
        <v>0</v>
      </c>
      <c r="L2815" s="13">
        <f>VLOOKUP(C2815,'渗透率、续签率'!B:C,2,0)</f>
        <v>0.35099999999999998</v>
      </c>
      <c r="M2815" s="6">
        <v>0</v>
      </c>
      <c r="N2815">
        <v>0</v>
      </c>
      <c r="O2815">
        <v>0</v>
      </c>
      <c r="P2815" s="6">
        <v>0</v>
      </c>
      <c r="Q2815" s="13">
        <v>0</v>
      </c>
      <c r="R2815" s="13">
        <v>0</v>
      </c>
      <c r="S2815" s="31">
        <v>25</v>
      </c>
      <c r="T2815" s="6">
        <f>VLOOKUP(E2815,'参数设置&amp;汇总'!S:U,3,0)</f>
        <v>0.11627539503386004</v>
      </c>
      <c r="U2815" s="78">
        <f t="shared" si="215"/>
        <v>0</v>
      </c>
      <c r="V2815" s="13">
        <v>0.85000000000000009</v>
      </c>
      <c r="W2815" s="78">
        <f t="shared" si="217"/>
        <v>0</v>
      </c>
      <c r="X2815" s="1">
        <f>VLOOKUP(E2815,'渗透率、续签率'!AG:AJ,4,0)</f>
        <v>3431</v>
      </c>
      <c r="Y2815" s="1">
        <f t="shared" si="218"/>
        <v>0</v>
      </c>
      <c r="Z2815">
        <v>0</v>
      </c>
      <c r="AA2815" s="89">
        <f t="shared" si="219"/>
        <v>0</v>
      </c>
      <c r="AH2815" s="37"/>
      <c r="AI2815" s="37"/>
      <c r="AK2815" s="37"/>
    </row>
    <row r="2816" spans="1:37" hidden="1">
      <c r="A2816" t="s">
        <v>64</v>
      </c>
      <c r="B2816" t="s">
        <v>2</v>
      </c>
      <c r="C2816" t="s">
        <v>8</v>
      </c>
      <c r="D2816" t="s">
        <v>116</v>
      </c>
      <c r="E2816" t="s">
        <v>501</v>
      </c>
      <c r="F2816" t="str">
        <f t="shared" si="216"/>
        <v>湖州市科学启蒙</v>
      </c>
      <c r="G2816" t="s">
        <v>79</v>
      </c>
      <c r="H2816" t="s">
        <v>336</v>
      </c>
      <c r="I2816" t="s">
        <v>68</v>
      </c>
      <c r="J2816">
        <v>50</v>
      </c>
      <c r="K2816">
        <v>1</v>
      </c>
      <c r="L2816" s="13">
        <f>VLOOKUP(C2816,'渗透率、续签率'!B:C,2,0)</f>
        <v>0.35099999999999998</v>
      </c>
      <c r="M2816" s="6">
        <v>0.02</v>
      </c>
      <c r="N2816">
        <v>5</v>
      </c>
      <c r="O2816">
        <v>1</v>
      </c>
      <c r="P2816" s="6">
        <v>0.2</v>
      </c>
      <c r="Q2816" s="13">
        <v>0.217</v>
      </c>
      <c r="R2816" s="13">
        <v>0</v>
      </c>
      <c r="S2816" s="31">
        <v>69</v>
      </c>
      <c r="T2816" s="6">
        <f>VLOOKUP(E2816,'参数设置&amp;汇总'!S:U,3,0)</f>
        <v>0.11627539503386004</v>
      </c>
      <c r="U2816" s="78">
        <f t="shared" si="215"/>
        <v>1</v>
      </c>
      <c r="V2816" s="13">
        <v>0.85000000000000009</v>
      </c>
      <c r="W2816" s="78">
        <f t="shared" si="217"/>
        <v>0.76352941176470579</v>
      </c>
      <c r="X2816" s="1">
        <f>VLOOKUP(E2816,'渗透率、续签率'!AG:AJ,4,0)</f>
        <v>3431</v>
      </c>
      <c r="Y2816" s="1">
        <f t="shared" si="218"/>
        <v>2619.6694117647057</v>
      </c>
      <c r="Z2816">
        <v>4</v>
      </c>
      <c r="AA2816" s="89">
        <f t="shared" si="219"/>
        <v>17155</v>
      </c>
      <c r="AH2816" s="37"/>
      <c r="AI2816" s="37"/>
      <c r="AK2816" s="37"/>
    </row>
    <row r="2817" spans="1:37" hidden="1">
      <c r="A2817" t="s">
        <v>64</v>
      </c>
      <c r="B2817" t="s">
        <v>2</v>
      </c>
      <c r="C2817" t="s">
        <v>8</v>
      </c>
      <c r="D2817" t="s">
        <v>116</v>
      </c>
      <c r="E2817" t="s">
        <v>501</v>
      </c>
      <c r="F2817" t="str">
        <f t="shared" si="216"/>
        <v>湘潭市科学启蒙</v>
      </c>
      <c r="G2817" t="s">
        <v>113</v>
      </c>
      <c r="H2817" t="s">
        <v>337</v>
      </c>
      <c r="I2817" t="s">
        <v>68</v>
      </c>
      <c r="J2817">
        <v>28</v>
      </c>
      <c r="K2817">
        <v>2</v>
      </c>
      <c r="L2817" s="13">
        <f>VLOOKUP(C2817,'渗透率、续签率'!B:C,2,0)</f>
        <v>0.35099999999999998</v>
      </c>
      <c r="M2817" s="6">
        <v>7.0000000000000007E-2</v>
      </c>
      <c r="N2817">
        <v>4</v>
      </c>
      <c r="O2817">
        <v>2</v>
      </c>
      <c r="P2817" s="6">
        <v>0.5</v>
      </c>
      <c r="Q2817" s="13">
        <v>0.54600000000000004</v>
      </c>
      <c r="R2817" s="13">
        <v>0.45500000000000002</v>
      </c>
      <c r="S2817" s="31">
        <v>123</v>
      </c>
      <c r="T2817" s="6">
        <f>VLOOKUP(E2817,'参数设置&amp;汇总'!S:U,3,0)</f>
        <v>0.11627539503386004</v>
      </c>
      <c r="U2817" s="78">
        <f t="shared" si="215"/>
        <v>2</v>
      </c>
      <c r="V2817" s="13">
        <v>0.85000000000000009</v>
      </c>
      <c r="W2817" s="78">
        <f t="shared" si="217"/>
        <v>1.5270588235294116</v>
      </c>
      <c r="X2817" s="1">
        <f>VLOOKUP(E2817,'渗透率、续签率'!AG:AJ,4,0)</f>
        <v>3431</v>
      </c>
      <c r="Y2817" s="1">
        <f t="shared" si="218"/>
        <v>5239.3388235294115</v>
      </c>
      <c r="Z2817">
        <v>0</v>
      </c>
      <c r="AA2817" s="89">
        <f t="shared" si="219"/>
        <v>13724</v>
      </c>
      <c r="AH2817" s="37"/>
      <c r="AI2817" s="37"/>
      <c r="AK2817" s="37"/>
    </row>
    <row r="2818" spans="1:37" hidden="1">
      <c r="A2818" t="s">
        <v>64</v>
      </c>
      <c r="B2818" t="s">
        <v>2</v>
      </c>
      <c r="C2818" t="s">
        <v>8</v>
      </c>
      <c r="D2818" t="s">
        <v>116</v>
      </c>
      <c r="E2818" t="s">
        <v>501</v>
      </c>
      <c r="F2818" t="str">
        <f t="shared" si="216"/>
        <v>湘西土家族苗族自治州科学启蒙</v>
      </c>
      <c r="G2818" t="s">
        <v>113</v>
      </c>
      <c r="H2818" t="s">
        <v>338</v>
      </c>
      <c r="I2818" t="s">
        <v>68</v>
      </c>
      <c r="J2818">
        <v>14</v>
      </c>
      <c r="K2818">
        <v>0</v>
      </c>
      <c r="L2818" s="13">
        <f>VLOOKUP(C2818,'渗透率、续签率'!B:C,2,0)</f>
        <v>0.35099999999999998</v>
      </c>
      <c r="M2818" s="6">
        <v>0</v>
      </c>
      <c r="N2818">
        <v>0</v>
      </c>
      <c r="O2818">
        <v>0</v>
      </c>
      <c r="P2818" s="6">
        <v>0</v>
      </c>
      <c r="Q2818" s="13">
        <v>0</v>
      </c>
      <c r="R2818" s="13">
        <v>0</v>
      </c>
      <c r="S2818" s="31">
        <v>11</v>
      </c>
      <c r="T2818" s="6">
        <f>VLOOKUP(E2818,'参数设置&amp;汇总'!S:U,3,0)</f>
        <v>0.11627539503386004</v>
      </c>
      <c r="U2818" s="78">
        <f t="shared" si="215"/>
        <v>0</v>
      </c>
      <c r="V2818" s="13">
        <v>0.85000000000000009</v>
      </c>
      <c r="W2818" s="78">
        <f t="shared" si="217"/>
        <v>0</v>
      </c>
      <c r="X2818" s="1">
        <f>VLOOKUP(E2818,'渗透率、续签率'!AG:AJ,4,0)</f>
        <v>3431</v>
      </c>
      <c r="Y2818" s="1">
        <f t="shared" si="218"/>
        <v>0</v>
      </c>
      <c r="Z2818">
        <v>0</v>
      </c>
      <c r="AA2818" s="89">
        <f t="shared" si="219"/>
        <v>0</v>
      </c>
      <c r="AH2818" s="37"/>
      <c r="AI2818" s="37"/>
      <c r="AK2818" s="37"/>
    </row>
    <row r="2819" spans="1:37" hidden="1">
      <c r="A2819" t="s">
        <v>64</v>
      </c>
      <c r="B2819" t="s">
        <v>2</v>
      </c>
      <c r="C2819" t="s">
        <v>8</v>
      </c>
      <c r="D2819" t="s">
        <v>116</v>
      </c>
      <c r="E2819" t="s">
        <v>501</v>
      </c>
      <c r="F2819" t="str">
        <f t="shared" si="216"/>
        <v>湛江市科学启蒙</v>
      </c>
      <c r="G2819" t="s">
        <v>75</v>
      </c>
      <c r="H2819" t="s">
        <v>339</v>
      </c>
      <c r="I2819" t="s">
        <v>68</v>
      </c>
      <c r="J2819">
        <v>57</v>
      </c>
      <c r="K2819">
        <v>2</v>
      </c>
      <c r="L2819" s="13">
        <f>VLOOKUP(C2819,'渗透率、续签率'!B:C,2,0)</f>
        <v>0.35099999999999998</v>
      </c>
      <c r="M2819" s="6">
        <v>0.04</v>
      </c>
      <c r="N2819">
        <v>4</v>
      </c>
      <c r="O2819">
        <v>1</v>
      </c>
      <c r="P2819" s="6">
        <v>0.25</v>
      </c>
      <c r="Q2819" s="13">
        <v>0.43</v>
      </c>
      <c r="R2819" s="13">
        <v>0.42199999999999999</v>
      </c>
      <c r="S2819" s="31">
        <v>84</v>
      </c>
      <c r="T2819" s="6">
        <f>VLOOKUP(E2819,'参数设置&amp;汇总'!S:U,3,0)</f>
        <v>0.11627539503386004</v>
      </c>
      <c r="U2819" s="78">
        <f t="shared" ref="U2819:U2882" si="220">IF(T2819*N2819&gt;=O2819,T2819*N2819,O2819)</f>
        <v>1</v>
      </c>
      <c r="V2819" s="13">
        <v>0.85000000000000009</v>
      </c>
      <c r="W2819" s="78">
        <f t="shared" si="217"/>
        <v>0.76352941176470579</v>
      </c>
      <c r="X2819" s="1">
        <f>VLOOKUP(E2819,'渗透率、续签率'!AG:AJ,4,0)</f>
        <v>3431</v>
      </c>
      <c r="Y2819" s="1">
        <f t="shared" si="218"/>
        <v>2619.6694117647057</v>
      </c>
      <c r="Z2819">
        <v>7</v>
      </c>
      <c r="AA2819" s="89">
        <f t="shared" si="219"/>
        <v>13724</v>
      </c>
      <c r="AH2819" s="37"/>
      <c r="AI2819" s="37"/>
      <c r="AK2819" s="37"/>
    </row>
    <row r="2820" spans="1:37" hidden="1">
      <c r="A2820" t="s">
        <v>64</v>
      </c>
      <c r="B2820" t="s">
        <v>2</v>
      </c>
      <c r="C2820" t="s">
        <v>8</v>
      </c>
      <c r="D2820" t="s">
        <v>116</v>
      </c>
      <c r="E2820" t="s">
        <v>501</v>
      </c>
      <c r="F2820" t="str">
        <f t="shared" ref="F2820:F2883" si="221">H2820&amp;C2820</f>
        <v>滁州市科学启蒙</v>
      </c>
      <c r="G2820" t="s">
        <v>94</v>
      </c>
      <c r="H2820" t="s">
        <v>340</v>
      </c>
      <c r="I2820" t="s">
        <v>68</v>
      </c>
      <c r="J2820">
        <v>39</v>
      </c>
      <c r="K2820">
        <v>0</v>
      </c>
      <c r="L2820" s="13">
        <f>VLOOKUP(C2820,'渗透率、续签率'!B:C,2,0)</f>
        <v>0.35099999999999998</v>
      </c>
      <c r="M2820" s="6">
        <v>0</v>
      </c>
      <c r="N2820">
        <v>1</v>
      </c>
      <c r="O2820">
        <v>0</v>
      </c>
      <c r="P2820" s="6">
        <v>0</v>
      </c>
      <c r="Q2820" s="13">
        <v>0</v>
      </c>
      <c r="R2820" s="13">
        <v>0</v>
      </c>
      <c r="S2820" s="31">
        <v>28</v>
      </c>
      <c r="T2820" s="6">
        <f>VLOOKUP(E2820,'参数设置&amp;汇总'!S:U,3,0)</f>
        <v>0.11627539503386004</v>
      </c>
      <c r="U2820" s="78">
        <f t="shared" si="220"/>
        <v>0.11627539503386004</v>
      </c>
      <c r="V2820" s="13">
        <v>0.85000000000000009</v>
      </c>
      <c r="W2820" s="78">
        <f t="shared" ref="W2820:W2883" si="222">(O2820*(1-L2820)+IF((U2820-O2820)&lt;0,0,(U2820-O2820)))/V2820</f>
        <v>0.1367945823927765</v>
      </c>
      <c r="X2820" s="1">
        <f>VLOOKUP(E2820,'渗透率、续签率'!AG:AJ,4,0)</f>
        <v>3431</v>
      </c>
      <c r="Y2820" s="1">
        <f t="shared" ref="Y2820:Y2883" si="223">X2820*W2820</f>
        <v>469.34221218961619</v>
      </c>
      <c r="Z2820">
        <v>5</v>
      </c>
      <c r="AA2820" s="89">
        <f t="shared" ref="AA2820:AA2883" si="224">N2820*X2820</f>
        <v>3431</v>
      </c>
      <c r="AH2820" s="37"/>
      <c r="AI2820" s="37"/>
      <c r="AK2820" s="37"/>
    </row>
    <row r="2821" spans="1:37" hidden="1">
      <c r="A2821" t="s">
        <v>64</v>
      </c>
      <c r="B2821" t="s">
        <v>2</v>
      </c>
      <c r="C2821" t="s">
        <v>8</v>
      </c>
      <c r="D2821" t="s">
        <v>116</v>
      </c>
      <c r="E2821" t="s">
        <v>501</v>
      </c>
      <c r="F2821" t="str">
        <f t="shared" si="221"/>
        <v>滨州市科学启蒙</v>
      </c>
      <c r="G2821" t="s">
        <v>103</v>
      </c>
      <c r="H2821" t="s">
        <v>341</v>
      </c>
      <c r="I2821" t="s">
        <v>70</v>
      </c>
      <c r="J2821">
        <v>53</v>
      </c>
      <c r="K2821">
        <v>0</v>
      </c>
      <c r="L2821" s="13">
        <f>VLOOKUP(C2821,'渗透率、续签率'!B:C,2,0)</f>
        <v>0.35099999999999998</v>
      </c>
      <c r="M2821" s="6">
        <v>0</v>
      </c>
      <c r="N2821">
        <v>1</v>
      </c>
      <c r="O2821">
        <v>0</v>
      </c>
      <c r="P2821" s="6">
        <v>0</v>
      </c>
      <c r="Q2821" s="13">
        <v>0</v>
      </c>
      <c r="R2821" s="13">
        <v>0</v>
      </c>
      <c r="S2821" s="31">
        <v>40</v>
      </c>
      <c r="T2821" s="6">
        <f>VLOOKUP(E2821,'参数设置&amp;汇总'!S:U,3,0)</f>
        <v>0.11627539503386004</v>
      </c>
      <c r="U2821" s="78">
        <f t="shared" si="220"/>
        <v>0.11627539503386004</v>
      </c>
      <c r="V2821" s="13">
        <v>0.85000000000000009</v>
      </c>
      <c r="W2821" s="78">
        <f t="shared" si="222"/>
        <v>0.1367945823927765</v>
      </c>
      <c r="X2821" s="1">
        <f>VLOOKUP(E2821,'渗透率、续签率'!AG:AJ,4,0)</f>
        <v>3431</v>
      </c>
      <c r="Y2821" s="1">
        <f t="shared" si="223"/>
        <v>469.34221218961619</v>
      </c>
      <c r="Z2821">
        <v>0</v>
      </c>
      <c r="AA2821" s="89">
        <f t="shared" si="224"/>
        <v>3431</v>
      </c>
      <c r="AH2821" s="37"/>
      <c r="AI2821" s="37"/>
      <c r="AK2821" s="37"/>
    </row>
    <row r="2822" spans="1:37" hidden="1">
      <c r="A2822" t="s">
        <v>64</v>
      </c>
      <c r="B2822" t="s">
        <v>2</v>
      </c>
      <c r="C2822" t="s">
        <v>8</v>
      </c>
      <c r="D2822" t="s">
        <v>116</v>
      </c>
      <c r="E2822" t="s">
        <v>501</v>
      </c>
      <c r="F2822" t="str">
        <f t="shared" si="221"/>
        <v>漯河市科学启蒙</v>
      </c>
      <c r="G2822" t="s">
        <v>110</v>
      </c>
      <c r="H2822" t="s">
        <v>342</v>
      </c>
      <c r="I2822" t="s">
        <v>70</v>
      </c>
      <c r="J2822">
        <v>18</v>
      </c>
      <c r="K2822">
        <v>0</v>
      </c>
      <c r="L2822" s="13">
        <f>VLOOKUP(C2822,'渗透率、续签率'!B:C,2,0)</f>
        <v>0.35099999999999998</v>
      </c>
      <c r="M2822" s="6">
        <v>0</v>
      </c>
      <c r="N2822">
        <v>1</v>
      </c>
      <c r="O2822">
        <v>0</v>
      </c>
      <c r="P2822" s="6">
        <v>0</v>
      </c>
      <c r="Q2822" s="13">
        <v>0</v>
      </c>
      <c r="R2822" s="13">
        <v>0</v>
      </c>
      <c r="S2822" s="31">
        <v>9</v>
      </c>
      <c r="T2822" s="6">
        <f>VLOOKUP(E2822,'参数设置&amp;汇总'!S:U,3,0)</f>
        <v>0.11627539503386004</v>
      </c>
      <c r="U2822" s="78">
        <f t="shared" si="220"/>
        <v>0.11627539503386004</v>
      </c>
      <c r="V2822" s="13">
        <v>0.85000000000000009</v>
      </c>
      <c r="W2822" s="78">
        <f t="shared" si="222"/>
        <v>0.1367945823927765</v>
      </c>
      <c r="X2822" s="1">
        <f>VLOOKUP(E2822,'渗透率、续签率'!AG:AJ,4,0)</f>
        <v>3431</v>
      </c>
      <c r="Y2822" s="1">
        <f t="shared" si="223"/>
        <v>469.34221218961619</v>
      </c>
      <c r="Z2822">
        <v>2</v>
      </c>
      <c r="AA2822" s="89">
        <f t="shared" si="224"/>
        <v>3431</v>
      </c>
      <c r="AH2822" s="37"/>
      <c r="AI2822" s="37"/>
      <c r="AK2822" s="37"/>
    </row>
    <row r="2823" spans="1:37" hidden="1">
      <c r="A2823" t="s">
        <v>64</v>
      </c>
      <c r="B2823" t="s">
        <v>2</v>
      </c>
      <c r="C2823" t="s">
        <v>8</v>
      </c>
      <c r="D2823" t="s">
        <v>116</v>
      </c>
      <c r="E2823" t="s">
        <v>501</v>
      </c>
      <c r="F2823" t="str">
        <f t="shared" si="221"/>
        <v>漳州市科学启蒙</v>
      </c>
      <c r="G2823" t="s">
        <v>92</v>
      </c>
      <c r="H2823" t="s">
        <v>343</v>
      </c>
      <c r="I2823" t="s">
        <v>68</v>
      </c>
      <c r="J2823">
        <v>69</v>
      </c>
      <c r="K2823">
        <v>1</v>
      </c>
      <c r="L2823" s="13">
        <f>VLOOKUP(C2823,'渗透率、续签率'!B:C,2,0)</f>
        <v>0.35099999999999998</v>
      </c>
      <c r="M2823" s="6">
        <v>0.01</v>
      </c>
      <c r="N2823">
        <v>4</v>
      </c>
      <c r="O2823">
        <v>1</v>
      </c>
      <c r="P2823" s="6">
        <v>0.25</v>
      </c>
      <c r="Q2823" s="13">
        <v>0.39</v>
      </c>
      <c r="R2823" s="13">
        <v>0.39</v>
      </c>
      <c r="S2823" s="31">
        <v>85</v>
      </c>
      <c r="T2823" s="6">
        <f>VLOOKUP(E2823,'参数设置&amp;汇总'!S:U,3,0)</f>
        <v>0.11627539503386004</v>
      </c>
      <c r="U2823" s="78">
        <f t="shared" si="220"/>
        <v>1</v>
      </c>
      <c r="V2823" s="13">
        <v>0.85000000000000009</v>
      </c>
      <c r="W2823" s="78">
        <f t="shared" si="222"/>
        <v>0.76352941176470579</v>
      </c>
      <c r="X2823" s="1">
        <f>VLOOKUP(E2823,'渗透率、续签率'!AG:AJ,4,0)</f>
        <v>3431</v>
      </c>
      <c r="Y2823" s="1">
        <f t="shared" si="223"/>
        <v>2619.6694117647057</v>
      </c>
      <c r="Z2823">
        <v>0</v>
      </c>
      <c r="AA2823" s="89">
        <f t="shared" si="224"/>
        <v>13724</v>
      </c>
      <c r="AH2823" s="37"/>
      <c r="AI2823" s="37"/>
      <c r="AK2823" s="37"/>
    </row>
    <row r="2824" spans="1:37" hidden="1">
      <c r="A2824" t="s">
        <v>64</v>
      </c>
      <c r="B2824" t="s">
        <v>2</v>
      </c>
      <c r="C2824" t="s">
        <v>8</v>
      </c>
      <c r="D2824" t="s">
        <v>116</v>
      </c>
      <c r="E2824" t="s">
        <v>501</v>
      </c>
      <c r="F2824" t="str">
        <f t="shared" si="221"/>
        <v>潍坊市科学启蒙</v>
      </c>
      <c r="G2824" t="s">
        <v>103</v>
      </c>
      <c r="H2824" t="s">
        <v>344</v>
      </c>
      <c r="I2824" t="s">
        <v>70</v>
      </c>
      <c r="J2824">
        <v>181</v>
      </c>
      <c r="K2824">
        <v>1</v>
      </c>
      <c r="L2824" s="13">
        <f>VLOOKUP(C2824,'渗透率、续签率'!B:C,2,0)</f>
        <v>0.35099999999999998</v>
      </c>
      <c r="M2824" s="6">
        <v>0.01</v>
      </c>
      <c r="N2824">
        <v>7</v>
      </c>
      <c r="O2824">
        <v>0</v>
      </c>
      <c r="P2824" s="6">
        <v>0</v>
      </c>
      <c r="Q2824" s="13">
        <v>7.0000000000000001E-3</v>
      </c>
      <c r="R2824" s="13">
        <v>0</v>
      </c>
      <c r="S2824" s="31">
        <v>209</v>
      </c>
      <c r="T2824" s="6">
        <f>VLOOKUP(E2824,'参数设置&amp;汇总'!S:U,3,0)</f>
        <v>0.11627539503386004</v>
      </c>
      <c r="U2824" s="78">
        <f t="shared" si="220"/>
        <v>0.81392776523702026</v>
      </c>
      <c r="V2824" s="13">
        <v>0.85000000000000009</v>
      </c>
      <c r="W2824" s="78">
        <f t="shared" si="222"/>
        <v>0.9575620767494355</v>
      </c>
      <c r="X2824" s="1">
        <f>VLOOKUP(E2824,'渗透率、续签率'!AG:AJ,4,0)</f>
        <v>3431</v>
      </c>
      <c r="Y2824" s="1">
        <f t="shared" si="223"/>
        <v>3285.3954853273131</v>
      </c>
      <c r="Z2824">
        <v>7</v>
      </c>
      <c r="AA2824" s="89">
        <f t="shared" si="224"/>
        <v>24017</v>
      </c>
      <c r="AH2824" s="37"/>
      <c r="AI2824" s="37"/>
      <c r="AK2824" s="37"/>
    </row>
    <row r="2825" spans="1:37" hidden="1">
      <c r="A2825" t="s">
        <v>64</v>
      </c>
      <c r="B2825" t="s">
        <v>2</v>
      </c>
      <c r="C2825" t="s">
        <v>8</v>
      </c>
      <c r="D2825" t="s">
        <v>116</v>
      </c>
      <c r="E2825" t="s">
        <v>501</v>
      </c>
      <c r="F2825" t="str">
        <f t="shared" si="221"/>
        <v>潜江市科学启蒙</v>
      </c>
      <c r="G2825" t="s">
        <v>81</v>
      </c>
      <c r="H2825" t="s">
        <v>345</v>
      </c>
      <c r="I2825" t="s">
        <v>68</v>
      </c>
      <c r="J2825">
        <v>5</v>
      </c>
      <c r="K2825">
        <v>0</v>
      </c>
      <c r="L2825" s="13">
        <f>VLOOKUP(C2825,'渗透率、续签率'!B:C,2,0)</f>
        <v>0.35099999999999998</v>
      </c>
      <c r="M2825" s="6">
        <v>0</v>
      </c>
      <c r="N2825">
        <v>0</v>
      </c>
      <c r="O2825">
        <v>0</v>
      </c>
      <c r="P2825" s="6">
        <v>0</v>
      </c>
      <c r="Q2825" s="13">
        <v>0</v>
      </c>
      <c r="R2825" s="13">
        <v>0</v>
      </c>
      <c r="S2825" s="31">
        <v>2</v>
      </c>
      <c r="T2825" s="6">
        <f>VLOOKUP(E2825,'参数设置&amp;汇总'!S:U,3,0)</f>
        <v>0.11627539503386004</v>
      </c>
      <c r="U2825" s="78">
        <f t="shared" si="220"/>
        <v>0</v>
      </c>
      <c r="V2825" s="13">
        <v>0.85000000000000009</v>
      </c>
      <c r="W2825" s="78">
        <f t="shared" si="222"/>
        <v>0</v>
      </c>
      <c r="X2825" s="1">
        <f>VLOOKUP(E2825,'渗透率、续签率'!AG:AJ,4,0)</f>
        <v>3431</v>
      </c>
      <c r="Y2825" s="1">
        <f t="shared" si="223"/>
        <v>0</v>
      </c>
      <c r="Z2825">
        <v>0</v>
      </c>
      <c r="AA2825" s="89">
        <f t="shared" si="224"/>
        <v>0</v>
      </c>
      <c r="AH2825" s="37"/>
      <c r="AI2825" s="37"/>
      <c r="AK2825" s="37"/>
    </row>
    <row r="2826" spans="1:37" hidden="1">
      <c r="A2826" t="s">
        <v>64</v>
      </c>
      <c r="B2826" t="s">
        <v>2</v>
      </c>
      <c r="C2826" t="s">
        <v>8</v>
      </c>
      <c r="D2826" t="s">
        <v>116</v>
      </c>
      <c r="E2826" t="s">
        <v>501</v>
      </c>
      <c r="F2826" t="str">
        <f t="shared" si="221"/>
        <v>潮州市科学启蒙</v>
      </c>
      <c r="G2826" t="s">
        <v>75</v>
      </c>
      <c r="H2826" t="s">
        <v>346</v>
      </c>
      <c r="I2826" t="s">
        <v>68</v>
      </c>
      <c r="J2826">
        <v>23</v>
      </c>
      <c r="K2826">
        <v>0</v>
      </c>
      <c r="L2826" s="13">
        <f>VLOOKUP(C2826,'渗透率、续签率'!B:C,2,0)</f>
        <v>0.35099999999999998</v>
      </c>
      <c r="M2826" s="6">
        <v>0</v>
      </c>
      <c r="N2826">
        <v>1</v>
      </c>
      <c r="O2826">
        <v>0</v>
      </c>
      <c r="P2826" s="6">
        <v>0</v>
      </c>
      <c r="Q2826" s="13">
        <v>0</v>
      </c>
      <c r="R2826" s="13">
        <v>0</v>
      </c>
      <c r="S2826" s="31">
        <v>15</v>
      </c>
      <c r="T2826" s="6">
        <f>VLOOKUP(E2826,'参数设置&amp;汇总'!S:U,3,0)</f>
        <v>0.11627539503386004</v>
      </c>
      <c r="U2826" s="78">
        <f t="shared" si="220"/>
        <v>0.11627539503386004</v>
      </c>
      <c r="V2826" s="13">
        <v>0.85000000000000009</v>
      </c>
      <c r="W2826" s="78">
        <f t="shared" si="222"/>
        <v>0.1367945823927765</v>
      </c>
      <c r="X2826" s="1">
        <f>VLOOKUP(E2826,'渗透率、续签率'!AG:AJ,4,0)</f>
        <v>3431</v>
      </c>
      <c r="Y2826" s="1">
        <f t="shared" si="223"/>
        <v>469.34221218961619</v>
      </c>
      <c r="Z2826">
        <v>1</v>
      </c>
      <c r="AA2826" s="89">
        <f t="shared" si="224"/>
        <v>3431</v>
      </c>
    </row>
    <row r="2827" spans="1:37" hidden="1">
      <c r="A2827" t="s">
        <v>64</v>
      </c>
      <c r="B2827" t="s">
        <v>2</v>
      </c>
      <c r="C2827" t="s">
        <v>8</v>
      </c>
      <c r="D2827" t="s">
        <v>116</v>
      </c>
      <c r="E2827" t="s">
        <v>501</v>
      </c>
      <c r="F2827" t="str">
        <f t="shared" si="221"/>
        <v>澄迈县科学启蒙</v>
      </c>
      <c r="G2827" t="s">
        <v>120</v>
      </c>
      <c r="H2827" t="s">
        <v>347</v>
      </c>
      <c r="I2827" t="s">
        <v>68</v>
      </c>
      <c r="J2827">
        <v>0</v>
      </c>
      <c r="K2827">
        <v>0</v>
      </c>
      <c r="L2827" s="13">
        <f>VLOOKUP(C2827,'渗透率、续签率'!B:C,2,0)</f>
        <v>0.35099999999999998</v>
      </c>
      <c r="M2827" s="6">
        <v>0</v>
      </c>
      <c r="N2827">
        <v>0</v>
      </c>
      <c r="O2827">
        <v>0</v>
      </c>
      <c r="P2827" s="6">
        <v>0</v>
      </c>
      <c r="Q2827" s="13">
        <v>0</v>
      </c>
      <c r="R2827" s="13">
        <v>0</v>
      </c>
      <c r="S2827" s="31">
        <v>0</v>
      </c>
      <c r="T2827" s="6">
        <f>VLOOKUP(E2827,'参数设置&amp;汇总'!S:U,3,0)</f>
        <v>0.11627539503386004</v>
      </c>
      <c r="U2827" s="78">
        <f t="shared" si="220"/>
        <v>0</v>
      </c>
      <c r="V2827" s="13">
        <v>0.85000000000000009</v>
      </c>
      <c r="W2827" s="78">
        <f t="shared" si="222"/>
        <v>0</v>
      </c>
      <c r="X2827" s="1">
        <f>VLOOKUP(E2827,'渗透率、续签率'!AG:AJ,4,0)</f>
        <v>3431</v>
      </c>
      <c r="Y2827" s="1">
        <f t="shared" si="223"/>
        <v>0</v>
      </c>
      <c r="Z2827">
        <v>0</v>
      </c>
      <c r="AA2827" s="89">
        <f t="shared" si="224"/>
        <v>0</v>
      </c>
      <c r="AH2827" s="37"/>
      <c r="AI2827" s="37"/>
      <c r="AK2827" s="37"/>
    </row>
    <row r="2828" spans="1:37" hidden="1">
      <c r="A2828" t="s">
        <v>64</v>
      </c>
      <c r="B2828" t="s">
        <v>2</v>
      </c>
      <c r="C2828" t="s">
        <v>8</v>
      </c>
      <c r="D2828" t="s">
        <v>116</v>
      </c>
      <c r="E2828" t="s">
        <v>501</v>
      </c>
      <c r="F2828" t="str">
        <f t="shared" si="221"/>
        <v>澳门特别行政区科学启蒙</v>
      </c>
      <c r="G2828" t="s">
        <v>348</v>
      </c>
      <c r="H2828" t="s">
        <v>348</v>
      </c>
      <c r="I2828" t="s">
        <v>57</v>
      </c>
      <c r="J2828">
        <v>14</v>
      </c>
      <c r="K2828">
        <v>0</v>
      </c>
      <c r="L2828" s="13">
        <f>VLOOKUP(C2828,'渗透率、续签率'!B:C,2,0)</f>
        <v>0.35099999999999998</v>
      </c>
      <c r="M2828" s="6">
        <v>0</v>
      </c>
      <c r="N2828">
        <v>1</v>
      </c>
      <c r="O2828">
        <v>0</v>
      </c>
      <c r="P2828" s="6">
        <v>0</v>
      </c>
      <c r="Q2828" s="13">
        <v>0</v>
      </c>
      <c r="R2828" s="13">
        <v>0</v>
      </c>
      <c r="S2828" s="31">
        <v>19</v>
      </c>
      <c r="T2828" s="6">
        <f>VLOOKUP(E2828,'参数设置&amp;汇总'!S:U,3,0)</f>
        <v>0.11627539503386004</v>
      </c>
      <c r="U2828" s="78">
        <f t="shared" si="220"/>
        <v>0.11627539503386004</v>
      </c>
      <c r="V2828" s="13">
        <v>0.85000000000000009</v>
      </c>
      <c r="W2828" s="78">
        <f t="shared" si="222"/>
        <v>0.1367945823927765</v>
      </c>
      <c r="X2828" s="1">
        <f>VLOOKUP(E2828,'渗透率、续签率'!AG:AJ,4,0)</f>
        <v>3431</v>
      </c>
      <c r="Y2828" s="1">
        <f t="shared" si="223"/>
        <v>469.34221218961619</v>
      </c>
      <c r="Z2828">
        <v>0</v>
      </c>
      <c r="AA2828" s="89">
        <f t="shared" si="224"/>
        <v>3431</v>
      </c>
      <c r="AH2828" s="37"/>
      <c r="AI2828" s="37"/>
      <c r="AJ2828" s="1"/>
      <c r="AK2828" s="37"/>
    </row>
    <row r="2829" spans="1:37" hidden="1">
      <c r="A2829" t="s">
        <v>64</v>
      </c>
      <c r="B2829" t="s">
        <v>2</v>
      </c>
      <c r="C2829" t="s">
        <v>8</v>
      </c>
      <c r="D2829" t="s">
        <v>116</v>
      </c>
      <c r="E2829" t="s">
        <v>501</v>
      </c>
      <c r="F2829" t="str">
        <f t="shared" si="221"/>
        <v>濮阳市科学启蒙</v>
      </c>
      <c r="G2829" t="s">
        <v>110</v>
      </c>
      <c r="H2829" t="s">
        <v>349</v>
      </c>
      <c r="I2829" t="s">
        <v>70</v>
      </c>
      <c r="J2829">
        <v>27</v>
      </c>
      <c r="K2829">
        <v>0</v>
      </c>
      <c r="L2829" s="13">
        <f>VLOOKUP(C2829,'渗透率、续签率'!B:C,2,0)</f>
        <v>0.35099999999999998</v>
      </c>
      <c r="M2829" s="6">
        <v>0</v>
      </c>
      <c r="N2829">
        <v>1</v>
      </c>
      <c r="O2829">
        <v>0</v>
      </c>
      <c r="P2829" s="6">
        <v>0</v>
      </c>
      <c r="Q2829" s="13">
        <v>0</v>
      </c>
      <c r="R2829" s="13">
        <v>0</v>
      </c>
      <c r="S2829" s="31">
        <v>24</v>
      </c>
      <c r="T2829" s="6">
        <f>VLOOKUP(E2829,'参数设置&amp;汇总'!S:U,3,0)</f>
        <v>0.11627539503386004</v>
      </c>
      <c r="U2829" s="78">
        <f t="shared" si="220"/>
        <v>0.11627539503386004</v>
      </c>
      <c r="V2829" s="13">
        <v>0.85000000000000009</v>
      </c>
      <c r="W2829" s="78">
        <f t="shared" si="222"/>
        <v>0.1367945823927765</v>
      </c>
      <c r="X2829" s="1">
        <f>VLOOKUP(E2829,'渗透率、续签率'!AG:AJ,4,0)</f>
        <v>3431</v>
      </c>
      <c r="Y2829" s="1">
        <f t="shared" si="223"/>
        <v>469.34221218961619</v>
      </c>
      <c r="Z2829">
        <v>1</v>
      </c>
      <c r="AA2829" s="89">
        <f t="shared" si="224"/>
        <v>3431</v>
      </c>
      <c r="AH2829" s="37"/>
      <c r="AI2829" s="37"/>
      <c r="AK2829" s="37"/>
    </row>
    <row r="2830" spans="1:37" hidden="1">
      <c r="A2830" t="s">
        <v>64</v>
      </c>
      <c r="B2830" t="s">
        <v>2</v>
      </c>
      <c r="C2830" t="s">
        <v>8</v>
      </c>
      <c r="D2830" t="s">
        <v>116</v>
      </c>
      <c r="E2830" t="s">
        <v>501</v>
      </c>
      <c r="F2830" t="str">
        <f t="shared" si="221"/>
        <v>烟台市科学启蒙</v>
      </c>
      <c r="G2830" t="s">
        <v>103</v>
      </c>
      <c r="H2830" t="s">
        <v>350</v>
      </c>
      <c r="I2830" t="s">
        <v>70</v>
      </c>
      <c r="J2830">
        <v>125</v>
      </c>
      <c r="K2830">
        <v>5</v>
      </c>
      <c r="L2830" s="13">
        <f>VLOOKUP(C2830,'渗透率、续签率'!B:C,2,0)</f>
        <v>0.35099999999999998</v>
      </c>
      <c r="M2830" s="6">
        <v>0.04</v>
      </c>
      <c r="N2830">
        <v>18</v>
      </c>
      <c r="O2830">
        <v>4</v>
      </c>
      <c r="P2830" s="6">
        <v>0.22</v>
      </c>
      <c r="Q2830" s="13">
        <v>0.23899999999999999</v>
      </c>
      <c r="R2830" s="13">
        <v>0.17399999999999999</v>
      </c>
      <c r="S2830" s="31">
        <v>246</v>
      </c>
      <c r="T2830" s="6">
        <f>VLOOKUP(E2830,'参数设置&amp;汇总'!S:U,3,0)</f>
        <v>0.11627539503386004</v>
      </c>
      <c r="U2830" s="78">
        <f t="shared" si="220"/>
        <v>4</v>
      </c>
      <c r="V2830" s="13">
        <v>0.85000000000000009</v>
      </c>
      <c r="W2830" s="78">
        <f t="shared" si="222"/>
        <v>3.0541176470588232</v>
      </c>
      <c r="X2830" s="1">
        <f>VLOOKUP(E2830,'渗透率、续签率'!AG:AJ,4,0)</f>
        <v>3431</v>
      </c>
      <c r="Y2830" s="1">
        <f t="shared" si="223"/>
        <v>10478.677647058823</v>
      </c>
      <c r="Z2830">
        <v>10</v>
      </c>
      <c r="AA2830" s="89">
        <f t="shared" si="224"/>
        <v>61758</v>
      </c>
      <c r="AH2830" s="37"/>
      <c r="AI2830" s="37"/>
      <c r="AK2830" s="37"/>
    </row>
    <row r="2831" spans="1:37" hidden="1">
      <c r="A2831" t="s">
        <v>64</v>
      </c>
      <c r="B2831" t="s">
        <v>2</v>
      </c>
      <c r="C2831" t="s">
        <v>8</v>
      </c>
      <c r="D2831" t="s">
        <v>116</v>
      </c>
      <c r="E2831" t="s">
        <v>501</v>
      </c>
      <c r="F2831" t="str">
        <f t="shared" si="221"/>
        <v>焦作市科学启蒙</v>
      </c>
      <c r="G2831" t="s">
        <v>110</v>
      </c>
      <c r="H2831" t="s">
        <v>351</v>
      </c>
      <c r="I2831" t="s">
        <v>70</v>
      </c>
      <c r="J2831">
        <v>33</v>
      </c>
      <c r="K2831">
        <v>0</v>
      </c>
      <c r="L2831" s="13">
        <f>VLOOKUP(C2831,'渗透率、续签率'!B:C,2,0)</f>
        <v>0.35099999999999998</v>
      </c>
      <c r="M2831" s="6">
        <v>0</v>
      </c>
      <c r="N2831">
        <v>3</v>
      </c>
      <c r="O2831">
        <v>0</v>
      </c>
      <c r="P2831" s="6">
        <v>0</v>
      </c>
      <c r="Q2831" s="13">
        <v>0</v>
      </c>
      <c r="R2831" s="13">
        <v>0</v>
      </c>
      <c r="S2831" s="31">
        <v>75</v>
      </c>
      <c r="T2831" s="6">
        <f>VLOOKUP(E2831,'参数设置&amp;汇总'!S:U,3,0)</f>
        <v>0.11627539503386004</v>
      </c>
      <c r="U2831" s="78">
        <f t="shared" si="220"/>
        <v>0.34882618510158014</v>
      </c>
      <c r="V2831" s="13">
        <v>0.85000000000000009</v>
      </c>
      <c r="W2831" s="78">
        <f t="shared" si="222"/>
        <v>0.41038374717832954</v>
      </c>
      <c r="X2831" s="1">
        <f>VLOOKUP(E2831,'渗透率、续签率'!AG:AJ,4,0)</f>
        <v>3431</v>
      </c>
      <c r="Y2831" s="1">
        <f t="shared" si="223"/>
        <v>1408.0266365688487</v>
      </c>
      <c r="Z2831">
        <v>1</v>
      </c>
      <c r="AA2831" s="89">
        <f t="shared" si="224"/>
        <v>10293</v>
      </c>
      <c r="AH2831" s="37"/>
      <c r="AI2831" s="37"/>
      <c r="AK2831" s="37"/>
    </row>
    <row r="2832" spans="1:37" hidden="1">
      <c r="A2832" t="s">
        <v>64</v>
      </c>
      <c r="B2832" t="s">
        <v>2</v>
      </c>
      <c r="C2832" t="s">
        <v>8</v>
      </c>
      <c r="D2832" t="s">
        <v>116</v>
      </c>
      <c r="E2832" t="s">
        <v>501</v>
      </c>
      <c r="F2832" t="str">
        <f t="shared" si="221"/>
        <v>牡丹江市科学启蒙</v>
      </c>
      <c r="G2832" t="s">
        <v>118</v>
      </c>
      <c r="H2832" t="s">
        <v>352</v>
      </c>
      <c r="I2832" t="s">
        <v>70</v>
      </c>
      <c r="J2832">
        <v>24</v>
      </c>
      <c r="K2832">
        <v>0</v>
      </c>
      <c r="L2832" s="13">
        <f>VLOOKUP(C2832,'渗透率、续签率'!B:C,2,0)</f>
        <v>0.35099999999999998</v>
      </c>
      <c r="M2832" s="6">
        <v>0</v>
      </c>
      <c r="N2832">
        <v>0</v>
      </c>
      <c r="O2832">
        <v>0</v>
      </c>
      <c r="P2832" s="6">
        <v>0</v>
      </c>
      <c r="Q2832" s="13">
        <v>0</v>
      </c>
      <c r="R2832" s="13">
        <v>0</v>
      </c>
      <c r="S2832" s="31">
        <v>22</v>
      </c>
      <c r="T2832" s="6">
        <f>VLOOKUP(E2832,'参数设置&amp;汇总'!S:U,3,0)</f>
        <v>0.11627539503386004</v>
      </c>
      <c r="U2832" s="78">
        <f t="shared" si="220"/>
        <v>0</v>
      </c>
      <c r="V2832" s="13">
        <v>0.85000000000000009</v>
      </c>
      <c r="W2832" s="78">
        <f t="shared" si="222"/>
        <v>0</v>
      </c>
      <c r="X2832" s="1">
        <f>VLOOKUP(E2832,'渗透率、续签率'!AG:AJ,4,0)</f>
        <v>3431</v>
      </c>
      <c r="Y2832" s="1">
        <f t="shared" si="223"/>
        <v>0</v>
      </c>
      <c r="Z2832">
        <v>0</v>
      </c>
      <c r="AA2832" s="89">
        <f t="shared" si="224"/>
        <v>0</v>
      </c>
      <c r="AH2832" s="37"/>
      <c r="AI2832" s="37"/>
      <c r="AK2832" s="37"/>
    </row>
    <row r="2833" spans="1:37" hidden="1">
      <c r="A2833" t="s">
        <v>64</v>
      </c>
      <c r="B2833" t="s">
        <v>2</v>
      </c>
      <c r="C2833" t="s">
        <v>8</v>
      </c>
      <c r="D2833" t="s">
        <v>116</v>
      </c>
      <c r="E2833" t="s">
        <v>501</v>
      </c>
      <c r="F2833" t="str">
        <f t="shared" si="221"/>
        <v>玉林市科学启蒙</v>
      </c>
      <c r="G2833" t="s">
        <v>88</v>
      </c>
      <c r="H2833" t="s">
        <v>353</v>
      </c>
      <c r="I2833" t="s">
        <v>68</v>
      </c>
      <c r="J2833">
        <v>31</v>
      </c>
      <c r="K2833">
        <v>0</v>
      </c>
      <c r="L2833" s="13">
        <f>VLOOKUP(C2833,'渗透率、续签率'!B:C,2,0)</f>
        <v>0.35099999999999998</v>
      </c>
      <c r="M2833" s="6">
        <v>0</v>
      </c>
      <c r="N2833">
        <v>1</v>
      </c>
      <c r="O2833">
        <v>0</v>
      </c>
      <c r="P2833" s="6">
        <v>0</v>
      </c>
      <c r="Q2833" s="13">
        <v>0.28399999999999997</v>
      </c>
      <c r="R2833" s="13">
        <v>0.28399999999999997</v>
      </c>
      <c r="S2833" s="31">
        <v>30</v>
      </c>
      <c r="T2833" s="6">
        <f>VLOOKUP(E2833,'参数设置&amp;汇总'!S:U,3,0)</f>
        <v>0.11627539503386004</v>
      </c>
      <c r="U2833" s="78">
        <f t="shared" si="220"/>
        <v>0.11627539503386004</v>
      </c>
      <c r="V2833" s="13">
        <v>0.85000000000000009</v>
      </c>
      <c r="W2833" s="78">
        <f t="shared" si="222"/>
        <v>0.1367945823927765</v>
      </c>
      <c r="X2833" s="1">
        <f>VLOOKUP(E2833,'渗透率、续签率'!AG:AJ,4,0)</f>
        <v>3431</v>
      </c>
      <c r="Y2833" s="1">
        <f t="shared" si="223"/>
        <v>469.34221218961619</v>
      </c>
      <c r="Z2833">
        <v>1</v>
      </c>
      <c r="AA2833" s="89">
        <f t="shared" si="224"/>
        <v>3431</v>
      </c>
      <c r="AH2833" s="37"/>
      <c r="AI2833" s="37"/>
      <c r="AK2833" s="37"/>
    </row>
    <row r="2834" spans="1:37" hidden="1">
      <c r="A2834" t="s">
        <v>64</v>
      </c>
      <c r="B2834" t="s">
        <v>2</v>
      </c>
      <c r="C2834" t="s">
        <v>8</v>
      </c>
      <c r="D2834" t="s">
        <v>116</v>
      </c>
      <c r="E2834" t="s">
        <v>501</v>
      </c>
      <c r="F2834" t="str">
        <f t="shared" si="221"/>
        <v>玉树藏族自治州科学启蒙</v>
      </c>
      <c r="G2834" t="s">
        <v>297</v>
      </c>
      <c r="H2834" t="s">
        <v>354</v>
      </c>
      <c r="I2834" t="s">
        <v>70</v>
      </c>
      <c r="J2834">
        <v>0</v>
      </c>
      <c r="K2834">
        <v>0</v>
      </c>
      <c r="L2834" s="13">
        <f>VLOOKUP(C2834,'渗透率、续签率'!B:C,2,0)</f>
        <v>0.35099999999999998</v>
      </c>
      <c r="M2834" s="6">
        <v>0</v>
      </c>
      <c r="N2834">
        <v>0</v>
      </c>
      <c r="O2834">
        <v>0</v>
      </c>
      <c r="P2834" s="6">
        <v>0</v>
      </c>
      <c r="Q2834" s="13">
        <v>0</v>
      </c>
      <c r="R2834" s="13">
        <v>0</v>
      </c>
      <c r="S2834" s="31">
        <v>0</v>
      </c>
      <c r="T2834" s="6">
        <f>VLOOKUP(E2834,'参数设置&amp;汇总'!S:U,3,0)</f>
        <v>0.11627539503386004</v>
      </c>
      <c r="U2834" s="78">
        <f t="shared" si="220"/>
        <v>0</v>
      </c>
      <c r="V2834" s="13">
        <v>0.85000000000000009</v>
      </c>
      <c r="W2834" s="78">
        <f t="shared" si="222"/>
        <v>0</v>
      </c>
      <c r="X2834" s="1">
        <f>VLOOKUP(E2834,'渗透率、续签率'!AG:AJ,4,0)</f>
        <v>3431</v>
      </c>
      <c r="Y2834" s="1">
        <f t="shared" si="223"/>
        <v>0</v>
      </c>
      <c r="Z2834">
        <v>0</v>
      </c>
      <c r="AA2834" s="89">
        <f t="shared" si="224"/>
        <v>0</v>
      </c>
      <c r="AH2834" s="37"/>
      <c r="AI2834" s="37"/>
      <c r="AK2834" s="37"/>
    </row>
    <row r="2835" spans="1:37" hidden="1">
      <c r="A2835" t="s">
        <v>64</v>
      </c>
      <c r="B2835" t="s">
        <v>2</v>
      </c>
      <c r="C2835" t="s">
        <v>8</v>
      </c>
      <c r="D2835" t="s">
        <v>116</v>
      </c>
      <c r="E2835" t="s">
        <v>501</v>
      </c>
      <c r="F2835" t="str">
        <f t="shared" si="221"/>
        <v>玉溪市科学启蒙</v>
      </c>
      <c r="G2835" t="s">
        <v>99</v>
      </c>
      <c r="H2835" t="s">
        <v>355</v>
      </c>
      <c r="I2835" t="s">
        <v>68</v>
      </c>
      <c r="J2835">
        <v>10</v>
      </c>
      <c r="K2835">
        <v>0</v>
      </c>
      <c r="L2835" s="13">
        <f>VLOOKUP(C2835,'渗透率、续签率'!B:C,2,0)</f>
        <v>0.35099999999999998</v>
      </c>
      <c r="M2835" s="6">
        <v>0</v>
      </c>
      <c r="N2835">
        <v>0</v>
      </c>
      <c r="O2835">
        <v>0</v>
      </c>
      <c r="P2835" s="6">
        <v>0</v>
      </c>
      <c r="Q2835" s="13">
        <v>0</v>
      </c>
      <c r="R2835" s="13">
        <v>0</v>
      </c>
      <c r="S2835" s="31">
        <v>5</v>
      </c>
      <c r="T2835" s="6">
        <f>VLOOKUP(E2835,'参数设置&amp;汇总'!S:U,3,0)</f>
        <v>0.11627539503386004</v>
      </c>
      <c r="U2835" s="78">
        <f t="shared" si="220"/>
        <v>0</v>
      </c>
      <c r="V2835" s="13">
        <v>0.85000000000000009</v>
      </c>
      <c r="W2835" s="78">
        <f t="shared" si="222"/>
        <v>0</v>
      </c>
      <c r="X2835" s="1">
        <f>VLOOKUP(E2835,'渗透率、续签率'!AG:AJ,4,0)</f>
        <v>3431</v>
      </c>
      <c r="Y2835" s="1">
        <f t="shared" si="223"/>
        <v>0</v>
      </c>
      <c r="Z2835">
        <v>0</v>
      </c>
      <c r="AA2835" s="89">
        <f t="shared" si="224"/>
        <v>0</v>
      </c>
      <c r="AH2835" s="37"/>
      <c r="AI2835" s="37"/>
      <c r="AK2835" s="37"/>
    </row>
    <row r="2836" spans="1:37" hidden="1">
      <c r="A2836" t="s">
        <v>64</v>
      </c>
      <c r="B2836" t="s">
        <v>2</v>
      </c>
      <c r="C2836" t="s">
        <v>8</v>
      </c>
      <c r="D2836" t="s">
        <v>116</v>
      </c>
      <c r="E2836" t="s">
        <v>501</v>
      </c>
      <c r="F2836" t="str">
        <f t="shared" si="221"/>
        <v>珠海市科学启蒙</v>
      </c>
      <c r="G2836" t="s">
        <v>75</v>
      </c>
      <c r="H2836" t="s">
        <v>356</v>
      </c>
      <c r="I2836" t="s">
        <v>68</v>
      </c>
      <c r="J2836">
        <v>50</v>
      </c>
      <c r="K2836">
        <v>1</v>
      </c>
      <c r="L2836" s="13">
        <f>VLOOKUP(C2836,'渗透率、续签率'!B:C,2,0)</f>
        <v>0.35099999999999998</v>
      </c>
      <c r="M2836" s="6">
        <v>0.02</v>
      </c>
      <c r="N2836">
        <v>7</v>
      </c>
      <c r="O2836">
        <v>1</v>
      </c>
      <c r="P2836" s="6">
        <v>0.14000000000000001</v>
      </c>
      <c r="Q2836" s="13">
        <v>0.10299999999999999</v>
      </c>
      <c r="R2836" s="13">
        <v>0</v>
      </c>
      <c r="S2836" s="31">
        <v>98</v>
      </c>
      <c r="T2836" s="6">
        <f>VLOOKUP(E2836,'参数设置&amp;汇总'!S:U,3,0)</f>
        <v>0.11627539503386004</v>
      </c>
      <c r="U2836" s="78">
        <f t="shared" si="220"/>
        <v>1</v>
      </c>
      <c r="V2836" s="13">
        <v>0.85000000000000009</v>
      </c>
      <c r="W2836" s="78">
        <f t="shared" si="222"/>
        <v>0.76352941176470579</v>
      </c>
      <c r="X2836" s="1">
        <f>VLOOKUP(E2836,'渗透率、续签率'!AG:AJ,4,0)</f>
        <v>3431</v>
      </c>
      <c r="Y2836" s="1">
        <f t="shared" si="223"/>
        <v>2619.6694117647057</v>
      </c>
      <c r="Z2836">
        <v>6</v>
      </c>
      <c r="AA2836" s="89">
        <f t="shared" si="224"/>
        <v>24017</v>
      </c>
      <c r="AH2836" s="37"/>
      <c r="AI2836" s="37"/>
      <c r="AK2836" s="37"/>
    </row>
    <row r="2837" spans="1:37" hidden="1">
      <c r="A2837" t="s">
        <v>64</v>
      </c>
      <c r="B2837" t="s">
        <v>2</v>
      </c>
      <c r="C2837" t="s">
        <v>8</v>
      </c>
      <c r="D2837" t="s">
        <v>116</v>
      </c>
      <c r="E2837" t="s">
        <v>501</v>
      </c>
      <c r="F2837" t="str">
        <f t="shared" si="221"/>
        <v>琼中黎族苗族自治县科学启蒙</v>
      </c>
      <c r="G2837" t="s">
        <v>120</v>
      </c>
      <c r="H2837" t="s">
        <v>357</v>
      </c>
      <c r="I2837" t="s">
        <v>68</v>
      </c>
      <c r="J2837">
        <v>0</v>
      </c>
      <c r="K2837">
        <v>0</v>
      </c>
      <c r="L2837" s="13">
        <f>VLOOKUP(C2837,'渗透率、续签率'!B:C,2,0)</f>
        <v>0.35099999999999998</v>
      </c>
      <c r="M2837" s="6">
        <v>0</v>
      </c>
      <c r="N2837">
        <v>0</v>
      </c>
      <c r="O2837">
        <v>0</v>
      </c>
      <c r="P2837" s="6">
        <v>0</v>
      </c>
      <c r="Q2837" s="13">
        <v>0</v>
      </c>
      <c r="R2837" s="13">
        <v>0</v>
      </c>
      <c r="S2837" s="31">
        <v>0</v>
      </c>
      <c r="T2837" s="6">
        <f>VLOOKUP(E2837,'参数设置&amp;汇总'!S:U,3,0)</f>
        <v>0.11627539503386004</v>
      </c>
      <c r="U2837" s="78">
        <f t="shared" si="220"/>
        <v>0</v>
      </c>
      <c r="V2837" s="13">
        <v>0.85000000000000009</v>
      </c>
      <c r="W2837" s="78">
        <f t="shared" si="222"/>
        <v>0</v>
      </c>
      <c r="X2837" s="1">
        <f>VLOOKUP(E2837,'渗透率、续签率'!AG:AJ,4,0)</f>
        <v>3431</v>
      </c>
      <c r="Y2837" s="1">
        <f t="shared" si="223"/>
        <v>0</v>
      </c>
      <c r="Z2837">
        <v>0</v>
      </c>
      <c r="AA2837" s="89">
        <f t="shared" si="224"/>
        <v>0</v>
      </c>
      <c r="AH2837" s="37"/>
      <c r="AI2837" s="37"/>
      <c r="AK2837" s="37"/>
    </row>
    <row r="2838" spans="1:37" hidden="1">
      <c r="A2838" t="s">
        <v>64</v>
      </c>
      <c r="B2838" t="s">
        <v>2</v>
      </c>
      <c r="C2838" t="s">
        <v>8</v>
      </c>
      <c r="D2838" t="s">
        <v>116</v>
      </c>
      <c r="E2838" t="s">
        <v>501</v>
      </c>
      <c r="F2838" t="str">
        <f t="shared" si="221"/>
        <v>琼海市科学启蒙</v>
      </c>
      <c r="G2838" t="s">
        <v>120</v>
      </c>
      <c r="H2838" t="s">
        <v>358</v>
      </c>
      <c r="I2838" t="s">
        <v>68</v>
      </c>
      <c r="J2838">
        <v>4</v>
      </c>
      <c r="K2838">
        <v>0</v>
      </c>
      <c r="L2838" s="13">
        <f>VLOOKUP(C2838,'渗透率、续签率'!B:C,2,0)</f>
        <v>0.35099999999999998</v>
      </c>
      <c r="M2838" s="6">
        <v>0</v>
      </c>
      <c r="N2838">
        <v>0</v>
      </c>
      <c r="O2838">
        <v>0</v>
      </c>
      <c r="P2838" s="6">
        <v>0</v>
      </c>
      <c r="Q2838" s="13">
        <v>0</v>
      </c>
      <c r="R2838" s="13">
        <v>0</v>
      </c>
      <c r="S2838" s="31">
        <v>1</v>
      </c>
      <c r="T2838" s="6">
        <f>VLOOKUP(E2838,'参数设置&amp;汇总'!S:U,3,0)</f>
        <v>0.11627539503386004</v>
      </c>
      <c r="U2838" s="78">
        <f t="shared" si="220"/>
        <v>0</v>
      </c>
      <c r="V2838" s="13">
        <v>0.85000000000000009</v>
      </c>
      <c r="W2838" s="78">
        <f t="shared" si="222"/>
        <v>0</v>
      </c>
      <c r="X2838" s="1">
        <f>VLOOKUP(E2838,'渗透率、续签率'!AG:AJ,4,0)</f>
        <v>3431</v>
      </c>
      <c r="Y2838" s="1">
        <f t="shared" si="223"/>
        <v>0</v>
      </c>
      <c r="Z2838">
        <v>0</v>
      </c>
      <c r="AA2838" s="89">
        <f t="shared" si="224"/>
        <v>0</v>
      </c>
      <c r="AH2838" s="37"/>
      <c r="AI2838" s="37"/>
      <c r="AK2838" s="37"/>
    </row>
    <row r="2839" spans="1:37" hidden="1">
      <c r="A2839" t="s">
        <v>64</v>
      </c>
      <c r="B2839" t="s">
        <v>2</v>
      </c>
      <c r="C2839" t="s">
        <v>8</v>
      </c>
      <c r="D2839" t="s">
        <v>116</v>
      </c>
      <c r="E2839" t="s">
        <v>501</v>
      </c>
      <c r="F2839" t="str">
        <f t="shared" si="221"/>
        <v>甘南藏族自治州科学启蒙</v>
      </c>
      <c r="G2839" t="s">
        <v>132</v>
      </c>
      <c r="H2839" t="s">
        <v>359</v>
      </c>
      <c r="I2839" t="s">
        <v>70</v>
      </c>
      <c r="J2839">
        <v>0</v>
      </c>
      <c r="K2839">
        <v>0</v>
      </c>
      <c r="L2839" s="13">
        <f>VLOOKUP(C2839,'渗透率、续签率'!B:C,2,0)</f>
        <v>0.35099999999999998</v>
      </c>
      <c r="M2839" s="6">
        <v>0</v>
      </c>
      <c r="N2839">
        <v>0</v>
      </c>
      <c r="O2839">
        <v>0</v>
      </c>
      <c r="P2839" s="6">
        <v>0</v>
      </c>
      <c r="Q2839" s="13">
        <v>0</v>
      </c>
      <c r="R2839" s="13">
        <v>0</v>
      </c>
      <c r="S2839" s="31">
        <v>0</v>
      </c>
      <c r="T2839" s="6">
        <f>VLOOKUP(E2839,'参数设置&amp;汇总'!S:U,3,0)</f>
        <v>0.11627539503386004</v>
      </c>
      <c r="U2839" s="78">
        <f t="shared" si="220"/>
        <v>0</v>
      </c>
      <c r="V2839" s="13">
        <v>0.85000000000000009</v>
      </c>
      <c r="W2839" s="78">
        <f t="shared" si="222"/>
        <v>0</v>
      </c>
      <c r="X2839" s="1">
        <f>VLOOKUP(E2839,'渗透率、续签率'!AG:AJ,4,0)</f>
        <v>3431</v>
      </c>
      <c r="Y2839" s="1">
        <f t="shared" si="223"/>
        <v>0</v>
      </c>
      <c r="Z2839">
        <v>0</v>
      </c>
      <c r="AA2839" s="89">
        <f t="shared" si="224"/>
        <v>0</v>
      </c>
      <c r="AH2839" s="37"/>
      <c r="AI2839" s="37"/>
      <c r="AK2839" s="37"/>
    </row>
    <row r="2840" spans="1:37" hidden="1">
      <c r="A2840" t="s">
        <v>64</v>
      </c>
      <c r="B2840" t="s">
        <v>2</v>
      </c>
      <c r="C2840" t="s">
        <v>8</v>
      </c>
      <c r="D2840" t="s">
        <v>116</v>
      </c>
      <c r="E2840" t="s">
        <v>501</v>
      </c>
      <c r="F2840" t="str">
        <f t="shared" si="221"/>
        <v>甘孜藏族自治州科学启蒙</v>
      </c>
      <c r="G2840" t="s">
        <v>77</v>
      </c>
      <c r="H2840" t="s">
        <v>360</v>
      </c>
      <c r="I2840" t="s">
        <v>70</v>
      </c>
      <c r="J2840">
        <v>0</v>
      </c>
      <c r="K2840">
        <v>0</v>
      </c>
      <c r="L2840" s="13">
        <f>VLOOKUP(C2840,'渗透率、续签率'!B:C,2,0)</f>
        <v>0.35099999999999998</v>
      </c>
      <c r="M2840" s="6">
        <v>0</v>
      </c>
      <c r="N2840">
        <v>0</v>
      </c>
      <c r="O2840">
        <v>0</v>
      </c>
      <c r="P2840" s="6">
        <v>0</v>
      </c>
      <c r="Q2840" s="13">
        <v>0</v>
      </c>
      <c r="R2840" s="13">
        <v>0</v>
      </c>
      <c r="S2840" s="31">
        <v>0</v>
      </c>
      <c r="T2840" s="6">
        <f>VLOOKUP(E2840,'参数设置&amp;汇总'!S:U,3,0)</f>
        <v>0.11627539503386004</v>
      </c>
      <c r="U2840" s="78">
        <f t="shared" si="220"/>
        <v>0</v>
      </c>
      <c r="V2840" s="13">
        <v>0.85000000000000009</v>
      </c>
      <c r="W2840" s="78">
        <f t="shared" si="222"/>
        <v>0</v>
      </c>
      <c r="X2840" s="1">
        <f>VLOOKUP(E2840,'渗透率、续签率'!AG:AJ,4,0)</f>
        <v>3431</v>
      </c>
      <c r="Y2840" s="1">
        <f t="shared" si="223"/>
        <v>0</v>
      </c>
      <c r="Z2840">
        <v>0</v>
      </c>
      <c r="AA2840" s="89">
        <f t="shared" si="224"/>
        <v>0</v>
      </c>
      <c r="AH2840" s="37"/>
      <c r="AI2840" s="37"/>
      <c r="AK2840" s="37"/>
    </row>
    <row r="2841" spans="1:37" hidden="1">
      <c r="A2841" t="s">
        <v>64</v>
      </c>
      <c r="B2841" t="s">
        <v>2</v>
      </c>
      <c r="C2841" t="s">
        <v>8</v>
      </c>
      <c r="D2841" t="s">
        <v>116</v>
      </c>
      <c r="E2841" t="s">
        <v>501</v>
      </c>
      <c r="F2841" t="str">
        <f t="shared" si="221"/>
        <v>白城市科学启蒙</v>
      </c>
      <c r="G2841" t="s">
        <v>188</v>
      </c>
      <c r="H2841" t="s">
        <v>361</v>
      </c>
      <c r="I2841" t="s">
        <v>70</v>
      </c>
      <c r="J2841">
        <v>9</v>
      </c>
      <c r="K2841">
        <v>0</v>
      </c>
      <c r="L2841" s="13">
        <f>VLOOKUP(C2841,'渗透率、续签率'!B:C,2,0)</f>
        <v>0.35099999999999998</v>
      </c>
      <c r="M2841" s="6">
        <v>0</v>
      </c>
      <c r="N2841">
        <v>0</v>
      </c>
      <c r="O2841">
        <v>0</v>
      </c>
      <c r="P2841" s="6">
        <v>0</v>
      </c>
      <c r="Q2841" s="13">
        <v>0</v>
      </c>
      <c r="R2841" s="13">
        <v>0</v>
      </c>
      <c r="S2841" s="31">
        <v>2</v>
      </c>
      <c r="T2841" s="6">
        <f>VLOOKUP(E2841,'参数设置&amp;汇总'!S:U,3,0)</f>
        <v>0.11627539503386004</v>
      </c>
      <c r="U2841" s="78">
        <f t="shared" si="220"/>
        <v>0</v>
      </c>
      <c r="V2841" s="13">
        <v>0.85000000000000009</v>
      </c>
      <c r="W2841" s="78">
        <f t="shared" si="222"/>
        <v>0</v>
      </c>
      <c r="X2841" s="1">
        <f>VLOOKUP(E2841,'渗透率、续签率'!AG:AJ,4,0)</f>
        <v>3431</v>
      </c>
      <c r="Y2841" s="1">
        <f t="shared" si="223"/>
        <v>0</v>
      </c>
      <c r="Z2841">
        <v>0</v>
      </c>
      <c r="AA2841" s="89">
        <f t="shared" si="224"/>
        <v>0</v>
      </c>
      <c r="AH2841" s="37"/>
      <c r="AI2841" s="37"/>
      <c r="AK2841" s="37"/>
    </row>
    <row r="2842" spans="1:37" hidden="1">
      <c r="A2842" t="s">
        <v>64</v>
      </c>
      <c r="B2842" t="s">
        <v>2</v>
      </c>
      <c r="C2842" t="s">
        <v>8</v>
      </c>
      <c r="D2842" t="s">
        <v>116</v>
      </c>
      <c r="E2842" t="s">
        <v>501</v>
      </c>
      <c r="F2842" t="str">
        <f t="shared" si="221"/>
        <v>白山市科学启蒙</v>
      </c>
      <c r="G2842" t="s">
        <v>188</v>
      </c>
      <c r="H2842" t="s">
        <v>362</v>
      </c>
      <c r="I2842" t="s">
        <v>70</v>
      </c>
      <c r="J2842">
        <v>7</v>
      </c>
      <c r="K2842">
        <v>0</v>
      </c>
      <c r="L2842" s="13">
        <f>VLOOKUP(C2842,'渗透率、续签率'!B:C,2,0)</f>
        <v>0.35099999999999998</v>
      </c>
      <c r="M2842" s="6">
        <v>0</v>
      </c>
      <c r="N2842">
        <v>0</v>
      </c>
      <c r="O2842">
        <v>0</v>
      </c>
      <c r="P2842" s="6">
        <v>0</v>
      </c>
      <c r="Q2842" s="13">
        <v>0</v>
      </c>
      <c r="R2842" s="13">
        <v>0</v>
      </c>
      <c r="S2842" s="31">
        <v>1</v>
      </c>
      <c r="T2842" s="6">
        <f>VLOOKUP(E2842,'参数设置&amp;汇总'!S:U,3,0)</f>
        <v>0.11627539503386004</v>
      </c>
      <c r="U2842" s="78">
        <f t="shared" si="220"/>
        <v>0</v>
      </c>
      <c r="V2842" s="13">
        <v>0.85000000000000009</v>
      </c>
      <c r="W2842" s="78">
        <f t="shared" si="222"/>
        <v>0</v>
      </c>
      <c r="X2842" s="1">
        <f>VLOOKUP(E2842,'渗透率、续签率'!AG:AJ,4,0)</f>
        <v>3431</v>
      </c>
      <c r="Y2842" s="1">
        <f t="shared" si="223"/>
        <v>0</v>
      </c>
      <c r="Z2842">
        <v>0</v>
      </c>
      <c r="AA2842" s="89">
        <f t="shared" si="224"/>
        <v>0</v>
      </c>
      <c r="AH2842" s="37"/>
      <c r="AI2842" s="37"/>
      <c r="AK2842" s="37"/>
    </row>
    <row r="2843" spans="1:37" hidden="1">
      <c r="A2843" t="s">
        <v>64</v>
      </c>
      <c r="B2843" t="s">
        <v>2</v>
      </c>
      <c r="C2843" t="s">
        <v>8</v>
      </c>
      <c r="D2843" t="s">
        <v>116</v>
      </c>
      <c r="E2843" t="s">
        <v>501</v>
      </c>
      <c r="F2843" t="str">
        <f t="shared" si="221"/>
        <v>白银市科学启蒙</v>
      </c>
      <c r="G2843" t="s">
        <v>132</v>
      </c>
      <c r="H2843" t="s">
        <v>365</v>
      </c>
      <c r="I2843" t="s">
        <v>70</v>
      </c>
      <c r="J2843">
        <v>10</v>
      </c>
      <c r="K2843">
        <v>0</v>
      </c>
      <c r="L2843" s="13">
        <f>VLOOKUP(C2843,'渗透率、续签率'!B:C,2,0)</f>
        <v>0.35099999999999998</v>
      </c>
      <c r="M2843" s="6">
        <v>0</v>
      </c>
      <c r="N2843">
        <v>0</v>
      </c>
      <c r="O2843">
        <v>0</v>
      </c>
      <c r="P2843" s="6">
        <v>0</v>
      </c>
      <c r="Q2843" s="13">
        <v>0</v>
      </c>
      <c r="R2843" s="13">
        <v>0</v>
      </c>
      <c r="S2843" s="31">
        <v>4</v>
      </c>
      <c r="T2843" s="6">
        <f>VLOOKUP(E2843,'参数设置&amp;汇总'!S:U,3,0)</f>
        <v>0.11627539503386004</v>
      </c>
      <c r="U2843" s="78">
        <f t="shared" si="220"/>
        <v>0</v>
      </c>
      <c r="V2843" s="13">
        <v>0.85000000000000009</v>
      </c>
      <c r="W2843" s="78">
        <f t="shared" si="222"/>
        <v>0</v>
      </c>
      <c r="X2843" s="1">
        <f>VLOOKUP(E2843,'渗透率、续签率'!AG:AJ,4,0)</f>
        <v>3431</v>
      </c>
      <c r="Y2843" s="1">
        <f t="shared" si="223"/>
        <v>0</v>
      </c>
      <c r="Z2843">
        <v>0</v>
      </c>
      <c r="AA2843" s="89">
        <f t="shared" si="224"/>
        <v>0</v>
      </c>
      <c r="AH2843" s="37"/>
      <c r="AI2843" s="37"/>
      <c r="AK2843" s="37"/>
    </row>
    <row r="2844" spans="1:37" hidden="1">
      <c r="A2844" t="s">
        <v>64</v>
      </c>
      <c r="B2844" t="s">
        <v>2</v>
      </c>
      <c r="C2844" t="s">
        <v>8</v>
      </c>
      <c r="D2844" t="s">
        <v>116</v>
      </c>
      <c r="E2844" t="s">
        <v>501</v>
      </c>
      <c r="F2844" t="str">
        <f t="shared" si="221"/>
        <v>百色市科学启蒙</v>
      </c>
      <c r="G2844" t="s">
        <v>88</v>
      </c>
      <c r="H2844" t="s">
        <v>366</v>
      </c>
      <c r="I2844" t="s">
        <v>68</v>
      </c>
      <c r="J2844">
        <v>11</v>
      </c>
      <c r="K2844">
        <v>0</v>
      </c>
      <c r="L2844" s="13">
        <f>VLOOKUP(C2844,'渗透率、续签率'!B:C,2,0)</f>
        <v>0.35099999999999998</v>
      </c>
      <c r="M2844" s="6">
        <v>0</v>
      </c>
      <c r="N2844">
        <v>0</v>
      </c>
      <c r="O2844">
        <v>0</v>
      </c>
      <c r="P2844" s="6">
        <v>0</v>
      </c>
      <c r="Q2844" s="13">
        <v>0</v>
      </c>
      <c r="R2844" s="13">
        <v>0</v>
      </c>
      <c r="S2844" s="31">
        <v>2</v>
      </c>
      <c r="T2844" s="6">
        <f>VLOOKUP(E2844,'参数设置&amp;汇总'!S:U,3,0)</f>
        <v>0.11627539503386004</v>
      </c>
      <c r="U2844" s="78">
        <f t="shared" si="220"/>
        <v>0</v>
      </c>
      <c r="V2844" s="13">
        <v>0.85000000000000009</v>
      </c>
      <c r="W2844" s="78">
        <f t="shared" si="222"/>
        <v>0</v>
      </c>
      <c r="X2844" s="1">
        <f>VLOOKUP(E2844,'渗透率、续签率'!AG:AJ,4,0)</f>
        <v>3431</v>
      </c>
      <c r="Y2844" s="1">
        <f t="shared" si="223"/>
        <v>0</v>
      </c>
      <c r="Z2844">
        <v>0</v>
      </c>
      <c r="AA2844" s="89">
        <f t="shared" si="224"/>
        <v>0</v>
      </c>
      <c r="AH2844" s="37"/>
      <c r="AI2844" s="37"/>
      <c r="AK2844" s="37"/>
    </row>
    <row r="2845" spans="1:37" hidden="1">
      <c r="A2845" t="s">
        <v>64</v>
      </c>
      <c r="B2845" t="s">
        <v>2</v>
      </c>
      <c r="C2845" t="s">
        <v>8</v>
      </c>
      <c r="D2845" t="s">
        <v>116</v>
      </c>
      <c r="E2845" t="s">
        <v>501</v>
      </c>
      <c r="F2845" t="str">
        <f t="shared" si="221"/>
        <v>益阳市科学启蒙</v>
      </c>
      <c r="G2845" t="s">
        <v>113</v>
      </c>
      <c r="H2845" t="s">
        <v>367</v>
      </c>
      <c r="I2845" t="s">
        <v>68</v>
      </c>
      <c r="J2845">
        <v>22</v>
      </c>
      <c r="K2845">
        <v>0</v>
      </c>
      <c r="L2845" s="13">
        <f>VLOOKUP(C2845,'渗透率、续签率'!B:C,2,0)</f>
        <v>0.35099999999999998</v>
      </c>
      <c r="M2845" s="6">
        <v>0</v>
      </c>
      <c r="N2845">
        <v>1</v>
      </c>
      <c r="O2845">
        <v>0</v>
      </c>
      <c r="P2845" s="6">
        <v>0</v>
      </c>
      <c r="Q2845" s="13">
        <v>0</v>
      </c>
      <c r="R2845" s="13">
        <v>0</v>
      </c>
      <c r="S2845" s="31">
        <v>12</v>
      </c>
      <c r="T2845" s="6">
        <f>VLOOKUP(E2845,'参数设置&amp;汇总'!S:U,3,0)</f>
        <v>0.11627539503386004</v>
      </c>
      <c r="U2845" s="78">
        <f t="shared" si="220"/>
        <v>0.11627539503386004</v>
      </c>
      <c r="V2845" s="13">
        <v>0.85000000000000009</v>
      </c>
      <c r="W2845" s="78">
        <f t="shared" si="222"/>
        <v>0.1367945823927765</v>
      </c>
      <c r="X2845" s="1">
        <f>VLOOKUP(E2845,'渗透率、续签率'!AG:AJ,4,0)</f>
        <v>3431</v>
      </c>
      <c r="Y2845" s="1">
        <f t="shared" si="223"/>
        <v>469.34221218961619</v>
      </c>
      <c r="Z2845">
        <v>0</v>
      </c>
      <c r="AA2845" s="89">
        <f t="shared" si="224"/>
        <v>3431</v>
      </c>
      <c r="AH2845" s="37"/>
      <c r="AI2845" s="37"/>
      <c r="AK2845" s="37"/>
    </row>
    <row r="2846" spans="1:37" hidden="1">
      <c r="A2846" t="s">
        <v>64</v>
      </c>
      <c r="B2846" t="s">
        <v>2</v>
      </c>
      <c r="C2846" t="s">
        <v>8</v>
      </c>
      <c r="D2846" t="s">
        <v>116</v>
      </c>
      <c r="E2846" t="s">
        <v>501</v>
      </c>
      <c r="F2846" t="str">
        <f t="shared" si="221"/>
        <v>盐城市科学启蒙</v>
      </c>
      <c r="G2846" t="s">
        <v>73</v>
      </c>
      <c r="H2846" t="s">
        <v>368</v>
      </c>
      <c r="I2846" t="s">
        <v>70</v>
      </c>
      <c r="J2846">
        <v>76</v>
      </c>
      <c r="K2846">
        <v>0</v>
      </c>
      <c r="L2846" s="13">
        <f>VLOOKUP(C2846,'渗透率、续签率'!B:C,2,0)</f>
        <v>0.35099999999999998</v>
      </c>
      <c r="M2846" s="6">
        <v>0</v>
      </c>
      <c r="N2846">
        <v>0</v>
      </c>
      <c r="O2846">
        <v>0</v>
      </c>
      <c r="P2846" s="6">
        <v>0</v>
      </c>
      <c r="Q2846" s="13">
        <v>0</v>
      </c>
      <c r="R2846" s="13">
        <v>0</v>
      </c>
      <c r="S2846" s="31">
        <v>52</v>
      </c>
      <c r="T2846" s="6">
        <f>VLOOKUP(E2846,'参数设置&amp;汇总'!S:U,3,0)</f>
        <v>0.11627539503386004</v>
      </c>
      <c r="U2846" s="78">
        <f t="shared" si="220"/>
        <v>0</v>
      </c>
      <c r="V2846" s="13">
        <v>0.85000000000000009</v>
      </c>
      <c r="W2846" s="78">
        <f t="shared" si="222"/>
        <v>0</v>
      </c>
      <c r="X2846" s="1">
        <f>VLOOKUP(E2846,'渗透率、续签率'!AG:AJ,4,0)</f>
        <v>3431</v>
      </c>
      <c r="Y2846" s="1">
        <f t="shared" si="223"/>
        <v>0</v>
      </c>
      <c r="Z2846">
        <v>5</v>
      </c>
      <c r="AA2846" s="89">
        <f t="shared" si="224"/>
        <v>0</v>
      </c>
      <c r="AH2846" s="37"/>
      <c r="AI2846" s="37"/>
      <c r="AK2846" s="37"/>
    </row>
    <row r="2847" spans="1:37" hidden="1">
      <c r="A2847" t="s">
        <v>64</v>
      </c>
      <c r="B2847" t="s">
        <v>2</v>
      </c>
      <c r="C2847" t="s">
        <v>8</v>
      </c>
      <c r="D2847" t="s">
        <v>116</v>
      </c>
      <c r="E2847" t="s">
        <v>501</v>
      </c>
      <c r="F2847" t="str">
        <f t="shared" si="221"/>
        <v>盘锦市科学启蒙</v>
      </c>
      <c r="G2847" t="s">
        <v>101</v>
      </c>
      <c r="H2847" t="s">
        <v>369</v>
      </c>
      <c r="I2847" t="s">
        <v>70</v>
      </c>
      <c r="J2847">
        <v>19</v>
      </c>
      <c r="K2847">
        <v>0</v>
      </c>
      <c r="L2847" s="13">
        <f>VLOOKUP(C2847,'渗透率、续签率'!B:C,2,0)</f>
        <v>0.35099999999999998</v>
      </c>
      <c r="M2847" s="6">
        <v>0</v>
      </c>
      <c r="N2847">
        <v>0</v>
      </c>
      <c r="O2847">
        <v>0</v>
      </c>
      <c r="P2847" s="6">
        <v>0</v>
      </c>
      <c r="Q2847" s="13">
        <v>0</v>
      </c>
      <c r="R2847" s="13">
        <v>0</v>
      </c>
      <c r="S2847" s="31">
        <v>7</v>
      </c>
      <c r="T2847" s="6">
        <f>VLOOKUP(E2847,'参数设置&amp;汇总'!S:U,3,0)</f>
        <v>0.11627539503386004</v>
      </c>
      <c r="U2847" s="78">
        <f t="shared" si="220"/>
        <v>0</v>
      </c>
      <c r="V2847" s="13">
        <v>0.85000000000000009</v>
      </c>
      <c r="W2847" s="78">
        <f t="shared" si="222"/>
        <v>0</v>
      </c>
      <c r="X2847" s="1">
        <f>VLOOKUP(E2847,'渗透率、续签率'!AG:AJ,4,0)</f>
        <v>3431</v>
      </c>
      <c r="Y2847" s="1">
        <f t="shared" si="223"/>
        <v>0</v>
      </c>
      <c r="Z2847">
        <v>0</v>
      </c>
      <c r="AA2847" s="89">
        <f t="shared" si="224"/>
        <v>0</v>
      </c>
      <c r="AH2847" s="37"/>
      <c r="AI2847" s="37"/>
      <c r="AJ2847" s="1"/>
      <c r="AK2847" s="37"/>
    </row>
    <row r="2848" spans="1:37" hidden="1">
      <c r="A2848" t="s">
        <v>64</v>
      </c>
      <c r="B2848" t="s">
        <v>2</v>
      </c>
      <c r="C2848" t="s">
        <v>8</v>
      </c>
      <c r="D2848" t="s">
        <v>116</v>
      </c>
      <c r="E2848" t="s">
        <v>501</v>
      </c>
      <c r="F2848" t="str">
        <f t="shared" si="221"/>
        <v>眉山市科学启蒙</v>
      </c>
      <c r="G2848" t="s">
        <v>77</v>
      </c>
      <c r="H2848" t="s">
        <v>370</v>
      </c>
      <c r="I2848" t="s">
        <v>70</v>
      </c>
      <c r="J2848">
        <v>16</v>
      </c>
      <c r="K2848">
        <v>0</v>
      </c>
      <c r="L2848" s="13">
        <f>VLOOKUP(C2848,'渗透率、续签率'!B:C,2,0)</f>
        <v>0.35099999999999998</v>
      </c>
      <c r="M2848" s="6">
        <v>0</v>
      </c>
      <c r="N2848">
        <v>0</v>
      </c>
      <c r="O2848">
        <v>0</v>
      </c>
      <c r="P2848" s="6">
        <v>0</v>
      </c>
      <c r="Q2848" s="13">
        <v>0</v>
      </c>
      <c r="R2848" s="13">
        <v>0</v>
      </c>
      <c r="S2848" s="31">
        <v>14</v>
      </c>
      <c r="T2848" s="6">
        <f>VLOOKUP(E2848,'参数设置&amp;汇总'!S:U,3,0)</f>
        <v>0.11627539503386004</v>
      </c>
      <c r="U2848" s="78">
        <f t="shared" si="220"/>
        <v>0</v>
      </c>
      <c r="V2848" s="13">
        <v>0.85000000000000009</v>
      </c>
      <c r="W2848" s="78">
        <f t="shared" si="222"/>
        <v>0</v>
      </c>
      <c r="X2848" s="1">
        <f>VLOOKUP(E2848,'渗透率、续签率'!AG:AJ,4,0)</f>
        <v>3431</v>
      </c>
      <c r="Y2848" s="1">
        <f t="shared" si="223"/>
        <v>0</v>
      </c>
      <c r="Z2848">
        <v>1</v>
      </c>
      <c r="AA2848" s="89">
        <f t="shared" si="224"/>
        <v>0</v>
      </c>
      <c r="AH2848" s="37"/>
      <c r="AI2848" s="37"/>
      <c r="AK2848" s="37"/>
    </row>
    <row r="2849" spans="1:37" hidden="1">
      <c r="A2849" t="s">
        <v>64</v>
      </c>
      <c r="B2849" t="s">
        <v>2</v>
      </c>
      <c r="C2849" t="s">
        <v>8</v>
      </c>
      <c r="D2849" t="s">
        <v>116</v>
      </c>
      <c r="E2849" t="s">
        <v>501</v>
      </c>
      <c r="F2849" t="str">
        <f t="shared" si="221"/>
        <v>石嘴山市科学启蒙</v>
      </c>
      <c r="G2849" t="s">
        <v>129</v>
      </c>
      <c r="H2849" t="s">
        <v>371</v>
      </c>
      <c r="I2849" t="s">
        <v>70</v>
      </c>
      <c r="J2849">
        <v>4</v>
      </c>
      <c r="K2849">
        <v>0</v>
      </c>
      <c r="L2849" s="13">
        <f>VLOOKUP(C2849,'渗透率、续签率'!B:C,2,0)</f>
        <v>0.35099999999999998</v>
      </c>
      <c r="M2849" s="6">
        <v>0</v>
      </c>
      <c r="N2849">
        <v>0</v>
      </c>
      <c r="O2849">
        <v>0</v>
      </c>
      <c r="P2849" s="6">
        <v>0</v>
      </c>
      <c r="Q2849" s="13">
        <v>0</v>
      </c>
      <c r="R2849" s="13">
        <v>0</v>
      </c>
      <c r="S2849" s="31">
        <v>3</v>
      </c>
      <c r="T2849" s="6">
        <f>VLOOKUP(E2849,'参数设置&amp;汇总'!S:U,3,0)</f>
        <v>0.11627539503386004</v>
      </c>
      <c r="U2849" s="78">
        <f t="shared" si="220"/>
        <v>0</v>
      </c>
      <c r="V2849" s="13">
        <v>0.85000000000000009</v>
      </c>
      <c r="W2849" s="78">
        <f t="shared" si="222"/>
        <v>0</v>
      </c>
      <c r="X2849" s="1">
        <f>VLOOKUP(E2849,'渗透率、续签率'!AG:AJ,4,0)</f>
        <v>3431</v>
      </c>
      <c r="Y2849" s="1">
        <f t="shared" si="223"/>
        <v>0</v>
      </c>
      <c r="Z2849">
        <v>0</v>
      </c>
      <c r="AA2849" s="89">
        <f t="shared" si="224"/>
        <v>0</v>
      </c>
      <c r="AH2849" s="37"/>
      <c r="AI2849" s="37"/>
      <c r="AJ2849" s="1"/>
      <c r="AK2849" s="37"/>
    </row>
    <row r="2850" spans="1:37" hidden="1">
      <c r="A2850" t="s">
        <v>64</v>
      </c>
      <c r="B2850" t="s">
        <v>2</v>
      </c>
      <c r="C2850" t="s">
        <v>8</v>
      </c>
      <c r="D2850" t="s">
        <v>116</v>
      </c>
      <c r="E2850" t="s">
        <v>501</v>
      </c>
      <c r="F2850" t="str">
        <f t="shared" si="221"/>
        <v>石家庄市科学启蒙</v>
      </c>
      <c r="G2850" t="s">
        <v>159</v>
      </c>
      <c r="H2850" t="s">
        <v>372</v>
      </c>
      <c r="I2850" t="s">
        <v>70</v>
      </c>
      <c r="J2850">
        <v>166</v>
      </c>
      <c r="K2850">
        <v>13</v>
      </c>
      <c r="L2850" s="13">
        <f>VLOOKUP(C2850,'渗透率、续签率'!B:C,2,0)</f>
        <v>0.35099999999999998</v>
      </c>
      <c r="M2850" s="6">
        <v>0.08</v>
      </c>
      <c r="N2850">
        <v>37</v>
      </c>
      <c r="O2850">
        <v>9</v>
      </c>
      <c r="P2850" s="6">
        <v>0.24</v>
      </c>
      <c r="Q2850" s="13">
        <v>0.60299999999999998</v>
      </c>
      <c r="R2850" s="13">
        <v>0.33200000000000002</v>
      </c>
      <c r="S2850" s="31">
        <v>586</v>
      </c>
      <c r="T2850" s="6">
        <f>VLOOKUP(E2850,'参数设置&amp;汇总'!S:U,3,0)</f>
        <v>0.11627539503386004</v>
      </c>
      <c r="U2850" s="78">
        <f t="shared" si="220"/>
        <v>9</v>
      </c>
      <c r="V2850" s="13">
        <v>0.85000000000000009</v>
      </c>
      <c r="W2850" s="78">
        <f t="shared" si="222"/>
        <v>6.8717647058823523</v>
      </c>
      <c r="X2850" s="1">
        <f>VLOOKUP(E2850,'渗透率、续签率'!AG:AJ,4,0)</f>
        <v>3431</v>
      </c>
      <c r="Y2850" s="1">
        <f t="shared" si="223"/>
        <v>23577.024705882352</v>
      </c>
      <c r="Z2850">
        <v>20</v>
      </c>
      <c r="AA2850" s="89">
        <f t="shared" si="224"/>
        <v>126947</v>
      </c>
      <c r="AH2850" s="37"/>
      <c r="AI2850" s="37"/>
      <c r="AJ2850" s="1"/>
      <c r="AK2850" s="37"/>
    </row>
    <row r="2851" spans="1:37" hidden="1">
      <c r="A2851" t="s">
        <v>64</v>
      </c>
      <c r="B2851" t="s">
        <v>2</v>
      </c>
      <c r="C2851" t="s">
        <v>8</v>
      </c>
      <c r="D2851" t="s">
        <v>116</v>
      </c>
      <c r="E2851" t="s">
        <v>501</v>
      </c>
      <c r="F2851" t="str">
        <f t="shared" si="221"/>
        <v>石河子市科学启蒙</v>
      </c>
      <c r="G2851" t="s">
        <v>145</v>
      </c>
      <c r="H2851" t="s">
        <v>373</v>
      </c>
      <c r="I2851" t="s">
        <v>70</v>
      </c>
      <c r="J2851">
        <v>9</v>
      </c>
      <c r="K2851">
        <v>0</v>
      </c>
      <c r="L2851" s="13">
        <f>VLOOKUP(C2851,'渗透率、续签率'!B:C,2,0)</f>
        <v>0.35099999999999998</v>
      </c>
      <c r="M2851" s="6">
        <v>0</v>
      </c>
      <c r="N2851">
        <v>0</v>
      </c>
      <c r="O2851">
        <v>0</v>
      </c>
      <c r="P2851" s="6">
        <v>0</v>
      </c>
      <c r="Q2851" s="13">
        <v>0</v>
      </c>
      <c r="R2851" s="13">
        <v>0</v>
      </c>
      <c r="S2851" s="31">
        <v>3</v>
      </c>
      <c r="T2851" s="6">
        <f>VLOOKUP(E2851,'参数设置&amp;汇总'!S:U,3,0)</f>
        <v>0.11627539503386004</v>
      </c>
      <c r="U2851" s="78">
        <f t="shared" si="220"/>
        <v>0</v>
      </c>
      <c r="V2851" s="13">
        <v>0.85000000000000009</v>
      </c>
      <c r="W2851" s="78">
        <f t="shared" si="222"/>
        <v>0</v>
      </c>
      <c r="X2851" s="1">
        <f>VLOOKUP(E2851,'渗透率、续签率'!AG:AJ,4,0)</f>
        <v>3431</v>
      </c>
      <c r="Y2851" s="1">
        <f t="shared" si="223"/>
        <v>0</v>
      </c>
      <c r="Z2851">
        <v>0</v>
      </c>
      <c r="AA2851" s="89">
        <f t="shared" si="224"/>
        <v>0</v>
      </c>
      <c r="AH2851" s="37"/>
      <c r="AI2851" s="37"/>
      <c r="AK2851" s="37"/>
    </row>
    <row r="2852" spans="1:37" hidden="1">
      <c r="A2852" t="s">
        <v>64</v>
      </c>
      <c r="B2852" t="s">
        <v>2</v>
      </c>
      <c r="C2852" t="s">
        <v>8</v>
      </c>
      <c r="D2852" t="s">
        <v>116</v>
      </c>
      <c r="E2852" t="s">
        <v>501</v>
      </c>
      <c r="F2852" t="str">
        <f t="shared" si="221"/>
        <v>秦皇岛市科学启蒙</v>
      </c>
      <c r="G2852" t="s">
        <v>159</v>
      </c>
      <c r="H2852" t="s">
        <v>375</v>
      </c>
      <c r="I2852" t="s">
        <v>70</v>
      </c>
      <c r="J2852">
        <v>37</v>
      </c>
      <c r="K2852">
        <v>0</v>
      </c>
      <c r="L2852" s="13">
        <f>VLOOKUP(C2852,'渗透率、续签率'!B:C,2,0)</f>
        <v>0.35099999999999998</v>
      </c>
      <c r="M2852" s="6">
        <v>0</v>
      </c>
      <c r="N2852">
        <v>4</v>
      </c>
      <c r="O2852">
        <v>0</v>
      </c>
      <c r="P2852" s="6">
        <v>0</v>
      </c>
      <c r="Q2852" s="13">
        <v>0</v>
      </c>
      <c r="R2852" s="13">
        <v>0</v>
      </c>
      <c r="S2852" s="31">
        <v>61</v>
      </c>
      <c r="T2852" s="6">
        <f>VLOOKUP(E2852,'参数设置&amp;汇总'!S:U,3,0)</f>
        <v>0.11627539503386004</v>
      </c>
      <c r="U2852" s="78">
        <f t="shared" si="220"/>
        <v>0.46510158013544017</v>
      </c>
      <c r="V2852" s="13">
        <v>0.85000000000000009</v>
      </c>
      <c r="W2852" s="78">
        <f t="shared" si="222"/>
        <v>0.54717832957110601</v>
      </c>
      <c r="X2852" s="1">
        <f>VLOOKUP(E2852,'渗透率、续签率'!AG:AJ,4,0)</f>
        <v>3431</v>
      </c>
      <c r="Y2852" s="1">
        <f t="shared" si="223"/>
        <v>1877.3688487584648</v>
      </c>
      <c r="Z2852">
        <v>3</v>
      </c>
      <c r="AA2852" s="89">
        <f t="shared" si="224"/>
        <v>13724</v>
      </c>
      <c r="AH2852" s="37"/>
      <c r="AI2852" s="37"/>
      <c r="AK2852" s="37"/>
    </row>
    <row r="2853" spans="1:37" hidden="1">
      <c r="A2853" t="s">
        <v>64</v>
      </c>
      <c r="B2853" t="s">
        <v>2</v>
      </c>
      <c r="C2853" t="s">
        <v>8</v>
      </c>
      <c r="D2853" t="s">
        <v>116</v>
      </c>
      <c r="E2853" t="s">
        <v>501</v>
      </c>
      <c r="F2853" t="str">
        <f t="shared" si="221"/>
        <v>红河哈尼族彝族自治州科学启蒙</v>
      </c>
      <c r="G2853" t="s">
        <v>99</v>
      </c>
      <c r="H2853" t="s">
        <v>376</v>
      </c>
      <c r="I2853" t="s">
        <v>68</v>
      </c>
      <c r="J2853">
        <v>10</v>
      </c>
      <c r="K2853">
        <v>0</v>
      </c>
      <c r="L2853" s="13">
        <f>VLOOKUP(C2853,'渗透率、续签率'!B:C,2,0)</f>
        <v>0.35099999999999998</v>
      </c>
      <c r="M2853" s="6">
        <v>0</v>
      </c>
      <c r="N2853">
        <v>0</v>
      </c>
      <c r="O2853">
        <v>0</v>
      </c>
      <c r="P2853" s="6">
        <v>0</v>
      </c>
      <c r="Q2853" s="13">
        <v>0</v>
      </c>
      <c r="R2853" s="13">
        <v>0</v>
      </c>
      <c r="S2853" s="31">
        <v>4</v>
      </c>
      <c r="T2853" s="6">
        <f>VLOOKUP(E2853,'参数设置&amp;汇总'!S:U,3,0)</f>
        <v>0.11627539503386004</v>
      </c>
      <c r="U2853" s="78">
        <f t="shared" si="220"/>
        <v>0</v>
      </c>
      <c r="V2853" s="13">
        <v>0.85000000000000009</v>
      </c>
      <c r="W2853" s="78">
        <f t="shared" si="222"/>
        <v>0</v>
      </c>
      <c r="X2853" s="1">
        <f>VLOOKUP(E2853,'渗透率、续签率'!AG:AJ,4,0)</f>
        <v>3431</v>
      </c>
      <c r="Y2853" s="1">
        <f t="shared" si="223"/>
        <v>0</v>
      </c>
      <c r="Z2853">
        <v>0</v>
      </c>
      <c r="AA2853" s="89">
        <f t="shared" si="224"/>
        <v>0</v>
      </c>
      <c r="AH2853" s="37"/>
      <c r="AI2853" s="37"/>
      <c r="AK2853" s="37"/>
    </row>
    <row r="2854" spans="1:37" hidden="1">
      <c r="A2854" t="s">
        <v>64</v>
      </c>
      <c r="B2854" t="s">
        <v>2</v>
      </c>
      <c r="C2854" t="s">
        <v>8</v>
      </c>
      <c r="D2854" t="s">
        <v>116</v>
      </c>
      <c r="E2854" t="s">
        <v>501</v>
      </c>
      <c r="F2854" t="str">
        <f t="shared" si="221"/>
        <v>绍兴市科学启蒙</v>
      </c>
      <c r="G2854" t="s">
        <v>79</v>
      </c>
      <c r="H2854" t="s">
        <v>377</v>
      </c>
      <c r="I2854" t="s">
        <v>68</v>
      </c>
      <c r="J2854">
        <v>60</v>
      </c>
      <c r="K2854">
        <v>1</v>
      </c>
      <c r="L2854" s="13">
        <f>VLOOKUP(C2854,'渗透率、续签率'!B:C,2,0)</f>
        <v>0.35099999999999998</v>
      </c>
      <c r="M2854" s="6">
        <v>0.02</v>
      </c>
      <c r="N2854">
        <v>6</v>
      </c>
      <c r="O2854">
        <v>1</v>
      </c>
      <c r="P2854" s="6">
        <v>0.17</v>
      </c>
      <c r="Q2854" s="13">
        <v>6.3E-2</v>
      </c>
      <c r="R2854" s="13">
        <v>0</v>
      </c>
      <c r="S2854" s="31">
        <v>110</v>
      </c>
      <c r="T2854" s="6">
        <f>VLOOKUP(E2854,'参数设置&amp;汇总'!S:U,3,0)</f>
        <v>0.11627539503386004</v>
      </c>
      <c r="U2854" s="78">
        <f t="shared" si="220"/>
        <v>1</v>
      </c>
      <c r="V2854" s="13">
        <v>0.85000000000000009</v>
      </c>
      <c r="W2854" s="78">
        <f t="shared" si="222"/>
        <v>0.76352941176470579</v>
      </c>
      <c r="X2854" s="1">
        <f>VLOOKUP(E2854,'渗透率、续签率'!AG:AJ,4,0)</f>
        <v>3431</v>
      </c>
      <c r="Y2854" s="1">
        <f t="shared" si="223"/>
        <v>2619.6694117647057</v>
      </c>
      <c r="Z2854">
        <v>6</v>
      </c>
      <c r="AA2854" s="89">
        <f t="shared" si="224"/>
        <v>20586</v>
      </c>
      <c r="AH2854" s="37"/>
      <c r="AI2854" s="37"/>
      <c r="AK2854" s="37"/>
    </row>
    <row r="2855" spans="1:37" hidden="1">
      <c r="A2855" t="s">
        <v>64</v>
      </c>
      <c r="B2855" t="s">
        <v>2</v>
      </c>
      <c r="C2855" t="s">
        <v>8</v>
      </c>
      <c r="D2855" t="s">
        <v>116</v>
      </c>
      <c r="E2855" t="s">
        <v>501</v>
      </c>
      <c r="F2855" t="str">
        <f t="shared" si="221"/>
        <v>绥化市科学启蒙</v>
      </c>
      <c r="G2855" t="s">
        <v>118</v>
      </c>
      <c r="H2855" t="s">
        <v>378</v>
      </c>
      <c r="I2855" t="s">
        <v>70</v>
      </c>
      <c r="J2855">
        <v>7</v>
      </c>
      <c r="K2855">
        <v>0</v>
      </c>
      <c r="L2855" s="13">
        <f>VLOOKUP(C2855,'渗透率、续签率'!B:C,2,0)</f>
        <v>0.35099999999999998</v>
      </c>
      <c r="M2855" s="6">
        <v>0</v>
      </c>
      <c r="N2855">
        <v>0</v>
      </c>
      <c r="O2855">
        <v>0</v>
      </c>
      <c r="P2855" s="6">
        <v>0</v>
      </c>
      <c r="Q2855" s="13">
        <v>0</v>
      </c>
      <c r="R2855" s="13">
        <v>0</v>
      </c>
      <c r="S2855" s="31">
        <v>4</v>
      </c>
      <c r="T2855" s="6">
        <f>VLOOKUP(E2855,'参数设置&amp;汇总'!S:U,3,0)</f>
        <v>0.11627539503386004</v>
      </c>
      <c r="U2855" s="78">
        <f t="shared" si="220"/>
        <v>0</v>
      </c>
      <c r="V2855" s="13">
        <v>0.85000000000000009</v>
      </c>
      <c r="W2855" s="78">
        <f t="shared" si="222"/>
        <v>0</v>
      </c>
      <c r="X2855" s="1">
        <f>VLOOKUP(E2855,'渗透率、续签率'!AG:AJ,4,0)</f>
        <v>3431</v>
      </c>
      <c r="Y2855" s="1">
        <f t="shared" si="223"/>
        <v>0</v>
      </c>
      <c r="Z2855">
        <v>0</v>
      </c>
      <c r="AA2855" s="89">
        <f t="shared" si="224"/>
        <v>0</v>
      </c>
      <c r="AH2855" s="37"/>
      <c r="AI2855" s="37"/>
      <c r="AK2855" s="37"/>
    </row>
    <row r="2856" spans="1:37" hidden="1">
      <c r="A2856" t="s">
        <v>64</v>
      </c>
      <c r="B2856" t="s">
        <v>2</v>
      </c>
      <c r="C2856" t="s">
        <v>8</v>
      </c>
      <c r="D2856" t="s">
        <v>116</v>
      </c>
      <c r="E2856" t="s">
        <v>501</v>
      </c>
      <c r="F2856" t="str">
        <f t="shared" si="221"/>
        <v>绵阳市科学启蒙</v>
      </c>
      <c r="G2856" t="s">
        <v>77</v>
      </c>
      <c r="H2856" t="s">
        <v>379</v>
      </c>
      <c r="I2856" t="s">
        <v>70</v>
      </c>
      <c r="J2856">
        <v>50</v>
      </c>
      <c r="K2856">
        <v>2</v>
      </c>
      <c r="L2856" s="13">
        <f>VLOOKUP(C2856,'渗透率、续签率'!B:C,2,0)</f>
        <v>0.35099999999999998</v>
      </c>
      <c r="M2856" s="6">
        <v>0.04</v>
      </c>
      <c r="N2856">
        <v>7</v>
      </c>
      <c r="O2856">
        <v>2</v>
      </c>
      <c r="P2856" s="6">
        <v>0.28999999999999998</v>
      </c>
      <c r="Q2856" s="13">
        <v>0.32700000000000001</v>
      </c>
      <c r="R2856" s="13">
        <v>0.26400000000000001</v>
      </c>
      <c r="S2856" s="31">
        <v>124</v>
      </c>
      <c r="T2856" s="6">
        <f>VLOOKUP(E2856,'参数设置&amp;汇总'!S:U,3,0)</f>
        <v>0.11627539503386004</v>
      </c>
      <c r="U2856" s="78">
        <f t="shared" si="220"/>
        <v>2</v>
      </c>
      <c r="V2856" s="13">
        <v>0.85000000000000009</v>
      </c>
      <c r="W2856" s="78">
        <f t="shared" si="222"/>
        <v>1.5270588235294116</v>
      </c>
      <c r="X2856" s="1">
        <f>VLOOKUP(E2856,'渗透率、续签率'!AG:AJ,4,0)</f>
        <v>3431</v>
      </c>
      <c r="Y2856" s="1">
        <f t="shared" si="223"/>
        <v>5239.3388235294115</v>
      </c>
      <c r="Z2856">
        <v>1</v>
      </c>
      <c r="AA2856" s="89">
        <f t="shared" si="224"/>
        <v>24017</v>
      </c>
      <c r="AH2856" s="37"/>
      <c r="AI2856" s="37"/>
      <c r="AK2856" s="37"/>
    </row>
    <row r="2857" spans="1:37" hidden="1">
      <c r="A2857" t="s">
        <v>64</v>
      </c>
      <c r="B2857" t="s">
        <v>2</v>
      </c>
      <c r="C2857" t="s">
        <v>8</v>
      </c>
      <c r="D2857" t="s">
        <v>116</v>
      </c>
      <c r="E2857" t="s">
        <v>501</v>
      </c>
      <c r="F2857" t="str">
        <f t="shared" si="221"/>
        <v>聊城市科学启蒙</v>
      </c>
      <c r="G2857" t="s">
        <v>103</v>
      </c>
      <c r="H2857" t="s">
        <v>380</v>
      </c>
      <c r="I2857" t="s">
        <v>70</v>
      </c>
      <c r="J2857">
        <v>98</v>
      </c>
      <c r="K2857">
        <v>0</v>
      </c>
      <c r="L2857" s="13">
        <f>VLOOKUP(C2857,'渗透率、续签率'!B:C,2,0)</f>
        <v>0.35099999999999998</v>
      </c>
      <c r="M2857" s="6">
        <v>0</v>
      </c>
      <c r="N2857">
        <v>6</v>
      </c>
      <c r="O2857">
        <v>0</v>
      </c>
      <c r="P2857" s="6">
        <v>0</v>
      </c>
      <c r="Q2857" s="13">
        <v>0</v>
      </c>
      <c r="R2857" s="13">
        <v>0</v>
      </c>
      <c r="S2857" s="31">
        <v>112</v>
      </c>
      <c r="T2857" s="6">
        <f>VLOOKUP(E2857,'参数设置&amp;汇总'!S:U,3,0)</f>
        <v>0.11627539503386004</v>
      </c>
      <c r="U2857" s="78">
        <f t="shared" si="220"/>
        <v>0.69765237020316029</v>
      </c>
      <c r="V2857" s="13">
        <v>0.85000000000000009</v>
      </c>
      <c r="W2857" s="78">
        <f t="shared" si="222"/>
        <v>0.82076749435665908</v>
      </c>
      <c r="X2857" s="1">
        <f>VLOOKUP(E2857,'渗透率、续签率'!AG:AJ,4,0)</f>
        <v>3431</v>
      </c>
      <c r="Y2857" s="1">
        <f t="shared" si="223"/>
        <v>2816.0532731376975</v>
      </c>
      <c r="Z2857">
        <v>6</v>
      </c>
      <c r="AA2857" s="89">
        <f t="shared" si="224"/>
        <v>20586</v>
      </c>
      <c r="AH2857" s="37"/>
      <c r="AI2857" s="37"/>
      <c r="AK2857" s="37"/>
    </row>
    <row r="2858" spans="1:37" hidden="1">
      <c r="A2858" t="s">
        <v>64</v>
      </c>
      <c r="B2858" t="s">
        <v>2</v>
      </c>
      <c r="C2858" t="s">
        <v>8</v>
      </c>
      <c r="D2858" t="s">
        <v>116</v>
      </c>
      <c r="E2858" t="s">
        <v>501</v>
      </c>
      <c r="F2858" t="str">
        <f t="shared" si="221"/>
        <v>肇庆市科学启蒙</v>
      </c>
      <c r="G2858" t="s">
        <v>75</v>
      </c>
      <c r="H2858" t="s">
        <v>381</v>
      </c>
      <c r="I2858" t="s">
        <v>68</v>
      </c>
      <c r="J2858">
        <v>28</v>
      </c>
      <c r="K2858">
        <v>0</v>
      </c>
      <c r="L2858" s="13">
        <f>VLOOKUP(C2858,'渗透率、续签率'!B:C,2,0)</f>
        <v>0.35099999999999998</v>
      </c>
      <c r="M2858" s="6">
        <v>0</v>
      </c>
      <c r="N2858">
        <v>3</v>
      </c>
      <c r="O2858">
        <v>0</v>
      </c>
      <c r="P2858" s="6">
        <v>0</v>
      </c>
      <c r="Q2858" s="13">
        <v>0</v>
      </c>
      <c r="R2858" s="13">
        <v>0</v>
      </c>
      <c r="S2858" s="31">
        <v>29</v>
      </c>
      <c r="T2858" s="6">
        <f>VLOOKUP(E2858,'参数设置&amp;汇总'!S:U,3,0)</f>
        <v>0.11627539503386004</v>
      </c>
      <c r="U2858" s="78">
        <f t="shared" si="220"/>
        <v>0.34882618510158014</v>
      </c>
      <c r="V2858" s="13">
        <v>0.85000000000000009</v>
      </c>
      <c r="W2858" s="78">
        <f t="shared" si="222"/>
        <v>0.41038374717832954</v>
      </c>
      <c r="X2858" s="1">
        <f>VLOOKUP(E2858,'渗透率、续签率'!AG:AJ,4,0)</f>
        <v>3431</v>
      </c>
      <c r="Y2858" s="1">
        <f t="shared" si="223"/>
        <v>1408.0266365688487</v>
      </c>
      <c r="Z2858">
        <v>1</v>
      </c>
      <c r="AA2858" s="89">
        <f t="shared" si="224"/>
        <v>10293</v>
      </c>
      <c r="AH2858" s="37"/>
      <c r="AI2858" s="37"/>
      <c r="AK2858" s="37"/>
    </row>
    <row r="2859" spans="1:37" hidden="1">
      <c r="A2859" t="s">
        <v>64</v>
      </c>
      <c r="B2859" t="s">
        <v>2</v>
      </c>
      <c r="C2859" t="s">
        <v>8</v>
      </c>
      <c r="D2859" t="s">
        <v>116</v>
      </c>
      <c r="E2859" t="s">
        <v>501</v>
      </c>
      <c r="F2859" t="str">
        <f t="shared" si="221"/>
        <v>自贡市科学启蒙</v>
      </c>
      <c r="G2859" t="s">
        <v>77</v>
      </c>
      <c r="H2859" t="s">
        <v>383</v>
      </c>
      <c r="I2859" t="s">
        <v>70</v>
      </c>
      <c r="J2859">
        <v>10</v>
      </c>
      <c r="K2859">
        <v>0</v>
      </c>
      <c r="L2859" s="13">
        <f>VLOOKUP(C2859,'渗透率、续签率'!B:C,2,0)</f>
        <v>0.35099999999999998</v>
      </c>
      <c r="M2859" s="6">
        <v>0</v>
      </c>
      <c r="N2859">
        <v>0</v>
      </c>
      <c r="O2859">
        <v>0</v>
      </c>
      <c r="P2859" s="6">
        <v>0</v>
      </c>
      <c r="Q2859" s="13">
        <v>0</v>
      </c>
      <c r="R2859" s="13">
        <v>0</v>
      </c>
      <c r="S2859" s="31">
        <v>5</v>
      </c>
      <c r="T2859" s="6">
        <f>VLOOKUP(E2859,'参数设置&amp;汇总'!S:U,3,0)</f>
        <v>0.11627539503386004</v>
      </c>
      <c r="U2859" s="78">
        <f t="shared" si="220"/>
        <v>0</v>
      </c>
      <c r="V2859" s="13">
        <v>0.85000000000000009</v>
      </c>
      <c r="W2859" s="78">
        <f t="shared" si="222"/>
        <v>0</v>
      </c>
      <c r="X2859" s="1">
        <f>VLOOKUP(E2859,'渗透率、续签率'!AG:AJ,4,0)</f>
        <v>3431</v>
      </c>
      <c r="Y2859" s="1">
        <f t="shared" si="223"/>
        <v>0</v>
      </c>
      <c r="Z2859">
        <v>0</v>
      </c>
      <c r="AA2859" s="89">
        <f t="shared" si="224"/>
        <v>0</v>
      </c>
      <c r="AH2859" s="37"/>
      <c r="AI2859" s="37"/>
      <c r="AK2859" s="37"/>
    </row>
    <row r="2860" spans="1:37" hidden="1">
      <c r="A2860" t="s">
        <v>64</v>
      </c>
      <c r="B2860" t="s">
        <v>2</v>
      </c>
      <c r="C2860" t="s">
        <v>8</v>
      </c>
      <c r="D2860" t="s">
        <v>116</v>
      </c>
      <c r="E2860" t="s">
        <v>501</v>
      </c>
      <c r="F2860" t="str">
        <f t="shared" si="221"/>
        <v>舟山市科学启蒙</v>
      </c>
      <c r="G2860" t="s">
        <v>79</v>
      </c>
      <c r="H2860" t="s">
        <v>384</v>
      </c>
      <c r="I2860" t="s">
        <v>68</v>
      </c>
      <c r="J2860">
        <v>13</v>
      </c>
      <c r="K2860">
        <v>0</v>
      </c>
      <c r="L2860" s="13">
        <f>VLOOKUP(C2860,'渗透率、续签率'!B:C,2,0)</f>
        <v>0.35099999999999998</v>
      </c>
      <c r="M2860" s="6">
        <v>0</v>
      </c>
      <c r="N2860">
        <v>0</v>
      </c>
      <c r="O2860">
        <v>0</v>
      </c>
      <c r="P2860" s="6">
        <v>0</v>
      </c>
      <c r="Q2860" s="13">
        <v>0</v>
      </c>
      <c r="R2860" s="13">
        <v>0</v>
      </c>
      <c r="S2860" s="31">
        <v>10</v>
      </c>
      <c r="T2860" s="6">
        <f>VLOOKUP(E2860,'参数设置&amp;汇总'!S:U,3,0)</f>
        <v>0.11627539503386004</v>
      </c>
      <c r="U2860" s="78">
        <f t="shared" si="220"/>
        <v>0</v>
      </c>
      <c r="V2860" s="13">
        <v>0.85000000000000009</v>
      </c>
      <c r="W2860" s="78">
        <f t="shared" si="222"/>
        <v>0</v>
      </c>
      <c r="X2860" s="1">
        <f>VLOOKUP(E2860,'渗透率、续签率'!AG:AJ,4,0)</f>
        <v>3431</v>
      </c>
      <c r="Y2860" s="1">
        <f t="shared" si="223"/>
        <v>0</v>
      </c>
      <c r="Z2860">
        <v>0</v>
      </c>
      <c r="AA2860" s="89">
        <f t="shared" si="224"/>
        <v>0</v>
      </c>
      <c r="AH2860" s="37"/>
      <c r="AI2860" s="37"/>
      <c r="AK2860" s="37"/>
    </row>
    <row r="2861" spans="1:37" hidden="1">
      <c r="A2861" t="s">
        <v>64</v>
      </c>
      <c r="B2861" t="s">
        <v>2</v>
      </c>
      <c r="C2861" t="s">
        <v>8</v>
      </c>
      <c r="D2861" t="s">
        <v>116</v>
      </c>
      <c r="E2861" t="s">
        <v>501</v>
      </c>
      <c r="F2861" t="str">
        <f t="shared" si="221"/>
        <v>芜湖市科学启蒙</v>
      </c>
      <c r="G2861" t="s">
        <v>94</v>
      </c>
      <c r="H2861" t="s">
        <v>385</v>
      </c>
      <c r="I2861" t="s">
        <v>68</v>
      </c>
      <c r="J2861">
        <v>67</v>
      </c>
      <c r="K2861">
        <v>0</v>
      </c>
      <c r="L2861" s="13">
        <f>VLOOKUP(C2861,'渗透率、续签率'!B:C,2,0)</f>
        <v>0.35099999999999998</v>
      </c>
      <c r="M2861" s="6">
        <v>0</v>
      </c>
      <c r="N2861">
        <v>5</v>
      </c>
      <c r="O2861">
        <v>0</v>
      </c>
      <c r="P2861" s="6">
        <v>0</v>
      </c>
      <c r="Q2861" s="13">
        <v>0</v>
      </c>
      <c r="R2861" s="13">
        <v>0</v>
      </c>
      <c r="S2861" s="31">
        <v>96</v>
      </c>
      <c r="T2861" s="6">
        <f>VLOOKUP(E2861,'参数设置&amp;汇总'!S:U,3,0)</f>
        <v>0.11627539503386004</v>
      </c>
      <c r="U2861" s="78">
        <f t="shared" si="220"/>
        <v>0.5813769751693002</v>
      </c>
      <c r="V2861" s="13">
        <v>0.85000000000000009</v>
      </c>
      <c r="W2861" s="78">
        <f t="shared" si="222"/>
        <v>0.68397291196388255</v>
      </c>
      <c r="X2861" s="1">
        <f>VLOOKUP(E2861,'渗透率、续签率'!AG:AJ,4,0)</f>
        <v>3431</v>
      </c>
      <c r="Y2861" s="1">
        <f t="shared" si="223"/>
        <v>2346.711060948081</v>
      </c>
      <c r="Z2861">
        <v>1</v>
      </c>
      <c r="AA2861" s="89">
        <f t="shared" si="224"/>
        <v>17155</v>
      </c>
      <c r="AH2861" s="37"/>
      <c r="AI2861" s="37"/>
      <c r="AJ2861" s="1"/>
      <c r="AK2861" s="37"/>
    </row>
    <row r="2862" spans="1:37" hidden="1">
      <c r="A2862" t="s">
        <v>64</v>
      </c>
      <c r="B2862" t="s">
        <v>2</v>
      </c>
      <c r="C2862" t="s">
        <v>8</v>
      </c>
      <c r="D2862" t="s">
        <v>116</v>
      </c>
      <c r="E2862" t="s">
        <v>501</v>
      </c>
      <c r="F2862" t="str">
        <f t="shared" si="221"/>
        <v>茂名市科学启蒙</v>
      </c>
      <c r="G2862" t="s">
        <v>75</v>
      </c>
      <c r="H2862" t="s">
        <v>386</v>
      </c>
      <c r="I2862" t="s">
        <v>68</v>
      </c>
      <c r="J2862">
        <v>53</v>
      </c>
      <c r="K2862">
        <v>1</v>
      </c>
      <c r="L2862" s="13">
        <f>VLOOKUP(C2862,'渗透率、续签率'!B:C,2,0)</f>
        <v>0.35099999999999998</v>
      </c>
      <c r="M2862" s="6">
        <v>0.02</v>
      </c>
      <c r="N2862">
        <v>1</v>
      </c>
      <c r="O2862">
        <v>1</v>
      </c>
      <c r="P2862" s="6">
        <v>1</v>
      </c>
      <c r="Q2862" s="13">
        <v>0.42</v>
      </c>
      <c r="R2862" s="13">
        <v>0.42</v>
      </c>
      <c r="S2862" s="31">
        <v>50</v>
      </c>
      <c r="T2862" s="6">
        <f>VLOOKUP(E2862,'参数设置&amp;汇总'!S:U,3,0)</f>
        <v>0.11627539503386004</v>
      </c>
      <c r="U2862" s="78">
        <f t="shared" si="220"/>
        <v>1</v>
      </c>
      <c r="V2862" s="13">
        <v>0.85000000000000009</v>
      </c>
      <c r="W2862" s="78">
        <f t="shared" si="222"/>
        <v>0.76352941176470579</v>
      </c>
      <c r="X2862" s="1">
        <f>VLOOKUP(E2862,'渗透率、续签率'!AG:AJ,4,0)</f>
        <v>3431</v>
      </c>
      <c r="Y2862" s="1">
        <f t="shared" si="223"/>
        <v>2619.6694117647057</v>
      </c>
      <c r="Z2862">
        <v>3</v>
      </c>
      <c r="AA2862" s="89">
        <f t="shared" si="224"/>
        <v>3431</v>
      </c>
      <c r="AH2862" s="37"/>
      <c r="AI2862" s="37"/>
      <c r="AK2862" s="37"/>
    </row>
    <row r="2863" spans="1:37" hidden="1">
      <c r="A2863" t="s">
        <v>64</v>
      </c>
      <c r="B2863" t="s">
        <v>2</v>
      </c>
      <c r="C2863" t="s">
        <v>8</v>
      </c>
      <c r="D2863" t="s">
        <v>116</v>
      </c>
      <c r="E2863" t="s">
        <v>501</v>
      </c>
      <c r="F2863" t="str">
        <f t="shared" si="221"/>
        <v>荆州市科学启蒙</v>
      </c>
      <c r="G2863" t="s">
        <v>81</v>
      </c>
      <c r="H2863" t="s">
        <v>387</v>
      </c>
      <c r="I2863" t="s">
        <v>68</v>
      </c>
      <c r="J2863">
        <v>37</v>
      </c>
      <c r="K2863">
        <v>0</v>
      </c>
      <c r="L2863" s="13">
        <f>VLOOKUP(C2863,'渗透率、续签率'!B:C,2,0)</f>
        <v>0.35099999999999998</v>
      </c>
      <c r="M2863" s="6">
        <v>0</v>
      </c>
      <c r="N2863">
        <v>2</v>
      </c>
      <c r="O2863">
        <v>0</v>
      </c>
      <c r="P2863" s="6">
        <v>0</v>
      </c>
      <c r="Q2863" s="13">
        <v>0</v>
      </c>
      <c r="R2863" s="13">
        <v>0</v>
      </c>
      <c r="S2863" s="31">
        <v>41</v>
      </c>
      <c r="T2863" s="6">
        <f>VLOOKUP(E2863,'参数设置&amp;汇总'!S:U,3,0)</f>
        <v>0.11627539503386004</v>
      </c>
      <c r="U2863" s="78">
        <f t="shared" si="220"/>
        <v>0.23255079006772009</v>
      </c>
      <c r="V2863" s="13">
        <v>0.85000000000000009</v>
      </c>
      <c r="W2863" s="78">
        <f t="shared" si="222"/>
        <v>0.27358916478555301</v>
      </c>
      <c r="X2863" s="1">
        <f>VLOOKUP(E2863,'渗透率、续签率'!AG:AJ,4,0)</f>
        <v>3431</v>
      </c>
      <c r="Y2863" s="1">
        <f t="shared" si="223"/>
        <v>938.68442437923238</v>
      </c>
      <c r="Z2863">
        <v>0</v>
      </c>
      <c r="AA2863" s="89">
        <f t="shared" si="224"/>
        <v>6862</v>
      </c>
      <c r="AH2863" s="37"/>
      <c r="AI2863" s="37"/>
      <c r="AK2863" s="37"/>
    </row>
    <row r="2864" spans="1:37" hidden="1">
      <c r="A2864" t="s">
        <v>64</v>
      </c>
      <c r="B2864" t="s">
        <v>2</v>
      </c>
      <c r="C2864" t="s">
        <v>8</v>
      </c>
      <c r="D2864" t="s">
        <v>116</v>
      </c>
      <c r="E2864" t="s">
        <v>501</v>
      </c>
      <c r="F2864" t="str">
        <f t="shared" si="221"/>
        <v>荆门市科学启蒙</v>
      </c>
      <c r="G2864" t="s">
        <v>81</v>
      </c>
      <c r="H2864" t="s">
        <v>388</v>
      </c>
      <c r="I2864" t="s">
        <v>68</v>
      </c>
      <c r="J2864">
        <v>13</v>
      </c>
      <c r="K2864">
        <v>0</v>
      </c>
      <c r="L2864" s="13">
        <f>VLOOKUP(C2864,'渗透率、续签率'!B:C,2,0)</f>
        <v>0.35099999999999998</v>
      </c>
      <c r="M2864" s="6">
        <v>0</v>
      </c>
      <c r="N2864">
        <v>0</v>
      </c>
      <c r="O2864">
        <v>0</v>
      </c>
      <c r="P2864" s="6">
        <v>0</v>
      </c>
      <c r="Q2864" s="13">
        <v>0</v>
      </c>
      <c r="R2864" s="13">
        <v>0</v>
      </c>
      <c r="S2864" s="31">
        <v>11</v>
      </c>
      <c r="T2864" s="6">
        <f>VLOOKUP(E2864,'参数设置&amp;汇总'!S:U,3,0)</f>
        <v>0.11627539503386004</v>
      </c>
      <c r="U2864" s="78">
        <f t="shared" si="220"/>
        <v>0</v>
      </c>
      <c r="V2864" s="13">
        <v>0.85000000000000009</v>
      </c>
      <c r="W2864" s="78">
        <f t="shared" si="222"/>
        <v>0</v>
      </c>
      <c r="X2864" s="1">
        <f>VLOOKUP(E2864,'渗透率、续签率'!AG:AJ,4,0)</f>
        <v>3431</v>
      </c>
      <c r="Y2864" s="1">
        <f t="shared" si="223"/>
        <v>0</v>
      </c>
      <c r="Z2864">
        <v>0</v>
      </c>
      <c r="AA2864" s="89">
        <f t="shared" si="224"/>
        <v>0</v>
      </c>
      <c r="AH2864" s="37"/>
      <c r="AI2864" s="37"/>
      <c r="AK2864" s="37"/>
    </row>
    <row r="2865" spans="1:37" hidden="1">
      <c r="A2865" t="s">
        <v>64</v>
      </c>
      <c r="B2865" t="s">
        <v>2</v>
      </c>
      <c r="C2865" t="s">
        <v>8</v>
      </c>
      <c r="D2865" t="s">
        <v>116</v>
      </c>
      <c r="E2865" t="s">
        <v>501</v>
      </c>
      <c r="F2865" t="str">
        <f t="shared" si="221"/>
        <v>莆田市科学启蒙</v>
      </c>
      <c r="G2865" t="s">
        <v>92</v>
      </c>
      <c r="H2865" t="s">
        <v>389</v>
      </c>
      <c r="I2865" t="s">
        <v>68</v>
      </c>
      <c r="J2865">
        <v>49</v>
      </c>
      <c r="K2865">
        <v>0</v>
      </c>
      <c r="L2865" s="13">
        <f>VLOOKUP(C2865,'渗透率、续签率'!B:C,2,0)</f>
        <v>0.35099999999999998</v>
      </c>
      <c r="M2865" s="6">
        <v>0</v>
      </c>
      <c r="N2865">
        <v>1</v>
      </c>
      <c r="O2865">
        <v>0</v>
      </c>
      <c r="P2865" s="6">
        <v>0</v>
      </c>
      <c r="Q2865" s="13">
        <v>1.6E-2</v>
      </c>
      <c r="R2865" s="13">
        <v>0</v>
      </c>
      <c r="S2865" s="31">
        <v>35</v>
      </c>
      <c r="T2865" s="6">
        <f>VLOOKUP(E2865,'参数设置&amp;汇总'!S:U,3,0)</f>
        <v>0.11627539503386004</v>
      </c>
      <c r="U2865" s="78">
        <f t="shared" si="220"/>
        <v>0.11627539503386004</v>
      </c>
      <c r="V2865" s="13">
        <v>0.85000000000000009</v>
      </c>
      <c r="W2865" s="78">
        <f t="shared" si="222"/>
        <v>0.1367945823927765</v>
      </c>
      <c r="X2865" s="1">
        <f>VLOOKUP(E2865,'渗透率、续签率'!AG:AJ,4,0)</f>
        <v>3431</v>
      </c>
      <c r="Y2865" s="1">
        <f t="shared" si="223"/>
        <v>469.34221218961619</v>
      </c>
      <c r="Z2865">
        <v>3</v>
      </c>
      <c r="AA2865" s="89">
        <f t="shared" si="224"/>
        <v>3431</v>
      </c>
      <c r="AH2865" s="37"/>
      <c r="AI2865" s="37"/>
      <c r="AK2865" s="37"/>
    </row>
    <row r="2866" spans="1:37" hidden="1">
      <c r="A2866" t="s">
        <v>64</v>
      </c>
      <c r="B2866" t="s">
        <v>2</v>
      </c>
      <c r="C2866" t="s">
        <v>8</v>
      </c>
      <c r="D2866" t="s">
        <v>116</v>
      </c>
      <c r="E2866" t="s">
        <v>501</v>
      </c>
      <c r="F2866" t="str">
        <f t="shared" si="221"/>
        <v>菏泽市科学启蒙</v>
      </c>
      <c r="G2866" t="s">
        <v>103</v>
      </c>
      <c r="H2866" t="s">
        <v>390</v>
      </c>
      <c r="I2866" t="s">
        <v>70</v>
      </c>
      <c r="J2866">
        <v>85</v>
      </c>
      <c r="K2866">
        <v>0</v>
      </c>
      <c r="L2866" s="13">
        <f>VLOOKUP(C2866,'渗透率、续签率'!B:C,2,0)</f>
        <v>0.35099999999999998</v>
      </c>
      <c r="M2866" s="6">
        <v>0</v>
      </c>
      <c r="N2866">
        <v>3</v>
      </c>
      <c r="O2866">
        <v>0</v>
      </c>
      <c r="P2866" s="6">
        <v>0</v>
      </c>
      <c r="Q2866" s="13">
        <v>0</v>
      </c>
      <c r="R2866" s="13">
        <v>0</v>
      </c>
      <c r="S2866" s="31">
        <v>93</v>
      </c>
      <c r="T2866" s="6">
        <f>VLOOKUP(E2866,'参数设置&amp;汇总'!S:U,3,0)</f>
        <v>0.11627539503386004</v>
      </c>
      <c r="U2866" s="78">
        <f t="shared" si="220"/>
        <v>0.34882618510158014</v>
      </c>
      <c r="V2866" s="13">
        <v>0.85000000000000009</v>
      </c>
      <c r="W2866" s="78">
        <f t="shared" si="222"/>
        <v>0.41038374717832954</v>
      </c>
      <c r="X2866" s="1">
        <f>VLOOKUP(E2866,'渗透率、续签率'!AG:AJ,4,0)</f>
        <v>3431</v>
      </c>
      <c r="Y2866" s="1">
        <f t="shared" si="223"/>
        <v>1408.0266365688487</v>
      </c>
      <c r="Z2866">
        <v>1</v>
      </c>
      <c r="AA2866" s="89">
        <f t="shared" si="224"/>
        <v>10293</v>
      </c>
      <c r="AH2866" s="37"/>
      <c r="AI2866" s="37"/>
      <c r="AK2866" s="37"/>
    </row>
    <row r="2867" spans="1:37" hidden="1">
      <c r="A2867" t="s">
        <v>64</v>
      </c>
      <c r="B2867" t="s">
        <v>2</v>
      </c>
      <c r="C2867" t="s">
        <v>8</v>
      </c>
      <c r="D2867" t="s">
        <v>116</v>
      </c>
      <c r="E2867" t="s">
        <v>501</v>
      </c>
      <c r="F2867" t="str">
        <f t="shared" si="221"/>
        <v>萍乡市科学启蒙</v>
      </c>
      <c r="G2867" t="s">
        <v>90</v>
      </c>
      <c r="H2867" t="s">
        <v>391</v>
      </c>
      <c r="I2867" t="s">
        <v>68</v>
      </c>
      <c r="J2867">
        <v>21</v>
      </c>
      <c r="K2867">
        <v>0</v>
      </c>
      <c r="L2867" s="13">
        <f>VLOOKUP(C2867,'渗透率、续签率'!B:C,2,0)</f>
        <v>0.35099999999999998</v>
      </c>
      <c r="M2867" s="6">
        <v>0</v>
      </c>
      <c r="N2867">
        <v>1</v>
      </c>
      <c r="O2867">
        <v>0</v>
      </c>
      <c r="P2867" s="6">
        <v>0</v>
      </c>
      <c r="Q2867" s="13">
        <v>0</v>
      </c>
      <c r="R2867" s="13">
        <v>0</v>
      </c>
      <c r="S2867" s="31">
        <v>13</v>
      </c>
      <c r="T2867" s="6">
        <f>VLOOKUP(E2867,'参数设置&amp;汇总'!S:U,3,0)</f>
        <v>0.11627539503386004</v>
      </c>
      <c r="U2867" s="78">
        <f t="shared" si="220"/>
        <v>0.11627539503386004</v>
      </c>
      <c r="V2867" s="13">
        <v>0.85000000000000009</v>
      </c>
      <c r="W2867" s="78">
        <f t="shared" si="222"/>
        <v>0.1367945823927765</v>
      </c>
      <c r="X2867" s="1">
        <f>VLOOKUP(E2867,'渗透率、续签率'!AG:AJ,4,0)</f>
        <v>3431</v>
      </c>
      <c r="Y2867" s="1">
        <f t="shared" si="223"/>
        <v>469.34221218961619</v>
      </c>
      <c r="Z2867">
        <v>0</v>
      </c>
      <c r="AA2867" s="89">
        <f t="shared" si="224"/>
        <v>3431</v>
      </c>
      <c r="AH2867" s="37"/>
      <c r="AI2867" s="37"/>
      <c r="AK2867" s="37"/>
    </row>
    <row r="2868" spans="1:37" hidden="1">
      <c r="A2868" t="s">
        <v>64</v>
      </c>
      <c r="B2868" t="s">
        <v>2</v>
      </c>
      <c r="C2868" t="s">
        <v>8</v>
      </c>
      <c r="D2868" t="s">
        <v>116</v>
      </c>
      <c r="E2868" t="s">
        <v>501</v>
      </c>
      <c r="F2868" t="str">
        <f t="shared" si="221"/>
        <v>营口市科学启蒙</v>
      </c>
      <c r="G2868" t="s">
        <v>101</v>
      </c>
      <c r="H2868" t="s">
        <v>392</v>
      </c>
      <c r="I2868" t="s">
        <v>70</v>
      </c>
      <c r="J2868">
        <v>36</v>
      </c>
      <c r="K2868">
        <v>0</v>
      </c>
      <c r="L2868" s="13">
        <f>VLOOKUP(C2868,'渗透率、续签率'!B:C,2,0)</f>
        <v>0.35099999999999998</v>
      </c>
      <c r="M2868" s="6">
        <v>0</v>
      </c>
      <c r="N2868">
        <v>0</v>
      </c>
      <c r="O2868">
        <v>0</v>
      </c>
      <c r="P2868" s="6">
        <v>0</v>
      </c>
      <c r="Q2868" s="13">
        <v>0</v>
      </c>
      <c r="R2868" s="13">
        <v>0</v>
      </c>
      <c r="S2868" s="31">
        <v>24</v>
      </c>
      <c r="T2868" s="6">
        <f>VLOOKUP(E2868,'参数设置&amp;汇总'!S:U,3,0)</f>
        <v>0.11627539503386004</v>
      </c>
      <c r="U2868" s="78">
        <f t="shared" si="220"/>
        <v>0</v>
      </c>
      <c r="V2868" s="13">
        <v>0.85000000000000009</v>
      </c>
      <c r="W2868" s="78">
        <f t="shared" si="222"/>
        <v>0</v>
      </c>
      <c r="X2868" s="1">
        <f>VLOOKUP(E2868,'渗透率、续签率'!AG:AJ,4,0)</f>
        <v>3431</v>
      </c>
      <c r="Y2868" s="1">
        <f t="shared" si="223"/>
        <v>0</v>
      </c>
      <c r="Z2868">
        <v>1</v>
      </c>
      <c r="AA2868" s="89">
        <f t="shared" si="224"/>
        <v>0</v>
      </c>
      <c r="AH2868" s="37"/>
      <c r="AI2868" s="37"/>
      <c r="AK2868" s="37"/>
    </row>
    <row r="2869" spans="1:37" hidden="1">
      <c r="A2869" t="s">
        <v>64</v>
      </c>
      <c r="B2869" t="s">
        <v>2</v>
      </c>
      <c r="C2869" t="s">
        <v>8</v>
      </c>
      <c r="D2869" t="s">
        <v>116</v>
      </c>
      <c r="E2869" t="s">
        <v>501</v>
      </c>
      <c r="F2869" t="str">
        <f t="shared" si="221"/>
        <v>葫芦岛市科学启蒙</v>
      </c>
      <c r="G2869" t="s">
        <v>101</v>
      </c>
      <c r="H2869" t="s">
        <v>393</v>
      </c>
      <c r="I2869" t="s">
        <v>70</v>
      </c>
      <c r="J2869">
        <v>24</v>
      </c>
      <c r="K2869">
        <v>0</v>
      </c>
      <c r="L2869" s="13">
        <f>VLOOKUP(C2869,'渗透率、续签率'!B:C,2,0)</f>
        <v>0.35099999999999998</v>
      </c>
      <c r="M2869" s="6">
        <v>0</v>
      </c>
      <c r="N2869">
        <v>0</v>
      </c>
      <c r="O2869">
        <v>0</v>
      </c>
      <c r="P2869" s="6">
        <v>0</v>
      </c>
      <c r="Q2869" s="13">
        <v>0</v>
      </c>
      <c r="R2869" s="13">
        <v>0</v>
      </c>
      <c r="S2869" s="31">
        <v>18</v>
      </c>
      <c r="T2869" s="6">
        <f>VLOOKUP(E2869,'参数设置&amp;汇总'!S:U,3,0)</f>
        <v>0.11627539503386004</v>
      </c>
      <c r="U2869" s="78">
        <f t="shared" si="220"/>
        <v>0</v>
      </c>
      <c r="V2869" s="13">
        <v>0.85000000000000009</v>
      </c>
      <c r="W2869" s="78">
        <f t="shared" si="222"/>
        <v>0</v>
      </c>
      <c r="X2869" s="1">
        <f>VLOOKUP(E2869,'渗透率、续签率'!AG:AJ,4,0)</f>
        <v>3431</v>
      </c>
      <c r="Y2869" s="1">
        <f t="shared" si="223"/>
        <v>0</v>
      </c>
      <c r="Z2869">
        <v>0</v>
      </c>
      <c r="AA2869" s="89">
        <f t="shared" si="224"/>
        <v>0</v>
      </c>
      <c r="AH2869" s="37"/>
      <c r="AI2869" s="37"/>
      <c r="AK2869" s="37"/>
    </row>
    <row r="2870" spans="1:37" hidden="1">
      <c r="A2870" t="s">
        <v>64</v>
      </c>
      <c r="B2870" t="s">
        <v>2</v>
      </c>
      <c r="C2870" t="s">
        <v>8</v>
      </c>
      <c r="D2870" t="s">
        <v>116</v>
      </c>
      <c r="E2870" t="s">
        <v>501</v>
      </c>
      <c r="F2870" t="str">
        <f t="shared" si="221"/>
        <v>蚌埠市科学启蒙</v>
      </c>
      <c r="G2870" t="s">
        <v>94</v>
      </c>
      <c r="H2870" t="s">
        <v>394</v>
      </c>
      <c r="I2870" t="s">
        <v>68</v>
      </c>
      <c r="J2870">
        <v>34</v>
      </c>
      <c r="K2870">
        <v>0</v>
      </c>
      <c r="L2870" s="13">
        <f>VLOOKUP(C2870,'渗透率、续签率'!B:C,2,0)</f>
        <v>0.35099999999999998</v>
      </c>
      <c r="M2870" s="6">
        <v>0</v>
      </c>
      <c r="N2870">
        <v>0</v>
      </c>
      <c r="O2870">
        <v>0</v>
      </c>
      <c r="P2870" s="6">
        <v>0</v>
      </c>
      <c r="Q2870" s="13">
        <v>0</v>
      </c>
      <c r="R2870" s="13">
        <v>0</v>
      </c>
      <c r="S2870" s="31">
        <v>35</v>
      </c>
      <c r="T2870" s="6">
        <f>VLOOKUP(E2870,'参数设置&amp;汇总'!S:U,3,0)</f>
        <v>0.11627539503386004</v>
      </c>
      <c r="U2870" s="78">
        <f t="shared" si="220"/>
        <v>0</v>
      </c>
      <c r="V2870" s="13">
        <v>0.85000000000000009</v>
      </c>
      <c r="W2870" s="78">
        <f t="shared" si="222"/>
        <v>0</v>
      </c>
      <c r="X2870" s="1">
        <f>VLOOKUP(E2870,'渗透率、续签率'!AG:AJ,4,0)</f>
        <v>3431</v>
      </c>
      <c r="Y2870" s="1">
        <f t="shared" si="223"/>
        <v>0</v>
      </c>
      <c r="Z2870">
        <v>4</v>
      </c>
      <c r="AA2870" s="89">
        <f t="shared" si="224"/>
        <v>0</v>
      </c>
    </row>
    <row r="2871" spans="1:37" hidden="1">
      <c r="A2871" t="s">
        <v>64</v>
      </c>
      <c r="B2871" t="s">
        <v>2</v>
      </c>
      <c r="C2871" t="s">
        <v>8</v>
      </c>
      <c r="D2871" t="s">
        <v>116</v>
      </c>
      <c r="E2871" t="s">
        <v>501</v>
      </c>
      <c r="F2871" t="str">
        <f t="shared" si="221"/>
        <v>衡水市科学启蒙</v>
      </c>
      <c r="G2871" t="s">
        <v>159</v>
      </c>
      <c r="H2871" t="s">
        <v>395</v>
      </c>
      <c r="I2871" t="s">
        <v>70</v>
      </c>
      <c r="J2871">
        <v>42</v>
      </c>
      <c r="K2871">
        <v>0</v>
      </c>
      <c r="L2871" s="13">
        <f>VLOOKUP(C2871,'渗透率、续签率'!B:C,2,0)</f>
        <v>0.35099999999999998</v>
      </c>
      <c r="M2871" s="6">
        <v>0</v>
      </c>
      <c r="N2871">
        <v>5</v>
      </c>
      <c r="O2871">
        <v>0</v>
      </c>
      <c r="P2871" s="6">
        <v>0</v>
      </c>
      <c r="Q2871" s="13">
        <v>0</v>
      </c>
      <c r="R2871" s="13">
        <v>0</v>
      </c>
      <c r="S2871" s="31">
        <v>57</v>
      </c>
      <c r="T2871" s="6">
        <f>VLOOKUP(E2871,'参数设置&amp;汇总'!S:U,3,0)</f>
        <v>0.11627539503386004</v>
      </c>
      <c r="U2871" s="78">
        <f t="shared" si="220"/>
        <v>0.5813769751693002</v>
      </c>
      <c r="V2871" s="13">
        <v>0.85000000000000009</v>
      </c>
      <c r="W2871" s="78">
        <f t="shared" si="222"/>
        <v>0.68397291196388255</v>
      </c>
      <c r="X2871" s="1">
        <f>VLOOKUP(E2871,'渗透率、续签率'!AG:AJ,4,0)</f>
        <v>3431</v>
      </c>
      <c r="Y2871" s="1">
        <f t="shared" si="223"/>
        <v>2346.711060948081</v>
      </c>
      <c r="Z2871">
        <v>1</v>
      </c>
      <c r="AA2871" s="89">
        <f t="shared" si="224"/>
        <v>17155</v>
      </c>
      <c r="AH2871" s="37"/>
      <c r="AI2871" s="37"/>
      <c r="AK2871" s="37"/>
    </row>
    <row r="2872" spans="1:37" hidden="1">
      <c r="A2872" t="s">
        <v>64</v>
      </c>
      <c r="B2872" t="s">
        <v>2</v>
      </c>
      <c r="C2872" t="s">
        <v>8</v>
      </c>
      <c r="D2872" t="s">
        <v>116</v>
      </c>
      <c r="E2872" t="s">
        <v>501</v>
      </c>
      <c r="F2872" t="str">
        <f t="shared" si="221"/>
        <v>衡阳市科学启蒙</v>
      </c>
      <c r="G2872" t="s">
        <v>113</v>
      </c>
      <c r="H2872" t="s">
        <v>396</v>
      </c>
      <c r="I2872" t="s">
        <v>68</v>
      </c>
      <c r="J2872">
        <v>32</v>
      </c>
      <c r="K2872">
        <v>0</v>
      </c>
      <c r="L2872" s="13">
        <f>VLOOKUP(C2872,'渗透率、续签率'!B:C,2,0)</f>
        <v>0.35099999999999998</v>
      </c>
      <c r="M2872" s="6">
        <v>0</v>
      </c>
      <c r="N2872">
        <v>0</v>
      </c>
      <c r="O2872">
        <v>0</v>
      </c>
      <c r="P2872" s="6">
        <v>0</v>
      </c>
      <c r="Q2872" s="13">
        <v>0</v>
      </c>
      <c r="R2872" s="13">
        <v>0</v>
      </c>
      <c r="S2872" s="31">
        <v>31</v>
      </c>
      <c r="T2872" s="6">
        <f>VLOOKUP(E2872,'参数设置&amp;汇总'!S:U,3,0)</f>
        <v>0.11627539503386004</v>
      </c>
      <c r="U2872" s="78">
        <f t="shared" si="220"/>
        <v>0</v>
      </c>
      <c r="V2872" s="13">
        <v>0.85000000000000009</v>
      </c>
      <c r="W2872" s="78">
        <f t="shared" si="222"/>
        <v>0</v>
      </c>
      <c r="X2872" s="1">
        <f>VLOOKUP(E2872,'渗透率、续签率'!AG:AJ,4,0)</f>
        <v>3431</v>
      </c>
      <c r="Y2872" s="1">
        <f t="shared" si="223"/>
        <v>0</v>
      </c>
      <c r="Z2872">
        <v>2</v>
      </c>
      <c r="AA2872" s="89">
        <f t="shared" si="224"/>
        <v>0</v>
      </c>
      <c r="AH2872" s="37"/>
      <c r="AI2872" s="37"/>
      <c r="AJ2872" s="1"/>
      <c r="AK2872" s="37"/>
    </row>
    <row r="2873" spans="1:37" hidden="1">
      <c r="A2873" t="s">
        <v>64</v>
      </c>
      <c r="B2873" t="s">
        <v>2</v>
      </c>
      <c r="C2873" t="s">
        <v>8</v>
      </c>
      <c r="D2873" t="s">
        <v>116</v>
      </c>
      <c r="E2873" t="s">
        <v>501</v>
      </c>
      <c r="F2873" t="str">
        <f t="shared" si="221"/>
        <v>衢州市科学启蒙</v>
      </c>
      <c r="G2873" t="s">
        <v>79</v>
      </c>
      <c r="H2873" t="s">
        <v>397</v>
      </c>
      <c r="I2873" t="s">
        <v>68</v>
      </c>
      <c r="J2873">
        <v>33</v>
      </c>
      <c r="K2873">
        <v>1</v>
      </c>
      <c r="L2873" s="13">
        <f>VLOOKUP(C2873,'渗透率、续签率'!B:C,2,0)</f>
        <v>0.35099999999999998</v>
      </c>
      <c r="M2873" s="6">
        <v>0.03</v>
      </c>
      <c r="N2873">
        <v>4</v>
      </c>
      <c r="O2873">
        <v>0</v>
      </c>
      <c r="P2873" s="6">
        <v>0</v>
      </c>
      <c r="Q2873" s="13">
        <v>2.5000000000000001E-2</v>
      </c>
      <c r="R2873" s="13">
        <v>0</v>
      </c>
      <c r="S2873" s="31">
        <v>40</v>
      </c>
      <c r="T2873" s="6">
        <f>VLOOKUP(E2873,'参数设置&amp;汇总'!S:U,3,0)</f>
        <v>0.11627539503386004</v>
      </c>
      <c r="U2873" s="78">
        <f t="shared" si="220"/>
        <v>0.46510158013544017</v>
      </c>
      <c r="V2873" s="13">
        <v>0.85000000000000009</v>
      </c>
      <c r="W2873" s="78">
        <f t="shared" si="222"/>
        <v>0.54717832957110601</v>
      </c>
      <c r="X2873" s="1">
        <f>VLOOKUP(E2873,'渗透率、续签率'!AG:AJ,4,0)</f>
        <v>3431</v>
      </c>
      <c r="Y2873" s="1">
        <f t="shared" si="223"/>
        <v>1877.3688487584648</v>
      </c>
      <c r="Z2873">
        <v>0</v>
      </c>
      <c r="AA2873" s="89">
        <f t="shared" si="224"/>
        <v>13724</v>
      </c>
      <c r="AH2873" s="37"/>
      <c r="AI2873" s="37"/>
      <c r="AK2873" s="37"/>
    </row>
    <row r="2874" spans="1:37" hidden="1">
      <c r="A2874" t="s">
        <v>64</v>
      </c>
      <c r="B2874" t="s">
        <v>2</v>
      </c>
      <c r="C2874" t="s">
        <v>8</v>
      </c>
      <c r="D2874" t="s">
        <v>116</v>
      </c>
      <c r="E2874" t="s">
        <v>501</v>
      </c>
      <c r="F2874" t="str">
        <f t="shared" si="221"/>
        <v>襄阳市科学启蒙</v>
      </c>
      <c r="G2874" t="s">
        <v>81</v>
      </c>
      <c r="H2874" t="s">
        <v>398</v>
      </c>
      <c r="I2874" t="s">
        <v>68</v>
      </c>
      <c r="J2874">
        <v>52</v>
      </c>
      <c r="K2874">
        <v>1</v>
      </c>
      <c r="L2874" s="13">
        <f>VLOOKUP(C2874,'渗透率、续签率'!B:C,2,0)</f>
        <v>0.35099999999999998</v>
      </c>
      <c r="M2874" s="6">
        <v>0.02</v>
      </c>
      <c r="N2874">
        <v>2</v>
      </c>
      <c r="O2874">
        <v>1</v>
      </c>
      <c r="P2874" s="6">
        <v>0.5</v>
      </c>
      <c r="Q2874" s="13">
        <v>0.50600000000000001</v>
      </c>
      <c r="R2874" s="13">
        <v>0.50600000000000001</v>
      </c>
      <c r="S2874" s="31">
        <v>99</v>
      </c>
      <c r="T2874" s="6">
        <f>VLOOKUP(E2874,'参数设置&amp;汇总'!S:U,3,0)</f>
        <v>0.11627539503386004</v>
      </c>
      <c r="U2874" s="78">
        <f t="shared" si="220"/>
        <v>1</v>
      </c>
      <c r="V2874" s="13">
        <v>0.85000000000000009</v>
      </c>
      <c r="W2874" s="78">
        <f t="shared" si="222"/>
        <v>0.76352941176470579</v>
      </c>
      <c r="X2874" s="1">
        <f>VLOOKUP(E2874,'渗透率、续签率'!AG:AJ,4,0)</f>
        <v>3431</v>
      </c>
      <c r="Y2874" s="1">
        <f t="shared" si="223"/>
        <v>2619.6694117647057</v>
      </c>
      <c r="Z2874">
        <v>6</v>
      </c>
      <c r="AA2874" s="89">
        <f t="shared" si="224"/>
        <v>6862</v>
      </c>
    </row>
    <row r="2875" spans="1:37" hidden="1">
      <c r="A2875" t="s">
        <v>64</v>
      </c>
      <c r="B2875" t="s">
        <v>2</v>
      </c>
      <c r="C2875" t="s">
        <v>8</v>
      </c>
      <c r="D2875" t="s">
        <v>116</v>
      </c>
      <c r="E2875" t="s">
        <v>501</v>
      </c>
      <c r="F2875" t="str">
        <f t="shared" si="221"/>
        <v>西双版纳傣族自治州科学启蒙</v>
      </c>
      <c r="G2875" t="s">
        <v>99</v>
      </c>
      <c r="H2875" t="s">
        <v>399</v>
      </c>
      <c r="I2875" t="s">
        <v>68</v>
      </c>
      <c r="J2875">
        <v>2</v>
      </c>
      <c r="K2875">
        <v>0</v>
      </c>
      <c r="L2875" s="13">
        <f>VLOOKUP(C2875,'渗透率、续签率'!B:C,2,0)</f>
        <v>0.35099999999999998</v>
      </c>
      <c r="M2875" s="6">
        <v>0</v>
      </c>
      <c r="N2875">
        <v>0</v>
      </c>
      <c r="O2875">
        <v>0</v>
      </c>
      <c r="P2875" s="6">
        <v>0</v>
      </c>
      <c r="Q2875" s="13">
        <v>0</v>
      </c>
      <c r="R2875" s="13">
        <v>0</v>
      </c>
      <c r="S2875" s="31">
        <v>2</v>
      </c>
      <c r="T2875" s="6">
        <f>VLOOKUP(E2875,'参数设置&amp;汇总'!S:U,3,0)</f>
        <v>0.11627539503386004</v>
      </c>
      <c r="U2875" s="78">
        <f t="shared" si="220"/>
        <v>0</v>
      </c>
      <c r="V2875" s="13">
        <v>0.85000000000000009</v>
      </c>
      <c r="W2875" s="78">
        <f t="shared" si="222"/>
        <v>0</v>
      </c>
      <c r="X2875" s="1">
        <f>VLOOKUP(E2875,'渗透率、续签率'!AG:AJ,4,0)</f>
        <v>3431</v>
      </c>
      <c r="Y2875" s="1">
        <f t="shared" si="223"/>
        <v>0</v>
      </c>
      <c r="Z2875">
        <v>0</v>
      </c>
      <c r="AA2875" s="89">
        <f t="shared" si="224"/>
        <v>0</v>
      </c>
      <c r="AH2875" s="37"/>
      <c r="AI2875" s="37"/>
      <c r="AK2875" s="37"/>
    </row>
    <row r="2876" spans="1:37" hidden="1">
      <c r="A2876" t="s">
        <v>64</v>
      </c>
      <c r="B2876" t="s">
        <v>2</v>
      </c>
      <c r="C2876" t="s">
        <v>8</v>
      </c>
      <c r="D2876" t="s">
        <v>116</v>
      </c>
      <c r="E2876" t="s">
        <v>501</v>
      </c>
      <c r="F2876" t="str">
        <f t="shared" si="221"/>
        <v>西宁市科学启蒙</v>
      </c>
      <c r="G2876" t="s">
        <v>297</v>
      </c>
      <c r="H2876" t="s">
        <v>400</v>
      </c>
      <c r="I2876" t="s">
        <v>70</v>
      </c>
      <c r="J2876">
        <v>12</v>
      </c>
      <c r="K2876">
        <v>0</v>
      </c>
      <c r="L2876" s="13">
        <f>VLOOKUP(C2876,'渗透率、续签率'!B:C,2,0)</f>
        <v>0.35099999999999998</v>
      </c>
      <c r="M2876" s="6">
        <v>0</v>
      </c>
      <c r="N2876">
        <v>2</v>
      </c>
      <c r="O2876">
        <v>0</v>
      </c>
      <c r="P2876" s="6">
        <v>0</v>
      </c>
      <c r="Q2876" s="13">
        <v>0</v>
      </c>
      <c r="R2876" s="13">
        <v>0</v>
      </c>
      <c r="S2876" s="31">
        <v>20</v>
      </c>
      <c r="T2876" s="6">
        <f>VLOOKUP(E2876,'参数设置&amp;汇总'!S:U,3,0)</f>
        <v>0.11627539503386004</v>
      </c>
      <c r="U2876" s="78">
        <f t="shared" si="220"/>
        <v>0.23255079006772009</v>
      </c>
      <c r="V2876" s="13">
        <v>0.85000000000000009</v>
      </c>
      <c r="W2876" s="78">
        <f t="shared" si="222"/>
        <v>0.27358916478555301</v>
      </c>
      <c r="X2876" s="1">
        <f>VLOOKUP(E2876,'渗透率、续签率'!AG:AJ,4,0)</f>
        <v>3431</v>
      </c>
      <c r="Y2876" s="1">
        <f t="shared" si="223"/>
        <v>938.68442437923238</v>
      </c>
      <c r="Z2876">
        <v>0</v>
      </c>
      <c r="AA2876" s="89">
        <f t="shared" si="224"/>
        <v>6862</v>
      </c>
      <c r="AH2876" s="37"/>
      <c r="AI2876" s="37"/>
      <c r="AK2876" s="37"/>
    </row>
    <row r="2877" spans="1:37" hidden="1">
      <c r="A2877" t="s">
        <v>64</v>
      </c>
      <c r="B2877" t="s">
        <v>2</v>
      </c>
      <c r="C2877" t="s">
        <v>8</v>
      </c>
      <c r="D2877" t="s">
        <v>116</v>
      </c>
      <c r="E2877" t="s">
        <v>501</v>
      </c>
      <c r="F2877" t="str">
        <f t="shared" si="221"/>
        <v>许昌市科学启蒙</v>
      </c>
      <c r="G2877" t="s">
        <v>110</v>
      </c>
      <c r="H2877" t="s">
        <v>401</v>
      </c>
      <c r="I2877" t="s">
        <v>70</v>
      </c>
      <c r="J2877">
        <v>34</v>
      </c>
      <c r="K2877">
        <v>0</v>
      </c>
      <c r="L2877" s="13">
        <f>VLOOKUP(C2877,'渗透率、续签率'!B:C,2,0)</f>
        <v>0.35099999999999998</v>
      </c>
      <c r="M2877" s="6">
        <v>0</v>
      </c>
      <c r="N2877">
        <v>2</v>
      </c>
      <c r="O2877">
        <v>0</v>
      </c>
      <c r="P2877" s="6">
        <v>0</v>
      </c>
      <c r="Q2877" s="13">
        <v>0</v>
      </c>
      <c r="R2877" s="13">
        <v>0</v>
      </c>
      <c r="S2877" s="31">
        <v>28</v>
      </c>
      <c r="T2877" s="6">
        <f>VLOOKUP(E2877,'参数设置&amp;汇总'!S:U,3,0)</f>
        <v>0.11627539503386004</v>
      </c>
      <c r="U2877" s="78">
        <f t="shared" si="220"/>
        <v>0.23255079006772009</v>
      </c>
      <c r="V2877" s="13">
        <v>0.85000000000000009</v>
      </c>
      <c r="W2877" s="78">
        <f t="shared" si="222"/>
        <v>0.27358916478555301</v>
      </c>
      <c r="X2877" s="1">
        <f>VLOOKUP(E2877,'渗透率、续签率'!AG:AJ,4,0)</f>
        <v>3431</v>
      </c>
      <c r="Y2877" s="1">
        <f t="shared" si="223"/>
        <v>938.68442437923238</v>
      </c>
      <c r="Z2877">
        <v>0</v>
      </c>
      <c r="AA2877" s="89">
        <f t="shared" si="224"/>
        <v>6862</v>
      </c>
      <c r="AH2877" s="37"/>
      <c r="AI2877" s="37"/>
      <c r="AK2877" s="37"/>
    </row>
    <row r="2878" spans="1:37" hidden="1">
      <c r="A2878" t="s">
        <v>64</v>
      </c>
      <c r="B2878" t="s">
        <v>2</v>
      </c>
      <c r="C2878" t="s">
        <v>8</v>
      </c>
      <c r="D2878" t="s">
        <v>116</v>
      </c>
      <c r="E2878" t="s">
        <v>501</v>
      </c>
      <c r="F2878" t="str">
        <f t="shared" si="221"/>
        <v>贵港市科学启蒙</v>
      </c>
      <c r="G2878" t="s">
        <v>88</v>
      </c>
      <c r="H2878" t="s">
        <v>402</v>
      </c>
      <c r="I2878" t="s">
        <v>68</v>
      </c>
      <c r="J2878">
        <v>15</v>
      </c>
      <c r="K2878">
        <v>0</v>
      </c>
      <c r="L2878" s="13">
        <f>VLOOKUP(C2878,'渗透率、续签率'!B:C,2,0)</f>
        <v>0.35099999999999998</v>
      </c>
      <c r="M2878" s="6">
        <v>0</v>
      </c>
      <c r="N2878">
        <v>0</v>
      </c>
      <c r="O2878">
        <v>0</v>
      </c>
      <c r="P2878" s="6">
        <v>0</v>
      </c>
      <c r="Q2878" s="13">
        <v>0</v>
      </c>
      <c r="R2878" s="13">
        <v>0</v>
      </c>
      <c r="S2878" s="31">
        <v>24</v>
      </c>
      <c r="T2878" s="6">
        <f>VLOOKUP(E2878,'参数设置&amp;汇总'!S:U,3,0)</f>
        <v>0.11627539503386004</v>
      </c>
      <c r="U2878" s="78">
        <f t="shared" si="220"/>
        <v>0</v>
      </c>
      <c r="V2878" s="13">
        <v>0.85000000000000009</v>
      </c>
      <c r="W2878" s="78">
        <f t="shared" si="222"/>
        <v>0</v>
      </c>
      <c r="X2878" s="1">
        <f>VLOOKUP(E2878,'渗透率、续签率'!AG:AJ,4,0)</f>
        <v>3431</v>
      </c>
      <c r="Y2878" s="1">
        <f t="shared" si="223"/>
        <v>0</v>
      </c>
      <c r="Z2878">
        <v>1</v>
      </c>
      <c r="AA2878" s="89">
        <f t="shared" si="224"/>
        <v>0</v>
      </c>
      <c r="AH2878" s="37"/>
      <c r="AI2878" s="37"/>
      <c r="AK2878" s="37"/>
    </row>
    <row r="2879" spans="1:37" hidden="1">
      <c r="A2879" t="s">
        <v>64</v>
      </c>
      <c r="B2879" t="s">
        <v>2</v>
      </c>
      <c r="C2879" t="s">
        <v>8</v>
      </c>
      <c r="D2879" t="s">
        <v>116</v>
      </c>
      <c r="E2879" t="s">
        <v>501</v>
      </c>
      <c r="F2879" t="str">
        <f t="shared" si="221"/>
        <v>贵阳市科学启蒙</v>
      </c>
      <c r="G2879" t="s">
        <v>167</v>
      </c>
      <c r="H2879" t="s">
        <v>403</v>
      </c>
      <c r="I2879" t="s">
        <v>70</v>
      </c>
      <c r="J2879">
        <v>111</v>
      </c>
      <c r="K2879">
        <v>3</v>
      </c>
      <c r="L2879" s="13">
        <f>VLOOKUP(C2879,'渗透率、续签率'!B:C,2,0)</f>
        <v>0.35099999999999998</v>
      </c>
      <c r="M2879" s="6">
        <v>0.03</v>
      </c>
      <c r="N2879">
        <v>21</v>
      </c>
      <c r="O2879">
        <v>3</v>
      </c>
      <c r="P2879" s="6">
        <v>0.14000000000000001</v>
      </c>
      <c r="Q2879" s="13">
        <v>0.496</v>
      </c>
      <c r="R2879" s="13">
        <v>0.42199999999999999</v>
      </c>
      <c r="S2879" s="31">
        <v>376</v>
      </c>
      <c r="T2879" s="6">
        <f>VLOOKUP(E2879,'参数设置&amp;汇总'!S:U,3,0)</f>
        <v>0.11627539503386004</v>
      </c>
      <c r="U2879" s="78">
        <f t="shared" si="220"/>
        <v>3</v>
      </c>
      <c r="V2879" s="13">
        <v>0.85000000000000009</v>
      </c>
      <c r="W2879" s="78">
        <f t="shared" si="222"/>
        <v>2.2905882352941176</v>
      </c>
      <c r="X2879" s="1">
        <f>VLOOKUP(E2879,'渗透率、续签率'!AG:AJ,4,0)</f>
        <v>3431</v>
      </c>
      <c r="Y2879" s="1">
        <f t="shared" si="223"/>
        <v>7859.0082352941172</v>
      </c>
      <c r="Z2879">
        <v>20</v>
      </c>
      <c r="AA2879" s="89">
        <f t="shared" si="224"/>
        <v>72051</v>
      </c>
      <c r="AH2879" s="37"/>
      <c r="AI2879" s="37"/>
      <c r="AK2879" s="37"/>
    </row>
    <row r="2880" spans="1:37" hidden="1">
      <c r="A2880" t="s">
        <v>64</v>
      </c>
      <c r="B2880" t="s">
        <v>2</v>
      </c>
      <c r="C2880" t="s">
        <v>8</v>
      </c>
      <c r="D2880" t="s">
        <v>116</v>
      </c>
      <c r="E2880" t="s">
        <v>501</v>
      </c>
      <c r="F2880" t="str">
        <f t="shared" si="221"/>
        <v>贺州市科学启蒙</v>
      </c>
      <c r="G2880" t="s">
        <v>88</v>
      </c>
      <c r="H2880" t="s">
        <v>404</v>
      </c>
      <c r="I2880" t="s">
        <v>68</v>
      </c>
      <c r="J2880">
        <v>9</v>
      </c>
      <c r="K2880">
        <v>0</v>
      </c>
      <c r="L2880" s="13">
        <f>VLOOKUP(C2880,'渗透率、续签率'!B:C,2,0)</f>
        <v>0.35099999999999998</v>
      </c>
      <c r="M2880" s="6">
        <v>0</v>
      </c>
      <c r="N2880">
        <v>0</v>
      </c>
      <c r="O2880">
        <v>0</v>
      </c>
      <c r="P2880" s="6">
        <v>0</v>
      </c>
      <c r="Q2880" s="13">
        <v>0</v>
      </c>
      <c r="R2880" s="13">
        <v>0</v>
      </c>
      <c r="S2880" s="31">
        <v>3</v>
      </c>
      <c r="T2880" s="6">
        <f>VLOOKUP(E2880,'参数设置&amp;汇总'!S:U,3,0)</f>
        <v>0.11627539503386004</v>
      </c>
      <c r="U2880" s="78">
        <f t="shared" si="220"/>
        <v>0</v>
      </c>
      <c r="V2880" s="13">
        <v>0.85000000000000009</v>
      </c>
      <c r="W2880" s="78">
        <f t="shared" si="222"/>
        <v>0</v>
      </c>
      <c r="X2880" s="1">
        <f>VLOOKUP(E2880,'渗透率、续签率'!AG:AJ,4,0)</f>
        <v>3431</v>
      </c>
      <c r="Y2880" s="1">
        <f t="shared" si="223"/>
        <v>0</v>
      </c>
      <c r="Z2880">
        <v>0</v>
      </c>
      <c r="AA2880" s="89">
        <f t="shared" si="224"/>
        <v>0</v>
      </c>
      <c r="AH2880" s="37"/>
      <c r="AI2880" s="37"/>
      <c r="AK2880" s="37"/>
    </row>
    <row r="2881" spans="1:37" hidden="1">
      <c r="A2881" t="s">
        <v>64</v>
      </c>
      <c r="B2881" t="s">
        <v>2</v>
      </c>
      <c r="C2881" t="s">
        <v>8</v>
      </c>
      <c r="D2881" t="s">
        <v>116</v>
      </c>
      <c r="E2881" t="s">
        <v>501</v>
      </c>
      <c r="F2881" t="str">
        <f t="shared" si="221"/>
        <v>资阳市科学启蒙</v>
      </c>
      <c r="G2881" t="s">
        <v>77</v>
      </c>
      <c r="H2881" t="s">
        <v>405</v>
      </c>
      <c r="I2881" t="s">
        <v>70</v>
      </c>
      <c r="J2881">
        <v>5</v>
      </c>
      <c r="K2881">
        <v>0</v>
      </c>
      <c r="L2881" s="13">
        <f>VLOOKUP(C2881,'渗透率、续签率'!B:C,2,0)</f>
        <v>0.35099999999999998</v>
      </c>
      <c r="M2881" s="6">
        <v>0</v>
      </c>
      <c r="N2881">
        <v>0</v>
      </c>
      <c r="O2881">
        <v>0</v>
      </c>
      <c r="P2881" s="6">
        <v>0</v>
      </c>
      <c r="Q2881" s="13">
        <v>0</v>
      </c>
      <c r="R2881" s="13">
        <v>0</v>
      </c>
      <c r="S2881" s="31">
        <v>2</v>
      </c>
      <c r="T2881" s="6">
        <f>VLOOKUP(E2881,'参数设置&amp;汇总'!S:U,3,0)</f>
        <v>0.11627539503386004</v>
      </c>
      <c r="U2881" s="78">
        <f t="shared" si="220"/>
        <v>0</v>
      </c>
      <c r="V2881" s="13">
        <v>0.85000000000000009</v>
      </c>
      <c r="W2881" s="78">
        <f t="shared" si="222"/>
        <v>0</v>
      </c>
      <c r="X2881" s="1">
        <f>VLOOKUP(E2881,'渗透率、续签率'!AG:AJ,4,0)</f>
        <v>3431</v>
      </c>
      <c r="Y2881" s="1">
        <f t="shared" si="223"/>
        <v>0</v>
      </c>
      <c r="Z2881">
        <v>1</v>
      </c>
      <c r="AA2881" s="89">
        <f t="shared" si="224"/>
        <v>0</v>
      </c>
      <c r="AH2881" s="37"/>
      <c r="AI2881" s="37"/>
      <c r="AK2881" s="37"/>
    </row>
    <row r="2882" spans="1:37" hidden="1">
      <c r="A2882" t="s">
        <v>64</v>
      </c>
      <c r="B2882" t="s">
        <v>2</v>
      </c>
      <c r="C2882" t="s">
        <v>8</v>
      </c>
      <c r="D2882" t="s">
        <v>116</v>
      </c>
      <c r="E2882" t="s">
        <v>501</v>
      </c>
      <c r="F2882" t="str">
        <f t="shared" si="221"/>
        <v>赣州市科学启蒙</v>
      </c>
      <c r="G2882" t="s">
        <v>90</v>
      </c>
      <c r="H2882" t="s">
        <v>406</v>
      </c>
      <c r="I2882" t="s">
        <v>68</v>
      </c>
      <c r="J2882">
        <v>61</v>
      </c>
      <c r="K2882">
        <v>0</v>
      </c>
      <c r="L2882" s="13">
        <f>VLOOKUP(C2882,'渗透率、续签率'!B:C,2,0)</f>
        <v>0.35099999999999998</v>
      </c>
      <c r="M2882" s="6">
        <v>0</v>
      </c>
      <c r="N2882">
        <v>6</v>
      </c>
      <c r="O2882">
        <v>0</v>
      </c>
      <c r="P2882" s="6">
        <v>0</v>
      </c>
      <c r="Q2882" s="13">
        <v>5.3999999999999999E-2</v>
      </c>
      <c r="R2882" s="13">
        <v>0</v>
      </c>
      <c r="S2882" s="31">
        <v>114</v>
      </c>
      <c r="T2882" s="6">
        <f>VLOOKUP(E2882,'参数设置&amp;汇总'!S:U,3,0)</f>
        <v>0.11627539503386004</v>
      </c>
      <c r="U2882" s="78">
        <f t="shared" si="220"/>
        <v>0.69765237020316029</v>
      </c>
      <c r="V2882" s="13">
        <v>0.85000000000000009</v>
      </c>
      <c r="W2882" s="78">
        <f t="shared" si="222"/>
        <v>0.82076749435665908</v>
      </c>
      <c r="X2882" s="1">
        <f>VLOOKUP(E2882,'渗透率、续签率'!AG:AJ,4,0)</f>
        <v>3431</v>
      </c>
      <c r="Y2882" s="1">
        <f t="shared" si="223"/>
        <v>2816.0532731376975</v>
      </c>
      <c r="Z2882">
        <v>4</v>
      </c>
      <c r="AA2882" s="89">
        <f t="shared" si="224"/>
        <v>20586</v>
      </c>
      <c r="AH2882" s="37"/>
      <c r="AI2882" s="37"/>
      <c r="AK2882" s="37"/>
    </row>
    <row r="2883" spans="1:37" hidden="1">
      <c r="A2883" t="s">
        <v>64</v>
      </c>
      <c r="B2883" t="s">
        <v>2</v>
      </c>
      <c r="C2883" t="s">
        <v>8</v>
      </c>
      <c r="D2883" t="s">
        <v>116</v>
      </c>
      <c r="E2883" t="s">
        <v>501</v>
      </c>
      <c r="F2883" t="str">
        <f t="shared" si="221"/>
        <v>赤峰市科学启蒙</v>
      </c>
      <c r="G2883" t="s">
        <v>142</v>
      </c>
      <c r="H2883" t="s">
        <v>407</v>
      </c>
      <c r="I2883" t="s">
        <v>70</v>
      </c>
      <c r="J2883">
        <v>35</v>
      </c>
      <c r="K2883">
        <v>0</v>
      </c>
      <c r="L2883" s="13">
        <f>VLOOKUP(C2883,'渗透率、续签率'!B:C,2,0)</f>
        <v>0.35099999999999998</v>
      </c>
      <c r="M2883" s="6">
        <v>0</v>
      </c>
      <c r="N2883">
        <v>11</v>
      </c>
      <c r="O2883">
        <v>0</v>
      </c>
      <c r="P2883" s="6">
        <v>0</v>
      </c>
      <c r="Q2883" s="13">
        <v>0</v>
      </c>
      <c r="R2883" s="13">
        <v>0</v>
      </c>
      <c r="S2883" s="31">
        <v>62</v>
      </c>
      <c r="T2883" s="6">
        <f>VLOOKUP(E2883,'参数设置&amp;汇总'!S:U,3,0)</f>
        <v>0.11627539503386004</v>
      </c>
      <c r="U2883" s="78">
        <f t="shared" ref="U2883:U2946" si="225">IF(T2883*N2883&gt;=O2883,T2883*N2883,O2883)</f>
        <v>1.2790293453724604</v>
      </c>
      <c r="V2883" s="13">
        <v>0.85000000000000009</v>
      </c>
      <c r="W2883" s="78">
        <f t="shared" si="222"/>
        <v>1.5047404063205414</v>
      </c>
      <c r="X2883" s="1">
        <f>VLOOKUP(E2883,'渗透率、续签率'!AG:AJ,4,0)</f>
        <v>3431</v>
      </c>
      <c r="Y2883" s="1">
        <f t="shared" si="223"/>
        <v>5162.7643340857776</v>
      </c>
      <c r="Z2883">
        <v>2</v>
      </c>
      <c r="AA2883" s="89">
        <f t="shared" si="224"/>
        <v>37741</v>
      </c>
      <c r="AH2883" s="37"/>
      <c r="AI2883" s="37"/>
      <c r="AK2883" s="37"/>
    </row>
    <row r="2884" spans="1:37" hidden="1">
      <c r="A2884" t="s">
        <v>64</v>
      </c>
      <c r="B2884" t="s">
        <v>2</v>
      </c>
      <c r="C2884" t="s">
        <v>8</v>
      </c>
      <c r="D2884" t="s">
        <v>116</v>
      </c>
      <c r="E2884" t="s">
        <v>501</v>
      </c>
      <c r="F2884" t="str">
        <f t="shared" ref="F2884:F2947" si="226">H2884&amp;C2884</f>
        <v>辽源市科学启蒙</v>
      </c>
      <c r="G2884" t="s">
        <v>188</v>
      </c>
      <c r="H2884" t="s">
        <v>408</v>
      </c>
      <c r="I2884" t="s">
        <v>70</v>
      </c>
      <c r="J2884">
        <v>6</v>
      </c>
      <c r="K2884">
        <v>0</v>
      </c>
      <c r="L2884" s="13">
        <f>VLOOKUP(C2884,'渗透率、续签率'!B:C,2,0)</f>
        <v>0.35099999999999998</v>
      </c>
      <c r="M2884" s="6">
        <v>0</v>
      </c>
      <c r="N2884">
        <v>0</v>
      </c>
      <c r="O2884">
        <v>0</v>
      </c>
      <c r="P2884" s="6">
        <v>0</v>
      </c>
      <c r="Q2884" s="13">
        <v>0</v>
      </c>
      <c r="R2884" s="13">
        <v>0</v>
      </c>
      <c r="S2884" s="31">
        <v>2</v>
      </c>
      <c r="T2884" s="6">
        <f>VLOOKUP(E2884,'参数设置&amp;汇总'!S:U,3,0)</f>
        <v>0.11627539503386004</v>
      </c>
      <c r="U2884" s="78">
        <f t="shared" si="225"/>
        <v>0</v>
      </c>
      <c r="V2884" s="13">
        <v>0.85000000000000009</v>
      </c>
      <c r="W2884" s="78">
        <f t="shared" ref="W2884:W2947" si="227">(O2884*(1-L2884)+IF((U2884-O2884)&lt;0,0,(U2884-O2884)))/V2884</f>
        <v>0</v>
      </c>
      <c r="X2884" s="1">
        <f>VLOOKUP(E2884,'渗透率、续签率'!AG:AJ,4,0)</f>
        <v>3431</v>
      </c>
      <c r="Y2884" s="1">
        <f t="shared" ref="Y2884:Y2947" si="228">X2884*W2884</f>
        <v>0</v>
      </c>
      <c r="Z2884">
        <v>0</v>
      </c>
      <c r="AA2884" s="89">
        <f t="shared" ref="AA2884:AA2947" si="229">N2884*X2884</f>
        <v>0</v>
      </c>
      <c r="AH2884" s="37"/>
      <c r="AI2884" s="37"/>
      <c r="AK2884" s="37"/>
    </row>
    <row r="2885" spans="1:37" hidden="1">
      <c r="A2885" t="s">
        <v>64</v>
      </c>
      <c r="B2885" t="s">
        <v>2</v>
      </c>
      <c r="C2885" t="s">
        <v>8</v>
      </c>
      <c r="D2885" t="s">
        <v>116</v>
      </c>
      <c r="E2885" t="s">
        <v>501</v>
      </c>
      <c r="F2885" t="str">
        <f t="shared" si="226"/>
        <v>辽阳市科学启蒙</v>
      </c>
      <c r="G2885" t="s">
        <v>101</v>
      </c>
      <c r="H2885" t="s">
        <v>409</v>
      </c>
      <c r="I2885" t="s">
        <v>70</v>
      </c>
      <c r="J2885">
        <v>19</v>
      </c>
      <c r="K2885">
        <v>0</v>
      </c>
      <c r="L2885" s="13">
        <f>VLOOKUP(C2885,'渗透率、续签率'!B:C,2,0)</f>
        <v>0.35099999999999998</v>
      </c>
      <c r="M2885" s="6">
        <v>0</v>
      </c>
      <c r="N2885">
        <v>0</v>
      </c>
      <c r="O2885">
        <v>0</v>
      </c>
      <c r="P2885" s="6">
        <v>0</v>
      </c>
      <c r="Q2885" s="13">
        <v>0</v>
      </c>
      <c r="R2885" s="13">
        <v>0</v>
      </c>
      <c r="S2885" s="31">
        <v>10</v>
      </c>
      <c r="T2885" s="6">
        <f>VLOOKUP(E2885,'参数设置&amp;汇总'!S:U,3,0)</f>
        <v>0.11627539503386004</v>
      </c>
      <c r="U2885" s="78">
        <f t="shared" si="225"/>
        <v>0</v>
      </c>
      <c r="V2885" s="13">
        <v>0.85000000000000009</v>
      </c>
      <c r="W2885" s="78">
        <f t="shared" si="227"/>
        <v>0</v>
      </c>
      <c r="X2885" s="1">
        <f>VLOOKUP(E2885,'渗透率、续签率'!AG:AJ,4,0)</f>
        <v>3431</v>
      </c>
      <c r="Y2885" s="1">
        <f t="shared" si="228"/>
        <v>0</v>
      </c>
      <c r="Z2885">
        <v>0</v>
      </c>
      <c r="AA2885" s="89">
        <f t="shared" si="229"/>
        <v>0</v>
      </c>
      <c r="AH2885" s="37"/>
      <c r="AI2885" s="37"/>
      <c r="AK2885" s="37"/>
    </row>
    <row r="2886" spans="1:37" hidden="1">
      <c r="A2886" t="s">
        <v>64</v>
      </c>
      <c r="B2886" t="s">
        <v>2</v>
      </c>
      <c r="C2886" t="s">
        <v>8</v>
      </c>
      <c r="D2886" t="s">
        <v>116</v>
      </c>
      <c r="E2886" t="s">
        <v>501</v>
      </c>
      <c r="F2886" t="str">
        <f t="shared" si="226"/>
        <v>达州市科学启蒙</v>
      </c>
      <c r="G2886" t="s">
        <v>77</v>
      </c>
      <c r="H2886" t="s">
        <v>410</v>
      </c>
      <c r="I2886" t="s">
        <v>70</v>
      </c>
      <c r="J2886">
        <v>6</v>
      </c>
      <c r="K2886">
        <v>0</v>
      </c>
      <c r="L2886" s="13">
        <f>VLOOKUP(C2886,'渗透率、续签率'!B:C,2,0)</f>
        <v>0.35099999999999998</v>
      </c>
      <c r="M2886" s="6">
        <v>0</v>
      </c>
      <c r="N2886">
        <v>0</v>
      </c>
      <c r="O2886">
        <v>0</v>
      </c>
      <c r="P2886" s="6">
        <v>0</v>
      </c>
      <c r="Q2886" s="13">
        <v>0</v>
      </c>
      <c r="R2886" s="13">
        <v>0</v>
      </c>
      <c r="S2886" s="31">
        <v>5</v>
      </c>
      <c r="T2886" s="6">
        <f>VLOOKUP(E2886,'参数设置&amp;汇总'!S:U,3,0)</f>
        <v>0.11627539503386004</v>
      </c>
      <c r="U2886" s="78">
        <f t="shared" si="225"/>
        <v>0</v>
      </c>
      <c r="V2886" s="13">
        <v>0.85000000000000009</v>
      </c>
      <c r="W2886" s="78">
        <f t="shared" si="227"/>
        <v>0</v>
      </c>
      <c r="X2886" s="1">
        <f>VLOOKUP(E2886,'渗透率、续签率'!AG:AJ,4,0)</f>
        <v>3431</v>
      </c>
      <c r="Y2886" s="1">
        <f t="shared" si="228"/>
        <v>0</v>
      </c>
      <c r="Z2886">
        <v>0</v>
      </c>
      <c r="AA2886" s="89">
        <f t="shared" si="229"/>
        <v>0</v>
      </c>
      <c r="AH2886" s="37"/>
      <c r="AI2886" s="37"/>
      <c r="AK2886" s="37"/>
    </row>
    <row r="2887" spans="1:37" hidden="1">
      <c r="A2887" t="s">
        <v>64</v>
      </c>
      <c r="B2887" t="s">
        <v>2</v>
      </c>
      <c r="C2887" t="s">
        <v>8</v>
      </c>
      <c r="D2887" t="s">
        <v>116</v>
      </c>
      <c r="E2887" t="s">
        <v>501</v>
      </c>
      <c r="F2887" t="str">
        <f t="shared" si="226"/>
        <v>运城市科学启蒙</v>
      </c>
      <c r="G2887" t="s">
        <v>134</v>
      </c>
      <c r="H2887" t="s">
        <v>411</v>
      </c>
      <c r="I2887" t="s">
        <v>70</v>
      </c>
      <c r="J2887">
        <v>68</v>
      </c>
      <c r="K2887">
        <v>0</v>
      </c>
      <c r="L2887" s="13">
        <f>VLOOKUP(C2887,'渗透率、续签率'!B:C,2,0)</f>
        <v>0.35099999999999998</v>
      </c>
      <c r="M2887" s="6">
        <v>0</v>
      </c>
      <c r="N2887">
        <v>3</v>
      </c>
      <c r="O2887">
        <v>0</v>
      </c>
      <c r="P2887" s="6">
        <v>0</v>
      </c>
      <c r="Q2887" s="13">
        <v>0</v>
      </c>
      <c r="R2887" s="13">
        <v>0</v>
      </c>
      <c r="S2887" s="31">
        <v>69</v>
      </c>
      <c r="T2887" s="6">
        <f>VLOOKUP(E2887,'参数设置&amp;汇总'!S:U,3,0)</f>
        <v>0.11627539503386004</v>
      </c>
      <c r="U2887" s="78">
        <f t="shared" si="225"/>
        <v>0.34882618510158014</v>
      </c>
      <c r="V2887" s="13">
        <v>0.85000000000000009</v>
      </c>
      <c r="W2887" s="78">
        <f t="shared" si="227"/>
        <v>0.41038374717832954</v>
      </c>
      <c r="X2887" s="1">
        <f>VLOOKUP(E2887,'渗透率、续签率'!AG:AJ,4,0)</f>
        <v>3431</v>
      </c>
      <c r="Y2887" s="1">
        <f t="shared" si="228"/>
        <v>1408.0266365688487</v>
      </c>
      <c r="Z2887">
        <v>4</v>
      </c>
      <c r="AA2887" s="89">
        <f t="shared" si="229"/>
        <v>10293</v>
      </c>
      <c r="AH2887" s="37"/>
      <c r="AI2887" s="37"/>
      <c r="AK2887" s="37"/>
    </row>
    <row r="2888" spans="1:37" hidden="1">
      <c r="A2888" t="s">
        <v>64</v>
      </c>
      <c r="B2888" t="s">
        <v>2</v>
      </c>
      <c r="C2888" t="s">
        <v>8</v>
      </c>
      <c r="D2888" t="s">
        <v>116</v>
      </c>
      <c r="E2888" t="s">
        <v>501</v>
      </c>
      <c r="F2888" t="str">
        <f t="shared" si="226"/>
        <v>连云港市科学启蒙</v>
      </c>
      <c r="G2888" t="s">
        <v>73</v>
      </c>
      <c r="H2888" t="s">
        <v>412</v>
      </c>
      <c r="I2888" t="s">
        <v>70</v>
      </c>
      <c r="J2888">
        <v>81</v>
      </c>
      <c r="K2888">
        <v>0</v>
      </c>
      <c r="L2888" s="13">
        <f>VLOOKUP(C2888,'渗透率、续签率'!B:C,2,0)</f>
        <v>0.35099999999999998</v>
      </c>
      <c r="M2888" s="6">
        <v>0</v>
      </c>
      <c r="N2888">
        <v>5</v>
      </c>
      <c r="O2888">
        <v>0</v>
      </c>
      <c r="P2888" s="6">
        <v>0</v>
      </c>
      <c r="Q2888" s="13">
        <v>0</v>
      </c>
      <c r="R2888" s="13">
        <v>0</v>
      </c>
      <c r="S2888" s="31">
        <v>76</v>
      </c>
      <c r="T2888" s="6">
        <f>VLOOKUP(E2888,'参数设置&amp;汇总'!S:U,3,0)</f>
        <v>0.11627539503386004</v>
      </c>
      <c r="U2888" s="78">
        <f t="shared" si="225"/>
        <v>0.5813769751693002</v>
      </c>
      <c r="V2888" s="13">
        <v>0.85000000000000009</v>
      </c>
      <c r="W2888" s="78">
        <f t="shared" si="227"/>
        <v>0.68397291196388255</v>
      </c>
      <c r="X2888" s="1">
        <f>VLOOKUP(E2888,'渗透率、续签率'!AG:AJ,4,0)</f>
        <v>3431</v>
      </c>
      <c r="Y2888" s="1">
        <f t="shared" si="228"/>
        <v>2346.711060948081</v>
      </c>
      <c r="Z2888">
        <v>0</v>
      </c>
      <c r="AA2888" s="89">
        <f t="shared" si="229"/>
        <v>17155</v>
      </c>
      <c r="AH2888" s="37"/>
      <c r="AI2888" s="37"/>
      <c r="AK2888" s="37"/>
    </row>
    <row r="2889" spans="1:37" hidden="1">
      <c r="A2889" t="s">
        <v>64</v>
      </c>
      <c r="B2889" t="s">
        <v>2</v>
      </c>
      <c r="C2889" t="s">
        <v>8</v>
      </c>
      <c r="D2889" t="s">
        <v>116</v>
      </c>
      <c r="E2889" t="s">
        <v>501</v>
      </c>
      <c r="F2889" t="str">
        <f t="shared" si="226"/>
        <v>迪庆藏族自治州科学启蒙</v>
      </c>
      <c r="G2889" t="s">
        <v>99</v>
      </c>
      <c r="H2889" t="s">
        <v>413</v>
      </c>
      <c r="I2889" t="s">
        <v>68</v>
      </c>
      <c r="J2889">
        <v>0</v>
      </c>
      <c r="K2889">
        <v>0</v>
      </c>
      <c r="L2889" s="13">
        <f>VLOOKUP(C2889,'渗透率、续签率'!B:C,2,0)</f>
        <v>0.35099999999999998</v>
      </c>
      <c r="M2889" s="6">
        <v>0</v>
      </c>
      <c r="N2889">
        <v>0</v>
      </c>
      <c r="O2889">
        <v>0</v>
      </c>
      <c r="P2889" s="6">
        <v>0</v>
      </c>
      <c r="Q2889" s="13">
        <v>0</v>
      </c>
      <c r="R2889" s="13">
        <v>0</v>
      </c>
      <c r="S2889" s="31">
        <v>0</v>
      </c>
      <c r="T2889" s="6">
        <f>VLOOKUP(E2889,'参数设置&amp;汇总'!S:U,3,0)</f>
        <v>0.11627539503386004</v>
      </c>
      <c r="U2889" s="78">
        <f t="shared" si="225"/>
        <v>0</v>
      </c>
      <c r="V2889" s="13">
        <v>0.85000000000000009</v>
      </c>
      <c r="W2889" s="78">
        <f t="shared" si="227"/>
        <v>0</v>
      </c>
      <c r="X2889" s="1">
        <f>VLOOKUP(E2889,'渗透率、续签率'!AG:AJ,4,0)</f>
        <v>3431</v>
      </c>
      <c r="Y2889" s="1">
        <f t="shared" si="228"/>
        <v>0</v>
      </c>
      <c r="Z2889">
        <v>0</v>
      </c>
      <c r="AA2889" s="89">
        <f t="shared" si="229"/>
        <v>0</v>
      </c>
      <c r="AH2889" s="37"/>
      <c r="AI2889" s="37"/>
      <c r="AK2889" s="37"/>
    </row>
    <row r="2890" spans="1:37" hidden="1">
      <c r="A2890" t="s">
        <v>64</v>
      </c>
      <c r="B2890" t="s">
        <v>2</v>
      </c>
      <c r="C2890" t="s">
        <v>8</v>
      </c>
      <c r="D2890" t="s">
        <v>116</v>
      </c>
      <c r="E2890" t="s">
        <v>501</v>
      </c>
      <c r="F2890" t="str">
        <f t="shared" si="226"/>
        <v>通化市科学启蒙</v>
      </c>
      <c r="G2890" t="s">
        <v>188</v>
      </c>
      <c r="H2890" t="s">
        <v>414</v>
      </c>
      <c r="I2890" t="s">
        <v>70</v>
      </c>
      <c r="J2890">
        <v>11</v>
      </c>
      <c r="K2890">
        <v>0</v>
      </c>
      <c r="L2890" s="13">
        <f>VLOOKUP(C2890,'渗透率、续签率'!B:C,2,0)</f>
        <v>0.35099999999999998</v>
      </c>
      <c r="M2890" s="6">
        <v>0</v>
      </c>
      <c r="N2890">
        <v>0</v>
      </c>
      <c r="O2890">
        <v>0</v>
      </c>
      <c r="P2890" s="6">
        <v>0</v>
      </c>
      <c r="Q2890" s="13">
        <v>0</v>
      </c>
      <c r="R2890" s="13">
        <v>0</v>
      </c>
      <c r="S2890" s="31">
        <v>3</v>
      </c>
      <c r="T2890" s="6">
        <f>VLOOKUP(E2890,'参数设置&amp;汇总'!S:U,3,0)</f>
        <v>0.11627539503386004</v>
      </c>
      <c r="U2890" s="78">
        <f t="shared" si="225"/>
        <v>0</v>
      </c>
      <c r="V2890" s="13">
        <v>0.85000000000000009</v>
      </c>
      <c r="W2890" s="78">
        <f t="shared" si="227"/>
        <v>0</v>
      </c>
      <c r="X2890" s="1">
        <f>VLOOKUP(E2890,'渗透率、续签率'!AG:AJ,4,0)</f>
        <v>3431</v>
      </c>
      <c r="Y2890" s="1">
        <f t="shared" si="228"/>
        <v>0</v>
      </c>
      <c r="Z2890">
        <v>0</v>
      </c>
      <c r="AA2890" s="89">
        <f t="shared" si="229"/>
        <v>0</v>
      </c>
      <c r="AH2890" s="37"/>
      <c r="AI2890" s="37"/>
      <c r="AK2890" s="37"/>
    </row>
    <row r="2891" spans="1:37" hidden="1">
      <c r="A2891" t="s">
        <v>64</v>
      </c>
      <c r="B2891" t="s">
        <v>2</v>
      </c>
      <c r="C2891" t="s">
        <v>8</v>
      </c>
      <c r="D2891" t="s">
        <v>116</v>
      </c>
      <c r="E2891" t="s">
        <v>501</v>
      </c>
      <c r="F2891" t="str">
        <f t="shared" si="226"/>
        <v>通辽市科学启蒙</v>
      </c>
      <c r="G2891" t="s">
        <v>142</v>
      </c>
      <c r="H2891" t="s">
        <v>415</v>
      </c>
      <c r="I2891" t="s">
        <v>70</v>
      </c>
      <c r="J2891">
        <v>20</v>
      </c>
      <c r="K2891">
        <v>0</v>
      </c>
      <c r="L2891" s="13">
        <f>VLOOKUP(C2891,'渗透率、续签率'!B:C,2,0)</f>
        <v>0.35099999999999998</v>
      </c>
      <c r="M2891" s="6">
        <v>0</v>
      </c>
      <c r="N2891">
        <v>3</v>
      </c>
      <c r="O2891">
        <v>0</v>
      </c>
      <c r="P2891" s="6">
        <v>0</v>
      </c>
      <c r="Q2891" s="13">
        <v>0</v>
      </c>
      <c r="R2891" s="13">
        <v>0</v>
      </c>
      <c r="S2891" s="31">
        <v>28</v>
      </c>
      <c r="T2891" s="6">
        <f>VLOOKUP(E2891,'参数设置&amp;汇总'!S:U,3,0)</f>
        <v>0.11627539503386004</v>
      </c>
      <c r="U2891" s="78">
        <f t="shared" si="225"/>
        <v>0.34882618510158014</v>
      </c>
      <c r="V2891" s="13">
        <v>0.85000000000000009</v>
      </c>
      <c r="W2891" s="78">
        <f t="shared" si="227"/>
        <v>0.41038374717832954</v>
      </c>
      <c r="X2891" s="1">
        <f>VLOOKUP(E2891,'渗透率、续签率'!AG:AJ,4,0)</f>
        <v>3431</v>
      </c>
      <c r="Y2891" s="1">
        <f t="shared" si="228"/>
        <v>1408.0266365688487</v>
      </c>
      <c r="Z2891">
        <v>0</v>
      </c>
      <c r="AA2891" s="89">
        <f t="shared" si="229"/>
        <v>10293</v>
      </c>
      <c r="AH2891" s="37"/>
      <c r="AI2891" s="37"/>
      <c r="AK2891" s="37"/>
    </row>
    <row r="2892" spans="1:37" hidden="1">
      <c r="A2892" t="s">
        <v>64</v>
      </c>
      <c r="B2892" t="s">
        <v>2</v>
      </c>
      <c r="C2892" t="s">
        <v>8</v>
      </c>
      <c r="D2892" t="s">
        <v>116</v>
      </c>
      <c r="E2892" t="s">
        <v>501</v>
      </c>
      <c r="F2892" t="str">
        <f t="shared" si="226"/>
        <v>遂宁市科学启蒙</v>
      </c>
      <c r="G2892" t="s">
        <v>77</v>
      </c>
      <c r="H2892" t="s">
        <v>416</v>
      </c>
      <c r="I2892" t="s">
        <v>70</v>
      </c>
      <c r="J2892">
        <v>8</v>
      </c>
      <c r="K2892">
        <v>0</v>
      </c>
      <c r="L2892" s="13">
        <f>VLOOKUP(C2892,'渗透率、续签率'!B:C,2,0)</f>
        <v>0.35099999999999998</v>
      </c>
      <c r="M2892" s="6">
        <v>0</v>
      </c>
      <c r="N2892">
        <v>1</v>
      </c>
      <c r="O2892">
        <v>0</v>
      </c>
      <c r="P2892" s="6">
        <v>0</v>
      </c>
      <c r="Q2892" s="13">
        <v>0</v>
      </c>
      <c r="R2892" s="13">
        <v>0</v>
      </c>
      <c r="S2892" s="31">
        <v>14</v>
      </c>
      <c r="T2892" s="6">
        <f>VLOOKUP(E2892,'参数设置&amp;汇总'!S:U,3,0)</f>
        <v>0.11627539503386004</v>
      </c>
      <c r="U2892" s="78">
        <f t="shared" si="225"/>
        <v>0.11627539503386004</v>
      </c>
      <c r="V2892" s="13">
        <v>0.85000000000000009</v>
      </c>
      <c r="W2892" s="78">
        <f t="shared" si="227"/>
        <v>0.1367945823927765</v>
      </c>
      <c r="X2892" s="1">
        <f>VLOOKUP(E2892,'渗透率、续签率'!AG:AJ,4,0)</f>
        <v>3431</v>
      </c>
      <c r="Y2892" s="1">
        <f t="shared" si="228"/>
        <v>469.34221218961619</v>
      </c>
      <c r="Z2892">
        <v>0</v>
      </c>
      <c r="AA2892" s="89">
        <f t="shared" si="229"/>
        <v>3431</v>
      </c>
    </row>
    <row r="2893" spans="1:37" hidden="1">
      <c r="A2893" t="s">
        <v>64</v>
      </c>
      <c r="B2893" t="s">
        <v>2</v>
      </c>
      <c r="C2893" t="s">
        <v>8</v>
      </c>
      <c r="D2893" t="s">
        <v>116</v>
      </c>
      <c r="E2893" t="s">
        <v>501</v>
      </c>
      <c r="F2893" t="str">
        <f t="shared" si="226"/>
        <v>遵义市科学启蒙</v>
      </c>
      <c r="G2893" t="s">
        <v>167</v>
      </c>
      <c r="H2893" t="s">
        <v>417</v>
      </c>
      <c r="I2893" t="s">
        <v>70</v>
      </c>
      <c r="J2893">
        <v>29</v>
      </c>
      <c r="K2893">
        <v>0</v>
      </c>
      <c r="L2893" s="13">
        <f>VLOOKUP(C2893,'渗透率、续签率'!B:C,2,0)</f>
        <v>0.35099999999999998</v>
      </c>
      <c r="M2893" s="6">
        <v>0</v>
      </c>
      <c r="N2893">
        <v>1</v>
      </c>
      <c r="O2893">
        <v>0</v>
      </c>
      <c r="P2893" s="6">
        <v>0</v>
      </c>
      <c r="Q2893" s="13">
        <v>0</v>
      </c>
      <c r="R2893" s="13">
        <v>0</v>
      </c>
      <c r="S2893" s="31">
        <v>26</v>
      </c>
      <c r="T2893" s="6">
        <f>VLOOKUP(E2893,'参数设置&amp;汇总'!S:U,3,0)</f>
        <v>0.11627539503386004</v>
      </c>
      <c r="U2893" s="78">
        <f t="shared" si="225"/>
        <v>0.11627539503386004</v>
      </c>
      <c r="V2893" s="13">
        <v>0.85000000000000009</v>
      </c>
      <c r="W2893" s="78">
        <f t="shared" si="227"/>
        <v>0.1367945823927765</v>
      </c>
      <c r="X2893" s="1">
        <f>VLOOKUP(E2893,'渗透率、续签率'!AG:AJ,4,0)</f>
        <v>3431</v>
      </c>
      <c r="Y2893" s="1">
        <f t="shared" si="228"/>
        <v>469.34221218961619</v>
      </c>
      <c r="Z2893">
        <v>0</v>
      </c>
      <c r="AA2893" s="89">
        <f t="shared" si="229"/>
        <v>3431</v>
      </c>
      <c r="AH2893" s="37"/>
      <c r="AI2893" s="37"/>
      <c r="AK2893" s="37"/>
    </row>
    <row r="2894" spans="1:37" hidden="1">
      <c r="A2894" t="s">
        <v>64</v>
      </c>
      <c r="B2894" t="s">
        <v>2</v>
      </c>
      <c r="C2894" t="s">
        <v>8</v>
      </c>
      <c r="D2894" t="s">
        <v>116</v>
      </c>
      <c r="E2894" t="s">
        <v>501</v>
      </c>
      <c r="F2894" t="str">
        <f t="shared" si="226"/>
        <v>邢台市科学启蒙</v>
      </c>
      <c r="G2894" t="s">
        <v>159</v>
      </c>
      <c r="H2894" t="s">
        <v>418</v>
      </c>
      <c r="I2894" t="s">
        <v>70</v>
      </c>
      <c r="J2894">
        <v>66</v>
      </c>
      <c r="K2894">
        <v>0</v>
      </c>
      <c r="L2894" s="13">
        <f>VLOOKUP(C2894,'渗透率、续签率'!B:C,2,0)</f>
        <v>0.35099999999999998</v>
      </c>
      <c r="M2894" s="6">
        <v>0</v>
      </c>
      <c r="N2894">
        <v>4</v>
      </c>
      <c r="O2894">
        <v>0</v>
      </c>
      <c r="P2894" s="6">
        <v>0</v>
      </c>
      <c r="Q2894" s="13">
        <v>0</v>
      </c>
      <c r="R2894" s="13">
        <v>0</v>
      </c>
      <c r="S2894" s="31">
        <v>80</v>
      </c>
      <c r="T2894" s="6">
        <f>VLOOKUP(E2894,'参数设置&amp;汇总'!S:U,3,0)</f>
        <v>0.11627539503386004</v>
      </c>
      <c r="U2894" s="78">
        <f t="shared" si="225"/>
        <v>0.46510158013544017</v>
      </c>
      <c r="V2894" s="13">
        <v>0.85000000000000009</v>
      </c>
      <c r="W2894" s="78">
        <f t="shared" si="227"/>
        <v>0.54717832957110601</v>
      </c>
      <c r="X2894" s="1">
        <f>VLOOKUP(E2894,'渗透率、续签率'!AG:AJ,4,0)</f>
        <v>3431</v>
      </c>
      <c r="Y2894" s="1">
        <f t="shared" si="228"/>
        <v>1877.3688487584648</v>
      </c>
      <c r="Z2894">
        <v>1</v>
      </c>
      <c r="AA2894" s="89">
        <f t="shared" si="229"/>
        <v>13724</v>
      </c>
      <c r="AH2894" s="37"/>
      <c r="AI2894" s="37"/>
      <c r="AJ2894" s="1"/>
      <c r="AK2894" s="37"/>
    </row>
    <row r="2895" spans="1:37" hidden="1">
      <c r="A2895" t="s">
        <v>64</v>
      </c>
      <c r="B2895" t="s">
        <v>2</v>
      </c>
      <c r="C2895" t="s">
        <v>8</v>
      </c>
      <c r="D2895" t="s">
        <v>116</v>
      </c>
      <c r="E2895" t="s">
        <v>501</v>
      </c>
      <c r="F2895" t="str">
        <f t="shared" si="226"/>
        <v>那曲市科学启蒙</v>
      </c>
      <c r="G2895" t="s">
        <v>237</v>
      </c>
      <c r="H2895" t="s">
        <v>419</v>
      </c>
      <c r="I2895" t="s">
        <v>57</v>
      </c>
      <c r="J2895">
        <v>0</v>
      </c>
      <c r="K2895">
        <v>0</v>
      </c>
      <c r="L2895" s="13">
        <f>VLOOKUP(C2895,'渗透率、续签率'!B:C,2,0)</f>
        <v>0.35099999999999998</v>
      </c>
      <c r="M2895" s="6">
        <v>0</v>
      </c>
      <c r="N2895">
        <v>0</v>
      </c>
      <c r="O2895">
        <v>0</v>
      </c>
      <c r="P2895" s="6">
        <v>0</v>
      </c>
      <c r="Q2895" s="13">
        <v>0</v>
      </c>
      <c r="R2895" s="13">
        <v>0</v>
      </c>
      <c r="S2895" s="31">
        <v>0</v>
      </c>
      <c r="T2895" s="6">
        <f>VLOOKUP(E2895,'参数设置&amp;汇总'!S:U,3,0)</f>
        <v>0.11627539503386004</v>
      </c>
      <c r="U2895" s="78">
        <f t="shared" si="225"/>
        <v>0</v>
      </c>
      <c r="V2895" s="13">
        <v>0.85000000000000009</v>
      </c>
      <c r="W2895" s="78">
        <f t="shared" si="227"/>
        <v>0</v>
      </c>
      <c r="X2895" s="1">
        <f>VLOOKUP(E2895,'渗透率、续签率'!AG:AJ,4,0)</f>
        <v>3431</v>
      </c>
      <c r="Y2895" s="1">
        <f t="shared" si="228"/>
        <v>0</v>
      </c>
      <c r="Z2895">
        <v>0</v>
      </c>
      <c r="AA2895" s="89">
        <f t="shared" si="229"/>
        <v>0</v>
      </c>
      <c r="AH2895" s="37"/>
      <c r="AI2895" s="37"/>
      <c r="AK2895" s="37"/>
    </row>
    <row r="2896" spans="1:37" hidden="1">
      <c r="A2896" t="s">
        <v>64</v>
      </c>
      <c r="B2896" t="s">
        <v>2</v>
      </c>
      <c r="C2896" t="s">
        <v>8</v>
      </c>
      <c r="D2896" t="s">
        <v>116</v>
      </c>
      <c r="E2896" t="s">
        <v>501</v>
      </c>
      <c r="F2896" t="str">
        <f t="shared" si="226"/>
        <v>邯郸市科学启蒙</v>
      </c>
      <c r="G2896" t="s">
        <v>159</v>
      </c>
      <c r="H2896" t="s">
        <v>420</v>
      </c>
      <c r="I2896" t="s">
        <v>70</v>
      </c>
      <c r="J2896">
        <v>63</v>
      </c>
      <c r="K2896">
        <v>0</v>
      </c>
      <c r="L2896" s="13">
        <f>VLOOKUP(C2896,'渗透率、续签率'!B:C,2,0)</f>
        <v>0.35099999999999998</v>
      </c>
      <c r="M2896" s="6">
        <v>0</v>
      </c>
      <c r="N2896">
        <v>2</v>
      </c>
      <c r="O2896">
        <v>0</v>
      </c>
      <c r="P2896" s="6">
        <v>0</v>
      </c>
      <c r="Q2896" s="13">
        <v>0</v>
      </c>
      <c r="R2896" s="13">
        <v>0</v>
      </c>
      <c r="S2896" s="31">
        <v>67</v>
      </c>
      <c r="T2896" s="6">
        <f>VLOOKUP(E2896,'参数设置&amp;汇总'!S:U,3,0)</f>
        <v>0.11627539503386004</v>
      </c>
      <c r="U2896" s="78">
        <f t="shared" si="225"/>
        <v>0.23255079006772009</v>
      </c>
      <c r="V2896" s="13">
        <v>0.85000000000000009</v>
      </c>
      <c r="W2896" s="78">
        <f t="shared" si="227"/>
        <v>0.27358916478555301</v>
      </c>
      <c r="X2896" s="1">
        <f>VLOOKUP(E2896,'渗透率、续签率'!AG:AJ,4,0)</f>
        <v>3431</v>
      </c>
      <c r="Y2896" s="1">
        <f t="shared" si="228"/>
        <v>938.68442437923238</v>
      </c>
      <c r="Z2896">
        <v>2</v>
      </c>
      <c r="AA2896" s="89">
        <f t="shared" si="229"/>
        <v>6862</v>
      </c>
    </row>
    <row r="2897" spans="1:37" hidden="1">
      <c r="A2897" t="s">
        <v>64</v>
      </c>
      <c r="B2897" t="s">
        <v>2</v>
      </c>
      <c r="C2897" t="s">
        <v>8</v>
      </c>
      <c r="D2897" t="s">
        <v>116</v>
      </c>
      <c r="E2897" t="s">
        <v>501</v>
      </c>
      <c r="F2897" t="str">
        <f t="shared" si="226"/>
        <v>邵阳市科学启蒙</v>
      </c>
      <c r="G2897" t="s">
        <v>113</v>
      </c>
      <c r="H2897" t="s">
        <v>421</v>
      </c>
      <c r="I2897" t="s">
        <v>68</v>
      </c>
      <c r="J2897">
        <v>23</v>
      </c>
      <c r="K2897">
        <v>0</v>
      </c>
      <c r="L2897" s="13">
        <f>VLOOKUP(C2897,'渗透率、续签率'!B:C,2,0)</f>
        <v>0.35099999999999998</v>
      </c>
      <c r="M2897" s="6">
        <v>0</v>
      </c>
      <c r="N2897">
        <v>1</v>
      </c>
      <c r="O2897">
        <v>0</v>
      </c>
      <c r="P2897" s="6">
        <v>0</v>
      </c>
      <c r="Q2897" s="13">
        <v>0</v>
      </c>
      <c r="R2897" s="13">
        <v>0</v>
      </c>
      <c r="S2897" s="31">
        <v>14</v>
      </c>
      <c r="T2897" s="6">
        <f>VLOOKUP(E2897,'参数设置&amp;汇总'!S:U,3,0)</f>
        <v>0.11627539503386004</v>
      </c>
      <c r="U2897" s="78">
        <f t="shared" si="225"/>
        <v>0.11627539503386004</v>
      </c>
      <c r="V2897" s="13">
        <v>0.85000000000000009</v>
      </c>
      <c r="W2897" s="78">
        <f t="shared" si="227"/>
        <v>0.1367945823927765</v>
      </c>
      <c r="X2897" s="1">
        <f>VLOOKUP(E2897,'渗透率、续签率'!AG:AJ,4,0)</f>
        <v>3431</v>
      </c>
      <c r="Y2897" s="1">
        <f t="shared" si="228"/>
        <v>469.34221218961619</v>
      </c>
      <c r="Z2897">
        <v>0</v>
      </c>
      <c r="AA2897" s="89">
        <f t="shared" si="229"/>
        <v>3431</v>
      </c>
      <c r="AH2897" s="37"/>
      <c r="AI2897" s="37"/>
      <c r="AK2897" s="37"/>
    </row>
    <row r="2898" spans="1:37" hidden="1">
      <c r="A2898" t="s">
        <v>64</v>
      </c>
      <c r="B2898" t="s">
        <v>2</v>
      </c>
      <c r="C2898" t="s">
        <v>8</v>
      </c>
      <c r="D2898" t="s">
        <v>116</v>
      </c>
      <c r="E2898" t="s">
        <v>501</v>
      </c>
      <c r="F2898" t="str">
        <f t="shared" si="226"/>
        <v>郴州市科学启蒙</v>
      </c>
      <c r="G2898" t="s">
        <v>113</v>
      </c>
      <c r="H2898" t="s">
        <v>422</v>
      </c>
      <c r="I2898" t="s">
        <v>68</v>
      </c>
      <c r="J2898">
        <v>29</v>
      </c>
      <c r="K2898">
        <v>0</v>
      </c>
      <c r="L2898" s="13">
        <f>VLOOKUP(C2898,'渗透率、续签率'!B:C,2,0)</f>
        <v>0.35099999999999998</v>
      </c>
      <c r="M2898" s="6">
        <v>0</v>
      </c>
      <c r="N2898">
        <v>0</v>
      </c>
      <c r="O2898">
        <v>0</v>
      </c>
      <c r="P2898" s="6">
        <v>0</v>
      </c>
      <c r="Q2898" s="13">
        <v>0.09</v>
      </c>
      <c r="R2898" s="13">
        <v>0</v>
      </c>
      <c r="S2898" s="31">
        <v>21</v>
      </c>
      <c r="T2898" s="6">
        <f>VLOOKUP(E2898,'参数设置&amp;汇总'!S:U,3,0)</f>
        <v>0.11627539503386004</v>
      </c>
      <c r="U2898" s="78">
        <f t="shared" si="225"/>
        <v>0</v>
      </c>
      <c r="V2898" s="13">
        <v>0.85000000000000009</v>
      </c>
      <c r="W2898" s="78">
        <f t="shared" si="227"/>
        <v>0</v>
      </c>
      <c r="X2898" s="1">
        <f>VLOOKUP(E2898,'渗透率、续签率'!AG:AJ,4,0)</f>
        <v>3431</v>
      </c>
      <c r="Y2898" s="1">
        <f t="shared" si="228"/>
        <v>0</v>
      </c>
      <c r="Z2898">
        <v>1</v>
      </c>
      <c r="AA2898" s="89">
        <f t="shared" si="229"/>
        <v>0</v>
      </c>
      <c r="AH2898" s="37"/>
      <c r="AI2898" s="37"/>
      <c r="AK2898" s="37"/>
    </row>
    <row r="2899" spans="1:37" hidden="1">
      <c r="A2899" t="s">
        <v>64</v>
      </c>
      <c r="B2899" t="s">
        <v>2</v>
      </c>
      <c r="C2899" t="s">
        <v>8</v>
      </c>
      <c r="D2899" t="s">
        <v>116</v>
      </c>
      <c r="E2899" t="s">
        <v>501</v>
      </c>
      <c r="F2899" t="str">
        <f t="shared" si="226"/>
        <v>鄂尔多斯市科学启蒙</v>
      </c>
      <c r="G2899" t="s">
        <v>142</v>
      </c>
      <c r="H2899" t="s">
        <v>423</v>
      </c>
      <c r="I2899" t="s">
        <v>70</v>
      </c>
      <c r="J2899">
        <v>35</v>
      </c>
      <c r="K2899">
        <v>0</v>
      </c>
      <c r="L2899" s="13">
        <f>VLOOKUP(C2899,'渗透率、续签率'!B:C,2,0)</f>
        <v>0.35099999999999998</v>
      </c>
      <c r="M2899" s="6">
        <v>0</v>
      </c>
      <c r="N2899">
        <v>0</v>
      </c>
      <c r="O2899">
        <v>0</v>
      </c>
      <c r="P2899" s="6">
        <v>0</v>
      </c>
      <c r="Q2899" s="13">
        <v>0</v>
      </c>
      <c r="R2899" s="13">
        <v>0</v>
      </c>
      <c r="S2899" s="31">
        <v>37</v>
      </c>
      <c r="T2899" s="6">
        <f>VLOOKUP(E2899,'参数设置&amp;汇总'!S:U,3,0)</f>
        <v>0.11627539503386004</v>
      </c>
      <c r="U2899" s="78">
        <f t="shared" si="225"/>
        <v>0</v>
      </c>
      <c r="V2899" s="13">
        <v>0.85000000000000009</v>
      </c>
      <c r="W2899" s="78">
        <f t="shared" si="227"/>
        <v>0</v>
      </c>
      <c r="X2899" s="1">
        <f>VLOOKUP(E2899,'渗透率、续签率'!AG:AJ,4,0)</f>
        <v>3431</v>
      </c>
      <c r="Y2899" s="1">
        <f t="shared" si="228"/>
        <v>0</v>
      </c>
      <c r="Z2899">
        <v>0</v>
      </c>
      <c r="AA2899" s="89">
        <f t="shared" si="229"/>
        <v>0</v>
      </c>
      <c r="AH2899" s="37"/>
      <c r="AI2899" s="37"/>
      <c r="AK2899" s="37"/>
    </row>
    <row r="2900" spans="1:37" hidden="1">
      <c r="A2900" t="s">
        <v>64</v>
      </c>
      <c r="B2900" t="s">
        <v>2</v>
      </c>
      <c r="C2900" t="s">
        <v>8</v>
      </c>
      <c r="D2900" t="s">
        <v>116</v>
      </c>
      <c r="E2900" t="s">
        <v>501</v>
      </c>
      <c r="F2900" t="str">
        <f t="shared" si="226"/>
        <v>鄂州市科学启蒙</v>
      </c>
      <c r="G2900" t="s">
        <v>81</v>
      </c>
      <c r="H2900" t="s">
        <v>424</v>
      </c>
      <c r="I2900" t="s">
        <v>68</v>
      </c>
      <c r="J2900">
        <v>10</v>
      </c>
      <c r="K2900">
        <v>0</v>
      </c>
      <c r="L2900" s="13">
        <f>VLOOKUP(C2900,'渗透率、续签率'!B:C,2,0)</f>
        <v>0.35099999999999998</v>
      </c>
      <c r="M2900" s="6">
        <v>0</v>
      </c>
      <c r="N2900">
        <v>0</v>
      </c>
      <c r="O2900">
        <v>0</v>
      </c>
      <c r="P2900" s="6">
        <v>0</v>
      </c>
      <c r="Q2900" s="13">
        <v>0</v>
      </c>
      <c r="R2900" s="13">
        <v>0</v>
      </c>
      <c r="S2900" s="31">
        <v>10</v>
      </c>
      <c r="T2900" s="6">
        <f>VLOOKUP(E2900,'参数设置&amp;汇总'!S:U,3,0)</f>
        <v>0.11627539503386004</v>
      </c>
      <c r="U2900" s="78">
        <f t="shared" si="225"/>
        <v>0</v>
      </c>
      <c r="V2900" s="13">
        <v>0.85000000000000009</v>
      </c>
      <c r="W2900" s="78">
        <f t="shared" si="227"/>
        <v>0</v>
      </c>
      <c r="X2900" s="1">
        <f>VLOOKUP(E2900,'渗透率、续签率'!AG:AJ,4,0)</f>
        <v>3431</v>
      </c>
      <c r="Y2900" s="1">
        <f t="shared" si="228"/>
        <v>0</v>
      </c>
      <c r="Z2900">
        <v>0</v>
      </c>
      <c r="AA2900" s="89">
        <f t="shared" si="229"/>
        <v>0</v>
      </c>
      <c r="AH2900" s="37"/>
      <c r="AI2900" s="37"/>
      <c r="AK2900" s="37"/>
    </row>
    <row r="2901" spans="1:37" hidden="1">
      <c r="A2901" t="s">
        <v>64</v>
      </c>
      <c r="B2901" t="s">
        <v>2</v>
      </c>
      <c r="C2901" t="s">
        <v>8</v>
      </c>
      <c r="D2901" t="s">
        <v>116</v>
      </c>
      <c r="E2901" t="s">
        <v>501</v>
      </c>
      <c r="F2901" t="str">
        <f t="shared" si="226"/>
        <v>酒泉市科学启蒙</v>
      </c>
      <c r="G2901" t="s">
        <v>132</v>
      </c>
      <c r="H2901" t="s">
        <v>425</v>
      </c>
      <c r="I2901" t="s">
        <v>70</v>
      </c>
      <c r="J2901">
        <v>9</v>
      </c>
      <c r="K2901">
        <v>0</v>
      </c>
      <c r="L2901" s="13">
        <f>VLOOKUP(C2901,'渗透率、续签率'!B:C,2,0)</f>
        <v>0.35099999999999998</v>
      </c>
      <c r="M2901" s="6">
        <v>0</v>
      </c>
      <c r="N2901">
        <v>0</v>
      </c>
      <c r="O2901">
        <v>0</v>
      </c>
      <c r="P2901" s="6">
        <v>0</v>
      </c>
      <c r="Q2901" s="13">
        <v>0</v>
      </c>
      <c r="R2901" s="13">
        <v>0</v>
      </c>
      <c r="S2901" s="31">
        <v>4</v>
      </c>
      <c r="T2901" s="6">
        <f>VLOOKUP(E2901,'参数设置&amp;汇总'!S:U,3,0)</f>
        <v>0.11627539503386004</v>
      </c>
      <c r="U2901" s="78">
        <f t="shared" si="225"/>
        <v>0</v>
      </c>
      <c r="V2901" s="13">
        <v>0.85000000000000009</v>
      </c>
      <c r="W2901" s="78">
        <f t="shared" si="227"/>
        <v>0</v>
      </c>
      <c r="X2901" s="1">
        <f>VLOOKUP(E2901,'渗透率、续签率'!AG:AJ,4,0)</f>
        <v>3431</v>
      </c>
      <c r="Y2901" s="1">
        <f t="shared" si="228"/>
        <v>0</v>
      </c>
      <c r="Z2901">
        <v>0</v>
      </c>
      <c r="AA2901" s="89">
        <f t="shared" si="229"/>
        <v>0</v>
      </c>
      <c r="AH2901" s="37"/>
      <c r="AI2901" s="37"/>
      <c r="AK2901" s="37"/>
    </row>
    <row r="2902" spans="1:37" hidden="1">
      <c r="A2902" t="s">
        <v>64</v>
      </c>
      <c r="B2902" t="s">
        <v>2</v>
      </c>
      <c r="C2902" t="s">
        <v>8</v>
      </c>
      <c r="D2902" t="s">
        <v>116</v>
      </c>
      <c r="E2902" t="s">
        <v>501</v>
      </c>
      <c r="F2902" t="str">
        <f t="shared" si="226"/>
        <v>金华市科学启蒙</v>
      </c>
      <c r="G2902" t="s">
        <v>79</v>
      </c>
      <c r="H2902" t="s">
        <v>426</v>
      </c>
      <c r="I2902" t="s">
        <v>68</v>
      </c>
      <c r="J2902">
        <v>139</v>
      </c>
      <c r="K2902">
        <v>1</v>
      </c>
      <c r="L2902" s="13">
        <f>VLOOKUP(C2902,'渗透率、续签率'!B:C,2,0)</f>
        <v>0.35099999999999998</v>
      </c>
      <c r="M2902" s="6">
        <v>0.01</v>
      </c>
      <c r="N2902">
        <v>18</v>
      </c>
      <c r="O2902">
        <v>0</v>
      </c>
      <c r="P2902" s="6">
        <v>0</v>
      </c>
      <c r="Q2902" s="13">
        <v>1.0999999999999999E-2</v>
      </c>
      <c r="R2902" s="13">
        <v>0</v>
      </c>
      <c r="S2902" s="31">
        <v>227</v>
      </c>
      <c r="T2902" s="6">
        <f>VLOOKUP(E2902,'参数设置&amp;汇总'!S:U,3,0)</f>
        <v>0.11627539503386004</v>
      </c>
      <c r="U2902" s="78">
        <f t="shared" si="225"/>
        <v>2.0929571106094809</v>
      </c>
      <c r="V2902" s="13">
        <v>0.85000000000000009</v>
      </c>
      <c r="W2902" s="78">
        <f t="shared" si="227"/>
        <v>2.4623024830699771</v>
      </c>
      <c r="X2902" s="1">
        <f>VLOOKUP(E2902,'渗透率、续签率'!AG:AJ,4,0)</f>
        <v>3431</v>
      </c>
      <c r="Y2902" s="1">
        <f t="shared" si="228"/>
        <v>8448.1598194130911</v>
      </c>
      <c r="Z2902">
        <v>16</v>
      </c>
      <c r="AA2902" s="89">
        <f t="shared" si="229"/>
        <v>61758</v>
      </c>
      <c r="AH2902" s="37"/>
      <c r="AI2902" s="37"/>
      <c r="AK2902" s="37"/>
    </row>
    <row r="2903" spans="1:37" hidden="1">
      <c r="A2903" t="s">
        <v>64</v>
      </c>
      <c r="B2903" t="s">
        <v>2</v>
      </c>
      <c r="C2903" t="s">
        <v>8</v>
      </c>
      <c r="D2903" t="s">
        <v>116</v>
      </c>
      <c r="E2903" t="s">
        <v>501</v>
      </c>
      <c r="F2903" t="str">
        <f t="shared" si="226"/>
        <v>金昌市科学启蒙</v>
      </c>
      <c r="G2903" t="s">
        <v>132</v>
      </c>
      <c r="H2903" t="s">
        <v>427</v>
      </c>
      <c r="I2903" t="s">
        <v>70</v>
      </c>
      <c r="J2903">
        <v>6</v>
      </c>
      <c r="K2903">
        <v>0</v>
      </c>
      <c r="L2903" s="13">
        <f>VLOOKUP(C2903,'渗透率、续签率'!B:C,2,0)</f>
        <v>0.35099999999999998</v>
      </c>
      <c r="M2903" s="6">
        <v>0</v>
      </c>
      <c r="N2903">
        <v>0</v>
      </c>
      <c r="O2903">
        <v>0</v>
      </c>
      <c r="P2903" s="6">
        <v>0</v>
      </c>
      <c r="Q2903" s="13">
        <v>0</v>
      </c>
      <c r="R2903" s="13">
        <v>0</v>
      </c>
      <c r="S2903" s="31">
        <v>6</v>
      </c>
      <c r="T2903" s="6">
        <f>VLOOKUP(E2903,'参数设置&amp;汇总'!S:U,3,0)</f>
        <v>0.11627539503386004</v>
      </c>
      <c r="U2903" s="78">
        <f t="shared" si="225"/>
        <v>0</v>
      </c>
      <c r="V2903" s="13">
        <v>0.85000000000000009</v>
      </c>
      <c r="W2903" s="78">
        <f t="shared" si="227"/>
        <v>0</v>
      </c>
      <c r="X2903" s="1">
        <f>VLOOKUP(E2903,'渗透率、续签率'!AG:AJ,4,0)</f>
        <v>3431</v>
      </c>
      <c r="Y2903" s="1">
        <f t="shared" si="228"/>
        <v>0</v>
      </c>
      <c r="Z2903">
        <v>0</v>
      </c>
      <c r="AA2903" s="89">
        <f t="shared" si="229"/>
        <v>0</v>
      </c>
      <c r="AH2903" s="37"/>
      <c r="AI2903" s="37"/>
      <c r="AK2903" s="37"/>
    </row>
    <row r="2904" spans="1:37" hidden="1">
      <c r="A2904" t="s">
        <v>64</v>
      </c>
      <c r="B2904" t="s">
        <v>2</v>
      </c>
      <c r="C2904" t="s">
        <v>8</v>
      </c>
      <c r="D2904" t="s">
        <v>116</v>
      </c>
      <c r="E2904" t="s">
        <v>501</v>
      </c>
      <c r="F2904" t="str">
        <f t="shared" si="226"/>
        <v>钦州市科学启蒙</v>
      </c>
      <c r="G2904" t="s">
        <v>88</v>
      </c>
      <c r="H2904" t="s">
        <v>428</v>
      </c>
      <c r="I2904" t="s">
        <v>68</v>
      </c>
      <c r="J2904">
        <v>8</v>
      </c>
      <c r="K2904">
        <v>0</v>
      </c>
      <c r="L2904" s="13">
        <f>VLOOKUP(C2904,'渗透率、续签率'!B:C,2,0)</f>
        <v>0.35099999999999998</v>
      </c>
      <c r="M2904" s="6">
        <v>0</v>
      </c>
      <c r="N2904">
        <v>0</v>
      </c>
      <c r="O2904">
        <v>0</v>
      </c>
      <c r="P2904" s="6">
        <v>0</v>
      </c>
      <c r="Q2904" s="13">
        <v>0</v>
      </c>
      <c r="R2904" s="13">
        <v>0</v>
      </c>
      <c r="S2904" s="31">
        <v>7</v>
      </c>
      <c r="T2904" s="6">
        <f>VLOOKUP(E2904,'参数设置&amp;汇总'!S:U,3,0)</f>
        <v>0.11627539503386004</v>
      </c>
      <c r="U2904" s="78">
        <f t="shared" si="225"/>
        <v>0</v>
      </c>
      <c r="V2904" s="13">
        <v>0.85000000000000009</v>
      </c>
      <c r="W2904" s="78">
        <f t="shared" si="227"/>
        <v>0</v>
      </c>
      <c r="X2904" s="1">
        <f>VLOOKUP(E2904,'渗透率、续签率'!AG:AJ,4,0)</f>
        <v>3431</v>
      </c>
      <c r="Y2904" s="1">
        <f t="shared" si="228"/>
        <v>0</v>
      </c>
      <c r="Z2904">
        <v>0</v>
      </c>
      <c r="AA2904" s="89">
        <f t="shared" si="229"/>
        <v>0</v>
      </c>
      <c r="AH2904" s="37"/>
      <c r="AI2904" s="37"/>
      <c r="AK2904" s="37"/>
    </row>
    <row r="2905" spans="1:37" hidden="1">
      <c r="A2905" t="s">
        <v>64</v>
      </c>
      <c r="B2905" t="s">
        <v>2</v>
      </c>
      <c r="C2905" t="s">
        <v>8</v>
      </c>
      <c r="D2905" t="s">
        <v>116</v>
      </c>
      <c r="E2905" t="s">
        <v>501</v>
      </c>
      <c r="F2905" t="str">
        <f t="shared" si="226"/>
        <v>铁岭市科学启蒙</v>
      </c>
      <c r="G2905" t="s">
        <v>101</v>
      </c>
      <c r="H2905" t="s">
        <v>429</v>
      </c>
      <c r="I2905" t="s">
        <v>70</v>
      </c>
      <c r="J2905">
        <v>14</v>
      </c>
      <c r="K2905">
        <v>0</v>
      </c>
      <c r="L2905" s="13">
        <f>VLOOKUP(C2905,'渗透率、续签率'!B:C,2,0)</f>
        <v>0.35099999999999998</v>
      </c>
      <c r="M2905" s="6">
        <v>0</v>
      </c>
      <c r="N2905">
        <v>0</v>
      </c>
      <c r="O2905">
        <v>0</v>
      </c>
      <c r="P2905" s="6">
        <v>0</v>
      </c>
      <c r="Q2905" s="13">
        <v>0</v>
      </c>
      <c r="R2905" s="13">
        <v>0</v>
      </c>
      <c r="S2905" s="31">
        <v>7</v>
      </c>
      <c r="T2905" s="6">
        <f>VLOOKUP(E2905,'参数设置&amp;汇总'!S:U,3,0)</f>
        <v>0.11627539503386004</v>
      </c>
      <c r="U2905" s="78">
        <f t="shared" si="225"/>
        <v>0</v>
      </c>
      <c r="V2905" s="13">
        <v>0.85000000000000009</v>
      </c>
      <c r="W2905" s="78">
        <f t="shared" si="227"/>
        <v>0</v>
      </c>
      <c r="X2905" s="1">
        <f>VLOOKUP(E2905,'渗透率、续签率'!AG:AJ,4,0)</f>
        <v>3431</v>
      </c>
      <c r="Y2905" s="1">
        <f t="shared" si="228"/>
        <v>0</v>
      </c>
      <c r="Z2905">
        <v>0</v>
      </c>
      <c r="AA2905" s="89">
        <f t="shared" si="229"/>
        <v>0</v>
      </c>
      <c r="AH2905" s="37"/>
      <c r="AI2905" s="37"/>
      <c r="AK2905" s="37"/>
    </row>
    <row r="2906" spans="1:37" hidden="1">
      <c r="A2906" t="s">
        <v>64</v>
      </c>
      <c r="B2906" t="s">
        <v>2</v>
      </c>
      <c r="C2906" t="s">
        <v>8</v>
      </c>
      <c r="D2906" t="s">
        <v>116</v>
      </c>
      <c r="E2906" t="s">
        <v>501</v>
      </c>
      <c r="F2906" t="str">
        <f t="shared" si="226"/>
        <v>铁门关市科学启蒙</v>
      </c>
      <c r="G2906" t="s">
        <v>145</v>
      </c>
      <c r="H2906" t="s">
        <v>430</v>
      </c>
      <c r="I2906" t="s">
        <v>70</v>
      </c>
      <c r="J2906">
        <v>0</v>
      </c>
      <c r="K2906">
        <v>0</v>
      </c>
      <c r="L2906" s="13">
        <f>VLOOKUP(C2906,'渗透率、续签率'!B:C,2,0)</f>
        <v>0.35099999999999998</v>
      </c>
      <c r="M2906" s="6">
        <v>0</v>
      </c>
      <c r="N2906">
        <v>0</v>
      </c>
      <c r="O2906">
        <v>0</v>
      </c>
      <c r="P2906" s="6">
        <v>0</v>
      </c>
      <c r="Q2906" s="13">
        <v>0</v>
      </c>
      <c r="R2906" s="13">
        <v>0</v>
      </c>
      <c r="S2906" s="31">
        <v>0</v>
      </c>
      <c r="T2906" s="6">
        <f>VLOOKUP(E2906,'参数设置&amp;汇总'!S:U,3,0)</f>
        <v>0.11627539503386004</v>
      </c>
      <c r="U2906" s="78">
        <f t="shared" si="225"/>
        <v>0</v>
      </c>
      <c r="V2906" s="13">
        <v>0.85000000000000009</v>
      </c>
      <c r="W2906" s="78">
        <f t="shared" si="227"/>
        <v>0</v>
      </c>
      <c r="X2906" s="1">
        <f>VLOOKUP(E2906,'渗透率、续签率'!AG:AJ,4,0)</f>
        <v>3431</v>
      </c>
      <c r="Y2906" s="1">
        <f t="shared" si="228"/>
        <v>0</v>
      </c>
      <c r="Z2906">
        <v>0</v>
      </c>
      <c r="AA2906" s="89">
        <f t="shared" si="229"/>
        <v>0</v>
      </c>
      <c r="AH2906" s="37"/>
      <c r="AI2906" s="37"/>
      <c r="AJ2906" s="1"/>
      <c r="AK2906" s="37"/>
    </row>
    <row r="2907" spans="1:37" hidden="1">
      <c r="A2907" t="s">
        <v>64</v>
      </c>
      <c r="B2907" t="s">
        <v>2</v>
      </c>
      <c r="C2907" t="s">
        <v>8</v>
      </c>
      <c r="D2907" t="s">
        <v>116</v>
      </c>
      <c r="E2907" t="s">
        <v>501</v>
      </c>
      <c r="F2907" t="str">
        <f t="shared" si="226"/>
        <v>铜仁市科学启蒙</v>
      </c>
      <c r="G2907" t="s">
        <v>167</v>
      </c>
      <c r="H2907" t="s">
        <v>431</v>
      </c>
      <c r="I2907" t="s">
        <v>70</v>
      </c>
      <c r="J2907">
        <v>16</v>
      </c>
      <c r="K2907">
        <v>0</v>
      </c>
      <c r="L2907" s="13">
        <f>VLOOKUP(C2907,'渗透率、续签率'!B:C,2,0)</f>
        <v>0.35099999999999998</v>
      </c>
      <c r="M2907" s="6">
        <v>0</v>
      </c>
      <c r="N2907">
        <v>0</v>
      </c>
      <c r="O2907">
        <v>0</v>
      </c>
      <c r="P2907" s="6">
        <v>0</v>
      </c>
      <c r="Q2907" s="13">
        <v>0</v>
      </c>
      <c r="R2907" s="13">
        <v>0</v>
      </c>
      <c r="S2907" s="31">
        <v>5</v>
      </c>
      <c r="T2907" s="6">
        <f>VLOOKUP(E2907,'参数设置&amp;汇总'!S:U,3,0)</f>
        <v>0.11627539503386004</v>
      </c>
      <c r="U2907" s="78">
        <f t="shared" si="225"/>
        <v>0</v>
      </c>
      <c r="V2907" s="13">
        <v>0.85000000000000009</v>
      </c>
      <c r="W2907" s="78">
        <f t="shared" si="227"/>
        <v>0</v>
      </c>
      <c r="X2907" s="1">
        <f>VLOOKUP(E2907,'渗透率、续签率'!AG:AJ,4,0)</f>
        <v>3431</v>
      </c>
      <c r="Y2907" s="1">
        <f t="shared" si="228"/>
        <v>0</v>
      </c>
      <c r="Z2907">
        <v>0</v>
      </c>
      <c r="AA2907" s="89">
        <f t="shared" si="229"/>
        <v>0</v>
      </c>
      <c r="AH2907" s="37"/>
      <c r="AI2907" s="37"/>
      <c r="AJ2907" s="1"/>
      <c r="AK2907" s="37"/>
    </row>
    <row r="2908" spans="1:37" hidden="1">
      <c r="A2908" t="s">
        <v>64</v>
      </c>
      <c r="B2908" t="s">
        <v>2</v>
      </c>
      <c r="C2908" t="s">
        <v>8</v>
      </c>
      <c r="D2908" t="s">
        <v>116</v>
      </c>
      <c r="E2908" t="s">
        <v>501</v>
      </c>
      <c r="F2908" t="str">
        <f t="shared" si="226"/>
        <v>铜川市科学启蒙</v>
      </c>
      <c r="G2908" t="s">
        <v>108</v>
      </c>
      <c r="H2908" t="s">
        <v>432</v>
      </c>
      <c r="I2908" t="s">
        <v>70</v>
      </c>
      <c r="J2908">
        <v>6</v>
      </c>
      <c r="K2908">
        <v>0</v>
      </c>
      <c r="L2908" s="13">
        <f>VLOOKUP(C2908,'渗透率、续签率'!B:C,2,0)</f>
        <v>0.35099999999999998</v>
      </c>
      <c r="M2908" s="6">
        <v>0</v>
      </c>
      <c r="N2908">
        <v>0</v>
      </c>
      <c r="O2908">
        <v>0</v>
      </c>
      <c r="P2908" s="6">
        <v>0</v>
      </c>
      <c r="Q2908" s="13">
        <v>0</v>
      </c>
      <c r="R2908" s="13">
        <v>0</v>
      </c>
      <c r="S2908" s="31">
        <v>2</v>
      </c>
      <c r="T2908" s="6">
        <f>VLOOKUP(E2908,'参数设置&amp;汇总'!S:U,3,0)</f>
        <v>0.11627539503386004</v>
      </c>
      <c r="U2908" s="78">
        <f t="shared" si="225"/>
        <v>0</v>
      </c>
      <c r="V2908" s="13">
        <v>0.85000000000000009</v>
      </c>
      <c r="W2908" s="78">
        <f t="shared" si="227"/>
        <v>0</v>
      </c>
      <c r="X2908" s="1">
        <f>VLOOKUP(E2908,'渗透率、续签率'!AG:AJ,4,0)</f>
        <v>3431</v>
      </c>
      <c r="Y2908" s="1">
        <f t="shared" si="228"/>
        <v>0</v>
      </c>
      <c r="Z2908">
        <v>0</v>
      </c>
      <c r="AA2908" s="89">
        <f t="shared" si="229"/>
        <v>0</v>
      </c>
      <c r="AH2908" s="37"/>
      <c r="AI2908" s="37"/>
      <c r="AJ2908" s="1"/>
      <c r="AK2908" s="37"/>
    </row>
    <row r="2909" spans="1:37" hidden="1">
      <c r="A2909" t="s">
        <v>64</v>
      </c>
      <c r="B2909" t="s">
        <v>2</v>
      </c>
      <c r="C2909" t="s">
        <v>8</v>
      </c>
      <c r="D2909" t="s">
        <v>116</v>
      </c>
      <c r="E2909" t="s">
        <v>501</v>
      </c>
      <c r="F2909" t="str">
        <f t="shared" si="226"/>
        <v>铜陵市科学启蒙</v>
      </c>
      <c r="G2909" t="s">
        <v>94</v>
      </c>
      <c r="H2909" t="s">
        <v>433</v>
      </c>
      <c r="I2909" t="s">
        <v>68</v>
      </c>
      <c r="J2909">
        <v>9</v>
      </c>
      <c r="K2909">
        <v>0</v>
      </c>
      <c r="L2909" s="13">
        <f>VLOOKUP(C2909,'渗透率、续签率'!B:C,2,0)</f>
        <v>0.35099999999999998</v>
      </c>
      <c r="M2909" s="6">
        <v>0</v>
      </c>
      <c r="N2909">
        <v>0</v>
      </c>
      <c r="O2909">
        <v>0</v>
      </c>
      <c r="P2909" s="6">
        <v>0</v>
      </c>
      <c r="Q2909" s="13">
        <v>0</v>
      </c>
      <c r="R2909" s="13">
        <v>0</v>
      </c>
      <c r="S2909" s="31">
        <v>6</v>
      </c>
      <c r="T2909" s="6">
        <f>VLOOKUP(E2909,'参数设置&amp;汇总'!S:U,3,0)</f>
        <v>0.11627539503386004</v>
      </c>
      <c r="U2909" s="78">
        <f t="shared" si="225"/>
        <v>0</v>
      </c>
      <c r="V2909" s="13">
        <v>0.85000000000000009</v>
      </c>
      <c r="W2909" s="78">
        <f t="shared" si="227"/>
        <v>0</v>
      </c>
      <c r="X2909" s="1">
        <f>VLOOKUP(E2909,'渗透率、续签率'!AG:AJ,4,0)</f>
        <v>3431</v>
      </c>
      <c r="Y2909" s="1">
        <f t="shared" si="228"/>
        <v>0</v>
      </c>
      <c r="Z2909">
        <v>0</v>
      </c>
      <c r="AA2909" s="89">
        <f t="shared" si="229"/>
        <v>0</v>
      </c>
      <c r="AH2909" s="37"/>
      <c r="AI2909" s="37"/>
      <c r="AJ2909" s="1"/>
      <c r="AK2909" s="37"/>
    </row>
    <row r="2910" spans="1:37" hidden="1">
      <c r="A2910" t="s">
        <v>64</v>
      </c>
      <c r="B2910" t="s">
        <v>2</v>
      </c>
      <c r="C2910" t="s">
        <v>8</v>
      </c>
      <c r="D2910" t="s">
        <v>116</v>
      </c>
      <c r="E2910" t="s">
        <v>501</v>
      </c>
      <c r="F2910" t="str">
        <f t="shared" si="226"/>
        <v>银川市科学启蒙</v>
      </c>
      <c r="G2910" t="s">
        <v>129</v>
      </c>
      <c r="H2910" t="s">
        <v>434</v>
      </c>
      <c r="I2910" t="s">
        <v>70</v>
      </c>
      <c r="J2910">
        <v>75</v>
      </c>
      <c r="K2910">
        <v>3</v>
      </c>
      <c r="L2910" s="13">
        <f>VLOOKUP(C2910,'渗透率、续签率'!B:C,2,0)</f>
        <v>0.35099999999999998</v>
      </c>
      <c r="M2910" s="6">
        <v>0.04</v>
      </c>
      <c r="N2910">
        <v>10</v>
      </c>
      <c r="O2910">
        <v>1</v>
      </c>
      <c r="P2910" s="6">
        <v>0.1</v>
      </c>
      <c r="Q2910" s="13">
        <v>0.1</v>
      </c>
      <c r="R2910" s="13">
        <v>0</v>
      </c>
      <c r="S2910" s="31">
        <v>118</v>
      </c>
      <c r="T2910" s="6">
        <f>VLOOKUP(E2910,'参数设置&amp;汇总'!S:U,3,0)</f>
        <v>0.11627539503386004</v>
      </c>
      <c r="U2910" s="78">
        <f t="shared" si="225"/>
        <v>1.1627539503386004</v>
      </c>
      <c r="V2910" s="13">
        <v>0.85000000000000009</v>
      </c>
      <c r="W2910" s="78">
        <f t="shared" si="227"/>
        <v>0.95500464745717684</v>
      </c>
      <c r="X2910" s="1">
        <f>VLOOKUP(E2910,'渗透率、续签率'!AG:AJ,4,0)</f>
        <v>3431</v>
      </c>
      <c r="Y2910" s="1">
        <f t="shared" si="228"/>
        <v>3276.6209454255736</v>
      </c>
      <c r="Z2910">
        <v>0</v>
      </c>
      <c r="AA2910" s="89">
        <f t="shared" si="229"/>
        <v>34310</v>
      </c>
      <c r="AH2910" s="37"/>
      <c r="AI2910" s="37"/>
      <c r="AJ2910" s="1"/>
      <c r="AK2910" s="37"/>
    </row>
    <row r="2911" spans="1:37" hidden="1">
      <c r="A2911" t="s">
        <v>64</v>
      </c>
      <c r="B2911" t="s">
        <v>2</v>
      </c>
      <c r="C2911" t="s">
        <v>8</v>
      </c>
      <c r="D2911" t="s">
        <v>116</v>
      </c>
      <c r="E2911" t="s">
        <v>501</v>
      </c>
      <c r="F2911" t="str">
        <f t="shared" si="226"/>
        <v>锡林郭勒盟科学启蒙</v>
      </c>
      <c r="G2911" t="s">
        <v>142</v>
      </c>
      <c r="H2911" t="s">
        <v>435</v>
      </c>
      <c r="I2911" t="s">
        <v>70</v>
      </c>
      <c r="J2911">
        <v>21</v>
      </c>
      <c r="K2911">
        <v>0</v>
      </c>
      <c r="L2911" s="13">
        <f>VLOOKUP(C2911,'渗透率、续签率'!B:C,2,0)</f>
        <v>0.35099999999999998</v>
      </c>
      <c r="M2911" s="6">
        <v>0</v>
      </c>
      <c r="N2911">
        <v>0</v>
      </c>
      <c r="O2911">
        <v>0</v>
      </c>
      <c r="P2911" s="6">
        <v>0</v>
      </c>
      <c r="Q2911" s="13">
        <v>0</v>
      </c>
      <c r="R2911" s="13">
        <v>0</v>
      </c>
      <c r="S2911" s="31">
        <v>18</v>
      </c>
      <c r="T2911" s="6">
        <f>VLOOKUP(E2911,'参数设置&amp;汇总'!S:U,3,0)</f>
        <v>0.11627539503386004</v>
      </c>
      <c r="U2911" s="78">
        <f t="shared" si="225"/>
        <v>0</v>
      </c>
      <c r="V2911" s="13">
        <v>0.85000000000000009</v>
      </c>
      <c r="W2911" s="78">
        <f t="shared" si="227"/>
        <v>0</v>
      </c>
      <c r="X2911" s="1">
        <f>VLOOKUP(E2911,'渗透率、续签率'!AG:AJ,4,0)</f>
        <v>3431</v>
      </c>
      <c r="Y2911" s="1">
        <f t="shared" si="228"/>
        <v>0</v>
      </c>
      <c r="Z2911">
        <v>1</v>
      </c>
      <c r="AA2911" s="89">
        <f t="shared" si="229"/>
        <v>0</v>
      </c>
      <c r="AH2911" s="37"/>
      <c r="AI2911" s="37"/>
      <c r="AJ2911" s="1"/>
      <c r="AK2911" s="37"/>
    </row>
    <row r="2912" spans="1:37" hidden="1">
      <c r="A2912" t="s">
        <v>64</v>
      </c>
      <c r="B2912" t="s">
        <v>2</v>
      </c>
      <c r="C2912" t="s">
        <v>8</v>
      </c>
      <c r="D2912" t="s">
        <v>116</v>
      </c>
      <c r="E2912" t="s">
        <v>501</v>
      </c>
      <c r="F2912" t="str">
        <f t="shared" si="226"/>
        <v>锦州市科学启蒙</v>
      </c>
      <c r="G2912" t="s">
        <v>101</v>
      </c>
      <c r="H2912" t="s">
        <v>436</v>
      </c>
      <c r="I2912" t="s">
        <v>70</v>
      </c>
      <c r="J2912">
        <v>20</v>
      </c>
      <c r="K2912">
        <v>0</v>
      </c>
      <c r="L2912" s="13">
        <f>VLOOKUP(C2912,'渗透率、续签率'!B:C,2,0)</f>
        <v>0.35099999999999998</v>
      </c>
      <c r="M2912" s="6">
        <v>0</v>
      </c>
      <c r="N2912">
        <v>0</v>
      </c>
      <c r="O2912">
        <v>0</v>
      </c>
      <c r="P2912" s="6">
        <v>0</v>
      </c>
      <c r="Q2912" s="13">
        <v>0</v>
      </c>
      <c r="R2912" s="13">
        <v>0</v>
      </c>
      <c r="S2912" s="31">
        <v>9</v>
      </c>
      <c r="T2912" s="6">
        <f>VLOOKUP(E2912,'参数设置&amp;汇总'!S:U,3,0)</f>
        <v>0.11627539503386004</v>
      </c>
      <c r="U2912" s="78">
        <f t="shared" si="225"/>
        <v>0</v>
      </c>
      <c r="V2912" s="13">
        <v>0.85000000000000009</v>
      </c>
      <c r="W2912" s="78">
        <f t="shared" si="227"/>
        <v>0</v>
      </c>
      <c r="X2912" s="1">
        <f>VLOOKUP(E2912,'渗透率、续签率'!AG:AJ,4,0)</f>
        <v>3431</v>
      </c>
      <c r="Y2912" s="1">
        <f t="shared" si="228"/>
        <v>0</v>
      </c>
      <c r="Z2912">
        <v>1</v>
      </c>
      <c r="AA2912" s="89">
        <f t="shared" si="229"/>
        <v>0</v>
      </c>
      <c r="AH2912" s="37"/>
      <c r="AI2912" s="37"/>
      <c r="AJ2912" s="1"/>
      <c r="AK2912" s="37"/>
    </row>
    <row r="2913" spans="1:37" hidden="1">
      <c r="A2913" t="s">
        <v>64</v>
      </c>
      <c r="B2913" t="s">
        <v>2</v>
      </c>
      <c r="C2913" t="s">
        <v>8</v>
      </c>
      <c r="D2913" t="s">
        <v>116</v>
      </c>
      <c r="E2913" t="s">
        <v>501</v>
      </c>
      <c r="F2913" t="str">
        <f t="shared" si="226"/>
        <v>镇江市科学启蒙</v>
      </c>
      <c r="G2913" t="s">
        <v>73</v>
      </c>
      <c r="H2913" t="s">
        <v>437</v>
      </c>
      <c r="I2913" t="s">
        <v>70</v>
      </c>
      <c r="J2913">
        <v>47</v>
      </c>
      <c r="K2913">
        <v>3</v>
      </c>
      <c r="L2913" s="13">
        <f>VLOOKUP(C2913,'渗透率、续签率'!B:C,2,0)</f>
        <v>0.35099999999999998</v>
      </c>
      <c r="M2913" s="6">
        <v>0.06</v>
      </c>
      <c r="N2913">
        <v>2</v>
      </c>
      <c r="O2913">
        <v>2</v>
      </c>
      <c r="P2913" s="6">
        <v>1</v>
      </c>
      <c r="Q2913" s="13">
        <v>0.57699999999999996</v>
      </c>
      <c r="R2913" s="13">
        <v>0.48499999999999999</v>
      </c>
      <c r="S2913" s="31">
        <v>83</v>
      </c>
      <c r="T2913" s="6">
        <f>VLOOKUP(E2913,'参数设置&amp;汇总'!S:U,3,0)</f>
        <v>0.11627539503386004</v>
      </c>
      <c r="U2913" s="78">
        <f t="shared" si="225"/>
        <v>2</v>
      </c>
      <c r="V2913" s="13">
        <v>0.85000000000000009</v>
      </c>
      <c r="W2913" s="78">
        <f t="shared" si="227"/>
        <v>1.5270588235294116</v>
      </c>
      <c r="X2913" s="1">
        <f>VLOOKUP(E2913,'渗透率、续签率'!AG:AJ,4,0)</f>
        <v>3431</v>
      </c>
      <c r="Y2913" s="1">
        <f t="shared" si="228"/>
        <v>5239.3388235294115</v>
      </c>
      <c r="Z2913">
        <v>1</v>
      </c>
      <c r="AA2913" s="89">
        <f t="shared" si="229"/>
        <v>6862</v>
      </c>
      <c r="AH2913" s="37"/>
      <c r="AI2913" s="37"/>
      <c r="AJ2913" s="1"/>
      <c r="AK2913" s="37"/>
    </row>
    <row r="2914" spans="1:37" hidden="1">
      <c r="A2914" t="s">
        <v>64</v>
      </c>
      <c r="B2914" t="s">
        <v>2</v>
      </c>
      <c r="C2914" t="s">
        <v>8</v>
      </c>
      <c r="D2914" t="s">
        <v>116</v>
      </c>
      <c r="E2914" t="s">
        <v>501</v>
      </c>
      <c r="F2914" t="str">
        <f t="shared" si="226"/>
        <v>长春市科学启蒙</v>
      </c>
      <c r="G2914" t="s">
        <v>188</v>
      </c>
      <c r="H2914" t="s">
        <v>438</v>
      </c>
      <c r="I2914" t="s">
        <v>70</v>
      </c>
      <c r="J2914">
        <v>156</v>
      </c>
      <c r="K2914">
        <v>7</v>
      </c>
      <c r="L2914" s="13">
        <f>VLOOKUP(C2914,'渗透率、续签率'!B:C,2,0)</f>
        <v>0.35099999999999998</v>
      </c>
      <c r="M2914" s="6">
        <v>0.04</v>
      </c>
      <c r="N2914">
        <v>64</v>
      </c>
      <c r="O2914">
        <v>6</v>
      </c>
      <c r="P2914" s="6">
        <v>0.09</v>
      </c>
      <c r="Q2914" s="13">
        <v>0.21199999999999999</v>
      </c>
      <c r="R2914" s="13">
        <v>0.123</v>
      </c>
      <c r="S2914" s="31">
        <v>732</v>
      </c>
      <c r="T2914" s="6">
        <f>VLOOKUP(E2914,'参数设置&amp;汇总'!S:U,3,0)</f>
        <v>0.11627539503386004</v>
      </c>
      <c r="U2914" s="78">
        <f t="shared" si="225"/>
        <v>7.4416252821670428</v>
      </c>
      <c r="V2914" s="13">
        <v>0.85000000000000009</v>
      </c>
      <c r="W2914" s="78">
        <f t="shared" si="227"/>
        <v>6.2772062143141678</v>
      </c>
      <c r="X2914" s="1">
        <f>VLOOKUP(E2914,'渗透率、续签率'!AG:AJ,4,0)</f>
        <v>3431</v>
      </c>
      <c r="Y2914" s="1">
        <f t="shared" si="228"/>
        <v>21537.094521311908</v>
      </c>
      <c r="Z2914">
        <v>13</v>
      </c>
      <c r="AA2914" s="89">
        <f t="shared" si="229"/>
        <v>219584</v>
      </c>
      <c r="AH2914" s="37"/>
      <c r="AI2914" s="37"/>
      <c r="AK2914" s="37"/>
    </row>
    <row r="2915" spans="1:37" hidden="1">
      <c r="A2915" t="s">
        <v>64</v>
      </c>
      <c r="B2915" t="s">
        <v>2</v>
      </c>
      <c r="C2915" t="s">
        <v>8</v>
      </c>
      <c r="D2915" t="s">
        <v>116</v>
      </c>
      <c r="E2915" t="s">
        <v>501</v>
      </c>
      <c r="F2915" t="str">
        <f t="shared" si="226"/>
        <v>长治市科学启蒙</v>
      </c>
      <c r="G2915" t="s">
        <v>134</v>
      </c>
      <c r="H2915" t="s">
        <v>439</v>
      </c>
      <c r="I2915" t="s">
        <v>70</v>
      </c>
      <c r="J2915">
        <v>20</v>
      </c>
      <c r="K2915">
        <v>0</v>
      </c>
      <c r="L2915" s="13">
        <f>VLOOKUP(C2915,'渗透率、续签率'!B:C,2,0)</f>
        <v>0.35099999999999998</v>
      </c>
      <c r="M2915" s="6">
        <v>0</v>
      </c>
      <c r="N2915">
        <v>3</v>
      </c>
      <c r="O2915">
        <v>0</v>
      </c>
      <c r="P2915" s="6">
        <v>0</v>
      </c>
      <c r="Q2915" s="13">
        <v>0.13800000000000001</v>
      </c>
      <c r="R2915" s="13">
        <v>0</v>
      </c>
      <c r="S2915" s="31">
        <v>21</v>
      </c>
      <c r="T2915" s="6">
        <f>VLOOKUP(E2915,'参数设置&amp;汇总'!S:U,3,0)</f>
        <v>0.11627539503386004</v>
      </c>
      <c r="U2915" s="78">
        <f t="shared" si="225"/>
        <v>0.34882618510158014</v>
      </c>
      <c r="V2915" s="13">
        <v>0.85000000000000009</v>
      </c>
      <c r="W2915" s="78">
        <f t="shared" si="227"/>
        <v>0.41038374717832954</v>
      </c>
      <c r="X2915" s="1">
        <f>VLOOKUP(E2915,'渗透率、续签率'!AG:AJ,4,0)</f>
        <v>3431</v>
      </c>
      <c r="Y2915" s="1">
        <f t="shared" si="228"/>
        <v>1408.0266365688487</v>
      </c>
      <c r="Z2915">
        <v>1</v>
      </c>
      <c r="AA2915" s="89">
        <f t="shared" si="229"/>
        <v>10293</v>
      </c>
      <c r="AH2915" s="37"/>
      <c r="AI2915" s="37"/>
      <c r="AJ2915" s="1"/>
      <c r="AK2915" s="37"/>
    </row>
    <row r="2916" spans="1:37" hidden="1">
      <c r="A2916" t="s">
        <v>64</v>
      </c>
      <c r="B2916" t="s">
        <v>2</v>
      </c>
      <c r="C2916" t="s">
        <v>8</v>
      </c>
      <c r="D2916" t="s">
        <v>116</v>
      </c>
      <c r="E2916" t="s">
        <v>501</v>
      </c>
      <c r="F2916" t="str">
        <f t="shared" si="226"/>
        <v>阜新市科学启蒙</v>
      </c>
      <c r="G2916" t="s">
        <v>101</v>
      </c>
      <c r="H2916" t="s">
        <v>440</v>
      </c>
      <c r="I2916" t="s">
        <v>70</v>
      </c>
      <c r="J2916">
        <v>22</v>
      </c>
      <c r="K2916">
        <v>0</v>
      </c>
      <c r="L2916" s="13">
        <f>VLOOKUP(C2916,'渗透率、续签率'!B:C,2,0)</f>
        <v>0.35099999999999998</v>
      </c>
      <c r="M2916" s="6">
        <v>0</v>
      </c>
      <c r="N2916">
        <v>0</v>
      </c>
      <c r="O2916">
        <v>0</v>
      </c>
      <c r="P2916" s="6">
        <v>0</v>
      </c>
      <c r="Q2916" s="13">
        <v>0</v>
      </c>
      <c r="R2916" s="13">
        <v>0</v>
      </c>
      <c r="S2916" s="31">
        <v>17</v>
      </c>
      <c r="T2916" s="6">
        <f>VLOOKUP(E2916,'参数设置&amp;汇总'!S:U,3,0)</f>
        <v>0.11627539503386004</v>
      </c>
      <c r="U2916" s="78">
        <f t="shared" si="225"/>
        <v>0</v>
      </c>
      <c r="V2916" s="13">
        <v>0.85000000000000009</v>
      </c>
      <c r="W2916" s="78">
        <f t="shared" si="227"/>
        <v>0</v>
      </c>
      <c r="X2916" s="1">
        <f>VLOOKUP(E2916,'渗透率、续签率'!AG:AJ,4,0)</f>
        <v>3431</v>
      </c>
      <c r="Y2916" s="1">
        <f t="shared" si="228"/>
        <v>0</v>
      </c>
      <c r="Z2916">
        <v>0</v>
      </c>
      <c r="AA2916" s="89">
        <f t="shared" si="229"/>
        <v>0</v>
      </c>
      <c r="AH2916" s="37"/>
      <c r="AI2916" s="37"/>
      <c r="AJ2916" s="1"/>
      <c r="AK2916" s="37"/>
    </row>
    <row r="2917" spans="1:37" hidden="1">
      <c r="A2917" t="s">
        <v>64</v>
      </c>
      <c r="B2917" t="s">
        <v>2</v>
      </c>
      <c r="C2917" t="s">
        <v>8</v>
      </c>
      <c r="D2917" t="s">
        <v>116</v>
      </c>
      <c r="E2917" t="s">
        <v>501</v>
      </c>
      <c r="F2917" t="str">
        <f t="shared" si="226"/>
        <v>阜阳市科学启蒙</v>
      </c>
      <c r="G2917" t="s">
        <v>94</v>
      </c>
      <c r="H2917" t="s">
        <v>441</v>
      </c>
      <c r="I2917" t="s">
        <v>68</v>
      </c>
      <c r="J2917">
        <v>55</v>
      </c>
      <c r="K2917">
        <v>1</v>
      </c>
      <c r="L2917" s="13">
        <f>VLOOKUP(C2917,'渗透率、续签率'!B:C,2,0)</f>
        <v>0.35099999999999998</v>
      </c>
      <c r="M2917" s="6">
        <v>0.02</v>
      </c>
      <c r="N2917">
        <v>7</v>
      </c>
      <c r="O2917">
        <v>1</v>
      </c>
      <c r="P2917" s="6">
        <v>0.14000000000000001</v>
      </c>
      <c r="Q2917" s="13">
        <v>0.35799999999999998</v>
      </c>
      <c r="R2917" s="13">
        <v>0.35799999999999998</v>
      </c>
      <c r="S2917" s="31">
        <v>104</v>
      </c>
      <c r="T2917" s="6">
        <f>VLOOKUP(E2917,'参数设置&amp;汇总'!S:U,3,0)</f>
        <v>0.11627539503386004</v>
      </c>
      <c r="U2917" s="78">
        <f t="shared" si="225"/>
        <v>1</v>
      </c>
      <c r="V2917" s="13">
        <v>0.85000000000000009</v>
      </c>
      <c r="W2917" s="78">
        <f t="shared" si="227"/>
        <v>0.76352941176470579</v>
      </c>
      <c r="X2917" s="1">
        <f>VLOOKUP(E2917,'渗透率、续签率'!AG:AJ,4,0)</f>
        <v>3431</v>
      </c>
      <c r="Y2917" s="1">
        <f t="shared" si="228"/>
        <v>2619.6694117647057</v>
      </c>
      <c r="Z2917">
        <v>1</v>
      </c>
      <c r="AA2917" s="89">
        <f t="shared" si="229"/>
        <v>24017</v>
      </c>
      <c r="AH2917" s="37"/>
      <c r="AI2917" s="37"/>
      <c r="AJ2917" s="1"/>
      <c r="AK2917" s="37"/>
    </row>
    <row r="2918" spans="1:37" hidden="1">
      <c r="A2918" t="s">
        <v>64</v>
      </c>
      <c r="B2918" t="s">
        <v>2</v>
      </c>
      <c r="C2918" t="s">
        <v>8</v>
      </c>
      <c r="D2918" t="s">
        <v>116</v>
      </c>
      <c r="E2918" t="s">
        <v>501</v>
      </c>
      <c r="F2918" t="str">
        <f t="shared" si="226"/>
        <v>防城港市科学启蒙</v>
      </c>
      <c r="G2918" t="s">
        <v>88</v>
      </c>
      <c r="H2918" t="s">
        <v>442</v>
      </c>
      <c r="I2918" t="s">
        <v>68</v>
      </c>
      <c r="J2918">
        <v>6</v>
      </c>
      <c r="K2918">
        <v>0</v>
      </c>
      <c r="L2918" s="13">
        <f>VLOOKUP(C2918,'渗透率、续签率'!B:C,2,0)</f>
        <v>0.35099999999999998</v>
      </c>
      <c r="M2918" s="6">
        <v>0</v>
      </c>
      <c r="N2918">
        <v>0</v>
      </c>
      <c r="O2918">
        <v>0</v>
      </c>
      <c r="P2918" s="6">
        <v>0</v>
      </c>
      <c r="Q2918" s="13">
        <v>0</v>
      </c>
      <c r="R2918" s="13">
        <v>0</v>
      </c>
      <c r="S2918" s="31">
        <v>5</v>
      </c>
      <c r="T2918" s="6">
        <f>VLOOKUP(E2918,'参数设置&amp;汇总'!S:U,3,0)</f>
        <v>0.11627539503386004</v>
      </c>
      <c r="U2918" s="78">
        <f t="shared" si="225"/>
        <v>0</v>
      </c>
      <c r="V2918" s="13">
        <v>0.85000000000000009</v>
      </c>
      <c r="W2918" s="78">
        <f t="shared" si="227"/>
        <v>0</v>
      </c>
      <c r="X2918" s="1">
        <f>VLOOKUP(E2918,'渗透率、续签率'!AG:AJ,4,0)</f>
        <v>3431</v>
      </c>
      <c r="Y2918" s="1">
        <f t="shared" si="228"/>
        <v>0</v>
      </c>
      <c r="Z2918">
        <v>0</v>
      </c>
      <c r="AA2918" s="89">
        <f t="shared" si="229"/>
        <v>0</v>
      </c>
      <c r="AH2918" s="37"/>
      <c r="AI2918" s="37"/>
      <c r="AJ2918" s="1"/>
      <c r="AK2918" s="37"/>
    </row>
    <row r="2919" spans="1:37" hidden="1">
      <c r="A2919" t="s">
        <v>64</v>
      </c>
      <c r="B2919" t="s">
        <v>2</v>
      </c>
      <c r="C2919" t="s">
        <v>8</v>
      </c>
      <c r="D2919" t="s">
        <v>116</v>
      </c>
      <c r="E2919" t="s">
        <v>501</v>
      </c>
      <c r="F2919" t="str">
        <f t="shared" si="226"/>
        <v>阳江市科学启蒙</v>
      </c>
      <c r="G2919" t="s">
        <v>75</v>
      </c>
      <c r="H2919" t="s">
        <v>443</v>
      </c>
      <c r="I2919" t="s">
        <v>68</v>
      </c>
      <c r="J2919">
        <v>29</v>
      </c>
      <c r="K2919">
        <v>0</v>
      </c>
      <c r="L2919" s="13">
        <f>VLOOKUP(C2919,'渗透率、续签率'!B:C,2,0)</f>
        <v>0.35099999999999998</v>
      </c>
      <c r="M2919" s="6">
        <v>0</v>
      </c>
      <c r="N2919">
        <v>0</v>
      </c>
      <c r="O2919">
        <v>0</v>
      </c>
      <c r="P2919" s="6">
        <v>0</v>
      </c>
      <c r="Q2919" s="13">
        <v>0</v>
      </c>
      <c r="R2919" s="13">
        <v>0</v>
      </c>
      <c r="S2919" s="31">
        <v>20</v>
      </c>
      <c r="T2919" s="6">
        <f>VLOOKUP(E2919,'参数设置&amp;汇总'!S:U,3,0)</f>
        <v>0.11627539503386004</v>
      </c>
      <c r="U2919" s="78">
        <f t="shared" si="225"/>
        <v>0</v>
      </c>
      <c r="V2919" s="13">
        <v>0.85000000000000009</v>
      </c>
      <c r="W2919" s="78">
        <f t="shared" si="227"/>
        <v>0</v>
      </c>
      <c r="X2919" s="1">
        <f>VLOOKUP(E2919,'渗透率、续签率'!AG:AJ,4,0)</f>
        <v>3431</v>
      </c>
      <c r="Y2919" s="1">
        <f t="shared" si="228"/>
        <v>0</v>
      </c>
      <c r="Z2919">
        <v>1</v>
      </c>
      <c r="AA2919" s="89">
        <f t="shared" si="229"/>
        <v>0</v>
      </c>
      <c r="AH2919" s="37"/>
      <c r="AI2919" s="37"/>
      <c r="AJ2919" s="1"/>
      <c r="AK2919" s="37"/>
    </row>
    <row r="2920" spans="1:37" hidden="1">
      <c r="A2920" t="s">
        <v>64</v>
      </c>
      <c r="B2920" t="s">
        <v>2</v>
      </c>
      <c r="C2920" t="s">
        <v>8</v>
      </c>
      <c r="D2920" t="s">
        <v>116</v>
      </c>
      <c r="E2920" t="s">
        <v>501</v>
      </c>
      <c r="F2920" t="str">
        <f t="shared" si="226"/>
        <v>阳泉市科学启蒙</v>
      </c>
      <c r="G2920" t="s">
        <v>134</v>
      </c>
      <c r="H2920" t="s">
        <v>444</v>
      </c>
      <c r="I2920" t="s">
        <v>70</v>
      </c>
      <c r="J2920">
        <v>10</v>
      </c>
      <c r="K2920">
        <v>1</v>
      </c>
      <c r="L2920" s="13">
        <f>VLOOKUP(C2920,'渗透率、续签率'!B:C,2,0)</f>
        <v>0.35099999999999998</v>
      </c>
      <c r="M2920" s="6">
        <v>0.1</v>
      </c>
      <c r="N2920">
        <v>1</v>
      </c>
      <c r="O2920">
        <v>1</v>
      </c>
      <c r="P2920" s="6">
        <v>1</v>
      </c>
      <c r="Q2920" s="13">
        <v>0.28399999999999997</v>
      </c>
      <c r="R2920" s="13">
        <v>0</v>
      </c>
      <c r="S2920" s="31">
        <v>13</v>
      </c>
      <c r="T2920" s="6">
        <f>VLOOKUP(E2920,'参数设置&amp;汇总'!S:U,3,0)</f>
        <v>0.11627539503386004</v>
      </c>
      <c r="U2920" s="78">
        <f t="shared" si="225"/>
        <v>1</v>
      </c>
      <c r="V2920" s="13">
        <v>0.85000000000000009</v>
      </c>
      <c r="W2920" s="78">
        <f t="shared" si="227"/>
        <v>0.76352941176470579</v>
      </c>
      <c r="X2920" s="1">
        <f>VLOOKUP(E2920,'渗透率、续签率'!AG:AJ,4,0)</f>
        <v>3431</v>
      </c>
      <c r="Y2920" s="1">
        <f t="shared" si="228"/>
        <v>2619.6694117647057</v>
      </c>
      <c r="Z2920">
        <v>0</v>
      </c>
      <c r="AA2920" s="89">
        <f t="shared" si="229"/>
        <v>3431</v>
      </c>
      <c r="AH2920" s="37"/>
      <c r="AI2920" s="37"/>
      <c r="AJ2920" s="1"/>
      <c r="AK2920" s="37"/>
    </row>
    <row r="2921" spans="1:37" hidden="1">
      <c r="A2921" t="s">
        <v>64</v>
      </c>
      <c r="B2921" t="s">
        <v>2</v>
      </c>
      <c r="C2921" t="s">
        <v>8</v>
      </c>
      <c r="D2921" t="s">
        <v>116</v>
      </c>
      <c r="E2921" t="s">
        <v>501</v>
      </c>
      <c r="F2921" t="str">
        <f t="shared" si="226"/>
        <v>阿克苏地区科学启蒙</v>
      </c>
      <c r="G2921" t="s">
        <v>145</v>
      </c>
      <c r="H2921" t="s">
        <v>445</v>
      </c>
      <c r="I2921" t="s">
        <v>70</v>
      </c>
      <c r="J2921">
        <v>3</v>
      </c>
      <c r="K2921">
        <v>0</v>
      </c>
      <c r="L2921" s="13">
        <f>VLOOKUP(C2921,'渗透率、续签率'!B:C,2,0)</f>
        <v>0.35099999999999998</v>
      </c>
      <c r="M2921" s="6">
        <v>0</v>
      </c>
      <c r="N2921">
        <v>0</v>
      </c>
      <c r="O2921">
        <v>0</v>
      </c>
      <c r="P2921" s="6">
        <v>0</v>
      </c>
      <c r="Q2921" s="13">
        <v>0</v>
      </c>
      <c r="R2921" s="13">
        <v>0</v>
      </c>
      <c r="S2921" s="31">
        <v>3</v>
      </c>
      <c r="T2921" s="6">
        <f>VLOOKUP(E2921,'参数设置&amp;汇总'!S:U,3,0)</f>
        <v>0.11627539503386004</v>
      </c>
      <c r="U2921" s="78">
        <f t="shared" si="225"/>
        <v>0</v>
      </c>
      <c r="V2921" s="13">
        <v>0.85000000000000009</v>
      </c>
      <c r="W2921" s="78">
        <f t="shared" si="227"/>
        <v>0</v>
      </c>
      <c r="X2921" s="1">
        <f>VLOOKUP(E2921,'渗透率、续签率'!AG:AJ,4,0)</f>
        <v>3431</v>
      </c>
      <c r="Y2921" s="1">
        <f t="shared" si="228"/>
        <v>0</v>
      </c>
      <c r="Z2921">
        <v>0</v>
      </c>
      <c r="AA2921" s="89">
        <f t="shared" si="229"/>
        <v>0</v>
      </c>
      <c r="AH2921" s="37"/>
      <c r="AI2921" s="37"/>
      <c r="AJ2921" s="1"/>
      <c r="AK2921" s="37"/>
    </row>
    <row r="2922" spans="1:37" hidden="1">
      <c r="A2922" t="s">
        <v>64</v>
      </c>
      <c r="B2922" t="s">
        <v>2</v>
      </c>
      <c r="C2922" t="s">
        <v>8</v>
      </c>
      <c r="D2922" t="s">
        <v>116</v>
      </c>
      <c r="E2922" t="s">
        <v>501</v>
      </c>
      <c r="F2922" t="str">
        <f t="shared" si="226"/>
        <v>阿勒泰地区科学启蒙</v>
      </c>
      <c r="G2922" t="s">
        <v>145</v>
      </c>
      <c r="H2922" t="s">
        <v>446</v>
      </c>
      <c r="I2922" t="s">
        <v>70</v>
      </c>
      <c r="J2922">
        <v>2</v>
      </c>
      <c r="K2922">
        <v>0</v>
      </c>
      <c r="L2922" s="13">
        <f>VLOOKUP(C2922,'渗透率、续签率'!B:C,2,0)</f>
        <v>0.35099999999999998</v>
      </c>
      <c r="M2922" s="6">
        <v>0</v>
      </c>
      <c r="N2922">
        <v>0</v>
      </c>
      <c r="O2922">
        <v>0</v>
      </c>
      <c r="P2922" s="6">
        <v>0</v>
      </c>
      <c r="Q2922" s="13">
        <v>0</v>
      </c>
      <c r="R2922" s="13">
        <v>0</v>
      </c>
      <c r="S2922" s="31">
        <v>1</v>
      </c>
      <c r="T2922" s="6">
        <f>VLOOKUP(E2922,'参数设置&amp;汇总'!S:U,3,0)</f>
        <v>0.11627539503386004</v>
      </c>
      <c r="U2922" s="78">
        <f t="shared" si="225"/>
        <v>0</v>
      </c>
      <c r="V2922" s="13">
        <v>0.85000000000000009</v>
      </c>
      <c r="W2922" s="78">
        <f t="shared" si="227"/>
        <v>0</v>
      </c>
      <c r="X2922" s="1">
        <f>VLOOKUP(E2922,'渗透率、续签率'!AG:AJ,4,0)</f>
        <v>3431</v>
      </c>
      <c r="Y2922" s="1">
        <f t="shared" si="228"/>
        <v>0</v>
      </c>
      <c r="Z2922">
        <v>0</v>
      </c>
      <c r="AA2922" s="89">
        <f t="shared" si="229"/>
        <v>0</v>
      </c>
      <c r="AH2922" s="37"/>
      <c r="AI2922" s="37"/>
      <c r="AJ2922" s="1"/>
      <c r="AK2922" s="37"/>
    </row>
    <row r="2923" spans="1:37" hidden="1">
      <c r="A2923" t="s">
        <v>64</v>
      </c>
      <c r="B2923" t="s">
        <v>2</v>
      </c>
      <c r="C2923" t="s">
        <v>8</v>
      </c>
      <c r="D2923" t="s">
        <v>116</v>
      </c>
      <c r="E2923" t="s">
        <v>501</v>
      </c>
      <c r="F2923" t="str">
        <f t="shared" si="226"/>
        <v>阿坝藏族羌族自治州科学启蒙</v>
      </c>
      <c r="G2923" t="s">
        <v>77</v>
      </c>
      <c r="H2923" t="s">
        <v>447</v>
      </c>
      <c r="I2923" t="s">
        <v>70</v>
      </c>
      <c r="J2923">
        <v>0</v>
      </c>
      <c r="K2923">
        <v>0</v>
      </c>
      <c r="L2923" s="13">
        <f>VLOOKUP(C2923,'渗透率、续签率'!B:C,2,0)</f>
        <v>0.35099999999999998</v>
      </c>
      <c r="M2923" s="6">
        <v>0</v>
      </c>
      <c r="N2923">
        <v>0</v>
      </c>
      <c r="O2923">
        <v>0</v>
      </c>
      <c r="P2923" s="6">
        <v>0</v>
      </c>
      <c r="Q2923" s="13">
        <v>0</v>
      </c>
      <c r="R2923" s="13">
        <v>0</v>
      </c>
      <c r="S2923" s="31">
        <v>0</v>
      </c>
      <c r="T2923" s="6">
        <f>VLOOKUP(E2923,'参数设置&amp;汇总'!S:U,3,0)</f>
        <v>0.11627539503386004</v>
      </c>
      <c r="U2923" s="78">
        <f t="shared" si="225"/>
        <v>0</v>
      </c>
      <c r="V2923" s="13">
        <v>0.85000000000000009</v>
      </c>
      <c r="W2923" s="78">
        <f t="shared" si="227"/>
        <v>0</v>
      </c>
      <c r="X2923" s="1">
        <f>VLOOKUP(E2923,'渗透率、续签率'!AG:AJ,4,0)</f>
        <v>3431</v>
      </c>
      <c r="Y2923" s="1">
        <f t="shared" si="228"/>
        <v>0</v>
      </c>
      <c r="Z2923">
        <v>0</v>
      </c>
      <c r="AA2923" s="89">
        <f t="shared" si="229"/>
        <v>0</v>
      </c>
      <c r="AH2923" s="37"/>
      <c r="AI2923" s="37"/>
      <c r="AJ2923" s="1"/>
      <c r="AK2923" s="37"/>
    </row>
    <row r="2924" spans="1:37" hidden="1">
      <c r="A2924" t="s">
        <v>64</v>
      </c>
      <c r="B2924" t="s">
        <v>2</v>
      </c>
      <c r="C2924" t="s">
        <v>8</v>
      </c>
      <c r="D2924" t="s">
        <v>116</v>
      </c>
      <c r="E2924" t="s">
        <v>501</v>
      </c>
      <c r="F2924" t="str">
        <f t="shared" si="226"/>
        <v>阿拉善盟科学启蒙</v>
      </c>
      <c r="G2924" t="s">
        <v>142</v>
      </c>
      <c r="H2924" t="s">
        <v>448</v>
      </c>
      <c r="I2924" t="s">
        <v>70</v>
      </c>
      <c r="J2924">
        <v>2</v>
      </c>
      <c r="K2924">
        <v>0</v>
      </c>
      <c r="L2924" s="13">
        <f>VLOOKUP(C2924,'渗透率、续签率'!B:C,2,0)</f>
        <v>0.35099999999999998</v>
      </c>
      <c r="M2924" s="6">
        <v>0</v>
      </c>
      <c r="N2924">
        <v>0</v>
      </c>
      <c r="O2924">
        <v>0</v>
      </c>
      <c r="P2924" s="6">
        <v>0</v>
      </c>
      <c r="Q2924" s="13">
        <v>0</v>
      </c>
      <c r="R2924" s="13">
        <v>0</v>
      </c>
      <c r="S2924" s="31">
        <v>0</v>
      </c>
      <c r="T2924" s="6">
        <f>VLOOKUP(E2924,'参数设置&amp;汇总'!S:U,3,0)</f>
        <v>0.11627539503386004</v>
      </c>
      <c r="U2924" s="78">
        <f t="shared" si="225"/>
        <v>0</v>
      </c>
      <c r="V2924" s="13">
        <v>0.85000000000000009</v>
      </c>
      <c r="W2924" s="78">
        <f t="shared" si="227"/>
        <v>0</v>
      </c>
      <c r="X2924" s="1">
        <f>VLOOKUP(E2924,'渗透率、续签率'!AG:AJ,4,0)</f>
        <v>3431</v>
      </c>
      <c r="Y2924" s="1">
        <f t="shared" si="228"/>
        <v>0</v>
      </c>
      <c r="Z2924">
        <v>0</v>
      </c>
      <c r="AA2924" s="89">
        <f t="shared" si="229"/>
        <v>0</v>
      </c>
      <c r="AH2924" s="37"/>
      <c r="AI2924" s="37"/>
      <c r="AJ2924" s="1"/>
      <c r="AK2924" s="37"/>
    </row>
    <row r="2925" spans="1:37" hidden="1">
      <c r="A2925" t="s">
        <v>64</v>
      </c>
      <c r="B2925" t="s">
        <v>2</v>
      </c>
      <c r="C2925" t="s">
        <v>8</v>
      </c>
      <c r="D2925" t="s">
        <v>116</v>
      </c>
      <c r="E2925" t="s">
        <v>501</v>
      </c>
      <c r="F2925" t="str">
        <f t="shared" si="226"/>
        <v>阿拉尔市科学启蒙</v>
      </c>
      <c r="G2925" t="s">
        <v>145</v>
      </c>
      <c r="H2925" t="s">
        <v>449</v>
      </c>
      <c r="I2925" t="s">
        <v>70</v>
      </c>
      <c r="J2925">
        <v>1</v>
      </c>
      <c r="K2925">
        <v>0</v>
      </c>
      <c r="L2925" s="13">
        <f>VLOOKUP(C2925,'渗透率、续签率'!B:C,2,0)</f>
        <v>0.35099999999999998</v>
      </c>
      <c r="M2925" s="6">
        <v>0</v>
      </c>
      <c r="N2925">
        <v>0</v>
      </c>
      <c r="O2925">
        <v>0</v>
      </c>
      <c r="P2925" s="6">
        <v>0</v>
      </c>
      <c r="Q2925" s="13">
        <v>0</v>
      </c>
      <c r="R2925" s="13">
        <v>0</v>
      </c>
      <c r="S2925" s="31">
        <v>1</v>
      </c>
      <c r="T2925" s="6">
        <f>VLOOKUP(E2925,'参数设置&amp;汇总'!S:U,3,0)</f>
        <v>0.11627539503386004</v>
      </c>
      <c r="U2925" s="78">
        <f t="shared" si="225"/>
        <v>0</v>
      </c>
      <c r="V2925" s="13">
        <v>0.85000000000000009</v>
      </c>
      <c r="W2925" s="78">
        <f t="shared" si="227"/>
        <v>0</v>
      </c>
      <c r="X2925" s="1">
        <f>VLOOKUP(E2925,'渗透率、续签率'!AG:AJ,4,0)</f>
        <v>3431</v>
      </c>
      <c r="Y2925" s="1">
        <f t="shared" si="228"/>
        <v>0</v>
      </c>
      <c r="Z2925">
        <v>0</v>
      </c>
      <c r="AA2925" s="89">
        <f t="shared" si="229"/>
        <v>0</v>
      </c>
      <c r="AH2925" s="37"/>
      <c r="AI2925" s="37"/>
      <c r="AJ2925" s="1"/>
      <c r="AK2925" s="37"/>
    </row>
    <row r="2926" spans="1:37" hidden="1">
      <c r="A2926" t="s">
        <v>64</v>
      </c>
      <c r="B2926" t="s">
        <v>2</v>
      </c>
      <c r="C2926" t="s">
        <v>8</v>
      </c>
      <c r="D2926" t="s">
        <v>116</v>
      </c>
      <c r="E2926" t="s">
        <v>501</v>
      </c>
      <c r="F2926" t="str">
        <f t="shared" si="226"/>
        <v>阿里地区科学启蒙</v>
      </c>
      <c r="G2926" t="s">
        <v>237</v>
      </c>
      <c r="H2926" t="s">
        <v>450</v>
      </c>
      <c r="I2926" t="s">
        <v>57</v>
      </c>
      <c r="J2926">
        <v>0</v>
      </c>
      <c r="K2926">
        <v>0</v>
      </c>
      <c r="L2926" s="13">
        <f>VLOOKUP(C2926,'渗透率、续签率'!B:C,2,0)</f>
        <v>0.35099999999999998</v>
      </c>
      <c r="M2926" s="6">
        <v>0</v>
      </c>
      <c r="N2926">
        <v>0</v>
      </c>
      <c r="O2926">
        <v>0</v>
      </c>
      <c r="P2926" s="6">
        <v>0</v>
      </c>
      <c r="Q2926" s="13">
        <v>0</v>
      </c>
      <c r="R2926" s="13">
        <v>0</v>
      </c>
      <c r="S2926" s="31">
        <v>0</v>
      </c>
      <c r="T2926" s="6">
        <f>VLOOKUP(E2926,'参数设置&amp;汇总'!S:U,3,0)</f>
        <v>0.11627539503386004</v>
      </c>
      <c r="U2926" s="78">
        <f t="shared" si="225"/>
        <v>0</v>
      </c>
      <c r="V2926" s="13">
        <v>0.85000000000000009</v>
      </c>
      <c r="W2926" s="78">
        <f t="shared" si="227"/>
        <v>0</v>
      </c>
      <c r="X2926" s="1">
        <f>VLOOKUP(E2926,'渗透率、续签率'!AG:AJ,4,0)</f>
        <v>3431</v>
      </c>
      <c r="Y2926" s="1">
        <f t="shared" si="228"/>
        <v>0</v>
      </c>
      <c r="Z2926">
        <v>0</v>
      </c>
      <c r="AA2926" s="89">
        <f t="shared" si="229"/>
        <v>0</v>
      </c>
      <c r="AH2926" s="37"/>
      <c r="AI2926" s="37"/>
      <c r="AJ2926" s="1"/>
      <c r="AK2926" s="37"/>
    </row>
    <row r="2927" spans="1:37" hidden="1">
      <c r="A2927" t="s">
        <v>64</v>
      </c>
      <c r="B2927" t="s">
        <v>2</v>
      </c>
      <c r="C2927" t="s">
        <v>8</v>
      </c>
      <c r="D2927" t="s">
        <v>116</v>
      </c>
      <c r="E2927" t="s">
        <v>501</v>
      </c>
      <c r="F2927" t="str">
        <f t="shared" si="226"/>
        <v>陇南市科学启蒙</v>
      </c>
      <c r="G2927" t="s">
        <v>132</v>
      </c>
      <c r="H2927" t="s">
        <v>451</v>
      </c>
      <c r="I2927" t="s">
        <v>70</v>
      </c>
      <c r="J2927">
        <v>7</v>
      </c>
      <c r="K2927">
        <v>0</v>
      </c>
      <c r="L2927" s="13">
        <f>VLOOKUP(C2927,'渗透率、续签率'!B:C,2,0)</f>
        <v>0.35099999999999998</v>
      </c>
      <c r="M2927" s="6">
        <v>0</v>
      </c>
      <c r="N2927">
        <v>0</v>
      </c>
      <c r="O2927">
        <v>0</v>
      </c>
      <c r="P2927" s="6">
        <v>0</v>
      </c>
      <c r="Q2927" s="13">
        <v>0</v>
      </c>
      <c r="R2927" s="13">
        <v>0</v>
      </c>
      <c r="S2927" s="31">
        <v>3</v>
      </c>
      <c r="T2927" s="6">
        <f>VLOOKUP(E2927,'参数设置&amp;汇总'!S:U,3,0)</f>
        <v>0.11627539503386004</v>
      </c>
      <c r="U2927" s="78">
        <f t="shared" si="225"/>
        <v>0</v>
      </c>
      <c r="V2927" s="13">
        <v>0.85000000000000009</v>
      </c>
      <c r="W2927" s="78">
        <f t="shared" si="227"/>
        <v>0</v>
      </c>
      <c r="X2927" s="1">
        <f>VLOOKUP(E2927,'渗透率、续签率'!AG:AJ,4,0)</f>
        <v>3431</v>
      </c>
      <c r="Y2927" s="1">
        <f t="shared" si="228"/>
        <v>0</v>
      </c>
      <c r="Z2927">
        <v>0</v>
      </c>
      <c r="AA2927" s="89">
        <f t="shared" si="229"/>
        <v>0</v>
      </c>
      <c r="AH2927" s="37"/>
      <c r="AI2927" s="37"/>
      <c r="AJ2927" s="1"/>
      <c r="AK2927" s="37"/>
    </row>
    <row r="2928" spans="1:37" hidden="1">
      <c r="A2928" t="s">
        <v>64</v>
      </c>
      <c r="B2928" t="s">
        <v>2</v>
      </c>
      <c r="C2928" t="s">
        <v>8</v>
      </c>
      <c r="D2928" t="s">
        <v>116</v>
      </c>
      <c r="E2928" t="s">
        <v>501</v>
      </c>
      <c r="F2928" t="str">
        <f t="shared" si="226"/>
        <v>陵水黎族自治县科学启蒙</v>
      </c>
      <c r="G2928" t="s">
        <v>120</v>
      </c>
      <c r="H2928" t="s">
        <v>452</v>
      </c>
      <c r="I2928" t="s">
        <v>68</v>
      </c>
      <c r="J2928">
        <v>2</v>
      </c>
      <c r="K2928">
        <v>0</v>
      </c>
      <c r="L2928" s="13">
        <f>VLOOKUP(C2928,'渗透率、续签率'!B:C,2,0)</f>
        <v>0.35099999999999998</v>
      </c>
      <c r="M2928" s="6">
        <v>0</v>
      </c>
      <c r="N2928">
        <v>0</v>
      </c>
      <c r="O2928">
        <v>0</v>
      </c>
      <c r="P2928" s="6">
        <v>0</v>
      </c>
      <c r="Q2928" s="13">
        <v>0</v>
      </c>
      <c r="R2928" s="13">
        <v>0</v>
      </c>
      <c r="S2928" s="31">
        <v>0</v>
      </c>
      <c r="T2928" s="6">
        <f>VLOOKUP(E2928,'参数设置&amp;汇总'!S:U,3,0)</f>
        <v>0.11627539503386004</v>
      </c>
      <c r="U2928" s="78">
        <f t="shared" si="225"/>
        <v>0</v>
      </c>
      <c r="V2928" s="13">
        <v>0.85000000000000009</v>
      </c>
      <c r="W2928" s="78">
        <f t="shared" si="227"/>
        <v>0</v>
      </c>
      <c r="X2928" s="1">
        <f>VLOOKUP(E2928,'渗透率、续签率'!AG:AJ,4,0)</f>
        <v>3431</v>
      </c>
      <c r="Y2928" s="1">
        <f t="shared" si="228"/>
        <v>0</v>
      </c>
      <c r="Z2928">
        <v>0</v>
      </c>
      <c r="AA2928" s="89">
        <f t="shared" si="229"/>
        <v>0</v>
      </c>
      <c r="AH2928" s="37"/>
      <c r="AI2928" s="37"/>
      <c r="AK2928" s="37"/>
    </row>
    <row r="2929" spans="1:37" hidden="1">
      <c r="A2929" t="s">
        <v>64</v>
      </c>
      <c r="B2929" t="s">
        <v>2</v>
      </c>
      <c r="C2929" t="s">
        <v>8</v>
      </c>
      <c r="D2929" t="s">
        <v>116</v>
      </c>
      <c r="E2929" t="s">
        <v>501</v>
      </c>
      <c r="F2929" t="str">
        <f t="shared" si="226"/>
        <v>随州市科学启蒙</v>
      </c>
      <c r="G2929" t="s">
        <v>81</v>
      </c>
      <c r="H2929" t="s">
        <v>453</v>
      </c>
      <c r="I2929" t="s">
        <v>68</v>
      </c>
      <c r="J2929">
        <v>11</v>
      </c>
      <c r="K2929">
        <v>0</v>
      </c>
      <c r="L2929" s="13">
        <f>VLOOKUP(C2929,'渗透率、续签率'!B:C,2,0)</f>
        <v>0.35099999999999998</v>
      </c>
      <c r="M2929" s="6">
        <v>0</v>
      </c>
      <c r="N2929">
        <v>2</v>
      </c>
      <c r="O2929">
        <v>0</v>
      </c>
      <c r="P2929" s="6">
        <v>0</v>
      </c>
      <c r="Q2929" s="13">
        <v>0</v>
      </c>
      <c r="R2929" s="13">
        <v>0</v>
      </c>
      <c r="S2929" s="31">
        <v>14</v>
      </c>
      <c r="T2929" s="6">
        <f>VLOOKUP(E2929,'参数设置&amp;汇总'!S:U,3,0)</f>
        <v>0.11627539503386004</v>
      </c>
      <c r="U2929" s="78">
        <f t="shared" si="225"/>
        <v>0.23255079006772009</v>
      </c>
      <c r="V2929" s="13">
        <v>0.85000000000000009</v>
      </c>
      <c r="W2929" s="78">
        <f t="shared" si="227"/>
        <v>0.27358916478555301</v>
      </c>
      <c r="X2929" s="1">
        <f>VLOOKUP(E2929,'渗透率、续签率'!AG:AJ,4,0)</f>
        <v>3431</v>
      </c>
      <c r="Y2929" s="1">
        <f t="shared" si="228"/>
        <v>938.68442437923238</v>
      </c>
      <c r="Z2929">
        <v>1</v>
      </c>
      <c r="AA2929" s="89">
        <f t="shared" si="229"/>
        <v>6862</v>
      </c>
      <c r="AH2929" s="37"/>
      <c r="AI2929" s="37"/>
      <c r="AK2929" s="37"/>
    </row>
    <row r="2930" spans="1:37" hidden="1">
      <c r="A2930" t="s">
        <v>64</v>
      </c>
      <c r="B2930" t="s">
        <v>2</v>
      </c>
      <c r="C2930" t="s">
        <v>8</v>
      </c>
      <c r="D2930" t="s">
        <v>116</v>
      </c>
      <c r="E2930" t="s">
        <v>501</v>
      </c>
      <c r="F2930" t="str">
        <f t="shared" si="226"/>
        <v>雅安市科学启蒙</v>
      </c>
      <c r="G2930" t="s">
        <v>77</v>
      </c>
      <c r="H2930" t="s">
        <v>454</v>
      </c>
      <c r="I2930" t="s">
        <v>70</v>
      </c>
      <c r="J2930">
        <v>6</v>
      </c>
      <c r="K2930">
        <v>0</v>
      </c>
      <c r="L2930" s="13">
        <f>VLOOKUP(C2930,'渗透率、续签率'!B:C,2,0)</f>
        <v>0.35099999999999998</v>
      </c>
      <c r="M2930" s="6">
        <v>0</v>
      </c>
      <c r="N2930">
        <v>0</v>
      </c>
      <c r="O2930">
        <v>0</v>
      </c>
      <c r="P2930" s="6">
        <v>0</v>
      </c>
      <c r="Q2930" s="13">
        <v>0</v>
      </c>
      <c r="R2930" s="13">
        <v>0</v>
      </c>
      <c r="S2930" s="31">
        <v>5</v>
      </c>
      <c r="T2930" s="6">
        <f>VLOOKUP(E2930,'参数设置&amp;汇总'!S:U,3,0)</f>
        <v>0.11627539503386004</v>
      </c>
      <c r="U2930" s="78">
        <f t="shared" si="225"/>
        <v>0</v>
      </c>
      <c r="V2930" s="13">
        <v>0.85000000000000009</v>
      </c>
      <c r="W2930" s="78">
        <f t="shared" si="227"/>
        <v>0</v>
      </c>
      <c r="X2930" s="1">
        <f>VLOOKUP(E2930,'渗透率、续签率'!AG:AJ,4,0)</f>
        <v>3431</v>
      </c>
      <c r="Y2930" s="1">
        <f t="shared" si="228"/>
        <v>0</v>
      </c>
      <c r="Z2930">
        <v>0</v>
      </c>
      <c r="AA2930" s="89">
        <f t="shared" si="229"/>
        <v>0</v>
      </c>
      <c r="AH2930" s="37"/>
      <c r="AI2930" s="37"/>
      <c r="AK2930" s="37"/>
    </row>
    <row r="2931" spans="1:37" hidden="1">
      <c r="A2931" t="s">
        <v>64</v>
      </c>
      <c r="B2931" t="s">
        <v>2</v>
      </c>
      <c r="C2931" t="s">
        <v>8</v>
      </c>
      <c r="D2931" t="s">
        <v>116</v>
      </c>
      <c r="E2931" t="s">
        <v>501</v>
      </c>
      <c r="F2931" t="str">
        <f t="shared" si="226"/>
        <v>鞍山市科学启蒙</v>
      </c>
      <c r="G2931" t="s">
        <v>101</v>
      </c>
      <c r="H2931" t="s">
        <v>455</v>
      </c>
      <c r="I2931" t="s">
        <v>70</v>
      </c>
      <c r="J2931">
        <v>29</v>
      </c>
      <c r="K2931">
        <v>0</v>
      </c>
      <c r="L2931" s="13">
        <f>VLOOKUP(C2931,'渗透率、续签率'!B:C,2,0)</f>
        <v>0.35099999999999998</v>
      </c>
      <c r="M2931" s="6">
        <v>0</v>
      </c>
      <c r="N2931">
        <v>0</v>
      </c>
      <c r="O2931">
        <v>0</v>
      </c>
      <c r="P2931" s="6">
        <v>0</v>
      </c>
      <c r="Q2931" s="13">
        <v>0</v>
      </c>
      <c r="R2931" s="13">
        <v>0</v>
      </c>
      <c r="S2931" s="31">
        <v>19</v>
      </c>
      <c r="T2931" s="6">
        <f>VLOOKUP(E2931,'参数设置&amp;汇总'!S:U,3,0)</f>
        <v>0.11627539503386004</v>
      </c>
      <c r="U2931" s="78">
        <f t="shared" si="225"/>
        <v>0</v>
      </c>
      <c r="V2931" s="13">
        <v>0.85000000000000009</v>
      </c>
      <c r="W2931" s="78">
        <f t="shared" si="227"/>
        <v>0</v>
      </c>
      <c r="X2931" s="1">
        <f>VLOOKUP(E2931,'渗透率、续签率'!AG:AJ,4,0)</f>
        <v>3431</v>
      </c>
      <c r="Y2931" s="1">
        <f t="shared" si="228"/>
        <v>0</v>
      </c>
      <c r="Z2931">
        <v>1</v>
      </c>
      <c r="AA2931" s="89">
        <f t="shared" si="229"/>
        <v>0</v>
      </c>
      <c r="AH2931" s="37"/>
      <c r="AI2931" s="37"/>
      <c r="AK2931" s="37"/>
    </row>
    <row r="2932" spans="1:37" hidden="1">
      <c r="A2932" t="s">
        <v>64</v>
      </c>
      <c r="B2932" t="s">
        <v>2</v>
      </c>
      <c r="C2932" t="s">
        <v>8</v>
      </c>
      <c r="D2932" t="s">
        <v>116</v>
      </c>
      <c r="E2932" t="s">
        <v>501</v>
      </c>
      <c r="F2932" t="str">
        <f t="shared" si="226"/>
        <v>韶关市科学启蒙</v>
      </c>
      <c r="G2932" t="s">
        <v>75</v>
      </c>
      <c r="H2932" t="s">
        <v>456</v>
      </c>
      <c r="I2932" t="s">
        <v>68</v>
      </c>
      <c r="J2932">
        <v>18</v>
      </c>
      <c r="K2932">
        <v>0</v>
      </c>
      <c r="L2932" s="13">
        <f>VLOOKUP(C2932,'渗透率、续签率'!B:C,2,0)</f>
        <v>0.35099999999999998</v>
      </c>
      <c r="M2932" s="6">
        <v>0</v>
      </c>
      <c r="N2932">
        <v>0</v>
      </c>
      <c r="O2932">
        <v>0</v>
      </c>
      <c r="P2932" s="6">
        <v>0</v>
      </c>
      <c r="Q2932" s="13">
        <v>0</v>
      </c>
      <c r="R2932" s="13">
        <v>0</v>
      </c>
      <c r="S2932" s="31">
        <v>7</v>
      </c>
      <c r="T2932" s="6">
        <f>VLOOKUP(E2932,'参数设置&amp;汇总'!S:U,3,0)</f>
        <v>0.11627539503386004</v>
      </c>
      <c r="U2932" s="78">
        <f t="shared" si="225"/>
        <v>0</v>
      </c>
      <c r="V2932" s="13">
        <v>0.85000000000000009</v>
      </c>
      <c r="W2932" s="78">
        <f t="shared" si="227"/>
        <v>0</v>
      </c>
      <c r="X2932" s="1">
        <f>VLOOKUP(E2932,'渗透率、续签率'!AG:AJ,4,0)</f>
        <v>3431</v>
      </c>
      <c r="Y2932" s="1">
        <f t="shared" si="228"/>
        <v>0</v>
      </c>
      <c r="Z2932">
        <v>0</v>
      </c>
      <c r="AA2932" s="89">
        <f t="shared" si="229"/>
        <v>0</v>
      </c>
      <c r="AH2932" s="37"/>
      <c r="AI2932" s="37"/>
      <c r="AK2932" s="37"/>
    </row>
    <row r="2933" spans="1:37" hidden="1">
      <c r="A2933" t="s">
        <v>64</v>
      </c>
      <c r="B2933" t="s">
        <v>2</v>
      </c>
      <c r="C2933" t="s">
        <v>8</v>
      </c>
      <c r="D2933" t="s">
        <v>116</v>
      </c>
      <c r="E2933" t="s">
        <v>501</v>
      </c>
      <c r="F2933" t="str">
        <f t="shared" si="226"/>
        <v>香港特别行政区科学启蒙</v>
      </c>
      <c r="G2933" t="s">
        <v>457</v>
      </c>
      <c r="H2933" t="s">
        <v>457</v>
      </c>
      <c r="I2933" t="s">
        <v>57</v>
      </c>
      <c r="J2933">
        <v>171</v>
      </c>
      <c r="K2933">
        <v>0</v>
      </c>
      <c r="L2933" s="13">
        <f>VLOOKUP(C2933,'渗透率、续签率'!B:C,2,0)</f>
        <v>0.35099999999999998</v>
      </c>
      <c r="M2933" s="6">
        <v>0</v>
      </c>
      <c r="N2933">
        <v>4</v>
      </c>
      <c r="O2933">
        <v>0</v>
      </c>
      <c r="P2933" s="6">
        <v>0</v>
      </c>
      <c r="Q2933" s="13">
        <v>0</v>
      </c>
      <c r="R2933" s="13">
        <v>0</v>
      </c>
      <c r="S2933" s="31">
        <v>108</v>
      </c>
      <c r="T2933" s="6">
        <f>VLOOKUP(E2933,'参数设置&amp;汇总'!S:U,3,0)</f>
        <v>0.11627539503386004</v>
      </c>
      <c r="U2933" s="78">
        <f t="shared" si="225"/>
        <v>0.46510158013544017</v>
      </c>
      <c r="V2933" s="13">
        <v>0.85000000000000009</v>
      </c>
      <c r="W2933" s="78">
        <f t="shared" si="227"/>
        <v>0.54717832957110601</v>
      </c>
      <c r="X2933" s="1">
        <f>VLOOKUP(E2933,'渗透率、续签率'!AG:AJ,4,0)</f>
        <v>3431</v>
      </c>
      <c r="Y2933" s="1">
        <f t="shared" si="228"/>
        <v>1877.3688487584648</v>
      </c>
      <c r="Z2933">
        <v>0</v>
      </c>
      <c r="AA2933" s="89">
        <f t="shared" si="229"/>
        <v>13724</v>
      </c>
      <c r="AH2933" s="37"/>
      <c r="AI2933" s="37"/>
      <c r="AK2933" s="37"/>
    </row>
    <row r="2934" spans="1:37" hidden="1">
      <c r="A2934" t="s">
        <v>64</v>
      </c>
      <c r="B2934" t="s">
        <v>2</v>
      </c>
      <c r="C2934" t="s">
        <v>8</v>
      </c>
      <c r="D2934" t="s">
        <v>116</v>
      </c>
      <c r="E2934" t="s">
        <v>501</v>
      </c>
      <c r="F2934" t="str">
        <f t="shared" si="226"/>
        <v>马鞍山市科学启蒙</v>
      </c>
      <c r="G2934" t="s">
        <v>94</v>
      </c>
      <c r="H2934" t="s">
        <v>458</v>
      </c>
      <c r="I2934" t="s">
        <v>68</v>
      </c>
      <c r="J2934">
        <v>42</v>
      </c>
      <c r="K2934">
        <v>0</v>
      </c>
      <c r="L2934" s="13">
        <f>VLOOKUP(C2934,'渗透率、续签率'!B:C,2,0)</f>
        <v>0.35099999999999998</v>
      </c>
      <c r="M2934" s="6">
        <v>0</v>
      </c>
      <c r="N2934">
        <v>2</v>
      </c>
      <c r="O2934">
        <v>0</v>
      </c>
      <c r="P2934" s="6">
        <v>0</v>
      </c>
      <c r="Q2934" s="13">
        <v>0</v>
      </c>
      <c r="R2934" s="13">
        <v>0</v>
      </c>
      <c r="S2934" s="31">
        <v>41</v>
      </c>
      <c r="T2934" s="6">
        <f>VLOOKUP(E2934,'参数设置&amp;汇总'!S:U,3,0)</f>
        <v>0.11627539503386004</v>
      </c>
      <c r="U2934" s="78">
        <f t="shared" si="225"/>
        <v>0.23255079006772009</v>
      </c>
      <c r="V2934" s="13">
        <v>0.85000000000000009</v>
      </c>
      <c r="W2934" s="78">
        <f t="shared" si="227"/>
        <v>0.27358916478555301</v>
      </c>
      <c r="X2934" s="1">
        <f>VLOOKUP(E2934,'渗透率、续签率'!AG:AJ,4,0)</f>
        <v>3431</v>
      </c>
      <c r="Y2934" s="1">
        <f t="shared" si="228"/>
        <v>938.68442437923238</v>
      </c>
      <c r="Z2934">
        <v>1</v>
      </c>
      <c r="AA2934" s="89">
        <f t="shared" si="229"/>
        <v>6862</v>
      </c>
      <c r="AH2934" s="37"/>
      <c r="AI2934" s="37"/>
      <c r="AK2934" s="37"/>
    </row>
    <row r="2935" spans="1:37" hidden="1">
      <c r="A2935" t="s">
        <v>64</v>
      </c>
      <c r="B2935" t="s">
        <v>2</v>
      </c>
      <c r="C2935" t="s">
        <v>8</v>
      </c>
      <c r="D2935" t="s">
        <v>116</v>
      </c>
      <c r="E2935" t="s">
        <v>501</v>
      </c>
      <c r="F2935" t="str">
        <f t="shared" si="226"/>
        <v>驻马店市科学启蒙</v>
      </c>
      <c r="G2935" t="s">
        <v>110</v>
      </c>
      <c r="H2935" t="s">
        <v>459</v>
      </c>
      <c r="I2935" t="s">
        <v>70</v>
      </c>
      <c r="J2935">
        <v>43</v>
      </c>
      <c r="K2935">
        <v>0</v>
      </c>
      <c r="L2935" s="13">
        <f>VLOOKUP(C2935,'渗透率、续签率'!B:C,2,0)</f>
        <v>0.35099999999999998</v>
      </c>
      <c r="M2935" s="6">
        <v>0</v>
      </c>
      <c r="N2935">
        <v>2</v>
      </c>
      <c r="O2935">
        <v>0</v>
      </c>
      <c r="P2935" s="6">
        <v>0</v>
      </c>
      <c r="Q2935" s="13">
        <v>0</v>
      </c>
      <c r="R2935" s="13">
        <v>0</v>
      </c>
      <c r="S2935" s="31">
        <v>36</v>
      </c>
      <c r="T2935" s="6">
        <f>VLOOKUP(E2935,'参数设置&amp;汇总'!S:U,3,0)</f>
        <v>0.11627539503386004</v>
      </c>
      <c r="U2935" s="78">
        <f t="shared" si="225"/>
        <v>0.23255079006772009</v>
      </c>
      <c r="V2935" s="13">
        <v>0.85000000000000009</v>
      </c>
      <c r="W2935" s="78">
        <f t="shared" si="227"/>
        <v>0.27358916478555301</v>
      </c>
      <c r="X2935" s="1">
        <f>VLOOKUP(E2935,'渗透率、续签率'!AG:AJ,4,0)</f>
        <v>3431</v>
      </c>
      <c r="Y2935" s="1">
        <f t="shared" si="228"/>
        <v>938.68442437923238</v>
      </c>
      <c r="Z2935">
        <v>0</v>
      </c>
      <c r="AA2935" s="89">
        <f t="shared" si="229"/>
        <v>6862</v>
      </c>
      <c r="AH2935" s="37"/>
      <c r="AI2935" s="37"/>
      <c r="AK2935" s="37"/>
    </row>
    <row r="2936" spans="1:37" hidden="1">
      <c r="A2936" t="s">
        <v>64</v>
      </c>
      <c r="B2936" t="s">
        <v>2</v>
      </c>
      <c r="C2936" t="s">
        <v>8</v>
      </c>
      <c r="D2936" t="s">
        <v>116</v>
      </c>
      <c r="E2936" t="s">
        <v>501</v>
      </c>
      <c r="F2936" t="str">
        <f t="shared" si="226"/>
        <v>鸡西市科学启蒙</v>
      </c>
      <c r="G2936" t="s">
        <v>118</v>
      </c>
      <c r="H2936" t="s">
        <v>460</v>
      </c>
      <c r="I2936" t="s">
        <v>70</v>
      </c>
      <c r="J2936">
        <v>8</v>
      </c>
      <c r="K2936">
        <v>0</v>
      </c>
      <c r="L2936" s="13">
        <f>VLOOKUP(C2936,'渗透率、续签率'!B:C,2,0)</f>
        <v>0.35099999999999998</v>
      </c>
      <c r="M2936" s="6">
        <v>0</v>
      </c>
      <c r="N2936">
        <v>0</v>
      </c>
      <c r="O2936">
        <v>0</v>
      </c>
      <c r="P2936" s="6">
        <v>0</v>
      </c>
      <c r="Q2936" s="13">
        <v>0</v>
      </c>
      <c r="R2936" s="13">
        <v>0</v>
      </c>
      <c r="S2936" s="31">
        <v>8</v>
      </c>
      <c r="T2936" s="6">
        <f>VLOOKUP(E2936,'参数设置&amp;汇总'!S:U,3,0)</f>
        <v>0.11627539503386004</v>
      </c>
      <c r="U2936" s="78">
        <f t="shared" si="225"/>
        <v>0</v>
      </c>
      <c r="V2936" s="13">
        <v>0.85000000000000009</v>
      </c>
      <c r="W2936" s="78">
        <f t="shared" si="227"/>
        <v>0</v>
      </c>
      <c r="X2936" s="1">
        <f>VLOOKUP(E2936,'渗透率、续签率'!AG:AJ,4,0)</f>
        <v>3431</v>
      </c>
      <c r="Y2936" s="1">
        <f t="shared" si="228"/>
        <v>0</v>
      </c>
      <c r="Z2936">
        <v>0</v>
      </c>
      <c r="AA2936" s="89">
        <f t="shared" si="229"/>
        <v>0</v>
      </c>
    </row>
    <row r="2937" spans="1:37" hidden="1">
      <c r="A2937" t="s">
        <v>64</v>
      </c>
      <c r="B2937" t="s">
        <v>2</v>
      </c>
      <c r="C2937" t="s">
        <v>8</v>
      </c>
      <c r="D2937" t="s">
        <v>116</v>
      </c>
      <c r="E2937" t="s">
        <v>501</v>
      </c>
      <c r="F2937" t="str">
        <f t="shared" si="226"/>
        <v>鹤壁市科学启蒙</v>
      </c>
      <c r="G2937" t="s">
        <v>110</v>
      </c>
      <c r="H2937" t="s">
        <v>461</v>
      </c>
      <c r="I2937" t="s">
        <v>70</v>
      </c>
      <c r="J2937">
        <v>21</v>
      </c>
      <c r="K2937">
        <v>0</v>
      </c>
      <c r="L2937" s="13">
        <f>VLOOKUP(C2937,'渗透率、续签率'!B:C,2,0)</f>
        <v>0.35099999999999998</v>
      </c>
      <c r="M2937" s="6">
        <v>0</v>
      </c>
      <c r="N2937">
        <v>4</v>
      </c>
      <c r="O2937">
        <v>0</v>
      </c>
      <c r="P2937" s="6">
        <v>0</v>
      </c>
      <c r="Q2937" s="13">
        <v>0</v>
      </c>
      <c r="R2937" s="13">
        <v>0</v>
      </c>
      <c r="S2937" s="31">
        <v>17</v>
      </c>
      <c r="T2937" s="6">
        <f>VLOOKUP(E2937,'参数设置&amp;汇总'!S:U,3,0)</f>
        <v>0.11627539503386004</v>
      </c>
      <c r="U2937" s="78">
        <f t="shared" si="225"/>
        <v>0.46510158013544017</v>
      </c>
      <c r="V2937" s="13">
        <v>0.85000000000000009</v>
      </c>
      <c r="W2937" s="78">
        <f t="shared" si="227"/>
        <v>0.54717832957110601</v>
      </c>
      <c r="X2937" s="1">
        <f>VLOOKUP(E2937,'渗透率、续签率'!AG:AJ,4,0)</f>
        <v>3431</v>
      </c>
      <c r="Y2937" s="1">
        <f t="shared" si="228"/>
        <v>1877.3688487584648</v>
      </c>
      <c r="Z2937">
        <v>0</v>
      </c>
      <c r="AA2937" s="89">
        <f t="shared" si="229"/>
        <v>13724</v>
      </c>
      <c r="AH2937" s="37"/>
      <c r="AI2937" s="37"/>
      <c r="AK2937" s="37"/>
    </row>
    <row r="2938" spans="1:37" hidden="1">
      <c r="A2938" t="s">
        <v>64</v>
      </c>
      <c r="B2938" t="s">
        <v>2</v>
      </c>
      <c r="C2938" t="s">
        <v>8</v>
      </c>
      <c r="D2938" t="s">
        <v>116</v>
      </c>
      <c r="E2938" t="s">
        <v>501</v>
      </c>
      <c r="F2938" t="str">
        <f t="shared" si="226"/>
        <v>鹤岗市科学启蒙</v>
      </c>
      <c r="G2938" t="s">
        <v>118</v>
      </c>
      <c r="H2938" t="s">
        <v>462</v>
      </c>
      <c r="I2938" t="s">
        <v>70</v>
      </c>
      <c r="J2938">
        <v>3</v>
      </c>
      <c r="K2938">
        <v>0</v>
      </c>
      <c r="L2938" s="13">
        <f>VLOOKUP(C2938,'渗透率、续签率'!B:C,2,0)</f>
        <v>0.35099999999999998</v>
      </c>
      <c r="M2938" s="6">
        <v>0</v>
      </c>
      <c r="N2938">
        <v>0</v>
      </c>
      <c r="O2938">
        <v>0</v>
      </c>
      <c r="P2938" s="6">
        <v>0</v>
      </c>
      <c r="Q2938" s="13">
        <v>0</v>
      </c>
      <c r="R2938" s="13">
        <v>0</v>
      </c>
      <c r="S2938" s="31">
        <v>1</v>
      </c>
      <c r="T2938" s="6">
        <f>VLOOKUP(E2938,'参数设置&amp;汇总'!S:U,3,0)</f>
        <v>0.11627539503386004</v>
      </c>
      <c r="U2938" s="78">
        <f t="shared" si="225"/>
        <v>0</v>
      </c>
      <c r="V2938" s="13">
        <v>0.85000000000000009</v>
      </c>
      <c r="W2938" s="78">
        <f t="shared" si="227"/>
        <v>0</v>
      </c>
      <c r="X2938" s="1">
        <f>VLOOKUP(E2938,'渗透率、续签率'!AG:AJ,4,0)</f>
        <v>3431</v>
      </c>
      <c r="Y2938" s="1">
        <f t="shared" si="228"/>
        <v>0</v>
      </c>
      <c r="Z2938">
        <v>0</v>
      </c>
      <c r="AA2938" s="89">
        <f t="shared" si="229"/>
        <v>0</v>
      </c>
      <c r="AH2938" s="37"/>
      <c r="AI2938" s="37"/>
      <c r="AJ2938" s="1"/>
      <c r="AK2938" s="37"/>
    </row>
    <row r="2939" spans="1:37" hidden="1">
      <c r="A2939" t="s">
        <v>64</v>
      </c>
      <c r="B2939" t="s">
        <v>2</v>
      </c>
      <c r="C2939" t="s">
        <v>8</v>
      </c>
      <c r="D2939" t="s">
        <v>116</v>
      </c>
      <c r="E2939" t="s">
        <v>501</v>
      </c>
      <c r="F2939" t="str">
        <f t="shared" si="226"/>
        <v>鹰潭市科学启蒙</v>
      </c>
      <c r="G2939" t="s">
        <v>90</v>
      </c>
      <c r="H2939" t="s">
        <v>463</v>
      </c>
      <c r="I2939" t="s">
        <v>68</v>
      </c>
      <c r="J2939">
        <v>9</v>
      </c>
      <c r="K2939">
        <v>0</v>
      </c>
      <c r="L2939" s="13">
        <f>VLOOKUP(C2939,'渗透率、续签率'!B:C,2,0)</f>
        <v>0.35099999999999998</v>
      </c>
      <c r="M2939" s="6">
        <v>0</v>
      </c>
      <c r="N2939">
        <v>0</v>
      </c>
      <c r="O2939">
        <v>0</v>
      </c>
      <c r="P2939" s="6">
        <v>0</v>
      </c>
      <c r="Q2939" s="13">
        <v>0</v>
      </c>
      <c r="R2939" s="13">
        <v>0</v>
      </c>
      <c r="S2939" s="31">
        <v>6</v>
      </c>
      <c r="T2939" s="6">
        <f>VLOOKUP(E2939,'参数设置&amp;汇总'!S:U,3,0)</f>
        <v>0.11627539503386004</v>
      </c>
      <c r="U2939" s="78">
        <f t="shared" si="225"/>
        <v>0</v>
      </c>
      <c r="V2939" s="13">
        <v>0.85000000000000009</v>
      </c>
      <c r="W2939" s="78">
        <f t="shared" si="227"/>
        <v>0</v>
      </c>
      <c r="X2939" s="1">
        <f>VLOOKUP(E2939,'渗透率、续签率'!AG:AJ,4,0)</f>
        <v>3431</v>
      </c>
      <c r="Y2939" s="1">
        <f t="shared" si="228"/>
        <v>0</v>
      </c>
      <c r="Z2939">
        <v>0</v>
      </c>
      <c r="AA2939" s="89">
        <f t="shared" si="229"/>
        <v>0</v>
      </c>
      <c r="AH2939" s="37"/>
      <c r="AI2939" s="37"/>
      <c r="AK2939" s="37"/>
    </row>
    <row r="2940" spans="1:37" hidden="1">
      <c r="A2940" t="s">
        <v>64</v>
      </c>
      <c r="B2940" t="s">
        <v>2</v>
      </c>
      <c r="C2940" t="s">
        <v>8</v>
      </c>
      <c r="D2940" t="s">
        <v>116</v>
      </c>
      <c r="E2940" t="s">
        <v>501</v>
      </c>
      <c r="F2940" t="str">
        <f t="shared" si="226"/>
        <v>黄冈市科学启蒙</v>
      </c>
      <c r="G2940" t="s">
        <v>81</v>
      </c>
      <c r="H2940" t="s">
        <v>464</v>
      </c>
      <c r="I2940" t="s">
        <v>68</v>
      </c>
      <c r="J2940">
        <v>25</v>
      </c>
      <c r="K2940">
        <v>0</v>
      </c>
      <c r="L2940" s="13">
        <f>VLOOKUP(C2940,'渗透率、续签率'!B:C,2,0)</f>
        <v>0.35099999999999998</v>
      </c>
      <c r="M2940" s="6">
        <v>0</v>
      </c>
      <c r="N2940">
        <v>0</v>
      </c>
      <c r="O2940">
        <v>0</v>
      </c>
      <c r="P2940" s="6">
        <v>0</v>
      </c>
      <c r="Q2940" s="13">
        <v>0</v>
      </c>
      <c r="R2940" s="13">
        <v>0</v>
      </c>
      <c r="S2940" s="31">
        <v>18</v>
      </c>
      <c r="T2940" s="6">
        <f>VLOOKUP(E2940,'参数设置&amp;汇总'!S:U,3,0)</f>
        <v>0.11627539503386004</v>
      </c>
      <c r="U2940" s="78">
        <f t="shared" si="225"/>
        <v>0</v>
      </c>
      <c r="V2940" s="13">
        <v>0.85000000000000009</v>
      </c>
      <c r="W2940" s="78">
        <f t="shared" si="227"/>
        <v>0</v>
      </c>
      <c r="X2940" s="1">
        <f>VLOOKUP(E2940,'渗透率、续签率'!AG:AJ,4,0)</f>
        <v>3431</v>
      </c>
      <c r="Y2940" s="1">
        <f t="shared" si="228"/>
        <v>0</v>
      </c>
      <c r="Z2940">
        <v>0</v>
      </c>
      <c r="AA2940" s="89">
        <f t="shared" si="229"/>
        <v>0</v>
      </c>
      <c r="AH2940" s="37"/>
      <c r="AI2940" s="37"/>
      <c r="AK2940" s="37"/>
    </row>
    <row r="2941" spans="1:37" hidden="1">
      <c r="A2941" t="s">
        <v>64</v>
      </c>
      <c r="B2941" t="s">
        <v>2</v>
      </c>
      <c r="C2941" t="s">
        <v>8</v>
      </c>
      <c r="D2941" t="s">
        <v>116</v>
      </c>
      <c r="E2941" t="s">
        <v>501</v>
      </c>
      <c r="F2941" t="str">
        <f t="shared" si="226"/>
        <v>黄南藏族自治州科学启蒙</v>
      </c>
      <c r="G2941" t="s">
        <v>297</v>
      </c>
      <c r="H2941" t="s">
        <v>465</v>
      </c>
      <c r="I2941" t="s">
        <v>70</v>
      </c>
      <c r="J2941">
        <v>0</v>
      </c>
      <c r="K2941">
        <v>0</v>
      </c>
      <c r="L2941" s="13">
        <f>VLOOKUP(C2941,'渗透率、续签率'!B:C,2,0)</f>
        <v>0.35099999999999998</v>
      </c>
      <c r="M2941" s="6">
        <v>0</v>
      </c>
      <c r="N2941">
        <v>0</v>
      </c>
      <c r="O2941">
        <v>0</v>
      </c>
      <c r="P2941" s="6">
        <v>0</v>
      </c>
      <c r="Q2941" s="13">
        <v>0</v>
      </c>
      <c r="R2941" s="13">
        <v>0</v>
      </c>
      <c r="S2941" s="31">
        <v>0</v>
      </c>
      <c r="T2941" s="6">
        <f>VLOOKUP(E2941,'参数设置&amp;汇总'!S:U,3,0)</f>
        <v>0.11627539503386004</v>
      </c>
      <c r="U2941" s="78">
        <f t="shared" si="225"/>
        <v>0</v>
      </c>
      <c r="V2941" s="13">
        <v>0.85000000000000009</v>
      </c>
      <c r="W2941" s="78">
        <f t="shared" si="227"/>
        <v>0</v>
      </c>
      <c r="X2941" s="1">
        <f>VLOOKUP(E2941,'渗透率、续签率'!AG:AJ,4,0)</f>
        <v>3431</v>
      </c>
      <c r="Y2941" s="1">
        <f t="shared" si="228"/>
        <v>0</v>
      </c>
      <c r="Z2941">
        <v>0</v>
      </c>
      <c r="AA2941" s="89">
        <f t="shared" si="229"/>
        <v>0</v>
      </c>
      <c r="AH2941" s="37"/>
      <c r="AI2941" s="37"/>
      <c r="AK2941" s="37"/>
    </row>
    <row r="2942" spans="1:37" hidden="1">
      <c r="A2942" t="s">
        <v>64</v>
      </c>
      <c r="B2942" t="s">
        <v>2</v>
      </c>
      <c r="C2942" t="s">
        <v>8</v>
      </c>
      <c r="D2942" t="s">
        <v>116</v>
      </c>
      <c r="E2942" t="s">
        <v>501</v>
      </c>
      <c r="F2942" t="str">
        <f t="shared" si="226"/>
        <v>黄山市科学启蒙</v>
      </c>
      <c r="G2942" t="s">
        <v>94</v>
      </c>
      <c r="H2942" t="s">
        <v>466</v>
      </c>
      <c r="I2942" t="s">
        <v>68</v>
      </c>
      <c r="J2942">
        <v>22</v>
      </c>
      <c r="K2942">
        <v>0</v>
      </c>
      <c r="L2942" s="13">
        <f>VLOOKUP(C2942,'渗透率、续签率'!B:C,2,0)</f>
        <v>0.35099999999999998</v>
      </c>
      <c r="M2942" s="6">
        <v>0</v>
      </c>
      <c r="N2942">
        <v>1</v>
      </c>
      <c r="O2942">
        <v>0</v>
      </c>
      <c r="P2942" s="6">
        <v>0</v>
      </c>
      <c r="Q2942" s="13">
        <v>0</v>
      </c>
      <c r="R2942" s="13">
        <v>0</v>
      </c>
      <c r="S2942" s="31">
        <v>18</v>
      </c>
      <c r="T2942" s="6">
        <f>VLOOKUP(E2942,'参数设置&amp;汇总'!S:U,3,0)</f>
        <v>0.11627539503386004</v>
      </c>
      <c r="U2942" s="78">
        <f t="shared" si="225"/>
        <v>0.11627539503386004</v>
      </c>
      <c r="V2942" s="13">
        <v>0.85000000000000009</v>
      </c>
      <c r="W2942" s="78">
        <f t="shared" si="227"/>
        <v>0.1367945823927765</v>
      </c>
      <c r="X2942" s="1">
        <f>VLOOKUP(E2942,'渗透率、续签率'!AG:AJ,4,0)</f>
        <v>3431</v>
      </c>
      <c r="Y2942" s="1">
        <f t="shared" si="228"/>
        <v>469.34221218961619</v>
      </c>
      <c r="Z2942">
        <v>0</v>
      </c>
      <c r="AA2942" s="89">
        <f t="shared" si="229"/>
        <v>3431</v>
      </c>
      <c r="AH2942" s="37"/>
      <c r="AI2942" s="37"/>
      <c r="AK2942" s="37"/>
    </row>
    <row r="2943" spans="1:37" hidden="1">
      <c r="A2943" t="s">
        <v>64</v>
      </c>
      <c r="B2943" t="s">
        <v>2</v>
      </c>
      <c r="C2943" t="s">
        <v>8</v>
      </c>
      <c r="D2943" t="s">
        <v>116</v>
      </c>
      <c r="E2943" t="s">
        <v>501</v>
      </c>
      <c r="F2943" t="str">
        <f t="shared" si="226"/>
        <v>黄石市科学启蒙</v>
      </c>
      <c r="G2943" t="s">
        <v>81</v>
      </c>
      <c r="H2943" t="s">
        <v>467</v>
      </c>
      <c r="I2943" t="s">
        <v>68</v>
      </c>
      <c r="J2943">
        <v>28</v>
      </c>
      <c r="K2943">
        <v>0</v>
      </c>
      <c r="L2943" s="13">
        <f>VLOOKUP(C2943,'渗透率、续签率'!B:C,2,0)</f>
        <v>0.35099999999999998</v>
      </c>
      <c r="M2943" s="6">
        <v>0</v>
      </c>
      <c r="N2943">
        <v>1</v>
      </c>
      <c r="O2943">
        <v>0</v>
      </c>
      <c r="P2943" s="6">
        <v>0</v>
      </c>
      <c r="Q2943" s="13">
        <v>0</v>
      </c>
      <c r="R2943" s="13">
        <v>0</v>
      </c>
      <c r="S2943" s="31">
        <v>21</v>
      </c>
      <c r="T2943" s="6">
        <f>VLOOKUP(E2943,'参数设置&amp;汇总'!S:U,3,0)</f>
        <v>0.11627539503386004</v>
      </c>
      <c r="U2943" s="78">
        <f t="shared" si="225"/>
        <v>0.11627539503386004</v>
      </c>
      <c r="V2943" s="13">
        <v>0.85000000000000009</v>
      </c>
      <c r="W2943" s="78">
        <f t="shared" si="227"/>
        <v>0.1367945823927765</v>
      </c>
      <c r="X2943" s="1">
        <f>VLOOKUP(E2943,'渗透率、续签率'!AG:AJ,4,0)</f>
        <v>3431</v>
      </c>
      <c r="Y2943" s="1">
        <f t="shared" si="228"/>
        <v>469.34221218961619</v>
      </c>
      <c r="Z2943">
        <v>0</v>
      </c>
      <c r="AA2943" s="89">
        <f t="shared" si="229"/>
        <v>3431</v>
      </c>
      <c r="AH2943" s="37"/>
      <c r="AI2943" s="37"/>
      <c r="AK2943" s="37"/>
    </row>
    <row r="2944" spans="1:37" hidden="1">
      <c r="A2944" t="s">
        <v>64</v>
      </c>
      <c r="B2944" t="s">
        <v>2</v>
      </c>
      <c r="C2944" t="s">
        <v>8</v>
      </c>
      <c r="D2944" t="s">
        <v>116</v>
      </c>
      <c r="E2944" t="s">
        <v>501</v>
      </c>
      <c r="F2944" t="str">
        <f t="shared" si="226"/>
        <v>黑河市科学启蒙</v>
      </c>
      <c r="G2944" t="s">
        <v>118</v>
      </c>
      <c r="H2944" t="s">
        <v>468</v>
      </c>
      <c r="I2944" t="s">
        <v>70</v>
      </c>
      <c r="J2944">
        <v>7</v>
      </c>
      <c r="K2944">
        <v>0</v>
      </c>
      <c r="L2944" s="13">
        <f>VLOOKUP(C2944,'渗透率、续签率'!B:C,2,0)</f>
        <v>0.35099999999999998</v>
      </c>
      <c r="M2944" s="6">
        <v>0</v>
      </c>
      <c r="N2944">
        <v>0</v>
      </c>
      <c r="O2944">
        <v>0</v>
      </c>
      <c r="P2944" s="6">
        <v>0</v>
      </c>
      <c r="Q2944" s="13">
        <v>0</v>
      </c>
      <c r="R2944" s="13">
        <v>0</v>
      </c>
      <c r="S2944" s="31">
        <v>4</v>
      </c>
      <c r="T2944" s="6">
        <f>VLOOKUP(E2944,'参数设置&amp;汇总'!S:U,3,0)</f>
        <v>0.11627539503386004</v>
      </c>
      <c r="U2944" s="78">
        <f t="shared" si="225"/>
        <v>0</v>
      </c>
      <c r="V2944" s="13">
        <v>0.85000000000000009</v>
      </c>
      <c r="W2944" s="78">
        <f t="shared" si="227"/>
        <v>0</v>
      </c>
      <c r="X2944" s="1">
        <f>VLOOKUP(E2944,'渗透率、续签率'!AG:AJ,4,0)</f>
        <v>3431</v>
      </c>
      <c r="Y2944" s="1">
        <f t="shared" si="228"/>
        <v>0</v>
      </c>
      <c r="Z2944">
        <v>0</v>
      </c>
      <c r="AA2944" s="89">
        <f t="shared" si="229"/>
        <v>0</v>
      </c>
      <c r="AH2944" s="37"/>
      <c r="AI2944" s="37"/>
      <c r="AK2944" s="37"/>
    </row>
    <row r="2945" spans="1:37" hidden="1">
      <c r="A2945" t="s">
        <v>64</v>
      </c>
      <c r="B2945" t="s">
        <v>2</v>
      </c>
      <c r="C2945" t="s">
        <v>8</v>
      </c>
      <c r="D2945" t="s">
        <v>116</v>
      </c>
      <c r="E2945" t="s">
        <v>501</v>
      </c>
      <c r="F2945" t="str">
        <f t="shared" si="226"/>
        <v>黔东南苗族侗族自治州科学启蒙</v>
      </c>
      <c r="G2945" t="s">
        <v>167</v>
      </c>
      <c r="H2945" t="s">
        <v>469</v>
      </c>
      <c r="I2945" t="s">
        <v>70</v>
      </c>
      <c r="J2945">
        <v>6</v>
      </c>
      <c r="K2945">
        <v>0</v>
      </c>
      <c r="L2945" s="13">
        <f>VLOOKUP(C2945,'渗透率、续签率'!B:C,2,0)</f>
        <v>0.35099999999999998</v>
      </c>
      <c r="M2945" s="6">
        <v>0</v>
      </c>
      <c r="N2945">
        <v>1</v>
      </c>
      <c r="O2945">
        <v>0</v>
      </c>
      <c r="P2945" s="6">
        <v>0</v>
      </c>
      <c r="Q2945" s="13">
        <v>0</v>
      </c>
      <c r="R2945" s="13">
        <v>0</v>
      </c>
      <c r="S2945" s="31">
        <v>6</v>
      </c>
      <c r="T2945" s="6">
        <f>VLOOKUP(E2945,'参数设置&amp;汇总'!S:U,3,0)</f>
        <v>0.11627539503386004</v>
      </c>
      <c r="U2945" s="78">
        <f t="shared" si="225"/>
        <v>0.11627539503386004</v>
      </c>
      <c r="V2945" s="13">
        <v>0.85000000000000009</v>
      </c>
      <c r="W2945" s="78">
        <f t="shared" si="227"/>
        <v>0.1367945823927765</v>
      </c>
      <c r="X2945" s="1">
        <f>VLOOKUP(E2945,'渗透率、续签率'!AG:AJ,4,0)</f>
        <v>3431</v>
      </c>
      <c r="Y2945" s="1">
        <f t="shared" si="228"/>
        <v>469.34221218961619</v>
      </c>
      <c r="Z2945">
        <v>1</v>
      </c>
      <c r="AA2945" s="89">
        <f t="shared" si="229"/>
        <v>3431</v>
      </c>
      <c r="AH2945" s="37"/>
      <c r="AI2945" s="37"/>
      <c r="AK2945" s="37"/>
    </row>
    <row r="2946" spans="1:37" hidden="1">
      <c r="A2946" t="s">
        <v>64</v>
      </c>
      <c r="B2946" t="s">
        <v>2</v>
      </c>
      <c r="C2946" t="s">
        <v>8</v>
      </c>
      <c r="D2946" t="s">
        <v>116</v>
      </c>
      <c r="E2946" t="s">
        <v>501</v>
      </c>
      <c r="F2946" t="str">
        <f t="shared" si="226"/>
        <v>黔南布依族苗族自治州科学启蒙</v>
      </c>
      <c r="G2946" t="s">
        <v>167</v>
      </c>
      <c r="H2946" t="s">
        <v>470</v>
      </c>
      <c r="I2946" t="s">
        <v>70</v>
      </c>
      <c r="J2946">
        <v>15</v>
      </c>
      <c r="K2946">
        <v>0</v>
      </c>
      <c r="L2946" s="13">
        <f>VLOOKUP(C2946,'渗透率、续签率'!B:C,2,0)</f>
        <v>0.35099999999999998</v>
      </c>
      <c r="M2946" s="6">
        <v>0</v>
      </c>
      <c r="N2946">
        <v>0</v>
      </c>
      <c r="O2946">
        <v>0</v>
      </c>
      <c r="P2946" s="6">
        <v>0</v>
      </c>
      <c r="Q2946" s="13">
        <v>0</v>
      </c>
      <c r="R2946" s="13">
        <v>0</v>
      </c>
      <c r="S2946" s="31">
        <v>9</v>
      </c>
      <c r="T2946" s="6">
        <f>VLOOKUP(E2946,'参数设置&amp;汇总'!S:U,3,0)</f>
        <v>0.11627539503386004</v>
      </c>
      <c r="U2946" s="78">
        <f t="shared" si="225"/>
        <v>0</v>
      </c>
      <c r="V2946" s="13">
        <v>0.85000000000000009</v>
      </c>
      <c r="W2946" s="78">
        <f t="shared" si="227"/>
        <v>0</v>
      </c>
      <c r="X2946" s="1">
        <f>VLOOKUP(E2946,'渗透率、续签率'!AG:AJ,4,0)</f>
        <v>3431</v>
      </c>
      <c r="Y2946" s="1">
        <f t="shared" si="228"/>
        <v>0</v>
      </c>
      <c r="Z2946">
        <v>0</v>
      </c>
      <c r="AA2946" s="89">
        <f t="shared" si="229"/>
        <v>0</v>
      </c>
      <c r="AH2946" s="37"/>
      <c r="AI2946" s="37"/>
      <c r="AK2946" s="37"/>
    </row>
    <row r="2947" spans="1:37" hidden="1">
      <c r="A2947" t="s">
        <v>64</v>
      </c>
      <c r="B2947" t="s">
        <v>2</v>
      </c>
      <c r="C2947" t="s">
        <v>8</v>
      </c>
      <c r="D2947" t="s">
        <v>116</v>
      </c>
      <c r="E2947" t="s">
        <v>501</v>
      </c>
      <c r="F2947" t="str">
        <f t="shared" si="226"/>
        <v>黔西南布依族苗族自治州科学启蒙</v>
      </c>
      <c r="G2947" t="s">
        <v>167</v>
      </c>
      <c r="H2947" t="s">
        <v>471</v>
      </c>
      <c r="I2947" t="s">
        <v>70</v>
      </c>
      <c r="J2947">
        <v>13</v>
      </c>
      <c r="K2947">
        <v>0</v>
      </c>
      <c r="L2947" s="13">
        <f>VLOOKUP(C2947,'渗透率、续签率'!B:C,2,0)</f>
        <v>0.35099999999999998</v>
      </c>
      <c r="M2947" s="6">
        <v>0</v>
      </c>
      <c r="N2947">
        <v>3</v>
      </c>
      <c r="O2947">
        <v>0</v>
      </c>
      <c r="P2947" s="6">
        <v>0</v>
      </c>
      <c r="Q2947" s="13">
        <v>0</v>
      </c>
      <c r="R2947" s="13">
        <v>0</v>
      </c>
      <c r="S2947" s="31">
        <v>10</v>
      </c>
      <c r="T2947" s="6">
        <f>VLOOKUP(E2947,'参数设置&amp;汇总'!S:U,3,0)</f>
        <v>0.11627539503386004</v>
      </c>
      <c r="U2947" s="78">
        <f t="shared" ref="U2947:U3010" si="230">IF(T2947*N2947&gt;=O2947,T2947*N2947,O2947)</f>
        <v>0.34882618510158014</v>
      </c>
      <c r="V2947" s="13">
        <v>0.85000000000000009</v>
      </c>
      <c r="W2947" s="78">
        <f t="shared" si="227"/>
        <v>0.41038374717832954</v>
      </c>
      <c r="X2947" s="1">
        <f>VLOOKUP(E2947,'渗透率、续签率'!AG:AJ,4,0)</f>
        <v>3431</v>
      </c>
      <c r="Y2947" s="1">
        <f t="shared" si="228"/>
        <v>1408.0266365688487</v>
      </c>
      <c r="Z2947">
        <v>0</v>
      </c>
      <c r="AA2947" s="89">
        <f t="shared" si="229"/>
        <v>10293</v>
      </c>
      <c r="AH2947" s="37"/>
      <c r="AI2947" s="37"/>
      <c r="AK2947" s="37"/>
    </row>
    <row r="2948" spans="1:37" hidden="1">
      <c r="A2948" t="s">
        <v>64</v>
      </c>
      <c r="B2948" t="s">
        <v>2</v>
      </c>
      <c r="C2948" t="s">
        <v>8</v>
      </c>
      <c r="D2948" t="s">
        <v>116</v>
      </c>
      <c r="E2948" t="s">
        <v>501</v>
      </c>
      <c r="F2948" t="str">
        <f t="shared" ref="F2948:F3011" si="231">H2948&amp;C2948</f>
        <v>齐齐哈尔市科学启蒙</v>
      </c>
      <c r="G2948" t="s">
        <v>118</v>
      </c>
      <c r="H2948" t="s">
        <v>472</v>
      </c>
      <c r="I2948" t="s">
        <v>70</v>
      </c>
      <c r="J2948">
        <v>32</v>
      </c>
      <c r="K2948">
        <v>0</v>
      </c>
      <c r="L2948" s="13">
        <f>VLOOKUP(C2948,'渗透率、续签率'!B:C,2,0)</f>
        <v>0.35099999999999998</v>
      </c>
      <c r="M2948" s="6">
        <v>0</v>
      </c>
      <c r="N2948">
        <v>7</v>
      </c>
      <c r="O2948">
        <v>0</v>
      </c>
      <c r="P2948" s="6">
        <v>0</v>
      </c>
      <c r="Q2948" s="13">
        <v>0</v>
      </c>
      <c r="R2948" s="13">
        <v>0</v>
      </c>
      <c r="S2948" s="31">
        <v>61</v>
      </c>
      <c r="T2948" s="6">
        <f>VLOOKUP(E2948,'参数设置&amp;汇总'!S:U,3,0)</f>
        <v>0.11627539503386004</v>
      </c>
      <c r="U2948" s="78">
        <f t="shared" si="230"/>
        <v>0.81392776523702026</v>
      </c>
      <c r="V2948" s="13">
        <v>0.85000000000000009</v>
      </c>
      <c r="W2948" s="78">
        <f t="shared" ref="W2948:W3011" si="232">(O2948*(1-L2948)+IF((U2948-O2948)&lt;0,0,(U2948-O2948)))/V2948</f>
        <v>0.9575620767494355</v>
      </c>
      <c r="X2948" s="1">
        <f>VLOOKUP(E2948,'渗透率、续签率'!AG:AJ,4,0)</f>
        <v>3431</v>
      </c>
      <c r="Y2948" s="1">
        <f t="shared" ref="Y2948:Y3011" si="233">X2948*W2948</f>
        <v>3285.3954853273131</v>
      </c>
      <c r="Z2948">
        <v>2</v>
      </c>
      <c r="AA2948" s="89">
        <f t="shared" ref="AA2948:AA3011" si="234">N2948*X2948</f>
        <v>24017</v>
      </c>
      <c r="AH2948" s="37"/>
      <c r="AI2948" s="37"/>
      <c r="AK2948" s="37"/>
    </row>
    <row r="2949" spans="1:37" hidden="1">
      <c r="A2949" t="s">
        <v>64</v>
      </c>
      <c r="B2949" t="s">
        <v>2</v>
      </c>
      <c r="C2949" t="s">
        <v>8</v>
      </c>
      <c r="D2949" t="s">
        <v>116</v>
      </c>
      <c r="E2949" t="s">
        <v>501</v>
      </c>
      <c r="F2949" t="str">
        <f t="shared" si="231"/>
        <v>龙岩市科学启蒙</v>
      </c>
      <c r="G2949" t="s">
        <v>92</v>
      </c>
      <c r="H2949" t="s">
        <v>473</v>
      </c>
      <c r="I2949" t="s">
        <v>68</v>
      </c>
      <c r="J2949">
        <v>31</v>
      </c>
      <c r="K2949">
        <v>0</v>
      </c>
      <c r="L2949" s="13">
        <f>VLOOKUP(C2949,'渗透率、续签率'!B:C,2,0)</f>
        <v>0.35099999999999998</v>
      </c>
      <c r="M2949" s="6">
        <v>0</v>
      </c>
      <c r="N2949">
        <v>0</v>
      </c>
      <c r="O2949">
        <v>0</v>
      </c>
      <c r="P2949" s="6">
        <v>0</v>
      </c>
      <c r="Q2949" s="13">
        <v>4.2000000000000003E-2</v>
      </c>
      <c r="R2949" s="13">
        <v>0</v>
      </c>
      <c r="S2949" s="31">
        <v>21</v>
      </c>
      <c r="T2949" s="6">
        <f>VLOOKUP(E2949,'参数设置&amp;汇总'!S:U,3,0)</f>
        <v>0.11627539503386004</v>
      </c>
      <c r="U2949" s="78">
        <f t="shared" si="230"/>
        <v>0</v>
      </c>
      <c r="V2949" s="13">
        <v>0.85000000000000009</v>
      </c>
      <c r="W2949" s="78">
        <f t="shared" si="232"/>
        <v>0</v>
      </c>
      <c r="X2949" s="1">
        <f>VLOOKUP(E2949,'渗透率、续签率'!AG:AJ,4,0)</f>
        <v>3431</v>
      </c>
      <c r="Y2949" s="1">
        <f t="shared" si="233"/>
        <v>0</v>
      </c>
      <c r="Z2949">
        <v>0</v>
      </c>
      <c r="AA2949" s="89">
        <f t="shared" si="234"/>
        <v>0</v>
      </c>
      <c r="AH2949" s="37"/>
      <c r="AI2949" s="37"/>
      <c r="AK2949" s="37"/>
    </row>
    <row r="2950" spans="1:37" ht="18">
      <c r="A2950" t="s">
        <v>64</v>
      </c>
      <c r="B2950" s="2" t="s">
        <v>2</v>
      </c>
      <c r="C2950" s="2" t="s">
        <v>13</v>
      </c>
      <c r="D2950" t="s">
        <v>65</v>
      </c>
      <c r="E2950" t="s">
        <v>502</v>
      </c>
      <c r="F2950" t="str">
        <f t="shared" si="231"/>
        <v>上海市课后辅导</v>
      </c>
      <c r="G2950" t="s">
        <v>67</v>
      </c>
      <c r="H2950" s="2" t="s">
        <v>67</v>
      </c>
      <c r="I2950" s="2" t="s">
        <v>68</v>
      </c>
      <c r="J2950" s="4">
        <v>1056</v>
      </c>
      <c r="K2950" s="2">
        <v>309</v>
      </c>
      <c r="L2950" s="13">
        <f>VLOOKUP(C2950,'渗透率、续签率'!B:C,2,0)</f>
        <v>0.82299999999999995</v>
      </c>
      <c r="M2950" s="6">
        <v>0.28999999999999998</v>
      </c>
      <c r="N2950" s="2">
        <v>557</v>
      </c>
      <c r="O2950">
        <v>305</v>
      </c>
      <c r="P2950" s="55">
        <v>0.55000000000000004</v>
      </c>
      <c r="Q2950" s="13">
        <v>0.82199999999999995</v>
      </c>
      <c r="R2950" s="13">
        <v>0.70199999999999996</v>
      </c>
      <c r="S2950" s="31">
        <v>13206</v>
      </c>
      <c r="T2950" s="55">
        <f>VLOOKUP(E2950,'参数设置&amp;汇总'!S:U,3,0)</f>
        <v>0.75</v>
      </c>
      <c r="U2950" s="82">
        <f t="shared" si="230"/>
        <v>417.75</v>
      </c>
      <c r="V2950" s="13">
        <v>0.85000000000000009</v>
      </c>
      <c r="W2950" s="82">
        <f t="shared" si="232"/>
        <v>196.15882352941176</v>
      </c>
      <c r="X2950" s="1">
        <f>VLOOKUP(E2950,'渗透率、续签率'!AG:AJ,4,0)</f>
        <v>19600.5</v>
      </c>
      <c r="Y2950" s="1">
        <f t="shared" si="233"/>
        <v>3844811.0205882355</v>
      </c>
      <c r="Z2950">
        <v>179</v>
      </c>
      <c r="AA2950" s="89">
        <f t="shared" si="234"/>
        <v>10917478.5</v>
      </c>
      <c r="AH2950" s="37"/>
      <c r="AI2950" s="37"/>
      <c r="AJ2950" s="1"/>
      <c r="AK2950" s="37"/>
    </row>
    <row r="2951" spans="1:37" hidden="1">
      <c r="A2951" t="s">
        <v>64</v>
      </c>
      <c r="B2951" t="s">
        <v>2</v>
      </c>
      <c r="C2951" t="s">
        <v>13</v>
      </c>
      <c r="D2951" t="s">
        <v>65</v>
      </c>
      <c r="E2951" t="s">
        <v>502</v>
      </c>
      <c r="F2951" t="str">
        <f t="shared" si="231"/>
        <v>北京市课后辅导</v>
      </c>
      <c r="G2951" t="s">
        <v>69</v>
      </c>
      <c r="H2951" t="s">
        <v>69</v>
      </c>
      <c r="I2951" t="s">
        <v>70</v>
      </c>
      <c r="J2951">
        <v>816</v>
      </c>
      <c r="K2951">
        <v>297</v>
      </c>
      <c r="L2951" s="13">
        <f>VLOOKUP(C2951,'渗透率、续签率'!B:C,2,0)</f>
        <v>0.82299999999999995</v>
      </c>
      <c r="M2951" s="6">
        <v>0.36</v>
      </c>
      <c r="N2951">
        <v>480</v>
      </c>
      <c r="O2951">
        <v>296</v>
      </c>
      <c r="P2951" s="6">
        <v>0.62</v>
      </c>
      <c r="Q2951" s="13">
        <v>0.88500000000000001</v>
      </c>
      <c r="R2951" s="13">
        <v>0.83299999999999996</v>
      </c>
      <c r="S2951" s="31">
        <v>16634</v>
      </c>
      <c r="T2951" s="6">
        <f>VLOOKUP(E2951,'参数设置&amp;汇总'!S:U,3,0)</f>
        <v>0.75</v>
      </c>
      <c r="U2951" s="78">
        <f t="shared" si="230"/>
        <v>360</v>
      </c>
      <c r="V2951" s="13">
        <v>0.85000000000000009</v>
      </c>
      <c r="W2951" s="78">
        <f t="shared" si="232"/>
        <v>136.93176470588236</v>
      </c>
      <c r="X2951" s="1">
        <f>VLOOKUP(E2951,'渗透率、续签率'!AG:AJ,4,0)</f>
        <v>19600.5</v>
      </c>
      <c r="Y2951" s="1">
        <f t="shared" si="233"/>
        <v>2683931.054117647</v>
      </c>
      <c r="Z2951">
        <v>69</v>
      </c>
      <c r="AA2951" s="89">
        <f t="shared" si="234"/>
        <v>9408240</v>
      </c>
      <c r="AH2951" s="37"/>
      <c r="AI2951" s="37"/>
      <c r="AK2951" s="37"/>
    </row>
    <row r="2952" spans="1:37" hidden="1">
      <c r="A2952" t="s">
        <v>64</v>
      </c>
      <c r="B2952" t="s">
        <v>2</v>
      </c>
      <c r="C2952" t="s">
        <v>13</v>
      </c>
      <c r="D2952" t="s">
        <v>71</v>
      </c>
      <c r="E2952" t="s">
        <v>503</v>
      </c>
      <c r="F2952" t="str">
        <f t="shared" si="231"/>
        <v>南京市课后辅导</v>
      </c>
      <c r="G2952" t="s">
        <v>73</v>
      </c>
      <c r="H2952" t="s">
        <v>74</v>
      </c>
      <c r="I2952" t="s">
        <v>70</v>
      </c>
      <c r="J2952" s="1">
        <v>1108</v>
      </c>
      <c r="K2952">
        <v>103</v>
      </c>
      <c r="L2952" s="13">
        <f>VLOOKUP(C2952,'渗透率、续签率'!B:C,2,0)</f>
        <v>0.82299999999999995</v>
      </c>
      <c r="M2952" s="6">
        <v>0.09</v>
      </c>
      <c r="N2952">
        <v>214</v>
      </c>
      <c r="O2952">
        <v>89</v>
      </c>
      <c r="P2952" s="6">
        <v>0.42</v>
      </c>
      <c r="Q2952" s="13">
        <v>0.67200000000000004</v>
      </c>
      <c r="R2952" s="13">
        <v>0.51900000000000002</v>
      </c>
      <c r="S2952" s="31">
        <v>5557</v>
      </c>
      <c r="T2952" s="6">
        <f>VLOOKUP(E2952,'参数设置&amp;汇总'!S:U,3,0)</f>
        <v>0.7</v>
      </c>
      <c r="U2952" s="78">
        <f t="shared" si="230"/>
        <v>149.79999999999998</v>
      </c>
      <c r="V2952" s="13">
        <v>0.85000000000000009</v>
      </c>
      <c r="W2952" s="78">
        <f t="shared" si="232"/>
        <v>90.062352941176442</v>
      </c>
      <c r="X2952" s="1">
        <f>VLOOKUP(E2952,'渗透率、续签率'!AG:AJ,4,0)</f>
        <v>15476</v>
      </c>
      <c r="Y2952" s="1">
        <f t="shared" si="233"/>
        <v>1393804.9741176467</v>
      </c>
      <c r="Z2952">
        <v>30</v>
      </c>
      <c r="AA2952" s="89">
        <f t="shared" si="234"/>
        <v>3311864</v>
      </c>
      <c r="AH2952" s="37"/>
      <c r="AI2952" s="37"/>
      <c r="AK2952" s="37"/>
    </row>
    <row r="2953" spans="1:37" hidden="1">
      <c r="A2953" t="s">
        <v>64</v>
      </c>
      <c r="B2953" t="s">
        <v>2</v>
      </c>
      <c r="C2953" t="s">
        <v>13</v>
      </c>
      <c r="D2953" t="s">
        <v>71</v>
      </c>
      <c r="E2953" t="s">
        <v>503</v>
      </c>
      <c r="F2953" t="str">
        <f t="shared" si="231"/>
        <v>广州市课后辅导</v>
      </c>
      <c r="G2953" t="s">
        <v>75</v>
      </c>
      <c r="H2953" t="s">
        <v>76</v>
      </c>
      <c r="I2953" t="s">
        <v>68</v>
      </c>
      <c r="J2953" s="1">
        <v>2271</v>
      </c>
      <c r="K2953">
        <v>208</v>
      </c>
      <c r="L2953" s="13">
        <f>VLOOKUP(C2953,'渗透率、续签率'!B:C,2,0)</f>
        <v>0.82299999999999995</v>
      </c>
      <c r="M2953" s="6">
        <v>0.09</v>
      </c>
      <c r="N2953">
        <v>437</v>
      </c>
      <c r="O2953">
        <v>206</v>
      </c>
      <c r="P2953" s="6">
        <v>0.47</v>
      </c>
      <c r="Q2953" s="13">
        <v>0.73899999999999999</v>
      </c>
      <c r="R2953" s="13">
        <v>0.71799999999999997</v>
      </c>
      <c r="S2953" s="31">
        <v>12942</v>
      </c>
      <c r="T2953" s="6">
        <f>VLOOKUP(E2953,'参数设置&amp;汇总'!S:U,3,0)</f>
        <v>0.7</v>
      </c>
      <c r="U2953" s="78">
        <f t="shared" si="230"/>
        <v>305.89999999999998</v>
      </c>
      <c r="V2953" s="13">
        <v>0.85000000000000009</v>
      </c>
      <c r="W2953" s="78">
        <f t="shared" si="232"/>
        <v>160.42588235294116</v>
      </c>
      <c r="X2953" s="1">
        <f>VLOOKUP(E2953,'渗透率、续签率'!AG:AJ,4,0)</f>
        <v>15476</v>
      </c>
      <c r="Y2953" s="1">
        <f t="shared" si="233"/>
        <v>2482750.9552941173</v>
      </c>
      <c r="Z2953">
        <v>73</v>
      </c>
      <c r="AA2953" s="89">
        <f t="shared" si="234"/>
        <v>6763012</v>
      </c>
      <c r="AH2953" s="37"/>
      <c r="AI2953" s="37"/>
      <c r="AK2953" s="37"/>
    </row>
    <row r="2954" spans="1:37" hidden="1">
      <c r="A2954" t="s">
        <v>64</v>
      </c>
      <c r="B2954" t="s">
        <v>2</v>
      </c>
      <c r="C2954" t="s">
        <v>13</v>
      </c>
      <c r="D2954" t="s">
        <v>71</v>
      </c>
      <c r="E2954" t="s">
        <v>503</v>
      </c>
      <c r="F2954" t="str">
        <f t="shared" si="231"/>
        <v>成都市课后辅导</v>
      </c>
      <c r="G2954" t="s">
        <v>77</v>
      </c>
      <c r="H2954" t="s">
        <v>78</v>
      </c>
      <c r="I2954" t="s">
        <v>70</v>
      </c>
      <c r="J2954" s="1">
        <v>1486</v>
      </c>
      <c r="K2954">
        <v>252</v>
      </c>
      <c r="L2954" s="13">
        <f>VLOOKUP(C2954,'渗透率、续签率'!B:C,2,0)</f>
        <v>0.82299999999999995</v>
      </c>
      <c r="M2954" s="6">
        <v>0.17</v>
      </c>
      <c r="N2954">
        <v>558</v>
      </c>
      <c r="O2954">
        <v>246</v>
      </c>
      <c r="P2954" s="6">
        <v>0.44</v>
      </c>
      <c r="Q2954" s="13">
        <v>0.72299999999999998</v>
      </c>
      <c r="R2954" s="13">
        <v>0.625</v>
      </c>
      <c r="S2954" s="31">
        <v>15156</v>
      </c>
      <c r="T2954" s="6">
        <f>VLOOKUP(E2954,'参数设置&amp;汇总'!S:U,3,0)</f>
        <v>0.7</v>
      </c>
      <c r="U2954" s="78">
        <f t="shared" si="230"/>
        <v>390.59999999999997</v>
      </c>
      <c r="V2954" s="13">
        <v>0.85000000000000009</v>
      </c>
      <c r="W2954" s="78">
        <f t="shared" si="232"/>
        <v>221.34352941176465</v>
      </c>
      <c r="X2954" s="1">
        <f>VLOOKUP(E2954,'渗透率、续签率'!AG:AJ,4,0)</f>
        <v>15476</v>
      </c>
      <c r="Y2954" s="1">
        <f t="shared" si="233"/>
        <v>3425512.4611764699</v>
      </c>
      <c r="Z2954">
        <v>70</v>
      </c>
      <c r="AA2954" s="89">
        <f t="shared" si="234"/>
        <v>8635608</v>
      </c>
      <c r="AH2954" s="37"/>
      <c r="AI2954" s="37"/>
      <c r="AJ2954" s="1"/>
      <c r="AK2954" s="37"/>
    </row>
    <row r="2955" spans="1:37" hidden="1">
      <c r="A2955" t="s">
        <v>64</v>
      </c>
      <c r="B2955" t="s">
        <v>2</v>
      </c>
      <c r="C2955" t="s">
        <v>13</v>
      </c>
      <c r="D2955" t="s">
        <v>71</v>
      </c>
      <c r="E2955" t="s">
        <v>503</v>
      </c>
      <c r="F2955" t="str">
        <f t="shared" si="231"/>
        <v>杭州市课后辅导</v>
      </c>
      <c r="G2955" t="s">
        <v>79</v>
      </c>
      <c r="H2955" t="s">
        <v>80</v>
      </c>
      <c r="I2955" t="s">
        <v>68</v>
      </c>
      <c r="J2955">
        <v>834</v>
      </c>
      <c r="K2955">
        <v>86</v>
      </c>
      <c r="L2955" s="13">
        <f>VLOOKUP(C2955,'渗透率、续签率'!B:C,2,0)</f>
        <v>0.82299999999999995</v>
      </c>
      <c r="M2955" s="6">
        <v>0.1</v>
      </c>
      <c r="N2955">
        <v>444</v>
      </c>
      <c r="O2955">
        <v>86</v>
      </c>
      <c r="P2955" s="6">
        <v>0.19</v>
      </c>
      <c r="Q2955" s="13">
        <v>0.53700000000000003</v>
      </c>
      <c r="R2955" s="13">
        <v>0.44800000000000001</v>
      </c>
      <c r="S2955" s="31">
        <v>7728</v>
      </c>
      <c r="T2955" s="6">
        <f>VLOOKUP(E2955,'参数设置&amp;汇总'!S:U,3,0)</f>
        <v>0.7</v>
      </c>
      <c r="U2955" s="78">
        <f t="shared" si="230"/>
        <v>310.79999999999995</v>
      </c>
      <c r="V2955" s="13">
        <v>0.85000000000000009</v>
      </c>
      <c r="W2955" s="78">
        <f t="shared" si="232"/>
        <v>282.3788235294117</v>
      </c>
      <c r="X2955" s="1">
        <f>VLOOKUP(E2955,'渗透率、续签率'!AG:AJ,4,0)</f>
        <v>15476</v>
      </c>
      <c r="Y2955" s="1">
        <f t="shared" si="233"/>
        <v>4370094.6729411753</v>
      </c>
      <c r="Z2955">
        <v>39</v>
      </c>
      <c r="AA2955" s="89">
        <f t="shared" si="234"/>
        <v>6871344</v>
      </c>
      <c r="AH2955" s="37"/>
      <c r="AI2955" s="37"/>
      <c r="AK2955" s="37"/>
    </row>
    <row r="2956" spans="1:37" hidden="1">
      <c r="A2956" t="s">
        <v>64</v>
      </c>
      <c r="B2956" t="s">
        <v>2</v>
      </c>
      <c r="C2956" t="s">
        <v>13</v>
      </c>
      <c r="D2956" t="s">
        <v>71</v>
      </c>
      <c r="E2956" t="s">
        <v>503</v>
      </c>
      <c r="F2956" t="str">
        <f t="shared" si="231"/>
        <v>武汉市课后辅导</v>
      </c>
      <c r="G2956" t="s">
        <v>81</v>
      </c>
      <c r="H2956" t="s">
        <v>82</v>
      </c>
      <c r="I2956" t="s">
        <v>68</v>
      </c>
      <c r="J2956">
        <v>781</v>
      </c>
      <c r="K2956">
        <v>108</v>
      </c>
      <c r="L2956" s="13">
        <f>VLOOKUP(C2956,'渗透率、续签率'!B:C,2,0)</f>
        <v>0.82299999999999995</v>
      </c>
      <c r="M2956" s="6">
        <v>0.14000000000000001</v>
      </c>
      <c r="N2956">
        <v>302</v>
      </c>
      <c r="O2956">
        <v>81</v>
      </c>
      <c r="P2956" s="6">
        <v>0.27</v>
      </c>
      <c r="Q2956" s="13">
        <v>0.49299999999999999</v>
      </c>
      <c r="R2956" s="13">
        <v>0.315</v>
      </c>
      <c r="S2956" s="31">
        <v>4749</v>
      </c>
      <c r="T2956" s="6">
        <f>VLOOKUP(E2956,'参数设置&amp;汇总'!S:U,3,0)</f>
        <v>0.7</v>
      </c>
      <c r="U2956" s="78">
        <f t="shared" si="230"/>
        <v>211.39999999999998</v>
      </c>
      <c r="V2956" s="13">
        <v>0.85000000000000009</v>
      </c>
      <c r="W2956" s="78">
        <f t="shared" si="232"/>
        <v>170.27882352941171</v>
      </c>
      <c r="X2956" s="1">
        <f>VLOOKUP(E2956,'渗透率、续签率'!AG:AJ,4,0)</f>
        <v>15476</v>
      </c>
      <c r="Y2956" s="1">
        <f t="shared" si="233"/>
        <v>2635235.0729411757</v>
      </c>
      <c r="Z2956">
        <v>27</v>
      </c>
      <c r="AA2956" s="89">
        <f t="shared" si="234"/>
        <v>4673752</v>
      </c>
      <c r="AH2956" s="37"/>
      <c r="AI2956" s="37"/>
      <c r="AK2956" s="37"/>
    </row>
    <row r="2957" spans="1:37" hidden="1">
      <c r="A2957" t="s">
        <v>64</v>
      </c>
      <c r="B2957" t="s">
        <v>2</v>
      </c>
      <c r="C2957" t="s">
        <v>13</v>
      </c>
      <c r="D2957" t="s">
        <v>71</v>
      </c>
      <c r="E2957" t="s">
        <v>503</v>
      </c>
      <c r="F2957" t="str">
        <f t="shared" si="231"/>
        <v>深圳市课后辅导</v>
      </c>
      <c r="G2957" t="s">
        <v>75</v>
      </c>
      <c r="H2957" t="s">
        <v>83</v>
      </c>
      <c r="I2957" t="s">
        <v>68</v>
      </c>
      <c r="J2957" s="1">
        <v>1338</v>
      </c>
      <c r="K2957">
        <v>165</v>
      </c>
      <c r="L2957" s="13">
        <f>VLOOKUP(C2957,'渗透率、续签率'!B:C,2,0)</f>
        <v>0.82299999999999995</v>
      </c>
      <c r="M2957" s="6">
        <v>0.12</v>
      </c>
      <c r="N2957">
        <v>601</v>
      </c>
      <c r="O2957">
        <v>161</v>
      </c>
      <c r="P2957" s="6">
        <v>0.27</v>
      </c>
      <c r="Q2957" s="13">
        <v>0.70699999999999996</v>
      </c>
      <c r="R2957" s="13">
        <v>0.63200000000000001</v>
      </c>
      <c r="S2957" s="31">
        <v>14558</v>
      </c>
      <c r="T2957" s="6">
        <f>VLOOKUP(E2957,'参数设置&amp;汇总'!S:U,3,0)</f>
        <v>0.7</v>
      </c>
      <c r="U2957" s="78">
        <f t="shared" si="230"/>
        <v>420.7</v>
      </c>
      <c r="V2957" s="13">
        <v>0.85000000000000009</v>
      </c>
      <c r="W2957" s="78">
        <f t="shared" si="232"/>
        <v>339.05529411764701</v>
      </c>
      <c r="X2957" s="1">
        <f>VLOOKUP(E2957,'渗透率、续签率'!AG:AJ,4,0)</f>
        <v>15476</v>
      </c>
      <c r="Y2957" s="1">
        <f t="shared" si="233"/>
        <v>5247219.7317647049</v>
      </c>
      <c r="Z2957">
        <v>57</v>
      </c>
      <c r="AA2957" s="89">
        <f t="shared" si="234"/>
        <v>9301076</v>
      </c>
      <c r="AH2957" s="37"/>
      <c r="AI2957" s="37"/>
      <c r="AJ2957" s="1"/>
      <c r="AK2957" s="37"/>
    </row>
    <row r="2958" spans="1:37" hidden="1">
      <c r="A2958" t="s">
        <v>64</v>
      </c>
      <c r="B2958" t="s">
        <v>2</v>
      </c>
      <c r="C2958" t="s">
        <v>13</v>
      </c>
      <c r="D2958" t="s">
        <v>84</v>
      </c>
      <c r="E2958" t="s">
        <v>504</v>
      </c>
      <c r="F2958" t="str">
        <f t="shared" si="231"/>
        <v>东莞市课后辅导</v>
      </c>
      <c r="G2958" t="s">
        <v>75</v>
      </c>
      <c r="H2958" t="s">
        <v>86</v>
      </c>
      <c r="I2958" t="s">
        <v>68</v>
      </c>
      <c r="J2958">
        <v>812</v>
      </c>
      <c r="K2958">
        <v>70</v>
      </c>
      <c r="L2958" s="13">
        <f>VLOOKUP(C2958,'渗透率、续签率'!B:C,2,0)</f>
        <v>0.82299999999999995</v>
      </c>
      <c r="M2958" s="6">
        <v>0.09</v>
      </c>
      <c r="N2958">
        <v>151</v>
      </c>
      <c r="O2958">
        <v>68</v>
      </c>
      <c r="P2958" s="6">
        <v>0.45</v>
      </c>
      <c r="Q2958" s="13">
        <v>0.75</v>
      </c>
      <c r="R2958" s="13">
        <v>0.72699999999999998</v>
      </c>
      <c r="S2958" s="31">
        <v>5221</v>
      </c>
      <c r="T2958" s="6">
        <f>VLOOKUP(E2958,'参数设置&amp;汇总'!S:U,3,0)</f>
        <v>0.65</v>
      </c>
      <c r="U2958" s="78">
        <f t="shared" si="230"/>
        <v>98.15</v>
      </c>
      <c r="V2958" s="13">
        <v>0.85000000000000009</v>
      </c>
      <c r="W2958" s="78">
        <f t="shared" si="232"/>
        <v>49.63058823529412</v>
      </c>
      <c r="X2958" s="1">
        <f>VLOOKUP(E2958,'渗透率、续签率'!AG:AJ,4,0)</f>
        <v>13066.999999999998</v>
      </c>
      <c r="Y2958" s="1">
        <f t="shared" si="233"/>
        <v>648522.89647058817</v>
      </c>
      <c r="Z2958">
        <v>46</v>
      </c>
      <c r="AA2958" s="89">
        <f t="shared" si="234"/>
        <v>1973116.9999999998</v>
      </c>
      <c r="AH2958" s="37"/>
      <c r="AI2958" s="37"/>
      <c r="AK2958" s="37"/>
    </row>
    <row r="2959" spans="1:37" hidden="1">
      <c r="A2959" t="s">
        <v>64</v>
      </c>
      <c r="B2959" t="s">
        <v>2</v>
      </c>
      <c r="C2959" t="s">
        <v>13</v>
      </c>
      <c r="D2959" t="s">
        <v>84</v>
      </c>
      <c r="E2959" t="s">
        <v>504</v>
      </c>
      <c r="F2959" t="str">
        <f t="shared" si="231"/>
        <v>佛山市课后辅导</v>
      </c>
      <c r="G2959" t="s">
        <v>75</v>
      </c>
      <c r="H2959" t="s">
        <v>87</v>
      </c>
      <c r="I2959" t="s">
        <v>68</v>
      </c>
      <c r="J2959" s="1">
        <v>1301</v>
      </c>
      <c r="K2959">
        <v>98</v>
      </c>
      <c r="L2959" s="13">
        <f>VLOOKUP(C2959,'渗透率、续签率'!B:C,2,0)</f>
        <v>0.82299999999999995</v>
      </c>
      <c r="M2959" s="6">
        <v>0.08</v>
      </c>
      <c r="N2959">
        <v>192</v>
      </c>
      <c r="O2959">
        <v>95</v>
      </c>
      <c r="P2959" s="6">
        <v>0.49</v>
      </c>
      <c r="Q2959" s="13">
        <v>0.67900000000000005</v>
      </c>
      <c r="R2959" s="13">
        <v>0.60899999999999999</v>
      </c>
      <c r="S2959" s="31">
        <v>5102</v>
      </c>
      <c r="T2959" s="6">
        <f>VLOOKUP(E2959,'参数设置&amp;汇总'!S:U,3,0)</f>
        <v>0.65</v>
      </c>
      <c r="U2959" s="78">
        <f t="shared" si="230"/>
        <v>124.80000000000001</v>
      </c>
      <c r="V2959" s="13">
        <v>0.85000000000000009</v>
      </c>
      <c r="W2959" s="78">
        <f t="shared" si="232"/>
        <v>54.841176470588252</v>
      </c>
      <c r="X2959" s="1">
        <f>VLOOKUP(E2959,'渗透率、续签率'!AG:AJ,4,0)</f>
        <v>13066.999999999998</v>
      </c>
      <c r="Y2959" s="1">
        <f t="shared" si="233"/>
        <v>716609.65294117655</v>
      </c>
      <c r="Z2959">
        <v>43</v>
      </c>
      <c r="AA2959" s="89">
        <f t="shared" si="234"/>
        <v>2508863.9999999995</v>
      </c>
      <c r="AH2959" s="37"/>
      <c r="AI2959" s="37"/>
      <c r="AJ2959" s="1"/>
      <c r="AK2959" s="37"/>
    </row>
    <row r="2960" spans="1:37" hidden="1">
      <c r="A2960" t="s">
        <v>64</v>
      </c>
      <c r="B2960" t="s">
        <v>2</v>
      </c>
      <c r="C2960" t="s">
        <v>13</v>
      </c>
      <c r="D2960" t="s">
        <v>84</v>
      </c>
      <c r="E2960" t="s">
        <v>504</v>
      </c>
      <c r="F2960" t="str">
        <f t="shared" si="231"/>
        <v>南宁市课后辅导</v>
      </c>
      <c r="G2960" t="s">
        <v>88</v>
      </c>
      <c r="H2960" t="s">
        <v>89</v>
      </c>
      <c r="I2960" t="s">
        <v>68</v>
      </c>
      <c r="J2960" s="1">
        <v>1952</v>
      </c>
      <c r="K2960">
        <v>15</v>
      </c>
      <c r="L2960" s="13">
        <f>VLOOKUP(C2960,'渗透率、续签率'!B:C,2,0)</f>
        <v>0.82299999999999995</v>
      </c>
      <c r="M2960" s="6">
        <v>0.01</v>
      </c>
      <c r="N2960">
        <v>58</v>
      </c>
      <c r="O2960">
        <v>15</v>
      </c>
      <c r="P2960" s="6">
        <v>0.26</v>
      </c>
      <c r="Q2960" s="13">
        <v>0.505</v>
      </c>
      <c r="R2960" s="13">
        <v>0.48499999999999999</v>
      </c>
      <c r="S2960" s="31">
        <v>2650</v>
      </c>
      <c r="T2960" s="6">
        <f>VLOOKUP(E2960,'参数设置&amp;汇总'!S:U,3,0)</f>
        <v>0.65</v>
      </c>
      <c r="U2960" s="78">
        <f t="shared" si="230"/>
        <v>37.700000000000003</v>
      </c>
      <c r="V2960" s="13">
        <v>0.85000000000000009</v>
      </c>
      <c r="W2960" s="78">
        <f t="shared" si="232"/>
        <v>29.829411764705885</v>
      </c>
      <c r="X2960" s="1">
        <f>VLOOKUP(E2960,'渗透率、续签率'!AG:AJ,4,0)</f>
        <v>13066.999999999998</v>
      </c>
      <c r="Y2960" s="1">
        <f t="shared" si="233"/>
        <v>389780.92352941172</v>
      </c>
      <c r="Z2960">
        <v>10</v>
      </c>
      <c r="AA2960" s="89">
        <f t="shared" si="234"/>
        <v>757885.99999999988</v>
      </c>
      <c r="AH2960" s="37"/>
      <c r="AI2960" s="37"/>
      <c r="AJ2960" s="1"/>
      <c r="AK2960" s="37"/>
    </row>
    <row r="2961" spans="1:37" hidden="1">
      <c r="A2961" t="s">
        <v>64</v>
      </c>
      <c r="B2961" t="s">
        <v>2</v>
      </c>
      <c r="C2961" t="s">
        <v>13</v>
      </c>
      <c r="D2961" t="s">
        <v>84</v>
      </c>
      <c r="E2961" t="s">
        <v>504</v>
      </c>
      <c r="F2961" t="str">
        <f t="shared" si="231"/>
        <v>南昌市课后辅导</v>
      </c>
      <c r="G2961" t="s">
        <v>90</v>
      </c>
      <c r="H2961" t="s">
        <v>91</v>
      </c>
      <c r="I2961" t="s">
        <v>68</v>
      </c>
      <c r="J2961">
        <v>603</v>
      </c>
      <c r="K2961">
        <v>23</v>
      </c>
      <c r="L2961" s="13">
        <f>VLOOKUP(C2961,'渗透率、续签率'!B:C,2,0)</f>
        <v>0.82299999999999995</v>
      </c>
      <c r="M2961" s="6">
        <v>0.04</v>
      </c>
      <c r="N2961">
        <v>99</v>
      </c>
      <c r="O2961">
        <v>23</v>
      </c>
      <c r="P2961" s="6">
        <v>0.23</v>
      </c>
      <c r="Q2961" s="13">
        <v>0.45700000000000002</v>
      </c>
      <c r="R2961" s="13">
        <v>0.37</v>
      </c>
      <c r="S2961" s="31">
        <v>2160</v>
      </c>
      <c r="T2961" s="6">
        <f>VLOOKUP(E2961,'参数设置&amp;汇总'!S:U,3,0)</f>
        <v>0.65</v>
      </c>
      <c r="U2961" s="78">
        <f t="shared" si="230"/>
        <v>64.350000000000009</v>
      </c>
      <c r="V2961" s="13">
        <v>0.85000000000000009</v>
      </c>
      <c r="W2961" s="78">
        <f t="shared" si="232"/>
        <v>53.436470588235295</v>
      </c>
      <c r="X2961" s="1">
        <f>VLOOKUP(E2961,'渗透率、续签率'!AG:AJ,4,0)</f>
        <v>13066.999999999998</v>
      </c>
      <c r="Y2961" s="1">
        <f t="shared" si="233"/>
        <v>698254.36117647053</v>
      </c>
      <c r="Z2961">
        <v>9</v>
      </c>
      <c r="AA2961" s="89">
        <f t="shared" si="234"/>
        <v>1293632.9999999998</v>
      </c>
      <c r="AH2961" s="37"/>
      <c r="AI2961" s="37"/>
      <c r="AK2961" s="37"/>
    </row>
    <row r="2962" spans="1:37" hidden="1">
      <c r="A2962" t="s">
        <v>64</v>
      </c>
      <c r="B2962" t="s">
        <v>2</v>
      </c>
      <c r="C2962" t="s">
        <v>13</v>
      </c>
      <c r="D2962" t="s">
        <v>84</v>
      </c>
      <c r="E2962" t="s">
        <v>504</v>
      </c>
      <c r="F2962" t="str">
        <f t="shared" si="231"/>
        <v>厦门市课后辅导</v>
      </c>
      <c r="G2962" t="s">
        <v>92</v>
      </c>
      <c r="H2962" t="s">
        <v>93</v>
      </c>
      <c r="I2962" t="s">
        <v>68</v>
      </c>
      <c r="J2962" s="1">
        <v>1116</v>
      </c>
      <c r="K2962">
        <v>35</v>
      </c>
      <c r="L2962" s="13">
        <f>VLOOKUP(C2962,'渗透率、续签率'!B:C,2,0)</f>
        <v>0.82299999999999995</v>
      </c>
      <c r="M2962" s="6">
        <v>0.03</v>
      </c>
      <c r="N2962">
        <v>90</v>
      </c>
      <c r="O2962">
        <v>35</v>
      </c>
      <c r="P2962" s="6">
        <v>0.39</v>
      </c>
      <c r="Q2962" s="13">
        <v>0.48799999999999999</v>
      </c>
      <c r="R2962" s="13">
        <v>0.40200000000000002</v>
      </c>
      <c r="S2962" s="31">
        <v>2234</v>
      </c>
      <c r="T2962" s="6">
        <f>VLOOKUP(E2962,'参数设置&amp;汇总'!S:U,3,0)</f>
        <v>0.65</v>
      </c>
      <c r="U2962" s="78">
        <f t="shared" si="230"/>
        <v>58.5</v>
      </c>
      <c r="V2962" s="13">
        <v>0.85000000000000009</v>
      </c>
      <c r="W2962" s="78">
        <f t="shared" si="232"/>
        <v>34.935294117647054</v>
      </c>
      <c r="X2962" s="1">
        <f>VLOOKUP(E2962,'渗透率、续签率'!AG:AJ,4,0)</f>
        <v>13066.999999999998</v>
      </c>
      <c r="Y2962" s="1">
        <f t="shared" si="233"/>
        <v>456499.488235294</v>
      </c>
      <c r="Z2962">
        <v>11</v>
      </c>
      <c r="AA2962" s="89">
        <f t="shared" si="234"/>
        <v>1176029.9999999998</v>
      </c>
      <c r="AH2962" s="37"/>
      <c r="AI2962" s="37"/>
      <c r="AK2962" s="37"/>
    </row>
    <row r="2963" spans="1:37" hidden="1">
      <c r="A2963" t="s">
        <v>64</v>
      </c>
      <c r="B2963" t="s">
        <v>2</v>
      </c>
      <c r="C2963" t="s">
        <v>13</v>
      </c>
      <c r="D2963" t="s">
        <v>84</v>
      </c>
      <c r="E2963" t="s">
        <v>504</v>
      </c>
      <c r="F2963" t="str">
        <f t="shared" si="231"/>
        <v>合肥市课后辅导</v>
      </c>
      <c r="G2963" t="s">
        <v>94</v>
      </c>
      <c r="H2963" t="s">
        <v>95</v>
      </c>
      <c r="I2963" t="s">
        <v>68</v>
      </c>
      <c r="J2963" s="1">
        <v>1130</v>
      </c>
      <c r="K2963">
        <v>37</v>
      </c>
      <c r="L2963" s="13">
        <f>VLOOKUP(C2963,'渗透率、续签率'!B:C,2,0)</f>
        <v>0.82299999999999995</v>
      </c>
      <c r="M2963" s="6">
        <v>0.03</v>
      </c>
      <c r="N2963">
        <v>230</v>
      </c>
      <c r="O2963">
        <v>37</v>
      </c>
      <c r="P2963" s="6">
        <v>0.16</v>
      </c>
      <c r="Q2963" s="13">
        <v>0.47699999999999998</v>
      </c>
      <c r="R2963" s="13">
        <v>0.40799999999999997</v>
      </c>
      <c r="S2963" s="31">
        <v>4393</v>
      </c>
      <c r="T2963" s="6">
        <f>VLOOKUP(E2963,'参数设置&amp;汇总'!S:U,3,0)</f>
        <v>0.65</v>
      </c>
      <c r="U2963" s="78">
        <f t="shared" si="230"/>
        <v>149.5</v>
      </c>
      <c r="V2963" s="13">
        <v>0.85000000000000009</v>
      </c>
      <c r="W2963" s="78">
        <f t="shared" si="232"/>
        <v>140.05764705882353</v>
      </c>
      <c r="X2963" s="1">
        <f>VLOOKUP(E2963,'渗透率、续签率'!AG:AJ,4,0)</f>
        <v>13066.999999999998</v>
      </c>
      <c r="Y2963" s="1">
        <f t="shared" si="233"/>
        <v>1830133.274117647</v>
      </c>
      <c r="Z2963">
        <v>15</v>
      </c>
      <c r="AA2963" s="89">
        <f t="shared" si="234"/>
        <v>3005409.9999999995</v>
      </c>
      <c r="AH2963" s="37"/>
      <c r="AI2963" s="37"/>
      <c r="AK2963" s="37"/>
    </row>
    <row r="2964" spans="1:37" hidden="1">
      <c r="A2964" t="s">
        <v>64</v>
      </c>
      <c r="B2964" t="s">
        <v>2</v>
      </c>
      <c r="C2964" t="s">
        <v>13</v>
      </c>
      <c r="D2964" t="s">
        <v>84</v>
      </c>
      <c r="E2964" t="s">
        <v>504</v>
      </c>
      <c r="F2964" t="str">
        <f t="shared" si="231"/>
        <v>天津市课后辅导</v>
      </c>
      <c r="G2964" t="s">
        <v>96</v>
      </c>
      <c r="H2964" t="s">
        <v>96</v>
      </c>
      <c r="I2964" t="s">
        <v>70</v>
      </c>
      <c r="J2964" s="1">
        <v>1574</v>
      </c>
      <c r="K2964">
        <v>173</v>
      </c>
      <c r="L2964" s="13">
        <f>VLOOKUP(C2964,'渗透率、续签率'!B:C,2,0)</f>
        <v>0.82299999999999995</v>
      </c>
      <c r="M2964" s="6">
        <v>0.11</v>
      </c>
      <c r="N2964">
        <v>310</v>
      </c>
      <c r="O2964">
        <v>170</v>
      </c>
      <c r="P2964" s="6">
        <v>0.55000000000000004</v>
      </c>
      <c r="Q2964" s="13">
        <v>0.75600000000000001</v>
      </c>
      <c r="R2964" s="13">
        <v>0.71</v>
      </c>
      <c r="S2964" s="31">
        <v>9203</v>
      </c>
      <c r="T2964" s="6">
        <f>VLOOKUP(E2964,'参数设置&amp;汇总'!S:U,3,0)</f>
        <v>0.65</v>
      </c>
      <c r="U2964" s="78">
        <f t="shared" si="230"/>
        <v>201.5</v>
      </c>
      <c r="V2964" s="13">
        <v>0.85000000000000009</v>
      </c>
      <c r="W2964" s="78">
        <f t="shared" si="232"/>
        <v>72.45882352941176</v>
      </c>
      <c r="X2964" s="1">
        <f>VLOOKUP(E2964,'渗透率、续签率'!AG:AJ,4,0)</f>
        <v>13066.999999999998</v>
      </c>
      <c r="Y2964" s="1">
        <f t="shared" si="233"/>
        <v>946819.44705882331</v>
      </c>
      <c r="Z2964">
        <v>71</v>
      </c>
      <c r="AA2964" s="89">
        <f t="shared" si="234"/>
        <v>4050769.9999999995</v>
      </c>
      <c r="AH2964" s="37"/>
      <c r="AI2964" s="37"/>
      <c r="AK2964" s="37"/>
    </row>
    <row r="2965" spans="1:37" hidden="1">
      <c r="A2965" t="s">
        <v>64</v>
      </c>
      <c r="B2965" t="s">
        <v>2</v>
      </c>
      <c r="C2965" t="s">
        <v>13</v>
      </c>
      <c r="D2965" t="s">
        <v>84</v>
      </c>
      <c r="E2965" t="s">
        <v>504</v>
      </c>
      <c r="F2965" t="str">
        <f t="shared" si="231"/>
        <v>宁波市课后辅导</v>
      </c>
      <c r="G2965" t="s">
        <v>79</v>
      </c>
      <c r="H2965" t="s">
        <v>97</v>
      </c>
      <c r="I2965" t="s">
        <v>68</v>
      </c>
      <c r="J2965">
        <v>906</v>
      </c>
      <c r="K2965">
        <v>10</v>
      </c>
      <c r="L2965" s="13">
        <f>VLOOKUP(C2965,'渗透率、续签率'!B:C,2,0)</f>
        <v>0.82299999999999995</v>
      </c>
      <c r="M2965" s="6">
        <v>0.01</v>
      </c>
      <c r="N2965">
        <v>154</v>
      </c>
      <c r="O2965">
        <v>10</v>
      </c>
      <c r="P2965" s="6">
        <v>0.06</v>
      </c>
      <c r="Q2965" s="13">
        <v>0.22800000000000001</v>
      </c>
      <c r="R2965" s="13">
        <v>0.20699999999999999</v>
      </c>
      <c r="S2965" s="31">
        <v>2492</v>
      </c>
      <c r="T2965" s="6">
        <f>VLOOKUP(E2965,'参数设置&amp;汇总'!S:U,3,0)</f>
        <v>0.65</v>
      </c>
      <c r="U2965" s="78">
        <f t="shared" si="230"/>
        <v>100.10000000000001</v>
      </c>
      <c r="V2965" s="13">
        <v>0.85000000000000009</v>
      </c>
      <c r="W2965" s="78">
        <f t="shared" si="232"/>
        <v>108.08235294117647</v>
      </c>
      <c r="X2965" s="1">
        <f>VLOOKUP(E2965,'渗透率、续签率'!AG:AJ,4,0)</f>
        <v>13066.999999999998</v>
      </c>
      <c r="Y2965" s="1">
        <f t="shared" si="233"/>
        <v>1412312.1058823527</v>
      </c>
      <c r="Z2965">
        <v>11</v>
      </c>
      <c r="AA2965" s="89">
        <f t="shared" si="234"/>
        <v>2012317.9999999998</v>
      </c>
      <c r="AH2965" s="37"/>
      <c r="AI2965" s="37"/>
      <c r="AJ2965" s="1"/>
      <c r="AK2965" s="37"/>
    </row>
    <row r="2966" spans="1:37" hidden="1">
      <c r="A2966" t="s">
        <v>64</v>
      </c>
      <c r="B2966" t="s">
        <v>2</v>
      </c>
      <c r="C2966" t="s">
        <v>13</v>
      </c>
      <c r="D2966" t="s">
        <v>84</v>
      </c>
      <c r="E2966" t="s">
        <v>504</v>
      </c>
      <c r="F2966" t="str">
        <f t="shared" si="231"/>
        <v>无锡市课后辅导</v>
      </c>
      <c r="G2966" t="s">
        <v>73</v>
      </c>
      <c r="H2966" t="s">
        <v>98</v>
      </c>
      <c r="I2966" t="s">
        <v>70</v>
      </c>
      <c r="J2966" s="1">
        <v>1001</v>
      </c>
      <c r="K2966">
        <v>52</v>
      </c>
      <c r="L2966" s="13">
        <f>VLOOKUP(C2966,'渗透率、续签率'!B:C,2,0)</f>
        <v>0.82299999999999995</v>
      </c>
      <c r="M2966" s="6">
        <v>0.05</v>
      </c>
      <c r="N2966">
        <v>132</v>
      </c>
      <c r="O2966">
        <v>50</v>
      </c>
      <c r="P2966" s="6">
        <v>0.38</v>
      </c>
      <c r="Q2966" s="13">
        <v>0.57199999999999995</v>
      </c>
      <c r="R2966" s="13">
        <v>0.51200000000000001</v>
      </c>
      <c r="S2966" s="31">
        <v>3297</v>
      </c>
      <c r="T2966" s="6">
        <f>VLOOKUP(E2966,'参数设置&amp;汇总'!S:U,3,0)</f>
        <v>0.65</v>
      </c>
      <c r="U2966" s="78">
        <f t="shared" si="230"/>
        <v>85.8</v>
      </c>
      <c r="V2966" s="13">
        <v>0.85000000000000009</v>
      </c>
      <c r="W2966" s="78">
        <f t="shared" si="232"/>
        <v>52.529411764705877</v>
      </c>
      <c r="X2966" s="1">
        <f>VLOOKUP(E2966,'渗透率、续签率'!AG:AJ,4,0)</f>
        <v>13066.999999999998</v>
      </c>
      <c r="Y2966" s="1">
        <f t="shared" si="233"/>
        <v>686401.82352941157</v>
      </c>
      <c r="Z2966">
        <v>11</v>
      </c>
      <c r="AA2966" s="89">
        <f t="shared" si="234"/>
        <v>1724843.9999999998</v>
      </c>
      <c r="AH2966" s="37"/>
      <c r="AI2966" s="37"/>
      <c r="AK2966" s="37"/>
    </row>
    <row r="2967" spans="1:37" hidden="1">
      <c r="A2967" t="s">
        <v>64</v>
      </c>
      <c r="B2967" t="s">
        <v>2</v>
      </c>
      <c r="C2967" t="s">
        <v>13</v>
      </c>
      <c r="D2967" t="s">
        <v>84</v>
      </c>
      <c r="E2967" t="s">
        <v>504</v>
      </c>
      <c r="F2967" t="str">
        <f t="shared" si="231"/>
        <v>昆明市课后辅导</v>
      </c>
      <c r="G2967" t="s">
        <v>99</v>
      </c>
      <c r="H2967" t="s">
        <v>100</v>
      </c>
      <c r="I2967" t="s">
        <v>68</v>
      </c>
      <c r="J2967">
        <v>446</v>
      </c>
      <c r="K2967">
        <v>47</v>
      </c>
      <c r="L2967" s="13">
        <f>VLOOKUP(C2967,'渗透率、续签率'!B:C,2,0)</f>
        <v>0.82299999999999995</v>
      </c>
      <c r="M2967" s="6">
        <v>0.11</v>
      </c>
      <c r="N2967">
        <v>96</v>
      </c>
      <c r="O2967">
        <v>45</v>
      </c>
      <c r="P2967" s="6">
        <v>0.47</v>
      </c>
      <c r="Q2967" s="13">
        <v>0.66800000000000004</v>
      </c>
      <c r="R2967" s="13">
        <v>0.499</v>
      </c>
      <c r="S2967" s="31">
        <v>2261</v>
      </c>
      <c r="T2967" s="6">
        <f>VLOOKUP(E2967,'参数设置&amp;汇总'!S:U,3,0)</f>
        <v>0.65</v>
      </c>
      <c r="U2967" s="78">
        <f t="shared" si="230"/>
        <v>62.400000000000006</v>
      </c>
      <c r="V2967" s="13">
        <v>0.85000000000000009</v>
      </c>
      <c r="W2967" s="78">
        <f t="shared" si="232"/>
        <v>29.841176470588241</v>
      </c>
      <c r="X2967" s="1">
        <f>VLOOKUP(E2967,'渗透率、续签率'!AG:AJ,4,0)</f>
        <v>13066.999999999998</v>
      </c>
      <c r="Y2967" s="1">
        <f t="shared" si="233"/>
        <v>389934.65294117649</v>
      </c>
      <c r="Z2967">
        <v>14</v>
      </c>
      <c r="AA2967" s="89">
        <f t="shared" si="234"/>
        <v>1254431.9999999998</v>
      </c>
      <c r="AH2967" s="37"/>
      <c r="AI2967" s="37"/>
      <c r="AK2967" s="37"/>
    </row>
    <row r="2968" spans="1:37" hidden="1">
      <c r="A2968" t="s">
        <v>64</v>
      </c>
      <c r="B2968" t="s">
        <v>2</v>
      </c>
      <c r="C2968" t="s">
        <v>13</v>
      </c>
      <c r="D2968" t="s">
        <v>84</v>
      </c>
      <c r="E2968" t="s">
        <v>504</v>
      </c>
      <c r="F2968" t="str">
        <f t="shared" si="231"/>
        <v>沈阳市课后辅导</v>
      </c>
      <c r="G2968" t="s">
        <v>101</v>
      </c>
      <c r="H2968" t="s">
        <v>102</v>
      </c>
      <c r="I2968" t="s">
        <v>70</v>
      </c>
      <c r="J2968" s="1">
        <v>1300</v>
      </c>
      <c r="K2968">
        <v>99</v>
      </c>
      <c r="L2968" s="13">
        <f>VLOOKUP(C2968,'渗透率、续签率'!B:C,2,0)</f>
        <v>0.82299999999999995</v>
      </c>
      <c r="M2968" s="6">
        <v>0.08</v>
      </c>
      <c r="N2968">
        <v>233</v>
      </c>
      <c r="O2968">
        <v>91</v>
      </c>
      <c r="P2968" s="6">
        <v>0.39</v>
      </c>
      <c r="Q2968" s="13">
        <v>0.71099999999999997</v>
      </c>
      <c r="R2968" s="13">
        <v>0.54700000000000004</v>
      </c>
      <c r="S2968" s="31">
        <v>7404</v>
      </c>
      <c r="T2968" s="6">
        <f>VLOOKUP(E2968,'参数设置&amp;汇总'!S:U,3,0)</f>
        <v>0.65</v>
      </c>
      <c r="U2968" s="78">
        <f t="shared" si="230"/>
        <v>151.45000000000002</v>
      </c>
      <c r="V2968" s="13">
        <v>0.85000000000000009</v>
      </c>
      <c r="W2968" s="78">
        <f t="shared" si="232"/>
        <v>90.067058823529422</v>
      </c>
      <c r="X2968" s="1">
        <f>VLOOKUP(E2968,'渗透率、续签率'!AG:AJ,4,0)</f>
        <v>13066.999999999998</v>
      </c>
      <c r="Y2968" s="1">
        <f t="shared" si="233"/>
        <v>1176906.2576470587</v>
      </c>
      <c r="Z2968">
        <v>16</v>
      </c>
      <c r="AA2968" s="89">
        <f t="shared" si="234"/>
        <v>3044610.9999999995</v>
      </c>
      <c r="AH2968" s="37"/>
      <c r="AI2968" s="37"/>
      <c r="AJ2968" s="1"/>
      <c r="AK2968" s="37"/>
    </row>
    <row r="2969" spans="1:37" hidden="1">
      <c r="A2969" t="s">
        <v>64</v>
      </c>
      <c r="B2969" t="s">
        <v>2</v>
      </c>
      <c r="C2969" t="s">
        <v>13</v>
      </c>
      <c r="D2969" t="s">
        <v>84</v>
      </c>
      <c r="E2969" t="s">
        <v>504</v>
      </c>
      <c r="F2969" t="str">
        <f t="shared" si="231"/>
        <v>济南市课后辅导</v>
      </c>
      <c r="G2969" t="s">
        <v>103</v>
      </c>
      <c r="H2969" t="s">
        <v>104</v>
      </c>
      <c r="I2969" t="s">
        <v>70</v>
      </c>
      <c r="J2969" s="1">
        <v>1540</v>
      </c>
      <c r="K2969">
        <v>78</v>
      </c>
      <c r="L2969" s="13">
        <f>VLOOKUP(C2969,'渗透率、续签率'!B:C,2,0)</f>
        <v>0.82299999999999995</v>
      </c>
      <c r="M2969" s="6">
        <v>0.05</v>
      </c>
      <c r="N2969">
        <v>232</v>
      </c>
      <c r="O2969">
        <v>78</v>
      </c>
      <c r="P2969" s="6">
        <v>0.34</v>
      </c>
      <c r="Q2969" s="13">
        <v>0.55000000000000004</v>
      </c>
      <c r="R2969" s="13">
        <v>0.45500000000000002</v>
      </c>
      <c r="S2969" s="31">
        <v>5438</v>
      </c>
      <c r="T2969" s="6">
        <f>VLOOKUP(E2969,'参数设置&amp;汇总'!S:U,3,0)</f>
        <v>0.65</v>
      </c>
      <c r="U2969" s="78">
        <f t="shared" si="230"/>
        <v>150.80000000000001</v>
      </c>
      <c r="V2969" s="13">
        <v>0.85000000000000009</v>
      </c>
      <c r="W2969" s="78">
        <f t="shared" si="232"/>
        <v>101.8894117647059</v>
      </c>
      <c r="X2969" s="1">
        <f>VLOOKUP(E2969,'渗透率、续签率'!AG:AJ,4,0)</f>
        <v>13066.999999999998</v>
      </c>
      <c r="Y2969" s="1">
        <f t="shared" si="233"/>
        <v>1331388.9435294117</v>
      </c>
      <c r="Z2969">
        <v>20</v>
      </c>
      <c r="AA2969" s="89">
        <f t="shared" si="234"/>
        <v>3031543.9999999995</v>
      </c>
      <c r="AH2969" s="37"/>
      <c r="AI2969" s="37"/>
      <c r="AK2969" s="37"/>
    </row>
    <row r="2970" spans="1:37" hidden="1">
      <c r="A2970" t="s">
        <v>64</v>
      </c>
      <c r="B2970" t="s">
        <v>2</v>
      </c>
      <c r="C2970" t="s">
        <v>13</v>
      </c>
      <c r="D2970" t="s">
        <v>84</v>
      </c>
      <c r="E2970" t="s">
        <v>504</v>
      </c>
      <c r="F2970" t="str">
        <f t="shared" si="231"/>
        <v>温州市课后辅导</v>
      </c>
      <c r="G2970" t="s">
        <v>79</v>
      </c>
      <c r="H2970" t="s">
        <v>105</v>
      </c>
      <c r="I2970" t="s">
        <v>68</v>
      </c>
      <c r="J2970" s="1">
        <v>1426</v>
      </c>
      <c r="K2970">
        <v>10</v>
      </c>
      <c r="L2970" s="13">
        <f>VLOOKUP(C2970,'渗透率、续签率'!B:C,2,0)</f>
        <v>0.82299999999999995</v>
      </c>
      <c r="M2970" s="6">
        <v>0.01</v>
      </c>
      <c r="N2970">
        <v>67</v>
      </c>
      <c r="O2970">
        <v>10</v>
      </c>
      <c r="P2970" s="6">
        <v>0.15</v>
      </c>
      <c r="Q2970" s="13">
        <v>0.28100000000000003</v>
      </c>
      <c r="R2970" s="13">
        <v>0.25600000000000001</v>
      </c>
      <c r="S2970" s="31">
        <v>1931</v>
      </c>
      <c r="T2970" s="6">
        <f>VLOOKUP(E2970,'参数设置&amp;汇总'!S:U,3,0)</f>
        <v>0.65</v>
      </c>
      <c r="U2970" s="78">
        <f t="shared" si="230"/>
        <v>43.550000000000004</v>
      </c>
      <c r="V2970" s="13">
        <v>0.85000000000000009</v>
      </c>
      <c r="W2970" s="78">
        <f t="shared" si="232"/>
        <v>41.55294117647059</v>
      </c>
      <c r="X2970" s="1">
        <f>VLOOKUP(E2970,'渗透率、续签率'!AG:AJ,4,0)</f>
        <v>13066.999999999998</v>
      </c>
      <c r="Y2970" s="1">
        <f t="shared" si="233"/>
        <v>542972.28235294111</v>
      </c>
      <c r="Z2970">
        <v>8</v>
      </c>
      <c r="AA2970" s="89">
        <f t="shared" si="234"/>
        <v>875488.99999999988</v>
      </c>
      <c r="AH2970" s="37"/>
      <c r="AI2970" s="37"/>
      <c r="AK2970" s="37"/>
    </row>
    <row r="2971" spans="1:37" hidden="1">
      <c r="A2971" t="s">
        <v>64</v>
      </c>
      <c r="B2971" t="s">
        <v>2</v>
      </c>
      <c r="C2971" t="s">
        <v>13</v>
      </c>
      <c r="D2971" t="s">
        <v>84</v>
      </c>
      <c r="E2971" t="s">
        <v>504</v>
      </c>
      <c r="F2971" t="str">
        <f t="shared" si="231"/>
        <v>福州市课后辅导</v>
      </c>
      <c r="G2971" t="s">
        <v>92</v>
      </c>
      <c r="H2971" t="s">
        <v>106</v>
      </c>
      <c r="I2971" t="s">
        <v>68</v>
      </c>
      <c r="J2971" s="1">
        <v>1502</v>
      </c>
      <c r="K2971">
        <v>47</v>
      </c>
      <c r="L2971" s="13">
        <f>VLOOKUP(C2971,'渗透率、续签率'!B:C,2,0)</f>
        <v>0.82299999999999995</v>
      </c>
      <c r="M2971" s="6">
        <v>0.03</v>
      </c>
      <c r="N2971">
        <v>126</v>
      </c>
      <c r="O2971">
        <v>47</v>
      </c>
      <c r="P2971" s="6">
        <v>0.37</v>
      </c>
      <c r="Q2971" s="13">
        <v>0.41399999999999998</v>
      </c>
      <c r="R2971" s="13">
        <v>0.31900000000000001</v>
      </c>
      <c r="S2971" s="31">
        <v>3234</v>
      </c>
      <c r="T2971" s="6">
        <f>VLOOKUP(E2971,'参数设置&amp;汇总'!S:U,3,0)</f>
        <v>0.65</v>
      </c>
      <c r="U2971" s="78">
        <f t="shared" si="230"/>
        <v>81.900000000000006</v>
      </c>
      <c r="V2971" s="13">
        <v>0.85000000000000009</v>
      </c>
      <c r="W2971" s="78">
        <f t="shared" si="232"/>
        <v>50.845882352941182</v>
      </c>
      <c r="X2971" s="1">
        <f>VLOOKUP(E2971,'渗透率、续签率'!AG:AJ,4,0)</f>
        <v>13066.999999999998</v>
      </c>
      <c r="Y2971" s="1">
        <f t="shared" si="233"/>
        <v>664403.1447058823</v>
      </c>
      <c r="Z2971">
        <v>14</v>
      </c>
      <c r="AA2971" s="89">
        <f t="shared" si="234"/>
        <v>1646441.9999999998</v>
      </c>
      <c r="AH2971" s="37"/>
      <c r="AI2971" s="37"/>
      <c r="AJ2971" s="1"/>
      <c r="AK2971" s="37"/>
    </row>
    <row r="2972" spans="1:37" hidden="1">
      <c r="A2972" t="s">
        <v>64</v>
      </c>
      <c r="B2972" t="s">
        <v>2</v>
      </c>
      <c r="C2972" t="s">
        <v>13</v>
      </c>
      <c r="D2972" t="s">
        <v>84</v>
      </c>
      <c r="E2972" t="s">
        <v>504</v>
      </c>
      <c r="F2972" t="str">
        <f t="shared" si="231"/>
        <v>苏州市课后辅导</v>
      </c>
      <c r="G2972" t="s">
        <v>73</v>
      </c>
      <c r="H2972" t="s">
        <v>107</v>
      </c>
      <c r="I2972" t="s">
        <v>70</v>
      </c>
      <c r="J2972" s="1">
        <v>1103</v>
      </c>
      <c r="K2972">
        <v>87</v>
      </c>
      <c r="L2972" s="13">
        <f>VLOOKUP(C2972,'渗透率、续签率'!B:C,2,0)</f>
        <v>0.82299999999999995</v>
      </c>
      <c r="M2972" s="6">
        <v>0.08</v>
      </c>
      <c r="N2972">
        <v>257</v>
      </c>
      <c r="O2972">
        <v>87</v>
      </c>
      <c r="P2972" s="6">
        <v>0.34</v>
      </c>
      <c r="Q2972" s="13">
        <v>0.60799999999999998</v>
      </c>
      <c r="R2972" s="13">
        <v>0.40400000000000003</v>
      </c>
      <c r="S2972" s="31">
        <v>5535</v>
      </c>
      <c r="T2972" s="6">
        <f>VLOOKUP(E2972,'参数设置&amp;汇总'!S:U,3,0)</f>
        <v>0.65</v>
      </c>
      <c r="U2972" s="78">
        <f t="shared" si="230"/>
        <v>167.05</v>
      </c>
      <c r="V2972" s="13">
        <v>0.85000000000000009</v>
      </c>
      <c r="W2972" s="78">
        <f t="shared" si="232"/>
        <v>112.29294117647059</v>
      </c>
      <c r="X2972" s="1">
        <f>VLOOKUP(E2972,'渗透率、续签率'!AG:AJ,4,0)</f>
        <v>13066.999999999998</v>
      </c>
      <c r="Y2972" s="1">
        <f t="shared" si="233"/>
        <v>1467331.862352941</v>
      </c>
      <c r="Z2972">
        <v>35</v>
      </c>
      <c r="AA2972" s="89">
        <f t="shared" si="234"/>
        <v>3358218.9999999995</v>
      </c>
      <c r="AH2972" s="37"/>
      <c r="AI2972" s="37"/>
      <c r="AK2972" s="37"/>
    </row>
    <row r="2973" spans="1:37" hidden="1">
      <c r="A2973" t="s">
        <v>64</v>
      </c>
      <c r="B2973" t="s">
        <v>2</v>
      </c>
      <c r="C2973" t="s">
        <v>13</v>
      </c>
      <c r="D2973" t="s">
        <v>84</v>
      </c>
      <c r="E2973" t="s">
        <v>504</v>
      </c>
      <c r="F2973" t="str">
        <f t="shared" si="231"/>
        <v>西安市课后辅导</v>
      </c>
      <c r="G2973" t="s">
        <v>108</v>
      </c>
      <c r="H2973" t="s">
        <v>109</v>
      </c>
      <c r="I2973" t="s">
        <v>70</v>
      </c>
      <c r="J2973" s="1">
        <v>1798</v>
      </c>
      <c r="K2973">
        <v>64</v>
      </c>
      <c r="L2973" s="13">
        <f>VLOOKUP(C2973,'渗透率、续签率'!B:C,2,0)</f>
        <v>0.82299999999999995</v>
      </c>
      <c r="M2973" s="6">
        <v>0.04</v>
      </c>
      <c r="N2973">
        <v>450</v>
      </c>
      <c r="O2973">
        <v>62</v>
      </c>
      <c r="P2973" s="6">
        <v>0.14000000000000001</v>
      </c>
      <c r="Q2973" s="13">
        <v>0.55600000000000005</v>
      </c>
      <c r="R2973" s="13">
        <v>0.51</v>
      </c>
      <c r="S2973" s="31">
        <v>11142</v>
      </c>
      <c r="T2973" s="6">
        <f>VLOOKUP(E2973,'参数设置&amp;汇总'!S:U,3,0)</f>
        <v>0.65</v>
      </c>
      <c r="U2973" s="78">
        <f t="shared" si="230"/>
        <v>292.5</v>
      </c>
      <c r="V2973" s="13">
        <v>0.85000000000000009</v>
      </c>
      <c r="W2973" s="78">
        <f t="shared" si="232"/>
        <v>284.08705882352939</v>
      </c>
      <c r="X2973" s="1">
        <f>VLOOKUP(E2973,'渗透率、续签率'!AG:AJ,4,0)</f>
        <v>13066.999999999998</v>
      </c>
      <c r="Y2973" s="1">
        <f t="shared" si="233"/>
        <v>3712165.5976470578</v>
      </c>
      <c r="Z2973">
        <v>17</v>
      </c>
      <c r="AA2973" s="89">
        <f t="shared" si="234"/>
        <v>5880149.9999999991</v>
      </c>
      <c r="AH2973" s="37"/>
      <c r="AI2973" s="37"/>
      <c r="AK2973" s="37"/>
    </row>
    <row r="2974" spans="1:37" hidden="1">
      <c r="A2974" t="s">
        <v>64</v>
      </c>
      <c r="B2974" t="s">
        <v>2</v>
      </c>
      <c r="C2974" t="s">
        <v>13</v>
      </c>
      <c r="D2974" t="s">
        <v>84</v>
      </c>
      <c r="E2974" t="s">
        <v>504</v>
      </c>
      <c r="F2974" t="str">
        <f t="shared" si="231"/>
        <v>郑州市课后辅导</v>
      </c>
      <c r="G2974" t="s">
        <v>110</v>
      </c>
      <c r="H2974" t="s">
        <v>111</v>
      </c>
      <c r="I2974" t="s">
        <v>70</v>
      </c>
      <c r="J2974">
        <v>903</v>
      </c>
      <c r="K2974">
        <v>110</v>
      </c>
      <c r="L2974" s="13">
        <f>VLOOKUP(C2974,'渗透率、续签率'!B:C,2,0)</f>
        <v>0.82299999999999995</v>
      </c>
      <c r="M2974" s="6">
        <v>0.12</v>
      </c>
      <c r="N2974">
        <v>349</v>
      </c>
      <c r="O2974">
        <v>109</v>
      </c>
      <c r="P2974" s="6">
        <v>0.31</v>
      </c>
      <c r="Q2974" s="13">
        <v>0.73099999999999998</v>
      </c>
      <c r="R2974" s="13">
        <v>0.65300000000000002</v>
      </c>
      <c r="S2974" s="31">
        <v>10905</v>
      </c>
      <c r="T2974" s="6">
        <f>VLOOKUP(E2974,'参数设置&amp;汇总'!S:U,3,0)</f>
        <v>0.65</v>
      </c>
      <c r="U2974" s="78">
        <f t="shared" si="230"/>
        <v>226.85</v>
      </c>
      <c r="V2974" s="13">
        <v>0.85000000000000009</v>
      </c>
      <c r="W2974" s="78">
        <f t="shared" si="232"/>
        <v>161.34470588235291</v>
      </c>
      <c r="X2974" s="1">
        <f>VLOOKUP(E2974,'渗透率、续签率'!AG:AJ,4,0)</f>
        <v>13066.999999999998</v>
      </c>
      <c r="Y2974" s="1">
        <f t="shared" si="233"/>
        <v>2108291.2717647054</v>
      </c>
      <c r="Z2974">
        <v>20</v>
      </c>
      <c r="AA2974" s="89">
        <f t="shared" si="234"/>
        <v>4560382.9999999991</v>
      </c>
      <c r="AH2974" s="37"/>
      <c r="AI2974" s="37"/>
      <c r="AK2974" s="37"/>
    </row>
    <row r="2975" spans="1:37" hidden="1">
      <c r="A2975" t="s">
        <v>64</v>
      </c>
      <c r="B2975" t="s">
        <v>2</v>
      </c>
      <c r="C2975" t="s">
        <v>13</v>
      </c>
      <c r="D2975" t="s">
        <v>84</v>
      </c>
      <c r="E2975" t="s">
        <v>504</v>
      </c>
      <c r="F2975" t="str">
        <f t="shared" si="231"/>
        <v>重庆市课后辅导</v>
      </c>
      <c r="G2975" t="s">
        <v>112</v>
      </c>
      <c r="H2975" t="s">
        <v>112</v>
      </c>
      <c r="I2975" t="s">
        <v>70</v>
      </c>
      <c r="J2975" s="1">
        <v>1604</v>
      </c>
      <c r="K2975">
        <v>239</v>
      </c>
      <c r="L2975" s="13">
        <f>VLOOKUP(C2975,'渗透率、续签率'!B:C,2,0)</f>
        <v>0.82299999999999995</v>
      </c>
      <c r="M2975" s="6">
        <v>0.15</v>
      </c>
      <c r="N2975">
        <v>365</v>
      </c>
      <c r="O2975">
        <v>237</v>
      </c>
      <c r="P2975" s="6">
        <v>0.65</v>
      </c>
      <c r="Q2975" s="13">
        <v>0.71199999999999997</v>
      </c>
      <c r="R2975" s="13">
        <v>0.58299999999999996</v>
      </c>
      <c r="S2975" s="31">
        <v>8336</v>
      </c>
      <c r="T2975" s="6">
        <f>VLOOKUP(E2975,'参数设置&amp;汇总'!S:U,3,0)</f>
        <v>0.65</v>
      </c>
      <c r="U2975" s="78">
        <f t="shared" si="230"/>
        <v>237.25</v>
      </c>
      <c r="V2975" s="13">
        <v>0.85000000000000009</v>
      </c>
      <c r="W2975" s="78">
        <f t="shared" si="232"/>
        <v>49.645882352941186</v>
      </c>
      <c r="X2975" s="1">
        <f>VLOOKUP(E2975,'渗透率、续签率'!AG:AJ,4,0)</f>
        <v>13066.999999999998</v>
      </c>
      <c r="Y2975" s="1">
        <f t="shared" si="233"/>
        <v>648722.74470588239</v>
      </c>
      <c r="Z2975">
        <v>49</v>
      </c>
      <c r="AA2975" s="89">
        <f t="shared" si="234"/>
        <v>4769454.9999999991</v>
      </c>
      <c r="AH2975" s="37"/>
      <c r="AI2975" s="37"/>
      <c r="AK2975" s="37"/>
    </row>
    <row r="2976" spans="1:37" hidden="1">
      <c r="A2976" t="s">
        <v>64</v>
      </c>
      <c r="B2976" t="s">
        <v>2</v>
      </c>
      <c r="C2976" t="s">
        <v>13</v>
      </c>
      <c r="D2976" t="s">
        <v>84</v>
      </c>
      <c r="E2976" t="s">
        <v>504</v>
      </c>
      <c r="F2976" t="str">
        <f t="shared" si="231"/>
        <v>长沙市课后辅导</v>
      </c>
      <c r="G2976" t="s">
        <v>113</v>
      </c>
      <c r="H2976" t="s">
        <v>114</v>
      </c>
      <c r="I2976" t="s">
        <v>68</v>
      </c>
      <c r="J2976" s="1">
        <v>1607</v>
      </c>
      <c r="K2976">
        <v>61</v>
      </c>
      <c r="L2976" s="13">
        <f>VLOOKUP(C2976,'渗透率、续签率'!B:C,2,0)</f>
        <v>0.82299999999999995</v>
      </c>
      <c r="M2976" s="6">
        <v>0.04</v>
      </c>
      <c r="N2976">
        <v>314</v>
      </c>
      <c r="O2976">
        <v>61</v>
      </c>
      <c r="P2976" s="6">
        <v>0.19</v>
      </c>
      <c r="Q2976" s="13">
        <v>0.51400000000000001</v>
      </c>
      <c r="R2976" s="13">
        <v>0.39200000000000002</v>
      </c>
      <c r="S2976" s="31">
        <v>5917</v>
      </c>
      <c r="T2976" s="6">
        <f>VLOOKUP(E2976,'参数设置&amp;汇总'!S:U,3,0)</f>
        <v>0.65</v>
      </c>
      <c r="U2976" s="78">
        <f t="shared" si="230"/>
        <v>204.1</v>
      </c>
      <c r="V2976" s="13">
        <v>0.85000000000000009</v>
      </c>
      <c r="W2976" s="78">
        <f t="shared" si="232"/>
        <v>181.05529411764704</v>
      </c>
      <c r="X2976" s="1">
        <f>VLOOKUP(E2976,'渗透率、续签率'!AG:AJ,4,0)</f>
        <v>13066.999999999998</v>
      </c>
      <c r="Y2976" s="1">
        <f t="shared" si="233"/>
        <v>2365849.5282352935</v>
      </c>
      <c r="Z2976">
        <v>17</v>
      </c>
      <c r="AA2976" s="89">
        <f t="shared" si="234"/>
        <v>4103037.9999999995</v>
      </c>
      <c r="AH2976" s="37"/>
      <c r="AI2976" s="37"/>
      <c r="AK2976" s="37"/>
    </row>
    <row r="2977" spans="1:37" hidden="1">
      <c r="A2977" t="s">
        <v>64</v>
      </c>
      <c r="B2977" t="s">
        <v>2</v>
      </c>
      <c r="C2977" t="s">
        <v>13</v>
      </c>
      <c r="D2977" t="s">
        <v>84</v>
      </c>
      <c r="E2977" t="s">
        <v>504</v>
      </c>
      <c r="F2977" t="str">
        <f t="shared" si="231"/>
        <v>青岛市课后辅导</v>
      </c>
      <c r="G2977" t="s">
        <v>103</v>
      </c>
      <c r="H2977" t="s">
        <v>115</v>
      </c>
      <c r="I2977" t="s">
        <v>70</v>
      </c>
      <c r="J2977" s="1">
        <v>2724</v>
      </c>
      <c r="K2977">
        <v>73</v>
      </c>
      <c r="L2977" s="13">
        <f>VLOOKUP(C2977,'渗透率、续签率'!B:C,2,0)</f>
        <v>0.82299999999999995</v>
      </c>
      <c r="M2977" s="6">
        <v>0.03</v>
      </c>
      <c r="N2977">
        <v>224</v>
      </c>
      <c r="O2977">
        <v>63</v>
      </c>
      <c r="P2977" s="6">
        <v>0.28000000000000003</v>
      </c>
      <c r="Q2977" s="13">
        <v>0.41699999999999998</v>
      </c>
      <c r="R2977" s="13">
        <v>0.2</v>
      </c>
      <c r="S2977" s="31">
        <v>4927</v>
      </c>
      <c r="T2977" s="6">
        <f>VLOOKUP(E2977,'参数设置&amp;汇总'!S:U,3,0)</f>
        <v>0.65</v>
      </c>
      <c r="U2977" s="78">
        <f t="shared" si="230"/>
        <v>145.6</v>
      </c>
      <c r="V2977" s="13">
        <v>0.85000000000000009</v>
      </c>
      <c r="W2977" s="78">
        <f t="shared" si="232"/>
        <v>110.29529411764705</v>
      </c>
      <c r="X2977" s="1">
        <f>VLOOKUP(E2977,'渗透率、续签率'!AG:AJ,4,0)</f>
        <v>13066.999999999998</v>
      </c>
      <c r="Y2977" s="1">
        <f t="shared" si="233"/>
        <v>1441228.6082352938</v>
      </c>
      <c r="Z2977">
        <v>14</v>
      </c>
      <c r="AA2977" s="89">
        <f t="shared" si="234"/>
        <v>2927007.9999999995</v>
      </c>
      <c r="AH2977" s="37"/>
      <c r="AI2977" s="37"/>
      <c r="AK2977" s="37"/>
    </row>
    <row r="2978" spans="1:37" hidden="1">
      <c r="A2978" t="s">
        <v>64</v>
      </c>
      <c r="B2978" t="s">
        <v>2</v>
      </c>
      <c r="C2978" t="s">
        <v>13</v>
      </c>
      <c r="D2978" t="s">
        <v>116</v>
      </c>
      <c r="E2978" t="s">
        <v>505</v>
      </c>
      <c r="F2978" t="str">
        <f t="shared" si="231"/>
        <v>七台河市课后辅导</v>
      </c>
      <c r="G2978" t="s">
        <v>118</v>
      </c>
      <c r="H2978" t="s">
        <v>119</v>
      </c>
      <c r="I2978" t="s">
        <v>70</v>
      </c>
      <c r="J2978">
        <v>30</v>
      </c>
      <c r="K2978">
        <v>0</v>
      </c>
      <c r="L2978" s="13">
        <f>VLOOKUP(C2978,'渗透率、续签率'!B:C,2,0)</f>
        <v>0.82299999999999995</v>
      </c>
      <c r="M2978" s="6">
        <v>0</v>
      </c>
      <c r="N2978">
        <v>1</v>
      </c>
      <c r="O2978">
        <v>0</v>
      </c>
      <c r="P2978" s="6">
        <v>0</v>
      </c>
      <c r="Q2978" s="13">
        <v>0</v>
      </c>
      <c r="R2978" s="13">
        <v>0</v>
      </c>
      <c r="S2978" s="31">
        <v>9</v>
      </c>
      <c r="T2978" s="6">
        <f>VLOOKUP(E2978,'参数设置&amp;汇总'!S:U,3,0)</f>
        <v>0.15</v>
      </c>
      <c r="U2978" s="78">
        <f t="shared" si="230"/>
        <v>0.15</v>
      </c>
      <c r="V2978" s="13">
        <v>0.85000000000000009</v>
      </c>
      <c r="W2978" s="78">
        <f t="shared" si="232"/>
        <v>0.1764705882352941</v>
      </c>
      <c r="X2978" s="1">
        <f>VLOOKUP(E2978,'渗透率、续签率'!AG:AJ,4,0)</f>
        <v>11023</v>
      </c>
      <c r="Y2978" s="1">
        <f t="shared" si="233"/>
        <v>1945.2352941176468</v>
      </c>
      <c r="Z2978">
        <v>0</v>
      </c>
      <c r="AA2978" s="89">
        <f t="shared" si="234"/>
        <v>11023</v>
      </c>
      <c r="AH2978" s="37"/>
      <c r="AI2978" s="37"/>
      <c r="AK2978" s="37"/>
    </row>
    <row r="2979" spans="1:37" hidden="1">
      <c r="A2979" t="s">
        <v>64</v>
      </c>
      <c r="B2979" t="s">
        <v>2</v>
      </c>
      <c r="C2979" t="s">
        <v>13</v>
      </c>
      <c r="D2979" t="s">
        <v>116</v>
      </c>
      <c r="E2979" t="s">
        <v>505</v>
      </c>
      <c r="F2979" t="str">
        <f t="shared" si="231"/>
        <v>万宁市课后辅导</v>
      </c>
      <c r="G2979" t="s">
        <v>120</v>
      </c>
      <c r="H2979" t="s">
        <v>121</v>
      </c>
      <c r="I2979" t="s">
        <v>68</v>
      </c>
      <c r="J2979">
        <v>25</v>
      </c>
      <c r="K2979">
        <v>0</v>
      </c>
      <c r="L2979" s="13">
        <f>VLOOKUP(C2979,'渗透率、续签率'!B:C,2,0)</f>
        <v>0.82299999999999995</v>
      </c>
      <c r="M2979" s="6">
        <v>0</v>
      </c>
      <c r="N2979">
        <v>1</v>
      </c>
      <c r="O2979">
        <v>0</v>
      </c>
      <c r="P2979" s="6">
        <v>0</v>
      </c>
      <c r="Q2979" s="13">
        <v>0</v>
      </c>
      <c r="R2979" s="13">
        <v>0</v>
      </c>
      <c r="S2979" s="31">
        <v>14</v>
      </c>
      <c r="T2979" s="6">
        <f>VLOOKUP(E2979,'参数设置&amp;汇总'!S:U,3,0)</f>
        <v>0.15</v>
      </c>
      <c r="U2979" s="78">
        <f t="shared" si="230"/>
        <v>0.15</v>
      </c>
      <c r="V2979" s="13">
        <v>0.85000000000000009</v>
      </c>
      <c r="W2979" s="78">
        <f t="shared" si="232"/>
        <v>0.1764705882352941</v>
      </c>
      <c r="X2979" s="1">
        <f>VLOOKUP(E2979,'渗透率、续签率'!AG:AJ,4,0)</f>
        <v>11023</v>
      </c>
      <c r="Y2979" s="1">
        <f t="shared" si="233"/>
        <v>1945.2352941176468</v>
      </c>
      <c r="Z2979">
        <v>0</v>
      </c>
      <c r="AA2979" s="89">
        <f t="shared" si="234"/>
        <v>11023</v>
      </c>
      <c r="AH2979" s="37"/>
      <c r="AI2979" s="37"/>
      <c r="AK2979" s="37"/>
    </row>
    <row r="2980" spans="1:37" hidden="1">
      <c r="A2980" t="s">
        <v>64</v>
      </c>
      <c r="B2980" t="s">
        <v>2</v>
      </c>
      <c r="C2980" t="s">
        <v>13</v>
      </c>
      <c r="D2980" t="s">
        <v>116</v>
      </c>
      <c r="E2980" t="s">
        <v>505</v>
      </c>
      <c r="F2980" t="str">
        <f t="shared" si="231"/>
        <v>三亚市课后辅导</v>
      </c>
      <c r="G2980" t="s">
        <v>120</v>
      </c>
      <c r="H2980" t="s">
        <v>122</v>
      </c>
      <c r="I2980" t="s">
        <v>68</v>
      </c>
      <c r="J2980">
        <v>136</v>
      </c>
      <c r="K2980">
        <v>2</v>
      </c>
      <c r="L2980" s="13">
        <f>VLOOKUP(C2980,'渗透率、续签率'!B:C,2,0)</f>
        <v>0.82299999999999995</v>
      </c>
      <c r="M2980" s="6">
        <v>0.01</v>
      </c>
      <c r="N2980">
        <v>11</v>
      </c>
      <c r="O2980">
        <v>2</v>
      </c>
      <c r="P2980" s="6">
        <v>0.18</v>
      </c>
      <c r="Q2980" s="13">
        <v>0.40200000000000002</v>
      </c>
      <c r="R2980" s="13">
        <v>0.28000000000000003</v>
      </c>
      <c r="S2980" s="31">
        <v>215</v>
      </c>
      <c r="T2980" s="6">
        <f>VLOOKUP(E2980,'参数设置&amp;汇总'!S:U,3,0)</f>
        <v>0.15</v>
      </c>
      <c r="U2980" s="78">
        <f t="shared" si="230"/>
        <v>2</v>
      </c>
      <c r="V2980" s="13">
        <v>0.85000000000000009</v>
      </c>
      <c r="W2980" s="78">
        <f t="shared" si="232"/>
        <v>0.4164705882352942</v>
      </c>
      <c r="X2980" s="1">
        <f>VLOOKUP(E2980,'渗透率、续签率'!AG:AJ,4,0)</f>
        <v>11023</v>
      </c>
      <c r="Y2980" s="1">
        <f t="shared" si="233"/>
        <v>4590.7552941176482</v>
      </c>
      <c r="Z2980">
        <v>0</v>
      </c>
      <c r="AA2980" s="89">
        <f t="shared" si="234"/>
        <v>121253</v>
      </c>
    </row>
    <row r="2981" spans="1:37" hidden="1">
      <c r="A2981" t="s">
        <v>64</v>
      </c>
      <c r="B2981" t="s">
        <v>2</v>
      </c>
      <c r="C2981" t="s">
        <v>13</v>
      </c>
      <c r="D2981" t="s">
        <v>116</v>
      </c>
      <c r="E2981" t="s">
        <v>505</v>
      </c>
      <c r="F2981" t="str">
        <f t="shared" si="231"/>
        <v>三明市课后辅导</v>
      </c>
      <c r="G2981" t="s">
        <v>92</v>
      </c>
      <c r="H2981" t="s">
        <v>123</v>
      </c>
      <c r="I2981" t="s">
        <v>68</v>
      </c>
      <c r="J2981">
        <v>265</v>
      </c>
      <c r="K2981">
        <v>0</v>
      </c>
      <c r="L2981" s="13">
        <f>VLOOKUP(C2981,'渗透率、续签率'!B:C,2,0)</f>
        <v>0.82299999999999995</v>
      </c>
      <c r="M2981" s="6">
        <v>0</v>
      </c>
      <c r="N2981">
        <v>1</v>
      </c>
      <c r="O2981">
        <v>0</v>
      </c>
      <c r="P2981" s="6">
        <v>0</v>
      </c>
      <c r="Q2981" s="13">
        <v>0</v>
      </c>
      <c r="R2981" s="13">
        <v>0</v>
      </c>
      <c r="S2981" s="31">
        <v>103</v>
      </c>
      <c r="T2981" s="6">
        <f>VLOOKUP(E2981,'参数设置&amp;汇总'!S:U,3,0)</f>
        <v>0.15</v>
      </c>
      <c r="U2981" s="78">
        <f t="shared" si="230"/>
        <v>0.15</v>
      </c>
      <c r="V2981" s="13">
        <v>0.85000000000000009</v>
      </c>
      <c r="W2981" s="78">
        <f t="shared" si="232"/>
        <v>0.1764705882352941</v>
      </c>
      <c r="X2981" s="1">
        <f>VLOOKUP(E2981,'渗透率、续签率'!AG:AJ,4,0)</f>
        <v>11023</v>
      </c>
      <c r="Y2981" s="1">
        <f t="shared" si="233"/>
        <v>1945.2352941176468</v>
      </c>
      <c r="Z2981">
        <v>0</v>
      </c>
      <c r="AA2981" s="89">
        <f t="shared" si="234"/>
        <v>11023</v>
      </c>
      <c r="AH2981" s="37"/>
      <c r="AI2981" s="37"/>
      <c r="AK2981" s="37"/>
    </row>
    <row r="2982" spans="1:37" hidden="1">
      <c r="A2982" t="s">
        <v>64</v>
      </c>
      <c r="B2982" t="s">
        <v>2</v>
      </c>
      <c r="C2982" t="s">
        <v>13</v>
      </c>
      <c r="D2982" t="s">
        <v>116</v>
      </c>
      <c r="E2982" t="s">
        <v>505</v>
      </c>
      <c r="F2982" t="str">
        <f t="shared" si="231"/>
        <v>三沙市课后辅导</v>
      </c>
      <c r="G2982" t="s">
        <v>120</v>
      </c>
      <c r="H2982" t="s">
        <v>124</v>
      </c>
      <c r="I2982" t="s">
        <v>68</v>
      </c>
      <c r="J2982">
        <v>0</v>
      </c>
      <c r="K2982">
        <v>0</v>
      </c>
      <c r="L2982" s="13">
        <f>VLOOKUP(C2982,'渗透率、续签率'!B:C,2,0)</f>
        <v>0.82299999999999995</v>
      </c>
      <c r="M2982" s="6">
        <v>0</v>
      </c>
      <c r="N2982">
        <v>0</v>
      </c>
      <c r="O2982">
        <v>0</v>
      </c>
      <c r="P2982" s="6">
        <v>0</v>
      </c>
      <c r="Q2982" s="13">
        <v>0</v>
      </c>
      <c r="R2982" s="13">
        <v>0</v>
      </c>
      <c r="S2982" s="31">
        <v>0</v>
      </c>
      <c r="T2982" s="6">
        <f>VLOOKUP(E2982,'参数设置&amp;汇总'!S:U,3,0)</f>
        <v>0.15</v>
      </c>
      <c r="U2982" s="78">
        <f t="shared" si="230"/>
        <v>0</v>
      </c>
      <c r="V2982" s="13">
        <v>0.85000000000000009</v>
      </c>
      <c r="W2982" s="78">
        <f t="shared" si="232"/>
        <v>0</v>
      </c>
      <c r="X2982" s="1">
        <f>VLOOKUP(E2982,'渗透率、续签率'!AG:AJ,4,0)</f>
        <v>11023</v>
      </c>
      <c r="Y2982" s="1">
        <f t="shared" si="233"/>
        <v>0</v>
      </c>
      <c r="Z2982">
        <v>0</v>
      </c>
      <c r="AA2982" s="89">
        <f t="shared" si="234"/>
        <v>0</v>
      </c>
      <c r="AH2982" s="37"/>
      <c r="AI2982" s="37"/>
      <c r="AJ2982" s="1"/>
      <c r="AK2982" s="37"/>
    </row>
    <row r="2983" spans="1:37" hidden="1">
      <c r="A2983" t="s">
        <v>64</v>
      </c>
      <c r="B2983" t="s">
        <v>2</v>
      </c>
      <c r="C2983" t="s">
        <v>13</v>
      </c>
      <c r="D2983" t="s">
        <v>116</v>
      </c>
      <c r="E2983" t="s">
        <v>505</v>
      </c>
      <c r="F2983" t="str">
        <f t="shared" si="231"/>
        <v>三门峡市课后辅导</v>
      </c>
      <c r="G2983" t="s">
        <v>110</v>
      </c>
      <c r="H2983" t="s">
        <v>125</v>
      </c>
      <c r="I2983" t="s">
        <v>70</v>
      </c>
      <c r="J2983">
        <v>92</v>
      </c>
      <c r="K2983">
        <v>0</v>
      </c>
      <c r="L2983" s="13">
        <f>VLOOKUP(C2983,'渗透率、续签率'!B:C,2,0)</f>
        <v>0.82299999999999995</v>
      </c>
      <c r="M2983" s="6">
        <v>0</v>
      </c>
      <c r="N2983">
        <v>2</v>
      </c>
      <c r="O2983">
        <v>0</v>
      </c>
      <c r="P2983" s="6">
        <v>0</v>
      </c>
      <c r="Q2983" s="13">
        <v>0</v>
      </c>
      <c r="R2983" s="13">
        <v>0</v>
      </c>
      <c r="S2983" s="31">
        <v>72</v>
      </c>
      <c r="T2983" s="6">
        <f>VLOOKUP(E2983,'参数设置&amp;汇总'!S:U,3,0)</f>
        <v>0.15</v>
      </c>
      <c r="U2983" s="78">
        <f t="shared" si="230"/>
        <v>0.3</v>
      </c>
      <c r="V2983" s="13">
        <v>0.85000000000000009</v>
      </c>
      <c r="W2983" s="78">
        <f t="shared" si="232"/>
        <v>0.3529411764705882</v>
      </c>
      <c r="X2983" s="1">
        <f>VLOOKUP(E2983,'渗透率、续签率'!AG:AJ,4,0)</f>
        <v>11023</v>
      </c>
      <c r="Y2983" s="1">
        <f t="shared" si="233"/>
        <v>3890.4705882352937</v>
      </c>
      <c r="Z2983">
        <v>0</v>
      </c>
      <c r="AA2983" s="89">
        <f t="shared" si="234"/>
        <v>22046</v>
      </c>
      <c r="AH2983" s="37"/>
      <c r="AI2983" s="37"/>
      <c r="AK2983" s="37"/>
    </row>
    <row r="2984" spans="1:37" hidden="1">
      <c r="A2984" t="s">
        <v>64</v>
      </c>
      <c r="B2984" t="s">
        <v>2</v>
      </c>
      <c r="C2984" t="s">
        <v>13</v>
      </c>
      <c r="D2984" t="s">
        <v>116</v>
      </c>
      <c r="E2984" t="s">
        <v>505</v>
      </c>
      <c r="F2984" t="str">
        <f t="shared" si="231"/>
        <v>上饶市课后辅导</v>
      </c>
      <c r="G2984" t="s">
        <v>90</v>
      </c>
      <c r="H2984" t="s">
        <v>126</v>
      </c>
      <c r="I2984" t="s">
        <v>68</v>
      </c>
      <c r="J2984">
        <v>310</v>
      </c>
      <c r="K2984">
        <v>0</v>
      </c>
      <c r="L2984" s="13">
        <f>VLOOKUP(C2984,'渗透率、续签率'!B:C,2,0)</f>
        <v>0.82299999999999995</v>
      </c>
      <c r="M2984" s="6">
        <v>0</v>
      </c>
      <c r="N2984">
        <v>16</v>
      </c>
      <c r="O2984">
        <v>0</v>
      </c>
      <c r="P2984" s="6">
        <v>0</v>
      </c>
      <c r="Q2984" s="13">
        <v>0</v>
      </c>
      <c r="R2984" s="13">
        <v>0</v>
      </c>
      <c r="S2984" s="31">
        <v>259</v>
      </c>
      <c r="T2984" s="6">
        <f>VLOOKUP(E2984,'参数设置&amp;汇总'!S:U,3,0)</f>
        <v>0.15</v>
      </c>
      <c r="U2984" s="78">
        <f t="shared" si="230"/>
        <v>2.4</v>
      </c>
      <c r="V2984" s="13">
        <v>0.85000000000000009</v>
      </c>
      <c r="W2984" s="78">
        <f t="shared" si="232"/>
        <v>2.8235294117647056</v>
      </c>
      <c r="X2984" s="1">
        <f>VLOOKUP(E2984,'渗透率、续签率'!AG:AJ,4,0)</f>
        <v>11023</v>
      </c>
      <c r="Y2984" s="1">
        <f t="shared" si="233"/>
        <v>31123.76470588235</v>
      </c>
      <c r="Z2984">
        <v>1</v>
      </c>
      <c r="AA2984" s="89">
        <f t="shared" si="234"/>
        <v>176368</v>
      </c>
    </row>
    <row r="2985" spans="1:37" hidden="1">
      <c r="A2985" t="s">
        <v>64</v>
      </c>
      <c r="B2985" t="s">
        <v>2</v>
      </c>
      <c r="C2985" t="s">
        <v>13</v>
      </c>
      <c r="D2985" t="s">
        <v>116</v>
      </c>
      <c r="E2985" t="s">
        <v>505</v>
      </c>
      <c r="F2985" t="str">
        <f t="shared" si="231"/>
        <v>东方市课后辅导</v>
      </c>
      <c r="G2985" t="s">
        <v>120</v>
      </c>
      <c r="H2985" t="s">
        <v>127</v>
      </c>
      <c r="I2985" t="s">
        <v>68</v>
      </c>
      <c r="J2985">
        <v>51</v>
      </c>
      <c r="K2985">
        <v>0</v>
      </c>
      <c r="L2985" s="13">
        <f>VLOOKUP(C2985,'渗透率、续签率'!B:C,2,0)</f>
        <v>0.82299999999999995</v>
      </c>
      <c r="M2985" s="6">
        <v>0</v>
      </c>
      <c r="N2985">
        <v>0</v>
      </c>
      <c r="O2985">
        <v>0</v>
      </c>
      <c r="P2985" s="6">
        <v>0</v>
      </c>
      <c r="Q2985" s="13">
        <v>0</v>
      </c>
      <c r="R2985" s="13">
        <v>0</v>
      </c>
      <c r="S2985" s="31">
        <v>12</v>
      </c>
      <c r="T2985" s="6">
        <f>VLOOKUP(E2985,'参数设置&amp;汇总'!S:U,3,0)</f>
        <v>0.15</v>
      </c>
      <c r="U2985" s="78">
        <f t="shared" si="230"/>
        <v>0</v>
      </c>
      <c r="V2985" s="13">
        <v>0.85000000000000009</v>
      </c>
      <c r="W2985" s="78">
        <f t="shared" si="232"/>
        <v>0</v>
      </c>
      <c r="X2985" s="1">
        <f>VLOOKUP(E2985,'渗透率、续签率'!AG:AJ,4,0)</f>
        <v>11023</v>
      </c>
      <c r="Y2985" s="1">
        <f t="shared" si="233"/>
        <v>0</v>
      </c>
      <c r="Z2985">
        <v>0</v>
      </c>
      <c r="AA2985" s="89">
        <f t="shared" si="234"/>
        <v>0</v>
      </c>
      <c r="AH2985" s="37"/>
      <c r="AI2985" s="37"/>
      <c r="AK2985" s="37"/>
    </row>
    <row r="2986" spans="1:37" hidden="1">
      <c r="A2986" t="s">
        <v>64</v>
      </c>
      <c r="B2986" t="s">
        <v>2</v>
      </c>
      <c r="C2986" t="s">
        <v>13</v>
      </c>
      <c r="D2986" t="s">
        <v>116</v>
      </c>
      <c r="E2986" t="s">
        <v>505</v>
      </c>
      <c r="F2986" t="str">
        <f t="shared" si="231"/>
        <v>东营市课后辅导</v>
      </c>
      <c r="G2986" t="s">
        <v>103</v>
      </c>
      <c r="H2986" t="s">
        <v>128</v>
      </c>
      <c r="I2986" t="s">
        <v>70</v>
      </c>
      <c r="J2986">
        <v>259</v>
      </c>
      <c r="K2986">
        <v>0</v>
      </c>
      <c r="L2986" s="13">
        <f>VLOOKUP(C2986,'渗透率、续签率'!B:C,2,0)</f>
        <v>0.82299999999999995</v>
      </c>
      <c r="M2986" s="6">
        <v>0</v>
      </c>
      <c r="N2986">
        <v>10</v>
      </c>
      <c r="O2986">
        <v>0</v>
      </c>
      <c r="P2986" s="6">
        <v>0</v>
      </c>
      <c r="Q2986" s="13">
        <v>0</v>
      </c>
      <c r="R2986" s="13">
        <v>0</v>
      </c>
      <c r="S2986" s="31">
        <v>287</v>
      </c>
      <c r="T2986" s="6">
        <f>VLOOKUP(E2986,'参数设置&amp;汇总'!S:U,3,0)</f>
        <v>0.15</v>
      </c>
      <c r="U2986" s="78">
        <f t="shared" si="230"/>
        <v>1.5</v>
      </c>
      <c r="V2986" s="13">
        <v>0.85000000000000009</v>
      </c>
      <c r="W2986" s="78">
        <f t="shared" si="232"/>
        <v>1.7647058823529409</v>
      </c>
      <c r="X2986" s="1">
        <f>VLOOKUP(E2986,'渗透率、续签率'!AG:AJ,4,0)</f>
        <v>11023</v>
      </c>
      <c r="Y2986" s="1">
        <f t="shared" si="233"/>
        <v>19452.352941176468</v>
      </c>
      <c r="Z2986">
        <v>0</v>
      </c>
      <c r="AA2986" s="89">
        <f t="shared" si="234"/>
        <v>110230</v>
      </c>
      <c r="AH2986" s="37"/>
      <c r="AI2986" s="37"/>
      <c r="AK2986" s="37"/>
    </row>
    <row r="2987" spans="1:37" hidden="1">
      <c r="A2987" t="s">
        <v>64</v>
      </c>
      <c r="B2987" t="s">
        <v>2</v>
      </c>
      <c r="C2987" t="s">
        <v>13</v>
      </c>
      <c r="D2987" t="s">
        <v>116</v>
      </c>
      <c r="E2987" t="s">
        <v>505</v>
      </c>
      <c r="F2987" t="str">
        <f t="shared" si="231"/>
        <v>中卫市课后辅导</v>
      </c>
      <c r="G2987" t="s">
        <v>129</v>
      </c>
      <c r="H2987" t="s">
        <v>130</v>
      </c>
      <c r="I2987" t="s">
        <v>70</v>
      </c>
      <c r="J2987">
        <v>63</v>
      </c>
      <c r="K2987">
        <v>0</v>
      </c>
      <c r="L2987" s="13">
        <f>VLOOKUP(C2987,'渗透率、续签率'!B:C,2,0)</f>
        <v>0.82299999999999995</v>
      </c>
      <c r="M2987" s="6">
        <v>0</v>
      </c>
      <c r="N2987">
        <v>0</v>
      </c>
      <c r="O2987">
        <v>0</v>
      </c>
      <c r="P2987" s="6">
        <v>0</v>
      </c>
      <c r="Q2987" s="13">
        <v>0</v>
      </c>
      <c r="R2987" s="13">
        <v>0</v>
      </c>
      <c r="S2987" s="31">
        <v>49</v>
      </c>
      <c r="T2987" s="6">
        <f>VLOOKUP(E2987,'参数设置&amp;汇总'!S:U,3,0)</f>
        <v>0.15</v>
      </c>
      <c r="U2987" s="78">
        <f t="shared" si="230"/>
        <v>0</v>
      </c>
      <c r="V2987" s="13">
        <v>0.85000000000000009</v>
      </c>
      <c r="W2987" s="78">
        <f t="shared" si="232"/>
        <v>0</v>
      </c>
      <c r="X2987" s="1">
        <f>VLOOKUP(E2987,'渗透率、续签率'!AG:AJ,4,0)</f>
        <v>11023</v>
      </c>
      <c r="Y2987" s="1">
        <f t="shared" si="233"/>
        <v>0</v>
      </c>
      <c r="Z2987">
        <v>0</v>
      </c>
      <c r="AA2987" s="89">
        <f t="shared" si="234"/>
        <v>0</v>
      </c>
      <c r="AH2987" s="37"/>
      <c r="AI2987" s="37"/>
      <c r="AK2987" s="37"/>
    </row>
    <row r="2988" spans="1:37" hidden="1">
      <c r="A2988" t="s">
        <v>64</v>
      </c>
      <c r="B2988" t="s">
        <v>2</v>
      </c>
      <c r="C2988" t="s">
        <v>13</v>
      </c>
      <c r="D2988" t="s">
        <v>116</v>
      </c>
      <c r="E2988" t="s">
        <v>505</v>
      </c>
      <c r="F2988" t="str">
        <f t="shared" si="231"/>
        <v>中山市课后辅导</v>
      </c>
      <c r="G2988" t="s">
        <v>75</v>
      </c>
      <c r="H2988" t="s">
        <v>131</v>
      </c>
      <c r="I2988" t="s">
        <v>68</v>
      </c>
      <c r="J2988">
        <v>581</v>
      </c>
      <c r="K2988">
        <v>28</v>
      </c>
      <c r="L2988" s="13">
        <f>VLOOKUP(C2988,'渗透率、续签率'!B:C,2,0)</f>
        <v>0.82299999999999995</v>
      </c>
      <c r="M2988" s="6">
        <v>0.05</v>
      </c>
      <c r="N2988">
        <v>75</v>
      </c>
      <c r="O2988">
        <v>28</v>
      </c>
      <c r="P2988" s="6">
        <v>0.37</v>
      </c>
      <c r="Q2988" s="13">
        <v>0.67800000000000005</v>
      </c>
      <c r="R2988" s="13">
        <v>0.66800000000000004</v>
      </c>
      <c r="S2988" s="31">
        <v>2212</v>
      </c>
      <c r="T2988" s="6">
        <f>VLOOKUP(E2988,'参数设置&amp;汇总'!S:U,3,0)</f>
        <v>0.15</v>
      </c>
      <c r="U2988" s="78">
        <f t="shared" si="230"/>
        <v>28</v>
      </c>
      <c r="V2988" s="13">
        <v>0.85000000000000009</v>
      </c>
      <c r="W2988" s="78">
        <f t="shared" si="232"/>
        <v>5.830588235294119</v>
      </c>
      <c r="X2988" s="1">
        <f>VLOOKUP(E2988,'渗透率、续签率'!AG:AJ,4,0)</f>
        <v>11023</v>
      </c>
      <c r="Y2988" s="1">
        <f t="shared" si="233"/>
        <v>64270.574117647076</v>
      </c>
      <c r="Z2988">
        <v>25</v>
      </c>
      <c r="AA2988" s="89">
        <f t="shared" si="234"/>
        <v>826725</v>
      </c>
      <c r="AH2988" s="37"/>
      <c r="AI2988" s="37"/>
      <c r="AK2988" s="37"/>
    </row>
    <row r="2989" spans="1:37" hidden="1">
      <c r="A2989" t="s">
        <v>64</v>
      </c>
      <c r="B2989" t="s">
        <v>2</v>
      </c>
      <c r="C2989" t="s">
        <v>13</v>
      </c>
      <c r="D2989" t="s">
        <v>116</v>
      </c>
      <c r="E2989" t="s">
        <v>505</v>
      </c>
      <c r="F2989" t="str">
        <f t="shared" si="231"/>
        <v>临夏回族自治州课后辅导</v>
      </c>
      <c r="G2989" t="s">
        <v>132</v>
      </c>
      <c r="H2989" t="s">
        <v>133</v>
      </c>
      <c r="I2989" t="s">
        <v>70</v>
      </c>
      <c r="J2989">
        <v>132</v>
      </c>
      <c r="K2989">
        <v>0</v>
      </c>
      <c r="L2989" s="13">
        <f>VLOOKUP(C2989,'渗透率、续签率'!B:C,2,0)</f>
        <v>0.82299999999999995</v>
      </c>
      <c r="M2989" s="6">
        <v>0</v>
      </c>
      <c r="N2989">
        <v>0</v>
      </c>
      <c r="O2989">
        <v>0</v>
      </c>
      <c r="P2989" s="6">
        <v>0</v>
      </c>
      <c r="Q2989" s="13">
        <v>0</v>
      </c>
      <c r="R2989" s="13">
        <v>0</v>
      </c>
      <c r="S2989" s="31">
        <v>34</v>
      </c>
      <c r="T2989" s="6">
        <f>VLOOKUP(E2989,'参数设置&amp;汇总'!S:U,3,0)</f>
        <v>0.15</v>
      </c>
      <c r="U2989" s="78">
        <f t="shared" si="230"/>
        <v>0</v>
      </c>
      <c r="V2989" s="13">
        <v>0.85000000000000009</v>
      </c>
      <c r="W2989" s="78">
        <f t="shared" si="232"/>
        <v>0</v>
      </c>
      <c r="X2989" s="1">
        <f>VLOOKUP(E2989,'渗透率、续签率'!AG:AJ,4,0)</f>
        <v>11023</v>
      </c>
      <c r="Y2989" s="1">
        <f t="shared" si="233"/>
        <v>0</v>
      </c>
      <c r="Z2989">
        <v>0</v>
      </c>
      <c r="AA2989" s="89">
        <f t="shared" si="234"/>
        <v>0</v>
      </c>
      <c r="AH2989" s="37"/>
      <c r="AI2989" s="37"/>
      <c r="AK2989" s="37"/>
    </row>
    <row r="2990" spans="1:37" hidden="1">
      <c r="A2990" t="s">
        <v>64</v>
      </c>
      <c r="B2990" t="s">
        <v>2</v>
      </c>
      <c r="C2990" t="s">
        <v>13</v>
      </c>
      <c r="D2990" t="s">
        <v>116</v>
      </c>
      <c r="E2990" t="s">
        <v>505</v>
      </c>
      <c r="F2990" t="str">
        <f t="shared" si="231"/>
        <v>临汾市课后辅导</v>
      </c>
      <c r="G2990" t="s">
        <v>134</v>
      </c>
      <c r="H2990" t="s">
        <v>135</v>
      </c>
      <c r="I2990" t="s">
        <v>70</v>
      </c>
      <c r="J2990">
        <v>169</v>
      </c>
      <c r="K2990">
        <v>0</v>
      </c>
      <c r="L2990" s="13">
        <f>VLOOKUP(C2990,'渗透率、续签率'!B:C,2,0)</f>
        <v>0.82299999999999995</v>
      </c>
      <c r="M2990" s="6">
        <v>0</v>
      </c>
      <c r="N2990">
        <v>17</v>
      </c>
      <c r="O2990">
        <v>0</v>
      </c>
      <c r="P2990" s="6">
        <v>0</v>
      </c>
      <c r="Q2990" s="13">
        <v>0</v>
      </c>
      <c r="R2990" s="13">
        <v>0</v>
      </c>
      <c r="S2990" s="31">
        <v>246</v>
      </c>
      <c r="T2990" s="6">
        <f>VLOOKUP(E2990,'参数设置&amp;汇总'!S:U,3,0)</f>
        <v>0.15</v>
      </c>
      <c r="U2990" s="78">
        <f t="shared" si="230"/>
        <v>2.5499999999999998</v>
      </c>
      <c r="V2990" s="13">
        <v>0.85000000000000009</v>
      </c>
      <c r="W2990" s="78">
        <f t="shared" si="232"/>
        <v>2.9999999999999996</v>
      </c>
      <c r="X2990" s="1">
        <f>VLOOKUP(E2990,'渗透率、续签率'!AG:AJ,4,0)</f>
        <v>11023</v>
      </c>
      <c r="Y2990" s="1">
        <f t="shared" si="233"/>
        <v>33068.999999999993</v>
      </c>
      <c r="Z2990">
        <v>0</v>
      </c>
      <c r="AA2990" s="89">
        <f t="shared" si="234"/>
        <v>187391</v>
      </c>
      <c r="AH2990" s="37"/>
      <c r="AI2990" s="37"/>
      <c r="AK2990" s="37"/>
    </row>
    <row r="2991" spans="1:37" hidden="1">
      <c r="A2991" t="s">
        <v>64</v>
      </c>
      <c r="B2991" t="s">
        <v>2</v>
      </c>
      <c r="C2991" t="s">
        <v>13</v>
      </c>
      <c r="D2991" t="s">
        <v>116</v>
      </c>
      <c r="E2991" t="s">
        <v>505</v>
      </c>
      <c r="F2991" t="str">
        <f t="shared" si="231"/>
        <v>临沂市课后辅导</v>
      </c>
      <c r="G2991" t="s">
        <v>103</v>
      </c>
      <c r="H2991" t="s">
        <v>136</v>
      </c>
      <c r="I2991" t="s">
        <v>70</v>
      </c>
      <c r="J2991" s="1">
        <v>2160</v>
      </c>
      <c r="K2991">
        <v>4</v>
      </c>
      <c r="L2991" s="13">
        <f>VLOOKUP(C2991,'渗透率、续签率'!B:C,2,0)</f>
        <v>0.82299999999999995</v>
      </c>
      <c r="M2991" s="6">
        <v>0</v>
      </c>
      <c r="N2991">
        <v>81</v>
      </c>
      <c r="O2991">
        <v>4</v>
      </c>
      <c r="P2991" s="6">
        <v>0.05</v>
      </c>
      <c r="Q2991" s="13">
        <v>0.13500000000000001</v>
      </c>
      <c r="R2991" s="13">
        <v>0.13100000000000001</v>
      </c>
      <c r="S2991" s="31">
        <v>2193</v>
      </c>
      <c r="T2991" s="6">
        <f>VLOOKUP(E2991,'参数设置&amp;汇总'!S:U,3,0)</f>
        <v>0.15</v>
      </c>
      <c r="U2991" s="78">
        <f t="shared" si="230"/>
        <v>12.15</v>
      </c>
      <c r="V2991" s="13">
        <v>0.85000000000000009</v>
      </c>
      <c r="W2991" s="78">
        <f t="shared" si="232"/>
        <v>10.421176470588234</v>
      </c>
      <c r="X2991" s="1">
        <f>VLOOKUP(E2991,'渗透率、续签率'!AG:AJ,4,0)</f>
        <v>11023</v>
      </c>
      <c r="Y2991" s="1">
        <f t="shared" si="233"/>
        <v>114872.62823529411</v>
      </c>
      <c r="Z2991">
        <v>1</v>
      </c>
      <c r="AA2991" s="89">
        <f t="shared" si="234"/>
        <v>892863</v>
      </c>
      <c r="AH2991" s="37"/>
      <c r="AI2991" s="37"/>
      <c r="AK2991" s="37"/>
    </row>
    <row r="2992" spans="1:37" hidden="1">
      <c r="A2992" t="s">
        <v>64</v>
      </c>
      <c r="B2992" t="s">
        <v>2</v>
      </c>
      <c r="C2992" t="s">
        <v>13</v>
      </c>
      <c r="D2992" t="s">
        <v>116</v>
      </c>
      <c r="E2992" t="s">
        <v>505</v>
      </c>
      <c r="F2992" t="str">
        <f t="shared" si="231"/>
        <v>临沧市课后辅导</v>
      </c>
      <c r="G2992" t="s">
        <v>99</v>
      </c>
      <c r="H2992" t="s">
        <v>137</v>
      </c>
      <c r="I2992" t="s">
        <v>68</v>
      </c>
      <c r="J2992">
        <v>43</v>
      </c>
      <c r="K2992">
        <v>0</v>
      </c>
      <c r="L2992" s="13">
        <f>VLOOKUP(C2992,'渗透率、续签率'!B:C,2,0)</f>
        <v>0.82299999999999995</v>
      </c>
      <c r="M2992" s="6">
        <v>0</v>
      </c>
      <c r="N2992">
        <v>1</v>
      </c>
      <c r="O2992">
        <v>0</v>
      </c>
      <c r="P2992" s="6">
        <v>0</v>
      </c>
      <c r="Q2992" s="13">
        <v>0</v>
      </c>
      <c r="R2992" s="13">
        <v>0</v>
      </c>
      <c r="S2992" s="31">
        <v>19</v>
      </c>
      <c r="T2992" s="6">
        <f>VLOOKUP(E2992,'参数设置&amp;汇总'!S:U,3,0)</f>
        <v>0.15</v>
      </c>
      <c r="U2992" s="78">
        <f t="shared" si="230"/>
        <v>0.15</v>
      </c>
      <c r="V2992" s="13">
        <v>0.85000000000000009</v>
      </c>
      <c r="W2992" s="78">
        <f t="shared" si="232"/>
        <v>0.1764705882352941</v>
      </c>
      <c r="X2992" s="1">
        <f>VLOOKUP(E2992,'渗透率、续签率'!AG:AJ,4,0)</f>
        <v>11023</v>
      </c>
      <c r="Y2992" s="1">
        <f t="shared" si="233"/>
        <v>1945.2352941176468</v>
      </c>
      <c r="Z2992">
        <v>0</v>
      </c>
      <c r="AA2992" s="89">
        <f t="shared" si="234"/>
        <v>11023</v>
      </c>
      <c r="AH2992" s="37"/>
      <c r="AI2992" s="37"/>
      <c r="AK2992" s="37"/>
    </row>
    <row r="2993" spans="1:37" hidden="1">
      <c r="A2993" t="s">
        <v>64</v>
      </c>
      <c r="B2993" t="s">
        <v>2</v>
      </c>
      <c r="C2993" t="s">
        <v>13</v>
      </c>
      <c r="D2993" t="s">
        <v>116</v>
      </c>
      <c r="E2993" t="s">
        <v>505</v>
      </c>
      <c r="F2993" t="str">
        <f t="shared" si="231"/>
        <v>临高县课后辅导</v>
      </c>
      <c r="G2993" t="s">
        <v>120</v>
      </c>
      <c r="H2993" t="s">
        <v>138</v>
      </c>
      <c r="I2993" t="s">
        <v>68</v>
      </c>
      <c r="J2993">
        <v>6</v>
      </c>
      <c r="K2993">
        <v>0</v>
      </c>
      <c r="L2993" s="13">
        <f>VLOOKUP(C2993,'渗透率、续签率'!B:C,2,0)</f>
        <v>0.82299999999999995</v>
      </c>
      <c r="M2993" s="6">
        <v>0</v>
      </c>
      <c r="N2993">
        <v>0</v>
      </c>
      <c r="O2993">
        <v>0</v>
      </c>
      <c r="P2993" s="6">
        <v>0</v>
      </c>
      <c r="Q2993" s="13">
        <v>0</v>
      </c>
      <c r="R2993" s="13">
        <v>0</v>
      </c>
      <c r="S2993" s="31">
        <v>2</v>
      </c>
      <c r="T2993" s="6">
        <f>VLOOKUP(E2993,'参数设置&amp;汇总'!S:U,3,0)</f>
        <v>0.15</v>
      </c>
      <c r="U2993" s="78">
        <f t="shared" si="230"/>
        <v>0</v>
      </c>
      <c r="V2993" s="13">
        <v>0.85000000000000009</v>
      </c>
      <c r="W2993" s="78">
        <f t="shared" si="232"/>
        <v>0</v>
      </c>
      <c r="X2993" s="1">
        <f>VLOOKUP(E2993,'渗透率、续签率'!AG:AJ,4,0)</f>
        <v>11023</v>
      </c>
      <c r="Y2993" s="1">
        <f t="shared" si="233"/>
        <v>0</v>
      </c>
      <c r="Z2993">
        <v>0</v>
      </c>
      <c r="AA2993" s="89">
        <f t="shared" si="234"/>
        <v>0</v>
      </c>
      <c r="AH2993" s="37"/>
      <c r="AI2993" s="37"/>
      <c r="AK2993" s="37"/>
    </row>
    <row r="2994" spans="1:37" hidden="1">
      <c r="A2994" t="s">
        <v>64</v>
      </c>
      <c r="B2994" t="s">
        <v>2</v>
      </c>
      <c r="C2994" t="s">
        <v>13</v>
      </c>
      <c r="D2994" t="s">
        <v>116</v>
      </c>
      <c r="E2994" t="s">
        <v>505</v>
      </c>
      <c r="F2994" t="str">
        <f t="shared" si="231"/>
        <v>丹东市课后辅导</v>
      </c>
      <c r="G2994" t="s">
        <v>101</v>
      </c>
      <c r="H2994" t="s">
        <v>139</v>
      </c>
      <c r="I2994" t="s">
        <v>70</v>
      </c>
      <c r="J2994">
        <v>240</v>
      </c>
      <c r="K2994">
        <v>0</v>
      </c>
      <c r="L2994" s="13">
        <f>VLOOKUP(C2994,'渗透率、续签率'!B:C,2,0)</f>
        <v>0.82299999999999995</v>
      </c>
      <c r="M2994" s="6">
        <v>0</v>
      </c>
      <c r="N2994">
        <v>1</v>
      </c>
      <c r="O2994">
        <v>0</v>
      </c>
      <c r="P2994" s="6">
        <v>0</v>
      </c>
      <c r="Q2994" s="13">
        <v>0</v>
      </c>
      <c r="R2994" s="13">
        <v>0</v>
      </c>
      <c r="S2994" s="31">
        <v>134</v>
      </c>
      <c r="T2994" s="6">
        <f>VLOOKUP(E2994,'参数设置&amp;汇总'!S:U,3,0)</f>
        <v>0.15</v>
      </c>
      <c r="U2994" s="78">
        <f t="shared" si="230"/>
        <v>0.15</v>
      </c>
      <c r="V2994" s="13">
        <v>0.85000000000000009</v>
      </c>
      <c r="W2994" s="78">
        <f t="shared" si="232"/>
        <v>0.1764705882352941</v>
      </c>
      <c r="X2994" s="1">
        <f>VLOOKUP(E2994,'渗透率、续签率'!AG:AJ,4,0)</f>
        <v>11023</v>
      </c>
      <c r="Y2994" s="1">
        <f t="shared" si="233"/>
        <v>1945.2352941176468</v>
      </c>
      <c r="Z2994">
        <v>0</v>
      </c>
      <c r="AA2994" s="89">
        <f t="shared" si="234"/>
        <v>11023</v>
      </c>
      <c r="AH2994" s="37"/>
      <c r="AI2994" s="37"/>
      <c r="AK2994" s="37"/>
    </row>
    <row r="2995" spans="1:37" hidden="1">
      <c r="A2995" t="s">
        <v>64</v>
      </c>
      <c r="B2995" t="s">
        <v>2</v>
      </c>
      <c r="C2995" t="s">
        <v>13</v>
      </c>
      <c r="D2995" t="s">
        <v>116</v>
      </c>
      <c r="E2995" t="s">
        <v>505</v>
      </c>
      <c r="F2995" t="str">
        <f t="shared" si="231"/>
        <v>丽水市课后辅导</v>
      </c>
      <c r="G2995" t="s">
        <v>79</v>
      </c>
      <c r="H2995" t="s">
        <v>140</v>
      </c>
      <c r="I2995" t="s">
        <v>68</v>
      </c>
      <c r="J2995">
        <v>122</v>
      </c>
      <c r="K2995">
        <v>0</v>
      </c>
      <c r="L2995" s="13">
        <f>VLOOKUP(C2995,'渗透率、续签率'!B:C,2,0)</f>
        <v>0.82299999999999995</v>
      </c>
      <c r="M2995" s="6">
        <v>0</v>
      </c>
      <c r="N2995">
        <v>21</v>
      </c>
      <c r="O2995">
        <v>0</v>
      </c>
      <c r="P2995" s="6">
        <v>0</v>
      </c>
      <c r="Q2995" s="13">
        <v>0</v>
      </c>
      <c r="R2995" s="13">
        <v>0</v>
      </c>
      <c r="S2995" s="31">
        <v>242</v>
      </c>
      <c r="T2995" s="6">
        <f>VLOOKUP(E2995,'参数设置&amp;汇总'!S:U,3,0)</f>
        <v>0.15</v>
      </c>
      <c r="U2995" s="78">
        <f t="shared" si="230"/>
        <v>3.15</v>
      </c>
      <c r="V2995" s="13">
        <v>0.85000000000000009</v>
      </c>
      <c r="W2995" s="78">
        <f t="shared" si="232"/>
        <v>3.7058823529411762</v>
      </c>
      <c r="X2995" s="1">
        <f>VLOOKUP(E2995,'渗透率、续签率'!AG:AJ,4,0)</f>
        <v>11023</v>
      </c>
      <c r="Y2995" s="1">
        <f t="shared" si="233"/>
        <v>40849.941176470587</v>
      </c>
      <c r="Z2995">
        <v>1</v>
      </c>
      <c r="AA2995" s="89">
        <f t="shared" si="234"/>
        <v>231483</v>
      </c>
      <c r="AH2995" s="37"/>
      <c r="AI2995" s="37"/>
      <c r="AK2995" s="37"/>
    </row>
    <row r="2996" spans="1:37" hidden="1">
      <c r="A2996" t="s">
        <v>64</v>
      </c>
      <c r="B2996" t="s">
        <v>2</v>
      </c>
      <c r="C2996" t="s">
        <v>13</v>
      </c>
      <c r="D2996" t="s">
        <v>116</v>
      </c>
      <c r="E2996" t="s">
        <v>505</v>
      </c>
      <c r="F2996" t="str">
        <f t="shared" si="231"/>
        <v>丽江市课后辅导</v>
      </c>
      <c r="G2996" t="s">
        <v>99</v>
      </c>
      <c r="H2996" t="s">
        <v>141</v>
      </c>
      <c r="I2996" t="s">
        <v>68</v>
      </c>
      <c r="J2996">
        <v>40</v>
      </c>
      <c r="K2996">
        <v>1</v>
      </c>
      <c r="L2996" s="13">
        <f>VLOOKUP(C2996,'渗透率、续签率'!B:C,2,0)</f>
        <v>0.82299999999999995</v>
      </c>
      <c r="M2996" s="6">
        <v>0.03</v>
      </c>
      <c r="N2996">
        <v>2</v>
      </c>
      <c r="O2996">
        <v>1</v>
      </c>
      <c r="P2996" s="6">
        <v>0.5</v>
      </c>
      <c r="Q2996" s="13">
        <v>0.247</v>
      </c>
      <c r="R2996" s="13">
        <v>0.247</v>
      </c>
      <c r="S2996" s="31">
        <v>83</v>
      </c>
      <c r="T2996" s="6">
        <f>VLOOKUP(E2996,'参数设置&amp;汇总'!S:U,3,0)</f>
        <v>0.15</v>
      </c>
      <c r="U2996" s="78">
        <f t="shared" si="230"/>
        <v>1</v>
      </c>
      <c r="V2996" s="13">
        <v>0.85000000000000009</v>
      </c>
      <c r="W2996" s="78">
        <f t="shared" si="232"/>
        <v>0.2082352941176471</v>
      </c>
      <c r="X2996" s="1">
        <f>VLOOKUP(E2996,'渗透率、续签率'!AG:AJ,4,0)</f>
        <v>11023</v>
      </c>
      <c r="Y2996" s="1">
        <f t="shared" si="233"/>
        <v>2295.3776470588241</v>
      </c>
      <c r="Z2996">
        <v>0</v>
      </c>
      <c r="AA2996" s="89">
        <f t="shared" si="234"/>
        <v>22046</v>
      </c>
      <c r="AH2996" s="37"/>
      <c r="AI2996" s="37"/>
      <c r="AK2996" s="37"/>
    </row>
    <row r="2997" spans="1:37" hidden="1">
      <c r="A2997" t="s">
        <v>64</v>
      </c>
      <c r="B2997" t="s">
        <v>2</v>
      </c>
      <c r="C2997" t="s">
        <v>13</v>
      </c>
      <c r="D2997" t="s">
        <v>116</v>
      </c>
      <c r="E2997" t="s">
        <v>505</v>
      </c>
      <c r="F2997" t="str">
        <f t="shared" si="231"/>
        <v>乌兰察布市课后辅导</v>
      </c>
      <c r="G2997" t="s">
        <v>142</v>
      </c>
      <c r="H2997" t="s">
        <v>143</v>
      </c>
      <c r="I2997" t="s">
        <v>70</v>
      </c>
      <c r="J2997">
        <v>212</v>
      </c>
      <c r="K2997">
        <v>0</v>
      </c>
      <c r="L2997" s="13">
        <f>VLOOKUP(C2997,'渗透率、续签率'!B:C,2,0)</f>
        <v>0.82299999999999995</v>
      </c>
      <c r="M2997" s="6">
        <v>0</v>
      </c>
      <c r="N2997">
        <v>3</v>
      </c>
      <c r="O2997">
        <v>0</v>
      </c>
      <c r="P2997" s="6">
        <v>0</v>
      </c>
      <c r="Q2997" s="13">
        <v>0</v>
      </c>
      <c r="R2997" s="13">
        <v>0</v>
      </c>
      <c r="S2997" s="31">
        <v>94</v>
      </c>
      <c r="T2997" s="6">
        <f>VLOOKUP(E2997,'参数设置&amp;汇总'!S:U,3,0)</f>
        <v>0.15</v>
      </c>
      <c r="U2997" s="78">
        <f t="shared" si="230"/>
        <v>0.44999999999999996</v>
      </c>
      <c r="V2997" s="13">
        <v>0.85000000000000009</v>
      </c>
      <c r="W2997" s="78">
        <f t="shared" si="232"/>
        <v>0.52941176470588225</v>
      </c>
      <c r="X2997" s="1">
        <f>VLOOKUP(E2997,'渗透率、续签率'!AG:AJ,4,0)</f>
        <v>11023</v>
      </c>
      <c r="Y2997" s="1">
        <f t="shared" si="233"/>
        <v>5835.7058823529396</v>
      </c>
      <c r="Z2997">
        <v>0</v>
      </c>
      <c r="AA2997" s="89">
        <f t="shared" si="234"/>
        <v>33069</v>
      </c>
      <c r="AH2997" s="37"/>
      <c r="AI2997" s="37"/>
      <c r="AK2997" s="37"/>
    </row>
    <row r="2998" spans="1:37" hidden="1">
      <c r="A2998" t="s">
        <v>64</v>
      </c>
      <c r="B2998" t="s">
        <v>2</v>
      </c>
      <c r="C2998" t="s">
        <v>13</v>
      </c>
      <c r="D2998" t="s">
        <v>116</v>
      </c>
      <c r="E2998" t="s">
        <v>505</v>
      </c>
      <c r="F2998" t="str">
        <f t="shared" si="231"/>
        <v>乌海市课后辅导</v>
      </c>
      <c r="G2998" t="s">
        <v>142</v>
      </c>
      <c r="H2998" t="s">
        <v>144</v>
      </c>
      <c r="I2998" t="s">
        <v>70</v>
      </c>
      <c r="J2998">
        <v>102</v>
      </c>
      <c r="K2998">
        <v>0</v>
      </c>
      <c r="L2998" s="13">
        <f>VLOOKUP(C2998,'渗透率、续签率'!B:C,2,0)</f>
        <v>0.82299999999999995</v>
      </c>
      <c r="M2998" s="6">
        <v>0</v>
      </c>
      <c r="N2998">
        <v>2</v>
      </c>
      <c r="O2998">
        <v>0</v>
      </c>
      <c r="P2998" s="6">
        <v>0</v>
      </c>
      <c r="Q2998" s="13">
        <v>0</v>
      </c>
      <c r="R2998" s="13">
        <v>0</v>
      </c>
      <c r="S2998" s="31">
        <v>63</v>
      </c>
      <c r="T2998" s="6">
        <f>VLOOKUP(E2998,'参数设置&amp;汇总'!S:U,3,0)</f>
        <v>0.15</v>
      </c>
      <c r="U2998" s="78">
        <f t="shared" si="230"/>
        <v>0.3</v>
      </c>
      <c r="V2998" s="13">
        <v>0.85000000000000009</v>
      </c>
      <c r="W2998" s="78">
        <f t="shared" si="232"/>
        <v>0.3529411764705882</v>
      </c>
      <c r="X2998" s="1">
        <f>VLOOKUP(E2998,'渗透率、续签率'!AG:AJ,4,0)</f>
        <v>11023</v>
      </c>
      <c r="Y2998" s="1">
        <f t="shared" si="233"/>
        <v>3890.4705882352937</v>
      </c>
      <c r="Z2998">
        <v>0</v>
      </c>
      <c r="AA2998" s="89">
        <f t="shared" si="234"/>
        <v>22046</v>
      </c>
      <c r="AH2998" s="37"/>
      <c r="AI2998" s="37"/>
      <c r="AK2998" s="37"/>
    </row>
    <row r="2999" spans="1:37" hidden="1">
      <c r="A2999" t="s">
        <v>64</v>
      </c>
      <c r="B2999" t="s">
        <v>2</v>
      </c>
      <c r="C2999" t="s">
        <v>13</v>
      </c>
      <c r="D2999" t="s">
        <v>116</v>
      </c>
      <c r="E2999" t="s">
        <v>505</v>
      </c>
      <c r="F2999" t="str">
        <f t="shared" si="231"/>
        <v>乌鲁木齐市课后辅导</v>
      </c>
      <c r="G2999" t="s">
        <v>145</v>
      </c>
      <c r="H2999" t="s">
        <v>146</v>
      </c>
      <c r="I2999" t="s">
        <v>70</v>
      </c>
      <c r="J2999">
        <v>270</v>
      </c>
      <c r="K2999">
        <v>2</v>
      </c>
      <c r="L2999" s="13">
        <f>VLOOKUP(C2999,'渗透率、续签率'!B:C,2,0)</f>
        <v>0.82299999999999995</v>
      </c>
      <c r="M2999" s="6">
        <v>0.01</v>
      </c>
      <c r="N2999">
        <v>87</v>
      </c>
      <c r="O2999">
        <v>2</v>
      </c>
      <c r="P2999" s="6">
        <v>0.02</v>
      </c>
      <c r="Q2999" s="13">
        <v>0.17199999999999999</v>
      </c>
      <c r="R2999" s="13">
        <v>0.17199999999999999</v>
      </c>
      <c r="S2999" s="31">
        <v>1049</v>
      </c>
      <c r="T2999" s="6">
        <f>VLOOKUP(E2999,'参数设置&amp;汇总'!S:U,3,0)</f>
        <v>0.15</v>
      </c>
      <c r="U2999" s="78">
        <f t="shared" si="230"/>
        <v>13.049999999999999</v>
      </c>
      <c r="V2999" s="13">
        <v>0.85000000000000009</v>
      </c>
      <c r="W2999" s="78">
        <f t="shared" si="232"/>
        <v>13.416470588235292</v>
      </c>
      <c r="X2999" s="1">
        <f>VLOOKUP(E2999,'渗透率、续签率'!AG:AJ,4,0)</f>
        <v>11023</v>
      </c>
      <c r="Y2999" s="1">
        <f t="shared" si="233"/>
        <v>147889.75529411761</v>
      </c>
      <c r="Z2999">
        <v>0</v>
      </c>
      <c r="AA2999" s="89">
        <f t="shared" si="234"/>
        <v>959001</v>
      </c>
      <c r="AH2999" s="37"/>
      <c r="AI2999" s="37"/>
      <c r="AK2999" s="37"/>
    </row>
    <row r="3000" spans="1:37" hidden="1">
      <c r="A3000" t="s">
        <v>64</v>
      </c>
      <c r="B3000" t="s">
        <v>2</v>
      </c>
      <c r="C3000" t="s">
        <v>13</v>
      </c>
      <c r="D3000" t="s">
        <v>116</v>
      </c>
      <c r="E3000" t="s">
        <v>505</v>
      </c>
      <c r="F3000" t="str">
        <f t="shared" si="231"/>
        <v>乐东黎族自治县课后辅导</v>
      </c>
      <c r="G3000" t="s">
        <v>120</v>
      </c>
      <c r="H3000" t="s">
        <v>147</v>
      </c>
      <c r="I3000" t="s">
        <v>68</v>
      </c>
      <c r="J3000">
        <v>41</v>
      </c>
      <c r="K3000">
        <v>0</v>
      </c>
      <c r="L3000" s="13">
        <f>VLOOKUP(C3000,'渗透率、续签率'!B:C,2,0)</f>
        <v>0.82299999999999995</v>
      </c>
      <c r="M3000" s="6">
        <v>0</v>
      </c>
      <c r="N3000">
        <v>0</v>
      </c>
      <c r="O3000">
        <v>0</v>
      </c>
      <c r="P3000" s="6">
        <v>0</v>
      </c>
      <c r="Q3000" s="13">
        <v>0</v>
      </c>
      <c r="R3000" s="13">
        <v>0</v>
      </c>
      <c r="S3000" s="31">
        <v>4</v>
      </c>
      <c r="T3000" s="6">
        <f>VLOOKUP(E3000,'参数设置&amp;汇总'!S:U,3,0)</f>
        <v>0.15</v>
      </c>
      <c r="U3000" s="78">
        <f t="shared" si="230"/>
        <v>0</v>
      </c>
      <c r="V3000" s="13">
        <v>0.85000000000000009</v>
      </c>
      <c r="W3000" s="78">
        <f t="shared" si="232"/>
        <v>0</v>
      </c>
      <c r="X3000" s="1">
        <f>VLOOKUP(E3000,'渗透率、续签率'!AG:AJ,4,0)</f>
        <v>11023</v>
      </c>
      <c r="Y3000" s="1">
        <f t="shared" si="233"/>
        <v>0</v>
      </c>
      <c r="Z3000">
        <v>0</v>
      </c>
      <c r="AA3000" s="89">
        <f t="shared" si="234"/>
        <v>0</v>
      </c>
      <c r="AH3000" s="37"/>
      <c r="AI3000" s="37"/>
      <c r="AK3000" s="37"/>
    </row>
    <row r="3001" spans="1:37" hidden="1">
      <c r="A3001" t="s">
        <v>64</v>
      </c>
      <c r="B3001" t="s">
        <v>2</v>
      </c>
      <c r="C3001" t="s">
        <v>13</v>
      </c>
      <c r="D3001" t="s">
        <v>116</v>
      </c>
      <c r="E3001" t="s">
        <v>505</v>
      </c>
      <c r="F3001" t="str">
        <f t="shared" si="231"/>
        <v>乐山市课后辅导</v>
      </c>
      <c r="G3001" t="s">
        <v>77</v>
      </c>
      <c r="H3001" t="s">
        <v>148</v>
      </c>
      <c r="I3001" t="s">
        <v>70</v>
      </c>
      <c r="J3001">
        <v>205</v>
      </c>
      <c r="K3001">
        <v>0</v>
      </c>
      <c r="L3001" s="13">
        <f>VLOOKUP(C3001,'渗透率、续签率'!B:C,2,0)</f>
        <v>0.82299999999999995</v>
      </c>
      <c r="M3001" s="6">
        <v>0</v>
      </c>
      <c r="N3001">
        <v>14</v>
      </c>
      <c r="O3001">
        <v>0</v>
      </c>
      <c r="P3001" s="6">
        <v>0</v>
      </c>
      <c r="Q3001" s="13">
        <v>0</v>
      </c>
      <c r="R3001" s="13">
        <v>0</v>
      </c>
      <c r="S3001" s="31">
        <v>208</v>
      </c>
      <c r="T3001" s="6">
        <f>VLOOKUP(E3001,'参数设置&amp;汇总'!S:U,3,0)</f>
        <v>0.15</v>
      </c>
      <c r="U3001" s="78">
        <f t="shared" si="230"/>
        <v>2.1</v>
      </c>
      <c r="V3001" s="13">
        <v>0.85000000000000009</v>
      </c>
      <c r="W3001" s="78">
        <f t="shared" si="232"/>
        <v>2.4705882352941173</v>
      </c>
      <c r="X3001" s="1">
        <f>VLOOKUP(E3001,'渗透率、续签率'!AG:AJ,4,0)</f>
        <v>11023</v>
      </c>
      <c r="Y3001" s="1">
        <f t="shared" si="233"/>
        <v>27233.294117647056</v>
      </c>
      <c r="Z3001">
        <v>0</v>
      </c>
      <c r="AA3001" s="89">
        <f t="shared" si="234"/>
        <v>154322</v>
      </c>
      <c r="AH3001" s="37"/>
      <c r="AI3001" s="37"/>
      <c r="AK3001" s="37"/>
    </row>
    <row r="3002" spans="1:37" hidden="1">
      <c r="A3002" t="s">
        <v>64</v>
      </c>
      <c r="B3002" t="s">
        <v>2</v>
      </c>
      <c r="C3002" t="s">
        <v>13</v>
      </c>
      <c r="D3002" t="s">
        <v>116</v>
      </c>
      <c r="E3002" t="s">
        <v>505</v>
      </c>
      <c r="F3002" t="str">
        <f t="shared" si="231"/>
        <v>九江市课后辅导</v>
      </c>
      <c r="G3002" t="s">
        <v>90</v>
      </c>
      <c r="H3002" t="s">
        <v>149</v>
      </c>
      <c r="I3002" t="s">
        <v>68</v>
      </c>
      <c r="J3002">
        <v>313</v>
      </c>
      <c r="K3002">
        <v>2</v>
      </c>
      <c r="L3002" s="13">
        <f>VLOOKUP(C3002,'渗透率、续签率'!B:C,2,0)</f>
        <v>0.82299999999999995</v>
      </c>
      <c r="M3002" s="6">
        <v>0.01</v>
      </c>
      <c r="N3002">
        <v>19</v>
      </c>
      <c r="O3002">
        <v>2</v>
      </c>
      <c r="P3002" s="6">
        <v>0.11</v>
      </c>
      <c r="Q3002" s="13">
        <v>9.2999999999999999E-2</v>
      </c>
      <c r="R3002" s="13">
        <v>0</v>
      </c>
      <c r="S3002" s="31">
        <v>378</v>
      </c>
      <c r="T3002" s="6">
        <f>VLOOKUP(E3002,'参数设置&amp;汇总'!S:U,3,0)</f>
        <v>0.15</v>
      </c>
      <c r="U3002" s="78">
        <f t="shared" si="230"/>
        <v>2.85</v>
      </c>
      <c r="V3002" s="13">
        <v>0.85000000000000009</v>
      </c>
      <c r="W3002" s="78">
        <f t="shared" si="232"/>
        <v>1.4164705882352941</v>
      </c>
      <c r="X3002" s="1">
        <f>VLOOKUP(E3002,'渗透率、续签率'!AG:AJ,4,0)</f>
        <v>11023</v>
      </c>
      <c r="Y3002" s="1">
        <f t="shared" si="233"/>
        <v>15613.755294117647</v>
      </c>
      <c r="Z3002">
        <v>0</v>
      </c>
      <c r="AA3002" s="89">
        <f t="shared" si="234"/>
        <v>209437</v>
      </c>
    </row>
    <row r="3003" spans="1:37" hidden="1">
      <c r="A3003" t="s">
        <v>64</v>
      </c>
      <c r="B3003" t="s">
        <v>2</v>
      </c>
      <c r="C3003" t="s">
        <v>13</v>
      </c>
      <c r="D3003" t="s">
        <v>116</v>
      </c>
      <c r="E3003" t="s">
        <v>505</v>
      </c>
      <c r="F3003" t="str">
        <f t="shared" si="231"/>
        <v>云浮市课后辅导</v>
      </c>
      <c r="G3003" t="s">
        <v>75</v>
      </c>
      <c r="H3003" t="s">
        <v>150</v>
      </c>
      <c r="I3003" t="s">
        <v>68</v>
      </c>
      <c r="J3003">
        <v>667</v>
      </c>
      <c r="K3003">
        <v>0</v>
      </c>
      <c r="L3003" s="13">
        <f>VLOOKUP(C3003,'渗透率、续签率'!B:C,2,0)</f>
        <v>0.82299999999999995</v>
      </c>
      <c r="M3003" s="6">
        <v>0</v>
      </c>
      <c r="N3003">
        <v>5</v>
      </c>
      <c r="O3003">
        <v>0</v>
      </c>
      <c r="P3003" s="6">
        <v>0</v>
      </c>
      <c r="Q3003" s="13">
        <v>0</v>
      </c>
      <c r="R3003" s="13">
        <v>0</v>
      </c>
      <c r="S3003" s="31">
        <v>235</v>
      </c>
      <c r="T3003" s="6">
        <f>VLOOKUP(E3003,'参数设置&amp;汇总'!S:U,3,0)</f>
        <v>0.15</v>
      </c>
      <c r="U3003" s="78">
        <f t="shared" si="230"/>
        <v>0.75</v>
      </c>
      <c r="V3003" s="13">
        <v>0.85000000000000009</v>
      </c>
      <c r="W3003" s="78">
        <f t="shared" si="232"/>
        <v>0.88235294117647045</v>
      </c>
      <c r="X3003" s="1">
        <f>VLOOKUP(E3003,'渗透率、续签率'!AG:AJ,4,0)</f>
        <v>11023</v>
      </c>
      <c r="Y3003" s="1">
        <f t="shared" si="233"/>
        <v>9726.1764705882342</v>
      </c>
      <c r="Z3003">
        <v>0</v>
      </c>
      <c r="AA3003" s="89">
        <f t="shared" si="234"/>
        <v>55115</v>
      </c>
      <c r="AH3003" s="37"/>
      <c r="AI3003" s="37"/>
      <c r="AK3003" s="37"/>
    </row>
    <row r="3004" spans="1:37" hidden="1">
      <c r="A3004" t="s">
        <v>64</v>
      </c>
      <c r="B3004" t="s">
        <v>2</v>
      </c>
      <c r="C3004" t="s">
        <v>13</v>
      </c>
      <c r="D3004" t="s">
        <v>116</v>
      </c>
      <c r="E3004" t="s">
        <v>505</v>
      </c>
      <c r="F3004" t="str">
        <f t="shared" si="231"/>
        <v>五家渠市课后辅导</v>
      </c>
      <c r="G3004" t="s">
        <v>145</v>
      </c>
      <c r="H3004" t="s">
        <v>151</v>
      </c>
      <c r="I3004" t="s">
        <v>70</v>
      </c>
      <c r="J3004">
        <v>11</v>
      </c>
      <c r="K3004">
        <v>0</v>
      </c>
      <c r="L3004" s="13">
        <f>VLOOKUP(C3004,'渗透率、续签率'!B:C,2,0)</f>
        <v>0.82299999999999995</v>
      </c>
      <c r="M3004" s="6">
        <v>0</v>
      </c>
      <c r="N3004">
        <v>0</v>
      </c>
      <c r="O3004">
        <v>0</v>
      </c>
      <c r="P3004" s="6">
        <v>0</v>
      </c>
      <c r="Q3004" s="13">
        <v>0</v>
      </c>
      <c r="R3004" s="13">
        <v>0</v>
      </c>
      <c r="S3004" s="31">
        <v>7</v>
      </c>
      <c r="T3004" s="6">
        <f>VLOOKUP(E3004,'参数设置&amp;汇总'!S:U,3,0)</f>
        <v>0.15</v>
      </c>
      <c r="U3004" s="78">
        <f t="shared" si="230"/>
        <v>0</v>
      </c>
      <c r="V3004" s="13">
        <v>0.85000000000000009</v>
      </c>
      <c r="W3004" s="78">
        <f t="shared" si="232"/>
        <v>0</v>
      </c>
      <c r="X3004" s="1">
        <f>VLOOKUP(E3004,'渗透率、续签率'!AG:AJ,4,0)</f>
        <v>11023</v>
      </c>
      <c r="Y3004" s="1">
        <f t="shared" si="233"/>
        <v>0</v>
      </c>
      <c r="Z3004">
        <v>0</v>
      </c>
      <c r="AA3004" s="89">
        <f t="shared" si="234"/>
        <v>0</v>
      </c>
      <c r="AH3004" s="37"/>
      <c r="AI3004" s="37"/>
      <c r="AJ3004" s="1"/>
      <c r="AK3004" s="37"/>
    </row>
    <row r="3005" spans="1:37" hidden="1">
      <c r="A3005" t="s">
        <v>64</v>
      </c>
      <c r="B3005" t="s">
        <v>2</v>
      </c>
      <c r="C3005" t="s">
        <v>13</v>
      </c>
      <c r="D3005" t="s">
        <v>116</v>
      </c>
      <c r="E3005" t="s">
        <v>505</v>
      </c>
      <c r="F3005" t="str">
        <f t="shared" si="231"/>
        <v>五指山市课后辅导</v>
      </c>
      <c r="G3005" t="s">
        <v>120</v>
      </c>
      <c r="H3005" t="s">
        <v>152</v>
      </c>
      <c r="I3005" t="s">
        <v>68</v>
      </c>
      <c r="J3005">
        <v>3</v>
      </c>
      <c r="K3005">
        <v>0</v>
      </c>
      <c r="L3005" s="13">
        <f>VLOOKUP(C3005,'渗透率、续签率'!B:C,2,0)</f>
        <v>0.82299999999999995</v>
      </c>
      <c r="M3005" s="6">
        <v>0</v>
      </c>
      <c r="N3005">
        <v>0</v>
      </c>
      <c r="O3005">
        <v>0</v>
      </c>
      <c r="P3005" s="6">
        <v>0</v>
      </c>
      <c r="Q3005" s="13">
        <v>0</v>
      </c>
      <c r="R3005" s="13">
        <v>0</v>
      </c>
      <c r="S3005" s="31">
        <v>6</v>
      </c>
      <c r="T3005" s="6">
        <f>VLOOKUP(E3005,'参数设置&amp;汇总'!S:U,3,0)</f>
        <v>0.15</v>
      </c>
      <c r="U3005" s="78">
        <f t="shared" si="230"/>
        <v>0</v>
      </c>
      <c r="V3005" s="13">
        <v>0.85000000000000009</v>
      </c>
      <c r="W3005" s="78">
        <f t="shared" si="232"/>
        <v>0</v>
      </c>
      <c r="X3005" s="1">
        <f>VLOOKUP(E3005,'渗透率、续签率'!AG:AJ,4,0)</f>
        <v>11023</v>
      </c>
      <c r="Y3005" s="1">
        <f t="shared" si="233"/>
        <v>0</v>
      </c>
      <c r="Z3005">
        <v>0</v>
      </c>
      <c r="AA3005" s="89">
        <f t="shared" si="234"/>
        <v>0</v>
      </c>
      <c r="AH3005" s="37"/>
      <c r="AI3005" s="37"/>
      <c r="AK3005" s="37"/>
    </row>
    <row r="3006" spans="1:37" hidden="1">
      <c r="A3006" t="s">
        <v>64</v>
      </c>
      <c r="B3006" t="s">
        <v>2</v>
      </c>
      <c r="C3006" t="s">
        <v>13</v>
      </c>
      <c r="D3006" t="s">
        <v>116</v>
      </c>
      <c r="E3006" t="s">
        <v>505</v>
      </c>
      <c r="F3006" t="str">
        <f t="shared" si="231"/>
        <v>亳州市课后辅导</v>
      </c>
      <c r="G3006" t="s">
        <v>94</v>
      </c>
      <c r="H3006" t="s">
        <v>153</v>
      </c>
      <c r="I3006" t="s">
        <v>68</v>
      </c>
      <c r="J3006">
        <v>380</v>
      </c>
      <c r="K3006">
        <v>0</v>
      </c>
      <c r="L3006" s="13">
        <f>VLOOKUP(C3006,'渗透率、续签率'!B:C,2,0)</f>
        <v>0.82299999999999995</v>
      </c>
      <c r="M3006" s="6">
        <v>0</v>
      </c>
      <c r="N3006">
        <v>21</v>
      </c>
      <c r="O3006">
        <v>0</v>
      </c>
      <c r="P3006" s="6">
        <v>0</v>
      </c>
      <c r="Q3006" s="13">
        <v>0</v>
      </c>
      <c r="R3006" s="13">
        <v>0</v>
      </c>
      <c r="S3006" s="31">
        <v>337</v>
      </c>
      <c r="T3006" s="6">
        <f>VLOOKUP(E3006,'参数设置&amp;汇总'!S:U,3,0)</f>
        <v>0.15</v>
      </c>
      <c r="U3006" s="78">
        <f t="shared" si="230"/>
        <v>3.15</v>
      </c>
      <c r="V3006" s="13">
        <v>0.85000000000000009</v>
      </c>
      <c r="W3006" s="78">
        <f t="shared" si="232"/>
        <v>3.7058823529411762</v>
      </c>
      <c r="X3006" s="1">
        <f>VLOOKUP(E3006,'渗透率、续签率'!AG:AJ,4,0)</f>
        <v>11023</v>
      </c>
      <c r="Y3006" s="1">
        <f t="shared" si="233"/>
        <v>40849.941176470587</v>
      </c>
      <c r="Z3006">
        <v>0</v>
      </c>
      <c r="AA3006" s="89">
        <f t="shared" si="234"/>
        <v>231483</v>
      </c>
      <c r="AH3006" s="37"/>
      <c r="AI3006" s="37"/>
      <c r="AK3006" s="37"/>
    </row>
    <row r="3007" spans="1:37" hidden="1">
      <c r="A3007" t="s">
        <v>64</v>
      </c>
      <c r="B3007" t="s">
        <v>2</v>
      </c>
      <c r="C3007" t="s">
        <v>13</v>
      </c>
      <c r="D3007" t="s">
        <v>116</v>
      </c>
      <c r="E3007" t="s">
        <v>505</v>
      </c>
      <c r="F3007" t="str">
        <f t="shared" si="231"/>
        <v>仙桃市课后辅导</v>
      </c>
      <c r="G3007" t="s">
        <v>81</v>
      </c>
      <c r="H3007" t="s">
        <v>154</v>
      </c>
      <c r="I3007" t="s">
        <v>68</v>
      </c>
      <c r="J3007">
        <v>115</v>
      </c>
      <c r="K3007">
        <v>0</v>
      </c>
      <c r="L3007" s="13">
        <f>VLOOKUP(C3007,'渗透率、续签率'!B:C,2,0)</f>
        <v>0.82299999999999995</v>
      </c>
      <c r="M3007" s="6">
        <v>0</v>
      </c>
      <c r="N3007">
        <v>0</v>
      </c>
      <c r="O3007">
        <v>0</v>
      </c>
      <c r="P3007" s="6">
        <v>0</v>
      </c>
      <c r="Q3007" s="13">
        <v>0</v>
      </c>
      <c r="R3007" s="13">
        <v>0</v>
      </c>
      <c r="S3007" s="31">
        <v>38</v>
      </c>
      <c r="T3007" s="6">
        <f>VLOOKUP(E3007,'参数设置&amp;汇总'!S:U,3,0)</f>
        <v>0.15</v>
      </c>
      <c r="U3007" s="78">
        <f t="shared" si="230"/>
        <v>0</v>
      </c>
      <c r="V3007" s="13">
        <v>0.85000000000000009</v>
      </c>
      <c r="W3007" s="78">
        <f t="shared" si="232"/>
        <v>0</v>
      </c>
      <c r="X3007" s="1">
        <f>VLOOKUP(E3007,'渗透率、续签率'!AG:AJ,4,0)</f>
        <v>11023</v>
      </c>
      <c r="Y3007" s="1">
        <f t="shared" si="233"/>
        <v>0</v>
      </c>
      <c r="Z3007">
        <v>0</v>
      </c>
      <c r="AA3007" s="89">
        <f t="shared" si="234"/>
        <v>0</v>
      </c>
      <c r="AH3007" s="37"/>
      <c r="AI3007" s="37"/>
      <c r="AK3007" s="37"/>
    </row>
    <row r="3008" spans="1:37" hidden="1">
      <c r="A3008" t="s">
        <v>64</v>
      </c>
      <c r="B3008" t="s">
        <v>2</v>
      </c>
      <c r="C3008" t="s">
        <v>13</v>
      </c>
      <c r="D3008" t="s">
        <v>116</v>
      </c>
      <c r="E3008" t="s">
        <v>505</v>
      </c>
      <c r="F3008" t="str">
        <f t="shared" si="231"/>
        <v>伊春市课后辅导</v>
      </c>
      <c r="G3008" t="s">
        <v>118</v>
      </c>
      <c r="H3008" t="s">
        <v>155</v>
      </c>
      <c r="I3008" t="s">
        <v>70</v>
      </c>
      <c r="J3008">
        <v>88</v>
      </c>
      <c r="K3008">
        <v>0</v>
      </c>
      <c r="L3008" s="13">
        <f>VLOOKUP(C3008,'渗透率、续签率'!B:C,2,0)</f>
        <v>0.82299999999999995</v>
      </c>
      <c r="M3008" s="6">
        <v>0</v>
      </c>
      <c r="N3008">
        <v>0</v>
      </c>
      <c r="O3008">
        <v>0</v>
      </c>
      <c r="P3008" s="6">
        <v>0</v>
      </c>
      <c r="Q3008" s="13">
        <v>0</v>
      </c>
      <c r="R3008" s="13">
        <v>0</v>
      </c>
      <c r="S3008" s="31">
        <v>7</v>
      </c>
      <c r="T3008" s="6">
        <f>VLOOKUP(E3008,'参数设置&amp;汇总'!S:U,3,0)</f>
        <v>0.15</v>
      </c>
      <c r="U3008" s="78">
        <f t="shared" si="230"/>
        <v>0</v>
      </c>
      <c r="V3008" s="13">
        <v>0.85000000000000009</v>
      </c>
      <c r="W3008" s="78">
        <f t="shared" si="232"/>
        <v>0</v>
      </c>
      <c r="X3008" s="1">
        <f>VLOOKUP(E3008,'渗透率、续签率'!AG:AJ,4,0)</f>
        <v>11023</v>
      </c>
      <c r="Y3008" s="1">
        <f t="shared" si="233"/>
        <v>0</v>
      </c>
      <c r="Z3008">
        <v>0</v>
      </c>
      <c r="AA3008" s="89">
        <f t="shared" si="234"/>
        <v>0</v>
      </c>
      <c r="AH3008" s="37"/>
      <c r="AI3008" s="37"/>
      <c r="AK3008" s="37"/>
    </row>
    <row r="3009" spans="1:37" hidden="1">
      <c r="A3009" t="s">
        <v>64</v>
      </c>
      <c r="B3009" t="s">
        <v>2</v>
      </c>
      <c r="C3009" t="s">
        <v>13</v>
      </c>
      <c r="D3009" t="s">
        <v>116</v>
      </c>
      <c r="E3009" t="s">
        <v>505</v>
      </c>
      <c r="F3009" t="str">
        <f t="shared" si="231"/>
        <v>伊犁哈萨克自治州课后辅导</v>
      </c>
      <c r="G3009" t="s">
        <v>145</v>
      </c>
      <c r="H3009" t="s">
        <v>156</v>
      </c>
      <c r="I3009" t="s">
        <v>70</v>
      </c>
      <c r="J3009">
        <v>103</v>
      </c>
      <c r="K3009">
        <v>0</v>
      </c>
      <c r="L3009" s="13">
        <f>VLOOKUP(C3009,'渗透率、续签率'!B:C,2,0)</f>
        <v>0.82299999999999995</v>
      </c>
      <c r="M3009" s="6">
        <v>0</v>
      </c>
      <c r="N3009">
        <v>3</v>
      </c>
      <c r="O3009">
        <v>0</v>
      </c>
      <c r="P3009" s="6">
        <v>0</v>
      </c>
      <c r="Q3009" s="13">
        <v>0</v>
      </c>
      <c r="R3009" s="13">
        <v>0</v>
      </c>
      <c r="S3009" s="31">
        <v>93</v>
      </c>
      <c r="T3009" s="6">
        <f>VLOOKUP(E3009,'参数设置&amp;汇总'!S:U,3,0)</f>
        <v>0.15</v>
      </c>
      <c r="U3009" s="78">
        <f t="shared" si="230"/>
        <v>0.44999999999999996</v>
      </c>
      <c r="V3009" s="13">
        <v>0.85000000000000009</v>
      </c>
      <c r="W3009" s="78">
        <f t="shared" si="232"/>
        <v>0.52941176470588225</v>
      </c>
      <c r="X3009" s="1">
        <f>VLOOKUP(E3009,'渗透率、续签率'!AG:AJ,4,0)</f>
        <v>11023</v>
      </c>
      <c r="Y3009" s="1">
        <f t="shared" si="233"/>
        <v>5835.7058823529396</v>
      </c>
      <c r="Z3009">
        <v>0</v>
      </c>
      <c r="AA3009" s="89">
        <f t="shared" si="234"/>
        <v>33069</v>
      </c>
      <c r="AH3009" s="37"/>
      <c r="AI3009" s="37"/>
      <c r="AK3009" s="37"/>
    </row>
    <row r="3010" spans="1:37" hidden="1">
      <c r="A3010" t="s">
        <v>64</v>
      </c>
      <c r="B3010" t="s">
        <v>2</v>
      </c>
      <c r="C3010" t="s">
        <v>13</v>
      </c>
      <c r="D3010" t="s">
        <v>116</v>
      </c>
      <c r="E3010" t="s">
        <v>505</v>
      </c>
      <c r="F3010" t="str">
        <f t="shared" si="231"/>
        <v>佳木斯市课后辅导</v>
      </c>
      <c r="G3010" t="s">
        <v>118</v>
      </c>
      <c r="H3010" t="s">
        <v>157</v>
      </c>
      <c r="I3010" t="s">
        <v>70</v>
      </c>
      <c r="J3010">
        <v>155</v>
      </c>
      <c r="K3010">
        <v>0</v>
      </c>
      <c r="L3010" s="13">
        <f>VLOOKUP(C3010,'渗透率、续签率'!B:C,2,0)</f>
        <v>0.82299999999999995</v>
      </c>
      <c r="M3010" s="6">
        <v>0</v>
      </c>
      <c r="N3010">
        <v>2</v>
      </c>
      <c r="O3010">
        <v>0</v>
      </c>
      <c r="P3010" s="6">
        <v>0</v>
      </c>
      <c r="Q3010" s="13">
        <v>0</v>
      </c>
      <c r="R3010" s="13">
        <v>0</v>
      </c>
      <c r="S3010" s="31">
        <v>99</v>
      </c>
      <c r="T3010" s="6">
        <f>VLOOKUP(E3010,'参数设置&amp;汇总'!S:U,3,0)</f>
        <v>0.15</v>
      </c>
      <c r="U3010" s="78">
        <f t="shared" si="230"/>
        <v>0.3</v>
      </c>
      <c r="V3010" s="13">
        <v>0.85000000000000009</v>
      </c>
      <c r="W3010" s="78">
        <f t="shared" si="232"/>
        <v>0.3529411764705882</v>
      </c>
      <c r="X3010" s="1">
        <f>VLOOKUP(E3010,'渗透率、续签率'!AG:AJ,4,0)</f>
        <v>11023</v>
      </c>
      <c r="Y3010" s="1">
        <f t="shared" si="233"/>
        <v>3890.4705882352937</v>
      </c>
      <c r="Z3010">
        <v>0</v>
      </c>
      <c r="AA3010" s="89">
        <f t="shared" si="234"/>
        <v>22046</v>
      </c>
      <c r="AH3010" s="37"/>
      <c r="AI3010" s="37"/>
      <c r="AK3010" s="37"/>
    </row>
    <row r="3011" spans="1:37" hidden="1">
      <c r="A3011" t="s">
        <v>64</v>
      </c>
      <c r="B3011" t="s">
        <v>2</v>
      </c>
      <c r="C3011" t="s">
        <v>13</v>
      </c>
      <c r="D3011" t="s">
        <v>116</v>
      </c>
      <c r="E3011" t="s">
        <v>505</v>
      </c>
      <c r="F3011" t="str">
        <f t="shared" si="231"/>
        <v>保亭黎族苗族自治县课后辅导</v>
      </c>
      <c r="G3011" t="s">
        <v>120</v>
      </c>
      <c r="H3011" t="s">
        <v>158</v>
      </c>
      <c r="I3011" t="s">
        <v>68</v>
      </c>
      <c r="J3011">
        <v>5</v>
      </c>
      <c r="K3011">
        <v>0</v>
      </c>
      <c r="L3011" s="13">
        <f>VLOOKUP(C3011,'渗透率、续签率'!B:C,2,0)</f>
        <v>0.82299999999999995</v>
      </c>
      <c r="M3011" s="6">
        <v>0</v>
      </c>
      <c r="N3011">
        <v>0</v>
      </c>
      <c r="O3011">
        <v>0</v>
      </c>
      <c r="P3011" s="6">
        <v>0</v>
      </c>
      <c r="Q3011" s="13">
        <v>0</v>
      </c>
      <c r="R3011" s="13">
        <v>0</v>
      </c>
      <c r="S3011" s="31">
        <v>2</v>
      </c>
      <c r="T3011" s="6">
        <f>VLOOKUP(E3011,'参数设置&amp;汇总'!S:U,3,0)</f>
        <v>0.15</v>
      </c>
      <c r="U3011" s="78">
        <f t="shared" ref="U3011:U3074" si="235">IF(T3011*N3011&gt;=O3011,T3011*N3011,O3011)</f>
        <v>0</v>
      </c>
      <c r="V3011" s="13">
        <v>0.85000000000000009</v>
      </c>
      <c r="W3011" s="78">
        <f t="shared" si="232"/>
        <v>0</v>
      </c>
      <c r="X3011" s="1">
        <f>VLOOKUP(E3011,'渗透率、续签率'!AG:AJ,4,0)</f>
        <v>11023</v>
      </c>
      <c r="Y3011" s="1">
        <f t="shared" si="233"/>
        <v>0</v>
      </c>
      <c r="Z3011">
        <v>0</v>
      </c>
      <c r="AA3011" s="89">
        <f t="shared" si="234"/>
        <v>0</v>
      </c>
      <c r="AH3011" s="37"/>
      <c r="AI3011" s="37"/>
      <c r="AK3011" s="37"/>
    </row>
    <row r="3012" spans="1:37" hidden="1">
      <c r="A3012" t="s">
        <v>64</v>
      </c>
      <c r="B3012" t="s">
        <v>2</v>
      </c>
      <c r="C3012" t="s">
        <v>13</v>
      </c>
      <c r="D3012" t="s">
        <v>116</v>
      </c>
      <c r="E3012" t="s">
        <v>505</v>
      </c>
      <c r="F3012" t="str">
        <f t="shared" ref="F3012:F3075" si="236">H3012&amp;C3012</f>
        <v>保定市课后辅导</v>
      </c>
      <c r="G3012" t="s">
        <v>159</v>
      </c>
      <c r="H3012" t="s">
        <v>160</v>
      </c>
      <c r="I3012" t="s">
        <v>70</v>
      </c>
      <c r="J3012" s="1">
        <v>1015</v>
      </c>
      <c r="K3012">
        <v>13</v>
      </c>
      <c r="L3012" s="13">
        <f>VLOOKUP(C3012,'渗透率、续签率'!B:C,2,0)</f>
        <v>0.82299999999999995</v>
      </c>
      <c r="M3012" s="6">
        <v>0.01</v>
      </c>
      <c r="N3012">
        <v>83</v>
      </c>
      <c r="O3012">
        <v>13</v>
      </c>
      <c r="P3012" s="6">
        <v>0.16</v>
      </c>
      <c r="Q3012" s="13">
        <v>0.38500000000000001</v>
      </c>
      <c r="R3012" s="13">
        <v>0.308</v>
      </c>
      <c r="S3012" s="31">
        <v>1769</v>
      </c>
      <c r="T3012" s="6">
        <f>VLOOKUP(E3012,'参数设置&amp;汇总'!S:U,3,0)</f>
        <v>0.15</v>
      </c>
      <c r="U3012" s="78">
        <f t="shared" si="235"/>
        <v>13</v>
      </c>
      <c r="V3012" s="13">
        <v>0.85000000000000009</v>
      </c>
      <c r="W3012" s="78">
        <f t="shared" ref="W3012:W3075" si="237">(O3012*(1-L3012)+IF((U3012-O3012)&lt;0,0,(U3012-O3012)))/V3012</f>
        <v>2.7070588235294122</v>
      </c>
      <c r="X3012" s="1">
        <f>VLOOKUP(E3012,'渗透率、续签率'!AG:AJ,4,0)</f>
        <v>11023</v>
      </c>
      <c r="Y3012" s="1">
        <f t="shared" ref="Y3012:Y3075" si="238">X3012*W3012</f>
        <v>29839.909411764711</v>
      </c>
      <c r="Z3012">
        <v>4</v>
      </c>
      <c r="AA3012" s="89">
        <f t="shared" ref="AA3012:AA3075" si="239">N3012*X3012</f>
        <v>914909</v>
      </c>
      <c r="AH3012" s="37"/>
      <c r="AI3012" s="37"/>
      <c r="AK3012" s="37"/>
    </row>
    <row r="3013" spans="1:37" hidden="1">
      <c r="A3013" t="s">
        <v>64</v>
      </c>
      <c r="B3013" t="s">
        <v>2</v>
      </c>
      <c r="C3013" t="s">
        <v>13</v>
      </c>
      <c r="D3013" t="s">
        <v>116</v>
      </c>
      <c r="E3013" t="s">
        <v>505</v>
      </c>
      <c r="F3013" t="str">
        <f t="shared" si="236"/>
        <v>保山市课后辅导</v>
      </c>
      <c r="G3013" t="s">
        <v>99</v>
      </c>
      <c r="H3013" t="s">
        <v>161</v>
      </c>
      <c r="I3013" t="s">
        <v>68</v>
      </c>
      <c r="J3013">
        <v>72</v>
      </c>
      <c r="K3013">
        <v>0</v>
      </c>
      <c r="L3013" s="13">
        <f>VLOOKUP(C3013,'渗透率、续签率'!B:C,2,0)</f>
        <v>0.82299999999999995</v>
      </c>
      <c r="M3013" s="6">
        <v>0</v>
      </c>
      <c r="N3013">
        <v>4</v>
      </c>
      <c r="O3013">
        <v>0</v>
      </c>
      <c r="P3013" s="6">
        <v>0</v>
      </c>
      <c r="Q3013" s="13">
        <v>0</v>
      </c>
      <c r="R3013" s="13">
        <v>0</v>
      </c>
      <c r="S3013" s="31">
        <v>71</v>
      </c>
      <c r="T3013" s="6">
        <f>VLOOKUP(E3013,'参数设置&amp;汇总'!S:U,3,0)</f>
        <v>0.15</v>
      </c>
      <c r="U3013" s="78">
        <f t="shared" si="235"/>
        <v>0.6</v>
      </c>
      <c r="V3013" s="13">
        <v>0.85000000000000009</v>
      </c>
      <c r="W3013" s="78">
        <f t="shared" si="237"/>
        <v>0.70588235294117641</v>
      </c>
      <c r="X3013" s="1">
        <f>VLOOKUP(E3013,'渗透率、续签率'!AG:AJ,4,0)</f>
        <v>11023</v>
      </c>
      <c r="Y3013" s="1">
        <f t="shared" si="238"/>
        <v>7780.9411764705874</v>
      </c>
      <c r="Z3013">
        <v>0</v>
      </c>
      <c r="AA3013" s="89">
        <f t="shared" si="239"/>
        <v>44092</v>
      </c>
      <c r="AH3013" s="37"/>
      <c r="AI3013" s="37"/>
      <c r="AK3013" s="37"/>
    </row>
    <row r="3014" spans="1:37" hidden="1">
      <c r="A3014" t="s">
        <v>64</v>
      </c>
      <c r="B3014" t="s">
        <v>2</v>
      </c>
      <c r="C3014" t="s">
        <v>13</v>
      </c>
      <c r="D3014" t="s">
        <v>116</v>
      </c>
      <c r="E3014" t="s">
        <v>505</v>
      </c>
      <c r="F3014" t="str">
        <f t="shared" si="236"/>
        <v>信阳市课后辅导</v>
      </c>
      <c r="G3014" t="s">
        <v>110</v>
      </c>
      <c r="H3014" t="s">
        <v>162</v>
      </c>
      <c r="I3014" t="s">
        <v>70</v>
      </c>
      <c r="J3014">
        <v>352</v>
      </c>
      <c r="K3014">
        <v>0</v>
      </c>
      <c r="L3014" s="13">
        <f>VLOOKUP(C3014,'渗透率、续签率'!B:C,2,0)</f>
        <v>0.82299999999999995</v>
      </c>
      <c r="M3014" s="6">
        <v>0</v>
      </c>
      <c r="N3014">
        <v>26</v>
      </c>
      <c r="O3014">
        <v>0</v>
      </c>
      <c r="P3014" s="6">
        <v>0</v>
      </c>
      <c r="Q3014" s="13">
        <v>0</v>
      </c>
      <c r="R3014" s="13">
        <v>0</v>
      </c>
      <c r="S3014" s="31">
        <v>418</v>
      </c>
      <c r="T3014" s="6">
        <f>VLOOKUP(E3014,'参数设置&amp;汇总'!S:U,3,0)</f>
        <v>0.15</v>
      </c>
      <c r="U3014" s="78">
        <f t="shared" si="235"/>
        <v>3.9</v>
      </c>
      <c r="V3014" s="13">
        <v>0.85000000000000009</v>
      </c>
      <c r="W3014" s="78">
        <f t="shared" si="237"/>
        <v>4.5882352941176467</v>
      </c>
      <c r="X3014" s="1">
        <f>VLOOKUP(E3014,'渗透率、续签率'!AG:AJ,4,0)</f>
        <v>11023</v>
      </c>
      <c r="Y3014" s="1">
        <f t="shared" si="238"/>
        <v>50576.117647058818</v>
      </c>
      <c r="Z3014">
        <v>0</v>
      </c>
      <c r="AA3014" s="89">
        <f t="shared" si="239"/>
        <v>286598</v>
      </c>
      <c r="AH3014" s="37"/>
      <c r="AI3014" s="37"/>
      <c r="AK3014" s="37"/>
    </row>
    <row r="3015" spans="1:37" hidden="1">
      <c r="A3015" t="s">
        <v>64</v>
      </c>
      <c r="B3015" t="s">
        <v>2</v>
      </c>
      <c r="C3015" t="s">
        <v>13</v>
      </c>
      <c r="D3015" t="s">
        <v>116</v>
      </c>
      <c r="E3015" t="s">
        <v>505</v>
      </c>
      <c r="F3015" t="str">
        <f t="shared" si="236"/>
        <v>儋州市课后辅导</v>
      </c>
      <c r="G3015" t="s">
        <v>120</v>
      </c>
      <c r="H3015" t="s">
        <v>163</v>
      </c>
      <c r="I3015" t="s">
        <v>68</v>
      </c>
      <c r="J3015">
        <v>98</v>
      </c>
      <c r="K3015">
        <v>0</v>
      </c>
      <c r="L3015" s="13">
        <f>VLOOKUP(C3015,'渗透率、续签率'!B:C,2,0)</f>
        <v>0.82299999999999995</v>
      </c>
      <c r="M3015" s="6">
        <v>0</v>
      </c>
      <c r="N3015">
        <v>0</v>
      </c>
      <c r="O3015">
        <v>0</v>
      </c>
      <c r="P3015" s="6">
        <v>0</v>
      </c>
      <c r="Q3015" s="13">
        <v>0</v>
      </c>
      <c r="R3015" s="13">
        <v>0</v>
      </c>
      <c r="S3015" s="31">
        <v>43</v>
      </c>
      <c r="T3015" s="6">
        <f>VLOOKUP(E3015,'参数设置&amp;汇总'!S:U,3,0)</f>
        <v>0.15</v>
      </c>
      <c r="U3015" s="78">
        <f t="shared" si="235"/>
        <v>0</v>
      </c>
      <c r="V3015" s="13">
        <v>0.85000000000000009</v>
      </c>
      <c r="W3015" s="78">
        <f t="shared" si="237"/>
        <v>0</v>
      </c>
      <c r="X3015" s="1">
        <f>VLOOKUP(E3015,'渗透率、续签率'!AG:AJ,4,0)</f>
        <v>11023</v>
      </c>
      <c r="Y3015" s="1">
        <f t="shared" si="238"/>
        <v>0</v>
      </c>
      <c r="Z3015">
        <v>0</v>
      </c>
      <c r="AA3015" s="89">
        <f t="shared" si="239"/>
        <v>0</v>
      </c>
      <c r="AH3015" s="37"/>
      <c r="AI3015" s="37"/>
      <c r="AK3015" s="37"/>
    </row>
    <row r="3016" spans="1:37" hidden="1">
      <c r="A3016" t="s">
        <v>64</v>
      </c>
      <c r="B3016" t="s">
        <v>2</v>
      </c>
      <c r="C3016" t="s">
        <v>13</v>
      </c>
      <c r="D3016" t="s">
        <v>116</v>
      </c>
      <c r="E3016" t="s">
        <v>505</v>
      </c>
      <c r="F3016" t="str">
        <f t="shared" si="236"/>
        <v>克孜勒苏柯尔克孜自治州课后辅导</v>
      </c>
      <c r="G3016" t="s">
        <v>145</v>
      </c>
      <c r="H3016" t="s">
        <v>164</v>
      </c>
      <c r="I3016" t="s">
        <v>70</v>
      </c>
      <c r="J3016">
        <v>3</v>
      </c>
      <c r="K3016">
        <v>0</v>
      </c>
      <c r="L3016" s="13">
        <f>VLOOKUP(C3016,'渗透率、续签率'!B:C,2,0)</f>
        <v>0.82299999999999995</v>
      </c>
      <c r="M3016" s="6">
        <v>0</v>
      </c>
      <c r="N3016">
        <v>0</v>
      </c>
      <c r="O3016">
        <v>0</v>
      </c>
      <c r="P3016" s="6">
        <v>0</v>
      </c>
      <c r="Q3016" s="13">
        <v>0</v>
      </c>
      <c r="R3016" s="13">
        <v>0</v>
      </c>
      <c r="S3016" s="31">
        <v>2</v>
      </c>
      <c r="T3016" s="6">
        <f>VLOOKUP(E3016,'参数设置&amp;汇总'!S:U,3,0)</f>
        <v>0.15</v>
      </c>
      <c r="U3016" s="78">
        <f t="shared" si="235"/>
        <v>0</v>
      </c>
      <c r="V3016" s="13">
        <v>0.85000000000000009</v>
      </c>
      <c r="W3016" s="78">
        <f t="shared" si="237"/>
        <v>0</v>
      </c>
      <c r="X3016" s="1">
        <f>VLOOKUP(E3016,'渗透率、续签率'!AG:AJ,4,0)</f>
        <v>11023</v>
      </c>
      <c r="Y3016" s="1">
        <f t="shared" si="238"/>
        <v>0</v>
      </c>
      <c r="Z3016">
        <v>0</v>
      </c>
      <c r="AA3016" s="89">
        <f t="shared" si="239"/>
        <v>0</v>
      </c>
      <c r="AH3016" s="37"/>
      <c r="AI3016" s="37"/>
      <c r="AK3016" s="37"/>
    </row>
    <row r="3017" spans="1:37" hidden="1">
      <c r="A3017" t="s">
        <v>64</v>
      </c>
      <c r="B3017" t="s">
        <v>2</v>
      </c>
      <c r="C3017" t="s">
        <v>13</v>
      </c>
      <c r="D3017" t="s">
        <v>116</v>
      </c>
      <c r="E3017" t="s">
        <v>505</v>
      </c>
      <c r="F3017" t="str">
        <f t="shared" si="236"/>
        <v>克拉玛依市课后辅导</v>
      </c>
      <c r="G3017" t="s">
        <v>145</v>
      </c>
      <c r="H3017" t="s">
        <v>165</v>
      </c>
      <c r="I3017" t="s">
        <v>70</v>
      </c>
      <c r="J3017">
        <v>25</v>
      </c>
      <c r="K3017">
        <v>0</v>
      </c>
      <c r="L3017" s="13">
        <f>VLOOKUP(C3017,'渗透率、续签率'!B:C,2,0)</f>
        <v>0.82299999999999995</v>
      </c>
      <c r="M3017" s="6">
        <v>0</v>
      </c>
      <c r="N3017">
        <v>1</v>
      </c>
      <c r="O3017">
        <v>0</v>
      </c>
      <c r="P3017" s="6">
        <v>0</v>
      </c>
      <c r="Q3017" s="13">
        <v>0</v>
      </c>
      <c r="R3017" s="13">
        <v>0</v>
      </c>
      <c r="S3017" s="31">
        <v>25</v>
      </c>
      <c r="T3017" s="6">
        <f>VLOOKUP(E3017,'参数设置&amp;汇总'!S:U,3,0)</f>
        <v>0.15</v>
      </c>
      <c r="U3017" s="78">
        <f t="shared" si="235"/>
        <v>0.15</v>
      </c>
      <c r="V3017" s="13">
        <v>0.85000000000000009</v>
      </c>
      <c r="W3017" s="78">
        <f t="shared" si="237"/>
        <v>0.1764705882352941</v>
      </c>
      <c r="X3017" s="1">
        <f>VLOOKUP(E3017,'渗透率、续签率'!AG:AJ,4,0)</f>
        <v>11023</v>
      </c>
      <c r="Y3017" s="1">
        <f t="shared" si="238"/>
        <v>1945.2352941176468</v>
      </c>
      <c r="Z3017">
        <v>0</v>
      </c>
      <c r="AA3017" s="89">
        <f t="shared" si="239"/>
        <v>11023</v>
      </c>
      <c r="AH3017" s="37"/>
      <c r="AI3017" s="37"/>
      <c r="AK3017" s="37"/>
    </row>
    <row r="3018" spans="1:37" hidden="1">
      <c r="A3018" t="s">
        <v>64</v>
      </c>
      <c r="B3018" t="s">
        <v>2</v>
      </c>
      <c r="C3018" t="s">
        <v>13</v>
      </c>
      <c r="D3018" t="s">
        <v>116</v>
      </c>
      <c r="E3018" t="s">
        <v>505</v>
      </c>
      <c r="F3018" t="str">
        <f t="shared" si="236"/>
        <v>六安市课后辅导</v>
      </c>
      <c r="G3018" t="s">
        <v>94</v>
      </c>
      <c r="H3018" t="s">
        <v>166</v>
      </c>
      <c r="I3018" t="s">
        <v>68</v>
      </c>
      <c r="J3018">
        <v>599</v>
      </c>
      <c r="K3018">
        <v>0</v>
      </c>
      <c r="L3018" s="13">
        <f>VLOOKUP(C3018,'渗透率、续签率'!B:C,2,0)</f>
        <v>0.82299999999999995</v>
      </c>
      <c r="M3018" s="6">
        <v>0</v>
      </c>
      <c r="N3018">
        <v>29</v>
      </c>
      <c r="O3018">
        <v>0</v>
      </c>
      <c r="P3018" s="6">
        <v>0</v>
      </c>
      <c r="Q3018" s="13">
        <v>4.0000000000000001E-3</v>
      </c>
      <c r="R3018" s="13">
        <v>0</v>
      </c>
      <c r="S3018" s="31">
        <v>558</v>
      </c>
      <c r="T3018" s="6">
        <f>VLOOKUP(E3018,'参数设置&amp;汇总'!S:U,3,0)</f>
        <v>0.15</v>
      </c>
      <c r="U3018" s="78">
        <f t="shared" si="235"/>
        <v>4.3499999999999996</v>
      </c>
      <c r="V3018" s="13">
        <v>0.85000000000000009</v>
      </c>
      <c r="W3018" s="78">
        <f t="shared" si="237"/>
        <v>5.1176470588235281</v>
      </c>
      <c r="X3018" s="1">
        <f>VLOOKUP(E3018,'渗透率、续签率'!AG:AJ,4,0)</f>
        <v>11023</v>
      </c>
      <c r="Y3018" s="1">
        <f t="shared" si="238"/>
        <v>56411.823529411748</v>
      </c>
      <c r="Z3018">
        <v>0</v>
      </c>
      <c r="AA3018" s="89">
        <f t="shared" si="239"/>
        <v>319667</v>
      </c>
      <c r="AH3018" s="37"/>
      <c r="AI3018" s="37"/>
      <c r="AK3018" s="37"/>
    </row>
    <row r="3019" spans="1:37" hidden="1">
      <c r="A3019" t="s">
        <v>64</v>
      </c>
      <c r="B3019" t="s">
        <v>2</v>
      </c>
      <c r="C3019" t="s">
        <v>13</v>
      </c>
      <c r="D3019" t="s">
        <v>116</v>
      </c>
      <c r="E3019" t="s">
        <v>505</v>
      </c>
      <c r="F3019" t="str">
        <f t="shared" si="236"/>
        <v>六盘水市课后辅导</v>
      </c>
      <c r="G3019" t="s">
        <v>167</v>
      </c>
      <c r="H3019" t="s">
        <v>168</v>
      </c>
      <c r="I3019" t="s">
        <v>70</v>
      </c>
      <c r="J3019">
        <v>275</v>
      </c>
      <c r="K3019">
        <v>0</v>
      </c>
      <c r="L3019" s="13">
        <f>VLOOKUP(C3019,'渗透率、续签率'!B:C,2,0)</f>
        <v>0.82299999999999995</v>
      </c>
      <c r="M3019" s="6">
        <v>0</v>
      </c>
      <c r="N3019">
        <v>9</v>
      </c>
      <c r="O3019">
        <v>0</v>
      </c>
      <c r="P3019" s="6">
        <v>0</v>
      </c>
      <c r="Q3019" s="13">
        <v>0</v>
      </c>
      <c r="R3019" s="13">
        <v>0</v>
      </c>
      <c r="S3019" s="31">
        <v>212</v>
      </c>
      <c r="T3019" s="6">
        <f>VLOOKUP(E3019,'参数设置&amp;汇总'!S:U,3,0)</f>
        <v>0.15</v>
      </c>
      <c r="U3019" s="78">
        <f t="shared" si="235"/>
        <v>1.3499999999999999</v>
      </c>
      <c r="V3019" s="13">
        <v>0.85000000000000009</v>
      </c>
      <c r="W3019" s="78">
        <f t="shared" si="237"/>
        <v>1.5882352941176467</v>
      </c>
      <c r="X3019" s="1">
        <f>VLOOKUP(E3019,'渗透率、续签率'!AG:AJ,4,0)</f>
        <v>11023</v>
      </c>
      <c r="Y3019" s="1">
        <f t="shared" si="238"/>
        <v>17507.117647058822</v>
      </c>
      <c r="Z3019">
        <v>0</v>
      </c>
      <c r="AA3019" s="89">
        <f t="shared" si="239"/>
        <v>99207</v>
      </c>
      <c r="AH3019" s="37"/>
      <c r="AI3019" s="37"/>
      <c r="AK3019" s="37"/>
    </row>
    <row r="3020" spans="1:37" hidden="1">
      <c r="A3020" t="s">
        <v>64</v>
      </c>
      <c r="B3020" t="s">
        <v>2</v>
      </c>
      <c r="C3020" t="s">
        <v>13</v>
      </c>
      <c r="D3020" t="s">
        <v>116</v>
      </c>
      <c r="E3020" t="s">
        <v>505</v>
      </c>
      <c r="F3020" t="str">
        <f t="shared" si="236"/>
        <v>兰州市课后辅导</v>
      </c>
      <c r="G3020" t="s">
        <v>132</v>
      </c>
      <c r="H3020" t="s">
        <v>169</v>
      </c>
      <c r="I3020" t="s">
        <v>70</v>
      </c>
      <c r="J3020">
        <v>385</v>
      </c>
      <c r="K3020">
        <v>13</v>
      </c>
      <c r="L3020" s="13">
        <f>VLOOKUP(C3020,'渗透率、续签率'!B:C,2,0)</f>
        <v>0.82299999999999995</v>
      </c>
      <c r="M3020" s="6">
        <v>0.03</v>
      </c>
      <c r="N3020">
        <v>45</v>
      </c>
      <c r="O3020">
        <v>11</v>
      </c>
      <c r="P3020" s="6">
        <v>0.24</v>
      </c>
      <c r="Q3020" s="13">
        <v>0.47199999999999998</v>
      </c>
      <c r="R3020" s="13">
        <v>0.41399999999999998</v>
      </c>
      <c r="S3020" s="31">
        <v>927</v>
      </c>
      <c r="T3020" s="6">
        <f>VLOOKUP(E3020,'参数设置&amp;汇总'!S:U,3,0)</f>
        <v>0.15</v>
      </c>
      <c r="U3020" s="78">
        <f t="shared" si="235"/>
        <v>11</v>
      </c>
      <c r="V3020" s="13">
        <v>0.85000000000000009</v>
      </c>
      <c r="W3020" s="78">
        <f t="shared" si="237"/>
        <v>2.290588235294118</v>
      </c>
      <c r="X3020" s="1">
        <f>VLOOKUP(E3020,'渗透率、续签率'!AG:AJ,4,0)</f>
        <v>11023</v>
      </c>
      <c r="Y3020" s="1">
        <f t="shared" si="238"/>
        <v>25249.154117647064</v>
      </c>
      <c r="Z3020">
        <v>2</v>
      </c>
      <c r="AA3020" s="89">
        <f t="shared" si="239"/>
        <v>496035</v>
      </c>
      <c r="AH3020" s="37"/>
      <c r="AI3020" s="37"/>
      <c r="AK3020" s="37"/>
    </row>
    <row r="3021" spans="1:37" hidden="1">
      <c r="A3021" t="s">
        <v>64</v>
      </c>
      <c r="B3021" t="s">
        <v>2</v>
      </c>
      <c r="C3021" t="s">
        <v>13</v>
      </c>
      <c r="D3021" t="s">
        <v>116</v>
      </c>
      <c r="E3021" t="s">
        <v>505</v>
      </c>
      <c r="F3021" t="str">
        <f t="shared" si="236"/>
        <v>兴安盟课后辅导</v>
      </c>
      <c r="G3021" t="s">
        <v>142</v>
      </c>
      <c r="H3021" t="s">
        <v>170</v>
      </c>
      <c r="I3021" t="s">
        <v>70</v>
      </c>
      <c r="J3021">
        <v>311</v>
      </c>
      <c r="K3021">
        <v>0</v>
      </c>
      <c r="L3021" s="13">
        <f>VLOOKUP(C3021,'渗透率、续签率'!B:C,2,0)</f>
        <v>0.82299999999999995</v>
      </c>
      <c r="M3021" s="6">
        <v>0</v>
      </c>
      <c r="N3021">
        <v>1</v>
      </c>
      <c r="O3021">
        <v>0</v>
      </c>
      <c r="P3021" s="6">
        <v>0</v>
      </c>
      <c r="Q3021" s="13">
        <v>0</v>
      </c>
      <c r="R3021" s="13">
        <v>0</v>
      </c>
      <c r="S3021" s="31">
        <v>110</v>
      </c>
      <c r="T3021" s="6">
        <f>VLOOKUP(E3021,'参数设置&amp;汇总'!S:U,3,0)</f>
        <v>0.15</v>
      </c>
      <c r="U3021" s="78">
        <f t="shared" si="235"/>
        <v>0.15</v>
      </c>
      <c r="V3021" s="13">
        <v>0.85000000000000009</v>
      </c>
      <c r="W3021" s="78">
        <f t="shared" si="237"/>
        <v>0.1764705882352941</v>
      </c>
      <c r="X3021" s="1">
        <f>VLOOKUP(E3021,'渗透率、续签率'!AG:AJ,4,0)</f>
        <v>11023</v>
      </c>
      <c r="Y3021" s="1">
        <f t="shared" si="238"/>
        <v>1945.2352941176468</v>
      </c>
      <c r="Z3021">
        <v>0</v>
      </c>
      <c r="AA3021" s="89">
        <f t="shared" si="239"/>
        <v>11023</v>
      </c>
      <c r="AH3021" s="37"/>
      <c r="AI3021" s="37"/>
      <c r="AK3021" s="37"/>
    </row>
    <row r="3022" spans="1:37" hidden="1">
      <c r="A3022" t="s">
        <v>64</v>
      </c>
      <c r="B3022" t="s">
        <v>2</v>
      </c>
      <c r="C3022" t="s">
        <v>13</v>
      </c>
      <c r="D3022" t="s">
        <v>116</v>
      </c>
      <c r="E3022" t="s">
        <v>505</v>
      </c>
      <c r="F3022" t="str">
        <f t="shared" si="236"/>
        <v>内江市课后辅导</v>
      </c>
      <c r="G3022" t="s">
        <v>77</v>
      </c>
      <c r="H3022" t="s">
        <v>171</v>
      </c>
      <c r="I3022" t="s">
        <v>70</v>
      </c>
      <c r="J3022">
        <v>93</v>
      </c>
      <c r="K3022">
        <v>0</v>
      </c>
      <c r="L3022" s="13">
        <f>VLOOKUP(C3022,'渗透率、续签率'!B:C,2,0)</f>
        <v>0.82299999999999995</v>
      </c>
      <c r="M3022" s="6">
        <v>0</v>
      </c>
      <c r="N3022">
        <v>9</v>
      </c>
      <c r="O3022">
        <v>0</v>
      </c>
      <c r="P3022" s="6">
        <v>0</v>
      </c>
      <c r="Q3022" s="13">
        <v>0</v>
      </c>
      <c r="R3022" s="13">
        <v>0</v>
      </c>
      <c r="S3022" s="31">
        <v>123</v>
      </c>
      <c r="T3022" s="6">
        <f>VLOOKUP(E3022,'参数设置&amp;汇总'!S:U,3,0)</f>
        <v>0.15</v>
      </c>
      <c r="U3022" s="78">
        <f t="shared" si="235"/>
        <v>1.3499999999999999</v>
      </c>
      <c r="V3022" s="13">
        <v>0.85000000000000009</v>
      </c>
      <c r="W3022" s="78">
        <f t="shared" si="237"/>
        <v>1.5882352941176467</v>
      </c>
      <c r="X3022" s="1">
        <f>VLOOKUP(E3022,'渗透率、续签率'!AG:AJ,4,0)</f>
        <v>11023</v>
      </c>
      <c r="Y3022" s="1">
        <f t="shared" si="238"/>
        <v>17507.117647058822</v>
      </c>
      <c r="Z3022">
        <v>1</v>
      </c>
      <c r="AA3022" s="89">
        <f t="shared" si="239"/>
        <v>99207</v>
      </c>
      <c r="AH3022" s="37"/>
      <c r="AI3022" s="37"/>
      <c r="AK3022" s="37"/>
    </row>
    <row r="3023" spans="1:37" hidden="1">
      <c r="A3023" t="s">
        <v>64</v>
      </c>
      <c r="B3023" t="s">
        <v>2</v>
      </c>
      <c r="C3023" t="s">
        <v>13</v>
      </c>
      <c r="D3023" t="s">
        <v>116</v>
      </c>
      <c r="E3023" t="s">
        <v>505</v>
      </c>
      <c r="F3023" t="str">
        <f t="shared" si="236"/>
        <v>凉山彝族自治州课后辅导</v>
      </c>
      <c r="G3023" t="s">
        <v>77</v>
      </c>
      <c r="H3023" t="s">
        <v>172</v>
      </c>
      <c r="I3023" t="s">
        <v>70</v>
      </c>
      <c r="J3023">
        <v>126</v>
      </c>
      <c r="K3023">
        <v>1</v>
      </c>
      <c r="L3023" s="13">
        <f>VLOOKUP(C3023,'渗透率、续签率'!B:C,2,0)</f>
        <v>0.82299999999999995</v>
      </c>
      <c r="M3023" s="6">
        <v>0.01</v>
      </c>
      <c r="N3023">
        <v>5</v>
      </c>
      <c r="O3023">
        <v>1</v>
      </c>
      <c r="P3023" s="6">
        <v>0.2</v>
      </c>
      <c r="Q3023" s="13">
        <v>0.20899999999999999</v>
      </c>
      <c r="R3023" s="13">
        <v>0.20899999999999999</v>
      </c>
      <c r="S3023" s="31">
        <v>155</v>
      </c>
      <c r="T3023" s="6">
        <f>VLOOKUP(E3023,'参数设置&amp;汇总'!S:U,3,0)</f>
        <v>0.15</v>
      </c>
      <c r="U3023" s="78">
        <f t="shared" si="235"/>
        <v>1</v>
      </c>
      <c r="V3023" s="13">
        <v>0.85000000000000009</v>
      </c>
      <c r="W3023" s="78">
        <f t="shared" si="237"/>
        <v>0.2082352941176471</v>
      </c>
      <c r="X3023" s="1">
        <f>VLOOKUP(E3023,'渗透率、续签率'!AG:AJ,4,0)</f>
        <v>11023</v>
      </c>
      <c r="Y3023" s="1">
        <f t="shared" si="238"/>
        <v>2295.3776470588241</v>
      </c>
      <c r="Z3023">
        <v>0</v>
      </c>
      <c r="AA3023" s="89">
        <f t="shared" si="239"/>
        <v>55115</v>
      </c>
      <c r="AH3023" s="37"/>
      <c r="AI3023" s="37"/>
      <c r="AJ3023" s="1"/>
      <c r="AK3023" s="37"/>
    </row>
    <row r="3024" spans="1:37" hidden="1">
      <c r="A3024" t="s">
        <v>64</v>
      </c>
      <c r="B3024" t="s">
        <v>2</v>
      </c>
      <c r="C3024" t="s">
        <v>13</v>
      </c>
      <c r="D3024" t="s">
        <v>116</v>
      </c>
      <c r="E3024" t="s">
        <v>505</v>
      </c>
      <c r="F3024" t="str">
        <f t="shared" si="236"/>
        <v>包头市课后辅导</v>
      </c>
      <c r="G3024" t="s">
        <v>142</v>
      </c>
      <c r="H3024" t="s">
        <v>173</v>
      </c>
      <c r="I3024" t="s">
        <v>70</v>
      </c>
      <c r="J3024">
        <v>706</v>
      </c>
      <c r="K3024">
        <v>1</v>
      </c>
      <c r="L3024" s="13">
        <f>VLOOKUP(C3024,'渗透率、续签率'!B:C,2,0)</f>
        <v>0.82299999999999995</v>
      </c>
      <c r="M3024" s="6">
        <v>0</v>
      </c>
      <c r="N3024">
        <v>17</v>
      </c>
      <c r="O3024">
        <v>1</v>
      </c>
      <c r="P3024" s="6">
        <v>0.06</v>
      </c>
      <c r="Q3024" s="13">
        <v>4.1000000000000002E-2</v>
      </c>
      <c r="R3024" s="13">
        <v>0</v>
      </c>
      <c r="S3024" s="31">
        <v>553</v>
      </c>
      <c r="T3024" s="6">
        <f>VLOOKUP(E3024,'参数设置&amp;汇总'!S:U,3,0)</f>
        <v>0.15</v>
      </c>
      <c r="U3024" s="78">
        <f t="shared" si="235"/>
        <v>2.5499999999999998</v>
      </c>
      <c r="V3024" s="13">
        <v>0.85000000000000009</v>
      </c>
      <c r="W3024" s="78">
        <f t="shared" si="237"/>
        <v>2.0317647058823525</v>
      </c>
      <c r="X3024" s="1">
        <f>VLOOKUP(E3024,'渗透率、续签率'!AG:AJ,4,0)</f>
        <v>11023</v>
      </c>
      <c r="Y3024" s="1">
        <f t="shared" si="238"/>
        <v>22396.14235294117</v>
      </c>
      <c r="Z3024">
        <v>3</v>
      </c>
      <c r="AA3024" s="89">
        <f t="shared" si="239"/>
        <v>187391</v>
      </c>
    </row>
    <row r="3025" spans="1:37" hidden="1">
      <c r="A3025" t="s">
        <v>64</v>
      </c>
      <c r="B3025" t="s">
        <v>2</v>
      </c>
      <c r="C3025" t="s">
        <v>13</v>
      </c>
      <c r="D3025" t="s">
        <v>116</v>
      </c>
      <c r="E3025" t="s">
        <v>505</v>
      </c>
      <c r="F3025" t="str">
        <f t="shared" si="236"/>
        <v>北屯市课后辅导</v>
      </c>
      <c r="G3025" t="s">
        <v>145</v>
      </c>
      <c r="H3025" t="s">
        <v>174</v>
      </c>
      <c r="I3025" t="s">
        <v>70</v>
      </c>
      <c r="J3025">
        <v>9</v>
      </c>
      <c r="K3025">
        <v>0</v>
      </c>
      <c r="L3025" s="13">
        <f>VLOOKUP(C3025,'渗透率、续签率'!B:C,2,0)</f>
        <v>0.82299999999999995</v>
      </c>
      <c r="M3025" s="6">
        <v>0</v>
      </c>
      <c r="N3025">
        <v>0</v>
      </c>
      <c r="O3025">
        <v>0</v>
      </c>
      <c r="P3025" s="6">
        <v>0</v>
      </c>
      <c r="Q3025" s="13">
        <v>0</v>
      </c>
      <c r="R3025" s="13">
        <v>0</v>
      </c>
      <c r="S3025" s="31">
        <v>2</v>
      </c>
      <c r="T3025" s="6">
        <f>VLOOKUP(E3025,'参数设置&amp;汇总'!S:U,3,0)</f>
        <v>0.15</v>
      </c>
      <c r="U3025" s="78">
        <f t="shared" si="235"/>
        <v>0</v>
      </c>
      <c r="V3025" s="13">
        <v>0.85000000000000009</v>
      </c>
      <c r="W3025" s="78">
        <f t="shared" si="237"/>
        <v>0</v>
      </c>
      <c r="X3025" s="1">
        <f>VLOOKUP(E3025,'渗透率、续签率'!AG:AJ,4,0)</f>
        <v>11023</v>
      </c>
      <c r="Y3025" s="1">
        <f t="shared" si="238"/>
        <v>0</v>
      </c>
      <c r="Z3025">
        <v>0</v>
      </c>
      <c r="AA3025" s="89">
        <f t="shared" si="239"/>
        <v>0</v>
      </c>
      <c r="AH3025" s="37"/>
      <c r="AI3025" s="37"/>
      <c r="AJ3025" s="1"/>
      <c r="AK3025" s="37"/>
    </row>
    <row r="3026" spans="1:37" hidden="1">
      <c r="A3026" t="s">
        <v>64</v>
      </c>
      <c r="B3026" t="s">
        <v>2</v>
      </c>
      <c r="C3026" t="s">
        <v>13</v>
      </c>
      <c r="D3026" t="s">
        <v>116</v>
      </c>
      <c r="E3026" t="s">
        <v>505</v>
      </c>
      <c r="F3026" t="str">
        <f t="shared" si="236"/>
        <v>北海市课后辅导</v>
      </c>
      <c r="G3026" t="s">
        <v>88</v>
      </c>
      <c r="H3026" t="s">
        <v>175</v>
      </c>
      <c r="I3026" t="s">
        <v>68</v>
      </c>
      <c r="J3026">
        <v>333</v>
      </c>
      <c r="K3026">
        <v>0</v>
      </c>
      <c r="L3026" s="13">
        <f>VLOOKUP(C3026,'渗透率、续签率'!B:C,2,0)</f>
        <v>0.82299999999999995</v>
      </c>
      <c r="M3026" s="6">
        <v>0</v>
      </c>
      <c r="N3026">
        <v>2</v>
      </c>
      <c r="O3026">
        <v>0</v>
      </c>
      <c r="P3026" s="6">
        <v>0</v>
      </c>
      <c r="Q3026" s="13">
        <v>0</v>
      </c>
      <c r="R3026" s="13">
        <v>0</v>
      </c>
      <c r="S3026" s="31">
        <v>112</v>
      </c>
      <c r="T3026" s="6">
        <f>VLOOKUP(E3026,'参数设置&amp;汇总'!S:U,3,0)</f>
        <v>0.15</v>
      </c>
      <c r="U3026" s="78">
        <f t="shared" si="235"/>
        <v>0.3</v>
      </c>
      <c r="V3026" s="13">
        <v>0.85000000000000009</v>
      </c>
      <c r="W3026" s="78">
        <f t="shared" si="237"/>
        <v>0.3529411764705882</v>
      </c>
      <c r="X3026" s="1">
        <f>VLOOKUP(E3026,'渗透率、续签率'!AG:AJ,4,0)</f>
        <v>11023</v>
      </c>
      <c r="Y3026" s="1">
        <f t="shared" si="238"/>
        <v>3890.4705882352937</v>
      </c>
      <c r="Z3026">
        <v>0</v>
      </c>
      <c r="AA3026" s="89">
        <f t="shared" si="239"/>
        <v>22046</v>
      </c>
      <c r="AH3026" s="37"/>
      <c r="AI3026" s="37"/>
      <c r="AJ3026" s="1"/>
      <c r="AK3026" s="37"/>
    </row>
    <row r="3027" spans="1:37" hidden="1">
      <c r="A3027" t="s">
        <v>64</v>
      </c>
      <c r="B3027" t="s">
        <v>2</v>
      </c>
      <c r="C3027" t="s">
        <v>13</v>
      </c>
      <c r="D3027" t="s">
        <v>116</v>
      </c>
      <c r="E3027" t="s">
        <v>505</v>
      </c>
      <c r="F3027" t="str">
        <f t="shared" si="236"/>
        <v>十堰市课后辅导</v>
      </c>
      <c r="G3027" t="s">
        <v>81</v>
      </c>
      <c r="H3027" t="s">
        <v>176</v>
      </c>
      <c r="I3027" t="s">
        <v>68</v>
      </c>
      <c r="J3027">
        <v>153</v>
      </c>
      <c r="K3027">
        <v>1</v>
      </c>
      <c r="L3027" s="13">
        <f>VLOOKUP(C3027,'渗透率、续签率'!B:C,2,0)</f>
        <v>0.82299999999999995</v>
      </c>
      <c r="M3027" s="6">
        <v>0.01</v>
      </c>
      <c r="N3027">
        <v>14</v>
      </c>
      <c r="O3027">
        <v>1</v>
      </c>
      <c r="P3027" s="6">
        <v>7.0000000000000007E-2</v>
      </c>
      <c r="Q3027" s="13">
        <v>0.20200000000000001</v>
      </c>
      <c r="R3027" s="13">
        <v>0.17</v>
      </c>
      <c r="S3027" s="31">
        <v>265</v>
      </c>
      <c r="T3027" s="6">
        <f>VLOOKUP(E3027,'参数设置&amp;汇总'!S:U,3,0)</f>
        <v>0.15</v>
      </c>
      <c r="U3027" s="78">
        <f t="shared" si="235"/>
        <v>2.1</v>
      </c>
      <c r="V3027" s="13">
        <v>0.85000000000000009</v>
      </c>
      <c r="W3027" s="78">
        <f t="shared" si="237"/>
        <v>1.5023529411764707</v>
      </c>
      <c r="X3027" s="1">
        <f>VLOOKUP(E3027,'渗透率、续签率'!AG:AJ,4,0)</f>
        <v>11023</v>
      </c>
      <c r="Y3027" s="1">
        <f t="shared" si="238"/>
        <v>16560.436470588236</v>
      </c>
      <c r="Z3027">
        <v>0</v>
      </c>
      <c r="AA3027" s="89">
        <f t="shared" si="239"/>
        <v>154322</v>
      </c>
      <c r="AH3027" s="37"/>
      <c r="AI3027" s="37"/>
      <c r="AK3027" s="37"/>
    </row>
    <row r="3028" spans="1:37" hidden="1">
      <c r="A3028" t="s">
        <v>64</v>
      </c>
      <c r="B3028" t="s">
        <v>2</v>
      </c>
      <c r="C3028" t="s">
        <v>13</v>
      </c>
      <c r="D3028" t="s">
        <v>116</v>
      </c>
      <c r="E3028" t="s">
        <v>505</v>
      </c>
      <c r="F3028" t="str">
        <f t="shared" si="236"/>
        <v>南充市课后辅导</v>
      </c>
      <c r="G3028" t="s">
        <v>77</v>
      </c>
      <c r="H3028" t="s">
        <v>177</v>
      </c>
      <c r="I3028" t="s">
        <v>70</v>
      </c>
      <c r="J3028">
        <v>252</v>
      </c>
      <c r="K3028">
        <v>2</v>
      </c>
      <c r="L3028" s="13">
        <f>VLOOKUP(C3028,'渗透率、续签率'!B:C,2,0)</f>
        <v>0.82299999999999995</v>
      </c>
      <c r="M3028" s="6">
        <v>0.01</v>
      </c>
      <c r="N3028">
        <v>21</v>
      </c>
      <c r="O3028">
        <v>2</v>
      </c>
      <c r="P3028" s="6">
        <v>0.1</v>
      </c>
      <c r="Q3028" s="13">
        <v>0.13600000000000001</v>
      </c>
      <c r="R3028" s="13">
        <v>3.2000000000000001E-2</v>
      </c>
      <c r="S3028" s="31">
        <v>344</v>
      </c>
      <c r="T3028" s="6">
        <f>VLOOKUP(E3028,'参数设置&amp;汇总'!S:U,3,0)</f>
        <v>0.15</v>
      </c>
      <c r="U3028" s="78">
        <f t="shared" si="235"/>
        <v>3.15</v>
      </c>
      <c r="V3028" s="13">
        <v>0.85000000000000009</v>
      </c>
      <c r="W3028" s="78">
        <f t="shared" si="237"/>
        <v>1.7694117647058822</v>
      </c>
      <c r="X3028" s="1">
        <f>VLOOKUP(E3028,'渗透率、续签率'!AG:AJ,4,0)</f>
        <v>11023</v>
      </c>
      <c r="Y3028" s="1">
        <f t="shared" si="238"/>
        <v>19504.225882352941</v>
      </c>
      <c r="Z3028">
        <v>0</v>
      </c>
      <c r="AA3028" s="89">
        <f t="shared" si="239"/>
        <v>231483</v>
      </c>
      <c r="AH3028" s="37"/>
      <c r="AI3028" s="37"/>
      <c r="AK3028" s="37"/>
    </row>
    <row r="3029" spans="1:37" hidden="1">
      <c r="A3029" t="s">
        <v>64</v>
      </c>
      <c r="B3029" t="s">
        <v>2</v>
      </c>
      <c r="C3029" t="s">
        <v>13</v>
      </c>
      <c r="D3029" t="s">
        <v>116</v>
      </c>
      <c r="E3029" t="s">
        <v>505</v>
      </c>
      <c r="F3029" t="str">
        <f t="shared" si="236"/>
        <v>南平市课后辅导</v>
      </c>
      <c r="G3029" t="s">
        <v>92</v>
      </c>
      <c r="H3029" t="s">
        <v>178</v>
      </c>
      <c r="I3029" t="s">
        <v>68</v>
      </c>
      <c r="J3029">
        <v>214</v>
      </c>
      <c r="K3029">
        <v>0</v>
      </c>
      <c r="L3029" s="13">
        <f>VLOOKUP(C3029,'渗透率、续签率'!B:C,2,0)</f>
        <v>0.82299999999999995</v>
      </c>
      <c r="M3029" s="6">
        <v>0</v>
      </c>
      <c r="N3029">
        <v>0</v>
      </c>
      <c r="O3029">
        <v>0</v>
      </c>
      <c r="P3029" s="6">
        <v>0</v>
      </c>
      <c r="Q3029" s="13">
        <v>0</v>
      </c>
      <c r="R3029" s="13">
        <v>0</v>
      </c>
      <c r="S3029" s="31">
        <v>98</v>
      </c>
      <c r="T3029" s="6">
        <f>VLOOKUP(E3029,'参数设置&amp;汇总'!S:U,3,0)</f>
        <v>0.15</v>
      </c>
      <c r="U3029" s="78">
        <f t="shared" si="235"/>
        <v>0</v>
      </c>
      <c r="V3029" s="13">
        <v>0.85000000000000009</v>
      </c>
      <c r="W3029" s="78">
        <f t="shared" si="237"/>
        <v>0</v>
      </c>
      <c r="X3029" s="1">
        <f>VLOOKUP(E3029,'渗透率、续签率'!AG:AJ,4,0)</f>
        <v>11023</v>
      </c>
      <c r="Y3029" s="1">
        <f t="shared" si="238"/>
        <v>0</v>
      </c>
      <c r="Z3029">
        <v>0</v>
      </c>
      <c r="AA3029" s="89">
        <f t="shared" si="239"/>
        <v>0</v>
      </c>
      <c r="AH3029" s="37"/>
      <c r="AI3029" s="37"/>
      <c r="AK3029" s="37"/>
    </row>
    <row r="3030" spans="1:37" hidden="1">
      <c r="A3030" t="s">
        <v>64</v>
      </c>
      <c r="B3030" t="s">
        <v>2</v>
      </c>
      <c r="C3030" t="s">
        <v>13</v>
      </c>
      <c r="D3030" t="s">
        <v>116</v>
      </c>
      <c r="E3030" t="s">
        <v>505</v>
      </c>
      <c r="F3030" t="str">
        <f t="shared" si="236"/>
        <v>南通市课后辅导</v>
      </c>
      <c r="G3030" t="s">
        <v>73</v>
      </c>
      <c r="H3030" t="s">
        <v>179</v>
      </c>
      <c r="I3030" t="s">
        <v>70</v>
      </c>
      <c r="J3030">
        <v>642</v>
      </c>
      <c r="K3030">
        <v>6</v>
      </c>
      <c r="L3030" s="13">
        <f>VLOOKUP(C3030,'渗透率、续签率'!B:C,2,0)</f>
        <v>0.82299999999999995</v>
      </c>
      <c r="M3030" s="6">
        <v>0.01</v>
      </c>
      <c r="N3030">
        <v>53</v>
      </c>
      <c r="O3030">
        <v>6</v>
      </c>
      <c r="P3030" s="6">
        <v>0.11</v>
      </c>
      <c r="Q3030" s="13">
        <v>0.24099999999999999</v>
      </c>
      <c r="R3030" s="13">
        <v>0.215</v>
      </c>
      <c r="S3030" s="31">
        <v>1016</v>
      </c>
      <c r="T3030" s="6">
        <f>VLOOKUP(E3030,'参数设置&amp;汇总'!S:U,3,0)</f>
        <v>0.15</v>
      </c>
      <c r="U3030" s="78">
        <f t="shared" si="235"/>
        <v>7.9499999999999993</v>
      </c>
      <c r="V3030" s="13">
        <v>0.85000000000000009</v>
      </c>
      <c r="W3030" s="78">
        <f t="shared" si="237"/>
        <v>3.5435294117647049</v>
      </c>
      <c r="X3030" s="1">
        <f>VLOOKUP(E3030,'渗透率、续签率'!AG:AJ,4,0)</f>
        <v>11023</v>
      </c>
      <c r="Y3030" s="1">
        <f t="shared" si="238"/>
        <v>39060.32470588234</v>
      </c>
      <c r="Z3030">
        <v>0</v>
      </c>
      <c r="AA3030" s="89">
        <f t="shared" si="239"/>
        <v>584219</v>
      </c>
      <c r="AH3030" s="37"/>
      <c r="AI3030" s="37"/>
      <c r="AK3030" s="37"/>
    </row>
    <row r="3031" spans="1:37" hidden="1">
      <c r="A3031" t="s">
        <v>64</v>
      </c>
      <c r="B3031" t="s">
        <v>2</v>
      </c>
      <c r="C3031" t="s">
        <v>13</v>
      </c>
      <c r="D3031" t="s">
        <v>116</v>
      </c>
      <c r="E3031" t="s">
        <v>505</v>
      </c>
      <c r="F3031" t="str">
        <f t="shared" si="236"/>
        <v>南阳市课后辅导</v>
      </c>
      <c r="G3031" t="s">
        <v>110</v>
      </c>
      <c r="H3031" t="s">
        <v>180</v>
      </c>
      <c r="I3031" t="s">
        <v>70</v>
      </c>
      <c r="J3031">
        <v>399</v>
      </c>
      <c r="K3031">
        <v>3</v>
      </c>
      <c r="L3031" s="13">
        <f>VLOOKUP(C3031,'渗透率、续签率'!B:C,2,0)</f>
        <v>0.82299999999999995</v>
      </c>
      <c r="M3031" s="6">
        <v>0.01</v>
      </c>
      <c r="N3031">
        <v>45</v>
      </c>
      <c r="O3031">
        <v>3</v>
      </c>
      <c r="P3031" s="6">
        <v>7.0000000000000007E-2</v>
      </c>
      <c r="Q3031" s="13">
        <v>0.23300000000000001</v>
      </c>
      <c r="R3031" s="13">
        <v>0.10199999999999999</v>
      </c>
      <c r="S3031" s="31">
        <v>797</v>
      </c>
      <c r="T3031" s="6">
        <f>VLOOKUP(E3031,'参数设置&amp;汇总'!S:U,3,0)</f>
        <v>0.15</v>
      </c>
      <c r="U3031" s="78">
        <f t="shared" si="235"/>
        <v>6.75</v>
      </c>
      <c r="V3031" s="13">
        <v>0.85000000000000009</v>
      </c>
      <c r="W3031" s="78">
        <f t="shared" si="237"/>
        <v>5.0364705882352947</v>
      </c>
      <c r="X3031" s="1">
        <f>VLOOKUP(E3031,'渗透率、续签率'!AG:AJ,4,0)</f>
        <v>11023</v>
      </c>
      <c r="Y3031" s="1">
        <f t="shared" si="238"/>
        <v>55517.015294117657</v>
      </c>
      <c r="Z3031">
        <v>3</v>
      </c>
      <c r="AA3031" s="89">
        <f t="shared" si="239"/>
        <v>496035</v>
      </c>
      <c r="AH3031" s="37"/>
      <c r="AI3031" s="37"/>
      <c r="AK3031" s="37"/>
    </row>
    <row r="3032" spans="1:37" hidden="1">
      <c r="A3032" t="s">
        <v>64</v>
      </c>
      <c r="B3032" t="s">
        <v>2</v>
      </c>
      <c r="C3032" t="s">
        <v>13</v>
      </c>
      <c r="D3032" t="s">
        <v>116</v>
      </c>
      <c r="E3032" t="s">
        <v>505</v>
      </c>
      <c r="F3032" t="str">
        <f t="shared" si="236"/>
        <v>博尔塔拉蒙古自治州课后辅导</v>
      </c>
      <c r="G3032" t="s">
        <v>145</v>
      </c>
      <c r="H3032" t="s">
        <v>181</v>
      </c>
      <c r="I3032" t="s">
        <v>70</v>
      </c>
      <c r="J3032">
        <v>27</v>
      </c>
      <c r="K3032">
        <v>0</v>
      </c>
      <c r="L3032" s="13">
        <f>VLOOKUP(C3032,'渗透率、续签率'!B:C,2,0)</f>
        <v>0.82299999999999995</v>
      </c>
      <c r="M3032" s="6">
        <v>0</v>
      </c>
      <c r="N3032">
        <v>2</v>
      </c>
      <c r="O3032">
        <v>0</v>
      </c>
      <c r="P3032" s="6">
        <v>0</v>
      </c>
      <c r="Q3032" s="13">
        <v>0</v>
      </c>
      <c r="R3032" s="13">
        <v>0</v>
      </c>
      <c r="S3032" s="31">
        <v>63</v>
      </c>
      <c r="T3032" s="6">
        <f>VLOOKUP(E3032,'参数设置&amp;汇总'!S:U,3,0)</f>
        <v>0.15</v>
      </c>
      <c r="U3032" s="78">
        <f t="shared" si="235"/>
        <v>0.3</v>
      </c>
      <c r="V3032" s="13">
        <v>0.85000000000000009</v>
      </c>
      <c r="W3032" s="78">
        <f t="shared" si="237"/>
        <v>0.3529411764705882</v>
      </c>
      <c r="X3032" s="1">
        <f>VLOOKUP(E3032,'渗透率、续签率'!AG:AJ,4,0)</f>
        <v>11023</v>
      </c>
      <c r="Y3032" s="1">
        <f t="shared" si="238"/>
        <v>3890.4705882352937</v>
      </c>
      <c r="Z3032">
        <v>0</v>
      </c>
      <c r="AA3032" s="89">
        <f t="shared" si="239"/>
        <v>22046</v>
      </c>
      <c r="AH3032" s="37"/>
      <c r="AI3032" s="37"/>
      <c r="AK3032" s="37"/>
    </row>
    <row r="3033" spans="1:37" hidden="1">
      <c r="A3033" t="s">
        <v>64</v>
      </c>
      <c r="B3033" t="s">
        <v>2</v>
      </c>
      <c r="C3033" t="s">
        <v>13</v>
      </c>
      <c r="D3033" t="s">
        <v>116</v>
      </c>
      <c r="E3033" t="s">
        <v>505</v>
      </c>
      <c r="F3033" t="str">
        <f t="shared" si="236"/>
        <v>双河市课后辅导</v>
      </c>
      <c r="G3033" t="s">
        <v>145</v>
      </c>
      <c r="H3033" t="s">
        <v>182</v>
      </c>
      <c r="I3033" t="s">
        <v>70</v>
      </c>
      <c r="J3033">
        <v>3</v>
      </c>
      <c r="K3033">
        <v>0</v>
      </c>
      <c r="L3033" s="13">
        <f>VLOOKUP(C3033,'渗透率、续签率'!B:C,2,0)</f>
        <v>0.82299999999999995</v>
      </c>
      <c r="M3033" s="6">
        <v>0</v>
      </c>
      <c r="N3033">
        <v>0</v>
      </c>
      <c r="O3033">
        <v>0</v>
      </c>
      <c r="P3033" s="6">
        <v>0</v>
      </c>
      <c r="Q3033" s="13">
        <v>0</v>
      </c>
      <c r="R3033" s="13">
        <v>0</v>
      </c>
      <c r="S3033" s="31">
        <v>2</v>
      </c>
      <c r="T3033" s="6">
        <f>VLOOKUP(E3033,'参数设置&amp;汇总'!S:U,3,0)</f>
        <v>0.15</v>
      </c>
      <c r="U3033" s="78">
        <f t="shared" si="235"/>
        <v>0</v>
      </c>
      <c r="V3033" s="13">
        <v>0.85000000000000009</v>
      </c>
      <c r="W3033" s="78">
        <f t="shared" si="237"/>
        <v>0</v>
      </c>
      <c r="X3033" s="1">
        <f>VLOOKUP(E3033,'渗透率、续签率'!AG:AJ,4,0)</f>
        <v>11023</v>
      </c>
      <c r="Y3033" s="1">
        <f t="shared" si="238"/>
        <v>0</v>
      </c>
      <c r="Z3033">
        <v>0</v>
      </c>
      <c r="AA3033" s="89">
        <f t="shared" si="239"/>
        <v>0</v>
      </c>
      <c r="AH3033" s="37"/>
      <c r="AI3033" s="37"/>
      <c r="AK3033" s="37"/>
    </row>
    <row r="3034" spans="1:37" hidden="1">
      <c r="A3034" t="s">
        <v>64</v>
      </c>
      <c r="B3034" t="s">
        <v>2</v>
      </c>
      <c r="C3034" t="s">
        <v>13</v>
      </c>
      <c r="D3034" t="s">
        <v>116</v>
      </c>
      <c r="E3034" t="s">
        <v>505</v>
      </c>
      <c r="F3034" t="str">
        <f t="shared" si="236"/>
        <v>双鸭山市课后辅导</v>
      </c>
      <c r="G3034" t="s">
        <v>118</v>
      </c>
      <c r="H3034" t="s">
        <v>183</v>
      </c>
      <c r="I3034" t="s">
        <v>70</v>
      </c>
      <c r="J3034">
        <v>48</v>
      </c>
      <c r="K3034">
        <v>0</v>
      </c>
      <c r="L3034" s="13">
        <f>VLOOKUP(C3034,'渗透率、续签率'!B:C,2,0)</f>
        <v>0.82299999999999995</v>
      </c>
      <c r="M3034" s="6">
        <v>0</v>
      </c>
      <c r="N3034">
        <v>0</v>
      </c>
      <c r="O3034">
        <v>0</v>
      </c>
      <c r="P3034" s="6">
        <v>0</v>
      </c>
      <c r="Q3034" s="13">
        <v>0</v>
      </c>
      <c r="R3034" s="13">
        <v>0</v>
      </c>
      <c r="S3034" s="31">
        <v>16</v>
      </c>
      <c r="T3034" s="6">
        <f>VLOOKUP(E3034,'参数设置&amp;汇总'!S:U,3,0)</f>
        <v>0.15</v>
      </c>
      <c r="U3034" s="78">
        <f t="shared" si="235"/>
        <v>0</v>
      </c>
      <c r="V3034" s="13">
        <v>0.85000000000000009</v>
      </c>
      <c r="W3034" s="78">
        <f t="shared" si="237"/>
        <v>0</v>
      </c>
      <c r="X3034" s="1">
        <f>VLOOKUP(E3034,'渗透率、续签率'!AG:AJ,4,0)</f>
        <v>11023</v>
      </c>
      <c r="Y3034" s="1">
        <f t="shared" si="238"/>
        <v>0</v>
      </c>
      <c r="Z3034">
        <v>0</v>
      </c>
      <c r="AA3034" s="89">
        <f t="shared" si="239"/>
        <v>0</v>
      </c>
      <c r="AH3034" s="37"/>
      <c r="AI3034" s="37"/>
      <c r="AK3034" s="37"/>
    </row>
    <row r="3035" spans="1:37" hidden="1">
      <c r="A3035" t="s">
        <v>64</v>
      </c>
      <c r="B3035" t="s">
        <v>2</v>
      </c>
      <c r="C3035" t="s">
        <v>13</v>
      </c>
      <c r="D3035" t="s">
        <v>116</v>
      </c>
      <c r="E3035" t="s">
        <v>505</v>
      </c>
      <c r="F3035" t="str">
        <f t="shared" si="236"/>
        <v>可克达拉市课后辅导</v>
      </c>
      <c r="G3035" t="s">
        <v>145</v>
      </c>
      <c r="H3035" t="s">
        <v>184</v>
      </c>
      <c r="I3035" t="s">
        <v>70</v>
      </c>
      <c r="J3035">
        <v>10</v>
      </c>
      <c r="K3035">
        <v>0</v>
      </c>
      <c r="L3035" s="13">
        <f>VLOOKUP(C3035,'渗透率、续签率'!B:C,2,0)</f>
        <v>0.82299999999999995</v>
      </c>
      <c r="M3035" s="6">
        <v>0</v>
      </c>
      <c r="N3035">
        <v>0</v>
      </c>
      <c r="O3035">
        <v>0</v>
      </c>
      <c r="P3035" s="6">
        <v>0</v>
      </c>
      <c r="Q3035" s="13">
        <v>0</v>
      </c>
      <c r="R3035" s="13">
        <v>0</v>
      </c>
      <c r="S3035" s="31">
        <v>4</v>
      </c>
      <c r="T3035" s="6">
        <f>VLOOKUP(E3035,'参数设置&amp;汇总'!S:U,3,0)</f>
        <v>0.15</v>
      </c>
      <c r="U3035" s="78">
        <f t="shared" si="235"/>
        <v>0</v>
      </c>
      <c r="V3035" s="13">
        <v>0.85000000000000009</v>
      </c>
      <c r="W3035" s="78">
        <f t="shared" si="237"/>
        <v>0</v>
      </c>
      <c r="X3035" s="1">
        <f>VLOOKUP(E3035,'渗透率、续签率'!AG:AJ,4,0)</f>
        <v>11023</v>
      </c>
      <c r="Y3035" s="1">
        <f t="shared" si="238"/>
        <v>0</v>
      </c>
      <c r="Z3035">
        <v>0</v>
      </c>
      <c r="AA3035" s="89">
        <f t="shared" si="239"/>
        <v>0</v>
      </c>
      <c r="AH3035" s="37"/>
      <c r="AI3035" s="37"/>
      <c r="AK3035" s="37"/>
    </row>
    <row r="3036" spans="1:37" hidden="1">
      <c r="A3036" t="s">
        <v>64</v>
      </c>
      <c r="B3036" t="s">
        <v>2</v>
      </c>
      <c r="C3036" t="s">
        <v>13</v>
      </c>
      <c r="D3036" t="s">
        <v>116</v>
      </c>
      <c r="E3036" t="s">
        <v>505</v>
      </c>
      <c r="F3036" t="str">
        <f t="shared" si="236"/>
        <v>台州市课后辅导</v>
      </c>
      <c r="G3036" t="s">
        <v>79</v>
      </c>
      <c r="H3036" t="s">
        <v>185</v>
      </c>
      <c r="I3036" t="s">
        <v>68</v>
      </c>
      <c r="J3036" s="1">
        <v>1058</v>
      </c>
      <c r="K3036">
        <v>9</v>
      </c>
      <c r="L3036" s="13">
        <f>VLOOKUP(C3036,'渗透率、续签率'!B:C,2,0)</f>
        <v>0.82299999999999995</v>
      </c>
      <c r="M3036" s="6">
        <v>0.01</v>
      </c>
      <c r="N3036">
        <v>47</v>
      </c>
      <c r="O3036">
        <v>9</v>
      </c>
      <c r="P3036" s="6">
        <v>0.19</v>
      </c>
      <c r="Q3036" s="13">
        <v>0.30199999999999999</v>
      </c>
      <c r="R3036" s="13">
        <v>0.29499999999999998</v>
      </c>
      <c r="S3036" s="31">
        <v>1431</v>
      </c>
      <c r="T3036" s="6">
        <f>VLOOKUP(E3036,'参数设置&amp;汇总'!S:U,3,0)</f>
        <v>0.15</v>
      </c>
      <c r="U3036" s="78">
        <f t="shared" si="235"/>
        <v>9</v>
      </c>
      <c r="V3036" s="13">
        <v>0.85000000000000009</v>
      </c>
      <c r="W3036" s="78">
        <f t="shared" si="237"/>
        <v>1.8741176470588239</v>
      </c>
      <c r="X3036" s="1">
        <f>VLOOKUP(E3036,'渗透率、续签率'!AG:AJ,4,0)</f>
        <v>11023</v>
      </c>
      <c r="Y3036" s="1">
        <f t="shared" si="238"/>
        <v>20658.398823529416</v>
      </c>
      <c r="Z3036">
        <v>5</v>
      </c>
      <c r="AA3036" s="89">
        <f t="shared" si="239"/>
        <v>518081</v>
      </c>
      <c r="AH3036" s="37"/>
      <c r="AI3036" s="37"/>
      <c r="AK3036" s="37"/>
    </row>
    <row r="3037" spans="1:37" hidden="1">
      <c r="A3037" t="s">
        <v>64</v>
      </c>
      <c r="B3037" t="s">
        <v>2</v>
      </c>
      <c r="C3037" t="s">
        <v>13</v>
      </c>
      <c r="D3037" t="s">
        <v>116</v>
      </c>
      <c r="E3037" t="s">
        <v>505</v>
      </c>
      <c r="F3037" t="str">
        <f t="shared" si="236"/>
        <v>台湾省课后辅导</v>
      </c>
      <c r="G3037" t="s">
        <v>186</v>
      </c>
      <c r="H3037" t="s">
        <v>186</v>
      </c>
      <c r="I3037" t="s">
        <v>57</v>
      </c>
      <c r="J3037" s="1">
        <v>6903</v>
      </c>
      <c r="K3037">
        <v>0</v>
      </c>
      <c r="L3037" s="13">
        <f>VLOOKUP(C3037,'渗透率、续签率'!B:C,2,0)</f>
        <v>0.82299999999999995</v>
      </c>
      <c r="M3037" s="6">
        <v>0</v>
      </c>
      <c r="N3037">
        <v>0</v>
      </c>
      <c r="O3037">
        <v>0</v>
      </c>
      <c r="P3037" s="6">
        <v>0</v>
      </c>
      <c r="Q3037" s="13">
        <v>0</v>
      </c>
      <c r="R3037" s="13">
        <v>0</v>
      </c>
      <c r="S3037" s="31">
        <v>71</v>
      </c>
      <c r="T3037" s="6">
        <f>VLOOKUP(E3037,'参数设置&amp;汇总'!S:U,3,0)</f>
        <v>0.15</v>
      </c>
      <c r="U3037" s="78">
        <f t="shared" si="235"/>
        <v>0</v>
      </c>
      <c r="V3037" s="13">
        <v>0.85000000000000009</v>
      </c>
      <c r="W3037" s="78">
        <f t="shared" si="237"/>
        <v>0</v>
      </c>
      <c r="X3037" s="1">
        <f>VLOOKUP(E3037,'渗透率、续签率'!AG:AJ,4,0)</f>
        <v>11023</v>
      </c>
      <c r="Y3037" s="1">
        <f t="shared" si="238"/>
        <v>0</v>
      </c>
      <c r="Z3037">
        <v>0</v>
      </c>
      <c r="AA3037" s="89">
        <f t="shared" si="239"/>
        <v>0</v>
      </c>
      <c r="AH3037" s="37"/>
      <c r="AI3037" s="37"/>
      <c r="AJ3037" s="1"/>
      <c r="AK3037" s="37"/>
    </row>
    <row r="3038" spans="1:37" hidden="1">
      <c r="A3038" t="s">
        <v>64</v>
      </c>
      <c r="B3038" t="s">
        <v>2</v>
      </c>
      <c r="C3038" t="s">
        <v>13</v>
      </c>
      <c r="D3038" t="s">
        <v>116</v>
      </c>
      <c r="E3038" t="s">
        <v>505</v>
      </c>
      <c r="F3038" t="str">
        <f t="shared" si="236"/>
        <v>吉安市课后辅导</v>
      </c>
      <c r="G3038" t="s">
        <v>90</v>
      </c>
      <c r="H3038" t="s">
        <v>187</v>
      </c>
      <c r="I3038" t="s">
        <v>68</v>
      </c>
      <c r="J3038">
        <v>90</v>
      </c>
      <c r="K3038">
        <v>0</v>
      </c>
      <c r="L3038" s="13">
        <f>VLOOKUP(C3038,'渗透率、续签率'!B:C,2,0)</f>
        <v>0.82299999999999995</v>
      </c>
      <c r="M3038" s="6">
        <v>0</v>
      </c>
      <c r="N3038">
        <v>4</v>
      </c>
      <c r="O3038">
        <v>0</v>
      </c>
      <c r="P3038" s="6">
        <v>0</v>
      </c>
      <c r="Q3038" s="13">
        <v>2.3E-2</v>
      </c>
      <c r="R3038" s="13">
        <v>0</v>
      </c>
      <c r="S3038" s="31">
        <v>87</v>
      </c>
      <c r="T3038" s="6">
        <f>VLOOKUP(E3038,'参数设置&amp;汇总'!S:U,3,0)</f>
        <v>0.15</v>
      </c>
      <c r="U3038" s="78">
        <f t="shared" si="235"/>
        <v>0.6</v>
      </c>
      <c r="V3038" s="13">
        <v>0.85000000000000009</v>
      </c>
      <c r="W3038" s="78">
        <f t="shared" si="237"/>
        <v>0.70588235294117641</v>
      </c>
      <c r="X3038" s="1">
        <f>VLOOKUP(E3038,'渗透率、续签率'!AG:AJ,4,0)</f>
        <v>11023</v>
      </c>
      <c r="Y3038" s="1">
        <f t="shared" si="238"/>
        <v>7780.9411764705874</v>
      </c>
      <c r="Z3038">
        <v>1</v>
      </c>
      <c r="AA3038" s="89">
        <f t="shared" si="239"/>
        <v>44092</v>
      </c>
      <c r="AH3038" s="37"/>
      <c r="AI3038" s="37"/>
      <c r="AK3038" s="37"/>
    </row>
    <row r="3039" spans="1:37" hidden="1">
      <c r="A3039" t="s">
        <v>64</v>
      </c>
      <c r="B3039" t="s">
        <v>2</v>
      </c>
      <c r="C3039" t="s">
        <v>13</v>
      </c>
      <c r="D3039" t="s">
        <v>116</v>
      </c>
      <c r="E3039" t="s">
        <v>505</v>
      </c>
      <c r="F3039" t="str">
        <f t="shared" si="236"/>
        <v>吉林市课后辅导</v>
      </c>
      <c r="G3039" t="s">
        <v>188</v>
      </c>
      <c r="H3039" t="s">
        <v>189</v>
      </c>
      <c r="I3039" t="s">
        <v>70</v>
      </c>
      <c r="J3039">
        <v>387</v>
      </c>
      <c r="K3039">
        <v>0</v>
      </c>
      <c r="L3039" s="13">
        <f>VLOOKUP(C3039,'渗透率、续签率'!B:C,2,0)</f>
        <v>0.82299999999999995</v>
      </c>
      <c r="M3039" s="6">
        <v>0</v>
      </c>
      <c r="N3039">
        <v>14</v>
      </c>
      <c r="O3039">
        <v>0</v>
      </c>
      <c r="P3039" s="6">
        <v>0</v>
      </c>
      <c r="Q3039" s="13">
        <v>0</v>
      </c>
      <c r="R3039" s="13">
        <v>0</v>
      </c>
      <c r="S3039" s="31">
        <v>310</v>
      </c>
      <c r="T3039" s="6">
        <f>VLOOKUP(E3039,'参数设置&amp;汇总'!S:U,3,0)</f>
        <v>0.15</v>
      </c>
      <c r="U3039" s="78">
        <f t="shared" si="235"/>
        <v>2.1</v>
      </c>
      <c r="V3039" s="13">
        <v>0.85000000000000009</v>
      </c>
      <c r="W3039" s="78">
        <f t="shared" si="237"/>
        <v>2.4705882352941173</v>
      </c>
      <c r="X3039" s="1">
        <f>VLOOKUP(E3039,'渗透率、续签率'!AG:AJ,4,0)</f>
        <v>11023</v>
      </c>
      <c r="Y3039" s="1">
        <f t="shared" si="238"/>
        <v>27233.294117647056</v>
      </c>
      <c r="Z3039">
        <v>0</v>
      </c>
      <c r="AA3039" s="89">
        <f t="shared" si="239"/>
        <v>154322</v>
      </c>
      <c r="AH3039" s="37"/>
      <c r="AI3039" s="37"/>
      <c r="AK3039" s="37"/>
    </row>
    <row r="3040" spans="1:37" hidden="1">
      <c r="A3040" t="s">
        <v>64</v>
      </c>
      <c r="B3040" t="s">
        <v>2</v>
      </c>
      <c r="C3040" t="s">
        <v>13</v>
      </c>
      <c r="D3040" t="s">
        <v>116</v>
      </c>
      <c r="E3040" t="s">
        <v>505</v>
      </c>
      <c r="F3040" t="str">
        <f t="shared" si="236"/>
        <v>吐鲁番市课后辅导</v>
      </c>
      <c r="G3040" t="s">
        <v>145</v>
      </c>
      <c r="H3040" t="s">
        <v>190</v>
      </c>
      <c r="I3040" t="s">
        <v>70</v>
      </c>
      <c r="J3040">
        <v>39</v>
      </c>
      <c r="K3040">
        <v>0</v>
      </c>
      <c r="L3040" s="13">
        <f>VLOOKUP(C3040,'渗透率、续签率'!B:C,2,0)</f>
        <v>0.82299999999999995</v>
      </c>
      <c r="M3040" s="6">
        <v>0</v>
      </c>
      <c r="N3040">
        <v>0</v>
      </c>
      <c r="O3040">
        <v>0</v>
      </c>
      <c r="P3040" s="6">
        <v>0</v>
      </c>
      <c r="Q3040" s="13">
        <v>0</v>
      </c>
      <c r="R3040" s="13">
        <v>0</v>
      </c>
      <c r="S3040" s="31">
        <v>25</v>
      </c>
      <c r="T3040" s="6">
        <f>VLOOKUP(E3040,'参数设置&amp;汇总'!S:U,3,0)</f>
        <v>0.15</v>
      </c>
      <c r="U3040" s="78">
        <f t="shared" si="235"/>
        <v>0</v>
      </c>
      <c r="V3040" s="13">
        <v>0.85000000000000009</v>
      </c>
      <c r="W3040" s="78">
        <f t="shared" si="237"/>
        <v>0</v>
      </c>
      <c r="X3040" s="1">
        <f>VLOOKUP(E3040,'渗透率、续签率'!AG:AJ,4,0)</f>
        <v>11023</v>
      </c>
      <c r="Y3040" s="1">
        <f t="shared" si="238"/>
        <v>0</v>
      </c>
      <c r="Z3040">
        <v>0</v>
      </c>
      <c r="AA3040" s="89">
        <f t="shared" si="239"/>
        <v>0</v>
      </c>
      <c r="AH3040" s="37"/>
      <c r="AI3040" s="37"/>
      <c r="AK3040" s="37"/>
    </row>
    <row r="3041" spans="1:37" hidden="1">
      <c r="A3041" t="s">
        <v>64</v>
      </c>
      <c r="B3041" t="s">
        <v>2</v>
      </c>
      <c r="C3041" t="s">
        <v>13</v>
      </c>
      <c r="D3041" t="s">
        <v>116</v>
      </c>
      <c r="E3041" t="s">
        <v>505</v>
      </c>
      <c r="F3041" t="str">
        <f t="shared" si="236"/>
        <v>吕梁市课后辅导</v>
      </c>
      <c r="G3041" t="s">
        <v>134</v>
      </c>
      <c r="H3041" t="s">
        <v>191</v>
      </c>
      <c r="I3041" t="s">
        <v>70</v>
      </c>
      <c r="J3041">
        <v>72</v>
      </c>
      <c r="K3041">
        <v>0</v>
      </c>
      <c r="L3041" s="13">
        <f>VLOOKUP(C3041,'渗透率、续签率'!B:C,2,0)</f>
        <v>0.82299999999999995</v>
      </c>
      <c r="M3041" s="6">
        <v>0</v>
      </c>
      <c r="N3041">
        <v>6</v>
      </c>
      <c r="O3041">
        <v>0</v>
      </c>
      <c r="P3041" s="6">
        <v>0</v>
      </c>
      <c r="Q3041" s="13">
        <v>0</v>
      </c>
      <c r="R3041" s="13">
        <v>0</v>
      </c>
      <c r="S3041" s="31">
        <v>109</v>
      </c>
      <c r="T3041" s="6">
        <f>VLOOKUP(E3041,'参数设置&amp;汇总'!S:U,3,0)</f>
        <v>0.15</v>
      </c>
      <c r="U3041" s="78">
        <f t="shared" si="235"/>
        <v>0.89999999999999991</v>
      </c>
      <c r="V3041" s="13">
        <v>0.85000000000000009</v>
      </c>
      <c r="W3041" s="78">
        <f t="shared" si="237"/>
        <v>1.0588235294117645</v>
      </c>
      <c r="X3041" s="1">
        <f>VLOOKUP(E3041,'渗透率、续签率'!AG:AJ,4,0)</f>
        <v>11023</v>
      </c>
      <c r="Y3041" s="1">
        <f t="shared" si="238"/>
        <v>11671.411764705879</v>
      </c>
      <c r="Z3041">
        <v>0</v>
      </c>
      <c r="AA3041" s="89">
        <f t="shared" si="239"/>
        <v>66138</v>
      </c>
      <c r="AH3041" s="37"/>
      <c r="AI3041" s="37"/>
      <c r="AK3041" s="37"/>
    </row>
    <row r="3042" spans="1:37" hidden="1">
      <c r="A3042" t="s">
        <v>64</v>
      </c>
      <c r="B3042" t="s">
        <v>2</v>
      </c>
      <c r="C3042" t="s">
        <v>13</v>
      </c>
      <c r="D3042" t="s">
        <v>116</v>
      </c>
      <c r="E3042" t="s">
        <v>505</v>
      </c>
      <c r="F3042" t="str">
        <f t="shared" si="236"/>
        <v>吴忠市课后辅导</v>
      </c>
      <c r="G3042" t="s">
        <v>129</v>
      </c>
      <c r="H3042" t="s">
        <v>192</v>
      </c>
      <c r="I3042" t="s">
        <v>70</v>
      </c>
      <c r="J3042">
        <v>146</v>
      </c>
      <c r="K3042">
        <v>0</v>
      </c>
      <c r="L3042" s="13">
        <f>VLOOKUP(C3042,'渗透率、续签率'!B:C,2,0)</f>
        <v>0.82299999999999995</v>
      </c>
      <c r="M3042" s="6">
        <v>0</v>
      </c>
      <c r="N3042">
        <v>1</v>
      </c>
      <c r="O3042">
        <v>0</v>
      </c>
      <c r="P3042" s="6">
        <v>0</v>
      </c>
      <c r="Q3042" s="13">
        <v>0</v>
      </c>
      <c r="R3042" s="13">
        <v>0</v>
      </c>
      <c r="S3042" s="31">
        <v>107</v>
      </c>
      <c r="T3042" s="6">
        <f>VLOOKUP(E3042,'参数设置&amp;汇总'!S:U,3,0)</f>
        <v>0.15</v>
      </c>
      <c r="U3042" s="78">
        <f t="shared" si="235"/>
        <v>0.15</v>
      </c>
      <c r="V3042" s="13">
        <v>0.85000000000000009</v>
      </c>
      <c r="W3042" s="78">
        <f t="shared" si="237"/>
        <v>0.1764705882352941</v>
      </c>
      <c r="X3042" s="1">
        <f>VLOOKUP(E3042,'渗透率、续签率'!AG:AJ,4,0)</f>
        <v>11023</v>
      </c>
      <c r="Y3042" s="1">
        <f t="shared" si="238"/>
        <v>1945.2352941176468</v>
      </c>
      <c r="Z3042">
        <v>0</v>
      </c>
      <c r="AA3042" s="89">
        <f t="shared" si="239"/>
        <v>11023</v>
      </c>
      <c r="AH3042" s="37"/>
      <c r="AI3042" s="37"/>
      <c r="AK3042" s="37"/>
    </row>
    <row r="3043" spans="1:37" hidden="1">
      <c r="A3043" t="s">
        <v>64</v>
      </c>
      <c r="B3043" t="s">
        <v>2</v>
      </c>
      <c r="C3043" t="s">
        <v>13</v>
      </c>
      <c r="D3043" t="s">
        <v>116</v>
      </c>
      <c r="E3043" t="s">
        <v>505</v>
      </c>
      <c r="F3043" t="str">
        <f t="shared" si="236"/>
        <v>周口市课后辅导</v>
      </c>
      <c r="G3043" t="s">
        <v>110</v>
      </c>
      <c r="H3043" t="s">
        <v>193</v>
      </c>
      <c r="I3043" t="s">
        <v>70</v>
      </c>
      <c r="J3043">
        <v>203</v>
      </c>
      <c r="K3043">
        <v>1</v>
      </c>
      <c r="L3043" s="13">
        <f>VLOOKUP(C3043,'渗透率、续签率'!B:C,2,0)</f>
        <v>0.82299999999999995</v>
      </c>
      <c r="M3043" s="6">
        <v>0</v>
      </c>
      <c r="N3043">
        <v>24</v>
      </c>
      <c r="O3043">
        <v>1</v>
      </c>
      <c r="P3043" s="6">
        <v>0.04</v>
      </c>
      <c r="Q3043" s="13">
        <v>9.6000000000000002E-2</v>
      </c>
      <c r="R3043" s="13">
        <v>0</v>
      </c>
      <c r="S3043" s="31">
        <v>311</v>
      </c>
      <c r="T3043" s="6">
        <f>VLOOKUP(E3043,'参数设置&amp;汇总'!S:U,3,0)</f>
        <v>0.15</v>
      </c>
      <c r="U3043" s="78">
        <f t="shared" si="235"/>
        <v>3.5999999999999996</v>
      </c>
      <c r="V3043" s="13">
        <v>0.85000000000000009</v>
      </c>
      <c r="W3043" s="78">
        <f t="shared" si="237"/>
        <v>3.2670588235294109</v>
      </c>
      <c r="X3043" s="1">
        <f>VLOOKUP(E3043,'渗透率、续签率'!AG:AJ,4,0)</f>
        <v>11023</v>
      </c>
      <c r="Y3043" s="1">
        <f t="shared" si="238"/>
        <v>36012.789411764694</v>
      </c>
      <c r="Z3043">
        <v>1</v>
      </c>
      <c r="AA3043" s="89">
        <f t="shared" si="239"/>
        <v>264552</v>
      </c>
      <c r="AH3043" s="37"/>
      <c r="AI3043" s="37"/>
      <c r="AK3043" s="37"/>
    </row>
    <row r="3044" spans="1:37" hidden="1">
      <c r="A3044" t="s">
        <v>64</v>
      </c>
      <c r="B3044" t="s">
        <v>2</v>
      </c>
      <c r="C3044" t="s">
        <v>13</v>
      </c>
      <c r="D3044" t="s">
        <v>116</v>
      </c>
      <c r="E3044" t="s">
        <v>505</v>
      </c>
      <c r="F3044" t="str">
        <f t="shared" si="236"/>
        <v>呼伦贝尔市课后辅导</v>
      </c>
      <c r="G3044" t="s">
        <v>142</v>
      </c>
      <c r="H3044" t="s">
        <v>194</v>
      </c>
      <c r="I3044" t="s">
        <v>70</v>
      </c>
      <c r="J3044">
        <v>261</v>
      </c>
      <c r="K3044">
        <v>0</v>
      </c>
      <c r="L3044" s="13">
        <f>VLOOKUP(C3044,'渗透率、续签率'!B:C,2,0)</f>
        <v>0.82299999999999995</v>
      </c>
      <c r="M3044" s="6">
        <v>0</v>
      </c>
      <c r="N3044">
        <v>3</v>
      </c>
      <c r="O3044">
        <v>0</v>
      </c>
      <c r="P3044" s="6">
        <v>0</v>
      </c>
      <c r="Q3044" s="13">
        <v>0</v>
      </c>
      <c r="R3044" s="13">
        <v>0</v>
      </c>
      <c r="S3044" s="31">
        <v>125</v>
      </c>
      <c r="T3044" s="6">
        <f>VLOOKUP(E3044,'参数设置&amp;汇总'!S:U,3,0)</f>
        <v>0.15</v>
      </c>
      <c r="U3044" s="78">
        <f t="shared" si="235"/>
        <v>0.44999999999999996</v>
      </c>
      <c r="V3044" s="13">
        <v>0.85000000000000009</v>
      </c>
      <c r="W3044" s="78">
        <f t="shared" si="237"/>
        <v>0.52941176470588225</v>
      </c>
      <c r="X3044" s="1">
        <f>VLOOKUP(E3044,'渗透率、续签率'!AG:AJ,4,0)</f>
        <v>11023</v>
      </c>
      <c r="Y3044" s="1">
        <f t="shared" si="238"/>
        <v>5835.7058823529396</v>
      </c>
      <c r="Z3044">
        <v>0</v>
      </c>
      <c r="AA3044" s="89">
        <f t="shared" si="239"/>
        <v>33069</v>
      </c>
      <c r="AH3044" s="37"/>
      <c r="AI3044" s="37"/>
      <c r="AK3044" s="37"/>
    </row>
    <row r="3045" spans="1:37" hidden="1">
      <c r="A3045" t="s">
        <v>64</v>
      </c>
      <c r="B3045" t="s">
        <v>2</v>
      </c>
      <c r="C3045" t="s">
        <v>13</v>
      </c>
      <c r="D3045" t="s">
        <v>116</v>
      </c>
      <c r="E3045" t="s">
        <v>505</v>
      </c>
      <c r="F3045" t="str">
        <f t="shared" si="236"/>
        <v>呼和浩特市课后辅导</v>
      </c>
      <c r="G3045" t="s">
        <v>142</v>
      </c>
      <c r="H3045" t="s">
        <v>195</v>
      </c>
      <c r="I3045" t="s">
        <v>70</v>
      </c>
      <c r="J3045">
        <v>416</v>
      </c>
      <c r="K3045">
        <v>6</v>
      </c>
      <c r="L3045" s="13">
        <f>VLOOKUP(C3045,'渗透率、续签率'!B:C,2,0)</f>
        <v>0.82299999999999995</v>
      </c>
      <c r="M3045" s="6">
        <v>0.01</v>
      </c>
      <c r="N3045">
        <v>43</v>
      </c>
      <c r="O3045">
        <v>5</v>
      </c>
      <c r="P3045" s="6">
        <v>0.12</v>
      </c>
      <c r="Q3045" s="13">
        <v>0.19</v>
      </c>
      <c r="R3045" s="13">
        <v>9.6000000000000002E-2</v>
      </c>
      <c r="S3045" s="31">
        <v>660</v>
      </c>
      <c r="T3045" s="6">
        <f>VLOOKUP(E3045,'参数设置&amp;汇总'!S:U,3,0)</f>
        <v>0.15</v>
      </c>
      <c r="U3045" s="78">
        <f t="shared" si="235"/>
        <v>6.45</v>
      </c>
      <c r="V3045" s="13">
        <v>0.85000000000000009</v>
      </c>
      <c r="W3045" s="78">
        <f t="shared" si="237"/>
        <v>2.7470588235294118</v>
      </c>
      <c r="X3045" s="1">
        <f>VLOOKUP(E3045,'渗透率、续签率'!AG:AJ,4,0)</f>
        <v>11023</v>
      </c>
      <c r="Y3045" s="1">
        <f t="shared" si="238"/>
        <v>30280.829411764706</v>
      </c>
      <c r="Z3045">
        <v>1</v>
      </c>
      <c r="AA3045" s="89">
        <f t="shared" si="239"/>
        <v>473989</v>
      </c>
      <c r="AH3045" s="37"/>
      <c r="AI3045" s="37"/>
      <c r="AJ3045" s="1"/>
      <c r="AK3045" s="37"/>
    </row>
    <row r="3046" spans="1:37" hidden="1">
      <c r="A3046" t="s">
        <v>64</v>
      </c>
      <c r="B3046" t="s">
        <v>2</v>
      </c>
      <c r="C3046" t="s">
        <v>13</v>
      </c>
      <c r="D3046" t="s">
        <v>116</v>
      </c>
      <c r="E3046" t="s">
        <v>505</v>
      </c>
      <c r="F3046" t="str">
        <f t="shared" si="236"/>
        <v>和田地区课后辅导</v>
      </c>
      <c r="G3046" t="s">
        <v>145</v>
      </c>
      <c r="H3046" t="s">
        <v>196</v>
      </c>
      <c r="I3046" t="s">
        <v>70</v>
      </c>
      <c r="J3046">
        <v>23</v>
      </c>
      <c r="K3046">
        <v>0</v>
      </c>
      <c r="L3046" s="13">
        <f>VLOOKUP(C3046,'渗透率、续签率'!B:C,2,0)</f>
        <v>0.82299999999999995</v>
      </c>
      <c r="M3046" s="6">
        <v>0</v>
      </c>
      <c r="N3046">
        <v>0</v>
      </c>
      <c r="O3046">
        <v>0</v>
      </c>
      <c r="P3046" s="6">
        <v>0</v>
      </c>
      <c r="Q3046" s="13">
        <v>0</v>
      </c>
      <c r="R3046" s="13">
        <v>0</v>
      </c>
      <c r="S3046" s="31">
        <v>17</v>
      </c>
      <c r="T3046" s="6">
        <f>VLOOKUP(E3046,'参数设置&amp;汇总'!S:U,3,0)</f>
        <v>0.15</v>
      </c>
      <c r="U3046" s="78">
        <f t="shared" si="235"/>
        <v>0</v>
      </c>
      <c r="V3046" s="13">
        <v>0.85000000000000009</v>
      </c>
      <c r="W3046" s="78">
        <f t="shared" si="237"/>
        <v>0</v>
      </c>
      <c r="X3046" s="1">
        <f>VLOOKUP(E3046,'渗透率、续签率'!AG:AJ,4,0)</f>
        <v>11023</v>
      </c>
      <c r="Y3046" s="1">
        <f t="shared" si="238"/>
        <v>0</v>
      </c>
      <c r="Z3046">
        <v>0</v>
      </c>
      <c r="AA3046" s="89">
        <f t="shared" si="239"/>
        <v>0</v>
      </c>
    </row>
    <row r="3047" spans="1:37" hidden="1">
      <c r="A3047" t="s">
        <v>64</v>
      </c>
      <c r="B3047" t="s">
        <v>2</v>
      </c>
      <c r="C3047" t="s">
        <v>13</v>
      </c>
      <c r="D3047" t="s">
        <v>116</v>
      </c>
      <c r="E3047" t="s">
        <v>505</v>
      </c>
      <c r="F3047" t="str">
        <f t="shared" si="236"/>
        <v>咸宁市课后辅导</v>
      </c>
      <c r="G3047" t="s">
        <v>81</v>
      </c>
      <c r="H3047" t="s">
        <v>197</v>
      </c>
      <c r="I3047" t="s">
        <v>68</v>
      </c>
      <c r="J3047">
        <v>206</v>
      </c>
      <c r="K3047">
        <v>0</v>
      </c>
      <c r="L3047" s="13">
        <f>VLOOKUP(C3047,'渗透率、续签率'!B:C,2,0)</f>
        <v>0.82299999999999995</v>
      </c>
      <c r="M3047" s="6">
        <v>0</v>
      </c>
      <c r="N3047">
        <v>1</v>
      </c>
      <c r="O3047">
        <v>0</v>
      </c>
      <c r="P3047" s="6">
        <v>0</v>
      </c>
      <c r="Q3047" s="13">
        <v>0</v>
      </c>
      <c r="R3047" s="13">
        <v>0</v>
      </c>
      <c r="S3047" s="31">
        <v>138</v>
      </c>
      <c r="T3047" s="6">
        <f>VLOOKUP(E3047,'参数设置&amp;汇总'!S:U,3,0)</f>
        <v>0.15</v>
      </c>
      <c r="U3047" s="78">
        <f t="shared" si="235"/>
        <v>0.15</v>
      </c>
      <c r="V3047" s="13">
        <v>0.85000000000000009</v>
      </c>
      <c r="W3047" s="78">
        <f t="shared" si="237"/>
        <v>0.1764705882352941</v>
      </c>
      <c r="X3047" s="1">
        <f>VLOOKUP(E3047,'渗透率、续签率'!AG:AJ,4,0)</f>
        <v>11023</v>
      </c>
      <c r="Y3047" s="1">
        <f t="shared" si="238"/>
        <v>1945.2352941176468</v>
      </c>
      <c r="Z3047">
        <v>0</v>
      </c>
      <c r="AA3047" s="89">
        <f t="shared" si="239"/>
        <v>11023</v>
      </c>
      <c r="AH3047" s="37"/>
      <c r="AI3047" s="37"/>
      <c r="AJ3047" s="1"/>
      <c r="AK3047" s="37"/>
    </row>
    <row r="3048" spans="1:37" hidden="1">
      <c r="A3048" t="s">
        <v>64</v>
      </c>
      <c r="B3048" t="s">
        <v>2</v>
      </c>
      <c r="C3048" t="s">
        <v>13</v>
      </c>
      <c r="D3048" t="s">
        <v>116</v>
      </c>
      <c r="E3048" t="s">
        <v>505</v>
      </c>
      <c r="F3048" t="str">
        <f t="shared" si="236"/>
        <v>咸阳市课后辅导</v>
      </c>
      <c r="G3048" t="s">
        <v>108</v>
      </c>
      <c r="H3048" t="s">
        <v>198</v>
      </c>
      <c r="I3048" t="s">
        <v>70</v>
      </c>
      <c r="J3048">
        <v>589</v>
      </c>
      <c r="K3048">
        <v>5</v>
      </c>
      <c r="L3048" s="13">
        <f>VLOOKUP(C3048,'渗透率、续签率'!B:C,2,0)</f>
        <v>0.82299999999999995</v>
      </c>
      <c r="M3048" s="6">
        <v>0.01</v>
      </c>
      <c r="N3048">
        <v>33</v>
      </c>
      <c r="O3048">
        <v>5</v>
      </c>
      <c r="P3048" s="6">
        <v>0.15</v>
      </c>
      <c r="Q3048" s="13">
        <v>0.35799999999999998</v>
      </c>
      <c r="R3048" s="13">
        <v>0.32800000000000001</v>
      </c>
      <c r="S3048" s="31">
        <v>944</v>
      </c>
      <c r="T3048" s="6">
        <f>VLOOKUP(E3048,'参数设置&amp;汇总'!S:U,3,0)</f>
        <v>0.15</v>
      </c>
      <c r="U3048" s="78">
        <f t="shared" si="235"/>
        <v>5</v>
      </c>
      <c r="V3048" s="13">
        <v>0.85000000000000009</v>
      </c>
      <c r="W3048" s="78">
        <f t="shared" si="237"/>
        <v>1.0411764705882354</v>
      </c>
      <c r="X3048" s="1">
        <f>VLOOKUP(E3048,'渗透率、续签率'!AG:AJ,4,0)</f>
        <v>11023</v>
      </c>
      <c r="Y3048" s="1">
        <f t="shared" si="238"/>
        <v>11476.888235294118</v>
      </c>
      <c r="Z3048">
        <v>0</v>
      </c>
      <c r="AA3048" s="89">
        <f t="shared" si="239"/>
        <v>363759</v>
      </c>
      <c r="AH3048" s="37"/>
      <c r="AI3048" s="37"/>
      <c r="AJ3048" s="1"/>
      <c r="AK3048" s="37"/>
    </row>
    <row r="3049" spans="1:37" hidden="1">
      <c r="A3049" t="s">
        <v>64</v>
      </c>
      <c r="B3049" t="s">
        <v>2</v>
      </c>
      <c r="C3049" t="s">
        <v>13</v>
      </c>
      <c r="D3049" t="s">
        <v>116</v>
      </c>
      <c r="E3049" t="s">
        <v>505</v>
      </c>
      <c r="F3049" t="str">
        <f t="shared" si="236"/>
        <v>哈密市课后辅导</v>
      </c>
      <c r="G3049" t="s">
        <v>145</v>
      </c>
      <c r="H3049" t="s">
        <v>199</v>
      </c>
      <c r="I3049" t="s">
        <v>70</v>
      </c>
      <c r="J3049">
        <v>43</v>
      </c>
      <c r="K3049">
        <v>0</v>
      </c>
      <c r="L3049" s="13">
        <f>VLOOKUP(C3049,'渗透率、续签率'!B:C,2,0)</f>
        <v>0.82299999999999995</v>
      </c>
      <c r="M3049" s="6">
        <v>0</v>
      </c>
      <c r="N3049">
        <v>2</v>
      </c>
      <c r="O3049">
        <v>0</v>
      </c>
      <c r="P3049" s="6">
        <v>0</v>
      </c>
      <c r="Q3049" s="13">
        <v>0</v>
      </c>
      <c r="R3049" s="13">
        <v>0</v>
      </c>
      <c r="S3049" s="31">
        <v>51</v>
      </c>
      <c r="T3049" s="6">
        <f>VLOOKUP(E3049,'参数设置&amp;汇总'!S:U,3,0)</f>
        <v>0.15</v>
      </c>
      <c r="U3049" s="78">
        <f t="shared" si="235"/>
        <v>0.3</v>
      </c>
      <c r="V3049" s="13">
        <v>0.85000000000000009</v>
      </c>
      <c r="W3049" s="78">
        <f t="shared" si="237"/>
        <v>0.3529411764705882</v>
      </c>
      <c r="X3049" s="1">
        <f>VLOOKUP(E3049,'渗透率、续签率'!AG:AJ,4,0)</f>
        <v>11023</v>
      </c>
      <c r="Y3049" s="1">
        <f t="shared" si="238"/>
        <v>3890.4705882352937</v>
      </c>
      <c r="Z3049">
        <v>0</v>
      </c>
      <c r="AA3049" s="89">
        <f t="shared" si="239"/>
        <v>22046</v>
      </c>
      <c r="AH3049" s="37"/>
      <c r="AI3049" s="37"/>
      <c r="AK3049" s="37"/>
    </row>
    <row r="3050" spans="1:37" hidden="1">
      <c r="A3050" t="s">
        <v>64</v>
      </c>
      <c r="B3050" t="s">
        <v>2</v>
      </c>
      <c r="C3050" t="s">
        <v>13</v>
      </c>
      <c r="D3050" t="s">
        <v>116</v>
      </c>
      <c r="E3050" t="s">
        <v>505</v>
      </c>
      <c r="F3050" t="str">
        <f t="shared" si="236"/>
        <v>哈尔滨市课后辅导</v>
      </c>
      <c r="G3050" t="s">
        <v>118</v>
      </c>
      <c r="H3050" t="s">
        <v>200</v>
      </c>
      <c r="I3050" t="s">
        <v>70</v>
      </c>
      <c r="J3050">
        <v>570</v>
      </c>
      <c r="K3050">
        <v>13</v>
      </c>
      <c r="L3050" s="13">
        <f>VLOOKUP(C3050,'渗透率、续签率'!B:C,2,0)</f>
        <v>0.82299999999999995</v>
      </c>
      <c r="M3050" s="6">
        <v>0.02</v>
      </c>
      <c r="N3050">
        <v>78</v>
      </c>
      <c r="O3050">
        <v>13</v>
      </c>
      <c r="P3050" s="6">
        <v>0.17</v>
      </c>
      <c r="Q3050" s="13">
        <v>0.35599999999999998</v>
      </c>
      <c r="R3050" s="13">
        <v>0.182</v>
      </c>
      <c r="S3050" s="31">
        <v>1485</v>
      </c>
      <c r="T3050" s="6">
        <f>VLOOKUP(E3050,'参数设置&amp;汇总'!S:U,3,0)</f>
        <v>0.15</v>
      </c>
      <c r="U3050" s="78">
        <f t="shared" si="235"/>
        <v>13</v>
      </c>
      <c r="V3050" s="13">
        <v>0.85000000000000009</v>
      </c>
      <c r="W3050" s="78">
        <f t="shared" si="237"/>
        <v>2.7070588235294122</v>
      </c>
      <c r="X3050" s="1">
        <f>VLOOKUP(E3050,'渗透率、续签率'!AG:AJ,4,0)</f>
        <v>11023</v>
      </c>
      <c r="Y3050" s="1">
        <f t="shared" si="238"/>
        <v>29839.909411764711</v>
      </c>
      <c r="Z3050">
        <v>10</v>
      </c>
      <c r="AA3050" s="89">
        <f t="shared" si="239"/>
        <v>859794</v>
      </c>
      <c r="AH3050" s="37"/>
      <c r="AI3050" s="37"/>
      <c r="AK3050" s="37"/>
    </row>
    <row r="3051" spans="1:37" hidden="1">
      <c r="A3051" t="s">
        <v>64</v>
      </c>
      <c r="B3051" t="s">
        <v>2</v>
      </c>
      <c r="C3051" t="s">
        <v>13</v>
      </c>
      <c r="D3051" t="s">
        <v>116</v>
      </c>
      <c r="E3051" t="s">
        <v>505</v>
      </c>
      <c r="F3051" t="str">
        <f t="shared" si="236"/>
        <v>唐山市课后辅导</v>
      </c>
      <c r="G3051" t="s">
        <v>159</v>
      </c>
      <c r="H3051" t="s">
        <v>201</v>
      </c>
      <c r="I3051" t="s">
        <v>70</v>
      </c>
      <c r="J3051">
        <v>954</v>
      </c>
      <c r="K3051">
        <v>24</v>
      </c>
      <c r="L3051" s="13">
        <f>VLOOKUP(C3051,'渗透率、续签率'!B:C,2,0)</f>
        <v>0.82299999999999995</v>
      </c>
      <c r="M3051" s="6">
        <v>0.03</v>
      </c>
      <c r="N3051">
        <v>44</v>
      </c>
      <c r="O3051">
        <v>23</v>
      </c>
      <c r="P3051" s="6">
        <v>0.52</v>
      </c>
      <c r="Q3051" s="13">
        <v>0.503</v>
      </c>
      <c r="R3051" s="13">
        <v>0.45</v>
      </c>
      <c r="S3051" s="31">
        <v>1425</v>
      </c>
      <c r="T3051" s="6">
        <f>VLOOKUP(E3051,'参数设置&amp;汇总'!S:U,3,0)</f>
        <v>0.15</v>
      </c>
      <c r="U3051" s="78">
        <f t="shared" si="235"/>
        <v>23</v>
      </c>
      <c r="V3051" s="13">
        <v>0.85000000000000009</v>
      </c>
      <c r="W3051" s="78">
        <f t="shared" si="237"/>
        <v>4.7894117647058838</v>
      </c>
      <c r="X3051" s="1">
        <f>VLOOKUP(E3051,'渗透率、续签率'!AG:AJ,4,0)</f>
        <v>11023</v>
      </c>
      <c r="Y3051" s="1">
        <f t="shared" si="238"/>
        <v>52793.685882352955</v>
      </c>
      <c r="Z3051">
        <v>4</v>
      </c>
      <c r="AA3051" s="89">
        <f t="shared" si="239"/>
        <v>485012</v>
      </c>
      <c r="AH3051" s="37"/>
      <c r="AI3051" s="37"/>
      <c r="AK3051" s="37"/>
    </row>
    <row r="3052" spans="1:37" hidden="1">
      <c r="A3052" t="s">
        <v>64</v>
      </c>
      <c r="B3052" t="s">
        <v>2</v>
      </c>
      <c r="C3052" t="s">
        <v>13</v>
      </c>
      <c r="D3052" t="s">
        <v>116</v>
      </c>
      <c r="E3052" t="s">
        <v>505</v>
      </c>
      <c r="F3052" t="str">
        <f t="shared" si="236"/>
        <v>商丘市课后辅导</v>
      </c>
      <c r="G3052" t="s">
        <v>110</v>
      </c>
      <c r="H3052" t="s">
        <v>202</v>
      </c>
      <c r="I3052" t="s">
        <v>70</v>
      </c>
      <c r="J3052">
        <v>270</v>
      </c>
      <c r="K3052">
        <v>3</v>
      </c>
      <c r="L3052" s="13">
        <f>VLOOKUP(C3052,'渗透率、续签率'!B:C,2,0)</f>
        <v>0.82299999999999995</v>
      </c>
      <c r="M3052" s="6">
        <v>0.01</v>
      </c>
      <c r="N3052">
        <v>17</v>
      </c>
      <c r="O3052">
        <v>3</v>
      </c>
      <c r="P3052" s="6">
        <v>0.18</v>
      </c>
      <c r="Q3052" s="13">
        <v>0.224</v>
      </c>
      <c r="R3052" s="13">
        <v>0</v>
      </c>
      <c r="S3052" s="31">
        <v>446</v>
      </c>
      <c r="T3052" s="6">
        <f>VLOOKUP(E3052,'参数设置&amp;汇总'!S:U,3,0)</f>
        <v>0.15</v>
      </c>
      <c r="U3052" s="78">
        <f t="shared" si="235"/>
        <v>3</v>
      </c>
      <c r="V3052" s="13">
        <v>0.85000000000000009</v>
      </c>
      <c r="W3052" s="78">
        <f t="shared" si="237"/>
        <v>0.62470588235294122</v>
      </c>
      <c r="X3052" s="1">
        <f>VLOOKUP(E3052,'渗透率、续签率'!AG:AJ,4,0)</f>
        <v>11023</v>
      </c>
      <c r="Y3052" s="1">
        <f t="shared" si="238"/>
        <v>6886.1329411764709</v>
      </c>
      <c r="Z3052">
        <v>1</v>
      </c>
      <c r="AA3052" s="89">
        <f t="shared" si="239"/>
        <v>187391</v>
      </c>
      <c r="AH3052" s="37"/>
      <c r="AI3052" s="37"/>
      <c r="AK3052" s="37"/>
    </row>
    <row r="3053" spans="1:37" hidden="1">
      <c r="A3053" t="s">
        <v>64</v>
      </c>
      <c r="B3053" t="s">
        <v>2</v>
      </c>
      <c r="C3053" t="s">
        <v>13</v>
      </c>
      <c r="D3053" t="s">
        <v>116</v>
      </c>
      <c r="E3053" t="s">
        <v>505</v>
      </c>
      <c r="F3053" t="str">
        <f t="shared" si="236"/>
        <v>商洛市课后辅导</v>
      </c>
      <c r="G3053" t="s">
        <v>108</v>
      </c>
      <c r="H3053" t="s">
        <v>203</v>
      </c>
      <c r="I3053" t="s">
        <v>70</v>
      </c>
      <c r="J3053">
        <v>126</v>
      </c>
      <c r="K3053">
        <v>0</v>
      </c>
      <c r="L3053" s="13">
        <f>VLOOKUP(C3053,'渗透率、续签率'!B:C,2,0)</f>
        <v>0.82299999999999995</v>
      </c>
      <c r="M3053" s="6">
        <v>0</v>
      </c>
      <c r="N3053">
        <v>2</v>
      </c>
      <c r="O3053">
        <v>0</v>
      </c>
      <c r="P3053" s="6">
        <v>0</v>
      </c>
      <c r="Q3053" s="13">
        <v>0</v>
      </c>
      <c r="R3053" s="13">
        <v>0</v>
      </c>
      <c r="S3053" s="31">
        <v>100</v>
      </c>
      <c r="T3053" s="6">
        <f>VLOOKUP(E3053,'参数设置&amp;汇总'!S:U,3,0)</f>
        <v>0.15</v>
      </c>
      <c r="U3053" s="78">
        <f t="shared" si="235"/>
        <v>0.3</v>
      </c>
      <c r="V3053" s="13">
        <v>0.85000000000000009</v>
      </c>
      <c r="W3053" s="78">
        <f t="shared" si="237"/>
        <v>0.3529411764705882</v>
      </c>
      <c r="X3053" s="1">
        <f>VLOOKUP(E3053,'渗透率、续签率'!AG:AJ,4,0)</f>
        <v>11023</v>
      </c>
      <c r="Y3053" s="1">
        <f t="shared" si="238"/>
        <v>3890.4705882352937</v>
      </c>
      <c r="Z3053">
        <v>0</v>
      </c>
      <c r="AA3053" s="89">
        <f t="shared" si="239"/>
        <v>22046</v>
      </c>
      <c r="AH3053" s="37"/>
      <c r="AI3053" s="37"/>
      <c r="AK3053" s="37"/>
    </row>
    <row r="3054" spans="1:37" hidden="1">
      <c r="A3054" t="s">
        <v>64</v>
      </c>
      <c r="B3054" t="s">
        <v>2</v>
      </c>
      <c r="C3054" t="s">
        <v>13</v>
      </c>
      <c r="D3054" t="s">
        <v>116</v>
      </c>
      <c r="E3054" t="s">
        <v>505</v>
      </c>
      <c r="F3054" t="str">
        <f t="shared" si="236"/>
        <v>喀什地区课后辅导</v>
      </c>
      <c r="G3054" t="s">
        <v>145</v>
      </c>
      <c r="H3054" t="s">
        <v>204</v>
      </c>
      <c r="I3054" t="s">
        <v>70</v>
      </c>
      <c r="J3054">
        <v>67</v>
      </c>
      <c r="K3054">
        <v>0</v>
      </c>
      <c r="L3054" s="13">
        <f>VLOOKUP(C3054,'渗透率、续签率'!B:C,2,0)</f>
        <v>0.82299999999999995</v>
      </c>
      <c r="M3054" s="6">
        <v>0</v>
      </c>
      <c r="N3054">
        <v>5</v>
      </c>
      <c r="O3054">
        <v>0</v>
      </c>
      <c r="P3054" s="6">
        <v>0</v>
      </c>
      <c r="Q3054" s="13">
        <v>0</v>
      </c>
      <c r="R3054" s="13">
        <v>0</v>
      </c>
      <c r="S3054" s="31">
        <v>65</v>
      </c>
      <c r="T3054" s="6">
        <f>VLOOKUP(E3054,'参数设置&amp;汇总'!S:U,3,0)</f>
        <v>0.15</v>
      </c>
      <c r="U3054" s="78">
        <f t="shared" si="235"/>
        <v>0.75</v>
      </c>
      <c r="V3054" s="13">
        <v>0.85000000000000009</v>
      </c>
      <c r="W3054" s="78">
        <f t="shared" si="237"/>
        <v>0.88235294117647045</v>
      </c>
      <c r="X3054" s="1">
        <f>VLOOKUP(E3054,'渗透率、续签率'!AG:AJ,4,0)</f>
        <v>11023</v>
      </c>
      <c r="Y3054" s="1">
        <f t="shared" si="238"/>
        <v>9726.1764705882342</v>
      </c>
      <c r="Z3054">
        <v>0</v>
      </c>
      <c r="AA3054" s="89">
        <f t="shared" si="239"/>
        <v>55115</v>
      </c>
      <c r="AH3054" s="37"/>
      <c r="AI3054" s="37"/>
      <c r="AK3054" s="37"/>
    </row>
    <row r="3055" spans="1:37" hidden="1">
      <c r="A3055" t="s">
        <v>64</v>
      </c>
      <c r="B3055" t="s">
        <v>2</v>
      </c>
      <c r="C3055" t="s">
        <v>13</v>
      </c>
      <c r="D3055" t="s">
        <v>116</v>
      </c>
      <c r="E3055" t="s">
        <v>505</v>
      </c>
      <c r="F3055" t="str">
        <f t="shared" si="236"/>
        <v>嘉兴市课后辅导</v>
      </c>
      <c r="G3055" t="s">
        <v>79</v>
      </c>
      <c r="H3055" t="s">
        <v>205</v>
      </c>
      <c r="I3055" t="s">
        <v>68</v>
      </c>
      <c r="J3055">
        <v>359</v>
      </c>
      <c r="K3055">
        <v>3</v>
      </c>
      <c r="L3055" s="13">
        <f>VLOOKUP(C3055,'渗透率、续签率'!B:C,2,0)</f>
        <v>0.82299999999999995</v>
      </c>
      <c r="M3055" s="6">
        <v>0.01</v>
      </c>
      <c r="N3055">
        <v>105</v>
      </c>
      <c r="O3055">
        <v>3</v>
      </c>
      <c r="P3055" s="6">
        <v>0.03</v>
      </c>
      <c r="Q3055" s="13">
        <v>0.13400000000000001</v>
      </c>
      <c r="R3055" s="13">
        <v>0.111</v>
      </c>
      <c r="S3055" s="31">
        <v>1248</v>
      </c>
      <c r="T3055" s="6">
        <f>VLOOKUP(E3055,'参数设置&amp;汇总'!S:U,3,0)</f>
        <v>0.15</v>
      </c>
      <c r="U3055" s="78">
        <f t="shared" si="235"/>
        <v>15.75</v>
      </c>
      <c r="V3055" s="13">
        <v>0.85000000000000009</v>
      </c>
      <c r="W3055" s="78">
        <f t="shared" si="237"/>
        <v>15.62470588235294</v>
      </c>
      <c r="X3055" s="1">
        <f>VLOOKUP(E3055,'渗透率、续签率'!AG:AJ,4,0)</f>
        <v>11023</v>
      </c>
      <c r="Y3055" s="1">
        <f t="shared" si="238"/>
        <v>172231.13294117645</v>
      </c>
      <c r="Z3055">
        <v>2</v>
      </c>
      <c r="AA3055" s="89">
        <f t="shared" si="239"/>
        <v>1157415</v>
      </c>
      <c r="AH3055" s="37"/>
      <c r="AI3055" s="37"/>
      <c r="AK3055" s="37"/>
    </row>
    <row r="3056" spans="1:37" hidden="1">
      <c r="A3056" t="s">
        <v>64</v>
      </c>
      <c r="B3056" t="s">
        <v>2</v>
      </c>
      <c r="C3056" t="s">
        <v>13</v>
      </c>
      <c r="D3056" t="s">
        <v>116</v>
      </c>
      <c r="E3056" t="s">
        <v>505</v>
      </c>
      <c r="F3056" t="str">
        <f t="shared" si="236"/>
        <v>嘉峪关市课后辅导</v>
      </c>
      <c r="G3056" t="s">
        <v>132</v>
      </c>
      <c r="H3056" t="s">
        <v>206</v>
      </c>
      <c r="I3056" t="s">
        <v>70</v>
      </c>
      <c r="J3056">
        <v>39</v>
      </c>
      <c r="K3056">
        <v>0</v>
      </c>
      <c r="L3056" s="13">
        <f>VLOOKUP(C3056,'渗透率、续签率'!B:C,2,0)</f>
        <v>0.82299999999999995</v>
      </c>
      <c r="M3056" s="6">
        <v>0</v>
      </c>
      <c r="N3056">
        <v>1</v>
      </c>
      <c r="O3056">
        <v>0</v>
      </c>
      <c r="P3056" s="6">
        <v>0</v>
      </c>
      <c r="Q3056" s="13">
        <v>0</v>
      </c>
      <c r="R3056" s="13">
        <v>0</v>
      </c>
      <c r="S3056" s="31">
        <v>26</v>
      </c>
      <c r="T3056" s="6">
        <f>VLOOKUP(E3056,'参数设置&amp;汇总'!S:U,3,0)</f>
        <v>0.15</v>
      </c>
      <c r="U3056" s="78">
        <f t="shared" si="235"/>
        <v>0.15</v>
      </c>
      <c r="V3056" s="13">
        <v>0.85000000000000009</v>
      </c>
      <c r="W3056" s="78">
        <f t="shared" si="237"/>
        <v>0.1764705882352941</v>
      </c>
      <c r="X3056" s="1">
        <f>VLOOKUP(E3056,'渗透率、续签率'!AG:AJ,4,0)</f>
        <v>11023</v>
      </c>
      <c r="Y3056" s="1">
        <f t="shared" si="238"/>
        <v>1945.2352941176468</v>
      </c>
      <c r="Z3056">
        <v>0</v>
      </c>
      <c r="AA3056" s="89">
        <f t="shared" si="239"/>
        <v>11023</v>
      </c>
      <c r="AH3056" s="37"/>
      <c r="AI3056" s="37"/>
      <c r="AK3056" s="37"/>
    </row>
    <row r="3057" spans="1:37" hidden="1">
      <c r="A3057" t="s">
        <v>64</v>
      </c>
      <c r="B3057" t="s">
        <v>2</v>
      </c>
      <c r="C3057" t="s">
        <v>13</v>
      </c>
      <c r="D3057" t="s">
        <v>116</v>
      </c>
      <c r="E3057" t="s">
        <v>505</v>
      </c>
      <c r="F3057" t="str">
        <f t="shared" si="236"/>
        <v>四平市课后辅导</v>
      </c>
      <c r="G3057" t="s">
        <v>188</v>
      </c>
      <c r="H3057" t="s">
        <v>207</v>
      </c>
      <c r="I3057" t="s">
        <v>70</v>
      </c>
      <c r="J3057">
        <v>221</v>
      </c>
      <c r="K3057">
        <v>0</v>
      </c>
      <c r="L3057" s="13">
        <f>VLOOKUP(C3057,'渗透率、续签率'!B:C,2,0)</f>
        <v>0.82299999999999995</v>
      </c>
      <c r="M3057" s="6">
        <v>0</v>
      </c>
      <c r="N3057">
        <v>2</v>
      </c>
      <c r="O3057">
        <v>0</v>
      </c>
      <c r="P3057" s="6">
        <v>0</v>
      </c>
      <c r="Q3057" s="13">
        <v>0</v>
      </c>
      <c r="R3057" s="13">
        <v>0</v>
      </c>
      <c r="S3057" s="31">
        <v>72</v>
      </c>
      <c r="T3057" s="6">
        <f>VLOOKUP(E3057,'参数设置&amp;汇总'!S:U,3,0)</f>
        <v>0.15</v>
      </c>
      <c r="U3057" s="78">
        <f t="shared" si="235"/>
        <v>0.3</v>
      </c>
      <c r="V3057" s="13">
        <v>0.85000000000000009</v>
      </c>
      <c r="W3057" s="78">
        <f t="shared" si="237"/>
        <v>0.3529411764705882</v>
      </c>
      <c r="X3057" s="1">
        <f>VLOOKUP(E3057,'渗透率、续签率'!AG:AJ,4,0)</f>
        <v>11023</v>
      </c>
      <c r="Y3057" s="1">
        <f t="shared" si="238"/>
        <v>3890.4705882352937</v>
      </c>
      <c r="Z3057">
        <v>0</v>
      </c>
      <c r="AA3057" s="89">
        <f t="shared" si="239"/>
        <v>22046</v>
      </c>
      <c r="AH3057" s="37"/>
      <c r="AI3057" s="37"/>
      <c r="AK3057" s="37"/>
    </row>
    <row r="3058" spans="1:37" hidden="1">
      <c r="A3058" t="s">
        <v>64</v>
      </c>
      <c r="B3058" t="s">
        <v>2</v>
      </c>
      <c r="C3058" t="s">
        <v>13</v>
      </c>
      <c r="D3058" t="s">
        <v>116</v>
      </c>
      <c r="E3058" t="s">
        <v>505</v>
      </c>
      <c r="F3058" t="str">
        <f t="shared" si="236"/>
        <v>固原市课后辅导</v>
      </c>
      <c r="G3058" t="s">
        <v>129</v>
      </c>
      <c r="H3058" t="s">
        <v>208</v>
      </c>
      <c r="I3058" t="s">
        <v>70</v>
      </c>
      <c r="J3058">
        <v>94</v>
      </c>
      <c r="K3058">
        <v>0</v>
      </c>
      <c r="L3058" s="13">
        <f>VLOOKUP(C3058,'渗透率、续签率'!B:C,2,0)</f>
        <v>0.82299999999999995</v>
      </c>
      <c r="M3058" s="6">
        <v>0</v>
      </c>
      <c r="N3058">
        <v>2</v>
      </c>
      <c r="O3058">
        <v>0</v>
      </c>
      <c r="P3058" s="6">
        <v>0</v>
      </c>
      <c r="Q3058" s="13">
        <v>0</v>
      </c>
      <c r="R3058" s="13">
        <v>0</v>
      </c>
      <c r="S3058" s="31">
        <v>91</v>
      </c>
      <c r="T3058" s="6">
        <f>VLOOKUP(E3058,'参数设置&amp;汇总'!S:U,3,0)</f>
        <v>0.15</v>
      </c>
      <c r="U3058" s="78">
        <f t="shared" si="235"/>
        <v>0.3</v>
      </c>
      <c r="V3058" s="13">
        <v>0.85000000000000009</v>
      </c>
      <c r="W3058" s="78">
        <f t="shared" si="237"/>
        <v>0.3529411764705882</v>
      </c>
      <c r="X3058" s="1">
        <f>VLOOKUP(E3058,'渗透率、续签率'!AG:AJ,4,0)</f>
        <v>11023</v>
      </c>
      <c r="Y3058" s="1">
        <f t="shared" si="238"/>
        <v>3890.4705882352937</v>
      </c>
      <c r="Z3058">
        <v>0</v>
      </c>
      <c r="AA3058" s="89">
        <f t="shared" si="239"/>
        <v>22046</v>
      </c>
      <c r="AH3058" s="37"/>
      <c r="AI3058" s="37"/>
      <c r="AK3058" s="37"/>
    </row>
    <row r="3059" spans="1:37" hidden="1">
      <c r="A3059" t="s">
        <v>64</v>
      </c>
      <c r="B3059" t="s">
        <v>2</v>
      </c>
      <c r="C3059" t="s">
        <v>13</v>
      </c>
      <c r="D3059" t="s">
        <v>116</v>
      </c>
      <c r="E3059" t="s">
        <v>505</v>
      </c>
      <c r="F3059" t="str">
        <f t="shared" si="236"/>
        <v>图木舒克市课后辅导</v>
      </c>
      <c r="G3059" t="s">
        <v>145</v>
      </c>
      <c r="H3059" t="s">
        <v>209</v>
      </c>
      <c r="I3059" t="s">
        <v>70</v>
      </c>
      <c r="J3059">
        <v>15</v>
      </c>
      <c r="K3059">
        <v>0</v>
      </c>
      <c r="L3059" s="13">
        <f>VLOOKUP(C3059,'渗透率、续签率'!B:C,2,0)</f>
        <v>0.82299999999999995</v>
      </c>
      <c r="M3059" s="6">
        <v>0</v>
      </c>
      <c r="N3059">
        <v>0</v>
      </c>
      <c r="O3059">
        <v>0</v>
      </c>
      <c r="P3059" s="6">
        <v>0</v>
      </c>
      <c r="Q3059" s="13">
        <v>0</v>
      </c>
      <c r="R3059" s="13">
        <v>0</v>
      </c>
      <c r="S3059" s="31">
        <v>13</v>
      </c>
      <c r="T3059" s="6">
        <f>VLOOKUP(E3059,'参数设置&amp;汇总'!S:U,3,0)</f>
        <v>0.15</v>
      </c>
      <c r="U3059" s="78">
        <f t="shared" si="235"/>
        <v>0</v>
      </c>
      <c r="V3059" s="13">
        <v>0.85000000000000009</v>
      </c>
      <c r="W3059" s="78">
        <f t="shared" si="237"/>
        <v>0</v>
      </c>
      <c r="X3059" s="1">
        <f>VLOOKUP(E3059,'渗透率、续签率'!AG:AJ,4,0)</f>
        <v>11023</v>
      </c>
      <c r="Y3059" s="1">
        <f t="shared" si="238"/>
        <v>0</v>
      </c>
      <c r="Z3059">
        <v>0</v>
      </c>
      <c r="AA3059" s="89">
        <f t="shared" si="239"/>
        <v>0</v>
      </c>
      <c r="AH3059" s="37"/>
      <c r="AI3059" s="37"/>
      <c r="AK3059" s="37"/>
    </row>
    <row r="3060" spans="1:37" hidden="1">
      <c r="A3060" t="s">
        <v>64</v>
      </c>
      <c r="B3060" t="s">
        <v>2</v>
      </c>
      <c r="C3060" t="s">
        <v>13</v>
      </c>
      <c r="D3060" t="s">
        <v>116</v>
      </c>
      <c r="E3060" t="s">
        <v>505</v>
      </c>
      <c r="F3060" t="str">
        <f t="shared" si="236"/>
        <v>塔城地区课后辅导</v>
      </c>
      <c r="G3060" t="s">
        <v>145</v>
      </c>
      <c r="H3060" t="s">
        <v>210</v>
      </c>
      <c r="I3060" t="s">
        <v>70</v>
      </c>
      <c r="J3060">
        <v>48</v>
      </c>
      <c r="K3060">
        <v>0</v>
      </c>
      <c r="L3060" s="13">
        <f>VLOOKUP(C3060,'渗透率、续签率'!B:C,2,0)</f>
        <v>0.82299999999999995</v>
      </c>
      <c r="M3060" s="6">
        <v>0</v>
      </c>
      <c r="N3060">
        <v>0</v>
      </c>
      <c r="O3060">
        <v>0</v>
      </c>
      <c r="P3060" s="6">
        <v>0</v>
      </c>
      <c r="Q3060" s="13">
        <v>0</v>
      </c>
      <c r="R3060" s="13">
        <v>0</v>
      </c>
      <c r="S3060" s="31">
        <v>31</v>
      </c>
      <c r="T3060" s="6">
        <f>VLOOKUP(E3060,'参数设置&amp;汇总'!S:U,3,0)</f>
        <v>0.15</v>
      </c>
      <c r="U3060" s="78">
        <f t="shared" si="235"/>
        <v>0</v>
      </c>
      <c r="V3060" s="13">
        <v>0.85000000000000009</v>
      </c>
      <c r="W3060" s="78">
        <f t="shared" si="237"/>
        <v>0</v>
      </c>
      <c r="X3060" s="1">
        <f>VLOOKUP(E3060,'渗透率、续签率'!AG:AJ,4,0)</f>
        <v>11023</v>
      </c>
      <c r="Y3060" s="1">
        <f t="shared" si="238"/>
        <v>0</v>
      </c>
      <c r="Z3060">
        <v>0</v>
      </c>
      <c r="AA3060" s="89">
        <f t="shared" si="239"/>
        <v>0</v>
      </c>
      <c r="AH3060" s="37"/>
      <c r="AI3060" s="37"/>
      <c r="AK3060" s="37"/>
    </row>
    <row r="3061" spans="1:37" hidden="1">
      <c r="A3061" t="s">
        <v>64</v>
      </c>
      <c r="B3061" t="s">
        <v>2</v>
      </c>
      <c r="C3061" t="s">
        <v>13</v>
      </c>
      <c r="D3061" t="s">
        <v>116</v>
      </c>
      <c r="E3061" t="s">
        <v>505</v>
      </c>
      <c r="F3061" t="str">
        <f t="shared" si="236"/>
        <v>大兴安岭地区课后辅导</v>
      </c>
      <c r="G3061" t="s">
        <v>118</v>
      </c>
      <c r="H3061" t="s">
        <v>211</v>
      </c>
      <c r="I3061" t="s">
        <v>70</v>
      </c>
      <c r="J3061">
        <v>19</v>
      </c>
      <c r="K3061">
        <v>0</v>
      </c>
      <c r="L3061" s="13">
        <f>VLOOKUP(C3061,'渗透率、续签率'!B:C,2,0)</f>
        <v>0.82299999999999995</v>
      </c>
      <c r="M3061" s="6">
        <v>0</v>
      </c>
      <c r="N3061">
        <v>0</v>
      </c>
      <c r="O3061">
        <v>0</v>
      </c>
      <c r="P3061" s="6">
        <v>0</v>
      </c>
      <c r="Q3061" s="13">
        <v>0</v>
      </c>
      <c r="R3061" s="13">
        <v>0</v>
      </c>
      <c r="S3061" s="31">
        <v>3</v>
      </c>
      <c r="T3061" s="6">
        <f>VLOOKUP(E3061,'参数设置&amp;汇总'!S:U,3,0)</f>
        <v>0.15</v>
      </c>
      <c r="U3061" s="78">
        <f t="shared" si="235"/>
        <v>0</v>
      </c>
      <c r="V3061" s="13">
        <v>0.85000000000000009</v>
      </c>
      <c r="W3061" s="78">
        <f t="shared" si="237"/>
        <v>0</v>
      </c>
      <c r="X3061" s="1">
        <f>VLOOKUP(E3061,'渗透率、续签率'!AG:AJ,4,0)</f>
        <v>11023</v>
      </c>
      <c r="Y3061" s="1">
        <f t="shared" si="238"/>
        <v>0</v>
      </c>
      <c r="Z3061">
        <v>0</v>
      </c>
      <c r="AA3061" s="89">
        <f t="shared" si="239"/>
        <v>0</v>
      </c>
      <c r="AH3061" s="37"/>
      <c r="AI3061" s="37"/>
      <c r="AK3061" s="37"/>
    </row>
    <row r="3062" spans="1:37" hidden="1">
      <c r="A3062" t="s">
        <v>64</v>
      </c>
      <c r="B3062" t="s">
        <v>2</v>
      </c>
      <c r="C3062" t="s">
        <v>13</v>
      </c>
      <c r="D3062" t="s">
        <v>116</v>
      </c>
      <c r="E3062" t="s">
        <v>505</v>
      </c>
      <c r="F3062" t="str">
        <f t="shared" si="236"/>
        <v>大同市课后辅导</v>
      </c>
      <c r="G3062" t="s">
        <v>134</v>
      </c>
      <c r="H3062" t="s">
        <v>212</v>
      </c>
      <c r="I3062" t="s">
        <v>70</v>
      </c>
      <c r="J3062">
        <v>207</v>
      </c>
      <c r="K3062">
        <v>0</v>
      </c>
      <c r="L3062" s="13">
        <f>VLOOKUP(C3062,'渗透率、续签率'!B:C,2,0)</f>
        <v>0.82299999999999995</v>
      </c>
      <c r="M3062" s="6">
        <v>0</v>
      </c>
      <c r="N3062">
        <v>26</v>
      </c>
      <c r="O3062">
        <v>0</v>
      </c>
      <c r="P3062" s="6">
        <v>0</v>
      </c>
      <c r="Q3062" s="13">
        <v>0</v>
      </c>
      <c r="R3062" s="13">
        <v>0</v>
      </c>
      <c r="S3062" s="31">
        <v>399</v>
      </c>
      <c r="T3062" s="6">
        <f>VLOOKUP(E3062,'参数设置&amp;汇总'!S:U,3,0)</f>
        <v>0.15</v>
      </c>
      <c r="U3062" s="78">
        <f t="shared" si="235"/>
        <v>3.9</v>
      </c>
      <c r="V3062" s="13">
        <v>0.85000000000000009</v>
      </c>
      <c r="W3062" s="78">
        <f t="shared" si="237"/>
        <v>4.5882352941176467</v>
      </c>
      <c r="X3062" s="1">
        <f>VLOOKUP(E3062,'渗透率、续签率'!AG:AJ,4,0)</f>
        <v>11023</v>
      </c>
      <c r="Y3062" s="1">
        <f t="shared" si="238"/>
        <v>50576.117647058818</v>
      </c>
      <c r="Z3062">
        <v>2</v>
      </c>
      <c r="AA3062" s="89">
        <f t="shared" si="239"/>
        <v>286598</v>
      </c>
      <c r="AH3062" s="37"/>
      <c r="AI3062" s="37"/>
      <c r="AK3062" s="37"/>
    </row>
    <row r="3063" spans="1:37" hidden="1">
      <c r="A3063" t="s">
        <v>64</v>
      </c>
      <c r="B3063" t="s">
        <v>2</v>
      </c>
      <c r="C3063" t="s">
        <v>13</v>
      </c>
      <c r="D3063" t="s">
        <v>116</v>
      </c>
      <c r="E3063" t="s">
        <v>505</v>
      </c>
      <c r="F3063" t="str">
        <f t="shared" si="236"/>
        <v>大庆市课后辅导</v>
      </c>
      <c r="G3063" t="s">
        <v>118</v>
      </c>
      <c r="H3063" t="s">
        <v>213</v>
      </c>
      <c r="I3063" t="s">
        <v>70</v>
      </c>
      <c r="J3063">
        <v>302</v>
      </c>
      <c r="K3063">
        <v>2</v>
      </c>
      <c r="L3063" s="13">
        <f>VLOOKUP(C3063,'渗透率、续签率'!B:C,2,0)</f>
        <v>0.82299999999999995</v>
      </c>
      <c r="M3063" s="6">
        <v>0.01</v>
      </c>
      <c r="N3063">
        <v>15</v>
      </c>
      <c r="O3063">
        <v>2</v>
      </c>
      <c r="P3063" s="6">
        <v>0.13</v>
      </c>
      <c r="Q3063" s="13">
        <v>5.7000000000000002E-2</v>
      </c>
      <c r="R3063" s="13">
        <v>0</v>
      </c>
      <c r="S3063" s="31">
        <v>393</v>
      </c>
      <c r="T3063" s="6">
        <f>VLOOKUP(E3063,'参数设置&amp;汇总'!S:U,3,0)</f>
        <v>0.15</v>
      </c>
      <c r="U3063" s="78">
        <f t="shared" si="235"/>
        <v>2.25</v>
      </c>
      <c r="V3063" s="13">
        <v>0.85000000000000009</v>
      </c>
      <c r="W3063" s="78">
        <f t="shared" si="237"/>
        <v>0.71058823529411763</v>
      </c>
      <c r="X3063" s="1">
        <f>VLOOKUP(E3063,'渗透率、续签率'!AG:AJ,4,0)</f>
        <v>11023</v>
      </c>
      <c r="Y3063" s="1">
        <f t="shared" si="238"/>
        <v>7832.814117647059</v>
      </c>
      <c r="Z3063">
        <v>0</v>
      </c>
      <c r="AA3063" s="89">
        <f t="shared" si="239"/>
        <v>165345</v>
      </c>
      <c r="AH3063" s="37"/>
      <c r="AI3063" s="37"/>
      <c r="AK3063" s="37"/>
    </row>
    <row r="3064" spans="1:37" hidden="1">
      <c r="A3064" t="s">
        <v>64</v>
      </c>
      <c r="B3064" t="s">
        <v>2</v>
      </c>
      <c r="C3064" t="s">
        <v>13</v>
      </c>
      <c r="D3064" t="s">
        <v>116</v>
      </c>
      <c r="E3064" t="s">
        <v>505</v>
      </c>
      <c r="F3064" t="str">
        <f t="shared" si="236"/>
        <v>大理白族自治州课后辅导</v>
      </c>
      <c r="G3064" t="s">
        <v>99</v>
      </c>
      <c r="H3064" t="s">
        <v>214</v>
      </c>
      <c r="I3064" t="s">
        <v>68</v>
      </c>
      <c r="J3064">
        <v>106</v>
      </c>
      <c r="K3064">
        <v>1</v>
      </c>
      <c r="L3064" s="13">
        <f>VLOOKUP(C3064,'渗透率、续签率'!B:C,2,0)</f>
        <v>0.82299999999999995</v>
      </c>
      <c r="M3064" s="6">
        <v>0.01</v>
      </c>
      <c r="N3064">
        <v>8</v>
      </c>
      <c r="O3064">
        <v>1</v>
      </c>
      <c r="P3064" s="6">
        <v>0.13</v>
      </c>
      <c r="Q3064" s="13">
        <v>0.20899999999999999</v>
      </c>
      <c r="R3064" s="13">
        <v>0.20899999999999999</v>
      </c>
      <c r="S3064" s="31">
        <v>139</v>
      </c>
      <c r="T3064" s="6">
        <f>VLOOKUP(E3064,'参数设置&amp;汇总'!S:U,3,0)</f>
        <v>0.15</v>
      </c>
      <c r="U3064" s="78">
        <f t="shared" si="235"/>
        <v>1.2</v>
      </c>
      <c r="V3064" s="13">
        <v>0.85000000000000009</v>
      </c>
      <c r="W3064" s="78">
        <f t="shared" si="237"/>
        <v>0.44352941176470584</v>
      </c>
      <c r="X3064" s="1">
        <f>VLOOKUP(E3064,'渗透率、续签率'!AG:AJ,4,0)</f>
        <v>11023</v>
      </c>
      <c r="Y3064" s="1">
        <f t="shared" si="238"/>
        <v>4889.0247058823525</v>
      </c>
      <c r="Z3064">
        <v>2</v>
      </c>
      <c r="AA3064" s="89">
        <f t="shared" si="239"/>
        <v>88184</v>
      </c>
      <c r="AH3064" s="37"/>
      <c r="AI3064" s="37"/>
      <c r="AK3064" s="37"/>
    </row>
    <row r="3065" spans="1:37" hidden="1">
      <c r="A3065" t="s">
        <v>64</v>
      </c>
      <c r="B3065" t="s">
        <v>2</v>
      </c>
      <c r="C3065" t="s">
        <v>13</v>
      </c>
      <c r="D3065" t="s">
        <v>116</v>
      </c>
      <c r="E3065" t="s">
        <v>505</v>
      </c>
      <c r="F3065" t="str">
        <f t="shared" si="236"/>
        <v>大连市课后辅导</v>
      </c>
      <c r="G3065" t="s">
        <v>101</v>
      </c>
      <c r="H3065" t="s">
        <v>215</v>
      </c>
      <c r="I3065" t="s">
        <v>70</v>
      </c>
      <c r="J3065">
        <v>706</v>
      </c>
      <c r="K3065">
        <v>37</v>
      </c>
      <c r="L3065" s="13">
        <f>VLOOKUP(C3065,'渗透率、续签率'!B:C,2,0)</f>
        <v>0.82299999999999995</v>
      </c>
      <c r="M3065" s="6">
        <v>0.05</v>
      </c>
      <c r="N3065">
        <v>75</v>
      </c>
      <c r="O3065">
        <v>35</v>
      </c>
      <c r="P3065" s="6">
        <v>0.47</v>
      </c>
      <c r="Q3065" s="13">
        <v>0.64800000000000002</v>
      </c>
      <c r="R3065" s="13">
        <v>0.60899999999999999</v>
      </c>
      <c r="S3065" s="31">
        <v>2222</v>
      </c>
      <c r="T3065" s="6">
        <f>VLOOKUP(E3065,'参数设置&amp;汇总'!S:U,3,0)</f>
        <v>0.15</v>
      </c>
      <c r="U3065" s="78">
        <f t="shared" si="235"/>
        <v>35</v>
      </c>
      <c r="V3065" s="13">
        <v>0.85000000000000009</v>
      </c>
      <c r="W3065" s="78">
        <f t="shared" si="237"/>
        <v>7.2882352941176487</v>
      </c>
      <c r="X3065" s="1">
        <f>VLOOKUP(E3065,'渗透率、续签率'!AG:AJ,4,0)</f>
        <v>11023</v>
      </c>
      <c r="Y3065" s="1">
        <f t="shared" si="238"/>
        <v>80338.217647058846</v>
      </c>
      <c r="Z3065">
        <v>32</v>
      </c>
      <c r="AA3065" s="89">
        <f t="shared" si="239"/>
        <v>826725</v>
      </c>
      <c r="AH3065" s="37"/>
      <c r="AI3065" s="37"/>
      <c r="AK3065" s="37"/>
    </row>
    <row r="3066" spans="1:37" hidden="1">
      <c r="A3066" t="s">
        <v>64</v>
      </c>
      <c r="B3066" t="s">
        <v>2</v>
      </c>
      <c r="C3066" t="s">
        <v>13</v>
      </c>
      <c r="D3066" t="s">
        <v>116</v>
      </c>
      <c r="E3066" t="s">
        <v>505</v>
      </c>
      <c r="F3066" t="str">
        <f t="shared" si="236"/>
        <v>天水市课后辅导</v>
      </c>
      <c r="G3066" t="s">
        <v>132</v>
      </c>
      <c r="H3066" t="s">
        <v>216</v>
      </c>
      <c r="I3066" t="s">
        <v>70</v>
      </c>
      <c r="J3066">
        <v>92</v>
      </c>
      <c r="K3066">
        <v>0</v>
      </c>
      <c r="L3066" s="13">
        <f>VLOOKUP(C3066,'渗透率、续签率'!B:C,2,0)</f>
        <v>0.82299999999999995</v>
      </c>
      <c r="M3066" s="6">
        <v>0</v>
      </c>
      <c r="N3066">
        <v>2</v>
      </c>
      <c r="O3066">
        <v>0</v>
      </c>
      <c r="P3066" s="6">
        <v>0</v>
      </c>
      <c r="Q3066" s="13">
        <v>0</v>
      </c>
      <c r="R3066" s="13">
        <v>0</v>
      </c>
      <c r="S3066" s="31">
        <v>75</v>
      </c>
      <c r="T3066" s="6">
        <f>VLOOKUP(E3066,'参数设置&amp;汇总'!S:U,3,0)</f>
        <v>0.15</v>
      </c>
      <c r="U3066" s="78">
        <f t="shared" si="235"/>
        <v>0.3</v>
      </c>
      <c r="V3066" s="13">
        <v>0.85000000000000009</v>
      </c>
      <c r="W3066" s="78">
        <f t="shared" si="237"/>
        <v>0.3529411764705882</v>
      </c>
      <c r="X3066" s="1">
        <f>VLOOKUP(E3066,'渗透率、续签率'!AG:AJ,4,0)</f>
        <v>11023</v>
      </c>
      <c r="Y3066" s="1">
        <f t="shared" si="238"/>
        <v>3890.4705882352937</v>
      </c>
      <c r="Z3066">
        <v>0</v>
      </c>
      <c r="AA3066" s="89">
        <f t="shared" si="239"/>
        <v>22046</v>
      </c>
      <c r="AH3066" s="37"/>
      <c r="AI3066" s="37"/>
      <c r="AK3066" s="37"/>
    </row>
    <row r="3067" spans="1:37" hidden="1">
      <c r="A3067" t="s">
        <v>64</v>
      </c>
      <c r="B3067" t="s">
        <v>2</v>
      </c>
      <c r="C3067" t="s">
        <v>13</v>
      </c>
      <c r="D3067" t="s">
        <v>116</v>
      </c>
      <c r="E3067" t="s">
        <v>505</v>
      </c>
      <c r="F3067" t="str">
        <f t="shared" si="236"/>
        <v>天门市课后辅导</v>
      </c>
      <c r="G3067" t="s">
        <v>81</v>
      </c>
      <c r="H3067" t="s">
        <v>217</v>
      </c>
      <c r="I3067" t="s">
        <v>68</v>
      </c>
      <c r="J3067">
        <v>90</v>
      </c>
      <c r="K3067">
        <v>0</v>
      </c>
      <c r="L3067" s="13">
        <f>VLOOKUP(C3067,'渗透率、续签率'!B:C,2,0)</f>
        <v>0.82299999999999995</v>
      </c>
      <c r="M3067" s="6">
        <v>0</v>
      </c>
      <c r="N3067">
        <v>0</v>
      </c>
      <c r="O3067">
        <v>0</v>
      </c>
      <c r="P3067" s="6">
        <v>0</v>
      </c>
      <c r="Q3067" s="13">
        <v>0</v>
      </c>
      <c r="R3067" s="13">
        <v>0</v>
      </c>
      <c r="S3067" s="31">
        <v>39</v>
      </c>
      <c r="T3067" s="6">
        <f>VLOOKUP(E3067,'参数设置&amp;汇总'!S:U,3,0)</f>
        <v>0.15</v>
      </c>
      <c r="U3067" s="78">
        <f t="shared" si="235"/>
        <v>0</v>
      </c>
      <c r="V3067" s="13">
        <v>0.85000000000000009</v>
      </c>
      <c r="W3067" s="78">
        <f t="shared" si="237"/>
        <v>0</v>
      </c>
      <c r="X3067" s="1">
        <f>VLOOKUP(E3067,'渗透率、续签率'!AG:AJ,4,0)</f>
        <v>11023</v>
      </c>
      <c r="Y3067" s="1">
        <f t="shared" si="238"/>
        <v>0</v>
      </c>
      <c r="Z3067">
        <v>0</v>
      </c>
      <c r="AA3067" s="89">
        <f t="shared" si="239"/>
        <v>0</v>
      </c>
      <c r="AH3067" s="37"/>
      <c r="AI3067" s="37"/>
      <c r="AK3067" s="37"/>
    </row>
    <row r="3068" spans="1:37" hidden="1">
      <c r="A3068" t="s">
        <v>64</v>
      </c>
      <c r="B3068" t="s">
        <v>2</v>
      </c>
      <c r="C3068" t="s">
        <v>13</v>
      </c>
      <c r="D3068" t="s">
        <v>116</v>
      </c>
      <c r="E3068" t="s">
        <v>505</v>
      </c>
      <c r="F3068" t="str">
        <f t="shared" si="236"/>
        <v>太原市课后辅导</v>
      </c>
      <c r="G3068" t="s">
        <v>134</v>
      </c>
      <c r="H3068" t="s">
        <v>218</v>
      </c>
      <c r="I3068" t="s">
        <v>70</v>
      </c>
      <c r="J3068">
        <v>542</v>
      </c>
      <c r="K3068">
        <v>89</v>
      </c>
      <c r="L3068" s="13">
        <f>VLOOKUP(C3068,'渗透率、续签率'!B:C,2,0)</f>
        <v>0.82299999999999995</v>
      </c>
      <c r="M3068" s="6">
        <v>0.16</v>
      </c>
      <c r="N3068">
        <v>166</v>
      </c>
      <c r="O3068">
        <v>89</v>
      </c>
      <c r="P3068" s="6">
        <v>0.54</v>
      </c>
      <c r="Q3068" s="13">
        <v>0.77200000000000002</v>
      </c>
      <c r="R3068" s="13">
        <v>0.63</v>
      </c>
      <c r="S3068" s="31">
        <v>4827</v>
      </c>
      <c r="T3068" s="6">
        <f>VLOOKUP(E3068,'参数设置&amp;汇总'!S:U,3,0)</f>
        <v>0.15</v>
      </c>
      <c r="U3068" s="78">
        <f t="shared" si="235"/>
        <v>89</v>
      </c>
      <c r="V3068" s="13">
        <v>0.85000000000000009</v>
      </c>
      <c r="W3068" s="78">
        <f t="shared" si="237"/>
        <v>18.53294117647059</v>
      </c>
      <c r="X3068" s="1">
        <f>VLOOKUP(E3068,'渗透率、续签率'!AG:AJ,4,0)</f>
        <v>11023</v>
      </c>
      <c r="Y3068" s="1">
        <f t="shared" si="238"/>
        <v>204288.61058823531</v>
      </c>
      <c r="Z3068">
        <v>28</v>
      </c>
      <c r="AA3068" s="89">
        <f t="shared" si="239"/>
        <v>1829818</v>
      </c>
    </row>
    <row r="3069" spans="1:37" hidden="1">
      <c r="A3069" t="s">
        <v>64</v>
      </c>
      <c r="B3069" t="s">
        <v>2</v>
      </c>
      <c r="C3069" t="s">
        <v>13</v>
      </c>
      <c r="D3069" t="s">
        <v>116</v>
      </c>
      <c r="E3069" t="s">
        <v>505</v>
      </c>
      <c r="F3069" t="str">
        <f t="shared" si="236"/>
        <v>威海市课后辅导</v>
      </c>
      <c r="G3069" t="s">
        <v>103</v>
      </c>
      <c r="H3069" t="s">
        <v>219</v>
      </c>
      <c r="I3069" t="s">
        <v>70</v>
      </c>
      <c r="J3069">
        <v>536</v>
      </c>
      <c r="K3069">
        <v>1</v>
      </c>
      <c r="L3069" s="13">
        <f>VLOOKUP(C3069,'渗透率、续签率'!B:C,2,0)</f>
        <v>0.82299999999999995</v>
      </c>
      <c r="M3069" s="6">
        <v>0</v>
      </c>
      <c r="N3069">
        <v>14</v>
      </c>
      <c r="O3069">
        <v>1</v>
      </c>
      <c r="P3069" s="6">
        <v>7.0000000000000007E-2</v>
      </c>
      <c r="Q3069" s="13">
        <v>0.10299999999999999</v>
      </c>
      <c r="R3069" s="13">
        <v>0.10299999999999999</v>
      </c>
      <c r="S3069" s="31">
        <v>475</v>
      </c>
      <c r="T3069" s="6">
        <f>VLOOKUP(E3069,'参数设置&amp;汇总'!S:U,3,0)</f>
        <v>0.15</v>
      </c>
      <c r="U3069" s="78">
        <f t="shared" si="235"/>
        <v>2.1</v>
      </c>
      <c r="V3069" s="13">
        <v>0.85000000000000009</v>
      </c>
      <c r="W3069" s="78">
        <f t="shared" si="237"/>
        <v>1.5023529411764707</v>
      </c>
      <c r="X3069" s="1">
        <f>VLOOKUP(E3069,'渗透率、续签率'!AG:AJ,4,0)</f>
        <v>11023</v>
      </c>
      <c r="Y3069" s="1">
        <f t="shared" si="238"/>
        <v>16560.436470588236</v>
      </c>
      <c r="Z3069">
        <v>0</v>
      </c>
      <c r="AA3069" s="89">
        <f t="shared" si="239"/>
        <v>154322</v>
      </c>
      <c r="AH3069" s="37"/>
      <c r="AI3069" s="37"/>
      <c r="AK3069" s="37"/>
    </row>
    <row r="3070" spans="1:37" hidden="1">
      <c r="A3070" t="s">
        <v>64</v>
      </c>
      <c r="B3070" t="s">
        <v>2</v>
      </c>
      <c r="C3070" t="s">
        <v>13</v>
      </c>
      <c r="D3070" t="s">
        <v>116</v>
      </c>
      <c r="E3070" t="s">
        <v>505</v>
      </c>
      <c r="F3070" t="str">
        <f t="shared" si="236"/>
        <v>娄底市课后辅导</v>
      </c>
      <c r="G3070" t="s">
        <v>113</v>
      </c>
      <c r="H3070" t="s">
        <v>220</v>
      </c>
      <c r="I3070" t="s">
        <v>68</v>
      </c>
      <c r="J3070">
        <v>145</v>
      </c>
      <c r="K3070">
        <v>0</v>
      </c>
      <c r="L3070" s="13">
        <f>VLOOKUP(C3070,'渗透率、续签率'!B:C,2,0)</f>
        <v>0.82299999999999995</v>
      </c>
      <c r="M3070" s="6">
        <v>0</v>
      </c>
      <c r="N3070">
        <v>15</v>
      </c>
      <c r="O3070">
        <v>0</v>
      </c>
      <c r="P3070" s="6">
        <v>0</v>
      </c>
      <c r="Q3070" s="13">
        <v>0</v>
      </c>
      <c r="R3070" s="13">
        <v>0</v>
      </c>
      <c r="S3070" s="31">
        <v>158</v>
      </c>
      <c r="T3070" s="6">
        <f>VLOOKUP(E3070,'参数设置&amp;汇总'!S:U,3,0)</f>
        <v>0.15</v>
      </c>
      <c r="U3070" s="78">
        <f t="shared" si="235"/>
        <v>2.25</v>
      </c>
      <c r="V3070" s="13">
        <v>0.85000000000000009</v>
      </c>
      <c r="W3070" s="78">
        <f t="shared" si="237"/>
        <v>2.6470588235294117</v>
      </c>
      <c r="X3070" s="1">
        <f>VLOOKUP(E3070,'渗透率、续签率'!AG:AJ,4,0)</f>
        <v>11023</v>
      </c>
      <c r="Y3070" s="1">
        <f t="shared" si="238"/>
        <v>29178.529411764706</v>
      </c>
      <c r="Z3070">
        <v>0</v>
      </c>
      <c r="AA3070" s="89">
        <f t="shared" si="239"/>
        <v>165345</v>
      </c>
      <c r="AH3070" s="37"/>
      <c r="AI3070" s="37"/>
      <c r="AJ3070" s="1"/>
      <c r="AK3070" s="37"/>
    </row>
    <row r="3071" spans="1:37" hidden="1">
      <c r="A3071" t="s">
        <v>64</v>
      </c>
      <c r="B3071" t="s">
        <v>2</v>
      </c>
      <c r="C3071" t="s">
        <v>13</v>
      </c>
      <c r="D3071" t="s">
        <v>116</v>
      </c>
      <c r="E3071" t="s">
        <v>505</v>
      </c>
      <c r="F3071" t="str">
        <f t="shared" si="236"/>
        <v>孝感市课后辅导</v>
      </c>
      <c r="G3071" t="s">
        <v>81</v>
      </c>
      <c r="H3071" t="s">
        <v>221</v>
      </c>
      <c r="I3071" t="s">
        <v>68</v>
      </c>
      <c r="J3071">
        <v>221</v>
      </c>
      <c r="K3071">
        <v>0</v>
      </c>
      <c r="L3071" s="13">
        <f>VLOOKUP(C3071,'渗透率、续签率'!B:C,2,0)</f>
        <v>0.82299999999999995</v>
      </c>
      <c r="M3071" s="6">
        <v>0</v>
      </c>
      <c r="N3071">
        <v>6</v>
      </c>
      <c r="O3071">
        <v>0</v>
      </c>
      <c r="P3071" s="6">
        <v>0</v>
      </c>
      <c r="Q3071" s="13">
        <v>0</v>
      </c>
      <c r="R3071" s="13">
        <v>0</v>
      </c>
      <c r="S3071" s="31">
        <v>136</v>
      </c>
      <c r="T3071" s="6">
        <f>VLOOKUP(E3071,'参数设置&amp;汇总'!S:U,3,0)</f>
        <v>0.15</v>
      </c>
      <c r="U3071" s="78">
        <f t="shared" si="235"/>
        <v>0.89999999999999991</v>
      </c>
      <c r="V3071" s="13">
        <v>0.85000000000000009</v>
      </c>
      <c r="W3071" s="78">
        <f t="shared" si="237"/>
        <v>1.0588235294117645</v>
      </c>
      <c r="X3071" s="1">
        <f>VLOOKUP(E3071,'渗透率、续签率'!AG:AJ,4,0)</f>
        <v>11023</v>
      </c>
      <c r="Y3071" s="1">
        <f t="shared" si="238"/>
        <v>11671.411764705879</v>
      </c>
      <c r="Z3071">
        <v>0</v>
      </c>
      <c r="AA3071" s="89">
        <f t="shared" si="239"/>
        <v>66138</v>
      </c>
      <c r="AH3071" s="37"/>
      <c r="AI3071" s="37"/>
      <c r="AK3071" s="37"/>
    </row>
    <row r="3072" spans="1:37" hidden="1">
      <c r="A3072" t="s">
        <v>64</v>
      </c>
      <c r="B3072" t="s">
        <v>2</v>
      </c>
      <c r="C3072" t="s">
        <v>13</v>
      </c>
      <c r="D3072" t="s">
        <v>116</v>
      </c>
      <c r="E3072" t="s">
        <v>505</v>
      </c>
      <c r="F3072" t="str">
        <f t="shared" si="236"/>
        <v>宁德市课后辅导</v>
      </c>
      <c r="G3072" t="s">
        <v>92</v>
      </c>
      <c r="H3072" t="s">
        <v>222</v>
      </c>
      <c r="I3072" t="s">
        <v>68</v>
      </c>
      <c r="J3072">
        <v>332</v>
      </c>
      <c r="K3072">
        <v>0</v>
      </c>
      <c r="L3072" s="13">
        <f>VLOOKUP(C3072,'渗透率、续签率'!B:C,2,0)</f>
        <v>0.82299999999999995</v>
      </c>
      <c r="M3072" s="6">
        <v>0</v>
      </c>
      <c r="N3072">
        <v>7</v>
      </c>
      <c r="O3072">
        <v>0</v>
      </c>
      <c r="P3072" s="6">
        <v>0</v>
      </c>
      <c r="Q3072" s="13">
        <v>0</v>
      </c>
      <c r="R3072" s="13">
        <v>0</v>
      </c>
      <c r="S3072" s="31">
        <v>283</v>
      </c>
      <c r="T3072" s="6">
        <f>VLOOKUP(E3072,'参数设置&amp;汇总'!S:U,3,0)</f>
        <v>0.15</v>
      </c>
      <c r="U3072" s="78">
        <f t="shared" si="235"/>
        <v>1.05</v>
      </c>
      <c r="V3072" s="13">
        <v>0.85000000000000009</v>
      </c>
      <c r="W3072" s="78">
        <f t="shared" si="237"/>
        <v>1.2352941176470587</v>
      </c>
      <c r="X3072" s="1">
        <f>VLOOKUP(E3072,'渗透率、续签率'!AG:AJ,4,0)</f>
        <v>11023</v>
      </c>
      <c r="Y3072" s="1">
        <f t="shared" si="238"/>
        <v>13616.647058823528</v>
      </c>
      <c r="Z3072">
        <v>0</v>
      </c>
      <c r="AA3072" s="89">
        <f t="shared" si="239"/>
        <v>77161</v>
      </c>
    </row>
    <row r="3073" spans="1:37" hidden="1">
      <c r="A3073" t="s">
        <v>64</v>
      </c>
      <c r="B3073" t="s">
        <v>2</v>
      </c>
      <c r="C3073" t="s">
        <v>13</v>
      </c>
      <c r="D3073" t="s">
        <v>116</v>
      </c>
      <c r="E3073" t="s">
        <v>505</v>
      </c>
      <c r="F3073" t="str">
        <f t="shared" si="236"/>
        <v>安庆市课后辅导</v>
      </c>
      <c r="G3073" t="s">
        <v>94</v>
      </c>
      <c r="H3073" t="s">
        <v>223</v>
      </c>
      <c r="I3073" t="s">
        <v>68</v>
      </c>
      <c r="J3073">
        <v>392</v>
      </c>
      <c r="K3073">
        <v>3</v>
      </c>
      <c r="L3073" s="13">
        <f>VLOOKUP(C3073,'渗透率、续签率'!B:C,2,0)</f>
        <v>0.82299999999999995</v>
      </c>
      <c r="M3073" s="6">
        <v>0.01</v>
      </c>
      <c r="N3073">
        <v>13</v>
      </c>
      <c r="O3073">
        <v>3</v>
      </c>
      <c r="P3073" s="6">
        <v>0.23</v>
      </c>
      <c r="Q3073" s="13">
        <v>0.161</v>
      </c>
      <c r="R3073" s="13">
        <v>9.1999999999999998E-2</v>
      </c>
      <c r="S3073" s="31">
        <v>465</v>
      </c>
      <c r="T3073" s="6">
        <f>VLOOKUP(E3073,'参数设置&amp;汇总'!S:U,3,0)</f>
        <v>0.15</v>
      </c>
      <c r="U3073" s="78">
        <f t="shared" si="235"/>
        <v>3</v>
      </c>
      <c r="V3073" s="13">
        <v>0.85000000000000009</v>
      </c>
      <c r="W3073" s="78">
        <f t="shared" si="237"/>
        <v>0.62470588235294122</v>
      </c>
      <c r="X3073" s="1">
        <f>VLOOKUP(E3073,'渗透率、续签率'!AG:AJ,4,0)</f>
        <v>11023</v>
      </c>
      <c r="Y3073" s="1">
        <f t="shared" si="238"/>
        <v>6886.1329411764709</v>
      </c>
      <c r="Z3073">
        <v>2</v>
      </c>
      <c r="AA3073" s="89">
        <f t="shared" si="239"/>
        <v>143299</v>
      </c>
      <c r="AH3073" s="37"/>
      <c r="AI3073" s="37"/>
      <c r="AK3073" s="37"/>
    </row>
    <row r="3074" spans="1:37" hidden="1">
      <c r="A3074" t="s">
        <v>64</v>
      </c>
      <c r="B3074" t="s">
        <v>2</v>
      </c>
      <c r="C3074" t="s">
        <v>13</v>
      </c>
      <c r="D3074" t="s">
        <v>116</v>
      </c>
      <c r="E3074" t="s">
        <v>505</v>
      </c>
      <c r="F3074" t="str">
        <f t="shared" si="236"/>
        <v>安康市课后辅导</v>
      </c>
      <c r="G3074" t="s">
        <v>108</v>
      </c>
      <c r="H3074" t="s">
        <v>224</v>
      </c>
      <c r="I3074" t="s">
        <v>70</v>
      </c>
      <c r="J3074">
        <v>239</v>
      </c>
      <c r="K3074">
        <v>0</v>
      </c>
      <c r="L3074" s="13">
        <f>VLOOKUP(C3074,'渗透率、续签率'!B:C,2,0)</f>
        <v>0.82299999999999995</v>
      </c>
      <c r="M3074" s="6">
        <v>0</v>
      </c>
      <c r="N3074">
        <v>9</v>
      </c>
      <c r="O3074">
        <v>0</v>
      </c>
      <c r="P3074" s="6">
        <v>0</v>
      </c>
      <c r="Q3074" s="13">
        <v>0</v>
      </c>
      <c r="R3074" s="13">
        <v>0</v>
      </c>
      <c r="S3074" s="31">
        <v>196</v>
      </c>
      <c r="T3074" s="6">
        <f>VLOOKUP(E3074,'参数设置&amp;汇总'!S:U,3,0)</f>
        <v>0.15</v>
      </c>
      <c r="U3074" s="78">
        <f t="shared" si="235"/>
        <v>1.3499999999999999</v>
      </c>
      <c r="V3074" s="13">
        <v>0.85000000000000009</v>
      </c>
      <c r="W3074" s="78">
        <f t="shared" si="237"/>
        <v>1.5882352941176467</v>
      </c>
      <c r="X3074" s="1">
        <f>VLOOKUP(E3074,'渗透率、续签率'!AG:AJ,4,0)</f>
        <v>11023</v>
      </c>
      <c r="Y3074" s="1">
        <f t="shared" si="238"/>
        <v>17507.117647058822</v>
      </c>
      <c r="Z3074">
        <v>0</v>
      </c>
      <c r="AA3074" s="89">
        <f t="shared" si="239"/>
        <v>99207</v>
      </c>
      <c r="AH3074" s="37"/>
      <c r="AI3074" s="37"/>
      <c r="AK3074" s="37"/>
    </row>
    <row r="3075" spans="1:37" hidden="1">
      <c r="A3075" t="s">
        <v>64</v>
      </c>
      <c r="B3075" t="s">
        <v>2</v>
      </c>
      <c r="C3075" t="s">
        <v>13</v>
      </c>
      <c r="D3075" t="s">
        <v>116</v>
      </c>
      <c r="E3075" t="s">
        <v>505</v>
      </c>
      <c r="F3075" t="str">
        <f t="shared" si="236"/>
        <v>安阳市课后辅导</v>
      </c>
      <c r="G3075" t="s">
        <v>110</v>
      </c>
      <c r="H3075" t="s">
        <v>225</v>
      </c>
      <c r="I3075" t="s">
        <v>70</v>
      </c>
      <c r="J3075">
        <v>262</v>
      </c>
      <c r="K3075">
        <v>12</v>
      </c>
      <c r="L3075" s="13">
        <f>VLOOKUP(C3075,'渗透率、续签率'!B:C,2,0)</f>
        <v>0.82299999999999995</v>
      </c>
      <c r="M3075" s="6">
        <v>0.05</v>
      </c>
      <c r="N3075">
        <v>47</v>
      </c>
      <c r="O3075">
        <v>11</v>
      </c>
      <c r="P3075" s="6">
        <v>0.23</v>
      </c>
      <c r="Q3075" s="13">
        <v>0.55100000000000005</v>
      </c>
      <c r="R3075" s="13">
        <v>0.55100000000000005</v>
      </c>
      <c r="S3075" s="31">
        <v>1138</v>
      </c>
      <c r="T3075" s="6">
        <f>VLOOKUP(E3075,'参数设置&amp;汇总'!S:U,3,0)</f>
        <v>0.15</v>
      </c>
      <c r="U3075" s="78">
        <f t="shared" ref="U3075:U3138" si="240">IF(T3075*N3075&gt;=O3075,T3075*N3075,O3075)</f>
        <v>11</v>
      </c>
      <c r="V3075" s="13">
        <v>0.85000000000000009</v>
      </c>
      <c r="W3075" s="78">
        <f t="shared" si="237"/>
        <v>2.290588235294118</v>
      </c>
      <c r="X3075" s="1">
        <f>VLOOKUP(E3075,'渗透率、续签率'!AG:AJ,4,0)</f>
        <v>11023</v>
      </c>
      <c r="Y3075" s="1">
        <f t="shared" si="238"/>
        <v>25249.154117647064</v>
      </c>
      <c r="Z3075">
        <v>1</v>
      </c>
      <c r="AA3075" s="89">
        <f t="shared" si="239"/>
        <v>518081</v>
      </c>
      <c r="AH3075" s="37"/>
      <c r="AI3075" s="37"/>
      <c r="AK3075" s="37"/>
    </row>
    <row r="3076" spans="1:37" hidden="1">
      <c r="A3076" t="s">
        <v>64</v>
      </c>
      <c r="B3076" t="s">
        <v>2</v>
      </c>
      <c r="C3076" t="s">
        <v>13</v>
      </c>
      <c r="D3076" t="s">
        <v>116</v>
      </c>
      <c r="E3076" t="s">
        <v>505</v>
      </c>
      <c r="F3076" t="str">
        <f t="shared" ref="F3076:F3139" si="241">H3076&amp;C3076</f>
        <v>安顺市课后辅导</v>
      </c>
      <c r="G3076" t="s">
        <v>167</v>
      </c>
      <c r="H3076" t="s">
        <v>226</v>
      </c>
      <c r="I3076" t="s">
        <v>70</v>
      </c>
      <c r="J3076">
        <v>443</v>
      </c>
      <c r="K3076">
        <v>1</v>
      </c>
      <c r="L3076" s="13">
        <f>VLOOKUP(C3076,'渗透率、续签率'!B:C,2,0)</f>
        <v>0.82299999999999995</v>
      </c>
      <c r="M3076" s="6">
        <v>0</v>
      </c>
      <c r="N3076">
        <v>7</v>
      </c>
      <c r="O3076">
        <v>1</v>
      </c>
      <c r="P3076" s="6">
        <v>0.14000000000000001</v>
      </c>
      <c r="Q3076" s="13">
        <v>3.2000000000000001E-2</v>
      </c>
      <c r="R3076" s="13">
        <v>0</v>
      </c>
      <c r="S3076" s="31">
        <v>289</v>
      </c>
      <c r="T3076" s="6">
        <f>VLOOKUP(E3076,'参数设置&amp;汇总'!S:U,3,0)</f>
        <v>0.15</v>
      </c>
      <c r="U3076" s="78">
        <f t="shared" si="240"/>
        <v>1.05</v>
      </c>
      <c r="V3076" s="13">
        <v>0.85000000000000009</v>
      </c>
      <c r="W3076" s="78">
        <f t="shared" ref="W3076:W3139" si="242">(O3076*(1-L3076)+IF((U3076-O3076)&lt;0,0,(U3076-O3076)))/V3076</f>
        <v>0.26705882352941185</v>
      </c>
      <c r="X3076" s="1">
        <f>VLOOKUP(E3076,'渗透率、续签率'!AG:AJ,4,0)</f>
        <v>11023</v>
      </c>
      <c r="Y3076" s="1">
        <f t="shared" ref="Y3076:Y3139" si="243">X3076*W3076</f>
        <v>2943.789411764707</v>
      </c>
      <c r="Z3076">
        <v>0</v>
      </c>
      <c r="AA3076" s="89">
        <f t="shared" ref="AA3076:AA3139" si="244">N3076*X3076</f>
        <v>77161</v>
      </c>
      <c r="AH3076" s="37"/>
      <c r="AI3076" s="37"/>
      <c r="AK3076" s="37"/>
    </row>
    <row r="3077" spans="1:37" hidden="1">
      <c r="A3077" t="s">
        <v>64</v>
      </c>
      <c r="B3077" t="s">
        <v>2</v>
      </c>
      <c r="C3077" t="s">
        <v>13</v>
      </c>
      <c r="D3077" t="s">
        <v>116</v>
      </c>
      <c r="E3077" t="s">
        <v>505</v>
      </c>
      <c r="F3077" t="str">
        <f t="shared" si="241"/>
        <v>定安县课后辅导</v>
      </c>
      <c r="G3077" t="s">
        <v>120</v>
      </c>
      <c r="H3077" t="s">
        <v>227</v>
      </c>
      <c r="I3077" t="s">
        <v>68</v>
      </c>
      <c r="J3077">
        <v>11</v>
      </c>
      <c r="K3077">
        <v>0</v>
      </c>
      <c r="L3077" s="13">
        <f>VLOOKUP(C3077,'渗透率、续签率'!B:C,2,0)</f>
        <v>0.82299999999999995</v>
      </c>
      <c r="M3077" s="6">
        <v>0</v>
      </c>
      <c r="N3077">
        <v>0</v>
      </c>
      <c r="O3077">
        <v>0</v>
      </c>
      <c r="P3077" s="6">
        <v>0</v>
      </c>
      <c r="Q3077" s="13">
        <v>0</v>
      </c>
      <c r="R3077" s="13">
        <v>0</v>
      </c>
      <c r="S3077" s="31">
        <v>10</v>
      </c>
      <c r="T3077" s="6">
        <f>VLOOKUP(E3077,'参数设置&amp;汇总'!S:U,3,0)</f>
        <v>0.15</v>
      </c>
      <c r="U3077" s="78">
        <f t="shared" si="240"/>
        <v>0</v>
      </c>
      <c r="V3077" s="13">
        <v>0.85000000000000009</v>
      </c>
      <c r="W3077" s="78">
        <f t="shared" si="242"/>
        <v>0</v>
      </c>
      <c r="X3077" s="1">
        <f>VLOOKUP(E3077,'渗透率、续签率'!AG:AJ,4,0)</f>
        <v>11023</v>
      </c>
      <c r="Y3077" s="1">
        <f t="shared" si="243"/>
        <v>0</v>
      </c>
      <c r="Z3077">
        <v>0</v>
      </c>
      <c r="AA3077" s="89">
        <f t="shared" si="244"/>
        <v>0</v>
      </c>
      <c r="AH3077" s="37"/>
      <c r="AI3077" s="37"/>
      <c r="AK3077" s="37"/>
    </row>
    <row r="3078" spans="1:37" hidden="1">
      <c r="A3078" t="s">
        <v>64</v>
      </c>
      <c r="B3078" t="s">
        <v>2</v>
      </c>
      <c r="C3078" t="s">
        <v>13</v>
      </c>
      <c r="D3078" t="s">
        <v>116</v>
      </c>
      <c r="E3078" t="s">
        <v>505</v>
      </c>
      <c r="F3078" t="str">
        <f t="shared" si="241"/>
        <v>定西市课后辅导</v>
      </c>
      <c r="G3078" t="s">
        <v>132</v>
      </c>
      <c r="H3078" t="s">
        <v>228</v>
      </c>
      <c r="I3078" t="s">
        <v>70</v>
      </c>
      <c r="J3078">
        <v>81</v>
      </c>
      <c r="K3078">
        <v>0</v>
      </c>
      <c r="L3078" s="13">
        <f>VLOOKUP(C3078,'渗透率、续签率'!B:C,2,0)</f>
        <v>0.82299999999999995</v>
      </c>
      <c r="M3078" s="6">
        <v>0</v>
      </c>
      <c r="N3078">
        <v>0</v>
      </c>
      <c r="O3078">
        <v>0</v>
      </c>
      <c r="P3078" s="6">
        <v>0</v>
      </c>
      <c r="Q3078" s="13">
        <v>0</v>
      </c>
      <c r="R3078" s="13">
        <v>0</v>
      </c>
      <c r="S3078" s="31">
        <v>33</v>
      </c>
      <c r="T3078" s="6">
        <f>VLOOKUP(E3078,'参数设置&amp;汇总'!S:U,3,0)</f>
        <v>0.15</v>
      </c>
      <c r="U3078" s="78">
        <f t="shared" si="240"/>
        <v>0</v>
      </c>
      <c r="V3078" s="13">
        <v>0.85000000000000009</v>
      </c>
      <c r="W3078" s="78">
        <f t="shared" si="242"/>
        <v>0</v>
      </c>
      <c r="X3078" s="1">
        <f>VLOOKUP(E3078,'渗透率、续签率'!AG:AJ,4,0)</f>
        <v>11023</v>
      </c>
      <c r="Y3078" s="1">
        <f t="shared" si="243"/>
        <v>0</v>
      </c>
      <c r="Z3078">
        <v>0</v>
      </c>
      <c r="AA3078" s="89">
        <f t="shared" si="244"/>
        <v>0</v>
      </c>
      <c r="AH3078" s="37"/>
      <c r="AI3078" s="37"/>
      <c r="AK3078" s="37"/>
    </row>
    <row r="3079" spans="1:37" hidden="1">
      <c r="A3079" t="s">
        <v>64</v>
      </c>
      <c r="B3079" t="s">
        <v>2</v>
      </c>
      <c r="C3079" t="s">
        <v>13</v>
      </c>
      <c r="D3079" t="s">
        <v>116</v>
      </c>
      <c r="E3079" t="s">
        <v>505</v>
      </c>
      <c r="F3079" t="str">
        <f t="shared" si="241"/>
        <v>宜宾市课后辅导</v>
      </c>
      <c r="G3079" t="s">
        <v>77</v>
      </c>
      <c r="H3079" t="s">
        <v>229</v>
      </c>
      <c r="I3079" t="s">
        <v>70</v>
      </c>
      <c r="J3079">
        <v>128</v>
      </c>
      <c r="K3079">
        <v>3</v>
      </c>
      <c r="L3079" s="13">
        <f>VLOOKUP(C3079,'渗透率、续签率'!B:C,2,0)</f>
        <v>0.82299999999999995</v>
      </c>
      <c r="M3079" s="6">
        <v>0.02</v>
      </c>
      <c r="N3079">
        <v>28</v>
      </c>
      <c r="O3079">
        <v>3</v>
      </c>
      <c r="P3079" s="6">
        <v>0.11</v>
      </c>
      <c r="Q3079" s="13">
        <v>0.30199999999999999</v>
      </c>
      <c r="R3079" s="13">
        <v>0.29199999999999998</v>
      </c>
      <c r="S3079" s="31">
        <v>423</v>
      </c>
      <c r="T3079" s="6">
        <f>VLOOKUP(E3079,'参数设置&amp;汇总'!S:U,3,0)</f>
        <v>0.15</v>
      </c>
      <c r="U3079" s="78">
        <f t="shared" si="240"/>
        <v>4.2</v>
      </c>
      <c r="V3079" s="13">
        <v>0.85000000000000009</v>
      </c>
      <c r="W3079" s="78">
        <f t="shared" si="242"/>
        <v>2.0364705882352943</v>
      </c>
      <c r="X3079" s="1">
        <f>VLOOKUP(E3079,'渗透率、续签率'!AG:AJ,4,0)</f>
        <v>11023</v>
      </c>
      <c r="Y3079" s="1">
        <f t="shared" si="243"/>
        <v>22448.015294117649</v>
      </c>
      <c r="Z3079">
        <v>2</v>
      </c>
      <c r="AA3079" s="89">
        <f t="shared" si="244"/>
        <v>308644</v>
      </c>
      <c r="AH3079" s="37"/>
      <c r="AI3079" s="37"/>
      <c r="AK3079" s="37"/>
    </row>
    <row r="3080" spans="1:37" hidden="1">
      <c r="A3080" t="s">
        <v>64</v>
      </c>
      <c r="B3080" t="s">
        <v>2</v>
      </c>
      <c r="C3080" t="s">
        <v>13</v>
      </c>
      <c r="D3080" t="s">
        <v>116</v>
      </c>
      <c r="E3080" t="s">
        <v>505</v>
      </c>
      <c r="F3080" t="str">
        <f t="shared" si="241"/>
        <v>宜昌市课后辅导</v>
      </c>
      <c r="G3080" t="s">
        <v>81</v>
      </c>
      <c r="H3080" t="s">
        <v>230</v>
      </c>
      <c r="I3080" t="s">
        <v>68</v>
      </c>
      <c r="J3080">
        <v>190</v>
      </c>
      <c r="K3080">
        <v>0</v>
      </c>
      <c r="L3080" s="13">
        <f>VLOOKUP(C3080,'渗透率、续签率'!B:C,2,0)</f>
        <v>0.82299999999999995</v>
      </c>
      <c r="M3080" s="6">
        <v>0</v>
      </c>
      <c r="N3080">
        <v>9</v>
      </c>
      <c r="O3080">
        <v>0</v>
      </c>
      <c r="P3080" s="6">
        <v>0</v>
      </c>
      <c r="Q3080" s="13">
        <v>0</v>
      </c>
      <c r="R3080" s="13">
        <v>0</v>
      </c>
      <c r="S3080" s="31">
        <v>217</v>
      </c>
      <c r="T3080" s="6">
        <f>VLOOKUP(E3080,'参数设置&amp;汇总'!S:U,3,0)</f>
        <v>0.15</v>
      </c>
      <c r="U3080" s="78">
        <f t="shared" si="240"/>
        <v>1.3499999999999999</v>
      </c>
      <c r="V3080" s="13">
        <v>0.85000000000000009</v>
      </c>
      <c r="W3080" s="78">
        <f t="shared" si="242"/>
        <v>1.5882352941176467</v>
      </c>
      <c r="X3080" s="1">
        <f>VLOOKUP(E3080,'渗透率、续签率'!AG:AJ,4,0)</f>
        <v>11023</v>
      </c>
      <c r="Y3080" s="1">
        <f t="shared" si="243"/>
        <v>17507.117647058822</v>
      </c>
      <c r="Z3080">
        <v>2</v>
      </c>
      <c r="AA3080" s="89">
        <f t="shared" si="244"/>
        <v>99207</v>
      </c>
      <c r="AH3080" s="37"/>
      <c r="AI3080" s="37"/>
      <c r="AK3080" s="37"/>
    </row>
    <row r="3081" spans="1:37" hidden="1">
      <c r="A3081" t="s">
        <v>64</v>
      </c>
      <c r="B3081" t="s">
        <v>2</v>
      </c>
      <c r="C3081" t="s">
        <v>13</v>
      </c>
      <c r="D3081" t="s">
        <v>116</v>
      </c>
      <c r="E3081" t="s">
        <v>505</v>
      </c>
      <c r="F3081" t="str">
        <f t="shared" si="241"/>
        <v>宜春市课后辅导</v>
      </c>
      <c r="G3081" t="s">
        <v>90</v>
      </c>
      <c r="H3081" t="s">
        <v>231</v>
      </c>
      <c r="I3081" t="s">
        <v>68</v>
      </c>
      <c r="J3081">
        <v>120</v>
      </c>
      <c r="K3081">
        <v>3</v>
      </c>
      <c r="L3081" s="13">
        <f>VLOOKUP(C3081,'渗透率、续签率'!B:C,2,0)</f>
        <v>0.82299999999999995</v>
      </c>
      <c r="M3081" s="6">
        <v>0.03</v>
      </c>
      <c r="N3081">
        <v>18</v>
      </c>
      <c r="O3081">
        <v>3</v>
      </c>
      <c r="P3081" s="6">
        <v>0.17</v>
      </c>
      <c r="Q3081" s="13">
        <v>0.28799999999999998</v>
      </c>
      <c r="R3081" s="13">
        <v>0.28799999999999998</v>
      </c>
      <c r="S3081" s="31">
        <v>249</v>
      </c>
      <c r="T3081" s="6">
        <f>VLOOKUP(E3081,'参数设置&amp;汇总'!S:U,3,0)</f>
        <v>0.15</v>
      </c>
      <c r="U3081" s="78">
        <f t="shared" si="240"/>
        <v>3</v>
      </c>
      <c r="V3081" s="13">
        <v>0.85000000000000009</v>
      </c>
      <c r="W3081" s="78">
        <f t="shared" si="242"/>
        <v>0.62470588235294122</v>
      </c>
      <c r="X3081" s="1">
        <f>VLOOKUP(E3081,'渗透率、续签率'!AG:AJ,4,0)</f>
        <v>11023</v>
      </c>
      <c r="Y3081" s="1">
        <f t="shared" si="243"/>
        <v>6886.1329411764709</v>
      </c>
      <c r="Z3081">
        <v>1</v>
      </c>
      <c r="AA3081" s="89">
        <f t="shared" si="244"/>
        <v>198414</v>
      </c>
      <c r="AH3081" s="37"/>
      <c r="AI3081" s="37"/>
      <c r="AK3081" s="37"/>
    </row>
    <row r="3082" spans="1:37" hidden="1">
      <c r="A3082" t="s">
        <v>64</v>
      </c>
      <c r="B3082" t="s">
        <v>2</v>
      </c>
      <c r="C3082" t="s">
        <v>13</v>
      </c>
      <c r="D3082" t="s">
        <v>116</v>
      </c>
      <c r="E3082" t="s">
        <v>505</v>
      </c>
      <c r="F3082" t="str">
        <f t="shared" si="241"/>
        <v>宝鸡市课后辅导</v>
      </c>
      <c r="G3082" t="s">
        <v>108</v>
      </c>
      <c r="H3082" t="s">
        <v>232</v>
      </c>
      <c r="I3082" t="s">
        <v>70</v>
      </c>
      <c r="J3082">
        <v>398</v>
      </c>
      <c r="K3082">
        <v>2</v>
      </c>
      <c r="L3082" s="13">
        <f>VLOOKUP(C3082,'渗透率、续签率'!B:C,2,0)</f>
        <v>0.82299999999999995</v>
      </c>
      <c r="M3082" s="6">
        <v>0.01</v>
      </c>
      <c r="N3082">
        <v>23</v>
      </c>
      <c r="O3082">
        <v>2</v>
      </c>
      <c r="P3082" s="6">
        <v>0.09</v>
      </c>
      <c r="Q3082" s="13">
        <v>0.16300000000000001</v>
      </c>
      <c r="R3082" s="13">
        <v>0.16300000000000001</v>
      </c>
      <c r="S3082" s="31">
        <v>531</v>
      </c>
      <c r="T3082" s="6">
        <f>VLOOKUP(E3082,'参数设置&amp;汇总'!S:U,3,0)</f>
        <v>0.15</v>
      </c>
      <c r="U3082" s="78">
        <f t="shared" si="240"/>
        <v>3.4499999999999997</v>
      </c>
      <c r="V3082" s="13">
        <v>0.85000000000000009</v>
      </c>
      <c r="W3082" s="78">
        <f t="shared" si="242"/>
        <v>2.1223529411764703</v>
      </c>
      <c r="X3082" s="1">
        <f>VLOOKUP(E3082,'渗透率、续签率'!AG:AJ,4,0)</f>
        <v>11023</v>
      </c>
      <c r="Y3082" s="1">
        <f t="shared" si="243"/>
        <v>23394.696470588231</v>
      </c>
      <c r="Z3082">
        <v>2</v>
      </c>
      <c r="AA3082" s="89">
        <f t="shared" si="244"/>
        <v>253529</v>
      </c>
      <c r="AH3082" s="37"/>
      <c r="AI3082" s="37"/>
      <c r="AK3082" s="37"/>
    </row>
    <row r="3083" spans="1:37" hidden="1">
      <c r="A3083" t="s">
        <v>64</v>
      </c>
      <c r="B3083" t="s">
        <v>2</v>
      </c>
      <c r="C3083" t="s">
        <v>13</v>
      </c>
      <c r="D3083" t="s">
        <v>116</v>
      </c>
      <c r="E3083" t="s">
        <v>505</v>
      </c>
      <c r="F3083" t="str">
        <f t="shared" si="241"/>
        <v>宣城市课后辅导</v>
      </c>
      <c r="G3083" t="s">
        <v>94</v>
      </c>
      <c r="H3083" t="s">
        <v>233</v>
      </c>
      <c r="I3083" t="s">
        <v>68</v>
      </c>
      <c r="J3083">
        <v>315</v>
      </c>
      <c r="K3083">
        <v>1</v>
      </c>
      <c r="L3083" s="13">
        <f>VLOOKUP(C3083,'渗透率、续签率'!B:C,2,0)</f>
        <v>0.82299999999999995</v>
      </c>
      <c r="M3083" s="6">
        <v>0</v>
      </c>
      <c r="N3083">
        <v>9</v>
      </c>
      <c r="O3083">
        <v>1</v>
      </c>
      <c r="P3083" s="6">
        <v>0.11</v>
      </c>
      <c r="Q3083" s="13">
        <v>9.9000000000000005E-2</v>
      </c>
      <c r="R3083" s="13">
        <v>8.8999999999999996E-2</v>
      </c>
      <c r="S3083" s="31">
        <v>279</v>
      </c>
      <c r="T3083" s="6">
        <f>VLOOKUP(E3083,'参数设置&amp;汇总'!S:U,3,0)</f>
        <v>0.15</v>
      </c>
      <c r="U3083" s="78">
        <f t="shared" si="240"/>
        <v>1.3499999999999999</v>
      </c>
      <c r="V3083" s="13">
        <v>0.85000000000000009</v>
      </c>
      <c r="W3083" s="78">
        <f t="shared" si="242"/>
        <v>0.61999999999999988</v>
      </c>
      <c r="X3083" s="1">
        <f>VLOOKUP(E3083,'渗透率、续签率'!AG:AJ,4,0)</f>
        <v>11023</v>
      </c>
      <c r="Y3083" s="1">
        <f t="shared" si="243"/>
        <v>6834.2599999999984</v>
      </c>
      <c r="Z3083">
        <v>0</v>
      </c>
      <c r="AA3083" s="89">
        <f t="shared" si="244"/>
        <v>99207</v>
      </c>
      <c r="AH3083" s="37"/>
      <c r="AI3083" s="37"/>
      <c r="AK3083" s="37"/>
    </row>
    <row r="3084" spans="1:37" hidden="1">
      <c r="A3084" t="s">
        <v>64</v>
      </c>
      <c r="B3084" t="s">
        <v>2</v>
      </c>
      <c r="C3084" t="s">
        <v>13</v>
      </c>
      <c r="D3084" t="s">
        <v>116</v>
      </c>
      <c r="E3084" t="s">
        <v>505</v>
      </c>
      <c r="F3084" t="str">
        <f t="shared" si="241"/>
        <v>宿州市课后辅导</v>
      </c>
      <c r="G3084" t="s">
        <v>94</v>
      </c>
      <c r="H3084" t="s">
        <v>234</v>
      </c>
      <c r="I3084" t="s">
        <v>68</v>
      </c>
      <c r="J3084">
        <v>474</v>
      </c>
      <c r="K3084">
        <v>0</v>
      </c>
      <c r="L3084" s="13">
        <f>VLOOKUP(C3084,'渗透率、续签率'!B:C,2,0)</f>
        <v>0.82299999999999995</v>
      </c>
      <c r="M3084" s="6">
        <v>0</v>
      </c>
      <c r="N3084">
        <v>5</v>
      </c>
      <c r="O3084">
        <v>0</v>
      </c>
      <c r="P3084" s="6">
        <v>0</v>
      </c>
      <c r="Q3084" s="13">
        <v>0</v>
      </c>
      <c r="R3084" s="13">
        <v>0</v>
      </c>
      <c r="S3084" s="31">
        <v>289</v>
      </c>
      <c r="T3084" s="6">
        <f>VLOOKUP(E3084,'参数设置&amp;汇总'!S:U,3,0)</f>
        <v>0.15</v>
      </c>
      <c r="U3084" s="78">
        <f t="shared" si="240"/>
        <v>0.75</v>
      </c>
      <c r="V3084" s="13">
        <v>0.85000000000000009</v>
      </c>
      <c r="W3084" s="78">
        <f t="shared" si="242"/>
        <v>0.88235294117647045</v>
      </c>
      <c r="X3084" s="1">
        <f>VLOOKUP(E3084,'渗透率、续签率'!AG:AJ,4,0)</f>
        <v>11023</v>
      </c>
      <c r="Y3084" s="1">
        <f t="shared" si="243"/>
        <v>9726.1764705882342</v>
      </c>
      <c r="Z3084">
        <v>2</v>
      </c>
      <c r="AA3084" s="89">
        <f t="shared" si="244"/>
        <v>55115</v>
      </c>
      <c r="AH3084" s="37"/>
      <c r="AI3084" s="37"/>
      <c r="AK3084" s="37"/>
    </row>
    <row r="3085" spans="1:37" hidden="1">
      <c r="A3085" t="s">
        <v>64</v>
      </c>
      <c r="B3085" t="s">
        <v>2</v>
      </c>
      <c r="C3085" t="s">
        <v>13</v>
      </c>
      <c r="D3085" t="s">
        <v>116</v>
      </c>
      <c r="E3085" t="s">
        <v>505</v>
      </c>
      <c r="F3085" t="str">
        <f t="shared" si="241"/>
        <v>宿迁市课后辅导</v>
      </c>
      <c r="G3085" t="s">
        <v>73</v>
      </c>
      <c r="H3085" t="s">
        <v>235</v>
      </c>
      <c r="I3085" t="s">
        <v>70</v>
      </c>
      <c r="J3085">
        <v>660</v>
      </c>
      <c r="K3085">
        <v>3</v>
      </c>
      <c r="L3085" s="13">
        <f>VLOOKUP(C3085,'渗透率、续签率'!B:C,2,0)</f>
        <v>0.82299999999999995</v>
      </c>
      <c r="M3085" s="6">
        <v>0</v>
      </c>
      <c r="N3085">
        <v>22</v>
      </c>
      <c r="O3085">
        <v>2</v>
      </c>
      <c r="P3085" s="6">
        <v>0.09</v>
      </c>
      <c r="Q3085" s="13">
        <v>0.14399999999999999</v>
      </c>
      <c r="R3085" s="13">
        <v>9.5000000000000001E-2</v>
      </c>
      <c r="S3085" s="31">
        <v>506</v>
      </c>
      <c r="T3085" s="6">
        <f>VLOOKUP(E3085,'参数设置&amp;汇总'!S:U,3,0)</f>
        <v>0.15</v>
      </c>
      <c r="U3085" s="78">
        <f t="shared" si="240"/>
        <v>3.3</v>
      </c>
      <c r="V3085" s="13">
        <v>0.85000000000000009</v>
      </c>
      <c r="W3085" s="78">
        <f t="shared" si="242"/>
        <v>1.9458823529411762</v>
      </c>
      <c r="X3085" s="1">
        <f>VLOOKUP(E3085,'渗透率、续签率'!AG:AJ,4,0)</f>
        <v>11023</v>
      </c>
      <c r="Y3085" s="1">
        <f t="shared" si="243"/>
        <v>21449.461176470584</v>
      </c>
      <c r="Z3085">
        <v>0</v>
      </c>
      <c r="AA3085" s="89">
        <f t="shared" si="244"/>
        <v>242506</v>
      </c>
    </row>
    <row r="3086" spans="1:37" hidden="1">
      <c r="A3086" t="s">
        <v>64</v>
      </c>
      <c r="B3086" t="s">
        <v>2</v>
      </c>
      <c r="C3086" t="s">
        <v>13</v>
      </c>
      <c r="D3086" t="s">
        <v>116</v>
      </c>
      <c r="E3086" t="s">
        <v>505</v>
      </c>
      <c r="F3086" t="str">
        <f t="shared" si="241"/>
        <v>屯昌县课后辅导</v>
      </c>
      <c r="G3086" t="s">
        <v>120</v>
      </c>
      <c r="H3086" t="s">
        <v>236</v>
      </c>
      <c r="I3086" t="s">
        <v>68</v>
      </c>
      <c r="J3086">
        <v>9</v>
      </c>
      <c r="K3086">
        <v>0</v>
      </c>
      <c r="L3086" s="13">
        <f>VLOOKUP(C3086,'渗透率、续签率'!B:C,2,0)</f>
        <v>0.82299999999999995</v>
      </c>
      <c r="M3086" s="6">
        <v>0</v>
      </c>
      <c r="N3086">
        <v>0</v>
      </c>
      <c r="O3086">
        <v>0</v>
      </c>
      <c r="P3086" s="6">
        <v>0</v>
      </c>
      <c r="Q3086" s="13">
        <v>0</v>
      </c>
      <c r="R3086" s="13">
        <v>0</v>
      </c>
      <c r="S3086" s="31">
        <v>4</v>
      </c>
      <c r="T3086" s="6">
        <f>VLOOKUP(E3086,'参数设置&amp;汇总'!S:U,3,0)</f>
        <v>0.15</v>
      </c>
      <c r="U3086" s="78">
        <f t="shared" si="240"/>
        <v>0</v>
      </c>
      <c r="V3086" s="13">
        <v>0.85000000000000009</v>
      </c>
      <c r="W3086" s="78">
        <f t="shared" si="242"/>
        <v>0</v>
      </c>
      <c r="X3086" s="1">
        <f>VLOOKUP(E3086,'渗透率、续签率'!AG:AJ,4,0)</f>
        <v>11023</v>
      </c>
      <c r="Y3086" s="1">
        <f t="shared" si="243"/>
        <v>0</v>
      </c>
      <c r="Z3086">
        <v>0</v>
      </c>
      <c r="AA3086" s="89">
        <f t="shared" si="244"/>
        <v>0</v>
      </c>
      <c r="AH3086" s="37"/>
      <c r="AI3086" s="37"/>
      <c r="AK3086" s="37"/>
    </row>
    <row r="3087" spans="1:37" hidden="1">
      <c r="A3087" t="s">
        <v>64</v>
      </c>
      <c r="B3087" t="s">
        <v>2</v>
      </c>
      <c r="C3087" t="s">
        <v>13</v>
      </c>
      <c r="D3087" t="s">
        <v>116</v>
      </c>
      <c r="E3087" t="s">
        <v>505</v>
      </c>
      <c r="F3087" t="str">
        <f t="shared" si="241"/>
        <v>山南市课后辅导</v>
      </c>
      <c r="G3087" t="s">
        <v>237</v>
      </c>
      <c r="H3087" t="s">
        <v>238</v>
      </c>
      <c r="I3087" t="s">
        <v>57</v>
      </c>
      <c r="J3087">
        <v>7</v>
      </c>
      <c r="K3087">
        <v>0</v>
      </c>
      <c r="L3087" s="13">
        <f>VLOOKUP(C3087,'渗透率、续签率'!B:C,2,0)</f>
        <v>0.82299999999999995</v>
      </c>
      <c r="M3087" s="6">
        <v>0</v>
      </c>
      <c r="N3087">
        <v>0</v>
      </c>
      <c r="O3087">
        <v>0</v>
      </c>
      <c r="P3087" s="6">
        <v>0</v>
      </c>
      <c r="Q3087" s="13">
        <v>0</v>
      </c>
      <c r="R3087" s="13">
        <v>0</v>
      </c>
      <c r="S3087" s="31">
        <v>5</v>
      </c>
      <c r="T3087" s="6">
        <f>VLOOKUP(E3087,'参数设置&amp;汇总'!S:U,3,0)</f>
        <v>0.15</v>
      </c>
      <c r="U3087" s="78">
        <f t="shared" si="240"/>
        <v>0</v>
      </c>
      <c r="V3087" s="13">
        <v>0.85000000000000009</v>
      </c>
      <c r="W3087" s="78">
        <f t="shared" si="242"/>
        <v>0</v>
      </c>
      <c r="X3087" s="1">
        <f>VLOOKUP(E3087,'渗透率、续签率'!AG:AJ,4,0)</f>
        <v>11023</v>
      </c>
      <c r="Y3087" s="1">
        <f t="shared" si="243"/>
        <v>0</v>
      </c>
      <c r="Z3087">
        <v>0</v>
      </c>
      <c r="AA3087" s="89">
        <f t="shared" si="244"/>
        <v>0</v>
      </c>
      <c r="AH3087" s="37"/>
      <c r="AI3087" s="37"/>
      <c r="AK3087" s="37"/>
    </row>
    <row r="3088" spans="1:37" hidden="1">
      <c r="A3088" t="s">
        <v>64</v>
      </c>
      <c r="B3088" t="s">
        <v>2</v>
      </c>
      <c r="C3088" t="s">
        <v>13</v>
      </c>
      <c r="D3088" t="s">
        <v>116</v>
      </c>
      <c r="E3088" t="s">
        <v>505</v>
      </c>
      <c r="F3088" t="str">
        <f t="shared" si="241"/>
        <v>岳阳市课后辅导</v>
      </c>
      <c r="G3088" t="s">
        <v>113</v>
      </c>
      <c r="H3088" t="s">
        <v>239</v>
      </c>
      <c r="I3088" t="s">
        <v>68</v>
      </c>
      <c r="J3088">
        <v>451</v>
      </c>
      <c r="K3088">
        <v>0</v>
      </c>
      <c r="L3088" s="13">
        <f>VLOOKUP(C3088,'渗透率、续签率'!B:C,2,0)</f>
        <v>0.82299999999999995</v>
      </c>
      <c r="M3088" s="6">
        <v>0</v>
      </c>
      <c r="N3088">
        <v>12</v>
      </c>
      <c r="O3088">
        <v>0</v>
      </c>
      <c r="P3088" s="6">
        <v>0</v>
      </c>
      <c r="Q3088" s="13">
        <v>0</v>
      </c>
      <c r="R3088" s="13">
        <v>0</v>
      </c>
      <c r="S3088" s="31">
        <v>298</v>
      </c>
      <c r="T3088" s="6">
        <f>VLOOKUP(E3088,'参数设置&amp;汇总'!S:U,3,0)</f>
        <v>0.15</v>
      </c>
      <c r="U3088" s="78">
        <f t="shared" si="240"/>
        <v>1.7999999999999998</v>
      </c>
      <c r="V3088" s="13">
        <v>0.85000000000000009</v>
      </c>
      <c r="W3088" s="78">
        <f t="shared" si="242"/>
        <v>2.117647058823529</v>
      </c>
      <c r="X3088" s="1">
        <f>VLOOKUP(E3088,'渗透率、续签率'!AG:AJ,4,0)</f>
        <v>11023</v>
      </c>
      <c r="Y3088" s="1">
        <f t="shared" si="243"/>
        <v>23342.823529411758</v>
      </c>
      <c r="Z3088">
        <v>1</v>
      </c>
      <c r="AA3088" s="89">
        <f t="shared" si="244"/>
        <v>132276</v>
      </c>
      <c r="AH3088" s="37"/>
      <c r="AI3088" s="37"/>
      <c r="AK3088" s="37"/>
    </row>
    <row r="3089" spans="1:37" hidden="1">
      <c r="A3089" t="s">
        <v>64</v>
      </c>
      <c r="B3089" t="s">
        <v>2</v>
      </c>
      <c r="C3089" t="s">
        <v>13</v>
      </c>
      <c r="D3089" t="s">
        <v>116</v>
      </c>
      <c r="E3089" t="s">
        <v>505</v>
      </c>
      <c r="F3089" t="str">
        <f t="shared" si="241"/>
        <v>崇左市课后辅导</v>
      </c>
      <c r="G3089" t="s">
        <v>88</v>
      </c>
      <c r="H3089" t="s">
        <v>240</v>
      </c>
      <c r="I3089" t="s">
        <v>68</v>
      </c>
      <c r="J3089">
        <v>339</v>
      </c>
      <c r="K3089">
        <v>0</v>
      </c>
      <c r="L3089" s="13">
        <f>VLOOKUP(C3089,'渗透率、续签率'!B:C,2,0)</f>
        <v>0.82299999999999995</v>
      </c>
      <c r="M3089" s="6">
        <v>0</v>
      </c>
      <c r="N3089">
        <v>0</v>
      </c>
      <c r="O3089">
        <v>0</v>
      </c>
      <c r="P3089" s="6">
        <v>0</v>
      </c>
      <c r="Q3089" s="13">
        <v>0</v>
      </c>
      <c r="R3089" s="13">
        <v>0</v>
      </c>
      <c r="S3089" s="31">
        <v>82</v>
      </c>
      <c r="T3089" s="6">
        <f>VLOOKUP(E3089,'参数设置&amp;汇总'!S:U,3,0)</f>
        <v>0.15</v>
      </c>
      <c r="U3089" s="78">
        <f t="shared" si="240"/>
        <v>0</v>
      </c>
      <c r="V3089" s="13">
        <v>0.85000000000000009</v>
      </c>
      <c r="W3089" s="78">
        <f t="shared" si="242"/>
        <v>0</v>
      </c>
      <c r="X3089" s="1">
        <f>VLOOKUP(E3089,'渗透率、续签率'!AG:AJ,4,0)</f>
        <v>11023</v>
      </c>
      <c r="Y3089" s="1">
        <f t="shared" si="243"/>
        <v>0</v>
      </c>
      <c r="Z3089">
        <v>0</v>
      </c>
      <c r="AA3089" s="89">
        <f t="shared" si="244"/>
        <v>0</v>
      </c>
      <c r="AH3089" s="37"/>
      <c r="AI3089" s="37"/>
      <c r="AK3089" s="37"/>
    </row>
    <row r="3090" spans="1:37" hidden="1">
      <c r="A3090" t="s">
        <v>64</v>
      </c>
      <c r="B3090" t="s">
        <v>2</v>
      </c>
      <c r="C3090" t="s">
        <v>13</v>
      </c>
      <c r="D3090" t="s">
        <v>116</v>
      </c>
      <c r="E3090" t="s">
        <v>505</v>
      </c>
      <c r="F3090" t="str">
        <f t="shared" si="241"/>
        <v>巴中市课后辅导</v>
      </c>
      <c r="G3090" t="s">
        <v>77</v>
      </c>
      <c r="H3090" t="s">
        <v>241</v>
      </c>
      <c r="I3090" t="s">
        <v>70</v>
      </c>
      <c r="J3090">
        <v>62</v>
      </c>
      <c r="K3090">
        <v>0</v>
      </c>
      <c r="L3090" s="13">
        <f>VLOOKUP(C3090,'渗透率、续签率'!B:C,2,0)</f>
        <v>0.82299999999999995</v>
      </c>
      <c r="M3090" s="6">
        <v>0</v>
      </c>
      <c r="N3090">
        <v>3</v>
      </c>
      <c r="O3090">
        <v>0</v>
      </c>
      <c r="P3090" s="6">
        <v>0</v>
      </c>
      <c r="Q3090" s="13">
        <v>0</v>
      </c>
      <c r="R3090" s="13">
        <v>0</v>
      </c>
      <c r="S3090" s="31">
        <v>74</v>
      </c>
      <c r="T3090" s="6">
        <f>VLOOKUP(E3090,'参数设置&amp;汇总'!S:U,3,0)</f>
        <v>0.15</v>
      </c>
      <c r="U3090" s="78">
        <f t="shared" si="240"/>
        <v>0.44999999999999996</v>
      </c>
      <c r="V3090" s="13">
        <v>0.85000000000000009</v>
      </c>
      <c r="W3090" s="78">
        <f t="shared" si="242"/>
        <v>0.52941176470588225</v>
      </c>
      <c r="X3090" s="1">
        <f>VLOOKUP(E3090,'渗透率、续签率'!AG:AJ,4,0)</f>
        <v>11023</v>
      </c>
      <c r="Y3090" s="1">
        <f t="shared" si="243"/>
        <v>5835.7058823529396</v>
      </c>
      <c r="Z3090">
        <v>0</v>
      </c>
      <c r="AA3090" s="89">
        <f t="shared" si="244"/>
        <v>33069</v>
      </c>
    </row>
    <row r="3091" spans="1:37" hidden="1">
      <c r="A3091" t="s">
        <v>64</v>
      </c>
      <c r="B3091" t="s">
        <v>2</v>
      </c>
      <c r="C3091" t="s">
        <v>13</v>
      </c>
      <c r="D3091" t="s">
        <v>116</v>
      </c>
      <c r="E3091" t="s">
        <v>505</v>
      </c>
      <c r="F3091" t="str">
        <f t="shared" si="241"/>
        <v>巴彦淖尔市课后辅导</v>
      </c>
      <c r="G3091" t="s">
        <v>142</v>
      </c>
      <c r="H3091" t="s">
        <v>242</v>
      </c>
      <c r="I3091" t="s">
        <v>70</v>
      </c>
      <c r="J3091">
        <v>286</v>
      </c>
      <c r="K3091">
        <v>1</v>
      </c>
      <c r="L3091" s="13">
        <f>VLOOKUP(C3091,'渗透率、续签率'!B:C,2,0)</f>
        <v>0.82299999999999995</v>
      </c>
      <c r="M3091" s="6">
        <v>0</v>
      </c>
      <c r="N3091">
        <v>1</v>
      </c>
      <c r="O3091">
        <v>1</v>
      </c>
      <c r="P3091" s="6">
        <v>1</v>
      </c>
      <c r="Q3091" s="13">
        <v>5.1999999999999998E-2</v>
      </c>
      <c r="R3091" s="13">
        <v>0</v>
      </c>
      <c r="S3091" s="31">
        <v>111</v>
      </c>
      <c r="T3091" s="6">
        <f>VLOOKUP(E3091,'参数设置&amp;汇总'!S:U,3,0)</f>
        <v>0.15</v>
      </c>
      <c r="U3091" s="78">
        <f t="shared" si="240"/>
        <v>1</v>
      </c>
      <c r="V3091" s="13">
        <v>0.85000000000000009</v>
      </c>
      <c r="W3091" s="78">
        <f t="shared" si="242"/>
        <v>0.2082352941176471</v>
      </c>
      <c r="X3091" s="1">
        <f>VLOOKUP(E3091,'渗透率、续签率'!AG:AJ,4,0)</f>
        <v>11023</v>
      </c>
      <c r="Y3091" s="1">
        <f t="shared" si="243"/>
        <v>2295.3776470588241</v>
      </c>
      <c r="Z3091">
        <v>0</v>
      </c>
      <c r="AA3091" s="89">
        <f t="shared" si="244"/>
        <v>11023</v>
      </c>
      <c r="AH3091" s="37"/>
      <c r="AI3091" s="37"/>
      <c r="AK3091" s="37"/>
    </row>
    <row r="3092" spans="1:37" hidden="1">
      <c r="A3092" t="s">
        <v>64</v>
      </c>
      <c r="B3092" t="s">
        <v>2</v>
      </c>
      <c r="C3092" t="s">
        <v>13</v>
      </c>
      <c r="D3092" t="s">
        <v>116</v>
      </c>
      <c r="E3092" t="s">
        <v>505</v>
      </c>
      <c r="F3092" t="str">
        <f t="shared" si="241"/>
        <v>巴音郭楞蒙古自治州课后辅导</v>
      </c>
      <c r="G3092" t="s">
        <v>145</v>
      </c>
      <c r="H3092" t="s">
        <v>243</v>
      </c>
      <c r="I3092" t="s">
        <v>70</v>
      </c>
      <c r="J3092">
        <v>61</v>
      </c>
      <c r="K3092">
        <v>0</v>
      </c>
      <c r="L3092" s="13">
        <f>VLOOKUP(C3092,'渗透率、续签率'!B:C,2,0)</f>
        <v>0.82299999999999995</v>
      </c>
      <c r="M3092" s="6">
        <v>0</v>
      </c>
      <c r="N3092">
        <v>2</v>
      </c>
      <c r="O3092">
        <v>0</v>
      </c>
      <c r="P3092" s="6">
        <v>0</v>
      </c>
      <c r="Q3092" s="13">
        <v>0</v>
      </c>
      <c r="R3092" s="13">
        <v>0</v>
      </c>
      <c r="S3092" s="31">
        <v>75</v>
      </c>
      <c r="T3092" s="6">
        <f>VLOOKUP(E3092,'参数设置&amp;汇总'!S:U,3,0)</f>
        <v>0.15</v>
      </c>
      <c r="U3092" s="78">
        <f t="shared" si="240"/>
        <v>0.3</v>
      </c>
      <c r="V3092" s="13">
        <v>0.85000000000000009</v>
      </c>
      <c r="W3092" s="78">
        <f t="shared" si="242"/>
        <v>0.3529411764705882</v>
      </c>
      <c r="X3092" s="1">
        <f>VLOOKUP(E3092,'渗透率、续签率'!AG:AJ,4,0)</f>
        <v>11023</v>
      </c>
      <c r="Y3092" s="1">
        <f t="shared" si="243"/>
        <v>3890.4705882352937</v>
      </c>
      <c r="Z3092">
        <v>0</v>
      </c>
      <c r="AA3092" s="89">
        <f t="shared" si="244"/>
        <v>22046</v>
      </c>
      <c r="AH3092" s="37"/>
      <c r="AI3092" s="37"/>
      <c r="AJ3092" s="1"/>
      <c r="AK3092" s="37"/>
    </row>
    <row r="3093" spans="1:37" hidden="1">
      <c r="A3093" t="s">
        <v>64</v>
      </c>
      <c r="B3093" t="s">
        <v>2</v>
      </c>
      <c r="C3093" t="s">
        <v>13</v>
      </c>
      <c r="D3093" t="s">
        <v>116</v>
      </c>
      <c r="E3093" t="s">
        <v>505</v>
      </c>
      <c r="F3093" t="str">
        <f t="shared" si="241"/>
        <v>常州市课后辅导</v>
      </c>
      <c r="G3093" t="s">
        <v>73</v>
      </c>
      <c r="H3093" t="s">
        <v>244</v>
      </c>
      <c r="I3093" t="s">
        <v>70</v>
      </c>
      <c r="J3093">
        <v>726</v>
      </c>
      <c r="K3093">
        <v>28</v>
      </c>
      <c r="L3093" s="13">
        <f>VLOOKUP(C3093,'渗透率、续签率'!B:C,2,0)</f>
        <v>0.82299999999999995</v>
      </c>
      <c r="M3093" s="6">
        <v>0.04</v>
      </c>
      <c r="N3093">
        <v>90</v>
      </c>
      <c r="O3093">
        <v>28</v>
      </c>
      <c r="P3093" s="6">
        <v>0.31</v>
      </c>
      <c r="Q3093" s="13">
        <v>0.41499999999999998</v>
      </c>
      <c r="R3093" s="13">
        <v>0.16500000000000001</v>
      </c>
      <c r="S3093" s="31">
        <v>1673</v>
      </c>
      <c r="T3093" s="6">
        <f>VLOOKUP(E3093,'参数设置&amp;汇总'!S:U,3,0)</f>
        <v>0.15</v>
      </c>
      <c r="U3093" s="78">
        <f t="shared" si="240"/>
        <v>28</v>
      </c>
      <c r="V3093" s="13">
        <v>0.85000000000000009</v>
      </c>
      <c r="W3093" s="78">
        <f t="shared" si="242"/>
        <v>5.830588235294119</v>
      </c>
      <c r="X3093" s="1">
        <f>VLOOKUP(E3093,'渗透率、续签率'!AG:AJ,4,0)</f>
        <v>11023</v>
      </c>
      <c r="Y3093" s="1">
        <f t="shared" si="243"/>
        <v>64270.574117647076</v>
      </c>
      <c r="Z3093">
        <v>8</v>
      </c>
      <c r="AA3093" s="89">
        <f t="shared" si="244"/>
        <v>992070</v>
      </c>
      <c r="AH3093" s="37"/>
      <c r="AI3093" s="37"/>
      <c r="AK3093" s="37"/>
    </row>
    <row r="3094" spans="1:37" hidden="1">
      <c r="A3094" t="s">
        <v>64</v>
      </c>
      <c r="B3094" t="s">
        <v>2</v>
      </c>
      <c r="C3094" t="s">
        <v>13</v>
      </c>
      <c r="D3094" t="s">
        <v>116</v>
      </c>
      <c r="E3094" t="s">
        <v>505</v>
      </c>
      <c r="F3094" t="str">
        <f t="shared" si="241"/>
        <v>常德市课后辅导</v>
      </c>
      <c r="G3094" t="s">
        <v>113</v>
      </c>
      <c r="H3094" t="s">
        <v>245</v>
      </c>
      <c r="I3094" t="s">
        <v>68</v>
      </c>
      <c r="J3094">
        <v>357</v>
      </c>
      <c r="K3094">
        <v>0</v>
      </c>
      <c r="L3094" s="13">
        <f>VLOOKUP(C3094,'渗透率、续签率'!B:C,2,0)</f>
        <v>0.82299999999999995</v>
      </c>
      <c r="M3094" s="6">
        <v>0</v>
      </c>
      <c r="N3094">
        <v>14</v>
      </c>
      <c r="O3094">
        <v>0</v>
      </c>
      <c r="P3094" s="6">
        <v>0</v>
      </c>
      <c r="Q3094" s="13">
        <v>0</v>
      </c>
      <c r="R3094" s="13">
        <v>0</v>
      </c>
      <c r="S3094" s="31">
        <v>264</v>
      </c>
      <c r="T3094" s="6">
        <f>VLOOKUP(E3094,'参数设置&amp;汇总'!S:U,3,0)</f>
        <v>0.15</v>
      </c>
      <c r="U3094" s="78">
        <f t="shared" si="240"/>
        <v>2.1</v>
      </c>
      <c r="V3094" s="13">
        <v>0.85000000000000009</v>
      </c>
      <c r="W3094" s="78">
        <f t="shared" si="242"/>
        <v>2.4705882352941173</v>
      </c>
      <c r="X3094" s="1">
        <f>VLOOKUP(E3094,'渗透率、续签率'!AG:AJ,4,0)</f>
        <v>11023</v>
      </c>
      <c r="Y3094" s="1">
        <f t="shared" si="243"/>
        <v>27233.294117647056</v>
      </c>
      <c r="Z3094">
        <v>1</v>
      </c>
      <c r="AA3094" s="89">
        <f t="shared" si="244"/>
        <v>154322</v>
      </c>
      <c r="AH3094" s="37"/>
      <c r="AI3094" s="37"/>
      <c r="AK3094" s="37"/>
    </row>
    <row r="3095" spans="1:37" hidden="1">
      <c r="A3095" t="s">
        <v>64</v>
      </c>
      <c r="B3095" t="s">
        <v>2</v>
      </c>
      <c r="C3095" t="s">
        <v>13</v>
      </c>
      <c r="D3095" t="s">
        <v>116</v>
      </c>
      <c r="E3095" t="s">
        <v>505</v>
      </c>
      <c r="F3095" t="str">
        <f t="shared" si="241"/>
        <v>平凉市课后辅导</v>
      </c>
      <c r="G3095" t="s">
        <v>132</v>
      </c>
      <c r="H3095" t="s">
        <v>246</v>
      </c>
      <c r="I3095" t="s">
        <v>70</v>
      </c>
      <c r="J3095">
        <v>78</v>
      </c>
      <c r="K3095">
        <v>0</v>
      </c>
      <c r="L3095" s="13">
        <f>VLOOKUP(C3095,'渗透率、续签率'!B:C,2,0)</f>
        <v>0.82299999999999995</v>
      </c>
      <c r="M3095" s="6">
        <v>0</v>
      </c>
      <c r="N3095">
        <v>1</v>
      </c>
      <c r="O3095">
        <v>0</v>
      </c>
      <c r="P3095" s="6">
        <v>0</v>
      </c>
      <c r="Q3095" s="13">
        <v>0</v>
      </c>
      <c r="R3095" s="13">
        <v>0</v>
      </c>
      <c r="S3095" s="31">
        <v>51</v>
      </c>
      <c r="T3095" s="6">
        <f>VLOOKUP(E3095,'参数设置&amp;汇总'!S:U,3,0)</f>
        <v>0.15</v>
      </c>
      <c r="U3095" s="78">
        <f t="shared" si="240"/>
        <v>0.15</v>
      </c>
      <c r="V3095" s="13">
        <v>0.85000000000000009</v>
      </c>
      <c r="W3095" s="78">
        <f t="shared" si="242"/>
        <v>0.1764705882352941</v>
      </c>
      <c r="X3095" s="1">
        <f>VLOOKUP(E3095,'渗透率、续签率'!AG:AJ,4,0)</f>
        <v>11023</v>
      </c>
      <c r="Y3095" s="1">
        <f t="shared" si="243"/>
        <v>1945.2352941176468</v>
      </c>
      <c r="Z3095">
        <v>0</v>
      </c>
      <c r="AA3095" s="89">
        <f t="shared" si="244"/>
        <v>11023</v>
      </c>
      <c r="AH3095" s="37"/>
      <c r="AI3095" s="37"/>
      <c r="AK3095" s="37"/>
    </row>
    <row r="3096" spans="1:37" hidden="1">
      <c r="A3096" t="s">
        <v>64</v>
      </c>
      <c r="B3096" t="s">
        <v>2</v>
      </c>
      <c r="C3096" t="s">
        <v>13</v>
      </c>
      <c r="D3096" t="s">
        <v>116</v>
      </c>
      <c r="E3096" t="s">
        <v>505</v>
      </c>
      <c r="F3096" t="str">
        <f t="shared" si="241"/>
        <v>平顶山市课后辅导</v>
      </c>
      <c r="G3096" t="s">
        <v>110</v>
      </c>
      <c r="H3096" t="s">
        <v>247</v>
      </c>
      <c r="I3096" t="s">
        <v>70</v>
      </c>
      <c r="J3096">
        <v>242</v>
      </c>
      <c r="K3096">
        <v>2</v>
      </c>
      <c r="L3096" s="13">
        <f>VLOOKUP(C3096,'渗透率、续签率'!B:C,2,0)</f>
        <v>0.82299999999999995</v>
      </c>
      <c r="M3096" s="6">
        <v>0.01</v>
      </c>
      <c r="N3096">
        <v>14</v>
      </c>
      <c r="O3096">
        <v>2</v>
      </c>
      <c r="P3096" s="6">
        <v>0.14000000000000001</v>
      </c>
      <c r="Q3096" s="13">
        <v>0.24</v>
      </c>
      <c r="R3096" s="13">
        <v>0.24</v>
      </c>
      <c r="S3096" s="31">
        <v>379</v>
      </c>
      <c r="T3096" s="6">
        <f>VLOOKUP(E3096,'参数设置&amp;汇总'!S:U,3,0)</f>
        <v>0.15</v>
      </c>
      <c r="U3096" s="78">
        <f t="shared" si="240"/>
        <v>2.1</v>
      </c>
      <c r="V3096" s="13">
        <v>0.85000000000000009</v>
      </c>
      <c r="W3096" s="78">
        <f t="shared" si="242"/>
        <v>0.5341176470588237</v>
      </c>
      <c r="X3096" s="1">
        <f>VLOOKUP(E3096,'渗透率、续签率'!AG:AJ,4,0)</f>
        <v>11023</v>
      </c>
      <c r="Y3096" s="1">
        <f t="shared" si="243"/>
        <v>5887.578823529414</v>
      </c>
      <c r="Z3096">
        <v>0</v>
      </c>
      <c r="AA3096" s="89">
        <f t="shared" si="244"/>
        <v>154322</v>
      </c>
      <c r="AH3096" s="37"/>
      <c r="AI3096" s="37"/>
      <c r="AK3096" s="37"/>
    </row>
    <row r="3097" spans="1:37" hidden="1">
      <c r="A3097" t="s">
        <v>64</v>
      </c>
      <c r="B3097" t="s">
        <v>2</v>
      </c>
      <c r="C3097" t="s">
        <v>13</v>
      </c>
      <c r="D3097" t="s">
        <v>116</v>
      </c>
      <c r="E3097" t="s">
        <v>505</v>
      </c>
      <c r="F3097" t="str">
        <f t="shared" si="241"/>
        <v>广元市课后辅导</v>
      </c>
      <c r="G3097" t="s">
        <v>77</v>
      </c>
      <c r="H3097" t="s">
        <v>248</v>
      </c>
      <c r="I3097" t="s">
        <v>70</v>
      </c>
      <c r="J3097">
        <v>102</v>
      </c>
      <c r="K3097">
        <v>0</v>
      </c>
      <c r="L3097" s="13">
        <f>VLOOKUP(C3097,'渗透率、续签率'!B:C,2,0)</f>
        <v>0.82299999999999995</v>
      </c>
      <c r="M3097" s="6">
        <v>0</v>
      </c>
      <c r="N3097">
        <v>7</v>
      </c>
      <c r="O3097">
        <v>0</v>
      </c>
      <c r="P3097" s="6">
        <v>0</v>
      </c>
      <c r="Q3097" s="13">
        <v>0</v>
      </c>
      <c r="R3097" s="13">
        <v>0</v>
      </c>
      <c r="S3097" s="31">
        <v>117</v>
      </c>
      <c r="T3097" s="6">
        <f>VLOOKUP(E3097,'参数设置&amp;汇总'!S:U,3,0)</f>
        <v>0.15</v>
      </c>
      <c r="U3097" s="78">
        <f t="shared" si="240"/>
        <v>1.05</v>
      </c>
      <c r="V3097" s="13">
        <v>0.85000000000000009</v>
      </c>
      <c r="W3097" s="78">
        <f t="shared" si="242"/>
        <v>1.2352941176470587</v>
      </c>
      <c r="X3097" s="1">
        <f>VLOOKUP(E3097,'渗透率、续签率'!AG:AJ,4,0)</f>
        <v>11023</v>
      </c>
      <c r="Y3097" s="1">
        <f t="shared" si="243"/>
        <v>13616.647058823528</v>
      </c>
      <c r="Z3097">
        <v>0</v>
      </c>
      <c r="AA3097" s="89">
        <f t="shared" si="244"/>
        <v>77161</v>
      </c>
      <c r="AH3097" s="37"/>
      <c r="AI3097" s="37"/>
      <c r="AK3097" s="37"/>
    </row>
    <row r="3098" spans="1:37" hidden="1">
      <c r="A3098" t="s">
        <v>64</v>
      </c>
      <c r="B3098" t="s">
        <v>2</v>
      </c>
      <c r="C3098" t="s">
        <v>13</v>
      </c>
      <c r="D3098" t="s">
        <v>116</v>
      </c>
      <c r="E3098" t="s">
        <v>505</v>
      </c>
      <c r="F3098" t="str">
        <f t="shared" si="241"/>
        <v>广安市课后辅导</v>
      </c>
      <c r="G3098" t="s">
        <v>77</v>
      </c>
      <c r="H3098" t="s">
        <v>249</v>
      </c>
      <c r="I3098" t="s">
        <v>70</v>
      </c>
      <c r="J3098">
        <v>165</v>
      </c>
      <c r="K3098">
        <v>2</v>
      </c>
      <c r="L3098" s="13">
        <f>VLOOKUP(C3098,'渗透率、续签率'!B:C,2,0)</f>
        <v>0.82299999999999995</v>
      </c>
      <c r="M3098" s="6">
        <v>0.01</v>
      </c>
      <c r="N3098">
        <v>15</v>
      </c>
      <c r="O3098">
        <v>2</v>
      </c>
      <c r="P3098" s="6">
        <v>0.13</v>
      </c>
      <c r="Q3098" s="13">
        <v>0.106</v>
      </c>
      <c r="R3098" s="13">
        <v>0</v>
      </c>
      <c r="S3098" s="31">
        <v>236</v>
      </c>
      <c r="T3098" s="6">
        <f>VLOOKUP(E3098,'参数设置&amp;汇总'!S:U,3,0)</f>
        <v>0.15</v>
      </c>
      <c r="U3098" s="78">
        <f t="shared" si="240"/>
        <v>2.25</v>
      </c>
      <c r="V3098" s="13">
        <v>0.85000000000000009</v>
      </c>
      <c r="W3098" s="78">
        <f t="shared" si="242"/>
        <v>0.71058823529411763</v>
      </c>
      <c r="X3098" s="1">
        <f>VLOOKUP(E3098,'渗透率、续签率'!AG:AJ,4,0)</f>
        <v>11023</v>
      </c>
      <c r="Y3098" s="1">
        <f t="shared" si="243"/>
        <v>7832.814117647059</v>
      </c>
      <c r="Z3098">
        <v>0</v>
      </c>
      <c r="AA3098" s="89">
        <f t="shared" si="244"/>
        <v>165345</v>
      </c>
      <c r="AH3098" s="37"/>
      <c r="AI3098" s="37"/>
      <c r="AK3098" s="37"/>
    </row>
    <row r="3099" spans="1:37" hidden="1">
      <c r="A3099" t="s">
        <v>64</v>
      </c>
      <c r="B3099" t="s">
        <v>2</v>
      </c>
      <c r="C3099" t="s">
        <v>13</v>
      </c>
      <c r="D3099" t="s">
        <v>116</v>
      </c>
      <c r="E3099" t="s">
        <v>505</v>
      </c>
      <c r="F3099" t="str">
        <f t="shared" si="241"/>
        <v>庆阳市课后辅导</v>
      </c>
      <c r="G3099" t="s">
        <v>132</v>
      </c>
      <c r="H3099" t="s">
        <v>250</v>
      </c>
      <c r="I3099" t="s">
        <v>70</v>
      </c>
      <c r="J3099">
        <v>203</v>
      </c>
      <c r="K3099">
        <v>0</v>
      </c>
      <c r="L3099" s="13">
        <f>VLOOKUP(C3099,'渗透率、续签率'!B:C,2,0)</f>
        <v>0.82299999999999995</v>
      </c>
      <c r="M3099" s="6">
        <v>0</v>
      </c>
      <c r="N3099">
        <v>3</v>
      </c>
      <c r="O3099">
        <v>0</v>
      </c>
      <c r="P3099" s="6">
        <v>0</v>
      </c>
      <c r="Q3099" s="13">
        <v>0</v>
      </c>
      <c r="R3099" s="13">
        <v>0</v>
      </c>
      <c r="S3099" s="31">
        <v>113</v>
      </c>
      <c r="T3099" s="6">
        <f>VLOOKUP(E3099,'参数设置&amp;汇总'!S:U,3,0)</f>
        <v>0.15</v>
      </c>
      <c r="U3099" s="78">
        <f t="shared" si="240"/>
        <v>0.44999999999999996</v>
      </c>
      <c r="V3099" s="13">
        <v>0.85000000000000009</v>
      </c>
      <c r="W3099" s="78">
        <f t="shared" si="242"/>
        <v>0.52941176470588225</v>
      </c>
      <c r="X3099" s="1">
        <f>VLOOKUP(E3099,'渗透率、续签率'!AG:AJ,4,0)</f>
        <v>11023</v>
      </c>
      <c r="Y3099" s="1">
        <f t="shared" si="243"/>
        <v>5835.7058823529396</v>
      </c>
      <c r="Z3099">
        <v>0</v>
      </c>
      <c r="AA3099" s="89">
        <f t="shared" si="244"/>
        <v>33069</v>
      </c>
      <c r="AH3099" s="37"/>
      <c r="AI3099" s="37"/>
      <c r="AK3099" s="37"/>
    </row>
    <row r="3100" spans="1:37" hidden="1">
      <c r="A3100" t="s">
        <v>64</v>
      </c>
      <c r="B3100" t="s">
        <v>2</v>
      </c>
      <c r="C3100" t="s">
        <v>13</v>
      </c>
      <c r="D3100" t="s">
        <v>116</v>
      </c>
      <c r="E3100" t="s">
        <v>505</v>
      </c>
      <c r="F3100" t="str">
        <f t="shared" si="241"/>
        <v>廊坊市课后辅导</v>
      </c>
      <c r="G3100" t="s">
        <v>159</v>
      </c>
      <c r="H3100" t="s">
        <v>251</v>
      </c>
      <c r="I3100" t="s">
        <v>70</v>
      </c>
      <c r="J3100" s="1">
        <v>1388</v>
      </c>
      <c r="K3100">
        <v>14</v>
      </c>
      <c r="L3100" s="13">
        <f>VLOOKUP(C3100,'渗透率、续签率'!B:C,2,0)</f>
        <v>0.82299999999999995</v>
      </c>
      <c r="M3100" s="6">
        <v>0.01</v>
      </c>
      <c r="N3100">
        <v>72</v>
      </c>
      <c r="O3100">
        <v>14</v>
      </c>
      <c r="P3100" s="6">
        <v>0.19</v>
      </c>
      <c r="Q3100" s="13">
        <v>0.307</v>
      </c>
      <c r="R3100" s="13">
        <v>0.26</v>
      </c>
      <c r="S3100" s="31">
        <v>1957</v>
      </c>
      <c r="T3100" s="6">
        <f>VLOOKUP(E3100,'参数设置&amp;汇总'!S:U,3,0)</f>
        <v>0.15</v>
      </c>
      <c r="U3100" s="78">
        <f t="shared" si="240"/>
        <v>14</v>
      </c>
      <c r="V3100" s="13">
        <v>0.85000000000000009</v>
      </c>
      <c r="W3100" s="78">
        <f t="shared" si="242"/>
        <v>2.9152941176470595</v>
      </c>
      <c r="X3100" s="1">
        <f>VLOOKUP(E3100,'渗透率、续签率'!AG:AJ,4,0)</f>
        <v>11023</v>
      </c>
      <c r="Y3100" s="1">
        <f t="shared" si="243"/>
        <v>32135.287058823538</v>
      </c>
      <c r="Z3100">
        <v>1</v>
      </c>
      <c r="AA3100" s="89">
        <f t="shared" si="244"/>
        <v>793656</v>
      </c>
      <c r="AH3100" s="37"/>
      <c r="AI3100" s="37"/>
      <c r="AK3100" s="37"/>
    </row>
    <row r="3101" spans="1:37" hidden="1">
      <c r="A3101" t="s">
        <v>64</v>
      </c>
      <c r="B3101" t="s">
        <v>2</v>
      </c>
      <c r="C3101" t="s">
        <v>13</v>
      </c>
      <c r="D3101" t="s">
        <v>116</v>
      </c>
      <c r="E3101" t="s">
        <v>505</v>
      </c>
      <c r="F3101" t="str">
        <f t="shared" si="241"/>
        <v>延安市课后辅导</v>
      </c>
      <c r="G3101" t="s">
        <v>108</v>
      </c>
      <c r="H3101" t="s">
        <v>252</v>
      </c>
      <c r="I3101" t="s">
        <v>70</v>
      </c>
      <c r="J3101">
        <v>121</v>
      </c>
      <c r="K3101">
        <v>0</v>
      </c>
      <c r="L3101" s="13">
        <f>VLOOKUP(C3101,'渗透率、续签率'!B:C,2,0)</f>
        <v>0.82299999999999995</v>
      </c>
      <c r="M3101" s="6">
        <v>0</v>
      </c>
      <c r="N3101">
        <v>1</v>
      </c>
      <c r="O3101">
        <v>0</v>
      </c>
      <c r="P3101" s="6">
        <v>0</v>
      </c>
      <c r="Q3101" s="13">
        <v>0</v>
      </c>
      <c r="R3101" s="13">
        <v>0</v>
      </c>
      <c r="S3101" s="31">
        <v>89</v>
      </c>
      <c r="T3101" s="6">
        <f>VLOOKUP(E3101,'参数设置&amp;汇总'!S:U,3,0)</f>
        <v>0.15</v>
      </c>
      <c r="U3101" s="78">
        <f t="shared" si="240"/>
        <v>0.15</v>
      </c>
      <c r="V3101" s="13">
        <v>0.85000000000000009</v>
      </c>
      <c r="W3101" s="78">
        <f t="shared" si="242"/>
        <v>0.1764705882352941</v>
      </c>
      <c r="X3101" s="1">
        <f>VLOOKUP(E3101,'渗透率、续签率'!AG:AJ,4,0)</f>
        <v>11023</v>
      </c>
      <c r="Y3101" s="1">
        <f t="shared" si="243"/>
        <v>1945.2352941176468</v>
      </c>
      <c r="Z3101">
        <v>0</v>
      </c>
      <c r="AA3101" s="89">
        <f t="shared" si="244"/>
        <v>11023</v>
      </c>
      <c r="AH3101" s="37"/>
      <c r="AI3101" s="37"/>
      <c r="AK3101" s="37"/>
    </row>
    <row r="3102" spans="1:37" hidden="1">
      <c r="A3102" t="s">
        <v>64</v>
      </c>
      <c r="B3102" t="s">
        <v>2</v>
      </c>
      <c r="C3102" t="s">
        <v>13</v>
      </c>
      <c r="D3102" t="s">
        <v>116</v>
      </c>
      <c r="E3102" t="s">
        <v>505</v>
      </c>
      <c r="F3102" t="str">
        <f t="shared" si="241"/>
        <v>延边朝鲜族自治州课后辅导</v>
      </c>
      <c r="G3102" t="s">
        <v>188</v>
      </c>
      <c r="H3102" t="s">
        <v>253</v>
      </c>
      <c r="I3102" t="s">
        <v>70</v>
      </c>
      <c r="J3102">
        <v>114</v>
      </c>
      <c r="K3102">
        <v>0</v>
      </c>
      <c r="L3102" s="13">
        <f>VLOOKUP(C3102,'渗透率、续签率'!B:C,2,0)</f>
        <v>0.82299999999999995</v>
      </c>
      <c r="M3102" s="6">
        <v>0</v>
      </c>
      <c r="N3102">
        <v>10</v>
      </c>
      <c r="O3102">
        <v>0</v>
      </c>
      <c r="P3102" s="6">
        <v>0</v>
      </c>
      <c r="Q3102" s="13">
        <v>0</v>
      </c>
      <c r="R3102" s="13">
        <v>0</v>
      </c>
      <c r="S3102" s="31">
        <v>103</v>
      </c>
      <c r="T3102" s="6">
        <f>VLOOKUP(E3102,'参数设置&amp;汇总'!S:U,3,0)</f>
        <v>0.15</v>
      </c>
      <c r="U3102" s="78">
        <f t="shared" si="240"/>
        <v>1.5</v>
      </c>
      <c r="V3102" s="13">
        <v>0.85000000000000009</v>
      </c>
      <c r="W3102" s="78">
        <f t="shared" si="242"/>
        <v>1.7647058823529409</v>
      </c>
      <c r="X3102" s="1">
        <f>VLOOKUP(E3102,'渗透率、续签率'!AG:AJ,4,0)</f>
        <v>11023</v>
      </c>
      <c r="Y3102" s="1">
        <f t="shared" si="243"/>
        <v>19452.352941176468</v>
      </c>
      <c r="Z3102">
        <v>0</v>
      </c>
      <c r="AA3102" s="89">
        <f t="shared" si="244"/>
        <v>110230</v>
      </c>
      <c r="AH3102" s="37"/>
      <c r="AI3102" s="37"/>
      <c r="AK3102" s="37"/>
    </row>
    <row r="3103" spans="1:37" hidden="1">
      <c r="A3103" t="s">
        <v>64</v>
      </c>
      <c r="B3103" t="s">
        <v>2</v>
      </c>
      <c r="C3103" t="s">
        <v>13</v>
      </c>
      <c r="D3103" t="s">
        <v>116</v>
      </c>
      <c r="E3103" t="s">
        <v>505</v>
      </c>
      <c r="F3103" t="str">
        <f t="shared" si="241"/>
        <v>开封市课后辅导</v>
      </c>
      <c r="G3103" t="s">
        <v>110</v>
      </c>
      <c r="H3103" t="s">
        <v>254</v>
      </c>
      <c r="I3103" t="s">
        <v>70</v>
      </c>
      <c r="J3103">
        <v>158</v>
      </c>
      <c r="K3103">
        <v>3</v>
      </c>
      <c r="L3103" s="13">
        <f>VLOOKUP(C3103,'渗透率、续签率'!B:C,2,0)</f>
        <v>0.82299999999999995</v>
      </c>
      <c r="M3103" s="6">
        <v>0.02</v>
      </c>
      <c r="N3103">
        <v>23</v>
      </c>
      <c r="O3103">
        <v>3</v>
      </c>
      <c r="P3103" s="6">
        <v>0.13</v>
      </c>
      <c r="Q3103" s="13">
        <v>0.34399999999999997</v>
      </c>
      <c r="R3103" s="13">
        <v>0.34399999999999997</v>
      </c>
      <c r="S3103" s="31">
        <v>444</v>
      </c>
      <c r="T3103" s="6">
        <f>VLOOKUP(E3103,'参数设置&amp;汇总'!S:U,3,0)</f>
        <v>0.15</v>
      </c>
      <c r="U3103" s="78">
        <f t="shared" si="240"/>
        <v>3.4499999999999997</v>
      </c>
      <c r="V3103" s="13">
        <v>0.85000000000000009</v>
      </c>
      <c r="W3103" s="78">
        <f t="shared" si="242"/>
        <v>1.1541176470588232</v>
      </c>
      <c r="X3103" s="1">
        <f>VLOOKUP(E3103,'渗透率、续签率'!AG:AJ,4,0)</f>
        <v>11023</v>
      </c>
      <c r="Y3103" s="1">
        <f t="shared" si="243"/>
        <v>12721.838823529408</v>
      </c>
      <c r="Z3103">
        <v>2</v>
      </c>
      <c r="AA3103" s="89">
        <f t="shared" si="244"/>
        <v>253529</v>
      </c>
      <c r="AH3103" s="37"/>
      <c r="AI3103" s="37"/>
      <c r="AK3103" s="37"/>
    </row>
    <row r="3104" spans="1:37" hidden="1">
      <c r="A3104" t="s">
        <v>64</v>
      </c>
      <c r="B3104" t="s">
        <v>2</v>
      </c>
      <c r="C3104" t="s">
        <v>13</v>
      </c>
      <c r="D3104" t="s">
        <v>116</v>
      </c>
      <c r="E3104" t="s">
        <v>505</v>
      </c>
      <c r="F3104" t="str">
        <f t="shared" si="241"/>
        <v>张家口市课后辅导</v>
      </c>
      <c r="G3104" t="s">
        <v>159</v>
      </c>
      <c r="H3104" t="s">
        <v>255</v>
      </c>
      <c r="I3104" t="s">
        <v>70</v>
      </c>
      <c r="J3104">
        <v>341</v>
      </c>
      <c r="K3104">
        <v>6</v>
      </c>
      <c r="L3104" s="13">
        <f>VLOOKUP(C3104,'渗透率、续签率'!B:C,2,0)</f>
        <v>0.82299999999999995</v>
      </c>
      <c r="M3104" s="6">
        <v>0.02</v>
      </c>
      <c r="N3104">
        <v>12</v>
      </c>
      <c r="O3104">
        <v>6</v>
      </c>
      <c r="P3104" s="6">
        <v>0.5</v>
      </c>
      <c r="Q3104" s="13">
        <v>0.25900000000000001</v>
      </c>
      <c r="R3104" s="13">
        <v>0.13800000000000001</v>
      </c>
      <c r="S3104" s="31">
        <v>369</v>
      </c>
      <c r="T3104" s="6">
        <f>VLOOKUP(E3104,'参数设置&amp;汇总'!S:U,3,0)</f>
        <v>0.15</v>
      </c>
      <c r="U3104" s="78">
        <f t="shared" si="240"/>
        <v>6</v>
      </c>
      <c r="V3104" s="13">
        <v>0.85000000000000009</v>
      </c>
      <c r="W3104" s="78">
        <f t="shared" si="242"/>
        <v>1.2494117647058824</v>
      </c>
      <c r="X3104" s="1">
        <f>VLOOKUP(E3104,'渗透率、续签率'!AG:AJ,4,0)</f>
        <v>11023</v>
      </c>
      <c r="Y3104" s="1">
        <f t="shared" si="243"/>
        <v>13772.265882352942</v>
      </c>
      <c r="Z3104">
        <v>0</v>
      </c>
      <c r="AA3104" s="89">
        <f t="shared" si="244"/>
        <v>132276</v>
      </c>
      <c r="AH3104" s="37"/>
      <c r="AI3104" s="37"/>
      <c r="AJ3104" s="1"/>
      <c r="AK3104" s="37"/>
    </row>
    <row r="3105" spans="1:37" hidden="1">
      <c r="A3105" t="s">
        <v>64</v>
      </c>
      <c r="B3105" t="s">
        <v>2</v>
      </c>
      <c r="C3105" t="s">
        <v>13</v>
      </c>
      <c r="D3105" t="s">
        <v>116</v>
      </c>
      <c r="E3105" t="s">
        <v>505</v>
      </c>
      <c r="F3105" t="str">
        <f t="shared" si="241"/>
        <v>张家界市课后辅导</v>
      </c>
      <c r="G3105" t="s">
        <v>113</v>
      </c>
      <c r="H3105" t="s">
        <v>256</v>
      </c>
      <c r="I3105" t="s">
        <v>68</v>
      </c>
      <c r="J3105">
        <v>50</v>
      </c>
      <c r="K3105">
        <v>0</v>
      </c>
      <c r="L3105" s="13">
        <f>VLOOKUP(C3105,'渗透率、续签率'!B:C,2,0)</f>
        <v>0.82299999999999995</v>
      </c>
      <c r="M3105" s="6">
        <v>0</v>
      </c>
      <c r="N3105">
        <v>0</v>
      </c>
      <c r="O3105">
        <v>0</v>
      </c>
      <c r="P3105" s="6">
        <v>0</v>
      </c>
      <c r="Q3105" s="13">
        <v>0</v>
      </c>
      <c r="R3105" s="13">
        <v>0</v>
      </c>
      <c r="S3105" s="31">
        <v>46</v>
      </c>
      <c r="T3105" s="6">
        <f>VLOOKUP(E3105,'参数设置&amp;汇总'!S:U,3,0)</f>
        <v>0.15</v>
      </c>
      <c r="U3105" s="78">
        <f t="shared" si="240"/>
        <v>0</v>
      </c>
      <c r="V3105" s="13">
        <v>0.85000000000000009</v>
      </c>
      <c r="W3105" s="78">
        <f t="shared" si="242"/>
        <v>0</v>
      </c>
      <c r="X3105" s="1">
        <f>VLOOKUP(E3105,'渗透率、续签率'!AG:AJ,4,0)</f>
        <v>11023</v>
      </c>
      <c r="Y3105" s="1">
        <f t="shared" si="243"/>
        <v>0</v>
      </c>
      <c r="Z3105">
        <v>0</v>
      </c>
      <c r="AA3105" s="89">
        <f t="shared" si="244"/>
        <v>0</v>
      </c>
      <c r="AH3105" s="37"/>
      <c r="AI3105" s="37"/>
      <c r="AK3105" s="37"/>
    </row>
    <row r="3106" spans="1:37" hidden="1">
      <c r="A3106" t="s">
        <v>64</v>
      </c>
      <c r="B3106" t="s">
        <v>2</v>
      </c>
      <c r="C3106" t="s">
        <v>13</v>
      </c>
      <c r="D3106" t="s">
        <v>116</v>
      </c>
      <c r="E3106" t="s">
        <v>505</v>
      </c>
      <c r="F3106" t="str">
        <f t="shared" si="241"/>
        <v>张掖市课后辅导</v>
      </c>
      <c r="G3106" t="s">
        <v>132</v>
      </c>
      <c r="H3106" t="s">
        <v>257</v>
      </c>
      <c r="I3106" t="s">
        <v>70</v>
      </c>
      <c r="J3106">
        <v>110</v>
      </c>
      <c r="K3106">
        <v>0</v>
      </c>
      <c r="L3106" s="13">
        <f>VLOOKUP(C3106,'渗透率、续签率'!B:C,2,0)</f>
        <v>0.82299999999999995</v>
      </c>
      <c r="M3106" s="6">
        <v>0</v>
      </c>
      <c r="N3106">
        <v>4</v>
      </c>
      <c r="O3106">
        <v>0</v>
      </c>
      <c r="P3106" s="6">
        <v>0</v>
      </c>
      <c r="Q3106" s="13">
        <v>0</v>
      </c>
      <c r="R3106" s="13">
        <v>0</v>
      </c>
      <c r="S3106" s="31">
        <v>77</v>
      </c>
      <c r="T3106" s="6">
        <f>VLOOKUP(E3106,'参数设置&amp;汇总'!S:U,3,0)</f>
        <v>0.15</v>
      </c>
      <c r="U3106" s="78">
        <f t="shared" si="240"/>
        <v>0.6</v>
      </c>
      <c r="V3106" s="13">
        <v>0.85000000000000009</v>
      </c>
      <c r="W3106" s="78">
        <f t="shared" si="242"/>
        <v>0.70588235294117641</v>
      </c>
      <c r="X3106" s="1">
        <f>VLOOKUP(E3106,'渗透率、续签率'!AG:AJ,4,0)</f>
        <v>11023</v>
      </c>
      <c r="Y3106" s="1">
        <f t="shared" si="243"/>
        <v>7780.9411764705874</v>
      </c>
      <c r="Z3106">
        <v>0</v>
      </c>
      <c r="AA3106" s="89">
        <f t="shared" si="244"/>
        <v>44092</v>
      </c>
      <c r="AH3106" s="37"/>
      <c r="AI3106" s="37"/>
      <c r="AK3106" s="37"/>
    </row>
    <row r="3107" spans="1:37" hidden="1">
      <c r="A3107" t="s">
        <v>64</v>
      </c>
      <c r="B3107" t="s">
        <v>2</v>
      </c>
      <c r="C3107" t="s">
        <v>13</v>
      </c>
      <c r="D3107" t="s">
        <v>116</v>
      </c>
      <c r="E3107" t="s">
        <v>505</v>
      </c>
      <c r="F3107" t="str">
        <f t="shared" si="241"/>
        <v>徐州市课后辅导</v>
      </c>
      <c r="G3107" t="s">
        <v>73</v>
      </c>
      <c r="H3107" t="s">
        <v>258</v>
      </c>
      <c r="I3107" t="s">
        <v>70</v>
      </c>
      <c r="J3107">
        <v>579</v>
      </c>
      <c r="K3107">
        <v>17</v>
      </c>
      <c r="L3107" s="13">
        <f>VLOOKUP(C3107,'渗透率、续签率'!B:C,2,0)</f>
        <v>0.82299999999999995</v>
      </c>
      <c r="M3107" s="6">
        <v>0.03</v>
      </c>
      <c r="N3107">
        <v>37</v>
      </c>
      <c r="O3107">
        <v>17</v>
      </c>
      <c r="P3107" s="6">
        <v>0.46</v>
      </c>
      <c r="Q3107" s="13">
        <v>0.54100000000000004</v>
      </c>
      <c r="R3107" s="13">
        <v>0.42</v>
      </c>
      <c r="S3107" s="31">
        <v>989</v>
      </c>
      <c r="T3107" s="6">
        <f>VLOOKUP(E3107,'参数设置&amp;汇总'!S:U,3,0)</f>
        <v>0.15</v>
      </c>
      <c r="U3107" s="78">
        <f t="shared" si="240"/>
        <v>17</v>
      </c>
      <c r="V3107" s="13">
        <v>0.85000000000000009</v>
      </c>
      <c r="W3107" s="78">
        <f t="shared" si="242"/>
        <v>3.5400000000000005</v>
      </c>
      <c r="X3107" s="1">
        <f>VLOOKUP(E3107,'渗透率、续签率'!AG:AJ,4,0)</f>
        <v>11023</v>
      </c>
      <c r="Y3107" s="1">
        <f t="shared" si="243"/>
        <v>39021.420000000006</v>
      </c>
      <c r="Z3107">
        <v>3</v>
      </c>
      <c r="AA3107" s="89">
        <f t="shared" si="244"/>
        <v>407851</v>
      </c>
      <c r="AH3107" s="37"/>
      <c r="AI3107" s="37"/>
      <c r="AK3107" s="37"/>
    </row>
    <row r="3108" spans="1:37" hidden="1">
      <c r="A3108" t="s">
        <v>64</v>
      </c>
      <c r="B3108" t="s">
        <v>2</v>
      </c>
      <c r="C3108" t="s">
        <v>13</v>
      </c>
      <c r="D3108" t="s">
        <v>116</v>
      </c>
      <c r="E3108" t="s">
        <v>505</v>
      </c>
      <c r="F3108" t="str">
        <f t="shared" si="241"/>
        <v>德宏傣族景颇族自治州课后辅导</v>
      </c>
      <c r="G3108" t="s">
        <v>99</v>
      </c>
      <c r="H3108" t="s">
        <v>259</v>
      </c>
      <c r="I3108" t="s">
        <v>68</v>
      </c>
      <c r="J3108">
        <v>91</v>
      </c>
      <c r="K3108">
        <v>0</v>
      </c>
      <c r="L3108" s="13">
        <f>VLOOKUP(C3108,'渗透率、续签率'!B:C,2,0)</f>
        <v>0.82299999999999995</v>
      </c>
      <c r="M3108" s="6">
        <v>0</v>
      </c>
      <c r="N3108">
        <v>1</v>
      </c>
      <c r="O3108">
        <v>0</v>
      </c>
      <c r="P3108" s="6">
        <v>0</v>
      </c>
      <c r="Q3108" s="13">
        <v>0</v>
      </c>
      <c r="R3108" s="13">
        <v>0</v>
      </c>
      <c r="S3108" s="31">
        <v>43</v>
      </c>
      <c r="T3108" s="6">
        <f>VLOOKUP(E3108,'参数设置&amp;汇总'!S:U,3,0)</f>
        <v>0.15</v>
      </c>
      <c r="U3108" s="78">
        <f t="shared" si="240"/>
        <v>0.15</v>
      </c>
      <c r="V3108" s="13">
        <v>0.85000000000000009</v>
      </c>
      <c r="W3108" s="78">
        <f t="shared" si="242"/>
        <v>0.1764705882352941</v>
      </c>
      <c r="X3108" s="1">
        <f>VLOOKUP(E3108,'渗透率、续签率'!AG:AJ,4,0)</f>
        <v>11023</v>
      </c>
      <c r="Y3108" s="1">
        <f t="shared" si="243"/>
        <v>1945.2352941176468</v>
      </c>
      <c r="Z3108">
        <v>0</v>
      </c>
      <c r="AA3108" s="89">
        <f t="shared" si="244"/>
        <v>11023</v>
      </c>
      <c r="AH3108" s="37"/>
      <c r="AI3108" s="37"/>
      <c r="AJ3108" s="1"/>
      <c r="AK3108" s="37"/>
    </row>
    <row r="3109" spans="1:37" hidden="1">
      <c r="A3109" t="s">
        <v>64</v>
      </c>
      <c r="B3109" t="s">
        <v>2</v>
      </c>
      <c r="C3109" t="s">
        <v>13</v>
      </c>
      <c r="D3109" t="s">
        <v>116</v>
      </c>
      <c r="E3109" t="s">
        <v>505</v>
      </c>
      <c r="F3109" t="str">
        <f t="shared" si="241"/>
        <v>德州市课后辅导</v>
      </c>
      <c r="G3109" t="s">
        <v>103</v>
      </c>
      <c r="H3109" t="s">
        <v>260</v>
      </c>
      <c r="I3109" t="s">
        <v>70</v>
      </c>
      <c r="J3109">
        <v>773</v>
      </c>
      <c r="K3109">
        <v>1</v>
      </c>
      <c r="L3109" s="13">
        <f>VLOOKUP(C3109,'渗透率、续签率'!B:C,2,0)</f>
        <v>0.82299999999999995</v>
      </c>
      <c r="M3109" s="6">
        <v>0</v>
      </c>
      <c r="N3109">
        <v>34</v>
      </c>
      <c r="O3109">
        <v>0</v>
      </c>
      <c r="P3109" s="6">
        <v>0</v>
      </c>
      <c r="Q3109" s="13">
        <v>4.0000000000000001E-3</v>
      </c>
      <c r="R3109" s="13">
        <v>0</v>
      </c>
      <c r="S3109" s="31">
        <v>769</v>
      </c>
      <c r="T3109" s="6">
        <f>VLOOKUP(E3109,'参数设置&amp;汇总'!S:U,3,0)</f>
        <v>0.15</v>
      </c>
      <c r="U3109" s="78">
        <f t="shared" si="240"/>
        <v>5.0999999999999996</v>
      </c>
      <c r="V3109" s="13">
        <v>0.85000000000000009</v>
      </c>
      <c r="W3109" s="78">
        <f t="shared" si="242"/>
        <v>5.9999999999999991</v>
      </c>
      <c r="X3109" s="1">
        <f>VLOOKUP(E3109,'渗透率、续签率'!AG:AJ,4,0)</f>
        <v>11023</v>
      </c>
      <c r="Y3109" s="1">
        <f t="shared" si="243"/>
        <v>66137.999999999985</v>
      </c>
      <c r="Z3109">
        <v>0</v>
      </c>
      <c r="AA3109" s="89">
        <f t="shared" si="244"/>
        <v>374782</v>
      </c>
      <c r="AH3109" s="37"/>
      <c r="AI3109" s="37"/>
      <c r="AJ3109" s="1"/>
      <c r="AK3109" s="37"/>
    </row>
    <row r="3110" spans="1:37" hidden="1">
      <c r="A3110" t="s">
        <v>64</v>
      </c>
      <c r="B3110" t="s">
        <v>2</v>
      </c>
      <c r="C3110" t="s">
        <v>13</v>
      </c>
      <c r="D3110" t="s">
        <v>116</v>
      </c>
      <c r="E3110" t="s">
        <v>505</v>
      </c>
      <c r="F3110" t="str">
        <f t="shared" si="241"/>
        <v>德阳市课后辅导</v>
      </c>
      <c r="G3110" t="s">
        <v>77</v>
      </c>
      <c r="H3110" t="s">
        <v>261</v>
      </c>
      <c r="I3110" t="s">
        <v>70</v>
      </c>
      <c r="J3110">
        <v>125</v>
      </c>
      <c r="K3110">
        <v>1</v>
      </c>
      <c r="L3110" s="13">
        <f>VLOOKUP(C3110,'渗透率、续签率'!B:C,2,0)</f>
        <v>0.82299999999999995</v>
      </c>
      <c r="M3110" s="6">
        <v>0.01</v>
      </c>
      <c r="N3110">
        <v>10</v>
      </c>
      <c r="O3110">
        <v>1</v>
      </c>
      <c r="P3110" s="6">
        <v>0.1</v>
      </c>
      <c r="Q3110" s="13">
        <v>0.16600000000000001</v>
      </c>
      <c r="R3110" s="13">
        <v>0.16600000000000001</v>
      </c>
      <c r="S3110" s="31">
        <v>196</v>
      </c>
      <c r="T3110" s="6">
        <f>VLOOKUP(E3110,'参数设置&amp;汇总'!S:U,3,0)</f>
        <v>0.15</v>
      </c>
      <c r="U3110" s="78">
        <f t="shared" si="240"/>
        <v>1.5</v>
      </c>
      <c r="V3110" s="13">
        <v>0.85000000000000009</v>
      </c>
      <c r="W3110" s="78">
        <f t="shared" si="242"/>
        <v>0.79647058823529404</v>
      </c>
      <c r="X3110" s="1">
        <f>VLOOKUP(E3110,'渗透率、续签率'!AG:AJ,4,0)</f>
        <v>11023</v>
      </c>
      <c r="Y3110" s="1">
        <f t="shared" si="243"/>
        <v>8779.4952941176471</v>
      </c>
      <c r="Z3110">
        <v>2</v>
      </c>
      <c r="AA3110" s="89">
        <f t="shared" si="244"/>
        <v>110230</v>
      </c>
      <c r="AH3110" s="37"/>
      <c r="AI3110" s="37"/>
      <c r="AK3110" s="37"/>
    </row>
    <row r="3111" spans="1:37" hidden="1">
      <c r="A3111" t="s">
        <v>64</v>
      </c>
      <c r="B3111" t="s">
        <v>2</v>
      </c>
      <c r="C3111" t="s">
        <v>13</v>
      </c>
      <c r="D3111" t="s">
        <v>116</v>
      </c>
      <c r="E3111" t="s">
        <v>505</v>
      </c>
      <c r="F3111" t="str">
        <f t="shared" si="241"/>
        <v>忻州市课后辅导</v>
      </c>
      <c r="G3111" t="s">
        <v>134</v>
      </c>
      <c r="H3111" t="s">
        <v>262</v>
      </c>
      <c r="I3111" t="s">
        <v>70</v>
      </c>
      <c r="J3111">
        <v>120</v>
      </c>
      <c r="K3111">
        <v>0</v>
      </c>
      <c r="L3111" s="13">
        <f>VLOOKUP(C3111,'渗透率、续签率'!B:C,2,0)</f>
        <v>0.82299999999999995</v>
      </c>
      <c r="M3111" s="6">
        <v>0</v>
      </c>
      <c r="N3111">
        <v>5</v>
      </c>
      <c r="O3111">
        <v>0</v>
      </c>
      <c r="P3111" s="6">
        <v>0</v>
      </c>
      <c r="Q3111" s="13">
        <v>0</v>
      </c>
      <c r="R3111" s="13">
        <v>0</v>
      </c>
      <c r="S3111" s="31">
        <v>120</v>
      </c>
      <c r="T3111" s="6">
        <f>VLOOKUP(E3111,'参数设置&amp;汇总'!S:U,3,0)</f>
        <v>0.15</v>
      </c>
      <c r="U3111" s="78">
        <f t="shared" si="240"/>
        <v>0.75</v>
      </c>
      <c r="V3111" s="13">
        <v>0.85000000000000009</v>
      </c>
      <c r="W3111" s="78">
        <f t="shared" si="242"/>
        <v>0.88235294117647045</v>
      </c>
      <c r="X3111" s="1">
        <f>VLOOKUP(E3111,'渗透率、续签率'!AG:AJ,4,0)</f>
        <v>11023</v>
      </c>
      <c r="Y3111" s="1">
        <f t="shared" si="243"/>
        <v>9726.1764705882342</v>
      </c>
      <c r="Z3111">
        <v>0</v>
      </c>
      <c r="AA3111" s="89">
        <f t="shared" si="244"/>
        <v>55115</v>
      </c>
      <c r="AH3111" s="37"/>
      <c r="AI3111" s="37"/>
      <c r="AJ3111" s="1"/>
      <c r="AK3111" s="37"/>
    </row>
    <row r="3112" spans="1:37" hidden="1">
      <c r="A3112" t="s">
        <v>64</v>
      </c>
      <c r="B3112" t="s">
        <v>2</v>
      </c>
      <c r="C3112" t="s">
        <v>13</v>
      </c>
      <c r="D3112" t="s">
        <v>116</v>
      </c>
      <c r="E3112" t="s">
        <v>505</v>
      </c>
      <c r="F3112" t="str">
        <f t="shared" si="241"/>
        <v>怀化市课后辅导</v>
      </c>
      <c r="G3112" t="s">
        <v>113</v>
      </c>
      <c r="H3112" t="s">
        <v>263</v>
      </c>
      <c r="I3112" t="s">
        <v>68</v>
      </c>
      <c r="J3112">
        <v>136</v>
      </c>
      <c r="K3112">
        <v>0</v>
      </c>
      <c r="L3112" s="13">
        <f>VLOOKUP(C3112,'渗透率、续签率'!B:C,2,0)</f>
        <v>0.82299999999999995</v>
      </c>
      <c r="M3112" s="6">
        <v>0</v>
      </c>
      <c r="N3112">
        <v>5</v>
      </c>
      <c r="O3112">
        <v>0</v>
      </c>
      <c r="P3112" s="6">
        <v>0</v>
      </c>
      <c r="Q3112" s="13">
        <v>0</v>
      </c>
      <c r="R3112" s="13">
        <v>0</v>
      </c>
      <c r="S3112" s="31">
        <v>101</v>
      </c>
      <c r="T3112" s="6">
        <f>VLOOKUP(E3112,'参数设置&amp;汇总'!S:U,3,0)</f>
        <v>0.15</v>
      </c>
      <c r="U3112" s="78">
        <f t="shared" si="240"/>
        <v>0.75</v>
      </c>
      <c r="V3112" s="13">
        <v>0.85000000000000009</v>
      </c>
      <c r="W3112" s="78">
        <f t="shared" si="242"/>
        <v>0.88235294117647045</v>
      </c>
      <c r="X3112" s="1">
        <f>VLOOKUP(E3112,'渗透率、续签率'!AG:AJ,4,0)</f>
        <v>11023</v>
      </c>
      <c r="Y3112" s="1">
        <f t="shared" si="243"/>
        <v>9726.1764705882342</v>
      </c>
      <c r="Z3112">
        <v>0</v>
      </c>
      <c r="AA3112" s="89">
        <f t="shared" si="244"/>
        <v>55115</v>
      </c>
      <c r="AH3112" s="37"/>
      <c r="AI3112" s="37"/>
      <c r="AK3112" s="37"/>
    </row>
    <row r="3113" spans="1:37" hidden="1">
      <c r="A3113" t="s">
        <v>64</v>
      </c>
      <c r="B3113" t="s">
        <v>2</v>
      </c>
      <c r="C3113" t="s">
        <v>13</v>
      </c>
      <c r="D3113" t="s">
        <v>116</v>
      </c>
      <c r="E3113" t="s">
        <v>505</v>
      </c>
      <c r="F3113" t="str">
        <f t="shared" si="241"/>
        <v>怒江傈僳族自治州课后辅导</v>
      </c>
      <c r="G3113" t="s">
        <v>99</v>
      </c>
      <c r="H3113" t="s">
        <v>264</v>
      </c>
      <c r="I3113" t="s">
        <v>68</v>
      </c>
      <c r="J3113">
        <v>4</v>
      </c>
      <c r="K3113">
        <v>0</v>
      </c>
      <c r="L3113" s="13">
        <f>VLOOKUP(C3113,'渗透率、续签率'!B:C,2,0)</f>
        <v>0.82299999999999995</v>
      </c>
      <c r="M3113" s="6">
        <v>0</v>
      </c>
      <c r="N3113">
        <v>0</v>
      </c>
      <c r="O3113">
        <v>0</v>
      </c>
      <c r="P3113" s="6">
        <v>0</v>
      </c>
      <c r="Q3113" s="13">
        <v>0</v>
      </c>
      <c r="R3113" s="13">
        <v>0</v>
      </c>
      <c r="S3113" s="31">
        <v>1</v>
      </c>
      <c r="T3113" s="6">
        <f>VLOOKUP(E3113,'参数设置&amp;汇总'!S:U,3,0)</f>
        <v>0.15</v>
      </c>
      <c r="U3113" s="78">
        <f t="shared" si="240"/>
        <v>0</v>
      </c>
      <c r="V3113" s="13">
        <v>0.85000000000000009</v>
      </c>
      <c r="W3113" s="78">
        <f t="shared" si="242"/>
        <v>0</v>
      </c>
      <c r="X3113" s="1">
        <f>VLOOKUP(E3113,'渗透率、续签率'!AG:AJ,4,0)</f>
        <v>11023</v>
      </c>
      <c r="Y3113" s="1">
        <f t="shared" si="243"/>
        <v>0</v>
      </c>
      <c r="Z3113">
        <v>0</v>
      </c>
      <c r="AA3113" s="89">
        <f t="shared" si="244"/>
        <v>0</v>
      </c>
      <c r="AH3113" s="37"/>
      <c r="AI3113" s="37"/>
      <c r="AJ3113" s="1"/>
      <c r="AK3113" s="37"/>
    </row>
    <row r="3114" spans="1:37" hidden="1">
      <c r="A3114" t="s">
        <v>64</v>
      </c>
      <c r="B3114" t="s">
        <v>2</v>
      </c>
      <c r="C3114" t="s">
        <v>13</v>
      </c>
      <c r="D3114" t="s">
        <v>116</v>
      </c>
      <c r="E3114" t="s">
        <v>505</v>
      </c>
      <c r="F3114" t="str">
        <f t="shared" si="241"/>
        <v>恩施土家族苗族自治州课后辅导</v>
      </c>
      <c r="G3114" t="s">
        <v>81</v>
      </c>
      <c r="H3114" t="s">
        <v>265</v>
      </c>
      <c r="I3114" t="s">
        <v>68</v>
      </c>
      <c r="J3114">
        <v>166</v>
      </c>
      <c r="K3114">
        <v>0</v>
      </c>
      <c r="L3114" s="13">
        <f>VLOOKUP(C3114,'渗透率、续签率'!B:C,2,0)</f>
        <v>0.82299999999999995</v>
      </c>
      <c r="M3114" s="6">
        <v>0</v>
      </c>
      <c r="N3114">
        <v>2</v>
      </c>
      <c r="O3114">
        <v>0</v>
      </c>
      <c r="P3114" s="6">
        <v>0</v>
      </c>
      <c r="Q3114" s="13">
        <v>2.1000000000000001E-2</v>
      </c>
      <c r="R3114" s="13">
        <v>0</v>
      </c>
      <c r="S3114" s="31">
        <v>90</v>
      </c>
      <c r="T3114" s="6">
        <f>VLOOKUP(E3114,'参数设置&amp;汇总'!S:U,3,0)</f>
        <v>0.15</v>
      </c>
      <c r="U3114" s="78">
        <f t="shared" si="240"/>
        <v>0.3</v>
      </c>
      <c r="V3114" s="13">
        <v>0.85000000000000009</v>
      </c>
      <c r="W3114" s="78">
        <f t="shared" si="242"/>
        <v>0.3529411764705882</v>
      </c>
      <c r="X3114" s="1">
        <f>VLOOKUP(E3114,'渗透率、续签率'!AG:AJ,4,0)</f>
        <v>11023</v>
      </c>
      <c r="Y3114" s="1">
        <f t="shared" si="243"/>
        <v>3890.4705882352937</v>
      </c>
      <c r="Z3114">
        <v>0</v>
      </c>
      <c r="AA3114" s="89">
        <f t="shared" si="244"/>
        <v>22046</v>
      </c>
      <c r="AH3114" s="37"/>
      <c r="AI3114" s="37"/>
      <c r="AJ3114" s="1"/>
      <c r="AK3114" s="37"/>
    </row>
    <row r="3115" spans="1:37" hidden="1">
      <c r="A3115" t="s">
        <v>64</v>
      </c>
      <c r="B3115" t="s">
        <v>2</v>
      </c>
      <c r="C3115" t="s">
        <v>13</v>
      </c>
      <c r="D3115" t="s">
        <v>116</v>
      </c>
      <c r="E3115" t="s">
        <v>505</v>
      </c>
      <c r="F3115" t="str">
        <f t="shared" si="241"/>
        <v>惠州市课后辅导</v>
      </c>
      <c r="G3115" t="s">
        <v>75</v>
      </c>
      <c r="H3115" t="s">
        <v>266</v>
      </c>
      <c r="I3115" t="s">
        <v>68</v>
      </c>
      <c r="J3115" s="1">
        <v>1859</v>
      </c>
      <c r="K3115">
        <v>44</v>
      </c>
      <c r="L3115" s="13">
        <f>VLOOKUP(C3115,'渗透率、续签率'!B:C,2,0)</f>
        <v>0.82299999999999995</v>
      </c>
      <c r="M3115" s="6">
        <v>0.02</v>
      </c>
      <c r="N3115">
        <v>104</v>
      </c>
      <c r="O3115">
        <v>44</v>
      </c>
      <c r="P3115" s="6">
        <v>0.42</v>
      </c>
      <c r="Q3115" s="13">
        <v>0.52300000000000002</v>
      </c>
      <c r="R3115" s="13">
        <v>0.41799999999999998</v>
      </c>
      <c r="S3115" s="31">
        <v>3112</v>
      </c>
      <c r="T3115" s="6">
        <f>VLOOKUP(E3115,'参数设置&amp;汇总'!S:U,3,0)</f>
        <v>0.15</v>
      </c>
      <c r="U3115" s="78">
        <f t="shared" si="240"/>
        <v>44</v>
      </c>
      <c r="V3115" s="13">
        <v>0.85000000000000009</v>
      </c>
      <c r="W3115" s="78">
        <f t="shared" si="242"/>
        <v>9.1623529411764721</v>
      </c>
      <c r="X3115" s="1">
        <f>VLOOKUP(E3115,'渗透率、续签率'!AG:AJ,4,0)</f>
        <v>11023</v>
      </c>
      <c r="Y3115" s="1">
        <f t="shared" si="243"/>
        <v>100996.61647058825</v>
      </c>
      <c r="Z3115">
        <v>13</v>
      </c>
      <c r="AA3115" s="89">
        <f t="shared" si="244"/>
        <v>1146392</v>
      </c>
      <c r="AH3115" s="37"/>
      <c r="AI3115" s="37"/>
      <c r="AJ3115" s="1"/>
      <c r="AK3115" s="37"/>
    </row>
    <row r="3116" spans="1:37" hidden="1">
      <c r="A3116" t="s">
        <v>64</v>
      </c>
      <c r="B3116" t="s">
        <v>2</v>
      </c>
      <c r="C3116" t="s">
        <v>13</v>
      </c>
      <c r="D3116" t="s">
        <v>116</v>
      </c>
      <c r="E3116" t="s">
        <v>505</v>
      </c>
      <c r="F3116" t="str">
        <f t="shared" si="241"/>
        <v>扬州市课后辅导</v>
      </c>
      <c r="G3116" t="s">
        <v>73</v>
      </c>
      <c r="H3116" t="s">
        <v>267</v>
      </c>
      <c r="I3116" t="s">
        <v>70</v>
      </c>
      <c r="J3116">
        <v>540</v>
      </c>
      <c r="K3116">
        <v>13</v>
      </c>
      <c r="L3116" s="13">
        <f>VLOOKUP(C3116,'渗透率、续签率'!B:C,2,0)</f>
        <v>0.82299999999999995</v>
      </c>
      <c r="M3116" s="6">
        <v>0.02</v>
      </c>
      <c r="N3116">
        <v>37</v>
      </c>
      <c r="O3116">
        <v>10</v>
      </c>
      <c r="P3116" s="6">
        <v>0.27</v>
      </c>
      <c r="Q3116" s="13">
        <v>0.187</v>
      </c>
      <c r="R3116" s="13">
        <v>1.4999999999999999E-2</v>
      </c>
      <c r="S3116" s="31">
        <v>695</v>
      </c>
      <c r="T3116" s="6">
        <f>VLOOKUP(E3116,'参数设置&amp;汇总'!S:U,3,0)</f>
        <v>0.15</v>
      </c>
      <c r="U3116" s="78">
        <f t="shared" si="240"/>
        <v>10</v>
      </c>
      <c r="V3116" s="13">
        <v>0.85000000000000009</v>
      </c>
      <c r="W3116" s="78">
        <f t="shared" si="242"/>
        <v>2.0823529411764707</v>
      </c>
      <c r="X3116" s="1">
        <f>VLOOKUP(E3116,'渗透率、续签率'!AG:AJ,4,0)</f>
        <v>11023</v>
      </c>
      <c r="Y3116" s="1">
        <f t="shared" si="243"/>
        <v>22953.776470588236</v>
      </c>
      <c r="Z3116">
        <v>0</v>
      </c>
      <c r="AA3116" s="89">
        <f t="shared" si="244"/>
        <v>407851</v>
      </c>
      <c r="AH3116" s="37"/>
      <c r="AI3116" s="37"/>
      <c r="AK3116" s="37"/>
    </row>
    <row r="3117" spans="1:37" hidden="1">
      <c r="A3117" t="s">
        <v>64</v>
      </c>
      <c r="B3117" t="s">
        <v>2</v>
      </c>
      <c r="C3117" t="s">
        <v>13</v>
      </c>
      <c r="D3117" t="s">
        <v>116</v>
      </c>
      <c r="E3117" t="s">
        <v>505</v>
      </c>
      <c r="F3117" t="str">
        <f t="shared" si="241"/>
        <v>承德市课后辅导</v>
      </c>
      <c r="G3117" t="s">
        <v>159</v>
      </c>
      <c r="H3117" t="s">
        <v>268</v>
      </c>
      <c r="I3117" t="s">
        <v>70</v>
      </c>
      <c r="J3117">
        <v>371</v>
      </c>
      <c r="K3117">
        <v>1</v>
      </c>
      <c r="L3117" s="13">
        <f>VLOOKUP(C3117,'渗透率、续签率'!B:C,2,0)</f>
        <v>0.82299999999999995</v>
      </c>
      <c r="M3117" s="6">
        <v>0</v>
      </c>
      <c r="N3117">
        <v>7</v>
      </c>
      <c r="O3117">
        <v>1</v>
      </c>
      <c r="P3117" s="6">
        <v>0.14000000000000001</v>
      </c>
      <c r="Q3117" s="13">
        <v>0.111</v>
      </c>
      <c r="R3117" s="13">
        <v>0.111</v>
      </c>
      <c r="S3117" s="31">
        <v>260</v>
      </c>
      <c r="T3117" s="6">
        <f>VLOOKUP(E3117,'参数设置&amp;汇总'!S:U,3,0)</f>
        <v>0.15</v>
      </c>
      <c r="U3117" s="78">
        <f t="shared" si="240"/>
        <v>1.05</v>
      </c>
      <c r="V3117" s="13">
        <v>0.85000000000000009</v>
      </c>
      <c r="W3117" s="78">
        <f t="shared" si="242"/>
        <v>0.26705882352941185</v>
      </c>
      <c r="X3117" s="1">
        <f>VLOOKUP(E3117,'渗透率、续签率'!AG:AJ,4,0)</f>
        <v>11023</v>
      </c>
      <c r="Y3117" s="1">
        <f t="shared" si="243"/>
        <v>2943.789411764707</v>
      </c>
      <c r="Z3117">
        <v>1</v>
      </c>
      <c r="AA3117" s="89">
        <f t="shared" si="244"/>
        <v>77161</v>
      </c>
      <c r="AH3117" s="37"/>
      <c r="AI3117" s="37"/>
      <c r="AK3117" s="37"/>
    </row>
    <row r="3118" spans="1:37" hidden="1">
      <c r="A3118" t="s">
        <v>64</v>
      </c>
      <c r="B3118" t="s">
        <v>2</v>
      </c>
      <c r="C3118" t="s">
        <v>13</v>
      </c>
      <c r="D3118" t="s">
        <v>116</v>
      </c>
      <c r="E3118" t="s">
        <v>505</v>
      </c>
      <c r="F3118" t="str">
        <f t="shared" si="241"/>
        <v>抚州市课后辅导</v>
      </c>
      <c r="G3118" t="s">
        <v>90</v>
      </c>
      <c r="H3118" t="s">
        <v>269</v>
      </c>
      <c r="I3118" t="s">
        <v>68</v>
      </c>
      <c r="J3118">
        <v>123</v>
      </c>
      <c r="K3118">
        <v>0</v>
      </c>
      <c r="L3118" s="13">
        <f>VLOOKUP(C3118,'渗透率、续签率'!B:C,2,0)</f>
        <v>0.82299999999999995</v>
      </c>
      <c r="M3118" s="6">
        <v>0</v>
      </c>
      <c r="N3118">
        <v>5</v>
      </c>
      <c r="O3118">
        <v>0</v>
      </c>
      <c r="P3118" s="6">
        <v>0</v>
      </c>
      <c r="Q3118" s="13">
        <v>0</v>
      </c>
      <c r="R3118" s="13">
        <v>0</v>
      </c>
      <c r="S3118" s="31">
        <v>109</v>
      </c>
      <c r="T3118" s="6">
        <f>VLOOKUP(E3118,'参数设置&amp;汇总'!S:U,3,0)</f>
        <v>0.15</v>
      </c>
      <c r="U3118" s="78">
        <f t="shared" si="240"/>
        <v>0.75</v>
      </c>
      <c r="V3118" s="13">
        <v>0.85000000000000009</v>
      </c>
      <c r="W3118" s="78">
        <f t="shared" si="242"/>
        <v>0.88235294117647045</v>
      </c>
      <c r="X3118" s="1">
        <f>VLOOKUP(E3118,'渗透率、续签率'!AG:AJ,4,0)</f>
        <v>11023</v>
      </c>
      <c r="Y3118" s="1">
        <f t="shared" si="243"/>
        <v>9726.1764705882342</v>
      </c>
      <c r="Z3118">
        <v>1</v>
      </c>
      <c r="AA3118" s="89">
        <f t="shared" si="244"/>
        <v>55115</v>
      </c>
      <c r="AH3118" s="37"/>
      <c r="AI3118" s="37"/>
      <c r="AK3118" s="37"/>
    </row>
    <row r="3119" spans="1:37" hidden="1">
      <c r="A3119" t="s">
        <v>64</v>
      </c>
      <c r="B3119" t="s">
        <v>2</v>
      </c>
      <c r="C3119" t="s">
        <v>13</v>
      </c>
      <c r="D3119" t="s">
        <v>116</v>
      </c>
      <c r="E3119" t="s">
        <v>505</v>
      </c>
      <c r="F3119" t="str">
        <f t="shared" si="241"/>
        <v>抚顺市课后辅导</v>
      </c>
      <c r="G3119" t="s">
        <v>101</v>
      </c>
      <c r="H3119" t="s">
        <v>270</v>
      </c>
      <c r="I3119" t="s">
        <v>70</v>
      </c>
      <c r="J3119">
        <v>192</v>
      </c>
      <c r="K3119">
        <v>0</v>
      </c>
      <c r="L3119" s="13">
        <f>VLOOKUP(C3119,'渗透率、续签率'!B:C,2,0)</f>
        <v>0.82299999999999995</v>
      </c>
      <c r="M3119" s="6">
        <v>0</v>
      </c>
      <c r="N3119">
        <v>6</v>
      </c>
      <c r="O3119">
        <v>0</v>
      </c>
      <c r="P3119" s="6">
        <v>0</v>
      </c>
      <c r="Q3119" s="13">
        <v>0</v>
      </c>
      <c r="R3119" s="13">
        <v>0</v>
      </c>
      <c r="S3119" s="31">
        <v>137</v>
      </c>
      <c r="T3119" s="6">
        <f>VLOOKUP(E3119,'参数设置&amp;汇总'!S:U,3,0)</f>
        <v>0.15</v>
      </c>
      <c r="U3119" s="78">
        <f t="shared" si="240"/>
        <v>0.89999999999999991</v>
      </c>
      <c r="V3119" s="13">
        <v>0.85000000000000009</v>
      </c>
      <c r="W3119" s="78">
        <f t="shared" si="242"/>
        <v>1.0588235294117645</v>
      </c>
      <c r="X3119" s="1">
        <f>VLOOKUP(E3119,'渗透率、续签率'!AG:AJ,4,0)</f>
        <v>11023</v>
      </c>
      <c r="Y3119" s="1">
        <f t="shared" si="243"/>
        <v>11671.411764705879</v>
      </c>
      <c r="Z3119">
        <v>0</v>
      </c>
      <c r="AA3119" s="89">
        <f t="shared" si="244"/>
        <v>66138</v>
      </c>
      <c r="AH3119" s="37"/>
      <c r="AI3119" s="37"/>
      <c r="AJ3119" s="1"/>
      <c r="AK3119" s="37"/>
    </row>
    <row r="3120" spans="1:37" hidden="1">
      <c r="A3120" t="s">
        <v>64</v>
      </c>
      <c r="B3120" t="s">
        <v>2</v>
      </c>
      <c r="C3120" t="s">
        <v>13</v>
      </c>
      <c r="D3120" t="s">
        <v>116</v>
      </c>
      <c r="E3120" t="s">
        <v>505</v>
      </c>
      <c r="F3120" t="str">
        <f t="shared" si="241"/>
        <v>拉萨市课后辅导</v>
      </c>
      <c r="G3120" t="s">
        <v>237</v>
      </c>
      <c r="H3120" t="s">
        <v>271</v>
      </c>
      <c r="I3120" t="s">
        <v>57</v>
      </c>
      <c r="J3120">
        <v>62</v>
      </c>
      <c r="K3120">
        <v>0</v>
      </c>
      <c r="L3120" s="13">
        <f>VLOOKUP(C3120,'渗透率、续签率'!B:C,2,0)</f>
        <v>0.82299999999999995</v>
      </c>
      <c r="M3120" s="6">
        <v>0</v>
      </c>
      <c r="N3120">
        <v>11</v>
      </c>
      <c r="O3120">
        <v>0</v>
      </c>
      <c r="P3120" s="6">
        <v>0</v>
      </c>
      <c r="Q3120" s="13">
        <v>0</v>
      </c>
      <c r="R3120" s="13">
        <v>0</v>
      </c>
      <c r="S3120" s="31">
        <v>146</v>
      </c>
      <c r="T3120" s="6">
        <f>VLOOKUP(E3120,'参数设置&amp;汇总'!S:U,3,0)</f>
        <v>0.15</v>
      </c>
      <c r="U3120" s="78">
        <f t="shared" si="240"/>
        <v>1.65</v>
      </c>
      <c r="V3120" s="13">
        <v>0.85000000000000009</v>
      </c>
      <c r="W3120" s="78">
        <f t="shared" si="242"/>
        <v>1.9411764705882351</v>
      </c>
      <c r="X3120" s="1">
        <f>VLOOKUP(E3120,'渗透率、续签率'!AG:AJ,4,0)</f>
        <v>11023</v>
      </c>
      <c r="Y3120" s="1">
        <f t="shared" si="243"/>
        <v>21397.588235294115</v>
      </c>
      <c r="Z3120">
        <v>0</v>
      </c>
      <c r="AA3120" s="89">
        <f t="shared" si="244"/>
        <v>121253</v>
      </c>
      <c r="AH3120" s="37"/>
      <c r="AI3120" s="37"/>
      <c r="AK3120" s="37"/>
    </row>
    <row r="3121" spans="1:37" hidden="1">
      <c r="A3121" t="s">
        <v>64</v>
      </c>
      <c r="B3121" t="s">
        <v>2</v>
      </c>
      <c r="C3121" t="s">
        <v>13</v>
      </c>
      <c r="D3121" t="s">
        <v>116</v>
      </c>
      <c r="E3121" t="s">
        <v>505</v>
      </c>
      <c r="F3121" t="str">
        <f t="shared" si="241"/>
        <v>揭阳市课后辅导</v>
      </c>
      <c r="G3121" t="s">
        <v>75</v>
      </c>
      <c r="H3121" t="s">
        <v>272</v>
      </c>
      <c r="I3121" t="s">
        <v>68</v>
      </c>
      <c r="J3121">
        <v>334</v>
      </c>
      <c r="K3121">
        <v>0</v>
      </c>
      <c r="L3121" s="13">
        <f>VLOOKUP(C3121,'渗透率、续签率'!B:C,2,0)</f>
        <v>0.82299999999999995</v>
      </c>
      <c r="M3121" s="6">
        <v>0</v>
      </c>
      <c r="N3121">
        <v>9</v>
      </c>
      <c r="O3121">
        <v>0</v>
      </c>
      <c r="P3121" s="6">
        <v>0</v>
      </c>
      <c r="Q3121" s="13">
        <v>0</v>
      </c>
      <c r="R3121" s="13">
        <v>0</v>
      </c>
      <c r="S3121" s="31">
        <v>234</v>
      </c>
      <c r="T3121" s="6">
        <f>VLOOKUP(E3121,'参数设置&amp;汇总'!S:U,3,0)</f>
        <v>0.15</v>
      </c>
      <c r="U3121" s="78">
        <f t="shared" si="240"/>
        <v>1.3499999999999999</v>
      </c>
      <c r="V3121" s="13">
        <v>0.85000000000000009</v>
      </c>
      <c r="W3121" s="78">
        <f t="shared" si="242"/>
        <v>1.5882352941176467</v>
      </c>
      <c r="X3121" s="1">
        <f>VLOOKUP(E3121,'渗透率、续签率'!AG:AJ,4,0)</f>
        <v>11023</v>
      </c>
      <c r="Y3121" s="1">
        <f t="shared" si="243"/>
        <v>17507.117647058822</v>
      </c>
      <c r="Z3121">
        <v>0</v>
      </c>
      <c r="AA3121" s="89">
        <f t="shared" si="244"/>
        <v>99207</v>
      </c>
      <c r="AH3121" s="37"/>
      <c r="AI3121" s="37"/>
      <c r="AK3121" s="37"/>
    </row>
    <row r="3122" spans="1:37" hidden="1">
      <c r="A3122" t="s">
        <v>64</v>
      </c>
      <c r="B3122" t="s">
        <v>2</v>
      </c>
      <c r="C3122" t="s">
        <v>13</v>
      </c>
      <c r="D3122" t="s">
        <v>116</v>
      </c>
      <c r="E3122" t="s">
        <v>505</v>
      </c>
      <c r="F3122" t="str">
        <f t="shared" si="241"/>
        <v>攀枝花市课后辅导</v>
      </c>
      <c r="G3122" t="s">
        <v>77</v>
      </c>
      <c r="H3122" t="s">
        <v>273</v>
      </c>
      <c r="I3122" t="s">
        <v>70</v>
      </c>
      <c r="J3122">
        <v>65</v>
      </c>
      <c r="K3122">
        <v>0</v>
      </c>
      <c r="L3122" s="13">
        <f>VLOOKUP(C3122,'渗透率、续签率'!B:C,2,0)</f>
        <v>0.82299999999999995</v>
      </c>
      <c r="M3122" s="6">
        <v>0</v>
      </c>
      <c r="N3122">
        <v>2</v>
      </c>
      <c r="O3122">
        <v>0</v>
      </c>
      <c r="P3122" s="6">
        <v>0</v>
      </c>
      <c r="Q3122" s="13">
        <v>0</v>
      </c>
      <c r="R3122" s="13">
        <v>0</v>
      </c>
      <c r="S3122" s="31">
        <v>43</v>
      </c>
      <c r="T3122" s="6">
        <f>VLOOKUP(E3122,'参数设置&amp;汇总'!S:U,3,0)</f>
        <v>0.15</v>
      </c>
      <c r="U3122" s="78">
        <f t="shared" si="240"/>
        <v>0.3</v>
      </c>
      <c r="V3122" s="13">
        <v>0.85000000000000009</v>
      </c>
      <c r="W3122" s="78">
        <f t="shared" si="242"/>
        <v>0.3529411764705882</v>
      </c>
      <c r="X3122" s="1">
        <f>VLOOKUP(E3122,'渗透率、续签率'!AG:AJ,4,0)</f>
        <v>11023</v>
      </c>
      <c r="Y3122" s="1">
        <f t="shared" si="243"/>
        <v>3890.4705882352937</v>
      </c>
      <c r="Z3122">
        <v>0</v>
      </c>
      <c r="AA3122" s="89">
        <f t="shared" si="244"/>
        <v>22046</v>
      </c>
      <c r="AH3122" s="37"/>
      <c r="AI3122" s="37"/>
      <c r="AK3122" s="37"/>
    </row>
    <row r="3123" spans="1:37" hidden="1">
      <c r="A3123" t="s">
        <v>64</v>
      </c>
      <c r="B3123" t="s">
        <v>2</v>
      </c>
      <c r="C3123" t="s">
        <v>13</v>
      </c>
      <c r="D3123" t="s">
        <v>116</v>
      </c>
      <c r="E3123" t="s">
        <v>505</v>
      </c>
      <c r="F3123" t="str">
        <f t="shared" si="241"/>
        <v>文山壮族苗族自治州课后辅导</v>
      </c>
      <c r="G3123" t="s">
        <v>99</v>
      </c>
      <c r="H3123" t="s">
        <v>274</v>
      </c>
      <c r="I3123" t="s">
        <v>68</v>
      </c>
      <c r="J3123">
        <v>113</v>
      </c>
      <c r="K3123">
        <v>0</v>
      </c>
      <c r="L3123" s="13">
        <f>VLOOKUP(C3123,'渗透率、续签率'!B:C,2,0)</f>
        <v>0.82299999999999995</v>
      </c>
      <c r="M3123" s="6">
        <v>0</v>
      </c>
      <c r="N3123">
        <v>0</v>
      </c>
      <c r="O3123">
        <v>0</v>
      </c>
      <c r="P3123" s="6">
        <v>0</v>
      </c>
      <c r="Q3123" s="13">
        <v>0</v>
      </c>
      <c r="R3123" s="13">
        <v>0</v>
      </c>
      <c r="S3123" s="31">
        <v>61</v>
      </c>
      <c r="T3123" s="6">
        <f>VLOOKUP(E3123,'参数设置&amp;汇总'!S:U,3,0)</f>
        <v>0.15</v>
      </c>
      <c r="U3123" s="78">
        <f t="shared" si="240"/>
        <v>0</v>
      </c>
      <c r="V3123" s="13">
        <v>0.85000000000000009</v>
      </c>
      <c r="W3123" s="78">
        <f t="shared" si="242"/>
        <v>0</v>
      </c>
      <c r="X3123" s="1">
        <f>VLOOKUP(E3123,'渗透率、续签率'!AG:AJ,4,0)</f>
        <v>11023</v>
      </c>
      <c r="Y3123" s="1">
        <f t="shared" si="243"/>
        <v>0</v>
      </c>
      <c r="Z3123">
        <v>0</v>
      </c>
      <c r="AA3123" s="89">
        <f t="shared" si="244"/>
        <v>0</v>
      </c>
      <c r="AH3123" s="37"/>
      <c r="AI3123" s="37"/>
      <c r="AK3123" s="37"/>
    </row>
    <row r="3124" spans="1:37" hidden="1">
      <c r="A3124" t="s">
        <v>64</v>
      </c>
      <c r="B3124" t="s">
        <v>2</v>
      </c>
      <c r="C3124" t="s">
        <v>13</v>
      </c>
      <c r="D3124" t="s">
        <v>116</v>
      </c>
      <c r="E3124" t="s">
        <v>505</v>
      </c>
      <c r="F3124" t="str">
        <f t="shared" si="241"/>
        <v>文昌市课后辅导</v>
      </c>
      <c r="G3124" t="s">
        <v>120</v>
      </c>
      <c r="H3124" t="s">
        <v>275</v>
      </c>
      <c r="I3124" t="s">
        <v>68</v>
      </c>
      <c r="J3124">
        <v>12</v>
      </c>
      <c r="K3124">
        <v>0</v>
      </c>
      <c r="L3124" s="13">
        <f>VLOOKUP(C3124,'渗透率、续签率'!B:C,2,0)</f>
        <v>0.82299999999999995</v>
      </c>
      <c r="M3124" s="6">
        <v>0</v>
      </c>
      <c r="N3124">
        <v>1</v>
      </c>
      <c r="O3124">
        <v>0</v>
      </c>
      <c r="P3124" s="6">
        <v>0</v>
      </c>
      <c r="Q3124" s="13">
        <v>0</v>
      </c>
      <c r="R3124" s="13">
        <v>0</v>
      </c>
      <c r="S3124" s="31">
        <v>19</v>
      </c>
      <c r="T3124" s="6">
        <f>VLOOKUP(E3124,'参数设置&amp;汇总'!S:U,3,0)</f>
        <v>0.15</v>
      </c>
      <c r="U3124" s="78">
        <f t="shared" si="240"/>
        <v>0.15</v>
      </c>
      <c r="V3124" s="13">
        <v>0.85000000000000009</v>
      </c>
      <c r="W3124" s="78">
        <f t="shared" si="242"/>
        <v>0.1764705882352941</v>
      </c>
      <c r="X3124" s="1">
        <f>VLOOKUP(E3124,'渗透率、续签率'!AG:AJ,4,0)</f>
        <v>11023</v>
      </c>
      <c r="Y3124" s="1">
        <f t="shared" si="243"/>
        <v>1945.2352941176468</v>
      </c>
      <c r="Z3124">
        <v>0</v>
      </c>
      <c r="AA3124" s="89">
        <f t="shared" si="244"/>
        <v>11023</v>
      </c>
      <c r="AH3124" s="37"/>
      <c r="AI3124" s="37"/>
      <c r="AK3124" s="37"/>
    </row>
    <row r="3125" spans="1:37" hidden="1">
      <c r="A3125" t="s">
        <v>64</v>
      </c>
      <c r="B3125" t="s">
        <v>2</v>
      </c>
      <c r="C3125" t="s">
        <v>13</v>
      </c>
      <c r="D3125" t="s">
        <v>116</v>
      </c>
      <c r="E3125" t="s">
        <v>505</v>
      </c>
      <c r="F3125" t="str">
        <f t="shared" si="241"/>
        <v>新乡市课后辅导</v>
      </c>
      <c r="G3125" t="s">
        <v>110</v>
      </c>
      <c r="H3125" t="s">
        <v>276</v>
      </c>
      <c r="I3125" t="s">
        <v>70</v>
      </c>
      <c r="J3125">
        <v>391</v>
      </c>
      <c r="K3125">
        <v>8</v>
      </c>
      <c r="L3125" s="13">
        <f>VLOOKUP(C3125,'渗透率、续签率'!B:C,2,0)</f>
        <v>0.82299999999999995</v>
      </c>
      <c r="M3125" s="6">
        <v>0.02</v>
      </c>
      <c r="N3125">
        <v>27</v>
      </c>
      <c r="O3125">
        <v>8</v>
      </c>
      <c r="P3125" s="6">
        <v>0.3</v>
      </c>
      <c r="Q3125" s="13">
        <v>0.42299999999999999</v>
      </c>
      <c r="R3125" s="13">
        <v>0.26900000000000002</v>
      </c>
      <c r="S3125" s="31">
        <v>733</v>
      </c>
      <c r="T3125" s="6">
        <f>VLOOKUP(E3125,'参数设置&amp;汇总'!S:U,3,0)</f>
        <v>0.15</v>
      </c>
      <c r="U3125" s="78">
        <f t="shared" si="240"/>
        <v>8</v>
      </c>
      <c r="V3125" s="13">
        <v>0.85000000000000009</v>
      </c>
      <c r="W3125" s="78">
        <f t="shared" si="242"/>
        <v>1.6658823529411768</v>
      </c>
      <c r="X3125" s="1">
        <f>VLOOKUP(E3125,'渗透率、续签率'!AG:AJ,4,0)</f>
        <v>11023</v>
      </c>
      <c r="Y3125" s="1">
        <f t="shared" si="243"/>
        <v>18363.021176470593</v>
      </c>
      <c r="Z3125">
        <v>2</v>
      </c>
      <c r="AA3125" s="89">
        <f t="shared" si="244"/>
        <v>297621</v>
      </c>
      <c r="AH3125" s="37"/>
      <c r="AI3125" s="37"/>
      <c r="AJ3125" s="1"/>
      <c r="AK3125" s="37"/>
    </row>
    <row r="3126" spans="1:37" hidden="1">
      <c r="A3126" t="s">
        <v>64</v>
      </c>
      <c r="B3126" t="s">
        <v>2</v>
      </c>
      <c r="C3126" t="s">
        <v>13</v>
      </c>
      <c r="D3126" t="s">
        <v>116</v>
      </c>
      <c r="E3126" t="s">
        <v>505</v>
      </c>
      <c r="F3126" t="str">
        <f t="shared" si="241"/>
        <v>新余市课后辅导</v>
      </c>
      <c r="G3126" t="s">
        <v>90</v>
      </c>
      <c r="H3126" t="s">
        <v>277</v>
      </c>
      <c r="I3126" t="s">
        <v>68</v>
      </c>
      <c r="J3126">
        <v>38</v>
      </c>
      <c r="K3126">
        <v>0</v>
      </c>
      <c r="L3126" s="13">
        <f>VLOOKUP(C3126,'渗透率、续签率'!B:C,2,0)</f>
        <v>0.82299999999999995</v>
      </c>
      <c r="M3126" s="6">
        <v>0</v>
      </c>
      <c r="N3126">
        <v>6</v>
      </c>
      <c r="O3126">
        <v>0</v>
      </c>
      <c r="P3126" s="6">
        <v>0</v>
      </c>
      <c r="Q3126" s="13">
        <v>0</v>
      </c>
      <c r="R3126" s="13">
        <v>0</v>
      </c>
      <c r="S3126" s="31">
        <v>55</v>
      </c>
      <c r="T3126" s="6">
        <f>VLOOKUP(E3126,'参数设置&amp;汇总'!S:U,3,0)</f>
        <v>0.15</v>
      </c>
      <c r="U3126" s="78">
        <f t="shared" si="240"/>
        <v>0.89999999999999991</v>
      </c>
      <c r="V3126" s="13">
        <v>0.85000000000000009</v>
      </c>
      <c r="W3126" s="78">
        <f t="shared" si="242"/>
        <v>1.0588235294117645</v>
      </c>
      <c r="X3126" s="1">
        <f>VLOOKUP(E3126,'渗透率、续签率'!AG:AJ,4,0)</f>
        <v>11023</v>
      </c>
      <c r="Y3126" s="1">
        <f t="shared" si="243"/>
        <v>11671.411764705879</v>
      </c>
      <c r="Z3126">
        <v>0</v>
      </c>
      <c r="AA3126" s="89">
        <f t="shared" si="244"/>
        <v>66138</v>
      </c>
      <c r="AH3126" s="37"/>
      <c r="AI3126" s="37"/>
      <c r="AK3126" s="37"/>
    </row>
    <row r="3127" spans="1:37" hidden="1">
      <c r="A3127" t="s">
        <v>64</v>
      </c>
      <c r="B3127" t="s">
        <v>2</v>
      </c>
      <c r="C3127" t="s">
        <v>13</v>
      </c>
      <c r="D3127" t="s">
        <v>116</v>
      </c>
      <c r="E3127" t="s">
        <v>505</v>
      </c>
      <c r="F3127" t="str">
        <f t="shared" si="241"/>
        <v>新星市课后辅导</v>
      </c>
      <c r="G3127" t="s">
        <v>145</v>
      </c>
      <c r="H3127" t="s">
        <v>278</v>
      </c>
      <c r="I3127" t="s">
        <v>70</v>
      </c>
      <c r="J3127">
        <v>1</v>
      </c>
      <c r="K3127">
        <v>0</v>
      </c>
      <c r="L3127" s="13">
        <f>VLOOKUP(C3127,'渗透率、续签率'!B:C,2,0)</f>
        <v>0.82299999999999995</v>
      </c>
      <c r="M3127" s="6">
        <v>0</v>
      </c>
      <c r="N3127">
        <v>0</v>
      </c>
      <c r="O3127">
        <v>0</v>
      </c>
      <c r="P3127" s="6">
        <v>0</v>
      </c>
      <c r="Q3127" s="13">
        <v>0</v>
      </c>
      <c r="R3127" s="13">
        <v>0</v>
      </c>
      <c r="S3127" s="31">
        <v>0</v>
      </c>
      <c r="T3127" s="6">
        <f>VLOOKUP(E3127,'参数设置&amp;汇总'!S:U,3,0)</f>
        <v>0.15</v>
      </c>
      <c r="U3127" s="78">
        <f t="shared" si="240"/>
        <v>0</v>
      </c>
      <c r="V3127" s="13">
        <v>0.85000000000000009</v>
      </c>
      <c r="W3127" s="78">
        <f t="shared" si="242"/>
        <v>0</v>
      </c>
      <c r="X3127" s="1">
        <f>VLOOKUP(E3127,'渗透率、续签率'!AG:AJ,4,0)</f>
        <v>11023</v>
      </c>
      <c r="Y3127" s="1">
        <f t="shared" si="243"/>
        <v>0</v>
      </c>
      <c r="Z3127">
        <v>0</v>
      </c>
      <c r="AA3127" s="89">
        <f t="shared" si="244"/>
        <v>0</v>
      </c>
      <c r="AH3127" s="37"/>
      <c r="AI3127" s="37"/>
      <c r="AK3127" s="37"/>
    </row>
    <row r="3128" spans="1:37" hidden="1">
      <c r="A3128" t="s">
        <v>64</v>
      </c>
      <c r="B3128" t="s">
        <v>2</v>
      </c>
      <c r="C3128" t="s">
        <v>13</v>
      </c>
      <c r="D3128" t="s">
        <v>116</v>
      </c>
      <c r="E3128" t="s">
        <v>505</v>
      </c>
      <c r="F3128" t="str">
        <f t="shared" si="241"/>
        <v>日喀则市课后辅导</v>
      </c>
      <c r="G3128" t="s">
        <v>237</v>
      </c>
      <c r="H3128" t="s">
        <v>279</v>
      </c>
      <c r="I3128" t="s">
        <v>57</v>
      </c>
      <c r="J3128">
        <v>7</v>
      </c>
      <c r="K3128">
        <v>0</v>
      </c>
      <c r="L3128" s="13">
        <f>VLOOKUP(C3128,'渗透率、续签率'!B:C,2,0)</f>
        <v>0.82299999999999995</v>
      </c>
      <c r="M3128" s="6">
        <v>0</v>
      </c>
      <c r="N3128">
        <v>0</v>
      </c>
      <c r="O3128">
        <v>0</v>
      </c>
      <c r="P3128" s="6">
        <v>0</v>
      </c>
      <c r="Q3128" s="13">
        <v>0</v>
      </c>
      <c r="R3128" s="13">
        <v>0</v>
      </c>
      <c r="S3128" s="31">
        <v>7</v>
      </c>
      <c r="T3128" s="6">
        <f>VLOOKUP(E3128,'参数设置&amp;汇总'!S:U,3,0)</f>
        <v>0.15</v>
      </c>
      <c r="U3128" s="78">
        <f t="shared" si="240"/>
        <v>0</v>
      </c>
      <c r="V3128" s="13">
        <v>0.85000000000000009</v>
      </c>
      <c r="W3128" s="78">
        <f t="shared" si="242"/>
        <v>0</v>
      </c>
      <c r="X3128" s="1">
        <f>VLOOKUP(E3128,'渗透率、续签率'!AG:AJ,4,0)</f>
        <v>11023</v>
      </c>
      <c r="Y3128" s="1">
        <f t="shared" si="243"/>
        <v>0</v>
      </c>
      <c r="Z3128">
        <v>0</v>
      </c>
      <c r="AA3128" s="89">
        <f t="shared" si="244"/>
        <v>0</v>
      </c>
      <c r="AH3128" s="37"/>
      <c r="AI3128" s="37"/>
      <c r="AK3128" s="37"/>
    </row>
    <row r="3129" spans="1:37" hidden="1">
      <c r="A3129" t="s">
        <v>64</v>
      </c>
      <c r="B3129" t="s">
        <v>2</v>
      </c>
      <c r="C3129" t="s">
        <v>13</v>
      </c>
      <c r="D3129" t="s">
        <v>116</v>
      </c>
      <c r="E3129" t="s">
        <v>505</v>
      </c>
      <c r="F3129" t="str">
        <f t="shared" si="241"/>
        <v>日照市课后辅导</v>
      </c>
      <c r="G3129" t="s">
        <v>103</v>
      </c>
      <c r="H3129" t="s">
        <v>280</v>
      </c>
      <c r="I3129" t="s">
        <v>70</v>
      </c>
      <c r="J3129">
        <v>707</v>
      </c>
      <c r="K3129">
        <v>3</v>
      </c>
      <c r="L3129" s="13">
        <f>VLOOKUP(C3129,'渗透率、续签率'!B:C,2,0)</f>
        <v>0.82299999999999995</v>
      </c>
      <c r="M3129" s="6">
        <v>0</v>
      </c>
      <c r="N3129">
        <v>26</v>
      </c>
      <c r="O3129">
        <v>3</v>
      </c>
      <c r="P3129" s="6">
        <v>0.12</v>
      </c>
      <c r="Q3129" s="13">
        <v>0.19600000000000001</v>
      </c>
      <c r="R3129" s="13">
        <v>0.11600000000000001</v>
      </c>
      <c r="S3129" s="31">
        <v>639</v>
      </c>
      <c r="T3129" s="6">
        <f>VLOOKUP(E3129,'参数设置&amp;汇总'!S:U,3,0)</f>
        <v>0.15</v>
      </c>
      <c r="U3129" s="78">
        <f t="shared" si="240"/>
        <v>3.9</v>
      </c>
      <c r="V3129" s="13">
        <v>0.85000000000000009</v>
      </c>
      <c r="W3129" s="78">
        <f t="shared" si="242"/>
        <v>1.6835294117647057</v>
      </c>
      <c r="X3129" s="1">
        <f>VLOOKUP(E3129,'渗透率、续签率'!AG:AJ,4,0)</f>
        <v>11023</v>
      </c>
      <c r="Y3129" s="1">
        <f t="shared" si="243"/>
        <v>18557.544705882352</v>
      </c>
      <c r="Z3129">
        <v>1</v>
      </c>
      <c r="AA3129" s="89">
        <f t="shared" si="244"/>
        <v>286598</v>
      </c>
    </row>
    <row r="3130" spans="1:37" hidden="1">
      <c r="A3130" t="s">
        <v>64</v>
      </c>
      <c r="B3130" t="s">
        <v>2</v>
      </c>
      <c r="C3130" t="s">
        <v>13</v>
      </c>
      <c r="D3130" t="s">
        <v>116</v>
      </c>
      <c r="E3130" t="s">
        <v>505</v>
      </c>
      <c r="F3130" t="str">
        <f t="shared" si="241"/>
        <v>昆玉市课后辅导</v>
      </c>
      <c r="G3130" t="s">
        <v>145</v>
      </c>
      <c r="H3130" t="s">
        <v>281</v>
      </c>
      <c r="I3130" t="s">
        <v>70</v>
      </c>
      <c r="J3130">
        <v>2</v>
      </c>
      <c r="K3130">
        <v>0</v>
      </c>
      <c r="L3130" s="13">
        <f>VLOOKUP(C3130,'渗透率、续签率'!B:C,2,0)</f>
        <v>0.82299999999999995</v>
      </c>
      <c r="M3130" s="6">
        <v>0</v>
      </c>
      <c r="N3130">
        <v>0</v>
      </c>
      <c r="O3130">
        <v>0</v>
      </c>
      <c r="P3130" s="6">
        <v>0</v>
      </c>
      <c r="Q3130" s="13">
        <v>0</v>
      </c>
      <c r="R3130" s="13">
        <v>0</v>
      </c>
      <c r="S3130" s="31">
        <v>1</v>
      </c>
      <c r="T3130" s="6">
        <f>VLOOKUP(E3130,'参数设置&amp;汇总'!S:U,3,0)</f>
        <v>0.15</v>
      </c>
      <c r="U3130" s="78">
        <f t="shared" si="240"/>
        <v>0</v>
      </c>
      <c r="V3130" s="13">
        <v>0.85000000000000009</v>
      </c>
      <c r="W3130" s="78">
        <f t="shared" si="242"/>
        <v>0</v>
      </c>
      <c r="X3130" s="1">
        <f>VLOOKUP(E3130,'渗透率、续签率'!AG:AJ,4,0)</f>
        <v>11023</v>
      </c>
      <c r="Y3130" s="1">
        <f t="shared" si="243"/>
        <v>0</v>
      </c>
      <c r="Z3130">
        <v>0</v>
      </c>
      <c r="AA3130" s="89">
        <f t="shared" si="244"/>
        <v>0</v>
      </c>
      <c r="AH3130" s="37"/>
      <c r="AI3130" s="37"/>
      <c r="AK3130" s="37"/>
    </row>
    <row r="3131" spans="1:37" hidden="1">
      <c r="A3131" t="s">
        <v>64</v>
      </c>
      <c r="B3131" t="s">
        <v>2</v>
      </c>
      <c r="C3131" t="s">
        <v>13</v>
      </c>
      <c r="D3131" t="s">
        <v>116</v>
      </c>
      <c r="E3131" t="s">
        <v>505</v>
      </c>
      <c r="F3131" t="str">
        <f t="shared" si="241"/>
        <v>昌吉回族自治州课后辅导</v>
      </c>
      <c r="G3131" t="s">
        <v>145</v>
      </c>
      <c r="H3131" t="s">
        <v>282</v>
      </c>
      <c r="I3131" t="s">
        <v>70</v>
      </c>
      <c r="J3131">
        <v>145</v>
      </c>
      <c r="K3131">
        <v>0</v>
      </c>
      <c r="L3131" s="13">
        <f>VLOOKUP(C3131,'渗透率、续签率'!B:C,2,0)</f>
        <v>0.82299999999999995</v>
      </c>
      <c r="M3131" s="6">
        <v>0</v>
      </c>
      <c r="N3131">
        <v>7</v>
      </c>
      <c r="O3131">
        <v>0</v>
      </c>
      <c r="P3131" s="6">
        <v>0</v>
      </c>
      <c r="Q3131" s="13">
        <v>0</v>
      </c>
      <c r="R3131" s="13">
        <v>0</v>
      </c>
      <c r="S3131" s="31">
        <v>137</v>
      </c>
      <c r="T3131" s="6">
        <f>VLOOKUP(E3131,'参数设置&amp;汇总'!S:U,3,0)</f>
        <v>0.15</v>
      </c>
      <c r="U3131" s="78">
        <f t="shared" si="240"/>
        <v>1.05</v>
      </c>
      <c r="V3131" s="13">
        <v>0.85000000000000009</v>
      </c>
      <c r="W3131" s="78">
        <f t="shared" si="242"/>
        <v>1.2352941176470587</v>
      </c>
      <c r="X3131" s="1">
        <f>VLOOKUP(E3131,'渗透率、续签率'!AG:AJ,4,0)</f>
        <v>11023</v>
      </c>
      <c r="Y3131" s="1">
        <f t="shared" si="243"/>
        <v>13616.647058823528</v>
      </c>
      <c r="Z3131">
        <v>0</v>
      </c>
      <c r="AA3131" s="89">
        <f t="shared" si="244"/>
        <v>77161</v>
      </c>
      <c r="AH3131" s="37"/>
      <c r="AI3131" s="37"/>
      <c r="AK3131" s="37"/>
    </row>
    <row r="3132" spans="1:37" hidden="1">
      <c r="A3132" t="s">
        <v>64</v>
      </c>
      <c r="B3132" t="s">
        <v>2</v>
      </c>
      <c r="C3132" t="s">
        <v>13</v>
      </c>
      <c r="D3132" t="s">
        <v>116</v>
      </c>
      <c r="E3132" t="s">
        <v>505</v>
      </c>
      <c r="F3132" t="str">
        <f t="shared" si="241"/>
        <v>昌江黎族自治县课后辅导</v>
      </c>
      <c r="G3132" t="s">
        <v>120</v>
      </c>
      <c r="H3132" t="s">
        <v>283</v>
      </c>
      <c r="I3132" t="s">
        <v>68</v>
      </c>
      <c r="J3132">
        <v>23</v>
      </c>
      <c r="K3132">
        <v>0</v>
      </c>
      <c r="L3132" s="13">
        <f>VLOOKUP(C3132,'渗透率、续签率'!B:C,2,0)</f>
        <v>0.82299999999999995</v>
      </c>
      <c r="M3132" s="6">
        <v>0</v>
      </c>
      <c r="N3132">
        <v>0</v>
      </c>
      <c r="O3132">
        <v>0</v>
      </c>
      <c r="P3132" s="6">
        <v>0</v>
      </c>
      <c r="Q3132" s="13">
        <v>0</v>
      </c>
      <c r="R3132" s="13">
        <v>0</v>
      </c>
      <c r="S3132" s="31">
        <v>7</v>
      </c>
      <c r="T3132" s="6">
        <f>VLOOKUP(E3132,'参数设置&amp;汇总'!S:U,3,0)</f>
        <v>0.15</v>
      </c>
      <c r="U3132" s="78">
        <f t="shared" si="240"/>
        <v>0</v>
      </c>
      <c r="V3132" s="13">
        <v>0.85000000000000009</v>
      </c>
      <c r="W3132" s="78">
        <f t="shared" si="242"/>
        <v>0</v>
      </c>
      <c r="X3132" s="1">
        <f>VLOOKUP(E3132,'渗透率、续签率'!AG:AJ,4,0)</f>
        <v>11023</v>
      </c>
      <c r="Y3132" s="1">
        <f t="shared" si="243"/>
        <v>0</v>
      </c>
      <c r="Z3132">
        <v>0</v>
      </c>
      <c r="AA3132" s="89">
        <f t="shared" si="244"/>
        <v>0</v>
      </c>
      <c r="AH3132" s="37"/>
      <c r="AI3132" s="37"/>
      <c r="AK3132" s="37"/>
    </row>
    <row r="3133" spans="1:37" hidden="1">
      <c r="A3133" t="s">
        <v>64</v>
      </c>
      <c r="B3133" t="s">
        <v>2</v>
      </c>
      <c r="C3133" t="s">
        <v>13</v>
      </c>
      <c r="D3133" t="s">
        <v>116</v>
      </c>
      <c r="E3133" t="s">
        <v>505</v>
      </c>
      <c r="F3133" t="str">
        <f t="shared" si="241"/>
        <v>昌都市课后辅导</v>
      </c>
      <c r="G3133" t="s">
        <v>237</v>
      </c>
      <c r="H3133" t="s">
        <v>284</v>
      </c>
      <c r="I3133" t="s">
        <v>57</v>
      </c>
      <c r="J3133">
        <v>1</v>
      </c>
      <c r="K3133">
        <v>0</v>
      </c>
      <c r="L3133" s="13">
        <f>VLOOKUP(C3133,'渗透率、续签率'!B:C,2,0)</f>
        <v>0.82299999999999995</v>
      </c>
      <c r="M3133" s="6">
        <v>0</v>
      </c>
      <c r="N3133">
        <v>0</v>
      </c>
      <c r="O3133">
        <v>0</v>
      </c>
      <c r="P3133" s="6">
        <v>0</v>
      </c>
      <c r="Q3133" s="13">
        <v>0</v>
      </c>
      <c r="R3133" s="13">
        <v>0</v>
      </c>
      <c r="S3133" s="31">
        <v>0</v>
      </c>
      <c r="T3133" s="6">
        <f>VLOOKUP(E3133,'参数设置&amp;汇总'!S:U,3,0)</f>
        <v>0.15</v>
      </c>
      <c r="U3133" s="78">
        <f t="shared" si="240"/>
        <v>0</v>
      </c>
      <c r="V3133" s="13">
        <v>0.85000000000000009</v>
      </c>
      <c r="W3133" s="78">
        <f t="shared" si="242"/>
        <v>0</v>
      </c>
      <c r="X3133" s="1">
        <f>VLOOKUP(E3133,'渗透率、续签率'!AG:AJ,4,0)</f>
        <v>11023</v>
      </c>
      <c r="Y3133" s="1">
        <f t="shared" si="243"/>
        <v>0</v>
      </c>
      <c r="Z3133">
        <v>0</v>
      </c>
      <c r="AA3133" s="89">
        <f t="shared" si="244"/>
        <v>0</v>
      </c>
      <c r="AH3133" s="37"/>
      <c r="AI3133" s="37"/>
      <c r="AK3133" s="37"/>
    </row>
    <row r="3134" spans="1:37" hidden="1">
      <c r="A3134" t="s">
        <v>64</v>
      </c>
      <c r="B3134" t="s">
        <v>2</v>
      </c>
      <c r="C3134" t="s">
        <v>13</v>
      </c>
      <c r="D3134" t="s">
        <v>116</v>
      </c>
      <c r="E3134" t="s">
        <v>505</v>
      </c>
      <c r="F3134" t="str">
        <f t="shared" si="241"/>
        <v>昭通市课后辅导</v>
      </c>
      <c r="G3134" t="s">
        <v>99</v>
      </c>
      <c r="H3134" t="s">
        <v>285</v>
      </c>
      <c r="I3134" t="s">
        <v>68</v>
      </c>
      <c r="J3134">
        <v>131</v>
      </c>
      <c r="K3134">
        <v>0</v>
      </c>
      <c r="L3134" s="13">
        <f>VLOOKUP(C3134,'渗透率、续签率'!B:C,2,0)</f>
        <v>0.82299999999999995</v>
      </c>
      <c r="M3134" s="6">
        <v>0</v>
      </c>
      <c r="N3134">
        <v>10</v>
      </c>
      <c r="O3134">
        <v>0</v>
      </c>
      <c r="P3134" s="6">
        <v>0</v>
      </c>
      <c r="Q3134" s="13">
        <v>0</v>
      </c>
      <c r="R3134" s="13">
        <v>0</v>
      </c>
      <c r="S3134" s="31">
        <v>182</v>
      </c>
      <c r="T3134" s="6">
        <f>VLOOKUP(E3134,'参数设置&amp;汇总'!S:U,3,0)</f>
        <v>0.15</v>
      </c>
      <c r="U3134" s="78">
        <f t="shared" si="240"/>
        <v>1.5</v>
      </c>
      <c r="V3134" s="13">
        <v>0.85000000000000009</v>
      </c>
      <c r="W3134" s="78">
        <f t="shared" si="242"/>
        <v>1.7647058823529409</v>
      </c>
      <c r="X3134" s="1">
        <f>VLOOKUP(E3134,'渗透率、续签率'!AG:AJ,4,0)</f>
        <v>11023</v>
      </c>
      <c r="Y3134" s="1">
        <f t="shared" si="243"/>
        <v>19452.352941176468</v>
      </c>
      <c r="Z3134">
        <v>0</v>
      </c>
      <c r="AA3134" s="89">
        <f t="shared" si="244"/>
        <v>110230</v>
      </c>
    </row>
    <row r="3135" spans="1:37" hidden="1">
      <c r="A3135" t="s">
        <v>64</v>
      </c>
      <c r="B3135" t="s">
        <v>2</v>
      </c>
      <c r="C3135" t="s">
        <v>13</v>
      </c>
      <c r="D3135" t="s">
        <v>116</v>
      </c>
      <c r="E3135" t="s">
        <v>505</v>
      </c>
      <c r="F3135" t="str">
        <f t="shared" si="241"/>
        <v>晋中市课后辅导</v>
      </c>
      <c r="G3135" t="s">
        <v>134</v>
      </c>
      <c r="H3135" t="s">
        <v>286</v>
      </c>
      <c r="I3135" t="s">
        <v>70</v>
      </c>
      <c r="J3135">
        <v>202</v>
      </c>
      <c r="K3135">
        <v>1</v>
      </c>
      <c r="L3135" s="13">
        <f>VLOOKUP(C3135,'渗透率、续签率'!B:C,2,0)</f>
        <v>0.82299999999999995</v>
      </c>
      <c r="M3135" s="6">
        <v>0</v>
      </c>
      <c r="N3135">
        <v>12</v>
      </c>
      <c r="O3135">
        <v>1</v>
      </c>
      <c r="P3135" s="6">
        <v>0.08</v>
      </c>
      <c r="Q3135" s="13">
        <v>0.253</v>
      </c>
      <c r="R3135" s="13">
        <v>0.253</v>
      </c>
      <c r="S3135" s="31">
        <v>260</v>
      </c>
      <c r="T3135" s="6">
        <f>VLOOKUP(E3135,'参数设置&amp;汇总'!S:U,3,0)</f>
        <v>0.15</v>
      </c>
      <c r="U3135" s="78">
        <f t="shared" si="240"/>
        <v>1.7999999999999998</v>
      </c>
      <c r="V3135" s="13">
        <v>0.85000000000000009</v>
      </c>
      <c r="W3135" s="78">
        <f t="shared" si="242"/>
        <v>1.1494117647058821</v>
      </c>
      <c r="X3135" s="1">
        <f>VLOOKUP(E3135,'渗透率、续签率'!AG:AJ,4,0)</f>
        <v>11023</v>
      </c>
      <c r="Y3135" s="1">
        <f t="shared" si="243"/>
        <v>12669.965882352939</v>
      </c>
      <c r="Z3135">
        <v>0</v>
      </c>
      <c r="AA3135" s="89">
        <f t="shared" si="244"/>
        <v>132276</v>
      </c>
      <c r="AH3135" s="37"/>
      <c r="AI3135" s="37"/>
      <c r="AK3135" s="37"/>
    </row>
    <row r="3136" spans="1:37" hidden="1">
      <c r="A3136" t="s">
        <v>64</v>
      </c>
      <c r="B3136" t="s">
        <v>2</v>
      </c>
      <c r="C3136" t="s">
        <v>13</v>
      </c>
      <c r="D3136" t="s">
        <v>116</v>
      </c>
      <c r="E3136" t="s">
        <v>505</v>
      </c>
      <c r="F3136" t="str">
        <f t="shared" si="241"/>
        <v>晋城市课后辅导</v>
      </c>
      <c r="G3136" t="s">
        <v>134</v>
      </c>
      <c r="H3136" t="s">
        <v>287</v>
      </c>
      <c r="I3136" t="s">
        <v>70</v>
      </c>
      <c r="J3136">
        <v>68</v>
      </c>
      <c r="K3136">
        <v>0</v>
      </c>
      <c r="L3136" s="13">
        <f>VLOOKUP(C3136,'渗透率、续签率'!B:C,2,0)</f>
        <v>0.82299999999999995</v>
      </c>
      <c r="M3136" s="6">
        <v>0</v>
      </c>
      <c r="N3136">
        <v>6</v>
      </c>
      <c r="O3136">
        <v>0</v>
      </c>
      <c r="P3136" s="6">
        <v>0</v>
      </c>
      <c r="Q3136" s="13">
        <v>0</v>
      </c>
      <c r="R3136" s="13">
        <v>0</v>
      </c>
      <c r="S3136" s="31">
        <v>91</v>
      </c>
      <c r="T3136" s="6">
        <f>VLOOKUP(E3136,'参数设置&amp;汇总'!S:U,3,0)</f>
        <v>0.15</v>
      </c>
      <c r="U3136" s="78">
        <f t="shared" si="240"/>
        <v>0.89999999999999991</v>
      </c>
      <c r="V3136" s="13">
        <v>0.85000000000000009</v>
      </c>
      <c r="W3136" s="78">
        <f t="shared" si="242"/>
        <v>1.0588235294117645</v>
      </c>
      <c r="X3136" s="1">
        <f>VLOOKUP(E3136,'渗透率、续签率'!AG:AJ,4,0)</f>
        <v>11023</v>
      </c>
      <c r="Y3136" s="1">
        <f t="shared" si="243"/>
        <v>11671.411764705879</v>
      </c>
      <c r="Z3136">
        <v>0</v>
      </c>
      <c r="AA3136" s="89">
        <f t="shared" si="244"/>
        <v>66138</v>
      </c>
      <c r="AH3136" s="37"/>
      <c r="AI3136" s="37"/>
      <c r="AJ3136" s="1"/>
      <c r="AK3136" s="37"/>
    </row>
    <row r="3137" spans="1:37" hidden="1">
      <c r="A3137" t="s">
        <v>64</v>
      </c>
      <c r="B3137" t="s">
        <v>2</v>
      </c>
      <c r="C3137" t="s">
        <v>13</v>
      </c>
      <c r="D3137" t="s">
        <v>116</v>
      </c>
      <c r="E3137" t="s">
        <v>505</v>
      </c>
      <c r="F3137" t="str">
        <f t="shared" si="241"/>
        <v>普洱市课后辅导</v>
      </c>
      <c r="G3137" t="s">
        <v>99</v>
      </c>
      <c r="H3137" t="s">
        <v>288</v>
      </c>
      <c r="I3137" t="s">
        <v>68</v>
      </c>
      <c r="J3137">
        <v>68</v>
      </c>
      <c r="K3137">
        <v>0</v>
      </c>
      <c r="L3137" s="13">
        <f>VLOOKUP(C3137,'渗透率、续签率'!B:C,2,0)</f>
        <v>0.82299999999999995</v>
      </c>
      <c r="M3137" s="6">
        <v>0</v>
      </c>
      <c r="N3137">
        <v>0</v>
      </c>
      <c r="O3137">
        <v>0</v>
      </c>
      <c r="P3137" s="6">
        <v>0</v>
      </c>
      <c r="Q3137" s="13">
        <v>0</v>
      </c>
      <c r="R3137" s="13">
        <v>0</v>
      </c>
      <c r="S3137" s="31">
        <v>36</v>
      </c>
      <c r="T3137" s="6">
        <f>VLOOKUP(E3137,'参数设置&amp;汇总'!S:U,3,0)</f>
        <v>0.15</v>
      </c>
      <c r="U3137" s="78">
        <f t="shared" si="240"/>
        <v>0</v>
      </c>
      <c r="V3137" s="13">
        <v>0.85000000000000009</v>
      </c>
      <c r="W3137" s="78">
        <f t="shared" si="242"/>
        <v>0</v>
      </c>
      <c r="X3137" s="1">
        <f>VLOOKUP(E3137,'渗透率、续签率'!AG:AJ,4,0)</f>
        <v>11023</v>
      </c>
      <c r="Y3137" s="1">
        <f t="shared" si="243"/>
        <v>0</v>
      </c>
      <c r="Z3137">
        <v>0</v>
      </c>
      <c r="AA3137" s="89">
        <f t="shared" si="244"/>
        <v>0</v>
      </c>
      <c r="AH3137" s="37"/>
      <c r="AI3137" s="37"/>
      <c r="AK3137" s="37"/>
    </row>
    <row r="3138" spans="1:37" hidden="1">
      <c r="A3138" t="s">
        <v>64</v>
      </c>
      <c r="B3138" t="s">
        <v>2</v>
      </c>
      <c r="C3138" t="s">
        <v>13</v>
      </c>
      <c r="D3138" t="s">
        <v>116</v>
      </c>
      <c r="E3138" t="s">
        <v>505</v>
      </c>
      <c r="F3138" t="str">
        <f t="shared" si="241"/>
        <v>景德镇市课后辅导</v>
      </c>
      <c r="G3138" t="s">
        <v>90</v>
      </c>
      <c r="H3138" t="s">
        <v>289</v>
      </c>
      <c r="I3138" t="s">
        <v>68</v>
      </c>
      <c r="J3138">
        <v>73</v>
      </c>
      <c r="K3138">
        <v>0</v>
      </c>
      <c r="L3138" s="13">
        <f>VLOOKUP(C3138,'渗透率、续签率'!B:C,2,0)</f>
        <v>0.82299999999999995</v>
      </c>
      <c r="M3138" s="6">
        <v>0</v>
      </c>
      <c r="N3138">
        <v>2</v>
      </c>
      <c r="O3138">
        <v>0</v>
      </c>
      <c r="P3138" s="6">
        <v>0</v>
      </c>
      <c r="Q3138" s="13">
        <v>0</v>
      </c>
      <c r="R3138" s="13">
        <v>0</v>
      </c>
      <c r="S3138" s="31">
        <v>92</v>
      </c>
      <c r="T3138" s="6">
        <f>VLOOKUP(E3138,'参数设置&amp;汇总'!S:U,3,0)</f>
        <v>0.15</v>
      </c>
      <c r="U3138" s="78">
        <f t="shared" si="240"/>
        <v>0.3</v>
      </c>
      <c r="V3138" s="13">
        <v>0.85000000000000009</v>
      </c>
      <c r="W3138" s="78">
        <f t="shared" si="242"/>
        <v>0.3529411764705882</v>
      </c>
      <c r="X3138" s="1">
        <f>VLOOKUP(E3138,'渗透率、续签率'!AG:AJ,4,0)</f>
        <v>11023</v>
      </c>
      <c r="Y3138" s="1">
        <f t="shared" si="243"/>
        <v>3890.4705882352937</v>
      </c>
      <c r="Z3138">
        <v>0</v>
      </c>
      <c r="AA3138" s="89">
        <f t="shared" si="244"/>
        <v>22046</v>
      </c>
    </row>
    <row r="3139" spans="1:37" hidden="1">
      <c r="A3139" t="s">
        <v>64</v>
      </c>
      <c r="B3139" t="s">
        <v>2</v>
      </c>
      <c r="C3139" t="s">
        <v>13</v>
      </c>
      <c r="D3139" t="s">
        <v>116</v>
      </c>
      <c r="E3139" t="s">
        <v>505</v>
      </c>
      <c r="F3139" t="str">
        <f t="shared" si="241"/>
        <v>曲靖市课后辅导</v>
      </c>
      <c r="G3139" t="s">
        <v>99</v>
      </c>
      <c r="H3139" t="s">
        <v>290</v>
      </c>
      <c r="I3139" t="s">
        <v>68</v>
      </c>
      <c r="J3139">
        <v>191</v>
      </c>
      <c r="K3139">
        <v>1</v>
      </c>
      <c r="L3139" s="13">
        <f>VLOOKUP(C3139,'渗透率、续签率'!B:C,2,0)</f>
        <v>0.82299999999999995</v>
      </c>
      <c r="M3139" s="6">
        <v>0.01</v>
      </c>
      <c r="N3139">
        <v>12</v>
      </c>
      <c r="O3139">
        <v>1</v>
      </c>
      <c r="P3139" s="6">
        <v>0.08</v>
      </c>
      <c r="Q3139" s="13">
        <v>0.156</v>
      </c>
      <c r="R3139" s="13">
        <v>0.156</v>
      </c>
      <c r="S3139" s="31">
        <v>297</v>
      </c>
      <c r="T3139" s="6">
        <f>VLOOKUP(E3139,'参数设置&amp;汇总'!S:U,3,0)</f>
        <v>0.15</v>
      </c>
      <c r="U3139" s="78">
        <f t="shared" ref="U3139:U3202" si="245">IF(T3139*N3139&gt;=O3139,T3139*N3139,O3139)</f>
        <v>1.7999999999999998</v>
      </c>
      <c r="V3139" s="13">
        <v>0.85000000000000009</v>
      </c>
      <c r="W3139" s="78">
        <f t="shared" si="242"/>
        <v>1.1494117647058821</v>
      </c>
      <c r="X3139" s="1">
        <f>VLOOKUP(E3139,'渗透率、续签率'!AG:AJ,4,0)</f>
        <v>11023</v>
      </c>
      <c r="Y3139" s="1">
        <f t="shared" si="243"/>
        <v>12669.965882352939</v>
      </c>
      <c r="Z3139">
        <v>1</v>
      </c>
      <c r="AA3139" s="89">
        <f t="shared" si="244"/>
        <v>132276</v>
      </c>
      <c r="AH3139" s="37"/>
      <c r="AI3139" s="37"/>
      <c r="AK3139" s="37"/>
    </row>
    <row r="3140" spans="1:37" hidden="1">
      <c r="A3140" t="s">
        <v>64</v>
      </c>
      <c r="B3140" t="s">
        <v>2</v>
      </c>
      <c r="C3140" t="s">
        <v>13</v>
      </c>
      <c r="D3140" t="s">
        <v>116</v>
      </c>
      <c r="E3140" t="s">
        <v>505</v>
      </c>
      <c r="F3140" t="str">
        <f t="shared" ref="F3140:F3203" si="246">H3140&amp;C3140</f>
        <v>朔州市课后辅导</v>
      </c>
      <c r="G3140" t="s">
        <v>134</v>
      </c>
      <c r="H3140" t="s">
        <v>291</v>
      </c>
      <c r="I3140" t="s">
        <v>70</v>
      </c>
      <c r="J3140">
        <v>70</v>
      </c>
      <c r="K3140">
        <v>0</v>
      </c>
      <c r="L3140" s="13">
        <f>VLOOKUP(C3140,'渗透率、续签率'!B:C,2,0)</f>
        <v>0.82299999999999995</v>
      </c>
      <c r="M3140" s="6">
        <v>0</v>
      </c>
      <c r="N3140">
        <v>8</v>
      </c>
      <c r="O3140">
        <v>0</v>
      </c>
      <c r="P3140" s="6">
        <v>0</v>
      </c>
      <c r="Q3140" s="13">
        <v>0</v>
      </c>
      <c r="R3140" s="13">
        <v>0</v>
      </c>
      <c r="S3140" s="31">
        <v>101</v>
      </c>
      <c r="T3140" s="6">
        <f>VLOOKUP(E3140,'参数设置&amp;汇总'!S:U,3,0)</f>
        <v>0.15</v>
      </c>
      <c r="U3140" s="78">
        <f t="shared" si="245"/>
        <v>1.2</v>
      </c>
      <c r="V3140" s="13">
        <v>0.85000000000000009</v>
      </c>
      <c r="W3140" s="78">
        <f t="shared" ref="W3140:W3203" si="247">(O3140*(1-L3140)+IF((U3140-O3140)&lt;0,0,(U3140-O3140)))/V3140</f>
        <v>1.4117647058823528</v>
      </c>
      <c r="X3140" s="1">
        <f>VLOOKUP(E3140,'渗透率、续签率'!AG:AJ,4,0)</f>
        <v>11023</v>
      </c>
      <c r="Y3140" s="1">
        <f t="shared" ref="Y3140:Y3203" si="248">X3140*W3140</f>
        <v>15561.882352941175</v>
      </c>
      <c r="Z3140">
        <v>0</v>
      </c>
      <c r="AA3140" s="89">
        <f t="shared" ref="AA3140:AA3203" si="249">N3140*X3140</f>
        <v>88184</v>
      </c>
      <c r="AH3140" s="37"/>
      <c r="AI3140" s="37"/>
      <c r="AK3140" s="37"/>
    </row>
    <row r="3141" spans="1:37" hidden="1">
      <c r="A3141" t="s">
        <v>64</v>
      </c>
      <c r="B3141" t="s">
        <v>2</v>
      </c>
      <c r="C3141" t="s">
        <v>13</v>
      </c>
      <c r="D3141" t="s">
        <v>116</v>
      </c>
      <c r="E3141" t="s">
        <v>505</v>
      </c>
      <c r="F3141" t="str">
        <f t="shared" si="246"/>
        <v>朝阳市课后辅导</v>
      </c>
      <c r="G3141" t="s">
        <v>101</v>
      </c>
      <c r="H3141" t="s">
        <v>292</v>
      </c>
      <c r="I3141" t="s">
        <v>70</v>
      </c>
      <c r="J3141">
        <v>350</v>
      </c>
      <c r="K3141">
        <v>0</v>
      </c>
      <c r="L3141" s="13">
        <f>VLOOKUP(C3141,'渗透率、续签率'!B:C,2,0)</f>
        <v>0.82299999999999995</v>
      </c>
      <c r="M3141" s="6">
        <v>0</v>
      </c>
      <c r="N3141">
        <v>5</v>
      </c>
      <c r="O3141">
        <v>0</v>
      </c>
      <c r="P3141" s="6">
        <v>0</v>
      </c>
      <c r="Q3141" s="13">
        <v>0</v>
      </c>
      <c r="R3141" s="13">
        <v>0</v>
      </c>
      <c r="S3141" s="31">
        <v>216</v>
      </c>
      <c r="T3141" s="6">
        <f>VLOOKUP(E3141,'参数设置&amp;汇总'!S:U,3,0)</f>
        <v>0.15</v>
      </c>
      <c r="U3141" s="78">
        <f t="shared" si="245"/>
        <v>0.75</v>
      </c>
      <c r="V3141" s="13">
        <v>0.85000000000000009</v>
      </c>
      <c r="W3141" s="78">
        <f t="shared" si="247"/>
        <v>0.88235294117647045</v>
      </c>
      <c r="X3141" s="1">
        <f>VLOOKUP(E3141,'渗透率、续签率'!AG:AJ,4,0)</f>
        <v>11023</v>
      </c>
      <c r="Y3141" s="1">
        <f t="shared" si="248"/>
        <v>9726.1764705882342</v>
      </c>
      <c r="Z3141">
        <v>0</v>
      </c>
      <c r="AA3141" s="89">
        <f t="shared" si="249"/>
        <v>55115</v>
      </c>
      <c r="AH3141" s="37"/>
      <c r="AI3141" s="37"/>
      <c r="AK3141" s="37"/>
    </row>
    <row r="3142" spans="1:37" hidden="1">
      <c r="A3142" t="s">
        <v>64</v>
      </c>
      <c r="B3142" t="s">
        <v>2</v>
      </c>
      <c r="C3142" t="s">
        <v>13</v>
      </c>
      <c r="D3142" t="s">
        <v>116</v>
      </c>
      <c r="E3142" t="s">
        <v>505</v>
      </c>
      <c r="F3142" t="str">
        <f t="shared" si="246"/>
        <v>本溪市课后辅导</v>
      </c>
      <c r="G3142" t="s">
        <v>101</v>
      </c>
      <c r="H3142" t="s">
        <v>293</v>
      </c>
      <c r="I3142" t="s">
        <v>70</v>
      </c>
      <c r="J3142">
        <v>82</v>
      </c>
      <c r="K3142">
        <v>0</v>
      </c>
      <c r="L3142" s="13">
        <f>VLOOKUP(C3142,'渗透率、续签率'!B:C,2,0)</f>
        <v>0.82299999999999995</v>
      </c>
      <c r="M3142" s="6">
        <v>0</v>
      </c>
      <c r="N3142">
        <v>0</v>
      </c>
      <c r="O3142">
        <v>0</v>
      </c>
      <c r="P3142" s="6">
        <v>0</v>
      </c>
      <c r="Q3142" s="13">
        <v>0</v>
      </c>
      <c r="R3142" s="13">
        <v>0</v>
      </c>
      <c r="S3142" s="31">
        <v>24</v>
      </c>
      <c r="T3142" s="6">
        <f>VLOOKUP(E3142,'参数设置&amp;汇总'!S:U,3,0)</f>
        <v>0.15</v>
      </c>
      <c r="U3142" s="78">
        <f t="shared" si="245"/>
        <v>0</v>
      </c>
      <c r="V3142" s="13">
        <v>0.85000000000000009</v>
      </c>
      <c r="W3142" s="78">
        <f t="shared" si="247"/>
        <v>0</v>
      </c>
      <c r="X3142" s="1">
        <f>VLOOKUP(E3142,'渗透率、续签率'!AG:AJ,4,0)</f>
        <v>11023</v>
      </c>
      <c r="Y3142" s="1">
        <f t="shared" si="248"/>
        <v>0</v>
      </c>
      <c r="Z3142">
        <v>0</v>
      </c>
      <c r="AA3142" s="89">
        <f t="shared" si="249"/>
        <v>0</v>
      </c>
      <c r="AH3142" s="37"/>
      <c r="AI3142" s="37"/>
      <c r="AK3142" s="37"/>
    </row>
    <row r="3143" spans="1:37" hidden="1">
      <c r="A3143" t="s">
        <v>64</v>
      </c>
      <c r="B3143" t="s">
        <v>2</v>
      </c>
      <c r="C3143" t="s">
        <v>13</v>
      </c>
      <c r="D3143" t="s">
        <v>116</v>
      </c>
      <c r="E3143" t="s">
        <v>505</v>
      </c>
      <c r="F3143" t="str">
        <f t="shared" si="246"/>
        <v>来宾市课后辅导</v>
      </c>
      <c r="G3143" t="s">
        <v>88</v>
      </c>
      <c r="H3143" t="s">
        <v>294</v>
      </c>
      <c r="I3143" t="s">
        <v>68</v>
      </c>
      <c r="J3143">
        <v>290</v>
      </c>
      <c r="K3143">
        <v>0</v>
      </c>
      <c r="L3143" s="13">
        <f>VLOOKUP(C3143,'渗透率、续签率'!B:C,2,0)</f>
        <v>0.82299999999999995</v>
      </c>
      <c r="M3143" s="6">
        <v>0</v>
      </c>
      <c r="N3143">
        <v>0</v>
      </c>
      <c r="O3143">
        <v>0</v>
      </c>
      <c r="P3143" s="6">
        <v>0</v>
      </c>
      <c r="Q3143" s="13">
        <v>0</v>
      </c>
      <c r="R3143" s="13">
        <v>0</v>
      </c>
      <c r="S3143" s="31">
        <v>120</v>
      </c>
      <c r="T3143" s="6">
        <f>VLOOKUP(E3143,'参数设置&amp;汇总'!S:U,3,0)</f>
        <v>0.15</v>
      </c>
      <c r="U3143" s="78">
        <f t="shared" si="245"/>
        <v>0</v>
      </c>
      <c r="V3143" s="13">
        <v>0.85000000000000009</v>
      </c>
      <c r="W3143" s="78">
        <f t="shared" si="247"/>
        <v>0</v>
      </c>
      <c r="X3143" s="1">
        <f>VLOOKUP(E3143,'渗透率、续签率'!AG:AJ,4,0)</f>
        <v>11023</v>
      </c>
      <c r="Y3143" s="1">
        <f t="shared" si="248"/>
        <v>0</v>
      </c>
      <c r="Z3143">
        <v>0</v>
      </c>
      <c r="AA3143" s="89">
        <f t="shared" si="249"/>
        <v>0</v>
      </c>
      <c r="AH3143" s="37"/>
      <c r="AI3143" s="37"/>
      <c r="AK3143" s="37"/>
    </row>
    <row r="3144" spans="1:37" hidden="1">
      <c r="A3144" t="s">
        <v>64</v>
      </c>
      <c r="B3144" t="s">
        <v>2</v>
      </c>
      <c r="C3144" t="s">
        <v>13</v>
      </c>
      <c r="D3144" t="s">
        <v>116</v>
      </c>
      <c r="E3144" t="s">
        <v>505</v>
      </c>
      <c r="F3144" t="str">
        <f t="shared" si="246"/>
        <v>松原市课后辅导</v>
      </c>
      <c r="G3144" t="s">
        <v>188</v>
      </c>
      <c r="H3144" t="s">
        <v>295</v>
      </c>
      <c r="I3144" t="s">
        <v>70</v>
      </c>
      <c r="J3144">
        <v>150</v>
      </c>
      <c r="K3144">
        <v>0</v>
      </c>
      <c r="L3144" s="13">
        <f>VLOOKUP(C3144,'渗透率、续签率'!B:C,2,0)</f>
        <v>0.82299999999999995</v>
      </c>
      <c r="M3144" s="6">
        <v>0</v>
      </c>
      <c r="N3144">
        <v>8</v>
      </c>
      <c r="O3144">
        <v>0</v>
      </c>
      <c r="P3144" s="6">
        <v>0</v>
      </c>
      <c r="Q3144" s="13">
        <v>0</v>
      </c>
      <c r="R3144" s="13">
        <v>0</v>
      </c>
      <c r="S3144" s="31">
        <v>169</v>
      </c>
      <c r="T3144" s="6">
        <f>VLOOKUP(E3144,'参数设置&amp;汇总'!S:U,3,0)</f>
        <v>0.15</v>
      </c>
      <c r="U3144" s="78">
        <f t="shared" si="245"/>
        <v>1.2</v>
      </c>
      <c r="V3144" s="13">
        <v>0.85000000000000009</v>
      </c>
      <c r="W3144" s="78">
        <f t="shared" si="247"/>
        <v>1.4117647058823528</v>
      </c>
      <c r="X3144" s="1">
        <f>VLOOKUP(E3144,'渗透率、续签率'!AG:AJ,4,0)</f>
        <v>11023</v>
      </c>
      <c r="Y3144" s="1">
        <f t="shared" si="248"/>
        <v>15561.882352941175</v>
      </c>
      <c r="Z3144">
        <v>0</v>
      </c>
      <c r="AA3144" s="89">
        <f t="shared" si="249"/>
        <v>88184</v>
      </c>
      <c r="AH3144" s="37"/>
      <c r="AI3144" s="37"/>
      <c r="AK3144" s="37"/>
    </row>
    <row r="3145" spans="1:37" hidden="1">
      <c r="A3145" t="s">
        <v>64</v>
      </c>
      <c r="B3145" t="s">
        <v>2</v>
      </c>
      <c r="C3145" t="s">
        <v>13</v>
      </c>
      <c r="D3145" t="s">
        <v>116</v>
      </c>
      <c r="E3145" t="s">
        <v>505</v>
      </c>
      <c r="F3145" t="str">
        <f t="shared" si="246"/>
        <v>林芝市课后辅导</v>
      </c>
      <c r="G3145" t="s">
        <v>237</v>
      </c>
      <c r="H3145" t="s">
        <v>296</v>
      </c>
      <c r="I3145" t="s">
        <v>57</v>
      </c>
      <c r="J3145">
        <v>10</v>
      </c>
      <c r="K3145">
        <v>0</v>
      </c>
      <c r="L3145" s="13">
        <f>VLOOKUP(C3145,'渗透率、续签率'!B:C,2,0)</f>
        <v>0.82299999999999995</v>
      </c>
      <c r="M3145" s="6">
        <v>0</v>
      </c>
      <c r="N3145">
        <v>1</v>
      </c>
      <c r="O3145">
        <v>0</v>
      </c>
      <c r="P3145" s="6">
        <v>0</v>
      </c>
      <c r="Q3145" s="13">
        <v>0</v>
      </c>
      <c r="R3145" s="13">
        <v>0</v>
      </c>
      <c r="S3145" s="31">
        <v>19</v>
      </c>
      <c r="T3145" s="6">
        <f>VLOOKUP(E3145,'参数设置&amp;汇总'!S:U,3,0)</f>
        <v>0.15</v>
      </c>
      <c r="U3145" s="78">
        <f t="shared" si="245"/>
        <v>0.15</v>
      </c>
      <c r="V3145" s="13">
        <v>0.85000000000000009</v>
      </c>
      <c r="W3145" s="78">
        <f t="shared" si="247"/>
        <v>0.1764705882352941</v>
      </c>
      <c r="X3145" s="1">
        <f>VLOOKUP(E3145,'渗透率、续签率'!AG:AJ,4,0)</f>
        <v>11023</v>
      </c>
      <c r="Y3145" s="1">
        <f t="shared" si="248"/>
        <v>1945.2352941176468</v>
      </c>
      <c r="Z3145">
        <v>0</v>
      </c>
      <c r="AA3145" s="89">
        <f t="shared" si="249"/>
        <v>11023</v>
      </c>
      <c r="AH3145" s="37"/>
      <c r="AI3145" s="37"/>
      <c r="AK3145" s="37"/>
    </row>
    <row r="3146" spans="1:37" hidden="1">
      <c r="A3146" t="s">
        <v>64</v>
      </c>
      <c r="B3146" t="s">
        <v>2</v>
      </c>
      <c r="C3146" t="s">
        <v>13</v>
      </c>
      <c r="D3146" t="s">
        <v>116</v>
      </c>
      <c r="E3146" t="s">
        <v>505</v>
      </c>
      <c r="F3146" t="str">
        <f t="shared" si="246"/>
        <v>果洛藏族自治州课后辅导</v>
      </c>
      <c r="G3146" t="s">
        <v>297</v>
      </c>
      <c r="H3146" t="s">
        <v>298</v>
      </c>
      <c r="I3146" t="s">
        <v>70</v>
      </c>
      <c r="J3146">
        <v>2</v>
      </c>
      <c r="K3146">
        <v>0</v>
      </c>
      <c r="L3146" s="13">
        <f>VLOOKUP(C3146,'渗透率、续签率'!B:C,2,0)</f>
        <v>0.82299999999999995</v>
      </c>
      <c r="M3146" s="6">
        <v>0</v>
      </c>
      <c r="N3146">
        <v>0</v>
      </c>
      <c r="O3146">
        <v>0</v>
      </c>
      <c r="P3146" s="6">
        <v>0</v>
      </c>
      <c r="Q3146" s="13">
        <v>0</v>
      </c>
      <c r="R3146" s="13">
        <v>0</v>
      </c>
      <c r="S3146" s="31">
        <v>0</v>
      </c>
      <c r="T3146" s="6">
        <f>VLOOKUP(E3146,'参数设置&amp;汇总'!S:U,3,0)</f>
        <v>0.15</v>
      </c>
      <c r="U3146" s="78">
        <f t="shared" si="245"/>
        <v>0</v>
      </c>
      <c r="V3146" s="13">
        <v>0.85000000000000009</v>
      </c>
      <c r="W3146" s="78">
        <f t="shared" si="247"/>
        <v>0</v>
      </c>
      <c r="X3146" s="1">
        <f>VLOOKUP(E3146,'渗透率、续签率'!AG:AJ,4,0)</f>
        <v>11023</v>
      </c>
      <c r="Y3146" s="1">
        <f t="shared" si="248"/>
        <v>0</v>
      </c>
      <c r="Z3146">
        <v>0</v>
      </c>
      <c r="AA3146" s="89">
        <f t="shared" si="249"/>
        <v>0</v>
      </c>
      <c r="AH3146" s="37"/>
      <c r="AI3146" s="37"/>
      <c r="AK3146" s="37"/>
    </row>
    <row r="3147" spans="1:37" hidden="1">
      <c r="A3147" t="s">
        <v>64</v>
      </c>
      <c r="B3147" t="s">
        <v>2</v>
      </c>
      <c r="C3147" t="s">
        <v>13</v>
      </c>
      <c r="D3147" t="s">
        <v>116</v>
      </c>
      <c r="E3147" t="s">
        <v>505</v>
      </c>
      <c r="F3147" t="str">
        <f t="shared" si="246"/>
        <v>枣庄市课后辅导</v>
      </c>
      <c r="G3147" t="s">
        <v>103</v>
      </c>
      <c r="H3147" t="s">
        <v>299</v>
      </c>
      <c r="I3147" t="s">
        <v>70</v>
      </c>
      <c r="J3147">
        <v>569</v>
      </c>
      <c r="K3147">
        <v>2</v>
      </c>
      <c r="L3147" s="13">
        <f>VLOOKUP(C3147,'渗透率、续签率'!B:C,2,0)</f>
        <v>0.82299999999999995</v>
      </c>
      <c r="M3147" s="6">
        <v>0</v>
      </c>
      <c r="N3147">
        <v>30</v>
      </c>
      <c r="O3147">
        <v>2</v>
      </c>
      <c r="P3147" s="6">
        <v>7.0000000000000007E-2</v>
      </c>
      <c r="Q3147" s="13">
        <v>7.5999999999999998E-2</v>
      </c>
      <c r="R3147" s="13">
        <v>5.8000000000000003E-2</v>
      </c>
      <c r="S3147" s="31">
        <v>580</v>
      </c>
      <c r="T3147" s="6">
        <f>VLOOKUP(E3147,'参数设置&amp;汇总'!S:U,3,0)</f>
        <v>0.15</v>
      </c>
      <c r="U3147" s="78">
        <f t="shared" si="245"/>
        <v>4.5</v>
      </c>
      <c r="V3147" s="13">
        <v>0.85000000000000009</v>
      </c>
      <c r="W3147" s="78">
        <f t="shared" si="247"/>
        <v>3.3576470588235292</v>
      </c>
      <c r="X3147" s="1">
        <f>VLOOKUP(E3147,'渗透率、续签率'!AG:AJ,4,0)</f>
        <v>11023</v>
      </c>
      <c r="Y3147" s="1">
        <f t="shared" si="248"/>
        <v>37011.343529411759</v>
      </c>
      <c r="Z3147">
        <v>1</v>
      </c>
      <c r="AA3147" s="89">
        <f t="shared" si="249"/>
        <v>330690</v>
      </c>
      <c r="AH3147" s="37"/>
      <c r="AI3147" s="37"/>
      <c r="AK3147" s="37"/>
    </row>
    <row r="3148" spans="1:37" hidden="1">
      <c r="A3148" t="s">
        <v>64</v>
      </c>
      <c r="B3148" t="s">
        <v>2</v>
      </c>
      <c r="C3148" t="s">
        <v>13</v>
      </c>
      <c r="D3148" t="s">
        <v>116</v>
      </c>
      <c r="E3148" t="s">
        <v>505</v>
      </c>
      <c r="F3148" t="str">
        <f t="shared" si="246"/>
        <v>柳州市课后辅导</v>
      </c>
      <c r="G3148" t="s">
        <v>88</v>
      </c>
      <c r="H3148" t="s">
        <v>300</v>
      </c>
      <c r="I3148" t="s">
        <v>68</v>
      </c>
      <c r="J3148">
        <v>784</v>
      </c>
      <c r="K3148">
        <v>0</v>
      </c>
      <c r="L3148" s="13">
        <f>VLOOKUP(C3148,'渗透率、续签率'!B:C,2,0)</f>
        <v>0.82299999999999995</v>
      </c>
      <c r="M3148" s="6">
        <v>0</v>
      </c>
      <c r="N3148">
        <v>10</v>
      </c>
      <c r="O3148">
        <v>0</v>
      </c>
      <c r="P3148" s="6">
        <v>0</v>
      </c>
      <c r="Q3148" s="13">
        <v>0</v>
      </c>
      <c r="R3148" s="13">
        <v>0</v>
      </c>
      <c r="S3148" s="31">
        <v>490</v>
      </c>
      <c r="T3148" s="6">
        <f>VLOOKUP(E3148,'参数设置&amp;汇总'!S:U,3,0)</f>
        <v>0.15</v>
      </c>
      <c r="U3148" s="78">
        <f t="shared" si="245"/>
        <v>1.5</v>
      </c>
      <c r="V3148" s="13">
        <v>0.85000000000000009</v>
      </c>
      <c r="W3148" s="78">
        <f t="shared" si="247"/>
        <v>1.7647058823529409</v>
      </c>
      <c r="X3148" s="1">
        <f>VLOOKUP(E3148,'渗透率、续签率'!AG:AJ,4,0)</f>
        <v>11023</v>
      </c>
      <c r="Y3148" s="1">
        <f t="shared" si="248"/>
        <v>19452.352941176468</v>
      </c>
      <c r="Z3148">
        <v>0</v>
      </c>
      <c r="AA3148" s="89">
        <f t="shared" si="249"/>
        <v>110230</v>
      </c>
      <c r="AH3148" s="37"/>
      <c r="AI3148" s="37"/>
      <c r="AK3148" s="37"/>
    </row>
    <row r="3149" spans="1:37" hidden="1">
      <c r="A3149" t="s">
        <v>64</v>
      </c>
      <c r="B3149" t="s">
        <v>2</v>
      </c>
      <c r="C3149" t="s">
        <v>13</v>
      </c>
      <c r="D3149" t="s">
        <v>116</v>
      </c>
      <c r="E3149" t="s">
        <v>505</v>
      </c>
      <c r="F3149" t="str">
        <f t="shared" si="246"/>
        <v>株洲市课后辅导</v>
      </c>
      <c r="G3149" t="s">
        <v>113</v>
      </c>
      <c r="H3149" t="s">
        <v>301</v>
      </c>
      <c r="I3149" t="s">
        <v>68</v>
      </c>
      <c r="J3149">
        <v>190</v>
      </c>
      <c r="K3149">
        <v>1</v>
      </c>
      <c r="L3149" s="13">
        <f>VLOOKUP(C3149,'渗透率、续签率'!B:C,2,0)</f>
        <v>0.82299999999999995</v>
      </c>
      <c r="M3149" s="6">
        <v>0.01</v>
      </c>
      <c r="N3149">
        <v>16</v>
      </c>
      <c r="O3149">
        <v>1</v>
      </c>
      <c r="P3149" s="6">
        <v>0.06</v>
      </c>
      <c r="Q3149" s="13">
        <v>0.217</v>
      </c>
      <c r="R3149" s="13">
        <v>0.217</v>
      </c>
      <c r="S3149" s="31">
        <v>332</v>
      </c>
      <c r="T3149" s="6">
        <f>VLOOKUP(E3149,'参数设置&amp;汇总'!S:U,3,0)</f>
        <v>0.15</v>
      </c>
      <c r="U3149" s="78">
        <f t="shared" si="245"/>
        <v>2.4</v>
      </c>
      <c r="V3149" s="13">
        <v>0.85000000000000009</v>
      </c>
      <c r="W3149" s="78">
        <f t="shared" si="247"/>
        <v>1.8552941176470585</v>
      </c>
      <c r="X3149" s="1">
        <f>VLOOKUP(E3149,'渗透率、续签率'!AG:AJ,4,0)</f>
        <v>11023</v>
      </c>
      <c r="Y3149" s="1">
        <f t="shared" si="248"/>
        <v>20450.907058823526</v>
      </c>
      <c r="Z3149">
        <v>1</v>
      </c>
      <c r="AA3149" s="89">
        <f t="shared" si="249"/>
        <v>176368</v>
      </c>
      <c r="AH3149" s="37"/>
      <c r="AI3149" s="37"/>
      <c r="AK3149" s="37"/>
    </row>
    <row r="3150" spans="1:37" hidden="1">
      <c r="A3150" t="s">
        <v>64</v>
      </c>
      <c r="B3150" t="s">
        <v>2</v>
      </c>
      <c r="C3150" t="s">
        <v>13</v>
      </c>
      <c r="D3150" t="s">
        <v>116</v>
      </c>
      <c r="E3150" t="s">
        <v>505</v>
      </c>
      <c r="F3150" t="str">
        <f t="shared" si="246"/>
        <v>桂林市课后辅导</v>
      </c>
      <c r="G3150" t="s">
        <v>88</v>
      </c>
      <c r="H3150" t="s">
        <v>302</v>
      </c>
      <c r="I3150" t="s">
        <v>68</v>
      </c>
      <c r="J3150">
        <v>408</v>
      </c>
      <c r="K3150">
        <v>0</v>
      </c>
      <c r="L3150" s="13">
        <f>VLOOKUP(C3150,'渗透率、续签率'!B:C,2,0)</f>
        <v>0.82299999999999995</v>
      </c>
      <c r="M3150" s="6">
        <v>0</v>
      </c>
      <c r="N3150">
        <v>8</v>
      </c>
      <c r="O3150">
        <v>0</v>
      </c>
      <c r="P3150" s="6">
        <v>0</v>
      </c>
      <c r="Q3150" s="13">
        <v>0</v>
      </c>
      <c r="R3150" s="13">
        <v>0</v>
      </c>
      <c r="S3150" s="31">
        <v>257</v>
      </c>
      <c r="T3150" s="6">
        <f>VLOOKUP(E3150,'参数设置&amp;汇总'!S:U,3,0)</f>
        <v>0.15</v>
      </c>
      <c r="U3150" s="78">
        <f t="shared" si="245"/>
        <v>1.2</v>
      </c>
      <c r="V3150" s="13">
        <v>0.85000000000000009</v>
      </c>
      <c r="W3150" s="78">
        <f t="shared" si="247"/>
        <v>1.4117647058823528</v>
      </c>
      <c r="X3150" s="1">
        <f>VLOOKUP(E3150,'渗透率、续签率'!AG:AJ,4,0)</f>
        <v>11023</v>
      </c>
      <c r="Y3150" s="1">
        <f t="shared" si="248"/>
        <v>15561.882352941175</v>
      </c>
      <c r="Z3150">
        <v>0</v>
      </c>
      <c r="AA3150" s="89">
        <f t="shared" si="249"/>
        <v>88184</v>
      </c>
      <c r="AH3150" s="37"/>
      <c r="AI3150" s="37"/>
      <c r="AK3150" s="37"/>
    </row>
    <row r="3151" spans="1:37" hidden="1">
      <c r="A3151" t="s">
        <v>64</v>
      </c>
      <c r="B3151" t="s">
        <v>2</v>
      </c>
      <c r="C3151" t="s">
        <v>13</v>
      </c>
      <c r="D3151" t="s">
        <v>116</v>
      </c>
      <c r="E3151" t="s">
        <v>505</v>
      </c>
      <c r="F3151" t="str">
        <f t="shared" si="246"/>
        <v>梅州市课后辅导</v>
      </c>
      <c r="G3151" t="s">
        <v>75</v>
      </c>
      <c r="H3151" t="s">
        <v>303</v>
      </c>
      <c r="I3151" t="s">
        <v>68</v>
      </c>
      <c r="J3151">
        <v>541</v>
      </c>
      <c r="K3151">
        <v>0</v>
      </c>
      <c r="L3151" s="13">
        <f>VLOOKUP(C3151,'渗透率、续签率'!B:C,2,0)</f>
        <v>0.82299999999999995</v>
      </c>
      <c r="M3151" s="6">
        <v>0</v>
      </c>
      <c r="N3151">
        <v>16</v>
      </c>
      <c r="O3151">
        <v>0</v>
      </c>
      <c r="P3151" s="6">
        <v>0</v>
      </c>
      <c r="Q3151" s="13">
        <v>0</v>
      </c>
      <c r="R3151" s="13">
        <v>0</v>
      </c>
      <c r="S3151" s="31">
        <v>418</v>
      </c>
      <c r="T3151" s="6">
        <f>VLOOKUP(E3151,'参数设置&amp;汇总'!S:U,3,0)</f>
        <v>0.15</v>
      </c>
      <c r="U3151" s="78">
        <f t="shared" si="245"/>
        <v>2.4</v>
      </c>
      <c r="V3151" s="13">
        <v>0.85000000000000009</v>
      </c>
      <c r="W3151" s="78">
        <f t="shared" si="247"/>
        <v>2.8235294117647056</v>
      </c>
      <c r="X3151" s="1">
        <f>VLOOKUP(E3151,'渗透率、续签率'!AG:AJ,4,0)</f>
        <v>11023</v>
      </c>
      <c r="Y3151" s="1">
        <f t="shared" si="248"/>
        <v>31123.76470588235</v>
      </c>
      <c r="Z3151">
        <v>1</v>
      </c>
      <c r="AA3151" s="89">
        <f t="shared" si="249"/>
        <v>176368</v>
      </c>
      <c r="AH3151" s="37"/>
      <c r="AI3151" s="37"/>
      <c r="AK3151" s="37"/>
    </row>
    <row r="3152" spans="1:37" hidden="1">
      <c r="A3152" t="s">
        <v>64</v>
      </c>
      <c r="B3152" t="s">
        <v>2</v>
      </c>
      <c r="C3152" t="s">
        <v>13</v>
      </c>
      <c r="D3152" t="s">
        <v>116</v>
      </c>
      <c r="E3152" t="s">
        <v>505</v>
      </c>
      <c r="F3152" t="str">
        <f t="shared" si="246"/>
        <v>梧州市课后辅导</v>
      </c>
      <c r="G3152" t="s">
        <v>88</v>
      </c>
      <c r="H3152" t="s">
        <v>304</v>
      </c>
      <c r="I3152" t="s">
        <v>68</v>
      </c>
      <c r="J3152">
        <v>310</v>
      </c>
      <c r="K3152">
        <v>0</v>
      </c>
      <c r="L3152" s="13">
        <f>VLOOKUP(C3152,'渗透率、续签率'!B:C,2,0)</f>
        <v>0.82299999999999995</v>
      </c>
      <c r="M3152" s="6">
        <v>0</v>
      </c>
      <c r="N3152">
        <v>4</v>
      </c>
      <c r="O3152">
        <v>0</v>
      </c>
      <c r="P3152" s="6">
        <v>0</v>
      </c>
      <c r="Q3152" s="13">
        <v>0</v>
      </c>
      <c r="R3152" s="13">
        <v>0</v>
      </c>
      <c r="S3152" s="31">
        <v>131</v>
      </c>
      <c r="T3152" s="6">
        <f>VLOOKUP(E3152,'参数设置&amp;汇总'!S:U,3,0)</f>
        <v>0.15</v>
      </c>
      <c r="U3152" s="78">
        <f t="shared" si="245"/>
        <v>0.6</v>
      </c>
      <c r="V3152" s="13">
        <v>0.85000000000000009</v>
      </c>
      <c r="W3152" s="78">
        <f t="shared" si="247"/>
        <v>0.70588235294117641</v>
      </c>
      <c r="X3152" s="1">
        <f>VLOOKUP(E3152,'渗透率、续签率'!AG:AJ,4,0)</f>
        <v>11023</v>
      </c>
      <c r="Y3152" s="1">
        <f t="shared" si="248"/>
        <v>7780.9411764705874</v>
      </c>
      <c r="Z3152">
        <v>0</v>
      </c>
      <c r="AA3152" s="89">
        <f t="shared" si="249"/>
        <v>44092</v>
      </c>
      <c r="AH3152" s="37"/>
      <c r="AI3152" s="37"/>
      <c r="AJ3152" s="1"/>
      <c r="AK3152" s="37"/>
    </row>
    <row r="3153" spans="1:37" hidden="1">
      <c r="A3153" t="s">
        <v>64</v>
      </c>
      <c r="B3153" t="s">
        <v>2</v>
      </c>
      <c r="C3153" t="s">
        <v>13</v>
      </c>
      <c r="D3153" t="s">
        <v>116</v>
      </c>
      <c r="E3153" t="s">
        <v>505</v>
      </c>
      <c r="F3153" t="str">
        <f t="shared" si="246"/>
        <v>楚雄彝族自治州课后辅导</v>
      </c>
      <c r="G3153" t="s">
        <v>99</v>
      </c>
      <c r="H3153" t="s">
        <v>305</v>
      </c>
      <c r="I3153" t="s">
        <v>68</v>
      </c>
      <c r="J3153">
        <v>59</v>
      </c>
      <c r="K3153">
        <v>0</v>
      </c>
      <c r="L3153" s="13">
        <f>VLOOKUP(C3153,'渗透率、续签率'!B:C,2,0)</f>
        <v>0.82299999999999995</v>
      </c>
      <c r="M3153" s="6">
        <v>0</v>
      </c>
      <c r="N3153">
        <v>1</v>
      </c>
      <c r="O3153">
        <v>0</v>
      </c>
      <c r="P3153" s="6">
        <v>0</v>
      </c>
      <c r="Q3153" s="13">
        <v>0</v>
      </c>
      <c r="R3153" s="13">
        <v>0</v>
      </c>
      <c r="S3153" s="31">
        <v>45</v>
      </c>
      <c r="T3153" s="6">
        <f>VLOOKUP(E3153,'参数设置&amp;汇总'!S:U,3,0)</f>
        <v>0.15</v>
      </c>
      <c r="U3153" s="78">
        <f t="shared" si="245"/>
        <v>0.15</v>
      </c>
      <c r="V3153" s="13">
        <v>0.85000000000000009</v>
      </c>
      <c r="W3153" s="78">
        <f t="shared" si="247"/>
        <v>0.1764705882352941</v>
      </c>
      <c r="X3153" s="1">
        <f>VLOOKUP(E3153,'渗透率、续签率'!AG:AJ,4,0)</f>
        <v>11023</v>
      </c>
      <c r="Y3153" s="1">
        <f t="shared" si="248"/>
        <v>1945.2352941176468</v>
      </c>
      <c r="Z3153">
        <v>0</v>
      </c>
      <c r="AA3153" s="89">
        <f t="shared" si="249"/>
        <v>11023</v>
      </c>
      <c r="AH3153" s="37"/>
      <c r="AI3153" s="37"/>
      <c r="AK3153" s="37"/>
    </row>
    <row r="3154" spans="1:37" hidden="1">
      <c r="A3154" t="s">
        <v>64</v>
      </c>
      <c r="B3154" t="s">
        <v>2</v>
      </c>
      <c r="C3154" t="s">
        <v>13</v>
      </c>
      <c r="D3154" t="s">
        <v>116</v>
      </c>
      <c r="E3154" t="s">
        <v>505</v>
      </c>
      <c r="F3154" t="str">
        <f t="shared" si="246"/>
        <v>榆林市课后辅导</v>
      </c>
      <c r="G3154" t="s">
        <v>108</v>
      </c>
      <c r="H3154" t="s">
        <v>306</v>
      </c>
      <c r="I3154" t="s">
        <v>70</v>
      </c>
      <c r="J3154">
        <v>447</v>
      </c>
      <c r="K3154">
        <v>2</v>
      </c>
      <c r="L3154" s="13">
        <f>VLOOKUP(C3154,'渗透率、续签率'!B:C,2,0)</f>
        <v>0.82299999999999995</v>
      </c>
      <c r="M3154" s="6">
        <v>0</v>
      </c>
      <c r="N3154">
        <v>15</v>
      </c>
      <c r="O3154">
        <v>2</v>
      </c>
      <c r="P3154" s="6">
        <v>0.13</v>
      </c>
      <c r="Q3154" s="13">
        <v>8.3000000000000004E-2</v>
      </c>
      <c r="R3154" s="13">
        <v>6.7000000000000004E-2</v>
      </c>
      <c r="S3154" s="31">
        <v>468</v>
      </c>
      <c r="T3154" s="6">
        <f>VLOOKUP(E3154,'参数设置&amp;汇总'!S:U,3,0)</f>
        <v>0.15</v>
      </c>
      <c r="U3154" s="78">
        <f t="shared" si="245"/>
        <v>2.25</v>
      </c>
      <c r="V3154" s="13">
        <v>0.85000000000000009</v>
      </c>
      <c r="W3154" s="78">
        <f t="shared" si="247"/>
        <v>0.71058823529411763</v>
      </c>
      <c r="X3154" s="1">
        <f>VLOOKUP(E3154,'渗透率、续签率'!AG:AJ,4,0)</f>
        <v>11023</v>
      </c>
      <c r="Y3154" s="1">
        <f t="shared" si="248"/>
        <v>7832.814117647059</v>
      </c>
      <c r="Z3154">
        <v>0</v>
      </c>
      <c r="AA3154" s="89">
        <f t="shared" si="249"/>
        <v>165345</v>
      </c>
      <c r="AH3154" s="37"/>
      <c r="AI3154" s="37"/>
      <c r="AK3154" s="37"/>
    </row>
    <row r="3155" spans="1:37" hidden="1">
      <c r="A3155" t="s">
        <v>64</v>
      </c>
      <c r="B3155" t="s">
        <v>2</v>
      </c>
      <c r="C3155" t="s">
        <v>13</v>
      </c>
      <c r="D3155" t="s">
        <v>116</v>
      </c>
      <c r="E3155" t="s">
        <v>505</v>
      </c>
      <c r="F3155" t="str">
        <f t="shared" si="246"/>
        <v>武威市课后辅导</v>
      </c>
      <c r="G3155" t="s">
        <v>132</v>
      </c>
      <c r="H3155" t="s">
        <v>307</v>
      </c>
      <c r="I3155" t="s">
        <v>70</v>
      </c>
      <c r="J3155">
        <v>109</v>
      </c>
      <c r="K3155">
        <v>0</v>
      </c>
      <c r="L3155" s="13">
        <f>VLOOKUP(C3155,'渗透率、续签率'!B:C,2,0)</f>
        <v>0.82299999999999995</v>
      </c>
      <c r="M3155" s="6">
        <v>0</v>
      </c>
      <c r="N3155">
        <v>6</v>
      </c>
      <c r="O3155">
        <v>0</v>
      </c>
      <c r="P3155" s="6">
        <v>0</v>
      </c>
      <c r="Q3155" s="13">
        <v>0</v>
      </c>
      <c r="R3155" s="13">
        <v>0</v>
      </c>
      <c r="S3155" s="31">
        <v>135</v>
      </c>
      <c r="T3155" s="6">
        <f>VLOOKUP(E3155,'参数设置&amp;汇总'!S:U,3,0)</f>
        <v>0.15</v>
      </c>
      <c r="U3155" s="78">
        <f t="shared" si="245"/>
        <v>0.89999999999999991</v>
      </c>
      <c r="V3155" s="13">
        <v>0.85000000000000009</v>
      </c>
      <c r="W3155" s="78">
        <f t="shared" si="247"/>
        <v>1.0588235294117645</v>
      </c>
      <c r="X3155" s="1">
        <f>VLOOKUP(E3155,'渗透率、续签率'!AG:AJ,4,0)</f>
        <v>11023</v>
      </c>
      <c r="Y3155" s="1">
        <f t="shared" si="248"/>
        <v>11671.411764705879</v>
      </c>
      <c r="Z3155">
        <v>0</v>
      </c>
      <c r="AA3155" s="89">
        <f t="shared" si="249"/>
        <v>66138</v>
      </c>
      <c r="AH3155" s="37"/>
      <c r="AI3155" s="37"/>
      <c r="AJ3155" s="1"/>
      <c r="AK3155" s="37"/>
    </row>
    <row r="3156" spans="1:37" hidden="1">
      <c r="A3156" t="s">
        <v>64</v>
      </c>
      <c r="B3156" t="s">
        <v>2</v>
      </c>
      <c r="C3156" t="s">
        <v>13</v>
      </c>
      <c r="D3156" t="s">
        <v>116</v>
      </c>
      <c r="E3156" t="s">
        <v>505</v>
      </c>
      <c r="F3156" t="str">
        <f t="shared" si="246"/>
        <v>毕节市课后辅导</v>
      </c>
      <c r="G3156" t="s">
        <v>167</v>
      </c>
      <c r="H3156" t="s">
        <v>308</v>
      </c>
      <c r="I3156" t="s">
        <v>70</v>
      </c>
      <c r="J3156">
        <v>294</v>
      </c>
      <c r="K3156">
        <v>0</v>
      </c>
      <c r="L3156" s="13">
        <f>VLOOKUP(C3156,'渗透率、续签率'!B:C,2,0)</f>
        <v>0.82299999999999995</v>
      </c>
      <c r="M3156" s="6">
        <v>0</v>
      </c>
      <c r="N3156">
        <v>5</v>
      </c>
      <c r="O3156">
        <v>0</v>
      </c>
      <c r="P3156" s="6">
        <v>0</v>
      </c>
      <c r="Q3156" s="13">
        <v>0</v>
      </c>
      <c r="R3156" s="13">
        <v>0</v>
      </c>
      <c r="S3156" s="31">
        <v>203</v>
      </c>
      <c r="T3156" s="6">
        <f>VLOOKUP(E3156,'参数设置&amp;汇总'!S:U,3,0)</f>
        <v>0.15</v>
      </c>
      <c r="U3156" s="78">
        <f t="shared" si="245"/>
        <v>0.75</v>
      </c>
      <c r="V3156" s="13">
        <v>0.85000000000000009</v>
      </c>
      <c r="W3156" s="78">
        <f t="shared" si="247"/>
        <v>0.88235294117647045</v>
      </c>
      <c r="X3156" s="1">
        <f>VLOOKUP(E3156,'渗透率、续签率'!AG:AJ,4,0)</f>
        <v>11023</v>
      </c>
      <c r="Y3156" s="1">
        <f t="shared" si="248"/>
        <v>9726.1764705882342</v>
      </c>
      <c r="Z3156">
        <v>0</v>
      </c>
      <c r="AA3156" s="89">
        <f t="shared" si="249"/>
        <v>55115</v>
      </c>
    </row>
    <row r="3157" spans="1:37" hidden="1">
      <c r="A3157" t="s">
        <v>64</v>
      </c>
      <c r="B3157" t="s">
        <v>2</v>
      </c>
      <c r="C3157" t="s">
        <v>13</v>
      </c>
      <c r="D3157" t="s">
        <v>116</v>
      </c>
      <c r="E3157" t="s">
        <v>505</v>
      </c>
      <c r="F3157" t="str">
        <f t="shared" si="246"/>
        <v>永州市课后辅导</v>
      </c>
      <c r="G3157" t="s">
        <v>113</v>
      </c>
      <c r="H3157" t="s">
        <v>309</v>
      </c>
      <c r="I3157" t="s">
        <v>68</v>
      </c>
      <c r="J3157">
        <v>153</v>
      </c>
      <c r="K3157">
        <v>1</v>
      </c>
      <c r="L3157" s="13">
        <f>VLOOKUP(C3157,'渗透率、续签率'!B:C,2,0)</f>
        <v>0.82299999999999995</v>
      </c>
      <c r="M3157" s="6">
        <v>0.01</v>
      </c>
      <c r="N3157">
        <v>8</v>
      </c>
      <c r="O3157">
        <v>0</v>
      </c>
      <c r="P3157" s="6">
        <v>0</v>
      </c>
      <c r="Q3157" s="13">
        <v>1.4E-2</v>
      </c>
      <c r="R3157" s="13">
        <v>0</v>
      </c>
      <c r="S3157" s="31">
        <v>186</v>
      </c>
      <c r="T3157" s="6">
        <f>VLOOKUP(E3157,'参数设置&amp;汇总'!S:U,3,0)</f>
        <v>0.15</v>
      </c>
      <c r="U3157" s="78">
        <f t="shared" si="245"/>
        <v>1.2</v>
      </c>
      <c r="V3157" s="13">
        <v>0.85000000000000009</v>
      </c>
      <c r="W3157" s="78">
        <f t="shared" si="247"/>
        <v>1.4117647058823528</v>
      </c>
      <c r="X3157" s="1">
        <f>VLOOKUP(E3157,'渗透率、续签率'!AG:AJ,4,0)</f>
        <v>11023</v>
      </c>
      <c r="Y3157" s="1">
        <f t="shared" si="248"/>
        <v>15561.882352941175</v>
      </c>
      <c r="Z3157">
        <v>0</v>
      </c>
      <c r="AA3157" s="89">
        <f t="shared" si="249"/>
        <v>88184</v>
      </c>
      <c r="AH3157" s="37"/>
      <c r="AI3157" s="37"/>
      <c r="AJ3157" s="1"/>
      <c r="AK3157" s="37"/>
    </row>
    <row r="3158" spans="1:37" hidden="1">
      <c r="A3158" t="s">
        <v>64</v>
      </c>
      <c r="B3158" t="s">
        <v>2</v>
      </c>
      <c r="C3158" t="s">
        <v>13</v>
      </c>
      <c r="D3158" t="s">
        <v>116</v>
      </c>
      <c r="E3158" t="s">
        <v>505</v>
      </c>
      <c r="F3158" t="str">
        <f t="shared" si="246"/>
        <v>汉中市课后辅导</v>
      </c>
      <c r="G3158" t="s">
        <v>108</v>
      </c>
      <c r="H3158" t="s">
        <v>310</v>
      </c>
      <c r="I3158" t="s">
        <v>70</v>
      </c>
      <c r="J3158">
        <v>232</v>
      </c>
      <c r="K3158">
        <v>1</v>
      </c>
      <c r="L3158" s="13">
        <f>VLOOKUP(C3158,'渗透率、续签率'!B:C,2,0)</f>
        <v>0.82299999999999995</v>
      </c>
      <c r="M3158" s="6">
        <v>0</v>
      </c>
      <c r="N3158">
        <v>18</v>
      </c>
      <c r="O3158">
        <v>1</v>
      </c>
      <c r="P3158" s="6">
        <v>0.06</v>
      </c>
      <c r="Q3158" s="13">
        <v>0.14000000000000001</v>
      </c>
      <c r="R3158" s="13">
        <v>0.14000000000000001</v>
      </c>
      <c r="S3158" s="31">
        <v>329</v>
      </c>
      <c r="T3158" s="6">
        <f>VLOOKUP(E3158,'参数设置&amp;汇总'!S:U,3,0)</f>
        <v>0.15</v>
      </c>
      <c r="U3158" s="78">
        <f t="shared" si="245"/>
        <v>2.6999999999999997</v>
      </c>
      <c r="V3158" s="13">
        <v>0.85000000000000009</v>
      </c>
      <c r="W3158" s="78">
        <f t="shared" si="247"/>
        <v>2.2082352941176464</v>
      </c>
      <c r="X3158" s="1">
        <f>VLOOKUP(E3158,'渗透率、续签率'!AG:AJ,4,0)</f>
        <v>11023</v>
      </c>
      <c r="Y3158" s="1">
        <f t="shared" si="248"/>
        <v>24341.377647058816</v>
      </c>
      <c r="Z3158">
        <v>1</v>
      </c>
      <c r="AA3158" s="89">
        <f t="shared" si="249"/>
        <v>198414</v>
      </c>
      <c r="AH3158" s="37"/>
      <c r="AI3158" s="37"/>
      <c r="AJ3158" s="1"/>
      <c r="AK3158" s="37"/>
    </row>
    <row r="3159" spans="1:37" hidden="1">
      <c r="A3159" t="s">
        <v>64</v>
      </c>
      <c r="B3159" t="s">
        <v>2</v>
      </c>
      <c r="C3159" t="s">
        <v>13</v>
      </c>
      <c r="D3159" t="s">
        <v>116</v>
      </c>
      <c r="E3159" t="s">
        <v>505</v>
      </c>
      <c r="F3159" t="str">
        <f t="shared" si="246"/>
        <v>汕头市课后辅导</v>
      </c>
      <c r="G3159" t="s">
        <v>75</v>
      </c>
      <c r="H3159" t="s">
        <v>311</v>
      </c>
      <c r="I3159" t="s">
        <v>68</v>
      </c>
      <c r="J3159">
        <v>416</v>
      </c>
      <c r="K3159">
        <v>1</v>
      </c>
      <c r="L3159" s="13">
        <f>VLOOKUP(C3159,'渗透率、续签率'!B:C,2,0)</f>
        <v>0.82299999999999995</v>
      </c>
      <c r="M3159" s="6">
        <v>0</v>
      </c>
      <c r="N3159">
        <v>17</v>
      </c>
      <c r="O3159">
        <v>1</v>
      </c>
      <c r="P3159" s="6">
        <v>0.06</v>
      </c>
      <c r="Q3159" s="13">
        <v>2.4E-2</v>
      </c>
      <c r="R3159" s="13">
        <v>0</v>
      </c>
      <c r="S3159" s="31">
        <v>428</v>
      </c>
      <c r="T3159" s="6">
        <f>VLOOKUP(E3159,'参数设置&amp;汇总'!S:U,3,0)</f>
        <v>0.15</v>
      </c>
      <c r="U3159" s="78">
        <f t="shared" si="245"/>
        <v>2.5499999999999998</v>
      </c>
      <c r="V3159" s="13">
        <v>0.85000000000000009</v>
      </c>
      <c r="W3159" s="78">
        <f t="shared" si="247"/>
        <v>2.0317647058823525</v>
      </c>
      <c r="X3159" s="1">
        <f>VLOOKUP(E3159,'渗透率、续签率'!AG:AJ,4,0)</f>
        <v>11023</v>
      </c>
      <c r="Y3159" s="1">
        <f t="shared" si="248"/>
        <v>22396.14235294117</v>
      </c>
      <c r="Z3159">
        <v>0</v>
      </c>
      <c r="AA3159" s="89">
        <f t="shared" si="249"/>
        <v>187391</v>
      </c>
      <c r="AH3159" s="37"/>
      <c r="AI3159" s="37"/>
      <c r="AK3159" s="37"/>
    </row>
    <row r="3160" spans="1:37" hidden="1">
      <c r="A3160" t="s">
        <v>64</v>
      </c>
      <c r="B3160" t="s">
        <v>2</v>
      </c>
      <c r="C3160" t="s">
        <v>13</v>
      </c>
      <c r="D3160" t="s">
        <v>116</v>
      </c>
      <c r="E3160" t="s">
        <v>505</v>
      </c>
      <c r="F3160" t="str">
        <f t="shared" si="246"/>
        <v>汕尾市课后辅导</v>
      </c>
      <c r="G3160" t="s">
        <v>75</v>
      </c>
      <c r="H3160" t="s">
        <v>312</v>
      </c>
      <c r="I3160" t="s">
        <v>68</v>
      </c>
      <c r="J3160">
        <v>207</v>
      </c>
      <c r="K3160">
        <v>0</v>
      </c>
      <c r="L3160" s="13">
        <f>VLOOKUP(C3160,'渗透率、续签率'!B:C,2,0)</f>
        <v>0.82299999999999995</v>
      </c>
      <c r="M3160" s="6">
        <v>0</v>
      </c>
      <c r="N3160">
        <v>5</v>
      </c>
      <c r="O3160">
        <v>0</v>
      </c>
      <c r="P3160" s="6">
        <v>0</v>
      </c>
      <c r="Q3160" s="13">
        <v>8.6999999999999994E-2</v>
      </c>
      <c r="R3160" s="13">
        <v>8.6999999999999994E-2</v>
      </c>
      <c r="S3160" s="31">
        <v>202</v>
      </c>
      <c r="T3160" s="6">
        <f>VLOOKUP(E3160,'参数设置&amp;汇总'!S:U,3,0)</f>
        <v>0.15</v>
      </c>
      <c r="U3160" s="78">
        <f t="shared" si="245"/>
        <v>0.75</v>
      </c>
      <c r="V3160" s="13">
        <v>0.85000000000000009</v>
      </c>
      <c r="W3160" s="78">
        <f t="shared" si="247"/>
        <v>0.88235294117647045</v>
      </c>
      <c r="X3160" s="1">
        <f>VLOOKUP(E3160,'渗透率、续签率'!AG:AJ,4,0)</f>
        <v>11023</v>
      </c>
      <c r="Y3160" s="1">
        <f t="shared" si="248"/>
        <v>9726.1764705882342</v>
      </c>
      <c r="Z3160">
        <v>0</v>
      </c>
      <c r="AA3160" s="89">
        <f t="shared" si="249"/>
        <v>55115</v>
      </c>
      <c r="AH3160" s="37"/>
      <c r="AI3160" s="37"/>
      <c r="AK3160" s="37"/>
    </row>
    <row r="3161" spans="1:37" hidden="1">
      <c r="A3161" t="s">
        <v>64</v>
      </c>
      <c r="B3161" t="s">
        <v>2</v>
      </c>
      <c r="C3161" t="s">
        <v>13</v>
      </c>
      <c r="D3161" t="s">
        <v>116</v>
      </c>
      <c r="E3161" t="s">
        <v>505</v>
      </c>
      <c r="F3161" t="str">
        <f t="shared" si="246"/>
        <v>江门市课后辅导</v>
      </c>
      <c r="G3161" t="s">
        <v>75</v>
      </c>
      <c r="H3161" t="s">
        <v>313</v>
      </c>
      <c r="I3161" t="s">
        <v>68</v>
      </c>
      <c r="J3161">
        <v>877</v>
      </c>
      <c r="K3161">
        <v>9</v>
      </c>
      <c r="L3161" s="13">
        <f>VLOOKUP(C3161,'渗透率、续签率'!B:C,2,0)</f>
        <v>0.82299999999999995</v>
      </c>
      <c r="M3161" s="6">
        <v>0.01</v>
      </c>
      <c r="N3161">
        <v>46</v>
      </c>
      <c r="O3161">
        <v>9</v>
      </c>
      <c r="P3161" s="6">
        <v>0.2</v>
      </c>
      <c r="Q3161" s="13">
        <v>0.33100000000000002</v>
      </c>
      <c r="R3161" s="13">
        <v>0.30499999999999999</v>
      </c>
      <c r="S3161" s="31">
        <v>1022</v>
      </c>
      <c r="T3161" s="6">
        <f>VLOOKUP(E3161,'参数设置&amp;汇总'!S:U,3,0)</f>
        <v>0.15</v>
      </c>
      <c r="U3161" s="78">
        <f t="shared" si="245"/>
        <v>9</v>
      </c>
      <c r="V3161" s="13">
        <v>0.85000000000000009</v>
      </c>
      <c r="W3161" s="78">
        <f t="shared" si="247"/>
        <v>1.8741176470588239</v>
      </c>
      <c r="X3161" s="1">
        <f>VLOOKUP(E3161,'渗透率、续签率'!AG:AJ,4,0)</f>
        <v>11023</v>
      </c>
      <c r="Y3161" s="1">
        <f t="shared" si="248"/>
        <v>20658.398823529416</v>
      </c>
      <c r="Z3161">
        <v>3</v>
      </c>
      <c r="AA3161" s="89">
        <f t="shared" si="249"/>
        <v>507058</v>
      </c>
      <c r="AH3161" s="37"/>
      <c r="AI3161" s="37"/>
      <c r="AK3161" s="37"/>
    </row>
    <row r="3162" spans="1:37" hidden="1">
      <c r="A3162" t="s">
        <v>64</v>
      </c>
      <c r="B3162" t="s">
        <v>2</v>
      </c>
      <c r="C3162" t="s">
        <v>13</v>
      </c>
      <c r="D3162" t="s">
        <v>116</v>
      </c>
      <c r="E3162" t="s">
        <v>505</v>
      </c>
      <c r="F3162" t="str">
        <f t="shared" si="246"/>
        <v>池州市课后辅导</v>
      </c>
      <c r="G3162" t="s">
        <v>94</v>
      </c>
      <c r="H3162" t="s">
        <v>314</v>
      </c>
      <c r="I3162" t="s">
        <v>68</v>
      </c>
      <c r="J3162">
        <v>81</v>
      </c>
      <c r="K3162">
        <v>0</v>
      </c>
      <c r="L3162" s="13">
        <f>VLOOKUP(C3162,'渗透率、续签率'!B:C,2,0)</f>
        <v>0.82299999999999995</v>
      </c>
      <c r="M3162" s="6">
        <v>0</v>
      </c>
      <c r="N3162">
        <v>4</v>
      </c>
      <c r="O3162">
        <v>0</v>
      </c>
      <c r="P3162" s="6">
        <v>0</v>
      </c>
      <c r="Q3162" s="13">
        <v>0</v>
      </c>
      <c r="R3162" s="13">
        <v>0</v>
      </c>
      <c r="S3162" s="31">
        <v>91</v>
      </c>
      <c r="T3162" s="6">
        <f>VLOOKUP(E3162,'参数设置&amp;汇总'!S:U,3,0)</f>
        <v>0.15</v>
      </c>
      <c r="U3162" s="78">
        <f t="shared" si="245"/>
        <v>0.6</v>
      </c>
      <c r="V3162" s="13">
        <v>0.85000000000000009</v>
      </c>
      <c r="W3162" s="78">
        <f t="shared" si="247"/>
        <v>0.70588235294117641</v>
      </c>
      <c r="X3162" s="1">
        <f>VLOOKUP(E3162,'渗透率、续签率'!AG:AJ,4,0)</f>
        <v>11023</v>
      </c>
      <c r="Y3162" s="1">
        <f t="shared" si="248"/>
        <v>7780.9411764705874</v>
      </c>
      <c r="Z3162">
        <v>0</v>
      </c>
      <c r="AA3162" s="89">
        <f t="shared" si="249"/>
        <v>44092</v>
      </c>
      <c r="AH3162" s="37"/>
      <c r="AI3162" s="37"/>
      <c r="AK3162" s="37"/>
    </row>
    <row r="3163" spans="1:37" hidden="1">
      <c r="A3163" t="s">
        <v>64</v>
      </c>
      <c r="B3163" t="s">
        <v>2</v>
      </c>
      <c r="C3163" t="s">
        <v>13</v>
      </c>
      <c r="D3163" t="s">
        <v>116</v>
      </c>
      <c r="E3163" t="s">
        <v>505</v>
      </c>
      <c r="F3163" t="str">
        <f t="shared" si="246"/>
        <v>沧州市课后辅导</v>
      </c>
      <c r="G3163" t="s">
        <v>159</v>
      </c>
      <c r="H3163" t="s">
        <v>315</v>
      </c>
      <c r="I3163" t="s">
        <v>70</v>
      </c>
      <c r="J3163">
        <v>986</v>
      </c>
      <c r="K3163">
        <v>4</v>
      </c>
      <c r="L3163" s="13">
        <f>VLOOKUP(C3163,'渗透率、续签率'!B:C,2,0)</f>
        <v>0.82299999999999995</v>
      </c>
      <c r="M3163" s="6">
        <v>0</v>
      </c>
      <c r="N3163">
        <v>58</v>
      </c>
      <c r="O3163">
        <v>3</v>
      </c>
      <c r="P3163" s="6">
        <v>0.05</v>
      </c>
      <c r="Q3163" s="13">
        <v>8.5999999999999993E-2</v>
      </c>
      <c r="R3163" s="13">
        <v>6.2E-2</v>
      </c>
      <c r="S3163" s="31">
        <v>1130</v>
      </c>
      <c r="T3163" s="6">
        <f>VLOOKUP(E3163,'参数设置&amp;汇总'!S:U,3,0)</f>
        <v>0.15</v>
      </c>
      <c r="U3163" s="78">
        <f t="shared" si="245"/>
        <v>8.6999999999999993</v>
      </c>
      <c r="V3163" s="13">
        <v>0.85000000000000009</v>
      </c>
      <c r="W3163" s="78">
        <f t="shared" si="247"/>
        <v>7.3305882352941163</v>
      </c>
      <c r="X3163" s="1">
        <f>VLOOKUP(E3163,'渗透率、续签率'!AG:AJ,4,0)</f>
        <v>11023</v>
      </c>
      <c r="Y3163" s="1">
        <f t="shared" si="248"/>
        <v>80805.074117647047</v>
      </c>
      <c r="Z3163">
        <v>0</v>
      </c>
      <c r="AA3163" s="89">
        <f t="shared" si="249"/>
        <v>639334</v>
      </c>
      <c r="AH3163" s="37"/>
      <c r="AI3163" s="37"/>
      <c r="AJ3163" s="1"/>
      <c r="AK3163" s="37"/>
    </row>
    <row r="3164" spans="1:37" hidden="1">
      <c r="A3164" t="s">
        <v>64</v>
      </c>
      <c r="B3164" t="s">
        <v>2</v>
      </c>
      <c r="C3164" t="s">
        <v>13</v>
      </c>
      <c r="D3164" t="s">
        <v>116</v>
      </c>
      <c r="E3164" t="s">
        <v>505</v>
      </c>
      <c r="F3164" t="str">
        <f t="shared" si="246"/>
        <v>河池市课后辅导</v>
      </c>
      <c r="G3164" t="s">
        <v>88</v>
      </c>
      <c r="H3164" t="s">
        <v>316</v>
      </c>
      <c r="I3164" t="s">
        <v>68</v>
      </c>
      <c r="J3164">
        <v>375</v>
      </c>
      <c r="K3164">
        <v>0</v>
      </c>
      <c r="L3164" s="13">
        <f>VLOOKUP(C3164,'渗透率、续签率'!B:C,2,0)</f>
        <v>0.82299999999999995</v>
      </c>
      <c r="M3164" s="6">
        <v>0</v>
      </c>
      <c r="N3164">
        <v>0</v>
      </c>
      <c r="O3164">
        <v>0</v>
      </c>
      <c r="P3164" s="6">
        <v>0</v>
      </c>
      <c r="Q3164" s="13">
        <v>0</v>
      </c>
      <c r="R3164" s="13">
        <v>0</v>
      </c>
      <c r="S3164" s="31">
        <v>67</v>
      </c>
      <c r="T3164" s="6">
        <f>VLOOKUP(E3164,'参数设置&amp;汇总'!S:U,3,0)</f>
        <v>0.15</v>
      </c>
      <c r="U3164" s="78">
        <f t="shared" si="245"/>
        <v>0</v>
      </c>
      <c r="V3164" s="13">
        <v>0.85000000000000009</v>
      </c>
      <c r="W3164" s="78">
        <f t="shared" si="247"/>
        <v>0</v>
      </c>
      <c r="X3164" s="1">
        <f>VLOOKUP(E3164,'渗透率、续签率'!AG:AJ,4,0)</f>
        <v>11023</v>
      </c>
      <c r="Y3164" s="1">
        <f t="shared" si="248"/>
        <v>0</v>
      </c>
      <c r="Z3164">
        <v>0</v>
      </c>
      <c r="AA3164" s="89">
        <f t="shared" si="249"/>
        <v>0</v>
      </c>
      <c r="AH3164" s="37"/>
      <c r="AI3164" s="37"/>
      <c r="AK3164" s="37"/>
    </row>
    <row r="3165" spans="1:37" hidden="1">
      <c r="A3165" t="s">
        <v>64</v>
      </c>
      <c r="B3165" t="s">
        <v>2</v>
      </c>
      <c r="C3165" t="s">
        <v>13</v>
      </c>
      <c r="D3165" t="s">
        <v>116</v>
      </c>
      <c r="E3165" t="s">
        <v>505</v>
      </c>
      <c r="F3165" t="str">
        <f t="shared" si="246"/>
        <v>河源市课后辅导</v>
      </c>
      <c r="G3165" t="s">
        <v>75</v>
      </c>
      <c r="H3165" t="s">
        <v>317</v>
      </c>
      <c r="I3165" t="s">
        <v>68</v>
      </c>
      <c r="J3165">
        <v>352</v>
      </c>
      <c r="K3165">
        <v>0</v>
      </c>
      <c r="L3165" s="13">
        <f>VLOOKUP(C3165,'渗透率、续签率'!B:C,2,0)</f>
        <v>0.82299999999999995</v>
      </c>
      <c r="M3165" s="6">
        <v>0</v>
      </c>
      <c r="N3165">
        <v>8</v>
      </c>
      <c r="O3165">
        <v>0</v>
      </c>
      <c r="P3165" s="6">
        <v>0</v>
      </c>
      <c r="Q3165" s="13">
        <v>0</v>
      </c>
      <c r="R3165" s="13">
        <v>0</v>
      </c>
      <c r="S3165" s="31">
        <v>357</v>
      </c>
      <c r="T3165" s="6">
        <f>VLOOKUP(E3165,'参数设置&amp;汇总'!S:U,3,0)</f>
        <v>0.15</v>
      </c>
      <c r="U3165" s="78">
        <f t="shared" si="245"/>
        <v>1.2</v>
      </c>
      <c r="V3165" s="13">
        <v>0.85000000000000009</v>
      </c>
      <c r="W3165" s="78">
        <f t="shared" si="247"/>
        <v>1.4117647058823528</v>
      </c>
      <c r="X3165" s="1">
        <f>VLOOKUP(E3165,'渗透率、续签率'!AG:AJ,4,0)</f>
        <v>11023</v>
      </c>
      <c r="Y3165" s="1">
        <f t="shared" si="248"/>
        <v>15561.882352941175</v>
      </c>
      <c r="Z3165">
        <v>0</v>
      </c>
      <c r="AA3165" s="89">
        <f t="shared" si="249"/>
        <v>88184</v>
      </c>
      <c r="AH3165" s="37"/>
      <c r="AI3165" s="37"/>
      <c r="AK3165" s="37"/>
    </row>
    <row r="3166" spans="1:37" hidden="1">
      <c r="A3166" t="s">
        <v>64</v>
      </c>
      <c r="B3166" t="s">
        <v>2</v>
      </c>
      <c r="C3166" t="s">
        <v>13</v>
      </c>
      <c r="D3166" t="s">
        <v>116</v>
      </c>
      <c r="E3166" t="s">
        <v>505</v>
      </c>
      <c r="F3166" t="str">
        <f t="shared" si="246"/>
        <v>泉州市课后辅导</v>
      </c>
      <c r="G3166" t="s">
        <v>92</v>
      </c>
      <c r="H3166" t="s">
        <v>318</v>
      </c>
      <c r="I3166" t="s">
        <v>68</v>
      </c>
      <c r="J3166">
        <v>974</v>
      </c>
      <c r="K3166">
        <v>6</v>
      </c>
      <c r="L3166" s="13">
        <f>VLOOKUP(C3166,'渗透率、续签率'!B:C,2,0)</f>
        <v>0.82299999999999995</v>
      </c>
      <c r="M3166" s="6">
        <v>0.01</v>
      </c>
      <c r="N3166">
        <v>59</v>
      </c>
      <c r="O3166">
        <v>5</v>
      </c>
      <c r="P3166" s="6">
        <v>0.08</v>
      </c>
      <c r="Q3166" s="13">
        <v>0.13700000000000001</v>
      </c>
      <c r="R3166" s="13">
        <v>0.123</v>
      </c>
      <c r="S3166" s="31">
        <v>1099</v>
      </c>
      <c r="T3166" s="6">
        <f>VLOOKUP(E3166,'参数设置&amp;汇总'!S:U,3,0)</f>
        <v>0.15</v>
      </c>
      <c r="U3166" s="78">
        <f t="shared" si="245"/>
        <v>8.85</v>
      </c>
      <c r="V3166" s="13">
        <v>0.85000000000000009</v>
      </c>
      <c r="W3166" s="78">
        <f t="shared" si="247"/>
        <v>5.5705882352941165</v>
      </c>
      <c r="X3166" s="1">
        <f>VLOOKUP(E3166,'渗透率、续签率'!AG:AJ,4,0)</f>
        <v>11023</v>
      </c>
      <c r="Y3166" s="1">
        <f t="shared" si="248"/>
        <v>61404.594117647044</v>
      </c>
      <c r="Z3166">
        <v>4</v>
      </c>
      <c r="AA3166" s="89">
        <f t="shared" si="249"/>
        <v>650357</v>
      </c>
      <c r="AH3166" s="37"/>
      <c r="AI3166" s="37"/>
      <c r="AK3166" s="37"/>
    </row>
    <row r="3167" spans="1:37" hidden="1">
      <c r="A3167" t="s">
        <v>64</v>
      </c>
      <c r="B3167" t="s">
        <v>2</v>
      </c>
      <c r="C3167" t="s">
        <v>13</v>
      </c>
      <c r="D3167" t="s">
        <v>116</v>
      </c>
      <c r="E3167" t="s">
        <v>505</v>
      </c>
      <c r="F3167" t="str">
        <f t="shared" si="246"/>
        <v>泰安市课后辅导</v>
      </c>
      <c r="G3167" t="s">
        <v>103</v>
      </c>
      <c r="H3167" t="s">
        <v>319</v>
      </c>
      <c r="I3167" t="s">
        <v>70</v>
      </c>
      <c r="J3167">
        <v>583</v>
      </c>
      <c r="K3167">
        <v>0</v>
      </c>
      <c r="L3167" s="13">
        <f>VLOOKUP(C3167,'渗透率、续签率'!B:C,2,0)</f>
        <v>0.82299999999999995</v>
      </c>
      <c r="M3167" s="6">
        <v>0</v>
      </c>
      <c r="N3167">
        <v>40</v>
      </c>
      <c r="O3167">
        <v>0</v>
      </c>
      <c r="P3167" s="6">
        <v>0</v>
      </c>
      <c r="Q3167" s="13">
        <v>0</v>
      </c>
      <c r="R3167" s="13">
        <v>0</v>
      </c>
      <c r="S3167" s="31">
        <v>733</v>
      </c>
      <c r="T3167" s="6">
        <f>VLOOKUP(E3167,'参数设置&amp;汇总'!S:U,3,0)</f>
        <v>0.15</v>
      </c>
      <c r="U3167" s="78">
        <f t="shared" si="245"/>
        <v>6</v>
      </c>
      <c r="V3167" s="13">
        <v>0.85000000000000009</v>
      </c>
      <c r="W3167" s="78">
        <f t="shared" si="247"/>
        <v>7.0588235294117636</v>
      </c>
      <c r="X3167" s="1">
        <f>VLOOKUP(E3167,'渗透率、续签率'!AG:AJ,4,0)</f>
        <v>11023</v>
      </c>
      <c r="Y3167" s="1">
        <f t="shared" si="248"/>
        <v>77809.411764705874</v>
      </c>
      <c r="Z3167">
        <v>0</v>
      </c>
      <c r="AA3167" s="89">
        <f t="shared" si="249"/>
        <v>440920</v>
      </c>
      <c r="AH3167" s="37"/>
      <c r="AI3167" s="37"/>
      <c r="AK3167" s="37"/>
    </row>
    <row r="3168" spans="1:37" hidden="1">
      <c r="A3168" t="s">
        <v>64</v>
      </c>
      <c r="B3168" t="s">
        <v>2</v>
      </c>
      <c r="C3168" t="s">
        <v>13</v>
      </c>
      <c r="D3168" t="s">
        <v>116</v>
      </c>
      <c r="E3168" t="s">
        <v>505</v>
      </c>
      <c r="F3168" t="str">
        <f t="shared" si="246"/>
        <v>泰州市课后辅导</v>
      </c>
      <c r="G3168" t="s">
        <v>73</v>
      </c>
      <c r="H3168" t="s">
        <v>320</v>
      </c>
      <c r="I3168" t="s">
        <v>70</v>
      </c>
      <c r="J3168">
        <v>506</v>
      </c>
      <c r="K3168">
        <v>5</v>
      </c>
      <c r="L3168" s="13">
        <f>VLOOKUP(C3168,'渗透率、续签率'!B:C,2,0)</f>
        <v>0.82299999999999995</v>
      </c>
      <c r="M3168" s="6">
        <v>0.01</v>
      </c>
      <c r="N3168">
        <v>20</v>
      </c>
      <c r="O3168">
        <v>5</v>
      </c>
      <c r="P3168" s="6">
        <v>0.25</v>
      </c>
      <c r="Q3168" s="13">
        <v>0.21099999999999999</v>
      </c>
      <c r="R3168" s="13">
        <v>0.192</v>
      </c>
      <c r="S3168" s="31">
        <v>516</v>
      </c>
      <c r="T3168" s="6">
        <f>VLOOKUP(E3168,'参数设置&amp;汇总'!S:U,3,0)</f>
        <v>0.15</v>
      </c>
      <c r="U3168" s="78">
        <f t="shared" si="245"/>
        <v>5</v>
      </c>
      <c r="V3168" s="13">
        <v>0.85000000000000009</v>
      </c>
      <c r="W3168" s="78">
        <f t="shared" si="247"/>
        <v>1.0411764705882354</v>
      </c>
      <c r="X3168" s="1">
        <f>VLOOKUP(E3168,'渗透率、续签率'!AG:AJ,4,0)</f>
        <v>11023</v>
      </c>
      <c r="Y3168" s="1">
        <f t="shared" si="248"/>
        <v>11476.888235294118</v>
      </c>
      <c r="Z3168">
        <v>0</v>
      </c>
      <c r="AA3168" s="89">
        <f t="shared" si="249"/>
        <v>220460</v>
      </c>
      <c r="AH3168" s="37"/>
      <c r="AI3168" s="37"/>
      <c r="AK3168" s="37"/>
    </row>
    <row r="3169" spans="1:37" hidden="1">
      <c r="A3169" t="s">
        <v>64</v>
      </c>
      <c r="B3169" t="s">
        <v>2</v>
      </c>
      <c r="C3169" t="s">
        <v>13</v>
      </c>
      <c r="D3169" t="s">
        <v>116</v>
      </c>
      <c r="E3169" t="s">
        <v>505</v>
      </c>
      <c r="F3169" t="str">
        <f t="shared" si="246"/>
        <v>泸州市课后辅导</v>
      </c>
      <c r="G3169" t="s">
        <v>77</v>
      </c>
      <c r="H3169" t="s">
        <v>321</v>
      </c>
      <c r="I3169" t="s">
        <v>70</v>
      </c>
      <c r="J3169">
        <v>233</v>
      </c>
      <c r="K3169">
        <v>1</v>
      </c>
      <c r="L3169" s="13">
        <f>VLOOKUP(C3169,'渗透率、续签率'!B:C,2,0)</f>
        <v>0.82299999999999995</v>
      </c>
      <c r="M3169" s="6">
        <v>0</v>
      </c>
      <c r="N3169">
        <v>10</v>
      </c>
      <c r="O3169">
        <v>0</v>
      </c>
      <c r="P3169" s="6">
        <v>0</v>
      </c>
      <c r="Q3169" s="13">
        <v>6.0000000000000001E-3</v>
      </c>
      <c r="R3169" s="13">
        <v>0</v>
      </c>
      <c r="S3169" s="31">
        <v>212</v>
      </c>
      <c r="T3169" s="6">
        <f>VLOOKUP(E3169,'参数设置&amp;汇总'!S:U,3,0)</f>
        <v>0.15</v>
      </c>
      <c r="U3169" s="78">
        <f t="shared" si="245"/>
        <v>1.5</v>
      </c>
      <c r="V3169" s="13">
        <v>0.85000000000000009</v>
      </c>
      <c r="W3169" s="78">
        <f t="shared" si="247"/>
        <v>1.7647058823529409</v>
      </c>
      <c r="X3169" s="1">
        <f>VLOOKUP(E3169,'渗透率、续签率'!AG:AJ,4,0)</f>
        <v>11023</v>
      </c>
      <c r="Y3169" s="1">
        <f t="shared" si="248"/>
        <v>19452.352941176468</v>
      </c>
      <c r="Z3169">
        <v>0</v>
      </c>
      <c r="AA3169" s="89">
        <f t="shared" si="249"/>
        <v>110230</v>
      </c>
      <c r="AH3169" s="37"/>
      <c r="AI3169" s="37"/>
      <c r="AJ3169" s="1"/>
      <c r="AK3169" s="37"/>
    </row>
    <row r="3170" spans="1:37" hidden="1">
      <c r="A3170" t="s">
        <v>64</v>
      </c>
      <c r="B3170" t="s">
        <v>2</v>
      </c>
      <c r="C3170" t="s">
        <v>13</v>
      </c>
      <c r="D3170" t="s">
        <v>116</v>
      </c>
      <c r="E3170" t="s">
        <v>505</v>
      </c>
      <c r="F3170" t="str">
        <f t="shared" si="246"/>
        <v>洛阳市课后辅导</v>
      </c>
      <c r="G3170" t="s">
        <v>110</v>
      </c>
      <c r="H3170" t="s">
        <v>322</v>
      </c>
      <c r="I3170" t="s">
        <v>70</v>
      </c>
      <c r="J3170">
        <v>456</v>
      </c>
      <c r="K3170">
        <v>5</v>
      </c>
      <c r="L3170" s="13">
        <f>VLOOKUP(C3170,'渗透率、续签率'!B:C,2,0)</f>
        <v>0.82299999999999995</v>
      </c>
      <c r="M3170" s="6">
        <v>0.01</v>
      </c>
      <c r="N3170">
        <v>46</v>
      </c>
      <c r="O3170">
        <v>5</v>
      </c>
      <c r="P3170" s="6">
        <v>0.11</v>
      </c>
      <c r="Q3170" s="13">
        <v>0.35599999999999998</v>
      </c>
      <c r="R3170" s="13">
        <v>0.35599999999999998</v>
      </c>
      <c r="S3170" s="31">
        <v>1175</v>
      </c>
      <c r="T3170" s="6">
        <f>VLOOKUP(E3170,'参数设置&amp;汇总'!S:U,3,0)</f>
        <v>0.15</v>
      </c>
      <c r="U3170" s="78">
        <f t="shared" si="245"/>
        <v>6.8999999999999995</v>
      </c>
      <c r="V3170" s="13">
        <v>0.85000000000000009</v>
      </c>
      <c r="W3170" s="78">
        <f t="shared" si="247"/>
        <v>3.2764705882352936</v>
      </c>
      <c r="X3170" s="1">
        <f>VLOOKUP(E3170,'渗透率、续签率'!AG:AJ,4,0)</f>
        <v>11023</v>
      </c>
      <c r="Y3170" s="1">
        <f t="shared" si="248"/>
        <v>36116.535294117639</v>
      </c>
      <c r="Z3170">
        <v>0</v>
      </c>
      <c r="AA3170" s="89">
        <f t="shared" si="249"/>
        <v>507058</v>
      </c>
      <c r="AH3170" s="37"/>
      <c r="AI3170" s="37"/>
      <c r="AK3170" s="37"/>
    </row>
    <row r="3171" spans="1:37" hidden="1">
      <c r="A3171" t="s">
        <v>64</v>
      </c>
      <c r="B3171" t="s">
        <v>2</v>
      </c>
      <c r="C3171" t="s">
        <v>13</v>
      </c>
      <c r="D3171" t="s">
        <v>116</v>
      </c>
      <c r="E3171" t="s">
        <v>505</v>
      </c>
      <c r="F3171" t="str">
        <f t="shared" si="246"/>
        <v>济宁市课后辅导</v>
      </c>
      <c r="G3171" t="s">
        <v>103</v>
      </c>
      <c r="H3171" t="s">
        <v>323</v>
      </c>
      <c r="I3171" t="s">
        <v>70</v>
      </c>
      <c r="J3171" s="1">
        <v>1236</v>
      </c>
      <c r="K3171">
        <v>0</v>
      </c>
      <c r="L3171" s="13">
        <f>VLOOKUP(C3171,'渗透率、续签率'!B:C,2,0)</f>
        <v>0.82299999999999995</v>
      </c>
      <c r="M3171" s="6">
        <v>0</v>
      </c>
      <c r="N3171">
        <v>76</v>
      </c>
      <c r="O3171">
        <v>0</v>
      </c>
      <c r="P3171" s="6">
        <v>0</v>
      </c>
      <c r="Q3171" s="13">
        <v>0</v>
      </c>
      <c r="R3171" s="13">
        <v>0</v>
      </c>
      <c r="S3171" s="31">
        <v>1435</v>
      </c>
      <c r="T3171" s="6">
        <f>VLOOKUP(E3171,'参数设置&amp;汇总'!S:U,3,0)</f>
        <v>0.15</v>
      </c>
      <c r="U3171" s="78">
        <f t="shared" si="245"/>
        <v>11.4</v>
      </c>
      <c r="V3171" s="13">
        <v>0.85000000000000009</v>
      </c>
      <c r="W3171" s="78">
        <f t="shared" si="247"/>
        <v>13.411764705882351</v>
      </c>
      <c r="X3171" s="1">
        <f>VLOOKUP(E3171,'渗透率、续签率'!AG:AJ,4,0)</f>
        <v>11023</v>
      </c>
      <c r="Y3171" s="1">
        <f t="shared" si="248"/>
        <v>147837.88235294117</v>
      </c>
      <c r="Z3171">
        <v>0</v>
      </c>
      <c r="AA3171" s="89">
        <f t="shared" si="249"/>
        <v>837748</v>
      </c>
      <c r="AH3171" s="37"/>
      <c r="AI3171" s="37"/>
      <c r="AK3171" s="37"/>
    </row>
    <row r="3172" spans="1:37" hidden="1">
      <c r="A3172" t="s">
        <v>64</v>
      </c>
      <c r="B3172" t="s">
        <v>2</v>
      </c>
      <c r="C3172" t="s">
        <v>13</v>
      </c>
      <c r="D3172" t="s">
        <v>116</v>
      </c>
      <c r="E3172" t="s">
        <v>505</v>
      </c>
      <c r="F3172" t="str">
        <f t="shared" si="246"/>
        <v>济源市课后辅导</v>
      </c>
      <c r="G3172" t="s">
        <v>110</v>
      </c>
      <c r="H3172" t="s">
        <v>324</v>
      </c>
      <c r="I3172" t="s">
        <v>70</v>
      </c>
      <c r="J3172">
        <v>38</v>
      </c>
      <c r="K3172">
        <v>0</v>
      </c>
      <c r="L3172" s="13">
        <f>VLOOKUP(C3172,'渗透率、续签率'!B:C,2,0)</f>
        <v>0.82299999999999995</v>
      </c>
      <c r="M3172" s="6">
        <v>0</v>
      </c>
      <c r="N3172">
        <v>3</v>
      </c>
      <c r="O3172">
        <v>0</v>
      </c>
      <c r="P3172" s="6">
        <v>0</v>
      </c>
      <c r="Q3172" s="13">
        <v>0</v>
      </c>
      <c r="R3172" s="13">
        <v>0</v>
      </c>
      <c r="S3172" s="31">
        <v>46</v>
      </c>
      <c r="T3172" s="6">
        <f>VLOOKUP(E3172,'参数设置&amp;汇总'!S:U,3,0)</f>
        <v>0.15</v>
      </c>
      <c r="U3172" s="78">
        <f t="shared" si="245"/>
        <v>0.44999999999999996</v>
      </c>
      <c r="V3172" s="13">
        <v>0.85000000000000009</v>
      </c>
      <c r="W3172" s="78">
        <f t="shared" si="247"/>
        <v>0.52941176470588225</v>
      </c>
      <c r="X3172" s="1">
        <f>VLOOKUP(E3172,'渗透率、续签率'!AG:AJ,4,0)</f>
        <v>11023</v>
      </c>
      <c r="Y3172" s="1">
        <f t="shared" si="248"/>
        <v>5835.7058823529396</v>
      </c>
      <c r="Z3172">
        <v>0</v>
      </c>
      <c r="AA3172" s="89">
        <f t="shared" si="249"/>
        <v>33069</v>
      </c>
      <c r="AH3172" s="37"/>
      <c r="AI3172" s="37"/>
      <c r="AK3172" s="37"/>
    </row>
    <row r="3173" spans="1:37" hidden="1">
      <c r="A3173" t="s">
        <v>64</v>
      </c>
      <c r="B3173" t="s">
        <v>2</v>
      </c>
      <c r="C3173" t="s">
        <v>13</v>
      </c>
      <c r="D3173" t="s">
        <v>116</v>
      </c>
      <c r="E3173" t="s">
        <v>505</v>
      </c>
      <c r="F3173" t="str">
        <f t="shared" si="246"/>
        <v>海东市课后辅导</v>
      </c>
      <c r="G3173" t="s">
        <v>297</v>
      </c>
      <c r="H3173" t="s">
        <v>325</v>
      </c>
      <c r="I3173" t="s">
        <v>70</v>
      </c>
      <c r="J3173">
        <v>35</v>
      </c>
      <c r="K3173">
        <v>0</v>
      </c>
      <c r="L3173" s="13">
        <f>VLOOKUP(C3173,'渗透率、续签率'!B:C,2,0)</f>
        <v>0.82299999999999995</v>
      </c>
      <c r="M3173" s="6">
        <v>0</v>
      </c>
      <c r="N3173">
        <v>1</v>
      </c>
      <c r="O3173">
        <v>0</v>
      </c>
      <c r="P3173" s="6">
        <v>0</v>
      </c>
      <c r="Q3173" s="13">
        <v>0</v>
      </c>
      <c r="R3173" s="13">
        <v>0</v>
      </c>
      <c r="S3173" s="31">
        <v>36</v>
      </c>
      <c r="T3173" s="6">
        <f>VLOOKUP(E3173,'参数设置&amp;汇总'!S:U,3,0)</f>
        <v>0.15</v>
      </c>
      <c r="U3173" s="78">
        <f t="shared" si="245"/>
        <v>0.15</v>
      </c>
      <c r="V3173" s="13">
        <v>0.85000000000000009</v>
      </c>
      <c r="W3173" s="78">
        <f t="shared" si="247"/>
        <v>0.1764705882352941</v>
      </c>
      <c r="X3173" s="1">
        <f>VLOOKUP(E3173,'渗透率、续签率'!AG:AJ,4,0)</f>
        <v>11023</v>
      </c>
      <c r="Y3173" s="1">
        <f t="shared" si="248"/>
        <v>1945.2352941176468</v>
      </c>
      <c r="Z3173">
        <v>0</v>
      </c>
      <c r="AA3173" s="89">
        <f t="shared" si="249"/>
        <v>11023</v>
      </c>
      <c r="AH3173" s="37"/>
      <c r="AI3173" s="37"/>
      <c r="AK3173" s="37"/>
    </row>
    <row r="3174" spans="1:37" hidden="1">
      <c r="A3174" t="s">
        <v>64</v>
      </c>
      <c r="B3174" t="s">
        <v>2</v>
      </c>
      <c r="C3174" t="s">
        <v>13</v>
      </c>
      <c r="D3174" t="s">
        <v>116</v>
      </c>
      <c r="E3174" t="s">
        <v>505</v>
      </c>
      <c r="F3174" t="str">
        <f t="shared" si="246"/>
        <v>海北藏族自治州课后辅导</v>
      </c>
      <c r="G3174" t="s">
        <v>297</v>
      </c>
      <c r="H3174" t="s">
        <v>326</v>
      </c>
      <c r="I3174" t="s">
        <v>70</v>
      </c>
      <c r="J3174">
        <v>5</v>
      </c>
      <c r="K3174">
        <v>0</v>
      </c>
      <c r="L3174" s="13">
        <f>VLOOKUP(C3174,'渗透率、续签率'!B:C,2,0)</f>
        <v>0.82299999999999995</v>
      </c>
      <c r="M3174" s="6">
        <v>0</v>
      </c>
      <c r="N3174">
        <v>0</v>
      </c>
      <c r="O3174">
        <v>0</v>
      </c>
      <c r="P3174" s="6">
        <v>0</v>
      </c>
      <c r="Q3174" s="13">
        <v>0</v>
      </c>
      <c r="R3174" s="13">
        <v>0</v>
      </c>
      <c r="S3174" s="31">
        <v>2</v>
      </c>
      <c r="T3174" s="6">
        <f>VLOOKUP(E3174,'参数设置&amp;汇总'!S:U,3,0)</f>
        <v>0.15</v>
      </c>
      <c r="U3174" s="78">
        <f t="shared" si="245"/>
        <v>0</v>
      </c>
      <c r="V3174" s="13">
        <v>0.85000000000000009</v>
      </c>
      <c r="W3174" s="78">
        <f t="shared" si="247"/>
        <v>0</v>
      </c>
      <c r="X3174" s="1">
        <f>VLOOKUP(E3174,'渗透率、续签率'!AG:AJ,4,0)</f>
        <v>11023</v>
      </c>
      <c r="Y3174" s="1">
        <f t="shared" si="248"/>
        <v>0</v>
      </c>
      <c r="Z3174">
        <v>0</v>
      </c>
      <c r="AA3174" s="89">
        <f t="shared" si="249"/>
        <v>0</v>
      </c>
      <c r="AH3174" s="37"/>
      <c r="AI3174" s="37"/>
      <c r="AK3174" s="37"/>
    </row>
    <row r="3175" spans="1:37" hidden="1">
      <c r="A3175" t="s">
        <v>64</v>
      </c>
      <c r="B3175" t="s">
        <v>2</v>
      </c>
      <c r="C3175" t="s">
        <v>13</v>
      </c>
      <c r="D3175" t="s">
        <v>116</v>
      </c>
      <c r="E3175" t="s">
        <v>505</v>
      </c>
      <c r="F3175" t="str">
        <f t="shared" si="246"/>
        <v>海南藏族自治州课后辅导</v>
      </c>
      <c r="G3175" t="s">
        <v>297</v>
      </c>
      <c r="H3175" t="s">
        <v>327</v>
      </c>
      <c r="I3175" t="s">
        <v>70</v>
      </c>
      <c r="J3175">
        <v>7</v>
      </c>
      <c r="K3175">
        <v>0</v>
      </c>
      <c r="L3175" s="13">
        <f>VLOOKUP(C3175,'渗透率、续签率'!B:C,2,0)</f>
        <v>0.82299999999999995</v>
      </c>
      <c r="M3175" s="6">
        <v>0</v>
      </c>
      <c r="N3175">
        <v>0</v>
      </c>
      <c r="O3175">
        <v>0</v>
      </c>
      <c r="P3175" s="6">
        <v>0</v>
      </c>
      <c r="Q3175" s="13">
        <v>0</v>
      </c>
      <c r="R3175" s="13">
        <v>0</v>
      </c>
      <c r="S3175" s="31">
        <v>2</v>
      </c>
      <c r="T3175" s="6">
        <f>VLOOKUP(E3175,'参数设置&amp;汇总'!S:U,3,0)</f>
        <v>0.15</v>
      </c>
      <c r="U3175" s="78">
        <f t="shared" si="245"/>
        <v>0</v>
      </c>
      <c r="V3175" s="13">
        <v>0.85000000000000009</v>
      </c>
      <c r="W3175" s="78">
        <f t="shared" si="247"/>
        <v>0</v>
      </c>
      <c r="X3175" s="1">
        <f>VLOOKUP(E3175,'渗透率、续签率'!AG:AJ,4,0)</f>
        <v>11023</v>
      </c>
      <c r="Y3175" s="1">
        <f t="shared" si="248"/>
        <v>0</v>
      </c>
      <c r="Z3175">
        <v>0</v>
      </c>
      <c r="AA3175" s="89">
        <f t="shared" si="249"/>
        <v>0</v>
      </c>
      <c r="AH3175" s="37"/>
      <c r="AI3175" s="37"/>
      <c r="AK3175" s="37"/>
    </row>
    <row r="3176" spans="1:37" hidden="1">
      <c r="A3176" t="s">
        <v>64</v>
      </c>
      <c r="B3176" t="s">
        <v>2</v>
      </c>
      <c r="C3176" t="s">
        <v>13</v>
      </c>
      <c r="D3176" t="s">
        <v>116</v>
      </c>
      <c r="E3176" t="s">
        <v>505</v>
      </c>
      <c r="F3176" t="str">
        <f t="shared" si="246"/>
        <v>海口市课后辅导</v>
      </c>
      <c r="G3176" t="s">
        <v>120</v>
      </c>
      <c r="H3176" t="s">
        <v>328</v>
      </c>
      <c r="I3176" t="s">
        <v>68</v>
      </c>
      <c r="J3176">
        <v>305</v>
      </c>
      <c r="K3176">
        <v>4</v>
      </c>
      <c r="L3176" s="13">
        <f>VLOOKUP(C3176,'渗透率、续签率'!B:C,2,0)</f>
        <v>0.82299999999999995</v>
      </c>
      <c r="M3176" s="6">
        <v>0.01</v>
      </c>
      <c r="N3176">
        <v>22</v>
      </c>
      <c r="O3176">
        <v>4</v>
      </c>
      <c r="P3176" s="6">
        <v>0.18</v>
      </c>
      <c r="Q3176" s="13">
        <v>0.33600000000000002</v>
      </c>
      <c r="R3176" s="13">
        <v>0.28499999999999998</v>
      </c>
      <c r="S3176" s="31">
        <v>463</v>
      </c>
      <c r="T3176" s="6">
        <f>VLOOKUP(E3176,'参数设置&amp;汇总'!S:U,3,0)</f>
        <v>0.15</v>
      </c>
      <c r="U3176" s="78">
        <f t="shared" si="245"/>
        <v>4</v>
      </c>
      <c r="V3176" s="13">
        <v>0.85000000000000009</v>
      </c>
      <c r="W3176" s="78">
        <f t="shared" si="247"/>
        <v>0.83294117647058841</v>
      </c>
      <c r="X3176" s="1">
        <f>VLOOKUP(E3176,'渗透率、续签率'!AG:AJ,4,0)</f>
        <v>11023</v>
      </c>
      <c r="Y3176" s="1">
        <f t="shared" si="248"/>
        <v>9181.5105882352964</v>
      </c>
      <c r="Z3176">
        <v>8</v>
      </c>
      <c r="AA3176" s="89">
        <f t="shared" si="249"/>
        <v>242506</v>
      </c>
      <c r="AH3176" s="37"/>
      <c r="AI3176" s="37"/>
      <c r="AK3176" s="37"/>
    </row>
    <row r="3177" spans="1:37" hidden="1">
      <c r="A3177" t="s">
        <v>64</v>
      </c>
      <c r="B3177" t="s">
        <v>2</v>
      </c>
      <c r="C3177" t="s">
        <v>13</v>
      </c>
      <c r="D3177" t="s">
        <v>116</v>
      </c>
      <c r="E3177" t="s">
        <v>505</v>
      </c>
      <c r="F3177" t="str">
        <f t="shared" si="246"/>
        <v>海西蒙古族藏族自治州课后辅导</v>
      </c>
      <c r="G3177" t="s">
        <v>297</v>
      </c>
      <c r="H3177" t="s">
        <v>329</v>
      </c>
      <c r="I3177" t="s">
        <v>70</v>
      </c>
      <c r="J3177">
        <v>25</v>
      </c>
      <c r="K3177">
        <v>0</v>
      </c>
      <c r="L3177" s="13">
        <f>VLOOKUP(C3177,'渗透率、续签率'!B:C,2,0)</f>
        <v>0.82299999999999995</v>
      </c>
      <c r="M3177" s="6">
        <v>0</v>
      </c>
      <c r="N3177">
        <v>0</v>
      </c>
      <c r="O3177">
        <v>0</v>
      </c>
      <c r="P3177" s="6">
        <v>0</v>
      </c>
      <c r="Q3177" s="13">
        <v>0</v>
      </c>
      <c r="R3177" s="13">
        <v>0</v>
      </c>
      <c r="S3177" s="31">
        <v>10</v>
      </c>
      <c r="T3177" s="6">
        <f>VLOOKUP(E3177,'参数设置&amp;汇总'!S:U,3,0)</f>
        <v>0.15</v>
      </c>
      <c r="U3177" s="78">
        <f t="shared" si="245"/>
        <v>0</v>
      </c>
      <c r="V3177" s="13">
        <v>0.85000000000000009</v>
      </c>
      <c r="W3177" s="78">
        <f t="shared" si="247"/>
        <v>0</v>
      </c>
      <c r="X3177" s="1">
        <f>VLOOKUP(E3177,'渗透率、续签率'!AG:AJ,4,0)</f>
        <v>11023</v>
      </c>
      <c r="Y3177" s="1">
        <f t="shared" si="248"/>
        <v>0</v>
      </c>
      <c r="Z3177">
        <v>0</v>
      </c>
      <c r="AA3177" s="89">
        <f t="shared" si="249"/>
        <v>0</v>
      </c>
      <c r="AH3177" s="37"/>
      <c r="AI3177" s="37"/>
      <c r="AK3177" s="37"/>
    </row>
    <row r="3178" spans="1:37" hidden="1">
      <c r="A3178" t="s">
        <v>64</v>
      </c>
      <c r="B3178" t="s">
        <v>2</v>
      </c>
      <c r="C3178" t="s">
        <v>13</v>
      </c>
      <c r="D3178" t="s">
        <v>116</v>
      </c>
      <c r="E3178" t="s">
        <v>505</v>
      </c>
      <c r="F3178" t="str">
        <f t="shared" si="246"/>
        <v>淄博市课后辅导</v>
      </c>
      <c r="G3178" t="s">
        <v>103</v>
      </c>
      <c r="H3178" t="s">
        <v>330</v>
      </c>
      <c r="I3178" t="s">
        <v>70</v>
      </c>
      <c r="J3178">
        <v>600</v>
      </c>
      <c r="K3178">
        <v>1</v>
      </c>
      <c r="L3178" s="13">
        <f>VLOOKUP(C3178,'渗透率、续签率'!B:C,2,0)</f>
        <v>0.82299999999999995</v>
      </c>
      <c r="M3178" s="6">
        <v>0</v>
      </c>
      <c r="N3178">
        <v>60</v>
      </c>
      <c r="O3178">
        <v>1</v>
      </c>
      <c r="P3178" s="6">
        <v>0.02</v>
      </c>
      <c r="Q3178" s="13">
        <v>0.03</v>
      </c>
      <c r="R3178" s="13">
        <v>0</v>
      </c>
      <c r="S3178" s="31">
        <v>933</v>
      </c>
      <c r="T3178" s="6">
        <f>VLOOKUP(E3178,'参数设置&amp;汇总'!S:U,3,0)</f>
        <v>0.15</v>
      </c>
      <c r="U3178" s="78">
        <f t="shared" si="245"/>
        <v>9</v>
      </c>
      <c r="V3178" s="13">
        <v>0.85000000000000009</v>
      </c>
      <c r="W3178" s="78">
        <f t="shared" si="247"/>
        <v>9.6199999999999992</v>
      </c>
      <c r="X3178" s="1">
        <f>VLOOKUP(E3178,'渗透率、续签率'!AG:AJ,4,0)</f>
        <v>11023</v>
      </c>
      <c r="Y3178" s="1">
        <f t="shared" si="248"/>
        <v>106041.26</v>
      </c>
      <c r="Z3178">
        <v>2</v>
      </c>
      <c r="AA3178" s="89">
        <f t="shared" si="249"/>
        <v>661380</v>
      </c>
    </row>
    <row r="3179" spans="1:37" hidden="1">
      <c r="A3179" t="s">
        <v>64</v>
      </c>
      <c r="B3179" t="s">
        <v>2</v>
      </c>
      <c r="C3179" t="s">
        <v>13</v>
      </c>
      <c r="D3179" t="s">
        <v>116</v>
      </c>
      <c r="E3179" t="s">
        <v>505</v>
      </c>
      <c r="F3179" t="str">
        <f t="shared" si="246"/>
        <v>淮北市课后辅导</v>
      </c>
      <c r="G3179" t="s">
        <v>94</v>
      </c>
      <c r="H3179" t="s">
        <v>331</v>
      </c>
      <c r="I3179" t="s">
        <v>68</v>
      </c>
      <c r="J3179">
        <v>188</v>
      </c>
      <c r="K3179">
        <v>0</v>
      </c>
      <c r="L3179" s="13">
        <f>VLOOKUP(C3179,'渗透率、续签率'!B:C,2,0)</f>
        <v>0.82299999999999995</v>
      </c>
      <c r="M3179" s="6">
        <v>0</v>
      </c>
      <c r="N3179">
        <v>7</v>
      </c>
      <c r="O3179">
        <v>0</v>
      </c>
      <c r="P3179" s="6">
        <v>0</v>
      </c>
      <c r="Q3179" s="13">
        <v>0</v>
      </c>
      <c r="R3179" s="13">
        <v>0</v>
      </c>
      <c r="S3179" s="31">
        <v>198</v>
      </c>
      <c r="T3179" s="6">
        <f>VLOOKUP(E3179,'参数设置&amp;汇总'!S:U,3,0)</f>
        <v>0.15</v>
      </c>
      <c r="U3179" s="78">
        <f t="shared" si="245"/>
        <v>1.05</v>
      </c>
      <c r="V3179" s="13">
        <v>0.85000000000000009</v>
      </c>
      <c r="W3179" s="78">
        <f t="shared" si="247"/>
        <v>1.2352941176470587</v>
      </c>
      <c r="X3179" s="1">
        <f>VLOOKUP(E3179,'渗透率、续签率'!AG:AJ,4,0)</f>
        <v>11023</v>
      </c>
      <c r="Y3179" s="1">
        <f t="shared" si="248"/>
        <v>13616.647058823528</v>
      </c>
      <c r="Z3179">
        <v>0</v>
      </c>
      <c r="AA3179" s="89">
        <f t="shared" si="249"/>
        <v>77161</v>
      </c>
      <c r="AH3179" s="37"/>
      <c r="AI3179" s="37"/>
      <c r="AK3179" s="37"/>
    </row>
    <row r="3180" spans="1:37" hidden="1">
      <c r="A3180" t="s">
        <v>64</v>
      </c>
      <c r="B3180" t="s">
        <v>2</v>
      </c>
      <c r="C3180" t="s">
        <v>13</v>
      </c>
      <c r="D3180" t="s">
        <v>116</v>
      </c>
      <c r="E3180" t="s">
        <v>505</v>
      </c>
      <c r="F3180" t="str">
        <f t="shared" si="246"/>
        <v>淮南市课后辅导</v>
      </c>
      <c r="G3180" t="s">
        <v>94</v>
      </c>
      <c r="H3180" t="s">
        <v>332</v>
      </c>
      <c r="I3180" t="s">
        <v>68</v>
      </c>
      <c r="J3180">
        <v>287</v>
      </c>
      <c r="K3180">
        <v>1</v>
      </c>
      <c r="L3180" s="13">
        <f>VLOOKUP(C3180,'渗透率、续签率'!B:C,2,0)</f>
        <v>0.82299999999999995</v>
      </c>
      <c r="M3180" s="6">
        <v>0</v>
      </c>
      <c r="N3180">
        <v>8</v>
      </c>
      <c r="O3180">
        <v>1</v>
      </c>
      <c r="P3180" s="6">
        <v>0.13</v>
      </c>
      <c r="Q3180" s="13">
        <v>8.5000000000000006E-2</v>
      </c>
      <c r="R3180" s="13">
        <v>7.5999999999999998E-2</v>
      </c>
      <c r="S3180" s="31">
        <v>277</v>
      </c>
      <c r="T3180" s="6">
        <f>VLOOKUP(E3180,'参数设置&amp;汇总'!S:U,3,0)</f>
        <v>0.15</v>
      </c>
      <c r="U3180" s="78">
        <f t="shared" si="245"/>
        <v>1.2</v>
      </c>
      <c r="V3180" s="13">
        <v>0.85000000000000009</v>
      </c>
      <c r="W3180" s="78">
        <f t="shared" si="247"/>
        <v>0.44352941176470584</v>
      </c>
      <c r="X3180" s="1">
        <f>VLOOKUP(E3180,'渗透率、续签率'!AG:AJ,4,0)</f>
        <v>11023</v>
      </c>
      <c r="Y3180" s="1">
        <f t="shared" si="248"/>
        <v>4889.0247058823525</v>
      </c>
      <c r="Z3180">
        <v>0</v>
      </c>
      <c r="AA3180" s="89">
        <f t="shared" si="249"/>
        <v>88184</v>
      </c>
      <c r="AH3180" s="37"/>
      <c r="AI3180" s="37"/>
      <c r="AJ3180" s="1"/>
      <c r="AK3180" s="37"/>
    </row>
    <row r="3181" spans="1:37" hidden="1">
      <c r="A3181" t="s">
        <v>64</v>
      </c>
      <c r="B3181" t="s">
        <v>2</v>
      </c>
      <c r="C3181" t="s">
        <v>13</v>
      </c>
      <c r="D3181" t="s">
        <v>116</v>
      </c>
      <c r="E3181" t="s">
        <v>505</v>
      </c>
      <c r="F3181" t="str">
        <f t="shared" si="246"/>
        <v>淮安市课后辅导</v>
      </c>
      <c r="G3181" t="s">
        <v>73</v>
      </c>
      <c r="H3181" t="s">
        <v>333</v>
      </c>
      <c r="I3181" t="s">
        <v>70</v>
      </c>
      <c r="J3181">
        <v>871</v>
      </c>
      <c r="K3181">
        <v>0</v>
      </c>
      <c r="L3181" s="13">
        <f>VLOOKUP(C3181,'渗透率、续签率'!B:C,2,0)</f>
        <v>0.82299999999999995</v>
      </c>
      <c r="M3181" s="6">
        <v>0</v>
      </c>
      <c r="N3181">
        <v>28</v>
      </c>
      <c r="O3181">
        <v>0</v>
      </c>
      <c r="P3181" s="6">
        <v>0</v>
      </c>
      <c r="Q3181" s="13">
        <v>0</v>
      </c>
      <c r="R3181" s="13">
        <v>0</v>
      </c>
      <c r="S3181" s="31">
        <v>646</v>
      </c>
      <c r="T3181" s="6">
        <f>VLOOKUP(E3181,'参数设置&amp;汇总'!S:U,3,0)</f>
        <v>0.15</v>
      </c>
      <c r="U3181" s="78">
        <f t="shared" si="245"/>
        <v>4.2</v>
      </c>
      <c r="V3181" s="13">
        <v>0.85000000000000009</v>
      </c>
      <c r="W3181" s="78">
        <f t="shared" si="247"/>
        <v>4.9411764705882346</v>
      </c>
      <c r="X3181" s="1">
        <f>VLOOKUP(E3181,'渗透率、续签率'!AG:AJ,4,0)</f>
        <v>11023</v>
      </c>
      <c r="Y3181" s="1">
        <f t="shared" si="248"/>
        <v>54466.588235294112</v>
      </c>
      <c r="Z3181">
        <v>0</v>
      </c>
      <c r="AA3181" s="89">
        <f t="shared" si="249"/>
        <v>308644</v>
      </c>
      <c r="AH3181" s="37"/>
      <c r="AI3181" s="37"/>
      <c r="AK3181" s="37"/>
    </row>
    <row r="3182" spans="1:37" hidden="1">
      <c r="A3182" t="s">
        <v>64</v>
      </c>
      <c r="B3182" t="s">
        <v>2</v>
      </c>
      <c r="C3182" t="s">
        <v>13</v>
      </c>
      <c r="D3182" t="s">
        <v>116</v>
      </c>
      <c r="E3182" t="s">
        <v>505</v>
      </c>
      <c r="F3182" t="str">
        <f t="shared" si="246"/>
        <v>清远市课后辅导</v>
      </c>
      <c r="G3182" t="s">
        <v>75</v>
      </c>
      <c r="H3182" t="s">
        <v>334</v>
      </c>
      <c r="I3182" t="s">
        <v>68</v>
      </c>
      <c r="J3182">
        <v>757</v>
      </c>
      <c r="K3182">
        <v>2</v>
      </c>
      <c r="L3182" s="13">
        <f>VLOOKUP(C3182,'渗透率、续签率'!B:C,2,0)</f>
        <v>0.82299999999999995</v>
      </c>
      <c r="M3182" s="6">
        <v>0</v>
      </c>
      <c r="N3182">
        <v>16</v>
      </c>
      <c r="O3182">
        <v>2</v>
      </c>
      <c r="P3182" s="6">
        <v>0.13</v>
      </c>
      <c r="Q3182" s="13">
        <v>2.4E-2</v>
      </c>
      <c r="R3182" s="13">
        <v>0</v>
      </c>
      <c r="S3182" s="31">
        <v>457</v>
      </c>
      <c r="T3182" s="6">
        <f>VLOOKUP(E3182,'参数设置&amp;汇总'!S:U,3,0)</f>
        <v>0.15</v>
      </c>
      <c r="U3182" s="78">
        <f t="shared" si="245"/>
        <v>2.4</v>
      </c>
      <c r="V3182" s="13">
        <v>0.85000000000000009</v>
      </c>
      <c r="W3182" s="78">
        <f t="shared" si="247"/>
        <v>0.88705882352941168</v>
      </c>
      <c r="X3182" s="1">
        <f>VLOOKUP(E3182,'渗透率、续签率'!AG:AJ,4,0)</f>
        <v>11023</v>
      </c>
      <c r="Y3182" s="1">
        <f t="shared" si="248"/>
        <v>9778.0494117647049</v>
      </c>
      <c r="Z3182">
        <v>0</v>
      </c>
      <c r="AA3182" s="89">
        <f t="shared" si="249"/>
        <v>176368</v>
      </c>
    </row>
    <row r="3183" spans="1:37" hidden="1">
      <c r="A3183" t="s">
        <v>64</v>
      </c>
      <c r="B3183" t="s">
        <v>2</v>
      </c>
      <c r="C3183" t="s">
        <v>13</v>
      </c>
      <c r="D3183" t="s">
        <v>116</v>
      </c>
      <c r="E3183" t="s">
        <v>505</v>
      </c>
      <c r="F3183" t="str">
        <f t="shared" si="246"/>
        <v>渭南市课后辅导</v>
      </c>
      <c r="G3183" t="s">
        <v>108</v>
      </c>
      <c r="H3183" t="s">
        <v>335</v>
      </c>
      <c r="I3183" t="s">
        <v>70</v>
      </c>
      <c r="J3183">
        <v>634</v>
      </c>
      <c r="K3183">
        <v>3</v>
      </c>
      <c r="L3183" s="13">
        <f>VLOOKUP(C3183,'渗透率、续签率'!B:C,2,0)</f>
        <v>0.82299999999999995</v>
      </c>
      <c r="M3183" s="6">
        <v>0</v>
      </c>
      <c r="N3183">
        <v>23</v>
      </c>
      <c r="O3183">
        <v>2</v>
      </c>
      <c r="P3183" s="6">
        <v>0.09</v>
      </c>
      <c r="Q3183" s="13">
        <v>0.129</v>
      </c>
      <c r="R3183" s="13">
        <v>0.11899999999999999</v>
      </c>
      <c r="S3183" s="31">
        <v>498</v>
      </c>
      <c r="T3183" s="6">
        <f>VLOOKUP(E3183,'参数设置&amp;汇总'!S:U,3,0)</f>
        <v>0.15</v>
      </c>
      <c r="U3183" s="78">
        <f t="shared" si="245"/>
        <v>3.4499999999999997</v>
      </c>
      <c r="V3183" s="13">
        <v>0.85000000000000009</v>
      </c>
      <c r="W3183" s="78">
        <f t="shared" si="247"/>
        <v>2.1223529411764703</v>
      </c>
      <c r="X3183" s="1">
        <f>VLOOKUP(E3183,'渗透率、续签率'!AG:AJ,4,0)</f>
        <v>11023</v>
      </c>
      <c r="Y3183" s="1">
        <f t="shared" si="248"/>
        <v>23394.696470588231</v>
      </c>
      <c r="Z3183">
        <v>0</v>
      </c>
      <c r="AA3183" s="89">
        <f t="shared" si="249"/>
        <v>253529</v>
      </c>
      <c r="AH3183" s="37"/>
      <c r="AI3183" s="37"/>
      <c r="AK3183" s="37"/>
    </row>
    <row r="3184" spans="1:37" hidden="1">
      <c r="A3184" t="s">
        <v>64</v>
      </c>
      <c r="B3184" t="s">
        <v>2</v>
      </c>
      <c r="C3184" t="s">
        <v>13</v>
      </c>
      <c r="D3184" t="s">
        <v>116</v>
      </c>
      <c r="E3184" t="s">
        <v>505</v>
      </c>
      <c r="F3184" t="str">
        <f t="shared" si="246"/>
        <v>湖州市课后辅导</v>
      </c>
      <c r="G3184" t="s">
        <v>79</v>
      </c>
      <c r="H3184" t="s">
        <v>336</v>
      </c>
      <c r="I3184" t="s">
        <v>68</v>
      </c>
      <c r="J3184">
        <v>286</v>
      </c>
      <c r="K3184">
        <v>1</v>
      </c>
      <c r="L3184" s="13">
        <f>VLOOKUP(C3184,'渗透率、续签率'!B:C,2,0)</f>
        <v>0.82299999999999995</v>
      </c>
      <c r="M3184" s="6">
        <v>0</v>
      </c>
      <c r="N3184">
        <v>45</v>
      </c>
      <c r="O3184">
        <v>1</v>
      </c>
      <c r="P3184" s="6">
        <v>0.02</v>
      </c>
      <c r="Q3184" s="13">
        <v>6.0000000000000001E-3</v>
      </c>
      <c r="R3184" s="13">
        <v>0</v>
      </c>
      <c r="S3184" s="31">
        <v>666</v>
      </c>
      <c r="T3184" s="6">
        <f>VLOOKUP(E3184,'参数设置&amp;汇总'!S:U,3,0)</f>
        <v>0.15</v>
      </c>
      <c r="U3184" s="78">
        <f t="shared" si="245"/>
        <v>6.75</v>
      </c>
      <c r="V3184" s="13">
        <v>0.85000000000000009</v>
      </c>
      <c r="W3184" s="78">
        <f t="shared" si="247"/>
        <v>6.9729411764705871</v>
      </c>
      <c r="X3184" s="1">
        <f>VLOOKUP(E3184,'渗透率、续签率'!AG:AJ,4,0)</f>
        <v>11023</v>
      </c>
      <c r="Y3184" s="1">
        <f t="shared" si="248"/>
        <v>76862.730588235281</v>
      </c>
      <c r="Z3184">
        <v>2</v>
      </c>
      <c r="AA3184" s="89">
        <f t="shared" si="249"/>
        <v>496035</v>
      </c>
      <c r="AH3184" s="37"/>
      <c r="AI3184" s="37"/>
      <c r="AK3184" s="37"/>
    </row>
    <row r="3185" spans="1:37" hidden="1">
      <c r="A3185" t="s">
        <v>64</v>
      </c>
      <c r="B3185" t="s">
        <v>2</v>
      </c>
      <c r="C3185" t="s">
        <v>13</v>
      </c>
      <c r="D3185" t="s">
        <v>116</v>
      </c>
      <c r="E3185" t="s">
        <v>505</v>
      </c>
      <c r="F3185" t="str">
        <f t="shared" si="246"/>
        <v>湘潭市课后辅导</v>
      </c>
      <c r="G3185" t="s">
        <v>113</v>
      </c>
      <c r="H3185" t="s">
        <v>337</v>
      </c>
      <c r="I3185" t="s">
        <v>68</v>
      </c>
      <c r="J3185">
        <v>239</v>
      </c>
      <c r="K3185">
        <v>0</v>
      </c>
      <c r="L3185" s="13">
        <f>VLOOKUP(C3185,'渗透率、续签率'!B:C,2,0)</f>
        <v>0.82299999999999995</v>
      </c>
      <c r="M3185" s="6">
        <v>0</v>
      </c>
      <c r="N3185">
        <v>13</v>
      </c>
      <c r="O3185">
        <v>0</v>
      </c>
      <c r="P3185" s="6">
        <v>0</v>
      </c>
      <c r="Q3185" s="13">
        <v>0</v>
      </c>
      <c r="R3185" s="13">
        <v>0</v>
      </c>
      <c r="S3185" s="31">
        <v>269</v>
      </c>
      <c r="T3185" s="6">
        <f>VLOOKUP(E3185,'参数设置&amp;汇总'!S:U,3,0)</f>
        <v>0.15</v>
      </c>
      <c r="U3185" s="78">
        <f t="shared" si="245"/>
        <v>1.95</v>
      </c>
      <c r="V3185" s="13">
        <v>0.85000000000000009</v>
      </c>
      <c r="W3185" s="78">
        <f t="shared" si="247"/>
        <v>2.2941176470588234</v>
      </c>
      <c r="X3185" s="1">
        <f>VLOOKUP(E3185,'渗透率、续签率'!AG:AJ,4,0)</f>
        <v>11023</v>
      </c>
      <c r="Y3185" s="1">
        <f t="shared" si="248"/>
        <v>25288.058823529409</v>
      </c>
      <c r="Z3185">
        <v>0</v>
      </c>
      <c r="AA3185" s="89">
        <f t="shared" si="249"/>
        <v>143299</v>
      </c>
      <c r="AH3185" s="37"/>
      <c r="AI3185" s="37"/>
      <c r="AK3185" s="37"/>
    </row>
    <row r="3186" spans="1:37" hidden="1">
      <c r="A3186" t="s">
        <v>64</v>
      </c>
      <c r="B3186" t="s">
        <v>2</v>
      </c>
      <c r="C3186" t="s">
        <v>13</v>
      </c>
      <c r="D3186" t="s">
        <v>116</v>
      </c>
      <c r="E3186" t="s">
        <v>505</v>
      </c>
      <c r="F3186" t="str">
        <f t="shared" si="246"/>
        <v>湘西土家族苗族自治州课后辅导</v>
      </c>
      <c r="G3186" t="s">
        <v>113</v>
      </c>
      <c r="H3186" t="s">
        <v>338</v>
      </c>
      <c r="I3186" t="s">
        <v>68</v>
      </c>
      <c r="J3186">
        <v>98</v>
      </c>
      <c r="K3186">
        <v>0</v>
      </c>
      <c r="L3186" s="13">
        <f>VLOOKUP(C3186,'渗透率、续签率'!B:C,2,0)</f>
        <v>0.82299999999999995</v>
      </c>
      <c r="M3186" s="6">
        <v>0</v>
      </c>
      <c r="N3186">
        <v>3</v>
      </c>
      <c r="O3186">
        <v>0</v>
      </c>
      <c r="P3186" s="6">
        <v>0</v>
      </c>
      <c r="Q3186" s="13">
        <v>0</v>
      </c>
      <c r="R3186" s="13">
        <v>0</v>
      </c>
      <c r="S3186" s="31">
        <v>70</v>
      </c>
      <c r="T3186" s="6">
        <f>VLOOKUP(E3186,'参数设置&amp;汇总'!S:U,3,0)</f>
        <v>0.15</v>
      </c>
      <c r="U3186" s="78">
        <f t="shared" si="245"/>
        <v>0.44999999999999996</v>
      </c>
      <c r="V3186" s="13">
        <v>0.85000000000000009</v>
      </c>
      <c r="W3186" s="78">
        <f t="shared" si="247"/>
        <v>0.52941176470588225</v>
      </c>
      <c r="X3186" s="1">
        <f>VLOOKUP(E3186,'渗透率、续签率'!AG:AJ,4,0)</f>
        <v>11023</v>
      </c>
      <c r="Y3186" s="1">
        <f t="shared" si="248"/>
        <v>5835.7058823529396</v>
      </c>
      <c r="Z3186">
        <v>0</v>
      </c>
      <c r="AA3186" s="89">
        <f t="shared" si="249"/>
        <v>33069</v>
      </c>
      <c r="AH3186" s="37"/>
      <c r="AI3186" s="37"/>
      <c r="AK3186" s="37"/>
    </row>
    <row r="3187" spans="1:37" hidden="1">
      <c r="A3187" t="s">
        <v>64</v>
      </c>
      <c r="B3187" t="s">
        <v>2</v>
      </c>
      <c r="C3187" t="s">
        <v>13</v>
      </c>
      <c r="D3187" t="s">
        <v>116</v>
      </c>
      <c r="E3187" t="s">
        <v>505</v>
      </c>
      <c r="F3187" t="str">
        <f t="shared" si="246"/>
        <v>湛江市课后辅导</v>
      </c>
      <c r="G3187" t="s">
        <v>75</v>
      </c>
      <c r="H3187" t="s">
        <v>339</v>
      </c>
      <c r="I3187" t="s">
        <v>68</v>
      </c>
      <c r="J3187">
        <v>951</v>
      </c>
      <c r="K3187">
        <v>1</v>
      </c>
      <c r="L3187" s="13">
        <f>VLOOKUP(C3187,'渗透率、续签率'!B:C,2,0)</f>
        <v>0.82299999999999995</v>
      </c>
      <c r="M3187" s="6">
        <v>0</v>
      </c>
      <c r="N3187">
        <v>26</v>
      </c>
      <c r="O3187">
        <v>1</v>
      </c>
      <c r="P3187" s="6">
        <v>0.04</v>
      </c>
      <c r="Q3187" s="13">
        <v>2.9000000000000001E-2</v>
      </c>
      <c r="R3187" s="13">
        <v>0</v>
      </c>
      <c r="S3187" s="31">
        <v>544</v>
      </c>
      <c r="T3187" s="6">
        <f>VLOOKUP(E3187,'参数设置&amp;汇总'!S:U,3,0)</f>
        <v>0.15</v>
      </c>
      <c r="U3187" s="78">
        <f t="shared" si="245"/>
        <v>3.9</v>
      </c>
      <c r="V3187" s="13">
        <v>0.85000000000000009</v>
      </c>
      <c r="W3187" s="78">
        <f t="shared" si="247"/>
        <v>3.6199999999999997</v>
      </c>
      <c r="X3187" s="1">
        <f>VLOOKUP(E3187,'渗透率、续签率'!AG:AJ,4,0)</f>
        <v>11023</v>
      </c>
      <c r="Y3187" s="1">
        <f t="shared" si="248"/>
        <v>39903.259999999995</v>
      </c>
      <c r="Z3187">
        <v>7</v>
      </c>
      <c r="AA3187" s="89">
        <f t="shared" si="249"/>
        <v>286598</v>
      </c>
      <c r="AH3187" s="37"/>
      <c r="AI3187" s="37"/>
      <c r="AK3187" s="37"/>
    </row>
    <row r="3188" spans="1:37" hidden="1">
      <c r="A3188" t="s">
        <v>64</v>
      </c>
      <c r="B3188" t="s">
        <v>2</v>
      </c>
      <c r="C3188" t="s">
        <v>13</v>
      </c>
      <c r="D3188" t="s">
        <v>116</v>
      </c>
      <c r="E3188" t="s">
        <v>505</v>
      </c>
      <c r="F3188" t="str">
        <f t="shared" si="246"/>
        <v>滁州市课后辅导</v>
      </c>
      <c r="G3188" t="s">
        <v>94</v>
      </c>
      <c r="H3188" t="s">
        <v>340</v>
      </c>
      <c r="I3188" t="s">
        <v>68</v>
      </c>
      <c r="J3188">
        <v>329</v>
      </c>
      <c r="K3188">
        <v>0</v>
      </c>
      <c r="L3188" s="13">
        <f>VLOOKUP(C3188,'渗透率、续签率'!B:C,2,0)</f>
        <v>0.82299999999999995</v>
      </c>
      <c r="M3188" s="6">
        <v>0</v>
      </c>
      <c r="N3188">
        <v>13</v>
      </c>
      <c r="O3188">
        <v>0</v>
      </c>
      <c r="P3188" s="6">
        <v>0</v>
      </c>
      <c r="Q3188" s="13">
        <v>0</v>
      </c>
      <c r="R3188" s="13">
        <v>0</v>
      </c>
      <c r="S3188" s="31">
        <v>372</v>
      </c>
      <c r="T3188" s="6">
        <f>VLOOKUP(E3188,'参数设置&amp;汇总'!S:U,3,0)</f>
        <v>0.15</v>
      </c>
      <c r="U3188" s="78">
        <f t="shared" si="245"/>
        <v>1.95</v>
      </c>
      <c r="V3188" s="13">
        <v>0.85000000000000009</v>
      </c>
      <c r="W3188" s="78">
        <f t="shared" si="247"/>
        <v>2.2941176470588234</v>
      </c>
      <c r="X3188" s="1">
        <f>VLOOKUP(E3188,'渗透率、续签率'!AG:AJ,4,0)</f>
        <v>11023</v>
      </c>
      <c r="Y3188" s="1">
        <f t="shared" si="248"/>
        <v>25288.058823529409</v>
      </c>
      <c r="Z3188">
        <v>1</v>
      </c>
      <c r="AA3188" s="89">
        <f t="shared" si="249"/>
        <v>143299</v>
      </c>
      <c r="AH3188" s="37"/>
      <c r="AI3188" s="37"/>
      <c r="AK3188" s="37"/>
    </row>
    <row r="3189" spans="1:37" hidden="1">
      <c r="A3189" t="s">
        <v>64</v>
      </c>
      <c r="B3189" t="s">
        <v>2</v>
      </c>
      <c r="C3189" t="s">
        <v>13</v>
      </c>
      <c r="D3189" t="s">
        <v>116</v>
      </c>
      <c r="E3189" t="s">
        <v>505</v>
      </c>
      <c r="F3189" t="str">
        <f t="shared" si="246"/>
        <v>滨州市课后辅导</v>
      </c>
      <c r="G3189" t="s">
        <v>103</v>
      </c>
      <c r="H3189" t="s">
        <v>341</v>
      </c>
      <c r="I3189" t="s">
        <v>70</v>
      </c>
      <c r="J3189">
        <v>615</v>
      </c>
      <c r="K3189">
        <v>3</v>
      </c>
      <c r="L3189" s="13">
        <f>VLOOKUP(C3189,'渗透率、续签率'!B:C,2,0)</f>
        <v>0.82299999999999995</v>
      </c>
      <c r="M3189" s="6">
        <v>0</v>
      </c>
      <c r="N3189">
        <v>16</v>
      </c>
      <c r="O3189">
        <v>3</v>
      </c>
      <c r="P3189" s="6">
        <v>0.19</v>
      </c>
      <c r="Q3189" s="13">
        <v>0.157</v>
      </c>
      <c r="R3189" s="13">
        <v>0</v>
      </c>
      <c r="S3189" s="31">
        <v>494</v>
      </c>
      <c r="T3189" s="6">
        <f>VLOOKUP(E3189,'参数设置&amp;汇总'!S:U,3,0)</f>
        <v>0.15</v>
      </c>
      <c r="U3189" s="78">
        <f t="shared" si="245"/>
        <v>3</v>
      </c>
      <c r="V3189" s="13">
        <v>0.85000000000000009</v>
      </c>
      <c r="W3189" s="78">
        <f t="shared" si="247"/>
        <v>0.62470588235294122</v>
      </c>
      <c r="X3189" s="1">
        <f>VLOOKUP(E3189,'渗透率、续签率'!AG:AJ,4,0)</f>
        <v>11023</v>
      </c>
      <c r="Y3189" s="1">
        <f t="shared" si="248"/>
        <v>6886.1329411764709</v>
      </c>
      <c r="Z3189">
        <v>0</v>
      </c>
      <c r="AA3189" s="89">
        <f t="shared" si="249"/>
        <v>176368</v>
      </c>
      <c r="AH3189" s="37"/>
      <c r="AI3189" s="37"/>
      <c r="AK3189" s="37"/>
    </row>
    <row r="3190" spans="1:37" hidden="1">
      <c r="A3190" t="s">
        <v>64</v>
      </c>
      <c r="B3190" t="s">
        <v>2</v>
      </c>
      <c r="C3190" t="s">
        <v>13</v>
      </c>
      <c r="D3190" t="s">
        <v>116</v>
      </c>
      <c r="E3190" t="s">
        <v>505</v>
      </c>
      <c r="F3190" t="str">
        <f t="shared" si="246"/>
        <v>漯河市课后辅导</v>
      </c>
      <c r="G3190" t="s">
        <v>110</v>
      </c>
      <c r="H3190" t="s">
        <v>342</v>
      </c>
      <c r="I3190" t="s">
        <v>70</v>
      </c>
      <c r="J3190">
        <v>84</v>
      </c>
      <c r="K3190">
        <v>4</v>
      </c>
      <c r="L3190" s="13">
        <f>VLOOKUP(C3190,'渗透率、续签率'!B:C,2,0)</f>
        <v>0.82299999999999995</v>
      </c>
      <c r="M3190" s="6">
        <v>0.05</v>
      </c>
      <c r="N3190">
        <v>14</v>
      </c>
      <c r="O3190">
        <v>4</v>
      </c>
      <c r="P3190" s="6">
        <v>0.28999999999999998</v>
      </c>
      <c r="Q3190" s="13">
        <v>0.48299999999999998</v>
      </c>
      <c r="R3190" s="13">
        <v>0.219</v>
      </c>
      <c r="S3190" s="31">
        <v>227</v>
      </c>
      <c r="T3190" s="6">
        <f>VLOOKUP(E3190,'参数设置&amp;汇总'!S:U,3,0)</f>
        <v>0.15</v>
      </c>
      <c r="U3190" s="78">
        <f t="shared" si="245"/>
        <v>4</v>
      </c>
      <c r="V3190" s="13">
        <v>0.85000000000000009</v>
      </c>
      <c r="W3190" s="78">
        <f t="shared" si="247"/>
        <v>0.83294117647058841</v>
      </c>
      <c r="X3190" s="1">
        <f>VLOOKUP(E3190,'渗透率、续签率'!AG:AJ,4,0)</f>
        <v>11023</v>
      </c>
      <c r="Y3190" s="1">
        <f t="shared" si="248"/>
        <v>9181.5105882352964</v>
      </c>
      <c r="Z3190">
        <v>1</v>
      </c>
      <c r="AA3190" s="89">
        <f t="shared" si="249"/>
        <v>154322</v>
      </c>
      <c r="AH3190" s="37"/>
      <c r="AI3190" s="37"/>
      <c r="AK3190" s="37"/>
    </row>
    <row r="3191" spans="1:37" hidden="1">
      <c r="A3191" t="s">
        <v>64</v>
      </c>
      <c r="B3191" t="s">
        <v>2</v>
      </c>
      <c r="C3191" t="s">
        <v>13</v>
      </c>
      <c r="D3191" t="s">
        <v>116</v>
      </c>
      <c r="E3191" t="s">
        <v>505</v>
      </c>
      <c r="F3191" t="str">
        <f t="shared" si="246"/>
        <v>漳州市课后辅导</v>
      </c>
      <c r="G3191" t="s">
        <v>92</v>
      </c>
      <c r="H3191" t="s">
        <v>343</v>
      </c>
      <c r="I3191" t="s">
        <v>68</v>
      </c>
      <c r="J3191">
        <v>810</v>
      </c>
      <c r="K3191">
        <v>2</v>
      </c>
      <c r="L3191" s="13">
        <f>VLOOKUP(C3191,'渗透率、续签率'!B:C,2,0)</f>
        <v>0.82299999999999995</v>
      </c>
      <c r="M3191" s="6">
        <v>0</v>
      </c>
      <c r="N3191">
        <v>9</v>
      </c>
      <c r="O3191">
        <v>2</v>
      </c>
      <c r="P3191" s="6">
        <v>0.22</v>
      </c>
      <c r="Q3191" s="13">
        <v>0.125</v>
      </c>
      <c r="R3191" s="13">
        <v>0.125</v>
      </c>
      <c r="S3191" s="31">
        <v>528</v>
      </c>
      <c r="T3191" s="6">
        <f>VLOOKUP(E3191,'参数设置&amp;汇总'!S:U,3,0)</f>
        <v>0.15</v>
      </c>
      <c r="U3191" s="78">
        <f t="shared" si="245"/>
        <v>2</v>
      </c>
      <c r="V3191" s="13">
        <v>0.85000000000000009</v>
      </c>
      <c r="W3191" s="78">
        <f t="shared" si="247"/>
        <v>0.4164705882352942</v>
      </c>
      <c r="X3191" s="1">
        <f>VLOOKUP(E3191,'渗透率、续签率'!AG:AJ,4,0)</f>
        <v>11023</v>
      </c>
      <c r="Y3191" s="1">
        <f t="shared" si="248"/>
        <v>4590.7552941176482</v>
      </c>
      <c r="Z3191">
        <v>2</v>
      </c>
      <c r="AA3191" s="89">
        <f t="shared" si="249"/>
        <v>99207</v>
      </c>
      <c r="AH3191" s="37"/>
      <c r="AI3191" s="37"/>
      <c r="AK3191" s="37"/>
    </row>
    <row r="3192" spans="1:37" hidden="1">
      <c r="A3192" t="s">
        <v>64</v>
      </c>
      <c r="B3192" t="s">
        <v>2</v>
      </c>
      <c r="C3192" t="s">
        <v>13</v>
      </c>
      <c r="D3192" t="s">
        <v>116</v>
      </c>
      <c r="E3192" t="s">
        <v>505</v>
      </c>
      <c r="F3192" t="str">
        <f t="shared" si="246"/>
        <v>潍坊市课后辅导</v>
      </c>
      <c r="G3192" t="s">
        <v>103</v>
      </c>
      <c r="H3192" t="s">
        <v>344</v>
      </c>
      <c r="I3192" t="s">
        <v>70</v>
      </c>
      <c r="J3192" s="1">
        <v>2282</v>
      </c>
      <c r="K3192">
        <v>2</v>
      </c>
      <c r="L3192" s="13">
        <f>VLOOKUP(C3192,'渗透率、续签率'!B:C,2,0)</f>
        <v>0.82299999999999995</v>
      </c>
      <c r="M3192" s="6">
        <v>0</v>
      </c>
      <c r="N3192">
        <v>54</v>
      </c>
      <c r="O3192">
        <v>2</v>
      </c>
      <c r="P3192" s="6">
        <v>0.04</v>
      </c>
      <c r="Q3192" s="13">
        <v>0.04</v>
      </c>
      <c r="R3192" s="13">
        <v>0.03</v>
      </c>
      <c r="S3192" s="31">
        <v>1617</v>
      </c>
      <c r="T3192" s="6">
        <f>VLOOKUP(E3192,'参数设置&amp;汇总'!S:U,3,0)</f>
        <v>0.15</v>
      </c>
      <c r="U3192" s="78">
        <f t="shared" si="245"/>
        <v>8.1</v>
      </c>
      <c r="V3192" s="13">
        <v>0.85000000000000009</v>
      </c>
      <c r="W3192" s="78">
        <f t="shared" si="247"/>
        <v>7.5929411764705872</v>
      </c>
      <c r="X3192" s="1">
        <f>VLOOKUP(E3192,'渗透率、续签率'!AG:AJ,4,0)</f>
        <v>11023</v>
      </c>
      <c r="Y3192" s="1">
        <f t="shared" si="248"/>
        <v>83696.990588235276</v>
      </c>
      <c r="Z3192">
        <v>2</v>
      </c>
      <c r="AA3192" s="89">
        <f t="shared" si="249"/>
        <v>595242</v>
      </c>
      <c r="AH3192" s="37"/>
      <c r="AI3192" s="37"/>
      <c r="AK3192" s="37"/>
    </row>
    <row r="3193" spans="1:37" hidden="1">
      <c r="A3193" t="s">
        <v>64</v>
      </c>
      <c r="B3193" t="s">
        <v>2</v>
      </c>
      <c r="C3193" t="s">
        <v>13</v>
      </c>
      <c r="D3193" t="s">
        <v>116</v>
      </c>
      <c r="E3193" t="s">
        <v>505</v>
      </c>
      <c r="F3193" t="str">
        <f t="shared" si="246"/>
        <v>潜江市课后辅导</v>
      </c>
      <c r="G3193" t="s">
        <v>81</v>
      </c>
      <c r="H3193" t="s">
        <v>345</v>
      </c>
      <c r="I3193" t="s">
        <v>68</v>
      </c>
      <c r="J3193">
        <v>23</v>
      </c>
      <c r="K3193">
        <v>0</v>
      </c>
      <c r="L3193" s="13">
        <f>VLOOKUP(C3193,'渗透率、续签率'!B:C,2,0)</f>
        <v>0.82299999999999995</v>
      </c>
      <c r="M3193" s="6">
        <v>0</v>
      </c>
      <c r="N3193">
        <v>1</v>
      </c>
      <c r="O3193">
        <v>0</v>
      </c>
      <c r="P3193" s="6">
        <v>0</v>
      </c>
      <c r="Q3193" s="13">
        <v>0</v>
      </c>
      <c r="R3193" s="13">
        <v>0</v>
      </c>
      <c r="S3193" s="31">
        <v>27</v>
      </c>
      <c r="T3193" s="6">
        <f>VLOOKUP(E3193,'参数设置&amp;汇总'!S:U,3,0)</f>
        <v>0.15</v>
      </c>
      <c r="U3193" s="78">
        <f t="shared" si="245"/>
        <v>0.15</v>
      </c>
      <c r="V3193" s="13">
        <v>0.85000000000000009</v>
      </c>
      <c r="W3193" s="78">
        <f t="shared" si="247"/>
        <v>0.1764705882352941</v>
      </c>
      <c r="X3193" s="1">
        <f>VLOOKUP(E3193,'渗透率、续签率'!AG:AJ,4,0)</f>
        <v>11023</v>
      </c>
      <c r="Y3193" s="1">
        <f t="shared" si="248"/>
        <v>1945.2352941176468</v>
      </c>
      <c r="Z3193">
        <v>0</v>
      </c>
      <c r="AA3193" s="89">
        <f t="shared" si="249"/>
        <v>11023</v>
      </c>
      <c r="AH3193" s="37"/>
      <c r="AI3193" s="37"/>
      <c r="AK3193" s="37"/>
    </row>
    <row r="3194" spans="1:37" hidden="1">
      <c r="A3194" t="s">
        <v>64</v>
      </c>
      <c r="B3194" t="s">
        <v>2</v>
      </c>
      <c r="C3194" t="s">
        <v>13</v>
      </c>
      <c r="D3194" t="s">
        <v>116</v>
      </c>
      <c r="E3194" t="s">
        <v>505</v>
      </c>
      <c r="F3194" t="str">
        <f t="shared" si="246"/>
        <v>潮州市课后辅导</v>
      </c>
      <c r="G3194" t="s">
        <v>75</v>
      </c>
      <c r="H3194" t="s">
        <v>346</v>
      </c>
      <c r="I3194" t="s">
        <v>68</v>
      </c>
      <c r="J3194">
        <v>211</v>
      </c>
      <c r="K3194">
        <v>0</v>
      </c>
      <c r="L3194" s="13">
        <f>VLOOKUP(C3194,'渗透率、续签率'!B:C,2,0)</f>
        <v>0.82299999999999995</v>
      </c>
      <c r="M3194" s="6">
        <v>0</v>
      </c>
      <c r="N3194">
        <v>5</v>
      </c>
      <c r="O3194">
        <v>0</v>
      </c>
      <c r="P3194" s="6">
        <v>0</v>
      </c>
      <c r="Q3194" s="13">
        <v>0</v>
      </c>
      <c r="R3194" s="13">
        <v>0</v>
      </c>
      <c r="S3194" s="31">
        <v>170</v>
      </c>
      <c r="T3194" s="6">
        <f>VLOOKUP(E3194,'参数设置&amp;汇总'!S:U,3,0)</f>
        <v>0.15</v>
      </c>
      <c r="U3194" s="78">
        <f t="shared" si="245"/>
        <v>0.75</v>
      </c>
      <c r="V3194" s="13">
        <v>0.85000000000000009</v>
      </c>
      <c r="W3194" s="78">
        <f t="shared" si="247"/>
        <v>0.88235294117647045</v>
      </c>
      <c r="X3194" s="1">
        <f>VLOOKUP(E3194,'渗透率、续签率'!AG:AJ,4,0)</f>
        <v>11023</v>
      </c>
      <c r="Y3194" s="1">
        <f t="shared" si="248"/>
        <v>9726.1764705882342</v>
      </c>
      <c r="Z3194">
        <v>0</v>
      </c>
      <c r="AA3194" s="89">
        <f t="shared" si="249"/>
        <v>55115</v>
      </c>
      <c r="AH3194" s="37"/>
      <c r="AI3194" s="37"/>
      <c r="AK3194" s="37"/>
    </row>
    <row r="3195" spans="1:37" hidden="1">
      <c r="A3195" t="s">
        <v>64</v>
      </c>
      <c r="B3195" t="s">
        <v>2</v>
      </c>
      <c r="C3195" t="s">
        <v>13</v>
      </c>
      <c r="D3195" t="s">
        <v>116</v>
      </c>
      <c r="E3195" t="s">
        <v>505</v>
      </c>
      <c r="F3195" t="str">
        <f t="shared" si="246"/>
        <v>澄迈县课后辅导</v>
      </c>
      <c r="G3195" t="s">
        <v>120</v>
      </c>
      <c r="H3195" t="s">
        <v>347</v>
      </c>
      <c r="I3195" t="s">
        <v>68</v>
      </c>
      <c r="J3195">
        <v>17</v>
      </c>
      <c r="K3195">
        <v>0</v>
      </c>
      <c r="L3195" s="13">
        <f>VLOOKUP(C3195,'渗透率、续签率'!B:C,2,0)</f>
        <v>0.82299999999999995</v>
      </c>
      <c r="M3195" s="6">
        <v>0</v>
      </c>
      <c r="N3195">
        <v>0</v>
      </c>
      <c r="O3195">
        <v>0</v>
      </c>
      <c r="P3195" s="6">
        <v>0</v>
      </c>
      <c r="Q3195" s="13">
        <v>0</v>
      </c>
      <c r="R3195" s="13">
        <v>0</v>
      </c>
      <c r="S3195" s="31">
        <v>15</v>
      </c>
      <c r="T3195" s="6">
        <f>VLOOKUP(E3195,'参数设置&amp;汇总'!S:U,3,0)</f>
        <v>0.15</v>
      </c>
      <c r="U3195" s="78">
        <f t="shared" si="245"/>
        <v>0</v>
      </c>
      <c r="V3195" s="13">
        <v>0.85000000000000009</v>
      </c>
      <c r="W3195" s="78">
        <f t="shared" si="247"/>
        <v>0</v>
      </c>
      <c r="X3195" s="1">
        <f>VLOOKUP(E3195,'渗透率、续签率'!AG:AJ,4,0)</f>
        <v>11023</v>
      </c>
      <c r="Y3195" s="1">
        <f t="shared" si="248"/>
        <v>0</v>
      </c>
      <c r="Z3195">
        <v>0</v>
      </c>
      <c r="AA3195" s="89">
        <f t="shared" si="249"/>
        <v>0</v>
      </c>
      <c r="AH3195" s="37"/>
      <c r="AI3195" s="37"/>
      <c r="AK3195" s="37"/>
    </row>
    <row r="3196" spans="1:37" hidden="1">
      <c r="A3196" t="s">
        <v>64</v>
      </c>
      <c r="B3196" t="s">
        <v>2</v>
      </c>
      <c r="C3196" t="s">
        <v>13</v>
      </c>
      <c r="D3196" t="s">
        <v>116</v>
      </c>
      <c r="E3196" t="s">
        <v>505</v>
      </c>
      <c r="F3196" t="str">
        <f t="shared" si="246"/>
        <v>澳门特别行政区课后辅导</v>
      </c>
      <c r="G3196" t="s">
        <v>348</v>
      </c>
      <c r="H3196" t="s">
        <v>348</v>
      </c>
      <c r="I3196" t="s">
        <v>57</v>
      </c>
      <c r="J3196">
        <v>97</v>
      </c>
      <c r="K3196">
        <v>0</v>
      </c>
      <c r="L3196" s="13">
        <f>VLOOKUP(C3196,'渗透率、续签率'!B:C,2,0)</f>
        <v>0.82299999999999995</v>
      </c>
      <c r="M3196" s="6">
        <v>0</v>
      </c>
      <c r="N3196">
        <v>0</v>
      </c>
      <c r="O3196">
        <v>0</v>
      </c>
      <c r="P3196" s="6">
        <v>0</v>
      </c>
      <c r="Q3196" s="13">
        <v>0</v>
      </c>
      <c r="R3196" s="13">
        <v>0</v>
      </c>
      <c r="S3196" s="31">
        <v>36</v>
      </c>
      <c r="T3196" s="6">
        <f>VLOOKUP(E3196,'参数设置&amp;汇总'!S:U,3,0)</f>
        <v>0.15</v>
      </c>
      <c r="U3196" s="78">
        <f t="shared" si="245"/>
        <v>0</v>
      </c>
      <c r="V3196" s="13">
        <v>0.85000000000000009</v>
      </c>
      <c r="W3196" s="78">
        <f t="shared" si="247"/>
        <v>0</v>
      </c>
      <c r="X3196" s="1">
        <f>VLOOKUP(E3196,'渗透率、续签率'!AG:AJ,4,0)</f>
        <v>11023</v>
      </c>
      <c r="Y3196" s="1">
        <f t="shared" si="248"/>
        <v>0</v>
      </c>
      <c r="Z3196">
        <v>0</v>
      </c>
      <c r="AA3196" s="89">
        <f t="shared" si="249"/>
        <v>0</v>
      </c>
      <c r="AH3196" s="37"/>
      <c r="AI3196" s="37"/>
      <c r="AK3196" s="37"/>
    </row>
    <row r="3197" spans="1:37" hidden="1">
      <c r="A3197" t="s">
        <v>64</v>
      </c>
      <c r="B3197" t="s">
        <v>2</v>
      </c>
      <c r="C3197" t="s">
        <v>13</v>
      </c>
      <c r="D3197" t="s">
        <v>116</v>
      </c>
      <c r="E3197" t="s">
        <v>505</v>
      </c>
      <c r="F3197" t="str">
        <f t="shared" si="246"/>
        <v>濮阳市课后辅导</v>
      </c>
      <c r="G3197" t="s">
        <v>110</v>
      </c>
      <c r="H3197" t="s">
        <v>349</v>
      </c>
      <c r="I3197" t="s">
        <v>70</v>
      </c>
      <c r="J3197">
        <v>112</v>
      </c>
      <c r="K3197">
        <v>2</v>
      </c>
      <c r="L3197" s="13">
        <f>VLOOKUP(C3197,'渗透率、续签率'!B:C,2,0)</f>
        <v>0.82299999999999995</v>
      </c>
      <c r="M3197" s="6">
        <v>0.02</v>
      </c>
      <c r="N3197">
        <v>19</v>
      </c>
      <c r="O3197">
        <v>2</v>
      </c>
      <c r="P3197" s="6">
        <v>0.11</v>
      </c>
      <c r="Q3197" s="13">
        <v>0.35299999999999998</v>
      </c>
      <c r="R3197" s="13">
        <v>0.25900000000000001</v>
      </c>
      <c r="S3197" s="31">
        <v>391</v>
      </c>
      <c r="T3197" s="6">
        <f>VLOOKUP(E3197,'参数设置&amp;汇总'!S:U,3,0)</f>
        <v>0.15</v>
      </c>
      <c r="U3197" s="78">
        <f t="shared" si="245"/>
        <v>2.85</v>
      </c>
      <c r="V3197" s="13">
        <v>0.85000000000000009</v>
      </c>
      <c r="W3197" s="78">
        <f t="shared" si="247"/>
        <v>1.4164705882352941</v>
      </c>
      <c r="X3197" s="1">
        <f>VLOOKUP(E3197,'渗透率、续签率'!AG:AJ,4,0)</f>
        <v>11023</v>
      </c>
      <c r="Y3197" s="1">
        <f t="shared" si="248"/>
        <v>15613.755294117647</v>
      </c>
      <c r="Z3197">
        <v>2</v>
      </c>
      <c r="AA3197" s="89">
        <f t="shared" si="249"/>
        <v>209437</v>
      </c>
      <c r="AH3197" s="37"/>
      <c r="AI3197" s="37"/>
      <c r="AK3197" s="37"/>
    </row>
    <row r="3198" spans="1:37" hidden="1">
      <c r="A3198" t="s">
        <v>64</v>
      </c>
      <c r="B3198" t="s">
        <v>2</v>
      </c>
      <c r="C3198" t="s">
        <v>13</v>
      </c>
      <c r="D3198" t="s">
        <v>116</v>
      </c>
      <c r="E3198" t="s">
        <v>505</v>
      </c>
      <c r="F3198" t="str">
        <f t="shared" si="246"/>
        <v>烟台市课后辅导</v>
      </c>
      <c r="G3198" t="s">
        <v>103</v>
      </c>
      <c r="H3198" t="s">
        <v>350</v>
      </c>
      <c r="I3198" t="s">
        <v>70</v>
      </c>
      <c r="J3198" s="1">
        <v>1268</v>
      </c>
      <c r="K3198">
        <v>7</v>
      </c>
      <c r="L3198" s="13">
        <f>VLOOKUP(C3198,'渗透率、续签率'!B:C,2,0)</f>
        <v>0.82299999999999995</v>
      </c>
      <c r="M3198" s="6">
        <v>0.01</v>
      </c>
      <c r="N3198">
        <v>25</v>
      </c>
      <c r="O3198">
        <v>7</v>
      </c>
      <c r="P3198" s="6">
        <v>0.28000000000000003</v>
      </c>
      <c r="Q3198" s="13">
        <v>0.19400000000000001</v>
      </c>
      <c r="R3198" s="13">
        <v>0.13900000000000001</v>
      </c>
      <c r="S3198" s="31">
        <v>966</v>
      </c>
      <c r="T3198" s="6">
        <f>VLOOKUP(E3198,'参数设置&amp;汇总'!S:U,3,0)</f>
        <v>0.15</v>
      </c>
      <c r="U3198" s="78">
        <f t="shared" si="245"/>
        <v>7</v>
      </c>
      <c r="V3198" s="13">
        <v>0.85000000000000009</v>
      </c>
      <c r="W3198" s="78">
        <f t="shared" si="247"/>
        <v>1.4576470588235297</v>
      </c>
      <c r="X3198" s="1">
        <f>VLOOKUP(E3198,'渗透率、续签率'!AG:AJ,4,0)</f>
        <v>11023</v>
      </c>
      <c r="Y3198" s="1">
        <f t="shared" si="248"/>
        <v>16067.643529411769</v>
      </c>
      <c r="Z3198">
        <v>6</v>
      </c>
      <c r="AA3198" s="89">
        <f t="shared" si="249"/>
        <v>275575</v>
      </c>
      <c r="AH3198" s="37"/>
      <c r="AI3198" s="37"/>
      <c r="AK3198" s="37"/>
    </row>
    <row r="3199" spans="1:37" hidden="1">
      <c r="A3199" t="s">
        <v>64</v>
      </c>
      <c r="B3199" t="s">
        <v>2</v>
      </c>
      <c r="C3199" t="s">
        <v>13</v>
      </c>
      <c r="D3199" t="s">
        <v>116</v>
      </c>
      <c r="E3199" t="s">
        <v>505</v>
      </c>
      <c r="F3199" t="str">
        <f t="shared" si="246"/>
        <v>焦作市课后辅导</v>
      </c>
      <c r="G3199" t="s">
        <v>110</v>
      </c>
      <c r="H3199" t="s">
        <v>351</v>
      </c>
      <c r="I3199" t="s">
        <v>70</v>
      </c>
      <c r="J3199">
        <v>200</v>
      </c>
      <c r="K3199">
        <v>1</v>
      </c>
      <c r="L3199" s="13">
        <f>VLOOKUP(C3199,'渗透率、续签率'!B:C,2,0)</f>
        <v>0.82299999999999995</v>
      </c>
      <c r="M3199" s="6">
        <v>0.01</v>
      </c>
      <c r="N3199">
        <v>15</v>
      </c>
      <c r="O3199">
        <v>1</v>
      </c>
      <c r="P3199" s="6">
        <v>7.0000000000000007E-2</v>
      </c>
      <c r="Q3199" s="13">
        <v>8.7999999999999995E-2</v>
      </c>
      <c r="R3199" s="13">
        <v>0</v>
      </c>
      <c r="S3199" s="31">
        <v>268</v>
      </c>
      <c r="T3199" s="6">
        <f>VLOOKUP(E3199,'参数设置&amp;汇总'!S:U,3,0)</f>
        <v>0.15</v>
      </c>
      <c r="U3199" s="78">
        <f t="shared" si="245"/>
        <v>2.25</v>
      </c>
      <c r="V3199" s="13">
        <v>0.85000000000000009</v>
      </c>
      <c r="W3199" s="78">
        <f t="shared" si="247"/>
        <v>1.6788235294117646</v>
      </c>
      <c r="X3199" s="1">
        <f>VLOOKUP(E3199,'渗透率、续签率'!AG:AJ,4,0)</f>
        <v>11023</v>
      </c>
      <c r="Y3199" s="1">
        <f t="shared" si="248"/>
        <v>18505.671764705879</v>
      </c>
      <c r="Z3199">
        <v>3</v>
      </c>
      <c r="AA3199" s="89">
        <f t="shared" si="249"/>
        <v>165345</v>
      </c>
      <c r="AH3199" s="37"/>
      <c r="AI3199" s="37"/>
      <c r="AK3199" s="37"/>
    </row>
    <row r="3200" spans="1:37" hidden="1">
      <c r="A3200" t="s">
        <v>64</v>
      </c>
      <c r="B3200" t="s">
        <v>2</v>
      </c>
      <c r="C3200" t="s">
        <v>13</v>
      </c>
      <c r="D3200" t="s">
        <v>116</v>
      </c>
      <c r="E3200" t="s">
        <v>505</v>
      </c>
      <c r="F3200" t="str">
        <f t="shared" si="246"/>
        <v>牡丹江市课后辅导</v>
      </c>
      <c r="G3200" t="s">
        <v>118</v>
      </c>
      <c r="H3200" t="s">
        <v>352</v>
      </c>
      <c r="I3200" t="s">
        <v>70</v>
      </c>
      <c r="J3200">
        <v>167</v>
      </c>
      <c r="K3200">
        <v>0</v>
      </c>
      <c r="L3200" s="13">
        <f>VLOOKUP(C3200,'渗透率、续签率'!B:C,2,0)</f>
        <v>0.82299999999999995</v>
      </c>
      <c r="M3200" s="6">
        <v>0</v>
      </c>
      <c r="N3200">
        <v>2</v>
      </c>
      <c r="O3200">
        <v>0</v>
      </c>
      <c r="P3200" s="6">
        <v>0</v>
      </c>
      <c r="Q3200" s="13">
        <v>0</v>
      </c>
      <c r="R3200" s="13">
        <v>0</v>
      </c>
      <c r="S3200" s="31">
        <v>137</v>
      </c>
      <c r="T3200" s="6">
        <f>VLOOKUP(E3200,'参数设置&amp;汇总'!S:U,3,0)</f>
        <v>0.15</v>
      </c>
      <c r="U3200" s="78">
        <f t="shared" si="245"/>
        <v>0.3</v>
      </c>
      <c r="V3200" s="13">
        <v>0.85000000000000009</v>
      </c>
      <c r="W3200" s="78">
        <f t="shared" si="247"/>
        <v>0.3529411764705882</v>
      </c>
      <c r="X3200" s="1">
        <f>VLOOKUP(E3200,'渗透率、续签率'!AG:AJ,4,0)</f>
        <v>11023</v>
      </c>
      <c r="Y3200" s="1">
        <f t="shared" si="248"/>
        <v>3890.4705882352937</v>
      </c>
      <c r="Z3200">
        <v>0</v>
      </c>
      <c r="AA3200" s="89">
        <f t="shared" si="249"/>
        <v>22046</v>
      </c>
    </row>
    <row r="3201" spans="1:37" hidden="1">
      <c r="A3201" t="s">
        <v>64</v>
      </c>
      <c r="B3201" t="s">
        <v>2</v>
      </c>
      <c r="C3201" t="s">
        <v>13</v>
      </c>
      <c r="D3201" t="s">
        <v>116</v>
      </c>
      <c r="E3201" t="s">
        <v>505</v>
      </c>
      <c r="F3201" t="str">
        <f t="shared" si="246"/>
        <v>玉林市课后辅导</v>
      </c>
      <c r="G3201" t="s">
        <v>88</v>
      </c>
      <c r="H3201" t="s">
        <v>353</v>
      </c>
      <c r="I3201" t="s">
        <v>68</v>
      </c>
      <c r="J3201">
        <v>723</v>
      </c>
      <c r="K3201">
        <v>0</v>
      </c>
      <c r="L3201" s="13">
        <f>VLOOKUP(C3201,'渗透率、续签率'!B:C,2,0)</f>
        <v>0.82299999999999995</v>
      </c>
      <c r="M3201" s="6">
        <v>0</v>
      </c>
      <c r="N3201">
        <v>4</v>
      </c>
      <c r="O3201">
        <v>0</v>
      </c>
      <c r="P3201" s="6">
        <v>0</v>
      </c>
      <c r="Q3201" s="13">
        <v>0</v>
      </c>
      <c r="R3201" s="13">
        <v>0</v>
      </c>
      <c r="S3201" s="31">
        <v>272</v>
      </c>
      <c r="T3201" s="6">
        <f>VLOOKUP(E3201,'参数设置&amp;汇总'!S:U,3,0)</f>
        <v>0.15</v>
      </c>
      <c r="U3201" s="78">
        <f t="shared" si="245"/>
        <v>0.6</v>
      </c>
      <c r="V3201" s="13">
        <v>0.85000000000000009</v>
      </c>
      <c r="W3201" s="78">
        <f t="shared" si="247"/>
        <v>0.70588235294117641</v>
      </c>
      <c r="X3201" s="1">
        <f>VLOOKUP(E3201,'渗透率、续签率'!AG:AJ,4,0)</f>
        <v>11023</v>
      </c>
      <c r="Y3201" s="1">
        <f t="shared" si="248"/>
        <v>7780.9411764705874</v>
      </c>
      <c r="Z3201">
        <v>1</v>
      </c>
      <c r="AA3201" s="89">
        <f t="shared" si="249"/>
        <v>44092</v>
      </c>
      <c r="AH3201" s="37"/>
      <c r="AI3201" s="37"/>
      <c r="AK3201" s="37"/>
    </row>
    <row r="3202" spans="1:37" hidden="1">
      <c r="A3202" t="s">
        <v>64</v>
      </c>
      <c r="B3202" t="s">
        <v>2</v>
      </c>
      <c r="C3202" t="s">
        <v>13</v>
      </c>
      <c r="D3202" t="s">
        <v>116</v>
      </c>
      <c r="E3202" t="s">
        <v>505</v>
      </c>
      <c r="F3202" t="str">
        <f t="shared" si="246"/>
        <v>玉树藏族自治州课后辅导</v>
      </c>
      <c r="G3202" t="s">
        <v>297</v>
      </c>
      <c r="H3202" t="s">
        <v>354</v>
      </c>
      <c r="I3202" t="s">
        <v>70</v>
      </c>
      <c r="J3202">
        <v>6</v>
      </c>
      <c r="K3202">
        <v>0</v>
      </c>
      <c r="L3202" s="13">
        <f>VLOOKUP(C3202,'渗透率、续签率'!B:C,2,0)</f>
        <v>0.82299999999999995</v>
      </c>
      <c r="M3202" s="6">
        <v>0</v>
      </c>
      <c r="N3202">
        <v>0</v>
      </c>
      <c r="O3202">
        <v>0</v>
      </c>
      <c r="P3202" s="6">
        <v>0</v>
      </c>
      <c r="Q3202" s="13">
        <v>0</v>
      </c>
      <c r="R3202" s="13">
        <v>0</v>
      </c>
      <c r="S3202" s="31">
        <v>3</v>
      </c>
      <c r="T3202" s="6">
        <f>VLOOKUP(E3202,'参数设置&amp;汇总'!S:U,3,0)</f>
        <v>0.15</v>
      </c>
      <c r="U3202" s="78">
        <f t="shared" si="245"/>
        <v>0</v>
      </c>
      <c r="V3202" s="13">
        <v>0.85000000000000009</v>
      </c>
      <c r="W3202" s="78">
        <f t="shared" si="247"/>
        <v>0</v>
      </c>
      <c r="X3202" s="1">
        <f>VLOOKUP(E3202,'渗透率、续签率'!AG:AJ,4,0)</f>
        <v>11023</v>
      </c>
      <c r="Y3202" s="1">
        <f t="shared" si="248"/>
        <v>0</v>
      </c>
      <c r="Z3202">
        <v>0</v>
      </c>
      <c r="AA3202" s="89">
        <f t="shared" si="249"/>
        <v>0</v>
      </c>
      <c r="AH3202" s="37"/>
      <c r="AI3202" s="37"/>
      <c r="AJ3202" s="1"/>
      <c r="AK3202" s="37"/>
    </row>
    <row r="3203" spans="1:37" hidden="1">
      <c r="A3203" t="s">
        <v>64</v>
      </c>
      <c r="B3203" t="s">
        <v>2</v>
      </c>
      <c r="C3203" t="s">
        <v>13</v>
      </c>
      <c r="D3203" t="s">
        <v>116</v>
      </c>
      <c r="E3203" t="s">
        <v>505</v>
      </c>
      <c r="F3203" t="str">
        <f t="shared" si="246"/>
        <v>玉溪市课后辅导</v>
      </c>
      <c r="G3203" t="s">
        <v>99</v>
      </c>
      <c r="H3203" t="s">
        <v>355</v>
      </c>
      <c r="I3203" t="s">
        <v>68</v>
      </c>
      <c r="J3203">
        <v>101</v>
      </c>
      <c r="K3203">
        <v>1</v>
      </c>
      <c r="L3203" s="13">
        <f>VLOOKUP(C3203,'渗透率、续签率'!B:C,2,0)</f>
        <v>0.82299999999999995</v>
      </c>
      <c r="M3203" s="6">
        <v>0.01</v>
      </c>
      <c r="N3203">
        <v>7</v>
      </c>
      <c r="O3203">
        <v>1</v>
      </c>
      <c r="P3203" s="6">
        <v>0.14000000000000001</v>
      </c>
      <c r="Q3203" s="13">
        <v>0.188</v>
      </c>
      <c r="R3203" s="13">
        <v>0.188</v>
      </c>
      <c r="S3203" s="31">
        <v>121</v>
      </c>
      <c r="T3203" s="6">
        <f>VLOOKUP(E3203,'参数设置&amp;汇总'!S:U,3,0)</f>
        <v>0.15</v>
      </c>
      <c r="U3203" s="78">
        <f t="shared" ref="U3203:U3266" si="250">IF(T3203*N3203&gt;=O3203,T3203*N3203,O3203)</f>
        <v>1.05</v>
      </c>
      <c r="V3203" s="13">
        <v>0.85000000000000009</v>
      </c>
      <c r="W3203" s="78">
        <f t="shared" si="247"/>
        <v>0.26705882352941185</v>
      </c>
      <c r="X3203" s="1">
        <f>VLOOKUP(E3203,'渗透率、续签率'!AG:AJ,4,0)</f>
        <v>11023</v>
      </c>
      <c r="Y3203" s="1">
        <f t="shared" si="248"/>
        <v>2943.789411764707</v>
      </c>
      <c r="Z3203">
        <v>0</v>
      </c>
      <c r="AA3203" s="89">
        <f t="shared" si="249"/>
        <v>77161</v>
      </c>
      <c r="AH3203" s="37"/>
      <c r="AI3203" s="37"/>
      <c r="AK3203" s="37"/>
    </row>
    <row r="3204" spans="1:37" hidden="1">
      <c r="A3204" t="s">
        <v>64</v>
      </c>
      <c r="B3204" t="s">
        <v>2</v>
      </c>
      <c r="C3204" t="s">
        <v>13</v>
      </c>
      <c r="D3204" t="s">
        <v>116</v>
      </c>
      <c r="E3204" t="s">
        <v>505</v>
      </c>
      <c r="F3204" t="str">
        <f t="shared" ref="F3204:F3267" si="251">H3204&amp;C3204</f>
        <v>珠海市课后辅导</v>
      </c>
      <c r="G3204" t="s">
        <v>75</v>
      </c>
      <c r="H3204" t="s">
        <v>356</v>
      </c>
      <c r="I3204" t="s">
        <v>68</v>
      </c>
      <c r="J3204">
        <v>534</v>
      </c>
      <c r="K3204">
        <v>22</v>
      </c>
      <c r="L3204" s="13">
        <f>VLOOKUP(C3204,'渗透率、续签率'!B:C,2,0)</f>
        <v>0.82299999999999995</v>
      </c>
      <c r="M3204" s="6">
        <v>0.04</v>
      </c>
      <c r="N3204">
        <v>44</v>
      </c>
      <c r="O3204">
        <v>22</v>
      </c>
      <c r="P3204" s="6">
        <v>0.5</v>
      </c>
      <c r="Q3204" s="13">
        <v>0.48899999999999999</v>
      </c>
      <c r="R3204" s="13">
        <v>0.32400000000000001</v>
      </c>
      <c r="S3204" s="31">
        <v>1145</v>
      </c>
      <c r="T3204" s="6">
        <f>VLOOKUP(E3204,'参数设置&amp;汇总'!S:U,3,0)</f>
        <v>0.15</v>
      </c>
      <c r="U3204" s="78">
        <f t="shared" si="250"/>
        <v>22</v>
      </c>
      <c r="V3204" s="13">
        <v>0.85000000000000009</v>
      </c>
      <c r="W3204" s="78">
        <f t="shared" ref="W3204:W3267" si="252">(O3204*(1-L3204)+IF((U3204-O3204)&lt;0,0,(U3204-O3204)))/V3204</f>
        <v>4.5811764705882361</v>
      </c>
      <c r="X3204" s="1">
        <f>VLOOKUP(E3204,'渗透率、续签率'!AG:AJ,4,0)</f>
        <v>11023</v>
      </c>
      <c r="Y3204" s="1">
        <f t="shared" ref="Y3204:Y3267" si="253">X3204*W3204</f>
        <v>50498.308235294127</v>
      </c>
      <c r="Z3204">
        <v>10</v>
      </c>
      <c r="AA3204" s="89">
        <f t="shared" ref="AA3204:AA3267" si="254">N3204*X3204</f>
        <v>485012</v>
      </c>
    </row>
    <row r="3205" spans="1:37" hidden="1">
      <c r="A3205" t="s">
        <v>64</v>
      </c>
      <c r="B3205" t="s">
        <v>2</v>
      </c>
      <c r="C3205" t="s">
        <v>13</v>
      </c>
      <c r="D3205" t="s">
        <v>116</v>
      </c>
      <c r="E3205" t="s">
        <v>505</v>
      </c>
      <c r="F3205" t="str">
        <f t="shared" si="251"/>
        <v>琼中黎族苗族自治县课后辅导</v>
      </c>
      <c r="G3205" t="s">
        <v>120</v>
      </c>
      <c r="H3205" t="s">
        <v>357</v>
      </c>
      <c r="I3205" t="s">
        <v>68</v>
      </c>
      <c r="J3205">
        <v>9</v>
      </c>
      <c r="K3205">
        <v>0</v>
      </c>
      <c r="L3205" s="13">
        <f>VLOOKUP(C3205,'渗透率、续签率'!B:C,2,0)</f>
        <v>0.82299999999999995</v>
      </c>
      <c r="M3205" s="6">
        <v>0</v>
      </c>
      <c r="N3205">
        <v>0</v>
      </c>
      <c r="O3205">
        <v>0</v>
      </c>
      <c r="P3205" s="6">
        <v>0</v>
      </c>
      <c r="Q3205" s="13">
        <v>0</v>
      </c>
      <c r="R3205" s="13">
        <v>0</v>
      </c>
      <c r="S3205" s="31">
        <v>3</v>
      </c>
      <c r="T3205" s="6">
        <f>VLOOKUP(E3205,'参数设置&amp;汇总'!S:U,3,0)</f>
        <v>0.15</v>
      </c>
      <c r="U3205" s="78">
        <f t="shared" si="250"/>
        <v>0</v>
      </c>
      <c r="V3205" s="13">
        <v>0.85000000000000009</v>
      </c>
      <c r="W3205" s="78">
        <f t="shared" si="252"/>
        <v>0</v>
      </c>
      <c r="X3205" s="1">
        <f>VLOOKUP(E3205,'渗透率、续签率'!AG:AJ,4,0)</f>
        <v>11023</v>
      </c>
      <c r="Y3205" s="1">
        <f t="shared" si="253"/>
        <v>0</v>
      </c>
      <c r="Z3205">
        <v>0</v>
      </c>
      <c r="AA3205" s="89">
        <f t="shared" si="254"/>
        <v>0</v>
      </c>
      <c r="AH3205" s="37"/>
      <c r="AI3205" s="37"/>
      <c r="AK3205" s="37"/>
    </row>
    <row r="3206" spans="1:37" hidden="1">
      <c r="A3206" t="s">
        <v>64</v>
      </c>
      <c r="B3206" t="s">
        <v>2</v>
      </c>
      <c r="C3206" t="s">
        <v>13</v>
      </c>
      <c r="D3206" t="s">
        <v>116</v>
      </c>
      <c r="E3206" t="s">
        <v>505</v>
      </c>
      <c r="F3206" t="str">
        <f t="shared" si="251"/>
        <v>琼海市课后辅导</v>
      </c>
      <c r="G3206" t="s">
        <v>120</v>
      </c>
      <c r="H3206" t="s">
        <v>358</v>
      </c>
      <c r="I3206" t="s">
        <v>68</v>
      </c>
      <c r="J3206">
        <v>56</v>
      </c>
      <c r="K3206">
        <v>0</v>
      </c>
      <c r="L3206" s="13">
        <f>VLOOKUP(C3206,'渗透率、续签率'!B:C,2,0)</f>
        <v>0.82299999999999995</v>
      </c>
      <c r="M3206" s="6">
        <v>0</v>
      </c>
      <c r="N3206">
        <v>0</v>
      </c>
      <c r="O3206">
        <v>0</v>
      </c>
      <c r="P3206" s="6">
        <v>0</v>
      </c>
      <c r="Q3206" s="13">
        <v>0</v>
      </c>
      <c r="R3206" s="13">
        <v>0</v>
      </c>
      <c r="S3206" s="31">
        <v>20</v>
      </c>
      <c r="T3206" s="6">
        <f>VLOOKUP(E3206,'参数设置&amp;汇总'!S:U,3,0)</f>
        <v>0.15</v>
      </c>
      <c r="U3206" s="78">
        <f t="shared" si="250"/>
        <v>0</v>
      </c>
      <c r="V3206" s="13">
        <v>0.85000000000000009</v>
      </c>
      <c r="W3206" s="78">
        <f t="shared" si="252"/>
        <v>0</v>
      </c>
      <c r="X3206" s="1">
        <f>VLOOKUP(E3206,'渗透率、续签率'!AG:AJ,4,0)</f>
        <v>11023</v>
      </c>
      <c r="Y3206" s="1">
        <f t="shared" si="253"/>
        <v>0</v>
      </c>
      <c r="Z3206">
        <v>0</v>
      </c>
      <c r="AA3206" s="89">
        <f t="shared" si="254"/>
        <v>0</v>
      </c>
      <c r="AH3206" s="37"/>
      <c r="AI3206" s="37"/>
      <c r="AK3206" s="37"/>
    </row>
    <row r="3207" spans="1:37" hidden="1">
      <c r="A3207" t="s">
        <v>64</v>
      </c>
      <c r="B3207" t="s">
        <v>2</v>
      </c>
      <c r="C3207" t="s">
        <v>13</v>
      </c>
      <c r="D3207" t="s">
        <v>116</v>
      </c>
      <c r="E3207" t="s">
        <v>505</v>
      </c>
      <c r="F3207" t="str">
        <f t="shared" si="251"/>
        <v>甘南藏族自治州课后辅导</v>
      </c>
      <c r="G3207" t="s">
        <v>132</v>
      </c>
      <c r="H3207" t="s">
        <v>359</v>
      </c>
      <c r="I3207" t="s">
        <v>70</v>
      </c>
      <c r="J3207">
        <v>17</v>
      </c>
      <c r="K3207">
        <v>0</v>
      </c>
      <c r="L3207" s="13">
        <f>VLOOKUP(C3207,'渗透率、续签率'!B:C,2,0)</f>
        <v>0.82299999999999995</v>
      </c>
      <c r="M3207" s="6">
        <v>0</v>
      </c>
      <c r="N3207">
        <v>0</v>
      </c>
      <c r="O3207">
        <v>0</v>
      </c>
      <c r="P3207" s="6">
        <v>0</v>
      </c>
      <c r="Q3207" s="13">
        <v>0</v>
      </c>
      <c r="R3207" s="13">
        <v>0</v>
      </c>
      <c r="S3207" s="31">
        <v>6</v>
      </c>
      <c r="T3207" s="6">
        <f>VLOOKUP(E3207,'参数设置&amp;汇总'!S:U,3,0)</f>
        <v>0.15</v>
      </c>
      <c r="U3207" s="78">
        <f t="shared" si="250"/>
        <v>0</v>
      </c>
      <c r="V3207" s="13">
        <v>0.85000000000000009</v>
      </c>
      <c r="W3207" s="78">
        <f t="shared" si="252"/>
        <v>0</v>
      </c>
      <c r="X3207" s="1">
        <f>VLOOKUP(E3207,'渗透率、续签率'!AG:AJ,4,0)</f>
        <v>11023</v>
      </c>
      <c r="Y3207" s="1">
        <f t="shared" si="253"/>
        <v>0</v>
      </c>
      <c r="Z3207">
        <v>0</v>
      </c>
      <c r="AA3207" s="89">
        <f t="shared" si="254"/>
        <v>0</v>
      </c>
      <c r="AH3207" s="37"/>
      <c r="AI3207" s="37"/>
      <c r="AK3207" s="37"/>
    </row>
    <row r="3208" spans="1:37" hidden="1">
      <c r="A3208" t="s">
        <v>64</v>
      </c>
      <c r="B3208" t="s">
        <v>2</v>
      </c>
      <c r="C3208" t="s">
        <v>13</v>
      </c>
      <c r="D3208" t="s">
        <v>116</v>
      </c>
      <c r="E3208" t="s">
        <v>505</v>
      </c>
      <c r="F3208" t="str">
        <f t="shared" si="251"/>
        <v>甘孜藏族自治州课后辅导</v>
      </c>
      <c r="G3208" t="s">
        <v>77</v>
      </c>
      <c r="H3208" t="s">
        <v>360</v>
      </c>
      <c r="I3208" t="s">
        <v>70</v>
      </c>
      <c r="J3208">
        <v>2</v>
      </c>
      <c r="K3208">
        <v>0</v>
      </c>
      <c r="L3208" s="13">
        <f>VLOOKUP(C3208,'渗透率、续签率'!B:C,2,0)</f>
        <v>0.82299999999999995</v>
      </c>
      <c r="M3208" s="6">
        <v>0</v>
      </c>
      <c r="N3208">
        <v>0</v>
      </c>
      <c r="O3208">
        <v>0</v>
      </c>
      <c r="P3208" s="6">
        <v>0</v>
      </c>
      <c r="Q3208" s="13">
        <v>0</v>
      </c>
      <c r="R3208" s="13">
        <v>0</v>
      </c>
      <c r="S3208" s="31">
        <v>0</v>
      </c>
      <c r="T3208" s="6">
        <f>VLOOKUP(E3208,'参数设置&amp;汇总'!S:U,3,0)</f>
        <v>0.15</v>
      </c>
      <c r="U3208" s="78">
        <f t="shared" si="250"/>
        <v>0</v>
      </c>
      <c r="V3208" s="13">
        <v>0.85000000000000009</v>
      </c>
      <c r="W3208" s="78">
        <f t="shared" si="252"/>
        <v>0</v>
      </c>
      <c r="X3208" s="1">
        <f>VLOOKUP(E3208,'渗透率、续签率'!AG:AJ,4,0)</f>
        <v>11023</v>
      </c>
      <c r="Y3208" s="1">
        <f t="shared" si="253"/>
        <v>0</v>
      </c>
      <c r="Z3208">
        <v>0</v>
      </c>
      <c r="AA3208" s="89">
        <f t="shared" si="254"/>
        <v>0</v>
      </c>
      <c r="AH3208" s="37"/>
      <c r="AI3208" s="37"/>
      <c r="AK3208" s="37"/>
    </row>
    <row r="3209" spans="1:37" hidden="1">
      <c r="A3209" t="s">
        <v>64</v>
      </c>
      <c r="B3209" t="s">
        <v>2</v>
      </c>
      <c r="C3209" t="s">
        <v>13</v>
      </c>
      <c r="D3209" t="s">
        <v>116</v>
      </c>
      <c r="E3209" t="s">
        <v>505</v>
      </c>
      <c r="F3209" t="str">
        <f t="shared" si="251"/>
        <v>白城市课后辅导</v>
      </c>
      <c r="G3209" t="s">
        <v>188</v>
      </c>
      <c r="H3209" t="s">
        <v>361</v>
      </c>
      <c r="I3209" t="s">
        <v>70</v>
      </c>
      <c r="J3209">
        <v>324</v>
      </c>
      <c r="K3209">
        <v>0</v>
      </c>
      <c r="L3209" s="13">
        <f>VLOOKUP(C3209,'渗透率、续签率'!B:C,2,0)</f>
        <v>0.82299999999999995</v>
      </c>
      <c r="M3209" s="6">
        <v>0</v>
      </c>
      <c r="N3209">
        <v>4</v>
      </c>
      <c r="O3209">
        <v>0</v>
      </c>
      <c r="P3209" s="6">
        <v>0</v>
      </c>
      <c r="Q3209" s="13">
        <v>0</v>
      </c>
      <c r="R3209" s="13">
        <v>0</v>
      </c>
      <c r="S3209" s="31">
        <v>138</v>
      </c>
      <c r="T3209" s="6">
        <f>VLOOKUP(E3209,'参数设置&amp;汇总'!S:U,3,0)</f>
        <v>0.15</v>
      </c>
      <c r="U3209" s="78">
        <f t="shared" si="250"/>
        <v>0.6</v>
      </c>
      <c r="V3209" s="13">
        <v>0.85000000000000009</v>
      </c>
      <c r="W3209" s="78">
        <f t="shared" si="252"/>
        <v>0.70588235294117641</v>
      </c>
      <c r="X3209" s="1">
        <f>VLOOKUP(E3209,'渗透率、续签率'!AG:AJ,4,0)</f>
        <v>11023</v>
      </c>
      <c r="Y3209" s="1">
        <f t="shared" si="253"/>
        <v>7780.9411764705874</v>
      </c>
      <c r="Z3209">
        <v>0</v>
      </c>
      <c r="AA3209" s="89">
        <f t="shared" si="254"/>
        <v>44092</v>
      </c>
      <c r="AH3209" s="37"/>
      <c r="AI3209" s="37"/>
      <c r="AK3209" s="37"/>
    </row>
    <row r="3210" spans="1:37" hidden="1">
      <c r="A3210" t="s">
        <v>64</v>
      </c>
      <c r="B3210" t="s">
        <v>2</v>
      </c>
      <c r="C3210" t="s">
        <v>13</v>
      </c>
      <c r="D3210" t="s">
        <v>116</v>
      </c>
      <c r="E3210" t="s">
        <v>505</v>
      </c>
      <c r="F3210" t="str">
        <f t="shared" si="251"/>
        <v>白山市课后辅导</v>
      </c>
      <c r="G3210" t="s">
        <v>188</v>
      </c>
      <c r="H3210" t="s">
        <v>362</v>
      </c>
      <c r="I3210" t="s">
        <v>70</v>
      </c>
      <c r="J3210">
        <v>109</v>
      </c>
      <c r="K3210">
        <v>0</v>
      </c>
      <c r="L3210" s="13">
        <f>VLOOKUP(C3210,'渗透率、续签率'!B:C,2,0)</f>
        <v>0.82299999999999995</v>
      </c>
      <c r="M3210" s="6">
        <v>0</v>
      </c>
      <c r="N3210">
        <v>0</v>
      </c>
      <c r="O3210">
        <v>0</v>
      </c>
      <c r="P3210" s="6">
        <v>0</v>
      </c>
      <c r="Q3210" s="13">
        <v>0</v>
      </c>
      <c r="R3210" s="13">
        <v>0</v>
      </c>
      <c r="S3210" s="31">
        <v>21</v>
      </c>
      <c r="T3210" s="6">
        <f>VLOOKUP(E3210,'参数设置&amp;汇总'!S:U,3,0)</f>
        <v>0.15</v>
      </c>
      <c r="U3210" s="78">
        <f t="shared" si="250"/>
        <v>0</v>
      </c>
      <c r="V3210" s="13">
        <v>0.85000000000000009</v>
      </c>
      <c r="W3210" s="78">
        <f t="shared" si="252"/>
        <v>0</v>
      </c>
      <c r="X3210" s="1">
        <f>VLOOKUP(E3210,'渗透率、续签率'!AG:AJ,4,0)</f>
        <v>11023</v>
      </c>
      <c r="Y3210" s="1">
        <f t="shared" si="253"/>
        <v>0</v>
      </c>
      <c r="Z3210">
        <v>0</v>
      </c>
      <c r="AA3210" s="89">
        <f t="shared" si="254"/>
        <v>0</v>
      </c>
      <c r="AH3210" s="37"/>
      <c r="AI3210" s="37"/>
      <c r="AK3210" s="37"/>
    </row>
    <row r="3211" spans="1:37" hidden="1">
      <c r="A3211" t="s">
        <v>64</v>
      </c>
      <c r="B3211" t="s">
        <v>2</v>
      </c>
      <c r="C3211" t="s">
        <v>13</v>
      </c>
      <c r="D3211" t="s">
        <v>116</v>
      </c>
      <c r="E3211" t="s">
        <v>505</v>
      </c>
      <c r="F3211" t="str">
        <f t="shared" si="251"/>
        <v>白杨市课后辅导</v>
      </c>
      <c r="G3211" t="s">
        <v>145</v>
      </c>
      <c r="H3211" t="s">
        <v>363</v>
      </c>
      <c r="I3211" t="s">
        <v>70</v>
      </c>
      <c r="J3211">
        <v>0</v>
      </c>
      <c r="K3211">
        <v>0</v>
      </c>
      <c r="L3211" s="13">
        <f>VLOOKUP(C3211,'渗透率、续签率'!B:C,2,0)</f>
        <v>0.82299999999999995</v>
      </c>
      <c r="M3211" s="6">
        <v>0</v>
      </c>
      <c r="N3211">
        <v>0</v>
      </c>
      <c r="O3211">
        <v>0</v>
      </c>
      <c r="P3211" s="6">
        <v>0</v>
      </c>
      <c r="Q3211" s="13">
        <v>0</v>
      </c>
      <c r="R3211" s="13">
        <v>0</v>
      </c>
      <c r="S3211" s="31">
        <v>0</v>
      </c>
      <c r="T3211" s="6">
        <f>VLOOKUP(E3211,'参数设置&amp;汇总'!S:U,3,0)</f>
        <v>0.15</v>
      </c>
      <c r="U3211" s="78">
        <f t="shared" si="250"/>
        <v>0</v>
      </c>
      <c r="V3211" s="13">
        <v>0.85000000000000009</v>
      </c>
      <c r="W3211" s="78">
        <f t="shared" si="252"/>
        <v>0</v>
      </c>
      <c r="X3211" s="1">
        <f>VLOOKUP(E3211,'渗透率、续签率'!AG:AJ,4,0)</f>
        <v>11023</v>
      </c>
      <c r="Y3211" s="1">
        <f t="shared" si="253"/>
        <v>0</v>
      </c>
      <c r="Z3211">
        <v>0</v>
      </c>
      <c r="AA3211" s="89">
        <f t="shared" si="254"/>
        <v>0</v>
      </c>
      <c r="AH3211" s="37"/>
      <c r="AI3211" s="37"/>
      <c r="AK3211" s="37"/>
    </row>
    <row r="3212" spans="1:37" hidden="1">
      <c r="A3212" t="s">
        <v>64</v>
      </c>
      <c r="B3212" t="s">
        <v>2</v>
      </c>
      <c r="C3212" t="s">
        <v>13</v>
      </c>
      <c r="D3212" t="s">
        <v>116</v>
      </c>
      <c r="E3212" t="s">
        <v>505</v>
      </c>
      <c r="F3212" t="str">
        <f t="shared" si="251"/>
        <v>白沙黎族自治县课后辅导</v>
      </c>
      <c r="G3212" t="s">
        <v>120</v>
      </c>
      <c r="H3212" t="s">
        <v>364</v>
      </c>
      <c r="I3212" t="s">
        <v>68</v>
      </c>
      <c r="J3212">
        <v>5</v>
      </c>
      <c r="K3212">
        <v>0</v>
      </c>
      <c r="L3212" s="13">
        <f>VLOOKUP(C3212,'渗透率、续签率'!B:C,2,0)</f>
        <v>0.82299999999999995</v>
      </c>
      <c r="M3212" s="6">
        <v>0</v>
      </c>
      <c r="N3212">
        <v>0</v>
      </c>
      <c r="O3212">
        <v>0</v>
      </c>
      <c r="P3212" s="6">
        <v>0</v>
      </c>
      <c r="Q3212" s="13">
        <v>0</v>
      </c>
      <c r="R3212" s="13">
        <v>0</v>
      </c>
      <c r="S3212" s="31">
        <v>1</v>
      </c>
      <c r="T3212" s="6">
        <f>VLOOKUP(E3212,'参数设置&amp;汇总'!S:U,3,0)</f>
        <v>0.15</v>
      </c>
      <c r="U3212" s="78">
        <f t="shared" si="250"/>
        <v>0</v>
      </c>
      <c r="V3212" s="13">
        <v>0.85000000000000009</v>
      </c>
      <c r="W3212" s="78">
        <f t="shared" si="252"/>
        <v>0</v>
      </c>
      <c r="X3212" s="1">
        <f>VLOOKUP(E3212,'渗透率、续签率'!AG:AJ,4,0)</f>
        <v>11023</v>
      </c>
      <c r="Y3212" s="1">
        <f t="shared" si="253"/>
        <v>0</v>
      </c>
      <c r="Z3212">
        <v>0</v>
      </c>
      <c r="AA3212" s="89">
        <f t="shared" si="254"/>
        <v>0</v>
      </c>
      <c r="AH3212" s="37"/>
      <c r="AI3212" s="37"/>
      <c r="AK3212" s="37"/>
    </row>
    <row r="3213" spans="1:37" hidden="1">
      <c r="A3213" t="s">
        <v>64</v>
      </c>
      <c r="B3213" t="s">
        <v>2</v>
      </c>
      <c r="C3213" t="s">
        <v>13</v>
      </c>
      <c r="D3213" t="s">
        <v>116</v>
      </c>
      <c r="E3213" t="s">
        <v>505</v>
      </c>
      <c r="F3213" t="str">
        <f t="shared" si="251"/>
        <v>白银市课后辅导</v>
      </c>
      <c r="G3213" t="s">
        <v>132</v>
      </c>
      <c r="H3213" t="s">
        <v>365</v>
      </c>
      <c r="I3213" t="s">
        <v>70</v>
      </c>
      <c r="J3213">
        <v>81</v>
      </c>
      <c r="K3213">
        <v>0</v>
      </c>
      <c r="L3213" s="13">
        <f>VLOOKUP(C3213,'渗透率、续签率'!B:C,2,0)</f>
        <v>0.82299999999999995</v>
      </c>
      <c r="M3213" s="6">
        <v>0</v>
      </c>
      <c r="N3213">
        <v>0</v>
      </c>
      <c r="O3213">
        <v>0</v>
      </c>
      <c r="P3213" s="6">
        <v>0</v>
      </c>
      <c r="Q3213" s="13">
        <v>0</v>
      </c>
      <c r="R3213" s="13">
        <v>0</v>
      </c>
      <c r="S3213" s="31">
        <v>43</v>
      </c>
      <c r="T3213" s="6">
        <f>VLOOKUP(E3213,'参数设置&amp;汇总'!S:U,3,0)</f>
        <v>0.15</v>
      </c>
      <c r="U3213" s="78">
        <f t="shared" si="250"/>
        <v>0</v>
      </c>
      <c r="V3213" s="13">
        <v>0.85000000000000009</v>
      </c>
      <c r="W3213" s="78">
        <f t="shared" si="252"/>
        <v>0</v>
      </c>
      <c r="X3213" s="1">
        <f>VLOOKUP(E3213,'渗透率、续签率'!AG:AJ,4,0)</f>
        <v>11023</v>
      </c>
      <c r="Y3213" s="1">
        <f t="shared" si="253"/>
        <v>0</v>
      </c>
      <c r="Z3213">
        <v>0</v>
      </c>
      <c r="AA3213" s="89">
        <f t="shared" si="254"/>
        <v>0</v>
      </c>
      <c r="AH3213" s="37"/>
      <c r="AI3213" s="37"/>
      <c r="AK3213" s="37"/>
    </row>
    <row r="3214" spans="1:37" hidden="1">
      <c r="A3214" t="s">
        <v>64</v>
      </c>
      <c r="B3214" t="s">
        <v>2</v>
      </c>
      <c r="C3214" t="s">
        <v>13</v>
      </c>
      <c r="D3214" t="s">
        <v>116</v>
      </c>
      <c r="E3214" t="s">
        <v>505</v>
      </c>
      <c r="F3214" t="str">
        <f t="shared" si="251"/>
        <v>百色市课后辅导</v>
      </c>
      <c r="G3214" t="s">
        <v>88</v>
      </c>
      <c r="H3214" t="s">
        <v>366</v>
      </c>
      <c r="I3214" t="s">
        <v>68</v>
      </c>
      <c r="J3214">
        <v>537</v>
      </c>
      <c r="K3214">
        <v>0</v>
      </c>
      <c r="L3214" s="13">
        <f>VLOOKUP(C3214,'渗透率、续签率'!B:C,2,0)</f>
        <v>0.82299999999999995</v>
      </c>
      <c r="M3214" s="6">
        <v>0</v>
      </c>
      <c r="N3214">
        <v>1</v>
      </c>
      <c r="O3214">
        <v>0</v>
      </c>
      <c r="P3214" s="6">
        <v>0</v>
      </c>
      <c r="Q3214" s="13">
        <v>0</v>
      </c>
      <c r="R3214" s="13">
        <v>0</v>
      </c>
      <c r="S3214" s="31">
        <v>159</v>
      </c>
      <c r="T3214" s="6">
        <f>VLOOKUP(E3214,'参数设置&amp;汇总'!S:U,3,0)</f>
        <v>0.15</v>
      </c>
      <c r="U3214" s="78">
        <f t="shared" si="250"/>
        <v>0.15</v>
      </c>
      <c r="V3214" s="13">
        <v>0.85000000000000009</v>
      </c>
      <c r="W3214" s="78">
        <f t="shared" si="252"/>
        <v>0.1764705882352941</v>
      </c>
      <c r="X3214" s="1">
        <f>VLOOKUP(E3214,'渗透率、续签率'!AG:AJ,4,0)</f>
        <v>11023</v>
      </c>
      <c r="Y3214" s="1">
        <f t="shared" si="253"/>
        <v>1945.2352941176468</v>
      </c>
      <c r="Z3214">
        <v>0</v>
      </c>
      <c r="AA3214" s="89">
        <f t="shared" si="254"/>
        <v>11023</v>
      </c>
      <c r="AH3214" s="37"/>
      <c r="AI3214" s="37"/>
      <c r="AK3214" s="37"/>
    </row>
    <row r="3215" spans="1:37" hidden="1">
      <c r="A3215" t="s">
        <v>64</v>
      </c>
      <c r="B3215" t="s">
        <v>2</v>
      </c>
      <c r="C3215" t="s">
        <v>13</v>
      </c>
      <c r="D3215" t="s">
        <v>116</v>
      </c>
      <c r="E3215" t="s">
        <v>505</v>
      </c>
      <c r="F3215" t="str">
        <f t="shared" si="251"/>
        <v>益阳市课后辅导</v>
      </c>
      <c r="G3215" t="s">
        <v>113</v>
      </c>
      <c r="H3215" t="s">
        <v>367</v>
      </c>
      <c r="I3215" t="s">
        <v>68</v>
      </c>
      <c r="J3215">
        <v>160</v>
      </c>
      <c r="K3215">
        <v>0</v>
      </c>
      <c r="L3215" s="13">
        <f>VLOOKUP(C3215,'渗透率、续签率'!B:C,2,0)</f>
        <v>0.82299999999999995</v>
      </c>
      <c r="M3215" s="6">
        <v>0</v>
      </c>
      <c r="N3215">
        <v>5</v>
      </c>
      <c r="O3215">
        <v>0</v>
      </c>
      <c r="P3215" s="6">
        <v>0</v>
      </c>
      <c r="Q3215" s="13">
        <v>0</v>
      </c>
      <c r="R3215" s="13">
        <v>0</v>
      </c>
      <c r="S3215" s="31">
        <v>146</v>
      </c>
      <c r="T3215" s="6">
        <f>VLOOKUP(E3215,'参数设置&amp;汇总'!S:U,3,0)</f>
        <v>0.15</v>
      </c>
      <c r="U3215" s="78">
        <f t="shared" si="250"/>
        <v>0.75</v>
      </c>
      <c r="V3215" s="13">
        <v>0.85000000000000009</v>
      </c>
      <c r="W3215" s="78">
        <f t="shared" si="252"/>
        <v>0.88235294117647045</v>
      </c>
      <c r="X3215" s="1">
        <f>VLOOKUP(E3215,'渗透率、续签率'!AG:AJ,4,0)</f>
        <v>11023</v>
      </c>
      <c r="Y3215" s="1">
        <f t="shared" si="253"/>
        <v>9726.1764705882342</v>
      </c>
      <c r="Z3215">
        <v>0</v>
      </c>
      <c r="AA3215" s="89">
        <f t="shared" si="254"/>
        <v>55115</v>
      </c>
      <c r="AH3215" s="37"/>
      <c r="AI3215" s="37"/>
      <c r="AK3215" s="37"/>
    </row>
    <row r="3216" spans="1:37" hidden="1">
      <c r="A3216" t="s">
        <v>64</v>
      </c>
      <c r="B3216" t="s">
        <v>2</v>
      </c>
      <c r="C3216" t="s">
        <v>13</v>
      </c>
      <c r="D3216" t="s">
        <v>116</v>
      </c>
      <c r="E3216" t="s">
        <v>505</v>
      </c>
      <c r="F3216" t="str">
        <f t="shared" si="251"/>
        <v>盐城市课后辅导</v>
      </c>
      <c r="G3216" t="s">
        <v>73</v>
      </c>
      <c r="H3216" t="s">
        <v>368</v>
      </c>
      <c r="I3216" t="s">
        <v>70</v>
      </c>
      <c r="J3216">
        <v>621</v>
      </c>
      <c r="K3216">
        <v>5</v>
      </c>
      <c r="L3216" s="13">
        <f>VLOOKUP(C3216,'渗透率、续签率'!B:C,2,0)</f>
        <v>0.82299999999999995</v>
      </c>
      <c r="M3216" s="6">
        <v>0.01</v>
      </c>
      <c r="N3216">
        <v>19</v>
      </c>
      <c r="O3216">
        <v>4</v>
      </c>
      <c r="P3216" s="6">
        <v>0.21</v>
      </c>
      <c r="Q3216" s="13">
        <v>8.5999999999999993E-2</v>
      </c>
      <c r="R3216" s="13">
        <v>4.1000000000000002E-2</v>
      </c>
      <c r="S3216" s="31">
        <v>488</v>
      </c>
      <c r="T3216" s="6">
        <f>VLOOKUP(E3216,'参数设置&amp;汇总'!S:U,3,0)</f>
        <v>0.15</v>
      </c>
      <c r="U3216" s="78">
        <f t="shared" si="250"/>
        <v>4</v>
      </c>
      <c r="V3216" s="13">
        <v>0.85000000000000009</v>
      </c>
      <c r="W3216" s="78">
        <f t="shared" si="252"/>
        <v>0.83294117647058841</v>
      </c>
      <c r="X3216" s="1">
        <f>VLOOKUP(E3216,'渗透率、续签率'!AG:AJ,4,0)</f>
        <v>11023</v>
      </c>
      <c r="Y3216" s="1">
        <f t="shared" si="253"/>
        <v>9181.5105882352964</v>
      </c>
      <c r="Z3216">
        <v>3</v>
      </c>
      <c r="AA3216" s="89">
        <f t="shared" si="254"/>
        <v>209437</v>
      </c>
      <c r="AH3216" s="37"/>
      <c r="AI3216" s="37"/>
      <c r="AK3216" s="37"/>
    </row>
    <row r="3217" spans="1:37" hidden="1">
      <c r="A3217" t="s">
        <v>64</v>
      </c>
      <c r="B3217" t="s">
        <v>2</v>
      </c>
      <c r="C3217" t="s">
        <v>13</v>
      </c>
      <c r="D3217" t="s">
        <v>116</v>
      </c>
      <c r="E3217" t="s">
        <v>505</v>
      </c>
      <c r="F3217" t="str">
        <f t="shared" si="251"/>
        <v>盘锦市课后辅导</v>
      </c>
      <c r="G3217" t="s">
        <v>101</v>
      </c>
      <c r="H3217" t="s">
        <v>369</v>
      </c>
      <c r="I3217" t="s">
        <v>70</v>
      </c>
      <c r="J3217">
        <v>284</v>
      </c>
      <c r="K3217">
        <v>0</v>
      </c>
      <c r="L3217" s="13">
        <f>VLOOKUP(C3217,'渗透率、续签率'!B:C,2,0)</f>
        <v>0.82299999999999995</v>
      </c>
      <c r="M3217" s="6">
        <v>0</v>
      </c>
      <c r="N3217">
        <v>5</v>
      </c>
      <c r="O3217">
        <v>0</v>
      </c>
      <c r="P3217" s="6">
        <v>0</v>
      </c>
      <c r="Q3217" s="13">
        <v>0</v>
      </c>
      <c r="R3217" s="13">
        <v>0</v>
      </c>
      <c r="S3217" s="31">
        <v>141</v>
      </c>
      <c r="T3217" s="6">
        <f>VLOOKUP(E3217,'参数设置&amp;汇总'!S:U,3,0)</f>
        <v>0.15</v>
      </c>
      <c r="U3217" s="78">
        <f t="shared" si="250"/>
        <v>0.75</v>
      </c>
      <c r="V3217" s="13">
        <v>0.85000000000000009</v>
      </c>
      <c r="W3217" s="78">
        <f t="shared" si="252"/>
        <v>0.88235294117647045</v>
      </c>
      <c r="X3217" s="1">
        <f>VLOOKUP(E3217,'渗透率、续签率'!AG:AJ,4,0)</f>
        <v>11023</v>
      </c>
      <c r="Y3217" s="1">
        <f t="shared" si="253"/>
        <v>9726.1764705882342</v>
      </c>
      <c r="Z3217">
        <v>0</v>
      </c>
      <c r="AA3217" s="89">
        <f t="shared" si="254"/>
        <v>55115</v>
      </c>
      <c r="AH3217" s="37"/>
      <c r="AI3217" s="37"/>
      <c r="AK3217" s="37"/>
    </row>
    <row r="3218" spans="1:37" hidden="1">
      <c r="A3218" t="s">
        <v>64</v>
      </c>
      <c r="B3218" t="s">
        <v>2</v>
      </c>
      <c r="C3218" t="s">
        <v>13</v>
      </c>
      <c r="D3218" t="s">
        <v>116</v>
      </c>
      <c r="E3218" t="s">
        <v>505</v>
      </c>
      <c r="F3218" t="str">
        <f t="shared" si="251"/>
        <v>眉山市课后辅导</v>
      </c>
      <c r="G3218" t="s">
        <v>77</v>
      </c>
      <c r="H3218" t="s">
        <v>370</v>
      </c>
      <c r="I3218" t="s">
        <v>70</v>
      </c>
      <c r="J3218">
        <v>212</v>
      </c>
      <c r="K3218">
        <v>3</v>
      </c>
      <c r="L3218" s="13">
        <f>VLOOKUP(C3218,'渗透率、续签率'!B:C,2,0)</f>
        <v>0.82299999999999995</v>
      </c>
      <c r="M3218" s="6">
        <v>0.01</v>
      </c>
      <c r="N3218">
        <v>17</v>
      </c>
      <c r="O3218">
        <v>3</v>
      </c>
      <c r="P3218" s="6">
        <v>0.18</v>
      </c>
      <c r="Q3218" s="13">
        <v>0.108</v>
      </c>
      <c r="R3218" s="13">
        <v>0</v>
      </c>
      <c r="S3218" s="31">
        <v>287</v>
      </c>
      <c r="T3218" s="6">
        <f>VLOOKUP(E3218,'参数设置&amp;汇总'!S:U,3,0)</f>
        <v>0.15</v>
      </c>
      <c r="U3218" s="78">
        <f t="shared" si="250"/>
        <v>3</v>
      </c>
      <c r="V3218" s="13">
        <v>0.85000000000000009</v>
      </c>
      <c r="W3218" s="78">
        <f t="shared" si="252"/>
        <v>0.62470588235294122</v>
      </c>
      <c r="X3218" s="1">
        <f>VLOOKUP(E3218,'渗透率、续签率'!AG:AJ,4,0)</f>
        <v>11023</v>
      </c>
      <c r="Y3218" s="1">
        <f t="shared" si="253"/>
        <v>6886.1329411764709</v>
      </c>
      <c r="Z3218">
        <v>0</v>
      </c>
      <c r="AA3218" s="89">
        <f t="shared" si="254"/>
        <v>187391</v>
      </c>
      <c r="AH3218" s="37"/>
      <c r="AI3218" s="37"/>
      <c r="AK3218" s="37"/>
    </row>
    <row r="3219" spans="1:37" hidden="1">
      <c r="A3219" t="s">
        <v>64</v>
      </c>
      <c r="B3219" t="s">
        <v>2</v>
      </c>
      <c r="C3219" t="s">
        <v>13</v>
      </c>
      <c r="D3219" t="s">
        <v>116</v>
      </c>
      <c r="E3219" t="s">
        <v>505</v>
      </c>
      <c r="F3219" t="str">
        <f t="shared" si="251"/>
        <v>石嘴山市课后辅导</v>
      </c>
      <c r="G3219" t="s">
        <v>129</v>
      </c>
      <c r="H3219" t="s">
        <v>371</v>
      </c>
      <c r="I3219" t="s">
        <v>70</v>
      </c>
      <c r="J3219">
        <v>104</v>
      </c>
      <c r="K3219">
        <v>0</v>
      </c>
      <c r="L3219" s="13">
        <f>VLOOKUP(C3219,'渗透率、续签率'!B:C,2,0)</f>
        <v>0.82299999999999995</v>
      </c>
      <c r="M3219" s="6">
        <v>0</v>
      </c>
      <c r="N3219">
        <v>0</v>
      </c>
      <c r="O3219">
        <v>0</v>
      </c>
      <c r="P3219" s="6">
        <v>0</v>
      </c>
      <c r="Q3219" s="13">
        <v>0</v>
      </c>
      <c r="R3219" s="13">
        <v>0</v>
      </c>
      <c r="S3219" s="31">
        <v>36</v>
      </c>
      <c r="T3219" s="6">
        <f>VLOOKUP(E3219,'参数设置&amp;汇总'!S:U,3,0)</f>
        <v>0.15</v>
      </c>
      <c r="U3219" s="78">
        <f t="shared" si="250"/>
        <v>0</v>
      </c>
      <c r="V3219" s="13">
        <v>0.85000000000000009</v>
      </c>
      <c r="W3219" s="78">
        <f t="shared" si="252"/>
        <v>0</v>
      </c>
      <c r="X3219" s="1">
        <f>VLOOKUP(E3219,'渗透率、续签率'!AG:AJ,4,0)</f>
        <v>11023</v>
      </c>
      <c r="Y3219" s="1">
        <f t="shared" si="253"/>
        <v>0</v>
      </c>
      <c r="Z3219">
        <v>0</v>
      </c>
      <c r="AA3219" s="89">
        <f t="shared" si="254"/>
        <v>0</v>
      </c>
      <c r="AH3219" s="37"/>
      <c r="AI3219" s="37"/>
      <c r="AK3219" s="37"/>
    </row>
    <row r="3220" spans="1:37" hidden="1">
      <c r="A3220" t="s">
        <v>64</v>
      </c>
      <c r="B3220" t="s">
        <v>2</v>
      </c>
      <c r="C3220" t="s">
        <v>13</v>
      </c>
      <c r="D3220" t="s">
        <v>116</v>
      </c>
      <c r="E3220" t="s">
        <v>505</v>
      </c>
      <c r="F3220" t="str">
        <f t="shared" si="251"/>
        <v>石家庄市课后辅导</v>
      </c>
      <c r="G3220" t="s">
        <v>159</v>
      </c>
      <c r="H3220" t="s">
        <v>372</v>
      </c>
      <c r="I3220" t="s">
        <v>70</v>
      </c>
      <c r="J3220" s="1">
        <v>1379</v>
      </c>
      <c r="K3220">
        <v>64</v>
      </c>
      <c r="L3220" s="13">
        <f>VLOOKUP(C3220,'渗透率、续签率'!B:C,2,0)</f>
        <v>0.82299999999999995</v>
      </c>
      <c r="M3220" s="6">
        <v>0.05</v>
      </c>
      <c r="N3220">
        <v>261</v>
      </c>
      <c r="O3220">
        <v>63</v>
      </c>
      <c r="P3220" s="6">
        <v>0.24</v>
      </c>
      <c r="Q3220" s="13">
        <v>0.56100000000000005</v>
      </c>
      <c r="R3220" s="13">
        <v>0.47299999999999998</v>
      </c>
      <c r="S3220" s="31">
        <v>5580</v>
      </c>
      <c r="T3220" s="6">
        <f>VLOOKUP(E3220,'参数设置&amp;汇总'!S:U,3,0)</f>
        <v>0.15</v>
      </c>
      <c r="U3220" s="78">
        <f t="shared" si="250"/>
        <v>63</v>
      </c>
      <c r="V3220" s="13">
        <v>0.85000000000000009</v>
      </c>
      <c r="W3220" s="78">
        <f t="shared" si="252"/>
        <v>13.118823529411767</v>
      </c>
      <c r="X3220" s="1">
        <f>VLOOKUP(E3220,'渗透率、续签率'!AG:AJ,4,0)</f>
        <v>11023</v>
      </c>
      <c r="Y3220" s="1">
        <f t="shared" si="253"/>
        <v>144608.79176470591</v>
      </c>
      <c r="Z3220">
        <v>17</v>
      </c>
      <c r="AA3220" s="89">
        <f t="shared" si="254"/>
        <v>2877003</v>
      </c>
      <c r="AH3220" s="37"/>
      <c r="AI3220" s="37"/>
      <c r="AK3220" s="37"/>
    </row>
    <row r="3221" spans="1:37" hidden="1">
      <c r="A3221" t="s">
        <v>64</v>
      </c>
      <c r="B3221" t="s">
        <v>2</v>
      </c>
      <c r="C3221" t="s">
        <v>13</v>
      </c>
      <c r="D3221" t="s">
        <v>116</v>
      </c>
      <c r="E3221" t="s">
        <v>505</v>
      </c>
      <c r="F3221" t="str">
        <f t="shared" si="251"/>
        <v>石河子市课后辅导</v>
      </c>
      <c r="G3221" t="s">
        <v>145</v>
      </c>
      <c r="H3221" t="s">
        <v>373</v>
      </c>
      <c r="I3221" t="s">
        <v>70</v>
      </c>
      <c r="J3221">
        <v>21</v>
      </c>
      <c r="K3221">
        <v>0</v>
      </c>
      <c r="L3221" s="13">
        <f>VLOOKUP(C3221,'渗透率、续签率'!B:C,2,0)</f>
        <v>0.82299999999999995</v>
      </c>
      <c r="M3221" s="6">
        <v>0</v>
      </c>
      <c r="N3221">
        <v>2</v>
      </c>
      <c r="O3221">
        <v>0</v>
      </c>
      <c r="P3221" s="6">
        <v>0</v>
      </c>
      <c r="Q3221" s="13">
        <v>0</v>
      </c>
      <c r="R3221" s="13">
        <v>0</v>
      </c>
      <c r="S3221" s="31">
        <v>35</v>
      </c>
      <c r="T3221" s="6">
        <f>VLOOKUP(E3221,'参数设置&amp;汇总'!S:U,3,0)</f>
        <v>0.15</v>
      </c>
      <c r="U3221" s="78">
        <f t="shared" si="250"/>
        <v>0.3</v>
      </c>
      <c r="V3221" s="13">
        <v>0.85000000000000009</v>
      </c>
      <c r="W3221" s="78">
        <f t="shared" si="252"/>
        <v>0.3529411764705882</v>
      </c>
      <c r="X3221" s="1">
        <f>VLOOKUP(E3221,'渗透率、续签率'!AG:AJ,4,0)</f>
        <v>11023</v>
      </c>
      <c r="Y3221" s="1">
        <f t="shared" si="253"/>
        <v>3890.4705882352937</v>
      </c>
      <c r="Z3221">
        <v>0</v>
      </c>
      <c r="AA3221" s="89">
        <f t="shared" si="254"/>
        <v>22046</v>
      </c>
      <c r="AH3221" s="37"/>
      <c r="AI3221" s="37"/>
      <c r="AJ3221" s="1"/>
      <c r="AK3221" s="37"/>
    </row>
    <row r="3222" spans="1:37" hidden="1">
      <c r="A3222" t="s">
        <v>64</v>
      </c>
      <c r="B3222" t="s">
        <v>2</v>
      </c>
      <c r="C3222" t="s">
        <v>13</v>
      </c>
      <c r="D3222" t="s">
        <v>116</v>
      </c>
      <c r="E3222" t="s">
        <v>505</v>
      </c>
      <c r="F3222" t="str">
        <f t="shared" si="251"/>
        <v>神农架林区课后辅导</v>
      </c>
      <c r="G3222" t="s">
        <v>81</v>
      </c>
      <c r="H3222" t="s">
        <v>374</v>
      </c>
      <c r="I3222" t="s">
        <v>68</v>
      </c>
      <c r="J3222">
        <v>0</v>
      </c>
      <c r="K3222">
        <v>0</v>
      </c>
      <c r="L3222" s="13">
        <f>VLOOKUP(C3222,'渗透率、续签率'!B:C,2,0)</f>
        <v>0.82299999999999995</v>
      </c>
      <c r="M3222" s="6">
        <v>0</v>
      </c>
      <c r="N3222">
        <v>0</v>
      </c>
      <c r="O3222">
        <v>0</v>
      </c>
      <c r="P3222" s="6">
        <v>0</v>
      </c>
      <c r="Q3222" s="13">
        <v>0</v>
      </c>
      <c r="R3222" s="13">
        <v>0</v>
      </c>
      <c r="S3222" s="31">
        <v>0</v>
      </c>
      <c r="T3222" s="6">
        <f>VLOOKUP(E3222,'参数设置&amp;汇总'!S:U,3,0)</f>
        <v>0.15</v>
      </c>
      <c r="U3222" s="78">
        <f t="shared" si="250"/>
        <v>0</v>
      </c>
      <c r="V3222" s="13">
        <v>0.85000000000000009</v>
      </c>
      <c r="W3222" s="78">
        <f t="shared" si="252"/>
        <v>0</v>
      </c>
      <c r="X3222" s="1">
        <f>VLOOKUP(E3222,'渗透率、续签率'!AG:AJ,4,0)</f>
        <v>11023</v>
      </c>
      <c r="Y3222" s="1">
        <f t="shared" si="253"/>
        <v>0</v>
      </c>
      <c r="Z3222">
        <v>0</v>
      </c>
      <c r="AA3222" s="89">
        <f t="shared" si="254"/>
        <v>0</v>
      </c>
    </row>
    <row r="3223" spans="1:37" hidden="1">
      <c r="A3223" t="s">
        <v>64</v>
      </c>
      <c r="B3223" t="s">
        <v>2</v>
      </c>
      <c r="C3223" t="s">
        <v>13</v>
      </c>
      <c r="D3223" t="s">
        <v>116</v>
      </c>
      <c r="E3223" t="s">
        <v>505</v>
      </c>
      <c r="F3223" t="str">
        <f t="shared" si="251"/>
        <v>秦皇岛市课后辅导</v>
      </c>
      <c r="G3223" t="s">
        <v>159</v>
      </c>
      <c r="H3223" t="s">
        <v>375</v>
      </c>
      <c r="I3223" t="s">
        <v>70</v>
      </c>
      <c r="J3223">
        <v>358</v>
      </c>
      <c r="K3223">
        <v>6</v>
      </c>
      <c r="L3223" s="13">
        <f>VLOOKUP(C3223,'渗透率、续签率'!B:C,2,0)</f>
        <v>0.82299999999999995</v>
      </c>
      <c r="M3223" s="6">
        <v>0.02</v>
      </c>
      <c r="N3223">
        <v>21</v>
      </c>
      <c r="O3223">
        <v>6</v>
      </c>
      <c r="P3223" s="6">
        <v>0.28999999999999998</v>
      </c>
      <c r="Q3223" s="13">
        <v>0.309</v>
      </c>
      <c r="R3223" s="13">
        <v>0.26900000000000002</v>
      </c>
      <c r="S3223" s="31">
        <v>594</v>
      </c>
      <c r="T3223" s="6">
        <f>VLOOKUP(E3223,'参数设置&amp;汇总'!S:U,3,0)</f>
        <v>0.15</v>
      </c>
      <c r="U3223" s="78">
        <f t="shared" si="250"/>
        <v>6</v>
      </c>
      <c r="V3223" s="13">
        <v>0.85000000000000009</v>
      </c>
      <c r="W3223" s="78">
        <f t="shared" si="252"/>
        <v>1.2494117647058824</v>
      </c>
      <c r="X3223" s="1">
        <f>VLOOKUP(E3223,'渗透率、续签率'!AG:AJ,4,0)</f>
        <v>11023</v>
      </c>
      <c r="Y3223" s="1">
        <f t="shared" si="253"/>
        <v>13772.265882352942</v>
      </c>
      <c r="Z3223">
        <v>0</v>
      </c>
      <c r="AA3223" s="89">
        <f t="shared" si="254"/>
        <v>231483</v>
      </c>
      <c r="AH3223" s="37"/>
      <c r="AI3223" s="37"/>
      <c r="AK3223" s="37"/>
    </row>
    <row r="3224" spans="1:37" hidden="1">
      <c r="A3224" t="s">
        <v>64</v>
      </c>
      <c r="B3224" t="s">
        <v>2</v>
      </c>
      <c r="C3224" t="s">
        <v>13</v>
      </c>
      <c r="D3224" t="s">
        <v>116</v>
      </c>
      <c r="E3224" t="s">
        <v>505</v>
      </c>
      <c r="F3224" t="str">
        <f t="shared" si="251"/>
        <v>红河哈尼族彝族自治州课后辅导</v>
      </c>
      <c r="G3224" t="s">
        <v>99</v>
      </c>
      <c r="H3224" t="s">
        <v>376</v>
      </c>
      <c r="I3224" t="s">
        <v>68</v>
      </c>
      <c r="J3224">
        <v>168</v>
      </c>
      <c r="K3224">
        <v>0</v>
      </c>
      <c r="L3224" s="13">
        <f>VLOOKUP(C3224,'渗透率、续签率'!B:C,2,0)</f>
        <v>0.82299999999999995</v>
      </c>
      <c r="M3224" s="6">
        <v>0</v>
      </c>
      <c r="N3224">
        <v>4</v>
      </c>
      <c r="O3224">
        <v>0</v>
      </c>
      <c r="P3224" s="6">
        <v>0</v>
      </c>
      <c r="Q3224" s="13">
        <v>0</v>
      </c>
      <c r="R3224" s="13">
        <v>0</v>
      </c>
      <c r="S3224" s="31">
        <v>91</v>
      </c>
      <c r="T3224" s="6">
        <f>VLOOKUP(E3224,'参数设置&amp;汇总'!S:U,3,0)</f>
        <v>0.15</v>
      </c>
      <c r="U3224" s="78">
        <f t="shared" si="250"/>
        <v>0.6</v>
      </c>
      <c r="V3224" s="13">
        <v>0.85000000000000009</v>
      </c>
      <c r="W3224" s="78">
        <f t="shared" si="252"/>
        <v>0.70588235294117641</v>
      </c>
      <c r="X3224" s="1">
        <f>VLOOKUP(E3224,'渗透率、续签率'!AG:AJ,4,0)</f>
        <v>11023</v>
      </c>
      <c r="Y3224" s="1">
        <f t="shared" si="253"/>
        <v>7780.9411764705874</v>
      </c>
      <c r="Z3224">
        <v>0</v>
      </c>
      <c r="AA3224" s="89">
        <f t="shared" si="254"/>
        <v>44092</v>
      </c>
      <c r="AH3224" s="37"/>
      <c r="AI3224" s="37"/>
      <c r="AJ3224" s="1"/>
      <c r="AK3224" s="37"/>
    </row>
    <row r="3225" spans="1:37" hidden="1">
      <c r="A3225" t="s">
        <v>64</v>
      </c>
      <c r="B3225" t="s">
        <v>2</v>
      </c>
      <c r="C3225" t="s">
        <v>13</v>
      </c>
      <c r="D3225" t="s">
        <v>116</v>
      </c>
      <c r="E3225" t="s">
        <v>505</v>
      </c>
      <c r="F3225" t="str">
        <f t="shared" si="251"/>
        <v>绍兴市课后辅导</v>
      </c>
      <c r="G3225" t="s">
        <v>79</v>
      </c>
      <c r="H3225" t="s">
        <v>377</v>
      </c>
      <c r="I3225" t="s">
        <v>68</v>
      </c>
      <c r="J3225">
        <v>280</v>
      </c>
      <c r="K3225">
        <v>2</v>
      </c>
      <c r="L3225" s="13">
        <f>VLOOKUP(C3225,'渗透率、续签率'!B:C,2,0)</f>
        <v>0.82299999999999995</v>
      </c>
      <c r="M3225" s="6">
        <v>0.01</v>
      </c>
      <c r="N3225">
        <v>55</v>
      </c>
      <c r="O3225">
        <v>2</v>
      </c>
      <c r="P3225" s="6">
        <v>0.04</v>
      </c>
      <c r="Q3225" s="13">
        <v>0.16</v>
      </c>
      <c r="R3225" s="13">
        <v>0.11899999999999999</v>
      </c>
      <c r="S3225" s="31">
        <v>814</v>
      </c>
      <c r="T3225" s="6">
        <f>VLOOKUP(E3225,'参数设置&amp;汇总'!S:U,3,0)</f>
        <v>0.15</v>
      </c>
      <c r="U3225" s="78">
        <f t="shared" si="250"/>
        <v>8.25</v>
      </c>
      <c r="V3225" s="13">
        <v>0.85000000000000009</v>
      </c>
      <c r="W3225" s="78">
        <f t="shared" si="252"/>
        <v>7.7694117647058816</v>
      </c>
      <c r="X3225" s="1">
        <f>VLOOKUP(E3225,'渗透率、续签率'!AG:AJ,4,0)</f>
        <v>11023</v>
      </c>
      <c r="Y3225" s="1">
        <f t="shared" si="253"/>
        <v>85642.225882352926</v>
      </c>
      <c r="Z3225">
        <v>1</v>
      </c>
      <c r="AA3225" s="89">
        <f t="shared" si="254"/>
        <v>606265</v>
      </c>
      <c r="AH3225" s="37"/>
      <c r="AI3225" s="37"/>
      <c r="AK3225" s="37"/>
    </row>
    <row r="3226" spans="1:37" hidden="1">
      <c r="A3226" t="s">
        <v>64</v>
      </c>
      <c r="B3226" t="s">
        <v>2</v>
      </c>
      <c r="C3226" t="s">
        <v>13</v>
      </c>
      <c r="D3226" t="s">
        <v>116</v>
      </c>
      <c r="E3226" t="s">
        <v>505</v>
      </c>
      <c r="F3226" t="str">
        <f t="shared" si="251"/>
        <v>绥化市课后辅导</v>
      </c>
      <c r="G3226" t="s">
        <v>118</v>
      </c>
      <c r="H3226" t="s">
        <v>378</v>
      </c>
      <c r="I3226" t="s">
        <v>70</v>
      </c>
      <c r="J3226">
        <v>289</v>
      </c>
      <c r="K3226">
        <v>0</v>
      </c>
      <c r="L3226" s="13">
        <f>VLOOKUP(C3226,'渗透率、续签率'!B:C,2,0)</f>
        <v>0.82299999999999995</v>
      </c>
      <c r="M3226" s="6">
        <v>0</v>
      </c>
      <c r="N3226">
        <v>3</v>
      </c>
      <c r="O3226">
        <v>0</v>
      </c>
      <c r="P3226" s="6">
        <v>0</v>
      </c>
      <c r="Q3226" s="13">
        <v>0</v>
      </c>
      <c r="R3226" s="13">
        <v>0</v>
      </c>
      <c r="S3226" s="31">
        <v>148</v>
      </c>
      <c r="T3226" s="6">
        <f>VLOOKUP(E3226,'参数设置&amp;汇总'!S:U,3,0)</f>
        <v>0.15</v>
      </c>
      <c r="U3226" s="78">
        <f t="shared" si="250"/>
        <v>0.44999999999999996</v>
      </c>
      <c r="V3226" s="13">
        <v>0.85000000000000009</v>
      </c>
      <c r="W3226" s="78">
        <f t="shared" si="252"/>
        <v>0.52941176470588225</v>
      </c>
      <c r="X3226" s="1">
        <f>VLOOKUP(E3226,'渗透率、续签率'!AG:AJ,4,0)</f>
        <v>11023</v>
      </c>
      <c r="Y3226" s="1">
        <f t="shared" si="253"/>
        <v>5835.7058823529396</v>
      </c>
      <c r="Z3226">
        <v>0</v>
      </c>
      <c r="AA3226" s="89">
        <f t="shared" si="254"/>
        <v>33069</v>
      </c>
    </row>
    <row r="3227" spans="1:37" hidden="1">
      <c r="A3227" t="s">
        <v>64</v>
      </c>
      <c r="B3227" t="s">
        <v>2</v>
      </c>
      <c r="C3227" t="s">
        <v>13</v>
      </c>
      <c r="D3227" t="s">
        <v>116</v>
      </c>
      <c r="E3227" t="s">
        <v>505</v>
      </c>
      <c r="F3227" t="str">
        <f t="shared" si="251"/>
        <v>绵阳市课后辅导</v>
      </c>
      <c r="G3227" t="s">
        <v>77</v>
      </c>
      <c r="H3227" t="s">
        <v>379</v>
      </c>
      <c r="I3227" t="s">
        <v>70</v>
      </c>
      <c r="J3227">
        <v>373</v>
      </c>
      <c r="K3227">
        <v>2</v>
      </c>
      <c r="L3227" s="13">
        <f>VLOOKUP(C3227,'渗透率、续签率'!B:C,2,0)</f>
        <v>0.82299999999999995</v>
      </c>
      <c r="M3227" s="6">
        <v>0.01</v>
      </c>
      <c r="N3227">
        <v>37</v>
      </c>
      <c r="O3227">
        <v>1</v>
      </c>
      <c r="P3227" s="6">
        <v>0.03</v>
      </c>
      <c r="Q3227" s="13">
        <v>5.1999999999999998E-2</v>
      </c>
      <c r="R3227" s="13">
        <v>0</v>
      </c>
      <c r="S3227" s="31">
        <v>521</v>
      </c>
      <c r="T3227" s="6">
        <f>VLOOKUP(E3227,'参数设置&amp;汇总'!S:U,3,0)</f>
        <v>0.15</v>
      </c>
      <c r="U3227" s="78">
        <f t="shared" si="250"/>
        <v>5.55</v>
      </c>
      <c r="V3227" s="13">
        <v>0.85000000000000009</v>
      </c>
      <c r="W3227" s="78">
        <f t="shared" si="252"/>
        <v>5.5611764705882347</v>
      </c>
      <c r="X3227" s="1">
        <f>VLOOKUP(E3227,'渗透率、续签率'!AG:AJ,4,0)</f>
        <v>11023</v>
      </c>
      <c r="Y3227" s="1">
        <f t="shared" si="253"/>
        <v>61300.848235294114</v>
      </c>
      <c r="Z3227">
        <v>0</v>
      </c>
      <c r="AA3227" s="89">
        <f t="shared" si="254"/>
        <v>407851</v>
      </c>
      <c r="AH3227" s="37"/>
      <c r="AI3227" s="37"/>
      <c r="AK3227" s="37"/>
    </row>
    <row r="3228" spans="1:37" hidden="1">
      <c r="A3228" t="s">
        <v>64</v>
      </c>
      <c r="B3228" t="s">
        <v>2</v>
      </c>
      <c r="C3228" t="s">
        <v>13</v>
      </c>
      <c r="D3228" t="s">
        <v>116</v>
      </c>
      <c r="E3228" t="s">
        <v>505</v>
      </c>
      <c r="F3228" t="str">
        <f t="shared" si="251"/>
        <v>聊城市课后辅导</v>
      </c>
      <c r="G3228" t="s">
        <v>103</v>
      </c>
      <c r="H3228" t="s">
        <v>380</v>
      </c>
      <c r="I3228" t="s">
        <v>70</v>
      </c>
      <c r="J3228">
        <v>793</v>
      </c>
      <c r="K3228">
        <v>0</v>
      </c>
      <c r="L3228" s="13">
        <f>VLOOKUP(C3228,'渗透率、续签率'!B:C,2,0)</f>
        <v>0.82299999999999995</v>
      </c>
      <c r="M3228" s="6">
        <v>0</v>
      </c>
      <c r="N3228">
        <v>34</v>
      </c>
      <c r="O3228">
        <v>0</v>
      </c>
      <c r="P3228" s="6">
        <v>0</v>
      </c>
      <c r="Q3228" s="13">
        <v>0</v>
      </c>
      <c r="R3228" s="13">
        <v>0</v>
      </c>
      <c r="S3228" s="31">
        <v>777</v>
      </c>
      <c r="T3228" s="6">
        <f>VLOOKUP(E3228,'参数设置&amp;汇总'!S:U,3,0)</f>
        <v>0.15</v>
      </c>
      <c r="U3228" s="78">
        <f t="shared" si="250"/>
        <v>5.0999999999999996</v>
      </c>
      <c r="V3228" s="13">
        <v>0.85000000000000009</v>
      </c>
      <c r="W3228" s="78">
        <f t="shared" si="252"/>
        <v>5.9999999999999991</v>
      </c>
      <c r="X3228" s="1">
        <f>VLOOKUP(E3228,'渗透率、续签率'!AG:AJ,4,0)</f>
        <v>11023</v>
      </c>
      <c r="Y3228" s="1">
        <f t="shared" si="253"/>
        <v>66137.999999999985</v>
      </c>
      <c r="Z3228">
        <v>0</v>
      </c>
      <c r="AA3228" s="89">
        <f t="shared" si="254"/>
        <v>374782</v>
      </c>
      <c r="AH3228" s="37"/>
      <c r="AI3228" s="37"/>
      <c r="AK3228" s="37"/>
    </row>
    <row r="3229" spans="1:37" hidden="1">
      <c r="A3229" t="s">
        <v>64</v>
      </c>
      <c r="B3229" t="s">
        <v>2</v>
      </c>
      <c r="C3229" t="s">
        <v>13</v>
      </c>
      <c r="D3229" t="s">
        <v>116</v>
      </c>
      <c r="E3229" t="s">
        <v>505</v>
      </c>
      <c r="F3229" t="str">
        <f t="shared" si="251"/>
        <v>肇庆市课后辅导</v>
      </c>
      <c r="G3229" t="s">
        <v>75</v>
      </c>
      <c r="H3229" t="s">
        <v>381</v>
      </c>
      <c r="I3229" t="s">
        <v>68</v>
      </c>
      <c r="J3229">
        <v>448</v>
      </c>
      <c r="K3229">
        <v>0</v>
      </c>
      <c r="L3229" s="13">
        <f>VLOOKUP(C3229,'渗透率、续签率'!B:C,2,0)</f>
        <v>0.82299999999999995</v>
      </c>
      <c r="M3229" s="6">
        <v>0</v>
      </c>
      <c r="N3229">
        <v>31</v>
      </c>
      <c r="O3229">
        <v>0</v>
      </c>
      <c r="P3229" s="6">
        <v>0</v>
      </c>
      <c r="Q3229" s="13">
        <v>0</v>
      </c>
      <c r="R3229" s="13">
        <v>0</v>
      </c>
      <c r="S3229" s="31">
        <v>602</v>
      </c>
      <c r="T3229" s="6">
        <f>VLOOKUP(E3229,'参数设置&amp;汇总'!S:U,3,0)</f>
        <v>0.15</v>
      </c>
      <c r="U3229" s="78">
        <f t="shared" si="250"/>
        <v>4.6499999999999995</v>
      </c>
      <c r="V3229" s="13">
        <v>0.85000000000000009</v>
      </c>
      <c r="W3229" s="78">
        <f t="shared" si="252"/>
        <v>5.4705882352941169</v>
      </c>
      <c r="X3229" s="1">
        <f>VLOOKUP(E3229,'渗透率、续签率'!AG:AJ,4,0)</f>
        <v>11023</v>
      </c>
      <c r="Y3229" s="1">
        <f t="shared" si="253"/>
        <v>60302.294117647049</v>
      </c>
      <c r="Z3229">
        <v>0</v>
      </c>
      <c r="AA3229" s="89">
        <f t="shared" si="254"/>
        <v>341713</v>
      </c>
      <c r="AH3229" s="37"/>
      <c r="AI3229" s="37"/>
      <c r="AK3229" s="37"/>
    </row>
    <row r="3230" spans="1:37" hidden="1">
      <c r="A3230" t="s">
        <v>64</v>
      </c>
      <c r="B3230" t="s">
        <v>2</v>
      </c>
      <c r="C3230" t="s">
        <v>13</v>
      </c>
      <c r="D3230" t="s">
        <v>116</v>
      </c>
      <c r="E3230" t="s">
        <v>505</v>
      </c>
      <c r="F3230" t="str">
        <f t="shared" si="251"/>
        <v>自贡市课后辅导</v>
      </c>
      <c r="G3230" t="s">
        <v>77</v>
      </c>
      <c r="H3230" t="s">
        <v>383</v>
      </c>
      <c r="I3230" t="s">
        <v>70</v>
      </c>
      <c r="J3230">
        <v>75</v>
      </c>
      <c r="K3230">
        <v>0</v>
      </c>
      <c r="L3230" s="13">
        <f>VLOOKUP(C3230,'渗透率、续签率'!B:C,2,0)</f>
        <v>0.82299999999999995</v>
      </c>
      <c r="M3230" s="6">
        <v>0</v>
      </c>
      <c r="N3230">
        <v>9</v>
      </c>
      <c r="O3230">
        <v>0</v>
      </c>
      <c r="P3230" s="6">
        <v>0</v>
      </c>
      <c r="Q3230" s="13">
        <v>0</v>
      </c>
      <c r="R3230" s="13">
        <v>0</v>
      </c>
      <c r="S3230" s="31">
        <v>111</v>
      </c>
      <c r="T3230" s="6">
        <f>VLOOKUP(E3230,'参数设置&amp;汇总'!S:U,3,0)</f>
        <v>0.15</v>
      </c>
      <c r="U3230" s="78">
        <f t="shared" si="250"/>
        <v>1.3499999999999999</v>
      </c>
      <c r="V3230" s="13">
        <v>0.85000000000000009</v>
      </c>
      <c r="W3230" s="78">
        <f t="shared" si="252"/>
        <v>1.5882352941176467</v>
      </c>
      <c r="X3230" s="1">
        <f>VLOOKUP(E3230,'渗透率、续签率'!AG:AJ,4,0)</f>
        <v>11023</v>
      </c>
      <c r="Y3230" s="1">
        <f t="shared" si="253"/>
        <v>17507.117647058822</v>
      </c>
      <c r="Z3230">
        <v>0</v>
      </c>
      <c r="AA3230" s="89">
        <f t="shared" si="254"/>
        <v>99207</v>
      </c>
      <c r="AH3230" s="37"/>
      <c r="AI3230" s="37"/>
      <c r="AK3230" s="37"/>
    </row>
    <row r="3231" spans="1:37" hidden="1">
      <c r="A3231" t="s">
        <v>64</v>
      </c>
      <c r="B3231" t="s">
        <v>2</v>
      </c>
      <c r="C3231" t="s">
        <v>13</v>
      </c>
      <c r="D3231" t="s">
        <v>116</v>
      </c>
      <c r="E3231" t="s">
        <v>505</v>
      </c>
      <c r="F3231" t="str">
        <f t="shared" si="251"/>
        <v>舟山市课后辅导</v>
      </c>
      <c r="G3231" t="s">
        <v>79</v>
      </c>
      <c r="H3231" t="s">
        <v>384</v>
      </c>
      <c r="I3231" t="s">
        <v>68</v>
      </c>
      <c r="J3231">
        <v>91</v>
      </c>
      <c r="K3231">
        <v>0</v>
      </c>
      <c r="L3231" s="13">
        <f>VLOOKUP(C3231,'渗透率、续签率'!B:C,2,0)</f>
        <v>0.82299999999999995</v>
      </c>
      <c r="M3231" s="6">
        <v>0</v>
      </c>
      <c r="N3231">
        <v>12</v>
      </c>
      <c r="O3231">
        <v>0</v>
      </c>
      <c r="P3231" s="6">
        <v>0</v>
      </c>
      <c r="Q3231" s="13">
        <v>0</v>
      </c>
      <c r="R3231" s="13">
        <v>0</v>
      </c>
      <c r="S3231" s="31">
        <v>138</v>
      </c>
      <c r="T3231" s="6">
        <f>VLOOKUP(E3231,'参数设置&amp;汇总'!S:U,3,0)</f>
        <v>0.15</v>
      </c>
      <c r="U3231" s="78">
        <f t="shared" si="250"/>
        <v>1.7999999999999998</v>
      </c>
      <c r="V3231" s="13">
        <v>0.85000000000000009</v>
      </c>
      <c r="W3231" s="78">
        <f t="shared" si="252"/>
        <v>2.117647058823529</v>
      </c>
      <c r="X3231" s="1">
        <f>VLOOKUP(E3231,'渗透率、续签率'!AG:AJ,4,0)</f>
        <v>11023</v>
      </c>
      <c r="Y3231" s="1">
        <f t="shared" si="253"/>
        <v>23342.823529411758</v>
      </c>
      <c r="Z3231">
        <v>1</v>
      </c>
      <c r="AA3231" s="89">
        <f t="shared" si="254"/>
        <v>132276</v>
      </c>
      <c r="AH3231" s="37"/>
      <c r="AI3231" s="37"/>
      <c r="AK3231" s="37"/>
    </row>
    <row r="3232" spans="1:37" hidden="1">
      <c r="A3232" t="s">
        <v>64</v>
      </c>
      <c r="B3232" t="s">
        <v>2</v>
      </c>
      <c r="C3232" t="s">
        <v>13</v>
      </c>
      <c r="D3232" t="s">
        <v>116</v>
      </c>
      <c r="E3232" t="s">
        <v>505</v>
      </c>
      <c r="F3232" t="str">
        <f t="shared" si="251"/>
        <v>芜湖市课后辅导</v>
      </c>
      <c r="G3232" t="s">
        <v>94</v>
      </c>
      <c r="H3232" t="s">
        <v>385</v>
      </c>
      <c r="I3232" t="s">
        <v>68</v>
      </c>
      <c r="J3232">
        <v>510</v>
      </c>
      <c r="K3232">
        <v>3</v>
      </c>
      <c r="L3232" s="13">
        <f>VLOOKUP(C3232,'渗透率、续签率'!B:C,2,0)</f>
        <v>0.82299999999999995</v>
      </c>
      <c r="M3232" s="6">
        <v>0.01</v>
      </c>
      <c r="N3232">
        <v>21</v>
      </c>
      <c r="O3232">
        <v>3</v>
      </c>
      <c r="P3232" s="6">
        <v>0.14000000000000001</v>
      </c>
      <c r="Q3232" s="13">
        <v>0.10199999999999999</v>
      </c>
      <c r="R3232" s="13">
        <v>0</v>
      </c>
      <c r="S3232" s="31">
        <v>536</v>
      </c>
      <c r="T3232" s="6">
        <f>VLOOKUP(E3232,'参数设置&amp;汇总'!S:U,3,0)</f>
        <v>0.15</v>
      </c>
      <c r="U3232" s="78">
        <f t="shared" si="250"/>
        <v>3.15</v>
      </c>
      <c r="V3232" s="13">
        <v>0.85000000000000009</v>
      </c>
      <c r="W3232" s="78">
        <f t="shared" si="252"/>
        <v>0.80117647058823527</v>
      </c>
      <c r="X3232" s="1">
        <f>VLOOKUP(E3232,'渗透率、续签率'!AG:AJ,4,0)</f>
        <v>11023</v>
      </c>
      <c r="Y3232" s="1">
        <f t="shared" si="253"/>
        <v>8831.3682352941178</v>
      </c>
      <c r="Z3232">
        <v>0</v>
      </c>
      <c r="AA3232" s="89">
        <f t="shared" si="254"/>
        <v>231483</v>
      </c>
      <c r="AH3232" s="37"/>
      <c r="AI3232" s="37"/>
      <c r="AK3232" s="37"/>
    </row>
    <row r="3233" spans="1:37" hidden="1">
      <c r="A3233" t="s">
        <v>64</v>
      </c>
      <c r="B3233" t="s">
        <v>2</v>
      </c>
      <c r="C3233" t="s">
        <v>13</v>
      </c>
      <c r="D3233" t="s">
        <v>116</v>
      </c>
      <c r="E3233" t="s">
        <v>505</v>
      </c>
      <c r="F3233" t="str">
        <f t="shared" si="251"/>
        <v>茂名市课后辅导</v>
      </c>
      <c r="G3233" t="s">
        <v>75</v>
      </c>
      <c r="H3233" t="s">
        <v>386</v>
      </c>
      <c r="I3233" t="s">
        <v>68</v>
      </c>
      <c r="J3233" s="1">
        <v>1000</v>
      </c>
      <c r="K3233">
        <v>0</v>
      </c>
      <c r="L3233" s="13">
        <f>VLOOKUP(C3233,'渗透率、续签率'!B:C,2,0)</f>
        <v>0.82299999999999995</v>
      </c>
      <c r="M3233" s="6">
        <v>0</v>
      </c>
      <c r="N3233">
        <v>8</v>
      </c>
      <c r="O3233">
        <v>0</v>
      </c>
      <c r="P3233" s="6">
        <v>0</v>
      </c>
      <c r="Q3233" s="13">
        <v>0</v>
      </c>
      <c r="R3233" s="13">
        <v>0</v>
      </c>
      <c r="S3233" s="31">
        <v>476</v>
      </c>
      <c r="T3233" s="6">
        <f>VLOOKUP(E3233,'参数设置&amp;汇总'!S:U,3,0)</f>
        <v>0.15</v>
      </c>
      <c r="U3233" s="78">
        <f t="shared" si="250"/>
        <v>1.2</v>
      </c>
      <c r="V3233" s="13">
        <v>0.85000000000000009</v>
      </c>
      <c r="W3233" s="78">
        <f t="shared" si="252"/>
        <v>1.4117647058823528</v>
      </c>
      <c r="X3233" s="1">
        <f>VLOOKUP(E3233,'渗透率、续签率'!AG:AJ,4,0)</f>
        <v>11023</v>
      </c>
      <c r="Y3233" s="1">
        <f t="shared" si="253"/>
        <v>15561.882352941175</v>
      </c>
      <c r="Z3233">
        <v>0</v>
      </c>
      <c r="AA3233" s="89">
        <f t="shared" si="254"/>
        <v>88184</v>
      </c>
      <c r="AH3233" s="37"/>
      <c r="AI3233" s="37"/>
      <c r="AK3233" s="37"/>
    </row>
    <row r="3234" spans="1:37" hidden="1">
      <c r="A3234" t="s">
        <v>64</v>
      </c>
      <c r="B3234" t="s">
        <v>2</v>
      </c>
      <c r="C3234" t="s">
        <v>13</v>
      </c>
      <c r="D3234" t="s">
        <v>116</v>
      </c>
      <c r="E3234" t="s">
        <v>505</v>
      </c>
      <c r="F3234" t="str">
        <f t="shared" si="251"/>
        <v>荆州市课后辅导</v>
      </c>
      <c r="G3234" t="s">
        <v>81</v>
      </c>
      <c r="H3234" t="s">
        <v>387</v>
      </c>
      <c r="I3234" t="s">
        <v>68</v>
      </c>
      <c r="J3234">
        <v>214</v>
      </c>
      <c r="K3234">
        <v>0</v>
      </c>
      <c r="L3234" s="13">
        <f>VLOOKUP(C3234,'渗透率、续签率'!B:C,2,0)</f>
        <v>0.82299999999999995</v>
      </c>
      <c r="M3234" s="6">
        <v>0</v>
      </c>
      <c r="N3234">
        <v>2</v>
      </c>
      <c r="O3234">
        <v>0</v>
      </c>
      <c r="P3234" s="6">
        <v>0</v>
      </c>
      <c r="Q3234" s="13">
        <v>0</v>
      </c>
      <c r="R3234" s="13">
        <v>0</v>
      </c>
      <c r="S3234" s="31">
        <v>188</v>
      </c>
      <c r="T3234" s="6">
        <f>VLOOKUP(E3234,'参数设置&amp;汇总'!S:U,3,0)</f>
        <v>0.15</v>
      </c>
      <c r="U3234" s="78">
        <f t="shared" si="250"/>
        <v>0.3</v>
      </c>
      <c r="V3234" s="13">
        <v>0.85000000000000009</v>
      </c>
      <c r="W3234" s="78">
        <f t="shared" si="252"/>
        <v>0.3529411764705882</v>
      </c>
      <c r="X3234" s="1">
        <f>VLOOKUP(E3234,'渗透率、续签率'!AG:AJ,4,0)</f>
        <v>11023</v>
      </c>
      <c r="Y3234" s="1">
        <f t="shared" si="253"/>
        <v>3890.4705882352937</v>
      </c>
      <c r="Z3234">
        <v>0</v>
      </c>
      <c r="AA3234" s="89">
        <f t="shared" si="254"/>
        <v>22046</v>
      </c>
      <c r="AH3234" s="37"/>
      <c r="AI3234" s="37"/>
      <c r="AK3234" s="37"/>
    </row>
    <row r="3235" spans="1:37" hidden="1">
      <c r="A3235" t="s">
        <v>64</v>
      </c>
      <c r="B3235" t="s">
        <v>2</v>
      </c>
      <c r="C3235" t="s">
        <v>13</v>
      </c>
      <c r="D3235" t="s">
        <v>116</v>
      </c>
      <c r="E3235" t="s">
        <v>505</v>
      </c>
      <c r="F3235" t="str">
        <f t="shared" si="251"/>
        <v>荆门市课后辅导</v>
      </c>
      <c r="G3235" t="s">
        <v>81</v>
      </c>
      <c r="H3235" t="s">
        <v>388</v>
      </c>
      <c r="I3235" t="s">
        <v>68</v>
      </c>
      <c r="J3235">
        <v>111</v>
      </c>
      <c r="K3235">
        <v>2</v>
      </c>
      <c r="L3235" s="13">
        <f>VLOOKUP(C3235,'渗透率、续签率'!B:C,2,0)</f>
        <v>0.82299999999999995</v>
      </c>
      <c r="M3235" s="6">
        <v>0.02</v>
      </c>
      <c r="N3235">
        <v>6</v>
      </c>
      <c r="O3235">
        <v>2</v>
      </c>
      <c r="P3235" s="6">
        <v>0.33</v>
      </c>
      <c r="Q3235" s="13">
        <v>0.28199999999999997</v>
      </c>
      <c r="R3235" s="13">
        <v>0.28199999999999997</v>
      </c>
      <c r="S3235" s="31">
        <v>189</v>
      </c>
      <c r="T3235" s="6">
        <f>VLOOKUP(E3235,'参数设置&amp;汇总'!S:U,3,0)</f>
        <v>0.15</v>
      </c>
      <c r="U3235" s="78">
        <f t="shared" si="250"/>
        <v>2</v>
      </c>
      <c r="V3235" s="13">
        <v>0.85000000000000009</v>
      </c>
      <c r="W3235" s="78">
        <f t="shared" si="252"/>
        <v>0.4164705882352942</v>
      </c>
      <c r="X3235" s="1">
        <f>VLOOKUP(E3235,'渗透率、续签率'!AG:AJ,4,0)</f>
        <v>11023</v>
      </c>
      <c r="Y3235" s="1">
        <f t="shared" si="253"/>
        <v>4590.7552941176482</v>
      </c>
      <c r="Z3235">
        <v>0</v>
      </c>
      <c r="AA3235" s="89">
        <f t="shared" si="254"/>
        <v>66138</v>
      </c>
      <c r="AH3235" s="37"/>
      <c r="AI3235" s="37"/>
      <c r="AK3235" s="37"/>
    </row>
    <row r="3236" spans="1:37" hidden="1">
      <c r="A3236" t="s">
        <v>64</v>
      </c>
      <c r="B3236" t="s">
        <v>2</v>
      </c>
      <c r="C3236" t="s">
        <v>13</v>
      </c>
      <c r="D3236" t="s">
        <v>116</v>
      </c>
      <c r="E3236" t="s">
        <v>505</v>
      </c>
      <c r="F3236" t="str">
        <f t="shared" si="251"/>
        <v>莆田市课后辅导</v>
      </c>
      <c r="G3236" t="s">
        <v>92</v>
      </c>
      <c r="H3236" t="s">
        <v>389</v>
      </c>
      <c r="I3236" t="s">
        <v>68</v>
      </c>
      <c r="J3236">
        <v>481</v>
      </c>
      <c r="K3236">
        <v>0</v>
      </c>
      <c r="L3236" s="13">
        <f>VLOOKUP(C3236,'渗透率、续签率'!B:C,2,0)</f>
        <v>0.82299999999999995</v>
      </c>
      <c r="M3236" s="6">
        <v>0</v>
      </c>
      <c r="N3236">
        <v>16</v>
      </c>
      <c r="O3236">
        <v>0</v>
      </c>
      <c r="P3236" s="6">
        <v>0</v>
      </c>
      <c r="Q3236" s="13">
        <v>0</v>
      </c>
      <c r="R3236" s="13">
        <v>0</v>
      </c>
      <c r="S3236" s="31">
        <v>369</v>
      </c>
      <c r="T3236" s="6">
        <f>VLOOKUP(E3236,'参数设置&amp;汇总'!S:U,3,0)</f>
        <v>0.15</v>
      </c>
      <c r="U3236" s="78">
        <f t="shared" si="250"/>
        <v>2.4</v>
      </c>
      <c r="V3236" s="13">
        <v>0.85000000000000009</v>
      </c>
      <c r="W3236" s="78">
        <f t="shared" si="252"/>
        <v>2.8235294117647056</v>
      </c>
      <c r="X3236" s="1">
        <f>VLOOKUP(E3236,'渗透率、续签率'!AG:AJ,4,0)</f>
        <v>11023</v>
      </c>
      <c r="Y3236" s="1">
        <f t="shared" si="253"/>
        <v>31123.76470588235</v>
      </c>
      <c r="Z3236">
        <v>0</v>
      </c>
      <c r="AA3236" s="89">
        <f t="shared" si="254"/>
        <v>176368</v>
      </c>
      <c r="AH3236" s="37"/>
      <c r="AI3236" s="37"/>
      <c r="AK3236" s="37"/>
    </row>
    <row r="3237" spans="1:37" hidden="1">
      <c r="A3237" t="s">
        <v>64</v>
      </c>
      <c r="B3237" t="s">
        <v>2</v>
      </c>
      <c r="C3237" t="s">
        <v>13</v>
      </c>
      <c r="D3237" t="s">
        <v>116</v>
      </c>
      <c r="E3237" t="s">
        <v>505</v>
      </c>
      <c r="F3237" t="str">
        <f t="shared" si="251"/>
        <v>菏泽市课后辅导</v>
      </c>
      <c r="G3237" t="s">
        <v>103</v>
      </c>
      <c r="H3237" t="s">
        <v>390</v>
      </c>
      <c r="I3237" t="s">
        <v>70</v>
      </c>
      <c r="J3237">
        <v>386</v>
      </c>
      <c r="K3237">
        <v>0</v>
      </c>
      <c r="L3237" s="13">
        <f>VLOOKUP(C3237,'渗透率、续签率'!B:C,2,0)</f>
        <v>0.82299999999999995</v>
      </c>
      <c r="M3237" s="6">
        <v>0</v>
      </c>
      <c r="N3237">
        <v>29</v>
      </c>
      <c r="O3237">
        <v>0</v>
      </c>
      <c r="P3237" s="6">
        <v>0</v>
      </c>
      <c r="Q3237" s="13">
        <v>0</v>
      </c>
      <c r="R3237" s="13">
        <v>0</v>
      </c>
      <c r="S3237" s="31">
        <v>547</v>
      </c>
      <c r="T3237" s="6">
        <f>VLOOKUP(E3237,'参数设置&amp;汇总'!S:U,3,0)</f>
        <v>0.15</v>
      </c>
      <c r="U3237" s="78">
        <f t="shared" si="250"/>
        <v>4.3499999999999996</v>
      </c>
      <c r="V3237" s="13">
        <v>0.85000000000000009</v>
      </c>
      <c r="W3237" s="78">
        <f t="shared" si="252"/>
        <v>5.1176470588235281</v>
      </c>
      <c r="X3237" s="1">
        <f>VLOOKUP(E3237,'渗透率、续签率'!AG:AJ,4,0)</f>
        <v>11023</v>
      </c>
      <c r="Y3237" s="1">
        <f t="shared" si="253"/>
        <v>56411.823529411748</v>
      </c>
      <c r="Z3237">
        <v>2</v>
      </c>
      <c r="AA3237" s="89">
        <f t="shared" si="254"/>
        <v>319667</v>
      </c>
      <c r="AH3237" s="37"/>
      <c r="AI3237" s="37"/>
      <c r="AK3237" s="37"/>
    </row>
    <row r="3238" spans="1:37" hidden="1">
      <c r="A3238" t="s">
        <v>64</v>
      </c>
      <c r="B3238" t="s">
        <v>2</v>
      </c>
      <c r="C3238" t="s">
        <v>13</v>
      </c>
      <c r="D3238" t="s">
        <v>116</v>
      </c>
      <c r="E3238" t="s">
        <v>505</v>
      </c>
      <c r="F3238" t="str">
        <f t="shared" si="251"/>
        <v>萍乡市课后辅导</v>
      </c>
      <c r="G3238" t="s">
        <v>90</v>
      </c>
      <c r="H3238" t="s">
        <v>391</v>
      </c>
      <c r="I3238" t="s">
        <v>68</v>
      </c>
      <c r="J3238">
        <v>86</v>
      </c>
      <c r="K3238">
        <v>0</v>
      </c>
      <c r="L3238" s="13">
        <f>VLOOKUP(C3238,'渗透率、续签率'!B:C,2,0)</f>
        <v>0.82299999999999995</v>
      </c>
      <c r="M3238" s="6">
        <v>0</v>
      </c>
      <c r="N3238">
        <v>4</v>
      </c>
      <c r="O3238">
        <v>0</v>
      </c>
      <c r="P3238" s="6">
        <v>0</v>
      </c>
      <c r="Q3238" s="13">
        <v>0</v>
      </c>
      <c r="R3238" s="13">
        <v>0</v>
      </c>
      <c r="S3238" s="31">
        <v>91</v>
      </c>
      <c r="T3238" s="6">
        <f>VLOOKUP(E3238,'参数设置&amp;汇总'!S:U,3,0)</f>
        <v>0.15</v>
      </c>
      <c r="U3238" s="78">
        <f t="shared" si="250"/>
        <v>0.6</v>
      </c>
      <c r="V3238" s="13">
        <v>0.85000000000000009</v>
      </c>
      <c r="W3238" s="78">
        <f t="shared" si="252"/>
        <v>0.70588235294117641</v>
      </c>
      <c r="X3238" s="1">
        <f>VLOOKUP(E3238,'渗透率、续签率'!AG:AJ,4,0)</f>
        <v>11023</v>
      </c>
      <c r="Y3238" s="1">
        <f t="shared" si="253"/>
        <v>7780.9411764705874</v>
      </c>
      <c r="Z3238">
        <v>0</v>
      </c>
      <c r="AA3238" s="89">
        <f t="shared" si="254"/>
        <v>44092</v>
      </c>
      <c r="AH3238" s="37"/>
      <c r="AI3238" s="37"/>
      <c r="AK3238" s="37"/>
    </row>
    <row r="3239" spans="1:37" hidden="1">
      <c r="A3239" t="s">
        <v>64</v>
      </c>
      <c r="B3239" t="s">
        <v>2</v>
      </c>
      <c r="C3239" t="s">
        <v>13</v>
      </c>
      <c r="D3239" t="s">
        <v>116</v>
      </c>
      <c r="E3239" t="s">
        <v>505</v>
      </c>
      <c r="F3239" t="str">
        <f t="shared" si="251"/>
        <v>营口市课后辅导</v>
      </c>
      <c r="G3239" t="s">
        <v>101</v>
      </c>
      <c r="H3239" t="s">
        <v>392</v>
      </c>
      <c r="I3239" t="s">
        <v>70</v>
      </c>
      <c r="J3239">
        <v>400</v>
      </c>
      <c r="K3239">
        <v>1</v>
      </c>
      <c r="L3239" s="13">
        <f>VLOOKUP(C3239,'渗透率、续签率'!B:C,2,0)</f>
        <v>0.82299999999999995</v>
      </c>
      <c r="M3239" s="6">
        <v>0</v>
      </c>
      <c r="N3239">
        <v>14</v>
      </c>
      <c r="O3239">
        <v>1</v>
      </c>
      <c r="P3239" s="6">
        <v>7.0000000000000007E-2</v>
      </c>
      <c r="Q3239" s="13">
        <v>2.5000000000000001E-2</v>
      </c>
      <c r="R3239" s="13">
        <v>2.5000000000000001E-2</v>
      </c>
      <c r="S3239" s="31">
        <v>379</v>
      </c>
      <c r="T3239" s="6">
        <f>VLOOKUP(E3239,'参数设置&amp;汇总'!S:U,3,0)</f>
        <v>0.15</v>
      </c>
      <c r="U3239" s="78">
        <f t="shared" si="250"/>
        <v>2.1</v>
      </c>
      <c r="V3239" s="13">
        <v>0.85000000000000009</v>
      </c>
      <c r="W3239" s="78">
        <f t="shared" si="252"/>
        <v>1.5023529411764707</v>
      </c>
      <c r="X3239" s="1">
        <f>VLOOKUP(E3239,'渗透率、续签率'!AG:AJ,4,0)</f>
        <v>11023</v>
      </c>
      <c r="Y3239" s="1">
        <f t="shared" si="253"/>
        <v>16560.436470588236</v>
      </c>
      <c r="Z3239">
        <v>1</v>
      </c>
      <c r="AA3239" s="89">
        <f t="shared" si="254"/>
        <v>154322</v>
      </c>
      <c r="AH3239" s="37"/>
      <c r="AI3239" s="37"/>
      <c r="AK3239" s="37"/>
    </row>
    <row r="3240" spans="1:37" hidden="1">
      <c r="A3240" t="s">
        <v>64</v>
      </c>
      <c r="B3240" t="s">
        <v>2</v>
      </c>
      <c r="C3240" t="s">
        <v>13</v>
      </c>
      <c r="D3240" t="s">
        <v>116</v>
      </c>
      <c r="E3240" t="s">
        <v>505</v>
      </c>
      <c r="F3240" t="str">
        <f t="shared" si="251"/>
        <v>葫芦岛市课后辅导</v>
      </c>
      <c r="G3240" t="s">
        <v>101</v>
      </c>
      <c r="H3240" t="s">
        <v>393</v>
      </c>
      <c r="I3240" t="s">
        <v>70</v>
      </c>
      <c r="J3240">
        <v>407</v>
      </c>
      <c r="K3240">
        <v>0</v>
      </c>
      <c r="L3240" s="13">
        <f>VLOOKUP(C3240,'渗透率、续签率'!B:C,2,0)</f>
        <v>0.82299999999999995</v>
      </c>
      <c r="M3240" s="6">
        <v>0</v>
      </c>
      <c r="N3240">
        <v>9</v>
      </c>
      <c r="O3240">
        <v>0</v>
      </c>
      <c r="P3240" s="6">
        <v>0</v>
      </c>
      <c r="Q3240" s="13">
        <v>0</v>
      </c>
      <c r="R3240" s="13">
        <v>0</v>
      </c>
      <c r="S3240" s="31">
        <v>391</v>
      </c>
      <c r="T3240" s="6">
        <f>VLOOKUP(E3240,'参数设置&amp;汇总'!S:U,3,0)</f>
        <v>0.15</v>
      </c>
      <c r="U3240" s="78">
        <f t="shared" si="250"/>
        <v>1.3499999999999999</v>
      </c>
      <c r="V3240" s="13">
        <v>0.85000000000000009</v>
      </c>
      <c r="W3240" s="78">
        <f t="shared" si="252"/>
        <v>1.5882352941176467</v>
      </c>
      <c r="X3240" s="1">
        <f>VLOOKUP(E3240,'渗透率、续签率'!AG:AJ,4,0)</f>
        <v>11023</v>
      </c>
      <c r="Y3240" s="1">
        <f t="shared" si="253"/>
        <v>17507.117647058822</v>
      </c>
      <c r="Z3240">
        <v>0</v>
      </c>
      <c r="AA3240" s="89">
        <f t="shared" si="254"/>
        <v>99207</v>
      </c>
      <c r="AH3240" s="37"/>
      <c r="AI3240" s="37"/>
      <c r="AK3240" s="37"/>
    </row>
    <row r="3241" spans="1:37" hidden="1">
      <c r="A3241" t="s">
        <v>64</v>
      </c>
      <c r="B3241" t="s">
        <v>2</v>
      </c>
      <c r="C3241" t="s">
        <v>13</v>
      </c>
      <c r="D3241" t="s">
        <v>116</v>
      </c>
      <c r="E3241" t="s">
        <v>505</v>
      </c>
      <c r="F3241" t="str">
        <f t="shared" si="251"/>
        <v>蚌埠市课后辅导</v>
      </c>
      <c r="G3241" t="s">
        <v>94</v>
      </c>
      <c r="H3241" t="s">
        <v>394</v>
      </c>
      <c r="I3241" t="s">
        <v>68</v>
      </c>
      <c r="J3241">
        <v>279</v>
      </c>
      <c r="K3241">
        <v>0</v>
      </c>
      <c r="L3241" s="13">
        <f>VLOOKUP(C3241,'渗透率、续签率'!B:C,2,0)</f>
        <v>0.82299999999999995</v>
      </c>
      <c r="M3241" s="6">
        <v>0</v>
      </c>
      <c r="N3241">
        <v>8</v>
      </c>
      <c r="O3241">
        <v>0</v>
      </c>
      <c r="P3241" s="6">
        <v>0</v>
      </c>
      <c r="Q3241" s="13">
        <v>0</v>
      </c>
      <c r="R3241" s="13">
        <v>0</v>
      </c>
      <c r="S3241" s="31">
        <v>253</v>
      </c>
      <c r="T3241" s="6">
        <f>VLOOKUP(E3241,'参数设置&amp;汇总'!S:U,3,0)</f>
        <v>0.15</v>
      </c>
      <c r="U3241" s="78">
        <f t="shared" si="250"/>
        <v>1.2</v>
      </c>
      <c r="V3241" s="13">
        <v>0.85000000000000009</v>
      </c>
      <c r="W3241" s="78">
        <f t="shared" si="252"/>
        <v>1.4117647058823528</v>
      </c>
      <c r="X3241" s="1">
        <f>VLOOKUP(E3241,'渗透率、续签率'!AG:AJ,4,0)</f>
        <v>11023</v>
      </c>
      <c r="Y3241" s="1">
        <f t="shared" si="253"/>
        <v>15561.882352941175</v>
      </c>
      <c r="Z3241">
        <v>0</v>
      </c>
      <c r="AA3241" s="89">
        <f t="shared" si="254"/>
        <v>88184</v>
      </c>
      <c r="AH3241" s="37"/>
      <c r="AI3241" s="37"/>
      <c r="AK3241" s="37"/>
    </row>
    <row r="3242" spans="1:37" hidden="1">
      <c r="A3242" t="s">
        <v>64</v>
      </c>
      <c r="B3242" t="s">
        <v>2</v>
      </c>
      <c r="C3242" t="s">
        <v>13</v>
      </c>
      <c r="D3242" t="s">
        <v>116</v>
      </c>
      <c r="E3242" t="s">
        <v>505</v>
      </c>
      <c r="F3242" t="str">
        <f t="shared" si="251"/>
        <v>衡水市课后辅导</v>
      </c>
      <c r="G3242" t="s">
        <v>159</v>
      </c>
      <c r="H3242" t="s">
        <v>395</v>
      </c>
      <c r="I3242" t="s">
        <v>70</v>
      </c>
      <c r="J3242">
        <v>412</v>
      </c>
      <c r="K3242">
        <v>0</v>
      </c>
      <c r="L3242" s="13">
        <f>VLOOKUP(C3242,'渗透率、续签率'!B:C,2,0)</f>
        <v>0.82299999999999995</v>
      </c>
      <c r="M3242" s="6">
        <v>0</v>
      </c>
      <c r="N3242">
        <v>30</v>
      </c>
      <c r="O3242">
        <v>0</v>
      </c>
      <c r="P3242" s="6">
        <v>0</v>
      </c>
      <c r="Q3242" s="13">
        <v>0</v>
      </c>
      <c r="R3242" s="13">
        <v>0</v>
      </c>
      <c r="S3242" s="31">
        <v>527</v>
      </c>
      <c r="T3242" s="6">
        <f>VLOOKUP(E3242,'参数设置&amp;汇总'!S:U,3,0)</f>
        <v>0.15</v>
      </c>
      <c r="U3242" s="78">
        <f t="shared" si="250"/>
        <v>4.5</v>
      </c>
      <c r="V3242" s="13">
        <v>0.85000000000000009</v>
      </c>
      <c r="W3242" s="78">
        <f t="shared" si="252"/>
        <v>5.2941176470588234</v>
      </c>
      <c r="X3242" s="1">
        <f>VLOOKUP(E3242,'渗透率、续签率'!AG:AJ,4,0)</f>
        <v>11023</v>
      </c>
      <c r="Y3242" s="1">
        <f t="shared" si="253"/>
        <v>58357.058823529413</v>
      </c>
      <c r="Z3242">
        <v>0</v>
      </c>
      <c r="AA3242" s="89">
        <f t="shared" si="254"/>
        <v>330690</v>
      </c>
      <c r="AH3242" s="37"/>
      <c r="AI3242" s="37"/>
      <c r="AK3242" s="37"/>
    </row>
    <row r="3243" spans="1:37" hidden="1">
      <c r="A3243" t="s">
        <v>64</v>
      </c>
      <c r="B3243" t="s">
        <v>2</v>
      </c>
      <c r="C3243" t="s">
        <v>13</v>
      </c>
      <c r="D3243" t="s">
        <v>116</v>
      </c>
      <c r="E3243" t="s">
        <v>505</v>
      </c>
      <c r="F3243" t="str">
        <f t="shared" si="251"/>
        <v>衡阳市课后辅导</v>
      </c>
      <c r="G3243" t="s">
        <v>113</v>
      </c>
      <c r="H3243" t="s">
        <v>396</v>
      </c>
      <c r="I3243" t="s">
        <v>68</v>
      </c>
      <c r="J3243">
        <v>453</v>
      </c>
      <c r="K3243">
        <v>1</v>
      </c>
      <c r="L3243" s="13">
        <f>VLOOKUP(C3243,'渗透率、续签率'!B:C,2,0)</f>
        <v>0.82299999999999995</v>
      </c>
      <c r="M3243" s="6">
        <v>0</v>
      </c>
      <c r="N3243">
        <v>58</v>
      </c>
      <c r="O3243">
        <v>1</v>
      </c>
      <c r="P3243" s="6">
        <v>0.02</v>
      </c>
      <c r="Q3243" s="13">
        <v>2.5000000000000001E-2</v>
      </c>
      <c r="R3243" s="13">
        <v>0</v>
      </c>
      <c r="S3243" s="31">
        <v>846</v>
      </c>
      <c r="T3243" s="6">
        <f>VLOOKUP(E3243,'参数设置&amp;汇总'!S:U,3,0)</f>
        <v>0.15</v>
      </c>
      <c r="U3243" s="78">
        <f t="shared" si="250"/>
        <v>8.6999999999999993</v>
      </c>
      <c r="V3243" s="13">
        <v>0.85000000000000009</v>
      </c>
      <c r="W3243" s="78">
        <f t="shared" si="252"/>
        <v>9.2670588235294087</v>
      </c>
      <c r="X3243" s="1">
        <f>VLOOKUP(E3243,'渗透率、续签率'!AG:AJ,4,0)</f>
        <v>11023</v>
      </c>
      <c r="Y3243" s="1">
        <f t="shared" si="253"/>
        <v>102150.78941176466</v>
      </c>
      <c r="Z3243">
        <v>0</v>
      </c>
      <c r="AA3243" s="89">
        <f t="shared" si="254"/>
        <v>639334</v>
      </c>
      <c r="AH3243" s="37"/>
      <c r="AI3243" s="37"/>
      <c r="AK3243" s="37"/>
    </row>
    <row r="3244" spans="1:37" hidden="1">
      <c r="A3244" t="s">
        <v>64</v>
      </c>
      <c r="B3244" t="s">
        <v>2</v>
      </c>
      <c r="C3244" t="s">
        <v>13</v>
      </c>
      <c r="D3244" t="s">
        <v>116</v>
      </c>
      <c r="E3244" t="s">
        <v>505</v>
      </c>
      <c r="F3244" t="str">
        <f t="shared" si="251"/>
        <v>衢州市课后辅导</v>
      </c>
      <c r="G3244" t="s">
        <v>79</v>
      </c>
      <c r="H3244" t="s">
        <v>397</v>
      </c>
      <c r="I3244" t="s">
        <v>68</v>
      </c>
      <c r="J3244">
        <v>156</v>
      </c>
      <c r="K3244">
        <v>2</v>
      </c>
      <c r="L3244" s="13">
        <f>VLOOKUP(C3244,'渗透率、续签率'!B:C,2,0)</f>
        <v>0.82299999999999995</v>
      </c>
      <c r="M3244" s="6">
        <v>0.01</v>
      </c>
      <c r="N3244">
        <v>4</v>
      </c>
      <c r="O3244">
        <v>2</v>
      </c>
      <c r="P3244" s="6">
        <v>0.5</v>
      </c>
      <c r="Q3244" s="13">
        <v>0.129</v>
      </c>
      <c r="R3244" s="13">
        <v>0</v>
      </c>
      <c r="S3244" s="31">
        <v>143</v>
      </c>
      <c r="T3244" s="6">
        <f>VLOOKUP(E3244,'参数设置&amp;汇总'!S:U,3,0)</f>
        <v>0.15</v>
      </c>
      <c r="U3244" s="78">
        <f t="shared" si="250"/>
        <v>2</v>
      </c>
      <c r="V3244" s="13">
        <v>0.85000000000000009</v>
      </c>
      <c r="W3244" s="78">
        <f t="shared" si="252"/>
        <v>0.4164705882352942</v>
      </c>
      <c r="X3244" s="1">
        <f>VLOOKUP(E3244,'渗透率、续签率'!AG:AJ,4,0)</f>
        <v>11023</v>
      </c>
      <c r="Y3244" s="1">
        <f t="shared" si="253"/>
        <v>4590.7552941176482</v>
      </c>
      <c r="Z3244">
        <v>0</v>
      </c>
      <c r="AA3244" s="89">
        <f t="shared" si="254"/>
        <v>44092</v>
      </c>
    </row>
    <row r="3245" spans="1:37" hidden="1">
      <c r="A3245" t="s">
        <v>64</v>
      </c>
      <c r="B3245" t="s">
        <v>2</v>
      </c>
      <c r="C3245" t="s">
        <v>13</v>
      </c>
      <c r="D3245" t="s">
        <v>116</v>
      </c>
      <c r="E3245" t="s">
        <v>505</v>
      </c>
      <c r="F3245" t="str">
        <f t="shared" si="251"/>
        <v>襄阳市课后辅导</v>
      </c>
      <c r="G3245" t="s">
        <v>81</v>
      </c>
      <c r="H3245" t="s">
        <v>398</v>
      </c>
      <c r="I3245" t="s">
        <v>68</v>
      </c>
      <c r="J3245">
        <v>287</v>
      </c>
      <c r="K3245">
        <v>4</v>
      </c>
      <c r="L3245" s="13">
        <f>VLOOKUP(C3245,'渗透率、续签率'!B:C,2,0)</f>
        <v>0.82299999999999995</v>
      </c>
      <c r="M3245" s="6">
        <v>0.01</v>
      </c>
      <c r="N3245">
        <v>14</v>
      </c>
      <c r="O3245">
        <v>4</v>
      </c>
      <c r="P3245" s="6">
        <v>0.28999999999999998</v>
      </c>
      <c r="Q3245" s="13">
        <v>0.32500000000000001</v>
      </c>
      <c r="R3245" s="13">
        <v>0.219</v>
      </c>
      <c r="S3245" s="31">
        <v>409</v>
      </c>
      <c r="T3245" s="6">
        <f>VLOOKUP(E3245,'参数设置&amp;汇总'!S:U,3,0)</f>
        <v>0.15</v>
      </c>
      <c r="U3245" s="78">
        <f t="shared" si="250"/>
        <v>4</v>
      </c>
      <c r="V3245" s="13">
        <v>0.85000000000000009</v>
      </c>
      <c r="W3245" s="78">
        <f t="shared" si="252"/>
        <v>0.83294117647058841</v>
      </c>
      <c r="X3245" s="1">
        <f>VLOOKUP(E3245,'渗透率、续签率'!AG:AJ,4,0)</f>
        <v>11023</v>
      </c>
      <c r="Y3245" s="1">
        <f t="shared" si="253"/>
        <v>9181.5105882352964</v>
      </c>
      <c r="Z3245">
        <v>0</v>
      </c>
      <c r="AA3245" s="89">
        <f t="shared" si="254"/>
        <v>154322</v>
      </c>
      <c r="AH3245" s="37"/>
      <c r="AI3245" s="37"/>
      <c r="AK3245" s="37"/>
    </row>
    <row r="3246" spans="1:37" hidden="1">
      <c r="A3246" t="s">
        <v>64</v>
      </c>
      <c r="B3246" t="s">
        <v>2</v>
      </c>
      <c r="C3246" t="s">
        <v>13</v>
      </c>
      <c r="D3246" t="s">
        <v>116</v>
      </c>
      <c r="E3246" t="s">
        <v>505</v>
      </c>
      <c r="F3246" t="str">
        <f t="shared" si="251"/>
        <v>西双版纳傣族自治州课后辅导</v>
      </c>
      <c r="G3246" t="s">
        <v>99</v>
      </c>
      <c r="H3246" t="s">
        <v>399</v>
      </c>
      <c r="I3246" t="s">
        <v>68</v>
      </c>
      <c r="J3246">
        <v>76</v>
      </c>
      <c r="K3246">
        <v>0</v>
      </c>
      <c r="L3246" s="13">
        <f>VLOOKUP(C3246,'渗透率、续签率'!B:C,2,0)</f>
        <v>0.82299999999999995</v>
      </c>
      <c r="M3246" s="6">
        <v>0</v>
      </c>
      <c r="N3246">
        <v>0</v>
      </c>
      <c r="O3246">
        <v>0</v>
      </c>
      <c r="P3246" s="6">
        <v>0</v>
      </c>
      <c r="Q3246" s="13">
        <v>0</v>
      </c>
      <c r="R3246" s="13">
        <v>0</v>
      </c>
      <c r="S3246" s="31">
        <v>32</v>
      </c>
      <c r="T3246" s="6">
        <f>VLOOKUP(E3246,'参数设置&amp;汇总'!S:U,3,0)</f>
        <v>0.15</v>
      </c>
      <c r="U3246" s="78">
        <f t="shared" si="250"/>
        <v>0</v>
      </c>
      <c r="V3246" s="13">
        <v>0.85000000000000009</v>
      </c>
      <c r="W3246" s="78">
        <f t="shared" si="252"/>
        <v>0</v>
      </c>
      <c r="X3246" s="1">
        <f>VLOOKUP(E3246,'渗透率、续签率'!AG:AJ,4,0)</f>
        <v>11023</v>
      </c>
      <c r="Y3246" s="1">
        <f t="shared" si="253"/>
        <v>0</v>
      </c>
      <c r="Z3246">
        <v>0</v>
      </c>
      <c r="AA3246" s="89">
        <f t="shared" si="254"/>
        <v>0</v>
      </c>
      <c r="AH3246" s="37"/>
      <c r="AI3246" s="37"/>
      <c r="AK3246" s="37"/>
    </row>
    <row r="3247" spans="1:37" hidden="1">
      <c r="A3247" t="s">
        <v>64</v>
      </c>
      <c r="B3247" t="s">
        <v>2</v>
      </c>
      <c r="C3247" t="s">
        <v>13</v>
      </c>
      <c r="D3247" t="s">
        <v>116</v>
      </c>
      <c r="E3247" t="s">
        <v>505</v>
      </c>
      <c r="F3247" t="str">
        <f t="shared" si="251"/>
        <v>西宁市课后辅导</v>
      </c>
      <c r="G3247" t="s">
        <v>297</v>
      </c>
      <c r="H3247" t="s">
        <v>400</v>
      </c>
      <c r="I3247" t="s">
        <v>70</v>
      </c>
      <c r="J3247">
        <v>308</v>
      </c>
      <c r="K3247">
        <v>0</v>
      </c>
      <c r="L3247" s="13">
        <f>VLOOKUP(C3247,'渗透率、续签率'!B:C,2,0)</f>
        <v>0.82299999999999995</v>
      </c>
      <c r="M3247" s="6">
        <v>0</v>
      </c>
      <c r="N3247">
        <v>20</v>
      </c>
      <c r="O3247">
        <v>0</v>
      </c>
      <c r="P3247" s="6">
        <v>0</v>
      </c>
      <c r="Q3247" s="13">
        <v>0</v>
      </c>
      <c r="R3247" s="13">
        <v>0</v>
      </c>
      <c r="S3247" s="31">
        <v>388</v>
      </c>
      <c r="T3247" s="6">
        <f>VLOOKUP(E3247,'参数设置&amp;汇总'!S:U,3,0)</f>
        <v>0.15</v>
      </c>
      <c r="U3247" s="78">
        <f t="shared" si="250"/>
        <v>3</v>
      </c>
      <c r="V3247" s="13">
        <v>0.85000000000000009</v>
      </c>
      <c r="W3247" s="78">
        <f t="shared" si="252"/>
        <v>3.5294117647058818</v>
      </c>
      <c r="X3247" s="1">
        <f>VLOOKUP(E3247,'渗透率、续签率'!AG:AJ,4,0)</f>
        <v>11023</v>
      </c>
      <c r="Y3247" s="1">
        <f t="shared" si="253"/>
        <v>38904.705882352937</v>
      </c>
      <c r="Z3247">
        <v>0</v>
      </c>
      <c r="AA3247" s="89">
        <f t="shared" si="254"/>
        <v>220460</v>
      </c>
    </row>
    <row r="3248" spans="1:37" hidden="1">
      <c r="A3248" t="s">
        <v>64</v>
      </c>
      <c r="B3248" t="s">
        <v>2</v>
      </c>
      <c r="C3248" t="s">
        <v>13</v>
      </c>
      <c r="D3248" t="s">
        <v>116</v>
      </c>
      <c r="E3248" t="s">
        <v>505</v>
      </c>
      <c r="F3248" t="str">
        <f t="shared" si="251"/>
        <v>许昌市课后辅导</v>
      </c>
      <c r="G3248" t="s">
        <v>110</v>
      </c>
      <c r="H3248" t="s">
        <v>401</v>
      </c>
      <c r="I3248" t="s">
        <v>70</v>
      </c>
      <c r="J3248">
        <v>229</v>
      </c>
      <c r="K3248">
        <v>13</v>
      </c>
      <c r="L3248" s="13">
        <f>VLOOKUP(C3248,'渗透率、续签率'!B:C,2,0)</f>
        <v>0.82299999999999995</v>
      </c>
      <c r="M3248" s="6">
        <v>0.06</v>
      </c>
      <c r="N3248">
        <v>27</v>
      </c>
      <c r="O3248">
        <v>12</v>
      </c>
      <c r="P3248" s="6">
        <v>0.44</v>
      </c>
      <c r="Q3248" s="13">
        <v>0.59799999999999998</v>
      </c>
      <c r="R3248" s="13">
        <v>0.56100000000000005</v>
      </c>
      <c r="S3248" s="31">
        <v>746</v>
      </c>
      <c r="T3248" s="6">
        <f>VLOOKUP(E3248,'参数设置&amp;汇总'!S:U,3,0)</f>
        <v>0.15</v>
      </c>
      <c r="U3248" s="78">
        <f t="shared" si="250"/>
        <v>12</v>
      </c>
      <c r="V3248" s="13">
        <v>0.85000000000000009</v>
      </c>
      <c r="W3248" s="78">
        <f t="shared" si="252"/>
        <v>2.4988235294117649</v>
      </c>
      <c r="X3248" s="1">
        <f>VLOOKUP(E3248,'渗透率、续签率'!AG:AJ,4,0)</f>
        <v>11023</v>
      </c>
      <c r="Y3248" s="1">
        <f t="shared" si="253"/>
        <v>27544.531764705884</v>
      </c>
      <c r="Z3248">
        <v>0</v>
      </c>
      <c r="AA3248" s="89">
        <f t="shared" si="254"/>
        <v>297621</v>
      </c>
    </row>
    <row r="3249" spans="1:37" hidden="1">
      <c r="A3249" t="s">
        <v>64</v>
      </c>
      <c r="B3249" t="s">
        <v>2</v>
      </c>
      <c r="C3249" t="s">
        <v>13</v>
      </c>
      <c r="D3249" t="s">
        <v>116</v>
      </c>
      <c r="E3249" t="s">
        <v>505</v>
      </c>
      <c r="F3249" t="str">
        <f t="shared" si="251"/>
        <v>贵港市课后辅导</v>
      </c>
      <c r="G3249" t="s">
        <v>88</v>
      </c>
      <c r="H3249" t="s">
        <v>402</v>
      </c>
      <c r="I3249" t="s">
        <v>68</v>
      </c>
      <c r="J3249">
        <v>482</v>
      </c>
      <c r="K3249">
        <v>0</v>
      </c>
      <c r="L3249" s="13">
        <f>VLOOKUP(C3249,'渗透率、续签率'!B:C,2,0)</f>
        <v>0.82299999999999995</v>
      </c>
      <c r="M3249" s="6">
        <v>0</v>
      </c>
      <c r="N3249">
        <v>2</v>
      </c>
      <c r="O3249">
        <v>0</v>
      </c>
      <c r="P3249" s="6">
        <v>0</v>
      </c>
      <c r="Q3249" s="13">
        <v>0</v>
      </c>
      <c r="R3249" s="13">
        <v>0</v>
      </c>
      <c r="S3249" s="31">
        <v>136</v>
      </c>
      <c r="T3249" s="6">
        <f>VLOOKUP(E3249,'参数设置&amp;汇总'!S:U,3,0)</f>
        <v>0.15</v>
      </c>
      <c r="U3249" s="78">
        <f t="shared" si="250"/>
        <v>0.3</v>
      </c>
      <c r="V3249" s="13">
        <v>0.85000000000000009</v>
      </c>
      <c r="W3249" s="78">
        <f t="shared" si="252"/>
        <v>0.3529411764705882</v>
      </c>
      <c r="X3249" s="1">
        <f>VLOOKUP(E3249,'渗透率、续签率'!AG:AJ,4,0)</f>
        <v>11023</v>
      </c>
      <c r="Y3249" s="1">
        <f t="shared" si="253"/>
        <v>3890.4705882352937</v>
      </c>
      <c r="Z3249">
        <v>0</v>
      </c>
      <c r="AA3249" s="89">
        <f t="shared" si="254"/>
        <v>22046</v>
      </c>
    </row>
    <row r="3250" spans="1:37" hidden="1">
      <c r="A3250" t="s">
        <v>64</v>
      </c>
      <c r="B3250" t="s">
        <v>2</v>
      </c>
      <c r="C3250" t="s">
        <v>13</v>
      </c>
      <c r="D3250" t="s">
        <v>116</v>
      </c>
      <c r="E3250" t="s">
        <v>505</v>
      </c>
      <c r="F3250" t="str">
        <f t="shared" si="251"/>
        <v>贵阳市课后辅导</v>
      </c>
      <c r="G3250" t="s">
        <v>167</v>
      </c>
      <c r="H3250" t="s">
        <v>403</v>
      </c>
      <c r="I3250" t="s">
        <v>70</v>
      </c>
      <c r="J3250">
        <v>812</v>
      </c>
      <c r="K3250">
        <v>12</v>
      </c>
      <c r="L3250" s="13">
        <f>VLOOKUP(C3250,'渗透率、续签率'!B:C,2,0)</f>
        <v>0.82299999999999995</v>
      </c>
      <c r="M3250" s="6">
        <v>0.01</v>
      </c>
      <c r="N3250">
        <v>76</v>
      </c>
      <c r="O3250">
        <v>12</v>
      </c>
      <c r="P3250" s="6">
        <v>0.16</v>
      </c>
      <c r="Q3250" s="13">
        <v>0.26200000000000001</v>
      </c>
      <c r="R3250" s="13">
        <v>0.14799999999999999</v>
      </c>
      <c r="S3250" s="31">
        <v>1484</v>
      </c>
      <c r="T3250" s="6">
        <f>VLOOKUP(E3250,'参数设置&amp;汇总'!S:U,3,0)</f>
        <v>0.15</v>
      </c>
      <c r="U3250" s="78">
        <f t="shared" si="250"/>
        <v>12</v>
      </c>
      <c r="V3250" s="13">
        <v>0.85000000000000009</v>
      </c>
      <c r="W3250" s="78">
        <f t="shared" si="252"/>
        <v>2.4988235294117649</v>
      </c>
      <c r="X3250" s="1">
        <f>VLOOKUP(E3250,'渗透率、续签率'!AG:AJ,4,0)</f>
        <v>11023</v>
      </c>
      <c r="Y3250" s="1">
        <f t="shared" si="253"/>
        <v>27544.531764705884</v>
      </c>
      <c r="Z3250">
        <v>7</v>
      </c>
      <c r="AA3250" s="89">
        <f t="shared" si="254"/>
        <v>837748</v>
      </c>
    </row>
    <row r="3251" spans="1:37" hidden="1">
      <c r="A3251" t="s">
        <v>64</v>
      </c>
      <c r="B3251" t="s">
        <v>2</v>
      </c>
      <c r="C3251" t="s">
        <v>13</v>
      </c>
      <c r="D3251" t="s">
        <v>116</v>
      </c>
      <c r="E3251" t="s">
        <v>505</v>
      </c>
      <c r="F3251" t="str">
        <f t="shared" si="251"/>
        <v>贺州市课后辅导</v>
      </c>
      <c r="G3251" t="s">
        <v>88</v>
      </c>
      <c r="H3251" t="s">
        <v>404</v>
      </c>
      <c r="I3251" t="s">
        <v>68</v>
      </c>
      <c r="J3251">
        <v>174</v>
      </c>
      <c r="K3251">
        <v>0</v>
      </c>
      <c r="L3251" s="13">
        <f>VLOOKUP(C3251,'渗透率、续签率'!B:C,2,0)</f>
        <v>0.82299999999999995</v>
      </c>
      <c r="M3251" s="6">
        <v>0</v>
      </c>
      <c r="N3251">
        <v>1</v>
      </c>
      <c r="O3251">
        <v>0</v>
      </c>
      <c r="P3251" s="6">
        <v>0</v>
      </c>
      <c r="Q3251" s="13">
        <v>0</v>
      </c>
      <c r="R3251" s="13">
        <v>0</v>
      </c>
      <c r="S3251" s="31">
        <v>59</v>
      </c>
      <c r="T3251" s="6">
        <f>VLOOKUP(E3251,'参数设置&amp;汇总'!S:U,3,0)</f>
        <v>0.15</v>
      </c>
      <c r="U3251" s="78">
        <f t="shared" si="250"/>
        <v>0.15</v>
      </c>
      <c r="V3251" s="13">
        <v>0.85000000000000009</v>
      </c>
      <c r="W3251" s="78">
        <f t="shared" si="252"/>
        <v>0.1764705882352941</v>
      </c>
      <c r="X3251" s="1">
        <f>VLOOKUP(E3251,'渗透率、续签率'!AG:AJ,4,0)</f>
        <v>11023</v>
      </c>
      <c r="Y3251" s="1">
        <f t="shared" si="253"/>
        <v>1945.2352941176468</v>
      </c>
      <c r="Z3251">
        <v>0</v>
      </c>
      <c r="AA3251" s="89">
        <f t="shared" si="254"/>
        <v>11023</v>
      </c>
      <c r="AH3251" s="37"/>
      <c r="AI3251" s="37"/>
      <c r="AK3251" s="37"/>
    </row>
    <row r="3252" spans="1:37" hidden="1">
      <c r="A3252" t="s">
        <v>64</v>
      </c>
      <c r="B3252" t="s">
        <v>2</v>
      </c>
      <c r="C3252" t="s">
        <v>13</v>
      </c>
      <c r="D3252" t="s">
        <v>116</v>
      </c>
      <c r="E3252" t="s">
        <v>505</v>
      </c>
      <c r="F3252" t="str">
        <f t="shared" si="251"/>
        <v>资阳市课后辅导</v>
      </c>
      <c r="G3252" t="s">
        <v>77</v>
      </c>
      <c r="H3252" t="s">
        <v>405</v>
      </c>
      <c r="I3252" t="s">
        <v>70</v>
      </c>
      <c r="J3252">
        <v>70</v>
      </c>
      <c r="K3252">
        <v>3</v>
      </c>
      <c r="L3252" s="13">
        <f>VLOOKUP(C3252,'渗透率、续签率'!B:C,2,0)</f>
        <v>0.82299999999999995</v>
      </c>
      <c r="M3252" s="6">
        <v>0.04</v>
      </c>
      <c r="N3252">
        <v>10</v>
      </c>
      <c r="O3252">
        <v>3</v>
      </c>
      <c r="P3252" s="6">
        <v>0.3</v>
      </c>
      <c r="Q3252" s="13">
        <v>0.29299999999999998</v>
      </c>
      <c r="R3252" s="13">
        <v>0.157</v>
      </c>
      <c r="S3252" s="31">
        <v>101</v>
      </c>
      <c r="T3252" s="6">
        <f>VLOOKUP(E3252,'参数设置&amp;汇总'!S:U,3,0)</f>
        <v>0.15</v>
      </c>
      <c r="U3252" s="78">
        <f t="shared" si="250"/>
        <v>3</v>
      </c>
      <c r="V3252" s="13">
        <v>0.85000000000000009</v>
      </c>
      <c r="W3252" s="78">
        <f t="shared" si="252"/>
        <v>0.62470588235294122</v>
      </c>
      <c r="X3252" s="1">
        <f>VLOOKUP(E3252,'渗透率、续签率'!AG:AJ,4,0)</f>
        <v>11023</v>
      </c>
      <c r="Y3252" s="1">
        <f t="shared" si="253"/>
        <v>6886.1329411764709</v>
      </c>
      <c r="Z3252">
        <v>0</v>
      </c>
      <c r="AA3252" s="89">
        <f t="shared" si="254"/>
        <v>110230</v>
      </c>
      <c r="AH3252" s="37"/>
      <c r="AI3252" s="37"/>
      <c r="AK3252" s="37"/>
    </row>
    <row r="3253" spans="1:37" hidden="1">
      <c r="A3253" t="s">
        <v>64</v>
      </c>
      <c r="B3253" t="s">
        <v>2</v>
      </c>
      <c r="C3253" t="s">
        <v>13</v>
      </c>
      <c r="D3253" t="s">
        <v>116</v>
      </c>
      <c r="E3253" t="s">
        <v>505</v>
      </c>
      <c r="F3253" t="str">
        <f t="shared" si="251"/>
        <v>赣州市课后辅导</v>
      </c>
      <c r="G3253" t="s">
        <v>90</v>
      </c>
      <c r="H3253" t="s">
        <v>406</v>
      </c>
      <c r="I3253" t="s">
        <v>68</v>
      </c>
      <c r="J3253">
        <v>497</v>
      </c>
      <c r="K3253">
        <v>2</v>
      </c>
      <c r="L3253" s="13">
        <f>VLOOKUP(C3253,'渗透率、续签率'!B:C,2,0)</f>
        <v>0.82299999999999995</v>
      </c>
      <c r="M3253" s="6">
        <v>0</v>
      </c>
      <c r="N3253">
        <v>22</v>
      </c>
      <c r="O3253">
        <v>2</v>
      </c>
      <c r="P3253" s="6">
        <v>0.09</v>
      </c>
      <c r="Q3253" s="13">
        <v>0.13800000000000001</v>
      </c>
      <c r="R3253" s="13">
        <v>0.1</v>
      </c>
      <c r="S3253" s="31">
        <v>561</v>
      </c>
      <c r="T3253" s="6">
        <f>VLOOKUP(E3253,'参数设置&amp;汇总'!S:U,3,0)</f>
        <v>0.15</v>
      </c>
      <c r="U3253" s="78">
        <f t="shared" si="250"/>
        <v>3.3</v>
      </c>
      <c r="V3253" s="13">
        <v>0.85000000000000009</v>
      </c>
      <c r="W3253" s="78">
        <f t="shared" si="252"/>
        <v>1.9458823529411762</v>
      </c>
      <c r="X3253" s="1">
        <f>VLOOKUP(E3253,'渗透率、续签率'!AG:AJ,4,0)</f>
        <v>11023</v>
      </c>
      <c r="Y3253" s="1">
        <f t="shared" si="253"/>
        <v>21449.461176470584</v>
      </c>
      <c r="Z3253">
        <v>3</v>
      </c>
      <c r="AA3253" s="89">
        <f t="shared" si="254"/>
        <v>242506</v>
      </c>
    </row>
    <row r="3254" spans="1:37" hidden="1">
      <c r="A3254" t="s">
        <v>64</v>
      </c>
      <c r="B3254" t="s">
        <v>2</v>
      </c>
      <c r="C3254" t="s">
        <v>13</v>
      </c>
      <c r="D3254" t="s">
        <v>116</v>
      </c>
      <c r="E3254" t="s">
        <v>505</v>
      </c>
      <c r="F3254" t="str">
        <f t="shared" si="251"/>
        <v>赤峰市课后辅导</v>
      </c>
      <c r="G3254" t="s">
        <v>142</v>
      </c>
      <c r="H3254" t="s">
        <v>407</v>
      </c>
      <c r="I3254" t="s">
        <v>70</v>
      </c>
      <c r="J3254">
        <v>613</v>
      </c>
      <c r="K3254">
        <v>0</v>
      </c>
      <c r="L3254" s="13">
        <f>VLOOKUP(C3254,'渗透率、续签率'!B:C,2,0)</f>
        <v>0.82299999999999995</v>
      </c>
      <c r="M3254" s="6">
        <v>0</v>
      </c>
      <c r="N3254">
        <v>22</v>
      </c>
      <c r="O3254">
        <v>0</v>
      </c>
      <c r="P3254" s="6">
        <v>0</v>
      </c>
      <c r="Q3254" s="13">
        <v>0</v>
      </c>
      <c r="R3254" s="13">
        <v>0</v>
      </c>
      <c r="S3254" s="31">
        <v>579</v>
      </c>
      <c r="T3254" s="6">
        <f>VLOOKUP(E3254,'参数设置&amp;汇总'!S:U,3,0)</f>
        <v>0.15</v>
      </c>
      <c r="U3254" s="78">
        <f t="shared" si="250"/>
        <v>3.3</v>
      </c>
      <c r="V3254" s="13">
        <v>0.85000000000000009</v>
      </c>
      <c r="W3254" s="78">
        <f t="shared" si="252"/>
        <v>3.8823529411764701</v>
      </c>
      <c r="X3254" s="1">
        <f>VLOOKUP(E3254,'渗透率、续签率'!AG:AJ,4,0)</f>
        <v>11023</v>
      </c>
      <c r="Y3254" s="1">
        <f t="shared" si="253"/>
        <v>42795.176470588231</v>
      </c>
      <c r="Z3254">
        <v>0</v>
      </c>
      <c r="AA3254" s="89">
        <f t="shared" si="254"/>
        <v>242506</v>
      </c>
      <c r="AH3254" s="37"/>
      <c r="AI3254" s="37"/>
      <c r="AK3254" s="37"/>
    </row>
    <row r="3255" spans="1:37" hidden="1">
      <c r="A3255" t="s">
        <v>64</v>
      </c>
      <c r="B3255" t="s">
        <v>2</v>
      </c>
      <c r="C3255" t="s">
        <v>13</v>
      </c>
      <c r="D3255" t="s">
        <v>116</v>
      </c>
      <c r="E3255" t="s">
        <v>505</v>
      </c>
      <c r="F3255" t="str">
        <f t="shared" si="251"/>
        <v>辽源市课后辅导</v>
      </c>
      <c r="G3255" t="s">
        <v>188</v>
      </c>
      <c r="H3255" t="s">
        <v>408</v>
      </c>
      <c r="I3255" t="s">
        <v>70</v>
      </c>
      <c r="J3255">
        <v>64</v>
      </c>
      <c r="K3255">
        <v>0</v>
      </c>
      <c r="L3255" s="13">
        <f>VLOOKUP(C3255,'渗透率、续签率'!B:C,2,0)</f>
        <v>0.82299999999999995</v>
      </c>
      <c r="M3255" s="6">
        <v>0</v>
      </c>
      <c r="N3255">
        <v>1</v>
      </c>
      <c r="O3255">
        <v>0</v>
      </c>
      <c r="P3255" s="6">
        <v>0</v>
      </c>
      <c r="Q3255" s="13">
        <v>0</v>
      </c>
      <c r="R3255" s="13">
        <v>0</v>
      </c>
      <c r="S3255" s="31">
        <v>62</v>
      </c>
      <c r="T3255" s="6">
        <f>VLOOKUP(E3255,'参数设置&amp;汇总'!S:U,3,0)</f>
        <v>0.15</v>
      </c>
      <c r="U3255" s="78">
        <f t="shared" si="250"/>
        <v>0.15</v>
      </c>
      <c r="V3255" s="13">
        <v>0.85000000000000009</v>
      </c>
      <c r="W3255" s="78">
        <f t="shared" si="252"/>
        <v>0.1764705882352941</v>
      </c>
      <c r="X3255" s="1">
        <f>VLOOKUP(E3255,'渗透率、续签率'!AG:AJ,4,0)</f>
        <v>11023</v>
      </c>
      <c r="Y3255" s="1">
        <f t="shared" si="253"/>
        <v>1945.2352941176468</v>
      </c>
      <c r="Z3255">
        <v>0</v>
      </c>
      <c r="AA3255" s="89">
        <f t="shared" si="254"/>
        <v>11023</v>
      </c>
      <c r="AH3255" s="37"/>
      <c r="AI3255" s="37"/>
      <c r="AK3255" s="37"/>
    </row>
    <row r="3256" spans="1:37" hidden="1">
      <c r="A3256" t="s">
        <v>64</v>
      </c>
      <c r="B3256" t="s">
        <v>2</v>
      </c>
      <c r="C3256" t="s">
        <v>13</v>
      </c>
      <c r="D3256" t="s">
        <v>116</v>
      </c>
      <c r="E3256" t="s">
        <v>505</v>
      </c>
      <c r="F3256" t="str">
        <f t="shared" si="251"/>
        <v>辽阳市课后辅导</v>
      </c>
      <c r="G3256" t="s">
        <v>101</v>
      </c>
      <c r="H3256" t="s">
        <v>409</v>
      </c>
      <c r="I3256" t="s">
        <v>70</v>
      </c>
      <c r="J3256">
        <v>230</v>
      </c>
      <c r="K3256">
        <v>0</v>
      </c>
      <c r="L3256" s="13">
        <f>VLOOKUP(C3256,'渗透率、续签率'!B:C,2,0)</f>
        <v>0.82299999999999995</v>
      </c>
      <c r="M3256" s="6">
        <v>0</v>
      </c>
      <c r="N3256">
        <v>5</v>
      </c>
      <c r="O3256">
        <v>0</v>
      </c>
      <c r="P3256" s="6">
        <v>0</v>
      </c>
      <c r="Q3256" s="13">
        <v>0</v>
      </c>
      <c r="R3256" s="13">
        <v>0</v>
      </c>
      <c r="S3256" s="31">
        <v>171</v>
      </c>
      <c r="T3256" s="6">
        <f>VLOOKUP(E3256,'参数设置&amp;汇总'!S:U,3,0)</f>
        <v>0.15</v>
      </c>
      <c r="U3256" s="78">
        <f t="shared" si="250"/>
        <v>0.75</v>
      </c>
      <c r="V3256" s="13">
        <v>0.85000000000000009</v>
      </c>
      <c r="W3256" s="78">
        <f t="shared" si="252"/>
        <v>0.88235294117647045</v>
      </c>
      <c r="X3256" s="1">
        <f>VLOOKUP(E3256,'渗透率、续签率'!AG:AJ,4,0)</f>
        <v>11023</v>
      </c>
      <c r="Y3256" s="1">
        <f t="shared" si="253"/>
        <v>9726.1764705882342</v>
      </c>
      <c r="Z3256">
        <v>0</v>
      </c>
      <c r="AA3256" s="89">
        <f t="shared" si="254"/>
        <v>55115</v>
      </c>
      <c r="AH3256" s="37"/>
      <c r="AI3256" s="37"/>
      <c r="AK3256" s="37"/>
    </row>
    <row r="3257" spans="1:37" hidden="1">
      <c r="A3257" t="s">
        <v>64</v>
      </c>
      <c r="B3257" t="s">
        <v>2</v>
      </c>
      <c r="C3257" t="s">
        <v>13</v>
      </c>
      <c r="D3257" t="s">
        <v>116</v>
      </c>
      <c r="E3257" t="s">
        <v>505</v>
      </c>
      <c r="F3257" t="str">
        <f t="shared" si="251"/>
        <v>达州市课后辅导</v>
      </c>
      <c r="G3257" t="s">
        <v>77</v>
      </c>
      <c r="H3257" t="s">
        <v>410</v>
      </c>
      <c r="I3257" t="s">
        <v>70</v>
      </c>
      <c r="J3257">
        <v>89</v>
      </c>
      <c r="K3257">
        <v>3</v>
      </c>
      <c r="L3257" s="13">
        <f>VLOOKUP(C3257,'渗透率、续签率'!B:C,2,0)</f>
        <v>0.82299999999999995</v>
      </c>
      <c r="M3257" s="6">
        <v>0.03</v>
      </c>
      <c r="N3257">
        <v>9</v>
      </c>
      <c r="O3257">
        <v>3</v>
      </c>
      <c r="P3257" s="6">
        <v>0.33</v>
      </c>
      <c r="Q3257" s="13">
        <v>0.3</v>
      </c>
      <c r="R3257" s="13">
        <v>0.3</v>
      </c>
      <c r="S3257" s="31">
        <v>165</v>
      </c>
      <c r="T3257" s="6">
        <f>VLOOKUP(E3257,'参数设置&amp;汇总'!S:U,3,0)</f>
        <v>0.15</v>
      </c>
      <c r="U3257" s="78">
        <f t="shared" si="250"/>
        <v>3</v>
      </c>
      <c r="V3257" s="13">
        <v>0.85000000000000009</v>
      </c>
      <c r="W3257" s="78">
        <f t="shared" si="252"/>
        <v>0.62470588235294122</v>
      </c>
      <c r="X3257" s="1">
        <f>VLOOKUP(E3257,'渗透率、续签率'!AG:AJ,4,0)</f>
        <v>11023</v>
      </c>
      <c r="Y3257" s="1">
        <f t="shared" si="253"/>
        <v>6886.1329411764709</v>
      </c>
      <c r="Z3257">
        <v>3</v>
      </c>
      <c r="AA3257" s="89">
        <f t="shared" si="254"/>
        <v>99207</v>
      </c>
      <c r="AH3257" s="37"/>
      <c r="AI3257" s="37"/>
      <c r="AK3257" s="37"/>
    </row>
    <row r="3258" spans="1:37" hidden="1">
      <c r="A3258" t="s">
        <v>64</v>
      </c>
      <c r="B3258" t="s">
        <v>2</v>
      </c>
      <c r="C3258" t="s">
        <v>13</v>
      </c>
      <c r="D3258" t="s">
        <v>116</v>
      </c>
      <c r="E3258" t="s">
        <v>505</v>
      </c>
      <c r="F3258" t="str">
        <f t="shared" si="251"/>
        <v>运城市课后辅导</v>
      </c>
      <c r="G3258" t="s">
        <v>134</v>
      </c>
      <c r="H3258" t="s">
        <v>411</v>
      </c>
      <c r="I3258" t="s">
        <v>70</v>
      </c>
      <c r="J3258">
        <v>473</v>
      </c>
      <c r="K3258">
        <v>0</v>
      </c>
      <c r="L3258" s="13">
        <f>VLOOKUP(C3258,'渗透率、续签率'!B:C,2,0)</f>
        <v>0.82299999999999995</v>
      </c>
      <c r="M3258" s="6">
        <v>0</v>
      </c>
      <c r="N3258">
        <v>12</v>
      </c>
      <c r="O3258">
        <v>0</v>
      </c>
      <c r="P3258" s="6">
        <v>0</v>
      </c>
      <c r="Q3258" s="13">
        <v>0</v>
      </c>
      <c r="R3258" s="13">
        <v>0</v>
      </c>
      <c r="S3258" s="31">
        <v>346</v>
      </c>
      <c r="T3258" s="6">
        <f>VLOOKUP(E3258,'参数设置&amp;汇总'!S:U,3,0)</f>
        <v>0.15</v>
      </c>
      <c r="U3258" s="78">
        <f t="shared" si="250"/>
        <v>1.7999999999999998</v>
      </c>
      <c r="V3258" s="13">
        <v>0.85000000000000009</v>
      </c>
      <c r="W3258" s="78">
        <f t="shared" si="252"/>
        <v>2.117647058823529</v>
      </c>
      <c r="X3258" s="1">
        <f>VLOOKUP(E3258,'渗透率、续签率'!AG:AJ,4,0)</f>
        <v>11023</v>
      </c>
      <c r="Y3258" s="1">
        <f t="shared" si="253"/>
        <v>23342.823529411758</v>
      </c>
      <c r="Z3258">
        <v>0</v>
      </c>
      <c r="AA3258" s="89">
        <f t="shared" si="254"/>
        <v>132276</v>
      </c>
      <c r="AH3258" s="37"/>
      <c r="AI3258" s="37"/>
      <c r="AK3258" s="37"/>
    </row>
    <row r="3259" spans="1:37" hidden="1">
      <c r="A3259" t="s">
        <v>64</v>
      </c>
      <c r="B3259" t="s">
        <v>2</v>
      </c>
      <c r="C3259" t="s">
        <v>13</v>
      </c>
      <c r="D3259" t="s">
        <v>116</v>
      </c>
      <c r="E3259" t="s">
        <v>505</v>
      </c>
      <c r="F3259" t="str">
        <f t="shared" si="251"/>
        <v>连云港市课后辅导</v>
      </c>
      <c r="G3259" t="s">
        <v>73</v>
      </c>
      <c r="H3259" t="s">
        <v>412</v>
      </c>
      <c r="I3259" t="s">
        <v>70</v>
      </c>
      <c r="J3259">
        <v>793</v>
      </c>
      <c r="K3259">
        <v>2</v>
      </c>
      <c r="L3259" s="13">
        <f>VLOOKUP(C3259,'渗透率、续签率'!B:C,2,0)</f>
        <v>0.82299999999999995</v>
      </c>
      <c r="M3259" s="6">
        <v>0</v>
      </c>
      <c r="N3259">
        <v>11</v>
      </c>
      <c r="O3259">
        <v>2</v>
      </c>
      <c r="P3259" s="6">
        <v>0.18</v>
      </c>
      <c r="Q3259" s="13">
        <v>0.154</v>
      </c>
      <c r="R3259" s="13">
        <v>8.5999999999999993E-2</v>
      </c>
      <c r="S3259" s="31">
        <v>426</v>
      </c>
      <c r="T3259" s="6">
        <f>VLOOKUP(E3259,'参数设置&amp;汇总'!S:U,3,0)</f>
        <v>0.15</v>
      </c>
      <c r="U3259" s="78">
        <f t="shared" si="250"/>
        <v>2</v>
      </c>
      <c r="V3259" s="13">
        <v>0.85000000000000009</v>
      </c>
      <c r="W3259" s="78">
        <f t="shared" si="252"/>
        <v>0.4164705882352942</v>
      </c>
      <c r="X3259" s="1">
        <f>VLOOKUP(E3259,'渗透率、续签率'!AG:AJ,4,0)</f>
        <v>11023</v>
      </c>
      <c r="Y3259" s="1">
        <f t="shared" si="253"/>
        <v>4590.7552941176482</v>
      </c>
      <c r="Z3259">
        <v>0</v>
      </c>
      <c r="AA3259" s="89">
        <f t="shared" si="254"/>
        <v>121253</v>
      </c>
      <c r="AH3259" s="37"/>
      <c r="AI3259" s="37"/>
      <c r="AK3259" s="37"/>
    </row>
    <row r="3260" spans="1:37" hidden="1">
      <c r="A3260" t="s">
        <v>64</v>
      </c>
      <c r="B3260" t="s">
        <v>2</v>
      </c>
      <c r="C3260" t="s">
        <v>13</v>
      </c>
      <c r="D3260" t="s">
        <v>116</v>
      </c>
      <c r="E3260" t="s">
        <v>505</v>
      </c>
      <c r="F3260" t="str">
        <f t="shared" si="251"/>
        <v>迪庆藏族自治州课后辅导</v>
      </c>
      <c r="G3260" t="s">
        <v>99</v>
      </c>
      <c r="H3260" t="s">
        <v>413</v>
      </c>
      <c r="I3260" t="s">
        <v>68</v>
      </c>
      <c r="J3260">
        <v>5</v>
      </c>
      <c r="K3260">
        <v>0</v>
      </c>
      <c r="L3260" s="13">
        <f>VLOOKUP(C3260,'渗透率、续签率'!B:C,2,0)</f>
        <v>0.82299999999999995</v>
      </c>
      <c r="M3260" s="6">
        <v>0</v>
      </c>
      <c r="N3260">
        <v>0</v>
      </c>
      <c r="O3260">
        <v>0</v>
      </c>
      <c r="P3260" s="6">
        <v>0</v>
      </c>
      <c r="Q3260" s="13">
        <v>0</v>
      </c>
      <c r="R3260" s="13">
        <v>0</v>
      </c>
      <c r="S3260" s="31">
        <v>0</v>
      </c>
      <c r="T3260" s="6">
        <f>VLOOKUP(E3260,'参数设置&amp;汇总'!S:U,3,0)</f>
        <v>0.15</v>
      </c>
      <c r="U3260" s="78">
        <f t="shared" si="250"/>
        <v>0</v>
      </c>
      <c r="V3260" s="13">
        <v>0.85000000000000009</v>
      </c>
      <c r="W3260" s="78">
        <f t="shared" si="252"/>
        <v>0</v>
      </c>
      <c r="X3260" s="1">
        <f>VLOOKUP(E3260,'渗透率、续签率'!AG:AJ,4,0)</f>
        <v>11023</v>
      </c>
      <c r="Y3260" s="1">
        <f t="shared" si="253"/>
        <v>0</v>
      </c>
      <c r="Z3260">
        <v>0</v>
      </c>
      <c r="AA3260" s="89">
        <f t="shared" si="254"/>
        <v>0</v>
      </c>
      <c r="AH3260" s="37"/>
      <c r="AI3260" s="37"/>
      <c r="AK3260" s="37"/>
    </row>
    <row r="3261" spans="1:37" hidden="1">
      <c r="A3261" t="s">
        <v>64</v>
      </c>
      <c r="B3261" t="s">
        <v>2</v>
      </c>
      <c r="C3261" t="s">
        <v>13</v>
      </c>
      <c r="D3261" t="s">
        <v>116</v>
      </c>
      <c r="E3261" t="s">
        <v>505</v>
      </c>
      <c r="F3261" t="str">
        <f t="shared" si="251"/>
        <v>通化市课后辅导</v>
      </c>
      <c r="G3261" t="s">
        <v>188</v>
      </c>
      <c r="H3261" t="s">
        <v>414</v>
      </c>
      <c r="I3261" t="s">
        <v>70</v>
      </c>
      <c r="J3261">
        <v>172</v>
      </c>
      <c r="K3261">
        <v>0</v>
      </c>
      <c r="L3261" s="13">
        <f>VLOOKUP(C3261,'渗透率、续签率'!B:C,2,0)</f>
        <v>0.82299999999999995</v>
      </c>
      <c r="M3261" s="6">
        <v>0</v>
      </c>
      <c r="N3261">
        <v>4</v>
      </c>
      <c r="O3261">
        <v>0</v>
      </c>
      <c r="P3261" s="6">
        <v>0</v>
      </c>
      <c r="Q3261" s="13">
        <v>0</v>
      </c>
      <c r="R3261" s="13">
        <v>0</v>
      </c>
      <c r="S3261" s="31">
        <v>133</v>
      </c>
      <c r="T3261" s="6">
        <f>VLOOKUP(E3261,'参数设置&amp;汇总'!S:U,3,0)</f>
        <v>0.15</v>
      </c>
      <c r="U3261" s="78">
        <f t="shared" si="250"/>
        <v>0.6</v>
      </c>
      <c r="V3261" s="13">
        <v>0.85000000000000009</v>
      </c>
      <c r="W3261" s="78">
        <f t="shared" si="252"/>
        <v>0.70588235294117641</v>
      </c>
      <c r="X3261" s="1">
        <f>VLOOKUP(E3261,'渗透率、续签率'!AG:AJ,4,0)</f>
        <v>11023</v>
      </c>
      <c r="Y3261" s="1">
        <f t="shared" si="253"/>
        <v>7780.9411764705874</v>
      </c>
      <c r="Z3261">
        <v>0</v>
      </c>
      <c r="AA3261" s="89">
        <f t="shared" si="254"/>
        <v>44092</v>
      </c>
      <c r="AH3261" s="37"/>
      <c r="AI3261" s="37"/>
      <c r="AK3261" s="37"/>
    </row>
    <row r="3262" spans="1:37" hidden="1">
      <c r="A3262" t="s">
        <v>64</v>
      </c>
      <c r="B3262" t="s">
        <v>2</v>
      </c>
      <c r="C3262" t="s">
        <v>13</v>
      </c>
      <c r="D3262" t="s">
        <v>116</v>
      </c>
      <c r="E3262" t="s">
        <v>505</v>
      </c>
      <c r="F3262" t="str">
        <f t="shared" si="251"/>
        <v>通辽市课后辅导</v>
      </c>
      <c r="G3262" t="s">
        <v>142</v>
      </c>
      <c r="H3262" t="s">
        <v>415</v>
      </c>
      <c r="I3262" t="s">
        <v>70</v>
      </c>
      <c r="J3262">
        <v>512</v>
      </c>
      <c r="K3262">
        <v>0</v>
      </c>
      <c r="L3262" s="13">
        <f>VLOOKUP(C3262,'渗透率、续签率'!B:C,2,0)</f>
        <v>0.82299999999999995</v>
      </c>
      <c r="M3262" s="6">
        <v>0</v>
      </c>
      <c r="N3262">
        <v>5</v>
      </c>
      <c r="O3262">
        <v>0</v>
      </c>
      <c r="P3262" s="6">
        <v>0</v>
      </c>
      <c r="Q3262" s="13">
        <v>0</v>
      </c>
      <c r="R3262" s="13">
        <v>0</v>
      </c>
      <c r="S3262" s="31">
        <v>337</v>
      </c>
      <c r="T3262" s="6">
        <f>VLOOKUP(E3262,'参数设置&amp;汇总'!S:U,3,0)</f>
        <v>0.15</v>
      </c>
      <c r="U3262" s="78">
        <f t="shared" si="250"/>
        <v>0.75</v>
      </c>
      <c r="V3262" s="13">
        <v>0.85000000000000009</v>
      </c>
      <c r="W3262" s="78">
        <f t="shared" si="252"/>
        <v>0.88235294117647045</v>
      </c>
      <c r="X3262" s="1">
        <f>VLOOKUP(E3262,'渗透率、续签率'!AG:AJ,4,0)</f>
        <v>11023</v>
      </c>
      <c r="Y3262" s="1">
        <f t="shared" si="253"/>
        <v>9726.1764705882342</v>
      </c>
      <c r="Z3262">
        <v>0</v>
      </c>
      <c r="AA3262" s="89">
        <f t="shared" si="254"/>
        <v>55115</v>
      </c>
      <c r="AH3262" s="37"/>
      <c r="AI3262" s="37"/>
      <c r="AK3262" s="37"/>
    </row>
    <row r="3263" spans="1:37" hidden="1">
      <c r="A3263" t="s">
        <v>64</v>
      </c>
      <c r="B3263" t="s">
        <v>2</v>
      </c>
      <c r="C3263" t="s">
        <v>13</v>
      </c>
      <c r="D3263" t="s">
        <v>116</v>
      </c>
      <c r="E3263" t="s">
        <v>505</v>
      </c>
      <c r="F3263" t="str">
        <f t="shared" si="251"/>
        <v>遂宁市课后辅导</v>
      </c>
      <c r="G3263" t="s">
        <v>77</v>
      </c>
      <c r="H3263" t="s">
        <v>416</v>
      </c>
      <c r="I3263" t="s">
        <v>70</v>
      </c>
      <c r="J3263">
        <v>128</v>
      </c>
      <c r="K3263">
        <v>0</v>
      </c>
      <c r="L3263" s="13">
        <f>VLOOKUP(C3263,'渗透率、续签率'!B:C,2,0)</f>
        <v>0.82299999999999995</v>
      </c>
      <c r="M3263" s="6">
        <v>0</v>
      </c>
      <c r="N3263">
        <v>9</v>
      </c>
      <c r="O3263">
        <v>0</v>
      </c>
      <c r="P3263" s="6">
        <v>0</v>
      </c>
      <c r="Q3263" s="13">
        <v>0</v>
      </c>
      <c r="R3263" s="13">
        <v>0</v>
      </c>
      <c r="S3263" s="31">
        <v>129</v>
      </c>
      <c r="T3263" s="6">
        <f>VLOOKUP(E3263,'参数设置&amp;汇总'!S:U,3,0)</f>
        <v>0.15</v>
      </c>
      <c r="U3263" s="78">
        <f t="shared" si="250"/>
        <v>1.3499999999999999</v>
      </c>
      <c r="V3263" s="13">
        <v>0.85000000000000009</v>
      </c>
      <c r="W3263" s="78">
        <f t="shared" si="252"/>
        <v>1.5882352941176467</v>
      </c>
      <c r="X3263" s="1">
        <f>VLOOKUP(E3263,'渗透率、续签率'!AG:AJ,4,0)</f>
        <v>11023</v>
      </c>
      <c r="Y3263" s="1">
        <f t="shared" si="253"/>
        <v>17507.117647058822</v>
      </c>
      <c r="Z3263">
        <v>0</v>
      </c>
      <c r="AA3263" s="89">
        <f t="shared" si="254"/>
        <v>99207</v>
      </c>
      <c r="AH3263" s="37"/>
      <c r="AI3263" s="37"/>
      <c r="AK3263" s="37"/>
    </row>
    <row r="3264" spans="1:37" hidden="1">
      <c r="A3264" t="s">
        <v>64</v>
      </c>
      <c r="B3264" t="s">
        <v>2</v>
      </c>
      <c r="C3264" t="s">
        <v>13</v>
      </c>
      <c r="D3264" t="s">
        <v>116</v>
      </c>
      <c r="E3264" t="s">
        <v>505</v>
      </c>
      <c r="F3264" t="str">
        <f t="shared" si="251"/>
        <v>遵义市课后辅导</v>
      </c>
      <c r="G3264" t="s">
        <v>167</v>
      </c>
      <c r="H3264" t="s">
        <v>417</v>
      </c>
      <c r="I3264" t="s">
        <v>70</v>
      </c>
      <c r="J3264">
        <v>689</v>
      </c>
      <c r="K3264">
        <v>1</v>
      </c>
      <c r="L3264" s="13">
        <f>VLOOKUP(C3264,'渗透率、续签率'!B:C,2,0)</f>
        <v>0.82299999999999995</v>
      </c>
      <c r="M3264" s="6">
        <v>0</v>
      </c>
      <c r="N3264">
        <v>14</v>
      </c>
      <c r="O3264">
        <v>1</v>
      </c>
      <c r="P3264" s="6">
        <v>7.0000000000000007E-2</v>
      </c>
      <c r="Q3264" s="13">
        <v>1.2999999999999999E-2</v>
      </c>
      <c r="R3264" s="13">
        <v>0</v>
      </c>
      <c r="S3264" s="31">
        <v>364</v>
      </c>
      <c r="T3264" s="6">
        <f>VLOOKUP(E3264,'参数设置&amp;汇总'!S:U,3,0)</f>
        <v>0.15</v>
      </c>
      <c r="U3264" s="78">
        <f t="shared" si="250"/>
        <v>2.1</v>
      </c>
      <c r="V3264" s="13">
        <v>0.85000000000000009</v>
      </c>
      <c r="W3264" s="78">
        <f t="shared" si="252"/>
        <v>1.5023529411764707</v>
      </c>
      <c r="X3264" s="1">
        <f>VLOOKUP(E3264,'渗透率、续签率'!AG:AJ,4,0)</f>
        <v>11023</v>
      </c>
      <c r="Y3264" s="1">
        <f t="shared" si="253"/>
        <v>16560.436470588236</v>
      </c>
      <c r="Z3264">
        <v>0</v>
      </c>
      <c r="AA3264" s="89">
        <f t="shared" si="254"/>
        <v>154322</v>
      </c>
      <c r="AH3264" s="37"/>
      <c r="AI3264" s="37"/>
      <c r="AK3264" s="37"/>
    </row>
    <row r="3265" spans="1:37" hidden="1">
      <c r="A3265" t="s">
        <v>64</v>
      </c>
      <c r="B3265" t="s">
        <v>2</v>
      </c>
      <c r="C3265" t="s">
        <v>13</v>
      </c>
      <c r="D3265" t="s">
        <v>116</v>
      </c>
      <c r="E3265" t="s">
        <v>505</v>
      </c>
      <c r="F3265" t="str">
        <f t="shared" si="251"/>
        <v>邢台市课后辅导</v>
      </c>
      <c r="G3265" t="s">
        <v>159</v>
      </c>
      <c r="H3265" t="s">
        <v>418</v>
      </c>
      <c r="I3265" t="s">
        <v>70</v>
      </c>
      <c r="J3265">
        <v>671</v>
      </c>
      <c r="K3265">
        <v>3</v>
      </c>
      <c r="L3265" s="13">
        <f>VLOOKUP(C3265,'渗透率、续签率'!B:C,2,0)</f>
        <v>0.82299999999999995</v>
      </c>
      <c r="M3265" s="6">
        <v>0</v>
      </c>
      <c r="N3265">
        <v>61</v>
      </c>
      <c r="O3265">
        <v>2</v>
      </c>
      <c r="P3265" s="6">
        <v>0.03</v>
      </c>
      <c r="Q3265" s="13">
        <v>0.14699999999999999</v>
      </c>
      <c r="R3265" s="13">
        <v>0.14199999999999999</v>
      </c>
      <c r="S3265" s="31">
        <v>946</v>
      </c>
      <c r="T3265" s="6">
        <f>VLOOKUP(E3265,'参数设置&amp;汇总'!S:U,3,0)</f>
        <v>0.15</v>
      </c>
      <c r="U3265" s="78">
        <f t="shared" si="250"/>
        <v>9.15</v>
      </c>
      <c r="V3265" s="13">
        <v>0.85000000000000009</v>
      </c>
      <c r="W3265" s="78">
        <f t="shared" si="252"/>
        <v>8.828235294117647</v>
      </c>
      <c r="X3265" s="1">
        <f>VLOOKUP(E3265,'渗透率、续签率'!AG:AJ,4,0)</f>
        <v>11023</v>
      </c>
      <c r="Y3265" s="1">
        <f t="shared" si="253"/>
        <v>97313.637647058829</v>
      </c>
      <c r="Z3265">
        <v>1</v>
      </c>
      <c r="AA3265" s="89">
        <f t="shared" si="254"/>
        <v>672403</v>
      </c>
      <c r="AH3265" s="37"/>
      <c r="AI3265" s="37"/>
      <c r="AK3265" s="37"/>
    </row>
    <row r="3266" spans="1:37" hidden="1">
      <c r="A3266" t="s">
        <v>64</v>
      </c>
      <c r="B3266" t="s">
        <v>2</v>
      </c>
      <c r="C3266" t="s">
        <v>13</v>
      </c>
      <c r="D3266" t="s">
        <v>116</v>
      </c>
      <c r="E3266" t="s">
        <v>505</v>
      </c>
      <c r="F3266" t="str">
        <f t="shared" si="251"/>
        <v>那曲市课后辅导</v>
      </c>
      <c r="G3266" t="s">
        <v>237</v>
      </c>
      <c r="H3266" t="s">
        <v>419</v>
      </c>
      <c r="I3266" t="s">
        <v>57</v>
      </c>
      <c r="J3266">
        <v>1</v>
      </c>
      <c r="K3266">
        <v>0</v>
      </c>
      <c r="L3266" s="13">
        <f>VLOOKUP(C3266,'渗透率、续签率'!B:C,2,0)</f>
        <v>0.82299999999999995</v>
      </c>
      <c r="M3266" s="6">
        <v>0</v>
      </c>
      <c r="N3266">
        <v>0</v>
      </c>
      <c r="O3266">
        <v>0</v>
      </c>
      <c r="P3266" s="6">
        <v>0</v>
      </c>
      <c r="Q3266" s="13">
        <v>0</v>
      </c>
      <c r="R3266" s="13">
        <v>0</v>
      </c>
      <c r="S3266" s="31">
        <v>0</v>
      </c>
      <c r="T3266" s="6">
        <f>VLOOKUP(E3266,'参数设置&amp;汇总'!S:U,3,0)</f>
        <v>0.15</v>
      </c>
      <c r="U3266" s="78">
        <f t="shared" si="250"/>
        <v>0</v>
      </c>
      <c r="V3266" s="13">
        <v>0.85000000000000009</v>
      </c>
      <c r="W3266" s="78">
        <f t="shared" si="252"/>
        <v>0</v>
      </c>
      <c r="X3266" s="1">
        <f>VLOOKUP(E3266,'渗透率、续签率'!AG:AJ,4,0)</f>
        <v>11023</v>
      </c>
      <c r="Y3266" s="1">
        <f t="shared" si="253"/>
        <v>0</v>
      </c>
      <c r="Z3266">
        <v>0</v>
      </c>
      <c r="AA3266" s="89">
        <f t="shared" si="254"/>
        <v>0</v>
      </c>
    </row>
    <row r="3267" spans="1:37" hidden="1">
      <c r="A3267" t="s">
        <v>64</v>
      </c>
      <c r="B3267" t="s">
        <v>2</v>
      </c>
      <c r="C3267" t="s">
        <v>13</v>
      </c>
      <c r="D3267" t="s">
        <v>116</v>
      </c>
      <c r="E3267" t="s">
        <v>505</v>
      </c>
      <c r="F3267" t="str">
        <f t="shared" si="251"/>
        <v>邯郸市课后辅导</v>
      </c>
      <c r="G3267" t="s">
        <v>159</v>
      </c>
      <c r="H3267" t="s">
        <v>420</v>
      </c>
      <c r="I3267" t="s">
        <v>70</v>
      </c>
      <c r="J3267">
        <v>448</v>
      </c>
      <c r="K3267">
        <v>7</v>
      </c>
      <c r="L3267" s="13">
        <f>VLOOKUP(C3267,'渗透率、续签率'!B:C,2,0)</f>
        <v>0.82299999999999995</v>
      </c>
      <c r="M3267" s="6">
        <v>0.02</v>
      </c>
      <c r="N3267">
        <v>52</v>
      </c>
      <c r="O3267">
        <v>7</v>
      </c>
      <c r="P3267" s="6">
        <v>0.13</v>
      </c>
      <c r="Q3267" s="13">
        <v>0.34</v>
      </c>
      <c r="R3267" s="13">
        <v>0.317</v>
      </c>
      <c r="S3267" s="31">
        <v>1084</v>
      </c>
      <c r="T3267" s="6">
        <f>VLOOKUP(E3267,'参数设置&amp;汇总'!S:U,3,0)</f>
        <v>0.15</v>
      </c>
      <c r="U3267" s="78">
        <f t="shared" ref="U3267:U3330" si="255">IF(T3267*N3267&gt;=O3267,T3267*N3267,O3267)</f>
        <v>7.8</v>
      </c>
      <c r="V3267" s="13">
        <v>0.85000000000000009</v>
      </c>
      <c r="W3267" s="78">
        <f t="shared" si="252"/>
        <v>2.3988235294117648</v>
      </c>
      <c r="X3267" s="1">
        <f>VLOOKUP(E3267,'渗透率、续签率'!AG:AJ,4,0)</f>
        <v>11023</v>
      </c>
      <c r="Y3267" s="1">
        <f t="shared" si="253"/>
        <v>26442.231764705884</v>
      </c>
      <c r="Z3267">
        <v>5</v>
      </c>
      <c r="AA3267" s="89">
        <f t="shared" si="254"/>
        <v>573196</v>
      </c>
      <c r="AH3267" s="37"/>
      <c r="AI3267" s="37"/>
      <c r="AK3267" s="37"/>
    </row>
    <row r="3268" spans="1:37" hidden="1">
      <c r="A3268" t="s">
        <v>64</v>
      </c>
      <c r="B3268" t="s">
        <v>2</v>
      </c>
      <c r="C3268" t="s">
        <v>13</v>
      </c>
      <c r="D3268" t="s">
        <v>116</v>
      </c>
      <c r="E3268" t="s">
        <v>505</v>
      </c>
      <c r="F3268" t="str">
        <f t="shared" ref="F3268:F3331" si="256">H3268&amp;C3268</f>
        <v>邵阳市课后辅导</v>
      </c>
      <c r="G3268" t="s">
        <v>113</v>
      </c>
      <c r="H3268" t="s">
        <v>421</v>
      </c>
      <c r="I3268" t="s">
        <v>68</v>
      </c>
      <c r="J3268">
        <v>209</v>
      </c>
      <c r="K3268">
        <v>0</v>
      </c>
      <c r="L3268" s="13">
        <f>VLOOKUP(C3268,'渗透率、续签率'!B:C,2,0)</f>
        <v>0.82299999999999995</v>
      </c>
      <c r="M3268" s="6">
        <v>0</v>
      </c>
      <c r="N3268">
        <v>14</v>
      </c>
      <c r="O3268">
        <v>0</v>
      </c>
      <c r="P3268" s="6">
        <v>0</v>
      </c>
      <c r="Q3268" s="13">
        <v>0</v>
      </c>
      <c r="R3268" s="13">
        <v>0</v>
      </c>
      <c r="S3268" s="31">
        <v>292</v>
      </c>
      <c r="T3268" s="6">
        <f>VLOOKUP(E3268,'参数设置&amp;汇总'!S:U,3,0)</f>
        <v>0.15</v>
      </c>
      <c r="U3268" s="78">
        <f t="shared" si="255"/>
        <v>2.1</v>
      </c>
      <c r="V3268" s="13">
        <v>0.85000000000000009</v>
      </c>
      <c r="W3268" s="78">
        <f t="shared" ref="W3268:W3331" si="257">(O3268*(1-L3268)+IF((U3268-O3268)&lt;0,0,(U3268-O3268)))/V3268</f>
        <v>2.4705882352941173</v>
      </c>
      <c r="X3268" s="1">
        <f>VLOOKUP(E3268,'渗透率、续签率'!AG:AJ,4,0)</f>
        <v>11023</v>
      </c>
      <c r="Y3268" s="1">
        <f t="shared" ref="Y3268:Y3331" si="258">X3268*W3268</f>
        <v>27233.294117647056</v>
      </c>
      <c r="Z3268">
        <v>0</v>
      </c>
      <c r="AA3268" s="89">
        <f t="shared" ref="AA3268:AA3331" si="259">N3268*X3268</f>
        <v>154322</v>
      </c>
      <c r="AH3268" s="37"/>
      <c r="AI3268" s="37"/>
      <c r="AJ3268" s="1"/>
      <c r="AK3268" s="37"/>
    </row>
    <row r="3269" spans="1:37" hidden="1">
      <c r="A3269" t="s">
        <v>64</v>
      </c>
      <c r="B3269" t="s">
        <v>2</v>
      </c>
      <c r="C3269" t="s">
        <v>13</v>
      </c>
      <c r="D3269" t="s">
        <v>116</v>
      </c>
      <c r="E3269" t="s">
        <v>505</v>
      </c>
      <c r="F3269" t="str">
        <f t="shared" si="256"/>
        <v>郴州市课后辅导</v>
      </c>
      <c r="G3269" t="s">
        <v>113</v>
      </c>
      <c r="H3269" t="s">
        <v>422</v>
      </c>
      <c r="I3269" t="s">
        <v>68</v>
      </c>
      <c r="J3269">
        <v>227</v>
      </c>
      <c r="K3269">
        <v>0</v>
      </c>
      <c r="L3269" s="13">
        <f>VLOOKUP(C3269,'渗透率、续签率'!B:C,2,0)</f>
        <v>0.82299999999999995</v>
      </c>
      <c r="M3269" s="6">
        <v>0</v>
      </c>
      <c r="N3269">
        <v>14</v>
      </c>
      <c r="O3269">
        <v>0</v>
      </c>
      <c r="P3269" s="6">
        <v>0</v>
      </c>
      <c r="Q3269" s="13">
        <v>0</v>
      </c>
      <c r="R3269" s="13">
        <v>0</v>
      </c>
      <c r="S3269" s="31">
        <v>180</v>
      </c>
      <c r="T3269" s="6">
        <f>VLOOKUP(E3269,'参数设置&amp;汇总'!S:U,3,0)</f>
        <v>0.15</v>
      </c>
      <c r="U3269" s="78">
        <f t="shared" si="255"/>
        <v>2.1</v>
      </c>
      <c r="V3269" s="13">
        <v>0.85000000000000009</v>
      </c>
      <c r="W3269" s="78">
        <f t="shared" si="257"/>
        <v>2.4705882352941173</v>
      </c>
      <c r="X3269" s="1">
        <f>VLOOKUP(E3269,'渗透率、续签率'!AG:AJ,4,0)</f>
        <v>11023</v>
      </c>
      <c r="Y3269" s="1">
        <f t="shared" si="258"/>
        <v>27233.294117647056</v>
      </c>
      <c r="Z3269">
        <v>0</v>
      </c>
      <c r="AA3269" s="89">
        <f t="shared" si="259"/>
        <v>154322</v>
      </c>
      <c r="AH3269" s="37"/>
      <c r="AI3269" s="37"/>
      <c r="AK3269" s="37"/>
    </row>
    <row r="3270" spans="1:37" hidden="1">
      <c r="A3270" t="s">
        <v>64</v>
      </c>
      <c r="B3270" t="s">
        <v>2</v>
      </c>
      <c r="C3270" t="s">
        <v>13</v>
      </c>
      <c r="D3270" t="s">
        <v>116</v>
      </c>
      <c r="E3270" t="s">
        <v>505</v>
      </c>
      <c r="F3270" t="str">
        <f t="shared" si="256"/>
        <v>鄂尔多斯市课后辅导</v>
      </c>
      <c r="G3270" t="s">
        <v>142</v>
      </c>
      <c r="H3270" t="s">
        <v>423</v>
      </c>
      <c r="I3270" t="s">
        <v>70</v>
      </c>
      <c r="J3270">
        <v>221</v>
      </c>
      <c r="K3270">
        <v>0</v>
      </c>
      <c r="L3270" s="13">
        <f>VLOOKUP(C3270,'渗透率、续签率'!B:C,2,0)</f>
        <v>0.82299999999999995</v>
      </c>
      <c r="M3270" s="6">
        <v>0</v>
      </c>
      <c r="N3270">
        <v>10</v>
      </c>
      <c r="O3270">
        <v>0</v>
      </c>
      <c r="P3270" s="6">
        <v>0</v>
      </c>
      <c r="Q3270" s="13">
        <v>0</v>
      </c>
      <c r="R3270" s="13">
        <v>0</v>
      </c>
      <c r="S3270" s="31">
        <v>222</v>
      </c>
      <c r="T3270" s="6">
        <f>VLOOKUP(E3270,'参数设置&amp;汇总'!S:U,3,0)</f>
        <v>0.15</v>
      </c>
      <c r="U3270" s="78">
        <f t="shared" si="255"/>
        <v>1.5</v>
      </c>
      <c r="V3270" s="13">
        <v>0.85000000000000009</v>
      </c>
      <c r="W3270" s="78">
        <f t="shared" si="257"/>
        <v>1.7647058823529409</v>
      </c>
      <c r="X3270" s="1">
        <f>VLOOKUP(E3270,'渗透率、续签率'!AG:AJ,4,0)</f>
        <v>11023</v>
      </c>
      <c r="Y3270" s="1">
        <f t="shared" si="258"/>
        <v>19452.352941176468</v>
      </c>
      <c r="Z3270">
        <v>0</v>
      </c>
      <c r="AA3270" s="89">
        <f t="shared" si="259"/>
        <v>110230</v>
      </c>
      <c r="AH3270" s="37"/>
      <c r="AI3270" s="37"/>
      <c r="AK3270" s="37"/>
    </row>
    <row r="3271" spans="1:37" hidden="1">
      <c r="A3271" t="s">
        <v>64</v>
      </c>
      <c r="B3271" t="s">
        <v>2</v>
      </c>
      <c r="C3271" t="s">
        <v>13</v>
      </c>
      <c r="D3271" t="s">
        <v>116</v>
      </c>
      <c r="E3271" t="s">
        <v>505</v>
      </c>
      <c r="F3271" t="str">
        <f t="shared" si="256"/>
        <v>鄂州市课后辅导</v>
      </c>
      <c r="G3271" t="s">
        <v>81</v>
      </c>
      <c r="H3271" t="s">
        <v>424</v>
      </c>
      <c r="I3271" t="s">
        <v>68</v>
      </c>
      <c r="J3271">
        <v>60</v>
      </c>
      <c r="K3271">
        <v>1</v>
      </c>
      <c r="L3271" s="13">
        <f>VLOOKUP(C3271,'渗透率、续签率'!B:C,2,0)</f>
        <v>0.82299999999999995</v>
      </c>
      <c r="M3271" s="6">
        <v>0.02</v>
      </c>
      <c r="N3271">
        <v>5</v>
      </c>
      <c r="O3271">
        <v>0</v>
      </c>
      <c r="P3271" s="6">
        <v>0</v>
      </c>
      <c r="Q3271" s="13">
        <v>3.7999999999999999E-2</v>
      </c>
      <c r="R3271" s="13">
        <v>0</v>
      </c>
      <c r="S3271" s="31">
        <v>101</v>
      </c>
      <c r="T3271" s="6">
        <f>VLOOKUP(E3271,'参数设置&amp;汇总'!S:U,3,0)</f>
        <v>0.15</v>
      </c>
      <c r="U3271" s="78">
        <f t="shared" si="255"/>
        <v>0.75</v>
      </c>
      <c r="V3271" s="13">
        <v>0.85000000000000009</v>
      </c>
      <c r="W3271" s="78">
        <f t="shared" si="257"/>
        <v>0.88235294117647045</v>
      </c>
      <c r="X3271" s="1">
        <f>VLOOKUP(E3271,'渗透率、续签率'!AG:AJ,4,0)</f>
        <v>11023</v>
      </c>
      <c r="Y3271" s="1">
        <f t="shared" si="258"/>
        <v>9726.1764705882342</v>
      </c>
      <c r="Z3271">
        <v>0</v>
      </c>
      <c r="AA3271" s="89">
        <f t="shared" si="259"/>
        <v>55115</v>
      </c>
      <c r="AH3271" s="37"/>
      <c r="AI3271" s="37"/>
      <c r="AK3271" s="37"/>
    </row>
    <row r="3272" spans="1:37" hidden="1">
      <c r="A3272" t="s">
        <v>64</v>
      </c>
      <c r="B3272" t="s">
        <v>2</v>
      </c>
      <c r="C3272" t="s">
        <v>13</v>
      </c>
      <c r="D3272" t="s">
        <v>116</v>
      </c>
      <c r="E3272" t="s">
        <v>505</v>
      </c>
      <c r="F3272" t="str">
        <f t="shared" si="256"/>
        <v>酒泉市课后辅导</v>
      </c>
      <c r="G3272" t="s">
        <v>132</v>
      </c>
      <c r="H3272" t="s">
        <v>425</v>
      </c>
      <c r="I3272" t="s">
        <v>70</v>
      </c>
      <c r="J3272">
        <v>72</v>
      </c>
      <c r="K3272">
        <v>0</v>
      </c>
      <c r="L3272" s="13">
        <f>VLOOKUP(C3272,'渗透率、续签率'!B:C,2,0)</f>
        <v>0.82299999999999995</v>
      </c>
      <c r="M3272" s="6">
        <v>0</v>
      </c>
      <c r="N3272">
        <v>2</v>
      </c>
      <c r="O3272">
        <v>0</v>
      </c>
      <c r="P3272" s="6">
        <v>0</v>
      </c>
      <c r="Q3272" s="13">
        <v>0</v>
      </c>
      <c r="R3272" s="13">
        <v>0</v>
      </c>
      <c r="S3272" s="31">
        <v>48</v>
      </c>
      <c r="T3272" s="6">
        <f>VLOOKUP(E3272,'参数设置&amp;汇总'!S:U,3,0)</f>
        <v>0.15</v>
      </c>
      <c r="U3272" s="78">
        <f t="shared" si="255"/>
        <v>0.3</v>
      </c>
      <c r="V3272" s="13">
        <v>0.85000000000000009</v>
      </c>
      <c r="W3272" s="78">
        <f t="shared" si="257"/>
        <v>0.3529411764705882</v>
      </c>
      <c r="X3272" s="1">
        <f>VLOOKUP(E3272,'渗透率、续签率'!AG:AJ,4,0)</f>
        <v>11023</v>
      </c>
      <c r="Y3272" s="1">
        <f t="shared" si="258"/>
        <v>3890.4705882352937</v>
      </c>
      <c r="Z3272">
        <v>0</v>
      </c>
      <c r="AA3272" s="89">
        <f t="shared" si="259"/>
        <v>22046</v>
      </c>
      <c r="AH3272" s="37"/>
      <c r="AI3272" s="37"/>
      <c r="AK3272" s="37"/>
    </row>
    <row r="3273" spans="1:37" hidden="1">
      <c r="A3273" t="s">
        <v>64</v>
      </c>
      <c r="B3273" t="s">
        <v>2</v>
      </c>
      <c r="C3273" t="s">
        <v>13</v>
      </c>
      <c r="D3273" t="s">
        <v>116</v>
      </c>
      <c r="E3273" t="s">
        <v>505</v>
      </c>
      <c r="F3273" t="str">
        <f t="shared" si="256"/>
        <v>金华市课后辅导</v>
      </c>
      <c r="G3273" t="s">
        <v>79</v>
      </c>
      <c r="H3273" t="s">
        <v>426</v>
      </c>
      <c r="I3273" t="s">
        <v>68</v>
      </c>
      <c r="J3273">
        <v>267</v>
      </c>
      <c r="K3273">
        <v>15</v>
      </c>
      <c r="L3273" s="13">
        <f>VLOOKUP(C3273,'渗透率、续签率'!B:C,2,0)</f>
        <v>0.82299999999999995</v>
      </c>
      <c r="M3273" s="6">
        <v>0.06</v>
      </c>
      <c r="N3273">
        <v>103</v>
      </c>
      <c r="O3273">
        <v>15</v>
      </c>
      <c r="P3273" s="6">
        <v>0.15</v>
      </c>
      <c r="Q3273" s="13">
        <v>0.33600000000000002</v>
      </c>
      <c r="R3273" s="13">
        <v>0.216</v>
      </c>
      <c r="S3273" s="31">
        <v>1473</v>
      </c>
      <c r="T3273" s="6">
        <f>VLOOKUP(E3273,'参数设置&amp;汇总'!S:U,3,0)</f>
        <v>0.15</v>
      </c>
      <c r="U3273" s="78">
        <f t="shared" si="255"/>
        <v>15.45</v>
      </c>
      <c r="V3273" s="13">
        <v>0.85000000000000009</v>
      </c>
      <c r="W3273" s="78">
        <f t="shared" si="257"/>
        <v>3.6529411764705877</v>
      </c>
      <c r="X3273" s="1">
        <f>VLOOKUP(E3273,'渗透率、续签率'!AG:AJ,4,0)</f>
        <v>11023</v>
      </c>
      <c r="Y3273" s="1">
        <f t="shared" si="258"/>
        <v>40266.370588235288</v>
      </c>
      <c r="Z3273">
        <v>7</v>
      </c>
      <c r="AA3273" s="89">
        <f t="shared" si="259"/>
        <v>1135369</v>
      </c>
      <c r="AH3273" s="37"/>
      <c r="AI3273" s="37"/>
      <c r="AK3273" s="37"/>
    </row>
    <row r="3274" spans="1:37" hidden="1">
      <c r="A3274" t="s">
        <v>64</v>
      </c>
      <c r="B3274" t="s">
        <v>2</v>
      </c>
      <c r="C3274" t="s">
        <v>13</v>
      </c>
      <c r="D3274" t="s">
        <v>116</v>
      </c>
      <c r="E3274" t="s">
        <v>505</v>
      </c>
      <c r="F3274" t="str">
        <f t="shared" si="256"/>
        <v>金昌市课后辅导</v>
      </c>
      <c r="G3274" t="s">
        <v>132</v>
      </c>
      <c r="H3274" t="s">
        <v>427</v>
      </c>
      <c r="I3274" t="s">
        <v>70</v>
      </c>
      <c r="J3274">
        <v>33</v>
      </c>
      <c r="K3274">
        <v>0</v>
      </c>
      <c r="L3274" s="13">
        <f>VLOOKUP(C3274,'渗透率、续签率'!B:C,2,0)</f>
        <v>0.82299999999999995</v>
      </c>
      <c r="M3274" s="6">
        <v>0</v>
      </c>
      <c r="N3274">
        <v>1</v>
      </c>
      <c r="O3274">
        <v>0</v>
      </c>
      <c r="P3274" s="6">
        <v>0</v>
      </c>
      <c r="Q3274" s="13">
        <v>0</v>
      </c>
      <c r="R3274" s="13">
        <v>0</v>
      </c>
      <c r="S3274" s="31">
        <v>19</v>
      </c>
      <c r="T3274" s="6">
        <f>VLOOKUP(E3274,'参数设置&amp;汇总'!S:U,3,0)</f>
        <v>0.15</v>
      </c>
      <c r="U3274" s="78">
        <f t="shared" si="255"/>
        <v>0.15</v>
      </c>
      <c r="V3274" s="13">
        <v>0.85000000000000009</v>
      </c>
      <c r="W3274" s="78">
        <f t="shared" si="257"/>
        <v>0.1764705882352941</v>
      </c>
      <c r="X3274" s="1">
        <f>VLOOKUP(E3274,'渗透率、续签率'!AG:AJ,4,0)</f>
        <v>11023</v>
      </c>
      <c r="Y3274" s="1">
        <f t="shared" si="258"/>
        <v>1945.2352941176468</v>
      </c>
      <c r="Z3274">
        <v>0</v>
      </c>
      <c r="AA3274" s="89">
        <f t="shared" si="259"/>
        <v>11023</v>
      </c>
      <c r="AH3274" s="37"/>
      <c r="AI3274" s="37"/>
      <c r="AK3274" s="37"/>
    </row>
    <row r="3275" spans="1:37" hidden="1">
      <c r="A3275" t="s">
        <v>64</v>
      </c>
      <c r="B3275" t="s">
        <v>2</v>
      </c>
      <c r="C3275" t="s">
        <v>13</v>
      </c>
      <c r="D3275" t="s">
        <v>116</v>
      </c>
      <c r="E3275" t="s">
        <v>505</v>
      </c>
      <c r="F3275" t="str">
        <f t="shared" si="256"/>
        <v>钦州市课后辅导</v>
      </c>
      <c r="G3275" t="s">
        <v>88</v>
      </c>
      <c r="H3275" t="s">
        <v>428</v>
      </c>
      <c r="I3275" t="s">
        <v>68</v>
      </c>
      <c r="J3275">
        <v>390</v>
      </c>
      <c r="K3275">
        <v>0</v>
      </c>
      <c r="L3275" s="13">
        <f>VLOOKUP(C3275,'渗透率、续签率'!B:C,2,0)</f>
        <v>0.82299999999999995</v>
      </c>
      <c r="M3275" s="6">
        <v>0</v>
      </c>
      <c r="N3275">
        <v>3</v>
      </c>
      <c r="O3275">
        <v>0</v>
      </c>
      <c r="P3275" s="6">
        <v>0</v>
      </c>
      <c r="Q3275" s="13">
        <v>0</v>
      </c>
      <c r="R3275" s="13">
        <v>0</v>
      </c>
      <c r="S3275" s="31">
        <v>150</v>
      </c>
      <c r="T3275" s="6">
        <f>VLOOKUP(E3275,'参数设置&amp;汇总'!S:U,3,0)</f>
        <v>0.15</v>
      </c>
      <c r="U3275" s="78">
        <f t="shared" si="255"/>
        <v>0.44999999999999996</v>
      </c>
      <c r="V3275" s="13">
        <v>0.85000000000000009</v>
      </c>
      <c r="W3275" s="78">
        <f t="shared" si="257"/>
        <v>0.52941176470588225</v>
      </c>
      <c r="X3275" s="1">
        <f>VLOOKUP(E3275,'渗透率、续签率'!AG:AJ,4,0)</f>
        <v>11023</v>
      </c>
      <c r="Y3275" s="1">
        <f t="shared" si="258"/>
        <v>5835.7058823529396</v>
      </c>
      <c r="Z3275">
        <v>0</v>
      </c>
      <c r="AA3275" s="89">
        <f t="shared" si="259"/>
        <v>33069</v>
      </c>
      <c r="AH3275" s="37"/>
      <c r="AI3275" s="37"/>
      <c r="AK3275" s="37"/>
    </row>
    <row r="3276" spans="1:37" hidden="1">
      <c r="A3276" t="s">
        <v>64</v>
      </c>
      <c r="B3276" t="s">
        <v>2</v>
      </c>
      <c r="C3276" t="s">
        <v>13</v>
      </c>
      <c r="D3276" t="s">
        <v>116</v>
      </c>
      <c r="E3276" t="s">
        <v>505</v>
      </c>
      <c r="F3276" t="str">
        <f t="shared" si="256"/>
        <v>铁岭市课后辅导</v>
      </c>
      <c r="G3276" t="s">
        <v>101</v>
      </c>
      <c r="H3276" t="s">
        <v>429</v>
      </c>
      <c r="I3276" t="s">
        <v>70</v>
      </c>
      <c r="J3276">
        <v>191</v>
      </c>
      <c r="K3276">
        <v>0</v>
      </c>
      <c r="L3276" s="13">
        <f>VLOOKUP(C3276,'渗透率、续签率'!B:C,2,0)</f>
        <v>0.82299999999999995</v>
      </c>
      <c r="M3276" s="6">
        <v>0</v>
      </c>
      <c r="N3276">
        <v>1</v>
      </c>
      <c r="O3276">
        <v>0</v>
      </c>
      <c r="P3276" s="6">
        <v>0</v>
      </c>
      <c r="Q3276" s="13">
        <v>0</v>
      </c>
      <c r="R3276" s="13">
        <v>0</v>
      </c>
      <c r="S3276" s="31">
        <v>87</v>
      </c>
      <c r="T3276" s="6">
        <f>VLOOKUP(E3276,'参数设置&amp;汇总'!S:U,3,0)</f>
        <v>0.15</v>
      </c>
      <c r="U3276" s="78">
        <f t="shared" si="255"/>
        <v>0.15</v>
      </c>
      <c r="V3276" s="13">
        <v>0.85000000000000009</v>
      </c>
      <c r="W3276" s="78">
        <f t="shared" si="257"/>
        <v>0.1764705882352941</v>
      </c>
      <c r="X3276" s="1">
        <f>VLOOKUP(E3276,'渗透率、续签率'!AG:AJ,4,0)</f>
        <v>11023</v>
      </c>
      <c r="Y3276" s="1">
        <f t="shared" si="258"/>
        <v>1945.2352941176468</v>
      </c>
      <c r="Z3276">
        <v>0</v>
      </c>
      <c r="AA3276" s="89">
        <f t="shared" si="259"/>
        <v>11023</v>
      </c>
      <c r="AH3276" s="37"/>
      <c r="AI3276" s="37"/>
      <c r="AK3276" s="37"/>
    </row>
    <row r="3277" spans="1:37" hidden="1">
      <c r="A3277" t="s">
        <v>64</v>
      </c>
      <c r="B3277" t="s">
        <v>2</v>
      </c>
      <c r="C3277" t="s">
        <v>13</v>
      </c>
      <c r="D3277" t="s">
        <v>116</v>
      </c>
      <c r="E3277" t="s">
        <v>505</v>
      </c>
      <c r="F3277" t="str">
        <f t="shared" si="256"/>
        <v>铁门关市课后辅导</v>
      </c>
      <c r="G3277" t="s">
        <v>145</v>
      </c>
      <c r="H3277" t="s">
        <v>430</v>
      </c>
      <c r="I3277" t="s">
        <v>70</v>
      </c>
      <c r="J3277">
        <v>4</v>
      </c>
      <c r="K3277">
        <v>0</v>
      </c>
      <c r="L3277" s="13">
        <f>VLOOKUP(C3277,'渗透率、续签率'!B:C,2,0)</f>
        <v>0.82299999999999995</v>
      </c>
      <c r="M3277" s="6">
        <v>0</v>
      </c>
      <c r="N3277">
        <v>0</v>
      </c>
      <c r="O3277">
        <v>0</v>
      </c>
      <c r="P3277" s="6">
        <v>0</v>
      </c>
      <c r="Q3277" s="13">
        <v>0</v>
      </c>
      <c r="R3277" s="13">
        <v>0</v>
      </c>
      <c r="S3277" s="31">
        <v>1</v>
      </c>
      <c r="T3277" s="6">
        <f>VLOOKUP(E3277,'参数设置&amp;汇总'!S:U,3,0)</f>
        <v>0.15</v>
      </c>
      <c r="U3277" s="78">
        <f t="shared" si="255"/>
        <v>0</v>
      </c>
      <c r="V3277" s="13">
        <v>0.85000000000000009</v>
      </c>
      <c r="W3277" s="78">
        <f t="shared" si="257"/>
        <v>0</v>
      </c>
      <c r="X3277" s="1">
        <f>VLOOKUP(E3277,'渗透率、续签率'!AG:AJ,4,0)</f>
        <v>11023</v>
      </c>
      <c r="Y3277" s="1">
        <f t="shared" si="258"/>
        <v>0</v>
      </c>
      <c r="Z3277">
        <v>0</v>
      </c>
      <c r="AA3277" s="89">
        <f t="shared" si="259"/>
        <v>0</v>
      </c>
      <c r="AH3277" s="37"/>
      <c r="AI3277" s="37"/>
      <c r="AK3277" s="37"/>
    </row>
    <row r="3278" spans="1:37" hidden="1">
      <c r="A3278" t="s">
        <v>64</v>
      </c>
      <c r="B3278" t="s">
        <v>2</v>
      </c>
      <c r="C3278" t="s">
        <v>13</v>
      </c>
      <c r="D3278" t="s">
        <v>116</v>
      </c>
      <c r="E3278" t="s">
        <v>505</v>
      </c>
      <c r="F3278" t="str">
        <f t="shared" si="256"/>
        <v>铜仁市课后辅导</v>
      </c>
      <c r="G3278" t="s">
        <v>167</v>
      </c>
      <c r="H3278" t="s">
        <v>431</v>
      </c>
      <c r="I3278" t="s">
        <v>70</v>
      </c>
      <c r="J3278">
        <v>229</v>
      </c>
      <c r="K3278">
        <v>0</v>
      </c>
      <c r="L3278" s="13">
        <f>VLOOKUP(C3278,'渗透率、续签率'!B:C,2,0)</f>
        <v>0.82299999999999995</v>
      </c>
      <c r="M3278" s="6">
        <v>0</v>
      </c>
      <c r="N3278">
        <v>3</v>
      </c>
      <c r="O3278">
        <v>0</v>
      </c>
      <c r="P3278" s="6">
        <v>0</v>
      </c>
      <c r="Q3278" s="13">
        <v>0</v>
      </c>
      <c r="R3278" s="13">
        <v>0</v>
      </c>
      <c r="S3278" s="31">
        <v>97</v>
      </c>
      <c r="T3278" s="6">
        <f>VLOOKUP(E3278,'参数设置&amp;汇总'!S:U,3,0)</f>
        <v>0.15</v>
      </c>
      <c r="U3278" s="78">
        <f t="shared" si="255"/>
        <v>0.44999999999999996</v>
      </c>
      <c r="V3278" s="13">
        <v>0.85000000000000009</v>
      </c>
      <c r="W3278" s="78">
        <f t="shared" si="257"/>
        <v>0.52941176470588225</v>
      </c>
      <c r="X3278" s="1">
        <f>VLOOKUP(E3278,'渗透率、续签率'!AG:AJ,4,0)</f>
        <v>11023</v>
      </c>
      <c r="Y3278" s="1">
        <f t="shared" si="258"/>
        <v>5835.7058823529396</v>
      </c>
      <c r="Z3278">
        <v>0</v>
      </c>
      <c r="AA3278" s="89">
        <f t="shared" si="259"/>
        <v>33069</v>
      </c>
      <c r="AH3278" s="37"/>
      <c r="AI3278" s="37"/>
      <c r="AK3278" s="37"/>
    </row>
    <row r="3279" spans="1:37" hidden="1">
      <c r="A3279" t="s">
        <v>64</v>
      </c>
      <c r="B3279" t="s">
        <v>2</v>
      </c>
      <c r="C3279" t="s">
        <v>13</v>
      </c>
      <c r="D3279" t="s">
        <v>116</v>
      </c>
      <c r="E3279" t="s">
        <v>505</v>
      </c>
      <c r="F3279" t="str">
        <f t="shared" si="256"/>
        <v>铜川市课后辅导</v>
      </c>
      <c r="G3279" t="s">
        <v>108</v>
      </c>
      <c r="H3279" t="s">
        <v>432</v>
      </c>
      <c r="I3279" t="s">
        <v>70</v>
      </c>
      <c r="J3279">
        <v>134</v>
      </c>
      <c r="K3279">
        <v>0</v>
      </c>
      <c r="L3279" s="13">
        <f>VLOOKUP(C3279,'渗透率、续签率'!B:C,2,0)</f>
        <v>0.82299999999999995</v>
      </c>
      <c r="M3279" s="6">
        <v>0</v>
      </c>
      <c r="N3279">
        <v>2</v>
      </c>
      <c r="O3279">
        <v>0</v>
      </c>
      <c r="P3279" s="6">
        <v>0</v>
      </c>
      <c r="Q3279" s="13">
        <v>0</v>
      </c>
      <c r="R3279" s="13">
        <v>0</v>
      </c>
      <c r="S3279" s="31">
        <v>51</v>
      </c>
      <c r="T3279" s="6">
        <f>VLOOKUP(E3279,'参数设置&amp;汇总'!S:U,3,0)</f>
        <v>0.15</v>
      </c>
      <c r="U3279" s="78">
        <f t="shared" si="255"/>
        <v>0.3</v>
      </c>
      <c r="V3279" s="13">
        <v>0.85000000000000009</v>
      </c>
      <c r="W3279" s="78">
        <f t="shared" si="257"/>
        <v>0.3529411764705882</v>
      </c>
      <c r="X3279" s="1">
        <f>VLOOKUP(E3279,'渗透率、续签率'!AG:AJ,4,0)</f>
        <v>11023</v>
      </c>
      <c r="Y3279" s="1">
        <f t="shared" si="258"/>
        <v>3890.4705882352937</v>
      </c>
      <c r="Z3279">
        <v>0</v>
      </c>
      <c r="AA3279" s="89">
        <f t="shared" si="259"/>
        <v>22046</v>
      </c>
      <c r="AH3279" s="37"/>
      <c r="AI3279" s="37"/>
      <c r="AK3279" s="37"/>
    </row>
    <row r="3280" spans="1:37" hidden="1">
      <c r="A3280" t="s">
        <v>64</v>
      </c>
      <c r="B3280" t="s">
        <v>2</v>
      </c>
      <c r="C3280" t="s">
        <v>13</v>
      </c>
      <c r="D3280" t="s">
        <v>116</v>
      </c>
      <c r="E3280" t="s">
        <v>505</v>
      </c>
      <c r="F3280" t="str">
        <f t="shared" si="256"/>
        <v>铜陵市课后辅导</v>
      </c>
      <c r="G3280" t="s">
        <v>94</v>
      </c>
      <c r="H3280" t="s">
        <v>433</v>
      </c>
      <c r="I3280" t="s">
        <v>68</v>
      </c>
      <c r="J3280">
        <v>97</v>
      </c>
      <c r="K3280">
        <v>0</v>
      </c>
      <c r="L3280" s="13">
        <f>VLOOKUP(C3280,'渗透率、续签率'!B:C,2,0)</f>
        <v>0.82299999999999995</v>
      </c>
      <c r="M3280" s="6">
        <v>0</v>
      </c>
      <c r="N3280">
        <v>5</v>
      </c>
      <c r="O3280">
        <v>0</v>
      </c>
      <c r="P3280" s="6">
        <v>0</v>
      </c>
      <c r="Q3280" s="13">
        <v>0</v>
      </c>
      <c r="R3280" s="13">
        <v>0</v>
      </c>
      <c r="S3280" s="31">
        <v>100</v>
      </c>
      <c r="T3280" s="6">
        <f>VLOOKUP(E3280,'参数设置&amp;汇总'!S:U,3,0)</f>
        <v>0.15</v>
      </c>
      <c r="U3280" s="78">
        <f t="shared" si="255"/>
        <v>0.75</v>
      </c>
      <c r="V3280" s="13">
        <v>0.85000000000000009</v>
      </c>
      <c r="W3280" s="78">
        <f t="shared" si="257"/>
        <v>0.88235294117647045</v>
      </c>
      <c r="X3280" s="1">
        <f>VLOOKUP(E3280,'渗透率、续签率'!AG:AJ,4,0)</f>
        <v>11023</v>
      </c>
      <c r="Y3280" s="1">
        <f t="shared" si="258"/>
        <v>9726.1764705882342</v>
      </c>
      <c r="Z3280">
        <v>0</v>
      </c>
      <c r="AA3280" s="89">
        <f t="shared" si="259"/>
        <v>55115</v>
      </c>
      <c r="AH3280" s="37"/>
      <c r="AI3280" s="37"/>
      <c r="AJ3280" s="1"/>
      <c r="AK3280" s="37"/>
    </row>
    <row r="3281" spans="1:37" hidden="1">
      <c r="A3281" t="s">
        <v>64</v>
      </c>
      <c r="B3281" t="s">
        <v>2</v>
      </c>
      <c r="C3281" t="s">
        <v>13</v>
      </c>
      <c r="D3281" t="s">
        <v>116</v>
      </c>
      <c r="E3281" t="s">
        <v>505</v>
      </c>
      <c r="F3281" t="str">
        <f t="shared" si="256"/>
        <v>银川市课后辅导</v>
      </c>
      <c r="G3281" t="s">
        <v>129</v>
      </c>
      <c r="H3281" t="s">
        <v>434</v>
      </c>
      <c r="I3281" t="s">
        <v>70</v>
      </c>
      <c r="J3281">
        <v>991</v>
      </c>
      <c r="K3281">
        <v>3</v>
      </c>
      <c r="L3281" s="13">
        <f>VLOOKUP(C3281,'渗透率、续签率'!B:C,2,0)</f>
        <v>0.82299999999999995</v>
      </c>
      <c r="M3281" s="6">
        <v>0</v>
      </c>
      <c r="N3281">
        <v>52</v>
      </c>
      <c r="O3281">
        <v>3</v>
      </c>
      <c r="P3281" s="6">
        <v>0.06</v>
      </c>
      <c r="Q3281" s="13">
        <v>0.16800000000000001</v>
      </c>
      <c r="R3281" s="13">
        <v>0.159</v>
      </c>
      <c r="S3281" s="31">
        <v>1278</v>
      </c>
      <c r="T3281" s="6">
        <f>VLOOKUP(E3281,'参数设置&amp;汇总'!S:U,3,0)</f>
        <v>0.15</v>
      </c>
      <c r="U3281" s="78">
        <f t="shared" si="255"/>
        <v>7.8</v>
      </c>
      <c r="V3281" s="13">
        <v>0.85000000000000009</v>
      </c>
      <c r="W3281" s="78">
        <f t="shared" si="257"/>
        <v>6.2717647058823518</v>
      </c>
      <c r="X3281" s="1">
        <f>VLOOKUP(E3281,'渗透率、续签率'!AG:AJ,4,0)</f>
        <v>11023</v>
      </c>
      <c r="Y3281" s="1">
        <f t="shared" si="258"/>
        <v>69133.662352941159</v>
      </c>
      <c r="Z3281">
        <v>0</v>
      </c>
      <c r="AA3281" s="89">
        <f t="shared" si="259"/>
        <v>573196</v>
      </c>
      <c r="AH3281" s="37"/>
      <c r="AI3281" s="37"/>
      <c r="AK3281" s="37"/>
    </row>
    <row r="3282" spans="1:37" hidden="1">
      <c r="A3282" t="s">
        <v>64</v>
      </c>
      <c r="B3282" t="s">
        <v>2</v>
      </c>
      <c r="C3282" t="s">
        <v>13</v>
      </c>
      <c r="D3282" t="s">
        <v>116</v>
      </c>
      <c r="E3282" t="s">
        <v>505</v>
      </c>
      <c r="F3282" t="str">
        <f t="shared" si="256"/>
        <v>锡林郭勒盟课后辅导</v>
      </c>
      <c r="G3282" t="s">
        <v>142</v>
      </c>
      <c r="H3282" t="s">
        <v>435</v>
      </c>
      <c r="I3282" t="s">
        <v>70</v>
      </c>
      <c r="J3282">
        <v>222</v>
      </c>
      <c r="K3282">
        <v>0</v>
      </c>
      <c r="L3282" s="13">
        <f>VLOOKUP(C3282,'渗透率、续签率'!B:C,2,0)</f>
        <v>0.82299999999999995</v>
      </c>
      <c r="M3282" s="6">
        <v>0</v>
      </c>
      <c r="N3282">
        <v>2</v>
      </c>
      <c r="O3282">
        <v>0</v>
      </c>
      <c r="P3282" s="6">
        <v>0</v>
      </c>
      <c r="Q3282" s="13">
        <v>0</v>
      </c>
      <c r="R3282" s="13">
        <v>0</v>
      </c>
      <c r="S3282" s="31">
        <v>115</v>
      </c>
      <c r="T3282" s="6">
        <f>VLOOKUP(E3282,'参数设置&amp;汇总'!S:U,3,0)</f>
        <v>0.15</v>
      </c>
      <c r="U3282" s="78">
        <f t="shared" si="255"/>
        <v>0.3</v>
      </c>
      <c r="V3282" s="13">
        <v>0.85000000000000009</v>
      </c>
      <c r="W3282" s="78">
        <f t="shared" si="257"/>
        <v>0.3529411764705882</v>
      </c>
      <c r="X3282" s="1">
        <f>VLOOKUP(E3282,'渗透率、续签率'!AG:AJ,4,0)</f>
        <v>11023</v>
      </c>
      <c r="Y3282" s="1">
        <f t="shared" si="258"/>
        <v>3890.4705882352937</v>
      </c>
      <c r="Z3282">
        <v>0</v>
      </c>
      <c r="AA3282" s="89">
        <f t="shared" si="259"/>
        <v>22046</v>
      </c>
      <c r="AH3282" s="37"/>
      <c r="AI3282" s="37"/>
      <c r="AK3282" s="37"/>
    </row>
    <row r="3283" spans="1:37" hidden="1">
      <c r="A3283" t="s">
        <v>64</v>
      </c>
      <c r="B3283" t="s">
        <v>2</v>
      </c>
      <c r="C3283" t="s">
        <v>13</v>
      </c>
      <c r="D3283" t="s">
        <v>116</v>
      </c>
      <c r="E3283" t="s">
        <v>505</v>
      </c>
      <c r="F3283" t="str">
        <f t="shared" si="256"/>
        <v>锦州市课后辅导</v>
      </c>
      <c r="G3283" t="s">
        <v>101</v>
      </c>
      <c r="H3283" t="s">
        <v>436</v>
      </c>
      <c r="I3283" t="s">
        <v>70</v>
      </c>
      <c r="J3283">
        <v>334</v>
      </c>
      <c r="K3283">
        <v>0</v>
      </c>
      <c r="L3283" s="13">
        <f>VLOOKUP(C3283,'渗透率、续签率'!B:C,2,0)</f>
        <v>0.82299999999999995</v>
      </c>
      <c r="M3283" s="6">
        <v>0</v>
      </c>
      <c r="N3283">
        <v>14</v>
      </c>
      <c r="O3283">
        <v>0</v>
      </c>
      <c r="P3283" s="6">
        <v>0</v>
      </c>
      <c r="Q3283" s="13">
        <v>0</v>
      </c>
      <c r="R3283" s="13">
        <v>0</v>
      </c>
      <c r="S3283" s="31">
        <v>240</v>
      </c>
      <c r="T3283" s="6">
        <f>VLOOKUP(E3283,'参数设置&amp;汇总'!S:U,3,0)</f>
        <v>0.15</v>
      </c>
      <c r="U3283" s="78">
        <f t="shared" si="255"/>
        <v>2.1</v>
      </c>
      <c r="V3283" s="13">
        <v>0.85000000000000009</v>
      </c>
      <c r="W3283" s="78">
        <f t="shared" si="257"/>
        <v>2.4705882352941173</v>
      </c>
      <c r="X3283" s="1">
        <f>VLOOKUP(E3283,'渗透率、续签率'!AG:AJ,4,0)</f>
        <v>11023</v>
      </c>
      <c r="Y3283" s="1">
        <f t="shared" si="258"/>
        <v>27233.294117647056</v>
      </c>
      <c r="Z3283">
        <v>0</v>
      </c>
      <c r="AA3283" s="89">
        <f t="shared" si="259"/>
        <v>154322</v>
      </c>
      <c r="AH3283" s="37"/>
      <c r="AI3283" s="37"/>
      <c r="AK3283" s="37"/>
    </row>
    <row r="3284" spans="1:37" hidden="1">
      <c r="A3284" t="s">
        <v>64</v>
      </c>
      <c r="B3284" t="s">
        <v>2</v>
      </c>
      <c r="C3284" t="s">
        <v>13</v>
      </c>
      <c r="D3284" t="s">
        <v>116</v>
      </c>
      <c r="E3284" t="s">
        <v>505</v>
      </c>
      <c r="F3284" t="str">
        <f t="shared" si="256"/>
        <v>镇江市课后辅导</v>
      </c>
      <c r="G3284" t="s">
        <v>73</v>
      </c>
      <c r="H3284" t="s">
        <v>437</v>
      </c>
      <c r="I3284" t="s">
        <v>70</v>
      </c>
      <c r="J3284">
        <v>429</v>
      </c>
      <c r="K3284">
        <v>1</v>
      </c>
      <c r="L3284" s="13">
        <f>VLOOKUP(C3284,'渗透率、续签率'!B:C,2,0)</f>
        <v>0.82299999999999995</v>
      </c>
      <c r="M3284" s="6">
        <v>0</v>
      </c>
      <c r="N3284">
        <v>15</v>
      </c>
      <c r="O3284">
        <v>1</v>
      </c>
      <c r="P3284" s="6">
        <v>7.0000000000000007E-2</v>
      </c>
      <c r="Q3284" s="13">
        <v>0.02</v>
      </c>
      <c r="R3284" s="13">
        <v>0</v>
      </c>
      <c r="S3284" s="31">
        <v>397</v>
      </c>
      <c r="T3284" s="6">
        <f>VLOOKUP(E3284,'参数设置&amp;汇总'!S:U,3,0)</f>
        <v>0.15</v>
      </c>
      <c r="U3284" s="78">
        <f t="shared" si="255"/>
        <v>2.25</v>
      </c>
      <c r="V3284" s="13">
        <v>0.85000000000000009</v>
      </c>
      <c r="W3284" s="78">
        <f t="shared" si="257"/>
        <v>1.6788235294117646</v>
      </c>
      <c r="X3284" s="1">
        <f>VLOOKUP(E3284,'渗透率、续签率'!AG:AJ,4,0)</f>
        <v>11023</v>
      </c>
      <c r="Y3284" s="1">
        <f t="shared" si="258"/>
        <v>18505.671764705879</v>
      </c>
      <c r="Z3284">
        <v>0</v>
      </c>
      <c r="AA3284" s="89">
        <f t="shared" si="259"/>
        <v>165345</v>
      </c>
      <c r="AH3284" s="37"/>
      <c r="AI3284" s="37"/>
      <c r="AJ3284" s="1"/>
      <c r="AK3284" s="37"/>
    </row>
    <row r="3285" spans="1:37" hidden="1">
      <c r="A3285" t="s">
        <v>64</v>
      </c>
      <c r="B3285" t="s">
        <v>2</v>
      </c>
      <c r="C3285" t="s">
        <v>13</v>
      </c>
      <c r="D3285" t="s">
        <v>116</v>
      </c>
      <c r="E3285" t="s">
        <v>505</v>
      </c>
      <c r="F3285" t="str">
        <f t="shared" si="256"/>
        <v>长春市课后辅导</v>
      </c>
      <c r="G3285" t="s">
        <v>188</v>
      </c>
      <c r="H3285" t="s">
        <v>438</v>
      </c>
      <c r="I3285" t="s">
        <v>70</v>
      </c>
      <c r="J3285" s="1">
        <v>1225</v>
      </c>
      <c r="K3285">
        <v>19</v>
      </c>
      <c r="L3285" s="13">
        <f>VLOOKUP(C3285,'渗透率、续签率'!B:C,2,0)</f>
        <v>0.82299999999999995</v>
      </c>
      <c r="M3285" s="6">
        <v>0.02</v>
      </c>
      <c r="N3285">
        <v>140</v>
      </c>
      <c r="O3285">
        <v>19</v>
      </c>
      <c r="P3285" s="6">
        <v>0.14000000000000001</v>
      </c>
      <c r="Q3285" s="13">
        <v>0.38300000000000001</v>
      </c>
      <c r="R3285" s="13">
        <v>0.28699999999999998</v>
      </c>
      <c r="S3285" s="31">
        <v>3381</v>
      </c>
      <c r="T3285" s="6">
        <f>VLOOKUP(E3285,'参数设置&amp;汇总'!S:U,3,0)</f>
        <v>0.15</v>
      </c>
      <c r="U3285" s="78">
        <f t="shared" si="255"/>
        <v>21</v>
      </c>
      <c r="V3285" s="13">
        <v>0.85000000000000009</v>
      </c>
      <c r="W3285" s="78">
        <f t="shared" si="257"/>
        <v>6.3094117647058834</v>
      </c>
      <c r="X3285" s="1">
        <f>VLOOKUP(E3285,'渗透率、续签率'!AG:AJ,4,0)</f>
        <v>11023</v>
      </c>
      <c r="Y3285" s="1">
        <f t="shared" si="258"/>
        <v>69548.645882352954</v>
      </c>
      <c r="Z3285">
        <v>5</v>
      </c>
      <c r="AA3285" s="89">
        <f t="shared" si="259"/>
        <v>1543220</v>
      </c>
      <c r="AH3285" s="37"/>
      <c r="AI3285" s="37"/>
      <c r="AK3285" s="37"/>
    </row>
    <row r="3286" spans="1:37" hidden="1">
      <c r="A3286" t="s">
        <v>64</v>
      </c>
      <c r="B3286" t="s">
        <v>2</v>
      </c>
      <c r="C3286" t="s">
        <v>13</v>
      </c>
      <c r="D3286" t="s">
        <v>116</v>
      </c>
      <c r="E3286" t="s">
        <v>505</v>
      </c>
      <c r="F3286" t="str">
        <f t="shared" si="256"/>
        <v>长治市课后辅导</v>
      </c>
      <c r="G3286" t="s">
        <v>134</v>
      </c>
      <c r="H3286" t="s">
        <v>439</v>
      </c>
      <c r="I3286" t="s">
        <v>70</v>
      </c>
      <c r="J3286">
        <v>119</v>
      </c>
      <c r="K3286">
        <v>0</v>
      </c>
      <c r="L3286" s="13">
        <f>VLOOKUP(C3286,'渗透率、续签率'!B:C,2,0)</f>
        <v>0.82299999999999995</v>
      </c>
      <c r="M3286" s="6">
        <v>0</v>
      </c>
      <c r="N3286">
        <v>12</v>
      </c>
      <c r="O3286">
        <v>0</v>
      </c>
      <c r="P3286" s="6">
        <v>0</v>
      </c>
      <c r="Q3286" s="13">
        <v>0</v>
      </c>
      <c r="R3286" s="13">
        <v>0</v>
      </c>
      <c r="S3286" s="31">
        <v>206</v>
      </c>
      <c r="T3286" s="6">
        <f>VLOOKUP(E3286,'参数设置&amp;汇总'!S:U,3,0)</f>
        <v>0.15</v>
      </c>
      <c r="U3286" s="78">
        <f t="shared" si="255"/>
        <v>1.7999999999999998</v>
      </c>
      <c r="V3286" s="13">
        <v>0.85000000000000009</v>
      </c>
      <c r="W3286" s="78">
        <f t="shared" si="257"/>
        <v>2.117647058823529</v>
      </c>
      <c r="X3286" s="1">
        <f>VLOOKUP(E3286,'渗透率、续签率'!AG:AJ,4,0)</f>
        <v>11023</v>
      </c>
      <c r="Y3286" s="1">
        <f t="shared" si="258"/>
        <v>23342.823529411758</v>
      </c>
      <c r="Z3286">
        <v>0</v>
      </c>
      <c r="AA3286" s="89">
        <f t="shared" si="259"/>
        <v>132276</v>
      </c>
      <c r="AH3286" s="37"/>
      <c r="AI3286" s="37"/>
      <c r="AK3286" s="37"/>
    </row>
    <row r="3287" spans="1:37" hidden="1">
      <c r="A3287" t="s">
        <v>64</v>
      </c>
      <c r="B3287" t="s">
        <v>2</v>
      </c>
      <c r="C3287" t="s">
        <v>13</v>
      </c>
      <c r="D3287" t="s">
        <v>116</v>
      </c>
      <c r="E3287" t="s">
        <v>505</v>
      </c>
      <c r="F3287" t="str">
        <f t="shared" si="256"/>
        <v>阜新市课后辅导</v>
      </c>
      <c r="G3287" t="s">
        <v>101</v>
      </c>
      <c r="H3287" t="s">
        <v>440</v>
      </c>
      <c r="I3287" t="s">
        <v>70</v>
      </c>
      <c r="J3287">
        <v>200</v>
      </c>
      <c r="K3287">
        <v>0</v>
      </c>
      <c r="L3287" s="13">
        <f>VLOOKUP(C3287,'渗透率、续签率'!B:C,2,0)</f>
        <v>0.82299999999999995</v>
      </c>
      <c r="M3287" s="6">
        <v>0</v>
      </c>
      <c r="N3287">
        <v>0</v>
      </c>
      <c r="O3287">
        <v>0</v>
      </c>
      <c r="P3287" s="6">
        <v>0</v>
      </c>
      <c r="Q3287" s="13">
        <v>0</v>
      </c>
      <c r="R3287" s="13">
        <v>0</v>
      </c>
      <c r="S3287" s="31">
        <v>63</v>
      </c>
      <c r="T3287" s="6">
        <f>VLOOKUP(E3287,'参数设置&amp;汇总'!S:U,3,0)</f>
        <v>0.15</v>
      </c>
      <c r="U3287" s="78">
        <f t="shared" si="255"/>
        <v>0</v>
      </c>
      <c r="V3287" s="13">
        <v>0.85000000000000009</v>
      </c>
      <c r="W3287" s="78">
        <f t="shared" si="257"/>
        <v>0</v>
      </c>
      <c r="X3287" s="1">
        <f>VLOOKUP(E3287,'渗透率、续签率'!AG:AJ,4,0)</f>
        <v>11023</v>
      </c>
      <c r="Y3287" s="1">
        <f t="shared" si="258"/>
        <v>0</v>
      </c>
      <c r="Z3287">
        <v>0</v>
      </c>
      <c r="AA3287" s="89">
        <f t="shared" si="259"/>
        <v>0</v>
      </c>
      <c r="AH3287" s="37"/>
      <c r="AI3287" s="37"/>
      <c r="AJ3287" s="1"/>
      <c r="AK3287" s="37"/>
    </row>
    <row r="3288" spans="1:37" hidden="1">
      <c r="A3288" t="s">
        <v>64</v>
      </c>
      <c r="B3288" t="s">
        <v>2</v>
      </c>
      <c r="C3288" t="s">
        <v>13</v>
      </c>
      <c r="D3288" t="s">
        <v>116</v>
      </c>
      <c r="E3288" t="s">
        <v>505</v>
      </c>
      <c r="F3288" t="str">
        <f t="shared" si="256"/>
        <v>阜阳市课后辅导</v>
      </c>
      <c r="G3288" t="s">
        <v>94</v>
      </c>
      <c r="H3288" t="s">
        <v>441</v>
      </c>
      <c r="I3288" t="s">
        <v>68</v>
      </c>
      <c r="J3288" s="1">
        <v>1422</v>
      </c>
      <c r="K3288">
        <v>0</v>
      </c>
      <c r="L3288" s="13">
        <f>VLOOKUP(C3288,'渗透率、续签率'!B:C,2,0)</f>
        <v>0.82299999999999995</v>
      </c>
      <c r="M3288" s="6">
        <v>0</v>
      </c>
      <c r="N3288">
        <v>45</v>
      </c>
      <c r="O3288">
        <v>0</v>
      </c>
      <c r="P3288" s="6">
        <v>0</v>
      </c>
      <c r="Q3288" s="13">
        <v>0</v>
      </c>
      <c r="R3288" s="13">
        <v>0</v>
      </c>
      <c r="S3288" s="31">
        <v>1091</v>
      </c>
      <c r="T3288" s="6">
        <f>VLOOKUP(E3288,'参数设置&amp;汇总'!S:U,3,0)</f>
        <v>0.15</v>
      </c>
      <c r="U3288" s="78">
        <f t="shared" si="255"/>
        <v>6.75</v>
      </c>
      <c r="V3288" s="13">
        <v>0.85000000000000009</v>
      </c>
      <c r="W3288" s="78">
        <f t="shared" si="257"/>
        <v>7.9411764705882346</v>
      </c>
      <c r="X3288" s="1">
        <f>VLOOKUP(E3288,'渗透率、续签率'!AG:AJ,4,0)</f>
        <v>11023</v>
      </c>
      <c r="Y3288" s="1">
        <f t="shared" si="258"/>
        <v>87535.588235294112</v>
      </c>
      <c r="Z3288">
        <v>0</v>
      </c>
      <c r="AA3288" s="89">
        <f t="shared" si="259"/>
        <v>496035</v>
      </c>
    </row>
    <row r="3289" spans="1:37" hidden="1">
      <c r="A3289" t="s">
        <v>64</v>
      </c>
      <c r="B3289" t="s">
        <v>2</v>
      </c>
      <c r="C3289" t="s">
        <v>13</v>
      </c>
      <c r="D3289" t="s">
        <v>116</v>
      </c>
      <c r="E3289" t="s">
        <v>505</v>
      </c>
      <c r="F3289" t="str">
        <f t="shared" si="256"/>
        <v>防城港市课后辅导</v>
      </c>
      <c r="G3289" t="s">
        <v>88</v>
      </c>
      <c r="H3289" t="s">
        <v>442</v>
      </c>
      <c r="I3289" t="s">
        <v>68</v>
      </c>
      <c r="J3289">
        <v>188</v>
      </c>
      <c r="K3289">
        <v>0</v>
      </c>
      <c r="L3289" s="13">
        <f>VLOOKUP(C3289,'渗透率、续签率'!B:C,2,0)</f>
        <v>0.82299999999999995</v>
      </c>
      <c r="M3289" s="6">
        <v>0</v>
      </c>
      <c r="N3289">
        <v>3</v>
      </c>
      <c r="O3289">
        <v>0</v>
      </c>
      <c r="P3289" s="6">
        <v>0</v>
      </c>
      <c r="Q3289" s="13">
        <v>0</v>
      </c>
      <c r="R3289" s="13">
        <v>0</v>
      </c>
      <c r="S3289" s="31">
        <v>77</v>
      </c>
      <c r="T3289" s="6">
        <f>VLOOKUP(E3289,'参数设置&amp;汇总'!S:U,3,0)</f>
        <v>0.15</v>
      </c>
      <c r="U3289" s="78">
        <f t="shared" si="255"/>
        <v>0.44999999999999996</v>
      </c>
      <c r="V3289" s="13">
        <v>0.85000000000000009</v>
      </c>
      <c r="W3289" s="78">
        <f t="shared" si="257"/>
        <v>0.52941176470588225</v>
      </c>
      <c r="X3289" s="1">
        <f>VLOOKUP(E3289,'渗透率、续签率'!AG:AJ,4,0)</f>
        <v>11023</v>
      </c>
      <c r="Y3289" s="1">
        <f t="shared" si="258"/>
        <v>5835.7058823529396</v>
      </c>
      <c r="Z3289">
        <v>0</v>
      </c>
      <c r="AA3289" s="89">
        <f t="shared" si="259"/>
        <v>33069</v>
      </c>
      <c r="AH3289" s="37"/>
      <c r="AI3289" s="37"/>
      <c r="AJ3289" s="1"/>
      <c r="AK3289" s="37"/>
    </row>
    <row r="3290" spans="1:37" hidden="1">
      <c r="A3290" t="s">
        <v>64</v>
      </c>
      <c r="B3290" t="s">
        <v>2</v>
      </c>
      <c r="C3290" t="s">
        <v>13</v>
      </c>
      <c r="D3290" t="s">
        <v>116</v>
      </c>
      <c r="E3290" t="s">
        <v>505</v>
      </c>
      <c r="F3290" t="str">
        <f t="shared" si="256"/>
        <v>阳江市课后辅导</v>
      </c>
      <c r="G3290" t="s">
        <v>75</v>
      </c>
      <c r="H3290" t="s">
        <v>443</v>
      </c>
      <c r="I3290" t="s">
        <v>68</v>
      </c>
      <c r="J3290">
        <v>360</v>
      </c>
      <c r="K3290">
        <v>0</v>
      </c>
      <c r="L3290" s="13">
        <f>VLOOKUP(C3290,'渗透率、续签率'!B:C,2,0)</f>
        <v>0.82299999999999995</v>
      </c>
      <c r="M3290" s="6">
        <v>0</v>
      </c>
      <c r="N3290">
        <v>10</v>
      </c>
      <c r="O3290">
        <v>0</v>
      </c>
      <c r="P3290" s="6">
        <v>0</v>
      </c>
      <c r="Q3290" s="13">
        <v>0</v>
      </c>
      <c r="R3290" s="13">
        <v>0</v>
      </c>
      <c r="S3290" s="31">
        <v>279</v>
      </c>
      <c r="T3290" s="6">
        <f>VLOOKUP(E3290,'参数设置&amp;汇总'!S:U,3,0)</f>
        <v>0.15</v>
      </c>
      <c r="U3290" s="78">
        <f t="shared" si="255"/>
        <v>1.5</v>
      </c>
      <c r="V3290" s="13">
        <v>0.85000000000000009</v>
      </c>
      <c r="W3290" s="78">
        <f t="shared" si="257"/>
        <v>1.7647058823529409</v>
      </c>
      <c r="X3290" s="1">
        <f>VLOOKUP(E3290,'渗透率、续签率'!AG:AJ,4,0)</f>
        <v>11023</v>
      </c>
      <c r="Y3290" s="1">
        <f t="shared" si="258"/>
        <v>19452.352941176468</v>
      </c>
      <c r="Z3290">
        <v>0</v>
      </c>
      <c r="AA3290" s="89">
        <f t="shared" si="259"/>
        <v>110230</v>
      </c>
      <c r="AH3290" s="37"/>
      <c r="AI3290" s="37"/>
      <c r="AJ3290" s="1"/>
      <c r="AK3290" s="37"/>
    </row>
    <row r="3291" spans="1:37" hidden="1">
      <c r="A3291" t="s">
        <v>64</v>
      </c>
      <c r="B3291" t="s">
        <v>2</v>
      </c>
      <c r="C3291" t="s">
        <v>13</v>
      </c>
      <c r="D3291" t="s">
        <v>116</v>
      </c>
      <c r="E3291" t="s">
        <v>505</v>
      </c>
      <c r="F3291" t="str">
        <f t="shared" si="256"/>
        <v>阳泉市课后辅导</v>
      </c>
      <c r="G3291" t="s">
        <v>134</v>
      </c>
      <c r="H3291" t="s">
        <v>444</v>
      </c>
      <c r="I3291" t="s">
        <v>70</v>
      </c>
      <c r="J3291">
        <v>36</v>
      </c>
      <c r="K3291">
        <v>0</v>
      </c>
      <c r="L3291" s="13">
        <f>VLOOKUP(C3291,'渗透率、续签率'!B:C,2,0)</f>
        <v>0.82299999999999995</v>
      </c>
      <c r="M3291" s="6">
        <v>0</v>
      </c>
      <c r="N3291">
        <v>3</v>
      </c>
      <c r="O3291">
        <v>0</v>
      </c>
      <c r="P3291" s="6">
        <v>0</v>
      </c>
      <c r="Q3291" s="13">
        <v>0</v>
      </c>
      <c r="R3291" s="13">
        <v>0</v>
      </c>
      <c r="S3291" s="31">
        <v>53</v>
      </c>
      <c r="T3291" s="6">
        <f>VLOOKUP(E3291,'参数设置&amp;汇总'!S:U,3,0)</f>
        <v>0.15</v>
      </c>
      <c r="U3291" s="78">
        <f t="shared" si="255"/>
        <v>0.44999999999999996</v>
      </c>
      <c r="V3291" s="13">
        <v>0.85000000000000009</v>
      </c>
      <c r="W3291" s="78">
        <f t="shared" si="257"/>
        <v>0.52941176470588225</v>
      </c>
      <c r="X3291" s="1">
        <f>VLOOKUP(E3291,'渗透率、续签率'!AG:AJ,4,0)</f>
        <v>11023</v>
      </c>
      <c r="Y3291" s="1">
        <f t="shared" si="258"/>
        <v>5835.7058823529396</v>
      </c>
      <c r="Z3291">
        <v>0</v>
      </c>
      <c r="AA3291" s="89">
        <f t="shared" si="259"/>
        <v>33069</v>
      </c>
      <c r="AH3291" s="37"/>
      <c r="AI3291" s="37"/>
      <c r="AK3291" s="37"/>
    </row>
    <row r="3292" spans="1:37" hidden="1">
      <c r="A3292" t="s">
        <v>64</v>
      </c>
      <c r="B3292" t="s">
        <v>2</v>
      </c>
      <c r="C3292" t="s">
        <v>13</v>
      </c>
      <c r="D3292" t="s">
        <v>116</v>
      </c>
      <c r="E3292" t="s">
        <v>505</v>
      </c>
      <c r="F3292" t="str">
        <f t="shared" si="256"/>
        <v>阿克苏地区课后辅导</v>
      </c>
      <c r="G3292" t="s">
        <v>145</v>
      </c>
      <c r="H3292" t="s">
        <v>445</v>
      </c>
      <c r="I3292" t="s">
        <v>70</v>
      </c>
      <c r="J3292">
        <v>102</v>
      </c>
      <c r="K3292">
        <v>0</v>
      </c>
      <c r="L3292" s="13">
        <f>VLOOKUP(C3292,'渗透率、续签率'!B:C,2,0)</f>
        <v>0.82299999999999995</v>
      </c>
      <c r="M3292" s="6">
        <v>0</v>
      </c>
      <c r="N3292">
        <v>3</v>
      </c>
      <c r="O3292">
        <v>0</v>
      </c>
      <c r="P3292" s="6">
        <v>0</v>
      </c>
      <c r="Q3292" s="13">
        <v>0</v>
      </c>
      <c r="R3292" s="13">
        <v>0</v>
      </c>
      <c r="S3292" s="31">
        <v>107</v>
      </c>
      <c r="T3292" s="6">
        <f>VLOOKUP(E3292,'参数设置&amp;汇总'!S:U,3,0)</f>
        <v>0.15</v>
      </c>
      <c r="U3292" s="78">
        <f t="shared" si="255"/>
        <v>0.44999999999999996</v>
      </c>
      <c r="V3292" s="13">
        <v>0.85000000000000009</v>
      </c>
      <c r="W3292" s="78">
        <f t="shared" si="257"/>
        <v>0.52941176470588225</v>
      </c>
      <c r="X3292" s="1">
        <f>VLOOKUP(E3292,'渗透率、续签率'!AG:AJ,4,0)</f>
        <v>11023</v>
      </c>
      <c r="Y3292" s="1">
        <f t="shared" si="258"/>
        <v>5835.7058823529396</v>
      </c>
      <c r="Z3292">
        <v>0</v>
      </c>
      <c r="AA3292" s="89">
        <f t="shared" si="259"/>
        <v>33069</v>
      </c>
      <c r="AH3292" s="37"/>
      <c r="AI3292" s="37"/>
      <c r="AK3292" s="37"/>
    </row>
    <row r="3293" spans="1:37" hidden="1">
      <c r="A3293" t="s">
        <v>64</v>
      </c>
      <c r="B3293" t="s">
        <v>2</v>
      </c>
      <c r="C3293" t="s">
        <v>13</v>
      </c>
      <c r="D3293" t="s">
        <v>116</v>
      </c>
      <c r="E3293" t="s">
        <v>505</v>
      </c>
      <c r="F3293" t="str">
        <f t="shared" si="256"/>
        <v>阿勒泰地区课后辅导</v>
      </c>
      <c r="G3293" t="s">
        <v>145</v>
      </c>
      <c r="H3293" t="s">
        <v>446</v>
      </c>
      <c r="I3293" t="s">
        <v>70</v>
      </c>
      <c r="J3293">
        <v>8</v>
      </c>
      <c r="K3293">
        <v>0</v>
      </c>
      <c r="L3293" s="13">
        <f>VLOOKUP(C3293,'渗透率、续签率'!B:C,2,0)</f>
        <v>0.82299999999999995</v>
      </c>
      <c r="M3293" s="6">
        <v>0</v>
      </c>
      <c r="N3293">
        <v>0</v>
      </c>
      <c r="O3293">
        <v>0</v>
      </c>
      <c r="P3293" s="6">
        <v>0</v>
      </c>
      <c r="Q3293" s="13">
        <v>0</v>
      </c>
      <c r="R3293" s="13">
        <v>0</v>
      </c>
      <c r="S3293" s="31">
        <v>2</v>
      </c>
      <c r="T3293" s="6">
        <f>VLOOKUP(E3293,'参数设置&amp;汇总'!S:U,3,0)</f>
        <v>0.15</v>
      </c>
      <c r="U3293" s="78">
        <f t="shared" si="255"/>
        <v>0</v>
      </c>
      <c r="V3293" s="13">
        <v>0.85000000000000009</v>
      </c>
      <c r="W3293" s="78">
        <f t="shared" si="257"/>
        <v>0</v>
      </c>
      <c r="X3293" s="1">
        <f>VLOOKUP(E3293,'渗透率、续签率'!AG:AJ,4,0)</f>
        <v>11023</v>
      </c>
      <c r="Y3293" s="1">
        <f t="shared" si="258"/>
        <v>0</v>
      </c>
      <c r="Z3293">
        <v>0</v>
      </c>
      <c r="AA3293" s="89">
        <f t="shared" si="259"/>
        <v>0</v>
      </c>
      <c r="AH3293" s="37"/>
      <c r="AI3293" s="37"/>
      <c r="AK3293" s="37"/>
    </row>
    <row r="3294" spans="1:37" hidden="1">
      <c r="A3294" t="s">
        <v>64</v>
      </c>
      <c r="B3294" t="s">
        <v>2</v>
      </c>
      <c r="C3294" t="s">
        <v>13</v>
      </c>
      <c r="D3294" t="s">
        <v>116</v>
      </c>
      <c r="E3294" t="s">
        <v>505</v>
      </c>
      <c r="F3294" t="str">
        <f t="shared" si="256"/>
        <v>阿坝藏族羌族自治州课后辅导</v>
      </c>
      <c r="G3294" t="s">
        <v>77</v>
      </c>
      <c r="H3294" t="s">
        <v>447</v>
      </c>
      <c r="I3294" t="s">
        <v>70</v>
      </c>
      <c r="J3294">
        <v>8</v>
      </c>
      <c r="K3294">
        <v>0</v>
      </c>
      <c r="L3294" s="13">
        <f>VLOOKUP(C3294,'渗透率、续签率'!B:C,2,0)</f>
        <v>0.82299999999999995</v>
      </c>
      <c r="M3294" s="6">
        <v>0</v>
      </c>
      <c r="N3294">
        <v>0</v>
      </c>
      <c r="O3294">
        <v>0</v>
      </c>
      <c r="P3294" s="6">
        <v>0</v>
      </c>
      <c r="Q3294" s="13">
        <v>0</v>
      </c>
      <c r="R3294" s="13">
        <v>0</v>
      </c>
      <c r="S3294" s="31">
        <v>3</v>
      </c>
      <c r="T3294" s="6">
        <f>VLOOKUP(E3294,'参数设置&amp;汇总'!S:U,3,0)</f>
        <v>0.15</v>
      </c>
      <c r="U3294" s="78">
        <f t="shared" si="255"/>
        <v>0</v>
      </c>
      <c r="V3294" s="13">
        <v>0.85000000000000009</v>
      </c>
      <c r="W3294" s="78">
        <f t="shared" si="257"/>
        <v>0</v>
      </c>
      <c r="X3294" s="1">
        <f>VLOOKUP(E3294,'渗透率、续签率'!AG:AJ,4,0)</f>
        <v>11023</v>
      </c>
      <c r="Y3294" s="1">
        <f t="shared" si="258"/>
        <v>0</v>
      </c>
      <c r="Z3294">
        <v>0</v>
      </c>
      <c r="AA3294" s="89">
        <f t="shared" si="259"/>
        <v>0</v>
      </c>
      <c r="AH3294" s="37"/>
      <c r="AI3294" s="37"/>
      <c r="AJ3294" s="1"/>
      <c r="AK3294" s="37"/>
    </row>
    <row r="3295" spans="1:37" hidden="1">
      <c r="A3295" t="s">
        <v>64</v>
      </c>
      <c r="B3295" t="s">
        <v>2</v>
      </c>
      <c r="C3295" t="s">
        <v>13</v>
      </c>
      <c r="D3295" t="s">
        <v>116</v>
      </c>
      <c r="E3295" t="s">
        <v>505</v>
      </c>
      <c r="F3295" t="str">
        <f t="shared" si="256"/>
        <v>阿拉善盟课后辅导</v>
      </c>
      <c r="G3295" t="s">
        <v>142</v>
      </c>
      <c r="H3295" t="s">
        <v>448</v>
      </c>
      <c r="I3295" t="s">
        <v>70</v>
      </c>
      <c r="J3295">
        <v>23</v>
      </c>
      <c r="K3295">
        <v>0</v>
      </c>
      <c r="L3295" s="13">
        <f>VLOOKUP(C3295,'渗透率、续签率'!B:C,2,0)</f>
        <v>0.82299999999999995</v>
      </c>
      <c r="M3295" s="6">
        <v>0</v>
      </c>
      <c r="N3295">
        <v>0</v>
      </c>
      <c r="O3295">
        <v>0</v>
      </c>
      <c r="P3295" s="6">
        <v>0</v>
      </c>
      <c r="Q3295" s="13">
        <v>0</v>
      </c>
      <c r="R3295" s="13">
        <v>0</v>
      </c>
      <c r="S3295" s="31">
        <v>8</v>
      </c>
      <c r="T3295" s="6">
        <f>VLOOKUP(E3295,'参数设置&amp;汇总'!S:U,3,0)</f>
        <v>0.15</v>
      </c>
      <c r="U3295" s="78">
        <f t="shared" si="255"/>
        <v>0</v>
      </c>
      <c r="V3295" s="13">
        <v>0.85000000000000009</v>
      </c>
      <c r="W3295" s="78">
        <f t="shared" si="257"/>
        <v>0</v>
      </c>
      <c r="X3295" s="1">
        <f>VLOOKUP(E3295,'渗透率、续签率'!AG:AJ,4,0)</f>
        <v>11023</v>
      </c>
      <c r="Y3295" s="1">
        <f t="shared" si="258"/>
        <v>0</v>
      </c>
      <c r="Z3295">
        <v>0</v>
      </c>
      <c r="AA3295" s="89">
        <f t="shared" si="259"/>
        <v>0</v>
      </c>
      <c r="AH3295" s="37"/>
      <c r="AI3295" s="37"/>
      <c r="AJ3295" s="1"/>
      <c r="AK3295" s="37"/>
    </row>
    <row r="3296" spans="1:37" hidden="1">
      <c r="A3296" t="s">
        <v>64</v>
      </c>
      <c r="B3296" t="s">
        <v>2</v>
      </c>
      <c r="C3296" t="s">
        <v>13</v>
      </c>
      <c r="D3296" t="s">
        <v>116</v>
      </c>
      <c r="E3296" t="s">
        <v>505</v>
      </c>
      <c r="F3296" t="str">
        <f t="shared" si="256"/>
        <v>阿拉尔市课后辅导</v>
      </c>
      <c r="G3296" t="s">
        <v>145</v>
      </c>
      <c r="H3296" t="s">
        <v>449</v>
      </c>
      <c r="I3296" t="s">
        <v>70</v>
      </c>
      <c r="J3296">
        <v>14</v>
      </c>
      <c r="K3296">
        <v>0</v>
      </c>
      <c r="L3296" s="13">
        <f>VLOOKUP(C3296,'渗透率、续签率'!B:C,2,0)</f>
        <v>0.82299999999999995</v>
      </c>
      <c r="M3296" s="6">
        <v>0</v>
      </c>
      <c r="N3296">
        <v>0</v>
      </c>
      <c r="O3296">
        <v>0</v>
      </c>
      <c r="P3296" s="6">
        <v>0</v>
      </c>
      <c r="Q3296" s="13">
        <v>0</v>
      </c>
      <c r="R3296" s="13">
        <v>0</v>
      </c>
      <c r="S3296" s="31">
        <v>12</v>
      </c>
      <c r="T3296" s="6">
        <f>VLOOKUP(E3296,'参数设置&amp;汇总'!S:U,3,0)</f>
        <v>0.15</v>
      </c>
      <c r="U3296" s="78">
        <f t="shared" si="255"/>
        <v>0</v>
      </c>
      <c r="V3296" s="13">
        <v>0.85000000000000009</v>
      </c>
      <c r="W3296" s="78">
        <f t="shared" si="257"/>
        <v>0</v>
      </c>
      <c r="X3296" s="1">
        <f>VLOOKUP(E3296,'渗透率、续签率'!AG:AJ,4,0)</f>
        <v>11023</v>
      </c>
      <c r="Y3296" s="1">
        <f t="shared" si="258"/>
        <v>0</v>
      </c>
      <c r="Z3296">
        <v>0</v>
      </c>
      <c r="AA3296" s="89">
        <f t="shared" si="259"/>
        <v>0</v>
      </c>
      <c r="AH3296" s="37"/>
      <c r="AI3296" s="37"/>
      <c r="AJ3296" s="1"/>
      <c r="AK3296" s="37"/>
    </row>
    <row r="3297" spans="1:37" hidden="1">
      <c r="A3297" t="s">
        <v>64</v>
      </c>
      <c r="B3297" t="s">
        <v>2</v>
      </c>
      <c r="C3297" t="s">
        <v>13</v>
      </c>
      <c r="D3297" t="s">
        <v>116</v>
      </c>
      <c r="E3297" t="s">
        <v>505</v>
      </c>
      <c r="F3297" t="str">
        <f t="shared" si="256"/>
        <v>阿里地区课后辅导</v>
      </c>
      <c r="G3297" t="s">
        <v>237</v>
      </c>
      <c r="H3297" t="s">
        <v>450</v>
      </c>
      <c r="I3297" t="s">
        <v>57</v>
      </c>
      <c r="J3297">
        <v>0</v>
      </c>
      <c r="K3297">
        <v>0</v>
      </c>
      <c r="L3297" s="13">
        <f>VLOOKUP(C3297,'渗透率、续签率'!B:C,2,0)</f>
        <v>0.82299999999999995</v>
      </c>
      <c r="M3297" s="6">
        <v>0</v>
      </c>
      <c r="N3297">
        <v>0</v>
      </c>
      <c r="O3297">
        <v>0</v>
      </c>
      <c r="P3297" s="6">
        <v>0</v>
      </c>
      <c r="Q3297" s="13">
        <v>0</v>
      </c>
      <c r="R3297" s="13">
        <v>0</v>
      </c>
      <c r="S3297" s="31">
        <v>0</v>
      </c>
      <c r="T3297" s="6">
        <f>VLOOKUP(E3297,'参数设置&amp;汇总'!S:U,3,0)</f>
        <v>0.15</v>
      </c>
      <c r="U3297" s="78">
        <f t="shared" si="255"/>
        <v>0</v>
      </c>
      <c r="V3297" s="13">
        <v>0.85000000000000009</v>
      </c>
      <c r="W3297" s="78">
        <f t="shared" si="257"/>
        <v>0</v>
      </c>
      <c r="X3297" s="1">
        <f>VLOOKUP(E3297,'渗透率、续签率'!AG:AJ,4,0)</f>
        <v>11023</v>
      </c>
      <c r="Y3297" s="1">
        <f t="shared" si="258"/>
        <v>0</v>
      </c>
      <c r="Z3297">
        <v>0</v>
      </c>
      <c r="AA3297" s="89">
        <f t="shared" si="259"/>
        <v>0</v>
      </c>
      <c r="AH3297" s="37"/>
      <c r="AI3297" s="37"/>
      <c r="AK3297" s="37"/>
    </row>
    <row r="3298" spans="1:37" hidden="1">
      <c r="A3298" t="s">
        <v>64</v>
      </c>
      <c r="B3298" t="s">
        <v>2</v>
      </c>
      <c r="C3298" t="s">
        <v>13</v>
      </c>
      <c r="D3298" t="s">
        <v>116</v>
      </c>
      <c r="E3298" t="s">
        <v>505</v>
      </c>
      <c r="F3298" t="str">
        <f t="shared" si="256"/>
        <v>陇南市课后辅导</v>
      </c>
      <c r="G3298" t="s">
        <v>132</v>
      </c>
      <c r="H3298" t="s">
        <v>451</v>
      </c>
      <c r="I3298" t="s">
        <v>70</v>
      </c>
      <c r="J3298">
        <v>125</v>
      </c>
      <c r="K3298">
        <v>0</v>
      </c>
      <c r="L3298" s="13">
        <f>VLOOKUP(C3298,'渗透率、续签率'!B:C,2,0)</f>
        <v>0.82299999999999995</v>
      </c>
      <c r="M3298" s="6">
        <v>0</v>
      </c>
      <c r="N3298">
        <v>6</v>
      </c>
      <c r="O3298">
        <v>0</v>
      </c>
      <c r="P3298" s="6">
        <v>0</v>
      </c>
      <c r="Q3298" s="13">
        <v>0</v>
      </c>
      <c r="R3298" s="13">
        <v>0</v>
      </c>
      <c r="S3298" s="31">
        <v>66</v>
      </c>
      <c r="T3298" s="6">
        <f>VLOOKUP(E3298,'参数设置&amp;汇总'!S:U,3,0)</f>
        <v>0.15</v>
      </c>
      <c r="U3298" s="78">
        <f t="shared" si="255"/>
        <v>0.89999999999999991</v>
      </c>
      <c r="V3298" s="13">
        <v>0.85000000000000009</v>
      </c>
      <c r="W3298" s="78">
        <f t="shared" si="257"/>
        <v>1.0588235294117645</v>
      </c>
      <c r="X3298" s="1">
        <f>VLOOKUP(E3298,'渗透率、续签率'!AG:AJ,4,0)</f>
        <v>11023</v>
      </c>
      <c r="Y3298" s="1">
        <f t="shared" si="258"/>
        <v>11671.411764705879</v>
      </c>
      <c r="Z3298">
        <v>0</v>
      </c>
      <c r="AA3298" s="89">
        <f t="shared" si="259"/>
        <v>66138</v>
      </c>
      <c r="AH3298" s="37"/>
      <c r="AI3298" s="37"/>
      <c r="AJ3298" s="1"/>
      <c r="AK3298" s="37"/>
    </row>
    <row r="3299" spans="1:37" hidden="1">
      <c r="A3299" t="s">
        <v>64</v>
      </c>
      <c r="B3299" t="s">
        <v>2</v>
      </c>
      <c r="C3299" t="s">
        <v>13</v>
      </c>
      <c r="D3299" t="s">
        <v>116</v>
      </c>
      <c r="E3299" t="s">
        <v>505</v>
      </c>
      <c r="F3299" t="str">
        <f t="shared" si="256"/>
        <v>陵水黎族自治县课后辅导</v>
      </c>
      <c r="G3299" t="s">
        <v>120</v>
      </c>
      <c r="H3299" t="s">
        <v>452</v>
      </c>
      <c r="I3299" t="s">
        <v>68</v>
      </c>
      <c r="J3299">
        <v>44</v>
      </c>
      <c r="K3299">
        <v>0</v>
      </c>
      <c r="L3299" s="13">
        <f>VLOOKUP(C3299,'渗透率、续签率'!B:C,2,0)</f>
        <v>0.82299999999999995</v>
      </c>
      <c r="M3299" s="6">
        <v>0</v>
      </c>
      <c r="N3299">
        <v>0</v>
      </c>
      <c r="O3299">
        <v>0</v>
      </c>
      <c r="P3299" s="6">
        <v>0</v>
      </c>
      <c r="Q3299" s="13">
        <v>0</v>
      </c>
      <c r="R3299" s="13">
        <v>0</v>
      </c>
      <c r="S3299" s="31">
        <v>17</v>
      </c>
      <c r="T3299" s="6">
        <f>VLOOKUP(E3299,'参数设置&amp;汇总'!S:U,3,0)</f>
        <v>0.15</v>
      </c>
      <c r="U3299" s="78">
        <f t="shared" si="255"/>
        <v>0</v>
      </c>
      <c r="V3299" s="13">
        <v>0.85000000000000009</v>
      </c>
      <c r="W3299" s="78">
        <f t="shared" si="257"/>
        <v>0</v>
      </c>
      <c r="X3299" s="1">
        <f>VLOOKUP(E3299,'渗透率、续签率'!AG:AJ,4,0)</f>
        <v>11023</v>
      </c>
      <c r="Y3299" s="1">
        <f t="shared" si="258"/>
        <v>0</v>
      </c>
      <c r="Z3299">
        <v>0</v>
      </c>
      <c r="AA3299" s="89">
        <f t="shared" si="259"/>
        <v>0</v>
      </c>
      <c r="AH3299" s="37"/>
      <c r="AI3299" s="37"/>
      <c r="AK3299" s="37"/>
    </row>
    <row r="3300" spans="1:37" hidden="1">
      <c r="A3300" t="s">
        <v>64</v>
      </c>
      <c r="B3300" t="s">
        <v>2</v>
      </c>
      <c r="C3300" t="s">
        <v>13</v>
      </c>
      <c r="D3300" t="s">
        <v>116</v>
      </c>
      <c r="E3300" t="s">
        <v>505</v>
      </c>
      <c r="F3300" t="str">
        <f t="shared" si="256"/>
        <v>随州市课后辅导</v>
      </c>
      <c r="G3300" t="s">
        <v>81</v>
      </c>
      <c r="H3300" t="s">
        <v>453</v>
      </c>
      <c r="I3300" t="s">
        <v>68</v>
      </c>
      <c r="J3300">
        <v>36</v>
      </c>
      <c r="K3300">
        <v>0</v>
      </c>
      <c r="L3300" s="13">
        <f>VLOOKUP(C3300,'渗透率、续签率'!B:C,2,0)</f>
        <v>0.82299999999999995</v>
      </c>
      <c r="M3300" s="6">
        <v>0</v>
      </c>
      <c r="N3300">
        <v>4</v>
      </c>
      <c r="O3300">
        <v>0</v>
      </c>
      <c r="P3300" s="6">
        <v>0</v>
      </c>
      <c r="Q3300" s="13">
        <v>0</v>
      </c>
      <c r="R3300" s="13">
        <v>0</v>
      </c>
      <c r="S3300" s="31">
        <v>60</v>
      </c>
      <c r="T3300" s="6">
        <f>VLOOKUP(E3300,'参数设置&amp;汇总'!S:U,3,0)</f>
        <v>0.15</v>
      </c>
      <c r="U3300" s="78">
        <f t="shared" si="255"/>
        <v>0.6</v>
      </c>
      <c r="V3300" s="13">
        <v>0.85000000000000009</v>
      </c>
      <c r="W3300" s="78">
        <f t="shared" si="257"/>
        <v>0.70588235294117641</v>
      </c>
      <c r="X3300" s="1">
        <f>VLOOKUP(E3300,'渗透率、续签率'!AG:AJ,4,0)</f>
        <v>11023</v>
      </c>
      <c r="Y3300" s="1">
        <f t="shared" si="258"/>
        <v>7780.9411764705874</v>
      </c>
      <c r="Z3300">
        <v>0</v>
      </c>
      <c r="AA3300" s="89">
        <f t="shared" si="259"/>
        <v>44092</v>
      </c>
      <c r="AH3300" s="37"/>
      <c r="AI3300" s="37"/>
      <c r="AK3300" s="37"/>
    </row>
    <row r="3301" spans="1:37" hidden="1">
      <c r="A3301" t="s">
        <v>64</v>
      </c>
      <c r="B3301" t="s">
        <v>2</v>
      </c>
      <c r="C3301" t="s">
        <v>13</v>
      </c>
      <c r="D3301" t="s">
        <v>116</v>
      </c>
      <c r="E3301" t="s">
        <v>505</v>
      </c>
      <c r="F3301" t="str">
        <f t="shared" si="256"/>
        <v>雅安市课后辅导</v>
      </c>
      <c r="G3301" t="s">
        <v>77</v>
      </c>
      <c r="H3301" t="s">
        <v>454</v>
      </c>
      <c r="I3301" t="s">
        <v>70</v>
      </c>
      <c r="J3301">
        <v>61</v>
      </c>
      <c r="K3301">
        <v>0</v>
      </c>
      <c r="L3301" s="13">
        <f>VLOOKUP(C3301,'渗透率、续签率'!B:C,2,0)</f>
        <v>0.82299999999999995</v>
      </c>
      <c r="M3301" s="6">
        <v>0</v>
      </c>
      <c r="N3301">
        <v>3</v>
      </c>
      <c r="O3301">
        <v>0</v>
      </c>
      <c r="P3301" s="6">
        <v>0</v>
      </c>
      <c r="Q3301" s="13">
        <v>0</v>
      </c>
      <c r="R3301" s="13">
        <v>0</v>
      </c>
      <c r="S3301" s="31">
        <v>56</v>
      </c>
      <c r="T3301" s="6">
        <f>VLOOKUP(E3301,'参数设置&amp;汇总'!S:U,3,0)</f>
        <v>0.15</v>
      </c>
      <c r="U3301" s="78">
        <f t="shared" si="255"/>
        <v>0.44999999999999996</v>
      </c>
      <c r="V3301" s="13">
        <v>0.85000000000000009</v>
      </c>
      <c r="W3301" s="78">
        <f t="shared" si="257"/>
        <v>0.52941176470588225</v>
      </c>
      <c r="X3301" s="1">
        <f>VLOOKUP(E3301,'渗透率、续签率'!AG:AJ,4,0)</f>
        <v>11023</v>
      </c>
      <c r="Y3301" s="1">
        <f t="shared" si="258"/>
        <v>5835.7058823529396</v>
      </c>
      <c r="Z3301">
        <v>0</v>
      </c>
      <c r="AA3301" s="89">
        <f t="shared" si="259"/>
        <v>33069</v>
      </c>
      <c r="AH3301" s="37"/>
      <c r="AI3301" s="37"/>
      <c r="AJ3301" s="1"/>
      <c r="AK3301" s="37"/>
    </row>
    <row r="3302" spans="1:37" hidden="1">
      <c r="A3302" t="s">
        <v>64</v>
      </c>
      <c r="B3302" t="s">
        <v>2</v>
      </c>
      <c r="C3302" t="s">
        <v>13</v>
      </c>
      <c r="D3302" t="s">
        <v>116</v>
      </c>
      <c r="E3302" t="s">
        <v>505</v>
      </c>
      <c r="F3302" t="str">
        <f t="shared" si="256"/>
        <v>鞍山市课后辅导</v>
      </c>
      <c r="G3302" t="s">
        <v>101</v>
      </c>
      <c r="H3302" t="s">
        <v>455</v>
      </c>
      <c r="I3302" t="s">
        <v>70</v>
      </c>
      <c r="J3302">
        <v>382</v>
      </c>
      <c r="K3302">
        <v>0</v>
      </c>
      <c r="L3302" s="13">
        <f>VLOOKUP(C3302,'渗透率、续签率'!B:C,2,0)</f>
        <v>0.82299999999999995</v>
      </c>
      <c r="M3302" s="6">
        <v>0</v>
      </c>
      <c r="N3302">
        <v>10</v>
      </c>
      <c r="O3302">
        <v>0</v>
      </c>
      <c r="P3302" s="6">
        <v>0</v>
      </c>
      <c r="Q3302" s="13">
        <v>0</v>
      </c>
      <c r="R3302" s="13">
        <v>0</v>
      </c>
      <c r="S3302" s="31">
        <v>318</v>
      </c>
      <c r="T3302" s="6">
        <f>VLOOKUP(E3302,'参数设置&amp;汇总'!S:U,3,0)</f>
        <v>0.15</v>
      </c>
      <c r="U3302" s="78">
        <f t="shared" si="255"/>
        <v>1.5</v>
      </c>
      <c r="V3302" s="13">
        <v>0.85000000000000009</v>
      </c>
      <c r="W3302" s="78">
        <f t="shared" si="257"/>
        <v>1.7647058823529409</v>
      </c>
      <c r="X3302" s="1">
        <f>VLOOKUP(E3302,'渗透率、续签率'!AG:AJ,4,0)</f>
        <v>11023</v>
      </c>
      <c r="Y3302" s="1">
        <f t="shared" si="258"/>
        <v>19452.352941176468</v>
      </c>
      <c r="Z3302">
        <v>0</v>
      </c>
      <c r="AA3302" s="89">
        <f t="shared" si="259"/>
        <v>110230</v>
      </c>
      <c r="AH3302" s="37"/>
      <c r="AI3302" s="37"/>
      <c r="AJ3302" s="1"/>
      <c r="AK3302" s="37"/>
    </row>
    <row r="3303" spans="1:37" hidden="1">
      <c r="A3303" t="s">
        <v>64</v>
      </c>
      <c r="B3303" t="s">
        <v>2</v>
      </c>
      <c r="C3303" t="s">
        <v>13</v>
      </c>
      <c r="D3303" t="s">
        <v>116</v>
      </c>
      <c r="E3303" t="s">
        <v>505</v>
      </c>
      <c r="F3303" t="str">
        <f t="shared" si="256"/>
        <v>韶关市课后辅导</v>
      </c>
      <c r="G3303" t="s">
        <v>75</v>
      </c>
      <c r="H3303" t="s">
        <v>456</v>
      </c>
      <c r="I3303" t="s">
        <v>68</v>
      </c>
      <c r="J3303">
        <v>505</v>
      </c>
      <c r="K3303">
        <v>0</v>
      </c>
      <c r="L3303" s="13">
        <f>VLOOKUP(C3303,'渗透率、续签率'!B:C,2,0)</f>
        <v>0.82299999999999995</v>
      </c>
      <c r="M3303" s="6">
        <v>0</v>
      </c>
      <c r="N3303">
        <v>1</v>
      </c>
      <c r="O3303">
        <v>0</v>
      </c>
      <c r="P3303" s="6">
        <v>0</v>
      </c>
      <c r="Q3303" s="13">
        <v>0</v>
      </c>
      <c r="R3303" s="13">
        <v>0</v>
      </c>
      <c r="S3303" s="31">
        <v>236</v>
      </c>
      <c r="T3303" s="6">
        <f>VLOOKUP(E3303,'参数设置&amp;汇总'!S:U,3,0)</f>
        <v>0.15</v>
      </c>
      <c r="U3303" s="78">
        <f t="shared" si="255"/>
        <v>0.15</v>
      </c>
      <c r="V3303" s="13">
        <v>0.85000000000000009</v>
      </c>
      <c r="W3303" s="78">
        <f t="shared" si="257"/>
        <v>0.1764705882352941</v>
      </c>
      <c r="X3303" s="1">
        <f>VLOOKUP(E3303,'渗透率、续签率'!AG:AJ,4,0)</f>
        <v>11023</v>
      </c>
      <c r="Y3303" s="1">
        <f t="shared" si="258"/>
        <v>1945.2352941176468</v>
      </c>
      <c r="Z3303">
        <v>0</v>
      </c>
      <c r="AA3303" s="89">
        <f t="shared" si="259"/>
        <v>11023</v>
      </c>
      <c r="AH3303" s="37"/>
      <c r="AI3303" s="37"/>
      <c r="AJ3303" s="1"/>
      <c r="AK3303" s="37"/>
    </row>
    <row r="3304" spans="1:37" hidden="1">
      <c r="A3304" t="s">
        <v>64</v>
      </c>
      <c r="B3304" t="s">
        <v>2</v>
      </c>
      <c r="C3304" t="s">
        <v>13</v>
      </c>
      <c r="D3304" t="s">
        <v>116</v>
      </c>
      <c r="E3304" t="s">
        <v>505</v>
      </c>
      <c r="F3304" t="str">
        <f t="shared" si="256"/>
        <v>香港特别行政区课后辅导</v>
      </c>
      <c r="G3304" t="s">
        <v>457</v>
      </c>
      <c r="H3304" t="s">
        <v>457</v>
      </c>
      <c r="I3304" t="s">
        <v>57</v>
      </c>
      <c r="J3304">
        <v>685</v>
      </c>
      <c r="K3304">
        <v>0</v>
      </c>
      <c r="L3304" s="13">
        <f>VLOOKUP(C3304,'渗透率、续签率'!B:C,2,0)</f>
        <v>0.82299999999999995</v>
      </c>
      <c r="M3304" s="6">
        <v>0</v>
      </c>
      <c r="N3304">
        <v>23</v>
      </c>
      <c r="O3304">
        <v>0</v>
      </c>
      <c r="P3304" s="6">
        <v>0</v>
      </c>
      <c r="Q3304" s="13">
        <v>0</v>
      </c>
      <c r="R3304" s="13">
        <v>0</v>
      </c>
      <c r="S3304" s="31">
        <v>350</v>
      </c>
      <c r="T3304" s="6">
        <f>VLOOKUP(E3304,'参数设置&amp;汇总'!S:U,3,0)</f>
        <v>0.15</v>
      </c>
      <c r="U3304" s="78">
        <f t="shared" si="255"/>
        <v>3.4499999999999997</v>
      </c>
      <c r="V3304" s="13">
        <v>0.85000000000000009</v>
      </c>
      <c r="W3304" s="78">
        <f t="shared" si="257"/>
        <v>4.0588235294117636</v>
      </c>
      <c r="X3304" s="1">
        <f>VLOOKUP(E3304,'渗透率、续签率'!AG:AJ,4,0)</f>
        <v>11023</v>
      </c>
      <c r="Y3304" s="1">
        <f t="shared" si="258"/>
        <v>44740.411764705874</v>
      </c>
      <c r="Z3304">
        <v>0</v>
      </c>
      <c r="AA3304" s="89">
        <f t="shared" si="259"/>
        <v>253529</v>
      </c>
      <c r="AH3304" s="37"/>
      <c r="AI3304" s="37"/>
      <c r="AJ3304" s="1"/>
      <c r="AK3304" s="37"/>
    </row>
    <row r="3305" spans="1:37" hidden="1">
      <c r="A3305" t="s">
        <v>64</v>
      </c>
      <c r="B3305" t="s">
        <v>2</v>
      </c>
      <c r="C3305" t="s">
        <v>13</v>
      </c>
      <c r="D3305" t="s">
        <v>116</v>
      </c>
      <c r="E3305" t="s">
        <v>505</v>
      </c>
      <c r="F3305" t="str">
        <f t="shared" si="256"/>
        <v>马鞍山市课后辅导</v>
      </c>
      <c r="G3305" t="s">
        <v>94</v>
      </c>
      <c r="H3305" t="s">
        <v>458</v>
      </c>
      <c r="I3305" t="s">
        <v>68</v>
      </c>
      <c r="J3305">
        <v>463</v>
      </c>
      <c r="K3305">
        <v>0</v>
      </c>
      <c r="L3305" s="13">
        <f>VLOOKUP(C3305,'渗透率、续签率'!B:C,2,0)</f>
        <v>0.82299999999999995</v>
      </c>
      <c r="M3305" s="6">
        <v>0</v>
      </c>
      <c r="N3305">
        <v>7</v>
      </c>
      <c r="O3305">
        <v>0</v>
      </c>
      <c r="P3305" s="6">
        <v>0</v>
      </c>
      <c r="Q3305" s="13">
        <v>0</v>
      </c>
      <c r="R3305" s="13">
        <v>0</v>
      </c>
      <c r="S3305" s="31">
        <v>255</v>
      </c>
      <c r="T3305" s="6">
        <f>VLOOKUP(E3305,'参数设置&amp;汇总'!S:U,3,0)</f>
        <v>0.15</v>
      </c>
      <c r="U3305" s="78">
        <f t="shared" si="255"/>
        <v>1.05</v>
      </c>
      <c r="V3305" s="13">
        <v>0.85000000000000009</v>
      </c>
      <c r="W3305" s="78">
        <f t="shared" si="257"/>
        <v>1.2352941176470587</v>
      </c>
      <c r="X3305" s="1">
        <f>VLOOKUP(E3305,'渗透率、续签率'!AG:AJ,4,0)</f>
        <v>11023</v>
      </c>
      <c r="Y3305" s="1">
        <f t="shared" si="258"/>
        <v>13616.647058823528</v>
      </c>
      <c r="Z3305">
        <v>1</v>
      </c>
      <c r="AA3305" s="89">
        <f t="shared" si="259"/>
        <v>77161</v>
      </c>
      <c r="AH3305" s="37"/>
      <c r="AI3305" s="37"/>
      <c r="AJ3305" s="1"/>
      <c r="AK3305" s="37"/>
    </row>
    <row r="3306" spans="1:37" hidden="1">
      <c r="A3306" t="s">
        <v>64</v>
      </c>
      <c r="B3306" t="s">
        <v>2</v>
      </c>
      <c r="C3306" t="s">
        <v>13</v>
      </c>
      <c r="D3306" t="s">
        <v>116</v>
      </c>
      <c r="E3306" t="s">
        <v>505</v>
      </c>
      <c r="F3306" t="str">
        <f t="shared" si="256"/>
        <v>驻马店市课后辅导</v>
      </c>
      <c r="G3306" t="s">
        <v>110</v>
      </c>
      <c r="H3306" t="s">
        <v>459</v>
      </c>
      <c r="I3306" t="s">
        <v>70</v>
      </c>
      <c r="J3306">
        <v>257</v>
      </c>
      <c r="K3306">
        <v>3</v>
      </c>
      <c r="L3306" s="13">
        <f>VLOOKUP(C3306,'渗透率、续签率'!B:C,2,0)</f>
        <v>0.82299999999999995</v>
      </c>
      <c r="M3306" s="6">
        <v>0.01</v>
      </c>
      <c r="N3306">
        <v>24</v>
      </c>
      <c r="O3306">
        <v>3</v>
      </c>
      <c r="P3306" s="6">
        <v>0.13</v>
      </c>
      <c r="Q3306" s="13">
        <v>0.14799999999999999</v>
      </c>
      <c r="R3306" s="13">
        <v>0</v>
      </c>
      <c r="S3306" s="31">
        <v>438</v>
      </c>
      <c r="T3306" s="6">
        <f>VLOOKUP(E3306,'参数设置&amp;汇总'!S:U,3,0)</f>
        <v>0.15</v>
      </c>
      <c r="U3306" s="78">
        <f t="shared" si="255"/>
        <v>3.5999999999999996</v>
      </c>
      <c r="V3306" s="13">
        <v>0.85000000000000009</v>
      </c>
      <c r="W3306" s="78">
        <f t="shared" si="257"/>
        <v>1.3305882352941172</v>
      </c>
      <c r="X3306" s="1">
        <f>VLOOKUP(E3306,'渗透率、续签率'!AG:AJ,4,0)</f>
        <v>11023</v>
      </c>
      <c r="Y3306" s="1">
        <f t="shared" si="258"/>
        <v>14667.074117647053</v>
      </c>
      <c r="Z3306">
        <v>0</v>
      </c>
      <c r="AA3306" s="89">
        <f t="shared" si="259"/>
        <v>264552</v>
      </c>
      <c r="AH3306" s="37"/>
      <c r="AI3306" s="37"/>
      <c r="AJ3306" s="1"/>
      <c r="AK3306" s="37"/>
    </row>
    <row r="3307" spans="1:37" hidden="1">
      <c r="A3307" t="s">
        <v>64</v>
      </c>
      <c r="B3307" t="s">
        <v>2</v>
      </c>
      <c r="C3307" t="s">
        <v>13</v>
      </c>
      <c r="D3307" t="s">
        <v>116</v>
      </c>
      <c r="E3307" t="s">
        <v>505</v>
      </c>
      <c r="F3307" t="str">
        <f t="shared" si="256"/>
        <v>鸡西市课后辅导</v>
      </c>
      <c r="G3307" t="s">
        <v>118</v>
      </c>
      <c r="H3307" t="s">
        <v>460</v>
      </c>
      <c r="I3307" t="s">
        <v>70</v>
      </c>
      <c r="J3307">
        <v>63</v>
      </c>
      <c r="K3307">
        <v>0</v>
      </c>
      <c r="L3307" s="13">
        <f>VLOOKUP(C3307,'渗透率、续签率'!B:C,2,0)</f>
        <v>0.82299999999999995</v>
      </c>
      <c r="M3307" s="6">
        <v>0</v>
      </c>
      <c r="N3307">
        <v>2</v>
      </c>
      <c r="O3307">
        <v>0</v>
      </c>
      <c r="P3307" s="6">
        <v>0</v>
      </c>
      <c r="Q3307" s="13">
        <v>0</v>
      </c>
      <c r="R3307" s="13">
        <v>0</v>
      </c>
      <c r="S3307" s="31">
        <v>24</v>
      </c>
      <c r="T3307" s="6">
        <f>VLOOKUP(E3307,'参数设置&amp;汇总'!S:U,3,0)</f>
        <v>0.15</v>
      </c>
      <c r="U3307" s="78">
        <f t="shared" si="255"/>
        <v>0.3</v>
      </c>
      <c r="V3307" s="13">
        <v>0.85000000000000009</v>
      </c>
      <c r="W3307" s="78">
        <f t="shared" si="257"/>
        <v>0.3529411764705882</v>
      </c>
      <c r="X3307" s="1">
        <f>VLOOKUP(E3307,'渗透率、续签率'!AG:AJ,4,0)</f>
        <v>11023</v>
      </c>
      <c r="Y3307" s="1">
        <f t="shared" si="258"/>
        <v>3890.4705882352937</v>
      </c>
      <c r="Z3307">
        <v>0</v>
      </c>
      <c r="AA3307" s="89">
        <f t="shared" si="259"/>
        <v>22046</v>
      </c>
      <c r="AH3307" s="37"/>
      <c r="AI3307" s="37"/>
      <c r="AJ3307" s="1"/>
      <c r="AK3307" s="37"/>
    </row>
    <row r="3308" spans="1:37" hidden="1">
      <c r="A3308" t="s">
        <v>64</v>
      </c>
      <c r="B3308" t="s">
        <v>2</v>
      </c>
      <c r="C3308" t="s">
        <v>13</v>
      </c>
      <c r="D3308" t="s">
        <v>116</v>
      </c>
      <c r="E3308" t="s">
        <v>505</v>
      </c>
      <c r="F3308" t="str">
        <f t="shared" si="256"/>
        <v>鹤壁市课后辅导</v>
      </c>
      <c r="G3308" t="s">
        <v>110</v>
      </c>
      <c r="H3308" t="s">
        <v>461</v>
      </c>
      <c r="I3308" t="s">
        <v>70</v>
      </c>
      <c r="J3308">
        <v>85</v>
      </c>
      <c r="K3308">
        <v>2</v>
      </c>
      <c r="L3308" s="13">
        <f>VLOOKUP(C3308,'渗透率、续签率'!B:C,2,0)</f>
        <v>0.82299999999999995</v>
      </c>
      <c r="M3308" s="6">
        <v>0.02</v>
      </c>
      <c r="N3308">
        <v>17</v>
      </c>
      <c r="O3308">
        <v>2</v>
      </c>
      <c r="P3308" s="6">
        <v>0.12</v>
      </c>
      <c r="Q3308" s="13">
        <v>0.39200000000000002</v>
      </c>
      <c r="R3308" s="13">
        <v>0.39200000000000002</v>
      </c>
      <c r="S3308" s="31">
        <v>254</v>
      </c>
      <c r="T3308" s="6">
        <f>VLOOKUP(E3308,'参数设置&amp;汇总'!S:U,3,0)</f>
        <v>0.15</v>
      </c>
      <c r="U3308" s="78">
        <f t="shared" si="255"/>
        <v>2.5499999999999998</v>
      </c>
      <c r="V3308" s="13">
        <v>0.85000000000000009</v>
      </c>
      <c r="W3308" s="78">
        <f t="shared" si="257"/>
        <v>1.0635294117647056</v>
      </c>
      <c r="X3308" s="1">
        <f>VLOOKUP(E3308,'渗透率、续签率'!AG:AJ,4,0)</f>
        <v>11023</v>
      </c>
      <c r="Y3308" s="1">
        <f t="shared" si="258"/>
        <v>11723.28470588235</v>
      </c>
      <c r="Z3308">
        <v>0</v>
      </c>
      <c r="AA3308" s="89">
        <f t="shared" si="259"/>
        <v>187391</v>
      </c>
      <c r="AH3308" s="37"/>
      <c r="AI3308" s="37"/>
      <c r="AJ3308" s="1"/>
      <c r="AK3308" s="37"/>
    </row>
    <row r="3309" spans="1:37" hidden="1">
      <c r="A3309" t="s">
        <v>64</v>
      </c>
      <c r="B3309" t="s">
        <v>2</v>
      </c>
      <c r="C3309" t="s">
        <v>13</v>
      </c>
      <c r="D3309" t="s">
        <v>116</v>
      </c>
      <c r="E3309" t="s">
        <v>505</v>
      </c>
      <c r="F3309" t="str">
        <f t="shared" si="256"/>
        <v>鹤岗市课后辅导</v>
      </c>
      <c r="G3309" t="s">
        <v>118</v>
      </c>
      <c r="H3309" t="s">
        <v>462</v>
      </c>
      <c r="I3309" t="s">
        <v>70</v>
      </c>
      <c r="J3309">
        <v>66</v>
      </c>
      <c r="K3309">
        <v>0</v>
      </c>
      <c r="L3309" s="13">
        <f>VLOOKUP(C3309,'渗透率、续签率'!B:C,2,0)</f>
        <v>0.82299999999999995</v>
      </c>
      <c r="M3309" s="6">
        <v>0</v>
      </c>
      <c r="N3309">
        <v>0</v>
      </c>
      <c r="O3309">
        <v>0</v>
      </c>
      <c r="P3309" s="6">
        <v>0</v>
      </c>
      <c r="Q3309" s="13">
        <v>0</v>
      </c>
      <c r="R3309" s="13">
        <v>0</v>
      </c>
      <c r="S3309" s="31">
        <v>12</v>
      </c>
      <c r="T3309" s="6">
        <f>VLOOKUP(E3309,'参数设置&amp;汇总'!S:U,3,0)</f>
        <v>0.15</v>
      </c>
      <c r="U3309" s="78">
        <f t="shared" si="255"/>
        <v>0</v>
      </c>
      <c r="V3309" s="13">
        <v>0.85000000000000009</v>
      </c>
      <c r="W3309" s="78">
        <f t="shared" si="257"/>
        <v>0</v>
      </c>
      <c r="X3309" s="1">
        <f>VLOOKUP(E3309,'渗透率、续签率'!AG:AJ,4,0)</f>
        <v>11023</v>
      </c>
      <c r="Y3309" s="1">
        <f t="shared" si="258"/>
        <v>0</v>
      </c>
      <c r="Z3309">
        <v>0</v>
      </c>
      <c r="AA3309" s="89">
        <f t="shared" si="259"/>
        <v>0</v>
      </c>
      <c r="AH3309" s="37"/>
      <c r="AI3309" s="37"/>
      <c r="AJ3309" s="1"/>
      <c r="AK3309" s="37"/>
    </row>
    <row r="3310" spans="1:37" hidden="1">
      <c r="A3310" t="s">
        <v>64</v>
      </c>
      <c r="B3310" t="s">
        <v>2</v>
      </c>
      <c r="C3310" t="s">
        <v>13</v>
      </c>
      <c r="D3310" t="s">
        <v>116</v>
      </c>
      <c r="E3310" t="s">
        <v>505</v>
      </c>
      <c r="F3310" t="str">
        <f t="shared" si="256"/>
        <v>鹰潭市课后辅导</v>
      </c>
      <c r="G3310" t="s">
        <v>90</v>
      </c>
      <c r="H3310" t="s">
        <v>463</v>
      </c>
      <c r="I3310" t="s">
        <v>68</v>
      </c>
      <c r="J3310">
        <v>92</v>
      </c>
      <c r="K3310">
        <v>0</v>
      </c>
      <c r="L3310" s="13">
        <f>VLOOKUP(C3310,'渗透率、续签率'!B:C,2,0)</f>
        <v>0.82299999999999995</v>
      </c>
      <c r="M3310" s="6">
        <v>0</v>
      </c>
      <c r="N3310">
        <v>3</v>
      </c>
      <c r="O3310">
        <v>0</v>
      </c>
      <c r="P3310" s="6">
        <v>0</v>
      </c>
      <c r="Q3310" s="13">
        <v>0</v>
      </c>
      <c r="R3310" s="13">
        <v>0</v>
      </c>
      <c r="S3310" s="31">
        <v>84</v>
      </c>
      <c r="T3310" s="6">
        <f>VLOOKUP(E3310,'参数设置&amp;汇总'!S:U,3,0)</f>
        <v>0.15</v>
      </c>
      <c r="U3310" s="78">
        <f t="shared" si="255"/>
        <v>0.44999999999999996</v>
      </c>
      <c r="V3310" s="13">
        <v>0.85000000000000009</v>
      </c>
      <c r="W3310" s="78">
        <f t="shared" si="257"/>
        <v>0.52941176470588225</v>
      </c>
      <c r="X3310" s="1">
        <f>VLOOKUP(E3310,'渗透率、续签率'!AG:AJ,4,0)</f>
        <v>11023</v>
      </c>
      <c r="Y3310" s="1">
        <f t="shared" si="258"/>
        <v>5835.7058823529396</v>
      </c>
      <c r="Z3310">
        <v>0</v>
      </c>
      <c r="AA3310" s="89">
        <f t="shared" si="259"/>
        <v>33069</v>
      </c>
      <c r="AH3310" s="37"/>
      <c r="AI3310" s="37"/>
      <c r="AK3310" s="37"/>
    </row>
    <row r="3311" spans="1:37" hidden="1">
      <c r="A3311" t="s">
        <v>64</v>
      </c>
      <c r="B3311" t="s">
        <v>2</v>
      </c>
      <c r="C3311" t="s">
        <v>13</v>
      </c>
      <c r="D3311" t="s">
        <v>116</v>
      </c>
      <c r="E3311" t="s">
        <v>505</v>
      </c>
      <c r="F3311" t="str">
        <f t="shared" si="256"/>
        <v>黄冈市课后辅导</v>
      </c>
      <c r="G3311" t="s">
        <v>81</v>
      </c>
      <c r="H3311" t="s">
        <v>464</v>
      </c>
      <c r="I3311" t="s">
        <v>68</v>
      </c>
      <c r="J3311">
        <v>253</v>
      </c>
      <c r="K3311">
        <v>1</v>
      </c>
      <c r="L3311" s="13">
        <f>VLOOKUP(C3311,'渗透率、续签率'!B:C,2,0)</f>
        <v>0.82299999999999995</v>
      </c>
      <c r="M3311" s="6">
        <v>0</v>
      </c>
      <c r="N3311">
        <v>10</v>
      </c>
      <c r="O3311">
        <v>0</v>
      </c>
      <c r="P3311" s="6">
        <v>0</v>
      </c>
      <c r="Q3311" s="13">
        <v>7.0000000000000001E-3</v>
      </c>
      <c r="R3311" s="13">
        <v>0</v>
      </c>
      <c r="S3311" s="31">
        <v>237</v>
      </c>
      <c r="T3311" s="6">
        <f>VLOOKUP(E3311,'参数设置&amp;汇总'!S:U,3,0)</f>
        <v>0.15</v>
      </c>
      <c r="U3311" s="78">
        <f t="shared" si="255"/>
        <v>1.5</v>
      </c>
      <c r="V3311" s="13">
        <v>0.85000000000000009</v>
      </c>
      <c r="W3311" s="78">
        <f t="shared" si="257"/>
        <v>1.7647058823529409</v>
      </c>
      <c r="X3311" s="1">
        <f>VLOOKUP(E3311,'渗透率、续签率'!AG:AJ,4,0)</f>
        <v>11023</v>
      </c>
      <c r="Y3311" s="1">
        <f t="shared" si="258"/>
        <v>19452.352941176468</v>
      </c>
      <c r="Z3311">
        <v>0</v>
      </c>
      <c r="AA3311" s="89">
        <f t="shared" si="259"/>
        <v>110230</v>
      </c>
      <c r="AH3311" s="37"/>
      <c r="AI3311" s="37"/>
      <c r="AJ3311" s="1"/>
      <c r="AK3311" s="37"/>
    </row>
    <row r="3312" spans="1:37" hidden="1">
      <c r="A3312" t="s">
        <v>64</v>
      </c>
      <c r="B3312" t="s">
        <v>2</v>
      </c>
      <c r="C3312" t="s">
        <v>13</v>
      </c>
      <c r="D3312" t="s">
        <v>116</v>
      </c>
      <c r="E3312" t="s">
        <v>505</v>
      </c>
      <c r="F3312" t="str">
        <f t="shared" si="256"/>
        <v>黄南藏族自治州课后辅导</v>
      </c>
      <c r="G3312" t="s">
        <v>297</v>
      </c>
      <c r="H3312" t="s">
        <v>465</v>
      </c>
      <c r="I3312" t="s">
        <v>70</v>
      </c>
      <c r="J3312">
        <v>1</v>
      </c>
      <c r="K3312">
        <v>0</v>
      </c>
      <c r="L3312" s="13">
        <f>VLOOKUP(C3312,'渗透率、续签率'!B:C,2,0)</f>
        <v>0.82299999999999995</v>
      </c>
      <c r="M3312" s="6">
        <v>0</v>
      </c>
      <c r="N3312">
        <v>0</v>
      </c>
      <c r="O3312">
        <v>0</v>
      </c>
      <c r="P3312" s="6">
        <v>0</v>
      </c>
      <c r="Q3312" s="13">
        <v>0</v>
      </c>
      <c r="R3312" s="13">
        <v>0</v>
      </c>
      <c r="S3312" s="31">
        <v>1</v>
      </c>
      <c r="T3312" s="6">
        <f>VLOOKUP(E3312,'参数设置&amp;汇总'!S:U,3,0)</f>
        <v>0.15</v>
      </c>
      <c r="U3312" s="78">
        <f t="shared" si="255"/>
        <v>0</v>
      </c>
      <c r="V3312" s="13">
        <v>0.85000000000000009</v>
      </c>
      <c r="W3312" s="78">
        <f t="shared" si="257"/>
        <v>0</v>
      </c>
      <c r="X3312" s="1">
        <f>VLOOKUP(E3312,'渗透率、续签率'!AG:AJ,4,0)</f>
        <v>11023</v>
      </c>
      <c r="Y3312" s="1">
        <f t="shared" si="258"/>
        <v>0</v>
      </c>
      <c r="Z3312">
        <v>0</v>
      </c>
      <c r="AA3312" s="89">
        <f t="shared" si="259"/>
        <v>0</v>
      </c>
      <c r="AH3312" s="37"/>
      <c r="AI3312" s="37"/>
      <c r="AJ3312" s="1"/>
      <c r="AK3312" s="37"/>
    </row>
    <row r="3313" spans="1:37" hidden="1">
      <c r="A3313" t="s">
        <v>64</v>
      </c>
      <c r="B3313" t="s">
        <v>2</v>
      </c>
      <c r="C3313" t="s">
        <v>13</v>
      </c>
      <c r="D3313" t="s">
        <v>116</v>
      </c>
      <c r="E3313" t="s">
        <v>505</v>
      </c>
      <c r="F3313" t="str">
        <f t="shared" si="256"/>
        <v>黄山市课后辅导</v>
      </c>
      <c r="G3313" t="s">
        <v>94</v>
      </c>
      <c r="H3313" t="s">
        <v>466</v>
      </c>
      <c r="I3313" t="s">
        <v>68</v>
      </c>
      <c r="J3313">
        <v>109</v>
      </c>
      <c r="K3313">
        <v>0</v>
      </c>
      <c r="L3313" s="13">
        <f>VLOOKUP(C3313,'渗透率、续签率'!B:C,2,0)</f>
        <v>0.82299999999999995</v>
      </c>
      <c r="M3313" s="6">
        <v>0</v>
      </c>
      <c r="N3313">
        <v>1</v>
      </c>
      <c r="O3313">
        <v>0</v>
      </c>
      <c r="P3313" s="6">
        <v>0</v>
      </c>
      <c r="Q3313" s="13">
        <v>0</v>
      </c>
      <c r="R3313" s="13">
        <v>0</v>
      </c>
      <c r="S3313" s="31">
        <v>52</v>
      </c>
      <c r="T3313" s="6">
        <f>VLOOKUP(E3313,'参数设置&amp;汇总'!S:U,3,0)</f>
        <v>0.15</v>
      </c>
      <c r="U3313" s="78">
        <f t="shared" si="255"/>
        <v>0.15</v>
      </c>
      <c r="V3313" s="13">
        <v>0.85000000000000009</v>
      </c>
      <c r="W3313" s="78">
        <f t="shared" si="257"/>
        <v>0.1764705882352941</v>
      </c>
      <c r="X3313" s="1">
        <f>VLOOKUP(E3313,'渗透率、续签率'!AG:AJ,4,0)</f>
        <v>11023</v>
      </c>
      <c r="Y3313" s="1">
        <f t="shared" si="258"/>
        <v>1945.2352941176468</v>
      </c>
      <c r="Z3313">
        <v>0</v>
      </c>
      <c r="AA3313" s="89">
        <f t="shared" si="259"/>
        <v>11023</v>
      </c>
      <c r="AH3313" s="37"/>
      <c r="AI3313" s="37"/>
      <c r="AJ3313" s="1"/>
      <c r="AK3313" s="37"/>
    </row>
    <row r="3314" spans="1:37" hidden="1">
      <c r="A3314" t="s">
        <v>64</v>
      </c>
      <c r="B3314" t="s">
        <v>2</v>
      </c>
      <c r="C3314" t="s">
        <v>13</v>
      </c>
      <c r="D3314" t="s">
        <v>116</v>
      </c>
      <c r="E3314" t="s">
        <v>505</v>
      </c>
      <c r="F3314" t="str">
        <f t="shared" si="256"/>
        <v>黄石市课后辅导</v>
      </c>
      <c r="G3314" t="s">
        <v>81</v>
      </c>
      <c r="H3314" t="s">
        <v>467</v>
      </c>
      <c r="I3314" t="s">
        <v>68</v>
      </c>
      <c r="J3314">
        <v>116</v>
      </c>
      <c r="K3314">
        <v>0</v>
      </c>
      <c r="L3314" s="13">
        <f>VLOOKUP(C3314,'渗透率、续签率'!B:C,2,0)</f>
        <v>0.82299999999999995</v>
      </c>
      <c r="M3314" s="6">
        <v>0</v>
      </c>
      <c r="N3314">
        <v>5</v>
      </c>
      <c r="O3314">
        <v>0</v>
      </c>
      <c r="P3314" s="6">
        <v>0</v>
      </c>
      <c r="Q3314" s="13">
        <v>0</v>
      </c>
      <c r="R3314" s="13">
        <v>0</v>
      </c>
      <c r="S3314" s="31">
        <v>122</v>
      </c>
      <c r="T3314" s="6">
        <f>VLOOKUP(E3314,'参数设置&amp;汇总'!S:U,3,0)</f>
        <v>0.15</v>
      </c>
      <c r="U3314" s="78">
        <f t="shared" si="255"/>
        <v>0.75</v>
      </c>
      <c r="V3314" s="13">
        <v>0.85000000000000009</v>
      </c>
      <c r="W3314" s="78">
        <f t="shared" si="257"/>
        <v>0.88235294117647045</v>
      </c>
      <c r="X3314" s="1">
        <f>VLOOKUP(E3314,'渗透率、续签率'!AG:AJ,4,0)</f>
        <v>11023</v>
      </c>
      <c r="Y3314" s="1">
        <f t="shared" si="258"/>
        <v>9726.1764705882342</v>
      </c>
      <c r="Z3314">
        <v>0</v>
      </c>
      <c r="AA3314" s="89">
        <f t="shared" si="259"/>
        <v>55115</v>
      </c>
      <c r="AH3314" s="37"/>
      <c r="AI3314" s="37"/>
      <c r="AJ3314" s="1"/>
      <c r="AK3314" s="37"/>
    </row>
    <row r="3315" spans="1:37" hidden="1">
      <c r="A3315" t="s">
        <v>64</v>
      </c>
      <c r="B3315" t="s">
        <v>2</v>
      </c>
      <c r="C3315" t="s">
        <v>13</v>
      </c>
      <c r="D3315" t="s">
        <v>116</v>
      </c>
      <c r="E3315" t="s">
        <v>505</v>
      </c>
      <c r="F3315" t="str">
        <f t="shared" si="256"/>
        <v>黑河市课后辅导</v>
      </c>
      <c r="G3315" t="s">
        <v>118</v>
      </c>
      <c r="H3315" t="s">
        <v>468</v>
      </c>
      <c r="I3315" t="s">
        <v>70</v>
      </c>
      <c r="J3315">
        <v>89</v>
      </c>
      <c r="K3315">
        <v>0</v>
      </c>
      <c r="L3315" s="13">
        <f>VLOOKUP(C3315,'渗透率、续签率'!B:C,2,0)</f>
        <v>0.82299999999999995</v>
      </c>
      <c r="M3315" s="6">
        <v>0</v>
      </c>
      <c r="N3315">
        <v>1</v>
      </c>
      <c r="O3315">
        <v>0</v>
      </c>
      <c r="P3315" s="6">
        <v>0</v>
      </c>
      <c r="Q3315" s="13">
        <v>0</v>
      </c>
      <c r="R3315" s="13">
        <v>0</v>
      </c>
      <c r="S3315" s="31">
        <v>51</v>
      </c>
      <c r="T3315" s="6">
        <f>VLOOKUP(E3315,'参数设置&amp;汇总'!S:U,3,0)</f>
        <v>0.15</v>
      </c>
      <c r="U3315" s="78">
        <f t="shared" si="255"/>
        <v>0.15</v>
      </c>
      <c r="V3315" s="13">
        <v>0.85000000000000009</v>
      </c>
      <c r="W3315" s="78">
        <f t="shared" si="257"/>
        <v>0.1764705882352941</v>
      </c>
      <c r="X3315" s="1">
        <f>VLOOKUP(E3315,'渗透率、续签率'!AG:AJ,4,0)</f>
        <v>11023</v>
      </c>
      <c r="Y3315" s="1">
        <f t="shared" si="258"/>
        <v>1945.2352941176468</v>
      </c>
      <c r="Z3315">
        <v>0</v>
      </c>
      <c r="AA3315" s="89">
        <f t="shared" si="259"/>
        <v>11023</v>
      </c>
      <c r="AH3315" s="37"/>
      <c r="AI3315" s="37"/>
      <c r="AJ3315" s="1"/>
      <c r="AK3315" s="37"/>
    </row>
    <row r="3316" spans="1:37" hidden="1">
      <c r="A3316" t="s">
        <v>64</v>
      </c>
      <c r="B3316" t="s">
        <v>2</v>
      </c>
      <c r="C3316" t="s">
        <v>13</v>
      </c>
      <c r="D3316" t="s">
        <v>116</v>
      </c>
      <c r="E3316" t="s">
        <v>505</v>
      </c>
      <c r="F3316" t="str">
        <f t="shared" si="256"/>
        <v>黔东南苗族侗族自治州课后辅导</v>
      </c>
      <c r="G3316" t="s">
        <v>167</v>
      </c>
      <c r="H3316" t="s">
        <v>469</v>
      </c>
      <c r="I3316" t="s">
        <v>70</v>
      </c>
      <c r="J3316">
        <v>272</v>
      </c>
      <c r="K3316">
        <v>0</v>
      </c>
      <c r="L3316" s="13">
        <f>VLOOKUP(C3316,'渗透率、续签率'!B:C,2,0)</f>
        <v>0.82299999999999995</v>
      </c>
      <c r="M3316" s="6">
        <v>0</v>
      </c>
      <c r="N3316">
        <v>2</v>
      </c>
      <c r="O3316">
        <v>0</v>
      </c>
      <c r="P3316" s="6">
        <v>0</v>
      </c>
      <c r="Q3316" s="13">
        <v>0</v>
      </c>
      <c r="R3316" s="13">
        <v>0</v>
      </c>
      <c r="S3316" s="31">
        <v>118</v>
      </c>
      <c r="T3316" s="6">
        <f>VLOOKUP(E3316,'参数设置&amp;汇总'!S:U,3,0)</f>
        <v>0.15</v>
      </c>
      <c r="U3316" s="78">
        <f t="shared" si="255"/>
        <v>0.3</v>
      </c>
      <c r="V3316" s="13">
        <v>0.85000000000000009</v>
      </c>
      <c r="W3316" s="78">
        <f t="shared" si="257"/>
        <v>0.3529411764705882</v>
      </c>
      <c r="X3316" s="1">
        <f>VLOOKUP(E3316,'渗透率、续签率'!AG:AJ,4,0)</f>
        <v>11023</v>
      </c>
      <c r="Y3316" s="1">
        <f t="shared" si="258"/>
        <v>3890.4705882352937</v>
      </c>
      <c r="Z3316">
        <v>0</v>
      </c>
      <c r="AA3316" s="89">
        <f t="shared" si="259"/>
        <v>22046</v>
      </c>
      <c r="AH3316" s="37"/>
      <c r="AI3316" s="37"/>
      <c r="AJ3316" s="1"/>
      <c r="AK3316" s="37"/>
    </row>
    <row r="3317" spans="1:37" hidden="1">
      <c r="A3317" t="s">
        <v>64</v>
      </c>
      <c r="B3317" t="s">
        <v>2</v>
      </c>
      <c r="C3317" t="s">
        <v>13</v>
      </c>
      <c r="D3317" t="s">
        <v>116</v>
      </c>
      <c r="E3317" t="s">
        <v>505</v>
      </c>
      <c r="F3317" t="str">
        <f t="shared" si="256"/>
        <v>黔南布依族苗族自治州课后辅导</v>
      </c>
      <c r="G3317" t="s">
        <v>167</v>
      </c>
      <c r="H3317" t="s">
        <v>470</v>
      </c>
      <c r="I3317" t="s">
        <v>70</v>
      </c>
      <c r="J3317">
        <v>544</v>
      </c>
      <c r="K3317">
        <v>0</v>
      </c>
      <c r="L3317" s="13">
        <f>VLOOKUP(C3317,'渗透率、续签率'!B:C,2,0)</f>
        <v>0.82299999999999995</v>
      </c>
      <c r="M3317" s="6">
        <v>0</v>
      </c>
      <c r="N3317">
        <v>2</v>
      </c>
      <c r="O3317">
        <v>0</v>
      </c>
      <c r="P3317" s="6">
        <v>0</v>
      </c>
      <c r="Q3317" s="13">
        <v>0</v>
      </c>
      <c r="R3317" s="13">
        <v>0</v>
      </c>
      <c r="S3317" s="31">
        <v>243</v>
      </c>
      <c r="T3317" s="6">
        <f>VLOOKUP(E3317,'参数设置&amp;汇总'!S:U,3,0)</f>
        <v>0.15</v>
      </c>
      <c r="U3317" s="78">
        <f t="shared" si="255"/>
        <v>0.3</v>
      </c>
      <c r="V3317" s="13">
        <v>0.85000000000000009</v>
      </c>
      <c r="W3317" s="78">
        <f t="shared" si="257"/>
        <v>0.3529411764705882</v>
      </c>
      <c r="X3317" s="1">
        <f>VLOOKUP(E3317,'渗透率、续签率'!AG:AJ,4,0)</f>
        <v>11023</v>
      </c>
      <c r="Y3317" s="1">
        <f t="shared" si="258"/>
        <v>3890.4705882352937</v>
      </c>
      <c r="Z3317">
        <v>0</v>
      </c>
      <c r="AA3317" s="89">
        <f t="shared" si="259"/>
        <v>22046</v>
      </c>
      <c r="AH3317" s="37"/>
      <c r="AI3317" s="37"/>
      <c r="AJ3317" s="1"/>
      <c r="AK3317" s="37"/>
    </row>
    <row r="3318" spans="1:37" hidden="1">
      <c r="A3318" t="s">
        <v>64</v>
      </c>
      <c r="B3318" t="s">
        <v>2</v>
      </c>
      <c r="C3318" t="s">
        <v>13</v>
      </c>
      <c r="D3318" t="s">
        <v>116</v>
      </c>
      <c r="E3318" t="s">
        <v>505</v>
      </c>
      <c r="F3318" t="str">
        <f t="shared" si="256"/>
        <v>黔西南布依族苗族自治州课后辅导</v>
      </c>
      <c r="G3318" t="s">
        <v>167</v>
      </c>
      <c r="H3318" t="s">
        <v>471</v>
      </c>
      <c r="I3318" t="s">
        <v>70</v>
      </c>
      <c r="J3318">
        <v>547</v>
      </c>
      <c r="K3318">
        <v>0</v>
      </c>
      <c r="L3318" s="13">
        <f>VLOOKUP(C3318,'渗透率、续签率'!B:C,2,0)</f>
        <v>0.82299999999999995</v>
      </c>
      <c r="M3318" s="6">
        <v>0</v>
      </c>
      <c r="N3318">
        <v>5</v>
      </c>
      <c r="O3318">
        <v>0</v>
      </c>
      <c r="P3318" s="6">
        <v>0</v>
      </c>
      <c r="Q3318" s="13">
        <v>0</v>
      </c>
      <c r="R3318" s="13">
        <v>0</v>
      </c>
      <c r="S3318" s="31">
        <v>164</v>
      </c>
      <c r="T3318" s="6">
        <f>VLOOKUP(E3318,'参数设置&amp;汇总'!S:U,3,0)</f>
        <v>0.15</v>
      </c>
      <c r="U3318" s="78">
        <f t="shared" si="255"/>
        <v>0.75</v>
      </c>
      <c r="V3318" s="13">
        <v>0.85000000000000009</v>
      </c>
      <c r="W3318" s="78">
        <f t="shared" si="257"/>
        <v>0.88235294117647045</v>
      </c>
      <c r="X3318" s="1">
        <f>VLOOKUP(E3318,'渗透率、续签率'!AG:AJ,4,0)</f>
        <v>11023</v>
      </c>
      <c r="Y3318" s="1">
        <f t="shared" si="258"/>
        <v>9726.1764705882342</v>
      </c>
      <c r="Z3318">
        <v>0</v>
      </c>
      <c r="AA3318" s="89">
        <f t="shared" si="259"/>
        <v>55115</v>
      </c>
      <c r="AH3318" s="37"/>
      <c r="AI3318" s="37"/>
      <c r="AJ3318" s="1"/>
      <c r="AK3318" s="37"/>
    </row>
    <row r="3319" spans="1:37" hidden="1">
      <c r="A3319" t="s">
        <v>64</v>
      </c>
      <c r="B3319" t="s">
        <v>2</v>
      </c>
      <c r="C3319" t="s">
        <v>13</v>
      </c>
      <c r="D3319" t="s">
        <v>116</v>
      </c>
      <c r="E3319" t="s">
        <v>505</v>
      </c>
      <c r="F3319" t="str">
        <f t="shared" si="256"/>
        <v>齐齐哈尔市课后辅导</v>
      </c>
      <c r="G3319" t="s">
        <v>118</v>
      </c>
      <c r="H3319" t="s">
        <v>472</v>
      </c>
      <c r="I3319" t="s">
        <v>70</v>
      </c>
      <c r="J3319">
        <v>241</v>
      </c>
      <c r="K3319">
        <v>0</v>
      </c>
      <c r="L3319" s="13">
        <f>VLOOKUP(C3319,'渗透率、续签率'!B:C,2,0)</f>
        <v>0.82299999999999995</v>
      </c>
      <c r="M3319" s="6">
        <v>0</v>
      </c>
      <c r="N3319">
        <v>6</v>
      </c>
      <c r="O3319">
        <v>0</v>
      </c>
      <c r="P3319" s="6">
        <v>0</v>
      </c>
      <c r="Q3319" s="13">
        <v>0</v>
      </c>
      <c r="R3319" s="13">
        <v>0</v>
      </c>
      <c r="S3319" s="31">
        <v>175</v>
      </c>
      <c r="T3319" s="6">
        <f>VLOOKUP(E3319,'参数设置&amp;汇总'!S:U,3,0)</f>
        <v>0.15</v>
      </c>
      <c r="U3319" s="78">
        <f t="shared" si="255"/>
        <v>0.89999999999999991</v>
      </c>
      <c r="V3319" s="13">
        <v>0.85000000000000009</v>
      </c>
      <c r="W3319" s="78">
        <f t="shared" si="257"/>
        <v>1.0588235294117645</v>
      </c>
      <c r="X3319" s="1">
        <f>VLOOKUP(E3319,'渗透率、续签率'!AG:AJ,4,0)</f>
        <v>11023</v>
      </c>
      <c r="Y3319" s="1">
        <f t="shared" si="258"/>
        <v>11671.411764705879</v>
      </c>
      <c r="Z3319">
        <v>0</v>
      </c>
      <c r="AA3319" s="89">
        <f t="shared" si="259"/>
        <v>66138</v>
      </c>
      <c r="AH3319" s="37"/>
      <c r="AI3319" s="37"/>
      <c r="AJ3319" s="1"/>
      <c r="AK3319" s="37"/>
    </row>
    <row r="3320" spans="1:37" hidden="1">
      <c r="A3320" t="s">
        <v>64</v>
      </c>
      <c r="B3320" t="s">
        <v>2</v>
      </c>
      <c r="C3320" t="s">
        <v>13</v>
      </c>
      <c r="D3320" t="s">
        <v>116</v>
      </c>
      <c r="E3320" t="s">
        <v>505</v>
      </c>
      <c r="F3320" t="str">
        <f t="shared" si="256"/>
        <v>龙岩市课后辅导</v>
      </c>
      <c r="G3320" t="s">
        <v>92</v>
      </c>
      <c r="H3320" t="s">
        <v>473</v>
      </c>
      <c r="I3320" t="s">
        <v>68</v>
      </c>
      <c r="J3320">
        <v>185</v>
      </c>
      <c r="K3320">
        <v>3</v>
      </c>
      <c r="L3320" s="13">
        <f>VLOOKUP(C3320,'渗透率、续签率'!B:C,2,0)</f>
        <v>0.82299999999999995</v>
      </c>
      <c r="M3320" s="6">
        <v>0.02</v>
      </c>
      <c r="N3320">
        <v>2</v>
      </c>
      <c r="O3320">
        <v>2</v>
      </c>
      <c r="P3320" s="6">
        <v>1</v>
      </c>
      <c r="Q3320" s="13">
        <v>0.158</v>
      </c>
      <c r="R3320" s="13">
        <v>0</v>
      </c>
      <c r="S3320" s="31">
        <v>83</v>
      </c>
      <c r="T3320" s="6">
        <f>VLOOKUP(E3320,'参数设置&amp;汇总'!S:U,3,0)</f>
        <v>0.15</v>
      </c>
      <c r="U3320" s="78">
        <f t="shared" si="255"/>
        <v>2</v>
      </c>
      <c r="V3320" s="13">
        <v>0.85000000000000009</v>
      </c>
      <c r="W3320" s="78">
        <f t="shared" si="257"/>
        <v>0.4164705882352942</v>
      </c>
      <c r="X3320" s="1">
        <f>VLOOKUP(E3320,'渗透率、续签率'!AG:AJ,4,0)</f>
        <v>11023</v>
      </c>
      <c r="Y3320" s="1">
        <f t="shared" si="258"/>
        <v>4590.7552941176482</v>
      </c>
      <c r="Z3320">
        <v>0</v>
      </c>
      <c r="AA3320" s="89">
        <f t="shared" si="259"/>
        <v>22046</v>
      </c>
      <c r="AH3320" s="37"/>
      <c r="AI3320" s="37"/>
      <c r="AJ3320" s="1"/>
      <c r="AK3320" s="37"/>
    </row>
    <row r="3321" spans="1:37" ht="18">
      <c r="A3321" t="s">
        <v>64</v>
      </c>
      <c r="B3321" s="2" t="s">
        <v>2</v>
      </c>
      <c r="C3321" s="2" t="s">
        <v>7</v>
      </c>
      <c r="D3321" t="s">
        <v>65</v>
      </c>
      <c r="E3321" t="s">
        <v>506</v>
      </c>
      <c r="F3321" t="str">
        <f t="shared" si="256"/>
        <v>上海市留学机构</v>
      </c>
      <c r="G3321" t="s">
        <v>67</v>
      </c>
      <c r="H3321" s="2" t="s">
        <v>67</v>
      </c>
      <c r="I3321" s="2" t="s">
        <v>68</v>
      </c>
      <c r="J3321" s="2">
        <v>329</v>
      </c>
      <c r="K3321" s="2">
        <v>100</v>
      </c>
      <c r="L3321" s="13">
        <f>VLOOKUP(C3321,'渗透率、续签率'!B:C,2,0)</f>
        <v>0.80900000000000005</v>
      </c>
      <c r="M3321" s="6">
        <v>0.3</v>
      </c>
      <c r="N3321" s="2">
        <v>29</v>
      </c>
      <c r="O3321">
        <v>27</v>
      </c>
      <c r="P3321" s="55">
        <v>0.93</v>
      </c>
      <c r="Q3321" s="13">
        <v>0.876</v>
      </c>
      <c r="R3321" s="13">
        <v>0.76900000000000002</v>
      </c>
      <c r="S3321" s="31">
        <v>3194</v>
      </c>
      <c r="T3321" s="55">
        <f>VLOOKUP(E3321,'参数设置&amp;汇总'!S:U,3,0)</f>
        <v>1</v>
      </c>
      <c r="U3321" s="82">
        <f t="shared" si="255"/>
        <v>29</v>
      </c>
      <c r="V3321" s="13">
        <v>0.85000000000000009</v>
      </c>
      <c r="W3321" s="82">
        <f t="shared" si="257"/>
        <v>8.4199999999999964</v>
      </c>
      <c r="X3321" s="1">
        <f>VLOOKUP(E3321,'渗透率、续签率'!AG:AJ,4,0)</f>
        <v>22192</v>
      </c>
      <c r="Y3321" s="1">
        <f t="shared" si="258"/>
        <v>186856.63999999993</v>
      </c>
      <c r="Z3321">
        <v>11</v>
      </c>
      <c r="AA3321" s="89">
        <f t="shared" si="259"/>
        <v>643568</v>
      </c>
      <c r="AH3321" s="37"/>
      <c r="AI3321" s="37"/>
      <c r="AJ3321" s="1"/>
      <c r="AK3321" s="37"/>
    </row>
    <row r="3322" spans="1:37" hidden="1">
      <c r="A3322" t="s">
        <v>64</v>
      </c>
      <c r="B3322" t="s">
        <v>2</v>
      </c>
      <c r="C3322" t="s">
        <v>7</v>
      </c>
      <c r="D3322" t="s">
        <v>65</v>
      </c>
      <c r="E3322" t="s">
        <v>506</v>
      </c>
      <c r="F3322" t="str">
        <f t="shared" si="256"/>
        <v>北京市留学机构</v>
      </c>
      <c r="G3322" t="s">
        <v>69</v>
      </c>
      <c r="H3322" t="s">
        <v>69</v>
      </c>
      <c r="I3322" t="s">
        <v>70</v>
      </c>
      <c r="J3322">
        <v>239</v>
      </c>
      <c r="K3322">
        <v>76</v>
      </c>
      <c r="L3322" s="13">
        <f>VLOOKUP(C3322,'渗透率、续签率'!B:C,2,0)</f>
        <v>0.80900000000000005</v>
      </c>
      <c r="M3322" s="6">
        <v>0.32</v>
      </c>
      <c r="N3322">
        <v>30</v>
      </c>
      <c r="O3322">
        <v>29</v>
      </c>
      <c r="P3322" s="6">
        <v>0.97</v>
      </c>
      <c r="Q3322" s="13">
        <v>0.81100000000000005</v>
      </c>
      <c r="R3322" s="13">
        <v>0.747</v>
      </c>
      <c r="S3322" s="31">
        <v>3321</v>
      </c>
      <c r="T3322" s="6">
        <f>VLOOKUP(E3322,'参数设置&amp;汇总'!S:U,3,0)</f>
        <v>1</v>
      </c>
      <c r="U3322" s="78">
        <f t="shared" si="255"/>
        <v>30</v>
      </c>
      <c r="V3322" s="13">
        <v>0.85000000000000009</v>
      </c>
      <c r="W3322" s="78">
        <f t="shared" si="257"/>
        <v>7.692941176470586</v>
      </c>
      <c r="X3322" s="1">
        <f>VLOOKUP(E3322,'渗透率、续签率'!AG:AJ,4,0)</f>
        <v>22192</v>
      </c>
      <c r="Y3322" s="1">
        <f t="shared" si="258"/>
        <v>170721.75058823524</v>
      </c>
      <c r="Z3322">
        <v>33</v>
      </c>
      <c r="AA3322" s="89">
        <f t="shared" si="259"/>
        <v>665760</v>
      </c>
      <c r="AH3322" s="37"/>
      <c r="AI3322" s="37"/>
      <c r="AJ3322" s="1"/>
      <c r="AK3322" s="37"/>
    </row>
    <row r="3323" spans="1:37" hidden="1">
      <c r="A3323" t="s">
        <v>64</v>
      </c>
      <c r="B3323" t="s">
        <v>2</v>
      </c>
      <c r="C3323" t="s">
        <v>7</v>
      </c>
      <c r="D3323" t="s">
        <v>71</v>
      </c>
      <c r="E3323" t="s">
        <v>507</v>
      </c>
      <c r="F3323" t="str">
        <f t="shared" si="256"/>
        <v>南京市留学机构</v>
      </c>
      <c r="G3323" t="s">
        <v>73</v>
      </c>
      <c r="H3323" t="s">
        <v>74</v>
      </c>
      <c r="I3323" t="s">
        <v>70</v>
      </c>
      <c r="J3323">
        <v>140</v>
      </c>
      <c r="K3323">
        <v>49</v>
      </c>
      <c r="L3323" s="13">
        <f>VLOOKUP(C3323,'渗透率、续签率'!B:C,2,0)</f>
        <v>0.80900000000000005</v>
      </c>
      <c r="M3323" s="6">
        <v>0.35</v>
      </c>
      <c r="N3323">
        <v>17</v>
      </c>
      <c r="O3323">
        <v>17</v>
      </c>
      <c r="P3323" s="6">
        <v>1</v>
      </c>
      <c r="Q3323" s="13">
        <v>0.88300000000000001</v>
      </c>
      <c r="R3323" s="13">
        <v>0.79500000000000004</v>
      </c>
      <c r="S3323" s="31">
        <v>1737</v>
      </c>
      <c r="T3323" s="6">
        <f>VLOOKUP(E3323,'参数设置&amp;汇总'!S:U,3,0)</f>
        <v>1</v>
      </c>
      <c r="U3323" s="78">
        <f t="shared" si="255"/>
        <v>17</v>
      </c>
      <c r="V3323" s="13">
        <v>0.85000000000000009</v>
      </c>
      <c r="W3323" s="78">
        <f t="shared" si="257"/>
        <v>3.8199999999999985</v>
      </c>
      <c r="X3323" s="1">
        <f>VLOOKUP(E3323,'渗透率、续签率'!AG:AJ,4,0)</f>
        <v>21243</v>
      </c>
      <c r="Y3323" s="1">
        <f t="shared" si="258"/>
        <v>81148.259999999966</v>
      </c>
      <c r="Z3323">
        <v>31</v>
      </c>
      <c r="AA3323" s="89">
        <f t="shared" si="259"/>
        <v>361131</v>
      </c>
      <c r="AH3323" s="37"/>
      <c r="AI3323" s="37"/>
      <c r="AJ3323" s="1"/>
      <c r="AK3323" s="37"/>
    </row>
    <row r="3324" spans="1:37" hidden="1">
      <c r="A3324" t="s">
        <v>64</v>
      </c>
      <c r="B3324" t="s">
        <v>2</v>
      </c>
      <c r="C3324" t="s">
        <v>7</v>
      </c>
      <c r="D3324" t="s">
        <v>71</v>
      </c>
      <c r="E3324" t="s">
        <v>507</v>
      </c>
      <c r="F3324" t="str">
        <f t="shared" si="256"/>
        <v>广州市留学机构</v>
      </c>
      <c r="G3324" t="s">
        <v>75</v>
      </c>
      <c r="H3324" t="s">
        <v>76</v>
      </c>
      <c r="I3324" t="s">
        <v>68</v>
      </c>
      <c r="J3324">
        <v>210</v>
      </c>
      <c r="K3324">
        <v>62</v>
      </c>
      <c r="L3324" s="13">
        <f>VLOOKUP(C3324,'渗透率、续签率'!B:C,2,0)</f>
        <v>0.80900000000000005</v>
      </c>
      <c r="M3324" s="6">
        <v>0.3</v>
      </c>
      <c r="N3324">
        <v>22</v>
      </c>
      <c r="O3324">
        <v>22</v>
      </c>
      <c r="P3324" s="6">
        <v>1</v>
      </c>
      <c r="Q3324" s="13">
        <v>0.86199999999999999</v>
      </c>
      <c r="R3324" s="13">
        <v>0.79800000000000004</v>
      </c>
      <c r="S3324" s="31">
        <v>2477</v>
      </c>
      <c r="T3324" s="6">
        <f>VLOOKUP(E3324,'参数设置&amp;汇总'!S:U,3,0)</f>
        <v>1</v>
      </c>
      <c r="U3324" s="78">
        <f t="shared" si="255"/>
        <v>22</v>
      </c>
      <c r="V3324" s="13">
        <v>0.85000000000000009</v>
      </c>
      <c r="W3324" s="78">
        <f t="shared" si="257"/>
        <v>4.943529411764704</v>
      </c>
      <c r="X3324" s="1">
        <f>VLOOKUP(E3324,'渗透率、续签率'!AG:AJ,4,0)</f>
        <v>21243</v>
      </c>
      <c r="Y3324" s="1">
        <f t="shared" si="258"/>
        <v>105015.39529411761</v>
      </c>
      <c r="Z3324">
        <v>25</v>
      </c>
      <c r="AA3324" s="89">
        <f t="shared" si="259"/>
        <v>467346</v>
      </c>
      <c r="AH3324" s="37"/>
      <c r="AI3324" s="37"/>
      <c r="AJ3324" s="1"/>
      <c r="AK3324" s="37"/>
    </row>
    <row r="3325" spans="1:37" hidden="1">
      <c r="A3325" t="s">
        <v>64</v>
      </c>
      <c r="B3325" t="s">
        <v>2</v>
      </c>
      <c r="C3325" t="s">
        <v>7</v>
      </c>
      <c r="D3325" t="s">
        <v>71</v>
      </c>
      <c r="E3325" t="s">
        <v>507</v>
      </c>
      <c r="F3325" t="str">
        <f t="shared" si="256"/>
        <v>成都市留学机构</v>
      </c>
      <c r="G3325" t="s">
        <v>77</v>
      </c>
      <c r="H3325" t="s">
        <v>78</v>
      </c>
      <c r="I3325" t="s">
        <v>70</v>
      </c>
      <c r="J3325">
        <v>151</v>
      </c>
      <c r="K3325">
        <v>44</v>
      </c>
      <c r="L3325" s="13">
        <f>VLOOKUP(C3325,'渗透率、续签率'!B:C,2,0)</f>
        <v>0.80900000000000005</v>
      </c>
      <c r="M3325" s="6">
        <v>0.28999999999999998</v>
      </c>
      <c r="N3325">
        <v>20</v>
      </c>
      <c r="O3325">
        <v>19</v>
      </c>
      <c r="P3325" s="6">
        <v>0.95</v>
      </c>
      <c r="Q3325" s="13">
        <v>0.85199999999999998</v>
      </c>
      <c r="R3325" s="13">
        <v>0.71199999999999997</v>
      </c>
      <c r="S3325" s="31">
        <v>1838</v>
      </c>
      <c r="T3325" s="6">
        <f>VLOOKUP(E3325,'参数设置&amp;汇总'!S:U,3,0)</f>
        <v>1</v>
      </c>
      <c r="U3325" s="78">
        <f t="shared" si="255"/>
        <v>20</v>
      </c>
      <c r="V3325" s="13">
        <v>0.85000000000000009</v>
      </c>
      <c r="W3325" s="78">
        <f t="shared" si="257"/>
        <v>5.4458823529411751</v>
      </c>
      <c r="X3325" s="1">
        <f>VLOOKUP(E3325,'渗透率、续签率'!AG:AJ,4,0)</f>
        <v>21243</v>
      </c>
      <c r="Y3325" s="1">
        <f t="shared" si="258"/>
        <v>115686.87882352938</v>
      </c>
      <c r="Z3325">
        <v>29</v>
      </c>
      <c r="AA3325" s="89">
        <f t="shared" si="259"/>
        <v>424860</v>
      </c>
      <c r="AH3325" s="37"/>
      <c r="AI3325" s="37"/>
      <c r="AK3325" s="37"/>
    </row>
    <row r="3326" spans="1:37" hidden="1">
      <c r="A3326" t="s">
        <v>64</v>
      </c>
      <c r="B3326" t="s">
        <v>2</v>
      </c>
      <c r="C3326" t="s">
        <v>7</v>
      </c>
      <c r="D3326" t="s">
        <v>71</v>
      </c>
      <c r="E3326" t="s">
        <v>507</v>
      </c>
      <c r="F3326" t="str">
        <f t="shared" si="256"/>
        <v>杭州市留学机构</v>
      </c>
      <c r="G3326" t="s">
        <v>79</v>
      </c>
      <c r="H3326" t="s">
        <v>80</v>
      </c>
      <c r="I3326" t="s">
        <v>68</v>
      </c>
      <c r="J3326">
        <v>188</v>
      </c>
      <c r="K3326">
        <v>56</v>
      </c>
      <c r="L3326" s="13">
        <f>VLOOKUP(C3326,'渗透率、续签率'!B:C,2,0)</f>
        <v>0.80900000000000005</v>
      </c>
      <c r="M3326" s="6">
        <v>0.3</v>
      </c>
      <c r="N3326">
        <v>39</v>
      </c>
      <c r="O3326">
        <v>38</v>
      </c>
      <c r="P3326" s="6">
        <v>0.97</v>
      </c>
      <c r="Q3326" s="13">
        <v>0.86199999999999999</v>
      </c>
      <c r="R3326" s="13">
        <v>0.747</v>
      </c>
      <c r="S3326" s="31">
        <v>3358</v>
      </c>
      <c r="T3326" s="6">
        <f>VLOOKUP(E3326,'参数设置&amp;汇总'!S:U,3,0)</f>
        <v>1</v>
      </c>
      <c r="U3326" s="78">
        <f t="shared" si="255"/>
        <v>39</v>
      </c>
      <c r="V3326" s="13">
        <v>0.85000000000000009</v>
      </c>
      <c r="W3326" s="78">
        <f t="shared" si="257"/>
        <v>9.7152941176470566</v>
      </c>
      <c r="X3326" s="1">
        <f>VLOOKUP(E3326,'渗透率、续签率'!AG:AJ,4,0)</f>
        <v>21243</v>
      </c>
      <c r="Y3326" s="1">
        <f t="shared" si="258"/>
        <v>206381.99294117643</v>
      </c>
      <c r="Z3326">
        <v>21</v>
      </c>
      <c r="AA3326" s="89">
        <f t="shared" si="259"/>
        <v>828477</v>
      </c>
      <c r="AH3326" s="37"/>
      <c r="AI3326" s="37"/>
      <c r="AK3326" s="37"/>
    </row>
    <row r="3327" spans="1:37" hidden="1">
      <c r="A3327" t="s">
        <v>64</v>
      </c>
      <c r="B3327" t="s">
        <v>2</v>
      </c>
      <c r="C3327" t="s">
        <v>7</v>
      </c>
      <c r="D3327" t="s">
        <v>71</v>
      </c>
      <c r="E3327" t="s">
        <v>507</v>
      </c>
      <c r="F3327" t="str">
        <f t="shared" si="256"/>
        <v>武汉市留学机构</v>
      </c>
      <c r="G3327" t="s">
        <v>81</v>
      </c>
      <c r="H3327" t="s">
        <v>82</v>
      </c>
      <c r="I3327" t="s">
        <v>68</v>
      </c>
      <c r="J3327">
        <v>109</v>
      </c>
      <c r="K3327">
        <v>31</v>
      </c>
      <c r="L3327" s="13">
        <f>VLOOKUP(C3327,'渗透率、续签率'!B:C,2,0)</f>
        <v>0.80900000000000005</v>
      </c>
      <c r="M3327" s="6">
        <v>0.28000000000000003</v>
      </c>
      <c r="N3327">
        <v>22</v>
      </c>
      <c r="O3327">
        <v>22</v>
      </c>
      <c r="P3327" s="6">
        <v>1</v>
      </c>
      <c r="Q3327" s="13">
        <v>0.89900000000000002</v>
      </c>
      <c r="R3327" s="13">
        <v>0.873</v>
      </c>
      <c r="S3327" s="31">
        <v>2051</v>
      </c>
      <c r="T3327" s="6">
        <f>VLOOKUP(E3327,'参数设置&amp;汇总'!S:U,3,0)</f>
        <v>1</v>
      </c>
      <c r="U3327" s="78">
        <f t="shared" si="255"/>
        <v>22</v>
      </c>
      <c r="V3327" s="13">
        <v>0.85000000000000009</v>
      </c>
      <c r="W3327" s="78">
        <f t="shared" si="257"/>
        <v>4.943529411764704</v>
      </c>
      <c r="X3327" s="1">
        <f>VLOOKUP(E3327,'渗透率、续签率'!AG:AJ,4,0)</f>
        <v>21243</v>
      </c>
      <c r="Y3327" s="1">
        <f t="shared" si="258"/>
        <v>105015.39529411761</v>
      </c>
      <c r="Z3327">
        <v>17</v>
      </c>
      <c r="AA3327" s="89">
        <f t="shared" si="259"/>
        <v>467346</v>
      </c>
      <c r="AH3327" s="37"/>
      <c r="AI3327" s="37"/>
      <c r="AK3327" s="37"/>
    </row>
    <row r="3328" spans="1:37" hidden="1">
      <c r="A3328" t="s">
        <v>64</v>
      </c>
      <c r="B3328" t="s">
        <v>2</v>
      </c>
      <c r="C3328" t="s">
        <v>7</v>
      </c>
      <c r="D3328" t="s">
        <v>71</v>
      </c>
      <c r="E3328" t="s">
        <v>507</v>
      </c>
      <c r="F3328" t="str">
        <f t="shared" si="256"/>
        <v>深圳市留学机构</v>
      </c>
      <c r="G3328" t="s">
        <v>75</v>
      </c>
      <c r="H3328" t="s">
        <v>83</v>
      </c>
      <c r="I3328" t="s">
        <v>68</v>
      </c>
      <c r="J3328">
        <v>251</v>
      </c>
      <c r="K3328">
        <v>77</v>
      </c>
      <c r="L3328" s="13">
        <f>VLOOKUP(C3328,'渗透率、续签率'!B:C,2,0)</f>
        <v>0.80900000000000005</v>
      </c>
      <c r="M3328" s="6">
        <v>0.31</v>
      </c>
      <c r="N3328">
        <v>36</v>
      </c>
      <c r="O3328">
        <v>35</v>
      </c>
      <c r="P3328" s="6">
        <v>0.97</v>
      </c>
      <c r="Q3328" s="13">
        <v>0.91500000000000004</v>
      </c>
      <c r="R3328" s="13">
        <v>0.82499999999999996</v>
      </c>
      <c r="S3328" s="31">
        <v>3033</v>
      </c>
      <c r="T3328" s="6">
        <f>VLOOKUP(E3328,'参数设置&amp;汇总'!S:U,3,0)</f>
        <v>1</v>
      </c>
      <c r="U3328" s="78">
        <f t="shared" si="255"/>
        <v>36</v>
      </c>
      <c r="V3328" s="13">
        <v>0.85000000000000009</v>
      </c>
      <c r="W3328" s="78">
        <f t="shared" si="257"/>
        <v>9.0411764705882316</v>
      </c>
      <c r="X3328" s="1">
        <f>VLOOKUP(E3328,'渗透率、续签率'!AG:AJ,4,0)</f>
        <v>21243</v>
      </c>
      <c r="Y3328" s="1">
        <f t="shared" si="258"/>
        <v>192061.7117647058</v>
      </c>
      <c r="Z3328">
        <v>8</v>
      </c>
      <c r="AA3328" s="89">
        <f t="shared" si="259"/>
        <v>764748</v>
      </c>
      <c r="AH3328" s="37"/>
      <c r="AI3328" s="37"/>
      <c r="AK3328" s="37"/>
    </row>
    <row r="3329" spans="1:37" hidden="1">
      <c r="A3329" t="s">
        <v>64</v>
      </c>
      <c r="B3329" t="s">
        <v>2</v>
      </c>
      <c r="C3329" t="s">
        <v>7</v>
      </c>
      <c r="D3329" t="s">
        <v>84</v>
      </c>
      <c r="E3329" t="s">
        <v>508</v>
      </c>
      <c r="F3329" t="str">
        <f t="shared" si="256"/>
        <v>东莞市留学机构</v>
      </c>
      <c r="G3329" t="s">
        <v>75</v>
      </c>
      <c r="H3329" t="s">
        <v>86</v>
      </c>
      <c r="I3329" t="s">
        <v>68</v>
      </c>
      <c r="J3329">
        <v>57</v>
      </c>
      <c r="K3329">
        <v>11</v>
      </c>
      <c r="L3329" s="13">
        <f>VLOOKUP(C3329,'渗透率、续签率'!B:C,2,0)</f>
        <v>0.80900000000000005</v>
      </c>
      <c r="M3329" s="6">
        <v>0.19</v>
      </c>
      <c r="N3329">
        <v>4</v>
      </c>
      <c r="O3329">
        <v>4</v>
      </c>
      <c r="P3329" s="6">
        <v>1</v>
      </c>
      <c r="Q3329" s="13">
        <v>0.86399999999999999</v>
      </c>
      <c r="R3329" s="13">
        <v>0.71699999999999997</v>
      </c>
      <c r="S3329" s="31">
        <v>513</v>
      </c>
      <c r="T3329" s="6">
        <f>VLOOKUP(E3329,'参数设置&amp;汇总'!S:U,3,0)</f>
        <v>1</v>
      </c>
      <c r="U3329" s="78">
        <f t="shared" si="255"/>
        <v>4</v>
      </c>
      <c r="V3329" s="13">
        <v>0.85000000000000009</v>
      </c>
      <c r="W3329" s="78">
        <f t="shared" si="257"/>
        <v>0.89882352941176435</v>
      </c>
      <c r="X3329" s="1">
        <f>VLOOKUP(E3329,'渗透率、续签率'!AG:AJ,4,0)</f>
        <v>22119</v>
      </c>
      <c r="Y3329" s="1">
        <f t="shared" si="258"/>
        <v>19881.077647058817</v>
      </c>
      <c r="Z3329">
        <v>7</v>
      </c>
      <c r="AA3329" s="89">
        <f t="shared" si="259"/>
        <v>88476</v>
      </c>
      <c r="AH3329" s="37"/>
      <c r="AI3329" s="37"/>
      <c r="AK3329" s="37"/>
    </row>
    <row r="3330" spans="1:37" hidden="1">
      <c r="A3330" t="s">
        <v>64</v>
      </c>
      <c r="B3330" t="s">
        <v>2</v>
      </c>
      <c r="C3330" t="s">
        <v>7</v>
      </c>
      <c r="D3330" t="s">
        <v>84</v>
      </c>
      <c r="E3330" t="s">
        <v>508</v>
      </c>
      <c r="F3330" t="str">
        <f t="shared" si="256"/>
        <v>佛山市留学机构</v>
      </c>
      <c r="G3330" t="s">
        <v>75</v>
      </c>
      <c r="H3330" t="s">
        <v>87</v>
      </c>
      <c r="I3330" t="s">
        <v>68</v>
      </c>
      <c r="J3330">
        <v>51</v>
      </c>
      <c r="K3330">
        <v>11</v>
      </c>
      <c r="L3330" s="13">
        <f>VLOOKUP(C3330,'渗透率、续签率'!B:C,2,0)</f>
        <v>0.80900000000000005</v>
      </c>
      <c r="M3330" s="6">
        <v>0.22</v>
      </c>
      <c r="N3330">
        <v>7</v>
      </c>
      <c r="O3330">
        <v>7</v>
      </c>
      <c r="P3330" s="6">
        <v>1</v>
      </c>
      <c r="Q3330" s="13">
        <v>0.85199999999999998</v>
      </c>
      <c r="R3330" s="13">
        <v>0.79400000000000004</v>
      </c>
      <c r="S3330" s="31">
        <v>568</v>
      </c>
      <c r="T3330" s="6">
        <f>VLOOKUP(E3330,'参数设置&amp;汇总'!S:U,3,0)</f>
        <v>1</v>
      </c>
      <c r="U3330" s="78">
        <f t="shared" si="255"/>
        <v>7</v>
      </c>
      <c r="V3330" s="13">
        <v>0.85000000000000009</v>
      </c>
      <c r="W3330" s="78">
        <f t="shared" si="257"/>
        <v>1.5729411764705878</v>
      </c>
      <c r="X3330" s="1">
        <f>VLOOKUP(E3330,'渗透率、续签率'!AG:AJ,4,0)</f>
        <v>22119</v>
      </c>
      <c r="Y3330" s="1">
        <f t="shared" si="258"/>
        <v>34791.88588235293</v>
      </c>
      <c r="Z3330">
        <v>10</v>
      </c>
      <c r="AA3330" s="89">
        <f t="shared" si="259"/>
        <v>154833</v>
      </c>
      <c r="AH3330" s="37"/>
      <c r="AI3330" s="37"/>
      <c r="AK3330" s="37"/>
    </row>
    <row r="3331" spans="1:37" hidden="1">
      <c r="A3331" t="s">
        <v>64</v>
      </c>
      <c r="B3331" t="s">
        <v>2</v>
      </c>
      <c r="C3331" t="s">
        <v>7</v>
      </c>
      <c r="D3331" t="s">
        <v>84</v>
      </c>
      <c r="E3331" t="s">
        <v>508</v>
      </c>
      <c r="F3331" t="str">
        <f t="shared" si="256"/>
        <v>南宁市留学机构</v>
      </c>
      <c r="G3331" t="s">
        <v>88</v>
      </c>
      <c r="H3331" t="s">
        <v>89</v>
      </c>
      <c r="I3331" t="s">
        <v>68</v>
      </c>
      <c r="J3331">
        <v>19</v>
      </c>
      <c r="K3331">
        <v>5</v>
      </c>
      <c r="L3331" s="13">
        <f>VLOOKUP(C3331,'渗透率、续签率'!B:C,2,0)</f>
        <v>0.80900000000000005</v>
      </c>
      <c r="M3331" s="6">
        <v>0.26</v>
      </c>
      <c r="N3331">
        <v>3</v>
      </c>
      <c r="O3331">
        <v>3</v>
      </c>
      <c r="P3331" s="6">
        <v>1</v>
      </c>
      <c r="Q3331" s="13">
        <v>0.91200000000000003</v>
      </c>
      <c r="R3331" s="13">
        <v>0.76600000000000001</v>
      </c>
      <c r="S3331" s="31">
        <v>219</v>
      </c>
      <c r="T3331" s="6">
        <f>VLOOKUP(E3331,'参数设置&amp;汇总'!S:U,3,0)</f>
        <v>1</v>
      </c>
      <c r="U3331" s="78">
        <f t="shared" ref="U3331:U3394" si="260">IF(T3331*N3331&gt;=O3331,T3331*N3331,O3331)</f>
        <v>3</v>
      </c>
      <c r="V3331" s="13">
        <v>0.85000000000000009</v>
      </c>
      <c r="W3331" s="78">
        <f t="shared" si="257"/>
        <v>0.67411764705882327</v>
      </c>
      <c r="X3331" s="1">
        <f>VLOOKUP(E3331,'渗透率、续签率'!AG:AJ,4,0)</f>
        <v>22119</v>
      </c>
      <c r="Y3331" s="1">
        <f t="shared" si="258"/>
        <v>14910.808235294111</v>
      </c>
      <c r="Z3331">
        <v>1</v>
      </c>
      <c r="AA3331" s="89">
        <f t="shared" si="259"/>
        <v>66357</v>
      </c>
      <c r="AH3331" s="37"/>
      <c r="AI3331" s="37"/>
      <c r="AJ3331" s="1"/>
      <c r="AK3331" s="37"/>
    </row>
    <row r="3332" spans="1:37" hidden="1">
      <c r="A3332" t="s">
        <v>64</v>
      </c>
      <c r="B3332" t="s">
        <v>2</v>
      </c>
      <c r="C3332" t="s">
        <v>7</v>
      </c>
      <c r="D3332" t="s">
        <v>84</v>
      </c>
      <c r="E3332" t="s">
        <v>508</v>
      </c>
      <c r="F3332" t="str">
        <f t="shared" ref="F3332:F3395" si="261">H3332&amp;C3332</f>
        <v>南昌市留学机构</v>
      </c>
      <c r="G3332" t="s">
        <v>90</v>
      </c>
      <c r="H3332" t="s">
        <v>91</v>
      </c>
      <c r="I3332" t="s">
        <v>68</v>
      </c>
      <c r="J3332">
        <v>42</v>
      </c>
      <c r="K3332">
        <v>12</v>
      </c>
      <c r="L3332" s="13">
        <f>VLOOKUP(C3332,'渗透率、续签率'!B:C,2,0)</f>
        <v>0.80900000000000005</v>
      </c>
      <c r="M3332" s="6">
        <v>0.28999999999999998</v>
      </c>
      <c r="N3332">
        <v>10</v>
      </c>
      <c r="O3332">
        <v>10</v>
      </c>
      <c r="P3332" s="6">
        <v>1</v>
      </c>
      <c r="Q3332" s="13">
        <v>0.96799999999999997</v>
      </c>
      <c r="R3332" s="13">
        <v>0.96399999999999997</v>
      </c>
      <c r="S3332" s="31">
        <v>687</v>
      </c>
      <c r="T3332" s="6">
        <f>VLOOKUP(E3332,'参数设置&amp;汇总'!S:U,3,0)</f>
        <v>1</v>
      </c>
      <c r="U3332" s="78">
        <f t="shared" si="260"/>
        <v>10</v>
      </c>
      <c r="V3332" s="13">
        <v>0.85000000000000009</v>
      </c>
      <c r="W3332" s="78">
        <f t="shared" ref="W3332:W3395" si="262">(O3332*(1-L3332)+IF((U3332-O3332)&lt;0,0,(U3332-O3332)))/V3332</f>
        <v>2.2470588235294109</v>
      </c>
      <c r="X3332" s="1">
        <f>VLOOKUP(E3332,'渗透率、续签率'!AG:AJ,4,0)</f>
        <v>22119</v>
      </c>
      <c r="Y3332" s="1">
        <f t="shared" ref="Y3332:Y3395" si="263">X3332*W3332</f>
        <v>49702.694117647043</v>
      </c>
      <c r="Z3332">
        <v>1</v>
      </c>
      <c r="AA3332" s="89">
        <f t="shared" ref="AA3332:AA3395" si="264">N3332*X3332</f>
        <v>221190</v>
      </c>
    </row>
    <row r="3333" spans="1:37" hidden="1">
      <c r="A3333" t="s">
        <v>64</v>
      </c>
      <c r="B3333" t="s">
        <v>2</v>
      </c>
      <c r="C3333" t="s">
        <v>7</v>
      </c>
      <c r="D3333" t="s">
        <v>84</v>
      </c>
      <c r="E3333" t="s">
        <v>508</v>
      </c>
      <c r="F3333" t="str">
        <f t="shared" si="261"/>
        <v>厦门市留学机构</v>
      </c>
      <c r="G3333" t="s">
        <v>92</v>
      </c>
      <c r="H3333" t="s">
        <v>93</v>
      </c>
      <c r="I3333" t="s">
        <v>68</v>
      </c>
      <c r="J3333">
        <v>63</v>
      </c>
      <c r="K3333">
        <v>14</v>
      </c>
      <c r="L3333" s="13">
        <f>VLOOKUP(C3333,'渗透率、续签率'!B:C,2,0)</f>
        <v>0.80900000000000005</v>
      </c>
      <c r="M3333" s="6">
        <v>0.22</v>
      </c>
      <c r="N3333">
        <v>9</v>
      </c>
      <c r="O3333">
        <v>9</v>
      </c>
      <c r="P3333" s="6">
        <v>1</v>
      </c>
      <c r="Q3333" s="13">
        <v>0.89700000000000002</v>
      </c>
      <c r="R3333" s="13">
        <v>0.873</v>
      </c>
      <c r="S3333" s="31">
        <v>663</v>
      </c>
      <c r="T3333" s="6">
        <f>VLOOKUP(E3333,'参数设置&amp;汇总'!S:U,3,0)</f>
        <v>1</v>
      </c>
      <c r="U3333" s="78">
        <f t="shared" si="260"/>
        <v>9</v>
      </c>
      <c r="V3333" s="13">
        <v>0.85000000000000009</v>
      </c>
      <c r="W3333" s="78">
        <f t="shared" si="262"/>
        <v>2.0223529411764698</v>
      </c>
      <c r="X3333" s="1">
        <f>VLOOKUP(E3333,'渗透率、续签率'!AG:AJ,4,0)</f>
        <v>22119</v>
      </c>
      <c r="Y3333" s="1">
        <f t="shared" si="263"/>
        <v>44732.424705882338</v>
      </c>
      <c r="Z3333">
        <v>2</v>
      </c>
      <c r="AA3333" s="89">
        <f t="shared" si="264"/>
        <v>199071</v>
      </c>
      <c r="AH3333" s="37"/>
      <c r="AI3333" s="37"/>
      <c r="AJ3333" s="1"/>
      <c r="AK3333" s="37"/>
    </row>
    <row r="3334" spans="1:37" hidden="1">
      <c r="A3334" t="s">
        <v>64</v>
      </c>
      <c r="B3334" t="s">
        <v>2</v>
      </c>
      <c r="C3334" t="s">
        <v>7</v>
      </c>
      <c r="D3334" t="s">
        <v>84</v>
      </c>
      <c r="E3334" t="s">
        <v>508</v>
      </c>
      <c r="F3334" t="str">
        <f t="shared" si="261"/>
        <v>合肥市留学机构</v>
      </c>
      <c r="G3334" t="s">
        <v>94</v>
      </c>
      <c r="H3334" t="s">
        <v>95</v>
      </c>
      <c r="I3334" t="s">
        <v>68</v>
      </c>
      <c r="J3334">
        <v>62</v>
      </c>
      <c r="K3334">
        <v>22</v>
      </c>
      <c r="L3334" s="13">
        <f>VLOOKUP(C3334,'渗透率、续签率'!B:C,2,0)</f>
        <v>0.80900000000000005</v>
      </c>
      <c r="M3334" s="6">
        <v>0.35</v>
      </c>
      <c r="N3334">
        <v>23</v>
      </c>
      <c r="O3334">
        <v>21</v>
      </c>
      <c r="P3334" s="6">
        <v>0.91</v>
      </c>
      <c r="Q3334" s="13">
        <v>0.88800000000000001</v>
      </c>
      <c r="R3334" s="13">
        <v>0.83</v>
      </c>
      <c r="S3334" s="31">
        <v>1838</v>
      </c>
      <c r="T3334" s="6">
        <f>VLOOKUP(E3334,'参数设置&amp;汇总'!S:U,3,0)</f>
        <v>1</v>
      </c>
      <c r="U3334" s="78">
        <f t="shared" si="260"/>
        <v>23</v>
      </c>
      <c r="V3334" s="13">
        <v>0.85000000000000009</v>
      </c>
      <c r="W3334" s="78">
        <f t="shared" si="262"/>
        <v>7.0717647058823516</v>
      </c>
      <c r="X3334" s="1">
        <f>VLOOKUP(E3334,'渗透率、续签率'!AG:AJ,4,0)</f>
        <v>22119</v>
      </c>
      <c r="Y3334" s="1">
        <f t="shared" si="263"/>
        <v>156420.36352941173</v>
      </c>
      <c r="Z3334">
        <v>15</v>
      </c>
      <c r="AA3334" s="89">
        <f t="shared" si="264"/>
        <v>508737</v>
      </c>
      <c r="AH3334" s="37"/>
      <c r="AI3334" s="37"/>
      <c r="AJ3334" s="1"/>
      <c r="AK3334" s="37"/>
    </row>
    <row r="3335" spans="1:37" hidden="1">
      <c r="A3335" t="s">
        <v>64</v>
      </c>
      <c r="B3335" t="s">
        <v>2</v>
      </c>
      <c r="C3335" t="s">
        <v>7</v>
      </c>
      <c r="D3335" t="s">
        <v>84</v>
      </c>
      <c r="E3335" t="s">
        <v>508</v>
      </c>
      <c r="F3335" t="str">
        <f t="shared" si="261"/>
        <v>天津市留学机构</v>
      </c>
      <c r="G3335" t="s">
        <v>96</v>
      </c>
      <c r="H3335" t="s">
        <v>96</v>
      </c>
      <c r="I3335" t="s">
        <v>70</v>
      </c>
      <c r="J3335">
        <v>68</v>
      </c>
      <c r="K3335">
        <v>17</v>
      </c>
      <c r="L3335" s="13">
        <f>VLOOKUP(C3335,'渗透率、续签率'!B:C,2,0)</f>
        <v>0.80900000000000005</v>
      </c>
      <c r="M3335" s="6">
        <v>0.25</v>
      </c>
      <c r="N3335">
        <v>5</v>
      </c>
      <c r="O3335">
        <v>5</v>
      </c>
      <c r="P3335" s="6">
        <v>1</v>
      </c>
      <c r="Q3335" s="13">
        <v>0.85599999999999998</v>
      </c>
      <c r="R3335" s="13">
        <v>0.82599999999999996</v>
      </c>
      <c r="S3335" s="31">
        <v>617</v>
      </c>
      <c r="T3335" s="6">
        <f>VLOOKUP(E3335,'参数设置&amp;汇总'!S:U,3,0)</f>
        <v>1</v>
      </c>
      <c r="U3335" s="78">
        <f t="shared" si="260"/>
        <v>5</v>
      </c>
      <c r="V3335" s="13">
        <v>0.85000000000000009</v>
      </c>
      <c r="W3335" s="78">
        <f t="shared" si="262"/>
        <v>1.1235294117647054</v>
      </c>
      <c r="X3335" s="1">
        <f>VLOOKUP(E3335,'渗透率、续签率'!AG:AJ,4,0)</f>
        <v>22119</v>
      </c>
      <c r="Y3335" s="1">
        <f t="shared" si="263"/>
        <v>24851.347058823521</v>
      </c>
      <c r="Z3335">
        <v>4</v>
      </c>
      <c r="AA3335" s="89">
        <f t="shared" si="264"/>
        <v>110595</v>
      </c>
      <c r="AH3335" s="37"/>
      <c r="AI3335" s="37"/>
      <c r="AK3335" s="37"/>
    </row>
    <row r="3336" spans="1:37" hidden="1">
      <c r="A3336" t="s">
        <v>64</v>
      </c>
      <c r="B3336" t="s">
        <v>2</v>
      </c>
      <c r="C3336" t="s">
        <v>7</v>
      </c>
      <c r="D3336" t="s">
        <v>84</v>
      </c>
      <c r="E3336" t="s">
        <v>508</v>
      </c>
      <c r="F3336" t="str">
        <f t="shared" si="261"/>
        <v>宁波市留学机构</v>
      </c>
      <c r="G3336" t="s">
        <v>79</v>
      </c>
      <c r="H3336" t="s">
        <v>97</v>
      </c>
      <c r="I3336" t="s">
        <v>68</v>
      </c>
      <c r="J3336">
        <v>62</v>
      </c>
      <c r="K3336">
        <v>21</v>
      </c>
      <c r="L3336" s="13">
        <f>VLOOKUP(C3336,'渗透率、续签率'!B:C,2,0)</f>
        <v>0.80900000000000005</v>
      </c>
      <c r="M3336" s="6">
        <v>0.34</v>
      </c>
      <c r="N3336">
        <v>12</v>
      </c>
      <c r="O3336">
        <v>12</v>
      </c>
      <c r="P3336" s="6">
        <v>1</v>
      </c>
      <c r="Q3336" s="13">
        <v>0.90500000000000003</v>
      </c>
      <c r="R3336" s="13">
        <v>0.84899999999999998</v>
      </c>
      <c r="S3336" s="31">
        <v>867</v>
      </c>
      <c r="T3336" s="6">
        <f>VLOOKUP(E3336,'参数设置&amp;汇总'!S:U,3,0)</f>
        <v>1</v>
      </c>
      <c r="U3336" s="78">
        <f t="shared" si="260"/>
        <v>12</v>
      </c>
      <c r="V3336" s="13">
        <v>0.85000000000000009</v>
      </c>
      <c r="W3336" s="78">
        <f t="shared" si="262"/>
        <v>2.6964705882352931</v>
      </c>
      <c r="X3336" s="1">
        <f>VLOOKUP(E3336,'渗透率、续签率'!AG:AJ,4,0)</f>
        <v>22119</v>
      </c>
      <c r="Y3336" s="1">
        <f t="shared" si="263"/>
        <v>59643.232941176444</v>
      </c>
      <c r="Z3336">
        <v>11</v>
      </c>
      <c r="AA3336" s="89">
        <f t="shared" si="264"/>
        <v>265428</v>
      </c>
      <c r="AH3336" s="37"/>
      <c r="AI3336" s="37"/>
      <c r="AK3336" s="37"/>
    </row>
    <row r="3337" spans="1:37" hidden="1">
      <c r="A3337" t="s">
        <v>64</v>
      </c>
      <c r="B3337" t="s">
        <v>2</v>
      </c>
      <c r="C3337" t="s">
        <v>7</v>
      </c>
      <c r="D3337" t="s">
        <v>84</v>
      </c>
      <c r="E3337" t="s">
        <v>508</v>
      </c>
      <c r="F3337" t="str">
        <f t="shared" si="261"/>
        <v>无锡市留学机构</v>
      </c>
      <c r="G3337" t="s">
        <v>73</v>
      </c>
      <c r="H3337" t="s">
        <v>98</v>
      </c>
      <c r="I3337" t="s">
        <v>70</v>
      </c>
      <c r="J3337">
        <v>35</v>
      </c>
      <c r="K3337">
        <v>11</v>
      </c>
      <c r="L3337" s="13">
        <f>VLOOKUP(C3337,'渗透率、续签率'!B:C,2,0)</f>
        <v>0.80900000000000005</v>
      </c>
      <c r="M3337" s="6">
        <v>0.31</v>
      </c>
      <c r="N3337">
        <v>2</v>
      </c>
      <c r="O3337">
        <v>2</v>
      </c>
      <c r="P3337" s="6">
        <v>1</v>
      </c>
      <c r="Q3337" s="13">
        <v>0.92300000000000004</v>
      </c>
      <c r="R3337" s="13">
        <v>0.85899999999999999</v>
      </c>
      <c r="S3337" s="31">
        <v>309</v>
      </c>
      <c r="T3337" s="6">
        <f>VLOOKUP(E3337,'参数设置&amp;汇总'!S:U,3,0)</f>
        <v>1</v>
      </c>
      <c r="U3337" s="78">
        <f t="shared" si="260"/>
        <v>2</v>
      </c>
      <c r="V3337" s="13">
        <v>0.85000000000000009</v>
      </c>
      <c r="W3337" s="78">
        <f t="shared" si="262"/>
        <v>0.44941176470588218</v>
      </c>
      <c r="X3337" s="1">
        <f>VLOOKUP(E3337,'渗透率、续签率'!AG:AJ,4,0)</f>
        <v>22119</v>
      </c>
      <c r="Y3337" s="1">
        <f t="shared" si="263"/>
        <v>9940.5388235294085</v>
      </c>
      <c r="Z3337">
        <v>4</v>
      </c>
      <c r="AA3337" s="89">
        <f t="shared" si="264"/>
        <v>44238</v>
      </c>
      <c r="AH3337" s="37"/>
      <c r="AI3337" s="37"/>
      <c r="AK3337" s="37"/>
    </row>
    <row r="3338" spans="1:37" hidden="1">
      <c r="A3338" t="s">
        <v>64</v>
      </c>
      <c r="B3338" t="s">
        <v>2</v>
      </c>
      <c r="C3338" t="s">
        <v>7</v>
      </c>
      <c r="D3338" t="s">
        <v>84</v>
      </c>
      <c r="E3338" t="s">
        <v>508</v>
      </c>
      <c r="F3338" t="str">
        <f t="shared" si="261"/>
        <v>昆明市留学机构</v>
      </c>
      <c r="G3338" t="s">
        <v>99</v>
      </c>
      <c r="H3338" t="s">
        <v>100</v>
      </c>
      <c r="I3338" t="s">
        <v>68</v>
      </c>
      <c r="J3338">
        <v>37</v>
      </c>
      <c r="K3338">
        <v>11</v>
      </c>
      <c r="L3338" s="13">
        <f>VLOOKUP(C3338,'渗透率、续签率'!B:C,2,0)</f>
        <v>0.80900000000000005</v>
      </c>
      <c r="M3338" s="6">
        <v>0.3</v>
      </c>
      <c r="N3338">
        <v>8</v>
      </c>
      <c r="O3338">
        <v>8</v>
      </c>
      <c r="P3338" s="6">
        <v>1</v>
      </c>
      <c r="Q3338" s="13">
        <v>0.93300000000000005</v>
      </c>
      <c r="R3338" s="13">
        <v>0.86099999999999999</v>
      </c>
      <c r="S3338" s="31">
        <v>577</v>
      </c>
      <c r="T3338" s="6">
        <f>VLOOKUP(E3338,'参数设置&amp;汇总'!S:U,3,0)</f>
        <v>1</v>
      </c>
      <c r="U3338" s="78">
        <f t="shared" si="260"/>
        <v>8</v>
      </c>
      <c r="V3338" s="13">
        <v>0.85000000000000009</v>
      </c>
      <c r="W3338" s="78">
        <f t="shared" si="262"/>
        <v>1.7976470588235287</v>
      </c>
      <c r="X3338" s="1">
        <f>VLOOKUP(E3338,'渗透率、续签率'!AG:AJ,4,0)</f>
        <v>22119</v>
      </c>
      <c r="Y3338" s="1">
        <f t="shared" si="263"/>
        <v>39762.155294117634</v>
      </c>
      <c r="Z3338">
        <v>8</v>
      </c>
      <c r="AA3338" s="89">
        <f t="shared" si="264"/>
        <v>176952</v>
      </c>
      <c r="AH3338" s="37"/>
      <c r="AI3338" s="37"/>
      <c r="AK3338" s="37"/>
    </row>
    <row r="3339" spans="1:37" hidden="1">
      <c r="A3339" t="s">
        <v>64</v>
      </c>
      <c r="B3339" t="s">
        <v>2</v>
      </c>
      <c r="C3339" t="s">
        <v>7</v>
      </c>
      <c r="D3339" t="s">
        <v>84</v>
      </c>
      <c r="E3339" t="s">
        <v>508</v>
      </c>
      <c r="F3339" t="str">
        <f t="shared" si="261"/>
        <v>沈阳市留学机构</v>
      </c>
      <c r="G3339" t="s">
        <v>101</v>
      </c>
      <c r="H3339" t="s">
        <v>102</v>
      </c>
      <c r="I3339" t="s">
        <v>70</v>
      </c>
      <c r="J3339">
        <v>77</v>
      </c>
      <c r="K3339">
        <v>25</v>
      </c>
      <c r="L3339" s="13">
        <f>VLOOKUP(C3339,'渗透率、续签率'!B:C,2,0)</f>
        <v>0.80900000000000005</v>
      </c>
      <c r="M3339" s="6">
        <v>0.32</v>
      </c>
      <c r="N3339">
        <v>13</v>
      </c>
      <c r="O3339">
        <v>13</v>
      </c>
      <c r="P3339" s="6">
        <v>1</v>
      </c>
      <c r="Q3339" s="13">
        <v>0.89500000000000002</v>
      </c>
      <c r="R3339" s="13">
        <v>0.80700000000000005</v>
      </c>
      <c r="S3339" s="31">
        <v>1177</v>
      </c>
      <c r="T3339" s="6">
        <f>VLOOKUP(E3339,'参数设置&amp;汇总'!S:U,3,0)</f>
        <v>1</v>
      </c>
      <c r="U3339" s="78">
        <f t="shared" si="260"/>
        <v>13</v>
      </c>
      <c r="V3339" s="13">
        <v>0.85000000000000009</v>
      </c>
      <c r="W3339" s="78">
        <f t="shared" si="262"/>
        <v>2.9211764705882342</v>
      </c>
      <c r="X3339" s="1">
        <f>VLOOKUP(E3339,'渗透率、续签率'!AG:AJ,4,0)</f>
        <v>22119</v>
      </c>
      <c r="Y3339" s="1">
        <f t="shared" si="263"/>
        <v>64613.502352941148</v>
      </c>
      <c r="Z3339">
        <v>1</v>
      </c>
      <c r="AA3339" s="89">
        <f t="shared" si="264"/>
        <v>287547</v>
      </c>
      <c r="AH3339" s="37"/>
      <c r="AI3339" s="37"/>
      <c r="AJ3339" s="1"/>
      <c r="AK3339" s="37"/>
    </row>
    <row r="3340" spans="1:37" hidden="1">
      <c r="A3340" t="s">
        <v>64</v>
      </c>
      <c r="B3340" t="s">
        <v>2</v>
      </c>
      <c r="C3340" t="s">
        <v>7</v>
      </c>
      <c r="D3340" t="s">
        <v>84</v>
      </c>
      <c r="E3340" t="s">
        <v>508</v>
      </c>
      <c r="F3340" t="str">
        <f t="shared" si="261"/>
        <v>济南市留学机构</v>
      </c>
      <c r="G3340" t="s">
        <v>103</v>
      </c>
      <c r="H3340" t="s">
        <v>104</v>
      </c>
      <c r="I3340" t="s">
        <v>70</v>
      </c>
      <c r="J3340">
        <v>119</v>
      </c>
      <c r="K3340">
        <v>25</v>
      </c>
      <c r="L3340" s="13">
        <f>VLOOKUP(C3340,'渗透率、续签率'!B:C,2,0)</f>
        <v>0.80900000000000005</v>
      </c>
      <c r="M3340" s="6">
        <v>0.21</v>
      </c>
      <c r="N3340">
        <v>20</v>
      </c>
      <c r="O3340">
        <v>20</v>
      </c>
      <c r="P3340" s="6">
        <v>1</v>
      </c>
      <c r="Q3340" s="13">
        <v>0.91</v>
      </c>
      <c r="R3340" s="13">
        <v>0.86899999999999999</v>
      </c>
      <c r="S3340" s="31">
        <v>1811</v>
      </c>
      <c r="T3340" s="6">
        <f>VLOOKUP(E3340,'参数设置&amp;汇总'!S:U,3,0)</f>
        <v>1</v>
      </c>
      <c r="U3340" s="78">
        <f t="shared" si="260"/>
        <v>20</v>
      </c>
      <c r="V3340" s="13">
        <v>0.85000000000000009</v>
      </c>
      <c r="W3340" s="78">
        <f t="shared" si="262"/>
        <v>4.4941176470588218</v>
      </c>
      <c r="X3340" s="1">
        <f>VLOOKUP(E3340,'渗透率、续签率'!AG:AJ,4,0)</f>
        <v>22119</v>
      </c>
      <c r="Y3340" s="1">
        <f t="shared" si="263"/>
        <v>99405.388235294085</v>
      </c>
      <c r="Z3340">
        <v>12</v>
      </c>
      <c r="AA3340" s="89">
        <f t="shared" si="264"/>
        <v>442380</v>
      </c>
      <c r="AH3340" s="37"/>
      <c r="AI3340" s="37"/>
      <c r="AK3340" s="37"/>
    </row>
    <row r="3341" spans="1:37" hidden="1">
      <c r="A3341" t="s">
        <v>64</v>
      </c>
      <c r="B3341" t="s">
        <v>2</v>
      </c>
      <c r="C3341" t="s">
        <v>7</v>
      </c>
      <c r="D3341" t="s">
        <v>84</v>
      </c>
      <c r="E3341" t="s">
        <v>508</v>
      </c>
      <c r="F3341" t="str">
        <f t="shared" si="261"/>
        <v>温州市留学机构</v>
      </c>
      <c r="G3341" t="s">
        <v>79</v>
      </c>
      <c r="H3341" t="s">
        <v>105</v>
      </c>
      <c r="I3341" t="s">
        <v>68</v>
      </c>
      <c r="J3341">
        <v>34</v>
      </c>
      <c r="K3341">
        <v>5</v>
      </c>
      <c r="L3341" s="13">
        <f>VLOOKUP(C3341,'渗透率、续签率'!B:C,2,0)</f>
        <v>0.80900000000000005</v>
      </c>
      <c r="M3341" s="6">
        <v>0.15</v>
      </c>
      <c r="N3341">
        <v>4</v>
      </c>
      <c r="O3341">
        <v>4</v>
      </c>
      <c r="P3341" s="6">
        <v>1</v>
      </c>
      <c r="Q3341" s="13">
        <v>0.81899999999999995</v>
      </c>
      <c r="R3341" s="13">
        <v>0.81899999999999995</v>
      </c>
      <c r="S3341" s="31">
        <v>432</v>
      </c>
      <c r="T3341" s="6">
        <f>VLOOKUP(E3341,'参数设置&amp;汇总'!S:U,3,0)</f>
        <v>1</v>
      </c>
      <c r="U3341" s="78">
        <f t="shared" si="260"/>
        <v>4</v>
      </c>
      <c r="V3341" s="13">
        <v>0.85000000000000009</v>
      </c>
      <c r="W3341" s="78">
        <f t="shared" si="262"/>
        <v>0.89882352941176435</v>
      </c>
      <c r="X3341" s="1">
        <f>VLOOKUP(E3341,'渗透率、续签率'!AG:AJ,4,0)</f>
        <v>22119</v>
      </c>
      <c r="Y3341" s="1">
        <f t="shared" si="263"/>
        <v>19881.077647058817</v>
      </c>
      <c r="Z3341">
        <v>0</v>
      </c>
      <c r="AA3341" s="89">
        <f t="shared" si="264"/>
        <v>88476</v>
      </c>
      <c r="AH3341" s="37"/>
      <c r="AI3341" s="37"/>
      <c r="AK3341" s="37"/>
    </row>
    <row r="3342" spans="1:37" hidden="1">
      <c r="A3342" t="s">
        <v>64</v>
      </c>
      <c r="B3342" t="s">
        <v>2</v>
      </c>
      <c r="C3342" t="s">
        <v>7</v>
      </c>
      <c r="D3342" t="s">
        <v>84</v>
      </c>
      <c r="E3342" t="s">
        <v>508</v>
      </c>
      <c r="F3342" t="str">
        <f t="shared" si="261"/>
        <v>福州市留学机构</v>
      </c>
      <c r="G3342" t="s">
        <v>92</v>
      </c>
      <c r="H3342" t="s">
        <v>106</v>
      </c>
      <c r="I3342" t="s">
        <v>68</v>
      </c>
      <c r="J3342">
        <v>56</v>
      </c>
      <c r="K3342">
        <v>10</v>
      </c>
      <c r="L3342" s="13">
        <f>VLOOKUP(C3342,'渗透率、续签率'!B:C,2,0)</f>
        <v>0.80900000000000005</v>
      </c>
      <c r="M3342" s="6">
        <v>0.18</v>
      </c>
      <c r="N3342">
        <v>4</v>
      </c>
      <c r="O3342">
        <v>4</v>
      </c>
      <c r="P3342" s="6">
        <v>1</v>
      </c>
      <c r="Q3342" s="13">
        <v>0.754</v>
      </c>
      <c r="R3342" s="13">
        <v>0.65700000000000003</v>
      </c>
      <c r="S3342" s="31">
        <v>527</v>
      </c>
      <c r="T3342" s="6">
        <f>VLOOKUP(E3342,'参数设置&amp;汇总'!S:U,3,0)</f>
        <v>1</v>
      </c>
      <c r="U3342" s="78">
        <f t="shared" si="260"/>
        <v>4</v>
      </c>
      <c r="V3342" s="13">
        <v>0.85000000000000009</v>
      </c>
      <c r="W3342" s="78">
        <f t="shared" si="262"/>
        <v>0.89882352941176435</v>
      </c>
      <c r="X3342" s="1">
        <f>VLOOKUP(E3342,'渗透率、续签率'!AG:AJ,4,0)</f>
        <v>22119</v>
      </c>
      <c r="Y3342" s="1">
        <f t="shared" si="263"/>
        <v>19881.077647058817</v>
      </c>
      <c r="Z3342">
        <v>6</v>
      </c>
      <c r="AA3342" s="89">
        <f t="shared" si="264"/>
        <v>88476</v>
      </c>
      <c r="AH3342" s="37"/>
      <c r="AI3342" s="37"/>
      <c r="AK3342" s="37"/>
    </row>
    <row r="3343" spans="1:37" hidden="1">
      <c r="A3343" t="s">
        <v>64</v>
      </c>
      <c r="B3343" t="s">
        <v>2</v>
      </c>
      <c r="C3343" t="s">
        <v>7</v>
      </c>
      <c r="D3343" t="s">
        <v>84</v>
      </c>
      <c r="E3343" t="s">
        <v>508</v>
      </c>
      <c r="F3343" t="str">
        <f t="shared" si="261"/>
        <v>苏州市留学机构</v>
      </c>
      <c r="G3343" t="s">
        <v>73</v>
      </c>
      <c r="H3343" t="s">
        <v>107</v>
      </c>
      <c r="I3343" t="s">
        <v>70</v>
      </c>
      <c r="J3343">
        <v>106</v>
      </c>
      <c r="K3343">
        <v>21</v>
      </c>
      <c r="L3343" s="13">
        <f>VLOOKUP(C3343,'渗透率、续签率'!B:C,2,0)</f>
        <v>0.80900000000000005</v>
      </c>
      <c r="M3343" s="6">
        <v>0.2</v>
      </c>
      <c r="N3343">
        <v>13</v>
      </c>
      <c r="O3343">
        <v>12</v>
      </c>
      <c r="P3343" s="6">
        <v>0.92</v>
      </c>
      <c r="Q3343" s="13">
        <v>0.82099999999999995</v>
      </c>
      <c r="R3343" s="13">
        <v>0.78900000000000003</v>
      </c>
      <c r="S3343" s="31">
        <v>1133</v>
      </c>
      <c r="T3343" s="6">
        <f>VLOOKUP(E3343,'参数设置&amp;汇总'!S:U,3,0)</f>
        <v>1</v>
      </c>
      <c r="U3343" s="78">
        <f t="shared" si="260"/>
        <v>13</v>
      </c>
      <c r="V3343" s="13">
        <v>0.85000000000000009</v>
      </c>
      <c r="W3343" s="78">
        <f t="shared" si="262"/>
        <v>3.872941176470587</v>
      </c>
      <c r="X3343" s="1">
        <f>VLOOKUP(E3343,'渗透率、续签率'!AG:AJ,4,0)</f>
        <v>22119</v>
      </c>
      <c r="Y3343" s="1">
        <f t="shared" si="263"/>
        <v>85665.585882352912</v>
      </c>
      <c r="Z3343">
        <v>10</v>
      </c>
      <c r="AA3343" s="89">
        <f t="shared" si="264"/>
        <v>287547</v>
      </c>
      <c r="AH3343" s="37"/>
      <c r="AI3343" s="37"/>
      <c r="AK3343" s="37"/>
    </row>
    <row r="3344" spans="1:37" hidden="1">
      <c r="A3344" t="s">
        <v>64</v>
      </c>
      <c r="B3344" t="s">
        <v>2</v>
      </c>
      <c r="C3344" t="s">
        <v>7</v>
      </c>
      <c r="D3344" t="s">
        <v>84</v>
      </c>
      <c r="E3344" t="s">
        <v>508</v>
      </c>
      <c r="F3344" t="str">
        <f t="shared" si="261"/>
        <v>西安市留学机构</v>
      </c>
      <c r="G3344" t="s">
        <v>108</v>
      </c>
      <c r="H3344" t="s">
        <v>109</v>
      </c>
      <c r="I3344" t="s">
        <v>70</v>
      </c>
      <c r="J3344">
        <v>113</v>
      </c>
      <c r="K3344">
        <v>34</v>
      </c>
      <c r="L3344" s="13">
        <f>VLOOKUP(C3344,'渗透率、续签率'!B:C,2,0)</f>
        <v>0.80900000000000005</v>
      </c>
      <c r="M3344" s="6">
        <v>0.3</v>
      </c>
      <c r="N3344">
        <v>26</v>
      </c>
      <c r="O3344">
        <v>25</v>
      </c>
      <c r="P3344" s="6">
        <v>0.96</v>
      </c>
      <c r="Q3344" s="13">
        <v>0.91800000000000004</v>
      </c>
      <c r="R3344" s="13">
        <v>0.89400000000000002</v>
      </c>
      <c r="S3344" s="31">
        <v>3019</v>
      </c>
      <c r="T3344" s="6">
        <f>VLOOKUP(E3344,'参数设置&amp;汇总'!S:U,3,0)</f>
        <v>1</v>
      </c>
      <c r="U3344" s="78">
        <f t="shared" si="260"/>
        <v>26</v>
      </c>
      <c r="V3344" s="13">
        <v>0.85000000000000009</v>
      </c>
      <c r="W3344" s="78">
        <f t="shared" si="262"/>
        <v>6.7941176470588207</v>
      </c>
      <c r="X3344" s="1">
        <f>VLOOKUP(E3344,'渗透率、续签率'!AG:AJ,4,0)</f>
        <v>22119</v>
      </c>
      <c r="Y3344" s="1">
        <f t="shared" si="263"/>
        <v>150279.08823529407</v>
      </c>
      <c r="Z3344">
        <v>2</v>
      </c>
      <c r="AA3344" s="89">
        <f t="shared" si="264"/>
        <v>575094</v>
      </c>
      <c r="AH3344" s="37"/>
      <c r="AI3344" s="37"/>
      <c r="AK3344" s="37"/>
    </row>
    <row r="3345" spans="1:37" hidden="1">
      <c r="A3345" t="s">
        <v>64</v>
      </c>
      <c r="B3345" t="s">
        <v>2</v>
      </c>
      <c r="C3345" t="s">
        <v>7</v>
      </c>
      <c r="D3345" t="s">
        <v>84</v>
      </c>
      <c r="E3345" t="s">
        <v>508</v>
      </c>
      <c r="F3345" t="str">
        <f t="shared" si="261"/>
        <v>郑州市留学机构</v>
      </c>
      <c r="G3345" t="s">
        <v>110</v>
      </c>
      <c r="H3345" t="s">
        <v>111</v>
      </c>
      <c r="I3345" t="s">
        <v>70</v>
      </c>
      <c r="J3345">
        <v>137</v>
      </c>
      <c r="K3345">
        <v>34</v>
      </c>
      <c r="L3345" s="13">
        <f>VLOOKUP(C3345,'渗透率、续签率'!B:C,2,0)</f>
        <v>0.80900000000000005</v>
      </c>
      <c r="M3345" s="6">
        <v>0.25</v>
      </c>
      <c r="N3345">
        <v>25</v>
      </c>
      <c r="O3345">
        <v>25</v>
      </c>
      <c r="P3345" s="6">
        <v>1</v>
      </c>
      <c r="Q3345" s="13">
        <v>0.88200000000000001</v>
      </c>
      <c r="R3345" s="13">
        <v>0.80900000000000005</v>
      </c>
      <c r="S3345" s="31">
        <v>2304</v>
      </c>
      <c r="T3345" s="6">
        <f>VLOOKUP(E3345,'参数设置&amp;汇总'!S:U,3,0)</f>
        <v>1</v>
      </c>
      <c r="U3345" s="78">
        <f t="shared" si="260"/>
        <v>25</v>
      </c>
      <c r="V3345" s="13">
        <v>0.85000000000000009</v>
      </c>
      <c r="W3345" s="78">
        <f t="shared" si="262"/>
        <v>5.6176470588235272</v>
      </c>
      <c r="X3345" s="1">
        <f>VLOOKUP(E3345,'渗透率、续签率'!AG:AJ,4,0)</f>
        <v>22119</v>
      </c>
      <c r="Y3345" s="1">
        <f t="shared" si="263"/>
        <v>124256.73529411759</v>
      </c>
      <c r="Z3345">
        <v>3</v>
      </c>
      <c r="AA3345" s="89">
        <f t="shared" si="264"/>
        <v>552975</v>
      </c>
      <c r="AH3345" s="37"/>
      <c r="AI3345" s="37"/>
      <c r="AJ3345" s="1"/>
      <c r="AK3345" s="37"/>
    </row>
    <row r="3346" spans="1:37" hidden="1">
      <c r="A3346" t="s">
        <v>64</v>
      </c>
      <c r="B3346" t="s">
        <v>2</v>
      </c>
      <c r="C3346" t="s">
        <v>7</v>
      </c>
      <c r="D3346" t="s">
        <v>84</v>
      </c>
      <c r="E3346" t="s">
        <v>508</v>
      </c>
      <c r="F3346" t="str">
        <f t="shared" si="261"/>
        <v>重庆市留学机构</v>
      </c>
      <c r="G3346" t="s">
        <v>112</v>
      </c>
      <c r="H3346" t="s">
        <v>112</v>
      </c>
      <c r="I3346" t="s">
        <v>70</v>
      </c>
      <c r="J3346">
        <v>101</v>
      </c>
      <c r="K3346">
        <v>31</v>
      </c>
      <c r="L3346" s="13">
        <f>VLOOKUP(C3346,'渗透率、续签率'!B:C,2,0)</f>
        <v>0.80900000000000005</v>
      </c>
      <c r="M3346" s="6">
        <v>0.31</v>
      </c>
      <c r="N3346">
        <v>14</v>
      </c>
      <c r="O3346">
        <v>14</v>
      </c>
      <c r="P3346" s="6">
        <v>1</v>
      </c>
      <c r="Q3346" s="13">
        <v>0.90300000000000002</v>
      </c>
      <c r="R3346" s="13">
        <v>0.86699999999999999</v>
      </c>
      <c r="S3346" s="31">
        <v>1329</v>
      </c>
      <c r="T3346" s="6">
        <f>VLOOKUP(E3346,'参数设置&amp;汇总'!S:U,3,0)</f>
        <v>1</v>
      </c>
      <c r="U3346" s="78">
        <f t="shared" si="260"/>
        <v>14</v>
      </c>
      <c r="V3346" s="13">
        <v>0.85000000000000009</v>
      </c>
      <c r="W3346" s="78">
        <f t="shared" si="262"/>
        <v>3.1458823529411757</v>
      </c>
      <c r="X3346" s="1">
        <f>VLOOKUP(E3346,'渗透率、续签率'!AG:AJ,4,0)</f>
        <v>22119</v>
      </c>
      <c r="Y3346" s="1">
        <f t="shared" si="263"/>
        <v>69583.77176470586</v>
      </c>
      <c r="Z3346">
        <v>5</v>
      </c>
      <c r="AA3346" s="89">
        <f t="shared" si="264"/>
        <v>309666</v>
      </c>
      <c r="AH3346" s="37"/>
      <c r="AI3346" s="37"/>
      <c r="AK3346" s="37"/>
    </row>
    <row r="3347" spans="1:37" hidden="1">
      <c r="A3347" t="s">
        <v>64</v>
      </c>
      <c r="B3347" t="s">
        <v>2</v>
      </c>
      <c r="C3347" t="s">
        <v>7</v>
      </c>
      <c r="D3347" t="s">
        <v>84</v>
      </c>
      <c r="E3347" t="s">
        <v>508</v>
      </c>
      <c r="F3347" t="str">
        <f t="shared" si="261"/>
        <v>长沙市留学机构</v>
      </c>
      <c r="G3347" t="s">
        <v>113</v>
      </c>
      <c r="H3347" t="s">
        <v>114</v>
      </c>
      <c r="I3347" t="s">
        <v>68</v>
      </c>
      <c r="J3347">
        <v>87</v>
      </c>
      <c r="K3347">
        <v>19</v>
      </c>
      <c r="L3347" s="13">
        <f>VLOOKUP(C3347,'渗透率、续签率'!B:C,2,0)</f>
        <v>0.80900000000000005</v>
      </c>
      <c r="M3347" s="6">
        <v>0.22</v>
      </c>
      <c r="N3347">
        <v>11</v>
      </c>
      <c r="O3347">
        <v>9</v>
      </c>
      <c r="P3347" s="6">
        <v>0.82</v>
      </c>
      <c r="Q3347" s="13">
        <v>0.84299999999999997</v>
      </c>
      <c r="R3347" s="13">
        <v>0.76300000000000001</v>
      </c>
      <c r="S3347" s="31">
        <v>1018</v>
      </c>
      <c r="T3347" s="6">
        <f>VLOOKUP(E3347,'参数设置&amp;汇总'!S:U,3,0)</f>
        <v>1</v>
      </c>
      <c r="U3347" s="78">
        <f t="shared" si="260"/>
        <v>11</v>
      </c>
      <c r="V3347" s="13">
        <v>0.85000000000000009</v>
      </c>
      <c r="W3347" s="78">
        <f t="shared" si="262"/>
        <v>4.3752941176470577</v>
      </c>
      <c r="X3347" s="1">
        <f>VLOOKUP(E3347,'渗透率、续签率'!AG:AJ,4,0)</f>
        <v>22119</v>
      </c>
      <c r="Y3347" s="1">
        <f t="shared" si="263"/>
        <v>96777.130588235275</v>
      </c>
      <c r="Z3347">
        <v>6</v>
      </c>
      <c r="AA3347" s="89">
        <f t="shared" si="264"/>
        <v>243309</v>
      </c>
      <c r="AH3347" s="37"/>
      <c r="AI3347" s="37"/>
      <c r="AK3347" s="37"/>
    </row>
    <row r="3348" spans="1:37" hidden="1">
      <c r="A3348" t="s">
        <v>64</v>
      </c>
      <c r="B3348" t="s">
        <v>2</v>
      </c>
      <c r="C3348" t="s">
        <v>7</v>
      </c>
      <c r="D3348" t="s">
        <v>84</v>
      </c>
      <c r="E3348" t="s">
        <v>508</v>
      </c>
      <c r="F3348" t="str">
        <f t="shared" si="261"/>
        <v>青岛市留学机构</v>
      </c>
      <c r="G3348" t="s">
        <v>103</v>
      </c>
      <c r="H3348" t="s">
        <v>115</v>
      </c>
      <c r="I3348" t="s">
        <v>70</v>
      </c>
      <c r="J3348">
        <v>90</v>
      </c>
      <c r="K3348">
        <v>21</v>
      </c>
      <c r="L3348" s="13">
        <f>VLOOKUP(C3348,'渗透率、续签率'!B:C,2,0)</f>
        <v>0.80900000000000005</v>
      </c>
      <c r="M3348" s="6">
        <v>0.23</v>
      </c>
      <c r="N3348">
        <v>13</v>
      </c>
      <c r="O3348">
        <v>12</v>
      </c>
      <c r="P3348" s="6">
        <v>0.92</v>
      </c>
      <c r="Q3348" s="13">
        <v>0.871</v>
      </c>
      <c r="R3348" s="13">
        <v>0.83</v>
      </c>
      <c r="S3348" s="31">
        <v>1234</v>
      </c>
      <c r="T3348" s="6">
        <f>VLOOKUP(E3348,'参数设置&amp;汇总'!S:U,3,0)</f>
        <v>1</v>
      </c>
      <c r="U3348" s="78">
        <f t="shared" si="260"/>
        <v>13</v>
      </c>
      <c r="V3348" s="13">
        <v>0.85000000000000009</v>
      </c>
      <c r="W3348" s="78">
        <f t="shared" si="262"/>
        <v>3.872941176470587</v>
      </c>
      <c r="X3348" s="1">
        <f>VLOOKUP(E3348,'渗透率、续签率'!AG:AJ,4,0)</f>
        <v>22119</v>
      </c>
      <c r="Y3348" s="1">
        <f t="shared" si="263"/>
        <v>85665.585882352912</v>
      </c>
      <c r="Z3348">
        <v>0</v>
      </c>
      <c r="AA3348" s="89">
        <f t="shared" si="264"/>
        <v>287547</v>
      </c>
      <c r="AH3348" s="37"/>
      <c r="AI3348" s="37"/>
      <c r="AK3348" s="37"/>
    </row>
    <row r="3349" spans="1:37" hidden="1">
      <c r="A3349" t="s">
        <v>64</v>
      </c>
      <c r="B3349" t="s">
        <v>2</v>
      </c>
      <c r="C3349" t="s">
        <v>7</v>
      </c>
      <c r="D3349" t="s">
        <v>116</v>
      </c>
      <c r="E3349" t="s">
        <v>509</v>
      </c>
      <c r="F3349" t="str">
        <f t="shared" si="261"/>
        <v>七台河市留学机构</v>
      </c>
      <c r="G3349" t="s">
        <v>118</v>
      </c>
      <c r="H3349" t="s">
        <v>119</v>
      </c>
      <c r="I3349" t="s">
        <v>70</v>
      </c>
      <c r="J3349">
        <v>2</v>
      </c>
      <c r="K3349">
        <v>0</v>
      </c>
      <c r="L3349" s="13">
        <f>VLOOKUP(C3349,'渗透率、续签率'!B:C,2,0)</f>
        <v>0.80900000000000005</v>
      </c>
      <c r="M3349" s="6">
        <v>0</v>
      </c>
      <c r="N3349">
        <v>0</v>
      </c>
      <c r="O3349">
        <v>0</v>
      </c>
      <c r="P3349" s="6">
        <v>0</v>
      </c>
      <c r="Q3349" s="13">
        <v>0</v>
      </c>
      <c r="R3349" s="13">
        <v>0</v>
      </c>
      <c r="S3349" s="31">
        <v>0</v>
      </c>
      <c r="T3349" s="6">
        <f>VLOOKUP(E3349,'参数设置&amp;汇总'!S:U,3,0)</f>
        <v>1</v>
      </c>
      <c r="U3349" s="78">
        <f t="shared" si="260"/>
        <v>0</v>
      </c>
      <c r="V3349" s="13">
        <v>0.85000000000000009</v>
      </c>
      <c r="W3349" s="78">
        <f t="shared" si="262"/>
        <v>0</v>
      </c>
      <c r="X3349" s="1">
        <f>VLOOKUP(E3349,'渗透率、续签率'!AG:AJ,4,0)</f>
        <v>15914</v>
      </c>
      <c r="Y3349" s="1">
        <f t="shared" si="263"/>
        <v>0</v>
      </c>
      <c r="Z3349">
        <v>0</v>
      </c>
      <c r="AA3349" s="89">
        <f t="shared" si="264"/>
        <v>0</v>
      </c>
      <c r="AH3349" s="37"/>
      <c r="AI3349" s="37"/>
      <c r="AK3349" s="37"/>
    </row>
    <row r="3350" spans="1:37" hidden="1">
      <c r="A3350" t="s">
        <v>64</v>
      </c>
      <c r="B3350" t="s">
        <v>2</v>
      </c>
      <c r="C3350" t="s">
        <v>7</v>
      </c>
      <c r="D3350" t="s">
        <v>116</v>
      </c>
      <c r="E3350" t="s">
        <v>509</v>
      </c>
      <c r="F3350" t="str">
        <f t="shared" si="261"/>
        <v>万宁市留学机构</v>
      </c>
      <c r="G3350" t="s">
        <v>120</v>
      </c>
      <c r="H3350" t="s">
        <v>121</v>
      </c>
      <c r="I3350" t="s">
        <v>68</v>
      </c>
      <c r="J3350">
        <v>0</v>
      </c>
      <c r="K3350">
        <v>0</v>
      </c>
      <c r="L3350" s="13">
        <f>VLOOKUP(C3350,'渗透率、续签率'!B:C,2,0)</f>
        <v>0.80900000000000005</v>
      </c>
      <c r="M3350" s="6">
        <v>0</v>
      </c>
      <c r="N3350">
        <v>0</v>
      </c>
      <c r="O3350">
        <v>0</v>
      </c>
      <c r="P3350" s="6">
        <v>0</v>
      </c>
      <c r="Q3350" s="13">
        <v>0</v>
      </c>
      <c r="R3350" s="13">
        <v>0</v>
      </c>
      <c r="S3350" s="31">
        <v>0</v>
      </c>
      <c r="T3350" s="6">
        <f>VLOOKUP(E3350,'参数设置&amp;汇总'!S:U,3,0)</f>
        <v>1</v>
      </c>
      <c r="U3350" s="78">
        <f t="shared" si="260"/>
        <v>0</v>
      </c>
      <c r="V3350" s="13">
        <v>0.85000000000000009</v>
      </c>
      <c r="W3350" s="78">
        <f t="shared" si="262"/>
        <v>0</v>
      </c>
      <c r="X3350" s="1">
        <f>VLOOKUP(E3350,'渗透率、续签率'!AG:AJ,4,0)</f>
        <v>15914</v>
      </c>
      <c r="Y3350" s="1">
        <f t="shared" si="263"/>
        <v>0</v>
      </c>
      <c r="Z3350">
        <v>0</v>
      </c>
      <c r="AA3350" s="89">
        <f t="shared" si="264"/>
        <v>0</v>
      </c>
      <c r="AH3350" s="37"/>
      <c r="AI3350" s="37"/>
      <c r="AK3350" s="37"/>
    </row>
    <row r="3351" spans="1:37" hidden="1">
      <c r="A3351" t="s">
        <v>64</v>
      </c>
      <c r="B3351" t="s">
        <v>2</v>
      </c>
      <c r="C3351" t="s">
        <v>7</v>
      </c>
      <c r="D3351" t="s">
        <v>116</v>
      </c>
      <c r="E3351" t="s">
        <v>509</v>
      </c>
      <c r="F3351" t="str">
        <f t="shared" si="261"/>
        <v>三亚市留学机构</v>
      </c>
      <c r="G3351" t="s">
        <v>120</v>
      </c>
      <c r="H3351" t="s">
        <v>122</v>
      </c>
      <c r="I3351" t="s">
        <v>68</v>
      </c>
      <c r="J3351">
        <v>2</v>
      </c>
      <c r="K3351">
        <v>1</v>
      </c>
      <c r="L3351" s="13">
        <f>VLOOKUP(C3351,'渗透率、续签率'!B:C,2,0)</f>
        <v>0.80900000000000005</v>
      </c>
      <c r="M3351" s="6">
        <v>0.5</v>
      </c>
      <c r="N3351">
        <v>0</v>
      </c>
      <c r="O3351">
        <v>0</v>
      </c>
      <c r="P3351" s="6">
        <v>0</v>
      </c>
      <c r="Q3351" s="13">
        <v>0.4</v>
      </c>
      <c r="R3351" s="13">
        <v>0</v>
      </c>
      <c r="S3351" s="31">
        <v>10</v>
      </c>
      <c r="T3351" s="6">
        <f>VLOOKUP(E3351,'参数设置&amp;汇总'!S:U,3,0)</f>
        <v>1</v>
      </c>
      <c r="U3351" s="78">
        <f t="shared" si="260"/>
        <v>0</v>
      </c>
      <c r="V3351" s="13">
        <v>0.85000000000000009</v>
      </c>
      <c r="W3351" s="78">
        <f t="shared" si="262"/>
        <v>0</v>
      </c>
      <c r="X3351" s="1">
        <f>VLOOKUP(E3351,'渗透率、续签率'!AG:AJ,4,0)</f>
        <v>15914</v>
      </c>
      <c r="Y3351" s="1">
        <f t="shared" si="263"/>
        <v>0</v>
      </c>
      <c r="Z3351">
        <v>0</v>
      </c>
      <c r="AA3351" s="89">
        <f t="shared" si="264"/>
        <v>0</v>
      </c>
      <c r="AH3351" s="37"/>
      <c r="AI3351" s="37"/>
      <c r="AK3351" s="37"/>
    </row>
    <row r="3352" spans="1:37" hidden="1">
      <c r="A3352" t="s">
        <v>64</v>
      </c>
      <c r="B3352" t="s">
        <v>2</v>
      </c>
      <c r="C3352" t="s">
        <v>7</v>
      </c>
      <c r="D3352" t="s">
        <v>116</v>
      </c>
      <c r="E3352" t="s">
        <v>509</v>
      </c>
      <c r="F3352" t="str">
        <f t="shared" si="261"/>
        <v>三明市留学机构</v>
      </c>
      <c r="G3352" t="s">
        <v>92</v>
      </c>
      <c r="H3352" t="s">
        <v>123</v>
      </c>
      <c r="I3352" t="s">
        <v>68</v>
      </c>
      <c r="J3352">
        <v>0</v>
      </c>
      <c r="K3352">
        <v>0</v>
      </c>
      <c r="L3352" s="13">
        <f>VLOOKUP(C3352,'渗透率、续签率'!B:C,2,0)</f>
        <v>0.80900000000000005</v>
      </c>
      <c r="M3352" s="6">
        <v>0</v>
      </c>
      <c r="N3352">
        <v>0</v>
      </c>
      <c r="O3352">
        <v>0</v>
      </c>
      <c r="P3352" s="6">
        <v>0</v>
      </c>
      <c r="Q3352" s="13">
        <v>0</v>
      </c>
      <c r="R3352" s="13">
        <v>0</v>
      </c>
      <c r="S3352" s="31">
        <v>0</v>
      </c>
      <c r="T3352" s="6">
        <f>VLOOKUP(E3352,'参数设置&amp;汇总'!S:U,3,0)</f>
        <v>1</v>
      </c>
      <c r="U3352" s="78">
        <f t="shared" si="260"/>
        <v>0</v>
      </c>
      <c r="V3352" s="13">
        <v>0.85000000000000009</v>
      </c>
      <c r="W3352" s="78">
        <f t="shared" si="262"/>
        <v>0</v>
      </c>
      <c r="X3352" s="1">
        <f>VLOOKUP(E3352,'渗透率、续签率'!AG:AJ,4,0)</f>
        <v>15914</v>
      </c>
      <c r="Y3352" s="1">
        <f t="shared" si="263"/>
        <v>0</v>
      </c>
      <c r="Z3352">
        <v>0</v>
      </c>
      <c r="AA3352" s="89">
        <f t="shared" si="264"/>
        <v>0</v>
      </c>
      <c r="AH3352" s="37"/>
      <c r="AI3352" s="37"/>
      <c r="AK3352" s="37"/>
    </row>
    <row r="3353" spans="1:37" hidden="1">
      <c r="A3353" t="s">
        <v>64</v>
      </c>
      <c r="B3353" t="s">
        <v>2</v>
      </c>
      <c r="C3353" t="s">
        <v>7</v>
      </c>
      <c r="D3353" t="s">
        <v>116</v>
      </c>
      <c r="E3353" t="s">
        <v>509</v>
      </c>
      <c r="F3353" t="str">
        <f t="shared" si="261"/>
        <v>三沙市留学机构</v>
      </c>
      <c r="G3353" t="s">
        <v>120</v>
      </c>
      <c r="H3353" t="s">
        <v>124</v>
      </c>
      <c r="I3353" t="s">
        <v>68</v>
      </c>
      <c r="J3353">
        <v>0</v>
      </c>
      <c r="K3353">
        <v>0</v>
      </c>
      <c r="L3353" s="13">
        <f>VLOOKUP(C3353,'渗透率、续签率'!B:C,2,0)</f>
        <v>0.80900000000000005</v>
      </c>
      <c r="M3353" s="6">
        <v>0</v>
      </c>
      <c r="N3353">
        <v>0</v>
      </c>
      <c r="O3353">
        <v>0</v>
      </c>
      <c r="P3353" s="6">
        <v>0</v>
      </c>
      <c r="Q3353" s="13">
        <v>0</v>
      </c>
      <c r="R3353" s="13">
        <v>0</v>
      </c>
      <c r="S3353" s="31">
        <v>0</v>
      </c>
      <c r="T3353" s="6">
        <f>VLOOKUP(E3353,'参数设置&amp;汇总'!S:U,3,0)</f>
        <v>1</v>
      </c>
      <c r="U3353" s="78">
        <f t="shared" si="260"/>
        <v>0</v>
      </c>
      <c r="V3353" s="13">
        <v>0.85000000000000009</v>
      </c>
      <c r="W3353" s="78">
        <f t="shared" si="262"/>
        <v>0</v>
      </c>
      <c r="X3353" s="1">
        <f>VLOOKUP(E3353,'渗透率、续签率'!AG:AJ,4,0)</f>
        <v>15914</v>
      </c>
      <c r="Y3353" s="1">
        <f t="shared" si="263"/>
        <v>0</v>
      </c>
      <c r="Z3353">
        <v>0</v>
      </c>
      <c r="AA3353" s="89">
        <f t="shared" si="264"/>
        <v>0</v>
      </c>
      <c r="AH3353" s="37"/>
      <c r="AI3353" s="37"/>
      <c r="AK3353" s="37"/>
    </row>
    <row r="3354" spans="1:37" hidden="1">
      <c r="A3354" t="s">
        <v>64</v>
      </c>
      <c r="B3354" t="s">
        <v>2</v>
      </c>
      <c r="C3354" t="s">
        <v>7</v>
      </c>
      <c r="D3354" t="s">
        <v>116</v>
      </c>
      <c r="E3354" t="s">
        <v>509</v>
      </c>
      <c r="F3354" t="str">
        <f t="shared" si="261"/>
        <v>三门峡市留学机构</v>
      </c>
      <c r="G3354" t="s">
        <v>110</v>
      </c>
      <c r="H3354" t="s">
        <v>125</v>
      </c>
      <c r="I3354" t="s">
        <v>70</v>
      </c>
      <c r="J3354">
        <v>1</v>
      </c>
      <c r="K3354">
        <v>0</v>
      </c>
      <c r="L3354" s="13">
        <f>VLOOKUP(C3354,'渗透率、续签率'!B:C,2,0)</f>
        <v>0.80900000000000005</v>
      </c>
      <c r="M3354" s="6">
        <v>0</v>
      </c>
      <c r="N3354">
        <v>0</v>
      </c>
      <c r="O3354">
        <v>0</v>
      </c>
      <c r="P3354" s="6">
        <v>0</v>
      </c>
      <c r="Q3354" s="13">
        <v>0</v>
      </c>
      <c r="R3354" s="13">
        <v>0</v>
      </c>
      <c r="S3354" s="31">
        <v>2</v>
      </c>
      <c r="T3354" s="6">
        <f>VLOOKUP(E3354,'参数设置&amp;汇总'!S:U,3,0)</f>
        <v>1</v>
      </c>
      <c r="U3354" s="78">
        <f t="shared" si="260"/>
        <v>0</v>
      </c>
      <c r="V3354" s="13">
        <v>0.85000000000000009</v>
      </c>
      <c r="W3354" s="78">
        <f t="shared" si="262"/>
        <v>0</v>
      </c>
      <c r="X3354" s="1">
        <f>VLOOKUP(E3354,'渗透率、续签率'!AG:AJ,4,0)</f>
        <v>15914</v>
      </c>
      <c r="Y3354" s="1">
        <f t="shared" si="263"/>
        <v>0</v>
      </c>
      <c r="Z3354">
        <v>0</v>
      </c>
      <c r="AA3354" s="89">
        <f t="shared" si="264"/>
        <v>0</v>
      </c>
    </row>
    <row r="3355" spans="1:37" hidden="1">
      <c r="A3355" t="s">
        <v>64</v>
      </c>
      <c r="B3355" t="s">
        <v>2</v>
      </c>
      <c r="C3355" t="s">
        <v>7</v>
      </c>
      <c r="D3355" t="s">
        <v>116</v>
      </c>
      <c r="E3355" t="s">
        <v>509</v>
      </c>
      <c r="F3355" t="str">
        <f t="shared" si="261"/>
        <v>上饶市留学机构</v>
      </c>
      <c r="G3355" t="s">
        <v>90</v>
      </c>
      <c r="H3355" t="s">
        <v>126</v>
      </c>
      <c r="I3355" t="s">
        <v>68</v>
      </c>
      <c r="J3355">
        <v>5</v>
      </c>
      <c r="K3355">
        <v>0</v>
      </c>
      <c r="L3355" s="13">
        <f>VLOOKUP(C3355,'渗透率、续签率'!B:C,2,0)</f>
        <v>0.80900000000000005</v>
      </c>
      <c r="M3355" s="6">
        <v>0</v>
      </c>
      <c r="N3355">
        <v>0</v>
      </c>
      <c r="O3355">
        <v>0</v>
      </c>
      <c r="P3355" s="6">
        <v>0</v>
      </c>
      <c r="Q3355" s="13">
        <v>0</v>
      </c>
      <c r="R3355" s="13">
        <v>0</v>
      </c>
      <c r="S3355" s="31">
        <v>1</v>
      </c>
      <c r="T3355" s="6">
        <f>VLOOKUP(E3355,'参数设置&amp;汇总'!S:U,3,0)</f>
        <v>1</v>
      </c>
      <c r="U3355" s="78">
        <f t="shared" si="260"/>
        <v>0</v>
      </c>
      <c r="V3355" s="13">
        <v>0.85000000000000009</v>
      </c>
      <c r="W3355" s="78">
        <f t="shared" si="262"/>
        <v>0</v>
      </c>
      <c r="X3355" s="1">
        <f>VLOOKUP(E3355,'渗透率、续签率'!AG:AJ,4,0)</f>
        <v>15914</v>
      </c>
      <c r="Y3355" s="1">
        <f t="shared" si="263"/>
        <v>0</v>
      </c>
      <c r="Z3355">
        <v>1</v>
      </c>
      <c r="AA3355" s="89">
        <f t="shared" si="264"/>
        <v>0</v>
      </c>
      <c r="AH3355" s="37"/>
      <c r="AI3355" s="37"/>
      <c r="AK3355" s="37"/>
    </row>
    <row r="3356" spans="1:37" hidden="1">
      <c r="A3356" t="s">
        <v>64</v>
      </c>
      <c r="B3356" t="s">
        <v>2</v>
      </c>
      <c r="C3356" t="s">
        <v>7</v>
      </c>
      <c r="D3356" t="s">
        <v>116</v>
      </c>
      <c r="E3356" t="s">
        <v>509</v>
      </c>
      <c r="F3356" t="str">
        <f t="shared" si="261"/>
        <v>东方市留学机构</v>
      </c>
      <c r="G3356" t="s">
        <v>120</v>
      </c>
      <c r="H3356" t="s">
        <v>127</v>
      </c>
      <c r="I3356" t="s">
        <v>68</v>
      </c>
      <c r="J3356">
        <v>0</v>
      </c>
      <c r="K3356">
        <v>0</v>
      </c>
      <c r="L3356" s="13">
        <f>VLOOKUP(C3356,'渗透率、续签率'!B:C,2,0)</f>
        <v>0.80900000000000005</v>
      </c>
      <c r="M3356" s="6">
        <v>0</v>
      </c>
      <c r="N3356">
        <v>0</v>
      </c>
      <c r="O3356">
        <v>0</v>
      </c>
      <c r="P3356" s="6">
        <v>0</v>
      </c>
      <c r="Q3356" s="13">
        <v>0</v>
      </c>
      <c r="R3356" s="13">
        <v>0</v>
      </c>
      <c r="S3356" s="31">
        <v>0</v>
      </c>
      <c r="T3356" s="6">
        <f>VLOOKUP(E3356,'参数设置&amp;汇总'!S:U,3,0)</f>
        <v>1</v>
      </c>
      <c r="U3356" s="78">
        <f t="shared" si="260"/>
        <v>0</v>
      </c>
      <c r="V3356" s="13">
        <v>0.85000000000000009</v>
      </c>
      <c r="W3356" s="78">
        <f t="shared" si="262"/>
        <v>0</v>
      </c>
      <c r="X3356" s="1">
        <f>VLOOKUP(E3356,'渗透率、续签率'!AG:AJ,4,0)</f>
        <v>15914</v>
      </c>
      <c r="Y3356" s="1">
        <f t="shared" si="263"/>
        <v>0</v>
      </c>
      <c r="Z3356">
        <v>0</v>
      </c>
      <c r="AA3356" s="89">
        <f t="shared" si="264"/>
        <v>0</v>
      </c>
      <c r="AH3356" s="37"/>
      <c r="AI3356" s="37"/>
      <c r="AJ3356" s="1"/>
      <c r="AK3356" s="37"/>
    </row>
    <row r="3357" spans="1:37" hidden="1">
      <c r="A3357" t="s">
        <v>64</v>
      </c>
      <c r="B3357" t="s">
        <v>2</v>
      </c>
      <c r="C3357" t="s">
        <v>7</v>
      </c>
      <c r="D3357" t="s">
        <v>116</v>
      </c>
      <c r="E3357" t="s">
        <v>509</v>
      </c>
      <c r="F3357" t="str">
        <f t="shared" si="261"/>
        <v>东营市留学机构</v>
      </c>
      <c r="G3357" t="s">
        <v>103</v>
      </c>
      <c r="H3357" t="s">
        <v>128</v>
      </c>
      <c r="I3357" t="s">
        <v>70</v>
      </c>
      <c r="J3357">
        <v>14</v>
      </c>
      <c r="K3357">
        <v>1</v>
      </c>
      <c r="L3357" s="13">
        <f>VLOOKUP(C3357,'渗透率、续签率'!B:C,2,0)</f>
        <v>0.80900000000000005</v>
      </c>
      <c r="M3357" s="6">
        <v>7.0000000000000007E-2</v>
      </c>
      <c r="N3357">
        <v>1</v>
      </c>
      <c r="O3357">
        <v>1</v>
      </c>
      <c r="P3357" s="6">
        <v>1</v>
      </c>
      <c r="Q3357" s="13">
        <v>0.73</v>
      </c>
      <c r="R3357" s="13">
        <v>0.73</v>
      </c>
      <c r="S3357" s="31">
        <v>52</v>
      </c>
      <c r="T3357" s="6">
        <f>VLOOKUP(E3357,'参数设置&amp;汇总'!S:U,3,0)</f>
        <v>1</v>
      </c>
      <c r="U3357" s="78">
        <f t="shared" si="260"/>
        <v>1</v>
      </c>
      <c r="V3357" s="13">
        <v>0.85000000000000009</v>
      </c>
      <c r="W3357" s="78">
        <f t="shared" si="262"/>
        <v>0.22470588235294109</v>
      </c>
      <c r="X3357" s="1">
        <f>VLOOKUP(E3357,'渗透率、续签率'!AG:AJ,4,0)</f>
        <v>15914</v>
      </c>
      <c r="Y3357" s="1">
        <f t="shared" si="263"/>
        <v>3575.9694117647045</v>
      </c>
      <c r="Z3357">
        <v>0</v>
      </c>
      <c r="AA3357" s="89">
        <f t="shared" si="264"/>
        <v>15914</v>
      </c>
      <c r="AH3357" s="37"/>
      <c r="AI3357" s="37"/>
      <c r="AK3357" s="37"/>
    </row>
    <row r="3358" spans="1:37" hidden="1">
      <c r="A3358" t="s">
        <v>64</v>
      </c>
      <c r="B3358" t="s">
        <v>2</v>
      </c>
      <c r="C3358" t="s">
        <v>7</v>
      </c>
      <c r="D3358" t="s">
        <v>116</v>
      </c>
      <c r="E3358" t="s">
        <v>509</v>
      </c>
      <c r="F3358" t="str">
        <f t="shared" si="261"/>
        <v>中卫市留学机构</v>
      </c>
      <c r="G3358" t="s">
        <v>129</v>
      </c>
      <c r="H3358" t="s">
        <v>130</v>
      </c>
      <c r="I3358" t="s">
        <v>70</v>
      </c>
      <c r="J3358">
        <v>0</v>
      </c>
      <c r="K3358">
        <v>0</v>
      </c>
      <c r="L3358" s="13">
        <f>VLOOKUP(C3358,'渗透率、续签率'!B:C,2,0)</f>
        <v>0.80900000000000005</v>
      </c>
      <c r="M3358" s="6">
        <v>0</v>
      </c>
      <c r="N3358">
        <v>0</v>
      </c>
      <c r="O3358">
        <v>0</v>
      </c>
      <c r="P3358" s="6">
        <v>0</v>
      </c>
      <c r="Q3358" s="13">
        <v>0</v>
      </c>
      <c r="R3358" s="13">
        <v>0</v>
      </c>
      <c r="S3358" s="31">
        <v>0</v>
      </c>
      <c r="T3358" s="6">
        <f>VLOOKUP(E3358,'参数设置&amp;汇总'!S:U,3,0)</f>
        <v>1</v>
      </c>
      <c r="U3358" s="78">
        <f t="shared" si="260"/>
        <v>0</v>
      </c>
      <c r="V3358" s="13">
        <v>0.85000000000000009</v>
      </c>
      <c r="W3358" s="78">
        <f t="shared" si="262"/>
        <v>0</v>
      </c>
      <c r="X3358" s="1">
        <f>VLOOKUP(E3358,'渗透率、续签率'!AG:AJ,4,0)</f>
        <v>15914</v>
      </c>
      <c r="Y3358" s="1">
        <f t="shared" si="263"/>
        <v>0</v>
      </c>
      <c r="Z3358">
        <v>0</v>
      </c>
      <c r="AA3358" s="89">
        <f t="shared" si="264"/>
        <v>0</v>
      </c>
      <c r="AH3358" s="37"/>
      <c r="AI3358" s="37"/>
      <c r="AK3358" s="37"/>
    </row>
    <row r="3359" spans="1:37" hidden="1">
      <c r="A3359" t="s">
        <v>64</v>
      </c>
      <c r="B3359" t="s">
        <v>2</v>
      </c>
      <c r="C3359" t="s">
        <v>7</v>
      </c>
      <c r="D3359" t="s">
        <v>116</v>
      </c>
      <c r="E3359" t="s">
        <v>509</v>
      </c>
      <c r="F3359" t="str">
        <f t="shared" si="261"/>
        <v>中山市留学机构</v>
      </c>
      <c r="G3359" t="s">
        <v>75</v>
      </c>
      <c r="H3359" t="s">
        <v>131</v>
      </c>
      <c r="I3359" t="s">
        <v>68</v>
      </c>
      <c r="J3359">
        <v>24</v>
      </c>
      <c r="K3359">
        <v>3</v>
      </c>
      <c r="L3359" s="13">
        <f>VLOOKUP(C3359,'渗透率、续签率'!B:C,2,0)</f>
        <v>0.80900000000000005</v>
      </c>
      <c r="M3359" s="6">
        <v>0.13</v>
      </c>
      <c r="N3359">
        <v>3</v>
      </c>
      <c r="O3359">
        <v>3</v>
      </c>
      <c r="P3359" s="6">
        <v>1</v>
      </c>
      <c r="Q3359" s="13">
        <v>0.82699999999999996</v>
      </c>
      <c r="R3359" s="13">
        <v>0.82699999999999996</v>
      </c>
      <c r="S3359" s="31">
        <v>148</v>
      </c>
      <c r="T3359" s="6">
        <f>VLOOKUP(E3359,'参数设置&amp;汇总'!S:U,3,0)</f>
        <v>1</v>
      </c>
      <c r="U3359" s="78">
        <f t="shared" si="260"/>
        <v>3</v>
      </c>
      <c r="V3359" s="13">
        <v>0.85000000000000009</v>
      </c>
      <c r="W3359" s="78">
        <f t="shared" si="262"/>
        <v>0.67411764705882327</v>
      </c>
      <c r="X3359" s="1">
        <f>VLOOKUP(E3359,'渗透率、续签率'!AG:AJ,4,0)</f>
        <v>15914</v>
      </c>
      <c r="Y3359" s="1">
        <f t="shared" si="263"/>
        <v>10727.908235294113</v>
      </c>
      <c r="Z3359">
        <v>0</v>
      </c>
      <c r="AA3359" s="89">
        <f t="shared" si="264"/>
        <v>47742</v>
      </c>
      <c r="AH3359" s="37"/>
      <c r="AI3359" s="37"/>
      <c r="AK3359" s="37"/>
    </row>
    <row r="3360" spans="1:37" hidden="1">
      <c r="A3360" t="s">
        <v>64</v>
      </c>
      <c r="B3360" t="s">
        <v>2</v>
      </c>
      <c r="C3360" t="s">
        <v>7</v>
      </c>
      <c r="D3360" t="s">
        <v>116</v>
      </c>
      <c r="E3360" t="s">
        <v>509</v>
      </c>
      <c r="F3360" t="str">
        <f t="shared" si="261"/>
        <v>临夏回族自治州留学机构</v>
      </c>
      <c r="G3360" t="s">
        <v>132</v>
      </c>
      <c r="H3360" t="s">
        <v>133</v>
      </c>
      <c r="I3360" t="s">
        <v>70</v>
      </c>
      <c r="J3360">
        <v>0</v>
      </c>
      <c r="K3360">
        <v>0</v>
      </c>
      <c r="L3360" s="13">
        <f>VLOOKUP(C3360,'渗透率、续签率'!B:C,2,0)</f>
        <v>0.80900000000000005</v>
      </c>
      <c r="M3360" s="6">
        <v>0</v>
      </c>
      <c r="N3360">
        <v>0</v>
      </c>
      <c r="O3360">
        <v>0</v>
      </c>
      <c r="P3360" s="6">
        <v>0</v>
      </c>
      <c r="Q3360" s="13">
        <v>0</v>
      </c>
      <c r="R3360" s="13">
        <v>0</v>
      </c>
      <c r="S3360" s="31">
        <v>0</v>
      </c>
      <c r="T3360" s="6">
        <f>VLOOKUP(E3360,'参数设置&amp;汇总'!S:U,3,0)</f>
        <v>1</v>
      </c>
      <c r="U3360" s="78">
        <f t="shared" si="260"/>
        <v>0</v>
      </c>
      <c r="V3360" s="13">
        <v>0.85000000000000009</v>
      </c>
      <c r="W3360" s="78">
        <f t="shared" si="262"/>
        <v>0</v>
      </c>
      <c r="X3360" s="1">
        <f>VLOOKUP(E3360,'渗透率、续签率'!AG:AJ,4,0)</f>
        <v>15914</v>
      </c>
      <c r="Y3360" s="1">
        <f t="shared" si="263"/>
        <v>0</v>
      </c>
      <c r="Z3360">
        <v>0</v>
      </c>
      <c r="AA3360" s="89">
        <f t="shared" si="264"/>
        <v>0</v>
      </c>
      <c r="AH3360" s="37"/>
      <c r="AI3360" s="37"/>
      <c r="AK3360" s="37"/>
    </row>
    <row r="3361" spans="1:37" hidden="1">
      <c r="A3361" t="s">
        <v>64</v>
      </c>
      <c r="B3361" t="s">
        <v>2</v>
      </c>
      <c r="C3361" t="s">
        <v>7</v>
      </c>
      <c r="D3361" t="s">
        <v>116</v>
      </c>
      <c r="E3361" t="s">
        <v>509</v>
      </c>
      <c r="F3361" t="str">
        <f t="shared" si="261"/>
        <v>临汾市留学机构</v>
      </c>
      <c r="G3361" t="s">
        <v>134</v>
      </c>
      <c r="H3361" t="s">
        <v>135</v>
      </c>
      <c r="I3361" t="s">
        <v>70</v>
      </c>
      <c r="J3361">
        <v>4</v>
      </c>
      <c r="K3361">
        <v>0</v>
      </c>
      <c r="L3361" s="13">
        <f>VLOOKUP(C3361,'渗透率、续签率'!B:C,2,0)</f>
        <v>0.80900000000000005</v>
      </c>
      <c r="M3361" s="6">
        <v>0</v>
      </c>
      <c r="N3361">
        <v>0</v>
      </c>
      <c r="O3361">
        <v>0</v>
      </c>
      <c r="P3361" s="6">
        <v>0</v>
      </c>
      <c r="Q3361" s="13">
        <v>0</v>
      </c>
      <c r="R3361" s="13">
        <v>0</v>
      </c>
      <c r="S3361" s="31">
        <v>5</v>
      </c>
      <c r="T3361" s="6">
        <f>VLOOKUP(E3361,'参数设置&amp;汇总'!S:U,3,0)</f>
        <v>1</v>
      </c>
      <c r="U3361" s="78">
        <f t="shared" si="260"/>
        <v>0</v>
      </c>
      <c r="V3361" s="13">
        <v>0.85000000000000009</v>
      </c>
      <c r="W3361" s="78">
        <f t="shared" si="262"/>
        <v>0</v>
      </c>
      <c r="X3361" s="1">
        <f>VLOOKUP(E3361,'渗透率、续签率'!AG:AJ,4,0)</f>
        <v>15914</v>
      </c>
      <c r="Y3361" s="1">
        <f t="shared" si="263"/>
        <v>0</v>
      </c>
      <c r="Z3361">
        <v>0</v>
      </c>
      <c r="AA3361" s="89">
        <f t="shared" si="264"/>
        <v>0</v>
      </c>
      <c r="AH3361" s="37"/>
      <c r="AI3361" s="37"/>
      <c r="AK3361" s="37"/>
    </row>
    <row r="3362" spans="1:37" hidden="1">
      <c r="A3362" t="s">
        <v>64</v>
      </c>
      <c r="B3362" t="s">
        <v>2</v>
      </c>
      <c r="C3362" t="s">
        <v>7</v>
      </c>
      <c r="D3362" t="s">
        <v>116</v>
      </c>
      <c r="E3362" t="s">
        <v>509</v>
      </c>
      <c r="F3362" t="str">
        <f t="shared" si="261"/>
        <v>临沂市留学机构</v>
      </c>
      <c r="G3362" t="s">
        <v>103</v>
      </c>
      <c r="H3362" t="s">
        <v>136</v>
      </c>
      <c r="I3362" t="s">
        <v>70</v>
      </c>
      <c r="J3362">
        <v>47</v>
      </c>
      <c r="K3362">
        <v>1</v>
      </c>
      <c r="L3362" s="13">
        <f>VLOOKUP(C3362,'渗透率、续签率'!B:C,2,0)</f>
        <v>0.80900000000000005</v>
      </c>
      <c r="M3362" s="6">
        <v>0.02</v>
      </c>
      <c r="N3362">
        <v>0</v>
      </c>
      <c r="O3362">
        <v>0</v>
      </c>
      <c r="P3362" s="6">
        <v>0</v>
      </c>
      <c r="Q3362" s="13">
        <v>3.4000000000000002E-2</v>
      </c>
      <c r="R3362" s="13">
        <v>0</v>
      </c>
      <c r="S3362" s="31">
        <v>109</v>
      </c>
      <c r="T3362" s="6">
        <f>VLOOKUP(E3362,'参数设置&amp;汇总'!S:U,3,0)</f>
        <v>1</v>
      </c>
      <c r="U3362" s="78">
        <f t="shared" si="260"/>
        <v>0</v>
      </c>
      <c r="V3362" s="13">
        <v>0.85000000000000009</v>
      </c>
      <c r="W3362" s="78">
        <f t="shared" si="262"/>
        <v>0</v>
      </c>
      <c r="X3362" s="1">
        <f>VLOOKUP(E3362,'渗透率、续签率'!AG:AJ,4,0)</f>
        <v>15914</v>
      </c>
      <c r="Y3362" s="1">
        <f t="shared" si="263"/>
        <v>0</v>
      </c>
      <c r="Z3362">
        <v>2</v>
      </c>
      <c r="AA3362" s="89">
        <f t="shared" si="264"/>
        <v>0</v>
      </c>
      <c r="AH3362" s="37"/>
      <c r="AI3362" s="37"/>
      <c r="AK3362" s="37"/>
    </row>
    <row r="3363" spans="1:37" hidden="1">
      <c r="A3363" t="s">
        <v>64</v>
      </c>
      <c r="B3363" t="s">
        <v>2</v>
      </c>
      <c r="C3363" t="s">
        <v>7</v>
      </c>
      <c r="D3363" t="s">
        <v>116</v>
      </c>
      <c r="E3363" t="s">
        <v>509</v>
      </c>
      <c r="F3363" t="str">
        <f t="shared" si="261"/>
        <v>临沧市留学机构</v>
      </c>
      <c r="G3363" t="s">
        <v>99</v>
      </c>
      <c r="H3363" t="s">
        <v>137</v>
      </c>
      <c r="I3363" t="s">
        <v>68</v>
      </c>
      <c r="J3363">
        <v>0</v>
      </c>
      <c r="K3363">
        <v>0</v>
      </c>
      <c r="L3363" s="13">
        <f>VLOOKUP(C3363,'渗透率、续签率'!B:C,2,0)</f>
        <v>0.80900000000000005</v>
      </c>
      <c r="M3363" s="6">
        <v>0</v>
      </c>
      <c r="N3363">
        <v>0</v>
      </c>
      <c r="O3363">
        <v>0</v>
      </c>
      <c r="P3363" s="6">
        <v>0</v>
      </c>
      <c r="Q3363" s="13">
        <v>0</v>
      </c>
      <c r="R3363" s="13">
        <v>0</v>
      </c>
      <c r="S3363" s="31">
        <v>0</v>
      </c>
      <c r="T3363" s="6">
        <f>VLOOKUP(E3363,'参数设置&amp;汇总'!S:U,3,0)</f>
        <v>1</v>
      </c>
      <c r="U3363" s="78">
        <f t="shared" si="260"/>
        <v>0</v>
      </c>
      <c r="V3363" s="13">
        <v>0.85000000000000009</v>
      </c>
      <c r="W3363" s="78">
        <f t="shared" si="262"/>
        <v>0</v>
      </c>
      <c r="X3363" s="1">
        <f>VLOOKUP(E3363,'渗透率、续签率'!AG:AJ,4,0)</f>
        <v>15914</v>
      </c>
      <c r="Y3363" s="1">
        <f t="shared" si="263"/>
        <v>0</v>
      </c>
      <c r="Z3363">
        <v>0</v>
      </c>
      <c r="AA3363" s="89">
        <f t="shared" si="264"/>
        <v>0</v>
      </c>
      <c r="AH3363" s="37"/>
      <c r="AI3363" s="37"/>
      <c r="AK3363" s="37"/>
    </row>
    <row r="3364" spans="1:37" hidden="1">
      <c r="A3364" t="s">
        <v>64</v>
      </c>
      <c r="B3364" t="s">
        <v>2</v>
      </c>
      <c r="C3364" t="s">
        <v>7</v>
      </c>
      <c r="D3364" t="s">
        <v>116</v>
      </c>
      <c r="E3364" t="s">
        <v>509</v>
      </c>
      <c r="F3364" t="str">
        <f t="shared" si="261"/>
        <v>临高县留学机构</v>
      </c>
      <c r="G3364" t="s">
        <v>120</v>
      </c>
      <c r="H3364" t="s">
        <v>138</v>
      </c>
      <c r="I3364" t="s">
        <v>68</v>
      </c>
      <c r="J3364">
        <v>0</v>
      </c>
      <c r="K3364">
        <v>0</v>
      </c>
      <c r="L3364" s="13">
        <f>VLOOKUP(C3364,'渗透率、续签率'!B:C,2,0)</f>
        <v>0.80900000000000005</v>
      </c>
      <c r="M3364" s="6">
        <v>0</v>
      </c>
      <c r="N3364">
        <v>0</v>
      </c>
      <c r="O3364">
        <v>0</v>
      </c>
      <c r="P3364" s="6">
        <v>0</v>
      </c>
      <c r="Q3364" s="13">
        <v>0</v>
      </c>
      <c r="R3364" s="13">
        <v>0</v>
      </c>
      <c r="S3364" s="31">
        <v>0</v>
      </c>
      <c r="T3364" s="6">
        <f>VLOOKUP(E3364,'参数设置&amp;汇总'!S:U,3,0)</f>
        <v>1</v>
      </c>
      <c r="U3364" s="78">
        <f t="shared" si="260"/>
        <v>0</v>
      </c>
      <c r="V3364" s="13">
        <v>0.85000000000000009</v>
      </c>
      <c r="W3364" s="78">
        <f t="shared" si="262"/>
        <v>0</v>
      </c>
      <c r="X3364" s="1">
        <f>VLOOKUP(E3364,'渗透率、续签率'!AG:AJ,4,0)</f>
        <v>15914</v>
      </c>
      <c r="Y3364" s="1">
        <f t="shared" si="263"/>
        <v>0</v>
      </c>
      <c r="Z3364">
        <v>0</v>
      </c>
      <c r="AA3364" s="89">
        <f t="shared" si="264"/>
        <v>0</v>
      </c>
      <c r="AH3364" s="37"/>
      <c r="AI3364" s="37"/>
      <c r="AK3364" s="37"/>
    </row>
    <row r="3365" spans="1:37" hidden="1">
      <c r="A3365" t="s">
        <v>64</v>
      </c>
      <c r="B3365" t="s">
        <v>2</v>
      </c>
      <c r="C3365" t="s">
        <v>7</v>
      </c>
      <c r="D3365" t="s">
        <v>116</v>
      </c>
      <c r="E3365" t="s">
        <v>509</v>
      </c>
      <c r="F3365" t="str">
        <f t="shared" si="261"/>
        <v>丹东市留学机构</v>
      </c>
      <c r="G3365" t="s">
        <v>101</v>
      </c>
      <c r="H3365" t="s">
        <v>139</v>
      </c>
      <c r="I3365" t="s">
        <v>70</v>
      </c>
      <c r="J3365">
        <v>3</v>
      </c>
      <c r="K3365">
        <v>0</v>
      </c>
      <c r="L3365" s="13">
        <f>VLOOKUP(C3365,'渗透率、续签率'!B:C,2,0)</f>
        <v>0.80900000000000005</v>
      </c>
      <c r="M3365" s="6">
        <v>0</v>
      </c>
      <c r="N3365">
        <v>0</v>
      </c>
      <c r="O3365">
        <v>0</v>
      </c>
      <c r="P3365" s="6">
        <v>0</v>
      </c>
      <c r="Q3365" s="13">
        <v>0</v>
      </c>
      <c r="R3365" s="13">
        <v>0</v>
      </c>
      <c r="S3365" s="31">
        <v>0</v>
      </c>
      <c r="T3365" s="6">
        <f>VLOOKUP(E3365,'参数设置&amp;汇总'!S:U,3,0)</f>
        <v>1</v>
      </c>
      <c r="U3365" s="78">
        <f t="shared" si="260"/>
        <v>0</v>
      </c>
      <c r="V3365" s="13">
        <v>0.85000000000000009</v>
      </c>
      <c r="W3365" s="78">
        <f t="shared" si="262"/>
        <v>0</v>
      </c>
      <c r="X3365" s="1">
        <f>VLOOKUP(E3365,'渗透率、续签率'!AG:AJ,4,0)</f>
        <v>15914</v>
      </c>
      <c r="Y3365" s="1">
        <f t="shared" si="263"/>
        <v>0</v>
      </c>
      <c r="Z3365">
        <v>0</v>
      </c>
      <c r="AA3365" s="89">
        <f t="shared" si="264"/>
        <v>0</v>
      </c>
      <c r="AH3365" s="37"/>
      <c r="AI3365" s="37"/>
      <c r="AK3365" s="37"/>
    </row>
    <row r="3366" spans="1:37" hidden="1">
      <c r="A3366" t="s">
        <v>64</v>
      </c>
      <c r="B3366" t="s">
        <v>2</v>
      </c>
      <c r="C3366" t="s">
        <v>7</v>
      </c>
      <c r="D3366" t="s">
        <v>116</v>
      </c>
      <c r="E3366" t="s">
        <v>509</v>
      </c>
      <c r="F3366" t="str">
        <f t="shared" si="261"/>
        <v>丽水市留学机构</v>
      </c>
      <c r="G3366" t="s">
        <v>79</v>
      </c>
      <c r="H3366" t="s">
        <v>140</v>
      </c>
      <c r="I3366" t="s">
        <v>68</v>
      </c>
      <c r="J3366">
        <v>1</v>
      </c>
      <c r="K3366">
        <v>0</v>
      </c>
      <c r="L3366" s="13">
        <f>VLOOKUP(C3366,'渗透率、续签率'!B:C,2,0)</f>
        <v>0.80900000000000005</v>
      </c>
      <c r="M3366" s="6">
        <v>0</v>
      </c>
      <c r="N3366">
        <v>0</v>
      </c>
      <c r="O3366">
        <v>0</v>
      </c>
      <c r="P3366" s="6">
        <v>0</v>
      </c>
      <c r="Q3366" s="13">
        <v>0</v>
      </c>
      <c r="R3366" s="13">
        <v>0</v>
      </c>
      <c r="S3366" s="31">
        <v>0</v>
      </c>
      <c r="T3366" s="6">
        <f>VLOOKUP(E3366,'参数设置&amp;汇总'!S:U,3,0)</f>
        <v>1</v>
      </c>
      <c r="U3366" s="78">
        <f t="shared" si="260"/>
        <v>0</v>
      </c>
      <c r="V3366" s="13">
        <v>0.85000000000000009</v>
      </c>
      <c r="W3366" s="78">
        <f t="shared" si="262"/>
        <v>0</v>
      </c>
      <c r="X3366" s="1">
        <f>VLOOKUP(E3366,'渗透率、续签率'!AG:AJ,4,0)</f>
        <v>15914</v>
      </c>
      <c r="Y3366" s="1">
        <f t="shared" si="263"/>
        <v>0</v>
      </c>
      <c r="Z3366">
        <v>0</v>
      </c>
      <c r="AA3366" s="89">
        <f t="shared" si="264"/>
        <v>0</v>
      </c>
      <c r="AH3366" s="37"/>
      <c r="AI3366" s="37"/>
      <c r="AK3366" s="37"/>
    </row>
    <row r="3367" spans="1:37" hidden="1">
      <c r="A3367" t="s">
        <v>64</v>
      </c>
      <c r="B3367" t="s">
        <v>2</v>
      </c>
      <c r="C3367" t="s">
        <v>7</v>
      </c>
      <c r="D3367" t="s">
        <v>116</v>
      </c>
      <c r="E3367" t="s">
        <v>509</v>
      </c>
      <c r="F3367" t="str">
        <f t="shared" si="261"/>
        <v>丽江市留学机构</v>
      </c>
      <c r="G3367" t="s">
        <v>99</v>
      </c>
      <c r="H3367" t="s">
        <v>141</v>
      </c>
      <c r="I3367" t="s">
        <v>68</v>
      </c>
      <c r="J3367">
        <v>0</v>
      </c>
      <c r="K3367">
        <v>0</v>
      </c>
      <c r="L3367" s="13">
        <f>VLOOKUP(C3367,'渗透率、续签率'!B:C,2,0)</f>
        <v>0.80900000000000005</v>
      </c>
      <c r="M3367" s="6">
        <v>0</v>
      </c>
      <c r="N3367">
        <v>0</v>
      </c>
      <c r="O3367">
        <v>0</v>
      </c>
      <c r="P3367" s="6">
        <v>0</v>
      </c>
      <c r="Q3367" s="13">
        <v>0</v>
      </c>
      <c r="R3367" s="13">
        <v>0</v>
      </c>
      <c r="S3367" s="31">
        <v>0</v>
      </c>
      <c r="T3367" s="6">
        <f>VLOOKUP(E3367,'参数设置&amp;汇总'!S:U,3,0)</f>
        <v>1</v>
      </c>
      <c r="U3367" s="78">
        <f t="shared" si="260"/>
        <v>0</v>
      </c>
      <c r="V3367" s="13">
        <v>0.85000000000000009</v>
      </c>
      <c r="W3367" s="78">
        <f t="shared" si="262"/>
        <v>0</v>
      </c>
      <c r="X3367" s="1">
        <f>VLOOKUP(E3367,'渗透率、续签率'!AG:AJ,4,0)</f>
        <v>15914</v>
      </c>
      <c r="Y3367" s="1">
        <f t="shared" si="263"/>
        <v>0</v>
      </c>
      <c r="Z3367">
        <v>0</v>
      </c>
      <c r="AA3367" s="89">
        <f t="shared" si="264"/>
        <v>0</v>
      </c>
      <c r="AH3367" s="37"/>
      <c r="AI3367" s="37"/>
      <c r="AK3367" s="37"/>
    </row>
    <row r="3368" spans="1:37" hidden="1">
      <c r="A3368" t="s">
        <v>64</v>
      </c>
      <c r="B3368" t="s">
        <v>2</v>
      </c>
      <c r="C3368" t="s">
        <v>7</v>
      </c>
      <c r="D3368" t="s">
        <v>116</v>
      </c>
      <c r="E3368" t="s">
        <v>509</v>
      </c>
      <c r="F3368" t="str">
        <f t="shared" si="261"/>
        <v>乌兰察布市留学机构</v>
      </c>
      <c r="G3368" t="s">
        <v>142</v>
      </c>
      <c r="H3368" t="s">
        <v>143</v>
      </c>
      <c r="I3368" t="s">
        <v>70</v>
      </c>
      <c r="J3368">
        <v>0</v>
      </c>
      <c r="K3368">
        <v>0</v>
      </c>
      <c r="L3368" s="13">
        <f>VLOOKUP(C3368,'渗透率、续签率'!B:C,2,0)</f>
        <v>0.80900000000000005</v>
      </c>
      <c r="M3368" s="6">
        <v>0</v>
      </c>
      <c r="N3368">
        <v>0</v>
      </c>
      <c r="O3368">
        <v>0</v>
      </c>
      <c r="P3368" s="6">
        <v>0</v>
      </c>
      <c r="Q3368" s="13">
        <v>0</v>
      </c>
      <c r="R3368" s="13">
        <v>0</v>
      </c>
      <c r="S3368" s="31">
        <v>0</v>
      </c>
      <c r="T3368" s="6">
        <f>VLOOKUP(E3368,'参数设置&amp;汇总'!S:U,3,0)</f>
        <v>1</v>
      </c>
      <c r="U3368" s="78">
        <f t="shared" si="260"/>
        <v>0</v>
      </c>
      <c r="V3368" s="13">
        <v>0.85000000000000009</v>
      </c>
      <c r="W3368" s="78">
        <f t="shared" si="262"/>
        <v>0</v>
      </c>
      <c r="X3368" s="1">
        <f>VLOOKUP(E3368,'渗透率、续签率'!AG:AJ,4,0)</f>
        <v>15914</v>
      </c>
      <c r="Y3368" s="1">
        <f t="shared" si="263"/>
        <v>0</v>
      </c>
      <c r="Z3368">
        <v>0</v>
      </c>
      <c r="AA3368" s="89">
        <f t="shared" si="264"/>
        <v>0</v>
      </c>
      <c r="AH3368" s="37"/>
      <c r="AI3368" s="37"/>
      <c r="AK3368" s="37"/>
    </row>
    <row r="3369" spans="1:37" hidden="1">
      <c r="A3369" t="s">
        <v>64</v>
      </c>
      <c r="B3369" t="s">
        <v>2</v>
      </c>
      <c r="C3369" t="s">
        <v>7</v>
      </c>
      <c r="D3369" t="s">
        <v>116</v>
      </c>
      <c r="E3369" t="s">
        <v>509</v>
      </c>
      <c r="F3369" t="str">
        <f t="shared" si="261"/>
        <v>乌海市留学机构</v>
      </c>
      <c r="G3369" t="s">
        <v>142</v>
      </c>
      <c r="H3369" t="s">
        <v>144</v>
      </c>
      <c r="I3369" t="s">
        <v>70</v>
      </c>
      <c r="J3369">
        <v>0</v>
      </c>
      <c r="K3369">
        <v>0</v>
      </c>
      <c r="L3369" s="13">
        <f>VLOOKUP(C3369,'渗透率、续签率'!B:C,2,0)</f>
        <v>0.80900000000000005</v>
      </c>
      <c r="M3369" s="6">
        <v>0</v>
      </c>
      <c r="N3369">
        <v>0</v>
      </c>
      <c r="O3369">
        <v>0</v>
      </c>
      <c r="P3369" s="6">
        <v>0</v>
      </c>
      <c r="Q3369" s="13">
        <v>0</v>
      </c>
      <c r="R3369" s="13">
        <v>0</v>
      </c>
      <c r="S3369" s="31">
        <v>0</v>
      </c>
      <c r="T3369" s="6">
        <f>VLOOKUP(E3369,'参数设置&amp;汇总'!S:U,3,0)</f>
        <v>1</v>
      </c>
      <c r="U3369" s="78">
        <f t="shared" si="260"/>
        <v>0</v>
      </c>
      <c r="V3369" s="13">
        <v>0.85000000000000009</v>
      </c>
      <c r="W3369" s="78">
        <f t="shared" si="262"/>
        <v>0</v>
      </c>
      <c r="X3369" s="1">
        <f>VLOOKUP(E3369,'渗透率、续签率'!AG:AJ,4,0)</f>
        <v>15914</v>
      </c>
      <c r="Y3369" s="1">
        <f t="shared" si="263"/>
        <v>0</v>
      </c>
      <c r="Z3369">
        <v>0</v>
      </c>
      <c r="AA3369" s="89">
        <f t="shared" si="264"/>
        <v>0</v>
      </c>
      <c r="AH3369" s="37"/>
      <c r="AI3369" s="37"/>
      <c r="AK3369" s="37"/>
    </row>
    <row r="3370" spans="1:37" hidden="1">
      <c r="A3370" t="s">
        <v>64</v>
      </c>
      <c r="B3370" t="s">
        <v>2</v>
      </c>
      <c r="C3370" t="s">
        <v>7</v>
      </c>
      <c r="D3370" t="s">
        <v>116</v>
      </c>
      <c r="E3370" t="s">
        <v>509</v>
      </c>
      <c r="F3370" t="str">
        <f t="shared" si="261"/>
        <v>乌鲁木齐市留学机构</v>
      </c>
      <c r="G3370" t="s">
        <v>145</v>
      </c>
      <c r="H3370" t="s">
        <v>146</v>
      </c>
      <c r="I3370" t="s">
        <v>70</v>
      </c>
      <c r="J3370">
        <v>13</v>
      </c>
      <c r="K3370">
        <v>4</v>
      </c>
      <c r="L3370" s="13">
        <f>VLOOKUP(C3370,'渗透率、续签率'!B:C,2,0)</f>
        <v>0.80900000000000005</v>
      </c>
      <c r="M3370" s="6">
        <v>0.31</v>
      </c>
      <c r="N3370">
        <v>3</v>
      </c>
      <c r="O3370">
        <v>3</v>
      </c>
      <c r="P3370" s="6">
        <v>1</v>
      </c>
      <c r="Q3370" s="13">
        <v>0.98599999999999999</v>
      </c>
      <c r="R3370" s="13">
        <v>0.78900000000000003</v>
      </c>
      <c r="S3370" s="31">
        <v>386</v>
      </c>
      <c r="T3370" s="6">
        <f>VLOOKUP(E3370,'参数设置&amp;汇总'!S:U,3,0)</f>
        <v>1</v>
      </c>
      <c r="U3370" s="78">
        <f t="shared" si="260"/>
        <v>3</v>
      </c>
      <c r="V3370" s="13">
        <v>0.85000000000000009</v>
      </c>
      <c r="W3370" s="78">
        <f t="shared" si="262"/>
        <v>0.67411764705882327</v>
      </c>
      <c r="X3370" s="1">
        <f>VLOOKUP(E3370,'渗透率、续签率'!AG:AJ,4,0)</f>
        <v>15914</v>
      </c>
      <c r="Y3370" s="1">
        <f t="shared" si="263"/>
        <v>10727.908235294113</v>
      </c>
      <c r="Z3370">
        <v>0</v>
      </c>
      <c r="AA3370" s="89">
        <f t="shared" si="264"/>
        <v>47742</v>
      </c>
      <c r="AH3370" s="37"/>
      <c r="AI3370" s="37"/>
      <c r="AK3370" s="37"/>
    </row>
    <row r="3371" spans="1:37" hidden="1">
      <c r="A3371" t="s">
        <v>64</v>
      </c>
      <c r="B3371" t="s">
        <v>2</v>
      </c>
      <c r="C3371" t="s">
        <v>7</v>
      </c>
      <c r="D3371" t="s">
        <v>116</v>
      </c>
      <c r="E3371" t="s">
        <v>509</v>
      </c>
      <c r="F3371" t="str">
        <f t="shared" si="261"/>
        <v>乐东黎族自治县留学机构</v>
      </c>
      <c r="G3371" t="s">
        <v>120</v>
      </c>
      <c r="H3371" t="s">
        <v>147</v>
      </c>
      <c r="I3371" t="s">
        <v>68</v>
      </c>
      <c r="J3371">
        <v>0</v>
      </c>
      <c r="K3371">
        <v>0</v>
      </c>
      <c r="L3371" s="13">
        <f>VLOOKUP(C3371,'渗透率、续签率'!B:C,2,0)</f>
        <v>0.80900000000000005</v>
      </c>
      <c r="M3371" s="6">
        <v>0</v>
      </c>
      <c r="N3371">
        <v>0</v>
      </c>
      <c r="O3371">
        <v>0</v>
      </c>
      <c r="P3371" s="6">
        <v>0</v>
      </c>
      <c r="Q3371" s="13">
        <v>0</v>
      </c>
      <c r="R3371" s="13">
        <v>0</v>
      </c>
      <c r="S3371" s="31">
        <v>0</v>
      </c>
      <c r="T3371" s="6">
        <f>VLOOKUP(E3371,'参数设置&amp;汇总'!S:U,3,0)</f>
        <v>1</v>
      </c>
      <c r="U3371" s="78">
        <f t="shared" si="260"/>
        <v>0</v>
      </c>
      <c r="V3371" s="13">
        <v>0.85000000000000009</v>
      </c>
      <c r="W3371" s="78">
        <f t="shared" si="262"/>
        <v>0</v>
      </c>
      <c r="X3371" s="1">
        <f>VLOOKUP(E3371,'渗透率、续签率'!AG:AJ,4,0)</f>
        <v>15914</v>
      </c>
      <c r="Y3371" s="1">
        <f t="shared" si="263"/>
        <v>0</v>
      </c>
      <c r="Z3371">
        <v>0</v>
      </c>
      <c r="AA3371" s="89">
        <f t="shared" si="264"/>
        <v>0</v>
      </c>
      <c r="AH3371" s="37"/>
      <c r="AI3371" s="37"/>
      <c r="AK3371" s="37"/>
    </row>
    <row r="3372" spans="1:37" hidden="1">
      <c r="A3372" t="s">
        <v>64</v>
      </c>
      <c r="B3372" t="s">
        <v>2</v>
      </c>
      <c r="C3372" t="s">
        <v>7</v>
      </c>
      <c r="D3372" t="s">
        <v>116</v>
      </c>
      <c r="E3372" t="s">
        <v>509</v>
      </c>
      <c r="F3372" t="str">
        <f t="shared" si="261"/>
        <v>乐山市留学机构</v>
      </c>
      <c r="G3372" t="s">
        <v>77</v>
      </c>
      <c r="H3372" t="s">
        <v>148</v>
      </c>
      <c r="I3372" t="s">
        <v>70</v>
      </c>
      <c r="J3372">
        <v>2</v>
      </c>
      <c r="K3372">
        <v>0</v>
      </c>
      <c r="L3372" s="13">
        <f>VLOOKUP(C3372,'渗透率、续签率'!B:C,2,0)</f>
        <v>0.80900000000000005</v>
      </c>
      <c r="M3372" s="6">
        <v>0</v>
      </c>
      <c r="N3372">
        <v>0</v>
      </c>
      <c r="O3372">
        <v>0</v>
      </c>
      <c r="P3372" s="6">
        <v>0</v>
      </c>
      <c r="Q3372" s="13">
        <v>0</v>
      </c>
      <c r="R3372" s="13">
        <v>0</v>
      </c>
      <c r="S3372" s="31">
        <v>1</v>
      </c>
      <c r="T3372" s="6">
        <f>VLOOKUP(E3372,'参数设置&amp;汇总'!S:U,3,0)</f>
        <v>1</v>
      </c>
      <c r="U3372" s="78">
        <f t="shared" si="260"/>
        <v>0</v>
      </c>
      <c r="V3372" s="13">
        <v>0.85000000000000009</v>
      </c>
      <c r="W3372" s="78">
        <f t="shared" si="262"/>
        <v>0</v>
      </c>
      <c r="X3372" s="1">
        <f>VLOOKUP(E3372,'渗透率、续签率'!AG:AJ,4,0)</f>
        <v>15914</v>
      </c>
      <c r="Y3372" s="1">
        <f t="shared" si="263"/>
        <v>0</v>
      </c>
      <c r="Z3372">
        <v>0</v>
      </c>
      <c r="AA3372" s="89">
        <f t="shared" si="264"/>
        <v>0</v>
      </c>
      <c r="AH3372" s="37"/>
      <c r="AI3372" s="37"/>
      <c r="AK3372" s="37"/>
    </row>
    <row r="3373" spans="1:37" hidden="1">
      <c r="A3373" t="s">
        <v>64</v>
      </c>
      <c r="B3373" t="s">
        <v>2</v>
      </c>
      <c r="C3373" t="s">
        <v>7</v>
      </c>
      <c r="D3373" t="s">
        <v>116</v>
      </c>
      <c r="E3373" t="s">
        <v>509</v>
      </c>
      <c r="F3373" t="str">
        <f t="shared" si="261"/>
        <v>九江市留学机构</v>
      </c>
      <c r="G3373" t="s">
        <v>90</v>
      </c>
      <c r="H3373" t="s">
        <v>149</v>
      </c>
      <c r="I3373" t="s">
        <v>68</v>
      </c>
      <c r="J3373">
        <v>9</v>
      </c>
      <c r="K3373">
        <v>1</v>
      </c>
      <c r="L3373" s="13">
        <f>VLOOKUP(C3373,'渗透率、续签率'!B:C,2,0)</f>
        <v>0.80900000000000005</v>
      </c>
      <c r="M3373" s="6">
        <v>0.11</v>
      </c>
      <c r="N3373">
        <v>1</v>
      </c>
      <c r="O3373">
        <v>1</v>
      </c>
      <c r="P3373" s="6">
        <v>1</v>
      </c>
      <c r="Q3373" s="13">
        <v>0.63100000000000001</v>
      </c>
      <c r="R3373" s="13">
        <v>0.63100000000000001</v>
      </c>
      <c r="S3373" s="31">
        <v>66</v>
      </c>
      <c r="T3373" s="6">
        <f>VLOOKUP(E3373,'参数设置&amp;汇总'!S:U,3,0)</f>
        <v>1</v>
      </c>
      <c r="U3373" s="78">
        <f t="shared" si="260"/>
        <v>1</v>
      </c>
      <c r="V3373" s="13">
        <v>0.85000000000000009</v>
      </c>
      <c r="W3373" s="78">
        <f t="shared" si="262"/>
        <v>0.22470588235294109</v>
      </c>
      <c r="X3373" s="1">
        <f>VLOOKUP(E3373,'渗透率、续签率'!AG:AJ,4,0)</f>
        <v>15914</v>
      </c>
      <c r="Y3373" s="1">
        <f t="shared" si="263"/>
        <v>3575.9694117647045</v>
      </c>
      <c r="Z3373">
        <v>0</v>
      </c>
      <c r="AA3373" s="89">
        <f t="shared" si="264"/>
        <v>15914</v>
      </c>
      <c r="AH3373" s="37"/>
      <c r="AI3373" s="37"/>
      <c r="AK3373" s="37"/>
    </row>
    <row r="3374" spans="1:37" hidden="1">
      <c r="A3374" t="s">
        <v>64</v>
      </c>
      <c r="B3374" t="s">
        <v>2</v>
      </c>
      <c r="C3374" t="s">
        <v>7</v>
      </c>
      <c r="D3374" t="s">
        <v>116</v>
      </c>
      <c r="E3374" t="s">
        <v>509</v>
      </c>
      <c r="F3374" t="str">
        <f t="shared" si="261"/>
        <v>云浮市留学机构</v>
      </c>
      <c r="G3374" t="s">
        <v>75</v>
      </c>
      <c r="H3374" t="s">
        <v>150</v>
      </c>
      <c r="I3374" t="s">
        <v>68</v>
      </c>
      <c r="J3374">
        <v>2</v>
      </c>
      <c r="K3374">
        <v>0</v>
      </c>
      <c r="L3374" s="13">
        <f>VLOOKUP(C3374,'渗透率、续签率'!B:C,2,0)</f>
        <v>0.80900000000000005</v>
      </c>
      <c r="M3374" s="6">
        <v>0</v>
      </c>
      <c r="N3374">
        <v>0</v>
      </c>
      <c r="O3374">
        <v>0</v>
      </c>
      <c r="P3374" s="6">
        <v>0</v>
      </c>
      <c r="Q3374" s="13">
        <v>0</v>
      </c>
      <c r="R3374" s="13">
        <v>0</v>
      </c>
      <c r="S3374" s="31">
        <v>1</v>
      </c>
      <c r="T3374" s="6">
        <f>VLOOKUP(E3374,'参数设置&amp;汇总'!S:U,3,0)</f>
        <v>1</v>
      </c>
      <c r="U3374" s="78">
        <f t="shared" si="260"/>
        <v>0</v>
      </c>
      <c r="V3374" s="13">
        <v>0.85000000000000009</v>
      </c>
      <c r="W3374" s="78">
        <f t="shared" si="262"/>
        <v>0</v>
      </c>
      <c r="X3374" s="1">
        <f>VLOOKUP(E3374,'渗透率、续签率'!AG:AJ,4,0)</f>
        <v>15914</v>
      </c>
      <c r="Y3374" s="1">
        <f t="shared" si="263"/>
        <v>0</v>
      </c>
      <c r="Z3374">
        <v>0</v>
      </c>
      <c r="AA3374" s="89">
        <f t="shared" si="264"/>
        <v>0</v>
      </c>
      <c r="AH3374" s="37"/>
      <c r="AI3374" s="37"/>
      <c r="AK3374" s="37"/>
    </row>
    <row r="3375" spans="1:37" hidden="1">
      <c r="A3375" t="s">
        <v>64</v>
      </c>
      <c r="B3375" t="s">
        <v>2</v>
      </c>
      <c r="C3375" t="s">
        <v>7</v>
      </c>
      <c r="D3375" t="s">
        <v>116</v>
      </c>
      <c r="E3375" t="s">
        <v>509</v>
      </c>
      <c r="F3375" t="str">
        <f t="shared" si="261"/>
        <v>五家渠市留学机构</v>
      </c>
      <c r="G3375" t="s">
        <v>145</v>
      </c>
      <c r="H3375" t="s">
        <v>151</v>
      </c>
      <c r="I3375" t="s">
        <v>70</v>
      </c>
      <c r="J3375">
        <v>0</v>
      </c>
      <c r="K3375">
        <v>0</v>
      </c>
      <c r="L3375" s="13">
        <f>VLOOKUP(C3375,'渗透率、续签率'!B:C,2,0)</f>
        <v>0.80900000000000005</v>
      </c>
      <c r="M3375" s="6">
        <v>0</v>
      </c>
      <c r="N3375">
        <v>0</v>
      </c>
      <c r="O3375">
        <v>0</v>
      </c>
      <c r="P3375" s="6">
        <v>0</v>
      </c>
      <c r="Q3375" s="13">
        <v>0</v>
      </c>
      <c r="R3375" s="13">
        <v>0</v>
      </c>
      <c r="S3375" s="31">
        <v>0</v>
      </c>
      <c r="T3375" s="6">
        <f>VLOOKUP(E3375,'参数设置&amp;汇总'!S:U,3,0)</f>
        <v>1</v>
      </c>
      <c r="U3375" s="78">
        <f t="shared" si="260"/>
        <v>0</v>
      </c>
      <c r="V3375" s="13">
        <v>0.85000000000000009</v>
      </c>
      <c r="W3375" s="78">
        <f t="shared" si="262"/>
        <v>0</v>
      </c>
      <c r="X3375" s="1">
        <f>VLOOKUP(E3375,'渗透率、续签率'!AG:AJ,4,0)</f>
        <v>15914</v>
      </c>
      <c r="Y3375" s="1">
        <f t="shared" si="263"/>
        <v>0</v>
      </c>
      <c r="Z3375">
        <v>0</v>
      </c>
      <c r="AA3375" s="89">
        <f t="shared" si="264"/>
        <v>0</v>
      </c>
      <c r="AH3375" s="37"/>
      <c r="AI3375" s="37"/>
      <c r="AJ3375" s="1"/>
      <c r="AK3375" s="37"/>
    </row>
    <row r="3376" spans="1:37" hidden="1">
      <c r="A3376" t="s">
        <v>64</v>
      </c>
      <c r="B3376" t="s">
        <v>2</v>
      </c>
      <c r="C3376" t="s">
        <v>7</v>
      </c>
      <c r="D3376" t="s">
        <v>116</v>
      </c>
      <c r="E3376" t="s">
        <v>509</v>
      </c>
      <c r="F3376" t="str">
        <f t="shared" si="261"/>
        <v>五指山市留学机构</v>
      </c>
      <c r="G3376" t="s">
        <v>120</v>
      </c>
      <c r="H3376" t="s">
        <v>152</v>
      </c>
      <c r="I3376" t="s">
        <v>68</v>
      </c>
      <c r="J3376">
        <v>0</v>
      </c>
      <c r="K3376">
        <v>0</v>
      </c>
      <c r="L3376" s="13">
        <f>VLOOKUP(C3376,'渗透率、续签率'!B:C,2,0)</f>
        <v>0.80900000000000005</v>
      </c>
      <c r="M3376" s="6">
        <v>0</v>
      </c>
      <c r="N3376">
        <v>0</v>
      </c>
      <c r="O3376">
        <v>0</v>
      </c>
      <c r="P3376" s="6">
        <v>0</v>
      </c>
      <c r="Q3376" s="13">
        <v>0</v>
      </c>
      <c r="R3376" s="13">
        <v>0</v>
      </c>
      <c r="S3376" s="31">
        <v>0</v>
      </c>
      <c r="T3376" s="6">
        <f>VLOOKUP(E3376,'参数设置&amp;汇总'!S:U,3,0)</f>
        <v>1</v>
      </c>
      <c r="U3376" s="78">
        <f t="shared" si="260"/>
        <v>0</v>
      </c>
      <c r="V3376" s="13">
        <v>0.85000000000000009</v>
      </c>
      <c r="W3376" s="78">
        <f t="shared" si="262"/>
        <v>0</v>
      </c>
      <c r="X3376" s="1">
        <f>VLOOKUP(E3376,'渗透率、续签率'!AG:AJ,4,0)</f>
        <v>15914</v>
      </c>
      <c r="Y3376" s="1">
        <f t="shared" si="263"/>
        <v>0</v>
      </c>
      <c r="Z3376">
        <v>0</v>
      </c>
      <c r="AA3376" s="89">
        <f t="shared" si="264"/>
        <v>0</v>
      </c>
      <c r="AH3376" s="37"/>
      <c r="AI3376" s="37"/>
      <c r="AK3376" s="37"/>
    </row>
    <row r="3377" spans="1:37" hidden="1">
      <c r="A3377" t="s">
        <v>64</v>
      </c>
      <c r="B3377" t="s">
        <v>2</v>
      </c>
      <c r="C3377" t="s">
        <v>7</v>
      </c>
      <c r="D3377" t="s">
        <v>116</v>
      </c>
      <c r="E3377" t="s">
        <v>509</v>
      </c>
      <c r="F3377" t="str">
        <f t="shared" si="261"/>
        <v>亳州市留学机构</v>
      </c>
      <c r="G3377" t="s">
        <v>94</v>
      </c>
      <c r="H3377" t="s">
        <v>153</v>
      </c>
      <c r="I3377" t="s">
        <v>68</v>
      </c>
      <c r="J3377">
        <v>3</v>
      </c>
      <c r="K3377">
        <v>0</v>
      </c>
      <c r="L3377" s="13">
        <f>VLOOKUP(C3377,'渗透率、续签率'!B:C,2,0)</f>
        <v>0.80900000000000005</v>
      </c>
      <c r="M3377" s="6">
        <v>0</v>
      </c>
      <c r="N3377">
        <v>0</v>
      </c>
      <c r="O3377">
        <v>0</v>
      </c>
      <c r="P3377" s="6">
        <v>0</v>
      </c>
      <c r="Q3377" s="13">
        <v>0</v>
      </c>
      <c r="R3377" s="13">
        <v>0</v>
      </c>
      <c r="S3377" s="31">
        <v>1</v>
      </c>
      <c r="T3377" s="6">
        <f>VLOOKUP(E3377,'参数设置&amp;汇总'!S:U,3,0)</f>
        <v>1</v>
      </c>
      <c r="U3377" s="78">
        <f t="shared" si="260"/>
        <v>0</v>
      </c>
      <c r="V3377" s="13">
        <v>0.85000000000000009</v>
      </c>
      <c r="W3377" s="78">
        <f t="shared" si="262"/>
        <v>0</v>
      </c>
      <c r="X3377" s="1">
        <f>VLOOKUP(E3377,'渗透率、续签率'!AG:AJ,4,0)</f>
        <v>15914</v>
      </c>
      <c r="Y3377" s="1">
        <f t="shared" si="263"/>
        <v>0</v>
      </c>
      <c r="Z3377">
        <v>0</v>
      </c>
      <c r="AA3377" s="89">
        <f t="shared" si="264"/>
        <v>0</v>
      </c>
      <c r="AH3377" s="37"/>
      <c r="AI3377" s="37"/>
      <c r="AJ3377" s="1"/>
      <c r="AK3377" s="37"/>
    </row>
    <row r="3378" spans="1:37" hidden="1">
      <c r="A3378" t="s">
        <v>64</v>
      </c>
      <c r="B3378" t="s">
        <v>2</v>
      </c>
      <c r="C3378" t="s">
        <v>7</v>
      </c>
      <c r="D3378" t="s">
        <v>116</v>
      </c>
      <c r="E3378" t="s">
        <v>509</v>
      </c>
      <c r="F3378" t="str">
        <f t="shared" si="261"/>
        <v>仙桃市留学机构</v>
      </c>
      <c r="G3378" t="s">
        <v>81</v>
      </c>
      <c r="H3378" t="s">
        <v>154</v>
      </c>
      <c r="I3378" t="s">
        <v>68</v>
      </c>
      <c r="J3378">
        <v>0</v>
      </c>
      <c r="K3378">
        <v>0</v>
      </c>
      <c r="L3378" s="13">
        <f>VLOOKUP(C3378,'渗透率、续签率'!B:C,2,0)</f>
        <v>0.80900000000000005</v>
      </c>
      <c r="M3378" s="6">
        <v>0</v>
      </c>
      <c r="N3378">
        <v>0</v>
      </c>
      <c r="O3378">
        <v>0</v>
      </c>
      <c r="P3378" s="6">
        <v>0</v>
      </c>
      <c r="Q3378" s="13">
        <v>0</v>
      </c>
      <c r="R3378" s="13">
        <v>0</v>
      </c>
      <c r="S3378" s="31">
        <v>0</v>
      </c>
      <c r="T3378" s="6">
        <f>VLOOKUP(E3378,'参数设置&amp;汇总'!S:U,3,0)</f>
        <v>1</v>
      </c>
      <c r="U3378" s="78">
        <f t="shared" si="260"/>
        <v>0</v>
      </c>
      <c r="V3378" s="13">
        <v>0.85000000000000009</v>
      </c>
      <c r="W3378" s="78">
        <f t="shared" si="262"/>
        <v>0</v>
      </c>
      <c r="X3378" s="1">
        <f>VLOOKUP(E3378,'渗透率、续签率'!AG:AJ,4,0)</f>
        <v>15914</v>
      </c>
      <c r="Y3378" s="1">
        <f t="shared" si="263"/>
        <v>0</v>
      </c>
      <c r="Z3378">
        <v>0</v>
      </c>
      <c r="AA3378" s="89">
        <f t="shared" si="264"/>
        <v>0</v>
      </c>
      <c r="AH3378" s="37"/>
      <c r="AI3378" s="37"/>
      <c r="AJ3378" s="1"/>
      <c r="AK3378" s="37"/>
    </row>
    <row r="3379" spans="1:37" hidden="1">
      <c r="A3379" t="s">
        <v>64</v>
      </c>
      <c r="B3379" t="s">
        <v>2</v>
      </c>
      <c r="C3379" t="s">
        <v>7</v>
      </c>
      <c r="D3379" t="s">
        <v>116</v>
      </c>
      <c r="E3379" t="s">
        <v>509</v>
      </c>
      <c r="F3379" t="str">
        <f t="shared" si="261"/>
        <v>伊春市留学机构</v>
      </c>
      <c r="G3379" t="s">
        <v>118</v>
      </c>
      <c r="H3379" t="s">
        <v>155</v>
      </c>
      <c r="I3379" t="s">
        <v>70</v>
      </c>
      <c r="J3379">
        <v>0</v>
      </c>
      <c r="K3379">
        <v>0</v>
      </c>
      <c r="L3379" s="13">
        <f>VLOOKUP(C3379,'渗透率、续签率'!B:C,2,0)</f>
        <v>0.80900000000000005</v>
      </c>
      <c r="M3379" s="6">
        <v>0</v>
      </c>
      <c r="N3379">
        <v>0</v>
      </c>
      <c r="O3379">
        <v>0</v>
      </c>
      <c r="P3379" s="6">
        <v>0</v>
      </c>
      <c r="Q3379" s="13">
        <v>0</v>
      </c>
      <c r="R3379" s="13">
        <v>0</v>
      </c>
      <c r="S3379" s="31">
        <v>0</v>
      </c>
      <c r="T3379" s="6">
        <f>VLOOKUP(E3379,'参数设置&amp;汇总'!S:U,3,0)</f>
        <v>1</v>
      </c>
      <c r="U3379" s="78">
        <f t="shared" si="260"/>
        <v>0</v>
      </c>
      <c r="V3379" s="13">
        <v>0.85000000000000009</v>
      </c>
      <c r="W3379" s="78">
        <f t="shared" si="262"/>
        <v>0</v>
      </c>
      <c r="X3379" s="1">
        <f>VLOOKUP(E3379,'渗透率、续签率'!AG:AJ,4,0)</f>
        <v>15914</v>
      </c>
      <c r="Y3379" s="1">
        <f t="shared" si="263"/>
        <v>0</v>
      </c>
      <c r="Z3379">
        <v>0</v>
      </c>
      <c r="AA3379" s="89">
        <f t="shared" si="264"/>
        <v>0</v>
      </c>
      <c r="AH3379" s="37"/>
      <c r="AI3379" s="37"/>
      <c r="AK3379" s="37"/>
    </row>
    <row r="3380" spans="1:37" hidden="1">
      <c r="A3380" t="s">
        <v>64</v>
      </c>
      <c r="B3380" t="s">
        <v>2</v>
      </c>
      <c r="C3380" t="s">
        <v>7</v>
      </c>
      <c r="D3380" t="s">
        <v>116</v>
      </c>
      <c r="E3380" t="s">
        <v>509</v>
      </c>
      <c r="F3380" t="str">
        <f t="shared" si="261"/>
        <v>伊犁哈萨克自治州留学机构</v>
      </c>
      <c r="G3380" t="s">
        <v>145</v>
      </c>
      <c r="H3380" t="s">
        <v>156</v>
      </c>
      <c r="I3380" t="s">
        <v>70</v>
      </c>
      <c r="J3380">
        <v>0</v>
      </c>
      <c r="K3380">
        <v>0</v>
      </c>
      <c r="L3380" s="13">
        <f>VLOOKUP(C3380,'渗透率、续签率'!B:C,2,0)</f>
        <v>0.80900000000000005</v>
      </c>
      <c r="M3380" s="6">
        <v>0</v>
      </c>
      <c r="N3380">
        <v>0</v>
      </c>
      <c r="O3380">
        <v>0</v>
      </c>
      <c r="P3380" s="6">
        <v>0</v>
      </c>
      <c r="Q3380" s="13">
        <v>0</v>
      </c>
      <c r="R3380" s="13">
        <v>0</v>
      </c>
      <c r="S3380" s="31">
        <v>0</v>
      </c>
      <c r="T3380" s="6">
        <f>VLOOKUP(E3380,'参数设置&amp;汇总'!S:U,3,0)</f>
        <v>1</v>
      </c>
      <c r="U3380" s="78">
        <f t="shared" si="260"/>
        <v>0</v>
      </c>
      <c r="V3380" s="13">
        <v>0.85000000000000009</v>
      </c>
      <c r="W3380" s="78">
        <f t="shared" si="262"/>
        <v>0</v>
      </c>
      <c r="X3380" s="1">
        <f>VLOOKUP(E3380,'渗透率、续签率'!AG:AJ,4,0)</f>
        <v>15914</v>
      </c>
      <c r="Y3380" s="1">
        <f t="shared" si="263"/>
        <v>0</v>
      </c>
      <c r="Z3380">
        <v>0</v>
      </c>
      <c r="AA3380" s="89">
        <f t="shared" si="264"/>
        <v>0</v>
      </c>
      <c r="AH3380" s="37"/>
      <c r="AI3380" s="37"/>
      <c r="AK3380" s="37"/>
    </row>
    <row r="3381" spans="1:37" hidden="1">
      <c r="A3381" t="s">
        <v>64</v>
      </c>
      <c r="B3381" t="s">
        <v>2</v>
      </c>
      <c r="C3381" t="s">
        <v>7</v>
      </c>
      <c r="D3381" t="s">
        <v>116</v>
      </c>
      <c r="E3381" t="s">
        <v>509</v>
      </c>
      <c r="F3381" t="str">
        <f t="shared" si="261"/>
        <v>佳木斯市留学机构</v>
      </c>
      <c r="G3381" t="s">
        <v>118</v>
      </c>
      <c r="H3381" t="s">
        <v>157</v>
      </c>
      <c r="I3381" t="s">
        <v>70</v>
      </c>
      <c r="J3381">
        <v>2</v>
      </c>
      <c r="K3381">
        <v>0</v>
      </c>
      <c r="L3381" s="13">
        <f>VLOOKUP(C3381,'渗透率、续签率'!B:C,2,0)</f>
        <v>0.80900000000000005</v>
      </c>
      <c r="M3381" s="6">
        <v>0</v>
      </c>
      <c r="N3381">
        <v>0</v>
      </c>
      <c r="O3381">
        <v>0</v>
      </c>
      <c r="P3381" s="6">
        <v>0</v>
      </c>
      <c r="Q3381" s="13">
        <v>0</v>
      </c>
      <c r="R3381" s="13">
        <v>0</v>
      </c>
      <c r="S3381" s="31">
        <v>1</v>
      </c>
      <c r="T3381" s="6">
        <f>VLOOKUP(E3381,'参数设置&amp;汇总'!S:U,3,0)</f>
        <v>1</v>
      </c>
      <c r="U3381" s="78">
        <f t="shared" si="260"/>
        <v>0</v>
      </c>
      <c r="V3381" s="13">
        <v>0.85000000000000009</v>
      </c>
      <c r="W3381" s="78">
        <f t="shared" si="262"/>
        <v>0</v>
      </c>
      <c r="X3381" s="1">
        <f>VLOOKUP(E3381,'渗透率、续签率'!AG:AJ,4,0)</f>
        <v>15914</v>
      </c>
      <c r="Y3381" s="1">
        <f t="shared" si="263"/>
        <v>0</v>
      </c>
      <c r="Z3381">
        <v>0</v>
      </c>
      <c r="AA3381" s="89">
        <f t="shared" si="264"/>
        <v>0</v>
      </c>
      <c r="AH3381" s="37"/>
      <c r="AI3381" s="37"/>
      <c r="AK3381" s="37"/>
    </row>
    <row r="3382" spans="1:37" hidden="1">
      <c r="A3382" t="s">
        <v>64</v>
      </c>
      <c r="B3382" t="s">
        <v>2</v>
      </c>
      <c r="C3382" t="s">
        <v>7</v>
      </c>
      <c r="D3382" t="s">
        <v>116</v>
      </c>
      <c r="E3382" t="s">
        <v>509</v>
      </c>
      <c r="F3382" t="str">
        <f t="shared" si="261"/>
        <v>保亭黎族苗族自治县留学机构</v>
      </c>
      <c r="G3382" t="s">
        <v>120</v>
      </c>
      <c r="H3382" t="s">
        <v>158</v>
      </c>
      <c r="I3382" t="s">
        <v>68</v>
      </c>
      <c r="J3382">
        <v>0</v>
      </c>
      <c r="K3382">
        <v>0</v>
      </c>
      <c r="L3382" s="13">
        <f>VLOOKUP(C3382,'渗透率、续签率'!B:C,2,0)</f>
        <v>0.80900000000000005</v>
      </c>
      <c r="M3382" s="6">
        <v>0</v>
      </c>
      <c r="N3382">
        <v>0</v>
      </c>
      <c r="O3382">
        <v>0</v>
      </c>
      <c r="P3382" s="6">
        <v>0</v>
      </c>
      <c r="Q3382" s="13">
        <v>0</v>
      </c>
      <c r="R3382" s="13">
        <v>0</v>
      </c>
      <c r="S3382" s="31">
        <v>0</v>
      </c>
      <c r="T3382" s="6">
        <f>VLOOKUP(E3382,'参数设置&amp;汇总'!S:U,3,0)</f>
        <v>1</v>
      </c>
      <c r="U3382" s="78">
        <f t="shared" si="260"/>
        <v>0</v>
      </c>
      <c r="V3382" s="13">
        <v>0.85000000000000009</v>
      </c>
      <c r="W3382" s="78">
        <f t="shared" si="262"/>
        <v>0</v>
      </c>
      <c r="X3382" s="1">
        <f>VLOOKUP(E3382,'渗透率、续签率'!AG:AJ,4,0)</f>
        <v>15914</v>
      </c>
      <c r="Y3382" s="1">
        <f t="shared" si="263"/>
        <v>0</v>
      </c>
      <c r="Z3382">
        <v>0</v>
      </c>
      <c r="AA3382" s="89">
        <f t="shared" si="264"/>
        <v>0</v>
      </c>
      <c r="AH3382" s="37"/>
      <c r="AI3382" s="37"/>
      <c r="AK3382" s="37"/>
    </row>
    <row r="3383" spans="1:37" hidden="1">
      <c r="A3383" t="s">
        <v>64</v>
      </c>
      <c r="B3383" t="s">
        <v>2</v>
      </c>
      <c r="C3383" t="s">
        <v>7</v>
      </c>
      <c r="D3383" t="s">
        <v>116</v>
      </c>
      <c r="E3383" t="s">
        <v>509</v>
      </c>
      <c r="F3383" t="str">
        <f t="shared" si="261"/>
        <v>保定市留学机构</v>
      </c>
      <c r="G3383" t="s">
        <v>159</v>
      </c>
      <c r="H3383" t="s">
        <v>160</v>
      </c>
      <c r="I3383" t="s">
        <v>70</v>
      </c>
      <c r="J3383">
        <v>9</v>
      </c>
      <c r="K3383">
        <v>0</v>
      </c>
      <c r="L3383" s="13">
        <f>VLOOKUP(C3383,'渗透率、续签率'!B:C,2,0)</f>
        <v>0.80900000000000005</v>
      </c>
      <c r="M3383" s="6">
        <v>0</v>
      </c>
      <c r="N3383">
        <v>0</v>
      </c>
      <c r="O3383">
        <v>0</v>
      </c>
      <c r="P3383" s="6">
        <v>0</v>
      </c>
      <c r="Q3383" s="13">
        <v>0</v>
      </c>
      <c r="R3383" s="13">
        <v>0</v>
      </c>
      <c r="S3383" s="31">
        <v>29</v>
      </c>
      <c r="T3383" s="6">
        <f>VLOOKUP(E3383,'参数设置&amp;汇总'!S:U,3,0)</f>
        <v>1</v>
      </c>
      <c r="U3383" s="78">
        <f t="shared" si="260"/>
        <v>0</v>
      </c>
      <c r="V3383" s="13">
        <v>0.85000000000000009</v>
      </c>
      <c r="W3383" s="78">
        <f t="shared" si="262"/>
        <v>0</v>
      </c>
      <c r="X3383" s="1">
        <f>VLOOKUP(E3383,'渗透率、续签率'!AG:AJ,4,0)</f>
        <v>15914</v>
      </c>
      <c r="Y3383" s="1">
        <f t="shared" si="263"/>
        <v>0</v>
      </c>
      <c r="Z3383">
        <v>1</v>
      </c>
      <c r="AA3383" s="89">
        <f t="shared" si="264"/>
        <v>0</v>
      </c>
      <c r="AH3383" s="37"/>
      <c r="AI3383" s="37"/>
      <c r="AK3383" s="37"/>
    </row>
    <row r="3384" spans="1:37" hidden="1">
      <c r="A3384" t="s">
        <v>64</v>
      </c>
      <c r="B3384" t="s">
        <v>2</v>
      </c>
      <c r="C3384" t="s">
        <v>7</v>
      </c>
      <c r="D3384" t="s">
        <v>116</v>
      </c>
      <c r="E3384" t="s">
        <v>509</v>
      </c>
      <c r="F3384" t="str">
        <f t="shared" si="261"/>
        <v>保山市留学机构</v>
      </c>
      <c r="G3384" t="s">
        <v>99</v>
      </c>
      <c r="H3384" t="s">
        <v>161</v>
      </c>
      <c r="I3384" t="s">
        <v>68</v>
      </c>
      <c r="J3384">
        <v>0</v>
      </c>
      <c r="K3384">
        <v>0</v>
      </c>
      <c r="L3384" s="13">
        <f>VLOOKUP(C3384,'渗透率、续签率'!B:C,2,0)</f>
        <v>0.80900000000000005</v>
      </c>
      <c r="M3384" s="6">
        <v>0</v>
      </c>
      <c r="N3384">
        <v>0</v>
      </c>
      <c r="O3384">
        <v>0</v>
      </c>
      <c r="P3384" s="6">
        <v>0</v>
      </c>
      <c r="Q3384" s="13">
        <v>0</v>
      </c>
      <c r="R3384" s="13">
        <v>0</v>
      </c>
      <c r="S3384" s="31">
        <v>0</v>
      </c>
      <c r="T3384" s="6">
        <f>VLOOKUP(E3384,'参数设置&amp;汇总'!S:U,3,0)</f>
        <v>1</v>
      </c>
      <c r="U3384" s="78">
        <f t="shared" si="260"/>
        <v>0</v>
      </c>
      <c r="V3384" s="13">
        <v>0.85000000000000009</v>
      </c>
      <c r="W3384" s="78">
        <f t="shared" si="262"/>
        <v>0</v>
      </c>
      <c r="X3384" s="1">
        <f>VLOOKUP(E3384,'渗透率、续签率'!AG:AJ,4,0)</f>
        <v>15914</v>
      </c>
      <c r="Y3384" s="1">
        <f t="shared" si="263"/>
        <v>0</v>
      </c>
      <c r="Z3384">
        <v>0</v>
      </c>
      <c r="AA3384" s="89">
        <f t="shared" si="264"/>
        <v>0</v>
      </c>
      <c r="AH3384" s="37"/>
      <c r="AI3384" s="37"/>
      <c r="AK3384" s="37"/>
    </row>
    <row r="3385" spans="1:37" hidden="1">
      <c r="A3385" t="s">
        <v>64</v>
      </c>
      <c r="B3385" t="s">
        <v>2</v>
      </c>
      <c r="C3385" t="s">
        <v>7</v>
      </c>
      <c r="D3385" t="s">
        <v>116</v>
      </c>
      <c r="E3385" t="s">
        <v>509</v>
      </c>
      <c r="F3385" t="str">
        <f t="shared" si="261"/>
        <v>信阳市留学机构</v>
      </c>
      <c r="G3385" t="s">
        <v>110</v>
      </c>
      <c r="H3385" t="s">
        <v>162</v>
      </c>
      <c r="I3385" t="s">
        <v>70</v>
      </c>
      <c r="J3385">
        <v>5</v>
      </c>
      <c r="K3385">
        <v>0</v>
      </c>
      <c r="L3385" s="13">
        <f>VLOOKUP(C3385,'渗透率、续签率'!B:C,2,0)</f>
        <v>0.80900000000000005</v>
      </c>
      <c r="M3385" s="6">
        <v>0</v>
      </c>
      <c r="N3385">
        <v>0</v>
      </c>
      <c r="O3385">
        <v>0</v>
      </c>
      <c r="P3385" s="6">
        <v>0</v>
      </c>
      <c r="Q3385" s="13">
        <v>0</v>
      </c>
      <c r="R3385" s="13">
        <v>0</v>
      </c>
      <c r="S3385" s="31">
        <v>6</v>
      </c>
      <c r="T3385" s="6">
        <f>VLOOKUP(E3385,'参数设置&amp;汇总'!S:U,3,0)</f>
        <v>1</v>
      </c>
      <c r="U3385" s="78">
        <f t="shared" si="260"/>
        <v>0</v>
      </c>
      <c r="V3385" s="13">
        <v>0.85000000000000009</v>
      </c>
      <c r="W3385" s="78">
        <f t="shared" si="262"/>
        <v>0</v>
      </c>
      <c r="X3385" s="1">
        <f>VLOOKUP(E3385,'渗透率、续签率'!AG:AJ,4,0)</f>
        <v>15914</v>
      </c>
      <c r="Y3385" s="1">
        <f t="shared" si="263"/>
        <v>0</v>
      </c>
      <c r="Z3385">
        <v>0</v>
      </c>
      <c r="AA3385" s="89">
        <f t="shared" si="264"/>
        <v>0</v>
      </c>
      <c r="AH3385" s="37"/>
      <c r="AI3385" s="37"/>
      <c r="AK3385" s="37"/>
    </row>
    <row r="3386" spans="1:37" hidden="1">
      <c r="A3386" t="s">
        <v>64</v>
      </c>
      <c r="B3386" t="s">
        <v>2</v>
      </c>
      <c r="C3386" t="s">
        <v>7</v>
      </c>
      <c r="D3386" t="s">
        <v>116</v>
      </c>
      <c r="E3386" t="s">
        <v>509</v>
      </c>
      <c r="F3386" t="str">
        <f t="shared" si="261"/>
        <v>儋州市留学机构</v>
      </c>
      <c r="G3386" t="s">
        <v>120</v>
      </c>
      <c r="H3386" t="s">
        <v>163</v>
      </c>
      <c r="I3386" t="s">
        <v>68</v>
      </c>
      <c r="J3386">
        <v>0</v>
      </c>
      <c r="K3386">
        <v>0</v>
      </c>
      <c r="L3386" s="13">
        <f>VLOOKUP(C3386,'渗透率、续签率'!B:C,2,0)</f>
        <v>0.80900000000000005</v>
      </c>
      <c r="M3386" s="6">
        <v>0</v>
      </c>
      <c r="N3386">
        <v>0</v>
      </c>
      <c r="O3386">
        <v>0</v>
      </c>
      <c r="P3386" s="6">
        <v>0</v>
      </c>
      <c r="Q3386" s="13">
        <v>0</v>
      </c>
      <c r="R3386" s="13">
        <v>0</v>
      </c>
      <c r="S3386" s="31">
        <v>0</v>
      </c>
      <c r="T3386" s="6">
        <f>VLOOKUP(E3386,'参数设置&amp;汇总'!S:U,3,0)</f>
        <v>1</v>
      </c>
      <c r="U3386" s="78">
        <f t="shared" si="260"/>
        <v>0</v>
      </c>
      <c r="V3386" s="13">
        <v>0.85000000000000009</v>
      </c>
      <c r="W3386" s="78">
        <f t="shared" si="262"/>
        <v>0</v>
      </c>
      <c r="X3386" s="1">
        <f>VLOOKUP(E3386,'渗透率、续签率'!AG:AJ,4,0)</f>
        <v>15914</v>
      </c>
      <c r="Y3386" s="1">
        <f t="shared" si="263"/>
        <v>0</v>
      </c>
      <c r="Z3386">
        <v>0</v>
      </c>
      <c r="AA3386" s="89">
        <f t="shared" si="264"/>
        <v>0</v>
      </c>
      <c r="AH3386" s="37"/>
      <c r="AI3386" s="37"/>
      <c r="AK3386" s="37"/>
    </row>
    <row r="3387" spans="1:37" hidden="1">
      <c r="A3387" t="s">
        <v>64</v>
      </c>
      <c r="B3387" t="s">
        <v>2</v>
      </c>
      <c r="C3387" t="s">
        <v>7</v>
      </c>
      <c r="D3387" t="s">
        <v>116</v>
      </c>
      <c r="E3387" t="s">
        <v>509</v>
      </c>
      <c r="F3387" t="str">
        <f t="shared" si="261"/>
        <v>克孜勒苏柯尔克孜自治州留学机构</v>
      </c>
      <c r="G3387" t="s">
        <v>145</v>
      </c>
      <c r="H3387" t="s">
        <v>164</v>
      </c>
      <c r="I3387" t="s">
        <v>70</v>
      </c>
      <c r="J3387">
        <v>0</v>
      </c>
      <c r="K3387">
        <v>0</v>
      </c>
      <c r="L3387" s="13">
        <f>VLOOKUP(C3387,'渗透率、续签率'!B:C,2,0)</f>
        <v>0.80900000000000005</v>
      </c>
      <c r="M3387" s="6">
        <v>0</v>
      </c>
      <c r="N3387">
        <v>0</v>
      </c>
      <c r="O3387">
        <v>0</v>
      </c>
      <c r="P3387" s="6">
        <v>0</v>
      </c>
      <c r="Q3387" s="13">
        <v>0</v>
      </c>
      <c r="R3387" s="13">
        <v>0</v>
      </c>
      <c r="S3387" s="31">
        <v>0</v>
      </c>
      <c r="T3387" s="6">
        <f>VLOOKUP(E3387,'参数设置&amp;汇总'!S:U,3,0)</f>
        <v>1</v>
      </c>
      <c r="U3387" s="78">
        <f t="shared" si="260"/>
        <v>0</v>
      </c>
      <c r="V3387" s="13">
        <v>0.85000000000000009</v>
      </c>
      <c r="W3387" s="78">
        <f t="shared" si="262"/>
        <v>0</v>
      </c>
      <c r="X3387" s="1">
        <f>VLOOKUP(E3387,'渗透率、续签率'!AG:AJ,4,0)</f>
        <v>15914</v>
      </c>
      <c r="Y3387" s="1">
        <f t="shared" si="263"/>
        <v>0</v>
      </c>
      <c r="Z3387">
        <v>0</v>
      </c>
      <c r="AA3387" s="89">
        <f t="shared" si="264"/>
        <v>0</v>
      </c>
      <c r="AH3387" s="37"/>
      <c r="AI3387" s="37"/>
      <c r="AK3387" s="37"/>
    </row>
    <row r="3388" spans="1:37" hidden="1">
      <c r="A3388" t="s">
        <v>64</v>
      </c>
      <c r="B3388" t="s">
        <v>2</v>
      </c>
      <c r="C3388" t="s">
        <v>7</v>
      </c>
      <c r="D3388" t="s">
        <v>116</v>
      </c>
      <c r="E3388" t="s">
        <v>509</v>
      </c>
      <c r="F3388" t="str">
        <f t="shared" si="261"/>
        <v>克拉玛依市留学机构</v>
      </c>
      <c r="G3388" t="s">
        <v>145</v>
      </c>
      <c r="H3388" t="s">
        <v>165</v>
      </c>
      <c r="I3388" t="s">
        <v>70</v>
      </c>
      <c r="J3388">
        <v>0</v>
      </c>
      <c r="K3388">
        <v>0</v>
      </c>
      <c r="L3388" s="13">
        <f>VLOOKUP(C3388,'渗透率、续签率'!B:C,2,0)</f>
        <v>0.80900000000000005</v>
      </c>
      <c r="M3388" s="6">
        <v>0</v>
      </c>
      <c r="N3388">
        <v>0</v>
      </c>
      <c r="O3388">
        <v>0</v>
      </c>
      <c r="P3388" s="6">
        <v>0</v>
      </c>
      <c r="Q3388" s="13">
        <v>0</v>
      </c>
      <c r="R3388" s="13">
        <v>0</v>
      </c>
      <c r="S3388" s="31">
        <v>0</v>
      </c>
      <c r="T3388" s="6">
        <f>VLOOKUP(E3388,'参数设置&amp;汇总'!S:U,3,0)</f>
        <v>1</v>
      </c>
      <c r="U3388" s="78">
        <f t="shared" si="260"/>
        <v>0</v>
      </c>
      <c r="V3388" s="13">
        <v>0.85000000000000009</v>
      </c>
      <c r="W3388" s="78">
        <f t="shared" si="262"/>
        <v>0</v>
      </c>
      <c r="X3388" s="1">
        <f>VLOOKUP(E3388,'渗透率、续签率'!AG:AJ,4,0)</f>
        <v>15914</v>
      </c>
      <c r="Y3388" s="1">
        <f t="shared" si="263"/>
        <v>0</v>
      </c>
      <c r="Z3388">
        <v>0</v>
      </c>
      <c r="AA3388" s="89">
        <f t="shared" si="264"/>
        <v>0</v>
      </c>
      <c r="AH3388" s="37"/>
      <c r="AI3388" s="37"/>
      <c r="AK3388" s="37"/>
    </row>
    <row r="3389" spans="1:37" hidden="1">
      <c r="A3389" t="s">
        <v>64</v>
      </c>
      <c r="B3389" t="s">
        <v>2</v>
      </c>
      <c r="C3389" t="s">
        <v>7</v>
      </c>
      <c r="D3389" t="s">
        <v>116</v>
      </c>
      <c r="E3389" t="s">
        <v>509</v>
      </c>
      <c r="F3389" t="str">
        <f t="shared" si="261"/>
        <v>六安市留学机构</v>
      </c>
      <c r="G3389" t="s">
        <v>94</v>
      </c>
      <c r="H3389" t="s">
        <v>166</v>
      </c>
      <c r="I3389" t="s">
        <v>68</v>
      </c>
      <c r="J3389">
        <v>4</v>
      </c>
      <c r="K3389">
        <v>0</v>
      </c>
      <c r="L3389" s="13">
        <f>VLOOKUP(C3389,'渗透率、续签率'!B:C,2,0)</f>
        <v>0.80900000000000005</v>
      </c>
      <c r="M3389" s="6">
        <v>0</v>
      </c>
      <c r="N3389">
        <v>0</v>
      </c>
      <c r="O3389">
        <v>0</v>
      </c>
      <c r="P3389" s="6">
        <v>0</v>
      </c>
      <c r="Q3389" s="13">
        <v>0</v>
      </c>
      <c r="R3389" s="13">
        <v>0</v>
      </c>
      <c r="S3389" s="31">
        <v>2</v>
      </c>
      <c r="T3389" s="6">
        <f>VLOOKUP(E3389,'参数设置&amp;汇总'!S:U,3,0)</f>
        <v>1</v>
      </c>
      <c r="U3389" s="78">
        <f t="shared" si="260"/>
        <v>0</v>
      </c>
      <c r="V3389" s="13">
        <v>0.85000000000000009</v>
      </c>
      <c r="W3389" s="78">
        <f t="shared" si="262"/>
        <v>0</v>
      </c>
      <c r="X3389" s="1">
        <f>VLOOKUP(E3389,'渗透率、续签率'!AG:AJ,4,0)</f>
        <v>15914</v>
      </c>
      <c r="Y3389" s="1">
        <f t="shared" si="263"/>
        <v>0</v>
      </c>
      <c r="Z3389">
        <v>0</v>
      </c>
      <c r="AA3389" s="89">
        <f t="shared" si="264"/>
        <v>0</v>
      </c>
      <c r="AH3389" s="37"/>
      <c r="AI3389" s="37"/>
      <c r="AK3389" s="37"/>
    </row>
    <row r="3390" spans="1:37" hidden="1">
      <c r="A3390" t="s">
        <v>64</v>
      </c>
      <c r="B3390" t="s">
        <v>2</v>
      </c>
      <c r="C3390" t="s">
        <v>7</v>
      </c>
      <c r="D3390" t="s">
        <v>116</v>
      </c>
      <c r="E3390" t="s">
        <v>509</v>
      </c>
      <c r="F3390" t="str">
        <f t="shared" si="261"/>
        <v>六盘水市留学机构</v>
      </c>
      <c r="G3390" t="s">
        <v>167</v>
      </c>
      <c r="H3390" t="s">
        <v>168</v>
      </c>
      <c r="I3390" t="s">
        <v>70</v>
      </c>
      <c r="J3390">
        <v>1</v>
      </c>
      <c r="K3390">
        <v>0</v>
      </c>
      <c r="L3390" s="13">
        <f>VLOOKUP(C3390,'渗透率、续签率'!B:C,2,0)</f>
        <v>0.80900000000000005</v>
      </c>
      <c r="M3390" s="6">
        <v>0</v>
      </c>
      <c r="N3390">
        <v>0</v>
      </c>
      <c r="O3390">
        <v>0</v>
      </c>
      <c r="P3390" s="6">
        <v>0</v>
      </c>
      <c r="Q3390" s="13">
        <v>0</v>
      </c>
      <c r="R3390" s="13">
        <v>0</v>
      </c>
      <c r="S3390" s="31">
        <v>2</v>
      </c>
      <c r="T3390" s="6">
        <f>VLOOKUP(E3390,'参数设置&amp;汇总'!S:U,3,0)</f>
        <v>1</v>
      </c>
      <c r="U3390" s="78">
        <f t="shared" si="260"/>
        <v>0</v>
      </c>
      <c r="V3390" s="13">
        <v>0.85000000000000009</v>
      </c>
      <c r="W3390" s="78">
        <f t="shared" si="262"/>
        <v>0</v>
      </c>
      <c r="X3390" s="1">
        <f>VLOOKUP(E3390,'渗透率、续签率'!AG:AJ,4,0)</f>
        <v>15914</v>
      </c>
      <c r="Y3390" s="1">
        <f t="shared" si="263"/>
        <v>0</v>
      </c>
      <c r="Z3390">
        <v>0</v>
      </c>
      <c r="AA3390" s="89">
        <f t="shared" si="264"/>
        <v>0</v>
      </c>
      <c r="AH3390" s="37"/>
      <c r="AI3390" s="37"/>
      <c r="AK3390" s="37"/>
    </row>
    <row r="3391" spans="1:37" hidden="1">
      <c r="A3391" t="s">
        <v>64</v>
      </c>
      <c r="B3391" t="s">
        <v>2</v>
      </c>
      <c r="C3391" t="s">
        <v>7</v>
      </c>
      <c r="D3391" t="s">
        <v>116</v>
      </c>
      <c r="E3391" t="s">
        <v>509</v>
      </c>
      <c r="F3391" t="str">
        <f t="shared" si="261"/>
        <v>兰州市留学机构</v>
      </c>
      <c r="G3391" t="s">
        <v>132</v>
      </c>
      <c r="H3391" t="s">
        <v>169</v>
      </c>
      <c r="I3391" t="s">
        <v>70</v>
      </c>
      <c r="J3391">
        <v>8</v>
      </c>
      <c r="K3391">
        <v>5</v>
      </c>
      <c r="L3391" s="13">
        <f>VLOOKUP(C3391,'渗透率、续签率'!B:C,2,0)</f>
        <v>0.80900000000000005</v>
      </c>
      <c r="M3391" s="6">
        <v>0.63</v>
      </c>
      <c r="N3391">
        <v>5</v>
      </c>
      <c r="O3391">
        <v>5</v>
      </c>
      <c r="P3391" s="6">
        <v>1</v>
      </c>
      <c r="Q3391" s="13">
        <v>0.98499999999999999</v>
      </c>
      <c r="R3391" s="13">
        <v>0.84799999999999998</v>
      </c>
      <c r="S3391" s="31">
        <v>276</v>
      </c>
      <c r="T3391" s="6">
        <f>VLOOKUP(E3391,'参数设置&amp;汇总'!S:U,3,0)</f>
        <v>1</v>
      </c>
      <c r="U3391" s="78">
        <f t="shared" si="260"/>
        <v>5</v>
      </c>
      <c r="V3391" s="13">
        <v>0.85000000000000009</v>
      </c>
      <c r="W3391" s="78">
        <f t="shared" si="262"/>
        <v>1.1235294117647054</v>
      </c>
      <c r="X3391" s="1">
        <f>VLOOKUP(E3391,'渗透率、续签率'!AG:AJ,4,0)</f>
        <v>15914</v>
      </c>
      <c r="Y3391" s="1">
        <f t="shared" si="263"/>
        <v>17879.847058823521</v>
      </c>
      <c r="Z3391">
        <v>0</v>
      </c>
      <c r="AA3391" s="89">
        <f t="shared" si="264"/>
        <v>79570</v>
      </c>
      <c r="AH3391" s="37"/>
      <c r="AI3391" s="37"/>
      <c r="AK3391" s="37"/>
    </row>
    <row r="3392" spans="1:37" hidden="1">
      <c r="A3392" t="s">
        <v>64</v>
      </c>
      <c r="B3392" t="s">
        <v>2</v>
      </c>
      <c r="C3392" t="s">
        <v>7</v>
      </c>
      <c r="D3392" t="s">
        <v>116</v>
      </c>
      <c r="E3392" t="s">
        <v>509</v>
      </c>
      <c r="F3392" t="str">
        <f t="shared" si="261"/>
        <v>兴安盟留学机构</v>
      </c>
      <c r="G3392" t="s">
        <v>142</v>
      </c>
      <c r="H3392" t="s">
        <v>170</v>
      </c>
      <c r="I3392" t="s">
        <v>70</v>
      </c>
      <c r="J3392">
        <v>2</v>
      </c>
      <c r="K3392">
        <v>0</v>
      </c>
      <c r="L3392" s="13">
        <f>VLOOKUP(C3392,'渗透率、续签率'!B:C,2,0)</f>
        <v>0.80900000000000005</v>
      </c>
      <c r="M3392" s="6">
        <v>0</v>
      </c>
      <c r="N3392">
        <v>0</v>
      </c>
      <c r="O3392">
        <v>0</v>
      </c>
      <c r="P3392" s="6">
        <v>0</v>
      </c>
      <c r="Q3392" s="13">
        <v>0</v>
      </c>
      <c r="R3392" s="13">
        <v>0</v>
      </c>
      <c r="S3392" s="31">
        <v>0</v>
      </c>
      <c r="T3392" s="6">
        <f>VLOOKUP(E3392,'参数设置&amp;汇总'!S:U,3,0)</f>
        <v>1</v>
      </c>
      <c r="U3392" s="78">
        <f t="shared" si="260"/>
        <v>0</v>
      </c>
      <c r="V3392" s="13">
        <v>0.85000000000000009</v>
      </c>
      <c r="W3392" s="78">
        <f t="shared" si="262"/>
        <v>0</v>
      </c>
      <c r="X3392" s="1">
        <f>VLOOKUP(E3392,'渗透率、续签率'!AG:AJ,4,0)</f>
        <v>15914</v>
      </c>
      <c r="Y3392" s="1">
        <f t="shared" si="263"/>
        <v>0</v>
      </c>
      <c r="Z3392">
        <v>0</v>
      </c>
      <c r="AA3392" s="89">
        <f t="shared" si="264"/>
        <v>0</v>
      </c>
      <c r="AH3392" s="37"/>
      <c r="AI3392" s="37"/>
      <c r="AK3392" s="37"/>
    </row>
    <row r="3393" spans="1:37" hidden="1">
      <c r="A3393" t="s">
        <v>64</v>
      </c>
      <c r="B3393" t="s">
        <v>2</v>
      </c>
      <c r="C3393" t="s">
        <v>7</v>
      </c>
      <c r="D3393" t="s">
        <v>116</v>
      </c>
      <c r="E3393" t="s">
        <v>509</v>
      </c>
      <c r="F3393" t="str">
        <f t="shared" si="261"/>
        <v>内江市留学机构</v>
      </c>
      <c r="G3393" t="s">
        <v>77</v>
      </c>
      <c r="H3393" t="s">
        <v>171</v>
      </c>
      <c r="I3393" t="s">
        <v>70</v>
      </c>
      <c r="J3393">
        <v>1</v>
      </c>
      <c r="K3393">
        <v>0</v>
      </c>
      <c r="L3393" s="13">
        <f>VLOOKUP(C3393,'渗透率、续签率'!B:C,2,0)</f>
        <v>0.80900000000000005</v>
      </c>
      <c r="M3393" s="6">
        <v>0</v>
      </c>
      <c r="N3393">
        <v>0</v>
      </c>
      <c r="O3393">
        <v>0</v>
      </c>
      <c r="P3393" s="6">
        <v>0</v>
      </c>
      <c r="Q3393" s="13">
        <v>0</v>
      </c>
      <c r="R3393" s="13">
        <v>0</v>
      </c>
      <c r="S3393" s="31">
        <v>0</v>
      </c>
      <c r="T3393" s="6">
        <f>VLOOKUP(E3393,'参数设置&amp;汇总'!S:U,3,0)</f>
        <v>1</v>
      </c>
      <c r="U3393" s="78">
        <f t="shared" si="260"/>
        <v>0</v>
      </c>
      <c r="V3393" s="13">
        <v>0.85000000000000009</v>
      </c>
      <c r="W3393" s="78">
        <f t="shared" si="262"/>
        <v>0</v>
      </c>
      <c r="X3393" s="1">
        <f>VLOOKUP(E3393,'渗透率、续签率'!AG:AJ,4,0)</f>
        <v>15914</v>
      </c>
      <c r="Y3393" s="1">
        <f t="shared" si="263"/>
        <v>0</v>
      </c>
      <c r="Z3393">
        <v>0</v>
      </c>
      <c r="AA3393" s="89">
        <f t="shared" si="264"/>
        <v>0</v>
      </c>
      <c r="AH3393" s="37"/>
      <c r="AI3393" s="37"/>
      <c r="AK3393" s="37"/>
    </row>
    <row r="3394" spans="1:37" hidden="1">
      <c r="A3394" t="s">
        <v>64</v>
      </c>
      <c r="B3394" t="s">
        <v>2</v>
      </c>
      <c r="C3394" t="s">
        <v>7</v>
      </c>
      <c r="D3394" t="s">
        <v>116</v>
      </c>
      <c r="E3394" t="s">
        <v>509</v>
      </c>
      <c r="F3394" t="str">
        <f t="shared" si="261"/>
        <v>凉山彝族自治州留学机构</v>
      </c>
      <c r="G3394" t="s">
        <v>77</v>
      </c>
      <c r="H3394" t="s">
        <v>172</v>
      </c>
      <c r="I3394" t="s">
        <v>70</v>
      </c>
      <c r="J3394">
        <v>0</v>
      </c>
      <c r="K3394">
        <v>0</v>
      </c>
      <c r="L3394" s="13">
        <f>VLOOKUP(C3394,'渗透率、续签率'!B:C,2,0)</f>
        <v>0.80900000000000005</v>
      </c>
      <c r="M3394" s="6">
        <v>0</v>
      </c>
      <c r="N3394">
        <v>0</v>
      </c>
      <c r="O3394">
        <v>0</v>
      </c>
      <c r="P3394" s="6">
        <v>0</v>
      </c>
      <c r="Q3394" s="13">
        <v>0</v>
      </c>
      <c r="R3394" s="13">
        <v>0</v>
      </c>
      <c r="S3394" s="31">
        <v>0</v>
      </c>
      <c r="T3394" s="6">
        <f>VLOOKUP(E3394,'参数设置&amp;汇总'!S:U,3,0)</f>
        <v>1</v>
      </c>
      <c r="U3394" s="78">
        <f t="shared" si="260"/>
        <v>0</v>
      </c>
      <c r="V3394" s="13">
        <v>0.85000000000000009</v>
      </c>
      <c r="W3394" s="78">
        <f t="shared" si="262"/>
        <v>0</v>
      </c>
      <c r="X3394" s="1">
        <f>VLOOKUP(E3394,'渗透率、续签率'!AG:AJ,4,0)</f>
        <v>15914</v>
      </c>
      <c r="Y3394" s="1">
        <f t="shared" si="263"/>
        <v>0</v>
      </c>
      <c r="Z3394">
        <v>0</v>
      </c>
      <c r="AA3394" s="89">
        <f t="shared" si="264"/>
        <v>0</v>
      </c>
      <c r="AH3394" s="37"/>
      <c r="AI3394" s="37"/>
      <c r="AK3394" s="37"/>
    </row>
    <row r="3395" spans="1:37" hidden="1">
      <c r="A3395" t="s">
        <v>64</v>
      </c>
      <c r="B3395" t="s">
        <v>2</v>
      </c>
      <c r="C3395" t="s">
        <v>7</v>
      </c>
      <c r="D3395" t="s">
        <v>116</v>
      </c>
      <c r="E3395" t="s">
        <v>509</v>
      </c>
      <c r="F3395" t="str">
        <f t="shared" si="261"/>
        <v>包头市留学机构</v>
      </c>
      <c r="G3395" t="s">
        <v>142</v>
      </c>
      <c r="H3395" t="s">
        <v>173</v>
      </c>
      <c r="I3395" t="s">
        <v>70</v>
      </c>
      <c r="J3395">
        <v>11</v>
      </c>
      <c r="K3395">
        <v>0</v>
      </c>
      <c r="L3395" s="13">
        <f>VLOOKUP(C3395,'渗透率、续签率'!B:C,2,0)</f>
        <v>0.80900000000000005</v>
      </c>
      <c r="M3395" s="6">
        <v>0</v>
      </c>
      <c r="N3395">
        <v>0</v>
      </c>
      <c r="O3395">
        <v>0</v>
      </c>
      <c r="P3395" s="6">
        <v>0</v>
      </c>
      <c r="Q3395" s="13">
        <v>0</v>
      </c>
      <c r="R3395" s="13">
        <v>0</v>
      </c>
      <c r="S3395" s="31">
        <v>8</v>
      </c>
      <c r="T3395" s="6">
        <f>VLOOKUP(E3395,'参数设置&amp;汇总'!S:U,3,0)</f>
        <v>1</v>
      </c>
      <c r="U3395" s="78">
        <f t="shared" ref="U3395:U3458" si="265">IF(T3395*N3395&gt;=O3395,T3395*N3395,O3395)</f>
        <v>0</v>
      </c>
      <c r="V3395" s="13">
        <v>0.85000000000000009</v>
      </c>
      <c r="W3395" s="78">
        <f t="shared" si="262"/>
        <v>0</v>
      </c>
      <c r="X3395" s="1">
        <f>VLOOKUP(E3395,'渗透率、续签率'!AG:AJ,4,0)</f>
        <v>15914</v>
      </c>
      <c r="Y3395" s="1">
        <f t="shared" si="263"/>
        <v>0</v>
      </c>
      <c r="Z3395">
        <v>0</v>
      </c>
      <c r="AA3395" s="89">
        <f t="shared" si="264"/>
        <v>0</v>
      </c>
      <c r="AH3395" s="37"/>
      <c r="AI3395" s="37"/>
      <c r="AK3395" s="37"/>
    </row>
    <row r="3396" spans="1:37" hidden="1">
      <c r="A3396" t="s">
        <v>64</v>
      </c>
      <c r="B3396" t="s">
        <v>2</v>
      </c>
      <c r="C3396" t="s">
        <v>7</v>
      </c>
      <c r="D3396" t="s">
        <v>116</v>
      </c>
      <c r="E3396" t="s">
        <v>509</v>
      </c>
      <c r="F3396" t="str">
        <f t="shared" ref="F3396:F3459" si="266">H3396&amp;C3396</f>
        <v>北海市留学机构</v>
      </c>
      <c r="G3396" t="s">
        <v>88</v>
      </c>
      <c r="H3396" t="s">
        <v>175</v>
      </c>
      <c r="I3396" t="s">
        <v>68</v>
      </c>
      <c r="J3396">
        <v>0</v>
      </c>
      <c r="K3396">
        <v>0</v>
      </c>
      <c r="L3396" s="13">
        <f>VLOOKUP(C3396,'渗透率、续签率'!B:C,2,0)</f>
        <v>0.80900000000000005</v>
      </c>
      <c r="M3396" s="6">
        <v>0</v>
      </c>
      <c r="N3396">
        <v>0</v>
      </c>
      <c r="O3396">
        <v>0</v>
      </c>
      <c r="P3396" s="6">
        <v>0</v>
      </c>
      <c r="Q3396" s="13">
        <v>0</v>
      </c>
      <c r="R3396" s="13">
        <v>0</v>
      </c>
      <c r="S3396" s="31">
        <v>0</v>
      </c>
      <c r="T3396" s="6">
        <f>VLOOKUP(E3396,'参数设置&amp;汇总'!S:U,3,0)</f>
        <v>1</v>
      </c>
      <c r="U3396" s="78">
        <f t="shared" si="265"/>
        <v>0</v>
      </c>
      <c r="V3396" s="13">
        <v>0.85000000000000009</v>
      </c>
      <c r="W3396" s="78">
        <f t="shared" ref="W3396:W3459" si="267">(O3396*(1-L3396)+IF((U3396-O3396)&lt;0,0,(U3396-O3396)))/V3396</f>
        <v>0</v>
      </c>
      <c r="X3396" s="1">
        <f>VLOOKUP(E3396,'渗透率、续签率'!AG:AJ,4,0)</f>
        <v>15914</v>
      </c>
      <c r="Y3396" s="1">
        <f t="shared" ref="Y3396:Y3459" si="268">X3396*W3396</f>
        <v>0</v>
      </c>
      <c r="Z3396">
        <v>0</v>
      </c>
      <c r="AA3396" s="89">
        <f t="shared" ref="AA3396:AA3459" si="269">N3396*X3396</f>
        <v>0</v>
      </c>
      <c r="AH3396" s="37"/>
      <c r="AI3396" s="37"/>
      <c r="AK3396" s="37"/>
    </row>
    <row r="3397" spans="1:37" hidden="1">
      <c r="A3397" t="s">
        <v>64</v>
      </c>
      <c r="B3397" t="s">
        <v>2</v>
      </c>
      <c r="C3397" t="s">
        <v>7</v>
      </c>
      <c r="D3397" t="s">
        <v>116</v>
      </c>
      <c r="E3397" t="s">
        <v>509</v>
      </c>
      <c r="F3397" t="str">
        <f t="shared" si="266"/>
        <v>十堰市留学机构</v>
      </c>
      <c r="G3397" t="s">
        <v>81</v>
      </c>
      <c r="H3397" t="s">
        <v>176</v>
      </c>
      <c r="I3397" t="s">
        <v>68</v>
      </c>
      <c r="J3397">
        <v>1</v>
      </c>
      <c r="K3397">
        <v>0</v>
      </c>
      <c r="L3397" s="13">
        <f>VLOOKUP(C3397,'渗透率、续签率'!B:C,2,0)</f>
        <v>0.80900000000000005</v>
      </c>
      <c r="M3397" s="6">
        <v>0</v>
      </c>
      <c r="N3397">
        <v>0</v>
      </c>
      <c r="O3397">
        <v>0</v>
      </c>
      <c r="P3397" s="6">
        <v>0</v>
      </c>
      <c r="Q3397" s="13">
        <v>0</v>
      </c>
      <c r="R3397" s="13">
        <v>0</v>
      </c>
      <c r="S3397" s="31">
        <v>1</v>
      </c>
      <c r="T3397" s="6">
        <f>VLOOKUP(E3397,'参数设置&amp;汇总'!S:U,3,0)</f>
        <v>1</v>
      </c>
      <c r="U3397" s="78">
        <f t="shared" si="265"/>
        <v>0</v>
      </c>
      <c r="V3397" s="13">
        <v>0.85000000000000009</v>
      </c>
      <c r="W3397" s="78">
        <f t="shared" si="267"/>
        <v>0</v>
      </c>
      <c r="X3397" s="1">
        <f>VLOOKUP(E3397,'渗透率、续签率'!AG:AJ,4,0)</f>
        <v>15914</v>
      </c>
      <c r="Y3397" s="1">
        <f t="shared" si="268"/>
        <v>0</v>
      </c>
      <c r="Z3397">
        <v>0</v>
      </c>
      <c r="AA3397" s="89">
        <f t="shared" si="269"/>
        <v>0</v>
      </c>
      <c r="AH3397" s="37"/>
      <c r="AI3397" s="37"/>
      <c r="AK3397" s="37"/>
    </row>
    <row r="3398" spans="1:37" hidden="1">
      <c r="A3398" t="s">
        <v>64</v>
      </c>
      <c r="B3398" t="s">
        <v>2</v>
      </c>
      <c r="C3398" t="s">
        <v>7</v>
      </c>
      <c r="D3398" t="s">
        <v>116</v>
      </c>
      <c r="E3398" t="s">
        <v>509</v>
      </c>
      <c r="F3398" t="str">
        <f t="shared" si="266"/>
        <v>南充市留学机构</v>
      </c>
      <c r="G3398" t="s">
        <v>77</v>
      </c>
      <c r="H3398" t="s">
        <v>177</v>
      </c>
      <c r="I3398" t="s">
        <v>70</v>
      </c>
      <c r="J3398">
        <v>3</v>
      </c>
      <c r="K3398">
        <v>0</v>
      </c>
      <c r="L3398" s="13">
        <f>VLOOKUP(C3398,'渗透率、续签率'!B:C,2,0)</f>
        <v>0.80900000000000005</v>
      </c>
      <c r="M3398" s="6">
        <v>0</v>
      </c>
      <c r="N3398">
        <v>0</v>
      </c>
      <c r="O3398">
        <v>0</v>
      </c>
      <c r="P3398" s="6">
        <v>0</v>
      </c>
      <c r="Q3398" s="13">
        <v>0</v>
      </c>
      <c r="R3398" s="13">
        <v>0</v>
      </c>
      <c r="S3398" s="31">
        <v>1</v>
      </c>
      <c r="T3398" s="6">
        <f>VLOOKUP(E3398,'参数设置&amp;汇总'!S:U,3,0)</f>
        <v>1</v>
      </c>
      <c r="U3398" s="78">
        <f t="shared" si="265"/>
        <v>0</v>
      </c>
      <c r="V3398" s="13">
        <v>0.85000000000000009</v>
      </c>
      <c r="W3398" s="78">
        <f t="shared" si="267"/>
        <v>0</v>
      </c>
      <c r="X3398" s="1">
        <f>VLOOKUP(E3398,'渗透率、续签率'!AG:AJ,4,0)</f>
        <v>15914</v>
      </c>
      <c r="Y3398" s="1">
        <f t="shared" si="268"/>
        <v>0</v>
      </c>
      <c r="Z3398">
        <v>0</v>
      </c>
      <c r="AA3398" s="89">
        <f t="shared" si="269"/>
        <v>0</v>
      </c>
    </row>
    <row r="3399" spans="1:37" hidden="1">
      <c r="A3399" t="s">
        <v>64</v>
      </c>
      <c r="B3399" t="s">
        <v>2</v>
      </c>
      <c r="C3399" t="s">
        <v>7</v>
      </c>
      <c r="D3399" t="s">
        <v>116</v>
      </c>
      <c r="E3399" t="s">
        <v>509</v>
      </c>
      <c r="F3399" t="str">
        <f t="shared" si="266"/>
        <v>南平市留学机构</v>
      </c>
      <c r="G3399" t="s">
        <v>92</v>
      </c>
      <c r="H3399" t="s">
        <v>178</v>
      </c>
      <c r="I3399" t="s">
        <v>68</v>
      </c>
      <c r="J3399">
        <v>1</v>
      </c>
      <c r="K3399">
        <v>0</v>
      </c>
      <c r="L3399" s="13">
        <f>VLOOKUP(C3399,'渗透率、续签率'!B:C,2,0)</f>
        <v>0.80900000000000005</v>
      </c>
      <c r="M3399" s="6">
        <v>0</v>
      </c>
      <c r="N3399">
        <v>0</v>
      </c>
      <c r="O3399">
        <v>0</v>
      </c>
      <c r="P3399" s="6">
        <v>0</v>
      </c>
      <c r="Q3399" s="13">
        <v>0</v>
      </c>
      <c r="R3399" s="13">
        <v>0</v>
      </c>
      <c r="S3399" s="31">
        <v>0</v>
      </c>
      <c r="T3399" s="6">
        <f>VLOOKUP(E3399,'参数设置&amp;汇总'!S:U,3,0)</f>
        <v>1</v>
      </c>
      <c r="U3399" s="78">
        <f t="shared" si="265"/>
        <v>0</v>
      </c>
      <c r="V3399" s="13">
        <v>0.85000000000000009</v>
      </c>
      <c r="W3399" s="78">
        <f t="shared" si="267"/>
        <v>0</v>
      </c>
      <c r="X3399" s="1">
        <f>VLOOKUP(E3399,'渗透率、续签率'!AG:AJ,4,0)</f>
        <v>15914</v>
      </c>
      <c r="Y3399" s="1">
        <f t="shared" si="268"/>
        <v>0</v>
      </c>
      <c r="Z3399">
        <v>0</v>
      </c>
      <c r="AA3399" s="89">
        <f t="shared" si="269"/>
        <v>0</v>
      </c>
      <c r="AH3399" s="37"/>
      <c r="AI3399" s="37"/>
      <c r="AK3399" s="37"/>
    </row>
    <row r="3400" spans="1:37" hidden="1">
      <c r="A3400" t="s">
        <v>64</v>
      </c>
      <c r="B3400" t="s">
        <v>2</v>
      </c>
      <c r="C3400" t="s">
        <v>7</v>
      </c>
      <c r="D3400" t="s">
        <v>116</v>
      </c>
      <c r="E3400" t="s">
        <v>509</v>
      </c>
      <c r="F3400" t="str">
        <f t="shared" si="266"/>
        <v>南通市留学机构</v>
      </c>
      <c r="G3400" t="s">
        <v>73</v>
      </c>
      <c r="H3400" t="s">
        <v>179</v>
      </c>
      <c r="I3400" t="s">
        <v>70</v>
      </c>
      <c r="J3400">
        <v>26</v>
      </c>
      <c r="K3400">
        <v>4</v>
      </c>
      <c r="L3400" s="13">
        <f>VLOOKUP(C3400,'渗透率、续签率'!B:C,2,0)</f>
        <v>0.80900000000000005</v>
      </c>
      <c r="M3400" s="6">
        <v>0.15</v>
      </c>
      <c r="N3400">
        <v>4</v>
      </c>
      <c r="O3400">
        <v>4</v>
      </c>
      <c r="P3400" s="6">
        <v>1</v>
      </c>
      <c r="Q3400" s="13">
        <v>0.90200000000000002</v>
      </c>
      <c r="R3400" s="13">
        <v>0.90200000000000002</v>
      </c>
      <c r="S3400" s="31">
        <v>236</v>
      </c>
      <c r="T3400" s="6">
        <f>VLOOKUP(E3400,'参数设置&amp;汇总'!S:U,3,0)</f>
        <v>1</v>
      </c>
      <c r="U3400" s="78">
        <f t="shared" si="265"/>
        <v>4</v>
      </c>
      <c r="V3400" s="13">
        <v>0.85000000000000009</v>
      </c>
      <c r="W3400" s="78">
        <f t="shared" si="267"/>
        <v>0.89882352941176435</v>
      </c>
      <c r="X3400" s="1">
        <f>VLOOKUP(E3400,'渗透率、续签率'!AG:AJ,4,0)</f>
        <v>15914</v>
      </c>
      <c r="Y3400" s="1">
        <f t="shared" si="268"/>
        <v>14303.877647058818</v>
      </c>
      <c r="Z3400">
        <v>0</v>
      </c>
      <c r="AA3400" s="89">
        <f t="shared" si="269"/>
        <v>63656</v>
      </c>
      <c r="AH3400" s="37"/>
      <c r="AI3400" s="37"/>
      <c r="AJ3400" s="1"/>
      <c r="AK3400" s="37"/>
    </row>
    <row r="3401" spans="1:37" hidden="1">
      <c r="A3401" t="s">
        <v>64</v>
      </c>
      <c r="B3401" t="s">
        <v>2</v>
      </c>
      <c r="C3401" t="s">
        <v>7</v>
      </c>
      <c r="D3401" t="s">
        <v>116</v>
      </c>
      <c r="E3401" t="s">
        <v>509</v>
      </c>
      <c r="F3401" t="str">
        <f t="shared" si="266"/>
        <v>南阳市留学机构</v>
      </c>
      <c r="G3401" t="s">
        <v>110</v>
      </c>
      <c r="H3401" t="s">
        <v>180</v>
      </c>
      <c r="I3401" t="s">
        <v>70</v>
      </c>
      <c r="J3401">
        <v>10</v>
      </c>
      <c r="K3401">
        <v>0</v>
      </c>
      <c r="L3401" s="13">
        <f>VLOOKUP(C3401,'渗透率、续签率'!B:C,2,0)</f>
        <v>0.80900000000000005</v>
      </c>
      <c r="M3401" s="6">
        <v>0</v>
      </c>
      <c r="N3401">
        <v>0</v>
      </c>
      <c r="O3401">
        <v>0</v>
      </c>
      <c r="P3401" s="6">
        <v>0</v>
      </c>
      <c r="Q3401" s="13">
        <v>0</v>
      </c>
      <c r="R3401" s="13">
        <v>0</v>
      </c>
      <c r="S3401" s="31">
        <v>14</v>
      </c>
      <c r="T3401" s="6">
        <f>VLOOKUP(E3401,'参数设置&amp;汇总'!S:U,3,0)</f>
        <v>1</v>
      </c>
      <c r="U3401" s="78">
        <f t="shared" si="265"/>
        <v>0</v>
      </c>
      <c r="V3401" s="13">
        <v>0.85000000000000009</v>
      </c>
      <c r="W3401" s="78">
        <f t="shared" si="267"/>
        <v>0</v>
      </c>
      <c r="X3401" s="1">
        <f>VLOOKUP(E3401,'渗透率、续签率'!AG:AJ,4,0)</f>
        <v>15914</v>
      </c>
      <c r="Y3401" s="1">
        <f t="shared" si="268"/>
        <v>0</v>
      </c>
      <c r="Z3401">
        <v>0</v>
      </c>
      <c r="AA3401" s="89">
        <f t="shared" si="269"/>
        <v>0</v>
      </c>
      <c r="AH3401" s="37"/>
      <c r="AI3401" s="37"/>
      <c r="AK3401" s="37"/>
    </row>
    <row r="3402" spans="1:37" hidden="1">
      <c r="A3402" t="s">
        <v>64</v>
      </c>
      <c r="B3402" t="s">
        <v>2</v>
      </c>
      <c r="C3402" t="s">
        <v>7</v>
      </c>
      <c r="D3402" t="s">
        <v>116</v>
      </c>
      <c r="E3402" t="s">
        <v>509</v>
      </c>
      <c r="F3402" t="str">
        <f t="shared" si="266"/>
        <v>博尔塔拉蒙古自治州留学机构</v>
      </c>
      <c r="G3402" t="s">
        <v>145</v>
      </c>
      <c r="H3402" t="s">
        <v>181</v>
      </c>
      <c r="I3402" t="s">
        <v>70</v>
      </c>
      <c r="J3402">
        <v>0</v>
      </c>
      <c r="K3402">
        <v>0</v>
      </c>
      <c r="L3402" s="13">
        <f>VLOOKUP(C3402,'渗透率、续签率'!B:C,2,0)</f>
        <v>0.80900000000000005</v>
      </c>
      <c r="M3402" s="6">
        <v>0</v>
      </c>
      <c r="N3402">
        <v>0</v>
      </c>
      <c r="O3402">
        <v>0</v>
      </c>
      <c r="P3402" s="6">
        <v>0</v>
      </c>
      <c r="Q3402" s="13">
        <v>0</v>
      </c>
      <c r="R3402" s="13">
        <v>0</v>
      </c>
      <c r="S3402" s="31">
        <v>0</v>
      </c>
      <c r="T3402" s="6">
        <f>VLOOKUP(E3402,'参数设置&amp;汇总'!S:U,3,0)</f>
        <v>1</v>
      </c>
      <c r="U3402" s="78">
        <f t="shared" si="265"/>
        <v>0</v>
      </c>
      <c r="V3402" s="13">
        <v>0.85000000000000009</v>
      </c>
      <c r="W3402" s="78">
        <f t="shared" si="267"/>
        <v>0</v>
      </c>
      <c r="X3402" s="1">
        <f>VLOOKUP(E3402,'渗透率、续签率'!AG:AJ,4,0)</f>
        <v>15914</v>
      </c>
      <c r="Y3402" s="1">
        <f t="shared" si="268"/>
        <v>0</v>
      </c>
      <c r="Z3402">
        <v>0</v>
      </c>
      <c r="AA3402" s="89">
        <f t="shared" si="269"/>
        <v>0</v>
      </c>
      <c r="AH3402" s="37"/>
      <c r="AI3402" s="37"/>
      <c r="AK3402" s="37"/>
    </row>
    <row r="3403" spans="1:37" hidden="1">
      <c r="A3403" t="s">
        <v>64</v>
      </c>
      <c r="B3403" t="s">
        <v>2</v>
      </c>
      <c r="C3403" t="s">
        <v>7</v>
      </c>
      <c r="D3403" t="s">
        <v>116</v>
      </c>
      <c r="E3403" t="s">
        <v>509</v>
      </c>
      <c r="F3403" t="str">
        <f t="shared" si="266"/>
        <v>双河市留学机构</v>
      </c>
      <c r="G3403" t="s">
        <v>145</v>
      </c>
      <c r="H3403" t="s">
        <v>182</v>
      </c>
      <c r="I3403" t="s">
        <v>70</v>
      </c>
      <c r="J3403">
        <v>0</v>
      </c>
      <c r="K3403">
        <v>0</v>
      </c>
      <c r="L3403" s="13">
        <f>VLOOKUP(C3403,'渗透率、续签率'!B:C,2,0)</f>
        <v>0.80900000000000005</v>
      </c>
      <c r="M3403" s="6">
        <v>0</v>
      </c>
      <c r="N3403">
        <v>0</v>
      </c>
      <c r="O3403">
        <v>0</v>
      </c>
      <c r="P3403" s="6">
        <v>0</v>
      </c>
      <c r="Q3403" s="13">
        <v>0</v>
      </c>
      <c r="R3403" s="13">
        <v>0</v>
      </c>
      <c r="S3403" s="31">
        <v>0</v>
      </c>
      <c r="T3403" s="6">
        <f>VLOOKUP(E3403,'参数设置&amp;汇总'!S:U,3,0)</f>
        <v>1</v>
      </c>
      <c r="U3403" s="78">
        <f t="shared" si="265"/>
        <v>0</v>
      </c>
      <c r="V3403" s="13">
        <v>0.85000000000000009</v>
      </c>
      <c r="W3403" s="78">
        <f t="shared" si="267"/>
        <v>0</v>
      </c>
      <c r="X3403" s="1">
        <f>VLOOKUP(E3403,'渗透率、续签率'!AG:AJ,4,0)</f>
        <v>15914</v>
      </c>
      <c r="Y3403" s="1">
        <f t="shared" si="268"/>
        <v>0</v>
      </c>
      <c r="Z3403">
        <v>0</v>
      </c>
      <c r="AA3403" s="89">
        <f t="shared" si="269"/>
        <v>0</v>
      </c>
      <c r="AH3403" s="37"/>
      <c r="AI3403" s="37"/>
      <c r="AK3403" s="37"/>
    </row>
    <row r="3404" spans="1:37" hidden="1">
      <c r="A3404" t="s">
        <v>64</v>
      </c>
      <c r="B3404" t="s">
        <v>2</v>
      </c>
      <c r="C3404" t="s">
        <v>7</v>
      </c>
      <c r="D3404" t="s">
        <v>116</v>
      </c>
      <c r="E3404" t="s">
        <v>509</v>
      </c>
      <c r="F3404" t="str">
        <f t="shared" si="266"/>
        <v>双鸭山市留学机构</v>
      </c>
      <c r="G3404" t="s">
        <v>118</v>
      </c>
      <c r="H3404" t="s">
        <v>183</v>
      </c>
      <c r="I3404" t="s">
        <v>70</v>
      </c>
      <c r="J3404">
        <v>0</v>
      </c>
      <c r="K3404">
        <v>0</v>
      </c>
      <c r="L3404" s="13">
        <f>VLOOKUP(C3404,'渗透率、续签率'!B:C,2,0)</f>
        <v>0.80900000000000005</v>
      </c>
      <c r="M3404" s="6">
        <v>0</v>
      </c>
      <c r="N3404">
        <v>0</v>
      </c>
      <c r="O3404">
        <v>0</v>
      </c>
      <c r="P3404" s="6">
        <v>0</v>
      </c>
      <c r="Q3404" s="13">
        <v>0</v>
      </c>
      <c r="R3404" s="13">
        <v>0</v>
      </c>
      <c r="S3404" s="31">
        <v>0</v>
      </c>
      <c r="T3404" s="6">
        <f>VLOOKUP(E3404,'参数设置&amp;汇总'!S:U,3,0)</f>
        <v>1</v>
      </c>
      <c r="U3404" s="78">
        <f t="shared" si="265"/>
        <v>0</v>
      </c>
      <c r="V3404" s="13">
        <v>0.85000000000000009</v>
      </c>
      <c r="W3404" s="78">
        <f t="shared" si="267"/>
        <v>0</v>
      </c>
      <c r="X3404" s="1">
        <f>VLOOKUP(E3404,'渗透率、续签率'!AG:AJ,4,0)</f>
        <v>15914</v>
      </c>
      <c r="Y3404" s="1">
        <f t="shared" si="268"/>
        <v>0</v>
      </c>
      <c r="Z3404">
        <v>0</v>
      </c>
      <c r="AA3404" s="89">
        <f t="shared" si="269"/>
        <v>0</v>
      </c>
      <c r="AH3404" s="37"/>
      <c r="AI3404" s="37"/>
      <c r="AK3404" s="37"/>
    </row>
    <row r="3405" spans="1:37" hidden="1">
      <c r="A3405" t="s">
        <v>64</v>
      </c>
      <c r="B3405" t="s">
        <v>2</v>
      </c>
      <c r="C3405" t="s">
        <v>7</v>
      </c>
      <c r="D3405" t="s">
        <v>116</v>
      </c>
      <c r="E3405" t="s">
        <v>509</v>
      </c>
      <c r="F3405" t="str">
        <f t="shared" si="266"/>
        <v>台州市留学机构</v>
      </c>
      <c r="G3405" t="s">
        <v>79</v>
      </c>
      <c r="H3405" t="s">
        <v>185</v>
      </c>
      <c r="I3405" t="s">
        <v>68</v>
      </c>
      <c r="J3405">
        <v>14</v>
      </c>
      <c r="K3405">
        <v>1</v>
      </c>
      <c r="L3405" s="13">
        <f>VLOOKUP(C3405,'渗透率、续签率'!B:C,2,0)</f>
        <v>0.80900000000000005</v>
      </c>
      <c r="M3405" s="6">
        <v>7.0000000000000007E-2</v>
      </c>
      <c r="N3405">
        <v>1</v>
      </c>
      <c r="O3405">
        <v>1</v>
      </c>
      <c r="P3405" s="6">
        <v>1</v>
      </c>
      <c r="Q3405" s="13">
        <v>0.86899999999999999</v>
      </c>
      <c r="R3405" s="13">
        <v>0.86899999999999999</v>
      </c>
      <c r="S3405" s="31">
        <v>72</v>
      </c>
      <c r="T3405" s="6">
        <f>VLOOKUP(E3405,'参数设置&amp;汇总'!S:U,3,0)</f>
        <v>1</v>
      </c>
      <c r="U3405" s="78">
        <f t="shared" si="265"/>
        <v>1</v>
      </c>
      <c r="V3405" s="13">
        <v>0.85000000000000009</v>
      </c>
      <c r="W3405" s="78">
        <f t="shared" si="267"/>
        <v>0.22470588235294109</v>
      </c>
      <c r="X3405" s="1">
        <f>VLOOKUP(E3405,'渗透率、续签率'!AG:AJ,4,0)</f>
        <v>15914</v>
      </c>
      <c r="Y3405" s="1">
        <f t="shared" si="268"/>
        <v>3575.9694117647045</v>
      </c>
      <c r="Z3405">
        <v>1</v>
      </c>
      <c r="AA3405" s="89">
        <f t="shared" si="269"/>
        <v>15914</v>
      </c>
      <c r="AH3405" s="37"/>
      <c r="AI3405" s="37"/>
      <c r="AK3405" s="37"/>
    </row>
    <row r="3406" spans="1:37" hidden="1">
      <c r="A3406" t="s">
        <v>64</v>
      </c>
      <c r="B3406" t="s">
        <v>2</v>
      </c>
      <c r="C3406" t="s">
        <v>7</v>
      </c>
      <c r="D3406" t="s">
        <v>116</v>
      </c>
      <c r="E3406" t="s">
        <v>509</v>
      </c>
      <c r="F3406" t="str">
        <f t="shared" si="266"/>
        <v>台湾省留学机构</v>
      </c>
      <c r="G3406" t="s">
        <v>186</v>
      </c>
      <c r="H3406" t="s">
        <v>186</v>
      </c>
      <c r="I3406" t="s">
        <v>57</v>
      </c>
      <c r="J3406">
        <v>84</v>
      </c>
      <c r="K3406">
        <v>0</v>
      </c>
      <c r="L3406" s="13">
        <f>VLOOKUP(C3406,'渗透率、续签率'!B:C,2,0)</f>
        <v>0.80900000000000005</v>
      </c>
      <c r="M3406" s="6">
        <v>0</v>
      </c>
      <c r="N3406">
        <v>0</v>
      </c>
      <c r="O3406">
        <v>0</v>
      </c>
      <c r="P3406" s="6">
        <v>0</v>
      </c>
      <c r="Q3406" s="13">
        <v>0</v>
      </c>
      <c r="R3406" s="13">
        <v>0</v>
      </c>
      <c r="S3406" s="31">
        <v>1</v>
      </c>
      <c r="T3406" s="6">
        <f>VLOOKUP(E3406,'参数设置&amp;汇总'!S:U,3,0)</f>
        <v>1</v>
      </c>
      <c r="U3406" s="78">
        <f t="shared" si="265"/>
        <v>0</v>
      </c>
      <c r="V3406" s="13">
        <v>0.85000000000000009</v>
      </c>
      <c r="W3406" s="78">
        <f t="shared" si="267"/>
        <v>0</v>
      </c>
      <c r="X3406" s="1">
        <f>VLOOKUP(E3406,'渗透率、续签率'!AG:AJ,4,0)</f>
        <v>15914</v>
      </c>
      <c r="Y3406" s="1">
        <f t="shared" si="268"/>
        <v>0</v>
      </c>
      <c r="Z3406">
        <v>0</v>
      </c>
      <c r="AA3406" s="89">
        <f t="shared" si="269"/>
        <v>0</v>
      </c>
      <c r="AH3406" s="37"/>
      <c r="AI3406" s="37"/>
      <c r="AK3406" s="37"/>
    </row>
    <row r="3407" spans="1:37" hidden="1">
      <c r="A3407" t="s">
        <v>64</v>
      </c>
      <c r="B3407" t="s">
        <v>2</v>
      </c>
      <c r="C3407" t="s">
        <v>7</v>
      </c>
      <c r="D3407" t="s">
        <v>116</v>
      </c>
      <c r="E3407" t="s">
        <v>509</v>
      </c>
      <c r="F3407" t="str">
        <f t="shared" si="266"/>
        <v>吉安市留学机构</v>
      </c>
      <c r="G3407" t="s">
        <v>90</v>
      </c>
      <c r="H3407" t="s">
        <v>187</v>
      </c>
      <c r="I3407" t="s">
        <v>68</v>
      </c>
      <c r="J3407">
        <v>2</v>
      </c>
      <c r="K3407">
        <v>0</v>
      </c>
      <c r="L3407" s="13">
        <f>VLOOKUP(C3407,'渗透率、续签率'!B:C,2,0)</f>
        <v>0.80900000000000005</v>
      </c>
      <c r="M3407" s="6">
        <v>0</v>
      </c>
      <c r="N3407">
        <v>0</v>
      </c>
      <c r="O3407">
        <v>0</v>
      </c>
      <c r="P3407" s="6">
        <v>0</v>
      </c>
      <c r="Q3407" s="13">
        <v>0</v>
      </c>
      <c r="R3407" s="13">
        <v>0</v>
      </c>
      <c r="S3407" s="31">
        <v>4</v>
      </c>
      <c r="T3407" s="6">
        <f>VLOOKUP(E3407,'参数设置&amp;汇总'!S:U,3,0)</f>
        <v>1</v>
      </c>
      <c r="U3407" s="78">
        <f t="shared" si="265"/>
        <v>0</v>
      </c>
      <c r="V3407" s="13">
        <v>0.85000000000000009</v>
      </c>
      <c r="W3407" s="78">
        <f t="shared" si="267"/>
        <v>0</v>
      </c>
      <c r="X3407" s="1">
        <f>VLOOKUP(E3407,'渗透率、续签率'!AG:AJ,4,0)</f>
        <v>15914</v>
      </c>
      <c r="Y3407" s="1">
        <f t="shared" si="268"/>
        <v>0</v>
      </c>
      <c r="Z3407">
        <v>0</v>
      </c>
      <c r="AA3407" s="89">
        <f t="shared" si="269"/>
        <v>0</v>
      </c>
      <c r="AH3407" s="37"/>
      <c r="AI3407" s="37"/>
      <c r="AK3407" s="37"/>
    </row>
    <row r="3408" spans="1:37" hidden="1">
      <c r="A3408" t="s">
        <v>64</v>
      </c>
      <c r="B3408" t="s">
        <v>2</v>
      </c>
      <c r="C3408" t="s">
        <v>7</v>
      </c>
      <c r="D3408" t="s">
        <v>116</v>
      </c>
      <c r="E3408" t="s">
        <v>509</v>
      </c>
      <c r="F3408" t="str">
        <f t="shared" si="266"/>
        <v>吉林市留学机构</v>
      </c>
      <c r="G3408" t="s">
        <v>188</v>
      </c>
      <c r="H3408" t="s">
        <v>189</v>
      </c>
      <c r="I3408" t="s">
        <v>70</v>
      </c>
      <c r="J3408">
        <v>5</v>
      </c>
      <c r="K3408">
        <v>0</v>
      </c>
      <c r="L3408" s="13">
        <f>VLOOKUP(C3408,'渗透率、续签率'!B:C,2,0)</f>
        <v>0.80900000000000005</v>
      </c>
      <c r="M3408" s="6">
        <v>0</v>
      </c>
      <c r="N3408">
        <v>0</v>
      </c>
      <c r="O3408">
        <v>0</v>
      </c>
      <c r="P3408" s="6">
        <v>0</v>
      </c>
      <c r="Q3408" s="13">
        <v>0</v>
      </c>
      <c r="R3408" s="13">
        <v>0</v>
      </c>
      <c r="S3408" s="31">
        <v>4</v>
      </c>
      <c r="T3408" s="6">
        <f>VLOOKUP(E3408,'参数设置&amp;汇总'!S:U,3,0)</f>
        <v>1</v>
      </c>
      <c r="U3408" s="78">
        <f t="shared" si="265"/>
        <v>0</v>
      </c>
      <c r="V3408" s="13">
        <v>0.85000000000000009</v>
      </c>
      <c r="W3408" s="78">
        <f t="shared" si="267"/>
        <v>0</v>
      </c>
      <c r="X3408" s="1">
        <f>VLOOKUP(E3408,'渗透率、续签率'!AG:AJ,4,0)</f>
        <v>15914</v>
      </c>
      <c r="Y3408" s="1">
        <f t="shared" si="268"/>
        <v>0</v>
      </c>
      <c r="Z3408">
        <v>0</v>
      </c>
      <c r="AA3408" s="89">
        <f t="shared" si="269"/>
        <v>0</v>
      </c>
      <c r="AH3408" s="37"/>
      <c r="AI3408" s="37"/>
      <c r="AK3408" s="37"/>
    </row>
    <row r="3409" spans="1:37" hidden="1">
      <c r="A3409" t="s">
        <v>64</v>
      </c>
      <c r="B3409" t="s">
        <v>2</v>
      </c>
      <c r="C3409" t="s">
        <v>7</v>
      </c>
      <c r="D3409" t="s">
        <v>116</v>
      </c>
      <c r="E3409" t="s">
        <v>509</v>
      </c>
      <c r="F3409" t="str">
        <f t="shared" si="266"/>
        <v>吐鲁番市留学机构</v>
      </c>
      <c r="G3409" t="s">
        <v>145</v>
      </c>
      <c r="H3409" t="s">
        <v>190</v>
      </c>
      <c r="I3409" t="s">
        <v>70</v>
      </c>
      <c r="J3409">
        <v>0</v>
      </c>
      <c r="K3409">
        <v>0</v>
      </c>
      <c r="L3409" s="13">
        <f>VLOOKUP(C3409,'渗透率、续签率'!B:C,2,0)</f>
        <v>0.80900000000000005</v>
      </c>
      <c r="M3409" s="6">
        <v>0</v>
      </c>
      <c r="N3409">
        <v>0</v>
      </c>
      <c r="O3409">
        <v>0</v>
      </c>
      <c r="P3409" s="6">
        <v>0</v>
      </c>
      <c r="Q3409" s="13">
        <v>0</v>
      </c>
      <c r="R3409" s="13">
        <v>0</v>
      </c>
      <c r="S3409" s="31">
        <v>0</v>
      </c>
      <c r="T3409" s="6">
        <f>VLOOKUP(E3409,'参数设置&amp;汇总'!S:U,3,0)</f>
        <v>1</v>
      </c>
      <c r="U3409" s="78">
        <f t="shared" si="265"/>
        <v>0</v>
      </c>
      <c r="V3409" s="13">
        <v>0.85000000000000009</v>
      </c>
      <c r="W3409" s="78">
        <f t="shared" si="267"/>
        <v>0</v>
      </c>
      <c r="X3409" s="1">
        <f>VLOOKUP(E3409,'渗透率、续签率'!AG:AJ,4,0)</f>
        <v>15914</v>
      </c>
      <c r="Y3409" s="1">
        <f t="shared" si="268"/>
        <v>0</v>
      </c>
      <c r="Z3409">
        <v>0</v>
      </c>
      <c r="AA3409" s="89">
        <f t="shared" si="269"/>
        <v>0</v>
      </c>
      <c r="AH3409" s="37"/>
      <c r="AI3409" s="37"/>
      <c r="AK3409" s="37"/>
    </row>
    <row r="3410" spans="1:37" hidden="1">
      <c r="A3410" t="s">
        <v>64</v>
      </c>
      <c r="B3410" t="s">
        <v>2</v>
      </c>
      <c r="C3410" t="s">
        <v>7</v>
      </c>
      <c r="D3410" t="s">
        <v>116</v>
      </c>
      <c r="E3410" t="s">
        <v>509</v>
      </c>
      <c r="F3410" t="str">
        <f t="shared" si="266"/>
        <v>吕梁市留学机构</v>
      </c>
      <c r="G3410" t="s">
        <v>134</v>
      </c>
      <c r="H3410" t="s">
        <v>191</v>
      </c>
      <c r="I3410" t="s">
        <v>70</v>
      </c>
      <c r="J3410">
        <v>0</v>
      </c>
      <c r="K3410">
        <v>0</v>
      </c>
      <c r="L3410" s="13">
        <f>VLOOKUP(C3410,'渗透率、续签率'!B:C,2,0)</f>
        <v>0.80900000000000005</v>
      </c>
      <c r="M3410" s="6">
        <v>0</v>
      </c>
      <c r="N3410">
        <v>0</v>
      </c>
      <c r="O3410">
        <v>0</v>
      </c>
      <c r="P3410" s="6">
        <v>0</v>
      </c>
      <c r="Q3410" s="13">
        <v>0</v>
      </c>
      <c r="R3410" s="13">
        <v>0</v>
      </c>
      <c r="S3410" s="31">
        <v>0</v>
      </c>
      <c r="T3410" s="6">
        <f>VLOOKUP(E3410,'参数设置&amp;汇总'!S:U,3,0)</f>
        <v>1</v>
      </c>
      <c r="U3410" s="78">
        <f t="shared" si="265"/>
        <v>0</v>
      </c>
      <c r="V3410" s="13">
        <v>0.85000000000000009</v>
      </c>
      <c r="W3410" s="78">
        <f t="shared" si="267"/>
        <v>0</v>
      </c>
      <c r="X3410" s="1">
        <f>VLOOKUP(E3410,'渗透率、续签率'!AG:AJ,4,0)</f>
        <v>15914</v>
      </c>
      <c r="Y3410" s="1">
        <f t="shared" si="268"/>
        <v>0</v>
      </c>
      <c r="Z3410">
        <v>0</v>
      </c>
      <c r="AA3410" s="89">
        <f t="shared" si="269"/>
        <v>0</v>
      </c>
      <c r="AH3410" s="37"/>
      <c r="AI3410" s="37"/>
      <c r="AK3410" s="37"/>
    </row>
    <row r="3411" spans="1:37" hidden="1">
      <c r="A3411" t="s">
        <v>64</v>
      </c>
      <c r="B3411" t="s">
        <v>2</v>
      </c>
      <c r="C3411" t="s">
        <v>7</v>
      </c>
      <c r="D3411" t="s">
        <v>116</v>
      </c>
      <c r="E3411" t="s">
        <v>509</v>
      </c>
      <c r="F3411" t="str">
        <f t="shared" si="266"/>
        <v>吴忠市留学机构</v>
      </c>
      <c r="G3411" t="s">
        <v>129</v>
      </c>
      <c r="H3411" t="s">
        <v>192</v>
      </c>
      <c r="I3411" t="s">
        <v>70</v>
      </c>
      <c r="J3411">
        <v>0</v>
      </c>
      <c r="K3411">
        <v>0</v>
      </c>
      <c r="L3411" s="13">
        <f>VLOOKUP(C3411,'渗透率、续签率'!B:C,2,0)</f>
        <v>0.80900000000000005</v>
      </c>
      <c r="M3411" s="6">
        <v>0</v>
      </c>
      <c r="N3411">
        <v>0</v>
      </c>
      <c r="O3411">
        <v>0</v>
      </c>
      <c r="P3411" s="6">
        <v>0</v>
      </c>
      <c r="Q3411" s="13">
        <v>0</v>
      </c>
      <c r="R3411" s="13">
        <v>0</v>
      </c>
      <c r="S3411" s="31">
        <v>0</v>
      </c>
      <c r="T3411" s="6">
        <f>VLOOKUP(E3411,'参数设置&amp;汇总'!S:U,3,0)</f>
        <v>1</v>
      </c>
      <c r="U3411" s="78">
        <f t="shared" si="265"/>
        <v>0</v>
      </c>
      <c r="V3411" s="13">
        <v>0.85000000000000009</v>
      </c>
      <c r="W3411" s="78">
        <f t="shared" si="267"/>
        <v>0</v>
      </c>
      <c r="X3411" s="1">
        <f>VLOOKUP(E3411,'渗透率、续签率'!AG:AJ,4,0)</f>
        <v>15914</v>
      </c>
      <c r="Y3411" s="1">
        <f t="shared" si="268"/>
        <v>0</v>
      </c>
      <c r="Z3411">
        <v>0</v>
      </c>
      <c r="AA3411" s="89">
        <f t="shared" si="269"/>
        <v>0</v>
      </c>
      <c r="AH3411" s="37"/>
      <c r="AI3411" s="37"/>
      <c r="AK3411" s="37"/>
    </row>
    <row r="3412" spans="1:37" hidden="1">
      <c r="A3412" t="s">
        <v>64</v>
      </c>
      <c r="B3412" t="s">
        <v>2</v>
      </c>
      <c r="C3412" t="s">
        <v>7</v>
      </c>
      <c r="D3412" t="s">
        <v>116</v>
      </c>
      <c r="E3412" t="s">
        <v>509</v>
      </c>
      <c r="F3412" t="str">
        <f t="shared" si="266"/>
        <v>周口市留学机构</v>
      </c>
      <c r="G3412" t="s">
        <v>110</v>
      </c>
      <c r="H3412" t="s">
        <v>193</v>
      </c>
      <c r="I3412" t="s">
        <v>70</v>
      </c>
      <c r="J3412">
        <v>5</v>
      </c>
      <c r="K3412">
        <v>0</v>
      </c>
      <c r="L3412" s="13">
        <f>VLOOKUP(C3412,'渗透率、续签率'!B:C,2,0)</f>
        <v>0.80900000000000005</v>
      </c>
      <c r="M3412" s="6">
        <v>0</v>
      </c>
      <c r="N3412">
        <v>0</v>
      </c>
      <c r="O3412">
        <v>0</v>
      </c>
      <c r="P3412" s="6">
        <v>0</v>
      </c>
      <c r="Q3412" s="13">
        <v>0</v>
      </c>
      <c r="R3412" s="13">
        <v>0</v>
      </c>
      <c r="S3412" s="31">
        <v>2</v>
      </c>
      <c r="T3412" s="6">
        <f>VLOOKUP(E3412,'参数设置&amp;汇总'!S:U,3,0)</f>
        <v>1</v>
      </c>
      <c r="U3412" s="78">
        <f t="shared" si="265"/>
        <v>0</v>
      </c>
      <c r="V3412" s="13">
        <v>0.85000000000000009</v>
      </c>
      <c r="W3412" s="78">
        <f t="shared" si="267"/>
        <v>0</v>
      </c>
      <c r="X3412" s="1">
        <f>VLOOKUP(E3412,'渗透率、续签率'!AG:AJ,4,0)</f>
        <v>15914</v>
      </c>
      <c r="Y3412" s="1">
        <f t="shared" si="268"/>
        <v>0</v>
      </c>
      <c r="Z3412">
        <v>0</v>
      </c>
      <c r="AA3412" s="89">
        <f t="shared" si="269"/>
        <v>0</v>
      </c>
      <c r="AH3412" s="37"/>
      <c r="AI3412" s="37"/>
      <c r="AK3412" s="37"/>
    </row>
    <row r="3413" spans="1:37" hidden="1">
      <c r="A3413" t="s">
        <v>64</v>
      </c>
      <c r="B3413" t="s">
        <v>2</v>
      </c>
      <c r="C3413" t="s">
        <v>7</v>
      </c>
      <c r="D3413" t="s">
        <v>116</v>
      </c>
      <c r="E3413" t="s">
        <v>509</v>
      </c>
      <c r="F3413" t="str">
        <f t="shared" si="266"/>
        <v>呼伦贝尔市留学机构</v>
      </c>
      <c r="G3413" t="s">
        <v>142</v>
      </c>
      <c r="H3413" t="s">
        <v>194</v>
      </c>
      <c r="I3413" t="s">
        <v>70</v>
      </c>
      <c r="J3413">
        <v>1</v>
      </c>
      <c r="K3413">
        <v>0</v>
      </c>
      <c r="L3413" s="13">
        <f>VLOOKUP(C3413,'渗透率、续签率'!B:C,2,0)</f>
        <v>0.80900000000000005</v>
      </c>
      <c r="M3413" s="6">
        <v>0</v>
      </c>
      <c r="N3413">
        <v>0</v>
      </c>
      <c r="O3413">
        <v>0</v>
      </c>
      <c r="P3413" s="6">
        <v>0</v>
      </c>
      <c r="Q3413" s="13">
        <v>0</v>
      </c>
      <c r="R3413" s="13">
        <v>0</v>
      </c>
      <c r="S3413" s="31">
        <v>0</v>
      </c>
      <c r="T3413" s="6">
        <f>VLOOKUP(E3413,'参数设置&amp;汇总'!S:U,3,0)</f>
        <v>1</v>
      </c>
      <c r="U3413" s="78">
        <f t="shared" si="265"/>
        <v>0</v>
      </c>
      <c r="V3413" s="13">
        <v>0.85000000000000009</v>
      </c>
      <c r="W3413" s="78">
        <f t="shared" si="267"/>
        <v>0</v>
      </c>
      <c r="X3413" s="1">
        <f>VLOOKUP(E3413,'渗透率、续签率'!AG:AJ,4,0)</f>
        <v>15914</v>
      </c>
      <c r="Y3413" s="1">
        <f t="shared" si="268"/>
        <v>0</v>
      </c>
      <c r="Z3413">
        <v>0</v>
      </c>
      <c r="AA3413" s="89">
        <f t="shared" si="269"/>
        <v>0</v>
      </c>
      <c r="AH3413" s="37"/>
      <c r="AI3413" s="37"/>
      <c r="AK3413" s="37"/>
    </row>
    <row r="3414" spans="1:37" hidden="1">
      <c r="A3414" t="s">
        <v>64</v>
      </c>
      <c r="B3414" t="s">
        <v>2</v>
      </c>
      <c r="C3414" t="s">
        <v>7</v>
      </c>
      <c r="D3414" t="s">
        <v>116</v>
      </c>
      <c r="E3414" t="s">
        <v>509</v>
      </c>
      <c r="F3414" t="str">
        <f t="shared" si="266"/>
        <v>呼和浩特市留学机构</v>
      </c>
      <c r="G3414" t="s">
        <v>142</v>
      </c>
      <c r="H3414" t="s">
        <v>195</v>
      </c>
      <c r="I3414" t="s">
        <v>70</v>
      </c>
      <c r="J3414">
        <v>25</v>
      </c>
      <c r="K3414">
        <v>8</v>
      </c>
      <c r="L3414" s="13">
        <f>VLOOKUP(C3414,'渗透率、续签率'!B:C,2,0)</f>
        <v>0.80900000000000005</v>
      </c>
      <c r="M3414" s="6">
        <v>0.32</v>
      </c>
      <c r="N3414">
        <v>5</v>
      </c>
      <c r="O3414">
        <v>5</v>
      </c>
      <c r="P3414" s="6">
        <v>1</v>
      </c>
      <c r="Q3414" s="13">
        <v>0.93600000000000005</v>
      </c>
      <c r="R3414" s="13">
        <v>0.89600000000000002</v>
      </c>
      <c r="S3414" s="31">
        <v>346</v>
      </c>
      <c r="T3414" s="6">
        <f>VLOOKUP(E3414,'参数设置&amp;汇总'!S:U,3,0)</f>
        <v>1</v>
      </c>
      <c r="U3414" s="78">
        <f t="shared" si="265"/>
        <v>5</v>
      </c>
      <c r="V3414" s="13">
        <v>0.85000000000000009</v>
      </c>
      <c r="W3414" s="78">
        <f t="shared" si="267"/>
        <v>1.1235294117647054</v>
      </c>
      <c r="X3414" s="1">
        <f>VLOOKUP(E3414,'渗透率、续签率'!AG:AJ,4,0)</f>
        <v>15914</v>
      </c>
      <c r="Y3414" s="1">
        <f t="shared" si="268"/>
        <v>17879.847058823521</v>
      </c>
      <c r="Z3414">
        <v>6</v>
      </c>
      <c r="AA3414" s="89">
        <f t="shared" si="269"/>
        <v>79570</v>
      </c>
      <c r="AH3414" s="37"/>
      <c r="AI3414" s="37"/>
      <c r="AK3414" s="37"/>
    </row>
    <row r="3415" spans="1:37" hidden="1">
      <c r="A3415" t="s">
        <v>64</v>
      </c>
      <c r="B3415" t="s">
        <v>2</v>
      </c>
      <c r="C3415" t="s">
        <v>7</v>
      </c>
      <c r="D3415" t="s">
        <v>116</v>
      </c>
      <c r="E3415" t="s">
        <v>509</v>
      </c>
      <c r="F3415" t="str">
        <f t="shared" si="266"/>
        <v>和田地区留学机构</v>
      </c>
      <c r="G3415" t="s">
        <v>145</v>
      </c>
      <c r="H3415" t="s">
        <v>196</v>
      </c>
      <c r="I3415" t="s">
        <v>70</v>
      </c>
      <c r="J3415">
        <v>0</v>
      </c>
      <c r="K3415">
        <v>0</v>
      </c>
      <c r="L3415" s="13">
        <f>VLOOKUP(C3415,'渗透率、续签率'!B:C,2,0)</f>
        <v>0.80900000000000005</v>
      </c>
      <c r="M3415" s="6">
        <v>0</v>
      </c>
      <c r="N3415">
        <v>0</v>
      </c>
      <c r="O3415">
        <v>0</v>
      </c>
      <c r="P3415" s="6">
        <v>0</v>
      </c>
      <c r="Q3415" s="13">
        <v>0</v>
      </c>
      <c r="R3415" s="13">
        <v>0</v>
      </c>
      <c r="S3415" s="31">
        <v>0</v>
      </c>
      <c r="T3415" s="6">
        <f>VLOOKUP(E3415,'参数设置&amp;汇总'!S:U,3,0)</f>
        <v>1</v>
      </c>
      <c r="U3415" s="78">
        <f t="shared" si="265"/>
        <v>0</v>
      </c>
      <c r="V3415" s="13">
        <v>0.85000000000000009</v>
      </c>
      <c r="W3415" s="78">
        <f t="shared" si="267"/>
        <v>0</v>
      </c>
      <c r="X3415" s="1">
        <f>VLOOKUP(E3415,'渗透率、续签率'!AG:AJ,4,0)</f>
        <v>15914</v>
      </c>
      <c r="Y3415" s="1">
        <f t="shared" si="268"/>
        <v>0</v>
      </c>
      <c r="Z3415">
        <v>0</v>
      </c>
      <c r="AA3415" s="89">
        <f t="shared" si="269"/>
        <v>0</v>
      </c>
    </row>
    <row r="3416" spans="1:37" hidden="1">
      <c r="A3416" t="s">
        <v>64</v>
      </c>
      <c r="B3416" t="s">
        <v>2</v>
      </c>
      <c r="C3416" t="s">
        <v>7</v>
      </c>
      <c r="D3416" t="s">
        <v>116</v>
      </c>
      <c r="E3416" t="s">
        <v>509</v>
      </c>
      <c r="F3416" t="str">
        <f t="shared" si="266"/>
        <v>咸宁市留学机构</v>
      </c>
      <c r="G3416" t="s">
        <v>81</v>
      </c>
      <c r="H3416" t="s">
        <v>197</v>
      </c>
      <c r="I3416" t="s">
        <v>68</v>
      </c>
      <c r="J3416">
        <v>1</v>
      </c>
      <c r="K3416">
        <v>0</v>
      </c>
      <c r="L3416" s="13">
        <f>VLOOKUP(C3416,'渗透率、续签率'!B:C,2,0)</f>
        <v>0.80900000000000005</v>
      </c>
      <c r="M3416" s="6">
        <v>0</v>
      </c>
      <c r="N3416">
        <v>0</v>
      </c>
      <c r="O3416">
        <v>0</v>
      </c>
      <c r="P3416" s="6">
        <v>0</v>
      </c>
      <c r="Q3416" s="13">
        <v>0</v>
      </c>
      <c r="R3416" s="13">
        <v>0</v>
      </c>
      <c r="S3416" s="31">
        <v>0</v>
      </c>
      <c r="T3416" s="6">
        <f>VLOOKUP(E3416,'参数设置&amp;汇总'!S:U,3,0)</f>
        <v>1</v>
      </c>
      <c r="U3416" s="78">
        <f t="shared" si="265"/>
        <v>0</v>
      </c>
      <c r="V3416" s="13">
        <v>0.85000000000000009</v>
      </c>
      <c r="W3416" s="78">
        <f t="shared" si="267"/>
        <v>0</v>
      </c>
      <c r="X3416" s="1">
        <f>VLOOKUP(E3416,'渗透率、续签率'!AG:AJ,4,0)</f>
        <v>15914</v>
      </c>
      <c r="Y3416" s="1">
        <f t="shared" si="268"/>
        <v>0</v>
      </c>
      <c r="Z3416">
        <v>0</v>
      </c>
      <c r="AA3416" s="89">
        <f t="shared" si="269"/>
        <v>0</v>
      </c>
      <c r="AH3416" s="37"/>
      <c r="AI3416" s="37"/>
      <c r="AK3416" s="37"/>
    </row>
    <row r="3417" spans="1:37" hidden="1">
      <c r="A3417" t="s">
        <v>64</v>
      </c>
      <c r="B3417" t="s">
        <v>2</v>
      </c>
      <c r="C3417" t="s">
        <v>7</v>
      </c>
      <c r="D3417" t="s">
        <v>116</v>
      </c>
      <c r="E3417" t="s">
        <v>509</v>
      </c>
      <c r="F3417" t="str">
        <f t="shared" si="266"/>
        <v>咸阳市留学机构</v>
      </c>
      <c r="G3417" t="s">
        <v>108</v>
      </c>
      <c r="H3417" t="s">
        <v>198</v>
      </c>
      <c r="I3417" t="s">
        <v>70</v>
      </c>
      <c r="J3417">
        <v>1</v>
      </c>
      <c r="K3417">
        <v>0</v>
      </c>
      <c r="L3417" s="13">
        <f>VLOOKUP(C3417,'渗透率、续签率'!B:C,2,0)</f>
        <v>0.80900000000000005</v>
      </c>
      <c r="M3417" s="6">
        <v>0</v>
      </c>
      <c r="N3417">
        <v>0</v>
      </c>
      <c r="O3417">
        <v>0</v>
      </c>
      <c r="P3417" s="6">
        <v>0</v>
      </c>
      <c r="Q3417" s="13">
        <v>0</v>
      </c>
      <c r="R3417" s="13">
        <v>0</v>
      </c>
      <c r="S3417" s="31">
        <v>16</v>
      </c>
      <c r="T3417" s="6">
        <f>VLOOKUP(E3417,'参数设置&amp;汇总'!S:U,3,0)</f>
        <v>1</v>
      </c>
      <c r="U3417" s="78">
        <f t="shared" si="265"/>
        <v>0</v>
      </c>
      <c r="V3417" s="13">
        <v>0.85000000000000009</v>
      </c>
      <c r="W3417" s="78">
        <f t="shared" si="267"/>
        <v>0</v>
      </c>
      <c r="X3417" s="1">
        <f>VLOOKUP(E3417,'渗透率、续签率'!AG:AJ,4,0)</f>
        <v>15914</v>
      </c>
      <c r="Y3417" s="1">
        <f t="shared" si="268"/>
        <v>0</v>
      </c>
      <c r="Z3417">
        <v>0</v>
      </c>
      <c r="AA3417" s="89">
        <f t="shared" si="269"/>
        <v>0</v>
      </c>
      <c r="AH3417" s="37"/>
      <c r="AI3417" s="37"/>
      <c r="AK3417" s="37"/>
    </row>
    <row r="3418" spans="1:37" hidden="1">
      <c r="A3418" t="s">
        <v>64</v>
      </c>
      <c r="B3418" t="s">
        <v>2</v>
      </c>
      <c r="C3418" t="s">
        <v>7</v>
      </c>
      <c r="D3418" t="s">
        <v>116</v>
      </c>
      <c r="E3418" t="s">
        <v>509</v>
      </c>
      <c r="F3418" t="str">
        <f t="shared" si="266"/>
        <v>哈密市留学机构</v>
      </c>
      <c r="G3418" t="s">
        <v>145</v>
      </c>
      <c r="H3418" t="s">
        <v>199</v>
      </c>
      <c r="I3418" t="s">
        <v>70</v>
      </c>
      <c r="J3418">
        <v>0</v>
      </c>
      <c r="K3418">
        <v>0</v>
      </c>
      <c r="L3418" s="13">
        <f>VLOOKUP(C3418,'渗透率、续签率'!B:C,2,0)</f>
        <v>0.80900000000000005</v>
      </c>
      <c r="M3418" s="6">
        <v>0</v>
      </c>
      <c r="N3418">
        <v>0</v>
      </c>
      <c r="O3418">
        <v>0</v>
      </c>
      <c r="P3418" s="6">
        <v>0</v>
      </c>
      <c r="Q3418" s="13">
        <v>0</v>
      </c>
      <c r="R3418" s="13">
        <v>0</v>
      </c>
      <c r="S3418" s="31">
        <v>0</v>
      </c>
      <c r="T3418" s="6">
        <f>VLOOKUP(E3418,'参数设置&amp;汇总'!S:U,3,0)</f>
        <v>1</v>
      </c>
      <c r="U3418" s="78">
        <f t="shared" si="265"/>
        <v>0</v>
      </c>
      <c r="V3418" s="13">
        <v>0.85000000000000009</v>
      </c>
      <c r="W3418" s="78">
        <f t="shared" si="267"/>
        <v>0</v>
      </c>
      <c r="X3418" s="1">
        <f>VLOOKUP(E3418,'渗透率、续签率'!AG:AJ,4,0)</f>
        <v>15914</v>
      </c>
      <c r="Y3418" s="1">
        <f t="shared" si="268"/>
        <v>0</v>
      </c>
      <c r="Z3418">
        <v>0</v>
      </c>
      <c r="AA3418" s="89">
        <f t="shared" si="269"/>
        <v>0</v>
      </c>
      <c r="AH3418" s="37"/>
      <c r="AI3418" s="37"/>
      <c r="AK3418" s="37"/>
    </row>
    <row r="3419" spans="1:37" hidden="1">
      <c r="A3419" t="s">
        <v>64</v>
      </c>
      <c r="B3419" t="s">
        <v>2</v>
      </c>
      <c r="C3419" t="s">
        <v>7</v>
      </c>
      <c r="D3419" t="s">
        <v>116</v>
      </c>
      <c r="E3419" t="s">
        <v>509</v>
      </c>
      <c r="F3419" t="str">
        <f t="shared" si="266"/>
        <v>哈尔滨市留学机构</v>
      </c>
      <c r="G3419" t="s">
        <v>118</v>
      </c>
      <c r="H3419" t="s">
        <v>200</v>
      </c>
      <c r="I3419" t="s">
        <v>70</v>
      </c>
      <c r="J3419">
        <v>44</v>
      </c>
      <c r="K3419">
        <v>12</v>
      </c>
      <c r="L3419" s="13">
        <f>VLOOKUP(C3419,'渗透率、续签率'!B:C,2,0)</f>
        <v>0.80900000000000005</v>
      </c>
      <c r="M3419" s="6">
        <v>0.27</v>
      </c>
      <c r="N3419">
        <v>8</v>
      </c>
      <c r="O3419">
        <v>7</v>
      </c>
      <c r="P3419" s="6">
        <v>0.88</v>
      </c>
      <c r="Q3419" s="13">
        <v>0.91100000000000003</v>
      </c>
      <c r="R3419" s="13">
        <v>0.84199999999999997</v>
      </c>
      <c r="S3419" s="31">
        <v>663</v>
      </c>
      <c r="T3419" s="6">
        <f>VLOOKUP(E3419,'参数设置&amp;汇总'!S:U,3,0)</f>
        <v>1</v>
      </c>
      <c r="U3419" s="78">
        <f t="shared" si="265"/>
        <v>8</v>
      </c>
      <c r="V3419" s="13">
        <v>0.85000000000000009</v>
      </c>
      <c r="W3419" s="78">
        <f t="shared" si="267"/>
        <v>2.7494117647058816</v>
      </c>
      <c r="X3419" s="1">
        <f>VLOOKUP(E3419,'渗透率、续签率'!AG:AJ,4,0)</f>
        <v>15914</v>
      </c>
      <c r="Y3419" s="1">
        <f t="shared" si="268"/>
        <v>43754.1388235294</v>
      </c>
      <c r="Z3419">
        <v>3</v>
      </c>
      <c r="AA3419" s="89">
        <f t="shared" si="269"/>
        <v>127312</v>
      </c>
      <c r="AH3419" s="37"/>
      <c r="AI3419" s="37"/>
      <c r="AK3419" s="37"/>
    </row>
    <row r="3420" spans="1:37" hidden="1">
      <c r="A3420" t="s">
        <v>64</v>
      </c>
      <c r="B3420" t="s">
        <v>2</v>
      </c>
      <c r="C3420" t="s">
        <v>7</v>
      </c>
      <c r="D3420" t="s">
        <v>116</v>
      </c>
      <c r="E3420" t="s">
        <v>509</v>
      </c>
      <c r="F3420" t="str">
        <f t="shared" si="266"/>
        <v>唐山市留学机构</v>
      </c>
      <c r="G3420" t="s">
        <v>159</v>
      </c>
      <c r="H3420" t="s">
        <v>201</v>
      </c>
      <c r="I3420" t="s">
        <v>70</v>
      </c>
      <c r="J3420">
        <v>25</v>
      </c>
      <c r="K3420">
        <v>3</v>
      </c>
      <c r="L3420" s="13">
        <f>VLOOKUP(C3420,'渗透率、续签率'!B:C,2,0)</f>
        <v>0.80900000000000005</v>
      </c>
      <c r="M3420" s="6">
        <v>0.12</v>
      </c>
      <c r="N3420">
        <v>2</v>
      </c>
      <c r="O3420">
        <v>2</v>
      </c>
      <c r="P3420" s="6">
        <v>1</v>
      </c>
      <c r="Q3420" s="13">
        <v>0.79800000000000004</v>
      </c>
      <c r="R3420" s="13">
        <v>0.79800000000000004</v>
      </c>
      <c r="S3420" s="31">
        <v>178</v>
      </c>
      <c r="T3420" s="6">
        <f>VLOOKUP(E3420,'参数设置&amp;汇总'!S:U,3,0)</f>
        <v>1</v>
      </c>
      <c r="U3420" s="78">
        <f t="shared" si="265"/>
        <v>2</v>
      </c>
      <c r="V3420" s="13">
        <v>0.85000000000000009</v>
      </c>
      <c r="W3420" s="78">
        <f t="shared" si="267"/>
        <v>0.44941176470588218</v>
      </c>
      <c r="X3420" s="1">
        <f>VLOOKUP(E3420,'渗透率、续签率'!AG:AJ,4,0)</f>
        <v>15914</v>
      </c>
      <c r="Y3420" s="1">
        <f t="shared" si="268"/>
        <v>7151.9388235294091</v>
      </c>
      <c r="Z3420">
        <v>0</v>
      </c>
      <c r="AA3420" s="89">
        <f t="shared" si="269"/>
        <v>31828</v>
      </c>
    </row>
    <row r="3421" spans="1:37" hidden="1">
      <c r="A3421" t="s">
        <v>64</v>
      </c>
      <c r="B3421" t="s">
        <v>2</v>
      </c>
      <c r="C3421" t="s">
        <v>7</v>
      </c>
      <c r="D3421" t="s">
        <v>116</v>
      </c>
      <c r="E3421" t="s">
        <v>509</v>
      </c>
      <c r="F3421" t="str">
        <f t="shared" si="266"/>
        <v>商丘市留学机构</v>
      </c>
      <c r="G3421" t="s">
        <v>110</v>
      </c>
      <c r="H3421" t="s">
        <v>202</v>
      </c>
      <c r="I3421" t="s">
        <v>70</v>
      </c>
      <c r="J3421">
        <v>8</v>
      </c>
      <c r="K3421">
        <v>0</v>
      </c>
      <c r="L3421" s="13">
        <f>VLOOKUP(C3421,'渗透率、续签率'!B:C,2,0)</f>
        <v>0.80900000000000005</v>
      </c>
      <c r="M3421" s="6">
        <v>0</v>
      </c>
      <c r="N3421">
        <v>0</v>
      </c>
      <c r="O3421">
        <v>0</v>
      </c>
      <c r="P3421" s="6">
        <v>0</v>
      </c>
      <c r="Q3421" s="13">
        <v>0</v>
      </c>
      <c r="R3421" s="13">
        <v>0</v>
      </c>
      <c r="S3421" s="31">
        <v>6</v>
      </c>
      <c r="T3421" s="6">
        <f>VLOOKUP(E3421,'参数设置&amp;汇总'!S:U,3,0)</f>
        <v>1</v>
      </c>
      <c r="U3421" s="78">
        <f t="shared" si="265"/>
        <v>0</v>
      </c>
      <c r="V3421" s="13">
        <v>0.85000000000000009</v>
      </c>
      <c r="W3421" s="78">
        <f t="shared" si="267"/>
        <v>0</v>
      </c>
      <c r="X3421" s="1">
        <f>VLOOKUP(E3421,'渗透率、续签率'!AG:AJ,4,0)</f>
        <v>15914</v>
      </c>
      <c r="Y3421" s="1">
        <f t="shared" si="268"/>
        <v>0</v>
      </c>
      <c r="Z3421">
        <v>0</v>
      </c>
      <c r="AA3421" s="89">
        <f t="shared" si="269"/>
        <v>0</v>
      </c>
      <c r="AH3421" s="37"/>
      <c r="AI3421" s="37"/>
      <c r="AK3421" s="37"/>
    </row>
    <row r="3422" spans="1:37" hidden="1">
      <c r="A3422" t="s">
        <v>64</v>
      </c>
      <c r="B3422" t="s">
        <v>2</v>
      </c>
      <c r="C3422" t="s">
        <v>7</v>
      </c>
      <c r="D3422" t="s">
        <v>116</v>
      </c>
      <c r="E3422" t="s">
        <v>509</v>
      </c>
      <c r="F3422" t="str">
        <f t="shared" si="266"/>
        <v>商洛市留学机构</v>
      </c>
      <c r="G3422" t="s">
        <v>108</v>
      </c>
      <c r="H3422" t="s">
        <v>203</v>
      </c>
      <c r="I3422" t="s">
        <v>70</v>
      </c>
      <c r="J3422">
        <v>0</v>
      </c>
      <c r="K3422">
        <v>0</v>
      </c>
      <c r="L3422" s="13">
        <f>VLOOKUP(C3422,'渗透率、续签率'!B:C,2,0)</f>
        <v>0.80900000000000005</v>
      </c>
      <c r="M3422" s="6">
        <v>0</v>
      </c>
      <c r="N3422">
        <v>0</v>
      </c>
      <c r="O3422">
        <v>0</v>
      </c>
      <c r="P3422" s="6">
        <v>0</v>
      </c>
      <c r="Q3422" s="13">
        <v>0</v>
      </c>
      <c r="R3422" s="13">
        <v>0</v>
      </c>
      <c r="S3422" s="31">
        <v>0</v>
      </c>
      <c r="T3422" s="6">
        <f>VLOOKUP(E3422,'参数设置&amp;汇总'!S:U,3,0)</f>
        <v>1</v>
      </c>
      <c r="U3422" s="78">
        <f t="shared" si="265"/>
        <v>0</v>
      </c>
      <c r="V3422" s="13">
        <v>0.85000000000000009</v>
      </c>
      <c r="W3422" s="78">
        <f t="shared" si="267"/>
        <v>0</v>
      </c>
      <c r="X3422" s="1">
        <f>VLOOKUP(E3422,'渗透率、续签率'!AG:AJ,4,0)</f>
        <v>15914</v>
      </c>
      <c r="Y3422" s="1">
        <f t="shared" si="268"/>
        <v>0</v>
      </c>
      <c r="Z3422">
        <v>0</v>
      </c>
      <c r="AA3422" s="89">
        <f t="shared" si="269"/>
        <v>0</v>
      </c>
      <c r="AH3422" s="37"/>
      <c r="AI3422" s="37"/>
      <c r="AJ3422" s="1"/>
      <c r="AK3422" s="37"/>
    </row>
    <row r="3423" spans="1:37" hidden="1">
      <c r="A3423" t="s">
        <v>64</v>
      </c>
      <c r="B3423" t="s">
        <v>2</v>
      </c>
      <c r="C3423" t="s">
        <v>7</v>
      </c>
      <c r="D3423" t="s">
        <v>116</v>
      </c>
      <c r="E3423" t="s">
        <v>509</v>
      </c>
      <c r="F3423" t="str">
        <f t="shared" si="266"/>
        <v>喀什地区留学机构</v>
      </c>
      <c r="G3423" t="s">
        <v>145</v>
      </c>
      <c r="H3423" t="s">
        <v>204</v>
      </c>
      <c r="I3423" t="s">
        <v>70</v>
      </c>
      <c r="J3423">
        <v>1</v>
      </c>
      <c r="K3423">
        <v>0</v>
      </c>
      <c r="L3423" s="13">
        <f>VLOOKUP(C3423,'渗透率、续签率'!B:C,2,0)</f>
        <v>0.80900000000000005</v>
      </c>
      <c r="M3423" s="6">
        <v>0</v>
      </c>
      <c r="N3423">
        <v>0</v>
      </c>
      <c r="O3423">
        <v>0</v>
      </c>
      <c r="P3423" s="6">
        <v>0</v>
      </c>
      <c r="Q3423" s="13">
        <v>0</v>
      </c>
      <c r="R3423" s="13">
        <v>0</v>
      </c>
      <c r="S3423" s="31">
        <v>1</v>
      </c>
      <c r="T3423" s="6">
        <f>VLOOKUP(E3423,'参数设置&amp;汇总'!S:U,3,0)</f>
        <v>1</v>
      </c>
      <c r="U3423" s="78">
        <f t="shared" si="265"/>
        <v>0</v>
      </c>
      <c r="V3423" s="13">
        <v>0.85000000000000009</v>
      </c>
      <c r="W3423" s="78">
        <f t="shared" si="267"/>
        <v>0</v>
      </c>
      <c r="X3423" s="1">
        <f>VLOOKUP(E3423,'渗透率、续签率'!AG:AJ,4,0)</f>
        <v>15914</v>
      </c>
      <c r="Y3423" s="1">
        <f t="shared" si="268"/>
        <v>0</v>
      </c>
      <c r="Z3423">
        <v>0</v>
      </c>
      <c r="AA3423" s="89">
        <f t="shared" si="269"/>
        <v>0</v>
      </c>
      <c r="AH3423" s="37"/>
      <c r="AI3423" s="37"/>
      <c r="AK3423" s="37"/>
    </row>
    <row r="3424" spans="1:37" hidden="1">
      <c r="A3424" t="s">
        <v>64</v>
      </c>
      <c r="B3424" t="s">
        <v>2</v>
      </c>
      <c r="C3424" t="s">
        <v>7</v>
      </c>
      <c r="D3424" t="s">
        <v>116</v>
      </c>
      <c r="E3424" t="s">
        <v>509</v>
      </c>
      <c r="F3424" t="str">
        <f t="shared" si="266"/>
        <v>嘉兴市留学机构</v>
      </c>
      <c r="G3424" t="s">
        <v>79</v>
      </c>
      <c r="H3424" t="s">
        <v>205</v>
      </c>
      <c r="I3424" t="s">
        <v>68</v>
      </c>
      <c r="J3424">
        <v>17</v>
      </c>
      <c r="K3424">
        <v>0</v>
      </c>
      <c r="L3424" s="13">
        <f>VLOOKUP(C3424,'渗透率、续签率'!B:C,2,0)</f>
        <v>0.80900000000000005</v>
      </c>
      <c r="M3424" s="6">
        <v>0</v>
      </c>
      <c r="N3424">
        <v>0</v>
      </c>
      <c r="O3424">
        <v>0</v>
      </c>
      <c r="P3424" s="6">
        <v>0</v>
      </c>
      <c r="Q3424" s="13">
        <v>0</v>
      </c>
      <c r="R3424" s="13">
        <v>0</v>
      </c>
      <c r="S3424" s="31">
        <v>29</v>
      </c>
      <c r="T3424" s="6">
        <f>VLOOKUP(E3424,'参数设置&amp;汇总'!S:U,3,0)</f>
        <v>1</v>
      </c>
      <c r="U3424" s="78">
        <f t="shared" si="265"/>
        <v>0</v>
      </c>
      <c r="V3424" s="13">
        <v>0.85000000000000009</v>
      </c>
      <c r="W3424" s="78">
        <f t="shared" si="267"/>
        <v>0</v>
      </c>
      <c r="X3424" s="1">
        <f>VLOOKUP(E3424,'渗透率、续签率'!AG:AJ,4,0)</f>
        <v>15914</v>
      </c>
      <c r="Y3424" s="1">
        <f t="shared" si="268"/>
        <v>0</v>
      </c>
      <c r="Z3424">
        <v>0</v>
      </c>
      <c r="AA3424" s="89">
        <f t="shared" si="269"/>
        <v>0</v>
      </c>
      <c r="AH3424" s="37"/>
      <c r="AI3424" s="37"/>
      <c r="AK3424" s="37"/>
    </row>
    <row r="3425" spans="1:37" hidden="1">
      <c r="A3425" t="s">
        <v>64</v>
      </c>
      <c r="B3425" t="s">
        <v>2</v>
      </c>
      <c r="C3425" t="s">
        <v>7</v>
      </c>
      <c r="D3425" t="s">
        <v>116</v>
      </c>
      <c r="E3425" t="s">
        <v>509</v>
      </c>
      <c r="F3425" t="str">
        <f t="shared" si="266"/>
        <v>嘉峪关市留学机构</v>
      </c>
      <c r="G3425" t="s">
        <v>132</v>
      </c>
      <c r="H3425" t="s">
        <v>206</v>
      </c>
      <c r="I3425" t="s">
        <v>70</v>
      </c>
      <c r="J3425">
        <v>2</v>
      </c>
      <c r="K3425">
        <v>0</v>
      </c>
      <c r="L3425" s="13">
        <f>VLOOKUP(C3425,'渗透率、续签率'!B:C,2,0)</f>
        <v>0.80900000000000005</v>
      </c>
      <c r="M3425" s="6">
        <v>0</v>
      </c>
      <c r="N3425">
        <v>0</v>
      </c>
      <c r="O3425">
        <v>0</v>
      </c>
      <c r="P3425" s="6">
        <v>0</v>
      </c>
      <c r="Q3425" s="13">
        <v>0</v>
      </c>
      <c r="R3425" s="13">
        <v>0</v>
      </c>
      <c r="S3425" s="31">
        <v>2</v>
      </c>
      <c r="T3425" s="6">
        <f>VLOOKUP(E3425,'参数设置&amp;汇总'!S:U,3,0)</f>
        <v>1</v>
      </c>
      <c r="U3425" s="78">
        <f t="shared" si="265"/>
        <v>0</v>
      </c>
      <c r="V3425" s="13">
        <v>0.85000000000000009</v>
      </c>
      <c r="W3425" s="78">
        <f t="shared" si="267"/>
        <v>0</v>
      </c>
      <c r="X3425" s="1">
        <f>VLOOKUP(E3425,'渗透率、续签率'!AG:AJ,4,0)</f>
        <v>15914</v>
      </c>
      <c r="Y3425" s="1">
        <f t="shared" si="268"/>
        <v>0</v>
      </c>
      <c r="Z3425">
        <v>0</v>
      </c>
      <c r="AA3425" s="89">
        <f t="shared" si="269"/>
        <v>0</v>
      </c>
      <c r="AH3425" s="37"/>
      <c r="AI3425" s="37"/>
      <c r="AK3425" s="37"/>
    </row>
    <row r="3426" spans="1:37" hidden="1">
      <c r="A3426" t="s">
        <v>64</v>
      </c>
      <c r="B3426" t="s">
        <v>2</v>
      </c>
      <c r="C3426" t="s">
        <v>7</v>
      </c>
      <c r="D3426" t="s">
        <v>116</v>
      </c>
      <c r="E3426" t="s">
        <v>509</v>
      </c>
      <c r="F3426" t="str">
        <f t="shared" si="266"/>
        <v>四平市留学机构</v>
      </c>
      <c r="G3426" t="s">
        <v>188</v>
      </c>
      <c r="H3426" t="s">
        <v>207</v>
      </c>
      <c r="I3426" t="s">
        <v>70</v>
      </c>
      <c r="J3426">
        <v>2</v>
      </c>
      <c r="K3426">
        <v>0</v>
      </c>
      <c r="L3426" s="13">
        <f>VLOOKUP(C3426,'渗透率、续签率'!B:C,2,0)</f>
        <v>0.80900000000000005</v>
      </c>
      <c r="M3426" s="6">
        <v>0</v>
      </c>
      <c r="N3426">
        <v>0</v>
      </c>
      <c r="O3426">
        <v>0</v>
      </c>
      <c r="P3426" s="6">
        <v>0</v>
      </c>
      <c r="Q3426" s="13">
        <v>0</v>
      </c>
      <c r="R3426" s="13">
        <v>0</v>
      </c>
      <c r="S3426" s="31">
        <v>3</v>
      </c>
      <c r="T3426" s="6">
        <f>VLOOKUP(E3426,'参数设置&amp;汇总'!S:U,3,0)</f>
        <v>1</v>
      </c>
      <c r="U3426" s="78">
        <f t="shared" si="265"/>
        <v>0</v>
      </c>
      <c r="V3426" s="13">
        <v>0.85000000000000009</v>
      </c>
      <c r="W3426" s="78">
        <f t="shared" si="267"/>
        <v>0</v>
      </c>
      <c r="X3426" s="1">
        <f>VLOOKUP(E3426,'渗透率、续签率'!AG:AJ,4,0)</f>
        <v>15914</v>
      </c>
      <c r="Y3426" s="1">
        <f t="shared" si="268"/>
        <v>0</v>
      </c>
      <c r="Z3426">
        <v>0</v>
      </c>
      <c r="AA3426" s="89">
        <f t="shared" si="269"/>
        <v>0</v>
      </c>
      <c r="AH3426" s="37"/>
      <c r="AI3426" s="37"/>
      <c r="AK3426" s="37"/>
    </row>
    <row r="3427" spans="1:37" hidden="1">
      <c r="A3427" t="s">
        <v>64</v>
      </c>
      <c r="B3427" t="s">
        <v>2</v>
      </c>
      <c r="C3427" t="s">
        <v>7</v>
      </c>
      <c r="D3427" t="s">
        <v>116</v>
      </c>
      <c r="E3427" t="s">
        <v>509</v>
      </c>
      <c r="F3427" t="str">
        <f t="shared" si="266"/>
        <v>固原市留学机构</v>
      </c>
      <c r="G3427" t="s">
        <v>129</v>
      </c>
      <c r="H3427" t="s">
        <v>208</v>
      </c>
      <c r="I3427" t="s">
        <v>70</v>
      </c>
      <c r="J3427">
        <v>0</v>
      </c>
      <c r="K3427">
        <v>0</v>
      </c>
      <c r="L3427" s="13">
        <f>VLOOKUP(C3427,'渗透率、续签率'!B:C,2,0)</f>
        <v>0.80900000000000005</v>
      </c>
      <c r="M3427" s="6">
        <v>0</v>
      </c>
      <c r="N3427">
        <v>0</v>
      </c>
      <c r="O3427">
        <v>0</v>
      </c>
      <c r="P3427" s="6">
        <v>0</v>
      </c>
      <c r="Q3427" s="13">
        <v>0</v>
      </c>
      <c r="R3427" s="13">
        <v>0</v>
      </c>
      <c r="S3427" s="31">
        <v>0</v>
      </c>
      <c r="T3427" s="6">
        <f>VLOOKUP(E3427,'参数设置&amp;汇总'!S:U,3,0)</f>
        <v>1</v>
      </c>
      <c r="U3427" s="78">
        <f t="shared" si="265"/>
        <v>0</v>
      </c>
      <c r="V3427" s="13">
        <v>0.85000000000000009</v>
      </c>
      <c r="W3427" s="78">
        <f t="shared" si="267"/>
        <v>0</v>
      </c>
      <c r="X3427" s="1">
        <f>VLOOKUP(E3427,'渗透率、续签率'!AG:AJ,4,0)</f>
        <v>15914</v>
      </c>
      <c r="Y3427" s="1">
        <f t="shared" si="268"/>
        <v>0</v>
      </c>
      <c r="Z3427">
        <v>0</v>
      </c>
      <c r="AA3427" s="89">
        <f t="shared" si="269"/>
        <v>0</v>
      </c>
      <c r="AH3427" s="37"/>
      <c r="AI3427" s="37"/>
      <c r="AK3427" s="37"/>
    </row>
    <row r="3428" spans="1:37" hidden="1">
      <c r="A3428" t="s">
        <v>64</v>
      </c>
      <c r="B3428" t="s">
        <v>2</v>
      </c>
      <c r="C3428" t="s">
        <v>7</v>
      </c>
      <c r="D3428" t="s">
        <v>116</v>
      </c>
      <c r="E3428" t="s">
        <v>509</v>
      </c>
      <c r="F3428" t="str">
        <f t="shared" si="266"/>
        <v>图木舒克市留学机构</v>
      </c>
      <c r="G3428" t="s">
        <v>145</v>
      </c>
      <c r="H3428" t="s">
        <v>209</v>
      </c>
      <c r="I3428" t="s">
        <v>70</v>
      </c>
      <c r="J3428">
        <v>0</v>
      </c>
      <c r="K3428">
        <v>0</v>
      </c>
      <c r="L3428" s="13">
        <f>VLOOKUP(C3428,'渗透率、续签率'!B:C,2,0)</f>
        <v>0.80900000000000005</v>
      </c>
      <c r="M3428" s="6">
        <v>0</v>
      </c>
      <c r="N3428">
        <v>0</v>
      </c>
      <c r="O3428">
        <v>0</v>
      </c>
      <c r="P3428" s="6">
        <v>0</v>
      </c>
      <c r="Q3428" s="13">
        <v>0</v>
      </c>
      <c r="R3428" s="13">
        <v>0</v>
      </c>
      <c r="S3428" s="31">
        <v>0</v>
      </c>
      <c r="T3428" s="6">
        <f>VLOOKUP(E3428,'参数设置&amp;汇总'!S:U,3,0)</f>
        <v>1</v>
      </c>
      <c r="U3428" s="78">
        <f t="shared" si="265"/>
        <v>0</v>
      </c>
      <c r="V3428" s="13">
        <v>0.85000000000000009</v>
      </c>
      <c r="W3428" s="78">
        <f t="shared" si="267"/>
        <v>0</v>
      </c>
      <c r="X3428" s="1">
        <f>VLOOKUP(E3428,'渗透率、续签率'!AG:AJ,4,0)</f>
        <v>15914</v>
      </c>
      <c r="Y3428" s="1">
        <f t="shared" si="268"/>
        <v>0</v>
      </c>
      <c r="Z3428">
        <v>0</v>
      </c>
      <c r="AA3428" s="89">
        <f t="shared" si="269"/>
        <v>0</v>
      </c>
      <c r="AH3428" s="37"/>
      <c r="AI3428" s="37"/>
      <c r="AK3428" s="37"/>
    </row>
    <row r="3429" spans="1:37" hidden="1">
      <c r="A3429" t="s">
        <v>64</v>
      </c>
      <c r="B3429" t="s">
        <v>2</v>
      </c>
      <c r="C3429" t="s">
        <v>7</v>
      </c>
      <c r="D3429" t="s">
        <v>116</v>
      </c>
      <c r="E3429" t="s">
        <v>509</v>
      </c>
      <c r="F3429" t="str">
        <f t="shared" si="266"/>
        <v>塔城地区留学机构</v>
      </c>
      <c r="G3429" t="s">
        <v>145</v>
      </c>
      <c r="H3429" t="s">
        <v>210</v>
      </c>
      <c r="I3429" t="s">
        <v>70</v>
      </c>
      <c r="J3429">
        <v>0</v>
      </c>
      <c r="K3429">
        <v>0</v>
      </c>
      <c r="L3429" s="13">
        <f>VLOOKUP(C3429,'渗透率、续签率'!B:C,2,0)</f>
        <v>0.80900000000000005</v>
      </c>
      <c r="M3429" s="6">
        <v>0</v>
      </c>
      <c r="N3429">
        <v>0</v>
      </c>
      <c r="O3429">
        <v>0</v>
      </c>
      <c r="P3429" s="6">
        <v>0</v>
      </c>
      <c r="Q3429" s="13">
        <v>0</v>
      </c>
      <c r="R3429" s="13">
        <v>0</v>
      </c>
      <c r="S3429" s="31">
        <v>0</v>
      </c>
      <c r="T3429" s="6">
        <f>VLOOKUP(E3429,'参数设置&amp;汇总'!S:U,3,0)</f>
        <v>1</v>
      </c>
      <c r="U3429" s="78">
        <f t="shared" si="265"/>
        <v>0</v>
      </c>
      <c r="V3429" s="13">
        <v>0.85000000000000009</v>
      </c>
      <c r="W3429" s="78">
        <f t="shared" si="267"/>
        <v>0</v>
      </c>
      <c r="X3429" s="1">
        <f>VLOOKUP(E3429,'渗透率、续签率'!AG:AJ,4,0)</f>
        <v>15914</v>
      </c>
      <c r="Y3429" s="1">
        <f t="shared" si="268"/>
        <v>0</v>
      </c>
      <c r="Z3429">
        <v>0</v>
      </c>
      <c r="AA3429" s="89">
        <f t="shared" si="269"/>
        <v>0</v>
      </c>
      <c r="AH3429" s="37"/>
      <c r="AI3429" s="37"/>
      <c r="AK3429" s="37"/>
    </row>
    <row r="3430" spans="1:37" hidden="1">
      <c r="A3430" t="s">
        <v>64</v>
      </c>
      <c r="B3430" t="s">
        <v>2</v>
      </c>
      <c r="C3430" t="s">
        <v>7</v>
      </c>
      <c r="D3430" t="s">
        <v>116</v>
      </c>
      <c r="E3430" t="s">
        <v>509</v>
      </c>
      <c r="F3430" t="str">
        <f t="shared" si="266"/>
        <v>大兴安岭地区留学机构</v>
      </c>
      <c r="G3430" t="s">
        <v>118</v>
      </c>
      <c r="H3430" t="s">
        <v>211</v>
      </c>
      <c r="I3430" t="s">
        <v>70</v>
      </c>
      <c r="J3430">
        <v>0</v>
      </c>
      <c r="K3430">
        <v>0</v>
      </c>
      <c r="L3430" s="13">
        <f>VLOOKUP(C3430,'渗透率、续签率'!B:C,2,0)</f>
        <v>0.80900000000000005</v>
      </c>
      <c r="M3430" s="6">
        <v>0</v>
      </c>
      <c r="N3430">
        <v>0</v>
      </c>
      <c r="O3430">
        <v>0</v>
      </c>
      <c r="P3430" s="6">
        <v>0</v>
      </c>
      <c r="Q3430" s="13">
        <v>0</v>
      </c>
      <c r="R3430" s="13">
        <v>0</v>
      </c>
      <c r="S3430" s="31">
        <v>0</v>
      </c>
      <c r="T3430" s="6">
        <f>VLOOKUP(E3430,'参数设置&amp;汇总'!S:U,3,0)</f>
        <v>1</v>
      </c>
      <c r="U3430" s="78">
        <f t="shared" si="265"/>
        <v>0</v>
      </c>
      <c r="V3430" s="13">
        <v>0.85000000000000009</v>
      </c>
      <c r="W3430" s="78">
        <f t="shared" si="267"/>
        <v>0</v>
      </c>
      <c r="X3430" s="1">
        <f>VLOOKUP(E3430,'渗透率、续签率'!AG:AJ,4,0)</f>
        <v>15914</v>
      </c>
      <c r="Y3430" s="1">
        <f t="shared" si="268"/>
        <v>0</v>
      </c>
      <c r="Z3430">
        <v>0</v>
      </c>
      <c r="AA3430" s="89">
        <f t="shared" si="269"/>
        <v>0</v>
      </c>
      <c r="AH3430" s="37"/>
      <c r="AI3430" s="37"/>
      <c r="AK3430" s="37"/>
    </row>
    <row r="3431" spans="1:37" hidden="1">
      <c r="A3431" t="s">
        <v>64</v>
      </c>
      <c r="B3431" t="s">
        <v>2</v>
      </c>
      <c r="C3431" t="s">
        <v>7</v>
      </c>
      <c r="D3431" t="s">
        <v>116</v>
      </c>
      <c r="E3431" t="s">
        <v>509</v>
      </c>
      <c r="F3431" t="str">
        <f t="shared" si="266"/>
        <v>大同市留学机构</v>
      </c>
      <c r="G3431" t="s">
        <v>134</v>
      </c>
      <c r="H3431" t="s">
        <v>212</v>
      </c>
      <c r="I3431" t="s">
        <v>70</v>
      </c>
      <c r="J3431">
        <v>3</v>
      </c>
      <c r="K3431">
        <v>0</v>
      </c>
      <c r="L3431" s="13">
        <f>VLOOKUP(C3431,'渗透率、续签率'!B:C,2,0)</f>
        <v>0.80900000000000005</v>
      </c>
      <c r="M3431" s="6">
        <v>0</v>
      </c>
      <c r="N3431">
        <v>0</v>
      </c>
      <c r="O3431">
        <v>0</v>
      </c>
      <c r="P3431" s="6">
        <v>0</v>
      </c>
      <c r="Q3431" s="13">
        <v>0</v>
      </c>
      <c r="R3431" s="13">
        <v>0</v>
      </c>
      <c r="S3431" s="31">
        <v>1</v>
      </c>
      <c r="T3431" s="6">
        <f>VLOOKUP(E3431,'参数设置&amp;汇总'!S:U,3,0)</f>
        <v>1</v>
      </c>
      <c r="U3431" s="78">
        <f t="shared" si="265"/>
        <v>0</v>
      </c>
      <c r="V3431" s="13">
        <v>0.85000000000000009</v>
      </c>
      <c r="W3431" s="78">
        <f t="shared" si="267"/>
        <v>0</v>
      </c>
      <c r="X3431" s="1">
        <f>VLOOKUP(E3431,'渗透率、续签率'!AG:AJ,4,0)</f>
        <v>15914</v>
      </c>
      <c r="Y3431" s="1">
        <f t="shared" si="268"/>
        <v>0</v>
      </c>
      <c r="Z3431">
        <v>0</v>
      </c>
      <c r="AA3431" s="89">
        <f t="shared" si="269"/>
        <v>0</v>
      </c>
      <c r="AH3431" s="37"/>
      <c r="AI3431" s="37"/>
      <c r="AK3431" s="37"/>
    </row>
    <row r="3432" spans="1:37" hidden="1">
      <c r="A3432" t="s">
        <v>64</v>
      </c>
      <c r="B3432" t="s">
        <v>2</v>
      </c>
      <c r="C3432" t="s">
        <v>7</v>
      </c>
      <c r="D3432" t="s">
        <v>116</v>
      </c>
      <c r="E3432" t="s">
        <v>509</v>
      </c>
      <c r="F3432" t="str">
        <f t="shared" si="266"/>
        <v>大庆市留学机构</v>
      </c>
      <c r="G3432" t="s">
        <v>118</v>
      </c>
      <c r="H3432" t="s">
        <v>213</v>
      </c>
      <c r="I3432" t="s">
        <v>70</v>
      </c>
      <c r="J3432">
        <v>8</v>
      </c>
      <c r="K3432">
        <v>0</v>
      </c>
      <c r="L3432" s="13">
        <f>VLOOKUP(C3432,'渗透率、续签率'!B:C,2,0)</f>
        <v>0.80900000000000005</v>
      </c>
      <c r="M3432" s="6">
        <v>0</v>
      </c>
      <c r="N3432">
        <v>0</v>
      </c>
      <c r="O3432">
        <v>0</v>
      </c>
      <c r="P3432" s="6">
        <v>0</v>
      </c>
      <c r="Q3432" s="13">
        <v>0</v>
      </c>
      <c r="R3432" s="13">
        <v>0</v>
      </c>
      <c r="S3432" s="31">
        <v>17</v>
      </c>
      <c r="T3432" s="6">
        <f>VLOOKUP(E3432,'参数设置&amp;汇总'!S:U,3,0)</f>
        <v>1</v>
      </c>
      <c r="U3432" s="78">
        <f t="shared" si="265"/>
        <v>0</v>
      </c>
      <c r="V3432" s="13">
        <v>0.85000000000000009</v>
      </c>
      <c r="W3432" s="78">
        <f t="shared" si="267"/>
        <v>0</v>
      </c>
      <c r="X3432" s="1">
        <f>VLOOKUP(E3432,'渗透率、续签率'!AG:AJ,4,0)</f>
        <v>15914</v>
      </c>
      <c r="Y3432" s="1">
        <f t="shared" si="268"/>
        <v>0</v>
      </c>
      <c r="Z3432">
        <v>0</v>
      </c>
      <c r="AA3432" s="89">
        <f t="shared" si="269"/>
        <v>0</v>
      </c>
      <c r="AH3432" s="37"/>
      <c r="AI3432" s="37"/>
      <c r="AK3432" s="37"/>
    </row>
    <row r="3433" spans="1:37" hidden="1">
      <c r="A3433" t="s">
        <v>64</v>
      </c>
      <c r="B3433" t="s">
        <v>2</v>
      </c>
      <c r="C3433" t="s">
        <v>7</v>
      </c>
      <c r="D3433" t="s">
        <v>116</v>
      </c>
      <c r="E3433" t="s">
        <v>509</v>
      </c>
      <c r="F3433" t="str">
        <f t="shared" si="266"/>
        <v>大理白族自治州留学机构</v>
      </c>
      <c r="G3433" t="s">
        <v>99</v>
      </c>
      <c r="H3433" t="s">
        <v>214</v>
      </c>
      <c r="I3433" t="s">
        <v>68</v>
      </c>
      <c r="J3433">
        <v>1</v>
      </c>
      <c r="K3433">
        <v>0</v>
      </c>
      <c r="L3433" s="13">
        <f>VLOOKUP(C3433,'渗透率、续签率'!B:C,2,0)</f>
        <v>0.80900000000000005</v>
      </c>
      <c r="M3433" s="6">
        <v>0</v>
      </c>
      <c r="N3433">
        <v>0</v>
      </c>
      <c r="O3433">
        <v>0</v>
      </c>
      <c r="P3433" s="6">
        <v>0</v>
      </c>
      <c r="Q3433" s="13">
        <v>0</v>
      </c>
      <c r="R3433" s="13">
        <v>0</v>
      </c>
      <c r="S3433" s="31">
        <v>0</v>
      </c>
      <c r="T3433" s="6">
        <f>VLOOKUP(E3433,'参数设置&amp;汇总'!S:U,3,0)</f>
        <v>1</v>
      </c>
      <c r="U3433" s="78">
        <f t="shared" si="265"/>
        <v>0</v>
      </c>
      <c r="V3433" s="13">
        <v>0.85000000000000009</v>
      </c>
      <c r="W3433" s="78">
        <f t="shared" si="267"/>
        <v>0</v>
      </c>
      <c r="X3433" s="1">
        <f>VLOOKUP(E3433,'渗透率、续签率'!AG:AJ,4,0)</f>
        <v>15914</v>
      </c>
      <c r="Y3433" s="1">
        <f t="shared" si="268"/>
        <v>0</v>
      </c>
      <c r="Z3433">
        <v>0</v>
      </c>
      <c r="AA3433" s="89">
        <f t="shared" si="269"/>
        <v>0</v>
      </c>
      <c r="AH3433" s="37"/>
      <c r="AI3433" s="37"/>
      <c r="AK3433" s="37"/>
    </row>
    <row r="3434" spans="1:37" hidden="1">
      <c r="A3434" t="s">
        <v>64</v>
      </c>
      <c r="B3434" t="s">
        <v>2</v>
      </c>
      <c r="C3434" t="s">
        <v>7</v>
      </c>
      <c r="D3434" t="s">
        <v>116</v>
      </c>
      <c r="E3434" t="s">
        <v>509</v>
      </c>
      <c r="F3434" t="str">
        <f t="shared" si="266"/>
        <v>大连市留学机构</v>
      </c>
      <c r="G3434" t="s">
        <v>101</v>
      </c>
      <c r="H3434" t="s">
        <v>215</v>
      </c>
      <c r="I3434" t="s">
        <v>70</v>
      </c>
      <c r="J3434">
        <v>65</v>
      </c>
      <c r="K3434">
        <v>9</v>
      </c>
      <c r="L3434" s="13">
        <f>VLOOKUP(C3434,'渗透率、续签率'!B:C,2,0)</f>
        <v>0.80900000000000005</v>
      </c>
      <c r="M3434" s="6">
        <v>0.14000000000000001</v>
      </c>
      <c r="N3434">
        <v>4</v>
      </c>
      <c r="O3434">
        <v>4</v>
      </c>
      <c r="P3434" s="6">
        <v>1</v>
      </c>
      <c r="Q3434" s="13">
        <v>0.69599999999999995</v>
      </c>
      <c r="R3434" s="13">
        <v>0.64700000000000002</v>
      </c>
      <c r="S3434" s="31">
        <v>486</v>
      </c>
      <c r="T3434" s="6">
        <f>VLOOKUP(E3434,'参数设置&amp;汇总'!S:U,3,0)</f>
        <v>1</v>
      </c>
      <c r="U3434" s="78">
        <f t="shared" si="265"/>
        <v>4</v>
      </c>
      <c r="V3434" s="13">
        <v>0.85000000000000009</v>
      </c>
      <c r="W3434" s="78">
        <f t="shared" si="267"/>
        <v>0.89882352941176435</v>
      </c>
      <c r="X3434" s="1">
        <f>VLOOKUP(E3434,'渗透率、续签率'!AG:AJ,4,0)</f>
        <v>15914</v>
      </c>
      <c r="Y3434" s="1">
        <f t="shared" si="268"/>
        <v>14303.877647058818</v>
      </c>
      <c r="Z3434">
        <v>8</v>
      </c>
      <c r="AA3434" s="89">
        <f t="shared" si="269"/>
        <v>63656</v>
      </c>
      <c r="AH3434" s="37"/>
      <c r="AI3434" s="37"/>
      <c r="AJ3434" s="1"/>
      <c r="AK3434" s="37"/>
    </row>
    <row r="3435" spans="1:37" hidden="1">
      <c r="A3435" t="s">
        <v>64</v>
      </c>
      <c r="B3435" t="s">
        <v>2</v>
      </c>
      <c r="C3435" t="s">
        <v>7</v>
      </c>
      <c r="D3435" t="s">
        <v>116</v>
      </c>
      <c r="E3435" t="s">
        <v>509</v>
      </c>
      <c r="F3435" t="str">
        <f t="shared" si="266"/>
        <v>天水市留学机构</v>
      </c>
      <c r="G3435" t="s">
        <v>132</v>
      </c>
      <c r="H3435" t="s">
        <v>216</v>
      </c>
      <c r="I3435" t="s">
        <v>70</v>
      </c>
      <c r="J3435">
        <v>0</v>
      </c>
      <c r="K3435">
        <v>0</v>
      </c>
      <c r="L3435" s="13">
        <f>VLOOKUP(C3435,'渗透率、续签率'!B:C,2,0)</f>
        <v>0.80900000000000005</v>
      </c>
      <c r="M3435" s="6">
        <v>0</v>
      </c>
      <c r="N3435">
        <v>0</v>
      </c>
      <c r="O3435">
        <v>0</v>
      </c>
      <c r="P3435" s="6">
        <v>0</v>
      </c>
      <c r="Q3435" s="13">
        <v>0</v>
      </c>
      <c r="R3435" s="13">
        <v>0</v>
      </c>
      <c r="S3435" s="31">
        <v>0</v>
      </c>
      <c r="T3435" s="6">
        <f>VLOOKUP(E3435,'参数设置&amp;汇总'!S:U,3,0)</f>
        <v>1</v>
      </c>
      <c r="U3435" s="78">
        <f t="shared" si="265"/>
        <v>0</v>
      </c>
      <c r="V3435" s="13">
        <v>0.85000000000000009</v>
      </c>
      <c r="W3435" s="78">
        <f t="shared" si="267"/>
        <v>0</v>
      </c>
      <c r="X3435" s="1">
        <f>VLOOKUP(E3435,'渗透率、续签率'!AG:AJ,4,0)</f>
        <v>15914</v>
      </c>
      <c r="Y3435" s="1">
        <f t="shared" si="268"/>
        <v>0</v>
      </c>
      <c r="Z3435">
        <v>0</v>
      </c>
      <c r="AA3435" s="89">
        <f t="shared" si="269"/>
        <v>0</v>
      </c>
      <c r="AH3435" s="37"/>
      <c r="AI3435" s="37"/>
      <c r="AK3435" s="37"/>
    </row>
    <row r="3436" spans="1:37" hidden="1">
      <c r="A3436" t="s">
        <v>64</v>
      </c>
      <c r="B3436" t="s">
        <v>2</v>
      </c>
      <c r="C3436" t="s">
        <v>7</v>
      </c>
      <c r="D3436" t="s">
        <v>116</v>
      </c>
      <c r="E3436" t="s">
        <v>509</v>
      </c>
      <c r="F3436" t="str">
        <f t="shared" si="266"/>
        <v>天门市留学机构</v>
      </c>
      <c r="G3436" t="s">
        <v>81</v>
      </c>
      <c r="H3436" t="s">
        <v>217</v>
      </c>
      <c r="I3436" t="s">
        <v>68</v>
      </c>
      <c r="J3436">
        <v>0</v>
      </c>
      <c r="K3436">
        <v>0</v>
      </c>
      <c r="L3436" s="13">
        <f>VLOOKUP(C3436,'渗透率、续签率'!B:C,2,0)</f>
        <v>0.80900000000000005</v>
      </c>
      <c r="M3436" s="6">
        <v>0</v>
      </c>
      <c r="N3436">
        <v>0</v>
      </c>
      <c r="O3436">
        <v>0</v>
      </c>
      <c r="P3436" s="6">
        <v>0</v>
      </c>
      <c r="Q3436" s="13">
        <v>0</v>
      </c>
      <c r="R3436" s="13">
        <v>0</v>
      </c>
      <c r="S3436" s="31">
        <v>0</v>
      </c>
      <c r="T3436" s="6">
        <f>VLOOKUP(E3436,'参数设置&amp;汇总'!S:U,3,0)</f>
        <v>1</v>
      </c>
      <c r="U3436" s="78">
        <f t="shared" si="265"/>
        <v>0</v>
      </c>
      <c r="V3436" s="13">
        <v>0.85000000000000009</v>
      </c>
      <c r="W3436" s="78">
        <f t="shared" si="267"/>
        <v>0</v>
      </c>
      <c r="X3436" s="1">
        <f>VLOOKUP(E3436,'渗透率、续签率'!AG:AJ,4,0)</f>
        <v>15914</v>
      </c>
      <c r="Y3436" s="1">
        <f t="shared" si="268"/>
        <v>0</v>
      </c>
      <c r="Z3436">
        <v>0</v>
      </c>
      <c r="AA3436" s="89">
        <f t="shared" si="269"/>
        <v>0</v>
      </c>
      <c r="AH3436" s="37"/>
      <c r="AI3436" s="37"/>
      <c r="AK3436" s="37"/>
    </row>
    <row r="3437" spans="1:37" hidden="1">
      <c r="A3437" t="s">
        <v>64</v>
      </c>
      <c r="B3437" t="s">
        <v>2</v>
      </c>
      <c r="C3437" t="s">
        <v>7</v>
      </c>
      <c r="D3437" t="s">
        <v>116</v>
      </c>
      <c r="E3437" t="s">
        <v>509</v>
      </c>
      <c r="F3437" t="str">
        <f t="shared" si="266"/>
        <v>太原市留学机构</v>
      </c>
      <c r="G3437" t="s">
        <v>134</v>
      </c>
      <c r="H3437" t="s">
        <v>218</v>
      </c>
      <c r="I3437" t="s">
        <v>70</v>
      </c>
      <c r="J3437">
        <v>67</v>
      </c>
      <c r="K3437">
        <v>21</v>
      </c>
      <c r="L3437" s="13">
        <f>VLOOKUP(C3437,'渗透率、续签率'!B:C,2,0)</f>
        <v>0.80900000000000005</v>
      </c>
      <c r="M3437" s="6">
        <v>0.31</v>
      </c>
      <c r="N3437">
        <v>11</v>
      </c>
      <c r="O3437">
        <v>11</v>
      </c>
      <c r="P3437" s="6">
        <v>1</v>
      </c>
      <c r="Q3437" s="13">
        <v>0.89500000000000002</v>
      </c>
      <c r="R3437" s="13">
        <v>0.83399999999999996</v>
      </c>
      <c r="S3437" s="31">
        <v>1014</v>
      </c>
      <c r="T3437" s="6">
        <f>VLOOKUP(E3437,'参数设置&amp;汇总'!S:U,3,0)</f>
        <v>1</v>
      </c>
      <c r="U3437" s="78">
        <f t="shared" si="265"/>
        <v>11</v>
      </c>
      <c r="V3437" s="13">
        <v>0.85000000000000009</v>
      </c>
      <c r="W3437" s="78">
        <f t="shared" si="267"/>
        <v>2.471764705882352</v>
      </c>
      <c r="X3437" s="1">
        <f>VLOOKUP(E3437,'渗透率、续签率'!AG:AJ,4,0)</f>
        <v>15914</v>
      </c>
      <c r="Y3437" s="1">
        <f t="shared" si="268"/>
        <v>39335.663529411751</v>
      </c>
      <c r="Z3437">
        <v>11</v>
      </c>
      <c r="AA3437" s="89">
        <f t="shared" si="269"/>
        <v>175054</v>
      </c>
      <c r="AH3437" s="37"/>
      <c r="AI3437" s="37"/>
      <c r="AK3437" s="37"/>
    </row>
    <row r="3438" spans="1:37" hidden="1">
      <c r="A3438" t="s">
        <v>64</v>
      </c>
      <c r="B3438" t="s">
        <v>2</v>
      </c>
      <c r="C3438" t="s">
        <v>7</v>
      </c>
      <c r="D3438" t="s">
        <v>116</v>
      </c>
      <c r="E3438" t="s">
        <v>509</v>
      </c>
      <c r="F3438" t="str">
        <f t="shared" si="266"/>
        <v>威海市留学机构</v>
      </c>
      <c r="G3438" t="s">
        <v>103</v>
      </c>
      <c r="H3438" t="s">
        <v>219</v>
      </c>
      <c r="I3438" t="s">
        <v>70</v>
      </c>
      <c r="J3438">
        <v>24</v>
      </c>
      <c r="K3438">
        <v>3</v>
      </c>
      <c r="L3438" s="13">
        <f>VLOOKUP(C3438,'渗透率、续签率'!B:C,2,0)</f>
        <v>0.80900000000000005</v>
      </c>
      <c r="M3438" s="6">
        <v>0.13</v>
      </c>
      <c r="N3438">
        <v>0</v>
      </c>
      <c r="O3438">
        <v>0</v>
      </c>
      <c r="P3438" s="6">
        <v>0</v>
      </c>
      <c r="Q3438" s="13">
        <v>0.61</v>
      </c>
      <c r="R3438" s="13">
        <v>0</v>
      </c>
      <c r="S3438" s="31">
        <v>54</v>
      </c>
      <c r="T3438" s="6">
        <f>VLOOKUP(E3438,'参数设置&amp;汇总'!S:U,3,0)</f>
        <v>1</v>
      </c>
      <c r="U3438" s="78">
        <f t="shared" si="265"/>
        <v>0</v>
      </c>
      <c r="V3438" s="13">
        <v>0.85000000000000009</v>
      </c>
      <c r="W3438" s="78">
        <f t="shared" si="267"/>
        <v>0</v>
      </c>
      <c r="X3438" s="1">
        <f>VLOOKUP(E3438,'渗透率、续签率'!AG:AJ,4,0)</f>
        <v>15914</v>
      </c>
      <c r="Y3438" s="1">
        <f t="shared" si="268"/>
        <v>0</v>
      </c>
      <c r="Z3438">
        <v>0</v>
      </c>
      <c r="AA3438" s="89">
        <f t="shared" si="269"/>
        <v>0</v>
      </c>
      <c r="AH3438" s="37"/>
      <c r="AI3438" s="37"/>
      <c r="AK3438" s="37"/>
    </row>
    <row r="3439" spans="1:37" hidden="1">
      <c r="A3439" t="s">
        <v>64</v>
      </c>
      <c r="B3439" t="s">
        <v>2</v>
      </c>
      <c r="C3439" t="s">
        <v>7</v>
      </c>
      <c r="D3439" t="s">
        <v>116</v>
      </c>
      <c r="E3439" t="s">
        <v>509</v>
      </c>
      <c r="F3439" t="str">
        <f t="shared" si="266"/>
        <v>娄底市留学机构</v>
      </c>
      <c r="G3439" t="s">
        <v>113</v>
      </c>
      <c r="H3439" t="s">
        <v>220</v>
      </c>
      <c r="I3439" t="s">
        <v>68</v>
      </c>
      <c r="J3439">
        <v>0</v>
      </c>
      <c r="K3439">
        <v>0</v>
      </c>
      <c r="L3439" s="13">
        <f>VLOOKUP(C3439,'渗透率、续签率'!B:C,2,0)</f>
        <v>0.80900000000000005</v>
      </c>
      <c r="M3439" s="6">
        <v>0</v>
      </c>
      <c r="N3439">
        <v>0</v>
      </c>
      <c r="O3439">
        <v>0</v>
      </c>
      <c r="P3439" s="6">
        <v>0</v>
      </c>
      <c r="Q3439" s="13">
        <v>0</v>
      </c>
      <c r="R3439" s="13">
        <v>0</v>
      </c>
      <c r="S3439" s="31">
        <v>0</v>
      </c>
      <c r="T3439" s="6">
        <f>VLOOKUP(E3439,'参数设置&amp;汇总'!S:U,3,0)</f>
        <v>1</v>
      </c>
      <c r="U3439" s="78">
        <f t="shared" si="265"/>
        <v>0</v>
      </c>
      <c r="V3439" s="13">
        <v>0.85000000000000009</v>
      </c>
      <c r="W3439" s="78">
        <f t="shared" si="267"/>
        <v>0</v>
      </c>
      <c r="X3439" s="1">
        <f>VLOOKUP(E3439,'渗透率、续签率'!AG:AJ,4,0)</f>
        <v>15914</v>
      </c>
      <c r="Y3439" s="1">
        <f t="shared" si="268"/>
        <v>0</v>
      </c>
      <c r="Z3439">
        <v>0</v>
      </c>
      <c r="AA3439" s="89">
        <f t="shared" si="269"/>
        <v>0</v>
      </c>
      <c r="AH3439" s="37"/>
      <c r="AI3439" s="37"/>
      <c r="AK3439" s="37"/>
    </row>
    <row r="3440" spans="1:37" hidden="1">
      <c r="A3440" t="s">
        <v>64</v>
      </c>
      <c r="B3440" t="s">
        <v>2</v>
      </c>
      <c r="C3440" t="s">
        <v>7</v>
      </c>
      <c r="D3440" t="s">
        <v>116</v>
      </c>
      <c r="E3440" t="s">
        <v>509</v>
      </c>
      <c r="F3440" t="str">
        <f t="shared" si="266"/>
        <v>孝感市留学机构</v>
      </c>
      <c r="G3440" t="s">
        <v>81</v>
      </c>
      <c r="H3440" t="s">
        <v>221</v>
      </c>
      <c r="I3440" t="s">
        <v>68</v>
      </c>
      <c r="J3440">
        <v>2</v>
      </c>
      <c r="K3440">
        <v>0</v>
      </c>
      <c r="L3440" s="13">
        <f>VLOOKUP(C3440,'渗透率、续签率'!B:C,2,0)</f>
        <v>0.80900000000000005</v>
      </c>
      <c r="M3440" s="6">
        <v>0</v>
      </c>
      <c r="N3440">
        <v>0</v>
      </c>
      <c r="O3440">
        <v>0</v>
      </c>
      <c r="P3440" s="6">
        <v>0</v>
      </c>
      <c r="Q3440" s="13">
        <v>0</v>
      </c>
      <c r="R3440" s="13">
        <v>0</v>
      </c>
      <c r="S3440" s="31">
        <v>2</v>
      </c>
      <c r="T3440" s="6">
        <f>VLOOKUP(E3440,'参数设置&amp;汇总'!S:U,3,0)</f>
        <v>1</v>
      </c>
      <c r="U3440" s="78">
        <f t="shared" si="265"/>
        <v>0</v>
      </c>
      <c r="V3440" s="13">
        <v>0.85000000000000009</v>
      </c>
      <c r="W3440" s="78">
        <f t="shared" si="267"/>
        <v>0</v>
      </c>
      <c r="X3440" s="1">
        <f>VLOOKUP(E3440,'渗透率、续签率'!AG:AJ,4,0)</f>
        <v>15914</v>
      </c>
      <c r="Y3440" s="1">
        <f t="shared" si="268"/>
        <v>0</v>
      </c>
      <c r="Z3440">
        <v>0</v>
      </c>
      <c r="AA3440" s="89">
        <f t="shared" si="269"/>
        <v>0</v>
      </c>
      <c r="AH3440" s="37"/>
      <c r="AI3440" s="37"/>
      <c r="AK3440" s="37"/>
    </row>
    <row r="3441" spans="1:37" hidden="1">
      <c r="A3441" t="s">
        <v>64</v>
      </c>
      <c r="B3441" t="s">
        <v>2</v>
      </c>
      <c r="C3441" t="s">
        <v>7</v>
      </c>
      <c r="D3441" t="s">
        <v>116</v>
      </c>
      <c r="E3441" t="s">
        <v>509</v>
      </c>
      <c r="F3441" t="str">
        <f t="shared" si="266"/>
        <v>宁德市留学机构</v>
      </c>
      <c r="G3441" t="s">
        <v>92</v>
      </c>
      <c r="H3441" t="s">
        <v>222</v>
      </c>
      <c r="I3441" t="s">
        <v>68</v>
      </c>
      <c r="J3441">
        <v>0</v>
      </c>
      <c r="K3441">
        <v>0</v>
      </c>
      <c r="L3441" s="13">
        <f>VLOOKUP(C3441,'渗透率、续签率'!B:C,2,0)</f>
        <v>0.80900000000000005</v>
      </c>
      <c r="M3441" s="6">
        <v>0</v>
      </c>
      <c r="N3441">
        <v>0</v>
      </c>
      <c r="O3441">
        <v>0</v>
      </c>
      <c r="P3441" s="6">
        <v>0</v>
      </c>
      <c r="Q3441" s="13">
        <v>0</v>
      </c>
      <c r="R3441" s="13">
        <v>0</v>
      </c>
      <c r="S3441" s="31">
        <v>0</v>
      </c>
      <c r="T3441" s="6">
        <f>VLOOKUP(E3441,'参数设置&amp;汇总'!S:U,3,0)</f>
        <v>1</v>
      </c>
      <c r="U3441" s="78">
        <f t="shared" si="265"/>
        <v>0</v>
      </c>
      <c r="V3441" s="13">
        <v>0.85000000000000009</v>
      </c>
      <c r="W3441" s="78">
        <f t="shared" si="267"/>
        <v>0</v>
      </c>
      <c r="X3441" s="1">
        <f>VLOOKUP(E3441,'渗透率、续签率'!AG:AJ,4,0)</f>
        <v>15914</v>
      </c>
      <c r="Y3441" s="1">
        <f t="shared" si="268"/>
        <v>0</v>
      </c>
      <c r="Z3441">
        <v>0</v>
      </c>
      <c r="AA3441" s="89">
        <f t="shared" si="269"/>
        <v>0</v>
      </c>
      <c r="AH3441" s="37"/>
      <c r="AI3441" s="37"/>
      <c r="AJ3441" s="1"/>
      <c r="AK3441" s="37"/>
    </row>
    <row r="3442" spans="1:37" hidden="1">
      <c r="A3442" t="s">
        <v>64</v>
      </c>
      <c r="B3442" t="s">
        <v>2</v>
      </c>
      <c r="C3442" t="s">
        <v>7</v>
      </c>
      <c r="D3442" t="s">
        <v>116</v>
      </c>
      <c r="E3442" t="s">
        <v>509</v>
      </c>
      <c r="F3442" t="str">
        <f t="shared" si="266"/>
        <v>安庆市留学机构</v>
      </c>
      <c r="G3442" t="s">
        <v>94</v>
      </c>
      <c r="H3442" t="s">
        <v>223</v>
      </c>
      <c r="I3442" t="s">
        <v>68</v>
      </c>
      <c r="J3442">
        <v>4</v>
      </c>
      <c r="K3442">
        <v>0</v>
      </c>
      <c r="L3442" s="13">
        <f>VLOOKUP(C3442,'渗透率、续签率'!B:C,2,0)</f>
        <v>0.80900000000000005</v>
      </c>
      <c r="M3442" s="6">
        <v>0</v>
      </c>
      <c r="N3442">
        <v>0</v>
      </c>
      <c r="O3442">
        <v>0</v>
      </c>
      <c r="P3442" s="6">
        <v>0</v>
      </c>
      <c r="Q3442" s="13">
        <v>0</v>
      </c>
      <c r="R3442" s="13">
        <v>0</v>
      </c>
      <c r="S3442" s="31">
        <v>0</v>
      </c>
      <c r="T3442" s="6">
        <f>VLOOKUP(E3442,'参数设置&amp;汇总'!S:U,3,0)</f>
        <v>1</v>
      </c>
      <c r="U3442" s="78">
        <f t="shared" si="265"/>
        <v>0</v>
      </c>
      <c r="V3442" s="13">
        <v>0.85000000000000009</v>
      </c>
      <c r="W3442" s="78">
        <f t="shared" si="267"/>
        <v>0</v>
      </c>
      <c r="X3442" s="1">
        <f>VLOOKUP(E3442,'渗透率、续签率'!AG:AJ,4,0)</f>
        <v>15914</v>
      </c>
      <c r="Y3442" s="1">
        <f t="shared" si="268"/>
        <v>0</v>
      </c>
      <c r="Z3442">
        <v>0</v>
      </c>
      <c r="AA3442" s="89">
        <f t="shared" si="269"/>
        <v>0</v>
      </c>
    </row>
    <row r="3443" spans="1:37" hidden="1">
      <c r="A3443" t="s">
        <v>64</v>
      </c>
      <c r="B3443" t="s">
        <v>2</v>
      </c>
      <c r="C3443" t="s">
        <v>7</v>
      </c>
      <c r="D3443" t="s">
        <v>116</v>
      </c>
      <c r="E3443" t="s">
        <v>509</v>
      </c>
      <c r="F3443" t="str">
        <f t="shared" si="266"/>
        <v>安康市留学机构</v>
      </c>
      <c r="G3443" t="s">
        <v>108</v>
      </c>
      <c r="H3443" t="s">
        <v>224</v>
      </c>
      <c r="I3443" t="s">
        <v>70</v>
      </c>
      <c r="J3443">
        <v>4</v>
      </c>
      <c r="K3443">
        <v>0</v>
      </c>
      <c r="L3443" s="13">
        <f>VLOOKUP(C3443,'渗透率、续签率'!B:C,2,0)</f>
        <v>0.80900000000000005</v>
      </c>
      <c r="M3443" s="6">
        <v>0</v>
      </c>
      <c r="N3443">
        <v>0</v>
      </c>
      <c r="O3443">
        <v>0</v>
      </c>
      <c r="P3443" s="6">
        <v>0</v>
      </c>
      <c r="Q3443" s="13">
        <v>0</v>
      </c>
      <c r="R3443" s="13">
        <v>0</v>
      </c>
      <c r="S3443" s="31">
        <v>1</v>
      </c>
      <c r="T3443" s="6">
        <f>VLOOKUP(E3443,'参数设置&amp;汇总'!S:U,3,0)</f>
        <v>1</v>
      </c>
      <c r="U3443" s="78">
        <f t="shared" si="265"/>
        <v>0</v>
      </c>
      <c r="V3443" s="13">
        <v>0.85000000000000009</v>
      </c>
      <c r="W3443" s="78">
        <f t="shared" si="267"/>
        <v>0</v>
      </c>
      <c r="X3443" s="1">
        <f>VLOOKUP(E3443,'渗透率、续签率'!AG:AJ,4,0)</f>
        <v>15914</v>
      </c>
      <c r="Y3443" s="1">
        <f t="shared" si="268"/>
        <v>0</v>
      </c>
      <c r="Z3443">
        <v>0</v>
      </c>
      <c r="AA3443" s="89">
        <f t="shared" si="269"/>
        <v>0</v>
      </c>
      <c r="AH3443" s="37"/>
      <c r="AI3443" s="37"/>
      <c r="AJ3443" s="1"/>
      <c r="AK3443" s="37"/>
    </row>
    <row r="3444" spans="1:37" hidden="1">
      <c r="A3444" t="s">
        <v>64</v>
      </c>
      <c r="B3444" t="s">
        <v>2</v>
      </c>
      <c r="C3444" t="s">
        <v>7</v>
      </c>
      <c r="D3444" t="s">
        <v>116</v>
      </c>
      <c r="E3444" t="s">
        <v>509</v>
      </c>
      <c r="F3444" t="str">
        <f t="shared" si="266"/>
        <v>安阳市留学机构</v>
      </c>
      <c r="G3444" t="s">
        <v>110</v>
      </c>
      <c r="H3444" t="s">
        <v>225</v>
      </c>
      <c r="I3444" t="s">
        <v>70</v>
      </c>
      <c r="J3444">
        <v>12</v>
      </c>
      <c r="K3444">
        <v>0</v>
      </c>
      <c r="L3444" s="13">
        <f>VLOOKUP(C3444,'渗透率、续签率'!B:C,2,0)</f>
        <v>0.80900000000000005</v>
      </c>
      <c r="M3444" s="6">
        <v>0</v>
      </c>
      <c r="N3444">
        <v>0</v>
      </c>
      <c r="O3444">
        <v>0</v>
      </c>
      <c r="P3444" s="6">
        <v>0</v>
      </c>
      <c r="Q3444" s="13">
        <v>0</v>
      </c>
      <c r="R3444" s="13">
        <v>0</v>
      </c>
      <c r="S3444" s="31">
        <v>17</v>
      </c>
      <c r="T3444" s="6">
        <f>VLOOKUP(E3444,'参数设置&amp;汇总'!S:U,3,0)</f>
        <v>1</v>
      </c>
      <c r="U3444" s="78">
        <f t="shared" si="265"/>
        <v>0</v>
      </c>
      <c r="V3444" s="13">
        <v>0.85000000000000009</v>
      </c>
      <c r="W3444" s="78">
        <f t="shared" si="267"/>
        <v>0</v>
      </c>
      <c r="X3444" s="1">
        <f>VLOOKUP(E3444,'渗透率、续签率'!AG:AJ,4,0)</f>
        <v>15914</v>
      </c>
      <c r="Y3444" s="1">
        <f t="shared" si="268"/>
        <v>0</v>
      </c>
      <c r="Z3444">
        <v>0</v>
      </c>
      <c r="AA3444" s="89">
        <f t="shared" si="269"/>
        <v>0</v>
      </c>
      <c r="AH3444" s="37"/>
      <c r="AI3444" s="37"/>
      <c r="AJ3444" s="1"/>
      <c r="AK3444" s="37"/>
    </row>
    <row r="3445" spans="1:37" hidden="1">
      <c r="A3445" t="s">
        <v>64</v>
      </c>
      <c r="B3445" t="s">
        <v>2</v>
      </c>
      <c r="C3445" t="s">
        <v>7</v>
      </c>
      <c r="D3445" t="s">
        <v>116</v>
      </c>
      <c r="E3445" t="s">
        <v>509</v>
      </c>
      <c r="F3445" t="str">
        <f t="shared" si="266"/>
        <v>安顺市留学机构</v>
      </c>
      <c r="G3445" t="s">
        <v>167</v>
      </c>
      <c r="H3445" t="s">
        <v>226</v>
      </c>
      <c r="I3445" t="s">
        <v>70</v>
      </c>
      <c r="J3445">
        <v>0</v>
      </c>
      <c r="K3445">
        <v>0</v>
      </c>
      <c r="L3445" s="13">
        <f>VLOOKUP(C3445,'渗透率、续签率'!B:C,2,0)</f>
        <v>0.80900000000000005</v>
      </c>
      <c r="M3445" s="6">
        <v>0</v>
      </c>
      <c r="N3445">
        <v>0</v>
      </c>
      <c r="O3445">
        <v>0</v>
      </c>
      <c r="P3445" s="6">
        <v>0</v>
      </c>
      <c r="Q3445" s="13">
        <v>0</v>
      </c>
      <c r="R3445" s="13">
        <v>0</v>
      </c>
      <c r="S3445" s="31">
        <v>0</v>
      </c>
      <c r="T3445" s="6">
        <f>VLOOKUP(E3445,'参数设置&amp;汇总'!S:U,3,0)</f>
        <v>1</v>
      </c>
      <c r="U3445" s="78">
        <f t="shared" si="265"/>
        <v>0</v>
      </c>
      <c r="V3445" s="13">
        <v>0.85000000000000009</v>
      </c>
      <c r="W3445" s="78">
        <f t="shared" si="267"/>
        <v>0</v>
      </c>
      <c r="X3445" s="1">
        <f>VLOOKUP(E3445,'渗透率、续签率'!AG:AJ,4,0)</f>
        <v>15914</v>
      </c>
      <c r="Y3445" s="1">
        <f t="shared" si="268"/>
        <v>0</v>
      </c>
      <c r="Z3445">
        <v>0</v>
      </c>
      <c r="AA3445" s="89">
        <f t="shared" si="269"/>
        <v>0</v>
      </c>
      <c r="AH3445" s="37"/>
      <c r="AI3445" s="37"/>
      <c r="AK3445" s="37"/>
    </row>
    <row r="3446" spans="1:37" hidden="1">
      <c r="A3446" t="s">
        <v>64</v>
      </c>
      <c r="B3446" t="s">
        <v>2</v>
      </c>
      <c r="C3446" t="s">
        <v>7</v>
      </c>
      <c r="D3446" t="s">
        <v>116</v>
      </c>
      <c r="E3446" t="s">
        <v>509</v>
      </c>
      <c r="F3446" t="str">
        <f t="shared" si="266"/>
        <v>定安县留学机构</v>
      </c>
      <c r="G3446" t="s">
        <v>120</v>
      </c>
      <c r="H3446" t="s">
        <v>227</v>
      </c>
      <c r="I3446" t="s">
        <v>68</v>
      </c>
      <c r="J3446">
        <v>0</v>
      </c>
      <c r="K3446">
        <v>0</v>
      </c>
      <c r="L3446" s="13">
        <f>VLOOKUP(C3446,'渗透率、续签率'!B:C,2,0)</f>
        <v>0.80900000000000005</v>
      </c>
      <c r="M3446" s="6">
        <v>0</v>
      </c>
      <c r="N3446">
        <v>0</v>
      </c>
      <c r="O3446">
        <v>0</v>
      </c>
      <c r="P3446" s="6">
        <v>0</v>
      </c>
      <c r="Q3446" s="13">
        <v>0</v>
      </c>
      <c r="R3446" s="13">
        <v>0</v>
      </c>
      <c r="S3446" s="31">
        <v>0</v>
      </c>
      <c r="T3446" s="6">
        <f>VLOOKUP(E3446,'参数设置&amp;汇总'!S:U,3,0)</f>
        <v>1</v>
      </c>
      <c r="U3446" s="78">
        <f t="shared" si="265"/>
        <v>0</v>
      </c>
      <c r="V3446" s="13">
        <v>0.85000000000000009</v>
      </c>
      <c r="W3446" s="78">
        <f t="shared" si="267"/>
        <v>0</v>
      </c>
      <c r="X3446" s="1">
        <f>VLOOKUP(E3446,'渗透率、续签率'!AG:AJ,4,0)</f>
        <v>15914</v>
      </c>
      <c r="Y3446" s="1">
        <f t="shared" si="268"/>
        <v>0</v>
      </c>
      <c r="Z3446">
        <v>0</v>
      </c>
      <c r="AA3446" s="89">
        <f t="shared" si="269"/>
        <v>0</v>
      </c>
      <c r="AH3446" s="37"/>
      <c r="AI3446" s="37"/>
      <c r="AK3446" s="37"/>
    </row>
    <row r="3447" spans="1:37" hidden="1">
      <c r="A3447" t="s">
        <v>64</v>
      </c>
      <c r="B3447" t="s">
        <v>2</v>
      </c>
      <c r="C3447" t="s">
        <v>7</v>
      </c>
      <c r="D3447" t="s">
        <v>116</v>
      </c>
      <c r="E3447" t="s">
        <v>509</v>
      </c>
      <c r="F3447" t="str">
        <f t="shared" si="266"/>
        <v>定西市留学机构</v>
      </c>
      <c r="G3447" t="s">
        <v>132</v>
      </c>
      <c r="H3447" t="s">
        <v>228</v>
      </c>
      <c r="I3447" t="s">
        <v>70</v>
      </c>
      <c r="J3447">
        <v>0</v>
      </c>
      <c r="K3447">
        <v>0</v>
      </c>
      <c r="L3447" s="13">
        <f>VLOOKUP(C3447,'渗透率、续签率'!B:C,2,0)</f>
        <v>0.80900000000000005</v>
      </c>
      <c r="M3447" s="6">
        <v>0</v>
      </c>
      <c r="N3447">
        <v>0</v>
      </c>
      <c r="O3447">
        <v>0</v>
      </c>
      <c r="P3447" s="6">
        <v>0</v>
      </c>
      <c r="Q3447" s="13">
        <v>0</v>
      </c>
      <c r="R3447" s="13">
        <v>0</v>
      </c>
      <c r="S3447" s="31">
        <v>0</v>
      </c>
      <c r="T3447" s="6">
        <f>VLOOKUP(E3447,'参数设置&amp;汇总'!S:U,3,0)</f>
        <v>1</v>
      </c>
      <c r="U3447" s="78">
        <f t="shared" si="265"/>
        <v>0</v>
      </c>
      <c r="V3447" s="13">
        <v>0.85000000000000009</v>
      </c>
      <c r="W3447" s="78">
        <f t="shared" si="267"/>
        <v>0</v>
      </c>
      <c r="X3447" s="1">
        <f>VLOOKUP(E3447,'渗透率、续签率'!AG:AJ,4,0)</f>
        <v>15914</v>
      </c>
      <c r="Y3447" s="1">
        <f t="shared" si="268"/>
        <v>0</v>
      </c>
      <c r="Z3447">
        <v>0</v>
      </c>
      <c r="AA3447" s="89">
        <f t="shared" si="269"/>
        <v>0</v>
      </c>
      <c r="AH3447" s="37"/>
      <c r="AI3447" s="37"/>
      <c r="AK3447" s="37"/>
    </row>
    <row r="3448" spans="1:37" hidden="1">
      <c r="A3448" t="s">
        <v>64</v>
      </c>
      <c r="B3448" t="s">
        <v>2</v>
      </c>
      <c r="C3448" t="s">
        <v>7</v>
      </c>
      <c r="D3448" t="s">
        <v>116</v>
      </c>
      <c r="E3448" t="s">
        <v>509</v>
      </c>
      <c r="F3448" t="str">
        <f t="shared" si="266"/>
        <v>宜宾市留学机构</v>
      </c>
      <c r="G3448" t="s">
        <v>77</v>
      </c>
      <c r="H3448" t="s">
        <v>229</v>
      </c>
      <c r="I3448" t="s">
        <v>70</v>
      </c>
      <c r="J3448">
        <v>0</v>
      </c>
      <c r="K3448">
        <v>0</v>
      </c>
      <c r="L3448" s="13">
        <f>VLOOKUP(C3448,'渗透率、续签率'!B:C,2,0)</f>
        <v>0.80900000000000005</v>
      </c>
      <c r="M3448" s="6">
        <v>0</v>
      </c>
      <c r="N3448">
        <v>0</v>
      </c>
      <c r="O3448">
        <v>0</v>
      </c>
      <c r="P3448" s="6">
        <v>0</v>
      </c>
      <c r="Q3448" s="13">
        <v>0</v>
      </c>
      <c r="R3448" s="13">
        <v>0</v>
      </c>
      <c r="S3448" s="31">
        <v>0</v>
      </c>
      <c r="T3448" s="6">
        <f>VLOOKUP(E3448,'参数设置&amp;汇总'!S:U,3,0)</f>
        <v>1</v>
      </c>
      <c r="U3448" s="78">
        <f t="shared" si="265"/>
        <v>0</v>
      </c>
      <c r="V3448" s="13">
        <v>0.85000000000000009</v>
      </c>
      <c r="W3448" s="78">
        <f t="shared" si="267"/>
        <v>0</v>
      </c>
      <c r="X3448" s="1">
        <f>VLOOKUP(E3448,'渗透率、续签率'!AG:AJ,4,0)</f>
        <v>15914</v>
      </c>
      <c r="Y3448" s="1">
        <f t="shared" si="268"/>
        <v>0</v>
      </c>
      <c r="Z3448">
        <v>0</v>
      </c>
      <c r="AA3448" s="89">
        <f t="shared" si="269"/>
        <v>0</v>
      </c>
      <c r="AH3448" s="37"/>
      <c r="AI3448" s="37"/>
      <c r="AK3448" s="37"/>
    </row>
    <row r="3449" spans="1:37" hidden="1">
      <c r="A3449" t="s">
        <v>64</v>
      </c>
      <c r="B3449" t="s">
        <v>2</v>
      </c>
      <c r="C3449" t="s">
        <v>7</v>
      </c>
      <c r="D3449" t="s">
        <v>116</v>
      </c>
      <c r="E3449" t="s">
        <v>509</v>
      </c>
      <c r="F3449" t="str">
        <f t="shared" si="266"/>
        <v>宜昌市留学机构</v>
      </c>
      <c r="G3449" t="s">
        <v>81</v>
      </c>
      <c r="H3449" t="s">
        <v>230</v>
      </c>
      <c r="I3449" t="s">
        <v>68</v>
      </c>
      <c r="J3449">
        <v>4</v>
      </c>
      <c r="K3449">
        <v>2</v>
      </c>
      <c r="L3449" s="13">
        <f>VLOOKUP(C3449,'渗透率、续签率'!B:C,2,0)</f>
        <v>0.80900000000000005</v>
      </c>
      <c r="M3449" s="6">
        <v>0.5</v>
      </c>
      <c r="N3449">
        <v>2</v>
      </c>
      <c r="O3449">
        <v>2</v>
      </c>
      <c r="P3449" s="6">
        <v>1</v>
      </c>
      <c r="Q3449" s="13">
        <v>0.96099999999999997</v>
      </c>
      <c r="R3449" s="13">
        <v>0.48099999999999998</v>
      </c>
      <c r="S3449" s="31">
        <v>117</v>
      </c>
      <c r="T3449" s="6">
        <f>VLOOKUP(E3449,'参数设置&amp;汇总'!S:U,3,0)</f>
        <v>1</v>
      </c>
      <c r="U3449" s="78">
        <f t="shared" si="265"/>
        <v>2</v>
      </c>
      <c r="V3449" s="13">
        <v>0.85000000000000009</v>
      </c>
      <c r="W3449" s="78">
        <f t="shared" si="267"/>
        <v>0.44941176470588218</v>
      </c>
      <c r="X3449" s="1">
        <f>VLOOKUP(E3449,'渗透率、续签率'!AG:AJ,4,0)</f>
        <v>15914</v>
      </c>
      <c r="Y3449" s="1">
        <f t="shared" si="268"/>
        <v>7151.9388235294091</v>
      </c>
      <c r="Z3449">
        <v>1</v>
      </c>
      <c r="AA3449" s="89">
        <f t="shared" si="269"/>
        <v>31828</v>
      </c>
      <c r="AH3449" s="37"/>
      <c r="AI3449" s="37"/>
      <c r="AK3449" s="37"/>
    </row>
    <row r="3450" spans="1:37" hidden="1">
      <c r="A3450" t="s">
        <v>64</v>
      </c>
      <c r="B3450" t="s">
        <v>2</v>
      </c>
      <c r="C3450" t="s">
        <v>7</v>
      </c>
      <c r="D3450" t="s">
        <v>116</v>
      </c>
      <c r="E3450" t="s">
        <v>509</v>
      </c>
      <c r="F3450" t="str">
        <f t="shared" si="266"/>
        <v>宜春市留学机构</v>
      </c>
      <c r="G3450" t="s">
        <v>90</v>
      </c>
      <c r="H3450" t="s">
        <v>231</v>
      </c>
      <c r="I3450" t="s">
        <v>68</v>
      </c>
      <c r="J3450">
        <v>1</v>
      </c>
      <c r="K3450">
        <v>0</v>
      </c>
      <c r="L3450" s="13">
        <f>VLOOKUP(C3450,'渗透率、续签率'!B:C,2,0)</f>
        <v>0.80900000000000005</v>
      </c>
      <c r="M3450" s="6">
        <v>0</v>
      </c>
      <c r="N3450">
        <v>0</v>
      </c>
      <c r="O3450">
        <v>0</v>
      </c>
      <c r="P3450" s="6">
        <v>0</v>
      </c>
      <c r="Q3450" s="13">
        <v>0</v>
      </c>
      <c r="R3450" s="13">
        <v>0</v>
      </c>
      <c r="S3450" s="31">
        <v>0</v>
      </c>
      <c r="T3450" s="6">
        <f>VLOOKUP(E3450,'参数设置&amp;汇总'!S:U,3,0)</f>
        <v>1</v>
      </c>
      <c r="U3450" s="78">
        <f t="shared" si="265"/>
        <v>0</v>
      </c>
      <c r="V3450" s="13">
        <v>0.85000000000000009</v>
      </c>
      <c r="W3450" s="78">
        <f t="shared" si="267"/>
        <v>0</v>
      </c>
      <c r="X3450" s="1">
        <f>VLOOKUP(E3450,'渗透率、续签率'!AG:AJ,4,0)</f>
        <v>15914</v>
      </c>
      <c r="Y3450" s="1">
        <f t="shared" si="268"/>
        <v>0</v>
      </c>
      <c r="Z3450">
        <v>0</v>
      </c>
      <c r="AA3450" s="89">
        <f t="shared" si="269"/>
        <v>0</v>
      </c>
      <c r="AH3450" s="37"/>
      <c r="AI3450" s="37"/>
      <c r="AK3450" s="37"/>
    </row>
    <row r="3451" spans="1:37" hidden="1">
      <c r="A3451" t="s">
        <v>64</v>
      </c>
      <c r="B3451" t="s">
        <v>2</v>
      </c>
      <c r="C3451" t="s">
        <v>7</v>
      </c>
      <c r="D3451" t="s">
        <v>116</v>
      </c>
      <c r="E3451" t="s">
        <v>509</v>
      </c>
      <c r="F3451" t="str">
        <f t="shared" si="266"/>
        <v>宝鸡市留学机构</v>
      </c>
      <c r="G3451" t="s">
        <v>108</v>
      </c>
      <c r="H3451" t="s">
        <v>232</v>
      </c>
      <c r="I3451" t="s">
        <v>70</v>
      </c>
      <c r="J3451">
        <v>1</v>
      </c>
      <c r="K3451">
        <v>0</v>
      </c>
      <c r="L3451" s="13">
        <f>VLOOKUP(C3451,'渗透率、续签率'!B:C,2,0)</f>
        <v>0.80900000000000005</v>
      </c>
      <c r="M3451" s="6">
        <v>0</v>
      </c>
      <c r="N3451">
        <v>0</v>
      </c>
      <c r="O3451">
        <v>0</v>
      </c>
      <c r="P3451" s="6">
        <v>0</v>
      </c>
      <c r="Q3451" s="13">
        <v>0</v>
      </c>
      <c r="R3451" s="13">
        <v>0</v>
      </c>
      <c r="S3451" s="31">
        <v>0</v>
      </c>
      <c r="T3451" s="6">
        <f>VLOOKUP(E3451,'参数设置&amp;汇总'!S:U,3,0)</f>
        <v>1</v>
      </c>
      <c r="U3451" s="78">
        <f t="shared" si="265"/>
        <v>0</v>
      </c>
      <c r="V3451" s="13">
        <v>0.85000000000000009</v>
      </c>
      <c r="W3451" s="78">
        <f t="shared" si="267"/>
        <v>0</v>
      </c>
      <c r="X3451" s="1">
        <f>VLOOKUP(E3451,'渗透率、续签率'!AG:AJ,4,0)</f>
        <v>15914</v>
      </c>
      <c r="Y3451" s="1">
        <f t="shared" si="268"/>
        <v>0</v>
      </c>
      <c r="Z3451">
        <v>0</v>
      </c>
      <c r="AA3451" s="89">
        <f t="shared" si="269"/>
        <v>0</v>
      </c>
      <c r="AH3451" s="37"/>
      <c r="AI3451" s="37"/>
      <c r="AK3451" s="37"/>
    </row>
    <row r="3452" spans="1:37" hidden="1">
      <c r="A3452" t="s">
        <v>64</v>
      </c>
      <c r="B3452" t="s">
        <v>2</v>
      </c>
      <c r="C3452" t="s">
        <v>7</v>
      </c>
      <c r="D3452" t="s">
        <v>116</v>
      </c>
      <c r="E3452" t="s">
        <v>509</v>
      </c>
      <c r="F3452" t="str">
        <f t="shared" si="266"/>
        <v>宣城市留学机构</v>
      </c>
      <c r="G3452" t="s">
        <v>94</v>
      </c>
      <c r="H3452" t="s">
        <v>233</v>
      </c>
      <c r="I3452" t="s">
        <v>68</v>
      </c>
      <c r="J3452">
        <v>3</v>
      </c>
      <c r="K3452">
        <v>0</v>
      </c>
      <c r="L3452" s="13">
        <f>VLOOKUP(C3452,'渗透率、续签率'!B:C,2,0)</f>
        <v>0.80900000000000005</v>
      </c>
      <c r="M3452" s="6">
        <v>0</v>
      </c>
      <c r="N3452">
        <v>0</v>
      </c>
      <c r="O3452">
        <v>0</v>
      </c>
      <c r="P3452" s="6">
        <v>0</v>
      </c>
      <c r="Q3452" s="13">
        <v>0</v>
      </c>
      <c r="R3452" s="13">
        <v>0</v>
      </c>
      <c r="S3452" s="31">
        <v>3</v>
      </c>
      <c r="T3452" s="6">
        <f>VLOOKUP(E3452,'参数设置&amp;汇总'!S:U,3,0)</f>
        <v>1</v>
      </c>
      <c r="U3452" s="78">
        <f t="shared" si="265"/>
        <v>0</v>
      </c>
      <c r="V3452" s="13">
        <v>0.85000000000000009</v>
      </c>
      <c r="W3452" s="78">
        <f t="shared" si="267"/>
        <v>0</v>
      </c>
      <c r="X3452" s="1">
        <f>VLOOKUP(E3452,'渗透率、续签率'!AG:AJ,4,0)</f>
        <v>15914</v>
      </c>
      <c r="Y3452" s="1">
        <f t="shared" si="268"/>
        <v>0</v>
      </c>
      <c r="Z3452">
        <v>0</v>
      </c>
      <c r="AA3452" s="89">
        <f t="shared" si="269"/>
        <v>0</v>
      </c>
      <c r="AH3452" s="37"/>
      <c r="AI3452" s="37"/>
      <c r="AK3452" s="37"/>
    </row>
    <row r="3453" spans="1:37" hidden="1">
      <c r="A3453" t="s">
        <v>64</v>
      </c>
      <c r="B3453" t="s">
        <v>2</v>
      </c>
      <c r="C3453" t="s">
        <v>7</v>
      </c>
      <c r="D3453" t="s">
        <v>116</v>
      </c>
      <c r="E3453" t="s">
        <v>509</v>
      </c>
      <c r="F3453" t="str">
        <f t="shared" si="266"/>
        <v>宿州市留学机构</v>
      </c>
      <c r="G3453" t="s">
        <v>94</v>
      </c>
      <c r="H3453" t="s">
        <v>234</v>
      </c>
      <c r="I3453" t="s">
        <v>68</v>
      </c>
      <c r="J3453">
        <v>2</v>
      </c>
      <c r="K3453">
        <v>0</v>
      </c>
      <c r="L3453" s="13">
        <f>VLOOKUP(C3453,'渗透率、续签率'!B:C,2,0)</f>
        <v>0.80900000000000005</v>
      </c>
      <c r="M3453" s="6">
        <v>0</v>
      </c>
      <c r="N3453">
        <v>0</v>
      </c>
      <c r="O3453">
        <v>0</v>
      </c>
      <c r="P3453" s="6">
        <v>0</v>
      </c>
      <c r="Q3453" s="13">
        <v>0</v>
      </c>
      <c r="R3453" s="13">
        <v>0</v>
      </c>
      <c r="S3453" s="31">
        <v>1</v>
      </c>
      <c r="T3453" s="6">
        <f>VLOOKUP(E3453,'参数设置&amp;汇总'!S:U,3,0)</f>
        <v>1</v>
      </c>
      <c r="U3453" s="78">
        <f t="shared" si="265"/>
        <v>0</v>
      </c>
      <c r="V3453" s="13">
        <v>0.85000000000000009</v>
      </c>
      <c r="W3453" s="78">
        <f t="shared" si="267"/>
        <v>0</v>
      </c>
      <c r="X3453" s="1">
        <f>VLOOKUP(E3453,'渗透率、续签率'!AG:AJ,4,0)</f>
        <v>15914</v>
      </c>
      <c r="Y3453" s="1">
        <f t="shared" si="268"/>
        <v>0</v>
      </c>
      <c r="Z3453">
        <v>0</v>
      </c>
      <c r="AA3453" s="89">
        <f t="shared" si="269"/>
        <v>0</v>
      </c>
      <c r="AH3453" s="37"/>
      <c r="AI3453" s="37"/>
      <c r="AK3453" s="37"/>
    </row>
    <row r="3454" spans="1:37" hidden="1">
      <c r="A3454" t="s">
        <v>64</v>
      </c>
      <c r="B3454" t="s">
        <v>2</v>
      </c>
      <c r="C3454" t="s">
        <v>7</v>
      </c>
      <c r="D3454" t="s">
        <v>116</v>
      </c>
      <c r="E3454" t="s">
        <v>509</v>
      </c>
      <c r="F3454" t="str">
        <f t="shared" si="266"/>
        <v>宿迁市留学机构</v>
      </c>
      <c r="G3454" t="s">
        <v>73</v>
      </c>
      <c r="H3454" t="s">
        <v>235</v>
      </c>
      <c r="I3454" t="s">
        <v>70</v>
      </c>
      <c r="J3454">
        <v>3</v>
      </c>
      <c r="K3454">
        <v>0</v>
      </c>
      <c r="L3454" s="13">
        <f>VLOOKUP(C3454,'渗透率、续签率'!B:C,2,0)</f>
        <v>0.80900000000000005</v>
      </c>
      <c r="M3454" s="6">
        <v>0</v>
      </c>
      <c r="N3454">
        <v>0</v>
      </c>
      <c r="O3454">
        <v>0</v>
      </c>
      <c r="P3454" s="6">
        <v>0</v>
      </c>
      <c r="Q3454" s="13">
        <v>0</v>
      </c>
      <c r="R3454" s="13">
        <v>0</v>
      </c>
      <c r="S3454" s="31">
        <v>5</v>
      </c>
      <c r="T3454" s="6">
        <f>VLOOKUP(E3454,'参数设置&amp;汇总'!S:U,3,0)</f>
        <v>1</v>
      </c>
      <c r="U3454" s="78">
        <f t="shared" si="265"/>
        <v>0</v>
      </c>
      <c r="V3454" s="13">
        <v>0.85000000000000009</v>
      </c>
      <c r="W3454" s="78">
        <f t="shared" si="267"/>
        <v>0</v>
      </c>
      <c r="X3454" s="1">
        <f>VLOOKUP(E3454,'渗透率、续签率'!AG:AJ,4,0)</f>
        <v>15914</v>
      </c>
      <c r="Y3454" s="1">
        <f t="shared" si="268"/>
        <v>0</v>
      </c>
      <c r="Z3454">
        <v>0</v>
      </c>
      <c r="AA3454" s="89">
        <f t="shared" si="269"/>
        <v>0</v>
      </c>
      <c r="AH3454" s="37"/>
      <c r="AI3454" s="37"/>
      <c r="AK3454" s="37"/>
    </row>
    <row r="3455" spans="1:37" hidden="1">
      <c r="A3455" t="s">
        <v>64</v>
      </c>
      <c r="B3455" t="s">
        <v>2</v>
      </c>
      <c r="C3455" t="s">
        <v>7</v>
      </c>
      <c r="D3455" t="s">
        <v>116</v>
      </c>
      <c r="E3455" t="s">
        <v>509</v>
      </c>
      <c r="F3455" t="str">
        <f t="shared" si="266"/>
        <v>屯昌县留学机构</v>
      </c>
      <c r="G3455" t="s">
        <v>120</v>
      </c>
      <c r="H3455" t="s">
        <v>236</v>
      </c>
      <c r="I3455" t="s">
        <v>68</v>
      </c>
      <c r="J3455">
        <v>0</v>
      </c>
      <c r="K3455">
        <v>0</v>
      </c>
      <c r="L3455" s="13">
        <f>VLOOKUP(C3455,'渗透率、续签率'!B:C,2,0)</f>
        <v>0.80900000000000005</v>
      </c>
      <c r="M3455" s="6">
        <v>0</v>
      </c>
      <c r="N3455">
        <v>0</v>
      </c>
      <c r="O3455">
        <v>0</v>
      </c>
      <c r="P3455" s="6">
        <v>0</v>
      </c>
      <c r="Q3455" s="13">
        <v>0</v>
      </c>
      <c r="R3455" s="13">
        <v>0</v>
      </c>
      <c r="S3455" s="31">
        <v>0</v>
      </c>
      <c r="T3455" s="6">
        <f>VLOOKUP(E3455,'参数设置&amp;汇总'!S:U,3,0)</f>
        <v>1</v>
      </c>
      <c r="U3455" s="78">
        <f t="shared" si="265"/>
        <v>0</v>
      </c>
      <c r="V3455" s="13">
        <v>0.85000000000000009</v>
      </c>
      <c r="W3455" s="78">
        <f t="shared" si="267"/>
        <v>0</v>
      </c>
      <c r="X3455" s="1">
        <f>VLOOKUP(E3455,'渗透率、续签率'!AG:AJ,4,0)</f>
        <v>15914</v>
      </c>
      <c r="Y3455" s="1">
        <f t="shared" si="268"/>
        <v>0</v>
      </c>
      <c r="Z3455">
        <v>0</v>
      </c>
      <c r="AA3455" s="89">
        <f t="shared" si="269"/>
        <v>0</v>
      </c>
      <c r="AH3455" s="37"/>
      <c r="AI3455" s="37"/>
      <c r="AJ3455" s="1"/>
      <c r="AK3455" s="37"/>
    </row>
    <row r="3456" spans="1:37" hidden="1">
      <c r="A3456" t="s">
        <v>64</v>
      </c>
      <c r="B3456" t="s">
        <v>2</v>
      </c>
      <c r="C3456" t="s">
        <v>7</v>
      </c>
      <c r="D3456" t="s">
        <v>116</v>
      </c>
      <c r="E3456" t="s">
        <v>509</v>
      </c>
      <c r="F3456" t="str">
        <f t="shared" si="266"/>
        <v>山南市留学机构</v>
      </c>
      <c r="G3456" t="s">
        <v>237</v>
      </c>
      <c r="H3456" t="s">
        <v>238</v>
      </c>
      <c r="I3456" t="s">
        <v>57</v>
      </c>
      <c r="J3456">
        <v>0</v>
      </c>
      <c r="K3456">
        <v>0</v>
      </c>
      <c r="L3456" s="13">
        <f>VLOOKUP(C3456,'渗透率、续签率'!B:C,2,0)</f>
        <v>0.80900000000000005</v>
      </c>
      <c r="M3456" s="6">
        <v>0</v>
      </c>
      <c r="N3456">
        <v>0</v>
      </c>
      <c r="O3456">
        <v>0</v>
      </c>
      <c r="P3456" s="6">
        <v>0</v>
      </c>
      <c r="Q3456" s="13">
        <v>0</v>
      </c>
      <c r="R3456" s="13">
        <v>0</v>
      </c>
      <c r="S3456" s="31">
        <v>0</v>
      </c>
      <c r="T3456" s="6">
        <f>VLOOKUP(E3456,'参数设置&amp;汇总'!S:U,3,0)</f>
        <v>1</v>
      </c>
      <c r="U3456" s="78">
        <f t="shared" si="265"/>
        <v>0</v>
      </c>
      <c r="V3456" s="13">
        <v>0.85000000000000009</v>
      </c>
      <c r="W3456" s="78">
        <f t="shared" si="267"/>
        <v>0</v>
      </c>
      <c r="X3456" s="1">
        <f>VLOOKUP(E3456,'渗透率、续签率'!AG:AJ,4,0)</f>
        <v>15914</v>
      </c>
      <c r="Y3456" s="1">
        <f t="shared" si="268"/>
        <v>0</v>
      </c>
      <c r="Z3456">
        <v>0</v>
      </c>
      <c r="AA3456" s="89">
        <f t="shared" si="269"/>
        <v>0</v>
      </c>
      <c r="AH3456" s="37"/>
      <c r="AI3456" s="37"/>
      <c r="AK3456" s="37"/>
    </row>
    <row r="3457" spans="1:37" hidden="1">
      <c r="A3457" t="s">
        <v>64</v>
      </c>
      <c r="B3457" t="s">
        <v>2</v>
      </c>
      <c r="C3457" t="s">
        <v>7</v>
      </c>
      <c r="D3457" t="s">
        <v>116</v>
      </c>
      <c r="E3457" t="s">
        <v>509</v>
      </c>
      <c r="F3457" t="str">
        <f t="shared" si="266"/>
        <v>岳阳市留学机构</v>
      </c>
      <c r="G3457" t="s">
        <v>113</v>
      </c>
      <c r="H3457" t="s">
        <v>239</v>
      </c>
      <c r="I3457" t="s">
        <v>68</v>
      </c>
      <c r="J3457">
        <v>2</v>
      </c>
      <c r="K3457">
        <v>0</v>
      </c>
      <c r="L3457" s="13">
        <f>VLOOKUP(C3457,'渗透率、续签率'!B:C,2,0)</f>
        <v>0.80900000000000005</v>
      </c>
      <c r="M3457" s="6">
        <v>0</v>
      </c>
      <c r="N3457">
        <v>0</v>
      </c>
      <c r="O3457">
        <v>0</v>
      </c>
      <c r="P3457" s="6">
        <v>0</v>
      </c>
      <c r="Q3457" s="13">
        <v>0</v>
      </c>
      <c r="R3457" s="13">
        <v>0</v>
      </c>
      <c r="S3457" s="31">
        <v>4</v>
      </c>
      <c r="T3457" s="6">
        <f>VLOOKUP(E3457,'参数设置&amp;汇总'!S:U,3,0)</f>
        <v>1</v>
      </c>
      <c r="U3457" s="78">
        <f t="shared" si="265"/>
        <v>0</v>
      </c>
      <c r="V3457" s="13">
        <v>0.85000000000000009</v>
      </c>
      <c r="W3457" s="78">
        <f t="shared" si="267"/>
        <v>0</v>
      </c>
      <c r="X3457" s="1">
        <f>VLOOKUP(E3457,'渗透率、续签率'!AG:AJ,4,0)</f>
        <v>15914</v>
      </c>
      <c r="Y3457" s="1">
        <f t="shared" si="268"/>
        <v>0</v>
      </c>
      <c r="Z3457">
        <v>0</v>
      </c>
      <c r="AA3457" s="89">
        <f t="shared" si="269"/>
        <v>0</v>
      </c>
      <c r="AH3457" s="37"/>
      <c r="AI3457" s="37"/>
      <c r="AK3457" s="37"/>
    </row>
    <row r="3458" spans="1:37" hidden="1">
      <c r="A3458" t="s">
        <v>64</v>
      </c>
      <c r="B3458" t="s">
        <v>2</v>
      </c>
      <c r="C3458" t="s">
        <v>7</v>
      </c>
      <c r="D3458" t="s">
        <v>116</v>
      </c>
      <c r="E3458" t="s">
        <v>509</v>
      </c>
      <c r="F3458" t="str">
        <f t="shared" si="266"/>
        <v>崇左市留学机构</v>
      </c>
      <c r="G3458" t="s">
        <v>88</v>
      </c>
      <c r="H3458" t="s">
        <v>240</v>
      </c>
      <c r="I3458" t="s">
        <v>68</v>
      </c>
      <c r="J3458">
        <v>0</v>
      </c>
      <c r="K3458">
        <v>0</v>
      </c>
      <c r="L3458" s="13">
        <f>VLOOKUP(C3458,'渗透率、续签率'!B:C,2,0)</f>
        <v>0.80900000000000005</v>
      </c>
      <c r="M3458" s="6">
        <v>0</v>
      </c>
      <c r="N3458">
        <v>0</v>
      </c>
      <c r="O3458">
        <v>0</v>
      </c>
      <c r="P3458" s="6">
        <v>0</v>
      </c>
      <c r="Q3458" s="13">
        <v>0</v>
      </c>
      <c r="R3458" s="13">
        <v>0</v>
      </c>
      <c r="S3458" s="31">
        <v>0</v>
      </c>
      <c r="T3458" s="6">
        <f>VLOOKUP(E3458,'参数设置&amp;汇总'!S:U,3,0)</f>
        <v>1</v>
      </c>
      <c r="U3458" s="78">
        <f t="shared" si="265"/>
        <v>0</v>
      </c>
      <c r="V3458" s="13">
        <v>0.85000000000000009</v>
      </c>
      <c r="W3458" s="78">
        <f t="shared" si="267"/>
        <v>0</v>
      </c>
      <c r="X3458" s="1">
        <f>VLOOKUP(E3458,'渗透率、续签率'!AG:AJ,4,0)</f>
        <v>15914</v>
      </c>
      <c r="Y3458" s="1">
        <f t="shared" si="268"/>
        <v>0</v>
      </c>
      <c r="Z3458">
        <v>0</v>
      </c>
      <c r="AA3458" s="89">
        <f t="shared" si="269"/>
        <v>0</v>
      </c>
      <c r="AH3458" s="37"/>
      <c r="AI3458" s="37"/>
      <c r="AK3458" s="37"/>
    </row>
    <row r="3459" spans="1:37" hidden="1">
      <c r="A3459" t="s">
        <v>64</v>
      </c>
      <c r="B3459" t="s">
        <v>2</v>
      </c>
      <c r="C3459" t="s">
        <v>7</v>
      </c>
      <c r="D3459" t="s">
        <v>116</v>
      </c>
      <c r="E3459" t="s">
        <v>509</v>
      </c>
      <c r="F3459" t="str">
        <f t="shared" si="266"/>
        <v>巴中市留学机构</v>
      </c>
      <c r="G3459" t="s">
        <v>77</v>
      </c>
      <c r="H3459" t="s">
        <v>241</v>
      </c>
      <c r="I3459" t="s">
        <v>70</v>
      </c>
      <c r="J3459">
        <v>0</v>
      </c>
      <c r="K3459">
        <v>0</v>
      </c>
      <c r="L3459" s="13">
        <f>VLOOKUP(C3459,'渗透率、续签率'!B:C,2,0)</f>
        <v>0.80900000000000005</v>
      </c>
      <c r="M3459" s="6">
        <v>0</v>
      </c>
      <c r="N3459">
        <v>0</v>
      </c>
      <c r="O3459">
        <v>0</v>
      </c>
      <c r="P3459" s="6">
        <v>0</v>
      </c>
      <c r="Q3459" s="13">
        <v>0</v>
      </c>
      <c r="R3459" s="13">
        <v>0</v>
      </c>
      <c r="S3459" s="31">
        <v>0</v>
      </c>
      <c r="T3459" s="6">
        <f>VLOOKUP(E3459,'参数设置&amp;汇总'!S:U,3,0)</f>
        <v>1</v>
      </c>
      <c r="U3459" s="78">
        <f t="shared" ref="U3459:U3522" si="270">IF(T3459*N3459&gt;=O3459,T3459*N3459,O3459)</f>
        <v>0</v>
      </c>
      <c r="V3459" s="13">
        <v>0.85000000000000009</v>
      </c>
      <c r="W3459" s="78">
        <f t="shared" si="267"/>
        <v>0</v>
      </c>
      <c r="X3459" s="1">
        <f>VLOOKUP(E3459,'渗透率、续签率'!AG:AJ,4,0)</f>
        <v>15914</v>
      </c>
      <c r="Y3459" s="1">
        <f t="shared" si="268"/>
        <v>0</v>
      </c>
      <c r="Z3459">
        <v>0</v>
      </c>
      <c r="AA3459" s="89">
        <f t="shared" si="269"/>
        <v>0</v>
      </c>
    </row>
    <row r="3460" spans="1:37" hidden="1">
      <c r="A3460" t="s">
        <v>64</v>
      </c>
      <c r="B3460" t="s">
        <v>2</v>
      </c>
      <c r="C3460" t="s">
        <v>7</v>
      </c>
      <c r="D3460" t="s">
        <v>116</v>
      </c>
      <c r="E3460" t="s">
        <v>509</v>
      </c>
      <c r="F3460" t="str">
        <f t="shared" ref="F3460:F3523" si="271">H3460&amp;C3460</f>
        <v>巴彦淖尔市留学机构</v>
      </c>
      <c r="G3460" t="s">
        <v>142</v>
      </c>
      <c r="H3460" t="s">
        <v>242</v>
      </c>
      <c r="I3460" t="s">
        <v>70</v>
      </c>
      <c r="J3460">
        <v>0</v>
      </c>
      <c r="K3460">
        <v>0</v>
      </c>
      <c r="L3460" s="13">
        <f>VLOOKUP(C3460,'渗透率、续签率'!B:C,2,0)</f>
        <v>0.80900000000000005</v>
      </c>
      <c r="M3460" s="6">
        <v>0</v>
      </c>
      <c r="N3460">
        <v>0</v>
      </c>
      <c r="O3460">
        <v>0</v>
      </c>
      <c r="P3460" s="6">
        <v>0</v>
      </c>
      <c r="Q3460" s="13">
        <v>0</v>
      </c>
      <c r="R3460" s="13">
        <v>0</v>
      </c>
      <c r="S3460" s="31">
        <v>0</v>
      </c>
      <c r="T3460" s="6">
        <f>VLOOKUP(E3460,'参数设置&amp;汇总'!S:U,3,0)</f>
        <v>1</v>
      </c>
      <c r="U3460" s="78">
        <f t="shared" si="270"/>
        <v>0</v>
      </c>
      <c r="V3460" s="13">
        <v>0.85000000000000009</v>
      </c>
      <c r="W3460" s="78">
        <f t="shared" ref="W3460:W3523" si="272">(O3460*(1-L3460)+IF((U3460-O3460)&lt;0,0,(U3460-O3460)))/V3460</f>
        <v>0</v>
      </c>
      <c r="X3460" s="1">
        <f>VLOOKUP(E3460,'渗透率、续签率'!AG:AJ,4,0)</f>
        <v>15914</v>
      </c>
      <c r="Y3460" s="1">
        <f t="shared" ref="Y3460:Y3523" si="273">X3460*W3460</f>
        <v>0</v>
      </c>
      <c r="Z3460">
        <v>0</v>
      </c>
      <c r="AA3460" s="89">
        <f t="shared" ref="AA3460:AA3523" si="274">N3460*X3460</f>
        <v>0</v>
      </c>
      <c r="AH3460" s="37"/>
      <c r="AI3460" s="37"/>
      <c r="AK3460" s="37"/>
    </row>
    <row r="3461" spans="1:37" hidden="1">
      <c r="A3461" t="s">
        <v>64</v>
      </c>
      <c r="B3461" t="s">
        <v>2</v>
      </c>
      <c r="C3461" t="s">
        <v>7</v>
      </c>
      <c r="D3461" t="s">
        <v>116</v>
      </c>
      <c r="E3461" t="s">
        <v>509</v>
      </c>
      <c r="F3461" t="str">
        <f t="shared" si="271"/>
        <v>巴音郭楞蒙古自治州留学机构</v>
      </c>
      <c r="G3461" t="s">
        <v>145</v>
      </c>
      <c r="H3461" t="s">
        <v>243</v>
      </c>
      <c r="I3461" t="s">
        <v>70</v>
      </c>
      <c r="J3461">
        <v>0</v>
      </c>
      <c r="K3461">
        <v>0</v>
      </c>
      <c r="L3461" s="13">
        <f>VLOOKUP(C3461,'渗透率、续签率'!B:C,2,0)</f>
        <v>0.80900000000000005</v>
      </c>
      <c r="M3461" s="6">
        <v>0</v>
      </c>
      <c r="N3461">
        <v>0</v>
      </c>
      <c r="O3461">
        <v>0</v>
      </c>
      <c r="P3461" s="6">
        <v>0</v>
      </c>
      <c r="Q3461" s="13">
        <v>0</v>
      </c>
      <c r="R3461" s="13">
        <v>0</v>
      </c>
      <c r="S3461" s="31">
        <v>0</v>
      </c>
      <c r="T3461" s="6">
        <f>VLOOKUP(E3461,'参数设置&amp;汇总'!S:U,3,0)</f>
        <v>1</v>
      </c>
      <c r="U3461" s="78">
        <f t="shared" si="270"/>
        <v>0</v>
      </c>
      <c r="V3461" s="13">
        <v>0.85000000000000009</v>
      </c>
      <c r="W3461" s="78">
        <f t="shared" si="272"/>
        <v>0</v>
      </c>
      <c r="X3461" s="1">
        <f>VLOOKUP(E3461,'渗透率、续签率'!AG:AJ,4,0)</f>
        <v>15914</v>
      </c>
      <c r="Y3461" s="1">
        <f t="shared" si="273"/>
        <v>0</v>
      </c>
      <c r="Z3461">
        <v>0</v>
      </c>
      <c r="AA3461" s="89">
        <f t="shared" si="274"/>
        <v>0</v>
      </c>
      <c r="AH3461" s="37"/>
      <c r="AI3461" s="37"/>
      <c r="AK3461" s="37"/>
    </row>
    <row r="3462" spans="1:37" hidden="1">
      <c r="A3462" t="s">
        <v>64</v>
      </c>
      <c r="B3462" t="s">
        <v>2</v>
      </c>
      <c r="C3462" t="s">
        <v>7</v>
      </c>
      <c r="D3462" t="s">
        <v>116</v>
      </c>
      <c r="E3462" t="s">
        <v>509</v>
      </c>
      <c r="F3462" t="str">
        <f t="shared" si="271"/>
        <v>常州市留学机构</v>
      </c>
      <c r="G3462" t="s">
        <v>73</v>
      </c>
      <c r="H3462" t="s">
        <v>244</v>
      </c>
      <c r="I3462" t="s">
        <v>70</v>
      </c>
      <c r="J3462">
        <v>31</v>
      </c>
      <c r="K3462">
        <v>7</v>
      </c>
      <c r="L3462" s="13">
        <f>VLOOKUP(C3462,'渗透率、续签率'!B:C,2,0)</f>
        <v>0.80900000000000005</v>
      </c>
      <c r="M3462" s="6">
        <v>0.23</v>
      </c>
      <c r="N3462">
        <v>4</v>
      </c>
      <c r="O3462">
        <v>4</v>
      </c>
      <c r="P3462" s="6">
        <v>1</v>
      </c>
      <c r="Q3462" s="13">
        <v>0.82</v>
      </c>
      <c r="R3462" s="13">
        <v>0.72599999999999998</v>
      </c>
      <c r="S3462" s="31">
        <v>383</v>
      </c>
      <c r="T3462" s="6">
        <f>VLOOKUP(E3462,'参数设置&amp;汇总'!S:U,3,0)</f>
        <v>1</v>
      </c>
      <c r="U3462" s="78">
        <f t="shared" si="270"/>
        <v>4</v>
      </c>
      <c r="V3462" s="13">
        <v>0.85000000000000009</v>
      </c>
      <c r="W3462" s="78">
        <f t="shared" si="272"/>
        <v>0.89882352941176435</v>
      </c>
      <c r="X3462" s="1">
        <f>VLOOKUP(E3462,'渗透率、续签率'!AG:AJ,4,0)</f>
        <v>15914</v>
      </c>
      <c r="Y3462" s="1">
        <f t="shared" si="273"/>
        <v>14303.877647058818</v>
      </c>
      <c r="Z3462">
        <v>5</v>
      </c>
      <c r="AA3462" s="89">
        <f t="shared" si="274"/>
        <v>63656</v>
      </c>
      <c r="AH3462" s="37"/>
      <c r="AI3462" s="37"/>
      <c r="AK3462" s="37"/>
    </row>
    <row r="3463" spans="1:37" hidden="1">
      <c r="A3463" t="s">
        <v>64</v>
      </c>
      <c r="B3463" t="s">
        <v>2</v>
      </c>
      <c r="C3463" t="s">
        <v>7</v>
      </c>
      <c r="D3463" t="s">
        <v>116</v>
      </c>
      <c r="E3463" t="s">
        <v>509</v>
      </c>
      <c r="F3463" t="str">
        <f t="shared" si="271"/>
        <v>常德市留学机构</v>
      </c>
      <c r="G3463" t="s">
        <v>113</v>
      </c>
      <c r="H3463" t="s">
        <v>245</v>
      </c>
      <c r="I3463" t="s">
        <v>68</v>
      </c>
      <c r="J3463">
        <v>1</v>
      </c>
      <c r="K3463">
        <v>0</v>
      </c>
      <c r="L3463" s="13">
        <f>VLOOKUP(C3463,'渗透率、续签率'!B:C,2,0)</f>
        <v>0.80900000000000005</v>
      </c>
      <c r="M3463" s="6">
        <v>0</v>
      </c>
      <c r="N3463">
        <v>0</v>
      </c>
      <c r="O3463">
        <v>0</v>
      </c>
      <c r="P3463" s="6">
        <v>0</v>
      </c>
      <c r="Q3463" s="13">
        <v>0</v>
      </c>
      <c r="R3463" s="13">
        <v>0</v>
      </c>
      <c r="S3463" s="31">
        <v>0</v>
      </c>
      <c r="T3463" s="6">
        <f>VLOOKUP(E3463,'参数设置&amp;汇总'!S:U,3,0)</f>
        <v>1</v>
      </c>
      <c r="U3463" s="78">
        <f t="shared" si="270"/>
        <v>0</v>
      </c>
      <c r="V3463" s="13">
        <v>0.85000000000000009</v>
      </c>
      <c r="W3463" s="78">
        <f t="shared" si="272"/>
        <v>0</v>
      </c>
      <c r="X3463" s="1">
        <f>VLOOKUP(E3463,'渗透率、续签率'!AG:AJ,4,0)</f>
        <v>15914</v>
      </c>
      <c r="Y3463" s="1">
        <f t="shared" si="273"/>
        <v>0</v>
      </c>
      <c r="Z3463">
        <v>0</v>
      </c>
      <c r="AA3463" s="89">
        <f t="shared" si="274"/>
        <v>0</v>
      </c>
      <c r="AH3463" s="37"/>
      <c r="AI3463" s="37"/>
      <c r="AK3463" s="37"/>
    </row>
    <row r="3464" spans="1:37" hidden="1">
      <c r="A3464" t="s">
        <v>64</v>
      </c>
      <c r="B3464" t="s">
        <v>2</v>
      </c>
      <c r="C3464" t="s">
        <v>7</v>
      </c>
      <c r="D3464" t="s">
        <v>116</v>
      </c>
      <c r="E3464" t="s">
        <v>509</v>
      </c>
      <c r="F3464" t="str">
        <f t="shared" si="271"/>
        <v>平凉市留学机构</v>
      </c>
      <c r="G3464" t="s">
        <v>132</v>
      </c>
      <c r="H3464" t="s">
        <v>246</v>
      </c>
      <c r="I3464" t="s">
        <v>70</v>
      </c>
      <c r="J3464">
        <v>1</v>
      </c>
      <c r="K3464">
        <v>0</v>
      </c>
      <c r="L3464" s="13">
        <f>VLOOKUP(C3464,'渗透率、续签率'!B:C,2,0)</f>
        <v>0.80900000000000005</v>
      </c>
      <c r="M3464" s="6">
        <v>0</v>
      </c>
      <c r="N3464">
        <v>0</v>
      </c>
      <c r="O3464">
        <v>0</v>
      </c>
      <c r="P3464" s="6">
        <v>0</v>
      </c>
      <c r="Q3464" s="13">
        <v>0</v>
      </c>
      <c r="R3464" s="13">
        <v>0</v>
      </c>
      <c r="S3464" s="31">
        <v>1</v>
      </c>
      <c r="T3464" s="6">
        <f>VLOOKUP(E3464,'参数设置&amp;汇总'!S:U,3,0)</f>
        <v>1</v>
      </c>
      <c r="U3464" s="78">
        <f t="shared" si="270"/>
        <v>0</v>
      </c>
      <c r="V3464" s="13">
        <v>0.85000000000000009</v>
      </c>
      <c r="W3464" s="78">
        <f t="shared" si="272"/>
        <v>0</v>
      </c>
      <c r="X3464" s="1">
        <f>VLOOKUP(E3464,'渗透率、续签率'!AG:AJ,4,0)</f>
        <v>15914</v>
      </c>
      <c r="Y3464" s="1">
        <f t="shared" si="273"/>
        <v>0</v>
      </c>
      <c r="Z3464">
        <v>0</v>
      </c>
      <c r="AA3464" s="89">
        <f t="shared" si="274"/>
        <v>0</v>
      </c>
    </row>
    <row r="3465" spans="1:37" hidden="1">
      <c r="A3465" t="s">
        <v>64</v>
      </c>
      <c r="B3465" t="s">
        <v>2</v>
      </c>
      <c r="C3465" t="s">
        <v>7</v>
      </c>
      <c r="D3465" t="s">
        <v>116</v>
      </c>
      <c r="E3465" t="s">
        <v>509</v>
      </c>
      <c r="F3465" t="str">
        <f t="shared" si="271"/>
        <v>平顶山市留学机构</v>
      </c>
      <c r="G3465" t="s">
        <v>110</v>
      </c>
      <c r="H3465" t="s">
        <v>247</v>
      </c>
      <c r="I3465" t="s">
        <v>70</v>
      </c>
      <c r="J3465">
        <v>3</v>
      </c>
      <c r="K3465">
        <v>0</v>
      </c>
      <c r="L3465" s="13">
        <f>VLOOKUP(C3465,'渗透率、续签率'!B:C,2,0)</f>
        <v>0.80900000000000005</v>
      </c>
      <c r="M3465" s="6">
        <v>0</v>
      </c>
      <c r="N3465">
        <v>0</v>
      </c>
      <c r="O3465">
        <v>0</v>
      </c>
      <c r="P3465" s="6">
        <v>0</v>
      </c>
      <c r="Q3465" s="13">
        <v>0</v>
      </c>
      <c r="R3465" s="13">
        <v>0</v>
      </c>
      <c r="S3465" s="31">
        <v>5</v>
      </c>
      <c r="T3465" s="6">
        <f>VLOOKUP(E3465,'参数设置&amp;汇总'!S:U,3,0)</f>
        <v>1</v>
      </c>
      <c r="U3465" s="78">
        <f t="shared" si="270"/>
        <v>0</v>
      </c>
      <c r="V3465" s="13">
        <v>0.85000000000000009</v>
      </c>
      <c r="W3465" s="78">
        <f t="shared" si="272"/>
        <v>0</v>
      </c>
      <c r="X3465" s="1">
        <f>VLOOKUP(E3465,'渗透率、续签率'!AG:AJ,4,0)</f>
        <v>15914</v>
      </c>
      <c r="Y3465" s="1">
        <f t="shared" si="273"/>
        <v>0</v>
      </c>
      <c r="Z3465">
        <v>0</v>
      </c>
      <c r="AA3465" s="89">
        <f t="shared" si="274"/>
        <v>0</v>
      </c>
      <c r="AH3465" s="37"/>
      <c r="AI3465" s="37"/>
      <c r="AK3465" s="37"/>
    </row>
    <row r="3466" spans="1:37" hidden="1">
      <c r="A3466" t="s">
        <v>64</v>
      </c>
      <c r="B3466" t="s">
        <v>2</v>
      </c>
      <c r="C3466" t="s">
        <v>7</v>
      </c>
      <c r="D3466" t="s">
        <v>116</v>
      </c>
      <c r="E3466" t="s">
        <v>509</v>
      </c>
      <c r="F3466" t="str">
        <f t="shared" si="271"/>
        <v>广元市留学机构</v>
      </c>
      <c r="G3466" t="s">
        <v>77</v>
      </c>
      <c r="H3466" t="s">
        <v>248</v>
      </c>
      <c r="I3466" t="s">
        <v>70</v>
      </c>
      <c r="J3466">
        <v>1</v>
      </c>
      <c r="K3466">
        <v>0</v>
      </c>
      <c r="L3466" s="13">
        <f>VLOOKUP(C3466,'渗透率、续签率'!B:C,2,0)</f>
        <v>0.80900000000000005</v>
      </c>
      <c r="M3466" s="6">
        <v>0</v>
      </c>
      <c r="N3466">
        <v>0</v>
      </c>
      <c r="O3466">
        <v>0</v>
      </c>
      <c r="P3466" s="6">
        <v>0</v>
      </c>
      <c r="Q3466" s="13">
        <v>0</v>
      </c>
      <c r="R3466" s="13">
        <v>0</v>
      </c>
      <c r="S3466" s="31">
        <v>0</v>
      </c>
      <c r="T3466" s="6">
        <f>VLOOKUP(E3466,'参数设置&amp;汇总'!S:U,3,0)</f>
        <v>1</v>
      </c>
      <c r="U3466" s="78">
        <f t="shared" si="270"/>
        <v>0</v>
      </c>
      <c r="V3466" s="13">
        <v>0.85000000000000009</v>
      </c>
      <c r="W3466" s="78">
        <f t="shared" si="272"/>
        <v>0</v>
      </c>
      <c r="X3466" s="1">
        <f>VLOOKUP(E3466,'渗透率、续签率'!AG:AJ,4,0)</f>
        <v>15914</v>
      </c>
      <c r="Y3466" s="1">
        <f t="shared" si="273"/>
        <v>0</v>
      </c>
      <c r="Z3466">
        <v>0</v>
      </c>
      <c r="AA3466" s="89">
        <f t="shared" si="274"/>
        <v>0</v>
      </c>
      <c r="AH3466" s="37"/>
      <c r="AI3466" s="37"/>
      <c r="AJ3466" s="1"/>
      <c r="AK3466" s="37"/>
    </row>
    <row r="3467" spans="1:37" hidden="1">
      <c r="A3467" t="s">
        <v>64</v>
      </c>
      <c r="B3467" t="s">
        <v>2</v>
      </c>
      <c r="C3467" t="s">
        <v>7</v>
      </c>
      <c r="D3467" t="s">
        <v>116</v>
      </c>
      <c r="E3467" t="s">
        <v>509</v>
      </c>
      <c r="F3467" t="str">
        <f t="shared" si="271"/>
        <v>广安市留学机构</v>
      </c>
      <c r="G3467" t="s">
        <v>77</v>
      </c>
      <c r="H3467" t="s">
        <v>249</v>
      </c>
      <c r="I3467" t="s">
        <v>70</v>
      </c>
      <c r="J3467">
        <v>0</v>
      </c>
      <c r="K3467">
        <v>0</v>
      </c>
      <c r="L3467" s="13">
        <f>VLOOKUP(C3467,'渗透率、续签率'!B:C,2,0)</f>
        <v>0.80900000000000005</v>
      </c>
      <c r="M3467" s="6">
        <v>0</v>
      </c>
      <c r="N3467">
        <v>0</v>
      </c>
      <c r="O3467">
        <v>0</v>
      </c>
      <c r="P3467" s="6">
        <v>0</v>
      </c>
      <c r="Q3467" s="13">
        <v>0</v>
      </c>
      <c r="R3467" s="13">
        <v>0</v>
      </c>
      <c r="S3467" s="31">
        <v>0</v>
      </c>
      <c r="T3467" s="6">
        <f>VLOOKUP(E3467,'参数设置&amp;汇总'!S:U,3,0)</f>
        <v>1</v>
      </c>
      <c r="U3467" s="78">
        <f t="shared" si="270"/>
        <v>0</v>
      </c>
      <c r="V3467" s="13">
        <v>0.85000000000000009</v>
      </c>
      <c r="W3467" s="78">
        <f t="shared" si="272"/>
        <v>0</v>
      </c>
      <c r="X3467" s="1">
        <f>VLOOKUP(E3467,'渗透率、续签率'!AG:AJ,4,0)</f>
        <v>15914</v>
      </c>
      <c r="Y3467" s="1">
        <f t="shared" si="273"/>
        <v>0</v>
      </c>
      <c r="Z3467">
        <v>0</v>
      </c>
      <c r="AA3467" s="89">
        <f t="shared" si="274"/>
        <v>0</v>
      </c>
      <c r="AH3467" s="37"/>
      <c r="AI3467" s="37"/>
      <c r="AK3467" s="37"/>
    </row>
    <row r="3468" spans="1:37" hidden="1">
      <c r="A3468" t="s">
        <v>64</v>
      </c>
      <c r="B3468" t="s">
        <v>2</v>
      </c>
      <c r="C3468" t="s">
        <v>7</v>
      </c>
      <c r="D3468" t="s">
        <v>116</v>
      </c>
      <c r="E3468" t="s">
        <v>509</v>
      </c>
      <c r="F3468" t="str">
        <f t="shared" si="271"/>
        <v>庆阳市留学机构</v>
      </c>
      <c r="G3468" t="s">
        <v>132</v>
      </c>
      <c r="H3468" t="s">
        <v>250</v>
      </c>
      <c r="I3468" t="s">
        <v>70</v>
      </c>
      <c r="J3468">
        <v>1</v>
      </c>
      <c r="K3468">
        <v>0</v>
      </c>
      <c r="L3468" s="13">
        <f>VLOOKUP(C3468,'渗透率、续签率'!B:C,2,0)</f>
        <v>0.80900000000000005</v>
      </c>
      <c r="M3468" s="6">
        <v>0</v>
      </c>
      <c r="N3468">
        <v>0</v>
      </c>
      <c r="O3468">
        <v>0</v>
      </c>
      <c r="P3468" s="6">
        <v>0</v>
      </c>
      <c r="Q3468" s="13">
        <v>0</v>
      </c>
      <c r="R3468" s="13">
        <v>0</v>
      </c>
      <c r="S3468" s="31">
        <v>1</v>
      </c>
      <c r="T3468" s="6">
        <f>VLOOKUP(E3468,'参数设置&amp;汇总'!S:U,3,0)</f>
        <v>1</v>
      </c>
      <c r="U3468" s="78">
        <f t="shared" si="270"/>
        <v>0</v>
      </c>
      <c r="V3468" s="13">
        <v>0.85000000000000009</v>
      </c>
      <c r="W3468" s="78">
        <f t="shared" si="272"/>
        <v>0</v>
      </c>
      <c r="X3468" s="1">
        <f>VLOOKUP(E3468,'渗透率、续签率'!AG:AJ,4,0)</f>
        <v>15914</v>
      </c>
      <c r="Y3468" s="1">
        <f t="shared" si="273"/>
        <v>0</v>
      </c>
      <c r="Z3468">
        <v>0</v>
      </c>
      <c r="AA3468" s="89">
        <f t="shared" si="274"/>
        <v>0</v>
      </c>
      <c r="AH3468" s="37"/>
      <c r="AI3468" s="37"/>
      <c r="AK3468" s="37"/>
    </row>
    <row r="3469" spans="1:37" hidden="1">
      <c r="A3469" t="s">
        <v>64</v>
      </c>
      <c r="B3469" t="s">
        <v>2</v>
      </c>
      <c r="C3469" t="s">
        <v>7</v>
      </c>
      <c r="D3469" t="s">
        <v>116</v>
      </c>
      <c r="E3469" t="s">
        <v>509</v>
      </c>
      <c r="F3469" t="str">
        <f t="shared" si="271"/>
        <v>廊坊市留学机构</v>
      </c>
      <c r="G3469" t="s">
        <v>159</v>
      </c>
      <c r="H3469" t="s">
        <v>251</v>
      </c>
      <c r="I3469" t="s">
        <v>70</v>
      </c>
      <c r="J3469">
        <v>16</v>
      </c>
      <c r="K3469">
        <v>0</v>
      </c>
      <c r="L3469" s="13">
        <f>VLOOKUP(C3469,'渗透率、续签率'!B:C,2,0)</f>
        <v>0.80900000000000005</v>
      </c>
      <c r="M3469" s="6">
        <v>0</v>
      </c>
      <c r="N3469">
        <v>0</v>
      </c>
      <c r="O3469">
        <v>0</v>
      </c>
      <c r="P3469" s="6">
        <v>0</v>
      </c>
      <c r="Q3469" s="13">
        <v>0</v>
      </c>
      <c r="R3469" s="13">
        <v>0</v>
      </c>
      <c r="S3469" s="31">
        <v>21</v>
      </c>
      <c r="T3469" s="6">
        <f>VLOOKUP(E3469,'参数设置&amp;汇总'!S:U,3,0)</f>
        <v>1</v>
      </c>
      <c r="U3469" s="78">
        <f t="shared" si="270"/>
        <v>0</v>
      </c>
      <c r="V3469" s="13">
        <v>0.85000000000000009</v>
      </c>
      <c r="W3469" s="78">
        <f t="shared" si="272"/>
        <v>0</v>
      </c>
      <c r="X3469" s="1">
        <f>VLOOKUP(E3469,'渗透率、续签率'!AG:AJ,4,0)</f>
        <v>15914</v>
      </c>
      <c r="Y3469" s="1">
        <f t="shared" si="273"/>
        <v>0</v>
      </c>
      <c r="Z3469">
        <v>0</v>
      </c>
      <c r="AA3469" s="89">
        <f t="shared" si="274"/>
        <v>0</v>
      </c>
      <c r="AH3469" s="37"/>
      <c r="AI3469" s="37"/>
      <c r="AK3469" s="37"/>
    </row>
    <row r="3470" spans="1:37" hidden="1">
      <c r="A3470" t="s">
        <v>64</v>
      </c>
      <c r="B3470" t="s">
        <v>2</v>
      </c>
      <c r="C3470" t="s">
        <v>7</v>
      </c>
      <c r="D3470" t="s">
        <v>116</v>
      </c>
      <c r="E3470" t="s">
        <v>509</v>
      </c>
      <c r="F3470" t="str">
        <f t="shared" si="271"/>
        <v>延安市留学机构</v>
      </c>
      <c r="G3470" t="s">
        <v>108</v>
      </c>
      <c r="H3470" t="s">
        <v>252</v>
      </c>
      <c r="I3470" t="s">
        <v>70</v>
      </c>
      <c r="J3470">
        <v>0</v>
      </c>
      <c r="K3470">
        <v>0</v>
      </c>
      <c r="L3470" s="13">
        <f>VLOOKUP(C3470,'渗透率、续签率'!B:C,2,0)</f>
        <v>0.80900000000000005</v>
      </c>
      <c r="M3470" s="6">
        <v>0</v>
      </c>
      <c r="N3470">
        <v>0</v>
      </c>
      <c r="O3470">
        <v>0</v>
      </c>
      <c r="P3470" s="6">
        <v>0</v>
      </c>
      <c r="Q3470" s="13">
        <v>0</v>
      </c>
      <c r="R3470" s="13">
        <v>0</v>
      </c>
      <c r="S3470" s="31">
        <v>0</v>
      </c>
      <c r="T3470" s="6">
        <f>VLOOKUP(E3470,'参数设置&amp;汇总'!S:U,3,0)</f>
        <v>1</v>
      </c>
      <c r="U3470" s="78">
        <f t="shared" si="270"/>
        <v>0</v>
      </c>
      <c r="V3470" s="13">
        <v>0.85000000000000009</v>
      </c>
      <c r="W3470" s="78">
        <f t="shared" si="272"/>
        <v>0</v>
      </c>
      <c r="X3470" s="1">
        <f>VLOOKUP(E3470,'渗透率、续签率'!AG:AJ,4,0)</f>
        <v>15914</v>
      </c>
      <c r="Y3470" s="1">
        <f t="shared" si="273"/>
        <v>0</v>
      </c>
      <c r="Z3470">
        <v>0</v>
      </c>
      <c r="AA3470" s="89">
        <f t="shared" si="274"/>
        <v>0</v>
      </c>
      <c r="AH3470" s="37"/>
      <c r="AI3470" s="37"/>
      <c r="AK3470" s="37"/>
    </row>
    <row r="3471" spans="1:37" hidden="1">
      <c r="A3471" t="s">
        <v>64</v>
      </c>
      <c r="B3471" t="s">
        <v>2</v>
      </c>
      <c r="C3471" t="s">
        <v>7</v>
      </c>
      <c r="D3471" t="s">
        <v>116</v>
      </c>
      <c r="E3471" t="s">
        <v>509</v>
      </c>
      <c r="F3471" t="str">
        <f t="shared" si="271"/>
        <v>延边朝鲜族自治州留学机构</v>
      </c>
      <c r="G3471" t="s">
        <v>188</v>
      </c>
      <c r="H3471" t="s">
        <v>253</v>
      </c>
      <c r="I3471" t="s">
        <v>70</v>
      </c>
      <c r="J3471">
        <v>8</v>
      </c>
      <c r="K3471">
        <v>0</v>
      </c>
      <c r="L3471" s="13">
        <f>VLOOKUP(C3471,'渗透率、续签率'!B:C,2,0)</f>
        <v>0.80900000000000005</v>
      </c>
      <c r="M3471" s="6">
        <v>0</v>
      </c>
      <c r="N3471">
        <v>0</v>
      </c>
      <c r="O3471">
        <v>0</v>
      </c>
      <c r="P3471" s="6">
        <v>0</v>
      </c>
      <c r="Q3471" s="13">
        <v>0</v>
      </c>
      <c r="R3471" s="13">
        <v>0</v>
      </c>
      <c r="S3471" s="31">
        <v>3</v>
      </c>
      <c r="T3471" s="6">
        <f>VLOOKUP(E3471,'参数设置&amp;汇总'!S:U,3,0)</f>
        <v>1</v>
      </c>
      <c r="U3471" s="78">
        <f t="shared" si="270"/>
        <v>0</v>
      </c>
      <c r="V3471" s="13">
        <v>0.85000000000000009</v>
      </c>
      <c r="W3471" s="78">
        <f t="shared" si="272"/>
        <v>0</v>
      </c>
      <c r="X3471" s="1">
        <f>VLOOKUP(E3471,'渗透率、续签率'!AG:AJ,4,0)</f>
        <v>15914</v>
      </c>
      <c r="Y3471" s="1">
        <f t="shared" si="273"/>
        <v>0</v>
      </c>
      <c r="Z3471">
        <v>0</v>
      </c>
      <c r="AA3471" s="89">
        <f t="shared" si="274"/>
        <v>0</v>
      </c>
      <c r="AH3471" s="37"/>
      <c r="AI3471" s="37"/>
      <c r="AK3471" s="37"/>
    </row>
    <row r="3472" spans="1:37" hidden="1">
      <c r="A3472" t="s">
        <v>64</v>
      </c>
      <c r="B3472" t="s">
        <v>2</v>
      </c>
      <c r="C3472" t="s">
        <v>7</v>
      </c>
      <c r="D3472" t="s">
        <v>116</v>
      </c>
      <c r="E3472" t="s">
        <v>509</v>
      </c>
      <c r="F3472" t="str">
        <f t="shared" si="271"/>
        <v>开封市留学机构</v>
      </c>
      <c r="G3472" t="s">
        <v>110</v>
      </c>
      <c r="H3472" t="s">
        <v>254</v>
      </c>
      <c r="I3472" t="s">
        <v>70</v>
      </c>
      <c r="J3472">
        <v>10</v>
      </c>
      <c r="K3472">
        <v>1</v>
      </c>
      <c r="L3472" s="13">
        <f>VLOOKUP(C3472,'渗透率、续签率'!B:C,2,0)</f>
        <v>0.80900000000000005</v>
      </c>
      <c r="M3472" s="6">
        <v>0.1</v>
      </c>
      <c r="N3472">
        <v>1</v>
      </c>
      <c r="O3472">
        <v>1</v>
      </c>
      <c r="P3472" s="6">
        <v>1</v>
      </c>
      <c r="Q3472" s="13">
        <v>0.92700000000000005</v>
      </c>
      <c r="R3472" s="13">
        <v>0.92700000000000005</v>
      </c>
      <c r="S3472" s="31">
        <v>49</v>
      </c>
      <c r="T3472" s="6">
        <f>VLOOKUP(E3472,'参数设置&amp;汇总'!S:U,3,0)</f>
        <v>1</v>
      </c>
      <c r="U3472" s="78">
        <f t="shared" si="270"/>
        <v>1</v>
      </c>
      <c r="V3472" s="13">
        <v>0.85000000000000009</v>
      </c>
      <c r="W3472" s="78">
        <f t="shared" si="272"/>
        <v>0.22470588235294109</v>
      </c>
      <c r="X3472" s="1">
        <f>VLOOKUP(E3472,'渗透率、续签率'!AG:AJ,4,0)</f>
        <v>15914</v>
      </c>
      <c r="Y3472" s="1">
        <f t="shared" si="273"/>
        <v>3575.9694117647045</v>
      </c>
      <c r="Z3472">
        <v>0</v>
      </c>
      <c r="AA3472" s="89">
        <f t="shared" si="274"/>
        <v>15914</v>
      </c>
      <c r="AH3472" s="37"/>
      <c r="AI3472" s="37"/>
      <c r="AK3472" s="37"/>
    </row>
    <row r="3473" spans="1:37" hidden="1">
      <c r="A3473" t="s">
        <v>64</v>
      </c>
      <c r="B3473" t="s">
        <v>2</v>
      </c>
      <c r="C3473" t="s">
        <v>7</v>
      </c>
      <c r="D3473" t="s">
        <v>116</v>
      </c>
      <c r="E3473" t="s">
        <v>509</v>
      </c>
      <c r="F3473" t="str">
        <f t="shared" si="271"/>
        <v>张家口市留学机构</v>
      </c>
      <c r="G3473" t="s">
        <v>159</v>
      </c>
      <c r="H3473" t="s">
        <v>255</v>
      </c>
      <c r="I3473" t="s">
        <v>70</v>
      </c>
      <c r="J3473">
        <v>2</v>
      </c>
      <c r="K3473">
        <v>0</v>
      </c>
      <c r="L3473" s="13">
        <f>VLOOKUP(C3473,'渗透率、续签率'!B:C,2,0)</f>
        <v>0.80900000000000005</v>
      </c>
      <c r="M3473" s="6">
        <v>0</v>
      </c>
      <c r="N3473">
        <v>0</v>
      </c>
      <c r="O3473">
        <v>0</v>
      </c>
      <c r="P3473" s="6">
        <v>0</v>
      </c>
      <c r="Q3473" s="13">
        <v>0</v>
      </c>
      <c r="R3473" s="13">
        <v>0</v>
      </c>
      <c r="S3473" s="31">
        <v>0</v>
      </c>
      <c r="T3473" s="6">
        <f>VLOOKUP(E3473,'参数设置&amp;汇总'!S:U,3,0)</f>
        <v>1</v>
      </c>
      <c r="U3473" s="78">
        <f t="shared" si="270"/>
        <v>0</v>
      </c>
      <c r="V3473" s="13">
        <v>0.85000000000000009</v>
      </c>
      <c r="W3473" s="78">
        <f t="shared" si="272"/>
        <v>0</v>
      </c>
      <c r="X3473" s="1">
        <f>VLOOKUP(E3473,'渗透率、续签率'!AG:AJ,4,0)</f>
        <v>15914</v>
      </c>
      <c r="Y3473" s="1">
        <f t="shared" si="273"/>
        <v>0</v>
      </c>
      <c r="Z3473">
        <v>0</v>
      </c>
      <c r="AA3473" s="89">
        <f t="shared" si="274"/>
        <v>0</v>
      </c>
      <c r="AH3473" s="37"/>
      <c r="AI3473" s="37"/>
      <c r="AK3473" s="37"/>
    </row>
    <row r="3474" spans="1:37" hidden="1">
      <c r="A3474" t="s">
        <v>64</v>
      </c>
      <c r="B3474" t="s">
        <v>2</v>
      </c>
      <c r="C3474" t="s">
        <v>7</v>
      </c>
      <c r="D3474" t="s">
        <v>116</v>
      </c>
      <c r="E3474" t="s">
        <v>509</v>
      </c>
      <c r="F3474" t="str">
        <f t="shared" si="271"/>
        <v>张家界市留学机构</v>
      </c>
      <c r="G3474" t="s">
        <v>113</v>
      </c>
      <c r="H3474" t="s">
        <v>256</v>
      </c>
      <c r="I3474" t="s">
        <v>68</v>
      </c>
      <c r="J3474">
        <v>0</v>
      </c>
      <c r="K3474">
        <v>0</v>
      </c>
      <c r="L3474" s="13">
        <f>VLOOKUP(C3474,'渗透率、续签率'!B:C,2,0)</f>
        <v>0.80900000000000005</v>
      </c>
      <c r="M3474" s="6">
        <v>0</v>
      </c>
      <c r="N3474">
        <v>0</v>
      </c>
      <c r="O3474">
        <v>0</v>
      </c>
      <c r="P3474" s="6">
        <v>0</v>
      </c>
      <c r="Q3474" s="13">
        <v>0</v>
      </c>
      <c r="R3474" s="13">
        <v>0</v>
      </c>
      <c r="S3474" s="31">
        <v>0</v>
      </c>
      <c r="T3474" s="6">
        <f>VLOOKUP(E3474,'参数设置&amp;汇总'!S:U,3,0)</f>
        <v>1</v>
      </c>
      <c r="U3474" s="78">
        <f t="shared" si="270"/>
        <v>0</v>
      </c>
      <c r="V3474" s="13">
        <v>0.85000000000000009</v>
      </c>
      <c r="W3474" s="78">
        <f t="shared" si="272"/>
        <v>0</v>
      </c>
      <c r="X3474" s="1">
        <f>VLOOKUP(E3474,'渗透率、续签率'!AG:AJ,4,0)</f>
        <v>15914</v>
      </c>
      <c r="Y3474" s="1">
        <f t="shared" si="273"/>
        <v>0</v>
      </c>
      <c r="Z3474">
        <v>0</v>
      </c>
      <c r="AA3474" s="89">
        <f t="shared" si="274"/>
        <v>0</v>
      </c>
      <c r="AH3474" s="37"/>
      <c r="AI3474" s="37"/>
      <c r="AK3474" s="37"/>
    </row>
    <row r="3475" spans="1:37" hidden="1">
      <c r="A3475" t="s">
        <v>64</v>
      </c>
      <c r="B3475" t="s">
        <v>2</v>
      </c>
      <c r="C3475" t="s">
        <v>7</v>
      </c>
      <c r="D3475" t="s">
        <v>116</v>
      </c>
      <c r="E3475" t="s">
        <v>509</v>
      </c>
      <c r="F3475" t="str">
        <f t="shared" si="271"/>
        <v>张掖市留学机构</v>
      </c>
      <c r="G3475" t="s">
        <v>132</v>
      </c>
      <c r="H3475" t="s">
        <v>257</v>
      </c>
      <c r="I3475" t="s">
        <v>70</v>
      </c>
      <c r="J3475">
        <v>1</v>
      </c>
      <c r="K3475">
        <v>0</v>
      </c>
      <c r="L3475" s="13">
        <f>VLOOKUP(C3475,'渗透率、续签率'!B:C,2,0)</f>
        <v>0.80900000000000005</v>
      </c>
      <c r="M3475" s="6">
        <v>0</v>
      </c>
      <c r="N3475">
        <v>0</v>
      </c>
      <c r="O3475">
        <v>0</v>
      </c>
      <c r="P3475" s="6">
        <v>0</v>
      </c>
      <c r="Q3475" s="13">
        <v>0</v>
      </c>
      <c r="R3475" s="13">
        <v>0</v>
      </c>
      <c r="S3475" s="31">
        <v>0</v>
      </c>
      <c r="T3475" s="6">
        <f>VLOOKUP(E3475,'参数设置&amp;汇总'!S:U,3,0)</f>
        <v>1</v>
      </c>
      <c r="U3475" s="78">
        <f t="shared" si="270"/>
        <v>0</v>
      </c>
      <c r="V3475" s="13">
        <v>0.85000000000000009</v>
      </c>
      <c r="W3475" s="78">
        <f t="shared" si="272"/>
        <v>0</v>
      </c>
      <c r="X3475" s="1">
        <f>VLOOKUP(E3475,'渗透率、续签率'!AG:AJ,4,0)</f>
        <v>15914</v>
      </c>
      <c r="Y3475" s="1">
        <f t="shared" si="273"/>
        <v>0</v>
      </c>
      <c r="Z3475">
        <v>0</v>
      </c>
      <c r="AA3475" s="89">
        <f t="shared" si="274"/>
        <v>0</v>
      </c>
      <c r="AH3475" s="37"/>
      <c r="AI3475" s="37"/>
      <c r="AK3475" s="37"/>
    </row>
    <row r="3476" spans="1:37" hidden="1">
      <c r="A3476" t="s">
        <v>64</v>
      </c>
      <c r="B3476" t="s">
        <v>2</v>
      </c>
      <c r="C3476" t="s">
        <v>7</v>
      </c>
      <c r="D3476" t="s">
        <v>116</v>
      </c>
      <c r="E3476" t="s">
        <v>509</v>
      </c>
      <c r="F3476" t="str">
        <f t="shared" si="271"/>
        <v>徐州市留学机构</v>
      </c>
      <c r="G3476" t="s">
        <v>73</v>
      </c>
      <c r="H3476" t="s">
        <v>258</v>
      </c>
      <c r="I3476" t="s">
        <v>70</v>
      </c>
      <c r="J3476">
        <v>27</v>
      </c>
      <c r="K3476">
        <v>5</v>
      </c>
      <c r="L3476" s="13">
        <f>VLOOKUP(C3476,'渗透率、续签率'!B:C,2,0)</f>
        <v>0.80900000000000005</v>
      </c>
      <c r="M3476" s="6">
        <v>0.19</v>
      </c>
      <c r="N3476">
        <v>2</v>
      </c>
      <c r="O3476">
        <v>2</v>
      </c>
      <c r="P3476" s="6">
        <v>1</v>
      </c>
      <c r="Q3476" s="13">
        <v>0.82099999999999995</v>
      </c>
      <c r="R3476" s="13">
        <v>0.72699999999999998</v>
      </c>
      <c r="S3476" s="31">
        <v>270</v>
      </c>
      <c r="T3476" s="6">
        <f>VLOOKUP(E3476,'参数设置&amp;汇总'!S:U,3,0)</f>
        <v>1</v>
      </c>
      <c r="U3476" s="78">
        <f t="shared" si="270"/>
        <v>2</v>
      </c>
      <c r="V3476" s="13">
        <v>0.85000000000000009</v>
      </c>
      <c r="W3476" s="78">
        <f t="shared" si="272"/>
        <v>0.44941176470588218</v>
      </c>
      <c r="X3476" s="1">
        <f>VLOOKUP(E3476,'渗透率、续签率'!AG:AJ,4,0)</f>
        <v>15914</v>
      </c>
      <c r="Y3476" s="1">
        <f t="shared" si="273"/>
        <v>7151.9388235294091</v>
      </c>
      <c r="Z3476">
        <v>2</v>
      </c>
      <c r="AA3476" s="89">
        <f t="shared" si="274"/>
        <v>31828</v>
      </c>
      <c r="AH3476" s="37"/>
      <c r="AI3476" s="37"/>
      <c r="AK3476" s="37"/>
    </row>
    <row r="3477" spans="1:37" hidden="1">
      <c r="A3477" t="s">
        <v>64</v>
      </c>
      <c r="B3477" t="s">
        <v>2</v>
      </c>
      <c r="C3477" t="s">
        <v>7</v>
      </c>
      <c r="D3477" t="s">
        <v>116</v>
      </c>
      <c r="E3477" t="s">
        <v>509</v>
      </c>
      <c r="F3477" t="str">
        <f t="shared" si="271"/>
        <v>德宏傣族景颇族自治州留学机构</v>
      </c>
      <c r="G3477" t="s">
        <v>99</v>
      </c>
      <c r="H3477" t="s">
        <v>259</v>
      </c>
      <c r="I3477" t="s">
        <v>68</v>
      </c>
      <c r="J3477">
        <v>0</v>
      </c>
      <c r="K3477">
        <v>0</v>
      </c>
      <c r="L3477" s="13">
        <f>VLOOKUP(C3477,'渗透率、续签率'!B:C,2,0)</f>
        <v>0.80900000000000005</v>
      </c>
      <c r="M3477" s="6">
        <v>0</v>
      </c>
      <c r="N3477">
        <v>0</v>
      </c>
      <c r="O3477">
        <v>0</v>
      </c>
      <c r="P3477" s="6">
        <v>0</v>
      </c>
      <c r="Q3477" s="13">
        <v>0</v>
      </c>
      <c r="R3477" s="13">
        <v>0</v>
      </c>
      <c r="S3477" s="31">
        <v>0</v>
      </c>
      <c r="T3477" s="6">
        <f>VLOOKUP(E3477,'参数设置&amp;汇总'!S:U,3,0)</f>
        <v>1</v>
      </c>
      <c r="U3477" s="78">
        <f t="shared" si="270"/>
        <v>0</v>
      </c>
      <c r="V3477" s="13">
        <v>0.85000000000000009</v>
      </c>
      <c r="W3477" s="78">
        <f t="shared" si="272"/>
        <v>0</v>
      </c>
      <c r="X3477" s="1">
        <f>VLOOKUP(E3477,'渗透率、续签率'!AG:AJ,4,0)</f>
        <v>15914</v>
      </c>
      <c r="Y3477" s="1">
        <f t="shared" si="273"/>
        <v>0</v>
      </c>
      <c r="Z3477">
        <v>0</v>
      </c>
      <c r="AA3477" s="89">
        <f t="shared" si="274"/>
        <v>0</v>
      </c>
      <c r="AH3477" s="37"/>
      <c r="AI3477" s="37"/>
      <c r="AK3477" s="37"/>
    </row>
    <row r="3478" spans="1:37" hidden="1">
      <c r="A3478" t="s">
        <v>64</v>
      </c>
      <c r="B3478" t="s">
        <v>2</v>
      </c>
      <c r="C3478" t="s">
        <v>7</v>
      </c>
      <c r="D3478" t="s">
        <v>116</v>
      </c>
      <c r="E3478" t="s">
        <v>509</v>
      </c>
      <c r="F3478" t="str">
        <f t="shared" si="271"/>
        <v>德州市留学机构</v>
      </c>
      <c r="G3478" t="s">
        <v>103</v>
      </c>
      <c r="H3478" t="s">
        <v>260</v>
      </c>
      <c r="I3478" t="s">
        <v>70</v>
      </c>
      <c r="J3478">
        <v>10</v>
      </c>
      <c r="K3478">
        <v>1</v>
      </c>
      <c r="L3478" s="13">
        <f>VLOOKUP(C3478,'渗透率、续签率'!B:C,2,0)</f>
        <v>0.80900000000000005</v>
      </c>
      <c r="M3478" s="6">
        <v>0.1</v>
      </c>
      <c r="N3478">
        <v>0</v>
      </c>
      <c r="O3478">
        <v>0</v>
      </c>
      <c r="P3478" s="6">
        <v>0</v>
      </c>
      <c r="Q3478" s="13">
        <v>0.73299999999999998</v>
      </c>
      <c r="R3478" s="13">
        <v>0</v>
      </c>
      <c r="S3478" s="31">
        <v>35</v>
      </c>
      <c r="T3478" s="6">
        <f>VLOOKUP(E3478,'参数设置&amp;汇总'!S:U,3,0)</f>
        <v>1</v>
      </c>
      <c r="U3478" s="78">
        <f t="shared" si="270"/>
        <v>0</v>
      </c>
      <c r="V3478" s="13">
        <v>0.85000000000000009</v>
      </c>
      <c r="W3478" s="78">
        <f t="shared" si="272"/>
        <v>0</v>
      </c>
      <c r="X3478" s="1">
        <f>VLOOKUP(E3478,'渗透率、续签率'!AG:AJ,4,0)</f>
        <v>15914</v>
      </c>
      <c r="Y3478" s="1">
        <f t="shared" si="273"/>
        <v>0</v>
      </c>
      <c r="Z3478">
        <v>0</v>
      </c>
      <c r="AA3478" s="89">
        <f t="shared" si="274"/>
        <v>0</v>
      </c>
      <c r="AH3478" s="37"/>
      <c r="AI3478" s="37"/>
      <c r="AK3478" s="37"/>
    </row>
    <row r="3479" spans="1:37" hidden="1">
      <c r="A3479" t="s">
        <v>64</v>
      </c>
      <c r="B3479" t="s">
        <v>2</v>
      </c>
      <c r="C3479" t="s">
        <v>7</v>
      </c>
      <c r="D3479" t="s">
        <v>116</v>
      </c>
      <c r="E3479" t="s">
        <v>509</v>
      </c>
      <c r="F3479" t="str">
        <f t="shared" si="271"/>
        <v>德阳市留学机构</v>
      </c>
      <c r="G3479" t="s">
        <v>77</v>
      </c>
      <c r="H3479" t="s">
        <v>261</v>
      </c>
      <c r="I3479" t="s">
        <v>70</v>
      </c>
      <c r="J3479">
        <v>1</v>
      </c>
      <c r="K3479">
        <v>0</v>
      </c>
      <c r="L3479" s="13">
        <f>VLOOKUP(C3479,'渗透率、续签率'!B:C,2,0)</f>
        <v>0.80900000000000005</v>
      </c>
      <c r="M3479" s="6">
        <v>0</v>
      </c>
      <c r="N3479">
        <v>0</v>
      </c>
      <c r="O3479">
        <v>0</v>
      </c>
      <c r="P3479" s="6">
        <v>0</v>
      </c>
      <c r="Q3479" s="13">
        <v>0</v>
      </c>
      <c r="R3479" s="13">
        <v>0</v>
      </c>
      <c r="S3479" s="31">
        <v>0</v>
      </c>
      <c r="T3479" s="6">
        <f>VLOOKUP(E3479,'参数设置&amp;汇总'!S:U,3,0)</f>
        <v>1</v>
      </c>
      <c r="U3479" s="78">
        <f t="shared" si="270"/>
        <v>0</v>
      </c>
      <c r="V3479" s="13">
        <v>0.85000000000000009</v>
      </c>
      <c r="W3479" s="78">
        <f t="shared" si="272"/>
        <v>0</v>
      </c>
      <c r="X3479" s="1">
        <f>VLOOKUP(E3479,'渗透率、续签率'!AG:AJ,4,0)</f>
        <v>15914</v>
      </c>
      <c r="Y3479" s="1">
        <f t="shared" si="273"/>
        <v>0</v>
      </c>
      <c r="Z3479">
        <v>1</v>
      </c>
      <c r="AA3479" s="89">
        <f t="shared" si="274"/>
        <v>0</v>
      </c>
      <c r="AH3479" s="37"/>
      <c r="AI3479" s="37"/>
      <c r="AK3479" s="37"/>
    </row>
    <row r="3480" spans="1:37" hidden="1">
      <c r="A3480" t="s">
        <v>64</v>
      </c>
      <c r="B3480" t="s">
        <v>2</v>
      </c>
      <c r="C3480" t="s">
        <v>7</v>
      </c>
      <c r="D3480" t="s">
        <v>116</v>
      </c>
      <c r="E3480" t="s">
        <v>509</v>
      </c>
      <c r="F3480" t="str">
        <f t="shared" si="271"/>
        <v>忻州市留学机构</v>
      </c>
      <c r="G3480" t="s">
        <v>134</v>
      </c>
      <c r="H3480" t="s">
        <v>262</v>
      </c>
      <c r="I3480" t="s">
        <v>70</v>
      </c>
      <c r="J3480">
        <v>0</v>
      </c>
      <c r="K3480">
        <v>0</v>
      </c>
      <c r="L3480" s="13">
        <f>VLOOKUP(C3480,'渗透率、续签率'!B:C,2,0)</f>
        <v>0.80900000000000005</v>
      </c>
      <c r="M3480" s="6">
        <v>0</v>
      </c>
      <c r="N3480">
        <v>0</v>
      </c>
      <c r="O3480">
        <v>0</v>
      </c>
      <c r="P3480" s="6">
        <v>0</v>
      </c>
      <c r="Q3480" s="13">
        <v>0</v>
      </c>
      <c r="R3480" s="13">
        <v>0</v>
      </c>
      <c r="S3480" s="31">
        <v>0</v>
      </c>
      <c r="T3480" s="6">
        <f>VLOOKUP(E3480,'参数设置&amp;汇总'!S:U,3,0)</f>
        <v>1</v>
      </c>
      <c r="U3480" s="78">
        <f t="shared" si="270"/>
        <v>0</v>
      </c>
      <c r="V3480" s="13">
        <v>0.85000000000000009</v>
      </c>
      <c r="W3480" s="78">
        <f t="shared" si="272"/>
        <v>0</v>
      </c>
      <c r="X3480" s="1">
        <f>VLOOKUP(E3480,'渗透率、续签率'!AG:AJ,4,0)</f>
        <v>15914</v>
      </c>
      <c r="Y3480" s="1">
        <f t="shared" si="273"/>
        <v>0</v>
      </c>
      <c r="Z3480">
        <v>0</v>
      </c>
      <c r="AA3480" s="89">
        <f t="shared" si="274"/>
        <v>0</v>
      </c>
      <c r="AH3480" s="37"/>
      <c r="AI3480" s="37"/>
      <c r="AK3480" s="37"/>
    </row>
    <row r="3481" spans="1:37" hidden="1">
      <c r="A3481" t="s">
        <v>64</v>
      </c>
      <c r="B3481" t="s">
        <v>2</v>
      </c>
      <c r="C3481" t="s">
        <v>7</v>
      </c>
      <c r="D3481" t="s">
        <v>116</v>
      </c>
      <c r="E3481" t="s">
        <v>509</v>
      </c>
      <c r="F3481" t="str">
        <f t="shared" si="271"/>
        <v>怀化市留学机构</v>
      </c>
      <c r="G3481" t="s">
        <v>113</v>
      </c>
      <c r="H3481" t="s">
        <v>263</v>
      </c>
      <c r="I3481" t="s">
        <v>68</v>
      </c>
      <c r="J3481">
        <v>2</v>
      </c>
      <c r="K3481">
        <v>0</v>
      </c>
      <c r="L3481" s="13">
        <f>VLOOKUP(C3481,'渗透率、续签率'!B:C,2,0)</f>
        <v>0.80900000000000005</v>
      </c>
      <c r="M3481" s="6">
        <v>0</v>
      </c>
      <c r="N3481">
        <v>0</v>
      </c>
      <c r="O3481">
        <v>0</v>
      </c>
      <c r="P3481" s="6">
        <v>0</v>
      </c>
      <c r="Q3481" s="13">
        <v>0</v>
      </c>
      <c r="R3481" s="13">
        <v>0</v>
      </c>
      <c r="S3481" s="31">
        <v>0</v>
      </c>
      <c r="T3481" s="6">
        <f>VLOOKUP(E3481,'参数设置&amp;汇总'!S:U,3,0)</f>
        <v>1</v>
      </c>
      <c r="U3481" s="78">
        <f t="shared" si="270"/>
        <v>0</v>
      </c>
      <c r="V3481" s="13">
        <v>0.85000000000000009</v>
      </c>
      <c r="W3481" s="78">
        <f t="shared" si="272"/>
        <v>0</v>
      </c>
      <c r="X3481" s="1">
        <f>VLOOKUP(E3481,'渗透率、续签率'!AG:AJ,4,0)</f>
        <v>15914</v>
      </c>
      <c r="Y3481" s="1">
        <f t="shared" si="273"/>
        <v>0</v>
      </c>
      <c r="Z3481">
        <v>0</v>
      </c>
      <c r="AA3481" s="89">
        <f t="shared" si="274"/>
        <v>0</v>
      </c>
    </row>
    <row r="3482" spans="1:37" hidden="1">
      <c r="A3482" t="s">
        <v>64</v>
      </c>
      <c r="B3482" t="s">
        <v>2</v>
      </c>
      <c r="C3482" t="s">
        <v>7</v>
      </c>
      <c r="D3482" t="s">
        <v>116</v>
      </c>
      <c r="E3482" t="s">
        <v>509</v>
      </c>
      <c r="F3482" t="str">
        <f t="shared" si="271"/>
        <v>怒江傈僳族自治州留学机构</v>
      </c>
      <c r="G3482" t="s">
        <v>99</v>
      </c>
      <c r="H3482" t="s">
        <v>264</v>
      </c>
      <c r="I3482" t="s">
        <v>68</v>
      </c>
      <c r="J3482">
        <v>0</v>
      </c>
      <c r="K3482">
        <v>0</v>
      </c>
      <c r="L3482" s="13">
        <f>VLOOKUP(C3482,'渗透率、续签率'!B:C,2,0)</f>
        <v>0.80900000000000005</v>
      </c>
      <c r="M3482" s="6">
        <v>0</v>
      </c>
      <c r="N3482">
        <v>0</v>
      </c>
      <c r="O3482">
        <v>0</v>
      </c>
      <c r="P3482" s="6">
        <v>0</v>
      </c>
      <c r="Q3482" s="13">
        <v>0</v>
      </c>
      <c r="R3482" s="13">
        <v>0</v>
      </c>
      <c r="S3482" s="31">
        <v>0</v>
      </c>
      <c r="T3482" s="6">
        <f>VLOOKUP(E3482,'参数设置&amp;汇总'!S:U,3,0)</f>
        <v>1</v>
      </c>
      <c r="U3482" s="78">
        <f t="shared" si="270"/>
        <v>0</v>
      </c>
      <c r="V3482" s="13">
        <v>0.85000000000000009</v>
      </c>
      <c r="W3482" s="78">
        <f t="shared" si="272"/>
        <v>0</v>
      </c>
      <c r="X3482" s="1">
        <f>VLOOKUP(E3482,'渗透率、续签率'!AG:AJ,4,0)</f>
        <v>15914</v>
      </c>
      <c r="Y3482" s="1">
        <f t="shared" si="273"/>
        <v>0</v>
      </c>
      <c r="Z3482">
        <v>0</v>
      </c>
      <c r="AA3482" s="89">
        <f t="shared" si="274"/>
        <v>0</v>
      </c>
      <c r="AH3482" s="37"/>
      <c r="AI3482" s="37"/>
      <c r="AK3482" s="37"/>
    </row>
    <row r="3483" spans="1:37" hidden="1">
      <c r="A3483" t="s">
        <v>64</v>
      </c>
      <c r="B3483" t="s">
        <v>2</v>
      </c>
      <c r="C3483" t="s">
        <v>7</v>
      </c>
      <c r="D3483" t="s">
        <v>116</v>
      </c>
      <c r="E3483" t="s">
        <v>509</v>
      </c>
      <c r="F3483" t="str">
        <f t="shared" si="271"/>
        <v>恩施土家族苗族自治州留学机构</v>
      </c>
      <c r="G3483" t="s">
        <v>81</v>
      </c>
      <c r="H3483" t="s">
        <v>265</v>
      </c>
      <c r="I3483" t="s">
        <v>68</v>
      </c>
      <c r="J3483">
        <v>1</v>
      </c>
      <c r="K3483">
        <v>0</v>
      </c>
      <c r="L3483" s="13">
        <f>VLOOKUP(C3483,'渗透率、续签率'!B:C,2,0)</f>
        <v>0.80900000000000005</v>
      </c>
      <c r="M3483" s="6">
        <v>0</v>
      </c>
      <c r="N3483">
        <v>0</v>
      </c>
      <c r="O3483">
        <v>0</v>
      </c>
      <c r="P3483" s="6">
        <v>0</v>
      </c>
      <c r="Q3483" s="13">
        <v>0</v>
      </c>
      <c r="R3483" s="13">
        <v>0</v>
      </c>
      <c r="S3483" s="31">
        <v>0</v>
      </c>
      <c r="T3483" s="6">
        <f>VLOOKUP(E3483,'参数设置&amp;汇总'!S:U,3,0)</f>
        <v>1</v>
      </c>
      <c r="U3483" s="78">
        <f t="shared" si="270"/>
        <v>0</v>
      </c>
      <c r="V3483" s="13">
        <v>0.85000000000000009</v>
      </c>
      <c r="W3483" s="78">
        <f t="shared" si="272"/>
        <v>0</v>
      </c>
      <c r="X3483" s="1">
        <f>VLOOKUP(E3483,'渗透率、续签率'!AG:AJ,4,0)</f>
        <v>15914</v>
      </c>
      <c r="Y3483" s="1">
        <f t="shared" si="273"/>
        <v>0</v>
      </c>
      <c r="Z3483">
        <v>0</v>
      </c>
      <c r="AA3483" s="89">
        <f t="shared" si="274"/>
        <v>0</v>
      </c>
      <c r="AH3483" s="37"/>
      <c r="AI3483" s="37"/>
      <c r="AK3483" s="37"/>
    </row>
    <row r="3484" spans="1:37" hidden="1">
      <c r="A3484" t="s">
        <v>64</v>
      </c>
      <c r="B3484" t="s">
        <v>2</v>
      </c>
      <c r="C3484" t="s">
        <v>7</v>
      </c>
      <c r="D3484" t="s">
        <v>116</v>
      </c>
      <c r="E3484" t="s">
        <v>509</v>
      </c>
      <c r="F3484" t="str">
        <f t="shared" si="271"/>
        <v>惠州市留学机构</v>
      </c>
      <c r="G3484" t="s">
        <v>75</v>
      </c>
      <c r="H3484" t="s">
        <v>266</v>
      </c>
      <c r="I3484" t="s">
        <v>68</v>
      </c>
      <c r="J3484">
        <v>11</v>
      </c>
      <c r="K3484">
        <v>2</v>
      </c>
      <c r="L3484" s="13">
        <f>VLOOKUP(C3484,'渗透率、续签率'!B:C,2,0)</f>
        <v>0.80900000000000005</v>
      </c>
      <c r="M3484" s="6">
        <v>0.18</v>
      </c>
      <c r="N3484">
        <v>0</v>
      </c>
      <c r="O3484">
        <v>0</v>
      </c>
      <c r="P3484" s="6">
        <v>0</v>
      </c>
      <c r="Q3484" s="13">
        <v>0.5</v>
      </c>
      <c r="R3484" s="13">
        <v>0</v>
      </c>
      <c r="S3484" s="31">
        <v>35</v>
      </c>
      <c r="T3484" s="6">
        <f>VLOOKUP(E3484,'参数设置&amp;汇总'!S:U,3,0)</f>
        <v>1</v>
      </c>
      <c r="U3484" s="78">
        <f t="shared" si="270"/>
        <v>0</v>
      </c>
      <c r="V3484" s="13">
        <v>0.85000000000000009</v>
      </c>
      <c r="W3484" s="78">
        <f t="shared" si="272"/>
        <v>0</v>
      </c>
      <c r="X3484" s="1">
        <f>VLOOKUP(E3484,'渗透率、续签率'!AG:AJ,4,0)</f>
        <v>15914</v>
      </c>
      <c r="Y3484" s="1">
        <f t="shared" si="273"/>
        <v>0</v>
      </c>
      <c r="Z3484">
        <v>0</v>
      </c>
      <c r="AA3484" s="89">
        <f t="shared" si="274"/>
        <v>0</v>
      </c>
      <c r="AH3484" s="37"/>
      <c r="AI3484" s="37"/>
      <c r="AK3484" s="37"/>
    </row>
    <row r="3485" spans="1:37" hidden="1">
      <c r="A3485" t="s">
        <v>64</v>
      </c>
      <c r="B3485" t="s">
        <v>2</v>
      </c>
      <c r="C3485" t="s">
        <v>7</v>
      </c>
      <c r="D3485" t="s">
        <v>116</v>
      </c>
      <c r="E3485" t="s">
        <v>509</v>
      </c>
      <c r="F3485" t="str">
        <f t="shared" si="271"/>
        <v>扬州市留学机构</v>
      </c>
      <c r="G3485" t="s">
        <v>73</v>
      </c>
      <c r="H3485" t="s">
        <v>267</v>
      </c>
      <c r="I3485" t="s">
        <v>70</v>
      </c>
      <c r="J3485">
        <v>24</v>
      </c>
      <c r="K3485">
        <v>3</v>
      </c>
      <c r="L3485" s="13">
        <f>VLOOKUP(C3485,'渗透率、续签率'!B:C,2,0)</f>
        <v>0.80900000000000005</v>
      </c>
      <c r="M3485" s="6">
        <v>0.13</v>
      </c>
      <c r="N3485">
        <v>3</v>
      </c>
      <c r="O3485">
        <v>3</v>
      </c>
      <c r="P3485" s="6">
        <v>1</v>
      </c>
      <c r="Q3485" s="13">
        <v>0.88100000000000001</v>
      </c>
      <c r="R3485" s="13">
        <v>0.82599999999999996</v>
      </c>
      <c r="S3485" s="31">
        <v>214</v>
      </c>
      <c r="T3485" s="6">
        <f>VLOOKUP(E3485,'参数设置&amp;汇总'!S:U,3,0)</f>
        <v>1</v>
      </c>
      <c r="U3485" s="78">
        <f t="shared" si="270"/>
        <v>3</v>
      </c>
      <c r="V3485" s="13">
        <v>0.85000000000000009</v>
      </c>
      <c r="W3485" s="78">
        <f t="shared" si="272"/>
        <v>0.67411764705882327</v>
      </c>
      <c r="X3485" s="1">
        <f>VLOOKUP(E3485,'渗透率、续签率'!AG:AJ,4,0)</f>
        <v>15914</v>
      </c>
      <c r="Y3485" s="1">
        <f t="shared" si="273"/>
        <v>10727.908235294113</v>
      </c>
      <c r="Z3485">
        <v>0</v>
      </c>
      <c r="AA3485" s="89">
        <f t="shared" si="274"/>
        <v>47742</v>
      </c>
      <c r="AH3485" s="37"/>
      <c r="AI3485" s="37"/>
      <c r="AK3485" s="37"/>
    </row>
    <row r="3486" spans="1:37" hidden="1">
      <c r="A3486" t="s">
        <v>64</v>
      </c>
      <c r="B3486" t="s">
        <v>2</v>
      </c>
      <c r="C3486" t="s">
        <v>7</v>
      </c>
      <c r="D3486" t="s">
        <v>116</v>
      </c>
      <c r="E3486" t="s">
        <v>509</v>
      </c>
      <c r="F3486" t="str">
        <f t="shared" si="271"/>
        <v>承德市留学机构</v>
      </c>
      <c r="G3486" t="s">
        <v>159</v>
      </c>
      <c r="H3486" t="s">
        <v>268</v>
      </c>
      <c r="I3486" t="s">
        <v>70</v>
      </c>
      <c r="J3486">
        <v>1</v>
      </c>
      <c r="K3486">
        <v>0</v>
      </c>
      <c r="L3486" s="13">
        <f>VLOOKUP(C3486,'渗透率、续签率'!B:C,2,0)</f>
        <v>0.80900000000000005</v>
      </c>
      <c r="M3486" s="6">
        <v>0</v>
      </c>
      <c r="N3486">
        <v>0</v>
      </c>
      <c r="O3486">
        <v>0</v>
      </c>
      <c r="P3486" s="6">
        <v>0</v>
      </c>
      <c r="Q3486" s="13">
        <v>0</v>
      </c>
      <c r="R3486" s="13">
        <v>0</v>
      </c>
      <c r="S3486" s="31">
        <v>1</v>
      </c>
      <c r="T3486" s="6">
        <f>VLOOKUP(E3486,'参数设置&amp;汇总'!S:U,3,0)</f>
        <v>1</v>
      </c>
      <c r="U3486" s="78">
        <f t="shared" si="270"/>
        <v>0</v>
      </c>
      <c r="V3486" s="13">
        <v>0.85000000000000009</v>
      </c>
      <c r="W3486" s="78">
        <f t="shared" si="272"/>
        <v>0</v>
      </c>
      <c r="X3486" s="1">
        <f>VLOOKUP(E3486,'渗透率、续签率'!AG:AJ,4,0)</f>
        <v>15914</v>
      </c>
      <c r="Y3486" s="1">
        <f t="shared" si="273"/>
        <v>0</v>
      </c>
      <c r="Z3486">
        <v>0</v>
      </c>
      <c r="AA3486" s="89">
        <f t="shared" si="274"/>
        <v>0</v>
      </c>
    </row>
    <row r="3487" spans="1:37" hidden="1">
      <c r="A3487" t="s">
        <v>64</v>
      </c>
      <c r="B3487" t="s">
        <v>2</v>
      </c>
      <c r="C3487" t="s">
        <v>7</v>
      </c>
      <c r="D3487" t="s">
        <v>116</v>
      </c>
      <c r="E3487" t="s">
        <v>509</v>
      </c>
      <c r="F3487" t="str">
        <f t="shared" si="271"/>
        <v>抚州市留学机构</v>
      </c>
      <c r="G3487" t="s">
        <v>90</v>
      </c>
      <c r="H3487" t="s">
        <v>269</v>
      </c>
      <c r="I3487" t="s">
        <v>68</v>
      </c>
      <c r="J3487">
        <v>4</v>
      </c>
      <c r="K3487">
        <v>0</v>
      </c>
      <c r="L3487" s="13">
        <f>VLOOKUP(C3487,'渗透率、续签率'!B:C,2,0)</f>
        <v>0.80900000000000005</v>
      </c>
      <c r="M3487" s="6">
        <v>0</v>
      </c>
      <c r="N3487">
        <v>0</v>
      </c>
      <c r="O3487">
        <v>0</v>
      </c>
      <c r="P3487" s="6">
        <v>0</v>
      </c>
      <c r="Q3487" s="13">
        <v>0</v>
      </c>
      <c r="R3487" s="13">
        <v>0</v>
      </c>
      <c r="S3487" s="31">
        <v>1</v>
      </c>
      <c r="T3487" s="6">
        <f>VLOOKUP(E3487,'参数设置&amp;汇总'!S:U,3,0)</f>
        <v>1</v>
      </c>
      <c r="U3487" s="78">
        <f t="shared" si="270"/>
        <v>0</v>
      </c>
      <c r="V3487" s="13">
        <v>0.85000000000000009</v>
      </c>
      <c r="W3487" s="78">
        <f t="shared" si="272"/>
        <v>0</v>
      </c>
      <c r="X3487" s="1">
        <f>VLOOKUP(E3487,'渗透率、续签率'!AG:AJ,4,0)</f>
        <v>15914</v>
      </c>
      <c r="Y3487" s="1">
        <f t="shared" si="273"/>
        <v>0</v>
      </c>
      <c r="Z3487">
        <v>0</v>
      </c>
      <c r="AA3487" s="89">
        <f t="shared" si="274"/>
        <v>0</v>
      </c>
      <c r="AH3487" s="37"/>
      <c r="AI3487" s="37"/>
      <c r="AK3487" s="37"/>
    </row>
    <row r="3488" spans="1:37" hidden="1">
      <c r="A3488" t="s">
        <v>64</v>
      </c>
      <c r="B3488" t="s">
        <v>2</v>
      </c>
      <c r="C3488" t="s">
        <v>7</v>
      </c>
      <c r="D3488" t="s">
        <v>116</v>
      </c>
      <c r="E3488" t="s">
        <v>509</v>
      </c>
      <c r="F3488" t="str">
        <f t="shared" si="271"/>
        <v>抚顺市留学机构</v>
      </c>
      <c r="G3488" t="s">
        <v>101</v>
      </c>
      <c r="H3488" t="s">
        <v>270</v>
      </c>
      <c r="I3488" t="s">
        <v>70</v>
      </c>
      <c r="J3488">
        <v>3</v>
      </c>
      <c r="K3488">
        <v>0</v>
      </c>
      <c r="L3488" s="13">
        <f>VLOOKUP(C3488,'渗透率、续签率'!B:C,2,0)</f>
        <v>0.80900000000000005</v>
      </c>
      <c r="M3488" s="6">
        <v>0</v>
      </c>
      <c r="N3488">
        <v>0</v>
      </c>
      <c r="O3488">
        <v>0</v>
      </c>
      <c r="P3488" s="6">
        <v>0</v>
      </c>
      <c r="Q3488" s="13">
        <v>0</v>
      </c>
      <c r="R3488" s="13">
        <v>0</v>
      </c>
      <c r="S3488" s="31">
        <v>4</v>
      </c>
      <c r="T3488" s="6">
        <f>VLOOKUP(E3488,'参数设置&amp;汇总'!S:U,3,0)</f>
        <v>1</v>
      </c>
      <c r="U3488" s="78">
        <f t="shared" si="270"/>
        <v>0</v>
      </c>
      <c r="V3488" s="13">
        <v>0.85000000000000009</v>
      </c>
      <c r="W3488" s="78">
        <f t="shared" si="272"/>
        <v>0</v>
      </c>
      <c r="X3488" s="1">
        <f>VLOOKUP(E3488,'渗透率、续签率'!AG:AJ,4,0)</f>
        <v>15914</v>
      </c>
      <c r="Y3488" s="1">
        <f t="shared" si="273"/>
        <v>0</v>
      </c>
      <c r="Z3488">
        <v>0</v>
      </c>
      <c r="AA3488" s="89">
        <f t="shared" si="274"/>
        <v>0</v>
      </c>
      <c r="AH3488" s="37"/>
      <c r="AI3488" s="37"/>
      <c r="AJ3488" s="1"/>
      <c r="AK3488" s="37"/>
    </row>
    <row r="3489" spans="1:37" hidden="1">
      <c r="A3489" t="s">
        <v>64</v>
      </c>
      <c r="B3489" t="s">
        <v>2</v>
      </c>
      <c r="C3489" t="s">
        <v>7</v>
      </c>
      <c r="D3489" t="s">
        <v>116</v>
      </c>
      <c r="E3489" t="s">
        <v>509</v>
      </c>
      <c r="F3489" t="str">
        <f t="shared" si="271"/>
        <v>拉萨市留学机构</v>
      </c>
      <c r="G3489" t="s">
        <v>237</v>
      </c>
      <c r="H3489" t="s">
        <v>271</v>
      </c>
      <c r="I3489" t="s">
        <v>57</v>
      </c>
      <c r="J3489">
        <v>2</v>
      </c>
      <c r="K3489">
        <v>0</v>
      </c>
      <c r="L3489" s="13">
        <f>VLOOKUP(C3489,'渗透率、续签率'!B:C,2,0)</f>
        <v>0.80900000000000005</v>
      </c>
      <c r="M3489" s="6">
        <v>0</v>
      </c>
      <c r="N3489">
        <v>0</v>
      </c>
      <c r="O3489">
        <v>0</v>
      </c>
      <c r="P3489" s="6">
        <v>0</v>
      </c>
      <c r="Q3489" s="13">
        <v>0</v>
      </c>
      <c r="R3489" s="13">
        <v>0</v>
      </c>
      <c r="S3489" s="31">
        <v>0</v>
      </c>
      <c r="T3489" s="6">
        <f>VLOOKUP(E3489,'参数设置&amp;汇总'!S:U,3,0)</f>
        <v>1</v>
      </c>
      <c r="U3489" s="78">
        <f t="shared" si="270"/>
        <v>0</v>
      </c>
      <c r="V3489" s="13">
        <v>0.85000000000000009</v>
      </c>
      <c r="W3489" s="78">
        <f t="shared" si="272"/>
        <v>0</v>
      </c>
      <c r="X3489" s="1">
        <f>VLOOKUP(E3489,'渗透率、续签率'!AG:AJ,4,0)</f>
        <v>15914</v>
      </c>
      <c r="Y3489" s="1">
        <f t="shared" si="273"/>
        <v>0</v>
      </c>
      <c r="Z3489">
        <v>0</v>
      </c>
      <c r="AA3489" s="89">
        <f t="shared" si="274"/>
        <v>0</v>
      </c>
      <c r="AH3489" s="37"/>
      <c r="AI3489" s="37"/>
      <c r="AK3489" s="37"/>
    </row>
    <row r="3490" spans="1:37" hidden="1">
      <c r="A3490" t="s">
        <v>64</v>
      </c>
      <c r="B3490" t="s">
        <v>2</v>
      </c>
      <c r="C3490" t="s">
        <v>7</v>
      </c>
      <c r="D3490" t="s">
        <v>116</v>
      </c>
      <c r="E3490" t="s">
        <v>509</v>
      </c>
      <c r="F3490" t="str">
        <f t="shared" si="271"/>
        <v>揭阳市留学机构</v>
      </c>
      <c r="G3490" t="s">
        <v>75</v>
      </c>
      <c r="H3490" t="s">
        <v>272</v>
      </c>
      <c r="I3490" t="s">
        <v>68</v>
      </c>
      <c r="J3490">
        <v>3</v>
      </c>
      <c r="K3490">
        <v>0</v>
      </c>
      <c r="L3490" s="13">
        <f>VLOOKUP(C3490,'渗透率、续签率'!B:C,2,0)</f>
        <v>0.80900000000000005</v>
      </c>
      <c r="M3490" s="6">
        <v>0</v>
      </c>
      <c r="N3490">
        <v>0</v>
      </c>
      <c r="O3490">
        <v>0</v>
      </c>
      <c r="P3490" s="6">
        <v>0</v>
      </c>
      <c r="Q3490" s="13">
        <v>0</v>
      </c>
      <c r="R3490" s="13">
        <v>0</v>
      </c>
      <c r="S3490" s="31">
        <v>4</v>
      </c>
      <c r="T3490" s="6">
        <f>VLOOKUP(E3490,'参数设置&amp;汇总'!S:U,3,0)</f>
        <v>1</v>
      </c>
      <c r="U3490" s="78">
        <f t="shared" si="270"/>
        <v>0</v>
      </c>
      <c r="V3490" s="13">
        <v>0.85000000000000009</v>
      </c>
      <c r="W3490" s="78">
        <f t="shared" si="272"/>
        <v>0</v>
      </c>
      <c r="X3490" s="1">
        <f>VLOOKUP(E3490,'渗透率、续签率'!AG:AJ,4,0)</f>
        <v>15914</v>
      </c>
      <c r="Y3490" s="1">
        <f t="shared" si="273"/>
        <v>0</v>
      </c>
      <c r="Z3490">
        <v>0</v>
      </c>
      <c r="AA3490" s="89">
        <f t="shared" si="274"/>
        <v>0</v>
      </c>
    </row>
    <row r="3491" spans="1:37" hidden="1">
      <c r="A3491" t="s">
        <v>64</v>
      </c>
      <c r="B3491" t="s">
        <v>2</v>
      </c>
      <c r="C3491" t="s">
        <v>7</v>
      </c>
      <c r="D3491" t="s">
        <v>116</v>
      </c>
      <c r="E3491" t="s">
        <v>509</v>
      </c>
      <c r="F3491" t="str">
        <f t="shared" si="271"/>
        <v>攀枝花市留学机构</v>
      </c>
      <c r="G3491" t="s">
        <v>77</v>
      </c>
      <c r="H3491" t="s">
        <v>273</v>
      </c>
      <c r="I3491" t="s">
        <v>70</v>
      </c>
      <c r="J3491">
        <v>1</v>
      </c>
      <c r="K3491">
        <v>0</v>
      </c>
      <c r="L3491" s="13">
        <f>VLOOKUP(C3491,'渗透率、续签率'!B:C,2,0)</f>
        <v>0.80900000000000005</v>
      </c>
      <c r="M3491" s="6">
        <v>0</v>
      </c>
      <c r="N3491">
        <v>0</v>
      </c>
      <c r="O3491">
        <v>0</v>
      </c>
      <c r="P3491" s="6">
        <v>0</v>
      </c>
      <c r="Q3491" s="13">
        <v>0</v>
      </c>
      <c r="R3491" s="13">
        <v>0</v>
      </c>
      <c r="S3491" s="31">
        <v>1</v>
      </c>
      <c r="T3491" s="6">
        <f>VLOOKUP(E3491,'参数设置&amp;汇总'!S:U,3,0)</f>
        <v>1</v>
      </c>
      <c r="U3491" s="78">
        <f t="shared" si="270"/>
        <v>0</v>
      </c>
      <c r="V3491" s="13">
        <v>0.85000000000000009</v>
      </c>
      <c r="W3491" s="78">
        <f t="shared" si="272"/>
        <v>0</v>
      </c>
      <c r="X3491" s="1">
        <f>VLOOKUP(E3491,'渗透率、续签率'!AG:AJ,4,0)</f>
        <v>15914</v>
      </c>
      <c r="Y3491" s="1">
        <f t="shared" si="273"/>
        <v>0</v>
      </c>
      <c r="Z3491">
        <v>0</v>
      </c>
      <c r="AA3491" s="89">
        <f t="shared" si="274"/>
        <v>0</v>
      </c>
      <c r="AH3491" s="37"/>
      <c r="AI3491" s="37"/>
      <c r="AK3491" s="37"/>
    </row>
    <row r="3492" spans="1:37" hidden="1">
      <c r="A3492" t="s">
        <v>64</v>
      </c>
      <c r="B3492" t="s">
        <v>2</v>
      </c>
      <c r="C3492" t="s">
        <v>7</v>
      </c>
      <c r="D3492" t="s">
        <v>116</v>
      </c>
      <c r="E3492" t="s">
        <v>509</v>
      </c>
      <c r="F3492" t="str">
        <f t="shared" si="271"/>
        <v>文山壮族苗族自治州留学机构</v>
      </c>
      <c r="G3492" t="s">
        <v>99</v>
      </c>
      <c r="H3492" t="s">
        <v>274</v>
      </c>
      <c r="I3492" t="s">
        <v>68</v>
      </c>
      <c r="J3492">
        <v>0</v>
      </c>
      <c r="K3492">
        <v>0</v>
      </c>
      <c r="L3492" s="13">
        <f>VLOOKUP(C3492,'渗透率、续签率'!B:C,2,0)</f>
        <v>0.80900000000000005</v>
      </c>
      <c r="M3492" s="6">
        <v>0</v>
      </c>
      <c r="N3492">
        <v>0</v>
      </c>
      <c r="O3492">
        <v>0</v>
      </c>
      <c r="P3492" s="6">
        <v>0</v>
      </c>
      <c r="Q3492" s="13">
        <v>0</v>
      </c>
      <c r="R3492" s="13">
        <v>0</v>
      </c>
      <c r="S3492" s="31">
        <v>0</v>
      </c>
      <c r="T3492" s="6">
        <f>VLOOKUP(E3492,'参数设置&amp;汇总'!S:U,3,0)</f>
        <v>1</v>
      </c>
      <c r="U3492" s="78">
        <f t="shared" si="270"/>
        <v>0</v>
      </c>
      <c r="V3492" s="13">
        <v>0.85000000000000009</v>
      </c>
      <c r="W3492" s="78">
        <f t="shared" si="272"/>
        <v>0</v>
      </c>
      <c r="X3492" s="1">
        <f>VLOOKUP(E3492,'渗透率、续签率'!AG:AJ,4,0)</f>
        <v>15914</v>
      </c>
      <c r="Y3492" s="1">
        <f t="shared" si="273"/>
        <v>0</v>
      </c>
      <c r="Z3492">
        <v>0</v>
      </c>
      <c r="AA3492" s="89">
        <f t="shared" si="274"/>
        <v>0</v>
      </c>
      <c r="AH3492" s="37"/>
      <c r="AI3492" s="37"/>
      <c r="AK3492" s="37"/>
    </row>
    <row r="3493" spans="1:37" hidden="1">
      <c r="A3493" t="s">
        <v>64</v>
      </c>
      <c r="B3493" t="s">
        <v>2</v>
      </c>
      <c r="C3493" t="s">
        <v>7</v>
      </c>
      <c r="D3493" t="s">
        <v>116</v>
      </c>
      <c r="E3493" t="s">
        <v>509</v>
      </c>
      <c r="F3493" t="str">
        <f t="shared" si="271"/>
        <v>文昌市留学机构</v>
      </c>
      <c r="G3493" t="s">
        <v>120</v>
      </c>
      <c r="H3493" t="s">
        <v>275</v>
      </c>
      <c r="I3493" t="s">
        <v>68</v>
      </c>
      <c r="J3493">
        <v>0</v>
      </c>
      <c r="K3493">
        <v>0</v>
      </c>
      <c r="L3493" s="13">
        <f>VLOOKUP(C3493,'渗透率、续签率'!B:C,2,0)</f>
        <v>0.80900000000000005</v>
      </c>
      <c r="M3493" s="6">
        <v>0</v>
      </c>
      <c r="N3493">
        <v>0</v>
      </c>
      <c r="O3493">
        <v>0</v>
      </c>
      <c r="P3493" s="6">
        <v>0</v>
      </c>
      <c r="Q3493" s="13">
        <v>0</v>
      </c>
      <c r="R3493" s="13">
        <v>0</v>
      </c>
      <c r="S3493" s="31">
        <v>0</v>
      </c>
      <c r="T3493" s="6">
        <f>VLOOKUP(E3493,'参数设置&amp;汇总'!S:U,3,0)</f>
        <v>1</v>
      </c>
      <c r="U3493" s="78">
        <f t="shared" si="270"/>
        <v>0</v>
      </c>
      <c r="V3493" s="13">
        <v>0.85000000000000009</v>
      </c>
      <c r="W3493" s="78">
        <f t="shared" si="272"/>
        <v>0</v>
      </c>
      <c r="X3493" s="1">
        <f>VLOOKUP(E3493,'渗透率、续签率'!AG:AJ,4,0)</f>
        <v>15914</v>
      </c>
      <c r="Y3493" s="1">
        <f t="shared" si="273"/>
        <v>0</v>
      </c>
      <c r="Z3493">
        <v>0</v>
      </c>
      <c r="AA3493" s="89">
        <f t="shared" si="274"/>
        <v>0</v>
      </c>
      <c r="AH3493" s="37"/>
      <c r="AI3493" s="37"/>
      <c r="AK3493" s="37"/>
    </row>
    <row r="3494" spans="1:37" hidden="1">
      <c r="A3494" t="s">
        <v>64</v>
      </c>
      <c r="B3494" t="s">
        <v>2</v>
      </c>
      <c r="C3494" t="s">
        <v>7</v>
      </c>
      <c r="D3494" t="s">
        <v>116</v>
      </c>
      <c r="E3494" t="s">
        <v>509</v>
      </c>
      <c r="F3494" t="str">
        <f t="shared" si="271"/>
        <v>新乡市留学机构</v>
      </c>
      <c r="G3494" t="s">
        <v>110</v>
      </c>
      <c r="H3494" t="s">
        <v>276</v>
      </c>
      <c r="I3494" t="s">
        <v>70</v>
      </c>
      <c r="J3494">
        <v>7</v>
      </c>
      <c r="K3494">
        <v>0</v>
      </c>
      <c r="L3494" s="13">
        <f>VLOOKUP(C3494,'渗透率、续签率'!B:C,2,0)</f>
        <v>0.80900000000000005</v>
      </c>
      <c r="M3494" s="6">
        <v>0</v>
      </c>
      <c r="N3494">
        <v>0</v>
      </c>
      <c r="O3494">
        <v>0</v>
      </c>
      <c r="P3494" s="6">
        <v>0</v>
      </c>
      <c r="Q3494" s="13">
        <v>0</v>
      </c>
      <c r="R3494" s="13">
        <v>0</v>
      </c>
      <c r="S3494" s="31">
        <v>19</v>
      </c>
      <c r="T3494" s="6">
        <f>VLOOKUP(E3494,'参数设置&amp;汇总'!S:U,3,0)</f>
        <v>1</v>
      </c>
      <c r="U3494" s="78">
        <f t="shared" si="270"/>
        <v>0</v>
      </c>
      <c r="V3494" s="13">
        <v>0.85000000000000009</v>
      </c>
      <c r="W3494" s="78">
        <f t="shared" si="272"/>
        <v>0</v>
      </c>
      <c r="X3494" s="1">
        <f>VLOOKUP(E3494,'渗透率、续签率'!AG:AJ,4,0)</f>
        <v>15914</v>
      </c>
      <c r="Y3494" s="1">
        <f t="shared" si="273"/>
        <v>0</v>
      </c>
      <c r="Z3494">
        <v>0</v>
      </c>
      <c r="AA3494" s="89">
        <f t="shared" si="274"/>
        <v>0</v>
      </c>
      <c r="AH3494" s="37"/>
      <c r="AI3494" s="37"/>
      <c r="AK3494" s="37"/>
    </row>
    <row r="3495" spans="1:37" hidden="1">
      <c r="A3495" t="s">
        <v>64</v>
      </c>
      <c r="B3495" t="s">
        <v>2</v>
      </c>
      <c r="C3495" t="s">
        <v>7</v>
      </c>
      <c r="D3495" t="s">
        <v>116</v>
      </c>
      <c r="E3495" t="s">
        <v>509</v>
      </c>
      <c r="F3495" t="str">
        <f t="shared" si="271"/>
        <v>新余市留学机构</v>
      </c>
      <c r="G3495" t="s">
        <v>90</v>
      </c>
      <c r="H3495" t="s">
        <v>277</v>
      </c>
      <c r="I3495" t="s">
        <v>68</v>
      </c>
      <c r="J3495">
        <v>1</v>
      </c>
      <c r="K3495">
        <v>0</v>
      </c>
      <c r="L3495" s="13">
        <f>VLOOKUP(C3495,'渗透率、续签率'!B:C,2,0)</f>
        <v>0.80900000000000005</v>
      </c>
      <c r="M3495" s="6">
        <v>0</v>
      </c>
      <c r="N3495">
        <v>0</v>
      </c>
      <c r="O3495">
        <v>0</v>
      </c>
      <c r="P3495" s="6">
        <v>0</v>
      </c>
      <c r="Q3495" s="13">
        <v>0</v>
      </c>
      <c r="R3495" s="13">
        <v>0</v>
      </c>
      <c r="S3495" s="31">
        <v>0</v>
      </c>
      <c r="T3495" s="6">
        <f>VLOOKUP(E3495,'参数设置&amp;汇总'!S:U,3,0)</f>
        <v>1</v>
      </c>
      <c r="U3495" s="78">
        <f t="shared" si="270"/>
        <v>0</v>
      </c>
      <c r="V3495" s="13">
        <v>0.85000000000000009</v>
      </c>
      <c r="W3495" s="78">
        <f t="shared" si="272"/>
        <v>0</v>
      </c>
      <c r="X3495" s="1">
        <f>VLOOKUP(E3495,'渗透率、续签率'!AG:AJ,4,0)</f>
        <v>15914</v>
      </c>
      <c r="Y3495" s="1">
        <f t="shared" si="273"/>
        <v>0</v>
      </c>
      <c r="Z3495">
        <v>0</v>
      </c>
      <c r="AA3495" s="89">
        <f t="shared" si="274"/>
        <v>0</v>
      </c>
      <c r="AH3495" s="37"/>
      <c r="AI3495" s="37"/>
      <c r="AK3495" s="37"/>
    </row>
    <row r="3496" spans="1:37" hidden="1">
      <c r="A3496" t="s">
        <v>64</v>
      </c>
      <c r="B3496" t="s">
        <v>2</v>
      </c>
      <c r="C3496" t="s">
        <v>7</v>
      </c>
      <c r="D3496" t="s">
        <v>116</v>
      </c>
      <c r="E3496" t="s">
        <v>509</v>
      </c>
      <c r="F3496" t="str">
        <f t="shared" si="271"/>
        <v>新星市留学机构</v>
      </c>
      <c r="G3496" t="s">
        <v>145</v>
      </c>
      <c r="H3496" t="s">
        <v>278</v>
      </c>
      <c r="I3496" t="s">
        <v>70</v>
      </c>
      <c r="J3496">
        <v>0</v>
      </c>
      <c r="K3496">
        <v>0</v>
      </c>
      <c r="L3496" s="13">
        <f>VLOOKUP(C3496,'渗透率、续签率'!B:C,2,0)</f>
        <v>0.80900000000000005</v>
      </c>
      <c r="M3496" s="6">
        <v>0</v>
      </c>
      <c r="N3496">
        <v>0</v>
      </c>
      <c r="O3496">
        <v>0</v>
      </c>
      <c r="P3496" s="6">
        <v>0</v>
      </c>
      <c r="Q3496" s="13">
        <v>0</v>
      </c>
      <c r="R3496" s="13">
        <v>0</v>
      </c>
      <c r="S3496" s="31">
        <v>0</v>
      </c>
      <c r="T3496" s="6">
        <f>VLOOKUP(E3496,'参数设置&amp;汇总'!S:U,3,0)</f>
        <v>1</v>
      </c>
      <c r="U3496" s="78">
        <f t="shared" si="270"/>
        <v>0</v>
      </c>
      <c r="V3496" s="13">
        <v>0.85000000000000009</v>
      </c>
      <c r="W3496" s="78">
        <f t="shared" si="272"/>
        <v>0</v>
      </c>
      <c r="X3496" s="1">
        <f>VLOOKUP(E3496,'渗透率、续签率'!AG:AJ,4,0)</f>
        <v>15914</v>
      </c>
      <c r="Y3496" s="1">
        <f t="shared" si="273"/>
        <v>0</v>
      </c>
      <c r="Z3496">
        <v>0</v>
      </c>
      <c r="AA3496" s="89">
        <f t="shared" si="274"/>
        <v>0</v>
      </c>
      <c r="AH3496" s="37"/>
      <c r="AI3496" s="37"/>
      <c r="AK3496" s="37"/>
    </row>
    <row r="3497" spans="1:37" hidden="1">
      <c r="A3497" t="s">
        <v>64</v>
      </c>
      <c r="B3497" t="s">
        <v>2</v>
      </c>
      <c r="C3497" t="s">
        <v>7</v>
      </c>
      <c r="D3497" t="s">
        <v>116</v>
      </c>
      <c r="E3497" t="s">
        <v>509</v>
      </c>
      <c r="F3497" t="str">
        <f t="shared" si="271"/>
        <v>日喀则市留学机构</v>
      </c>
      <c r="G3497" t="s">
        <v>237</v>
      </c>
      <c r="H3497" t="s">
        <v>279</v>
      </c>
      <c r="I3497" t="s">
        <v>57</v>
      </c>
      <c r="J3497">
        <v>0</v>
      </c>
      <c r="K3497">
        <v>0</v>
      </c>
      <c r="L3497" s="13">
        <f>VLOOKUP(C3497,'渗透率、续签率'!B:C,2,0)</f>
        <v>0.80900000000000005</v>
      </c>
      <c r="M3497" s="6">
        <v>0</v>
      </c>
      <c r="N3497">
        <v>0</v>
      </c>
      <c r="O3497">
        <v>0</v>
      </c>
      <c r="P3497" s="6">
        <v>0</v>
      </c>
      <c r="Q3497" s="13">
        <v>0</v>
      </c>
      <c r="R3497" s="13">
        <v>0</v>
      </c>
      <c r="S3497" s="31">
        <v>0</v>
      </c>
      <c r="T3497" s="6">
        <f>VLOOKUP(E3497,'参数设置&amp;汇总'!S:U,3,0)</f>
        <v>1</v>
      </c>
      <c r="U3497" s="78">
        <f t="shared" si="270"/>
        <v>0</v>
      </c>
      <c r="V3497" s="13">
        <v>0.85000000000000009</v>
      </c>
      <c r="W3497" s="78">
        <f t="shared" si="272"/>
        <v>0</v>
      </c>
      <c r="X3497" s="1">
        <f>VLOOKUP(E3497,'渗透率、续签率'!AG:AJ,4,0)</f>
        <v>15914</v>
      </c>
      <c r="Y3497" s="1">
        <f t="shared" si="273"/>
        <v>0</v>
      </c>
      <c r="Z3497">
        <v>0</v>
      </c>
      <c r="AA3497" s="89">
        <f t="shared" si="274"/>
        <v>0</v>
      </c>
      <c r="AH3497" s="37"/>
      <c r="AI3497" s="37"/>
      <c r="AK3497" s="37"/>
    </row>
    <row r="3498" spans="1:37" hidden="1">
      <c r="A3498" t="s">
        <v>64</v>
      </c>
      <c r="B3498" t="s">
        <v>2</v>
      </c>
      <c r="C3498" t="s">
        <v>7</v>
      </c>
      <c r="D3498" t="s">
        <v>116</v>
      </c>
      <c r="E3498" t="s">
        <v>509</v>
      </c>
      <c r="F3498" t="str">
        <f t="shared" si="271"/>
        <v>日照市留学机构</v>
      </c>
      <c r="G3498" t="s">
        <v>103</v>
      </c>
      <c r="H3498" t="s">
        <v>280</v>
      </c>
      <c r="I3498" t="s">
        <v>70</v>
      </c>
      <c r="J3498">
        <v>22</v>
      </c>
      <c r="K3498">
        <v>0</v>
      </c>
      <c r="L3498" s="13">
        <f>VLOOKUP(C3498,'渗透率、续签率'!B:C,2,0)</f>
        <v>0.80900000000000005</v>
      </c>
      <c r="M3498" s="6">
        <v>0</v>
      </c>
      <c r="N3498">
        <v>0</v>
      </c>
      <c r="O3498">
        <v>0</v>
      </c>
      <c r="P3498" s="6">
        <v>0</v>
      </c>
      <c r="Q3498" s="13">
        <v>0</v>
      </c>
      <c r="R3498" s="13">
        <v>0</v>
      </c>
      <c r="S3498" s="31">
        <v>30</v>
      </c>
      <c r="T3498" s="6">
        <f>VLOOKUP(E3498,'参数设置&amp;汇总'!S:U,3,0)</f>
        <v>1</v>
      </c>
      <c r="U3498" s="78">
        <f t="shared" si="270"/>
        <v>0</v>
      </c>
      <c r="V3498" s="13">
        <v>0.85000000000000009</v>
      </c>
      <c r="W3498" s="78">
        <f t="shared" si="272"/>
        <v>0</v>
      </c>
      <c r="X3498" s="1">
        <f>VLOOKUP(E3498,'渗透率、续签率'!AG:AJ,4,0)</f>
        <v>15914</v>
      </c>
      <c r="Y3498" s="1">
        <f t="shared" si="273"/>
        <v>0</v>
      </c>
      <c r="Z3498">
        <v>0</v>
      </c>
      <c r="AA3498" s="89">
        <f t="shared" si="274"/>
        <v>0</v>
      </c>
      <c r="AH3498" s="37"/>
      <c r="AI3498" s="37"/>
      <c r="AK3498" s="37"/>
    </row>
    <row r="3499" spans="1:37" hidden="1">
      <c r="A3499" t="s">
        <v>64</v>
      </c>
      <c r="B3499" t="s">
        <v>2</v>
      </c>
      <c r="C3499" t="s">
        <v>7</v>
      </c>
      <c r="D3499" t="s">
        <v>116</v>
      </c>
      <c r="E3499" t="s">
        <v>509</v>
      </c>
      <c r="F3499" t="str">
        <f t="shared" si="271"/>
        <v>昆玉市留学机构</v>
      </c>
      <c r="G3499" t="s">
        <v>145</v>
      </c>
      <c r="H3499" t="s">
        <v>281</v>
      </c>
      <c r="I3499" t="s">
        <v>70</v>
      </c>
      <c r="J3499">
        <v>0</v>
      </c>
      <c r="K3499">
        <v>0</v>
      </c>
      <c r="L3499" s="13">
        <f>VLOOKUP(C3499,'渗透率、续签率'!B:C,2,0)</f>
        <v>0.80900000000000005</v>
      </c>
      <c r="M3499" s="6">
        <v>0</v>
      </c>
      <c r="N3499">
        <v>0</v>
      </c>
      <c r="O3499">
        <v>0</v>
      </c>
      <c r="P3499" s="6">
        <v>0</v>
      </c>
      <c r="Q3499" s="13">
        <v>0</v>
      </c>
      <c r="R3499" s="13">
        <v>0</v>
      </c>
      <c r="S3499" s="31">
        <v>0</v>
      </c>
      <c r="T3499" s="6">
        <f>VLOOKUP(E3499,'参数设置&amp;汇总'!S:U,3,0)</f>
        <v>1</v>
      </c>
      <c r="U3499" s="78">
        <f t="shared" si="270"/>
        <v>0</v>
      </c>
      <c r="V3499" s="13">
        <v>0.85000000000000009</v>
      </c>
      <c r="W3499" s="78">
        <f t="shared" si="272"/>
        <v>0</v>
      </c>
      <c r="X3499" s="1">
        <f>VLOOKUP(E3499,'渗透率、续签率'!AG:AJ,4,0)</f>
        <v>15914</v>
      </c>
      <c r="Y3499" s="1">
        <f t="shared" si="273"/>
        <v>0</v>
      </c>
      <c r="Z3499">
        <v>0</v>
      </c>
      <c r="AA3499" s="89">
        <f t="shared" si="274"/>
        <v>0</v>
      </c>
      <c r="AH3499" s="37"/>
      <c r="AI3499" s="37"/>
      <c r="AK3499" s="37"/>
    </row>
    <row r="3500" spans="1:37" hidden="1">
      <c r="A3500" t="s">
        <v>64</v>
      </c>
      <c r="B3500" t="s">
        <v>2</v>
      </c>
      <c r="C3500" t="s">
        <v>7</v>
      </c>
      <c r="D3500" t="s">
        <v>116</v>
      </c>
      <c r="E3500" t="s">
        <v>509</v>
      </c>
      <c r="F3500" t="str">
        <f t="shared" si="271"/>
        <v>昌吉回族自治州留学机构</v>
      </c>
      <c r="G3500" t="s">
        <v>145</v>
      </c>
      <c r="H3500" t="s">
        <v>282</v>
      </c>
      <c r="I3500" t="s">
        <v>70</v>
      </c>
      <c r="J3500">
        <v>0</v>
      </c>
      <c r="K3500">
        <v>0</v>
      </c>
      <c r="L3500" s="13">
        <f>VLOOKUP(C3500,'渗透率、续签率'!B:C,2,0)</f>
        <v>0.80900000000000005</v>
      </c>
      <c r="M3500" s="6">
        <v>0</v>
      </c>
      <c r="N3500">
        <v>0</v>
      </c>
      <c r="O3500">
        <v>0</v>
      </c>
      <c r="P3500" s="6">
        <v>0</v>
      </c>
      <c r="Q3500" s="13">
        <v>0</v>
      </c>
      <c r="R3500" s="13">
        <v>0</v>
      </c>
      <c r="S3500" s="31">
        <v>0</v>
      </c>
      <c r="T3500" s="6">
        <f>VLOOKUP(E3500,'参数设置&amp;汇总'!S:U,3,0)</f>
        <v>1</v>
      </c>
      <c r="U3500" s="78">
        <f t="shared" si="270"/>
        <v>0</v>
      </c>
      <c r="V3500" s="13">
        <v>0.85000000000000009</v>
      </c>
      <c r="W3500" s="78">
        <f t="shared" si="272"/>
        <v>0</v>
      </c>
      <c r="X3500" s="1">
        <f>VLOOKUP(E3500,'渗透率、续签率'!AG:AJ,4,0)</f>
        <v>15914</v>
      </c>
      <c r="Y3500" s="1">
        <f t="shared" si="273"/>
        <v>0</v>
      </c>
      <c r="Z3500">
        <v>0</v>
      </c>
      <c r="AA3500" s="89">
        <f t="shared" si="274"/>
        <v>0</v>
      </c>
      <c r="AH3500" s="37"/>
      <c r="AI3500" s="37"/>
      <c r="AK3500" s="37"/>
    </row>
    <row r="3501" spans="1:37" hidden="1">
      <c r="A3501" t="s">
        <v>64</v>
      </c>
      <c r="B3501" t="s">
        <v>2</v>
      </c>
      <c r="C3501" t="s">
        <v>7</v>
      </c>
      <c r="D3501" t="s">
        <v>116</v>
      </c>
      <c r="E3501" t="s">
        <v>509</v>
      </c>
      <c r="F3501" t="str">
        <f t="shared" si="271"/>
        <v>昌江黎族自治县留学机构</v>
      </c>
      <c r="G3501" t="s">
        <v>120</v>
      </c>
      <c r="H3501" t="s">
        <v>283</v>
      </c>
      <c r="I3501" t="s">
        <v>68</v>
      </c>
      <c r="J3501">
        <v>0</v>
      </c>
      <c r="K3501">
        <v>0</v>
      </c>
      <c r="L3501" s="13">
        <f>VLOOKUP(C3501,'渗透率、续签率'!B:C,2,0)</f>
        <v>0.80900000000000005</v>
      </c>
      <c r="M3501" s="6">
        <v>0</v>
      </c>
      <c r="N3501">
        <v>0</v>
      </c>
      <c r="O3501">
        <v>0</v>
      </c>
      <c r="P3501" s="6">
        <v>0</v>
      </c>
      <c r="Q3501" s="13">
        <v>0</v>
      </c>
      <c r="R3501" s="13">
        <v>0</v>
      </c>
      <c r="S3501" s="31">
        <v>0</v>
      </c>
      <c r="T3501" s="6">
        <f>VLOOKUP(E3501,'参数设置&amp;汇总'!S:U,3,0)</f>
        <v>1</v>
      </c>
      <c r="U3501" s="78">
        <f t="shared" si="270"/>
        <v>0</v>
      </c>
      <c r="V3501" s="13">
        <v>0.85000000000000009</v>
      </c>
      <c r="W3501" s="78">
        <f t="shared" si="272"/>
        <v>0</v>
      </c>
      <c r="X3501" s="1">
        <f>VLOOKUP(E3501,'渗透率、续签率'!AG:AJ,4,0)</f>
        <v>15914</v>
      </c>
      <c r="Y3501" s="1">
        <f t="shared" si="273"/>
        <v>0</v>
      </c>
      <c r="Z3501">
        <v>0</v>
      </c>
      <c r="AA3501" s="89">
        <f t="shared" si="274"/>
        <v>0</v>
      </c>
      <c r="AH3501" s="37"/>
      <c r="AI3501" s="37"/>
      <c r="AK3501" s="37"/>
    </row>
    <row r="3502" spans="1:37" hidden="1">
      <c r="A3502" t="s">
        <v>64</v>
      </c>
      <c r="B3502" t="s">
        <v>2</v>
      </c>
      <c r="C3502" t="s">
        <v>7</v>
      </c>
      <c r="D3502" t="s">
        <v>116</v>
      </c>
      <c r="E3502" t="s">
        <v>509</v>
      </c>
      <c r="F3502" t="str">
        <f t="shared" si="271"/>
        <v>昌都市留学机构</v>
      </c>
      <c r="G3502" t="s">
        <v>237</v>
      </c>
      <c r="H3502" t="s">
        <v>284</v>
      </c>
      <c r="I3502" t="s">
        <v>57</v>
      </c>
      <c r="J3502">
        <v>0</v>
      </c>
      <c r="K3502">
        <v>0</v>
      </c>
      <c r="L3502" s="13">
        <f>VLOOKUP(C3502,'渗透率、续签率'!B:C,2,0)</f>
        <v>0.80900000000000005</v>
      </c>
      <c r="M3502" s="6">
        <v>0</v>
      </c>
      <c r="N3502">
        <v>0</v>
      </c>
      <c r="O3502">
        <v>0</v>
      </c>
      <c r="P3502" s="6">
        <v>0</v>
      </c>
      <c r="Q3502" s="13">
        <v>0</v>
      </c>
      <c r="R3502" s="13">
        <v>0</v>
      </c>
      <c r="S3502" s="31">
        <v>0</v>
      </c>
      <c r="T3502" s="6">
        <f>VLOOKUP(E3502,'参数设置&amp;汇总'!S:U,3,0)</f>
        <v>1</v>
      </c>
      <c r="U3502" s="78">
        <f t="shared" si="270"/>
        <v>0</v>
      </c>
      <c r="V3502" s="13">
        <v>0.85000000000000009</v>
      </c>
      <c r="W3502" s="78">
        <f t="shared" si="272"/>
        <v>0</v>
      </c>
      <c r="X3502" s="1">
        <f>VLOOKUP(E3502,'渗透率、续签率'!AG:AJ,4,0)</f>
        <v>15914</v>
      </c>
      <c r="Y3502" s="1">
        <f t="shared" si="273"/>
        <v>0</v>
      </c>
      <c r="Z3502">
        <v>0</v>
      </c>
      <c r="AA3502" s="89">
        <f t="shared" si="274"/>
        <v>0</v>
      </c>
      <c r="AH3502" s="37"/>
      <c r="AI3502" s="37"/>
      <c r="AK3502" s="37"/>
    </row>
    <row r="3503" spans="1:37" hidden="1">
      <c r="A3503" t="s">
        <v>64</v>
      </c>
      <c r="B3503" t="s">
        <v>2</v>
      </c>
      <c r="C3503" t="s">
        <v>7</v>
      </c>
      <c r="D3503" t="s">
        <v>116</v>
      </c>
      <c r="E3503" t="s">
        <v>509</v>
      </c>
      <c r="F3503" t="str">
        <f t="shared" si="271"/>
        <v>昭通市留学机构</v>
      </c>
      <c r="G3503" t="s">
        <v>99</v>
      </c>
      <c r="H3503" t="s">
        <v>285</v>
      </c>
      <c r="I3503" t="s">
        <v>68</v>
      </c>
      <c r="J3503">
        <v>0</v>
      </c>
      <c r="K3503">
        <v>0</v>
      </c>
      <c r="L3503" s="13">
        <f>VLOOKUP(C3503,'渗透率、续签率'!B:C,2,0)</f>
        <v>0.80900000000000005</v>
      </c>
      <c r="M3503" s="6">
        <v>0</v>
      </c>
      <c r="N3503">
        <v>0</v>
      </c>
      <c r="O3503">
        <v>0</v>
      </c>
      <c r="P3503" s="6">
        <v>0</v>
      </c>
      <c r="Q3503" s="13">
        <v>0</v>
      </c>
      <c r="R3503" s="13">
        <v>0</v>
      </c>
      <c r="S3503" s="31">
        <v>0</v>
      </c>
      <c r="T3503" s="6">
        <f>VLOOKUP(E3503,'参数设置&amp;汇总'!S:U,3,0)</f>
        <v>1</v>
      </c>
      <c r="U3503" s="78">
        <f t="shared" si="270"/>
        <v>0</v>
      </c>
      <c r="V3503" s="13">
        <v>0.85000000000000009</v>
      </c>
      <c r="W3503" s="78">
        <f t="shared" si="272"/>
        <v>0</v>
      </c>
      <c r="X3503" s="1">
        <f>VLOOKUP(E3503,'渗透率、续签率'!AG:AJ,4,0)</f>
        <v>15914</v>
      </c>
      <c r="Y3503" s="1">
        <f t="shared" si="273"/>
        <v>0</v>
      </c>
      <c r="Z3503">
        <v>0</v>
      </c>
      <c r="AA3503" s="89">
        <f t="shared" si="274"/>
        <v>0</v>
      </c>
    </row>
    <row r="3504" spans="1:37" hidden="1">
      <c r="A3504" t="s">
        <v>64</v>
      </c>
      <c r="B3504" t="s">
        <v>2</v>
      </c>
      <c r="C3504" t="s">
        <v>7</v>
      </c>
      <c r="D3504" t="s">
        <v>116</v>
      </c>
      <c r="E3504" t="s">
        <v>509</v>
      </c>
      <c r="F3504" t="str">
        <f t="shared" si="271"/>
        <v>晋中市留学机构</v>
      </c>
      <c r="G3504" t="s">
        <v>134</v>
      </c>
      <c r="H3504" t="s">
        <v>286</v>
      </c>
      <c r="I3504" t="s">
        <v>70</v>
      </c>
      <c r="J3504">
        <v>5</v>
      </c>
      <c r="K3504">
        <v>0</v>
      </c>
      <c r="L3504" s="13">
        <f>VLOOKUP(C3504,'渗透率、续签率'!B:C,2,0)</f>
        <v>0.80900000000000005</v>
      </c>
      <c r="M3504" s="6">
        <v>0</v>
      </c>
      <c r="N3504">
        <v>0</v>
      </c>
      <c r="O3504">
        <v>0</v>
      </c>
      <c r="P3504" s="6">
        <v>0</v>
      </c>
      <c r="Q3504" s="13">
        <v>0</v>
      </c>
      <c r="R3504" s="13">
        <v>0</v>
      </c>
      <c r="S3504" s="31">
        <v>7</v>
      </c>
      <c r="T3504" s="6">
        <f>VLOOKUP(E3504,'参数设置&amp;汇总'!S:U,3,0)</f>
        <v>1</v>
      </c>
      <c r="U3504" s="78">
        <f t="shared" si="270"/>
        <v>0</v>
      </c>
      <c r="V3504" s="13">
        <v>0.85000000000000009</v>
      </c>
      <c r="W3504" s="78">
        <f t="shared" si="272"/>
        <v>0</v>
      </c>
      <c r="X3504" s="1">
        <f>VLOOKUP(E3504,'渗透率、续签率'!AG:AJ,4,0)</f>
        <v>15914</v>
      </c>
      <c r="Y3504" s="1">
        <f t="shared" si="273"/>
        <v>0</v>
      </c>
      <c r="Z3504">
        <v>0</v>
      </c>
      <c r="AA3504" s="89">
        <f t="shared" si="274"/>
        <v>0</v>
      </c>
      <c r="AH3504" s="37"/>
      <c r="AI3504" s="37"/>
      <c r="AK3504" s="37"/>
    </row>
    <row r="3505" spans="1:37" hidden="1">
      <c r="A3505" t="s">
        <v>64</v>
      </c>
      <c r="B3505" t="s">
        <v>2</v>
      </c>
      <c r="C3505" t="s">
        <v>7</v>
      </c>
      <c r="D3505" t="s">
        <v>116</v>
      </c>
      <c r="E3505" t="s">
        <v>509</v>
      </c>
      <c r="F3505" t="str">
        <f t="shared" si="271"/>
        <v>晋城市留学机构</v>
      </c>
      <c r="G3505" t="s">
        <v>134</v>
      </c>
      <c r="H3505" t="s">
        <v>287</v>
      </c>
      <c r="I3505" t="s">
        <v>70</v>
      </c>
      <c r="J3505">
        <v>1</v>
      </c>
      <c r="K3505">
        <v>0</v>
      </c>
      <c r="L3505" s="13">
        <f>VLOOKUP(C3505,'渗透率、续签率'!B:C,2,0)</f>
        <v>0.80900000000000005</v>
      </c>
      <c r="M3505" s="6">
        <v>0</v>
      </c>
      <c r="N3505">
        <v>0</v>
      </c>
      <c r="O3505">
        <v>0</v>
      </c>
      <c r="P3505" s="6">
        <v>0</v>
      </c>
      <c r="Q3505" s="13">
        <v>0</v>
      </c>
      <c r="R3505" s="13">
        <v>0</v>
      </c>
      <c r="S3505" s="31">
        <v>0</v>
      </c>
      <c r="T3505" s="6">
        <f>VLOOKUP(E3505,'参数设置&amp;汇总'!S:U,3,0)</f>
        <v>1</v>
      </c>
      <c r="U3505" s="78">
        <f t="shared" si="270"/>
        <v>0</v>
      </c>
      <c r="V3505" s="13">
        <v>0.85000000000000009</v>
      </c>
      <c r="W3505" s="78">
        <f t="shared" si="272"/>
        <v>0</v>
      </c>
      <c r="X3505" s="1">
        <f>VLOOKUP(E3505,'渗透率、续签率'!AG:AJ,4,0)</f>
        <v>15914</v>
      </c>
      <c r="Y3505" s="1">
        <f t="shared" si="273"/>
        <v>0</v>
      </c>
      <c r="Z3505">
        <v>0</v>
      </c>
      <c r="AA3505" s="89">
        <f t="shared" si="274"/>
        <v>0</v>
      </c>
      <c r="AH3505" s="37"/>
      <c r="AI3505" s="37"/>
      <c r="AK3505" s="37"/>
    </row>
    <row r="3506" spans="1:37" hidden="1">
      <c r="A3506" t="s">
        <v>64</v>
      </c>
      <c r="B3506" t="s">
        <v>2</v>
      </c>
      <c r="C3506" t="s">
        <v>7</v>
      </c>
      <c r="D3506" t="s">
        <v>116</v>
      </c>
      <c r="E3506" t="s">
        <v>509</v>
      </c>
      <c r="F3506" t="str">
        <f t="shared" si="271"/>
        <v>普洱市留学机构</v>
      </c>
      <c r="G3506" t="s">
        <v>99</v>
      </c>
      <c r="H3506" t="s">
        <v>288</v>
      </c>
      <c r="I3506" t="s">
        <v>68</v>
      </c>
      <c r="J3506">
        <v>0</v>
      </c>
      <c r="K3506">
        <v>0</v>
      </c>
      <c r="L3506" s="13">
        <f>VLOOKUP(C3506,'渗透率、续签率'!B:C,2,0)</f>
        <v>0.80900000000000005</v>
      </c>
      <c r="M3506" s="6">
        <v>0</v>
      </c>
      <c r="N3506">
        <v>0</v>
      </c>
      <c r="O3506">
        <v>0</v>
      </c>
      <c r="P3506" s="6">
        <v>0</v>
      </c>
      <c r="Q3506" s="13">
        <v>0</v>
      </c>
      <c r="R3506" s="13">
        <v>0</v>
      </c>
      <c r="S3506" s="31">
        <v>0</v>
      </c>
      <c r="T3506" s="6">
        <f>VLOOKUP(E3506,'参数设置&amp;汇总'!S:U,3,0)</f>
        <v>1</v>
      </c>
      <c r="U3506" s="78">
        <f t="shared" si="270"/>
        <v>0</v>
      </c>
      <c r="V3506" s="13">
        <v>0.85000000000000009</v>
      </c>
      <c r="W3506" s="78">
        <f t="shared" si="272"/>
        <v>0</v>
      </c>
      <c r="X3506" s="1">
        <f>VLOOKUP(E3506,'渗透率、续签率'!AG:AJ,4,0)</f>
        <v>15914</v>
      </c>
      <c r="Y3506" s="1">
        <f t="shared" si="273"/>
        <v>0</v>
      </c>
      <c r="Z3506">
        <v>0</v>
      </c>
      <c r="AA3506" s="89">
        <f t="shared" si="274"/>
        <v>0</v>
      </c>
      <c r="AH3506" s="37"/>
      <c r="AI3506" s="37"/>
      <c r="AK3506" s="37"/>
    </row>
    <row r="3507" spans="1:37" hidden="1">
      <c r="A3507" t="s">
        <v>64</v>
      </c>
      <c r="B3507" t="s">
        <v>2</v>
      </c>
      <c r="C3507" t="s">
        <v>7</v>
      </c>
      <c r="D3507" t="s">
        <v>116</v>
      </c>
      <c r="E3507" t="s">
        <v>509</v>
      </c>
      <c r="F3507" t="str">
        <f t="shared" si="271"/>
        <v>景德镇市留学机构</v>
      </c>
      <c r="G3507" t="s">
        <v>90</v>
      </c>
      <c r="H3507" t="s">
        <v>289</v>
      </c>
      <c r="I3507" t="s">
        <v>68</v>
      </c>
      <c r="J3507">
        <v>0</v>
      </c>
      <c r="K3507">
        <v>0</v>
      </c>
      <c r="L3507" s="13">
        <f>VLOOKUP(C3507,'渗透率、续签率'!B:C,2,0)</f>
        <v>0.80900000000000005</v>
      </c>
      <c r="M3507" s="6">
        <v>0</v>
      </c>
      <c r="N3507">
        <v>0</v>
      </c>
      <c r="O3507">
        <v>0</v>
      </c>
      <c r="P3507" s="6">
        <v>0</v>
      </c>
      <c r="Q3507" s="13">
        <v>0</v>
      </c>
      <c r="R3507" s="13">
        <v>0</v>
      </c>
      <c r="S3507" s="31">
        <v>0</v>
      </c>
      <c r="T3507" s="6">
        <f>VLOOKUP(E3507,'参数设置&amp;汇总'!S:U,3,0)</f>
        <v>1</v>
      </c>
      <c r="U3507" s="78">
        <f t="shared" si="270"/>
        <v>0</v>
      </c>
      <c r="V3507" s="13">
        <v>0.85000000000000009</v>
      </c>
      <c r="W3507" s="78">
        <f t="shared" si="272"/>
        <v>0</v>
      </c>
      <c r="X3507" s="1">
        <f>VLOOKUP(E3507,'渗透率、续签率'!AG:AJ,4,0)</f>
        <v>15914</v>
      </c>
      <c r="Y3507" s="1">
        <f t="shared" si="273"/>
        <v>0</v>
      </c>
      <c r="Z3507">
        <v>0</v>
      </c>
      <c r="AA3507" s="89">
        <f t="shared" si="274"/>
        <v>0</v>
      </c>
      <c r="AH3507" s="37"/>
      <c r="AI3507" s="37"/>
      <c r="AK3507" s="37"/>
    </row>
    <row r="3508" spans="1:37" hidden="1">
      <c r="A3508" t="s">
        <v>64</v>
      </c>
      <c r="B3508" t="s">
        <v>2</v>
      </c>
      <c r="C3508" t="s">
        <v>7</v>
      </c>
      <c r="D3508" t="s">
        <v>116</v>
      </c>
      <c r="E3508" t="s">
        <v>509</v>
      </c>
      <c r="F3508" t="str">
        <f t="shared" si="271"/>
        <v>曲靖市留学机构</v>
      </c>
      <c r="G3508" t="s">
        <v>99</v>
      </c>
      <c r="H3508" t="s">
        <v>290</v>
      </c>
      <c r="I3508" t="s">
        <v>68</v>
      </c>
      <c r="J3508">
        <v>5</v>
      </c>
      <c r="K3508">
        <v>0</v>
      </c>
      <c r="L3508" s="13">
        <f>VLOOKUP(C3508,'渗透率、续签率'!B:C,2,0)</f>
        <v>0.80900000000000005</v>
      </c>
      <c r="M3508" s="6">
        <v>0</v>
      </c>
      <c r="N3508">
        <v>0</v>
      </c>
      <c r="O3508">
        <v>0</v>
      </c>
      <c r="P3508" s="6">
        <v>0</v>
      </c>
      <c r="Q3508" s="13">
        <v>0</v>
      </c>
      <c r="R3508" s="13">
        <v>0</v>
      </c>
      <c r="S3508" s="31">
        <v>2</v>
      </c>
      <c r="T3508" s="6">
        <f>VLOOKUP(E3508,'参数设置&amp;汇总'!S:U,3,0)</f>
        <v>1</v>
      </c>
      <c r="U3508" s="78">
        <f t="shared" si="270"/>
        <v>0</v>
      </c>
      <c r="V3508" s="13">
        <v>0.85000000000000009</v>
      </c>
      <c r="W3508" s="78">
        <f t="shared" si="272"/>
        <v>0</v>
      </c>
      <c r="X3508" s="1">
        <f>VLOOKUP(E3508,'渗透率、续签率'!AG:AJ,4,0)</f>
        <v>15914</v>
      </c>
      <c r="Y3508" s="1">
        <f t="shared" si="273"/>
        <v>0</v>
      </c>
      <c r="Z3508">
        <v>0</v>
      </c>
      <c r="AA3508" s="89">
        <f t="shared" si="274"/>
        <v>0</v>
      </c>
    </row>
    <row r="3509" spans="1:37" hidden="1">
      <c r="A3509" t="s">
        <v>64</v>
      </c>
      <c r="B3509" t="s">
        <v>2</v>
      </c>
      <c r="C3509" t="s">
        <v>7</v>
      </c>
      <c r="D3509" t="s">
        <v>116</v>
      </c>
      <c r="E3509" t="s">
        <v>509</v>
      </c>
      <c r="F3509" t="str">
        <f t="shared" si="271"/>
        <v>朔州市留学机构</v>
      </c>
      <c r="G3509" t="s">
        <v>134</v>
      </c>
      <c r="H3509" t="s">
        <v>291</v>
      </c>
      <c r="I3509" t="s">
        <v>70</v>
      </c>
      <c r="J3509">
        <v>0</v>
      </c>
      <c r="K3509">
        <v>0</v>
      </c>
      <c r="L3509" s="13">
        <f>VLOOKUP(C3509,'渗透率、续签率'!B:C,2,0)</f>
        <v>0.80900000000000005</v>
      </c>
      <c r="M3509" s="6">
        <v>0</v>
      </c>
      <c r="N3509">
        <v>0</v>
      </c>
      <c r="O3509">
        <v>0</v>
      </c>
      <c r="P3509" s="6">
        <v>0</v>
      </c>
      <c r="Q3509" s="13">
        <v>0</v>
      </c>
      <c r="R3509" s="13">
        <v>0</v>
      </c>
      <c r="S3509" s="31">
        <v>0</v>
      </c>
      <c r="T3509" s="6">
        <f>VLOOKUP(E3509,'参数设置&amp;汇总'!S:U,3,0)</f>
        <v>1</v>
      </c>
      <c r="U3509" s="78">
        <f t="shared" si="270"/>
        <v>0</v>
      </c>
      <c r="V3509" s="13">
        <v>0.85000000000000009</v>
      </c>
      <c r="W3509" s="78">
        <f t="shared" si="272"/>
        <v>0</v>
      </c>
      <c r="X3509" s="1">
        <f>VLOOKUP(E3509,'渗透率、续签率'!AG:AJ,4,0)</f>
        <v>15914</v>
      </c>
      <c r="Y3509" s="1">
        <f t="shared" si="273"/>
        <v>0</v>
      </c>
      <c r="Z3509">
        <v>0</v>
      </c>
      <c r="AA3509" s="89">
        <f t="shared" si="274"/>
        <v>0</v>
      </c>
      <c r="AH3509" s="37"/>
      <c r="AI3509" s="37"/>
      <c r="AK3509" s="37"/>
    </row>
    <row r="3510" spans="1:37" hidden="1">
      <c r="A3510" t="s">
        <v>64</v>
      </c>
      <c r="B3510" t="s">
        <v>2</v>
      </c>
      <c r="C3510" t="s">
        <v>7</v>
      </c>
      <c r="D3510" t="s">
        <v>116</v>
      </c>
      <c r="E3510" t="s">
        <v>509</v>
      </c>
      <c r="F3510" t="str">
        <f t="shared" si="271"/>
        <v>朝阳市留学机构</v>
      </c>
      <c r="G3510" t="s">
        <v>101</v>
      </c>
      <c r="H3510" t="s">
        <v>292</v>
      </c>
      <c r="I3510" t="s">
        <v>70</v>
      </c>
      <c r="J3510">
        <v>0</v>
      </c>
      <c r="K3510">
        <v>0</v>
      </c>
      <c r="L3510" s="13">
        <f>VLOOKUP(C3510,'渗透率、续签率'!B:C,2,0)</f>
        <v>0.80900000000000005</v>
      </c>
      <c r="M3510" s="6">
        <v>0</v>
      </c>
      <c r="N3510">
        <v>0</v>
      </c>
      <c r="O3510">
        <v>0</v>
      </c>
      <c r="P3510" s="6">
        <v>0</v>
      </c>
      <c r="Q3510" s="13">
        <v>0</v>
      </c>
      <c r="R3510" s="13">
        <v>0</v>
      </c>
      <c r="S3510" s="31">
        <v>0</v>
      </c>
      <c r="T3510" s="6">
        <f>VLOOKUP(E3510,'参数设置&amp;汇总'!S:U,3,0)</f>
        <v>1</v>
      </c>
      <c r="U3510" s="78">
        <f t="shared" si="270"/>
        <v>0</v>
      </c>
      <c r="V3510" s="13">
        <v>0.85000000000000009</v>
      </c>
      <c r="W3510" s="78">
        <f t="shared" si="272"/>
        <v>0</v>
      </c>
      <c r="X3510" s="1">
        <f>VLOOKUP(E3510,'渗透率、续签率'!AG:AJ,4,0)</f>
        <v>15914</v>
      </c>
      <c r="Y3510" s="1">
        <f t="shared" si="273"/>
        <v>0</v>
      </c>
      <c r="Z3510">
        <v>0</v>
      </c>
      <c r="AA3510" s="89">
        <f t="shared" si="274"/>
        <v>0</v>
      </c>
      <c r="AH3510" s="37"/>
      <c r="AI3510" s="37"/>
      <c r="AK3510" s="37"/>
    </row>
    <row r="3511" spans="1:37" hidden="1">
      <c r="A3511" t="s">
        <v>64</v>
      </c>
      <c r="B3511" t="s">
        <v>2</v>
      </c>
      <c r="C3511" t="s">
        <v>7</v>
      </c>
      <c r="D3511" t="s">
        <v>116</v>
      </c>
      <c r="E3511" t="s">
        <v>509</v>
      </c>
      <c r="F3511" t="str">
        <f t="shared" si="271"/>
        <v>本溪市留学机构</v>
      </c>
      <c r="G3511" t="s">
        <v>101</v>
      </c>
      <c r="H3511" t="s">
        <v>293</v>
      </c>
      <c r="I3511" t="s">
        <v>70</v>
      </c>
      <c r="J3511">
        <v>2</v>
      </c>
      <c r="K3511">
        <v>0</v>
      </c>
      <c r="L3511" s="13">
        <f>VLOOKUP(C3511,'渗透率、续签率'!B:C,2,0)</f>
        <v>0.80900000000000005</v>
      </c>
      <c r="M3511" s="6">
        <v>0</v>
      </c>
      <c r="N3511">
        <v>0</v>
      </c>
      <c r="O3511">
        <v>0</v>
      </c>
      <c r="P3511" s="6">
        <v>0</v>
      </c>
      <c r="Q3511" s="13">
        <v>0</v>
      </c>
      <c r="R3511" s="13">
        <v>0</v>
      </c>
      <c r="S3511" s="31">
        <v>0</v>
      </c>
      <c r="T3511" s="6">
        <f>VLOOKUP(E3511,'参数设置&amp;汇总'!S:U,3,0)</f>
        <v>1</v>
      </c>
      <c r="U3511" s="78">
        <f t="shared" si="270"/>
        <v>0</v>
      </c>
      <c r="V3511" s="13">
        <v>0.85000000000000009</v>
      </c>
      <c r="W3511" s="78">
        <f t="shared" si="272"/>
        <v>0</v>
      </c>
      <c r="X3511" s="1">
        <f>VLOOKUP(E3511,'渗透率、续签率'!AG:AJ,4,0)</f>
        <v>15914</v>
      </c>
      <c r="Y3511" s="1">
        <f t="shared" si="273"/>
        <v>0</v>
      </c>
      <c r="Z3511">
        <v>0</v>
      </c>
      <c r="AA3511" s="89">
        <f t="shared" si="274"/>
        <v>0</v>
      </c>
    </row>
    <row r="3512" spans="1:37" hidden="1">
      <c r="A3512" t="s">
        <v>64</v>
      </c>
      <c r="B3512" t="s">
        <v>2</v>
      </c>
      <c r="C3512" t="s">
        <v>7</v>
      </c>
      <c r="D3512" t="s">
        <v>116</v>
      </c>
      <c r="E3512" t="s">
        <v>509</v>
      </c>
      <c r="F3512" t="str">
        <f t="shared" si="271"/>
        <v>来宾市留学机构</v>
      </c>
      <c r="G3512" t="s">
        <v>88</v>
      </c>
      <c r="H3512" t="s">
        <v>294</v>
      </c>
      <c r="I3512" t="s">
        <v>68</v>
      </c>
      <c r="J3512">
        <v>0</v>
      </c>
      <c r="K3512">
        <v>0</v>
      </c>
      <c r="L3512" s="13">
        <f>VLOOKUP(C3512,'渗透率、续签率'!B:C,2,0)</f>
        <v>0.80900000000000005</v>
      </c>
      <c r="M3512" s="6">
        <v>0</v>
      </c>
      <c r="N3512">
        <v>0</v>
      </c>
      <c r="O3512">
        <v>0</v>
      </c>
      <c r="P3512" s="6">
        <v>0</v>
      </c>
      <c r="Q3512" s="13">
        <v>0</v>
      </c>
      <c r="R3512" s="13">
        <v>0</v>
      </c>
      <c r="S3512" s="31">
        <v>0</v>
      </c>
      <c r="T3512" s="6">
        <f>VLOOKUP(E3512,'参数设置&amp;汇总'!S:U,3,0)</f>
        <v>1</v>
      </c>
      <c r="U3512" s="78">
        <f t="shared" si="270"/>
        <v>0</v>
      </c>
      <c r="V3512" s="13">
        <v>0.85000000000000009</v>
      </c>
      <c r="W3512" s="78">
        <f t="shared" si="272"/>
        <v>0</v>
      </c>
      <c r="X3512" s="1">
        <f>VLOOKUP(E3512,'渗透率、续签率'!AG:AJ,4,0)</f>
        <v>15914</v>
      </c>
      <c r="Y3512" s="1">
        <f t="shared" si="273"/>
        <v>0</v>
      </c>
      <c r="Z3512">
        <v>0</v>
      </c>
      <c r="AA3512" s="89">
        <f t="shared" si="274"/>
        <v>0</v>
      </c>
    </row>
    <row r="3513" spans="1:37" hidden="1">
      <c r="A3513" t="s">
        <v>64</v>
      </c>
      <c r="B3513" t="s">
        <v>2</v>
      </c>
      <c r="C3513" t="s">
        <v>7</v>
      </c>
      <c r="D3513" t="s">
        <v>116</v>
      </c>
      <c r="E3513" t="s">
        <v>509</v>
      </c>
      <c r="F3513" t="str">
        <f t="shared" si="271"/>
        <v>松原市留学机构</v>
      </c>
      <c r="G3513" t="s">
        <v>188</v>
      </c>
      <c r="H3513" t="s">
        <v>295</v>
      </c>
      <c r="I3513" t="s">
        <v>70</v>
      </c>
      <c r="J3513">
        <v>2</v>
      </c>
      <c r="K3513">
        <v>0</v>
      </c>
      <c r="L3513" s="13">
        <f>VLOOKUP(C3513,'渗透率、续签率'!B:C,2,0)</f>
        <v>0.80900000000000005</v>
      </c>
      <c r="M3513" s="6">
        <v>0</v>
      </c>
      <c r="N3513">
        <v>0</v>
      </c>
      <c r="O3513">
        <v>0</v>
      </c>
      <c r="P3513" s="6">
        <v>0</v>
      </c>
      <c r="Q3513" s="13">
        <v>0</v>
      </c>
      <c r="R3513" s="13">
        <v>0</v>
      </c>
      <c r="S3513" s="31">
        <v>0</v>
      </c>
      <c r="T3513" s="6">
        <f>VLOOKUP(E3513,'参数设置&amp;汇总'!S:U,3,0)</f>
        <v>1</v>
      </c>
      <c r="U3513" s="78">
        <f t="shared" si="270"/>
        <v>0</v>
      </c>
      <c r="V3513" s="13">
        <v>0.85000000000000009</v>
      </c>
      <c r="W3513" s="78">
        <f t="shared" si="272"/>
        <v>0</v>
      </c>
      <c r="X3513" s="1">
        <f>VLOOKUP(E3513,'渗透率、续签率'!AG:AJ,4,0)</f>
        <v>15914</v>
      </c>
      <c r="Y3513" s="1">
        <f t="shared" si="273"/>
        <v>0</v>
      </c>
      <c r="Z3513">
        <v>0</v>
      </c>
      <c r="AA3513" s="89">
        <f t="shared" si="274"/>
        <v>0</v>
      </c>
      <c r="AH3513" s="37"/>
      <c r="AI3513" s="37"/>
      <c r="AK3513" s="37"/>
    </row>
    <row r="3514" spans="1:37" hidden="1">
      <c r="A3514" t="s">
        <v>64</v>
      </c>
      <c r="B3514" t="s">
        <v>2</v>
      </c>
      <c r="C3514" t="s">
        <v>7</v>
      </c>
      <c r="D3514" t="s">
        <v>116</v>
      </c>
      <c r="E3514" t="s">
        <v>509</v>
      </c>
      <c r="F3514" t="str">
        <f t="shared" si="271"/>
        <v>林芝市留学机构</v>
      </c>
      <c r="G3514" t="s">
        <v>237</v>
      </c>
      <c r="H3514" t="s">
        <v>296</v>
      </c>
      <c r="I3514" t="s">
        <v>57</v>
      </c>
      <c r="J3514">
        <v>0</v>
      </c>
      <c r="K3514">
        <v>0</v>
      </c>
      <c r="L3514" s="13">
        <f>VLOOKUP(C3514,'渗透率、续签率'!B:C,2,0)</f>
        <v>0.80900000000000005</v>
      </c>
      <c r="M3514" s="6">
        <v>0</v>
      </c>
      <c r="N3514">
        <v>0</v>
      </c>
      <c r="O3514">
        <v>0</v>
      </c>
      <c r="P3514" s="6">
        <v>0</v>
      </c>
      <c r="Q3514" s="13">
        <v>0</v>
      </c>
      <c r="R3514" s="13">
        <v>0</v>
      </c>
      <c r="S3514" s="31">
        <v>0</v>
      </c>
      <c r="T3514" s="6">
        <f>VLOOKUP(E3514,'参数设置&amp;汇总'!S:U,3,0)</f>
        <v>1</v>
      </c>
      <c r="U3514" s="78">
        <f t="shared" si="270"/>
        <v>0</v>
      </c>
      <c r="V3514" s="13">
        <v>0.85000000000000009</v>
      </c>
      <c r="W3514" s="78">
        <f t="shared" si="272"/>
        <v>0</v>
      </c>
      <c r="X3514" s="1">
        <f>VLOOKUP(E3514,'渗透率、续签率'!AG:AJ,4,0)</f>
        <v>15914</v>
      </c>
      <c r="Y3514" s="1">
        <f t="shared" si="273"/>
        <v>0</v>
      </c>
      <c r="Z3514">
        <v>0</v>
      </c>
      <c r="AA3514" s="89">
        <f t="shared" si="274"/>
        <v>0</v>
      </c>
      <c r="AH3514" s="37"/>
      <c r="AI3514" s="37"/>
      <c r="AK3514" s="37"/>
    </row>
    <row r="3515" spans="1:37" hidden="1">
      <c r="A3515" t="s">
        <v>64</v>
      </c>
      <c r="B3515" t="s">
        <v>2</v>
      </c>
      <c r="C3515" t="s">
        <v>7</v>
      </c>
      <c r="D3515" t="s">
        <v>116</v>
      </c>
      <c r="E3515" t="s">
        <v>509</v>
      </c>
      <c r="F3515" t="str">
        <f t="shared" si="271"/>
        <v>果洛藏族自治州留学机构</v>
      </c>
      <c r="G3515" t="s">
        <v>297</v>
      </c>
      <c r="H3515" t="s">
        <v>298</v>
      </c>
      <c r="I3515" t="s">
        <v>70</v>
      </c>
      <c r="J3515">
        <v>0</v>
      </c>
      <c r="K3515">
        <v>0</v>
      </c>
      <c r="L3515" s="13">
        <f>VLOOKUP(C3515,'渗透率、续签率'!B:C,2,0)</f>
        <v>0.80900000000000005</v>
      </c>
      <c r="M3515" s="6">
        <v>0</v>
      </c>
      <c r="N3515">
        <v>0</v>
      </c>
      <c r="O3515">
        <v>0</v>
      </c>
      <c r="P3515" s="6">
        <v>0</v>
      </c>
      <c r="Q3515" s="13">
        <v>0</v>
      </c>
      <c r="R3515" s="13">
        <v>0</v>
      </c>
      <c r="S3515" s="31">
        <v>0</v>
      </c>
      <c r="T3515" s="6">
        <f>VLOOKUP(E3515,'参数设置&amp;汇总'!S:U,3,0)</f>
        <v>1</v>
      </c>
      <c r="U3515" s="78">
        <f t="shared" si="270"/>
        <v>0</v>
      </c>
      <c r="V3515" s="13">
        <v>0.85000000000000009</v>
      </c>
      <c r="W3515" s="78">
        <f t="shared" si="272"/>
        <v>0</v>
      </c>
      <c r="X3515" s="1">
        <f>VLOOKUP(E3515,'渗透率、续签率'!AG:AJ,4,0)</f>
        <v>15914</v>
      </c>
      <c r="Y3515" s="1">
        <f t="shared" si="273"/>
        <v>0</v>
      </c>
      <c r="Z3515">
        <v>0</v>
      </c>
      <c r="AA3515" s="89">
        <f t="shared" si="274"/>
        <v>0</v>
      </c>
      <c r="AH3515" s="37"/>
      <c r="AI3515" s="37"/>
      <c r="AK3515" s="37"/>
    </row>
    <row r="3516" spans="1:37" hidden="1">
      <c r="A3516" t="s">
        <v>64</v>
      </c>
      <c r="B3516" t="s">
        <v>2</v>
      </c>
      <c r="C3516" t="s">
        <v>7</v>
      </c>
      <c r="D3516" t="s">
        <v>116</v>
      </c>
      <c r="E3516" t="s">
        <v>509</v>
      </c>
      <c r="F3516" t="str">
        <f t="shared" si="271"/>
        <v>枣庄市留学机构</v>
      </c>
      <c r="G3516" t="s">
        <v>103</v>
      </c>
      <c r="H3516" t="s">
        <v>299</v>
      </c>
      <c r="I3516" t="s">
        <v>70</v>
      </c>
      <c r="J3516">
        <v>10</v>
      </c>
      <c r="K3516">
        <v>0</v>
      </c>
      <c r="L3516" s="13">
        <f>VLOOKUP(C3516,'渗透率、续签率'!B:C,2,0)</f>
        <v>0.80900000000000005</v>
      </c>
      <c r="M3516" s="6">
        <v>0</v>
      </c>
      <c r="N3516">
        <v>0</v>
      </c>
      <c r="O3516">
        <v>0</v>
      </c>
      <c r="P3516" s="6">
        <v>0</v>
      </c>
      <c r="Q3516" s="13">
        <v>0</v>
      </c>
      <c r="R3516" s="13">
        <v>0</v>
      </c>
      <c r="S3516" s="31">
        <v>22</v>
      </c>
      <c r="T3516" s="6">
        <f>VLOOKUP(E3516,'参数设置&amp;汇总'!S:U,3,0)</f>
        <v>1</v>
      </c>
      <c r="U3516" s="78">
        <f t="shared" si="270"/>
        <v>0</v>
      </c>
      <c r="V3516" s="13">
        <v>0.85000000000000009</v>
      </c>
      <c r="W3516" s="78">
        <f t="shared" si="272"/>
        <v>0</v>
      </c>
      <c r="X3516" s="1">
        <f>VLOOKUP(E3516,'渗透率、续签率'!AG:AJ,4,0)</f>
        <v>15914</v>
      </c>
      <c r="Y3516" s="1">
        <f t="shared" si="273"/>
        <v>0</v>
      </c>
      <c r="Z3516">
        <v>0</v>
      </c>
      <c r="AA3516" s="89">
        <f t="shared" si="274"/>
        <v>0</v>
      </c>
      <c r="AH3516" s="37"/>
      <c r="AI3516" s="37"/>
      <c r="AK3516" s="37"/>
    </row>
    <row r="3517" spans="1:37" hidden="1">
      <c r="A3517" t="s">
        <v>64</v>
      </c>
      <c r="B3517" t="s">
        <v>2</v>
      </c>
      <c r="C3517" t="s">
        <v>7</v>
      </c>
      <c r="D3517" t="s">
        <v>116</v>
      </c>
      <c r="E3517" t="s">
        <v>509</v>
      </c>
      <c r="F3517" t="str">
        <f t="shared" si="271"/>
        <v>柳州市留学机构</v>
      </c>
      <c r="G3517" t="s">
        <v>88</v>
      </c>
      <c r="H3517" t="s">
        <v>300</v>
      </c>
      <c r="I3517" t="s">
        <v>68</v>
      </c>
      <c r="J3517">
        <v>2</v>
      </c>
      <c r="K3517">
        <v>0</v>
      </c>
      <c r="L3517" s="13">
        <f>VLOOKUP(C3517,'渗透率、续签率'!B:C,2,0)</f>
        <v>0.80900000000000005</v>
      </c>
      <c r="M3517" s="6">
        <v>0</v>
      </c>
      <c r="N3517">
        <v>0</v>
      </c>
      <c r="O3517">
        <v>0</v>
      </c>
      <c r="P3517" s="6">
        <v>0</v>
      </c>
      <c r="Q3517" s="13">
        <v>0</v>
      </c>
      <c r="R3517" s="13">
        <v>0</v>
      </c>
      <c r="S3517" s="31">
        <v>2</v>
      </c>
      <c r="T3517" s="6">
        <f>VLOOKUP(E3517,'参数设置&amp;汇总'!S:U,3,0)</f>
        <v>1</v>
      </c>
      <c r="U3517" s="78">
        <f t="shared" si="270"/>
        <v>0</v>
      </c>
      <c r="V3517" s="13">
        <v>0.85000000000000009</v>
      </c>
      <c r="W3517" s="78">
        <f t="shared" si="272"/>
        <v>0</v>
      </c>
      <c r="X3517" s="1">
        <f>VLOOKUP(E3517,'渗透率、续签率'!AG:AJ,4,0)</f>
        <v>15914</v>
      </c>
      <c r="Y3517" s="1">
        <f t="shared" si="273"/>
        <v>0</v>
      </c>
      <c r="Z3517">
        <v>0</v>
      </c>
      <c r="AA3517" s="89">
        <f t="shared" si="274"/>
        <v>0</v>
      </c>
      <c r="AH3517" s="37"/>
      <c r="AI3517" s="37"/>
      <c r="AK3517" s="37"/>
    </row>
    <row r="3518" spans="1:37" hidden="1">
      <c r="A3518" t="s">
        <v>64</v>
      </c>
      <c r="B3518" t="s">
        <v>2</v>
      </c>
      <c r="C3518" t="s">
        <v>7</v>
      </c>
      <c r="D3518" t="s">
        <v>116</v>
      </c>
      <c r="E3518" t="s">
        <v>509</v>
      </c>
      <c r="F3518" t="str">
        <f t="shared" si="271"/>
        <v>株洲市留学机构</v>
      </c>
      <c r="G3518" t="s">
        <v>113</v>
      </c>
      <c r="H3518" t="s">
        <v>301</v>
      </c>
      <c r="I3518" t="s">
        <v>68</v>
      </c>
      <c r="J3518">
        <v>4</v>
      </c>
      <c r="K3518">
        <v>0</v>
      </c>
      <c r="L3518" s="13">
        <f>VLOOKUP(C3518,'渗透率、续签率'!B:C,2,0)</f>
        <v>0.80900000000000005</v>
      </c>
      <c r="M3518" s="6">
        <v>0</v>
      </c>
      <c r="N3518">
        <v>0</v>
      </c>
      <c r="O3518">
        <v>0</v>
      </c>
      <c r="P3518" s="6">
        <v>0</v>
      </c>
      <c r="Q3518" s="13">
        <v>0</v>
      </c>
      <c r="R3518" s="13">
        <v>0</v>
      </c>
      <c r="S3518" s="31">
        <v>13</v>
      </c>
      <c r="T3518" s="6">
        <f>VLOOKUP(E3518,'参数设置&amp;汇总'!S:U,3,0)</f>
        <v>1</v>
      </c>
      <c r="U3518" s="78">
        <f t="shared" si="270"/>
        <v>0</v>
      </c>
      <c r="V3518" s="13">
        <v>0.85000000000000009</v>
      </c>
      <c r="W3518" s="78">
        <f t="shared" si="272"/>
        <v>0</v>
      </c>
      <c r="X3518" s="1">
        <f>VLOOKUP(E3518,'渗透率、续签率'!AG:AJ,4,0)</f>
        <v>15914</v>
      </c>
      <c r="Y3518" s="1">
        <f t="shared" si="273"/>
        <v>0</v>
      </c>
      <c r="Z3518">
        <v>1</v>
      </c>
      <c r="AA3518" s="89">
        <f t="shared" si="274"/>
        <v>0</v>
      </c>
      <c r="AH3518" s="37"/>
      <c r="AI3518" s="37"/>
      <c r="AK3518" s="37"/>
    </row>
    <row r="3519" spans="1:37" hidden="1">
      <c r="A3519" t="s">
        <v>64</v>
      </c>
      <c r="B3519" t="s">
        <v>2</v>
      </c>
      <c r="C3519" t="s">
        <v>7</v>
      </c>
      <c r="D3519" t="s">
        <v>116</v>
      </c>
      <c r="E3519" t="s">
        <v>509</v>
      </c>
      <c r="F3519" t="str">
        <f t="shared" si="271"/>
        <v>桂林市留学机构</v>
      </c>
      <c r="G3519" t="s">
        <v>88</v>
      </c>
      <c r="H3519" t="s">
        <v>302</v>
      </c>
      <c r="I3519" t="s">
        <v>68</v>
      </c>
      <c r="J3519">
        <v>4</v>
      </c>
      <c r="K3519">
        <v>0</v>
      </c>
      <c r="L3519" s="13">
        <f>VLOOKUP(C3519,'渗透率、续签率'!B:C,2,0)</f>
        <v>0.80900000000000005</v>
      </c>
      <c r="M3519" s="6">
        <v>0</v>
      </c>
      <c r="N3519">
        <v>0</v>
      </c>
      <c r="O3519">
        <v>0</v>
      </c>
      <c r="P3519" s="6">
        <v>0</v>
      </c>
      <c r="Q3519" s="13">
        <v>0</v>
      </c>
      <c r="R3519" s="13">
        <v>0</v>
      </c>
      <c r="S3519" s="31">
        <v>11</v>
      </c>
      <c r="T3519" s="6">
        <f>VLOOKUP(E3519,'参数设置&amp;汇总'!S:U,3,0)</f>
        <v>1</v>
      </c>
      <c r="U3519" s="78">
        <f t="shared" si="270"/>
        <v>0</v>
      </c>
      <c r="V3519" s="13">
        <v>0.85000000000000009</v>
      </c>
      <c r="W3519" s="78">
        <f t="shared" si="272"/>
        <v>0</v>
      </c>
      <c r="X3519" s="1">
        <f>VLOOKUP(E3519,'渗透率、续签率'!AG:AJ,4,0)</f>
        <v>15914</v>
      </c>
      <c r="Y3519" s="1">
        <f t="shared" si="273"/>
        <v>0</v>
      </c>
      <c r="Z3519">
        <v>0</v>
      </c>
      <c r="AA3519" s="89">
        <f t="shared" si="274"/>
        <v>0</v>
      </c>
      <c r="AH3519" s="37"/>
      <c r="AI3519" s="37"/>
      <c r="AK3519" s="37"/>
    </row>
    <row r="3520" spans="1:37" hidden="1">
      <c r="A3520" t="s">
        <v>64</v>
      </c>
      <c r="B3520" t="s">
        <v>2</v>
      </c>
      <c r="C3520" t="s">
        <v>7</v>
      </c>
      <c r="D3520" t="s">
        <v>116</v>
      </c>
      <c r="E3520" t="s">
        <v>509</v>
      </c>
      <c r="F3520" t="str">
        <f t="shared" si="271"/>
        <v>梅州市留学机构</v>
      </c>
      <c r="G3520" t="s">
        <v>75</v>
      </c>
      <c r="H3520" t="s">
        <v>303</v>
      </c>
      <c r="I3520" t="s">
        <v>68</v>
      </c>
      <c r="J3520">
        <v>3</v>
      </c>
      <c r="K3520">
        <v>0</v>
      </c>
      <c r="L3520" s="13">
        <f>VLOOKUP(C3520,'渗透率、续签率'!B:C,2,0)</f>
        <v>0.80900000000000005</v>
      </c>
      <c r="M3520" s="6">
        <v>0</v>
      </c>
      <c r="N3520">
        <v>0</v>
      </c>
      <c r="O3520">
        <v>0</v>
      </c>
      <c r="P3520" s="6">
        <v>0</v>
      </c>
      <c r="Q3520" s="13">
        <v>0</v>
      </c>
      <c r="R3520" s="13">
        <v>0</v>
      </c>
      <c r="S3520" s="31">
        <v>1</v>
      </c>
      <c r="T3520" s="6">
        <f>VLOOKUP(E3520,'参数设置&amp;汇总'!S:U,3,0)</f>
        <v>1</v>
      </c>
      <c r="U3520" s="78">
        <f t="shared" si="270"/>
        <v>0</v>
      </c>
      <c r="V3520" s="13">
        <v>0.85000000000000009</v>
      </c>
      <c r="W3520" s="78">
        <f t="shared" si="272"/>
        <v>0</v>
      </c>
      <c r="X3520" s="1">
        <f>VLOOKUP(E3520,'渗透率、续签率'!AG:AJ,4,0)</f>
        <v>15914</v>
      </c>
      <c r="Y3520" s="1">
        <f t="shared" si="273"/>
        <v>0</v>
      </c>
      <c r="Z3520">
        <v>0</v>
      </c>
      <c r="AA3520" s="89">
        <f t="shared" si="274"/>
        <v>0</v>
      </c>
      <c r="AH3520" s="37"/>
      <c r="AI3520" s="37"/>
      <c r="AK3520" s="37"/>
    </row>
    <row r="3521" spans="1:37" hidden="1">
      <c r="A3521" t="s">
        <v>64</v>
      </c>
      <c r="B3521" t="s">
        <v>2</v>
      </c>
      <c r="C3521" t="s">
        <v>7</v>
      </c>
      <c r="D3521" t="s">
        <v>116</v>
      </c>
      <c r="E3521" t="s">
        <v>509</v>
      </c>
      <c r="F3521" t="str">
        <f t="shared" si="271"/>
        <v>梧州市留学机构</v>
      </c>
      <c r="G3521" t="s">
        <v>88</v>
      </c>
      <c r="H3521" t="s">
        <v>304</v>
      </c>
      <c r="I3521" t="s">
        <v>68</v>
      </c>
      <c r="J3521">
        <v>2</v>
      </c>
      <c r="K3521">
        <v>0</v>
      </c>
      <c r="L3521" s="13">
        <f>VLOOKUP(C3521,'渗透率、续签率'!B:C,2,0)</f>
        <v>0.80900000000000005</v>
      </c>
      <c r="M3521" s="6">
        <v>0</v>
      </c>
      <c r="N3521">
        <v>0</v>
      </c>
      <c r="O3521">
        <v>0</v>
      </c>
      <c r="P3521" s="6">
        <v>0</v>
      </c>
      <c r="Q3521" s="13">
        <v>0</v>
      </c>
      <c r="R3521" s="13">
        <v>0</v>
      </c>
      <c r="S3521" s="31">
        <v>0</v>
      </c>
      <c r="T3521" s="6">
        <f>VLOOKUP(E3521,'参数设置&amp;汇总'!S:U,3,0)</f>
        <v>1</v>
      </c>
      <c r="U3521" s="78">
        <f t="shared" si="270"/>
        <v>0</v>
      </c>
      <c r="V3521" s="13">
        <v>0.85000000000000009</v>
      </c>
      <c r="W3521" s="78">
        <f t="shared" si="272"/>
        <v>0</v>
      </c>
      <c r="X3521" s="1">
        <f>VLOOKUP(E3521,'渗透率、续签率'!AG:AJ,4,0)</f>
        <v>15914</v>
      </c>
      <c r="Y3521" s="1">
        <f t="shared" si="273"/>
        <v>0</v>
      </c>
      <c r="Z3521">
        <v>0</v>
      </c>
      <c r="AA3521" s="89">
        <f t="shared" si="274"/>
        <v>0</v>
      </c>
      <c r="AH3521" s="37"/>
      <c r="AI3521" s="37"/>
      <c r="AK3521" s="37"/>
    </row>
    <row r="3522" spans="1:37" hidden="1">
      <c r="A3522" t="s">
        <v>64</v>
      </c>
      <c r="B3522" t="s">
        <v>2</v>
      </c>
      <c r="C3522" t="s">
        <v>7</v>
      </c>
      <c r="D3522" t="s">
        <v>116</v>
      </c>
      <c r="E3522" t="s">
        <v>509</v>
      </c>
      <c r="F3522" t="str">
        <f t="shared" si="271"/>
        <v>楚雄彝族自治州留学机构</v>
      </c>
      <c r="G3522" t="s">
        <v>99</v>
      </c>
      <c r="H3522" t="s">
        <v>305</v>
      </c>
      <c r="I3522" t="s">
        <v>68</v>
      </c>
      <c r="J3522">
        <v>2</v>
      </c>
      <c r="K3522">
        <v>0</v>
      </c>
      <c r="L3522" s="13">
        <f>VLOOKUP(C3522,'渗透率、续签率'!B:C,2,0)</f>
        <v>0.80900000000000005</v>
      </c>
      <c r="M3522" s="6">
        <v>0</v>
      </c>
      <c r="N3522">
        <v>0</v>
      </c>
      <c r="O3522">
        <v>0</v>
      </c>
      <c r="P3522" s="6">
        <v>0</v>
      </c>
      <c r="Q3522" s="13">
        <v>0</v>
      </c>
      <c r="R3522" s="13">
        <v>0</v>
      </c>
      <c r="S3522" s="31">
        <v>1</v>
      </c>
      <c r="T3522" s="6">
        <f>VLOOKUP(E3522,'参数设置&amp;汇总'!S:U,3,0)</f>
        <v>1</v>
      </c>
      <c r="U3522" s="78">
        <f t="shared" si="270"/>
        <v>0</v>
      </c>
      <c r="V3522" s="13">
        <v>0.85000000000000009</v>
      </c>
      <c r="W3522" s="78">
        <f t="shared" si="272"/>
        <v>0</v>
      </c>
      <c r="X3522" s="1">
        <f>VLOOKUP(E3522,'渗透率、续签率'!AG:AJ,4,0)</f>
        <v>15914</v>
      </c>
      <c r="Y3522" s="1">
        <f t="shared" si="273"/>
        <v>0</v>
      </c>
      <c r="Z3522">
        <v>0</v>
      </c>
      <c r="AA3522" s="89">
        <f t="shared" si="274"/>
        <v>0</v>
      </c>
      <c r="AH3522" s="37"/>
      <c r="AI3522" s="37"/>
      <c r="AK3522" s="37"/>
    </row>
    <row r="3523" spans="1:37" hidden="1">
      <c r="A3523" t="s">
        <v>64</v>
      </c>
      <c r="B3523" t="s">
        <v>2</v>
      </c>
      <c r="C3523" t="s">
        <v>7</v>
      </c>
      <c r="D3523" t="s">
        <v>116</v>
      </c>
      <c r="E3523" t="s">
        <v>509</v>
      </c>
      <c r="F3523" t="str">
        <f t="shared" si="271"/>
        <v>榆林市留学机构</v>
      </c>
      <c r="G3523" t="s">
        <v>108</v>
      </c>
      <c r="H3523" t="s">
        <v>306</v>
      </c>
      <c r="I3523" t="s">
        <v>70</v>
      </c>
      <c r="J3523">
        <v>0</v>
      </c>
      <c r="K3523">
        <v>0</v>
      </c>
      <c r="L3523" s="13">
        <f>VLOOKUP(C3523,'渗透率、续签率'!B:C,2,0)</f>
        <v>0.80900000000000005</v>
      </c>
      <c r="M3523" s="6">
        <v>0</v>
      </c>
      <c r="N3523">
        <v>0</v>
      </c>
      <c r="O3523">
        <v>0</v>
      </c>
      <c r="P3523" s="6">
        <v>0</v>
      </c>
      <c r="Q3523" s="13">
        <v>0</v>
      </c>
      <c r="R3523" s="13">
        <v>0</v>
      </c>
      <c r="S3523" s="31">
        <v>0</v>
      </c>
      <c r="T3523" s="6">
        <f>VLOOKUP(E3523,'参数设置&amp;汇总'!S:U,3,0)</f>
        <v>1</v>
      </c>
      <c r="U3523" s="78">
        <f t="shared" ref="U3523:U3586" si="275">IF(T3523*N3523&gt;=O3523,T3523*N3523,O3523)</f>
        <v>0</v>
      </c>
      <c r="V3523" s="13">
        <v>0.85000000000000009</v>
      </c>
      <c r="W3523" s="78">
        <f t="shared" si="272"/>
        <v>0</v>
      </c>
      <c r="X3523" s="1">
        <f>VLOOKUP(E3523,'渗透率、续签率'!AG:AJ,4,0)</f>
        <v>15914</v>
      </c>
      <c r="Y3523" s="1">
        <f t="shared" si="273"/>
        <v>0</v>
      </c>
      <c r="Z3523">
        <v>0</v>
      </c>
      <c r="AA3523" s="89">
        <f t="shared" si="274"/>
        <v>0</v>
      </c>
      <c r="AH3523" s="37"/>
      <c r="AI3523" s="37"/>
      <c r="AK3523" s="37"/>
    </row>
    <row r="3524" spans="1:37" hidden="1">
      <c r="A3524" t="s">
        <v>64</v>
      </c>
      <c r="B3524" t="s">
        <v>2</v>
      </c>
      <c r="C3524" t="s">
        <v>7</v>
      </c>
      <c r="D3524" t="s">
        <v>116</v>
      </c>
      <c r="E3524" t="s">
        <v>509</v>
      </c>
      <c r="F3524" t="str">
        <f t="shared" ref="F3524:F3587" si="276">H3524&amp;C3524</f>
        <v>武威市留学机构</v>
      </c>
      <c r="G3524" t="s">
        <v>132</v>
      </c>
      <c r="H3524" t="s">
        <v>307</v>
      </c>
      <c r="I3524" t="s">
        <v>70</v>
      </c>
      <c r="J3524">
        <v>1</v>
      </c>
      <c r="K3524">
        <v>0</v>
      </c>
      <c r="L3524" s="13">
        <f>VLOOKUP(C3524,'渗透率、续签率'!B:C,2,0)</f>
        <v>0.80900000000000005</v>
      </c>
      <c r="M3524" s="6">
        <v>0</v>
      </c>
      <c r="N3524">
        <v>0</v>
      </c>
      <c r="O3524">
        <v>0</v>
      </c>
      <c r="P3524" s="6">
        <v>0</v>
      </c>
      <c r="Q3524" s="13">
        <v>0</v>
      </c>
      <c r="R3524" s="13">
        <v>0</v>
      </c>
      <c r="S3524" s="31">
        <v>0</v>
      </c>
      <c r="T3524" s="6">
        <f>VLOOKUP(E3524,'参数设置&amp;汇总'!S:U,3,0)</f>
        <v>1</v>
      </c>
      <c r="U3524" s="78">
        <f t="shared" si="275"/>
        <v>0</v>
      </c>
      <c r="V3524" s="13">
        <v>0.85000000000000009</v>
      </c>
      <c r="W3524" s="78">
        <f t="shared" ref="W3524:W3587" si="277">(O3524*(1-L3524)+IF((U3524-O3524)&lt;0,0,(U3524-O3524)))/V3524</f>
        <v>0</v>
      </c>
      <c r="X3524" s="1">
        <f>VLOOKUP(E3524,'渗透率、续签率'!AG:AJ,4,0)</f>
        <v>15914</v>
      </c>
      <c r="Y3524" s="1">
        <f t="shared" ref="Y3524:Y3587" si="278">X3524*W3524</f>
        <v>0</v>
      </c>
      <c r="Z3524">
        <v>0</v>
      </c>
      <c r="AA3524" s="89">
        <f t="shared" ref="AA3524:AA3587" si="279">N3524*X3524</f>
        <v>0</v>
      </c>
      <c r="AH3524" s="37"/>
      <c r="AI3524" s="37"/>
      <c r="AK3524" s="37"/>
    </row>
    <row r="3525" spans="1:37" hidden="1">
      <c r="A3525" t="s">
        <v>64</v>
      </c>
      <c r="B3525" t="s">
        <v>2</v>
      </c>
      <c r="C3525" t="s">
        <v>7</v>
      </c>
      <c r="D3525" t="s">
        <v>116</v>
      </c>
      <c r="E3525" t="s">
        <v>509</v>
      </c>
      <c r="F3525" t="str">
        <f t="shared" si="276"/>
        <v>毕节市留学机构</v>
      </c>
      <c r="G3525" t="s">
        <v>167</v>
      </c>
      <c r="H3525" t="s">
        <v>308</v>
      </c>
      <c r="I3525" t="s">
        <v>70</v>
      </c>
      <c r="J3525">
        <v>0</v>
      </c>
      <c r="K3525">
        <v>0</v>
      </c>
      <c r="L3525" s="13">
        <f>VLOOKUP(C3525,'渗透率、续签率'!B:C,2,0)</f>
        <v>0.80900000000000005</v>
      </c>
      <c r="M3525" s="6">
        <v>0</v>
      </c>
      <c r="N3525">
        <v>0</v>
      </c>
      <c r="O3525">
        <v>0</v>
      </c>
      <c r="P3525" s="6">
        <v>0</v>
      </c>
      <c r="Q3525" s="13">
        <v>0</v>
      </c>
      <c r="R3525" s="13">
        <v>0</v>
      </c>
      <c r="S3525" s="31">
        <v>0</v>
      </c>
      <c r="T3525" s="6">
        <f>VLOOKUP(E3525,'参数设置&amp;汇总'!S:U,3,0)</f>
        <v>1</v>
      </c>
      <c r="U3525" s="78">
        <f t="shared" si="275"/>
        <v>0</v>
      </c>
      <c r="V3525" s="13">
        <v>0.85000000000000009</v>
      </c>
      <c r="W3525" s="78">
        <f t="shared" si="277"/>
        <v>0</v>
      </c>
      <c r="X3525" s="1">
        <f>VLOOKUP(E3525,'渗透率、续签率'!AG:AJ,4,0)</f>
        <v>15914</v>
      </c>
      <c r="Y3525" s="1">
        <f t="shared" si="278"/>
        <v>0</v>
      </c>
      <c r="Z3525">
        <v>0</v>
      </c>
      <c r="AA3525" s="89">
        <f t="shared" si="279"/>
        <v>0</v>
      </c>
      <c r="AH3525" s="37"/>
      <c r="AI3525" s="37"/>
      <c r="AK3525" s="37"/>
    </row>
    <row r="3526" spans="1:37" hidden="1">
      <c r="A3526" t="s">
        <v>64</v>
      </c>
      <c r="B3526" t="s">
        <v>2</v>
      </c>
      <c r="C3526" t="s">
        <v>7</v>
      </c>
      <c r="D3526" t="s">
        <v>116</v>
      </c>
      <c r="E3526" t="s">
        <v>509</v>
      </c>
      <c r="F3526" t="str">
        <f t="shared" si="276"/>
        <v>永州市留学机构</v>
      </c>
      <c r="G3526" t="s">
        <v>113</v>
      </c>
      <c r="H3526" t="s">
        <v>309</v>
      </c>
      <c r="I3526" t="s">
        <v>68</v>
      </c>
      <c r="J3526">
        <v>1</v>
      </c>
      <c r="K3526">
        <v>0</v>
      </c>
      <c r="L3526" s="13">
        <f>VLOOKUP(C3526,'渗透率、续签率'!B:C,2,0)</f>
        <v>0.80900000000000005</v>
      </c>
      <c r="M3526" s="6">
        <v>0</v>
      </c>
      <c r="N3526">
        <v>0</v>
      </c>
      <c r="O3526">
        <v>0</v>
      </c>
      <c r="P3526" s="6">
        <v>0</v>
      </c>
      <c r="Q3526" s="13">
        <v>0</v>
      </c>
      <c r="R3526" s="13">
        <v>0</v>
      </c>
      <c r="S3526" s="31">
        <v>0</v>
      </c>
      <c r="T3526" s="6">
        <f>VLOOKUP(E3526,'参数设置&amp;汇总'!S:U,3,0)</f>
        <v>1</v>
      </c>
      <c r="U3526" s="78">
        <f t="shared" si="275"/>
        <v>0</v>
      </c>
      <c r="V3526" s="13">
        <v>0.85000000000000009</v>
      </c>
      <c r="W3526" s="78">
        <f t="shared" si="277"/>
        <v>0</v>
      </c>
      <c r="X3526" s="1">
        <f>VLOOKUP(E3526,'渗透率、续签率'!AG:AJ,4,0)</f>
        <v>15914</v>
      </c>
      <c r="Y3526" s="1">
        <f t="shared" si="278"/>
        <v>0</v>
      </c>
      <c r="Z3526">
        <v>0</v>
      </c>
      <c r="AA3526" s="89">
        <f t="shared" si="279"/>
        <v>0</v>
      </c>
      <c r="AH3526" s="37"/>
      <c r="AI3526" s="37"/>
      <c r="AJ3526" s="1"/>
      <c r="AK3526" s="37"/>
    </row>
    <row r="3527" spans="1:37" hidden="1">
      <c r="A3527" t="s">
        <v>64</v>
      </c>
      <c r="B3527" t="s">
        <v>2</v>
      </c>
      <c r="C3527" t="s">
        <v>7</v>
      </c>
      <c r="D3527" t="s">
        <v>116</v>
      </c>
      <c r="E3527" t="s">
        <v>509</v>
      </c>
      <c r="F3527" t="str">
        <f t="shared" si="276"/>
        <v>汉中市留学机构</v>
      </c>
      <c r="G3527" t="s">
        <v>108</v>
      </c>
      <c r="H3527" t="s">
        <v>310</v>
      </c>
      <c r="I3527" t="s">
        <v>70</v>
      </c>
      <c r="J3527">
        <v>0</v>
      </c>
      <c r="K3527">
        <v>0</v>
      </c>
      <c r="L3527" s="13">
        <f>VLOOKUP(C3527,'渗透率、续签率'!B:C,2,0)</f>
        <v>0.80900000000000005</v>
      </c>
      <c r="M3527" s="6">
        <v>0</v>
      </c>
      <c r="N3527">
        <v>0</v>
      </c>
      <c r="O3527">
        <v>0</v>
      </c>
      <c r="P3527" s="6">
        <v>0</v>
      </c>
      <c r="Q3527" s="13">
        <v>0</v>
      </c>
      <c r="R3527" s="13">
        <v>0</v>
      </c>
      <c r="S3527" s="31">
        <v>0</v>
      </c>
      <c r="T3527" s="6">
        <f>VLOOKUP(E3527,'参数设置&amp;汇总'!S:U,3,0)</f>
        <v>1</v>
      </c>
      <c r="U3527" s="78">
        <f t="shared" si="275"/>
        <v>0</v>
      </c>
      <c r="V3527" s="13">
        <v>0.85000000000000009</v>
      </c>
      <c r="W3527" s="78">
        <f t="shared" si="277"/>
        <v>0</v>
      </c>
      <c r="X3527" s="1">
        <f>VLOOKUP(E3527,'渗透率、续签率'!AG:AJ,4,0)</f>
        <v>15914</v>
      </c>
      <c r="Y3527" s="1">
        <f t="shared" si="278"/>
        <v>0</v>
      </c>
      <c r="Z3527">
        <v>0</v>
      </c>
      <c r="AA3527" s="89">
        <f t="shared" si="279"/>
        <v>0</v>
      </c>
      <c r="AH3527" s="37"/>
      <c r="AI3527" s="37"/>
      <c r="AJ3527" s="1"/>
      <c r="AK3527" s="37"/>
    </row>
    <row r="3528" spans="1:37" hidden="1">
      <c r="A3528" t="s">
        <v>64</v>
      </c>
      <c r="B3528" t="s">
        <v>2</v>
      </c>
      <c r="C3528" t="s">
        <v>7</v>
      </c>
      <c r="D3528" t="s">
        <v>116</v>
      </c>
      <c r="E3528" t="s">
        <v>509</v>
      </c>
      <c r="F3528" t="str">
        <f t="shared" si="276"/>
        <v>汕头市留学机构</v>
      </c>
      <c r="G3528" t="s">
        <v>75</v>
      </c>
      <c r="H3528" t="s">
        <v>311</v>
      </c>
      <c r="I3528" t="s">
        <v>68</v>
      </c>
      <c r="J3528">
        <v>10</v>
      </c>
      <c r="K3528">
        <v>1</v>
      </c>
      <c r="L3528" s="13">
        <f>VLOOKUP(C3528,'渗透率、续签率'!B:C,2,0)</f>
        <v>0.80900000000000005</v>
      </c>
      <c r="M3528" s="6">
        <v>0.1</v>
      </c>
      <c r="N3528">
        <v>0</v>
      </c>
      <c r="O3528">
        <v>0</v>
      </c>
      <c r="P3528" s="6">
        <v>0</v>
      </c>
      <c r="Q3528" s="13">
        <v>0.70499999999999996</v>
      </c>
      <c r="R3528" s="13">
        <v>0</v>
      </c>
      <c r="S3528" s="31">
        <v>16</v>
      </c>
      <c r="T3528" s="6">
        <f>VLOOKUP(E3528,'参数设置&amp;汇总'!S:U,3,0)</f>
        <v>1</v>
      </c>
      <c r="U3528" s="78">
        <f t="shared" si="275"/>
        <v>0</v>
      </c>
      <c r="V3528" s="13">
        <v>0.85000000000000009</v>
      </c>
      <c r="W3528" s="78">
        <f t="shared" si="277"/>
        <v>0</v>
      </c>
      <c r="X3528" s="1">
        <f>VLOOKUP(E3528,'渗透率、续签率'!AG:AJ,4,0)</f>
        <v>15914</v>
      </c>
      <c r="Y3528" s="1">
        <f t="shared" si="278"/>
        <v>0</v>
      </c>
      <c r="Z3528">
        <v>1</v>
      </c>
      <c r="AA3528" s="89">
        <f t="shared" si="279"/>
        <v>0</v>
      </c>
      <c r="AH3528" s="37"/>
      <c r="AI3528" s="37"/>
      <c r="AK3528" s="37"/>
    </row>
    <row r="3529" spans="1:37" hidden="1">
      <c r="A3529" t="s">
        <v>64</v>
      </c>
      <c r="B3529" t="s">
        <v>2</v>
      </c>
      <c r="C3529" t="s">
        <v>7</v>
      </c>
      <c r="D3529" t="s">
        <v>116</v>
      </c>
      <c r="E3529" t="s">
        <v>509</v>
      </c>
      <c r="F3529" t="str">
        <f t="shared" si="276"/>
        <v>汕尾市留学机构</v>
      </c>
      <c r="G3529" t="s">
        <v>75</v>
      </c>
      <c r="H3529" t="s">
        <v>312</v>
      </c>
      <c r="I3529" t="s">
        <v>68</v>
      </c>
      <c r="J3529">
        <v>5</v>
      </c>
      <c r="K3529">
        <v>0</v>
      </c>
      <c r="L3529" s="13">
        <f>VLOOKUP(C3529,'渗透率、续签率'!B:C,2,0)</f>
        <v>0.80900000000000005</v>
      </c>
      <c r="M3529" s="6">
        <v>0</v>
      </c>
      <c r="N3529">
        <v>0</v>
      </c>
      <c r="O3529">
        <v>0</v>
      </c>
      <c r="P3529" s="6">
        <v>0</v>
      </c>
      <c r="Q3529" s="13">
        <v>0</v>
      </c>
      <c r="R3529" s="13">
        <v>0</v>
      </c>
      <c r="S3529" s="31">
        <v>4</v>
      </c>
      <c r="T3529" s="6">
        <f>VLOOKUP(E3529,'参数设置&amp;汇总'!S:U,3,0)</f>
        <v>1</v>
      </c>
      <c r="U3529" s="78">
        <f t="shared" si="275"/>
        <v>0</v>
      </c>
      <c r="V3529" s="13">
        <v>0.85000000000000009</v>
      </c>
      <c r="W3529" s="78">
        <f t="shared" si="277"/>
        <v>0</v>
      </c>
      <c r="X3529" s="1">
        <f>VLOOKUP(E3529,'渗透率、续签率'!AG:AJ,4,0)</f>
        <v>15914</v>
      </c>
      <c r="Y3529" s="1">
        <f t="shared" si="278"/>
        <v>0</v>
      </c>
      <c r="Z3529">
        <v>0</v>
      </c>
      <c r="AA3529" s="89">
        <f t="shared" si="279"/>
        <v>0</v>
      </c>
      <c r="AH3529" s="37"/>
      <c r="AI3529" s="37"/>
      <c r="AJ3529" s="1"/>
      <c r="AK3529" s="37"/>
    </row>
    <row r="3530" spans="1:37" hidden="1">
      <c r="A3530" t="s">
        <v>64</v>
      </c>
      <c r="B3530" t="s">
        <v>2</v>
      </c>
      <c r="C3530" t="s">
        <v>7</v>
      </c>
      <c r="D3530" t="s">
        <v>116</v>
      </c>
      <c r="E3530" t="s">
        <v>509</v>
      </c>
      <c r="F3530" t="str">
        <f t="shared" si="276"/>
        <v>江门市留学机构</v>
      </c>
      <c r="G3530" t="s">
        <v>75</v>
      </c>
      <c r="H3530" t="s">
        <v>313</v>
      </c>
      <c r="I3530" t="s">
        <v>68</v>
      </c>
      <c r="J3530">
        <v>6</v>
      </c>
      <c r="K3530">
        <v>0</v>
      </c>
      <c r="L3530" s="13">
        <f>VLOOKUP(C3530,'渗透率、续签率'!B:C,2,0)</f>
        <v>0.80900000000000005</v>
      </c>
      <c r="M3530" s="6">
        <v>0</v>
      </c>
      <c r="N3530">
        <v>0</v>
      </c>
      <c r="O3530">
        <v>0</v>
      </c>
      <c r="P3530" s="6">
        <v>0</v>
      </c>
      <c r="Q3530" s="13">
        <v>0</v>
      </c>
      <c r="R3530" s="13">
        <v>0</v>
      </c>
      <c r="S3530" s="31">
        <v>13</v>
      </c>
      <c r="T3530" s="6">
        <f>VLOOKUP(E3530,'参数设置&amp;汇总'!S:U,3,0)</f>
        <v>1</v>
      </c>
      <c r="U3530" s="78">
        <f t="shared" si="275"/>
        <v>0</v>
      </c>
      <c r="V3530" s="13">
        <v>0.85000000000000009</v>
      </c>
      <c r="W3530" s="78">
        <f t="shared" si="277"/>
        <v>0</v>
      </c>
      <c r="X3530" s="1">
        <f>VLOOKUP(E3530,'渗透率、续签率'!AG:AJ,4,0)</f>
        <v>15914</v>
      </c>
      <c r="Y3530" s="1">
        <f t="shared" si="278"/>
        <v>0</v>
      </c>
      <c r="Z3530">
        <v>1</v>
      </c>
      <c r="AA3530" s="89">
        <f t="shared" si="279"/>
        <v>0</v>
      </c>
    </row>
    <row r="3531" spans="1:37" hidden="1">
      <c r="A3531" t="s">
        <v>64</v>
      </c>
      <c r="B3531" t="s">
        <v>2</v>
      </c>
      <c r="C3531" t="s">
        <v>7</v>
      </c>
      <c r="D3531" t="s">
        <v>116</v>
      </c>
      <c r="E3531" t="s">
        <v>509</v>
      </c>
      <c r="F3531" t="str">
        <f t="shared" si="276"/>
        <v>池州市留学机构</v>
      </c>
      <c r="G3531" t="s">
        <v>94</v>
      </c>
      <c r="H3531" t="s">
        <v>314</v>
      </c>
      <c r="I3531" t="s">
        <v>68</v>
      </c>
      <c r="J3531">
        <v>0</v>
      </c>
      <c r="K3531">
        <v>0</v>
      </c>
      <c r="L3531" s="13">
        <f>VLOOKUP(C3531,'渗透率、续签率'!B:C,2,0)</f>
        <v>0.80900000000000005</v>
      </c>
      <c r="M3531" s="6">
        <v>0</v>
      </c>
      <c r="N3531">
        <v>0</v>
      </c>
      <c r="O3531">
        <v>0</v>
      </c>
      <c r="P3531" s="6">
        <v>0</v>
      </c>
      <c r="Q3531" s="13">
        <v>0</v>
      </c>
      <c r="R3531" s="13">
        <v>0</v>
      </c>
      <c r="S3531" s="31">
        <v>0</v>
      </c>
      <c r="T3531" s="6">
        <f>VLOOKUP(E3531,'参数设置&amp;汇总'!S:U,3,0)</f>
        <v>1</v>
      </c>
      <c r="U3531" s="78">
        <f t="shared" si="275"/>
        <v>0</v>
      </c>
      <c r="V3531" s="13">
        <v>0.85000000000000009</v>
      </c>
      <c r="W3531" s="78">
        <f t="shared" si="277"/>
        <v>0</v>
      </c>
      <c r="X3531" s="1">
        <f>VLOOKUP(E3531,'渗透率、续签率'!AG:AJ,4,0)</f>
        <v>15914</v>
      </c>
      <c r="Y3531" s="1">
        <f t="shared" si="278"/>
        <v>0</v>
      </c>
      <c r="Z3531">
        <v>0</v>
      </c>
      <c r="AA3531" s="89">
        <f t="shared" si="279"/>
        <v>0</v>
      </c>
      <c r="AH3531" s="37"/>
      <c r="AI3531" s="37"/>
      <c r="AJ3531" s="1"/>
      <c r="AK3531" s="37"/>
    </row>
    <row r="3532" spans="1:37" hidden="1">
      <c r="A3532" t="s">
        <v>64</v>
      </c>
      <c r="B3532" t="s">
        <v>2</v>
      </c>
      <c r="C3532" t="s">
        <v>7</v>
      </c>
      <c r="D3532" t="s">
        <v>116</v>
      </c>
      <c r="E3532" t="s">
        <v>509</v>
      </c>
      <c r="F3532" t="str">
        <f t="shared" si="276"/>
        <v>沧州市留学机构</v>
      </c>
      <c r="G3532" t="s">
        <v>159</v>
      </c>
      <c r="H3532" t="s">
        <v>315</v>
      </c>
      <c r="I3532" t="s">
        <v>70</v>
      </c>
      <c r="J3532">
        <v>10</v>
      </c>
      <c r="K3532">
        <v>0</v>
      </c>
      <c r="L3532" s="13">
        <f>VLOOKUP(C3532,'渗透率、续签率'!B:C,2,0)</f>
        <v>0.80900000000000005</v>
      </c>
      <c r="M3532" s="6">
        <v>0</v>
      </c>
      <c r="N3532">
        <v>0</v>
      </c>
      <c r="O3532">
        <v>0</v>
      </c>
      <c r="P3532" s="6">
        <v>0</v>
      </c>
      <c r="Q3532" s="13">
        <v>0</v>
      </c>
      <c r="R3532" s="13">
        <v>0</v>
      </c>
      <c r="S3532" s="31">
        <v>23</v>
      </c>
      <c r="T3532" s="6">
        <f>VLOOKUP(E3532,'参数设置&amp;汇总'!S:U,3,0)</f>
        <v>1</v>
      </c>
      <c r="U3532" s="78">
        <f t="shared" si="275"/>
        <v>0</v>
      </c>
      <c r="V3532" s="13">
        <v>0.85000000000000009</v>
      </c>
      <c r="W3532" s="78">
        <f t="shared" si="277"/>
        <v>0</v>
      </c>
      <c r="X3532" s="1">
        <f>VLOOKUP(E3532,'渗透率、续签率'!AG:AJ,4,0)</f>
        <v>15914</v>
      </c>
      <c r="Y3532" s="1">
        <f t="shared" si="278"/>
        <v>0</v>
      </c>
      <c r="Z3532">
        <v>1</v>
      </c>
      <c r="AA3532" s="89">
        <f t="shared" si="279"/>
        <v>0</v>
      </c>
      <c r="AH3532" s="37"/>
      <c r="AI3532" s="37"/>
      <c r="AJ3532" s="1"/>
      <c r="AK3532" s="37"/>
    </row>
    <row r="3533" spans="1:37" hidden="1">
      <c r="A3533" t="s">
        <v>64</v>
      </c>
      <c r="B3533" t="s">
        <v>2</v>
      </c>
      <c r="C3533" t="s">
        <v>7</v>
      </c>
      <c r="D3533" t="s">
        <v>116</v>
      </c>
      <c r="E3533" t="s">
        <v>509</v>
      </c>
      <c r="F3533" t="str">
        <f t="shared" si="276"/>
        <v>河池市留学机构</v>
      </c>
      <c r="G3533" t="s">
        <v>88</v>
      </c>
      <c r="H3533" t="s">
        <v>316</v>
      </c>
      <c r="I3533" t="s">
        <v>68</v>
      </c>
      <c r="J3533">
        <v>1</v>
      </c>
      <c r="K3533">
        <v>0</v>
      </c>
      <c r="L3533" s="13">
        <f>VLOOKUP(C3533,'渗透率、续签率'!B:C,2,0)</f>
        <v>0.80900000000000005</v>
      </c>
      <c r="M3533" s="6">
        <v>0</v>
      </c>
      <c r="N3533">
        <v>0</v>
      </c>
      <c r="O3533">
        <v>0</v>
      </c>
      <c r="P3533" s="6">
        <v>0</v>
      </c>
      <c r="Q3533" s="13">
        <v>0</v>
      </c>
      <c r="R3533" s="13">
        <v>0</v>
      </c>
      <c r="S3533" s="31">
        <v>0</v>
      </c>
      <c r="T3533" s="6">
        <f>VLOOKUP(E3533,'参数设置&amp;汇总'!S:U,3,0)</f>
        <v>1</v>
      </c>
      <c r="U3533" s="78">
        <f t="shared" si="275"/>
        <v>0</v>
      </c>
      <c r="V3533" s="13">
        <v>0.85000000000000009</v>
      </c>
      <c r="W3533" s="78">
        <f t="shared" si="277"/>
        <v>0</v>
      </c>
      <c r="X3533" s="1">
        <f>VLOOKUP(E3533,'渗透率、续签率'!AG:AJ,4,0)</f>
        <v>15914</v>
      </c>
      <c r="Y3533" s="1">
        <f t="shared" si="278"/>
        <v>0</v>
      </c>
      <c r="Z3533">
        <v>0</v>
      </c>
      <c r="AA3533" s="89">
        <f t="shared" si="279"/>
        <v>0</v>
      </c>
      <c r="AH3533" s="37"/>
      <c r="AI3533" s="37"/>
      <c r="AK3533" s="37"/>
    </row>
    <row r="3534" spans="1:37" hidden="1">
      <c r="A3534" t="s">
        <v>64</v>
      </c>
      <c r="B3534" t="s">
        <v>2</v>
      </c>
      <c r="C3534" t="s">
        <v>7</v>
      </c>
      <c r="D3534" t="s">
        <v>116</v>
      </c>
      <c r="E3534" t="s">
        <v>509</v>
      </c>
      <c r="F3534" t="str">
        <f t="shared" si="276"/>
        <v>河源市留学机构</v>
      </c>
      <c r="G3534" t="s">
        <v>75</v>
      </c>
      <c r="H3534" t="s">
        <v>317</v>
      </c>
      <c r="I3534" t="s">
        <v>68</v>
      </c>
      <c r="J3534">
        <v>1</v>
      </c>
      <c r="K3534">
        <v>0</v>
      </c>
      <c r="L3534" s="13">
        <f>VLOOKUP(C3534,'渗透率、续签率'!B:C,2,0)</f>
        <v>0.80900000000000005</v>
      </c>
      <c r="M3534" s="6">
        <v>0</v>
      </c>
      <c r="N3534">
        <v>0</v>
      </c>
      <c r="O3534">
        <v>0</v>
      </c>
      <c r="P3534" s="6">
        <v>0</v>
      </c>
      <c r="Q3534" s="13">
        <v>0</v>
      </c>
      <c r="R3534" s="13">
        <v>0</v>
      </c>
      <c r="S3534" s="31">
        <v>0</v>
      </c>
      <c r="T3534" s="6">
        <f>VLOOKUP(E3534,'参数设置&amp;汇总'!S:U,3,0)</f>
        <v>1</v>
      </c>
      <c r="U3534" s="78">
        <f t="shared" si="275"/>
        <v>0</v>
      </c>
      <c r="V3534" s="13">
        <v>0.85000000000000009</v>
      </c>
      <c r="W3534" s="78">
        <f t="shared" si="277"/>
        <v>0</v>
      </c>
      <c r="X3534" s="1">
        <f>VLOOKUP(E3534,'渗透率、续签率'!AG:AJ,4,0)</f>
        <v>15914</v>
      </c>
      <c r="Y3534" s="1">
        <f t="shared" si="278"/>
        <v>0</v>
      </c>
      <c r="Z3534">
        <v>0</v>
      </c>
      <c r="AA3534" s="89">
        <f t="shared" si="279"/>
        <v>0</v>
      </c>
      <c r="AH3534" s="37"/>
      <c r="AI3534" s="37"/>
      <c r="AK3534" s="37"/>
    </row>
    <row r="3535" spans="1:37" hidden="1">
      <c r="A3535" t="s">
        <v>64</v>
      </c>
      <c r="B3535" t="s">
        <v>2</v>
      </c>
      <c r="C3535" t="s">
        <v>7</v>
      </c>
      <c r="D3535" t="s">
        <v>116</v>
      </c>
      <c r="E3535" t="s">
        <v>509</v>
      </c>
      <c r="F3535" t="str">
        <f t="shared" si="276"/>
        <v>泉州市留学机构</v>
      </c>
      <c r="G3535" t="s">
        <v>92</v>
      </c>
      <c r="H3535" t="s">
        <v>318</v>
      </c>
      <c r="I3535" t="s">
        <v>68</v>
      </c>
      <c r="J3535">
        <v>9</v>
      </c>
      <c r="K3535">
        <v>2</v>
      </c>
      <c r="L3535" s="13">
        <f>VLOOKUP(C3535,'渗透率、续签率'!B:C,2,0)</f>
        <v>0.80900000000000005</v>
      </c>
      <c r="M3535" s="6">
        <v>0.22</v>
      </c>
      <c r="N3535">
        <v>1</v>
      </c>
      <c r="O3535">
        <v>1</v>
      </c>
      <c r="P3535" s="6">
        <v>1</v>
      </c>
      <c r="Q3535" s="13">
        <v>0.84899999999999998</v>
      </c>
      <c r="R3535" s="13">
        <v>0.59399999999999997</v>
      </c>
      <c r="S3535" s="31">
        <v>90</v>
      </c>
      <c r="T3535" s="6">
        <f>VLOOKUP(E3535,'参数设置&amp;汇总'!S:U,3,0)</f>
        <v>1</v>
      </c>
      <c r="U3535" s="78">
        <f t="shared" si="275"/>
        <v>1</v>
      </c>
      <c r="V3535" s="13">
        <v>0.85000000000000009</v>
      </c>
      <c r="W3535" s="78">
        <f t="shared" si="277"/>
        <v>0.22470588235294109</v>
      </c>
      <c r="X3535" s="1">
        <f>VLOOKUP(E3535,'渗透率、续签率'!AG:AJ,4,0)</f>
        <v>15914</v>
      </c>
      <c r="Y3535" s="1">
        <f t="shared" si="278"/>
        <v>3575.9694117647045</v>
      </c>
      <c r="Z3535">
        <v>0</v>
      </c>
      <c r="AA3535" s="89">
        <f t="shared" si="279"/>
        <v>15914</v>
      </c>
      <c r="AH3535" s="37"/>
      <c r="AI3535" s="37"/>
      <c r="AK3535" s="37"/>
    </row>
    <row r="3536" spans="1:37" hidden="1">
      <c r="A3536" t="s">
        <v>64</v>
      </c>
      <c r="B3536" t="s">
        <v>2</v>
      </c>
      <c r="C3536" t="s">
        <v>7</v>
      </c>
      <c r="D3536" t="s">
        <v>116</v>
      </c>
      <c r="E3536" t="s">
        <v>509</v>
      </c>
      <c r="F3536" t="str">
        <f t="shared" si="276"/>
        <v>泰安市留学机构</v>
      </c>
      <c r="G3536" t="s">
        <v>103</v>
      </c>
      <c r="H3536" t="s">
        <v>319</v>
      </c>
      <c r="I3536" t="s">
        <v>70</v>
      </c>
      <c r="J3536">
        <v>17</v>
      </c>
      <c r="K3536">
        <v>0</v>
      </c>
      <c r="L3536" s="13">
        <f>VLOOKUP(C3536,'渗透率、续签率'!B:C,2,0)</f>
        <v>0.80900000000000005</v>
      </c>
      <c r="M3536" s="6">
        <v>0</v>
      </c>
      <c r="N3536">
        <v>0</v>
      </c>
      <c r="O3536">
        <v>0</v>
      </c>
      <c r="P3536" s="6">
        <v>0</v>
      </c>
      <c r="Q3536" s="13">
        <v>0</v>
      </c>
      <c r="R3536" s="13">
        <v>0</v>
      </c>
      <c r="S3536" s="31">
        <v>21</v>
      </c>
      <c r="T3536" s="6">
        <f>VLOOKUP(E3536,'参数设置&amp;汇总'!S:U,3,0)</f>
        <v>1</v>
      </c>
      <c r="U3536" s="78">
        <f t="shared" si="275"/>
        <v>0</v>
      </c>
      <c r="V3536" s="13">
        <v>0.85000000000000009</v>
      </c>
      <c r="W3536" s="78">
        <f t="shared" si="277"/>
        <v>0</v>
      </c>
      <c r="X3536" s="1">
        <f>VLOOKUP(E3536,'渗透率、续签率'!AG:AJ,4,0)</f>
        <v>15914</v>
      </c>
      <c r="Y3536" s="1">
        <f t="shared" si="278"/>
        <v>0</v>
      </c>
      <c r="Z3536">
        <v>0</v>
      </c>
      <c r="AA3536" s="89">
        <f t="shared" si="279"/>
        <v>0</v>
      </c>
      <c r="AH3536" s="37"/>
      <c r="AI3536" s="37"/>
      <c r="AK3536" s="37"/>
    </row>
    <row r="3537" spans="1:37" hidden="1">
      <c r="A3537" t="s">
        <v>64</v>
      </c>
      <c r="B3537" t="s">
        <v>2</v>
      </c>
      <c r="C3537" t="s">
        <v>7</v>
      </c>
      <c r="D3537" t="s">
        <v>116</v>
      </c>
      <c r="E3537" t="s">
        <v>509</v>
      </c>
      <c r="F3537" t="str">
        <f t="shared" si="276"/>
        <v>泰州市留学机构</v>
      </c>
      <c r="G3537" t="s">
        <v>73</v>
      </c>
      <c r="H3537" t="s">
        <v>320</v>
      </c>
      <c r="I3537" t="s">
        <v>70</v>
      </c>
      <c r="J3537">
        <v>9</v>
      </c>
      <c r="K3537">
        <v>0</v>
      </c>
      <c r="L3537" s="13">
        <f>VLOOKUP(C3537,'渗透率、续签率'!B:C,2,0)</f>
        <v>0.80900000000000005</v>
      </c>
      <c r="M3537" s="6">
        <v>0</v>
      </c>
      <c r="N3537">
        <v>0</v>
      </c>
      <c r="O3537">
        <v>0</v>
      </c>
      <c r="P3537" s="6">
        <v>0</v>
      </c>
      <c r="Q3537" s="13">
        <v>0</v>
      </c>
      <c r="R3537" s="13">
        <v>0</v>
      </c>
      <c r="S3537" s="31">
        <v>4</v>
      </c>
      <c r="T3537" s="6">
        <f>VLOOKUP(E3537,'参数设置&amp;汇总'!S:U,3,0)</f>
        <v>1</v>
      </c>
      <c r="U3537" s="78">
        <f t="shared" si="275"/>
        <v>0</v>
      </c>
      <c r="V3537" s="13">
        <v>0.85000000000000009</v>
      </c>
      <c r="W3537" s="78">
        <f t="shared" si="277"/>
        <v>0</v>
      </c>
      <c r="X3537" s="1">
        <f>VLOOKUP(E3537,'渗透率、续签率'!AG:AJ,4,0)</f>
        <v>15914</v>
      </c>
      <c r="Y3537" s="1">
        <f t="shared" si="278"/>
        <v>0</v>
      </c>
      <c r="Z3537">
        <v>0</v>
      </c>
      <c r="AA3537" s="89">
        <f t="shared" si="279"/>
        <v>0</v>
      </c>
      <c r="AH3537" s="37"/>
      <c r="AI3537" s="37"/>
      <c r="AJ3537" s="1"/>
      <c r="AK3537" s="37"/>
    </row>
    <row r="3538" spans="1:37" hidden="1">
      <c r="A3538" t="s">
        <v>64</v>
      </c>
      <c r="B3538" t="s">
        <v>2</v>
      </c>
      <c r="C3538" t="s">
        <v>7</v>
      </c>
      <c r="D3538" t="s">
        <v>116</v>
      </c>
      <c r="E3538" t="s">
        <v>509</v>
      </c>
      <c r="F3538" t="str">
        <f t="shared" si="276"/>
        <v>泸州市留学机构</v>
      </c>
      <c r="G3538" t="s">
        <v>77</v>
      </c>
      <c r="H3538" t="s">
        <v>321</v>
      </c>
      <c r="I3538" t="s">
        <v>70</v>
      </c>
      <c r="J3538">
        <v>2</v>
      </c>
      <c r="K3538">
        <v>0</v>
      </c>
      <c r="L3538" s="13">
        <f>VLOOKUP(C3538,'渗透率、续签率'!B:C,2,0)</f>
        <v>0.80900000000000005</v>
      </c>
      <c r="M3538" s="6">
        <v>0</v>
      </c>
      <c r="N3538">
        <v>0</v>
      </c>
      <c r="O3538">
        <v>0</v>
      </c>
      <c r="P3538" s="6">
        <v>0</v>
      </c>
      <c r="Q3538" s="13">
        <v>0</v>
      </c>
      <c r="R3538" s="13">
        <v>0</v>
      </c>
      <c r="S3538" s="31">
        <v>1</v>
      </c>
      <c r="T3538" s="6">
        <f>VLOOKUP(E3538,'参数设置&amp;汇总'!S:U,3,0)</f>
        <v>1</v>
      </c>
      <c r="U3538" s="78">
        <f t="shared" si="275"/>
        <v>0</v>
      </c>
      <c r="V3538" s="13">
        <v>0.85000000000000009</v>
      </c>
      <c r="W3538" s="78">
        <f t="shared" si="277"/>
        <v>0</v>
      </c>
      <c r="X3538" s="1">
        <f>VLOOKUP(E3538,'渗透率、续签率'!AG:AJ,4,0)</f>
        <v>15914</v>
      </c>
      <c r="Y3538" s="1">
        <f t="shared" si="278"/>
        <v>0</v>
      </c>
      <c r="Z3538">
        <v>0</v>
      </c>
      <c r="AA3538" s="89">
        <f t="shared" si="279"/>
        <v>0</v>
      </c>
      <c r="AH3538" s="37"/>
      <c r="AI3538" s="37"/>
      <c r="AK3538" s="37"/>
    </row>
    <row r="3539" spans="1:37" hidden="1">
      <c r="A3539" t="s">
        <v>64</v>
      </c>
      <c r="B3539" t="s">
        <v>2</v>
      </c>
      <c r="C3539" t="s">
        <v>7</v>
      </c>
      <c r="D3539" t="s">
        <v>116</v>
      </c>
      <c r="E3539" t="s">
        <v>509</v>
      </c>
      <c r="F3539" t="str">
        <f t="shared" si="276"/>
        <v>洛阳市留学机构</v>
      </c>
      <c r="G3539" t="s">
        <v>110</v>
      </c>
      <c r="H3539" t="s">
        <v>322</v>
      </c>
      <c r="I3539" t="s">
        <v>70</v>
      </c>
      <c r="J3539">
        <v>26</v>
      </c>
      <c r="K3539">
        <v>6</v>
      </c>
      <c r="L3539" s="13">
        <f>VLOOKUP(C3539,'渗透率、续签率'!B:C,2,0)</f>
        <v>0.80900000000000005</v>
      </c>
      <c r="M3539" s="6">
        <v>0.23</v>
      </c>
      <c r="N3539">
        <v>4</v>
      </c>
      <c r="O3539">
        <v>4</v>
      </c>
      <c r="P3539" s="6">
        <v>1</v>
      </c>
      <c r="Q3539" s="13">
        <v>0.89700000000000002</v>
      </c>
      <c r="R3539" s="13">
        <v>0.79900000000000004</v>
      </c>
      <c r="S3539" s="31">
        <v>336</v>
      </c>
      <c r="T3539" s="6">
        <f>VLOOKUP(E3539,'参数设置&amp;汇总'!S:U,3,0)</f>
        <v>1</v>
      </c>
      <c r="U3539" s="78">
        <f t="shared" si="275"/>
        <v>4</v>
      </c>
      <c r="V3539" s="13">
        <v>0.85000000000000009</v>
      </c>
      <c r="W3539" s="78">
        <f t="shared" si="277"/>
        <v>0.89882352941176435</v>
      </c>
      <c r="X3539" s="1">
        <f>VLOOKUP(E3539,'渗透率、续签率'!AG:AJ,4,0)</f>
        <v>15914</v>
      </c>
      <c r="Y3539" s="1">
        <f t="shared" si="278"/>
        <v>14303.877647058818</v>
      </c>
      <c r="Z3539">
        <v>0</v>
      </c>
      <c r="AA3539" s="89">
        <f t="shared" si="279"/>
        <v>63656</v>
      </c>
      <c r="AH3539" s="37"/>
      <c r="AI3539" s="37"/>
      <c r="AK3539" s="37"/>
    </row>
    <row r="3540" spans="1:37" hidden="1">
      <c r="A3540" t="s">
        <v>64</v>
      </c>
      <c r="B3540" t="s">
        <v>2</v>
      </c>
      <c r="C3540" t="s">
        <v>7</v>
      </c>
      <c r="D3540" t="s">
        <v>116</v>
      </c>
      <c r="E3540" t="s">
        <v>509</v>
      </c>
      <c r="F3540" t="str">
        <f t="shared" si="276"/>
        <v>济宁市留学机构</v>
      </c>
      <c r="G3540" t="s">
        <v>103</v>
      </c>
      <c r="H3540" t="s">
        <v>323</v>
      </c>
      <c r="I3540" t="s">
        <v>70</v>
      </c>
      <c r="J3540">
        <v>26</v>
      </c>
      <c r="K3540">
        <v>1</v>
      </c>
      <c r="L3540" s="13">
        <f>VLOOKUP(C3540,'渗透率、续签率'!B:C,2,0)</f>
        <v>0.80900000000000005</v>
      </c>
      <c r="M3540" s="6">
        <v>0.04</v>
      </c>
      <c r="N3540">
        <v>0</v>
      </c>
      <c r="O3540">
        <v>0</v>
      </c>
      <c r="P3540" s="6">
        <v>0</v>
      </c>
      <c r="Q3540" s="13">
        <v>7.3999999999999996E-2</v>
      </c>
      <c r="R3540" s="13">
        <v>0</v>
      </c>
      <c r="S3540" s="31">
        <v>48</v>
      </c>
      <c r="T3540" s="6">
        <f>VLOOKUP(E3540,'参数设置&amp;汇总'!S:U,3,0)</f>
        <v>1</v>
      </c>
      <c r="U3540" s="78">
        <f t="shared" si="275"/>
        <v>0</v>
      </c>
      <c r="V3540" s="13">
        <v>0.85000000000000009</v>
      </c>
      <c r="W3540" s="78">
        <f t="shared" si="277"/>
        <v>0</v>
      </c>
      <c r="X3540" s="1">
        <f>VLOOKUP(E3540,'渗透率、续签率'!AG:AJ,4,0)</f>
        <v>15914</v>
      </c>
      <c r="Y3540" s="1">
        <f t="shared" si="278"/>
        <v>0</v>
      </c>
      <c r="Z3540">
        <v>0</v>
      </c>
      <c r="AA3540" s="89">
        <f t="shared" si="279"/>
        <v>0</v>
      </c>
      <c r="AH3540" s="37"/>
      <c r="AI3540" s="37"/>
      <c r="AK3540" s="37"/>
    </row>
    <row r="3541" spans="1:37" hidden="1">
      <c r="A3541" t="s">
        <v>64</v>
      </c>
      <c r="B3541" t="s">
        <v>2</v>
      </c>
      <c r="C3541" t="s">
        <v>7</v>
      </c>
      <c r="D3541" t="s">
        <v>116</v>
      </c>
      <c r="E3541" t="s">
        <v>509</v>
      </c>
      <c r="F3541" t="str">
        <f t="shared" si="276"/>
        <v>济源市留学机构</v>
      </c>
      <c r="G3541" t="s">
        <v>110</v>
      </c>
      <c r="H3541" t="s">
        <v>324</v>
      </c>
      <c r="I3541" t="s">
        <v>70</v>
      </c>
      <c r="J3541">
        <v>0</v>
      </c>
      <c r="K3541">
        <v>0</v>
      </c>
      <c r="L3541" s="13">
        <f>VLOOKUP(C3541,'渗透率、续签率'!B:C,2,0)</f>
        <v>0.80900000000000005</v>
      </c>
      <c r="M3541" s="6">
        <v>0</v>
      </c>
      <c r="N3541">
        <v>0</v>
      </c>
      <c r="O3541">
        <v>0</v>
      </c>
      <c r="P3541" s="6">
        <v>0</v>
      </c>
      <c r="Q3541" s="13">
        <v>0</v>
      </c>
      <c r="R3541" s="13">
        <v>0</v>
      </c>
      <c r="S3541" s="31">
        <v>0</v>
      </c>
      <c r="T3541" s="6">
        <f>VLOOKUP(E3541,'参数设置&amp;汇总'!S:U,3,0)</f>
        <v>1</v>
      </c>
      <c r="U3541" s="78">
        <f t="shared" si="275"/>
        <v>0</v>
      </c>
      <c r="V3541" s="13">
        <v>0.85000000000000009</v>
      </c>
      <c r="W3541" s="78">
        <f t="shared" si="277"/>
        <v>0</v>
      </c>
      <c r="X3541" s="1">
        <f>VLOOKUP(E3541,'渗透率、续签率'!AG:AJ,4,0)</f>
        <v>15914</v>
      </c>
      <c r="Y3541" s="1">
        <f t="shared" si="278"/>
        <v>0</v>
      </c>
      <c r="Z3541">
        <v>0</v>
      </c>
      <c r="AA3541" s="89">
        <f t="shared" si="279"/>
        <v>0</v>
      </c>
      <c r="AH3541" s="37"/>
      <c r="AI3541" s="37"/>
      <c r="AK3541" s="37"/>
    </row>
    <row r="3542" spans="1:37" hidden="1">
      <c r="A3542" t="s">
        <v>64</v>
      </c>
      <c r="B3542" t="s">
        <v>2</v>
      </c>
      <c r="C3542" t="s">
        <v>7</v>
      </c>
      <c r="D3542" t="s">
        <v>116</v>
      </c>
      <c r="E3542" t="s">
        <v>509</v>
      </c>
      <c r="F3542" t="str">
        <f t="shared" si="276"/>
        <v>海东市留学机构</v>
      </c>
      <c r="G3542" t="s">
        <v>297</v>
      </c>
      <c r="H3542" t="s">
        <v>325</v>
      </c>
      <c r="I3542" t="s">
        <v>70</v>
      </c>
      <c r="J3542">
        <v>0</v>
      </c>
      <c r="K3542">
        <v>0</v>
      </c>
      <c r="L3542" s="13">
        <f>VLOOKUP(C3542,'渗透率、续签率'!B:C,2,0)</f>
        <v>0.80900000000000005</v>
      </c>
      <c r="M3542" s="6">
        <v>0</v>
      </c>
      <c r="N3542">
        <v>0</v>
      </c>
      <c r="O3542">
        <v>0</v>
      </c>
      <c r="P3542" s="6">
        <v>0</v>
      </c>
      <c r="Q3542" s="13">
        <v>0</v>
      </c>
      <c r="R3542" s="13">
        <v>0</v>
      </c>
      <c r="S3542" s="31">
        <v>0</v>
      </c>
      <c r="T3542" s="6">
        <f>VLOOKUP(E3542,'参数设置&amp;汇总'!S:U,3,0)</f>
        <v>1</v>
      </c>
      <c r="U3542" s="78">
        <f t="shared" si="275"/>
        <v>0</v>
      </c>
      <c r="V3542" s="13">
        <v>0.85000000000000009</v>
      </c>
      <c r="W3542" s="78">
        <f t="shared" si="277"/>
        <v>0</v>
      </c>
      <c r="X3542" s="1">
        <f>VLOOKUP(E3542,'渗透率、续签率'!AG:AJ,4,0)</f>
        <v>15914</v>
      </c>
      <c r="Y3542" s="1">
        <f t="shared" si="278"/>
        <v>0</v>
      </c>
      <c r="Z3542">
        <v>0</v>
      </c>
      <c r="AA3542" s="89">
        <f t="shared" si="279"/>
        <v>0</v>
      </c>
      <c r="AH3542" s="37"/>
      <c r="AI3542" s="37"/>
      <c r="AK3542" s="37"/>
    </row>
    <row r="3543" spans="1:37" hidden="1">
      <c r="A3543" t="s">
        <v>64</v>
      </c>
      <c r="B3543" t="s">
        <v>2</v>
      </c>
      <c r="C3543" t="s">
        <v>7</v>
      </c>
      <c r="D3543" t="s">
        <v>116</v>
      </c>
      <c r="E3543" t="s">
        <v>509</v>
      </c>
      <c r="F3543" t="str">
        <f t="shared" si="276"/>
        <v>海北藏族自治州留学机构</v>
      </c>
      <c r="G3543" t="s">
        <v>297</v>
      </c>
      <c r="H3543" t="s">
        <v>326</v>
      </c>
      <c r="I3543" t="s">
        <v>70</v>
      </c>
      <c r="J3543">
        <v>0</v>
      </c>
      <c r="K3543">
        <v>0</v>
      </c>
      <c r="L3543" s="13">
        <f>VLOOKUP(C3543,'渗透率、续签率'!B:C,2,0)</f>
        <v>0.80900000000000005</v>
      </c>
      <c r="M3543" s="6">
        <v>0</v>
      </c>
      <c r="N3543">
        <v>0</v>
      </c>
      <c r="O3543">
        <v>0</v>
      </c>
      <c r="P3543" s="6">
        <v>0</v>
      </c>
      <c r="Q3543" s="13">
        <v>0</v>
      </c>
      <c r="R3543" s="13">
        <v>0</v>
      </c>
      <c r="S3543" s="31">
        <v>0</v>
      </c>
      <c r="T3543" s="6">
        <f>VLOOKUP(E3543,'参数设置&amp;汇总'!S:U,3,0)</f>
        <v>1</v>
      </c>
      <c r="U3543" s="78">
        <f t="shared" si="275"/>
        <v>0</v>
      </c>
      <c r="V3543" s="13">
        <v>0.85000000000000009</v>
      </c>
      <c r="W3543" s="78">
        <f t="shared" si="277"/>
        <v>0</v>
      </c>
      <c r="X3543" s="1">
        <f>VLOOKUP(E3543,'渗透率、续签率'!AG:AJ,4,0)</f>
        <v>15914</v>
      </c>
      <c r="Y3543" s="1">
        <f t="shared" si="278"/>
        <v>0</v>
      </c>
      <c r="Z3543">
        <v>0</v>
      </c>
      <c r="AA3543" s="89">
        <f t="shared" si="279"/>
        <v>0</v>
      </c>
      <c r="AH3543" s="37"/>
      <c r="AI3543" s="37"/>
      <c r="AJ3543" s="1"/>
      <c r="AK3543" s="37"/>
    </row>
    <row r="3544" spans="1:37" hidden="1">
      <c r="A3544" t="s">
        <v>64</v>
      </c>
      <c r="B3544" t="s">
        <v>2</v>
      </c>
      <c r="C3544" t="s">
        <v>7</v>
      </c>
      <c r="D3544" t="s">
        <v>116</v>
      </c>
      <c r="E3544" t="s">
        <v>509</v>
      </c>
      <c r="F3544" t="str">
        <f t="shared" si="276"/>
        <v>海南藏族自治州留学机构</v>
      </c>
      <c r="G3544" t="s">
        <v>297</v>
      </c>
      <c r="H3544" t="s">
        <v>327</v>
      </c>
      <c r="I3544" t="s">
        <v>70</v>
      </c>
      <c r="J3544">
        <v>0</v>
      </c>
      <c r="K3544">
        <v>0</v>
      </c>
      <c r="L3544" s="13">
        <f>VLOOKUP(C3544,'渗透率、续签率'!B:C,2,0)</f>
        <v>0.80900000000000005</v>
      </c>
      <c r="M3544" s="6">
        <v>0</v>
      </c>
      <c r="N3544">
        <v>0</v>
      </c>
      <c r="O3544">
        <v>0</v>
      </c>
      <c r="P3544" s="6">
        <v>0</v>
      </c>
      <c r="Q3544" s="13">
        <v>0</v>
      </c>
      <c r="R3544" s="13">
        <v>0</v>
      </c>
      <c r="S3544" s="31">
        <v>0</v>
      </c>
      <c r="T3544" s="6">
        <f>VLOOKUP(E3544,'参数设置&amp;汇总'!S:U,3,0)</f>
        <v>1</v>
      </c>
      <c r="U3544" s="78">
        <f t="shared" si="275"/>
        <v>0</v>
      </c>
      <c r="V3544" s="13">
        <v>0.85000000000000009</v>
      </c>
      <c r="W3544" s="78">
        <f t="shared" si="277"/>
        <v>0</v>
      </c>
      <c r="X3544" s="1">
        <f>VLOOKUP(E3544,'渗透率、续签率'!AG:AJ,4,0)</f>
        <v>15914</v>
      </c>
      <c r="Y3544" s="1">
        <f t="shared" si="278"/>
        <v>0</v>
      </c>
      <c r="Z3544">
        <v>0</v>
      </c>
      <c r="AA3544" s="89">
        <f t="shared" si="279"/>
        <v>0</v>
      </c>
      <c r="AH3544" s="37"/>
      <c r="AI3544" s="37"/>
      <c r="AK3544" s="37"/>
    </row>
    <row r="3545" spans="1:37" hidden="1">
      <c r="A3545" t="s">
        <v>64</v>
      </c>
      <c r="B3545" t="s">
        <v>2</v>
      </c>
      <c r="C3545" t="s">
        <v>7</v>
      </c>
      <c r="D3545" t="s">
        <v>116</v>
      </c>
      <c r="E3545" t="s">
        <v>509</v>
      </c>
      <c r="F3545" t="str">
        <f t="shared" si="276"/>
        <v>海口市留学机构</v>
      </c>
      <c r="G3545" t="s">
        <v>120</v>
      </c>
      <c r="H3545" t="s">
        <v>328</v>
      </c>
      <c r="I3545" t="s">
        <v>68</v>
      </c>
      <c r="J3545">
        <v>27</v>
      </c>
      <c r="K3545">
        <v>9</v>
      </c>
      <c r="L3545" s="13">
        <f>VLOOKUP(C3545,'渗透率、续签率'!B:C,2,0)</f>
        <v>0.80900000000000005</v>
      </c>
      <c r="M3545" s="6">
        <v>0.33</v>
      </c>
      <c r="N3545">
        <v>3</v>
      </c>
      <c r="O3545">
        <v>3</v>
      </c>
      <c r="P3545" s="6">
        <v>1</v>
      </c>
      <c r="Q3545" s="13">
        <v>0.88500000000000001</v>
      </c>
      <c r="R3545" s="13">
        <v>0.74199999999999999</v>
      </c>
      <c r="S3545" s="31">
        <v>234</v>
      </c>
      <c r="T3545" s="6">
        <f>VLOOKUP(E3545,'参数设置&amp;汇总'!S:U,3,0)</f>
        <v>1</v>
      </c>
      <c r="U3545" s="78">
        <f t="shared" si="275"/>
        <v>3</v>
      </c>
      <c r="V3545" s="13">
        <v>0.85000000000000009</v>
      </c>
      <c r="W3545" s="78">
        <f t="shared" si="277"/>
        <v>0.67411764705882327</v>
      </c>
      <c r="X3545" s="1">
        <f>VLOOKUP(E3545,'渗透率、续签率'!AG:AJ,4,0)</f>
        <v>15914</v>
      </c>
      <c r="Y3545" s="1">
        <f t="shared" si="278"/>
        <v>10727.908235294113</v>
      </c>
      <c r="Z3545">
        <v>4</v>
      </c>
      <c r="AA3545" s="89">
        <f t="shared" si="279"/>
        <v>47742</v>
      </c>
      <c r="AH3545" s="37"/>
      <c r="AI3545" s="37"/>
      <c r="AK3545" s="37"/>
    </row>
    <row r="3546" spans="1:37" hidden="1">
      <c r="A3546" t="s">
        <v>64</v>
      </c>
      <c r="B3546" t="s">
        <v>2</v>
      </c>
      <c r="C3546" t="s">
        <v>7</v>
      </c>
      <c r="D3546" t="s">
        <v>116</v>
      </c>
      <c r="E3546" t="s">
        <v>509</v>
      </c>
      <c r="F3546" t="str">
        <f t="shared" si="276"/>
        <v>海西蒙古族藏族自治州留学机构</v>
      </c>
      <c r="G3546" t="s">
        <v>297</v>
      </c>
      <c r="H3546" t="s">
        <v>329</v>
      </c>
      <c r="I3546" t="s">
        <v>70</v>
      </c>
      <c r="J3546">
        <v>0</v>
      </c>
      <c r="K3546">
        <v>0</v>
      </c>
      <c r="L3546" s="13">
        <f>VLOOKUP(C3546,'渗透率、续签率'!B:C,2,0)</f>
        <v>0.80900000000000005</v>
      </c>
      <c r="M3546" s="6">
        <v>0</v>
      </c>
      <c r="N3546">
        <v>0</v>
      </c>
      <c r="O3546">
        <v>0</v>
      </c>
      <c r="P3546" s="6">
        <v>0</v>
      </c>
      <c r="Q3546" s="13">
        <v>0</v>
      </c>
      <c r="R3546" s="13">
        <v>0</v>
      </c>
      <c r="S3546" s="31">
        <v>0</v>
      </c>
      <c r="T3546" s="6">
        <f>VLOOKUP(E3546,'参数设置&amp;汇总'!S:U,3,0)</f>
        <v>1</v>
      </c>
      <c r="U3546" s="78">
        <f t="shared" si="275"/>
        <v>0</v>
      </c>
      <c r="V3546" s="13">
        <v>0.85000000000000009</v>
      </c>
      <c r="W3546" s="78">
        <f t="shared" si="277"/>
        <v>0</v>
      </c>
      <c r="X3546" s="1">
        <f>VLOOKUP(E3546,'渗透率、续签率'!AG:AJ,4,0)</f>
        <v>15914</v>
      </c>
      <c r="Y3546" s="1">
        <f t="shared" si="278"/>
        <v>0</v>
      </c>
      <c r="Z3546">
        <v>0</v>
      </c>
      <c r="AA3546" s="89">
        <f t="shared" si="279"/>
        <v>0</v>
      </c>
      <c r="AH3546" s="37"/>
      <c r="AI3546" s="37"/>
      <c r="AK3546" s="37"/>
    </row>
    <row r="3547" spans="1:37" hidden="1">
      <c r="A3547" t="s">
        <v>64</v>
      </c>
      <c r="B3547" t="s">
        <v>2</v>
      </c>
      <c r="C3547" t="s">
        <v>7</v>
      </c>
      <c r="D3547" t="s">
        <v>116</v>
      </c>
      <c r="E3547" t="s">
        <v>509</v>
      </c>
      <c r="F3547" t="str">
        <f t="shared" si="276"/>
        <v>淄博市留学机构</v>
      </c>
      <c r="G3547" t="s">
        <v>103</v>
      </c>
      <c r="H3547" t="s">
        <v>330</v>
      </c>
      <c r="I3547" t="s">
        <v>70</v>
      </c>
      <c r="J3547">
        <v>19</v>
      </c>
      <c r="K3547">
        <v>0</v>
      </c>
      <c r="L3547" s="13">
        <f>VLOOKUP(C3547,'渗透率、续签率'!B:C,2,0)</f>
        <v>0.80900000000000005</v>
      </c>
      <c r="M3547" s="6">
        <v>0</v>
      </c>
      <c r="N3547">
        <v>0</v>
      </c>
      <c r="O3547">
        <v>0</v>
      </c>
      <c r="P3547" s="6">
        <v>0</v>
      </c>
      <c r="Q3547" s="13">
        <v>0</v>
      </c>
      <c r="R3547" s="13">
        <v>0</v>
      </c>
      <c r="S3547" s="31">
        <v>48</v>
      </c>
      <c r="T3547" s="6">
        <f>VLOOKUP(E3547,'参数设置&amp;汇总'!S:U,3,0)</f>
        <v>1</v>
      </c>
      <c r="U3547" s="78">
        <f t="shared" si="275"/>
        <v>0</v>
      </c>
      <c r="V3547" s="13">
        <v>0.85000000000000009</v>
      </c>
      <c r="W3547" s="78">
        <f t="shared" si="277"/>
        <v>0</v>
      </c>
      <c r="X3547" s="1">
        <f>VLOOKUP(E3547,'渗透率、续签率'!AG:AJ,4,0)</f>
        <v>15914</v>
      </c>
      <c r="Y3547" s="1">
        <f t="shared" si="278"/>
        <v>0</v>
      </c>
      <c r="Z3547">
        <v>0</v>
      </c>
      <c r="AA3547" s="89">
        <f t="shared" si="279"/>
        <v>0</v>
      </c>
      <c r="AH3547" s="37"/>
      <c r="AI3547" s="37"/>
      <c r="AK3547" s="37"/>
    </row>
    <row r="3548" spans="1:37" hidden="1">
      <c r="A3548" t="s">
        <v>64</v>
      </c>
      <c r="B3548" t="s">
        <v>2</v>
      </c>
      <c r="C3548" t="s">
        <v>7</v>
      </c>
      <c r="D3548" t="s">
        <v>116</v>
      </c>
      <c r="E3548" t="s">
        <v>509</v>
      </c>
      <c r="F3548" t="str">
        <f t="shared" si="276"/>
        <v>淮北市留学机构</v>
      </c>
      <c r="G3548" t="s">
        <v>94</v>
      </c>
      <c r="H3548" t="s">
        <v>331</v>
      </c>
      <c r="I3548" t="s">
        <v>68</v>
      </c>
      <c r="J3548">
        <v>5</v>
      </c>
      <c r="K3548">
        <v>0</v>
      </c>
      <c r="L3548" s="13">
        <f>VLOOKUP(C3548,'渗透率、续签率'!B:C,2,0)</f>
        <v>0.80900000000000005</v>
      </c>
      <c r="M3548" s="6">
        <v>0</v>
      </c>
      <c r="N3548">
        <v>0</v>
      </c>
      <c r="O3548">
        <v>0</v>
      </c>
      <c r="P3548" s="6">
        <v>0</v>
      </c>
      <c r="Q3548" s="13">
        <v>0</v>
      </c>
      <c r="R3548" s="13">
        <v>0</v>
      </c>
      <c r="S3548" s="31">
        <v>5</v>
      </c>
      <c r="T3548" s="6">
        <f>VLOOKUP(E3548,'参数设置&amp;汇总'!S:U,3,0)</f>
        <v>1</v>
      </c>
      <c r="U3548" s="78">
        <f t="shared" si="275"/>
        <v>0</v>
      </c>
      <c r="V3548" s="13">
        <v>0.85000000000000009</v>
      </c>
      <c r="W3548" s="78">
        <f t="shared" si="277"/>
        <v>0</v>
      </c>
      <c r="X3548" s="1">
        <f>VLOOKUP(E3548,'渗透率、续签率'!AG:AJ,4,0)</f>
        <v>15914</v>
      </c>
      <c r="Y3548" s="1">
        <f t="shared" si="278"/>
        <v>0</v>
      </c>
      <c r="Z3548">
        <v>0</v>
      </c>
      <c r="AA3548" s="89">
        <f t="shared" si="279"/>
        <v>0</v>
      </c>
      <c r="AH3548" s="37"/>
      <c r="AI3548" s="37"/>
      <c r="AK3548" s="37"/>
    </row>
    <row r="3549" spans="1:37" hidden="1">
      <c r="A3549" t="s">
        <v>64</v>
      </c>
      <c r="B3549" t="s">
        <v>2</v>
      </c>
      <c r="C3549" t="s">
        <v>7</v>
      </c>
      <c r="D3549" t="s">
        <v>116</v>
      </c>
      <c r="E3549" t="s">
        <v>509</v>
      </c>
      <c r="F3549" t="str">
        <f t="shared" si="276"/>
        <v>淮南市留学机构</v>
      </c>
      <c r="G3549" t="s">
        <v>94</v>
      </c>
      <c r="H3549" t="s">
        <v>332</v>
      </c>
      <c r="I3549" t="s">
        <v>68</v>
      </c>
      <c r="J3549">
        <v>2</v>
      </c>
      <c r="K3549">
        <v>0</v>
      </c>
      <c r="L3549" s="13">
        <f>VLOOKUP(C3549,'渗透率、续签率'!B:C,2,0)</f>
        <v>0.80900000000000005</v>
      </c>
      <c r="M3549" s="6">
        <v>0</v>
      </c>
      <c r="N3549">
        <v>0</v>
      </c>
      <c r="O3549">
        <v>0</v>
      </c>
      <c r="P3549" s="6">
        <v>0</v>
      </c>
      <c r="Q3549" s="13">
        <v>0</v>
      </c>
      <c r="R3549" s="13">
        <v>0</v>
      </c>
      <c r="S3549" s="31">
        <v>3</v>
      </c>
      <c r="T3549" s="6">
        <f>VLOOKUP(E3549,'参数设置&amp;汇总'!S:U,3,0)</f>
        <v>1</v>
      </c>
      <c r="U3549" s="78">
        <f t="shared" si="275"/>
        <v>0</v>
      </c>
      <c r="V3549" s="13">
        <v>0.85000000000000009</v>
      </c>
      <c r="W3549" s="78">
        <f t="shared" si="277"/>
        <v>0</v>
      </c>
      <c r="X3549" s="1">
        <f>VLOOKUP(E3549,'渗透率、续签率'!AG:AJ,4,0)</f>
        <v>15914</v>
      </c>
      <c r="Y3549" s="1">
        <f t="shared" si="278"/>
        <v>0</v>
      </c>
      <c r="Z3549">
        <v>0</v>
      </c>
      <c r="AA3549" s="89">
        <f t="shared" si="279"/>
        <v>0</v>
      </c>
      <c r="AH3549" s="37"/>
      <c r="AI3549" s="37"/>
      <c r="AK3549" s="37"/>
    </row>
    <row r="3550" spans="1:37" hidden="1">
      <c r="A3550" t="s">
        <v>64</v>
      </c>
      <c r="B3550" t="s">
        <v>2</v>
      </c>
      <c r="C3550" t="s">
        <v>7</v>
      </c>
      <c r="D3550" t="s">
        <v>116</v>
      </c>
      <c r="E3550" t="s">
        <v>509</v>
      </c>
      <c r="F3550" t="str">
        <f t="shared" si="276"/>
        <v>淮安市留学机构</v>
      </c>
      <c r="G3550" t="s">
        <v>73</v>
      </c>
      <c r="H3550" t="s">
        <v>333</v>
      </c>
      <c r="I3550" t="s">
        <v>70</v>
      </c>
      <c r="J3550">
        <v>8</v>
      </c>
      <c r="K3550">
        <v>1</v>
      </c>
      <c r="L3550" s="13">
        <f>VLOOKUP(C3550,'渗透率、续签率'!B:C,2,0)</f>
        <v>0.80900000000000005</v>
      </c>
      <c r="M3550" s="6">
        <v>0.13</v>
      </c>
      <c r="N3550">
        <v>0</v>
      </c>
      <c r="O3550">
        <v>0</v>
      </c>
      <c r="P3550" s="6">
        <v>0</v>
      </c>
      <c r="Q3550" s="13">
        <v>0.71299999999999997</v>
      </c>
      <c r="R3550" s="13">
        <v>0</v>
      </c>
      <c r="S3550" s="31">
        <v>17</v>
      </c>
      <c r="T3550" s="6">
        <f>VLOOKUP(E3550,'参数设置&amp;汇总'!S:U,3,0)</f>
        <v>1</v>
      </c>
      <c r="U3550" s="78">
        <f t="shared" si="275"/>
        <v>0</v>
      </c>
      <c r="V3550" s="13">
        <v>0.85000000000000009</v>
      </c>
      <c r="W3550" s="78">
        <f t="shared" si="277"/>
        <v>0</v>
      </c>
      <c r="X3550" s="1">
        <f>VLOOKUP(E3550,'渗透率、续签率'!AG:AJ,4,0)</f>
        <v>15914</v>
      </c>
      <c r="Y3550" s="1">
        <f t="shared" si="278"/>
        <v>0</v>
      </c>
      <c r="Z3550">
        <v>0</v>
      </c>
      <c r="AA3550" s="89">
        <f t="shared" si="279"/>
        <v>0</v>
      </c>
      <c r="AH3550" s="37"/>
      <c r="AI3550" s="37"/>
      <c r="AK3550" s="37"/>
    </row>
    <row r="3551" spans="1:37" hidden="1">
      <c r="A3551" t="s">
        <v>64</v>
      </c>
      <c r="B3551" t="s">
        <v>2</v>
      </c>
      <c r="C3551" t="s">
        <v>7</v>
      </c>
      <c r="D3551" t="s">
        <v>116</v>
      </c>
      <c r="E3551" t="s">
        <v>509</v>
      </c>
      <c r="F3551" t="str">
        <f t="shared" si="276"/>
        <v>清远市留学机构</v>
      </c>
      <c r="G3551" t="s">
        <v>75</v>
      </c>
      <c r="H3551" t="s">
        <v>334</v>
      </c>
      <c r="I3551" t="s">
        <v>68</v>
      </c>
      <c r="J3551">
        <v>1</v>
      </c>
      <c r="K3551">
        <v>0</v>
      </c>
      <c r="L3551" s="13">
        <f>VLOOKUP(C3551,'渗透率、续签率'!B:C,2,0)</f>
        <v>0.80900000000000005</v>
      </c>
      <c r="M3551" s="6">
        <v>0</v>
      </c>
      <c r="N3551">
        <v>0</v>
      </c>
      <c r="O3551">
        <v>0</v>
      </c>
      <c r="P3551" s="6">
        <v>0</v>
      </c>
      <c r="Q3551" s="13">
        <v>0</v>
      </c>
      <c r="R3551" s="13">
        <v>0</v>
      </c>
      <c r="S3551" s="31">
        <v>1</v>
      </c>
      <c r="T3551" s="6">
        <f>VLOOKUP(E3551,'参数设置&amp;汇总'!S:U,3,0)</f>
        <v>1</v>
      </c>
      <c r="U3551" s="78">
        <f t="shared" si="275"/>
        <v>0</v>
      </c>
      <c r="V3551" s="13">
        <v>0.85000000000000009</v>
      </c>
      <c r="W3551" s="78">
        <f t="shared" si="277"/>
        <v>0</v>
      </c>
      <c r="X3551" s="1">
        <f>VLOOKUP(E3551,'渗透率、续签率'!AG:AJ,4,0)</f>
        <v>15914</v>
      </c>
      <c r="Y3551" s="1">
        <f t="shared" si="278"/>
        <v>0</v>
      </c>
      <c r="Z3551">
        <v>0</v>
      </c>
      <c r="AA3551" s="89">
        <f t="shared" si="279"/>
        <v>0</v>
      </c>
      <c r="AH3551" s="37"/>
      <c r="AI3551" s="37"/>
      <c r="AK3551" s="37"/>
    </row>
    <row r="3552" spans="1:37" hidden="1">
      <c r="A3552" t="s">
        <v>64</v>
      </c>
      <c r="B3552" t="s">
        <v>2</v>
      </c>
      <c r="C3552" t="s">
        <v>7</v>
      </c>
      <c r="D3552" t="s">
        <v>116</v>
      </c>
      <c r="E3552" t="s">
        <v>509</v>
      </c>
      <c r="F3552" t="str">
        <f t="shared" si="276"/>
        <v>渭南市留学机构</v>
      </c>
      <c r="G3552" t="s">
        <v>108</v>
      </c>
      <c r="H3552" t="s">
        <v>335</v>
      </c>
      <c r="I3552" t="s">
        <v>70</v>
      </c>
      <c r="J3552">
        <v>2</v>
      </c>
      <c r="K3552">
        <v>0</v>
      </c>
      <c r="L3552" s="13">
        <f>VLOOKUP(C3552,'渗透率、续签率'!B:C,2,0)</f>
        <v>0.80900000000000005</v>
      </c>
      <c r="M3552" s="6">
        <v>0</v>
      </c>
      <c r="N3552">
        <v>0</v>
      </c>
      <c r="O3552">
        <v>0</v>
      </c>
      <c r="P3552" s="6">
        <v>0</v>
      </c>
      <c r="Q3552" s="13">
        <v>0</v>
      </c>
      <c r="R3552" s="13">
        <v>0</v>
      </c>
      <c r="S3552" s="31">
        <v>0</v>
      </c>
      <c r="T3552" s="6">
        <f>VLOOKUP(E3552,'参数设置&amp;汇总'!S:U,3,0)</f>
        <v>1</v>
      </c>
      <c r="U3552" s="78">
        <f t="shared" si="275"/>
        <v>0</v>
      </c>
      <c r="V3552" s="13">
        <v>0.85000000000000009</v>
      </c>
      <c r="W3552" s="78">
        <f t="shared" si="277"/>
        <v>0</v>
      </c>
      <c r="X3552" s="1">
        <f>VLOOKUP(E3552,'渗透率、续签率'!AG:AJ,4,0)</f>
        <v>15914</v>
      </c>
      <c r="Y3552" s="1">
        <f t="shared" si="278"/>
        <v>0</v>
      </c>
      <c r="Z3552">
        <v>0</v>
      </c>
      <c r="AA3552" s="89">
        <f t="shared" si="279"/>
        <v>0</v>
      </c>
    </row>
    <row r="3553" spans="1:37" hidden="1">
      <c r="A3553" t="s">
        <v>64</v>
      </c>
      <c r="B3553" t="s">
        <v>2</v>
      </c>
      <c r="C3553" t="s">
        <v>7</v>
      </c>
      <c r="D3553" t="s">
        <v>116</v>
      </c>
      <c r="E3553" t="s">
        <v>509</v>
      </c>
      <c r="F3553" t="str">
        <f t="shared" si="276"/>
        <v>湖州市留学机构</v>
      </c>
      <c r="G3553" t="s">
        <v>79</v>
      </c>
      <c r="H3553" t="s">
        <v>336</v>
      </c>
      <c r="I3553" t="s">
        <v>68</v>
      </c>
      <c r="J3553">
        <v>15</v>
      </c>
      <c r="K3553">
        <v>2</v>
      </c>
      <c r="L3553" s="13">
        <f>VLOOKUP(C3553,'渗透率、续签率'!B:C,2,0)</f>
        <v>0.80900000000000005</v>
      </c>
      <c r="M3553" s="6">
        <v>0.13</v>
      </c>
      <c r="N3553">
        <v>1</v>
      </c>
      <c r="O3553">
        <v>1</v>
      </c>
      <c r="P3553" s="6">
        <v>1</v>
      </c>
      <c r="Q3553" s="13">
        <v>0.71899999999999997</v>
      </c>
      <c r="R3553" s="13">
        <v>0.70199999999999996</v>
      </c>
      <c r="S3553" s="31">
        <v>86</v>
      </c>
      <c r="T3553" s="6">
        <f>VLOOKUP(E3553,'参数设置&amp;汇总'!S:U,3,0)</f>
        <v>1</v>
      </c>
      <c r="U3553" s="78">
        <f t="shared" si="275"/>
        <v>1</v>
      </c>
      <c r="V3553" s="13">
        <v>0.85000000000000009</v>
      </c>
      <c r="W3553" s="78">
        <f t="shared" si="277"/>
        <v>0.22470588235294109</v>
      </c>
      <c r="X3553" s="1">
        <f>VLOOKUP(E3553,'渗透率、续签率'!AG:AJ,4,0)</f>
        <v>15914</v>
      </c>
      <c r="Y3553" s="1">
        <f t="shared" si="278"/>
        <v>3575.9694117647045</v>
      </c>
      <c r="Z3553">
        <v>0</v>
      </c>
      <c r="AA3553" s="89">
        <f t="shared" si="279"/>
        <v>15914</v>
      </c>
      <c r="AH3553" s="37"/>
      <c r="AI3553" s="37"/>
      <c r="AK3553" s="37"/>
    </row>
    <row r="3554" spans="1:37" hidden="1">
      <c r="A3554" t="s">
        <v>64</v>
      </c>
      <c r="B3554" t="s">
        <v>2</v>
      </c>
      <c r="C3554" t="s">
        <v>7</v>
      </c>
      <c r="D3554" t="s">
        <v>116</v>
      </c>
      <c r="E3554" t="s">
        <v>509</v>
      </c>
      <c r="F3554" t="str">
        <f t="shared" si="276"/>
        <v>湘潭市留学机构</v>
      </c>
      <c r="G3554" t="s">
        <v>113</v>
      </c>
      <c r="H3554" t="s">
        <v>337</v>
      </c>
      <c r="I3554" t="s">
        <v>68</v>
      </c>
      <c r="J3554">
        <v>1</v>
      </c>
      <c r="K3554">
        <v>0</v>
      </c>
      <c r="L3554" s="13">
        <f>VLOOKUP(C3554,'渗透率、续签率'!B:C,2,0)</f>
        <v>0.80900000000000005</v>
      </c>
      <c r="M3554" s="6">
        <v>0</v>
      </c>
      <c r="N3554">
        <v>0</v>
      </c>
      <c r="O3554">
        <v>0</v>
      </c>
      <c r="P3554" s="6">
        <v>0</v>
      </c>
      <c r="Q3554" s="13">
        <v>0</v>
      </c>
      <c r="R3554" s="13">
        <v>0</v>
      </c>
      <c r="S3554" s="31">
        <v>1</v>
      </c>
      <c r="T3554" s="6">
        <f>VLOOKUP(E3554,'参数设置&amp;汇总'!S:U,3,0)</f>
        <v>1</v>
      </c>
      <c r="U3554" s="78">
        <f t="shared" si="275"/>
        <v>0</v>
      </c>
      <c r="V3554" s="13">
        <v>0.85000000000000009</v>
      </c>
      <c r="W3554" s="78">
        <f t="shared" si="277"/>
        <v>0</v>
      </c>
      <c r="X3554" s="1">
        <f>VLOOKUP(E3554,'渗透率、续签率'!AG:AJ,4,0)</f>
        <v>15914</v>
      </c>
      <c r="Y3554" s="1">
        <f t="shared" si="278"/>
        <v>0</v>
      </c>
      <c r="Z3554">
        <v>0</v>
      </c>
      <c r="AA3554" s="89">
        <f t="shared" si="279"/>
        <v>0</v>
      </c>
      <c r="AH3554" s="37"/>
      <c r="AI3554" s="37"/>
      <c r="AJ3554" s="1"/>
      <c r="AK3554" s="37"/>
    </row>
    <row r="3555" spans="1:37" hidden="1">
      <c r="A3555" t="s">
        <v>64</v>
      </c>
      <c r="B3555" t="s">
        <v>2</v>
      </c>
      <c r="C3555" t="s">
        <v>7</v>
      </c>
      <c r="D3555" t="s">
        <v>116</v>
      </c>
      <c r="E3555" t="s">
        <v>509</v>
      </c>
      <c r="F3555" t="str">
        <f t="shared" si="276"/>
        <v>湘西土家族苗族自治州留学机构</v>
      </c>
      <c r="G3555" t="s">
        <v>113</v>
      </c>
      <c r="H3555" t="s">
        <v>338</v>
      </c>
      <c r="I3555" t="s">
        <v>68</v>
      </c>
      <c r="J3555">
        <v>2</v>
      </c>
      <c r="K3555">
        <v>0</v>
      </c>
      <c r="L3555" s="13">
        <f>VLOOKUP(C3555,'渗透率、续签率'!B:C,2,0)</f>
        <v>0.80900000000000005</v>
      </c>
      <c r="M3555" s="6">
        <v>0</v>
      </c>
      <c r="N3555">
        <v>0</v>
      </c>
      <c r="O3555">
        <v>0</v>
      </c>
      <c r="P3555" s="6">
        <v>0</v>
      </c>
      <c r="Q3555" s="13">
        <v>0</v>
      </c>
      <c r="R3555" s="13">
        <v>0</v>
      </c>
      <c r="S3555" s="31">
        <v>1</v>
      </c>
      <c r="T3555" s="6">
        <f>VLOOKUP(E3555,'参数设置&amp;汇总'!S:U,3,0)</f>
        <v>1</v>
      </c>
      <c r="U3555" s="78">
        <f t="shared" si="275"/>
        <v>0</v>
      </c>
      <c r="V3555" s="13">
        <v>0.85000000000000009</v>
      </c>
      <c r="W3555" s="78">
        <f t="shared" si="277"/>
        <v>0</v>
      </c>
      <c r="X3555" s="1">
        <f>VLOOKUP(E3555,'渗透率、续签率'!AG:AJ,4,0)</f>
        <v>15914</v>
      </c>
      <c r="Y3555" s="1">
        <f t="shared" si="278"/>
        <v>0</v>
      </c>
      <c r="Z3555">
        <v>0</v>
      </c>
      <c r="AA3555" s="89">
        <f t="shared" si="279"/>
        <v>0</v>
      </c>
      <c r="AH3555" s="37"/>
      <c r="AI3555" s="37"/>
      <c r="AK3555" s="37"/>
    </row>
    <row r="3556" spans="1:37" hidden="1">
      <c r="A3556" t="s">
        <v>64</v>
      </c>
      <c r="B3556" t="s">
        <v>2</v>
      </c>
      <c r="C3556" t="s">
        <v>7</v>
      </c>
      <c r="D3556" t="s">
        <v>116</v>
      </c>
      <c r="E3556" t="s">
        <v>509</v>
      </c>
      <c r="F3556" t="str">
        <f t="shared" si="276"/>
        <v>湛江市留学机构</v>
      </c>
      <c r="G3556" t="s">
        <v>75</v>
      </c>
      <c r="H3556" t="s">
        <v>339</v>
      </c>
      <c r="I3556" t="s">
        <v>68</v>
      </c>
      <c r="J3556">
        <v>3</v>
      </c>
      <c r="K3556">
        <v>0</v>
      </c>
      <c r="L3556" s="13">
        <f>VLOOKUP(C3556,'渗透率、续签率'!B:C,2,0)</f>
        <v>0.80900000000000005</v>
      </c>
      <c r="M3556" s="6">
        <v>0</v>
      </c>
      <c r="N3556">
        <v>0</v>
      </c>
      <c r="O3556">
        <v>0</v>
      </c>
      <c r="P3556" s="6">
        <v>0</v>
      </c>
      <c r="Q3556" s="13">
        <v>0</v>
      </c>
      <c r="R3556" s="13">
        <v>0</v>
      </c>
      <c r="S3556" s="31">
        <v>6</v>
      </c>
      <c r="T3556" s="6">
        <f>VLOOKUP(E3556,'参数设置&amp;汇总'!S:U,3,0)</f>
        <v>1</v>
      </c>
      <c r="U3556" s="78">
        <f t="shared" si="275"/>
        <v>0</v>
      </c>
      <c r="V3556" s="13">
        <v>0.85000000000000009</v>
      </c>
      <c r="W3556" s="78">
        <f t="shared" si="277"/>
        <v>0</v>
      </c>
      <c r="X3556" s="1">
        <f>VLOOKUP(E3556,'渗透率、续签率'!AG:AJ,4,0)</f>
        <v>15914</v>
      </c>
      <c r="Y3556" s="1">
        <f t="shared" si="278"/>
        <v>0</v>
      </c>
      <c r="Z3556">
        <v>1</v>
      </c>
      <c r="AA3556" s="89">
        <f t="shared" si="279"/>
        <v>0</v>
      </c>
      <c r="AH3556" s="37"/>
      <c r="AI3556" s="37"/>
      <c r="AK3556" s="37"/>
    </row>
    <row r="3557" spans="1:37" hidden="1">
      <c r="A3557" t="s">
        <v>64</v>
      </c>
      <c r="B3557" t="s">
        <v>2</v>
      </c>
      <c r="C3557" t="s">
        <v>7</v>
      </c>
      <c r="D3557" t="s">
        <v>116</v>
      </c>
      <c r="E3557" t="s">
        <v>509</v>
      </c>
      <c r="F3557" t="str">
        <f t="shared" si="276"/>
        <v>滁州市留学机构</v>
      </c>
      <c r="G3557" t="s">
        <v>94</v>
      </c>
      <c r="H3557" t="s">
        <v>340</v>
      </c>
      <c r="I3557" t="s">
        <v>68</v>
      </c>
      <c r="J3557">
        <v>0</v>
      </c>
      <c r="K3557">
        <v>0</v>
      </c>
      <c r="L3557" s="13">
        <f>VLOOKUP(C3557,'渗透率、续签率'!B:C,2,0)</f>
        <v>0.80900000000000005</v>
      </c>
      <c r="M3557" s="6">
        <v>0</v>
      </c>
      <c r="N3557">
        <v>0</v>
      </c>
      <c r="O3557">
        <v>0</v>
      </c>
      <c r="P3557" s="6">
        <v>0</v>
      </c>
      <c r="Q3557" s="13">
        <v>0</v>
      </c>
      <c r="R3557" s="13">
        <v>0</v>
      </c>
      <c r="S3557" s="31">
        <v>0</v>
      </c>
      <c r="T3557" s="6">
        <f>VLOOKUP(E3557,'参数设置&amp;汇总'!S:U,3,0)</f>
        <v>1</v>
      </c>
      <c r="U3557" s="78">
        <f t="shared" si="275"/>
        <v>0</v>
      </c>
      <c r="V3557" s="13">
        <v>0.85000000000000009</v>
      </c>
      <c r="W3557" s="78">
        <f t="shared" si="277"/>
        <v>0</v>
      </c>
      <c r="X3557" s="1">
        <f>VLOOKUP(E3557,'渗透率、续签率'!AG:AJ,4,0)</f>
        <v>15914</v>
      </c>
      <c r="Y3557" s="1">
        <f t="shared" si="278"/>
        <v>0</v>
      </c>
      <c r="Z3557">
        <v>0</v>
      </c>
      <c r="AA3557" s="89">
        <f t="shared" si="279"/>
        <v>0</v>
      </c>
      <c r="AH3557" s="37"/>
      <c r="AI3557" s="37"/>
      <c r="AK3557" s="37"/>
    </row>
    <row r="3558" spans="1:37" hidden="1">
      <c r="A3558" t="s">
        <v>64</v>
      </c>
      <c r="B3558" t="s">
        <v>2</v>
      </c>
      <c r="C3558" t="s">
        <v>7</v>
      </c>
      <c r="D3558" t="s">
        <v>116</v>
      </c>
      <c r="E3558" t="s">
        <v>509</v>
      </c>
      <c r="F3558" t="str">
        <f t="shared" si="276"/>
        <v>滨州市留学机构</v>
      </c>
      <c r="G3558" t="s">
        <v>103</v>
      </c>
      <c r="H3558" t="s">
        <v>341</v>
      </c>
      <c r="I3558" t="s">
        <v>70</v>
      </c>
      <c r="J3558">
        <v>9</v>
      </c>
      <c r="K3558">
        <v>0</v>
      </c>
      <c r="L3558" s="13">
        <f>VLOOKUP(C3558,'渗透率、续签率'!B:C,2,0)</f>
        <v>0.80900000000000005</v>
      </c>
      <c r="M3558" s="6">
        <v>0</v>
      </c>
      <c r="N3558">
        <v>0</v>
      </c>
      <c r="O3558">
        <v>0</v>
      </c>
      <c r="P3558" s="6">
        <v>0</v>
      </c>
      <c r="Q3558" s="13">
        <v>0</v>
      </c>
      <c r="R3558" s="13">
        <v>0</v>
      </c>
      <c r="S3558" s="31">
        <v>15</v>
      </c>
      <c r="T3558" s="6">
        <f>VLOOKUP(E3558,'参数设置&amp;汇总'!S:U,3,0)</f>
        <v>1</v>
      </c>
      <c r="U3558" s="78">
        <f t="shared" si="275"/>
        <v>0</v>
      </c>
      <c r="V3558" s="13">
        <v>0.85000000000000009</v>
      </c>
      <c r="W3558" s="78">
        <f t="shared" si="277"/>
        <v>0</v>
      </c>
      <c r="X3558" s="1">
        <f>VLOOKUP(E3558,'渗透率、续签率'!AG:AJ,4,0)</f>
        <v>15914</v>
      </c>
      <c r="Y3558" s="1">
        <f t="shared" si="278"/>
        <v>0</v>
      </c>
      <c r="Z3558">
        <v>0</v>
      </c>
      <c r="AA3558" s="89">
        <f t="shared" si="279"/>
        <v>0</v>
      </c>
      <c r="AH3558" s="37"/>
      <c r="AI3558" s="37"/>
      <c r="AK3558" s="37"/>
    </row>
    <row r="3559" spans="1:37" hidden="1">
      <c r="A3559" t="s">
        <v>64</v>
      </c>
      <c r="B3559" t="s">
        <v>2</v>
      </c>
      <c r="C3559" t="s">
        <v>7</v>
      </c>
      <c r="D3559" t="s">
        <v>116</v>
      </c>
      <c r="E3559" t="s">
        <v>509</v>
      </c>
      <c r="F3559" t="str">
        <f t="shared" si="276"/>
        <v>漯河市留学机构</v>
      </c>
      <c r="G3559" t="s">
        <v>110</v>
      </c>
      <c r="H3559" t="s">
        <v>342</v>
      </c>
      <c r="I3559" t="s">
        <v>70</v>
      </c>
      <c r="J3559">
        <v>3</v>
      </c>
      <c r="K3559">
        <v>0</v>
      </c>
      <c r="L3559" s="13">
        <f>VLOOKUP(C3559,'渗透率、续签率'!B:C,2,0)</f>
        <v>0.80900000000000005</v>
      </c>
      <c r="M3559" s="6">
        <v>0</v>
      </c>
      <c r="N3559">
        <v>0</v>
      </c>
      <c r="O3559">
        <v>0</v>
      </c>
      <c r="P3559" s="6">
        <v>0</v>
      </c>
      <c r="Q3559" s="13">
        <v>0</v>
      </c>
      <c r="R3559" s="13">
        <v>0</v>
      </c>
      <c r="S3559" s="31">
        <v>0</v>
      </c>
      <c r="T3559" s="6">
        <f>VLOOKUP(E3559,'参数设置&amp;汇总'!S:U,3,0)</f>
        <v>1</v>
      </c>
      <c r="U3559" s="78">
        <f t="shared" si="275"/>
        <v>0</v>
      </c>
      <c r="V3559" s="13">
        <v>0.85000000000000009</v>
      </c>
      <c r="W3559" s="78">
        <f t="shared" si="277"/>
        <v>0</v>
      </c>
      <c r="X3559" s="1">
        <f>VLOOKUP(E3559,'渗透率、续签率'!AG:AJ,4,0)</f>
        <v>15914</v>
      </c>
      <c r="Y3559" s="1">
        <f t="shared" si="278"/>
        <v>0</v>
      </c>
      <c r="Z3559">
        <v>0</v>
      </c>
      <c r="AA3559" s="89">
        <f t="shared" si="279"/>
        <v>0</v>
      </c>
      <c r="AH3559" s="37"/>
      <c r="AI3559" s="37"/>
      <c r="AK3559" s="37"/>
    </row>
    <row r="3560" spans="1:37" hidden="1">
      <c r="A3560" t="s">
        <v>64</v>
      </c>
      <c r="B3560" t="s">
        <v>2</v>
      </c>
      <c r="C3560" t="s">
        <v>7</v>
      </c>
      <c r="D3560" t="s">
        <v>116</v>
      </c>
      <c r="E3560" t="s">
        <v>509</v>
      </c>
      <c r="F3560" t="str">
        <f t="shared" si="276"/>
        <v>漳州市留学机构</v>
      </c>
      <c r="G3560" t="s">
        <v>92</v>
      </c>
      <c r="H3560" t="s">
        <v>343</v>
      </c>
      <c r="I3560" t="s">
        <v>68</v>
      </c>
      <c r="J3560">
        <v>4</v>
      </c>
      <c r="K3560">
        <v>1</v>
      </c>
      <c r="L3560" s="13">
        <f>VLOOKUP(C3560,'渗透率、续签率'!B:C,2,0)</f>
        <v>0.80900000000000005</v>
      </c>
      <c r="M3560" s="6">
        <v>0.25</v>
      </c>
      <c r="N3560">
        <v>0</v>
      </c>
      <c r="O3560">
        <v>0</v>
      </c>
      <c r="P3560" s="6">
        <v>0</v>
      </c>
      <c r="Q3560" s="13">
        <v>0.67600000000000005</v>
      </c>
      <c r="R3560" s="13">
        <v>0.67600000000000005</v>
      </c>
      <c r="S3560" s="31">
        <v>20</v>
      </c>
      <c r="T3560" s="6">
        <f>VLOOKUP(E3560,'参数设置&amp;汇总'!S:U,3,0)</f>
        <v>1</v>
      </c>
      <c r="U3560" s="78">
        <f t="shared" si="275"/>
        <v>0</v>
      </c>
      <c r="V3560" s="13">
        <v>0.85000000000000009</v>
      </c>
      <c r="W3560" s="78">
        <f t="shared" si="277"/>
        <v>0</v>
      </c>
      <c r="X3560" s="1">
        <f>VLOOKUP(E3560,'渗透率、续签率'!AG:AJ,4,0)</f>
        <v>15914</v>
      </c>
      <c r="Y3560" s="1">
        <f t="shared" si="278"/>
        <v>0</v>
      </c>
      <c r="Z3560">
        <v>0</v>
      </c>
      <c r="AA3560" s="89">
        <f t="shared" si="279"/>
        <v>0</v>
      </c>
      <c r="AH3560" s="37"/>
      <c r="AI3560" s="37"/>
      <c r="AK3560" s="37"/>
    </row>
    <row r="3561" spans="1:37" hidden="1">
      <c r="A3561" t="s">
        <v>64</v>
      </c>
      <c r="B3561" t="s">
        <v>2</v>
      </c>
      <c r="C3561" t="s">
        <v>7</v>
      </c>
      <c r="D3561" t="s">
        <v>116</v>
      </c>
      <c r="E3561" t="s">
        <v>509</v>
      </c>
      <c r="F3561" t="str">
        <f t="shared" si="276"/>
        <v>潍坊市留学机构</v>
      </c>
      <c r="G3561" t="s">
        <v>103</v>
      </c>
      <c r="H3561" t="s">
        <v>344</v>
      </c>
      <c r="I3561" t="s">
        <v>70</v>
      </c>
      <c r="J3561">
        <v>41</v>
      </c>
      <c r="K3561">
        <v>1</v>
      </c>
      <c r="L3561" s="13">
        <f>VLOOKUP(C3561,'渗透率、续签率'!B:C,2,0)</f>
        <v>0.80900000000000005</v>
      </c>
      <c r="M3561" s="6">
        <v>0.02</v>
      </c>
      <c r="N3561">
        <v>0</v>
      </c>
      <c r="O3561">
        <v>0</v>
      </c>
      <c r="P3561" s="6">
        <v>0</v>
      </c>
      <c r="Q3561" s="13">
        <v>0.311</v>
      </c>
      <c r="R3561" s="13">
        <v>0</v>
      </c>
      <c r="S3561" s="31">
        <v>62</v>
      </c>
      <c r="T3561" s="6">
        <f>VLOOKUP(E3561,'参数设置&amp;汇总'!S:U,3,0)</f>
        <v>1</v>
      </c>
      <c r="U3561" s="78">
        <f t="shared" si="275"/>
        <v>0</v>
      </c>
      <c r="V3561" s="13">
        <v>0.85000000000000009</v>
      </c>
      <c r="W3561" s="78">
        <f t="shared" si="277"/>
        <v>0</v>
      </c>
      <c r="X3561" s="1">
        <f>VLOOKUP(E3561,'渗透率、续签率'!AG:AJ,4,0)</f>
        <v>15914</v>
      </c>
      <c r="Y3561" s="1">
        <f t="shared" si="278"/>
        <v>0</v>
      </c>
      <c r="Z3561">
        <v>0</v>
      </c>
      <c r="AA3561" s="89">
        <f t="shared" si="279"/>
        <v>0</v>
      </c>
      <c r="AH3561" s="37"/>
      <c r="AI3561" s="37"/>
      <c r="AK3561" s="37"/>
    </row>
    <row r="3562" spans="1:37" hidden="1">
      <c r="A3562" t="s">
        <v>64</v>
      </c>
      <c r="B3562" t="s">
        <v>2</v>
      </c>
      <c r="C3562" t="s">
        <v>7</v>
      </c>
      <c r="D3562" t="s">
        <v>116</v>
      </c>
      <c r="E3562" t="s">
        <v>509</v>
      </c>
      <c r="F3562" t="str">
        <f t="shared" si="276"/>
        <v>潜江市留学机构</v>
      </c>
      <c r="G3562" t="s">
        <v>81</v>
      </c>
      <c r="H3562" t="s">
        <v>345</v>
      </c>
      <c r="I3562" t="s">
        <v>68</v>
      </c>
      <c r="J3562">
        <v>1</v>
      </c>
      <c r="K3562">
        <v>0</v>
      </c>
      <c r="L3562" s="13">
        <f>VLOOKUP(C3562,'渗透率、续签率'!B:C,2,0)</f>
        <v>0.80900000000000005</v>
      </c>
      <c r="M3562" s="6">
        <v>0</v>
      </c>
      <c r="N3562">
        <v>0</v>
      </c>
      <c r="O3562">
        <v>0</v>
      </c>
      <c r="P3562" s="6">
        <v>0</v>
      </c>
      <c r="Q3562" s="13">
        <v>0</v>
      </c>
      <c r="R3562" s="13">
        <v>0</v>
      </c>
      <c r="S3562" s="31">
        <v>0</v>
      </c>
      <c r="T3562" s="6">
        <f>VLOOKUP(E3562,'参数设置&amp;汇总'!S:U,3,0)</f>
        <v>1</v>
      </c>
      <c r="U3562" s="78">
        <f t="shared" si="275"/>
        <v>0</v>
      </c>
      <c r="V3562" s="13">
        <v>0.85000000000000009</v>
      </c>
      <c r="W3562" s="78">
        <f t="shared" si="277"/>
        <v>0</v>
      </c>
      <c r="X3562" s="1">
        <f>VLOOKUP(E3562,'渗透率、续签率'!AG:AJ,4,0)</f>
        <v>15914</v>
      </c>
      <c r="Y3562" s="1">
        <f t="shared" si="278"/>
        <v>0</v>
      </c>
      <c r="Z3562">
        <v>0</v>
      </c>
      <c r="AA3562" s="89">
        <f t="shared" si="279"/>
        <v>0</v>
      </c>
      <c r="AH3562" s="37"/>
      <c r="AI3562" s="37"/>
      <c r="AK3562" s="37"/>
    </row>
    <row r="3563" spans="1:37" hidden="1">
      <c r="A3563" t="s">
        <v>64</v>
      </c>
      <c r="B3563" t="s">
        <v>2</v>
      </c>
      <c r="C3563" t="s">
        <v>7</v>
      </c>
      <c r="D3563" t="s">
        <v>116</v>
      </c>
      <c r="E3563" t="s">
        <v>509</v>
      </c>
      <c r="F3563" t="str">
        <f t="shared" si="276"/>
        <v>潮州市留学机构</v>
      </c>
      <c r="G3563" t="s">
        <v>75</v>
      </c>
      <c r="H3563" t="s">
        <v>346</v>
      </c>
      <c r="I3563" t="s">
        <v>68</v>
      </c>
      <c r="J3563">
        <v>3</v>
      </c>
      <c r="K3563">
        <v>0</v>
      </c>
      <c r="L3563" s="13">
        <f>VLOOKUP(C3563,'渗透率、续签率'!B:C,2,0)</f>
        <v>0.80900000000000005</v>
      </c>
      <c r="M3563" s="6">
        <v>0</v>
      </c>
      <c r="N3563">
        <v>0</v>
      </c>
      <c r="O3563">
        <v>0</v>
      </c>
      <c r="P3563" s="6">
        <v>0</v>
      </c>
      <c r="Q3563" s="13">
        <v>0</v>
      </c>
      <c r="R3563" s="13">
        <v>0</v>
      </c>
      <c r="S3563" s="31">
        <v>1</v>
      </c>
      <c r="T3563" s="6">
        <f>VLOOKUP(E3563,'参数设置&amp;汇总'!S:U,3,0)</f>
        <v>1</v>
      </c>
      <c r="U3563" s="78">
        <f t="shared" si="275"/>
        <v>0</v>
      </c>
      <c r="V3563" s="13">
        <v>0.85000000000000009</v>
      </c>
      <c r="W3563" s="78">
        <f t="shared" si="277"/>
        <v>0</v>
      </c>
      <c r="X3563" s="1">
        <f>VLOOKUP(E3563,'渗透率、续签率'!AG:AJ,4,0)</f>
        <v>15914</v>
      </c>
      <c r="Y3563" s="1">
        <f t="shared" si="278"/>
        <v>0</v>
      </c>
      <c r="Z3563">
        <v>0</v>
      </c>
      <c r="AA3563" s="89">
        <f t="shared" si="279"/>
        <v>0</v>
      </c>
      <c r="AH3563" s="37"/>
      <c r="AI3563" s="37"/>
      <c r="AK3563" s="37"/>
    </row>
    <row r="3564" spans="1:37" hidden="1">
      <c r="A3564" t="s">
        <v>64</v>
      </c>
      <c r="B3564" t="s">
        <v>2</v>
      </c>
      <c r="C3564" t="s">
        <v>7</v>
      </c>
      <c r="D3564" t="s">
        <v>116</v>
      </c>
      <c r="E3564" t="s">
        <v>509</v>
      </c>
      <c r="F3564" t="str">
        <f t="shared" si="276"/>
        <v>澄迈县留学机构</v>
      </c>
      <c r="G3564" t="s">
        <v>120</v>
      </c>
      <c r="H3564" t="s">
        <v>347</v>
      </c>
      <c r="I3564" t="s">
        <v>68</v>
      </c>
      <c r="J3564">
        <v>0</v>
      </c>
      <c r="K3564">
        <v>0</v>
      </c>
      <c r="L3564" s="13">
        <f>VLOOKUP(C3564,'渗透率、续签率'!B:C,2,0)</f>
        <v>0.80900000000000005</v>
      </c>
      <c r="M3564" s="6">
        <v>0</v>
      </c>
      <c r="N3564">
        <v>0</v>
      </c>
      <c r="O3564">
        <v>0</v>
      </c>
      <c r="P3564" s="6">
        <v>0</v>
      </c>
      <c r="Q3564" s="13">
        <v>0</v>
      </c>
      <c r="R3564" s="13">
        <v>0</v>
      </c>
      <c r="S3564" s="31">
        <v>0</v>
      </c>
      <c r="T3564" s="6">
        <f>VLOOKUP(E3564,'参数设置&amp;汇总'!S:U,3,0)</f>
        <v>1</v>
      </c>
      <c r="U3564" s="78">
        <f t="shared" si="275"/>
        <v>0</v>
      </c>
      <c r="V3564" s="13">
        <v>0.85000000000000009</v>
      </c>
      <c r="W3564" s="78">
        <f t="shared" si="277"/>
        <v>0</v>
      </c>
      <c r="X3564" s="1">
        <f>VLOOKUP(E3564,'渗透率、续签率'!AG:AJ,4,0)</f>
        <v>15914</v>
      </c>
      <c r="Y3564" s="1">
        <f t="shared" si="278"/>
        <v>0</v>
      </c>
      <c r="Z3564">
        <v>0</v>
      </c>
      <c r="AA3564" s="89">
        <f t="shared" si="279"/>
        <v>0</v>
      </c>
      <c r="AH3564" s="37"/>
      <c r="AI3564" s="37"/>
      <c r="AK3564" s="37"/>
    </row>
    <row r="3565" spans="1:37" hidden="1">
      <c r="A3565" t="s">
        <v>64</v>
      </c>
      <c r="B3565" t="s">
        <v>2</v>
      </c>
      <c r="C3565" t="s">
        <v>7</v>
      </c>
      <c r="D3565" t="s">
        <v>116</v>
      </c>
      <c r="E3565" t="s">
        <v>509</v>
      </c>
      <c r="F3565" t="str">
        <f t="shared" si="276"/>
        <v>澳门特别行政区留学机构</v>
      </c>
      <c r="G3565" t="s">
        <v>348</v>
      </c>
      <c r="H3565" t="s">
        <v>348</v>
      </c>
      <c r="I3565" t="s">
        <v>57</v>
      </c>
      <c r="J3565">
        <v>4</v>
      </c>
      <c r="K3565">
        <v>0</v>
      </c>
      <c r="L3565" s="13">
        <f>VLOOKUP(C3565,'渗透率、续签率'!B:C,2,0)</f>
        <v>0.80900000000000005</v>
      </c>
      <c r="M3565" s="6">
        <v>0</v>
      </c>
      <c r="N3565">
        <v>0</v>
      </c>
      <c r="O3565">
        <v>0</v>
      </c>
      <c r="P3565" s="6">
        <v>0</v>
      </c>
      <c r="Q3565" s="13">
        <v>0</v>
      </c>
      <c r="R3565" s="13">
        <v>0</v>
      </c>
      <c r="S3565" s="31">
        <v>0</v>
      </c>
      <c r="T3565" s="6">
        <f>VLOOKUP(E3565,'参数设置&amp;汇总'!S:U,3,0)</f>
        <v>1</v>
      </c>
      <c r="U3565" s="78">
        <f t="shared" si="275"/>
        <v>0</v>
      </c>
      <c r="V3565" s="13">
        <v>0.85000000000000009</v>
      </c>
      <c r="W3565" s="78">
        <f t="shared" si="277"/>
        <v>0</v>
      </c>
      <c r="X3565" s="1">
        <f>VLOOKUP(E3565,'渗透率、续签率'!AG:AJ,4,0)</f>
        <v>15914</v>
      </c>
      <c r="Y3565" s="1">
        <f t="shared" si="278"/>
        <v>0</v>
      </c>
      <c r="Z3565">
        <v>0</v>
      </c>
      <c r="AA3565" s="89">
        <f t="shared" si="279"/>
        <v>0</v>
      </c>
      <c r="AH3565" s="37"/>
      <c r="AI3565" s="37"/>
      <c r="AK3565" s="37"/>
    </row>
    <row r="3566" spans="1:37" hidden="1">
      <c r="A3566" t="s">
        <v>64</v>
      </c>
      <c r="B3566" t="s">
        <v>2</v>
      </c>
      <c r="C3566" t="s">
        <v>7</v>
      </c>
      <c r="D3566" t="s">
        <v>116</v>
      </c>
      <c r="E3566" t="s">
        <v>509</v>
      </c>
      <c r="F3566" t="str">
        <f t="shared" si="276"/>
        <v>濮阳市留学机构</v>
      </c>
      <c r="G3566" t="s">
        <v>110</v>
      </c>
      <c r="H3566" t="s">
        <v>349</v>
      </c>
      <c r="I3566" t="s">
        <v>70</v>
      </c>
      <c r="J3566">
        <v>4</v>
      </c>
      <c r="K3566">
        <v>0</v>
      </c>
      <c r="L3566" s="13">
        <f>VLOOKUP(C3566,'渗透率、续签率'!B:C,2,0)</f>
        <v>0.80900000000000005</v>
      </c>
      <c r="M3566" s="6">
        <v>0</v>
      </c>
      <c r="N3566">
        <v>0</v>
      </c>
      <c r="O3566">
        <v>0</v>
      </c>
      <c r="P3566" s="6">
        <v>0</v>
      </c>
      <c r="Q3566" s="13">
        <v>0</v>
      </c>
      <c r="R3566" s="13">
        <v>0</v>
      </c>
      <c r="S3566" s="31">
        <v>15</v>
      </c>
      <c r="T3566" s="6">
        <f>VLOOKUP(E3566,'参数设置&amp;汇总'!S:U,3,0)</f>
        <v>1</v>
      </c>
      <c r="U3566" s="78">
        <f t="shared" si="275"/>
        <v>0</v>
      </c>
      <c r="V3566" s="13">
        <v>0.85000000000000009</v>
      </c>
      <c r="W3566" s="78">
        <f t="shared" si="277"/>
        <v>0</v>
      </c>
      <c r="X3566" s="1">
        <f>VLOOKUP(E3566,'渗透率、续签率'!AG:AJ,4,0)</f>
        <v>15914</v>
      </c>
      <c r="Y3566" s="1">
        <f t="shared" si="278"/>
        <v>0</v>
      </c>
      <c r="Z3566">
        <v>0</v>
      </c>
      <c r="AA3566" s="89">
        <f t="shared" si="279"/>
        <v>0</v>
      </c>
      <c r="AH3566" s="37"/>
      <c r="AI3566" s="37"/>
      <c r="AK3566" s="37"/>
    </row>
    <row r="3567" spans="1:37" hidden="1">
      <c r="A3567" t="s">
        <v>64</v>
      </c>
      <c r="B3567" t="s">
        <v>2</v>
      </c>
      <c r="C3567" t="s">
        <v>7</v>
      </c>
      <c r="D3567" t="s">
        <v>116</v>
      </c>
      <c r="E3567" t="s">
        <v>509</v>
      </c>
      <c r="F3567" t="str">
        <f t="shared" si="276"/>
        <v>烟台市留学机构</v>
      </c>
      <c r="G3567" t="s">
        <v>103</v>
      </c>
      <c r="H3567" t="s">
        <v>350</v>
      </c>
      <c r="I3567" t="s">
        <v>70</v>
      </c>
      <c r="J3567">
        <v>29</v>
      </c>
      <c r="K3567">
        <v>5</v>
      </c>
      <c r="L3567" s="13">
        <f>VLOOKUP(C3567,'渗透率、续签率'!B:C,2,0)</f>
        <v>0.80900000000000005</v>
      </c>
      <c r="M3567" s="6">
        <v>0.17</v>
      </c>
      <c r="N3567">
        <v>3</v>
      </c>
      <c r="O3567">
        <v>3</v>
      </c>
      <c r="P3567" s="6">
        <v>1</v>
      </c>
      <c r="Q3567" s="13">
        <v>0.90200000000000002</v>
      </c>
      <c r="R3567" s="13">
        <v>0.78800000000000003</v>
      </c>
      <c r="S3567" s="31">
        <v>211</v>
      </c>
      <c r="T3567" s="6">
        <f>VLOOKUP(E3567,'参数设置&amp;汇总'!S:U,3,0)</f>
        <v>1</v>
      </c>
      <c r="U3567" s="78">
        <f t="shared" si="275"/>
        <v>3</v>
      </c>
      <c r="V3567" s="13">
        <v>0.85000000000000009</v>
      </c>
      <c r="W3567" s="78">
        <f t="shared" si="277"/>
        <v>0.67411764705882327</v>
      </c>
      <c r="X3567" s="1">
        <f>VLOOKUP(E3567,'渗透率、续签率'!AG:AJ,4,0)</f>
        <v>15914</v>
      </c>
      <c r="Y3567" s="1">
        <f t="shared" si="278"/>
        <v>10727.908235294113</v>
      </c>
      <c r="Z3567">
        <v>0</v>
      </c>
      <c r="AA3567" s="89">
        <f t="shared" si="279"/>
        <v>47742</v>
      </c>
      <c r="AH3567" s="37"/>
      <c r="AI3567" s="37"/>
      <c r="AK3567" s="37"/>
    </row>
    <row r="3568" spans="1:37" hidden="1">
      <c r="A3568" t="s">
        <v>64</v>
      </c>
      <c r="B3568" t="s">
        <v>2</v>
      </c>
      <c r="C3568" t="s">
        <v>7</v>
      </c>
      <c r="D3568" t="s">
        <v>116</v>
      </c>
      <c r="E3568" t="s">
        <v>509</v>
      </c>
      <c r="F3568" t="str">
        <f t="shared" si="276"/>
        <v>焦作市留学机构</v>
      </c>
      <c r="G3568" t="s">
        <v>110</v>
      </c>
      <c r="H3568" t="s">
        <v>351</v>
      </c>
      <c r="I3568" t="s">
        <v>70</v>
      </c>
      <c r="J3568">
        <v>6</v>
      </c>
      <c r="K3568">
        <v>0</v>
      </c>
      <c r="L3568" s="13">
        <f>VLOOKUP(C3568,'渗透率、续签率'!B:C,2,0)</f>
        <v>0.80900000000000005</v>
      </c>
      <c r="M3568" s="6">
        <v>0</v>
      </c>
      <c r="N3568">
        <v>0</v>
      </c>
      <c r="O3568">
        <v>0</v>
      </c>
      <c r="P3568" s="6">
        <v>0</v>
      </c>
      <c r="Q3568" s="13">
        <v>0.38600000000000001</v>
      </c>
      <c r="R3568" s="13">
        <v>0</v>
      </c>
      <c r="S3568" s="31">
        <v>30</v>
      </c>
      <c r="T3568" s="6">
        <f>VLOOKUP(E3568,'参数设置&amp;汇总'!S:U,3,0)</f>
        <v>1</v>
      </c>
      <c r="U3568" s="78">
        <f t="shared" si="275"/>
        <v>0</v>
      </c>
      <c r="V3568" s="13">
        <v>0.85000000000000009</v>
      </c>
      <c r="W3568" s="78">
        <f t="shared" si="277"/>
        <v>0</v>
      </c>
      <c r="X3568" s="1">
        <f>VLOOKUP(E3568,'渗透率、续签率'!AG:AJ,4,0)</f>
        <v>15914</v>
      </c>
      <c r="Y3568" s="1">
        <f t="shared" si="278"/>
        <v>0</v>
      </c>
      <c r="Z3568">
        <v>0</v>
      </c>
      <c r="AA3568" s="89">
        <f t="shared" si="279"/>
        <v>0</v>
      </c>
    </row>
    <row r="3569" spans="1:37" hidden="1">
      <c r="A3569" t="s">
        <v>64</v>
      </c>
      <c r="B3569" t="s">
        <v>2</v>
      </c>
      <c r="C3569" t="s">
        <v>7</v>
      </c>
      <c r="D3569" t="s">
        <v>116</v>
      </c>
      <c r="E3569" t="s">
        <v>509</v>
      </c>
      <c r="F3569" t="str">
        <f t="shared" si="276"/>
        <v>牡丹江市留学机构</v>
      </c>
      <c r="G3569" t="s">
        <v>118</v>
      </c>
      <c r="H3569" t="s">
        <v>352</v>
      </c>
      <c r="I3569" t="s">
        <v>70</v>
      </c>
      <c r="J3569">
        <v>3</v>
      </c>
      <c r="K3569">
        <v>0</v>
      </c>
      <c r="L3569" s="13">
        <f>VLOOKUP(C3569,'渗透率、续签率'!B:C,2,0)</f>
        <v>0.80900000000000005</v>
      </c>
      <c r="M3569" s="6">
        <v>0</v>
      </c>
      <c r="N3569">
        <v>0</v>
      </c>
      <c r="O3569">
        <v>0</v>
      </c>
      <c r="P3569" s="6">
        <v>0</v>
      </c>
      <c r="Q3569" s="13">
        <v>0</v>
      </c>
      <c r="R3569" s="13">
        <v>0</v>
      </c>
      <c r="S3569" s="31">
        <v>1</v>
      </c>
      <c r="T3569" s="6">
        <f>VLOOKUP(E3569,'参数设置&amp;汇总'!S:U,3,0)</f>
        <v>1</v>
      </c>
      <c r="U3569" s="78">
        <f t="shared" si="275"/>
        <v>0</v>
      </c>
      <c r="V3569" s="13">
        <v>0.85000000000000009</v>
      </c>
      <c r="W3569" s="78">
        <f t="shared" si="277"/>
        <v>0</v>
      </c>
      <c r="X3569" s="1">
        <f>VLOOKUP(E3569,'渗透率、续签率'!AG:AJ,4,0)</f>
        <v>15914</v>
      </c>
      <c r="Y3569" s="1">
        <f t="shared" si="278"/>
        <v>0</v>
      </c>
      <c r="Z3569">
        <v>0</v>
      </c>
      <c r="AA3569" s="89">
        <f t="shared" si="279"/>
        <v>0</v>
      </c>
    </row>
    <row r="3570" spans="1:37" hidden="1">
      <c r="A3570" t="s">
        <v>64</v>
      </c>
      <c r="B3570" t="s">
        <v>2</v>
      </c>
      <c r="C3570" t="s">
        <v>7</v>
      </c>
      <c r="D3570" t="s">
        <v>116</v>
      </c>
      <c r="E3570" t="s">
        <v>509</v>
      </c>
      <c r="F3570" t="str">
        <f t="shared" si="276"/>
        <v>玉林市留学机构</v>
      </c>
      <c r="G3570" t="s">
        <v>88</v>
      </c>
      <c r="H3570" t="s">
        <v>353</v>
      </c>
      <c r="I3570" t="s">
        <v>68</v>
      </c>
      <c r="J3570">
        <v>5</v>
      </c>
      <c r="K3570">
        <v>0</v>
      </c>
      <c r="L3570" s="13">
        <f>VLOOKUP(C3570,'渗透率、续签率'!B:C,2,0)</f>
        <v>0.80900000000000005</v>
      </c>
      <c r="M3570" s="6">
        <v>0</v>
      </c>
      <c r="N3570">
        <v>0</v>
      </c>
      <c r="O3570">
        <v>0</v>
      </c>
      <c r="P3570" s="6">
        <v>0</v>
      </c>
      <c r="Q3570" s="13">
        <v>0</v>
      </c>
      <c r="R3570" s="13">
        <v>0</v>
      </c>
      <c r="S3570" s="31">
        <v>1</v>
      </c>
      <c r="T3570" s="6">
        <f>VLOOKUP(E3570,'参数设置&amp;汇总'!S:U,3,0)</f>
        <v>1</v>
      </c>
      <c r="U3570" s="78">
        <f t="shared" si="275"/>
        <v>0</v>
      </c>
      <c r="V3570" s="13">
        <v>0.85000000000000009</v>
      </c>
      <c r="W3570" s="78">
        <f t="shared" si="277"/>
        <v>0</v>
      </c>
      <c r="X3570" s="1">
        <f>VLOOKUP(E3570,'渗透率、续签率'!AG:AJ,4,0)</f>
        <v>15914</v>
      </c>
      <c r="Y3570" s="1">
        <f t="shared" si="278"/>
        <v>0</v>
      </c>
      <c r="Z3570">
        <v>0</v>
      </c>
      <c r="AA3570" s="89">
        <f t="shared" si="279"/>
        <v>0</v>
      </c>
      <c r="AH3570" s="37"/>
      <c r="AI3570" s="37"/>
      <c r="AK3570" s="37"/>
    </row>
    <row r="3571" spans="1:37" hidden="1">
      <c r="A3571" t="s">
        <v>64</v>
      </c>
      <c r="B3571" t="s">
        <v>2</v>
      </c>
      <c r="C3571" t="s">
        <v>7</v>
      </c>
      <c r="D3571" t="s">
        <v>116</v>
      </c>
      <c r="E3571" t="s">
        <v>509</v>
      </c>
      <c r="F3571" t="str">
        <f t="shared" si="276"/>
        <v>玉树藏族自治州留学机构</v>
      </c>
      <c r="G3571" t="s">
        <v>297</v>
      </c>
      <c r="H3571" t="s">
        <v>354</v>
      </c>
      <c r="I3571" t="s">
        <v>70</v>
      </c>
      <c r="J3571">
        <v>0</v>
      </c>
      <c r="K3571">
        <v>0</v>
      </c>
      <c r="L3571" s="13">
        <f>VLOOKUP(C3571,'渗透率、续签率'!B:C,2,0)</f>
        <v>0.80900000000000005</v>
      </c>
      <c r="M3571" s="6">
        <v>0</v>
      </c>
      <c r="N3571">
        <v>0</v>
      </c>
      <c r="O3571">
        <v>0</v>
      </c>
      <c r="P3571" s="6">
        <v>0</v>
      </c>
      <c r="Q3571" s="13">
        <v>0</v>
      </c>
      <c r="R3571" s="13">
        <v>0</v>
      </c>
      <c r="S3571" s="31">
        <v>0</v>
      </c>
      <c r="T3571" s="6">
        <f>VLOOKUP(E3571,'参数设置&amp;汇总'!S:U,3,0)</f>
        <v>1</v>
      </c>
      <c r="U3571" s="78">
        <f t="shared" si="275"/>
        <v>0</v>
      </c>
      <c r="V3571" s="13">
        <v>0.85000000000000009</v>
      </c>
      <c r="W3571" s="78">
        <f t="shared" si="277"/>
        <v>0</v>
      </c>
      <c r="X3571" s="1">
        <f>VLOOKUP(E3571,'渗透率、续签率'!AG:AJ,4,0)</f>
        <v>15914</v>
      </c>
      <c r="Y3571" s="1">
        <f t="shared" si="278"/>
        <v>0</v>
      </c>
      <c r="Z3571">
        <v>0</v>
      </c>
      <c r="AA3571" s="89">
        <f t="shared" si="279"/>
        <v>0</v>
      </c>
    </row>
    <row r="3572" spans="1:37" hidden="1">
      <c r="A3572" t="s">
        <v>64</v>
      </c>
      <c r="B3572" t="s">
        <v>2</v>
      </c>
      <c r="C3572" t="s">
        <v>7</v>
      </c>
      <c r="D3572" t="s">
        <v>116</v>
      </c>
      <c r="E3572" t="s">
        <v>509</v>
      </c>
      <c r="F3572" t="str">
        <f t="shared" si="276"/>
        <v>玉溪市留学机构</v>
      </c>
      <c r="G3572" t="s">
        <v>99</v>
      </c>
      <c r="H3572" t="s">
        <v>355</v>
      </c>
      <c r="I3572" t="s">
        <v>68</v>
      </c>
      <c r="J3572">
        <v>0</v>
      </c>
      <c r="K3572">
        <v>0</v>
      </c>
      <c r="L3572" s="13">
        <f>VLOOKUP(C3572,'渗透率、续签率'!B:C,2,0)</f>
        <v>0.80900000000000005</v>
      </c>
      <c r="M3572" s="6">
        <v>0</v>
      </c>
      <c r="N3572">
        <v>0</v>
      </c>
      <c r="O3572">
        <v>0</v>
      </c>
      <c r="P3572" s="6">
        <v>0</v>
      </c>
      <c r="Q3572" s="13">
        <v>0</v>
      </c>
      <c r="R3572" s="13">
        <v>0</v>
      </c>
      <c r="S3572" s="31">
        <v>0</v>
      </c>
      <c r="T3572" s="6">
        <f>VLOOKUP(E3572,'参数设置&amp;汇总'!S:U,3,0)</f>
        <v>1</v>
      </c>
      <c r="U3572" s="78">
        <f t="shared" si="275"/>
        <v>0</v>
      </c>
      <c r="V3572" s="13">
        <v>0.85000000000000009</v>
      </c>
      <c r="W3572" s="78">
        <f t="shared" si="277"/>
        <v>0</v>
      </c>
      <c r="X3572" s="1">
        <f>VLOOKUP(E3572,'渗透率、续签率'!AG:AJ,4,0)</f>
        <v>15914</v>
      </c>
      <c r="Y3572" s="1">
        <f t="shared" si="278"/>
        <v>0</v>
      </c>
      <c r="Z3572">
        <v>0</v>
      </c>
      <c r="AA3572" s="89">
        <f t="shared" si="279"/>
        <v>0</v>
      </c>
      <c r="AH3572" s="37"/>
      <c r="AI3572" s="37"/>
      <c r="AK3572" s="37"/>
    </row>
    <row r="3573" spans="1:37" hidden="1">
      <c r="A3573" t="s">
        <v>64</v>
      </c>
      <c r="B3573" t="s">
        <v>2</v>
      </c>
      <c r="C3573" t="s">
        <v>7</v>
      </c>
      <c r="D3573" t="s">
        <v>116</v>
      </c>
      <c r="E3573" t="s">
        <v>509</v>
      </c>
      <c r="F3573" t="str">
        <f t="shared" si="276"/>
        <v>珠海市留学机构</v>
      </c>
      <c r="G3573" t="s">
        <v>75</v>
      </c>
      <c r="H3573" t="s">
        <v>356</v>
      </c>
      <c r="I3573" t="s">
        <v>68</v>
      </c>
      <c r="J3573">
        <v>71</v>
      </c>
      <c r="K3573">
        <v>16</v>
      </c>
      <c r="L3573" s="13">
        <f>VLOOKUP(C3573,'渗透率、续签率'!B:C,2,0)</f>
        <v>0.80900000000000005</v>
      </c>
      <c r="M3573" s="6">
        <v>0.23</v>
      </c>
      <c r="N3573">
        <v>1</v>
      </c>
      <c r="O3573">
        <v>1</v>
      </c>
      <c r="P3573" s="6">
        <v>1</v>
      </c>
      <c r="Q3573" s="13">
        <v>0.83</v>
      </c>
      <c r="R3573" s="13">
        <v>0.73099999999999998</v>
      </c>
      <c r="S3573" s="31">
        <v>381</v>
      </c>
      <c r="T3573" s="6">
        <f>VLOOKUP(E3573,'参数设置&amp;汇总'!S:U,3,0)</f>
        <v>1</v>
      </c>
      <c r="U3573" s="78">
        <f t="shared" si="275"/>
        <v>1</v>
      </c>
      <c r="V3573" s="13">
        <v>0.85000000000000009</v>
      </c>
      <c r="W3573" s="78">
        <f t="shared" si="277"/>
        <v>0.22470588235294109</v>
      </c>
      <c r="X3573" s="1">
        <f>VLOOKUP(E3573,'渗透率、续签率'!AG:AJ,4,0)</f>
        <v>15914</v>
      </c>
      <c r="Y3573" s="1">
        <f t="shared" si="278"/>
        <v>3575.9694117647045</v>
      </c>
      <c r="Z3573">
        <v>13</v>
      </c>
      <c r="AA3573" s="89">
        <f t="shared" si="279"/>
        <v>15914</v>
      </c>
      <c r="AH3573" s="37"/>
      <c r="AI3573" s="37"/>
      <c r="AK3573" s="37"/>
    </row>
    <row r="3574" spans="1:37" hidden="1">
      <c r="A3574" t="s">
        <v>64</v>
      </c>
      <c r="B3574" t="s">
        <v>2</v>
      </c>
      <c r="C3574" t="s">
        <v>7</v>
      </c>
      <c r="D3574" t="s">
        <v>116</v>
      </c>
      <c r="E3574" t="s">
        <v>509</v>
      </c>
      <c r="F3574" t="str">
        <f t="shared" si="276"/>
        <v>琼中黎族苗族自治县留学机构</v>
      </c>
      <c r="G3574" t="s">
        <v>120</v>
      </c>
      <c r="H3574" t="s">
        <v>357</v>
      </c>
      <c r="I3574" t="s">
        <v>68</v>
      </c>
      <c r="J3574">
        <v>0</v>
      </c>
      <c r="K3574">
        <v>0</v>
      </c>
      <c r="L3574" s="13">
        <f>VLOOKUP(C3574,'渗透率、续签率'!B:C,2,0)</f>
        <v>0.80900000000000005</v>
      </c>
      <c r="M3574" s="6">
        <v>0</v>
      </c>
      <c r="N3574">
        <v>0</v>
      </c>
      <c r="O3574">
        <v>0</v>
      </c>
      <c r="P3574" s="6">
        <v>0</v>
      </c>
      <c r="Q3574" s="13">
        <v>0</v>
      </c>
      <c r="R3574" s="13">
        <v>0</v>
      </c>
      <c r="S3574" s="31">
        <v>0</v>
      </c>
      <c r="T3574" s="6">
        <f>VLOOKUP(E3574,'参数设置&amp;汇总'!S:U,3,0)</f>
        <v>1</v>
      </c>
      <c r="U3574" s="78">
        <f t="shared" si="275"/>
        <v>0</v>
      </c>
      <c r="V3574" s="13">
        <v>0.85000000000000009</v>
      </c>
      <c r="W3574" s="78">
        <f t="shared" si="277"/>
        <v>0</v>
      </c>
      <c r="X3574" s="1">
        <f>VLOOKUP(E3574,'渗透率、续签率'!AG:AJ,4,0)</f>
        <v>15914</v>
      </c>
      <c r="Y3574" s="1">
        <f t="shared" si="278"/>
        <v>0</v>
      </c>
      <c r="Z3574">
        <v>0</v>
      </c>
      <c r="AA3574" s="89">
        <f t="shared" si="279"/>
        <v>0</v>
      </c>
    </row>
    <row r="3575" spans="1:37" hidden="1">
      <c r="A3575" t="s">
        <v>64</v>
      </c>
      <c r="B3575" t="s">
        <v>2</v>
      </c>
      <c r="C3575" t="s">
        <v>7</v>
      </c>
      <c r="D3575" t="s">
        <v>116</v>
      </c>
      <c r="E3575" t="s">
        <v>509</v>
      </c>
      <c r="F3575" t="str">
        <f t="shared" si="276"/>
        <v>琼海市留学机构</v>
      </c>
      <c r="G3575" t="s">
        <v>120</v>
      </c>
      <c r="H3575" t="s">
        <v>358</v>
      </c>
      <c r="I3575" t="s">
        <v>68</v>
      </c>
      <c r="J3575">
        <v>0</v>
      </c>
      <c r="K3575">
        <v>0</v>
      </c>
      <c r="L3575" s="13">
        <f>VLOOKUP(C3575,'渗透率、续签率'!B:C,2,0)</f>
        <v>0.80900000000000005</v>
      </c>
      <c r="M3575" s="6">
        <v>0</v>
      </c>
      <c r="N3575">
        <v>0</v>
      </c>
      <c r="O3575">
        <v>0</v>
      </c>
      <c r="P3575" s="6">
        <v>0</v>
      </c>
      <c r="Q3575" s="13">
        <v>0</v>
      </c>
      <c r="R3575" s="13">
        <v>0</v>
      </c>
      <c r="S3575" s="31">
        <v>0</v>
      </c>
      <c r="T3575" s="6">
        <f>VLOOKUP(E3575,'参数设置&amp;汇总'!S:U,3,0)</f>
        <v>1</v>
      </c>
      <c r="U3575" s="78">
        <f t="shared" si="275"/>
        <v>0</v>
      </c>
      <c r="V3575" s="13">
        <v>0.85000000000000009</v>
      </c>
      <c r="W3575" s="78">
        <f t="shared" si="277"/>
        <v>0</v>
      </c>
      <c r="X3575" s="1">
        <f>VLOOKUP(E3575,'渗透率、续签率'!AG:AJ,4,0)</f>
        <v>15914</v>
      </c>
      <c r="Y3575" s="1">
        <f t="shared" si="278"/>
        <v>0</v>
      </c>
      <c r="Z3575">
        <v>0</v>
      </c>
      <c r="AA3575" s="89">
        <f t="shared" si="279"/>
        <v>0</v>
      </c>
      <c r="AH3575" s="37"/>
      <c r="AI3575" s="37"/>
      <c r="AK3575" s="37"/>
    </row>
    <row r="3576" spans="1:37" hidden="1">
      <c r="A3576" t="s">
        <v>64</v>
      </c>
      <c r="B3576" t="s">
        <v>2</v>
      </c>
      <c r="C3576" t="s">
        <v>7</v>
      </c>
      <c r="D3576" t="s">
        <v>116</v>
      </c>
      <c r="E3576" t="s">
        <v>509</v>
      </c>
      <c r="F3576" t="str">
        <f t="shared" si="276"/>
        <v>甘南藏族自治州留学机构</v>
      </c>
      <c r="G3576" t="s">
        <v>132</v>
      </c>
      <c r="H3576" t="s">
        <v>359</v>
      </c>
      <c r="I3576" t="s">
        <v>70</v>
      </c>
      <c r="J3576">
        <v>0</v>
      </c>
      <c r="K3576">
        <v>0</v>
      </c>
      <c r="L3576" s="13">
        <f>VLOOKUP(C3576,'渗透率、续签率'!B:C,2,0)</f>
        <v>0.80900000000000005</v>
      </c>
      <c r="M3576" s="6">
        <v>0</v>
      </c>
      <c r="N3576">
        <v>0</v>
      </c>
      <c r="O3576">
        <v>0</v>
      </c>
      <c r="P3576" s="6">
        <v>0</v>
      </c>
      <c r="Q3576" s="13">
        <v>0</v>
      </c>
      <c r="R3576" s="13">
        <v>0</v>
      </c>
      <c r="S3576" s="31">
        <v>0</v>
      </c>
      <c r="T3576" s="6">
        <f>VLOOKUP(E3576,'参数设置&amp;汇总'!S:U,3,0)</f>
        <v>1</v>
      </c>
      <c r="U3576" s="78">
        <f t="shared" si="275"/>
        <v>0</v>
      </c>
      <c r="V3576" s="13">
        <v>0.85000000000000009</v>
      </c>
      <c r="W3576" s="78">
        <f t="shared" si="277"/>
        <v>0</v>
      </c>
      <c r="X3576" s="1">
        <f>VLOOKUP(E3576,'渗透率、续签率'!AG:AJ,4,0)</f>
        <v>15914</v>
      </c>
      <c r="Y3576" s="1">
        <f t="shared" si="278"/>
        <v>0</v>
      </c>
      <c r="Z3576">
        <v>0</v>
      </c>
      <c r="AA3576" s="89">
        <f t="shared" si="279"/>
        <v>0</v>
      </c>
      <c r="AH3576" s="37"/>
      <c r="AI3576" s="37"/>
      <c r="AK3576" s="37"/>
    </row>
    <row r="3577" spans="1:37" hidden="1">
      <c r="A3577" t="s">
        <v>64</v>
      </c>
      <c r="B3577" t="s">
        <v>2</v>
      </c>
      <c r="C3577" t="s">
        <v>7</v>
      </c>
      <c r="D3577" t="s">
        <v>116</v>
      </c>
      <c r="E3577" t="s">
        <v>509</v>
      </c>
      <c r="F3577" t="str">
        <f t="shared" si="276"/>
        <v>甘孜藏族自治州留学机构</v>
      </c>
      <c r="G3577" t="s">
        <v>77</v>
      </c>
      <c r="H3577" t="s">
        <v>360</v>
      </c>
      <c r="I3577" t="s">
        <v>70</v>
      </c>
      <c r="J3577">
        <v>0</v>
      </c>
      <c r="K3577">
        <v>0</v>
      </c>
      <c r="L3577" s="13">
        <f>VLOOKUP(C3577,'渗透率、续签率'!B:C,2,0)</f>
        <v>0.80900000000000005</v>
      </c>
      <c r="M3577" s="6">
        <v>0</v>
      </c>
      <c r="N3577">
        <v>0</v>
      </c>
      <c r="O3577">
        <v>0</v>
      </c>
      <c r="P3577" s="6">
        <v>0</v>
      </c>
      <c r="Q3577" s="13">
        <v>0</v>
      </c>
      <c r="R3577" s="13">
        <v>0</v>
      </c>
      <c r="S3577" s="31">
        <v>0</v>
      </c>
      <c r="T3577" s="6">
        <f>VLOOKUP(E3577,'参数设置&amp;汇总'!S:U,3,0)</f>
        <v>1</v>
      </c>
      <c r="U3577" s="78">
        <f t="shared" si="275"/>
        <v>0</v>
      </c>
      <c r="V3577" s="13">
        <v>0.85000000000000009</v>
      </c>
      <c r="W3577" s="78">
        <f t="shared" si="277"/>
        <v>0</v>
      </c>
      <c r="X3577" s="1">
        <f>VLOOKUP(E3577,'渗透率、续签率'!AG:AJ,4,0)</f>
        <v>15914</v>
      </c>
      <c r="Y3577" s="1">
        <f t="shared" si="278"/>
        <v>0</v>
      </c>
      <c r="Z3577">
        <v>0</v>
      </c>
      <c r="AA3577" s="89">
        <f t="shared" si="279"/>
        <v>0</v>
      </c>
    </row>
    <row r="3578" spans="1:37" hidden="1">
      <c r="A3578" t="s">
        <v>64</v>
      </c>
      <c r="B3578" t="s">
        <v>2</v>
      </c>
      <c r="C3578" t="s">
        <v>7</v>
      </c>
      <c r="D3578" t="s">
        <v>116</v>
      </c>
      <c r="E3578" t="s">
        <v>509</v>
      </c>
      <c r="F3578" t="str">
        <f t="shared" si="276"/>
        <v>白城市留学机构</v>
      </c>
      <c r="G3578" t="s">
        <v>188</v>
      </c>
      <c r="H3578" t="s">
        <v>361</v>
      </c>
      <c r="I3578" t="s">
        <v>70</v>
      </c>
      <c r="J3578">
        <v>1</v>
      </c>
      <c r="K3578">
        <v>0</v>
      </c>
      <c r="L3578" s="13">
        <f>VLOOKUP(C3578,'渗透率、续签率'!B:C,2,0)</f>
        <v>0.80900000000000005</v>
      </c>
      <c r="M3578" s="6">
        <v>0</v>
      </c>
      <c r="N3578">
        <v>0</v>
      </c>
      <c r="O3578">
        <v>0</v>
      </c>
      <c r="P3578" s="6">
        <v>0</v>
      </c>
      <c r="Q3578" s="13">
        <v>0</v>
      </c>
      <c r="R3578" s="13">
        <v>0</v>
      </c>
      <c r="S3578" s="31">
        <v>1</v>
      </c>
      <c r="T3578" s="6">
        <f>VLOOKUP(E3578,'参数设置&amp;汇总'!S:U,3,0)</f>
        <v>1</v>
      </c>
      <c r="U3578" s="78">
        <f t="shared" si="275"/>
        <v>0</v>
      </c>
      <c r="V3578" s="13">
        <v>0.85000000000000009</v>
      </c>
      <c r="W3578" s="78">
        <f t="shared" si="277"/>
        <v>0</v>
      </c>
      <c r="X3578" s="1">
        <f>VLOOKUP(E3578,'渗透率、续签率'!AG:AJ,4,0)</f>
        <v>15914</v>
      </c>
      <c r="Y3578" s="1">
        <f t="shared" si="278"/>
        <v>0</v>
      </c>
      <c r="Z3578">
        <v>0</v>
      </c>
      <c r="AA3578" s="89">
        <f t="shared" si="279"/>
        <v>0</v>
      </c>
    </row>
    <row r="3579" spans="1:37" hidden="1">
      <c r="A3579" t="s">
        <v>64</v>
      </c>
      <c r="B3579" t="s">
        <v>2</v>
      </c>
      <c r="C3579" t="s">
        <v>7</v>
      </c>
      <c r="D3579" t="s">
        <v>116</v>
      </c>
      <c r="E3579" t="s">
        <v>509</v>
      </c>
      <c r="F3579" t="str">
        <f t="shared" si="276"/>
        <v>白山市留学机构</v>
      </c>
      <c r="G3579" t="s">
        <v>188</v>
      </c>
      <c r="H3579" t="s">
        <v>362</v>
      </c>
      <c r="I3579" t="s">
        <v>70</v>
      </c>
      <c r="J3579">
        <v>1</v>
      </c>
      <c r="K3579">
        <v>0</v>
      </c>
      <c r="L3579" s="13">
        <f>VLOOKUP(C3579,'渗透率、续签率'!B:C,2,0)</f>
        <v>0.80900000000000005</v>
      </c>
      <c r="M3579" s="6">
        <v>0</v>
      </c>
      <c r="N3579">
        <v>0</v>
      </c>
      <c r="O3579">
        <v>0</v>
      </c>
      <c r="P3579" s="6">
        <v>0</v>
      </c>
      <c r="Q3579" s="13">
        <v>0</v>
      </c>
      <c r="R3579" s="13">
        <v>0</v>
      </c>
      <c r="S3579" s="31">
        <v>0</v>
      </c>
      <c r="T3579" s="6">
        <f>VLOOKUP(E3579,'参数设置&amp;汇总'!S:U,3,0)</f>
        <v>1</v>
      </c>
      <c r="U3579" s="78">
        <f t="shared" si="275"/>
        <v>0</v>
      </c>
      <c r="V3579" s="13">
        <v>0.85000000000000009</v>
      </c>
      <c r="W3579" s="78">
        <f t="shared" si="277"/>
        <v>0</v>
      </c>
      <c r="X3579" s="1">
        <f>VLOOKUP(E3579,'渗透率、续签率'!AG:AJ,4,0)</f>
        <v>15914</v>
      </c>
      <c r="Y3579" s="1">
        <f t="shared" si="278"/>
        <v>0</v>
      </c>
      <c r="Z3579">
        <v>0</v>
      </c>
      <c r="AA3579" s="89">
        <f t="shared" si="279"/>
        <v>0</v>
      </c>
    </row>
    <row r="3580" spans="1:37" hidden="1">
      <c r="A3580" t="s">
        <v>64</v>
      </c>
      <c r="B3580" t="s">
        <v>2</v>
      </c>
      <c r="C3580" t="s">
        <v>7</v>
      </c>
      <c r="D3580" t="s">
        <v>116</v>
      </c>
      <c r="E3580" t="s">
        <v>509</v>
      </c>
      <c r="F3580" t="str">
        <f t="shared" si="276"/>
        <v>白沙黎族自治县留学机构</v>
      </c>
      <c r="G3580" t="s">
        <v>120</v>
      </c>
      <c r="H3580" t="s">
        <v>364</v>
      </c>
      <c r="I3580" t="s">
        <v>68</v>
      </c>
      <c r="J3580">
        <v>0</v>
      </c>
      <c r="K3580">
        <v>0</v>
      </c>
      <c r="L3580" s="13">
        <f>VLOOKUP(C3580,'渗透率、续签率'!B:C,2,0)</f>
        <v>0.80900000000000005</v>
      </c>
      <c r="M3580" s="6">
        <v>0</v>
      </c>
      <c r="N3580">
        <v>0</v>
      </c>
      <c r="O3580">
        <v>0</v>
      </c>
      <c r="P3580" s="6">
        <v>0</v>
      </c>
      <c r="Q3580" s="13">
        <v>0</v>
      </c>
      <c r="R3580" s="13">
        <v>0</v>
      </c>
      <c r="S3580" s="31">
        <v>0</v>
      </c>
      <c r="T3580" s="6">
        <f>VLOOKUP(E3580,'参数设置&amp;汇总'!S:U,3,0)</f>
        <v>1</v>
      </c>
      <c r="U3580" s="78">
        <f t="shared" si="275"/>
        <v>0</v>
      </c>
      <c r="V3580" s="13">
        <v>0.85000000000000009</v>
      </c>
      <c r="W3580" s="78">
        <f t="shared" si="277"/>
        <v>0</v>
      </c>
      <c r="X3580" s="1">
        <f>VLOOKUP(E3580,'渗透率、续签率'!AG:AJ,4,0)</f>
        <v>15914</v>
      </c>
      <c r="Y3580" s="1">
        <f t="shared" si="278"/>
        <v>0</v>
      </c>
      <c r="Z3580">
        <v>0</v>
      </c>
      <c r="AA3580" s="89">
        <f t="shared" si="279"/>
        <v>0</v>
      </c>
    </row>
    <row r="3581" spans="1:37" hidden="1">
      <c r="A3581" t="s">
        <v>64</v>
      </c>
      <c r="B3581" t="s">
        <v>2</v>
      </c>
      <c r="C3581" t="s">
        <v>7</v>
      </c>
      <c r="D3581" t="s">
        <v>116</v>
      </c>
      <c r="E3581" t="s">
        <v>509</v>
      </c>
      <c r="F3581" t="str">
        <f t="shared" si="276"/>
        <v>白银市留学机构</v>
      </c>
      <c r="G3581" t="s">
        <v>132</v>
      </c>
      <c r="H3581" t="s">
        <v>365</v>
      </c>
      <c r="I3581" t="s">
        <v>70</v>
      </c>
      <c r="J3581">
        <v>0</v>
      </c>
      <c r="K3581">
        <v>0</v>
      </c>
      <c r="L3581" s="13">
        <f>VLOOKUP(C3581,'渗透率、续签率'!B:C,2,0)</f>
        <v>0.80900000000000005</v>
      </c>
      <c r="M3581" s="6">
        <v>0</v>
      </c>
      <c r="N3581">
        <v>0</v>
      </c>
      <c r="O3581">
        <v>0</v>
      </c>
      <c r="P3581" s="6">
        <v>0</v>
      </c>
      <c r="Q3581" s="13">
        <v>0</v>
      </c>
      <c r="R3581" s="13">
        <v>0</v>
      </c>
      <c r="S3581" s="31">
        <v>0</v>
      </c>
      <c r="T3581" s="6">
        <f>VLOOKUP(E3581,'参数设置&amp;汇总'!S:U,3,0)</f>
        <v>1</v>
      </c>
      <c r="U3581" s="78">
        <f t="shared" si="275"/>
        <v>0</v>
      </c>
      <c r="V3581" s="13">
        <v>0.85000000000000009</v>
      </c>
      <c r="W3581" s="78">
        <f t="shared" si="277"/>
        <v>0</v>
      </c>
      <c r="X3581" s="1">
        <f>VLOOKUP(E3581,'渗透率、续签率'!AG:AJ,4,0)</f>
        <v>15914</v>
      </c>
      <c r="Y3581" s="1">
        <f t="shared" si="278"/>
        <v>0</v>
      </c>
      <c r="Z3581">
        <v>0</v>
      </c>
      <c r="AA3581" s="89">
        <f t="shared" si="279"/>
        <v>0</v>
      </c>
      <c r="AH3581" s="37"/>
      <c r="AI3581" s="37"/>
      <c r="AK3581" s="37"/>
    </row>
    <row r="3582" spans="1:37" hidden="1">
      <c r="A3582" t="s">
        <v>64</v>
      </c>
      <c r="B3582" t="s">
        <v>2</v>
      </c>
      <c r="C3582" t="s">
        <v>7</v>
      </c>
      <c r="D3582" t="s">
        <v>116</v>
      </c>
      <c r="E3582" t="s">
        <v>509</v>
      </c>
      <c r="F3582" t="str">
        <f t="shared" si="276"/>
        <v>百色市留学机构</v>
      </c>
      <c r="G3582" t="s">
        <v>88</v>
      </c>
      <c r="H3582" t="s">
        <v>366</v>
      </c>
      <c r="I3582" t="s">
        <v>68</v>
      </c>
      <c r="J3582">
        <v>1</v>
      </c>
      <c r="K3582">
        <v>0</v>
      </c>
      <c r="L3582" s="13">
        <f>VLOOKUP(C3582,'渗透率、续签率'!B:C,2,0)</f>
        <v>0.80900000000000005</v>
      </c>
      <c r="M3582" s="6">
        <v>0</v>
      </c>
      <c r="N3582">
        <v>0</v>
      </c>
      <c r="O3582">
        <v>0</v>
      </c>
      <c r="P3582" s="6">
        <v>0</v>
      </c>
      <c r="Q3582" s="13">
        <v>0</v>
      </c>
      <c r="R3582" s="13">
        <v>0</v>
      </c>
      <c r="S3582" s="31">
        <v>1</v>
      </c>
      <c r="T3582" s="6">
        <f>VLOOKUP(E3582,'参数设置&amp;汇总'!S:U,3,0)</f>
        <v>1</v>
      </c>
      <c r="U3582" s="78">
        <f t="shared" si="275"/>
        <v>0</v>
      </c>
      <c r="V3582" s="13">
        <v>0.85000000000000009</v>
      </c>
      <c r="W3582" s="78">
        <f t="shared" si="277"/>
        <v>0</v>
      </c>
      <c r="X3582" s="1">
        <f>VLOOKUP(E3582,'渗透率、续签率'!AG:AJ,4,0)</f>
        <v>15914</v>
      </c>
      <c r="Y3582" s="1">
        <f t="shared" si="278"/>
        <v>0</v>
      </c>
      <c r="Z3582">
        <v>0</v>
      </c>
      <c r="AA3582" s="89">
        <f t="shared" si="279"/>
        <v>0</v>
      </c>
      <c r="AH3582" s="37"/>
      <c r="AI3582" s="37"/>
      <c r="AK3582" s="37"/>
    </row>
    <row r="3583" spans="1:37" hidden="1">
      <c r="A3583" t="s">
        <v>64</v>
      </c>
      <c r="B3583" t="s">
        <v>2</v>
      </c>
      <c r="C3583" t="s">
        <v>7</v>
      </c>
      <c r="D3583" t="s">
        <v>116</v>
      </c>
      <c r="E3583" t="s">
        <v>509</v>
      </c>
      <c r="F3583" t="str">
        <f t="shared" si="276"/>
        <v>益阳市留学机构</v>
      </c>
      <c r="G3583" t="s">
        <v>113</v>
      </c>
      <c r="H3583" t="s">
        <v>367</v>
      </c>
      <c r="I3583" t="s">
        <v>68</v>
      </c>
      <c r="J3583">
        <v>0</v>
      </c>
      <c r="K3583">
        <v>0</v>
      </c>
      <c r="L3583" s="13">
        <f>VLOOKUP(C3583,'渗透率、续签率'!B:C,2,0)</f>
        <v>0.80900000000000005</v>
      </c>
      <c r="M3583" s="6">
        <v>0</v>
      </c>
      <c r="N3583">
        <v>0</v>
      </c>
      <c r="O3583">
        <v>0</v>
      </c>
      <c r="P3583" s="6">
        <v>0</v>
      </c>
      <c r="Q3583" s="13">
        <v>0</v>
      </c>
      <c r="R3583" s="13">
        <v>0</v>
      </c>
      <c r="S3583" s="31">
        <v>0</v>
      </c>
      <c r="T3583" s="6">
        <f>VLOOKUP(E3583,'参数设置&amp;汇总'!S:U,3,0)</f>
        <v>1</v>
      </c>
      <c r="U3583" s="78">
        <f t="shared" si="275"/>
        <v>0</v>
      </c>
      <c r="V3583" s="13">
        <v>0.85000000000000009</v>
      </c>
      <c r="W3583" s="78">
        <f t="shared" si="277"/>
        <v>0</v>
      </c>
      <c r="X3583" s="1">
        <f>VLOOKUP(E3583,'渗透率、续签率'!AG:AJ,4,0)</f>
        <v>15914</v>
      </c>
      <c r="Y3583" s="1">
        <f t="shared" si="278"/>
        <v>0</v>
      </c>
      <c r="Z3583">
        <v>0</v>
      </c>
      <c r="AA3583" s="89">
        <f t="shared" si="279"/>
        <v>0</v>
      </c>
    </row>
    <row r="3584" spans="1:37" hidden="1">
      <c r="A3584" t="s">
        <v>64</v>
      </c>
      <c r="B3584" t="s">
        <v>2</v>
      </c>
      <c r="C3584" t="s">
        <v>7</v>
      </c>
      <c r="D3584" t="s">
        <v>116</v>
      </c>
      <c r="E3584" t="s">
        <v>509</v>
      </c>
      <c r="F3584" t="str">
        <f t="shared" si="276"/>
        <v>盐城市留学机构</v>
      </c>
      <c r="G3584" t="s">
        <v>73</v>
      </c>
      <c r="H3584" t="s">
        <v>368</v>
      </c>
      <c r="I3584" t="s">
        <v>70</v>
      </c>
      <c r="J3584">
        <v>6</v>
      </c>
      <c r="K3584">
        <v>1</v>
      </c>
      <c r="L3584" s="13">
        <f>VLOOKUP(C3584,'渗透率、续签率'!B:C,2,0)</f>
        <v>0.80900000000000005</v>
      </c>
      <c r="M3584" s="6">
        <v>0.17</v>
      </c>
      <c r="N3584">
        <v>1</v>
      </c>
      <c r="O3584">
        <v>1</v>
      </c>
      <c r="P3584" s="6">
        <v>1</v>
      </c>
      <c r="Q3584" s="13">
        <v>0.94499999999999995</v>
      </c>
      <c r="R3584" s="13">
        <v>0.94499999999999995</v>
      </c>
      <c r="S3584" s="31">
        <v>44</v>
      </c>
      <c r="T3584" s="6">
        <f>VLOOKUP(E3584,'参数设置&amp;汇总'!S:U,3,0)</f>
        <v>1</v>
      </c>
      <c r="U3584" s="78">
        <f t="shared" si="275"/>
        <v>1</v>
      </c>
      <c r="V3584" s="13">
        <v>0.85000000000000009</v>
      </c>
      <c r="W3584" s="78">
        <f t="shared" si="277"/>
        <v>0.22470588235294109</v>
      </c>
      <c r="X3584" s="1">
        <f>VLOOKUP(E3584,'渗透率、续签率'!AG:AJ,4,0)</f>
        <v>15914</v>
      </c>
      <c r="Y3584" s="1">
        <f t="shared" si="278"/>
        <v>3575.9694117647045</v>
      </c>
      <c r="Z3584">
        <v>0</v>
      </c>
      <c r="AA3584" s="89">
        <f t="shared" si="279"/>
        <v>15914</v>
      </c>
      <c r="AH3584" s="37"/>
      <c r="AI3584" s="37"/>
      <c r="AK3584" s="37"/>
    </row>
    <row r="3585" spans="1:37" hidden="1">
      <c r="A3585" t="s">
        <v>64</v>
      </c>
      <c r="B3585" t="s">
        <v>2</v>
      </c>
      <c r="C3585" t="s">
        <v>7</v>
      </c>
      <c r="D3585" t="s">
        <v>116</v>
      </c>
      <c r="E3585" t="s">
        <v>509</v>
      </c>
      <c r="F3585" t="str">
        <f t="shared" si="276"/>
        <v>盘锦市留学机构</v>
      </c>
      <c r="G3585" t="s">
        <v>101</v>
      </c>
      <c r="H3585" t="s">
        <v>369</v>
      </c>
      <c r="I3585" t="s">
        <v>70</v>
      </c>
      <c r="J3585">
        <v>1</v>
      </c>
      <c r="K3585">
        <v>0</v>
      </c>
      <c r="L3585" s="13">
        <f>VLOOKUP(C3585,'渗透率、续签率'!B:C,2,0)</f>
        <v>0.80900000000000005</v>
      </c>
      <c r="M3585" s="6">
        <v>0</v>
      </c>
      <c r="N3585">
        <v>0</v>
      </c>
      <c r="O3585">
        <v>0</v>
      </c>
      <c r="P3585" s="6">
        <v>0</v>
      </c>
      <c r="Q3585" s="13">
        <v>0</v>
      </c>
      <c r="R3585" s="13">
        <v>0</v>
      </c>
      <c r="S3585" s="31">
        <v>0</v>
      </c>
      <c r="T3585" s="6">
        <f>VLOOKUP(E3585,'参数设置&amp;汇总'!S:U,3,0)</f>
        <v>1</v>
      </c>
      <c r="U3585" s="78">
        <f t="shared" si="275"/>
        <v>0</v>
      </c>
      <c r="V3585" s="13">
        <v>0.85000000000000009</v>
      </c>
      <c r="W3585" s="78">
        <f t="shared" si="277"/>
        <v>0</v>
      </c>
      <c r="X3585" s="1">
        <f>VLOOKUP(E3585,'渗透率、续签率'!AG:AJ,4,0)</f>
        <v>15914</v>
      </c>
      <c r="Y3585" s="1">
        <f t="shared" si="278"/>
        <v>0</v>
      </c>
      <c r="Z3585">
        <v>0</v>
      </c>
      <c r="AA3585" s="89">
        <f t="shared" si="279"/>
        <v>0</v>
      </c>
    </row>
    <row r="3586" spans="1:37" hidden="1">
      <c r="A3586" t="s">
        <v>64</v>
      </c>
      <c r="B3586" t="s">
        <v>2</v>
      </c>
      <c r="C3586" t="s">
        <v>7</v>
      </c>
      <c r="D3586" t="s">
        <v>116</v>
      </c>
      <c r="E3586" t="s">
        <v>509</v>
      </c>
      <c r="F3586" t="str">
        <f t="shared" si="276"/>
        <v>眉山市留学机构</v>
      </c>
      <c r="G3586" t="s">
        <v>77</v>
      </c>
      <c r="H3586" t="s">
        <v>370</v>
      </c>
      <c r="I3586" t="s">
        <v>70</v>
      </c>
      <c r="J3586">
        <v>1</v>
      </c>
      <c r="K3586">
        <v>0</v>
      </c>
      <c r="L3586" s="13">
        <f>VLOOKUP(C3586,'渗透率、续签率'!B:C,2,0)</f>
        <v>0.80900000000000005</v>
      </c>
      <c r="M3586" s="6">
        <v>0</v>
      </c>
      <c r="N3586">
        <v>0</v>
      </c>
      <c r="O3586">
        <v>0</v>
      </c>
      <c r="P3586" s="6">
        <v>0</v>
      </c>
      <c r="Q3586" s="13">
        <v>0</v>
      </c>
      <c r="R3586" s="13">
        <v>0</v>
      </c>
      <c r="S3586" s="31">
        <v>1</v>
      </c>
      <c r="T3586" s="6">
        <f>VLOOKUP(E3586,'参数设置&amp;汇总'!S:U,3,0)</f>
        <v>1</v>
      </c>
      <c r="U3586" s="78">
        <f t="shared" si="275"/>
        <v>0</v>
      </c>
      <c r="V3586" s="13">
        <v>0.85000000000000009</v>
      </c>
      <c r="W3586" s="78">
        <f t="shared" si="277"/>
        <v>0</v>
      </c>
      <c r="X3586" s="1">
        <f>VLOOKUP(E3586,'渗透率、续签率'!AG:AJ,4,0)</f>
        <v>15914</v>
      </c>
      <c r="Y3586" s="1">
        <f t="shared" si="278"/>
        <v>0</v>
      </c>
      <c r="Z3586">
        <v>0</v>
      </c>
      <c r="AA3586" s="89">
        <f t="shared" si="279"/>
        <v>0</v>
      </c>
    </row>
    <row r="3587" spans="1:37" hidden="1">
      <c r="A3587" t="s">
        <v>64</v>
      </c>
      <c r="B3587" t="s">
        <v>2</v>
      </c>
      <c r="C3587" t="s">
        <v>7</v>
      </c>
      <c r="D3587" t="s">
        <v>116</v>
      </c>
      <c r="E3587" t="s">
        <v>509</v>
      </c>
      <c r="F3587" t="str">
        <f t="shared" si="276"/>
        <v>石嘴山市留学机构</v>
      </c>
      <c r="G3587" t="s">
        <v>129</v>
      </c>
      <c r="H3587" t="s">
        <v>371</v>
      </c>
      <c r="I3587" t="s">
        <v>70</v>
      </c>
      <c r="J3587">
        <v>0</v>
      </c>
      <c r="K3587">
        <v>0</v>
      </c>
      <c r="L3587" s="13">
        <f>VLOOKUP(C3587,'渗透率、续签率'!B:C,2,0)</f>
        <v>0.80900000000000005</v>
      </c>
      <c r="M3587" s="6">
        <v>0</v>
      </c>
      <c r="N3587">
        <v>0</v>
      </c>
      <c r="O3587">
        <v>0</v>
      </c>
      <c r="P3587" s="6">
        <v>0</v>
      </c>
      <c r="Q3587" s="13">
        <v>0</v>
      </c>
      <c r="R3587" s="13">
        <v>0</v>
      </c>
      <c r="S3587" s="31">
        <v>0</v>
      </c>
      <c r="T3587" s="6">
        <f>VLOOKUP(E3587,'参数设置&amp;汇总'!S:U,3,0)</f>
        <v>1</v>
      </c>
      <c r="U3587" s="78">
        <f t="shared" ref="U3587:U3650" si="280">IF(T3587*N3587&gt;=O3587,T3587*N3587,O3587)</f>
        <v>0</v>
      </c>
      <c r="V3587" s="13">
        <v>0.85000000000000009</v>
      </c>
      <c r="W3587" s="78">
        <f t="shared" si="277"/>
        <v>0</v>
      </c>
      <c r="X3587" s="1">
        <f>VLOOKUP(E3587,'渗透率、续签率'!AG:AJ,4,0)</f>
        <v>15914</v>
      </c>
      <c r="Y3587" s="1">
        <f t="shared" si="278"/>
        <v>0</v>
      </c>
      <c r="Z3587">
        <v>0</v>
      </c>
      <c r="AA3587" s="89">
        <f t="shared" si="279"/>
        <v>0</v>
      </c>
    </row>
    <row r="3588" spans="1:37" hidden="1">
      <c r="A3588" t="s">
        <v>64</v>
      </c>
      <c r="B3588" t="s">
        <v>2</v>
      </c>
      <c r="C3588" t="s">
        <v>7</v>
      </c>
      <c r="D3588" t="s">
        <v>116</v>
      </c>
      <c r="E3588" t="s">
        <v>509</v>
      </c>
      <c r="F3588" t="str">
        <f t="shared" ref="F3588:F3651" si="281">H3588&amp;C3588</f>
        <v>石家庄市留学机构</v>
      </c>
      <c r="G3588" t="s">
        <v>159</v>
      </c>
      <c r="H3588" t="s">
        <v>372</v>
      </c>
      <c r="I3588" t="s">
        <v>70</v>
      </c>
      <c r="J3588">
        <v>51</v>
      </c>
      <c r="K3588">
        <v>13</v>
      </c>
      <c r="L3588" s="13">
        <f>VLOOKUP(C3588,'渗透率、续签率'!B:C,2,0)</f>
        <v>0.80900000000000005</v>
      </c>
      <c r="M3588" s="6">
        <v>0.25</v>
      </c>
      <c r="N3588">
        <v>9</v>
      </c>
      <c r="O3588">
        <v>9</v>
      </c>
      <c r="P3588" s="6">
        <v>1</v>
      </c>
      <c r="Q3588" s="13">
        <v>0.88100000000000001</v>
      </c>
      <c r="R3588" s="13">
        <v>0.85399999999999998</v>
      </c>
      <c r="S3588" s="31">
        <v>702</v>
      </c>
      <c r="T3588" s="6">
        <f>VLOOKUP(E3588,'参数设置&amp;汇总'!S:U,3,0)</f>
        <v>1</v>
      </c>
      <c r="U3588" s="78">
        <f t="shared" si="280"/>
        <v>9</v>
      </c>
      <c r="V3588" s="13">
        <v>0.85000000000000009</v>
      </c>
      <c r="W3588" s="78">
        <f t="shared" ref="W3588:W3651" si="282">(O3588*(1-L3588)+IF((U3588-O3588)&lt;0,0,(U3588-O3588)))/V3588</f>
        <v>2.0223529411764698</v>
      </c>
      <c r="X3588" s="1">
        <f>VLOOKUP(E3588,'渗透率、续签率'!AG:AJ,4,0)</f>
        <v>15914</v>
      </c>
      <c r="Y3588" s="1">
        <f t="shared" ref="Y3588:Y3651" si="283">X3588*W3588</f>
        <v>32183.724705882341</v>
      </c>
      <c r="Z3588">
        <v>0</v>
      </c>
      <c r="AA3588" s="89">
        <f t="shared" ref="AA3588:AA3651" si="284">N3588*X3588</f>
        <v>143226</v>
      </c>
      <c r="AH3588" s="37"/>
      <c r="AI3588" s="37"/>
      <c r="AJ3588" s="1"/>
      <c r="AK3588" s="37"/>
    </row>
    <row r="3589" spans="1:37" hidden="1">
      <c r="A3589" t="s">
        <v>64</v>
      </c>
      <c r="B3589" t="s">
        <v>2</v>
      </c>
      <c r="C3589" t="s">
        <v>7</v>
      </c>
      <c r="D3589" t="s">
        <v>116</v>
      </c>
      <c r="E3589" t="s">
        <v>509</v>
      </c>
      <c r="F3589" t="str">
        <f t="shared" si="281"/>
        <v>石河子市留学机构</v>
      </c>
      <c r="G3589" t="s">
        <v>145</v>
      </c>
      <c r="H3589" t="s">
        <v>373</v>
      </c>
      <c r="I3589" t="s">
        <v>70</v>
      </c>
      <c r="J3589">
        <v>0</v>
      </c>
      <c r="K3589">
        <v>0</v>
      </c>
      <c r="L3589" s="13">
        <f>VLOOKUP(C3589,'渗透率、续签率'!B:C,2,0)</f>
        <v>0.80900000000000005</v>
      </c>
      <c r="M3589" s="6">
        <v>0</v>
      </c>
      <c r="N3589">
        <v>0</v>
      </c>
      <c r="O3589">
        <v>0</v>
      </c>
      <c r="P3589" s="6">
        <v>0</v>
      </c>
      <c r="Q3589" s="13">
        <v>0</v>
      </c>
      <c r="R3589" s="13">
        <v>0</v>
      </c>
      <c r="S3589" s="31">
        <v>0</v>
      </c>
      <c r="T3589" s="6">
        <f>VLOOKUP(E3589,'参数设置&amp;汇总'!S:U,3,0)</f>
        <v>1</v>
      </c>
      <c r="U3589" s="78">
        <f t="shared" si="280"/>
        <v>0</v>
      </c>
      <c r="V3589" s="13">
        <v>0.85000000000000009</v>
      </c>
      <c r="W3589" s="78">
        <f t="shared" si="282"/>
        <v>0</v>
      </c>
      <c r="X3589" s="1">
        <f>VLOOKUP(E3589,'渗透率、续签率'!AG:AJ,4,0)</f>
        <v>15914</v>
      </c>
      <c r="Y3589" s="1">
        <f t="shared" si="283"/>
        <v>0</v>
      </c>
      <c r="Z3589">
        <v>0</v>
      </c>
      <c r="AA3589" s="89">
        <f t="shared" si="284"/>
        <v>0</v>
      </c>
      <c r="AH3589" s="37"/>
      <c r="AI3589" s="37"/>
      <c r="AK3589" s="37"/>
    </row>
    <row r="3590" spans="1:37" hidden="1">
      <c r="A3590" t="s">
        <v>64</v>
      </c>
      <c r="B3590" t="s">
        <v>2</v>
      </c>
      <c r="C3590" t="s">
        <v>7</v>
      </c>
      <c r="D3590" t="s">
        <v>116</v>
      </c>
      <c r="E3590" t="s">
        <v>509</v>
      </c>
      <c r="F3590" t="str">
        <f t="shared" si="281"/>
        <v>神农架林区留学机构</v>
      </c>
      <c r="G3590" t="s">
        <v>81</v>
      </c>
      <c r="H3590" t="s">
        <v>374</v>
      </c>
      <c r="I3590" t="s">
        <v>68</v>
      </c>
      <c r="J3590">
        <v>0</v>
      </c>
      <c r="K3590">
        <v>0</v>
      </c>
      <c r="L3590" s="13">
        <f>VLOOKUP(C3590,'渗透率、续签率'!B:C,2,0)</f>
        <v>0.80900000000000005</v>
      </c>
      <c r="M3590" s="6">
        <v>0</v>
      </c>
      <c r="N3590">
        <v>0</v>
      </c>
      <c r="O3590">
        <v>0</v>
      </c>
      <c r="P3590" s="6">
        <v>0</v>
      </c>
      <c r="Q3590" s="13">
        <v>0</v>
      </c>
      <c r="R3590" s="13">
        <v>0</v>
      </c>
      <c r="S3590" s="31">
        <v>0</v>
      </c>
      <c r="T3590" s="6">
        <f>VLOOKUP(E3590,'参数设置&amp;汇总'!S:U,3,0)</f>
        <v>1</v>
      </c>
      <c r="U3590" s="78">
        <f t="shared" si="280"/>
        <v>0</v>
      </c>
      <c r="V3590" s="13">
        <v>0.85000000000000009</v>
      </c>
      <c r="W3590" s="78">
        <f t="shared" si="282"/>
        <v>0</v>
      </c>
      <c r="X3590" s="1">
        <f>VLOOKUP(E3590,'渗透率、续签率'!AG:AJ,4,0)</f>
        <v>15914</v>
      </c>
      <c r="Y3590" s="1">
        <f t="shared" si="283"/>
        <v>0</v>
      </c>
      <c r="Z3590">
        <v>0</v>
      </c>
      <c r="AA3590" s="89">
        <f t="shared" si="284"/>
        <v>0</v>
      </c>
      <c r="AH3590" s="37"/>
      <c r="AI3590" s="37"/>
      <c r="AK3590" s="37"/>
    </row>
    <row r="3591" spans="1:37" hidden="1">
      <c r="A3591" t="s">
        <v>64</v>
      </c>
      <c r="B3591" t="s">
        <v>2</v>
      </c>
      <c r="C3591" t="s">
        <v>7</v>
      </c>
      <c r="D3591" t="s">
        <v>116</v>
      </c>
      <c r="E3591" t="s">
        <v>509</v>
      </c>
      <c r="F3591" t="str">
        <f t="shared" si="281"/>
        <v>秦皇岛市留学机构</v>
      </c>
      <c r="G3591" t="s">
        <v>159</v>
      </c>
      <c r="H3591" t="s">
        <v>375</v>
      </c>
      <c r="I3591" t="s">
        <v>70</v>
      </c>
      <c r="J3591">
        <v>9</v>
      </c>
      <c r="K3591">
        <v>0</v>
      </c>
      <c r="L3591" s="13">
        <f>VLOOKUP(C3591,'渗透率、续签率'!B:C,2,0)</f>
        <v>0.80900000000000005</v>
      </c>
      <c r="M3591" s="6">
        <v>0</v>
      </c>
      <c r="N3591">
        <v>0</v>
      </c>
      <c r="O3591">
        <v>0</v>
      </c>
      <c r="P3591" s="6">
        <v>0</v>
      </c>
      <c r="Q3591" s="13">
        <v>0</v>
      </c>
      <c r="R3591" s="13">
        <v>0</v>
      </c>
      <c r="S3591" s="31">
        <v>15</v>
      </c>
      <c r="T3591" s="6">
        <f>VLOOKUP(E3591,'参数设置&amp;汇总'!S:U,3,0)</f>
        <v>1</v>
      </c>
      <c r="U3591" s="78">
        <f t="shared" si="280"/>
        <v>0</v>
      </c>
      <c r="V3591" s="13">
        <v>0.85000000000000009</v>
      </c>
      <c r="W3591" s="78">
        <f t="shared" si="282"/>
        <v>0</v>
      </c>
      <c r="X3591" s="1">
        <f>VLOOKUP(E3591,'渗透率、续签率'!AG:AJ,4,0)</f>
        <v>15914</v>
      </c>
      <c r="Y3591" s="1">
        <f t="shared" si="283"/>
        <v>0</v>
      </c>
      <c r="Z3591">
        <v>0</v>
      </c>
      <c r="AA3591" s="89">
        <f t="shared" si="284"/>
        <v>0</v>
      </c>
      <c r="AH3591" s="37"/>
      <c r="AI3591" s="37"/>
      <c r="AJ3591" s="1"/>
      <c r="AK3591" s="37"/>
    </row>
    <row r="3592" spans="1:37" hidden="1">
      <c r="A3592" t="s">
        <v>64</v>
      </c>
      <c r="B3592" t="s">
        <v>2</v>
      </c>
      <c r="C3592" t="s">
        <v>7</v>
      </c>
      <c r="D3592" t="s">
        <v>116</v>
      </c>
      <c r="E3592" t="s">
        <v>509</v>
      </c>
      <c r="F3592" t="str">
        <f t="shared" si="281"/>
        <v>红河哈尼族彝族自治州留学机构</v>
      </c>
      <c r="G3592" t="s">
        <v>99</v>
      </c>
      <c r="H3592" t="s">
        <v>376</v>
      </c>
      <c r="I3592" t="s">
        <v>68</v>
      </c>
      <c r="J3592">
        <v>0</v>
      </c>
      <c r="K3592">
        <v>0</v>
      </c>
      <c r="L3592" s="13">
        <f>VLOOKUP(C3592,'渗透率、续签率'!B:C,2,0)</f>
        <v>0.80900000000000005</v>
      </c>
      <c r="M3592" s="6">
        <v>0</v>
      </c>
      <c r="N3592">
        <v>0</v>
      </c>
      <c r="O3592">
        <v>0</v>
      </c>
      <c r="P3592" s="6">
        <v>0</v>
      </c>
      <c r="Q3592" s="13">
        <v>0</v>
      </c>
      <c r="R3592" s="13">
        <v>0</v>
      </c>
      <c r="S3592" s="31">
        <v>0</v>
      </c>
      <c r="T3592" s="6">
        <f>VLOOKUP(E3592,'参数设置&amp;汇总'!S:U,3,0)</f>
        <v>1</v>
      </c>
      <c r="U3592" s="78">
        <f t="shared" si="280"/>
        <v>0</v>
      </c>
      <c r="V3592" s="13">
        <v>0.85000000000000009</v>
      </c>
      <c r="W3592" s="78">
        <f t="shared" si="282"/>
        <v>0</v>
      </c>
      <c r="X3592" s="1">
        <f>VLOOKUP(E3592,'渗透率、续签率'!AG:AJ,4,0)</f>
        <v>15914</v>
      </c>
      <c r="Y3592" s="1">
        <f t="shared" si="283"/>
        <v>0</v>
      </c>
      <c r="Z3592">
        <v>0</v>
      </c>
      <c r="AA3592" s="89">
        <f t="shared" si="284"/>
        <v>0</v>
      </c>
      <c r="AH3592" s="37"/>
      <c r="AI3592" s="37"/>
      <c r="AJ3592" s="1"/>
      <c r="AK3592" s="37"/>
    </row>
    <row r="3593" spans="1:37" hidden="1">
      <c r="A3593" t="s">
        <v>64</v>
      </c>
      <c r="B3593" t="s">
        <v>2</v>
      </c>
      <c r="C3593" t="s">
        <v>7</v>
      </c>
      <c r="D3593" t="s">
        <v>116</v>
      </c>
      <c r="E3593" t="s">
        <v>509</v>
      </c>
      <c r="F3593" t="str">
        <f t="shared" si="281"/>
        <v>绍兴市留学机构</v>
      </c>
      <c r="G3593" t="s">
        <v>79</v>
      </c>
      <c r="H3593" t="s">
        <v>377</v>
      </c>
      <c r="I3593" t="s">
        <v>68</v>
      </c>
      <c r="J3593">
        <v>11</v>
      </c>
      <c r="K3593">
        <v>3</v>
      </c>
      <c r="L3593" s="13">
        <f>VLOOKUP(C3593,'渗透率、续签率'!B:C,2,0)</f>
        <v>0.80900000000000005</v>
      </c>
      <c r="M3593" s="6">
        <v>0.27</v>
      </c>
      <c r="N3593">
        <v>1</v>
      </c>
      <c r="O3593">
        <v>1</v>
      </c>
      <c r="P3593" s="6">
        <v>1</v>
      </c>
      <c r="Q3593" s="13">
        <v>0.90300000000000002</v>
      </c>
      <c r="R3593" s="13">
        <v>0.61599999999999999</v>
      </c>
      <c r="S3593" s="31">
        <v>116</v>
      </c>
      <c r="T3593" s="6">
        <f>VLOOKUP(E3593,'参数设置&amp;汇总'!S:U,3,0)</f>
        <v>1</v>
      </c>
      <c r="U3593" s="78">
        <f t="shared" si="280"/>
        <v>1</v>
      </c>
      <c r="V3593" s="13">
        <v>0.85000000000000009</v>
      </c>
      <c r="W3593" s="78">
        <f t="shared" si="282"/>
        <v>0.22470588235294109</v>
      </c>
      <c r="X3593" s="1">
        <f>VLOOKUP(E3593,'渗透率、续签率'!AG:AJ,4,0)</f>
        <v>15914</v>
      </c>
      <c r="Y3593" s="1">
        <f t="shared" si="283"/>
        <v>3575.9694117647045</v>
      </c>
      <c r="Z3593">
        <v>0</v>
      </c>
      <c r="AA3593" s="89">
        <f t="shared" si="284"/>
        <v>15914</v>
      </c>
      <c r="AH3593" s="37"/>
      <c r="AI3593" s="37"/>
      <c r="AK3593" s="37"/>
    </row>
    <row r="3594" spans="1:37" hidden="1">
      <c r="A3594" t="s">
        <v>64</v>
      </c>
      <c r="B3594" t="s">
        <v>2</v>
      </c>
      <c r="C3594" t="s">
        <v>7</v>
      </c>
      <c r="D3594" t="s">
        <v>116</v>
      </c>
      <c r="E3594" t="s">
        <v>509</v>
      </c>
      <c r="F3594" t="str">
        <f t="shared" si="281"/>
        <v>绥化市留学机构</v>
      </c>
      <c r="G3594" t="s">
        <v>118</v>
      </c>
      <c r="H3594" t="s">
        <v>378</v>
      </c>
      <c r="I3594" t="s">
        <v>70</v>
      </c>
      <c r="J3594">
        <v>1</v>
      </c>
      <c r="K3594">
        <v>0</v>
      </c>
      <c r="L3594" s="13">
        <f>VLOOKUP(C3594,'渗透率、续签率'!B:C,2,0)</f>
        <v>0.80900000000000005</v>
      </c>
      <c r="M3594" s="6">
        <v>0</v>
      </c>
      <c r="N3594">
        <v>0</v>
      </c>
      <c r="O3594">
        <v>0</v>
      </c>
      <c r="P3594" s="6">
        <v>0</v>
      </c>
      <c r="Q3594" s="13">
        <v>0</v>
      </c>
      <c r="R3594" s="13">
        <v>0</v>
      </c>
      <c r="S3594" s="31">
        <v>0</v>
      </c>
      <c r="T3594" s="6">
        <f>VLOOKUP(E3594,'参数设置&amp;汇总'!S:U,3,0)</f>
        <v>1</v>
      </c>
      <c r="U3594" s="78">
        <f t="shared" si="280"/>
        <v>0</v>
      </c>
      <c r="V3594" s="13">
        <v>0.85000000000000009</v>
      </c>
      <c r="W3594" s="78">
        <f t="shared" si="282"/>
        <v>0</v>
      </c>
      <c r="X3594" s="1">
        <f>VLOOKUP(E3594,'渗透率、续签率'!AG:AJ,4,0)</f>
        <v>15914</v>
      </c>
      <c r="Y3594" s="1">
        <f t="shared" si="283"/>
        <v>0</v>
      </c>
      <c r="Z3594">
        <v>0</v>
      </c>
      <c r="AA3594" s="89">
        <f t="shared" si="284"/>
        <v>0</v>
      </c>
      <c r="AH3594" s="37"/>
      <c r="AI3594" s="37"/>
      <c r="AJ3594" s="1"/>
      <c r="AK3594" s="37"/>
    </row>
    <row r="3595" spans="1:37" hidden="1">
      <c r="A3595" t="s">
        <v>64</v>
      </c>
      <c r="B3595" t="s">
        <v>2</v>
      </c>
      <c r="C3595" t="s">
        <v>7</v>
      </c>
      <c r="D3595" t="s">
        <v>116</v>
      </c>
      <c r="E3595" t="s">
        <v>509</v>
      </c>
      <c r="F3595" t="str">
        <f t="shared" si="281"/>
        <v>绵阳市留学机构</v>
      </c>
      <c r="G3595" t="s">
        <v>77</v>
      </c>
      <c r="H3595" t="s">
        <v>379</v>
      </c>
      <c r="I3595" t="s">
        <v>70</v>
      </c>
      <c r="J3595">
        <v>8</v>
      </c>
      <c r="K3595">
        <v>2</v>
      </c>
      <c r="L3595" s="13">
        <f>VLOOKUP(C3595,'渗透率、续签率'!B:C,2,0)</f>
        <v>0.80900000000000005</v>
      </c>
      <c r="M3595" s="6">
        <v>0.25</v>
      </c>
      <c r="N3595">
        <v>2</v>
      </c>
      <c r="O3595">
        <v>2</v>
      </c>
      <c r="P3595" s="6">
        <v>1</v>
      </c>
      <c r="Q3595" s="13">
        <v>0.97399999999999998</v>
      </c>
      <c r="R3595" s="13">
        <v>0.97399999999999998</v>
      </c>
      <c r="S3595" s="31">
        <v>181</v>
      </c>
      <c r="T3595" s="6">
        <f>VLOOKUP(E3595,'参数设置&amp;汇总'!S:U,3,0)</f>
        <v>1</v>
      </c>
      <c r="U3595" s="78">
        <f t="shared" si="280"/>
        <v>2</v>
      </c>
      <c r="V3595" s="13">
        <v>0.85000000000000009</v>
      </c>
      <c r="W3595" s="78">
        <f t="shared" si="282"/>
        <v>0.44941176470588218</v>
      </c>
      <c r="X3595" s="1">
        <f>VLOOKUP(E3595,'渗透率、续签率'!AG:AJ,4,0)</f>
        <v>15914</v>
      </c>
      <c r="Y3595" s="1">
        <f t="shared" si="283"/>
        <v>7151.9388235294091</v>
      </c>
      <c r="Z3595">
        <v>0</v>
      </c>
      <c r="AA3595" s="89">
        <f t="shared" si="284"/>
        <v>31828</v>
      </c>
      <c r="AH3595" s="37"/>
      <c r="AI3595" s="37"/>
      <c r="AJ3595" s="1"/>
      <c r="AK3595" s="37"/>
    </row>
    <row r="3596" spans="1:37" hidden="1">
      <c r="A3596" t="s">
        <v>64</v>
      </c>
      <c r="B3596" t="s">
        <v>2</v>
      </c>
      <c r="C3596" t="s">
        <v>7</v>
      </c>
      <c r="D3596" t="s">
        <v>116</v>
      </c>
      <c r="E3596" t="s">
        <v>509</v>
      </c>
      <c r="F3596" t="str">
        <f t="shared" si="281"/>
        <v>聊城市留学机构</v>
      </c>
      <c r="G3596" t="s">
        <v>103</v>
      </c>
      <c r="H3596" t="s">
        <v>380</v>
      </c>
      <c r="I3596" t="s">
        <v>70</v>
      </c>
      <c r="J3596">
        <v>14</v>
      </c>
      <c r="K3596">
        <v>0</v>
      </c>
      <c r="L3596" s="13">
        <f>VLOOKUP(C3596,'渗透率、续签率'!B:C,2,0)</f>
        <v>0.80900000000000005</v>
      </c>
      <c r="M3596" s="6">
        <v>0</v>
      </c>
      <c r="N3596">
        <v>0</v>
      </c>
      <c r="O3596">
        <v>0</v>
      </c>
      <c r="P3596" s="6">
        <v>0</v>
      </c>
      <c r="Q3596" s="13">
        <v>0</v>
      </c>
      <c r="R3596" s="13">
        <v>0</v>
      </c>
      <c r="S3596" s="31">
        <v>36</v>
      </c>
      <c r="T3596" s="6">
        <f>VLOOKUP(E3596,'参数设置&amp;汇总'!S:U,3,0)</f>
        <v>1</v>
      </c>
      <c r="U3596" s="78">
        <f t="shared" si="280"/>
        <v>0</v>
      </c>
      <c r="V3596" s="13">
        <v>0.85000000000000009</v>
      </c>
      <c r="W3596" s="78">
        <f t="shared" si="282"/>
        <v>0</v>
      </c>
      <c r="X3596" s="1">
        <f>VLOOKUP(E3596,'渗透率、续签率'!AG:AJ,4,0)</f>
        <v>15914</v>
      </c>
      <c r="Y3596" s="1">
        <f t="shared" si="283"/>
        <v>0</v>
      </c>
      <c r="Z3596">
        <v>0</v>
      </c>
      <c r="AA3596" s="89">
        <f t="shared" si="284"/>
        <v>0</v>
      </c>
      <c r="AH3596" s="37"/>
      <c r="AI3596" s="37"/>
      <c r="AK3596" s="37"/>
    </row>
    <row r="3597" spans="1:37" hidden="1">
      <c r="A3597" t="s">
        <v>64</v>
      </c>
      <c r="B3597" t="s">
        <v>2</v>
      </c>
      <c r="C3597" t="s">
        <v>7</v>
      </c>
      <c r="D3597" t="s">
        <v>116</v>
      </c>
      <c r="E3597" t="s">
        <v>509</v>
      </c>
      <c r="F3597" t="str">
        <f t="shared" si="281"/>
        <v>肇庆市留学机构</v>
      </c>
      <c r="G3597" t="s">
        <v>75</v>
      </c>
      <c r="H3597" t="s">
        <v>381</v>
      </c>
      <c r="I3597" t="s">
        <v>68</v>
      </c>
      <c r="J3597">
        <v>3</v>
      </c>
      <c r="K3597">
        <v>0</v>
      </c>
      <c r="L3597" s="13">
        <f>VLOOKUP(C3597,'渗透率、续签率'!B:C,2,0)</f>
        <v>0.80900000000000005</v>
      </c>
      <c r="M3597" s="6">
        <v>0</v>
      </c>
      <c r="N3597">
        <v>0</v>
      </c>
      <c r="O3597">
        <v>0</v>
      </c>
      <c r="P3597" s="6">
        <v>0</v>
      </c>
      <c r="Q3597" s="13">
        <v>0</v>
      </c>
      <c r="R3597" s="13">
        <v>0</v>
      </c>
      <c r="S3597" s="31">
        <v>4</v>
      </c>
      <c r="T3597" s="6">
        <f>VLOOKUP(E3597,'参数设置&amp;汇总'!S:U,3,0)</f>
        <v>1</v>
      </c>
      <c r="U3597" s="78">
        <f t="shared" si="280"/>
        <v>0</v>
      </c>
      <c r="V3597" s="13">
        <v>0.85000000000000009</v>
      </c>
      <c r="W3597" s="78">
        <f t="shared" si="282"/>
        <v>0</v>
      </c>
      <c r="X3597" s="1">
        <f>VLOOKUP(E3597,'渗透率、续签率'!AG:AJ,4,0)</f>
        <v>15914</v>
      </c>
      <c r="Y3597" s="1">
        <f t="shared" si="283"/>
        <v>0</v>
      </c>
      <c r="Z3597">
        <v>0</v>
      </c>
      <c r="AA3597" s="89">
        <f t="shared" si="284"/>
        <v>0</v>
      </c>
      <c r="AH3597" s="37"/>
      <c r="AI3597" s="37"/>
      <c r="AJ3597" s="1"/>
      <c r="AK3597" s="37"/>
    </row>
    <row r="3598" spans="1:37" hidden="1">
      <c r="A3598" t="s">
        <v>64</v>
      </c>
      <c r="B3598" t="s">
        <v>2</v>
      </c>
      <c r="C3598" t="s">
        <v>7</v>
      </c>
      <c r="D3598" t="s">
        <v>116</v>
      </c>
      <c r="E3598" t="s">
        <v>509</v>
      </c>
      <c r="F3598" t="str">
        <f t="shared" si="281"/>
        <v>自贡市留学机构</v>
      </c>
      <c r="G3598" t="s">
        <v>77</v>
      </c>
      <c r="H3598" t="s">
        <v>383</v>
      </c>
      <c r="I3598" t="s">
        <v>70</v>
      </c>
      <c r="J3598">
        <v>0</v>
      </c>
      <c r="K3598">
        <v>0</v>
      </c>
      <c r="L3598" s="13">
        <f>VLOOKUP(C3598,'渗透率、续签率'!B:C,2,0)</f>
        <v>0.80900000000000005</v>
      </c>
      <c r="M3598" s="6">
        <v>0</v>
      </c>
      <c r="N3598">
        <v>0</v>
      </c>
      <c r="O3598">
        <v>0</v>
      </c>
      <c r="P3598" s="6">
        <v>0</v>
      </c>
      <c r="Q3598" s="13">
        <v>0</v>
      </c>
      <c r="R3598" s="13">
        <v>0</v>
      </c>
      <c r="S3598" s="31">
        <v>0</v>
      </c>
      <c r="T3598" s="6">
        <f>VLOOKUP(E3598,'参数设置&amp;汇总'!S:U,3,0)</f>
        <v>1</v>
      </c>
      <c r="U3598" s="78">
        <f t="shared" si="280"/>
        <v>0</v>
      </c>
      <c r="V3598" s="13">
        <v>0.85000000000000009</v>
      </c>
      <c r="W3598" s="78">
        <f t="shared" si="282"/>
        <v>0</v>
      </c>
      <c r="X3598" s="1">
        <f>VLOOKUP(E3598,'渗透率、续签率'!AG:AJ,4,0)</f>
        <v>15914</v>
      </c>
      <c r="Y3598" s="1">
        <f t="shared" si="283"/>
        <v>0</v>
      </c>
      <c r="Z3598">
        <v>0</v>
      </c>
      <c r="AA3598" s="89">
        <f t="shared" si="284"/>
        <v>0</v>
      </c>
      <c r="AH3598" s="37"/>
      <c r="AI3598" s="37"/>
      <c r="AJ3598" s="1"/>
      <c r="AK3598" s="37"/>
    </row>
    <row r="3599" spans="1:37" hidden="1">
      <c r="A3599" t="s">
        <v>64</v>
      </c>
      <c r="B3599" t="s">
        <v>2</v>
      </c>
      <c r="C3599" t="s">
        <v>7</v>
      </c>
      <c r="D3599" t="s">
        <v>116</v>
      </c>
      <c r="E3599" t="s">
        <v>509</v>
      </c>
      <c r="F3599" t="str">
        <f t="shared" si="281"/>
        <v>舟山市留学机构</v>
      </c>
      <c r="G3599" t="s">
        <v>79</v>
      </c>
      <c r="H3599" t="s">
        <v>384</v>
      </c>
      <c r="I3599" t="s">
        <v>68</v>
      </c>
      <c r="J3599">
        <v>1</v>
      </c>
      <c r="K3599">
        <v>1</v>
      </c>
      <c r="L3599" s="13">
        <f>VLOOKUP(C3599,'渗透率、续签率'!B:C,2,0)</f>
        <v>0.80900000000000005</v>
      </c>
      <c r="M3599" s="6">
        <v>1</v>
      </c>
      <c r="N3599">
        <v>0</v>
      </c>
      <c r="O3599">
        <v>0</v>
      </c>
      <c r="P3599" s="6">
        <v>0</v>
      </c>
      <c r="Q3599" s="13">
        <v>1</v>
      </c>
      <c r="R3599" s="13">
        <v>1</v>
      </c>
      <c r="S3599" s="31">
        <v>25</v>
      </c>
      <c r="T3599" s="6">
        <f>VLOOKUP(E3599,'参数设置&amp;汇总'!S:U,3,0)</f>
        <v>1</v>
      </c>
      <c r="U3599" s="78">
        <f t="shared" si="280"/>
        <v>0</v>
      </c>
      <c r="V3599" s="13">
        <v>0.85000000000000009</v>
      </c>
      <c r="W3599" s="78">
        <f t="shared" si="282"/>
        <v>0</v>
      </c>
      <c r="X3599" s="1">
        <f>VLOOKUP(E3599,'渗透率、续签率'!AG:AJ,4,0)</f>
        <v>15914</v>
      </c>
      <c r="Y3599" s="1">
        <f t="shared" si="283"/>
        <v>0</v>
      </c>
      <c r="Z3599">
        <v>1</v>
      </c>
      <c r="AA3599" s="89">
        <f t="shared" si="284"/>
        <v>0</v>
      </c>
      <c r="AH3599" s="37"/>
      <c r="AI3599" s="37"/>
      <c r="AK3599" s="37"/>
    </row>
    <row r="3600" spans="1:37" hidden="1">
      <c r="A3600" t="s">
        <v>64</v>
      </c>
      <c r="B3600" t="s">
        <v>2</v>
      </c>
      <c r="C3600" t="s">
        <v>7</v>
      </c>
      <c r="D3600" t="s">
        <v>116</v>
      </c>
      <c r="E3600" t="s">
        <v>509</v>
      </c>
      <c r="F3600" t="str">
        <f t="shared" si="281"/>
        <v>芜湖市留学机构</v>
      </c>
      <c r="G3600" t="s">
        <v>94</v>
      </c>
      <c r="H3600" t="s">
        <v>385</v>
      </c>
      <c r="I3600" t="s">
        <v>68</v>
      </c>
      <c r="J3600">
        <v>5</v>
      </c>
      <c r="K3600">
        <v>3</v>
      </c>
      <c r="L3600" s="13">
        <f>VLOOKUP(C3600,'渗透率、续签率'!B:C,2,0)</f>
        <v>0.80900000000000005</v>
      </c>
      <c r="M3600" s="6">
        <v>0.6</v>
      </c>
      <c r="N3600">
        <v>2</v>
      </c>
      <c r="O3600">
        <v>2</v>
      </c>
      <c r="P3600" s="6">
        <v>1</v>
      </c>
      <c r="Q3600" s="13">
        <v>0.998</v>
      </c>
      <c r="R3600" s="13">
        <v>0.91</v>
      </c>
      <c r="S3600" s="31">
        <v>117</v>
      </c>
      <c r="T3600" s="6">
        <f>VLOOKUP(E3600,'参数设置&amp;汇总'!S:U,3,0)</f>
        <v>1</v>
      </c>
      <c r="U3600" s="78">
        <f t="shared" si="280"/>
        <v>2</v>
      </c>
      <c r="V3600" s="13">
        <v>0.85000000000000009</v>
      </c>
      <c r="W3600" s="78">
        <f t="shared" si="282"/>
        <v>0.44941176470588218</v>
      </c>
      <c r="X3600" s="1">
        <f>VLOOKUP(E3600,'渗透率、续签率'!AG:AJ,4,0)</f>
        <v>15914</v>
      </c>
      <c r="Y3600" s="1">
        <f t="shared" si="283"/>
        <v>7151.9388235294091</v>
      </c>
      <c r="Z3600">
        <v>0</v>
      </c>
      <c r="AA3600" s="89">
        <f t="shared" si="284"/>
        <v>31828</v>
      </c>
      <c r="AH3600" s="37"/>
      <c r="AI3600" s="37"/>
      <c r="AK3600" s="37"/>
    </row>
    <row r="3601" spans="1:37" hidden="1">
      <c r="A3601" t="s">
        <v>64</v>
      </c>
      <c r="B3601" t="s">
        <v>2</v>
      </c>
      <c r="C3601" t="s">
        <v>7</v>
      </c>
      <c r="D3601" t="s">
        <v>116</v>
      </c>
      <c r="E3601" t="s">
        <v>509</v>
      </c>
      <c r="F3601" t="str">
        <f t="shared" si="281"/>
        <v>茂名市留学机构</v>
      </c>
      <c r="G3601" t="s">
        <v>75</v>
      </c>
      <c r="H3601" t="s">
        <v>386</v>
      </c>
      <c r="I3601" t="s">
        <v>68</v>
      </c>
      <c r="J3601">
        <v>2</v>
      </c>
      <c r="K3601">
        <v>0</v>
      </c>
      <c r="L3601" s="13">
        <f>VLOOKUP(C3601,'渗透率、续签率'!B:C,2,0)</f>
        <v>0.80900000000000005</v>
      </c>
      <c r="M3601" s="6">
        <v>0</v>
      </c>
      <c r="N3601">
        <v>0</v>
      </c>
      <c r="O3601">
        <v>0</v>
      </c>
      <c r="P3601" s="6">
        <v>0</v>
      </c>
      <c r="Q3601" s="13">
        <v>0</v>
      </c>
      <c r="R3601" s="13">
        <v>0</v>
      </c>
      <c r="S3601" s="31">
        <v>1</v>
      </c>
      <c r="T3601" s="6">
        <f>VLOOKUP(E3601,'参数设置&amp;汇总'!S:U,3,0)</f>
        <v>1</v>
      </c>
      <c r="U3601" s="78">
        <f t="shared" si="280"/>
        <v>0</v>
      </c>
      <c r="V3601" s="13">
        <v>0.85000000000000009</v>
      </c>
      <c r="W3601" s="78">
        <f t="shared" si="282"/>
        <v>0</v>
      </c>
      <c r="X3601" s="1">
        <f>VLOOKUP(E3601,'渗透率、续签率'!AG:AJ,4,0)</f>
        <v>15914</v>
      </c>
      <c r="Y3601" s="1">
        <f t="shared" si="283"/>
        <v>0</v>
      </c>
      <c r="Z3601">
        <v>0</v>
      </c>
      <c r="AA3601" s="89">
        <f t="shared" si="284"/>
        <v>0</v>
      </c>
      <c r="AH3601" s="37"/>
      <c r="AI3601" s="37"/>
      <c r="AK3601" s="37"/>
    </row>
    <row r="3602" spans="1:37" hidden="1">
      <c r="A3602" t="s">
        <v>64</v>
      </c>
      <c r="B3602" t="s">
        <v>2</v>
      </c>
      <c r="C3602" t="s">
        <v>7</v>
      </c>
      <c r="D3602" t="s">
        <v>116</v>
      </c>
      <c r="E3602" t="s">
        <v>509</v>
      </c>
      <c r="F3602" t="str">
        <f t="shared" si="281"/>
        <v>荆州市留学机构</v>
      </c>
      <c r="G3602" t="s">
        <v>81</v>
      </c>
      <c r="H3602" t="s">
        <v>387</v>
      </c>
      <c r="I3602" t="s">
        <v>68</v>
      </c>
      <c r="J3602">
        <v>2</v>
      </c>
      <c r="K3602">
        <v>0</v>
      </c>
      <c r="L3602" s="13">
        <f>VLOOKUP(C3602,'渗透率、续签率'!B:C,2,0)</f>
        <v>0.80900000000000005</v>
      </c>
      <c r="M3602" s="6">
        <v>0</v>
      </c>
      <c r="N3602">
        <v>0</v>
      </c>
      <c r="O3602">
        <v>0</v>
      </c>
      <c r="P3602" s="6">
        <v>0</v>
      </c>
      <c r="Q3602" s="13">
        <v>0</v>
      </c>
      <c r="R3602" s="13">
        <v>0</v>
      </c>
      <c r="S3602" s="31">
        <v>8</v>
      </c>
      <c r="T3602" s="6">
        <f>VLOOKUP(E3602,'参数设置&amp;汇总'!S:U,3,0)</f>
        <v>1</v>
      </c>
      <c r="U3602" s="78">
        <f t="shared" si="280"/>
        <v>0</v>
      </c>
      <c r="V3602" s="13">
        <v>0.85000000000000009</v>
      </c>
      <c r="W3602" s="78">
        <f t="shared" si="282"/>
        <v>0</v>
      </c>
      <c r="X3602" s="1">
        <f>VLOOKUP(E3602,'渗透率、续签率'!AG:AJ,4,0)</f>
        <v>15914</v>
      </c>
      <c r="Y3602" s="1">
        <f t="shared" si="283"/>
        <v>0</v>
      </c>
      <c r="Z3602">
        <v>0</v>
      </c>
      <c r="AA3602" s="89">
        <f t="shared" si="284"/>
        <v>0</v>
      </c>
      <c r="AH3602" s="37"/>
      <c r="AI3602" s="37"/>
      <c r="AJ3602" s="1"/>
      <c r="AK3602" s="37"/>
    </row>
    <row r="3603" spans="1:37" hidden="1">
      <c r="A3603" t="s">
        <v>64</v>
      </c>
      <c r="B3603" t="s">
        <v>2</v>
      </c>
      <c r="C3603" t="s">
        <v>7</v>
      </c>
      <c r="D3603" t="s">
        <v>116</v>
      </c>
      <c r="E3603" t="s">
        <v>509</v>
      </c>
      <c r="F3603" t="str">
        <f t="shared" si="281"/>
        <v>荆门市留学机构</v>
      </c>
      <c r="G3603" t="s">
        <v>81</v>
      </c>
      <c r="H3603" t="s">
        <v>388</v>
      </c>
      <c r="I3603" t="s">
        <v>68</v>
      </c>
      <c r="J3603">
        <v>1</v>
      </c>
      <c r="K3603">
        <v>0</v>
      </c>
      <c r="L3603" s="13">
        <f>VLOOKUP(C3603,'渗透率、续签率'!B:C,2,0)</f>
        <v>0.80900000000000005</v>
      </c>
      <c r="M3603" s="6">
        <v>0</v>
      </c>
      <c r="N3603">
        <v>0</v>
      </c>
      <c r="O3603">
        <v>0</v>
      </c>
      <c r="P3603" s="6">
        <v>0</v>
      </c>
      <c r="Q3603" s="13">
        <v>0</v>
      </c>
      <c r="R3603" s="13">
        <v>0</v>
      </c>
      <c r="S3603" s="31">
        <v>0</v>
      </c>
      <c r="T3603" s="6">
        <f>VLOOKUP(E3603,'参数设置&amp;汇总'!S:U,3,0)</f>
        <v>1</v>
      </c>
      <c r="U3603" s="78">
        <f t="shared" si="280"/>
        <v>0</v>
      </c>
      <c r="V3603" s="13">
        <v>0.85000000000000009</v>
      </c>
      <c r="W3603" s="78">
        <f t="shared" si="282"/>
        <v>0</v>
      </c>
      <c r="X3603" s="1">
        <f>VLOOKUP(E3603,'渗透率、续签率'!AG:AJ,4,0)</f>
        <v>15914</v>
      </c>
      <c r="Y3603" s="1">
        <f t="shared" si="283"/>
        <v>0</v>
      </c>
      <c r="Z3603">
        <v>0</v>
      </c>
      <c r="AA3603" s="89">
        <f t="shared" si="284"/>
        <v>0</v>
      </c>
      <c r="AH3603" s="37"/>
      <c r="AI3603" s="37"/>
      <c r="AJ3603" s="1"/>
      <c r="AK3603" s="37"/>
    </row>
    <row r="3604" spans="1:37" hidden="1">
      <c r="A3604" t="s">
        <v>64</v>
      </c>
      <c r="B3604" t="s">
        <v>2</v>
      </c>
      <c r="C3604" t="s">
        <v>7</v>
      </c>
      <c r="D3604" t="s">
        <v>116</v>
      </c>
      <c r="E3604" t="s">
        <v>509</v>
      </c>
      <c r="F3604" t="str">
        <f t="shared" si="281"/>
        <v>莆田市留学机构</v>
      </c>
      <c r="G3604" t="s">
        <v>92</v>
      </c>
      <c r="H3604" t="s">
        <v>389</v>
      </c>
      <c r="I3604" t="s">
        <v>68</v>
      </c>
      <c r="J3604">
        <v>2</v>
      </c>
      <c r="K3604">
        <v>0</v>
      </c>
      <c r="L3604" s="13">
        <f>VLOOKUP(C3604,'渗透率、续签率'!B:C,2,0)</f>
        <v>0.80900000000000005</v>
      </c>
      <c r="M3604" s="6">
        <v>0</v>
      </c>
      <c r="N3604">
        <v>0</v>
      </c>
      <c r="O3604">
        <v>0</v>
      </c>
      <c r="P3604" s="6">
        <v>0</v>
      </c>
      <c r="Q3604" s="13">
        <v>0</v>
      </c>
      <c r="R3604" s="13">
        <v>0</v>
      </c>
      <c r="S3604" s="31">
        <v>5</v>
      </c>
      <c r="T3604" s="6">
        <f>VLOOKUP(E3604,'参数设置&amp;汇总'!S:U,3,0)</f>
        <v>1</v>
      </c>
      <c r="U3604" s="78">
        <f t="shared" si="280"/>
        <v>0</v>
      </c>
      <c r="V3604" s="13">
        <v>0.85000000000000009</v>
      </c>
      <c r="W3604" s="78">
        <f t="shared" si="282"/>
        <v>0</v>
      </c>
      <c r="X3604" s="1">
        <f>VLOOKUP(E3604,'渗透率、续签率'!AG:AJ,4,0)</f>
        <v>15914</v>
      </c>
      <c r="Y3604" s="1">
        <f t="shared" si="283"/>
        <v>0</v>
      </c>
      <c r="Z3604">
        <v>0</v>
      </c>
      <c r="AA3604" s="89">
        <f t="shared" si="284"/>
        <v>0</v>
      </c>
      <c r="AH3604" s="37"/>
      <c r="AI3604" s="37"/>
      <c r="AK3604" s="37"/>
    </row>
    <row r="3605" spans="1:37" hidden="1">
      <c r="A3605" t="s">
        <v>64</v>
      </c>
      <c r="B3605" t="s">
        <v>2</v>
      </c>
      <c r="C3605" t="s">
        <v>7</v>
      </c>
      <c r="D3605" t="s">
        <v>116</v>
      </c>
      <c r="E3605" t="s">
        <v>509</v>
      </c>
      <c r="F3605" t="str">
        <f t="shared" si="281"/>
        <v>菏泽市留学机构</v>
      </c>
      <c r="G3605" t="s">
        <v>103</v>
      </c>
      <c r="H3605" t="s">
        <v>390</v>
      </c>
      <c r="I3605" t="s">
        <v>70</v>
      </c>
      <c r="J3605">
        <v>15</v>
      </c>
      <c r="K3605">
        <v>0</v>
      </c>
      <c r="L3605" s="13">
        <f>VLOOKUP(C3605,'渗透率、续签率'!B:C,2,0)</f>
        <v>0.80900000000000005</v>
      </c>
      <c r="M3605" s="6">
        <v>0</v>
      </c>
      <c r="N3605">
        <v>0</v>
      </c>
      <c r="O3605">
        <v>0</v>
      </c>
      <c r="P3605" s="6">
        <v>0</v>
      </c>
      <c r="Q3605" s="13">
        <v>0</v>
      </c>
      <c r="R3605" s="13">
        <v>0</v>
      </c>
      <c r="S3605" s="31">
        <v>19</v>
      </c>
      <c r="T3605" s="6">
        <f>VLOOKUP(E3605,'参数设置&amp;汇总'!S:U,3,0)</f>
        <v>1</v>
      </c>
      <c r="U3605" s="78">
        <f t="shared" si="280"/>
        <v>0</v>
      </c>
      <c r="V3605" s="13">
        <v>0.85000000000000009</v>
      </c>
      <c r="W3605" s="78">
        <f t="shared" si="282"/>
        <v>0</v>
      </c>
      <c r="X3605" s="1">
        <f>VLOOKUP(E3605,'渗透率、续签率'!AG:AJ,4,0)</f>
        <v>15914</v>
      </c>
      <c r="Y3605" s="1">
        <f t="shared" si="283"/>
        <v>0</v>
      </c>
      <c r="Z3605">
        <v>0</v>
      </c>
      <c r="AA3605" s="89">
        <f t="shared" si="284"/>
        <v>0</v>
      </c>
      <c r="AH3605" s="37"/>
      <c r="AI3605" s="37"/>
      <c r="AK3605" s="37"/>
    </row>
    <row r="3606" spans="1:37" hidden="1">
      <c r="A3606" t="s">
        <v>64</v>
      </c>
      <c r="B3606" t="s">
        <v>2</v>
      </c>
      <c r="C3606" t="s">
        <v>7</v>
      </c>
      <c r="D3606" t="s">
        <v>116</v>
      </c>
      <c r="E3606" t="s">
        <v>509</v>
      </c>
      <c r="F3606" t="str">
        <f t="shared" si="281"/>
        <v>萍乡市留学机构</v>
      </c>
      <c r="G3606" t="s">
        <v>90</v>
      </c>
      <c r="H3606" t="s">
        <v>391</v>
      </c>
      <c r="I3606" t="s">
        <v>68</v>
      </c>
      <c r="J3606">
        <v>1</v>
      </c>
      <c r="K3606">
        <v>0</v>
      </c>
      <c r="L3606" s="13">
        <f>VLOOKUP(C3606,'渗透率、续签率'!B:C,2,0)</f>
        <v>0.80900000000000005</v>
      </c>
      <c r="M3606" s="6">
        <v>0</v>
      </c>
      <c r="N3606">
        <v>0</v>
      </c>
      <c r="O3606">
        <v>0</v>
      </c>
      <c r="P3606" s="6">
        <v>0</v>
      </c>
      <c r="Q3606" s="13">
        <v>0</v>
      </c>
      <c r="R3606" s="13">
        <v>0</v>
      </c>
      <c r="S3606" s="31">
        <v>0</v>
      </c>
      <c r="T3606" s="6">
        <f>VLOOKUP(E3606,'参数设置&amp;汇总'!S:U,3,0)</f>
        <v>1</v>
      </c>
      <c r="U3606" s="78">
        <f t="shared" si="280"/>
        <v>0</v>
      </c>
      <c r="V3606" s="13">
        <v>0.85000000000000009</v>
      </c>
      <c r="W3606" s="78">
        <f t="shared" si="282"/>
        <v>0</v>
      </c>
      <c r="X3606" s="1">
        <f>VLOOKUP(E3606,'渗透率、续签率'!AG:AJ,4,0)</f>
        <v>15914</v>
      </c>
      <c r="Y3606" s="1">
        <f t="shared" si="283"/>
        <v>0</v>
      </c>
      <c r="Z3606">
        <v>0</v>
      </c>
      <c r="AA3606" s="89">
        <f t="shared" si="284"/>
        <v>0</v>
      </c>
      <c r="AH3606" s="37"/>
      <c r="AI3606" s="37"/>
      <c r="AJ3606" s="1"/>
      <c r="AK3606" s="37"/>
    </row>
    <row r="3607" spans="1:37" hidden="1">
      <c r="A3607" t="s">
        <v>64</v>
      </c>
      <c r="B3607" t="s">
        <v>2</v>
      </c>
      <c r="C3607" t="s">
        <v>7</v>
      </c>
      <c r="D3607" t="s">
        <v>116</v>
      </c>
      <c r="E3607" t="s">
        <v>509</v>
      </c>
      <c r="F3607" t="str">
        <f t="shared" si="281"/>
        <v>营口市留学机构</v>
      </c>
      <c r="G3607" t="s">
        <v>101</v>
      </c>
      <c r="H3607" t="s">
        <v>392</v>
      </c>
      <c r="I3607" t="s">
        <v>70</v>
      </c>
      <c r="J3607">
        <v>6</v>
      </c>
      <c r="K3607">
        <v>0</v>
      </c>
      <c r="L3607" s="13">
        <f>VLOOKUP(C3607,'渗透率、续签率'!B:C,2,0)</f>
        <v>0.80900000000000005</v>
      </c>
      <c r="M3607" s="6">
        <v>0</v>
      </c>
      <c r="N3607">
        <v>0</v>
      </c>
      <c r="O3607">
        <v>0</v>
      </c>
      <c r="P3607" s="6">
        <v>0</v>
      </c>
      <c r="Q3607" s="13">
        <v>0</v>
      </c>
      <c r="R3607" s="13">
        <v>0</v>
      </c>
      <c r="S3607" s="31">
        <v>4</v>
      </c>
      <c r="T3607" s="6">
        <f>VLOOKUP(E3607,'参数设置&amp;汇总'!S:U,3,0)</f>
        <v>1</v>
      </c>
      <c r="U3607" s="78">
        <f t="shared" si="280"/>
        <v>0</v>
      </c>
      <c r="V3607" s="13">
        <v>0.85000000000000009</v>
      </c>
      <c r="W3607" s="78">
        <f t="shared" si="282"/>
        <v>0</v>
      </c>
      <c r="X3607" s="1">
        <f>VLOOKUP(E3607,'渗透率、续签率'!AG:AJ,4,0)</f>
        <v>15914</v>
      </c>
      <c r="Y3607" s="1">
        <f t="shared" si="283"/>
        <v>0</v>
      </c>
      <c r="Z3607">
        <v>0</v>
      </c>
      <c r="AA3607" s="89">
        <f t="shared" si="284"/>
        <v>0</v>
      </c>
      <c r="AH3607" s="37"/>
      <c r="AI3607" s="37"/>
      <c r="AJ3607" s="1"/>
      <c r="AK3607" s="37"/>
    </row>
    <row r="3608" spans="1:37" hidden="1">
      <c r="A3608" t="s">
        <v>64</v>
      </c>
      <c r="B3608" t="s">
        <v>2</v>
      </c>
      <c r="C3608" t="s">
        <v>7</v>
      </c>
      <c r="D3608" t="s">
        <v>116</v>
      </c>
      <c r="E3608" t="s">
        <v>509</v>
      </c>
      <c r="F3608" t="str">
        <f t="shared" si="281"/>
        <v>葫芦岛市留学机构</v>
      </c>
      <c r="G3608" t="s">
        <v>101</v>
      </c>
      <c r="H3608" t="s">
        <v>393</v>
      </c>
      <c r="I3608" t="s">
        <v>70</v>
      </c>
      <c r="J3608">
        <v>5</v>
      </c>
      <c r="K3608">
        <v>0</v>
      </c>
      <c r="L3608" s="13">
        <f>VLOOKUP(C3608,'渗透率、续签率'!B:C,2,0)</f>
        <v>0.80900000000000005</v>
      </c>
      <c r="M3608" s="6">
        <v>0</v>
      </c>
      <c r="N3608">
        <v>0</v>
      </c>
      <c r="O3608">
        <v>0</v>
      </c>
      <c r="P3608" s="6">
        <v>0</v>
      </c>
      <c r="Q3608" s="13">
        <v>0</v>
      </c>
      <c r="R3608" s="13">
        <v>0</v>
      </c>
      <c r="S3608" s="31">
        <v>7</v>
      </c>
      <c r="T3608" s="6">
        <f>VLOOKUP(E3608,'参数设置&amp;汇总'!S:U,3,0)</f>
        <v>1</v>
      </c>
      <c r="U3608" s="78">
        <f t="shared" si="280"/>
        <v>0</v>
      </c>
      <c r="V3608" s="13">
        <v>0.85000000000000009</v>
      </c>
      <c r="W3608" s="78">
        <f t="shared" si="282"/>
        <v>0</v>
      </c>
      <c r="X3608" s="1">
        <f>VLOOKUP(E3608,'渗透率、续签率'!AG:AJ,4,0)</f>
        <v>15914</v>
      </c>
      <c r="Y3608" s="1">
        <f t="shared" si="283"/>
        <v>0</v>
      </c>
      <c r="Z3608">
        <v>0</v>
      </c>
      <c r="AA3608" s="89">
        <f t="shared" si="284"/>
        <v>0</v>
      </c>
      <c r="AH3608" s="37"/>
      <c r="AI3608" s="37"/>
      <c r="AK3608" s="37"/>
    </row>
    <row r="3609" spans="1:37" hidden="1">
      <c r="A3609" t="s">
        <v>64</v>
      </c>
      <c r="B3609" t="s">
        <v>2</v>
      </c>
      <c r="C3609" t="s">
        <v>7</v>
      </c>
      <c r="D3609" t="s">
        <v>116</v>
      </c>
      <c r="E3609" t="s">
        <v>509</v>
      </c>
      <c r="F3609" t="str">
        <f t="shared" si="281"/>
        <v>蚌埠市留学机构</v>
      </c>
      <c r="G3609" t="s">
        <v>94</v>
      </c>
      <c r="H3609" t="s">
        <v>394</v>
      </c>
      <c r="I3609" t="s">
        <v>68</v>
      </c>
      <c r="J3609">
        <v>2</v>
      </c>
      <c r="K3609">
        <v>0</v>
      </c>
      <c r="L3609" s="13">
        <f>VLOOKUP(C3609,'渗透率、续签率'!B:C,2,0)</f>
        <v>0.80900000000000005</v>
      </c>
      <c r="M3609" s="6">
        <v>0</v>
      </c>
      <c r="N3609">
        <v>0</v>
      </c>
      <c r="O3609">
        <v>0</v>
      </c>
      <c r="P3609" s="6">
        <v>0</v>
      </c>
      <c r="Q3609" s="13">
        <v>0</v>
      </c>
      <c r="R3609" s="13">
        <v>0</v>
      </c>
      <c r="S3609" s="31">
        <v>2</v>
      </c>
      <c r="T3609" s="6">
        <f>VLOOKUP(E3609,'参数设置&amp;汇总'!S:U,3,0)</f>
        <v>1</v>
      </c>
      <c r="U3609" s="78">
        <f t="shared" si="280"/>
        <v>0</v>
      </c>
      <c r="V3609" s="13">
        <v>0.85000000000000009</v>
      </c>
      <c r="W3609" s="78">
        <f t="shared" si="282"/>
        <v>0</v>
      </c>
      <c r="X3609" s="1">
        <f>VLOOKUP(E3609,'渗透率、续签率'!AG:AJ,4,0)</f>
        <v>15914</v>
      </c>
      <c r="Y3609" s="1">
        <f t="shared" si="283"/>
        <v>0</v>
      </c>
      <c r="Z3609">
        <v>0</v>
      </c>
      <c r="AA3609" s="89">
        <f t="shared" si="284"/>
        <v>0</v>
      </c>
      <c r="AH3609" s="37"/>
      <c r="AI3609" s="37"/>
      <c r="AJ3609" s="1"/>
      <c r="AK3609" s="37"/>
    </row>
    <row r="3610" spans="1:37" hidden="1">
      <c r="A3610" t="s">
        <v>64</v>
      </c>
      <c r="B3610" t="s">
        <v>2</v>
      </c>
      <c r="C3610" t="s">
        <v>7</v>
      </c>
      <c r="D3610" t="s">
        <v>116</v>
      </c>
      <c r="E3610" t="s">
        <v>509</v>
      </c>
      <c r="F3610" t="str">
        <f t="shared" si="281"/>
        <v>衡水市留学机构</v>
      </c>
      <c r="G3610" t="s">
        <v>159</v>
      </c>
      <c r="H3610" t="s">
        <v>395</v>
      </c>
      <c r="I3610" t="s">
        <v>70</v>
      </c>
      <c r="J3610">
        <v>9</v>
      </c>
      <c r="K3610">
        <v>0</v>
      </c>
      <c r="L3610" s="13">
        <f>VLOOKUP(C3610,'渗透率、续签率'!B:C,2,0)</f>
        <v>0.80900000000000005</v>
      </c>
      <c r="M3610" s="6">
        <v>0</v>
      </c>
      <c r="N3610">
        <v>0</v>
      </c>
      <c r="O3610">
        <v>0</v>
      </c>
      <c r="P3610" s="6">
        <v>0</v>
      </c>
      <c r="Q3610" s="13">
        <v>0</v>
      </c>
      <c r="R3610" s="13">
        <v>0</v>
      </c>
      <c r="S3610" s="31">
        <v>8</v>
      </c>
      <c r="T3610" s="6">
        <f>VLOOKUP(E3610,'参数设置&amp;汇总'!S:U,3,0)</f>
        <v>1</v>
      </c>
      <c r="U3610" s="78">
        <f t="shared" si="280"/>
        <v>0</v>
      </c>
      <c r="V3610" s="13">
        <v>0.85000000000000009</v>
      </c>
      <c r="W3610" s="78">
        <f t="shared" si="282"/>
        <v>0</v>
      </c>
      <c r="X3610" s="1">
        <f>VLOOKUP(E3610,'渗透率、续签率'!AG:AJ,4,0)</f>
        <v>15914</v>
      </c>
      <c r="Y3610" s="1">
        <f t="shared" si="283"/>
        <v>0</v>
      </c>
      <c r="Z3610">
        <v>0</v>
      </c>
      <c r="AA3610" s="89">
        <f t="shared" si="284"/>
        <v>0</v>
      </c>
      <c r="AH3610" s="37"/>
      <c r="AI3610" s="37"/>
      <c r="AK3610" s="37"/>
    </row>
    <row r="3611" spans="1:37" hidden="1">
      <c r="A3611" t="s">
        <v>64</v>
      </c>
      <c r="B3611" t="s">
        <v>2</v>
      </c>
      <c r="C3611" t="s">
        <v>7</v>
      </c>
      <c r="D3611" t="s">
        <v>116</v>
      </c>
      <c r="E3611" t="s">
        <v>509</v>
      </c>
      <c r="F3611" t="str">
        <f t="shared" si="281"/>
        <v>衡阳市留学机构</v>
      </c>
      <c r="G3611" t="s">
        <v>113</v>
      </c>
      <c r="H3611" t="s">
        <v>396</v>
      </c>
      <c r="I3611" t="s">
        <v>68</v>
      </c>
      <c r="J3611">
        <v>7</v>
      </c>
      <c r="K3611">
        <v>0</v>
      </c>
      <c r="L3611" s="13">
        <f>VLOOKUP(C3611,'渗透率、续签率'!B:C,2,0)</f>
        <v>0.80900000000000005</v>
      </c>
      <c r="M3611" s="6">
        <v>0</v>
      </c>
      <c r="N3611">
        <v>0</v>
      </c>
      <c r="O3611">
        <v>0</v>
      </c>
      <c r="P3611" s="6">
        <v>0</v>
      </c>
      <c r="Q3611" s="13">
        <v>0</v>
      </c>
      <c r="R3611" s="13">
        <v>0</v>
      </c>
      <c r="S3611" s="31">
        <v>25</v>
      </c>
      <c r="T3611" s="6">
        <f>VLOOKUP(E3611,'参数设置&amp;汇总'!S:U,3,0)</f>
        <v>1</v>
      </c>
      <c r="U3611" s="78">
        <f t="shared" si="280"/>
        <v>0</v>
      </c>
      <c r="V3611" s="13">
        <v>0.85000000000000009</v>
      </c>
      <c r="W3611" s="78">
        <f t="shared" si="282"/>
        <v>0</v>
      </c>
      <c r="X3611" s="1">
        <f>VLOOKUP(E3611,'渗透率、续签率'!AG:AJ,4,0)</f>
        <v>15914</v>
      </c>
      <c r="Y3611" s="1">
        <f t="shared" si="283"/>
        <v>0</v>
      </c>
      <c r="Z3611">
        <v>0</v>
      </c>
      <c r="AA3611" s="89">
        <f t="shared" si="284"/>
        <v>0</v>
      </c>
      <c r="AH3611" s="37"/>
      <c r="AI3611" s="37"/>
      <c r="AK3611" s="37"/>
    </row>
    <row r="3612" spans="1:37" hidden="1">
      <c r="A3612" t="s">
        <v>64</v>
      </c>
      <c r="B3612" t="s">
        <v>2</v>
      </c>
      <c r="C3612" t="s">
        <v>7</v>
      </c>
      <c r="D3612" t="s">
        <v>116</v>
      </c>
      <c r="E3612" t="s">
        <v>509</v>
      </c>
      <c r="F3612" t="str">
        <f t="shared" si="281"/>
        <v>衢州市留学机构</v>
      </c>
      <c r="G3612" t="s">
        <v>79</v>
      </c>
      <c r="H3612" t="s">
        <v>397</v>
      </c>
      <c r="I3612" t="s">
        <v>68</v>
      </c>
      <c r="J3612">
        <v>2</v>
      </c>
      <c r="K3612">
        <v>0</v>
      </c>
      <c r="L3612" s="13">
        <f>VLOOKUP(C3612,'渗透率、续签率'!B:C,2,0)</f>
        <v>0.80900000000000005</v>
      </c>
      <c r="M3612" s="6">
        <v>0</v>
      </c>
      <c r="N3612">
        <v>0</v>
      </c>
      <c r="O3612">
        <v>0</v>
      </c>
      <c r="P3612" s="6">
        <v>0</v>
      </c>
      <c r="Q3612" s="13">
        <v>0</v>
      </c>
      <c r="R3612" s="13">
        <v>0</v>
      </c>
      <c r="S3612" s="31">
        <v>1</v>
      </c>
      <c r="T3612" s="6">
        <f>VLOOKUP(E3612,'参数设置&amp;汇总'!S:U,3,0)</f>
        <v>1</v>
      </c>
      <c r="U3612" s="78">
        <f t="shared" si="280"/>
        <v>0</v>
      </c>
      <c r="V3612" s="13">
        <v>0.85000000000000009</v>
      </c>
      <c r="W3612" s="78">
        <f t="shared" si="282"/>
        <v>0</v>
      </c>
      <c r="X3612" s="1">
        <f>VLOOKUP(E3612,'渗透率、续签率'!AG:AJ,4,0)</f>
        <v>15914</v>
      </c>
      <c r="Y3612" s="1">
        <f t="shared" si="283"/>
        <v>0</v>
      </c>
      <c r="Z3612">
        <v>0</v>
      </c>
      <c r="AA3612" s="89">
        <f t="shared" si="284"/>
        <v>0</v>
      </c>
      <c r="AH3612" s="37"/>
      <c r="AI3612" s="37"/>
      <c r="AK3612" s="37"/>
    </row>
    <row r="3613" spans="1:37" hidden="1">
      <c r="A3613" t="s">
        <v>64</v>
      </c>
      <c r="B3613" t="s">
        <v>2</v>
      </c>
      <c r="C3613" t="s">
        <v>7</v>
      </c>
      <c r="D3613" t="s">
        <v>116</v>
      </c>
      <c r="E3613" t="s">
        <v>509</v>
      </c>
      <c r="F3613" t="str">
        <f t="shared" si="281"/>
        <v>襄阳市留学机构</v>
      </c>
      <c r="G3613" t="s">
        <v>81</v>
      </c>
      <c r="H3613" t="s">
        <v>398</v>
      </c>
      <c r="I3613" t="s">
        <v>68</v>
      </c>
      <c r="J3613">
        <v>10</v>
      </c>
      <c r="K3613">
        <v>3</v>
      </c>
      <c r="L3613" s="13">
        <f>VLOOKUP(C3613,'渗透率、续签率'!B:C,2,0)</f>
        <v>0.80900000000000005</v>
      </c>
      <c r="M3613" s="6">
        <v>0.3</v>
      </c>
      <c r="N3613">
        <v>1</v>
      </c>
      <c r="O3613">
        <v>1</v>
      </c>
      <c r="P3613" s="6">
        <v>1</v>
      </c>
      <c r="Q3613" s="13">
        <v>0.93300000000000005</v>
      </c>
      <c r="R3613" s="13">
        <v>0.88800000000000001</v>
      </c>
      <c r="S3613" s="31">
        <v>96</v>
      </c>
      <c r="T3613" s="6">
        <f>VLOOKUP(E3613,'参数设置&amp;汇总'!S:U,3,0)</f>
        <v>1</v>
      </c>
      <c r="U3613" s="78">
        <f t="shared" si="280"/>
        <v>1</v>
      </c>
      <c r="V3613" s="13">
        <v>0.85000000000000009</v>
      </c>
      <c r="W3613" s="78">
        <f t="shared" si="282"/>
        <v>0.22470588235294109</v>
      </c>
      <c r="X3613" s="1">
        <f>VLOOKUP(E3613,'渗透率、续签率'!AG:AJ,4,0)</f>
        <v>15914</v>
      </c>
      <c r="Y3613" s="1">
        <f t="shared" si="283"/>
        <v>3575.9694117647045</v>
      </c>
      <c r="Z3613">
        <v>0</v>
      </c>
      <c r="AA3613" s="89">
        <f t="shared" si="284"/>
        <v>15914</v>
      </c>
    </row>
    <row r="3614" spans="1:37" hidden="1">
      <c r="A3614" t="s">
        <v>64</v>
      </c>
      <c r="B3614" t="s">
        <v>2</v>
      </c>
      <c r="C3614" t="s">
        <v>7</v>
      </c>
      <c r="D3614" t="s">
        <v>116</v>
      </c>
      <c r="E3614" t="s">
        <v>509</v>
      </c>
      <c r="F3614" t="str">
        <f t="shared" si="281"/>
        <v>西双版纳傣族自治州留学机构</v>
      </c>
      <c r="G3614" t="s">
        <v>99</v>
      </c>
      <c r="H3614" t="s">
        <v>399</v>
      </c>
      <c r="I3614" t="s">
        <v>68</v>
      </c>
      <c r="J3614">
        <v>1</v>
      </c>
      <c r="K3614">
        <v>0</v>
      </c>
      <c r="L3614" s="13">
        <f>VLOOKUP(C3614,'渗透率、续签率'!B:C,2,0)</f>
        <v>0.80900000000000005</v>
      </c>
      <c r="M3614" s="6">
        <v>0</v>
      </c>
      <c r="N3614">
        <v>0</v>
      </c>
      <c r="O3614">
        <v>0</v>
      </c>
      <c r="P3614" s="6">
        <v>0</v>
      </c>
      <c r="Q3614" s="13">
        <v>0</v>
      </c>
      <c r="R3614" s="13">
        <v>0</v>
      </c>
      <c r="S3614" s="31">
        <v>0</v>
      </c>
      <c r="T3614" s="6">
        <f>VLOOKUP(E3614,'参数设置&amp;汇总'!S:U,3,0)</f>
        <v>1</v>
      </c>
      <c r="U3614" s="78">
        <f t="shared" si="280"/>
        <v>0</v>
      </c>
      <c r="V3614" s="13">
        <v>0.85000000000000009</v>
      </c>
      <c r="W3614" s="78">
        <f t="shared" si="282"/>
        <v>0</v>
      </c>
      <c r="X3614" s="1">
        <f>VLOOKUP(E3614,'渗透率、续签率'!AG:AJ,4,0)</f>
        <v>15914</v>
      </c>
      <c r="Y3614" s="1">
        <f t="shared" si="283"/>
        <v>0</v>
      </c>
      <c r="Z3614">
        <v>0</v>
      </c>
      <c r="AA3614" s="89">
        <f t="shared" si="284"/>
        <v>0</v>
      </c>
      <c r="AH3614" s="37"/>
      <c r="AI3614" s="37"/>
      <c r="AK3614" s="37"/>
    </row>
    <row r="3615" spans="1:37" hidden="1">
      <c r="A3615" t="s">
        <v>64</v>
      </c>
      <c r="B3615" t="s">
        <v>2</v>
      </c>
      <c r="C3615" t="s">
        <v>7</v>
      </c>
      <c r="D3615" t="s">
        <v>116</v>
      </c>
      <c r="E3615" t="s">
        <v>509</v>
      </c>
      <c r="F3615" t="str">
        <f t="shared" si="281"/>
        <v>西宁市留学机构</v>
      </c>
      <c r="G3615" t="s">
        <v>297</v>
      </c>
      <c r="H3615" t="s">
        <v>400</v>
      </c>
      <c r="I3615" t="s">
        <v>70</v>
      </c>
      <c r="J3615">
        <v>2</v>
      </c>
      <c r="K3615">
        <v>1</v>
      </c>
      <c r="L3615" s="13">
        <f>VLOOKUP(C3615,'渗透率、续签率'!B:C,2,0)</f>
        <v>0.80900000000000005</v>
      </c>
      <c r="M3615" s="6">
        <v>0.5</v>
      </c>
      <c r="N3615">
        <v>1</v>
      </c>
      <c r="O3615">
        <v>1</v>
      </c>
      <c r="P3615" s="6">
        <v>1</v>
      </c>
      <c r="Q3615" s="13">
        <v>0.99099999999999999</v>
      </c>
      <c r="R3615" s="13">
        <v>0.99099999999999999</v>
      </c>
      <c r="S3615" s="31">
        <v>46</v>
      </c>
      <c r="T3615" s="6">
        <f>VLOOKUP(E3615,'参数设置&amp;汇总'!S:U,3,0)</f>
        <v>1</v>
      </c>
      <c r="U3615" s="78">
        <f t="shared" si="280"/>
        <v>1</v>
      </c>
      <c r="V3615" s="13">
        <v>0.85000000000000009</v>
      </c>
      <c r="W3615" s="78">
        <f t="shared" si="282"/>
        <v>0.22470588235294109</v>
      </c>
      <c r="X3615" s="1">
        <f>VLOOKUP(E3615,'渗透率、续签率'!AG:AJ,4,0)</f>
        <v>15914</v>
      </c>
      <c r="Y3615" s="1">
        <f t="shared" si="283"/>
        <v>3575.9694117647045</v>
      </c>
      <c r="Z3615">
        <v>0</v>
      </c>
      <c r="AA3615" s="89">
        <f t="shared" si="284"/>
        <v>15914</v>
      </c>
      <c r="AH3615" s="37"/>
      <c r="AI3615" s="37"/>
      <c r="AK3615" s="37"/>
    </row>
    <row r="3616" spans="1:37" hidden="1">
      <c r="A3616" t="s">
        <v>64</v>
      </c>
      <c r="B3616" t="s">
        <v>2</v>
      </c>
      <c r="C3616" t="s">
        <v>7</v>
      </c>
      <c r="D3616" t="s">
        <v>116</v>
      </c>
      <c r="E3616" t="s">
        <v>509</v>
      </c>
      <c r="F3616" t="str">
        <f t="shared" si="281"/>
        <v>许昌市留学机构</v>
      </c>
      <c r="G3616" t="s">
        <v>110</v>
      </c>
      <c r="H3616" t="s">
        <v>401</v>
      </c>
      <c r="I3616" t="s">
        <v>70</v>
      </c>
      <c r="J3616">
        <v>9</v>
      </c>
      <c r="K3616">
        <v>0</v>
      </c>
      <c r="L3616" s="13">
        <f>VLOOKUP(C3616,'渗透率、续签率'!B:C,2,0)</f>
        <v>0.80900000000000005</v>
      </c>
      <c r="M3616" s="6">
        <v>0</v>
      </c>
      <c r="N3616">
        <v>0</v>
      </c>
      <c r="O3616">
        <v>0</v>
      </c>
      <c r="P3616" s="6">
        <v>0</v>
      </c>
      <c r="Q3616" s="13">
        <v>0</v>
      </c>
      <c r="R3616" s="13">
        <v>0</v>
      </c>
      <c r="S3616" s="31">
        <v>4</v>
      </c>
      <c r="T3616" s="6">
        <f>VLOOKUP(E3616,'参数设置&amp;汇总'!S:U,3,0)</f>
        <v>1</v>
      </c>
      <c r="U3616" s="78">
        <f t="shared" si="280"/>
        <v>0</v>
      </c>
      <c r="V3616" s="13">
        <v>0.85000000000000009</v>
      </c>
      <c r="W3616" s="78">
        <f t="shared" si="282"/>
        <v>0</v>
      </c>
      <c r="X3616" s="1">
        <f>VLOOKUP(E3616,'渗透率、续签率'!AG:AJ,4,0)</f>
        <v>15914</v>
      </c>
      <c r="Y3616" s="1">
        <f t="shared" si="283"/>
        <v>0</v>
      </c>
      <c r="Z3616">
        <v>1</v>
      </c>
      <c r="AA3616" s="89">
        <f t="shared" si="284"/>
        <v>0</v>
      </c>
    </row>
    <row r="3617" spans="1:37" hidden="1">
      <c r="A3617" t="s">
        <v>64</v>
      </c>
      <c r="B3617" t="s">
        <v>2</v>
      </c>
      <c r="C3617" t="s">
        <v>7</v>
      </c>
      <c r="D3617" t="s">
        <v>116</v>
      </c>
      <c r="E3617" t="s">
        <v>509</v>
      </c>
      <c r="F3617" t="str">
        <f t="shared" si="281"/>
        <v>贵港市留学机构</v>
      </c>
      <c r="G3617" t="s">
        <v>88</v>
      </c>
      <c r="H3617" t="s">
        <v>402</v>
      </c>
      <c r="I3617" t="s">
        <v>68</v>
      </c>
      <c r="J3617">
        <v>1</v>
      </c>
      <c r="K3617">
        <v>0</v>
      </c>
      <c r="L3617" s="13">
        <f>VLOOKUP(C3617,'渗透率、续签率'!B:C,2,0)</f>
        <v>0.80900000000000005</v>
      </c>
      <c r="M3617" s="6">
        <v>0</v>
      </c>
      <c r="N3617">
        <v>0</v>
      </c>
      <c r="O3617">
        <v>0</v>
      </c>
      <c r="P3617" s="6">
        <v>0</v>
      </c>
      <c r="Q3617" s="13">
        <v>0</v>
      </c>
      <c r="R3617" s="13">
        <v>0</v>
      </c>
      <c r="S3617" s="31">
        <v>0</v>
      </c>
      <c r="T3617" s="6">
        <f>VLOOKUP(E3617,'参数设置&amp;汇总'!S:U,3,0)</f>
        <v>1</v>
      </c>
      <c r="U3617" s="78">
        <f t="shared" si="280"/>
        <v>0</v>
      </c>
      <c r="V3617" s="13">
        <v>0.85000000000000009</v>
      </c>
      <c r="W3617" s="78">
        <f t="shared" si="282"/>
        <v>0</v>
      </c>
      <c r="X3617" s="1">
        <f>VLOOKUP(E3617,'渗透率、续签率'!AG:AJ,4,0)</f>
        <v>15914</v>
      </c>
      <c r="Y3617" s="1">
        <f t="shared" si="283"/>
        <v>0</v>
      </c>
      <c r="Z3617">
        <v>0</v>
      </c>
      <c r="AA3617" s="89">
        <f t="shared" si="284"/>
        <v>0</v>
      </c>
      <c r="AH3617" s="37"/>
      <c r="AI3617" s="37"/>
      <c r="AK3617" s="37"/>
    </row>
    <row r="3618" spans="1:37" hidden="1">
      <c r="A3618" t="s">
        <v>64</v>
      </c>
      <c r="B3618" t="s">
        <v>2</v>
      </c>
      <c r="C3618" t="s">
        <v>7</v>
      </c>
      <c r="D3618" t="s">
        <v>116</v>
      </c>
      <c r="E3618" t="s">
        <v>509</v>
      </c>
      <c r="F3618" t="str">
        <f t="shared" si="281"/>
        <v>贵阳市留学机构</v>
      </c>
      <c r="G3618" t="s">
        <v>167</v>
      </c>
      <c r="H3618" t="s">
        <v>403</v>
      </c>
      <c r="I3618" t="s">
        <v>70</v>
      </c>
      <c r="J3618">
        <v>17</v>
      </c>
      <c r="K3618">
        <v>6</v>
      </c>
      <c r="L3618" s="13">
        <f>VLOOKUP(C3618,'渗透率、续签率'!B:C,2,0)</f>
        <v>0.80900000000000005</v>
      </c>
      <c r="M3618" s="6">
        <v>0.35</v>
      </c>
      <c r="N3618">
        <v>5</v>
      </c>
      <c r="O3618">
        <v>5</v>
      </c>
      <c r="P3618" s="6">
        <v>1</v>
      </c>
      <c r="Q3618" s="13">
        <v>0.96099999999999997</v>
      </c>
      <c r="R3618" s="13">
        <v>0.79700000000000004</v>
      </c>
      <c r="S3618" s="31">
        <v>315</v>
      </c>
      <c r="T3618" s="6">
        <f>VLOOKUP(E3618,'参数设置&amp;汇总'!S:U,3,0)</f>
        <v>1</v>
      </c>
      <c r="U3618" s="78">
        <f t="shared" si="280"/>
        <v>5</v>
      </c>
      <c r="V3618" s="13">
        <v>0.85000000000000009</v>
      </c>
      <c r="W3618" s="78">
        <f t="shared" si="282"/>
        <v>1.1235294117647054</v>
      </c>
      <c r="X3618" s="1">
        <f>VLOOKUP(E3618,'渗透率、续签率'!AG:AJ,4,0)</f>
        <v>15914</v>
      </c>
      <c r="Y3618" s="1">
        <f t="shared" si="283"/>
        <v>17879.847058823521</v>
      </c>
      <c r="Z3618">
        <v>3</v>
      </c>
      <c r="AA3618" s="89">
        <f t="shared" si="284"/>
        <v>79570</v>
      </c>
    </row>
    <row r="3619" spans="1:37" hidden="1">
      <c r="A3619" t="s">
        <v>64</v>
      </c>
      <c r="B3619" t="s">
        <v>2</v>
      </c>
      <c r="C3619" t="s">
        <v>7</v>
      </c>
      <c r="D3619" t="s">
        <v>116</v>
      </c>
      <c r="E3619" t="s">
        <v>509</v>
      </c>
      <c r="F3619" t="str">
        <f t="shared" si="281"/>
        <v>贺州市留学机构</v>
      </c>
      <c r="G3619" t="s">
        <v>88</v>
      </c>
      <c r="H3619" t="s">
        <v>404</v>
      </c>
      <c r="I3619" t="s">
        <v>68</v>
      </c>
      <c r="J3619">
        <v>0</v>
      </c>
      <c r="K3619">
        <v>0</v>
      </c>
      <c r="L3619" s="13">
        <f>VLOOKUP(C3619,'渗透率、续签率'!B:C,2,0)</f>
        <v>0.80900000000000005</v>
      </c>
      <c r="M3619" s="6">
        <v>0</v>
      </c>
      <c r="N3619">
        <v>0</v>
      </c>
      <c r="O3619">
        <v>0</v>
      </c>
      <c r="P3619" s="6">
        <v>0</v>
      </c>
      <c r="Q3619" s="13">
        <v>0</v>
      </c>
      <c r="R3619" s="13">
        <v>0</v>
      </c>
      <c r="S3619" s="31">
        <v>0</v>
      </c>
      <c r="T3619" s="6">
        <f>VLOOKUP(E3619,'参数设置&amp;汇总'!S:U,3,0)</f>
        <v>1</v>
      </c>
      <c r="U3619" s="78">
        <f t="shared" si="280"/>
        <v>0</v>
      </c>
      <c r="V3619" s="13">
        <v>0.85000000000000009</v>
      </c>
      <c r="W3619" s="78">
        <f t="shared" si="282"/>
        <v>0</v>
      </c>
      <c r="X3619" s="1">
        <f>VLOOKUP(E3619,'渗透率、续签率'!AG:AJ,4,0)</f>
        <v>15914</v>
      </c>
      <c r="Y3619" s="1">
        <f t="shared" si="283"/>
        <v>0</v>
      </c>
      <c r="Z3619">
        <v>0</v>
      </c>
      <c r="AA3619" s="89">
        <f t="shared" si="284"/>
        <v>0</v>
      </c>
      <c r="AH3619" s="37"/>
      <c r="AI3619" s="37"/>
      <c r="AK3619" s="37"/>
    </row>
    <row r="3620" spans="1:37" hidden="1">
      <c r="A3620" t="s">
        <v>64</v>
      </c>
      <c r="B3620" t="s">
        <v>2</v>
      </c>
      <c r="C3620" t="s">
        <v>7</v>
      </c>
      <c r="D3620" t="s">
        <v>116</v>
      </c>
      <c r="E3620" t="s">
        <v>509</v>
      </c>
      <c r="F3620" t="str">
        <f t="shared" si="281"/>
        <v>资阳市留学机构</v>
      </c>
      <c r="G3620" t="s">
        <v>77</v>
      </c>
      <c r="H3620" t="s">
        <v>405</v>
      </c>
      <c r="I3620" t="s">
        <v>70</v>
      </c>
      <c r="J3620">
        <v>0</v>
      </c>
      <c r="K3620">
        <v>0</v>
      </c>
      <c r="L3620" s="13">
        <f>VLOOKUP(C3620,'渗透率、续签率'!B:C,2,0)</f>
        <v>0.80900000000000005</v>
      </c>
      <c r="M3620" s="6">
        <v>0</v>
      </c>
      <c r="N3620">
        <v>0</v>
      </c>
      <c r="O3620">
        <v>0</v>
      </c>
      <c r="P3620" s="6">
        <v>0</v>
      </c>
      <c r="Q3620" s="13">
        <v>0</v>
      </c>
      <c r="R3620" s="13">
        <v>0</v>
      </c>
      <c r="S3620" s="31">
        <v>0</v>
      </c>
      <c r="T3620" s="6">
        <f>VLOOKUP(E3620,'参数设置&amp;汇总'!S:U,3,0)</f>
        <v>1</v>
      </c>
      <c r="U3620" s="78">
        <f t="shared" si="280"/>
        <v>0</v>
      </c>
      <c r="V3620" s="13">
        <v>0.85000000000000009</v>
      </c>
      <c r="W3620" s="78">
        <f t="shared" si="282"/>
        <v>0</v>
      </c>
      <c r="X3620" s="1">
        <f>VLOOKUP(E3620,'渗透率、续签率'!AG:AJ,4,0)</f>
        <v>15914</v>
      </c>
      <c r="Y3620" s="1">
        <f t="shared" si="283"/>
        <v>0</v>
      </c>
      <c r="Z3620">
        <v>0</v>
      </c>
      <c r="AA3620" s="89">
        <f t="shared" si="284"/>
        <v>0</v>
      </c>
      <c r="AH3620" s="37"/>
      <c r="AI3620" s="37"/>
      <c r="AK3620" s="37"/>
    </row>
    <row r="3621" spans="1:37" hidden="1">
      <c r="A3621" t="s">
        <v>64</v>
      </c>
      <c r="B3621" t="s">
        <v>2</v>
      </c>
      <c r="C3621" t="s">
        <v>7</v>
      </c>
      <c r="D3621" t="s">
        <v>116</v>
      </c>
      <c r="E3621" t="s">
        <v>509</v>
      </c>
      <c r="F3621" t="str">
        <f t="shared" si="281"/>
        <v>赣州市留学机构</v>
      </c>
      <c r="G3621" t="s">
        <v>90</v>
      </c>
      <c r="H3621" t="s">
        <v>406</v>
      </c>
      <c r="I3621" t="s">
        <v>68</v>
      </c>
      <c r="J3621">
        <v>5</v>
      </c>
      <c r="K3621">
        <v>1</v>
      </c>
      <c r="L3621" s="13">
        <f>VLOOKUP(C3621,'渗透率、续签率'!B:C,2,0)</f>
        <v>0.80900000000000005</v>
      </c>
      <c r="M3621" s="6">
        <v>0.2</v>
      </c>
      <c r="N3621">
        <v>1</v>
      </c>
      <c r="O3621">
        <v>1</v>
      </c>
      <c r="P3621" s="6">
        <v>1</v>
      </c>
      <c r="Q3621" s="13">
        <v>0.96499999999999997</v>
      </c>
      <c r="R3621" s="13">
        <v>0.96499999999999997</v>
      </c>
      <c r="S3621" s="31">
        <v>60</v>
      </c>
      <c r="T3621" s="6">
        <f>VLOOKUP(E3621,'参数设置&amp;汇总'!S:U,3,0)</f>
        <v>1</v>
      </c>
      <c r="U3621" s="78">
        <f t="shared" si="280"/>
        <v>1</v>
      </c>
      <c r="V3621" s="13">
        <v>0.85000000000000009</v>
      </c>
      <c r="W3621" s="78">
        <f t="shared" si="282"/>
        <v>0.22470588235294109</v>
      </c>
      <c r="X3621" s="1">
        <f>VLOOKUP(E3621,'渗透率、续签率'!AG:AJ,4,0)</f>
        <v>15914</v>
      </c>
      <c r="Y3621" s="1">
        <f t="shared" si="283"/>
        <v>3575.9694117647045</v>
      </c>
      <c r="Z3621">
        <v>0</v>
      </c>
      <c r="AA3621" s="89">
        <f t="shared" si="284"/>
        <v>15914</v>
      </c>
      <c r="AH3621" s="37"/>
      <c r="AI3621" s="37"/>
      <c r="AK3621" s="37"/>
    </row>
    <row r="3622" spans="1:37" hidden="1">
      <c r="A3622" t="s">
        <v>64</v>
      </c>
      <c r="B3622" t="s">
        <v>2</v>
      </c>
      <c r="C3622" t="s">
        <v>7</v>
      </c>
      <c r="D3622" t="s">
        <v>116</v>
      </c>
      <c r="E3622" t="s">
        <v>509</v>
      </c>
      <c r="F3622" t="str">
        <f t="shared" si="281"/>
        <v>赤峰市留学机构</v>
      </c>
      <c r="G3622" t="s">
        <v>142</v>
      </c>
      <c r="H3622" t="s">
        <v>407</v>
      </c>
      <c r="I3622" t="s">
        <v>70</v>
      </c>
      <c r="J3622">
        <v>4</v>
      </c>
      <c r="K3622">
        <v>0</v>
      </c>
      <c r="L3622" s="13">
        <f>VLOOKUP(C3622,'渗透率、续签率'!B:C,2,0)</f>
        <v>0.80900000000000005</v>
      </c>
      <c r="M3622" s="6">
        <v>0</v>
      </c>
      <c r="N3622">
        <v>0</v>
      </c>
      <c r="O3622">
        <v>0</v>
      </c>
      <c r="P3622" s="6">
        <v>0</v>
      </c>
      <c r="Q3622" s="13">
        <v>0</v>
      </c>
      <c r="R3622" s="13">
        <v>0</v>
      </c>
      <c r="S3622" s="31">
        <v>2</v>
      </c>
      <c r="T3622" s="6">
        <f>VLOOKUP(E3622,'参数设置&amp;汇总'!S:U,3,0)</f>
        <v>1</v>
      </c>
      <c r="U3622" s="78">
        <f t="shared" si="280"/>
        <v>0</v>
      </c>
      <c r="V3622" s="13">
        <v>0.85000000000000009</v>
      </c>
      <c r="W3622" s="78">
        <f t="shared" si="282"/>
        <v>0</v>
      </c>
      <c r="X3622" s="1">
        <f>VLOOKUP(E3622,'渗透率、续签率'!AG:AJ,4,0)</f>
        <v>15914</v>
      </c>
      <c r="Y3622" s="1">
        <f t="shared" si="283"/>
        <v>0</v>
      </c>
      <c r="Z3622">
        <v>0</v>
      </c>
      <c r="AA3622" s="89">
        <f t="shared" si="284"/>
        <v>0</v>
      </c>
    </row>
    <row r="3623" spans="1:37" hidden="1">
      <c r="A3623" t="s">
        <v>64</v>
      </c>
      <c r="B3623" t="s">
        <v>2</v>
      </c>
      <c r="C3623" t="s">
        <v>7</v>
      </c>
      <c r="D3623" t="s">
        <v>116</v>
      </c>
      <c r="E3623" t="s">
        <v>509</v>
      </c>
      <c r="F3623" t="str">
        <f t="shared" si="281"/>
        <v>辽源市留学机构</v>
      </c>
      <c r="G3623" t="s">
        <v>188</v>
      </c>
      <c r="H3623" t="s">
        <v>408</v>
      </c>
      <c r="I3623" t="s">
        <v>70</v>
      </c>
      <c r="J3623">
        <v>1</v>
      </c>
      <c r="K3623">
        <v>0</v>
      </c>
      <c r="L3623" s="13">
        <f>VLOOKUP(C3623,'渗透率、续签率'!B:C,2,0)</f>
        <v>0.80900000000000005</v>
      </c>
      <c r="M3623" s="6">
        <v>0</v>
      </c>
      <c r="N3623">
        <v>0</v>
      </c>
      <c r="O3623">
        <v>0</v>
      </c>
      <c r="P3623" s="6">
        <v>0</v>
      </c>
      <c r="Q3623" s="13">
        <v>0</v>
      </c>
      <c r="R3623" s="13">
        <v>0</v>
      </c>
      <c r="S3623" s="31">
        <v>2</v>
      </c>
      <c r="T3623" s="6">
        <f>VLOOKUP(E3623,'参数设置&amp;汇总'!S:U,3,0)</f>
        <v>1</v>
      </c>
      <c r="U3623" s="78">
        <f t="shared" si="280"/>
        <v>0</v>
      </c>
      <c r="V3623" s="13">
        <v>0.85000000000000009</v>
      </c>
      <c r="W3623" s="78">
        <f t="shared" si="282"/>
        <v>0</v>
      </c>
      <c r="X3623" s="1">
        <f>VLOOKUP(E3623,'渗透率、续签率'!AG:AJ,4,0)</f>
        <v>15914</v>
      </c>
      <c r="Y3623" s="1">
        <f t="shared" si="283"/>
        <v>0</v>
      </c>
      <c r="Z3623">
        <v>0</v>
      </c>
      <c r="AA3623" s="89">
        <f t="shared" si="284"/>
        <v>0</v>
      </c>
    </row>
    <row r="3624" spans="1:37" hidden="1">
      <c r="A3624" t="s">
        <v>64</v>
      </c>
      <c r="B3624" t="s">
        <v>2</v>
      </c>
      <c r="C3624" t="s">
        <v>7</v>
      </c>
      <c r="D3624" t="s">
        <v>116</v>
      </c>
      <c r="E3624" t="s">
        <v>509</v>
      </c>
      <c r="F3624" t="str">
        <f t="shared" si="281"/>
        <v>辽阳市留学机构</v>
      </c>
      <c r="G3624" t="s">
        <v>101</v>
      </c>
      <c r="H3624" t="s">
        <v>409</v>
      </c>
      <c r="I3624" t="s">
        <v>70</v>
      </c>
      <c r="J3624">
        <v>1</v>
      </c>
      <c r="K3624">
        <v>0</v>
      </c>
      <c r="L3624" s="13">
        <f>VLOOKUP(C3624,'渗透率、续签率'!B:C,2,0)</f>
        <v>0.80900000000000005</v>
      </c>
      <c r="M3624" s="6">
        <v>0</v>
      </c>
      <c r="N3624">
        <v>0</v>
      </c>
      <c r="O3624">
        <v>0</v>
      </c>
      <c r="P3624" s="6">
        <v>0</v>
      </c>
      <c r="Q3624" s="13">
        <v>0</v>
      </c>
      <c r="R3624" s="13">
        <v>0</v>
      </c>
      <c r="S3624" s="31">
        <v>0</v>
      </c>
      <c r="T3624" s="6">
        <f>VLOOKUP(E3624,'参数设置&amp;汇总'!S:U,3,0)</f>
        <v>1</v>
      </c>
      <c r="U3624" s="78">
        <f t="shared" si="280"/>
        <v>0</v>
      </c>
      <c r="V3624" s="13">
        <v>0.85000000000000009</v>
      </c>
      <c r="W3624" s="78">
        <f t="shared" si="282"/>
        <v>0</v>
      </c>
      <c r="X3624" s="1">
        <f>VLOOKUP(E3624,'渗透率、续签率'!AG:AJ,4,0)</f>
        <v>15914</v>
      </c>
      <c r="Y3624" s="1">
        <f t="shared" si="283"/>
        <v>0</v>
      </c>
      <c r="Z3624">
        <v>0</v>
      </c>
      <c r="AA3624" s="89">
        <f t="shared" si="284"/>
        <v>0</v>
      </c>
      <c r="AH3624" s="37"/>
      <c r="AI3624" s="37"/>
      <c r="AK3624" s="37"/>
    </row>
    <row r="3625" spans="1:37" hidden="1">
      <c r="A3625" t="s">
        <v>64</v>
      </c>
      <c r="B3625" t="s">
        <v>2</v>
      </c>
      <c r="C3625" t="s">
        <v>7</v>
      </c>
      <c r="D3625" t="s">
        <v>116</v>
      </c>
      <c r="E3625" t="s">
        <v>509</v>
      </c>
      <c r="F3625" t="str">
        <f t="shared" si="281"/>
        <v>达州市留学机构</v>
      </c>
      <c r="G3625" t="s">
        <v>77</v>
      </c>
      <c r="H3625" t="s">
        <v>410</v>
      </c>
      <c r="I3625" t="s">
        <v>70</v>
      </c>
      <c r="J3625">
        <v>1</v>
      </c>
      <c r="K3625">
        <v>0</v>
      </c>
      <c r="L3625" s="13">
        <f>VLOOKUP(C3625,'渗透率、续签率'!B:C,2,0)</f>
        <v>0.80900000000000005</v>
      </c>
      <c r="M3625" s="6">
        <v>0</v>
      </c>
      <c r="N3625">
        <v>0</v>
      </c>
      <c r="O3625">
        <v>0</v>
      </c>
      <c r="P3625" s="6">
        <v>0</v>
      </c>
      <c r="Q3625" s="13">
        <v>0</v>
      </c>
      <c r="R3625" s="13">
        <v>0</v>
      </c>
      <c r="S3625" s="31">
        <v>1</v>
      </c>
      <c r="T3625" s="6">
        <f>VLOOKUP(E3625,'参数设置&amp;汇总'!S:U,3,0)</f>
        <v>1</v>
      </c>
      <c r="U3625" s="78">
        <f t="shared" si="280"/>
        <v>0</v>
      </c>
      <c r="V3625" s="13">
        <v>0.85000000000000009</v>
      </c>
      <c r="W3625" s="78">
        <f t="shared" si="282"/>
        <v>0</v>
      </c>
      <c r="X3625" s="1">
        <f>VLOOKUP(E3625,'渗透率、续签率'!AG:AJ,4,0)</f>
        <v>15914</v>
      </c>
      <c r="Y3625" s="1">
        <f t="shared" si="283"/>
        <v>0</v>
      </c>
      <c r="Z3625">
        <v>0</v>
      </c>
      <c r="AA3625" s="89">
        <f t="shared" si="284"/>
        <v>0</v>
      </c>
      <c r="AH3625" s="37"/>
      <c r="AI3625" s="37"/>
      <c r="AK3625" s="37"/>
    </row>
    <row r="3626" spans="1:37" hidden="1">
      <c r="A3626" t="s">
        <v>64</v>
      </c>
      <c r="B3626" t="s">
        <v>2</v>
      </c>
      <c r="C3626" t="s">
        <v>7</v>
      </c>
      <c r="D3626" t="s">
        <v>116</v>
      </c>
      <c r="E3626" t="s">
        <v>509</v>
      </c>
      <c r="F3626" t="str">
        <f t="shared" si="281"/>
        <v>运城市留学机构</v>
      </c>
      <c r="G3626" t="s">
        <v>134</v>
      </c>
      <c r="H3626" t="s">
        <v>411</v>
      </c>
      <c r="I3626" t="s">
        <v>70</v>
      </c>
      <c r="J3626">
        <v>3</v>
      </c>
      <c r="K3626">
        <v>0</v>
      </c>
      <c r="L3626" s="13">
        <f>VLOOKUP(C3626,'渗透率、续签率'!B:C,2,0)</f>
        <v>0.80900000000000005</v>
      </c>
      <c r="M3626" s="6">
        <v>0</v>
      </c>
      <c r="N3626">
        <v>0</v>
      </c>
      <c r="O3626">
        <v>0</v>
      </c>
      <c r="P3626" s="6">
        <v>0</v>
      </c>
      <c r="Q3626" s="13">
        <v>0</v>
      </c>
      <c r="R3626" s="13">
        <v>0</v>
      </c>
      <c r="S3626" s="31">
        <v>1</v>
      </c>
      <c r="T3626" s="6">
        <f>VLOOKUP(E3626,'参数设置&amp;汇总'!S:U,3,0)</f>
        <v>1</v>
      </c>
      <c r="U3626" s="78">
        <f t="shared" si="280"/>
        <v>0</v>
      </c>
      <c r="V3626" s="13">
        <v>0.85000000000000009</v>
      </c>
      <c r="W3626" s="78">
        <f t="shared" si="282"/>
        <v>0</v>
      </c>
      <c r="X3626" s="1">
        <f>VLOOKUP(E3626,'渗透率、续签率'!AG:AJ,4,0)</f>
        <v>15914</v>
      </c>
      <c r="Y3626" s="1">
        <f t="shared" si="283"/>
        <v>0</v>
      </c>
      <c r="Z3626">
        <v>0</v>
      </c>
      <c r="AA3626" s="89">
        <f t="shared" si="284"/>
        <v>0</v>
      </c>
      <c r="AH3626" s="37"/>
      <c r="AI3626" s="37"/>
      <c r="AK3626" s="37"/>
    </row>
    <row r="3627" spans="1:37" hidden="1">
      <c r="A3627" t="s">
        <v>64</v>
      </c>
      <c r="B3627" t="s">
        <v>2</v>
      </c>
      <c r="C3627" t="s">
        <v>7</v>
      </c>
      <c r="D3627" t="s">
        <v>116</v>
      </c>
      <c r="E3627" t="s">
        <v>509</v>
      </c>
      <c r="F3627" t="str">
        <f t="shared" si="281"/>
        <v>连云港市留学机构</v>
      </c>
      <c r="G3627" t="s">
        <v>73</v>
      </c>
      <c r="H3627" t="s">
        <v>412</v>
      </c>
      <c r="I3627" t="s">
        <v>70</v>
      </c>
      <c r="J3627">
        <v>18</v>
      </c>
      <c r="K3627">
        <v>0</v>
      </c>
      <c r="L3627" s="13">
        <f>VLOOKUP(C3627,'渗透率、续签率'!B:C,2,0)</f>
        <v>0.80900000000000005</v>
      </c>
      <c r="M3627" s="6">
        <v>0</v>
      </c>
      <c r="N3627">
        <v>0</v>
      </c>
      <c r="O3627">
        <v>0</v>
      </c>
      <c r="P3627" s="6">
        <v>0</v>
      </c>
      <c r="Q3627" s="13">
        <v>0</v>
      </c>
      <c r="R3627" s="13">
        <v>0</v>
      </c>
      <c r="S3627" s="31">
        <v>29</v>
      </c>
      <c r="T3627" s="6">
        <f>VLOOKUP(E3627,'参数设置&amp;汇总'!S:U,3,0)</f>
        <v>1</v>
      </c>
      <c r="U3627" s="78">
        <f t="shared" si="280"/>
        <v>0</v>
      </c>
      <c r="V3627" s="13">
        <v>0.85000000000000009</v>
      </c>
      <c r="W3627" s="78">
        <f t="shared" si="282"/>
        <v>0</v>
      </c>
      <c r="X3627" s="1">
        <f>VLOOKUP(E3627,'渗透率、续签率'!AG:AJ,4,0)</f>
        <v>15914</v>
      </c>
      <c r="Y3627" s="1">
        <f t="shared" si="283"/>
        <v>0</v>
      </c>
      <c r="Z3627">
        <v>0</v>
      </c>
      <c r="AA3627" s="89">
        <f t="shared" si="284"/>
        <v>0</v>
      </c>
    </row>
    <row r="3628" spans="1:37" hidden="1">
      <c r="A3628" t="s">
        <v>64</v>
      </c>
      <c r="B3628" t="s">
        <v>2</v>
      </c>
      <c r="C3628" t="s">
        <v>7</v>
      </c>
      <c r="D3628" t="s">
        <v>116</v>
      </c>
      <c r="E3628" t="s">
        <v>509</v>
      </c>
      <c r="F3628" t="str">
        <f t="shared" si="281"/>
        <v>迪庆藏族自治州留学机构</v>
      </c>
      <c r="G3628" t="s">
        <v>99</v>
      </c>
      <c r="H3628" t="s">
        <v>413</v>
      </c>
      <c r="I3628" t="s">
        <v>68</v>
      </c>
      <c r="J3628">
        <v>0</v>
      </c>
      <c r="K3628">
        <v>0</v>
      </c>
      <c r="L3628" s="13">
        <f>VLOOKUP(C3628,'渗透率、续签率'!B:C,2,0)</f>
        <v>0.80900000000000005</v>
      </c>
      <c r="M3628" s="6">
        <v>0</v>
      </c>
      <c r="N3628">
        <v>0</v>
      </c>
      <c r="O3628">
        <v>0</v>
      </c>
      <c r="P3628" s="6">
        <v>0</v>
      </c>
      <c r="Q3628" s="13">
        <v>0</v>
      </c>
      <c r="R3628" s="13">
        <v>0</v>
      </c>
      <c r="S3628" s="31">
        <v>0</v>
      </c>
      <c r="T3628" s="6">
        <f>VLOOKUP(E3628,'参数设置&amp;汇总'!S:U,3,0)</f>
        <v>1</v>
      </c>
      <c r="U3628" s="78">
        <f t="shared" si="280"/>
        <v>0</v>
      </c>
      <c r="V3628" s="13">
        <v>0.85000000000000009</v>
      </c>
      <c r="W3628" s="78">
        <f t="shared" si="282"/>
        <v>0</v>
      </c>
      <c r="X3628" s="1">
        <f>VLOOKUP(E3628,'渗透率、续签率'!AG:AJ,4,0)</f>
        <v>15914</v>
      </c>
      <c r="Y3628" s="1">
        <f t="shared" si="283"/>
        <v>0</v>
      </c>
      <c r="Z3628">
        <v>0</v>
      </c>
      <c r="AA3628" s="89">
        <f t="shared" si="284"/>
        <v>0</v>
      </c>
      <c r="AH3628" s="37"/>
      <c r="AI3628" s="37"/>
      <c r="AK3628" s="37"/>
    </row>
    <row r="3629" spans="1:37" hidden="1">
      <c r="A3629" t="s">
        <v>64</v>
      </c>
      <c r="B3629" t="s">
        <v>2</v>
      </c>
      <c r="C3629" t="s">
        <v>7</v>
      </c>
      <c r="D3629" t="s">
        <v>116</v>
      </c>
      <c r="E3629" t="s">
        <v>509</v>
      </c>
      <c r="F3629" t="str">
        <f t="shared" si="281"/>
        <v>通化市留学机构</v>
      </c>
      <c r="G3629" t="s">
        <v>188</v>
      </c>
      <c r="H3629" t="s">
        <v>414</v>
      </c>
      <c r="I3629" t="s">
        <v>70</v>
      </c>
      <c r="J3629">
        <v>2</v>
      </c>
      <c r="K3629">
        <v>0</v>
      </c>
      <c r="L3629" s="13">
        <f>VLOOKUP(C3629,'渗透率、续签率'!B:C,2,0)</f>
        <v>0.80900000000000005</v>
      </c>
      <c r="M3629" s="6">
        <v>0</v>
      </c>
      <c r="N3629">
        <v>0</v>
      </c>
      <c r="O3629">
        <v>0</v>
      </c>
      <c r="P3629" s="6">
        <v>0</v>
      </c>
      <c r="Q3629" s="13">
        <v>0</v>
      </c>
      <c r="R3629" s="13">
        <v>0</v>
      </c>
      <c r="S3629" s="31">
        <v>1</v>
      </c>
      <c r="T3629" s="6">
        <f>VLOOKUP(E3629,'参数设置&amp;汇总'!S:U,3,0)</f>
        <v>1</v>
      </c>
      <c r="U3629" s="78">
        <f t="shared" si="280"/>
        <v>0</v>
      </c>
      <c r="V3629" s="13">
        <v>0.85000000000000009</v>
      </c>
      <c r="W3629" s="78">
        <f t="shared" si="282"/>
        <v>0</v>
      </c>
      <c r="X3629" s="1">
        <f>VLOOKUP(E3629,'渗透率、续签率'!AG:AJ,4,0)</f>
        <v>15914</v>
      </c>
      <c r="Y3629" s="1">
        <f t="shared" si="283"/>
        <v>0</v>
      </c>
      <c r="Z3629">
        <v>0</v>
      </c>
      <c r="AA3629" s="89">
        <f t="shared" si="284"/>
        <v>0</v>
      </c>
    </row>
    <row r="3630" spans="1:37" hidden="1">
      <c r="A3630" t="s">
        <v>64</v>
      </c>
      <c r="B3630" t="s">
        <v>2</v>
      </c>
      <c r="C3630" t="s">
        <v>7</v>
      </c>
      <c r="D3630" t="s">
        <v>116</v>
      </c>
      <c r="E3630" t="s">
        <v>509</v>
      </c>
      <c r="F3630" t="str">
        <f t="shared" si="281"/>
        <v>通辽市留学机构</v>
      </c>
      <c r="G3630" t="s">
        <v>142</v>
      </c>
      <c r="H3630" t="s">
        <v>415</v>
      </c>
      <c r="I3630" t="s">
        <v>70</v>
      </c>
      <c r="J3630">
        <v>5</v>
      </c>
      <c r="K3630">
        <v>0</v>
      </c>
      <c r="L3630" s="13">
        <f>VLOOKUP(C3630,'渗透率、续签率'!B:C,2,0)</f>
        <v>0.80900000000000005</v>
      </c>
      <c r="M3630" s="6">
        <v>0</v>
      </c>
      <c r="N3630">
        <v>0</v>
      </c>
      <c r="O3630">
        <v>0</v>
      </c>
      <c r="P3630" s="6">
        <v>0</v>
      </c>
      <c r="Q3630" s="13">
        <v>0</v>
      </c>
      <c r="R3630" s="13">
        <v>0</v>
      </c>
      <c r="S3630" s="31">
        <v>3</v>
      </c>
      <c r="T3630" s="6">
        <f>VLOOKUP(E3630,'参数设置&amp;汇总'!S:U,3,0)</f>
        <v>1</v>
      </c>
      <c r="U3630" s="78">
        <f t="shared" si="280"/>
        <v>0</v>
      </c>
      <c r="V3630" s="13">
        <v>0.85000000000000009</v>
      </c>
      <c r="W3630" s="78">
        <f t="shared" si="282"/>
        <v>0</v>
      </c>
      <c r="X3630" s="1">
        <f>VLOOKUP(E3630,'渗透率、续签率'!AG:AJ,4,0)</f>
        <v>15914</v>
      </c>
      <c r="Y3630" s="1">
        <f t="shared" si="283"/>
        <v>0</v>
      </c>
      <c r="Z3630">
        <v>0</v>
      </c>
      <c r="AA3630" s="89">
        <f t="shared" si="284"/>
        <v>0</v>
      </c>
    </row>
    <row r="3631" spans="1:37" hidden="1">
      <c r="A3631" t="s">
        <v>64</v>
      </c>
      <c r="B3631" t="s">
        <v>2</v>
      </c>
      <c r="C3631" t="s">
        <v>7</v>
      </c>
      <c r="D3631" t="s">
        <v>116</v>
      </c>
      <c r="E3631" t="s">
        <v>509</v>
      </c>
      <c r="F3631" t="str">
        <f t="shared" si="281"/>
        <v>遂宁市留学机构</v>
      </c>
      <c r="G3631" t="s">
        <v>77</v>
      </c>
      <c r="H3631" t="s">
        <v>416</v>
      </c>
      <c r="I3631" t="s">
        <v>70</v>
      </c>
      <c r="J3631">
        <v>0</v>
      </c>
      <c r="K3631">
        <v>0</v>
      </c>
      <c r="L3631" s="13">
        <f>VLOOKUP(C3631,'渗透率、续签率'!B:C,2,0)</f>
        <v>0.80900000000000005</v>
      </c>
      <c r="M3631" s="6">
        <v>0</v>
      </c>
      <c r="N3631">
        <v>0</v>
      </c>
      <c r="O3631">
        <v>0</v>
      </c>
      <c r="P3631" s="6">
        <v>0</v>
      </c>
      <c r="Q3631" s="13">
        <v>0</v>
      </c>
      <c r="R3631" s="13">
        <v>0</v>
      </c>
      <c r="S3631" s="31">
        <v>0</v>
      </c>
      <c r="T3631" s="6">
        <f>VLOOKUP(E3631,'参数设置&amp;汇总'!S:U,3,0)</f>
        <v>1</v>
      </c>
      <c r="U3631" s="78">
        <f t="shared" si="280"/>
        <v>0</v>
      </c>
      <c r="V3631" s="13">
        <v>0.85000000000000009</v>
      </c>
      <c r="W3631" s="78">
        <f t="shared" si="282"/>
        <v>0</v>
      </c>
      <c r="X3631" s="1">
        <f>VLOOKUP(E3631,'渗透率、续签率'!AG:AJ,4,0)</f>
        <v>15914</v>
      </c>
      <c r="Y3631" s="1">
        <f t="shared" si="283"/>
        <v>0</v>
      </c>
      <c r="Z3631">
        <v>0</v>
      </c>
      <c r="AA3631" s="89">
        <f t="shared" si="284"/>
        <v>0</v>
      </c>
      <c r="AH3631" s="37"/>
      <c r="AI3631" s="37"/>
      <c r="AK3631" s="37"/>
    </row>
    <row r="3632" spans="1:37" hidden="1">
      <c r="A3632" t="s">
        <v>64</v>
      </c>
      <c r="B3632" t="s">
        <v>2</v>
      </c>
      <c r="C3632" t="s">
        <v>7</v>
      </c>
      <c r="D3632" t="s">
        <v>116</v>
      </c>
      <c r="E3632" t="s">
        <v>509</v>
      </c>
      <c r="F3632" t="str">
        <f t="shared" si="281"/>
        <v>遵义市留学机构</v>
      </c>
      <c r="G3632" t="s">
        <v>167</v>
      </c>
      <c r="H3632" t="s">
        <v>417</v>
      </c>
      <c r="I3632" t="s">
        <v>70</v>
      </c>
      <c r="J3632">
        <v>2</v>
      </c>
      <c r="K3632">
        <v>0</v>
      </c>
      <c r="L3632" s="13">
        <f>VLOOKUP(C3632,'渗透率、续签率'!B:C,2,0)</f>
        <v>0.80900000000000005</v>
      </c>
      <c r="M3632" s="6">
        <v>0</v>
      </c>
      <c r="N3632">
        <v>0</v>
      </c>
      <c r="O3632">
        <v>0</v>
      </c>
      <c r="P3632" s="6">
        <v>0</v>
      </c>
      <c r="Q3632" s="13">
        <v>0</v>
      </c>
      <c r="R3632" s="13">
        <v>0</v>
      </c>
      <c r="S3632" s="31">
        <v>1</v>
      </c>
      <c r="T3632" s="6">
        <f>VLOOKUP(E3632,'参数设置&amp;汇总'!S:U,3,0)</f>
        <v>1</v>
      </c>
      <c r="U3632" s="78">
        <f t="shared" si="280"/>
        <v>0</v>
      </c>
      <c r="V3632" s="13">
        <v>0.85000000000000009</v>
      </c>
      <c r="W3632" s="78">
        <f t="shared" si="282"/>
        <v>0</v>
      </c>
      <c r="X3632" s="1">
        <f>VLOOKUP(E3632,'渗透率、续签率'!AG:AJ,4,0)</f>
        <v>15914</v>
      </c>
      <c r="Y3632" s="1">
        <f t="shared" si="283"/>
        <v>0</v>
      </c>
      <c r="Z3632">
        <v>0</v>
      </c>
      <c r="AA3632" s="89">
        <f t="shared" si="284"/>
        <v>0</v>
      </c>
      <c r="AH3632" s="37"/>
      <c r="AI3632" s="37"/>
      <c r="AK3632" s="37"/>
    </row>
    <row r="3633" spans="1:37" hidden="1">
      <c r="A3633" t="s">
        <v>64</v>
      </c>
      <c r="B3633" t="s">
        <v>2</v>
      </c>
      <c r="C3633" t="s">
        <v>7</v>
      </c>
      <c r="D3633" t="s">
        <v>116</v>
      </c>
      <c r="E3633" t="s">
        <v>509</v>
      </c>
      <c r="F3633" t="str">
        <f t="shared" si="281"/>
        <v>邢台市留学机构</v>
      </c>
      <c r="G3633" t="s">
        <v>159</v>
      </c>
      <c r="H3633" t="s">
        <v>418</v>
      </c>
      <c r="I3633" t="s">
        <v>70</v>
      </c>
      <c r="J3633">
        <v>7</v>
      </c>
      <c r="K3633">
        <v>0</v>
      </c>
      <c r="L3633" s="13">
        <f>VLOOKUP(C3633,'渗透率、续签率'!B:C,2,0)</f>
        <v>0.80900000000000005</v>
      </c>
      <c r="M3633" s="6">
        <v>0</v>
      </c>
      <c r="N3633">
        <v>0</v>
      </c>
      <c r="O3633">
        <v>0</v>
      </c>
      <c r="P3633" s="6">
        <v>0</v>
      </c>
      <c r="Q3633" s="13">
        <v>0</v>
      </c>
      <c r="R3633" s="13">
        <v>0</v>
      </c>
      <c r="S3633" s="31">
        <v>15</v>
      </c>
      <c r="T3633" s="6">
        <f>VLOOKUP(E3633,'参数设置&amp;汇总'!S:U,3,0)</f>
        <v>1</v>
      </c>
      <c r="U3633" s="78">
        <f t="shared" si="280"/>
        <v>0</v>
      </c>
      <c r="V3633" s="13">
        <v>0.85000000000000009</v>
      </c>
      <c r="W3633" s="78">
        <f t="shared" si="282"/>
        <v>0</v>
      </c>
      <c r="X3633" s="1">
        <f>VLOOKUP(E3633,'渗透率、续签率'!AG:AJ,4,0)</f>
        <v>15914</v>
      </c>
      <c r="Y3633" s="1">
        <f t="shared" si="283"/>
        <v>0</v>
      </c>
      <c r="Z3633">
        <v>1</v>
      </c>
      <c r="AA3633" s="89">
        <f t="shared" si="284"/>
        <v>0</v>
      </c>
      <c r="AH3633" s="37"/>
      <c r="AI3633" s="37"/>
      <c r="AK3633" s="37"/>
    </row>
    <row r="3634" spans="1:37" hidden="1">
      <c r="A3634" t="s">
        <v>64</v>
      </c>
      <c r="B3634" t="s">
        <v>2</v>
      </c>
      <c r="C3634" t="s">
        <v>7</v>
      </c>
      <c r="D3634" t="s">
        <v>116</v>
      </c>
      <c r="E3634" t="s">
        <v>509</v>
      </c>
      <c r="F3634" t="str">
        <f t="shared" si="281"/>
        <v>那曲市留学机构</v>
      </c>
      <c r="G3634" t="s">
        <v>237</v>
      </c>
      <c r="H3634" t="s">
        <v>419</v>
      </c>
      <c r="I3634" t="s">
        <v>57</v>
      </c>
      <c r="J3634">
        <v>0</v>
      </c>
      <c r="K3634">
        <v>0</v>
      </c>
      <c r="L3634" s="13">
        <f>VLOOKUP(C3634,'渗透率、续签率'!B:C,2,0)</f>
        <v>0.80900000000000005</v>
      </c>
      <c r="M3634" s="6">
        <v>0</v>
      </c>
      <c r="N3634">
        <v>0</v>
      </c>
      <c r="O3634">
        <v>0</v>
      </c>
      <c r="P3634" s="6">
        <v>0</v>
      </c>
      <c r="Q3634" s="13">
        <v>0</v>
      </c>
      <c r="R3634" s="13">
        <v>0</v>
      </c>
      <c r="S3634" s="31">
        <v>0</v>
      </c>
      <c r="T3634" s="6">
        <f>VLOOKUP(E3634,'参数设置&amp;汇总'!S:U,3,0)</f>
        <v>1</v>
      </c>
      <c r="U3634" s="78">
        <f t="shared" si="280"/>
        <v>0</v>
      </c>
      <c r="V3634" s="13">
        <v>0.85000000000000009</v>
      </c>
      <c r="W3634" s="78">
        <f t="shared" si="282"/>
        <v>0</v>
      </c>
      <c r="X3634" s="1">
        <f>VLOOKUP(E3634,'渗透率、续签率'!AG:AJ,4,0)</f>
        <v>15914</v>
      </c>
      <c r="Y3634" s="1">
        <f t="shared" si="283"/>
        <v>0</v>
      </c>
      <c r="Z3634">
        <v>0</v>
      </c>
      <c r="AA3634" s="89">
        <f t="shared" si="284"/>
        <v>0</v>
      </c>
      <c r="AH3634" s="37"/>
      <c r="AI3634" s="37"/>
      <c r="AK3634" s="37"/>
    </row>
    <row r="3635" spans="1:37" hidden="1">
      <c r="A3635" t="s">
        <v>64</v>
      </c>
      <c r="B3635" t="s">
        <v>2</v>
      </c>
      <c r="C3635" t="s">
        <v>7</v>
      </c>
      <c r="D3635" t="s">
        <v>116</v>
      </c>
      <c r="E3635" t="s">
        <v>509</v>
      </c>
      <c r="F3635" t="str">
        <f t="shared" si="281"/>
        <v>邯郸市留学机构</v>
      </c>
      <c r="G3635" t="s">
        <v>159</v>
      </c>
      <c r="H3635" t="s">
        <v>420</v>
      </c>
      <c r="I3635" t="s">
        <v>70</v>
      </c>
      <c r="J3635">
        <v>19</v>
      </c>
      <c r="K3635">
        <v>2</v>
      </c>
      <c r="L3635" s="13">
        <f>VLOOKUP(C3635,'渗透率、续签率'!B:C,2,0)</f>
        <v>0.80900000000000005</v>
      </c>
      <c r="M3635" s="6">
        <v>0.11</v>
      </c>
      <c r="N3635">
        <v>1</v>
      </c>
      <c r="O3635">
        <v>1</v>
      </c>
      <c r="P3635" s="6">
        <v>1</v>
      </c>
      <c r="Q3635" s="13">
        <v>0.69799999999999995</v>
      </c>
      <c r="R3635" s="13">
        <v>0.53100000000000003</v>
      </c>
      <c r="S3635" s="31">
        <v>110</v>
      </c>
      <c r="T3635" s="6">
        <f>VLOOKUP(E3635,'参数设置&amp;汇总'!S:U,3,0)</f>
        <v>1</v>
      </c>
      <c r="U3635" s="78">
        <f t="shared" si="280"/>
        <v>1</v>
      </c>
      <c r="V3635" s="13">
        <v>0.85000000000000009</v>
      </c>
      <c r="W3635" s="78">
        <f t="shared" si="282"/>
        <v>0.22470588235294109</v>
      </c>
      <c r="X3635" s="1">
        <f>VLOOKUP(E3635,'渗透率、续签率'!AG:AJ,4,0)</f>
        <v>15914</v>
      </c>
      <c r="Y3635" s="1">
        <f t="shared" si="283"/>
        <v>3575.9694117647045</v>
      </c>
      <c r="Z3635">
        <v>4</v>
      </c>
      <c r="AA3635" s="89">
        <f t="shared" si="284"/>
        <v>15914</v>
      </c>
      <c r="AH3635" s="37"/>
      <c r="AI3635" s="37"/>
      <c r="AK3635" s="37"/>
    </row>
    <row r="3636" spans="1:37" hidden="1">
      <c r="A3636" t="s">
        <v>64</v>
      </c>
      <c r="B3636" t="s">
        <v>2</v>
      </c>
      <c r="C3636" t="s">
        <v>7</v>
      </c>
      <c r="D3636" t="s">
        <v>116</v>
      </c>
      <c r="E3636" t="s">
        <v>509</v>
      </c>
      <c r="F3636" t="str">
        <f t="shared" si="281"/>
        <v>邵阳市留学机构</v>
      </c>
      <c r="G3636" t="s">
        <v>113</v>
      </c>
      <c r="H3636" t="s">
        <v>421</v>
      </c>
      <c r="I3636" t="s">
        <v>68</v>
      </c>
      <c r="J3636">
        <v>3</v>
      </c>
      <c r="K3636">
        <v>0</v>
      </c>
      <c r="L3636" s="13">
        <f>VLOOKUP(C3636,'渗透率、续签率'!B:C,2,0)</f>
        <v>0.80900000000000005</v>
      </c>
      <c r="M3636" s="6">
        <v>0</v>
      </c>
      <c r="N3636">
        <v>0</v>
      </c>
      <c r="O3636">
        <v>0</v>
      </c>
      <c r="P3636" s="6">
        <v>0</v>
      </c>
      <c r="Q3636" s="13">
        <v>0</v>
      </c>
      <c r="R3636" s="13">
        <v>0</v>
      </c>
      <c r="S3636" s="31">
        <v>1</v>
      </c>
      <c r="T3636" s="6">
        <f>VLOOKUP(E3636,'参数设置&amp;汇总'!S:U,3,0)</f>
        <v>1</v>
      </c>
      <c r="U3636" s="78">
        <f t="shared" si="280"/>
        <v>0</v>
      </c>
      <c r="V3636" s="13">
        <v>0.85000000000000009</v>
      </c>
      <c r="W3636" s="78">
        <f t="shared" si="282"/>
        <v>0</v>
      </c>
      <c r="X3636" s="1">
        <f>VLOOKUP(E3636,'渗透率、续签率'!AG:AJ,4,0)</f>
        <v>15914</v>
      </c>
      <c r="Y3636" s="1">
        <f t="shared" si="283"/>
        <v>0</v>
      </c>
      <c r="Z3636">
        <v>0</v>
      </c>
      <c r="AA3636" s="89">
        <f t="shared" si="284"/>
        <v>0</v>
      </c>
      <c r="AH3636" s="37"/>
      <c r="AI3636" s="37"/>
      <c r="AK3636" s="37"/>
    </row>
    <row r="3637" spans="1:37" hidden="1">
      <c r="A3637" t="s">
        <v>64</v>
      </c>
      <c r="B3637" t="s">
        <v>2</v>
      </c>
      <c r="C3637" t="s">
        <v>7</v>
      </c>
      <c r="D3637" t="s">
        <v>116</v>
      </c>
      <c r="E3637" t="s">
        <v>509</v>
      </c>
      <c r="F3637" t="str">
        <f t="shared" si="281"/>
        <v>郴州市留学机构</v>
      </c>
      <c r="G3637" t="s">
        <v>113</v>
      </c>
      <c r="H3637" t="s">
        <v>422</v>
      </c>
      <c r="I3637" t="s">
        <v>68</v>
      </c>
      <c r="J3637">
        <v>4</v>
      </c>
      <c r="K3637">
        <v>0</v>
      </c>
      <c r="L3637" s="13">
        <f>VLOOKUP(C3637,'渗透率、续签率'!B:C,2,0)</f>
        <v>0.80900000000000005</v>
      </c>
      <c r="M3637" s="6">
        <v>0</v>
      </c>
      <c r="N3637">
        <v>0</v>
      </c>
      <c r="O3637">
        <v>0</v>
      </c>
      <c r="P3637" s="6">
        <v>0</v>
      </c>
      <c r="Q3637" s="13">
        <v>0</v>
      </c>
      <c r="R3637" s="13">
        <v>0</v>
      </c>
      <c r="S3637" s="31">
        <v>3</v>
      </c>
      <c r="T3637" s="6">
        <f>VLOOKUP(E3637,'参数设置&amp;汇总'!S:U,3,0)</f>
        <v>1</v>
      </c>
      <c r="U3637" s="78">
        <f t="shared" si="280"/>
        <v>0</v>
      </c>
      <c r="V3637" s="13">
        <v>0.85000000000000009</v>
      </c>
      <c r="W3637" s="78">
        <f t="shared" si="282"/>
        <v>0</v>
      </c>
      <c r="X3637" s="1">
        <f>VLOOKUP(E3637,'渗透率、续签率'!AG:AJ,4,0)</f>
        <v>15914</v>
      </c>
      <c r="Y3637" s="1">
        <f t="shared" si="283"/>
        <v>0</v>
      </c>
      <c r="Z3637">
        <v>0</v>
      </c>
      <c r="AA3637" s="89">
        <f t="shared" si="284"/>
        <v>0</v>
      </c>
      <c r="AH3637" s="37"/>
      <c r="AI3637" s="37"/>
      <c r="AK3637" s="37"/>
    </row>
    <row r="3638" spans="1:37" hidden="1">
      <c r="A3638" t="s">
        <v>64</v>
      </c>
      <c r="B3638" t="s">
        <v>2</v>
      </c>
      <c r="C3638" t="s">
        <v>7</v>
      </c>
      <c r="D3638" t="s">
        <v>116</v>
      </c>
      <c r="E3638" t="s">
        <v>509</v>
      </c>
      <c r="F3638" t="str">
        <f t="shared" si="281"/>
        <v>鄂尔多斯市留学机构</v>
      </c>
      <c r="G3638" t="s">
        <v>142</v>
      </c>
      <c r="H3638" t="s">
        <v>423</v>
      </c>
      <c r="I3638" t="s">
        <v>70</v>
      </c>
      <c r="J3638">
        <v>1</v>
      </c>
      <c r="K3638">
        <v>0</v>
      </c>
      <c r="L3638" s="13">
        <f>VLOOKUP(C3638,'渗透率、续签率'!B:C,2,0)</f>
        <v>0.80900000000000005</v>
      </c>
      <c r="M3638" s="6">
        <v>0</v>
      </c>
      <c r="N3638">
        <v>0</v>
      </c>
      <c r="O3638">
        <v>0</v>
      </c>
      <c r="P3638" s="6">
        <v>0</v>
      </c>
      <c r="Q3638" s="13">
        <v>0</v>
      </c>
      <c r="R3638" s="13">
        <v>0</v>
      </c>
      <c r="S3638" s="31">
        <v>0</v>
      </c>
      <c r="T3638" s="6">
        <f>VLOOKUP(E3638,'参数设置&amp;汇总'!S:U,3,0)</f>
        <v>1</v>
      </c>
      <c r="U3638" s="78">
        <f t="shared" si="280"/>
        <v>0</v>
      </c>
      <c r="V3638" s="13">
        <v>0.85000000000000009</v>
      </c>
      <c r="W3638" s="78">
        <f t="shared" si="282"/>
        <v>0</v>
      </c>
      <c r="X3638" s="1">
        <f>VLOOKUP(E3638,'渗透率、续签率'!AG:AJ,4,0)</f>
        <v>15914</v>
      </c>
      <c r="Y3638" s="1">
        <f t="shared" si="283"/>
        <v>0</v>
      </c>
      <c r="Z3638">
        <v>0</v>
      </c>
      <c r="AA3638" s="89">
        <f t="shared" si="284"/>
        <v>0</v>
      </c>
      <c r="AH3638" s="37"/>
      <c r="AI3638" s="37"/>
      <c r="AK3638" s="37"/>
    </row>
    <row r="3639" spans="1:37" hidden="1">
      <c r="A3639" t="s">
        <v>64</v>
      </c>
      <c r="B3639" t="s">
        <v>2</v>
      </c>
      <c r="C3639" t="s">
        <v>7</v>
      </c>
      <c r="D3639" t="s">
        <v>116</v>
      </c>
      <c r="E3639" t="s">
        <v>509</v>
      </c>
      <c r="F3639" t="str">
        <f t="shared" si="281"/>
        <v>鄂州市留学机构</v>
      </c>
      <c r="G3639" t="s">
        <v>81</v>
      </c>
      <c r="H3639" t="s">
        <v>424</v>
      </c>
      <c r="I3639" t="s">
        <v>68</v>
      </c>
      <c r="J3639">
        <v>0</v>
      </c>
      <c r="K3639">
        <v>0</v>
      </c>
      <c r="L3639" s="13">
        <f>VLOOKUP(C3639,'渗透率、续签率'!B:C,2,0)</f>
        <v>0.80900000000000005</v>
      </c>
      <c r="M3639" s="6">
        <v>0</v>
      </c>
      <c r="N3639">
        <v>0</v>
      </c>
      <c r="O3639">
        <v>0</v>
      </c>
      <c r="P3639" s="6">
        <v>0</v>
      </c>
      <c r="Q3639" s="13">
        <v>0</v>
      </c>
      <c r="R3639" s="13">
        <v>0</v>
      </c>
      <c r="S3639" s="31">
        <v>0</v>
      </c>
      <c r="T3639" s="6">
        <f>VLOOKUP(E3639,'参数设置&amp;汇总'!S:U,3,0)</f>
        <v>1</v>
      </c>
      <c r="U3639" s="78">
        <f t="shared" si="280"/>
        <v>0</v>
      </c>
      <c r="V3639" s="13">
        <v>0.85000000000000009</v>
      </c>
      <c r="W3639" s="78">
        <f t="shared" si="282"/>
        <v>0</v>
      </c>
      <c r="X3639" s="1">
        <f>VLOOKUP(E3639,'渗透率、续签率'!AG:AJ,4,0)</f>
        <v>15914</v>
      </c>
      <c r="Y3639" s="1">
        <f t="shared" si="283"/>
        <v>0</v>
      </c>
      <c r="Z3639">
        <v>0</v>
      </c>
      <c r="AA3639" s="89">
        <f t="shared" si="284"/>
        <v>0</v>
      </c>
      <c r="AH3639" s="37"/>
      <c r="AI3639" s="37"/>
      <c r="AJ3639" s="1"/>
      <c r="AK3639" s="37"/>
    </row>
    <row r="3640" spans="1:37" hidden="1">
      <c r="A3640" t="s">
        <v>64</v>
      </c>
      <c r="B3640" t="s">
        <v>2</v>
      </c>
      <c r="C3640" t="s">
        <v>7</v>
      </c>
      <c r="D3640" t="s">
        <v>116</v>
      </c>
      <c r="E3640" t="s">
        <v>509</v>
      </c>
      <c r="F3640" t="str">
        <f t="shared" si="281"/>
        <v>酒泉市留学机构</v>
      </c>
      <c r="G3640" t="s">
        <v>132</v>
      </c>
      <c r="H3640" t="s">
        <v>425</v>
      </c>
      <c r="I3640" t="s">
        <v>70</v>
      </c>
      <c r="J3640">
        <v>0</v>
      </c>
      <c r="K3640">
        <v>0</v>
      </c>
      <c r="L3640" s="13">
        <f>VLOOKUP(C3640,'渗透率、续签率'!B:C,2,0)</f>
        <v>0.80900000000000005</v>
      </c>
      <c r="M3640" s="6">
        <v>0</v>
      </c>
      <c r="N3640">
        <v>0</v>
      </c>
      <c r="O3640">
        <v>0</v>
      </c>
      <c r="P3640" s="6">
        <v>0</v>
      </c>
      <c r="Q3640" s="13">
        <v>0</v>
      </c>
      <c r="R3640" s="13">
        <v>0</v>
      </c>
      <c r="S3640" s="31">
        <v>0</v>
      </c>
      <c r="T3640" s="6">
        <f>VLOOKUP(E3640,'参数设置&amp;汇总'!S:U,3,0)</f>
        <v>1</v>
      </c>
      <c r="U3640" s="78">
        <f t="shared" si="280"/>
        <v>0</v>
      </c>
      <c r="V3640" s="13">
        <v>0.85000000000000009</v>
      </c>
      <c r="W3640" s="78">
        <f t="shared" si="282"/>
        <v>0</v>
      </c>
      <c r="X3640" s="1">
        <f>VLOOKUP(E3640,'渗透率、续签率'!AG:AJ,4,0)</f>
        <v>15914</v>
      </c>
      <c r="Y3640" s="1">
        <f t="shared" si="283"/>
        <v>0</v>
      </c>
      <c r="Z3640">
        <v>0</v>
      </c>
      <c r="AA3640" s="89">
        <f t="shared" si="284"/>
        <v>0</v>
      </c>
    </row>
    <row r="3641" spans="1:37" hidden="1">
      <c r="A3641" t="s">
        <v>64</v>
      </c>
      <c r="B3641" t="s">
        <v>2</v>
      </c>
      <c r="C3641" t="s">
        <v>7</v>
      </c>
      <c r="D3641" t="s">
        <v>116</v>
      </c>
      <c r="E3641" t="s">
        <v>509</v>
      </c>
      <c r="F3641" t="str">
        <f t="shared" si="281"/>
        <v>金华市留学机构</v>
      </c>
      <c r="G3641" t="s">
        <v>79</v>
      </c>
      <c r="H3641" t="s">
        <v>426</v>
      </c>
      <c r="I3641" t="s">
        <v>68</v>
      </c>
      <c r="J3641">
        <v>23</v>
      </c>
      <c r="K3641">
        <v>6</v>
      </c>
      <c r="L3641" s="13">
        <f>VLOOKUP(C3641,'渗透率、续签率'!B:C,2,0)</f>
        <v>0.80900000000000005</v>
      </c>
      <c r="M3641" s="6">
        <v>0.26</v>
      </c>
      <c r="N3641">
        <v>4</v>
      </c>
      <c r="O3641">
        <v>4</v>
      </c>
      <c r="P3641" s="6">
        <v>1</v>
      </c>
      <c r="Q3641" s="13">
        <v>0.92</v>
      </c>
      <c r="R3641" s="13">
        <v>0.66200000000000003</v>
      </c>
      <c r="S3641" s="31">
        <v>376</v>
      </c>
      <c r="T3641" s="6">
        <f>VLOOKUP(E3641,'参数设置&amp;汇总'!S:U,3,0)</f>
        <v>1</v>
      </c>
      <c r="U3641" s="78">
        <f t="shared" si="280"/>
        <v>4</v>
      </c>
      <c r="V3641" s="13">
        <v>0.85000000000000009</v>
      </c>
      <c r="W3641" s="78">
        <f t="shared" si="282"/>
        <v>0.89882352941176435</v>
      </c>
      <c r="X3641" s="1">
        <f>VLOOKUP(E3641,'渗透率、续签率'!AG:AJ,4,0)</f>
        <v>15914</v>
      </c>
      <c r="Y3641" s="1">
        <f t="shared" si="283"/>
        <v>14303.877647058818</v>
      </c>
      <c r="Z3641">
        <v>1</v>
      </c>
      <c r="AA3641" s="89">
        <f t="shared" si="284"/>
        <v>63656</v>
      </c>
      <c r="AH3641" s="37"/>
      <c r="AI3641" s="37"/>
      <c r="AJ3641" s="1"/>
      <c r="AK3641" s="37"/>
    </row>
    <row r="3642" spans="1:37" hidden="1">
      <c r="A3642" t="s">
        <v>64</v>
      </c>
      <c r="B3642" t="s">
        <v>2</v>
      </c>
      <c r="C3642" t="s">
        <v>7</v>
      </c>
      <c r="D3642" t="s">
        <v>116</v>
      </c>
      <c r="E3642" t="s">
        <v>509</v>
      </c>
      <c r="F3642" t="str">
        <f t="shared" si="281"/>
        <v>金昌市留学机构</v>
      </c>
      <c r="G3642" t="s">
        <v>132</v>
      </c>
      <c r="H3642" t="s">
        <v>427</v>
      </c>
      <c r="I3642" t="s">
        <v>70</v>
      </c>
      <c r="J3642">
        <v>1</v>
      </c>
      <c r="K3642">
        <v>0</v>
      </c>
      <c r="L3642" s="13">
        <f>VLOOKUP(C3642,'渗透率、续签率'!B:C,2,0)</f>
        <v>0.80900000000000005</v>
      </c>
      <c r="M3642" s="6">
        <v>0</v>
      </c>
      <c r="N3642">
        <v>0</v>
      </c>
      <c r="O3642">
        <v>0</v>
      </c>
      <c r="P3642" s="6">
        <v>0</v>
      </c>
      <c r="Q3642" s="13">
        <v>0</v>
      </c>
      <c r="R3642" s="13">
        <v>0</v>
      </c>
      <c r="S3642" s="31">
        <v>0</v>
      </c>
      <c r="T3642" s="6">
        <f>VLOOKUP(E3642,'参数设置&amp;汇总'!S:U,3,0)</f>
        <v>1</v>
      </c>
      <c r="U3642" s="78">
        <f t="shared" si="280"/>
        <v>0</v>
      </c>
      <c r="V3642" s="13">
        <v>0.85000000000000009</v>
      </c>
      <c r="W3642" s="78">
        <f t="shared" si="282"/>
        <v>0</v>
      </c>
      <c r="X3642" s="1">
        <f>VLOOKUP(E3642,'渗透率、续签率'!AG:AJ,4,0)</f>
        <v>15914</v>
      </c>
      <c r="Y3642" s="1">
        <f t="shared" si="283"/>
        <v>0</v>
      </c>
      <c r="Z3642">
        <v>0</v>
      </c>
      <c r="AA3642" s="89">
        <f t="shared" si="284"/>
        <v>0</v>
      </c>
      <c r="AH3642" s="37"/>
      <c r="AI3642" s="37"/>
      <c r="AJ3642" s="1"/>
      <c r="AK3642" s="37"/>
    </row>
    <row r="3643" spans="1:37" hidden="1">
      <c r="A3643" t="s">
        <v>64</v>
      </c>
      <c r="B3643" t="s">
        <v>2</v>
      </c>
      <c r="C3643" t="s">
        <v>7</v>
      </c>
      <c r="D3643" t="s">
        <v>116</v>
      </c>
      <c r="E3643" t="s">
        <v>509</v>
      </c>
      <c r="F3643" t="str">
        <f t="shared" si="281"/>
        <v>钦州市留学机构</v>
      </c>
      <c r="G3643" t="s">
        <v>88</v>
      </c>
      <c r="H3643" t="s">
        <v>428</v>
      </c>
      <c r="I3643" t="s">
        <v>68</v>
      </c>
      <c r="J3643">
        <v>1</v>
      </c>
      <c r="K3643">
        <v>0</v>
      </c>
      <c r="L3643" s="13">
        <f>VLOOKUP(C3643,'渗透率、续签率'!B:C,2,0)</f>
        <v>0.80900000000000005</v>
      </c>
      <c r="M3643" s="6">
        <v>0</v>
      </c>
      <c r="N3643">
        <v>0</v>
      </c>
      <c r="O3643">
        <v>0</v>
      </c>
      <c r="P3643" s="6">
        <v>0</v>
      </c>
      <c r="Q3643" s="13">
        <v>0</v>
      </c>
      <c r="R3643" s="13">
        <v>0</v>
      </c>
      <c r="S3643" s="31">
        <v>1</v>
      </c>
      <c r="T3643" s="6">
        <f>VLOOKUP(E3643,'参数设置&amp;汇总'!S:U,3,0)</f>
        <v>1</v>
      </c>
      <c r="U3643" s="78">
        <f t="shared" si="280"/>
        <v>0</v>
      </c>
      <c r="V3643" s="13">
        <v>0.85000000000000009</v>
      </c>
      <c r="W3643" s="78">
        <f t="shared" si="282"/>
        <v>0</v>
      </c>
      <c r="X3643" s="1">
        <f>VLOOKUP(E3643,'渗透率、续签率'!AG:AJ,4,0)</f>
        <v>15914</v>
      </c>
      <c r="Y3643" s="1">
        <f t="shared" si="283"/>
        <v>0</v>
      </c>
      <c r="Z3643">
        <v>0</v>
      </c>
      <c r="AA3643" s="89">
        <f t="shared" si="284"/>
        <v>0</v>
      </c>
      <c r="AH3643" s="37"/>
      <c r="AI3643" s="37"/>
      <c r="AK3643" s="37"/>
    </row>
    <row r="3644" spans="1:37" hidden="1">
      <c r="A3644" t="s">
        <v>64</v>
      </c>
      <c r="B3644" t="s">
        <v>2</v>
      </c>
      <c r="C3644" t="s">
        <v>7</v>
      </c>
      <c r="D3644" t="s">
        <v>116</v>
      </c>
      <c r="E3644" t="s">
        <v>509</v>
      </c>
      <c r="F3644" t="str">
        <f t="shared" si="281"/>
        <v>铁岭市留学机构</v>
      </c>
      <c r="G3644" t="s">
        <v>101</v>
      </c>
      <c r="H3644" t="s">
        <v>429</v>
      </c>
      <c r="I3644" t="s">
        <v>70</v>
      </c>
      <c r="J3644">
        <v>4</v>
      </c>
      <c r="K3644">
        <v>0</v>
      </c>
      <c r="L3644" s="13">
        <f>VLOOKUP(C3644,'渗透率、续签率'!B:C,2,0)</f>
        <v>0.80900000000000005</v>
      </c>
      <c r="M3644" s="6">
        <v>0</v>
      </c>
      <c r="N3644">
        <v>0</v>
      </c>
      <c r="O3644">
        <v>0</v>
      </c>
      <c r="P3644" s="6">
        <v>0</v>
      </c>
      <c r="Q3644" s="13">
        <v>0</v>
      </c>
      <c r="R3644" s="13">
        <v>0</v>
      </c>
      <c r="S3644" s="31">
        <v>4</v>
      </c>
      <c r="T3644" s="6">
        <f>VLOOKUP(E3644,'参数设置&amp;汇总'!S:U,3,0)</f>
        <v>1</v>
      </c>
      <c r="U3644" s="78">
        <f t="shared" si="280"/>
        <v>0</v>
      </c>
      <c r="V3644" s="13">
        <v>0.85000000000000009</v>
      </c>
      <c r="W3644" s="78">
        <f t="shared" si="282"/>
        <v>0</v>
      </c>
      <c r="X3644" s="1">
        <f>VLOOKUP(E3644,'渗透率、续签率'!AG:AJ,4,0)</f>
        <v>15914</v>
      </c>
      <c r="Y3644" s="1">
        <f t="shared" si="283"/>
        <v>0</v>
      </c>
      <c r="Z3644">
        <v>0</v>
      </c>
      <c r="AA3644" s="89">
        <f t="shared" si="284"/>
        <v>0</v>
      </c>
      <c r="AH3644" s="37"/>
      <c r="AI3644" s="37"/>
      <c r="AK3644" s="37"/>
    </row>
    <row r="3645" spans="1:37" hidden="1">
      <c r="A3645" t="s">
        <v>64</v>
      </c>
      <c r="B3645" t="s">
        <v>2</v>
      </c>
      <c r="C3645" t="s">
        <v>7</v>
      </c>
      <c r="D3645" t="s">
        <v>116</v>
      </c>
      <c r="E3645" t="s">
        <v>509</v>
      </c>
      <c r="F3645" t="str">
        <f t="shared" si="281"/>
        <v>铁门关市留学机构</v>
      </c>
      <c r="G3645" t="s">
        <v>145</v>
      </c>
      <c r="H3645" t="s">
        <v>430</v>
      </c>
      <c r="I3645" t="s">
        <v>70</v>
      </c>
      <c r="J3645">
        <v>0</v>
      </c>
      <c r="K3645">
        <v>0</v>
      </c>
      <c r="L3645" s="13">
        <f>VLOOKUP(C3645,'渗透率、续签率'!B:C,2,0)</f>
        <v>0.80900000000000005</v>
      </c>
      <c r="M3645" s="6">
        <v>0</v>
      </c>
      <c r="N3645">
        <v>0</v>
      </c>
      <c r="O3645">
        <v>0</v>
      </c>
      <c r="P3645" s="6">
        <v>0</v>
      </c>
      <c r="Q3645" s="13">
        <v>0</v>
      </c>
      <c r="R3645" s="13">
        <v>0</v>
      </c>
      <c r="S3645" s="31">
        <v>0</v>
      </c>
      <c r="T3645" s="6">
        <f>VLOOKUP(E3645,'参数设置&amp;汇总'!S:U,3,0)</f>
        <v>1</v>
      </c>
      <c r="U3645" s="78">
        <f t="shared" si="280"/>
        <v>0</v>
      </c>
      <c r="V3645" s="13">
        <v>0.85000000000000009</v>
      </c>
      <c r="W3645" s="78">
        <f t="shared" si="282"/>
        <v>0</v>
      </c>
      <c r="X3645" s="1">
        <f>VLOOKUP(E3645,'渗透率、续签率'!AG:AJ,4,0)</f>
        <v>15914</v>
      </c>
      <c r="Y3645" s="1">
        <f t="shared" si="283"/>
        <v>0</v>
      </c>
      <c r="Z3645">
        <v>0</v>
      </c>
      <c r="AA3645" s="89">
        <f t="shared" si="284"/>
        <v>0</v>
      </c>
      <c r="AH3645" s="37"/>
      <c r="AI3645" s="37"/>
      <c r="AK3645" s="37"/>
    </row>
    <row r="3646" spans="1:37" hidden="1">
      <c r="A3646" t="s">
        <v>64</v>
      </c>
      <c r="B3646" t="s">
        <v>2</v>
      </c>
      <c r="C3646" t="s">
        <v>7</v>
      </c>
      <c r="D3646" t="s">
        <v>116</v>
      </c>
      <c r="E3646" t="s">
        <v>509</v>
      </c>
      <c r="F3646" t="str">
        <f t="shared" si="281"/>
        <v>铜仁市留学机构</v>
      </c>
      <c r="G3646" t="s">
        <v>167</v>
      </c>
      <c r="H3646" t="s">
        <v>431</v>
      </c>
      <c r="I3646" t="s">
        <v>70</v>
      </c>
      <c r="J3646">
        <v>0</v>
      </c>
      <c r="K3646">
        <v>0</v>
      </c>
      <c r="L3646" s="13">
        <f>VLOOKUP(C3646,'渗透率、续签率'!B:C,2,0)</f>
        <v>0.80900000000000005</v>
      </c>
      <c r="M3646" s="6">
        <v>0</v>
      </c>
      <c r="N3646">
        <v>0</v>
      </c>
      <c r="O3646">
        <v>0</v>
      </c>
      <c r="P3646" s="6">
        <v>0</v>
      </c>
      <c r="Q3646" s="13">
        <v>0</v>
      </c>
      <c r="R3646" s="13">
        <v>0</v>
      </c>
      <c r="S3646" s="31">
        <v>0</v>
      </c>
      <c r="T3646" s="6">
        <f>VLOOKUP(E3646,'参数设置&amp;汇总'!S:U,3,0)</f>
        <v>1</v>
      </c>
      <c r="U3646" s="78">
        <f t="shared" si="280"/>
        <v>0</v>
      </c>
      <c r="V3646" s="13">
        <v>0.85000000000000009</v>
      </c>
      <c r="W3646" s="78">
        <f t="shared" si="282"/>
        <v>0</v>
      </c>
      <c r="X3646" s="1">
        <f>VLOOKUP(E3646,'渗透率、续签率'!AG:AJ,4,0)</f>
        <v>15914</v>
      </c>
      <c r="Y3646" s="1">
        <f t="shared" si="283"/>
        <v>0</v>
      </c>
      <c r="Z3646">
        <v>0</v>
      </c>
      <c r="AA3646" s="89">
        <f t="shared" si="284"/>
        <v>0</v>
      </c>
      <c r="AH3646" s="37"/>
      <c r="AI3646" s="37"/>
      <c r="AK3646" s="37"/>
    </row>
    <row r="3647" spans="1:37" hidden="1">
      <c r="A3647" t="s">
        <v>64</v>
      </c>
      <c r="B3647" t="s">
        <v>2</v>
      </c>
      <c r="C3647" t="s">
        <v>7</v>
      </c>
      <c r="D3647" t="s">
        <v>116</v>
      </c>
      <c r="E3647" t="s">
        <v>509</v>
      </c>
      <c r="F3647" t="str">
        <f t="shared" si="281"/>
        <v>铜川市留学机构</v>
      </c>
      <c r="G3647" t="s">
        <v>108</v>
      </c>
      <c r="H3647" t="s">
        <v>432</v>
      </c>
      <c r="I3647" t="s">
        <v>70</v>
      </c>
      <c r="J3647">
        <v>0</v>
      </c>
      <c r="K3647">
        <v>0</v>
      </c>
      <c r="L3647" s="13">
        <f>VLOOKUP(C3647,'渗透率、续签率'!B:C,2,0)</f>
        <v>0.80900000000000005</v>
      </c>
      <c r="M3647" s="6">
        <v>0</v>
      </c>
      <c r="N3647">
        <v>0</v>
      </c>
      <c r="O3647">
        <v>0</v>
      </c>
      <c r="P3647" s="6">
        <v>0</v>
      </c>
      <c r="Q3647" s="13">
        <v>0</v>
      </c>
      <c r="R3647" s="13">
        <v>0</v>
      </c>
      <c r="S3647" s="31">
        <v>0</v>
      </c>
      <c r="T3647" s="6">
        <f>VLOOKUP(E3647,'参数设置&amp;汇总'!S:U,3,0)</f>
        <v>1</v>
      </c>
      <c r="U3647" s="78">
        <f t="shared" si="280"/>
        <v>0</v>
      </c>
      <c r="V3647" s="13">
        <v>0.85000000000000009</v>
      </c>
      <c r="W3647" s="78">
        <f t="shared" si="282"/>
        <v>0</v>
      </c>
      <c r="X3647" s="1">
        <f>VLOOKUP(E3647,'渗透率、续签率'!AG:AJ,4,0)</f>
        <v>15914</v>
      </c>
      <c r="Y3647" s="1">
        <f t="shared" si="283"/>
        <v>0</v>
      </c>
      <c r="Z3647">
        <v>0</v>
      </c>
      <c r="AA3647" s="89">
        <f t="shared" si="284"/>
        <v>0</v>
      </c>
      <c r="AH3647" s="37"/>
      <c r="AI3647" s="37"/>
      <c r="AK3647" s="37"/>
    </row>
    <row r="3648" spans="1:37" hidden="1">
      <c r="A3648" t="s">
        <v>64</v>
      </c>
      <c r="B3648" t="s">
        <v>2</v>
      </c>
      <c r="C3648" t="s">
        <v>7</v>
      </c>
      <c r="D3648" t="s">
        <v>116</v>
      </c>
      <c r="E3648" t="s">
        <v>509</v>
      </c>
      <c r="F3648" t="str">
        <f t="shared" si="281"/>
        <v>铜陵市留学机构</v>
      </c>
      <c r="G3648" t="s">
        <v>94</v>
      </c>
      <c r="H3648" t="s">
        <v>433</v>
      </c>
      <c r="I3648" t="s">
        <v>68</v>
      </c>
      <c r="J3648">
        <v>2</v>
      </c>
      <c r="K3648">
        <v>0</v>
      </c>
      <c r="L3648" s="13">
        <f>VLOOKUP(C3648,'渗透率、续签率'!B:C,2,0)</f>
        <v>0.80900000000000005</v>
      </c>
      <c r="M3648" s="6">
        <v>0</v>
      </c>
      <c r="N3648">
        <v>0</v>
      </c>
      <c r="O3648">
        <v>0</v>
      </c>
      <c r="P3648" s="6">
        <v>0</v>
      </c>
      <c r="Q3648" s="13">
        <v>0</v>
      </c>
      <c r="R3648" s="13">
        <v>0</v>
      </c>
      <c r="S3648" s="31">
        <v>2</v>
      </c>
      <c r="T3648" s="6">
        <f>VLOOKUP(E3648,'参数设置&amp;汇总'!S:U,3,0)</f>
        <v>1</v>
      </c>
      <c r="U3648" s="78">
        <f t="shared" si="280"/>
        <v>0</v>
      </c>
      <c r="V3648" s="13">
        <v>0.85000000000000009</v>
      </c>
      <c r="W3648" s="78">
        <f t="shared" si="282"/>
        <v>0</v>
      </c>
      <c r="X3648" s="1">
        <f>VLOOKUP(E3648,'渗透率、续签率'!AG:AJ,4,0)</f>
        <v>15914</v>
      </c>
      <c r="Y3648" s="1">
        <f t="shared" si="283"/>
        <v>0</v>
      </c>
      <c r="Z3648">
        <v>0</v>
      </c>
      <c r="AA3648" s="89">
        <f t="shared" si="284"/>
        <v>0</v>
      </c>
      <c r="AH3648" s="37"/>
      <c r="AI3648" s="37"/>
      <c r="AK3648" s="37"/>
    </row>
    <row r="3649" spans="1:37" hidden="1">
      <c r="A3649" t="s">
        <v>64</v>
      </c>
      <c r="B3649" t="s">
        <v>2</v>
      </c>
      <c r="C3649" t="s">
        <v>7</v>
      </c>
      <c r="D3649" t="s">
        <v>116</v>
      </c>
      <c r="E3649" t="s">
        <v>509</v>
      </c>
      <c r="F3649" t="str">
        <f t="shared" si="281"/>
        <v>银川市留学机构</v>
      </c>
      <c r="G3649" t="s">
        <v>129</v>
      </c>
      <c r="H3649" t="s">
        <v>434</v>
      </c>
      <c r="I3649" t="s">
        <v>70</v>
      </c>
      <c r="J3649">
        <v>17</v>
      </c>
      <c r="K3649">
        <v>1</v>
      </c>
      <c r="L3649" s="13">
        <f>VLOOKUP(C3649,'渗透率、续签率'!B:C,2,0)</f>
        <v>0.80900000000000005</v>
      </c>
      <c r="M3649" s="6">
        <v>0.06</v>
      </c>
      <c r="N3649">
        <v>1</v>
      </c>
      <c r="O3649">
        <v>1</v>
      </c>
      <c r="P3649" s="6">
        <v>1</v>
      </c>
      <c r="Q3649" s="13">
        <v>0.80500000000000005</v>
      </c>
      <c r="R3649" s="13">
        <v>0.80500000000000005</v>
      </c>
      <c r="S3649" s="31">
        <v>122</v>
      </c>
      <c r="T3649" s="6">
        <f>VLOOKUP(E3649,'参数设置&amp;汇总'!S:U,3,0)</f>
        <v>1</v>
      </c>
      <c r="U3649" s="78">
        <f t="shared" si="280"/>
        <v>1</v>
      </c>
      <c r="V3649" s="13">
        <v>0.85000000000000009</v>
      </c>
      <c r="W3649" s="78">
        <f t="shared" si="282"/>
        <v>0.22470588235294109</v>
      </c>
      <c r="X3649" s="1">
        <f>VLOOKUP(E3649,'渗透率、续签率'!AG:AJ,4,0)</f>
        <v>15914</v>
      </c>
      <c r="Y3649" s="1">
        <f t="shared" si="283"/>
        <v>3575.9694117647045</v>
      </c>
      <c r="Z3649">
        <v>0</v>
      </c>
      <c r="AA3649" s="89">
        <f t="shared" si="284"/>
        <v>15914</v>
      </c>
      <c r="AH3649" s="37"/>
      <c r="AI3649" s="37"/>
      <c r="AK3649" s="37"/>
    </row>
    <row r="3650" spans="1:37" hidden="1">
      <c r="A3650" t="s">
        <v>64</v>
      </c>
      <c r="B3650" t="s">
        <v>2</v>
      </c>
      <c r="C3650" t="s">
        <v>7</v>
      </c>
      <c r="D3650" t="s">
        <v>116</v>
      </c>
      <c r="E3650" t="s">
        <v>509</v>
      </c>
      <c r="F3650" t="str">
        <f t="shared" si="281"/>
        <v>锡林郭勒盟留学机构</v>
      </c>
      <c r="G3650" t="s">
        <v>142</v>
      </c>
      <c r="H3650" t="s">
        <v>435</v>
      </c>
      <c r="I3650" t="s">
        <v>70</v>
      </c>
      <c r="J3650">
        <v>1</v>
      </c>
      <c r="K3650">
        <v>0</v>
      </c>
      <c r="L3650" s="13">
        <f>VLOOKUP(C3650,'渗透率、续签率'!B:C,2,0)</f>
        <v>0.80900000000000005</v>
      </c>
      <c r="M3650" s="6">
        <v>0</v>
      </c>
      <c r="N3650">
        <v>0</v>
      </c>
      <c r="O3650">
        <v>0</v>
      </c>
      <c r="P3650" s="6">
        <v>0</v>
      </c>
      <c r="Q3650" s="13">
        <v>0</v>
      </c>
      <c r="R3650" s="13">
        <v>0</v>
      </c>
      <c r="S3650" s="31">
        <v>1</v>
      </c>
      <c r="T3650" s="6">
        <f>VLOOKUP(E3650,'参数设置&amp;汇总'!S:U,3,0)</f>
        <v>1</v>
      </c>
      <c r="U3650" s="78">
        <f t="shared" si="280"/>
        <v>0</v>
      </c>
      <c r="V3650" s="13">
        <v>0.85000000000000009</v>
      </c>
      <c r="W3650" s="78">
        <f t="shared" si="282"/>
        <v>0</v>
      </c>
      <c r="X3650" s="1">
        <f>VLOOKUP(E3650,'渗透率、续签率'!AG:AJ,4,0)</f>
        <v>15914</v>
      </c>
      <c r="Y3650" s="1">
        <f t="shared" si="283"/>
        <v>0</v>
      </c>
      <c r="Z3650">
        <v>0</v>
      </c>
      <c r="AA3650" s="89">
        <f t="shared" si="284"/>
        <v>0</v>
      </c>
      <c r="AH3650" s="37"/>
      <c r="AI3650" s="37"/>
      <c r="AK3650" s="37"/>
    </row>
    <row r="3651" spans="1:37" hidden="1">
      <c r="A3651" t="s">
        <v>64</v>
      </c>
      <c r="B3651" t="s">
        <v>2</v>
      </c>
      <c r="C3651" t="s">
        <v>7</v>
      </c>
      <c r="D3651" t="s">
        <v>116</v>
      </c>
      <c r="E3651" t="s">
        <v>509</v>
      </c>
      <c r="F3651" t="str">
        <f t="shared" si="281"/>
        <v>锦州市留学机构</v>
      </c>
      <c r="G3651" t="s">
        <v>101</v>
      </c>
      <c r="H3651" t="s">
        <v>436</v>
      </c>
      <c r="I3651" t="s">
        <v>70</v>
      </c>
      <c r="J3651">
        <v>4</v>
      </c>
      <c r="K3651">
        <v>0</v>
      </c>
      <c r="L3651" s="13">
        <f>VLOOKUP(C3651,'渗透率、续签率'!B:C,2,0)</f>
        <v>0.80900000000000005</v>
      </c>
      <c r="M3651" s="6">
        <v>0</v>
      </c>
      <c r="N3651">
        <v>0</v>
      </c>
      <c r="O3651">
        <v>0</v>
      </c>
      <c r="P3651" s="6">
        <v>0</v>
      </c>
      <c r="Q3651" s="13">
        <v>0</v>
      </c>
      <c r="R3651" s="13">
        <v>0</v>
      </c>
      <c r="S3651" s="31">
        <v>3</v>
      </c>
      <c r="T3651" s="6">
        <f>VLOOKUP(E3651,'参数设置&amp;汇总'!S:U,3,0)</f>
        <v>1</v>
      </c>
      <c r="U3651" s="78">
        <f t="shared" ref="U3651:U3714" si="285">IF(T3651*N3651&gt;=O3651,T3651*N3651,O3651)</f>
        <v>0</v>
      </c>
      <c r="V3651" s="13">
        <v>0.85000000000000009</v>
      </c>
      <c r="W3651" s="78">
        <f t="shared" si="282"/>
        <v>0</v>
      </c>
      <c r="X3651" s="1">
        <f>VLOOKUP(E3651,'渗透率、续签率'!AG:AJ,4,0)</f>
        <v>15914</v>
      </c>
      <c r="Y3651" s="1">
        <f t="shared" si="283"/>
        <v>0</v>
      </c>
      <c r="Z3651">
        <v>0</v>
      </c>
      <c r="AA3651" s="89">
        <f t="shared" si="284"/>
        <v>0</v>
      </c>
      <c r="AH3651" s="37"/>
      <c r="AI3651" s="37"/>
      <c r="AK3651" s="37"/>
    </row>
    <row r="3652" spans="1:37" hidden="1">
      <c r="A3652" t="s">
        <v>64</v>
      </c>
      <c r="B3652" t="s">
        <v>2</v>
      </c>
      <c r="C3652" t="s">
        <v>7</v>
      </c>
      <c r="D3652" t="s">
        <v>116</v>
      </c>
      <c r="E3652" t="s">
        <v>509</v>
      </c>
      <c r="F3652" t="str">
        <f t="shared" ref="F3652:F3715" si="286">H3652&amp;C3652</f>
        <v>镇江市留学机构</v>
      </c>
      <c r="G3652" t="s">
        <v>73</v>
      </c>
      <c r="H3652" t="s">
        <v>437</v>
      </c>
      <c r="I3652" t="s">
        <v>70</v>
      </c>
      <c r="J3652">
        <v>10</v>
      </c>
      <c r="K3652">
        <v>2</v>
      </c>
      <c r="L3652" s="13">
        <f>VLOOKUP(C3652,'渗透率、续签率'!B:C,2,0)</f>
        <v>0.80900000000000005</v>
      </c>
      <c r="M3652" s="6">
        <v>0.2</v>
      </c>
      <c r="N3652">
        <v>1</v>
      </c>
      <c r="O3652">
        <v>1</v>
      </c>
      <c r="P3652" s="6">
        <v>1</v>
      </c>
      <c r="Q3652" s="13">
        <v>0.95899999999999996</v>
      </c>
      <c r="R3652" s="13">
        <v>0.95899999999999996</v>
      </c>
      <c r="S3652" s="31">
        <v>70</v>
      </c>
      <c r="T3652" s="6">
        <f>VLOOKUP(E3652,'参数设置&amp;汇总'!S:U,3,0)</f>
        <v>1</v>
      </c>
      <c r="U3652" s="78">
        <f t="shared" si="285"/>
        <v>1</v>
      </c>
      <c r="V3652" s="13">
        <v>0.85000000000000009</v>
      </c>
      <c r="W3652" s="78">
        <f t="shared" ref="W3652:W3715" si="287">(O3652*(1-L3652)+IF((U3652-O3652)&lt;0,0,(U3652-O3652)))/V3652</f>
        <v>0.22470588235294109</v>
      </c>
      <c r="X3652" s="1">
        <f>VLOOKUP(E3652,'渗透率、续签率'!AG:AJ,4,0)</f>
        <v>15914</v>
      </c>
      <c r="Y3652" s="1">
        <f t="shared" ref="Y3652:Y3715" si="288">X3652*W3652</f>
        <v>3575.9694117647045</v>
      </c>
      <c r="Z3652">
        <v>0</v>
      </c>
      <c r="AA3652" s="89">
        <f t="shared" ref="AA3652:AA3715" si="289">N3652*X3652</f>
        <v>15914</v>
      </c>
      <c r="AH3652" s="37"/>
      <c r="AI3652" s="37"/>
      <c r="AK3652" s="37"/>
    </row>
    <row r="3653" spans="1:37" hidden="1">
      <c r="A3653" t="s">
        <v>64</v>
      </c>
      <c r="B3653" t="s">
        <v>2</v>
      </c>
      <c r="C3653" t="s">
        <v>7</v>
      </c>
      <c r="D3653" t="s">
        <v>116</v>
      </c>
      <c r="E3653" t="s">
        <v>509</v>
      </c>
      <c r="F3653" t="str">
        <f t="shared" si="286"/>
        <v>长春市留学机构</v>
      </c>
      <c r="G3653" t="s">
        <v>188</v>
      </c>
      <c r="H3653" t="s">
        <v>438</v>
      </c>
      <c r="I3653" t="s">
        <v>70</v>
      </c>
      <c r="J3653">
        <v>38</v>
      </c>
      <c r="K3653">
        <v>7</v>
      </c>
      <c r="L3653" s="13">
        <f>VLOOKUP(C3653,'渗透率、续签率'!B:C,2,0)</f>
        <v>0.80900000000000005</v>
      </c>
      <c r="M3653" s="6">
        <v>0.18</v>
      </c>
      <c r="N3653">
        <v>6</v>
      </c>
      <c r="O3653">
        <v>6</v>
      </c>
      <c r="P3653" s="6">
        <v>1</v>
      </c>
      <c r="Q3653" s="13">
        <v>0.93600000000000005</v>
      </c>
      <c r="R3653" s="13">
        <v>0.92300000000000004</v>
      </c>
      <c r="S3653" s="31">
        <v>934</v>
      </c>
      <c r="T3653" s="6">
        <f>VLOOKUP(E3653,'参数设置&amp;汇总'!S:U,3,0)</f>
        <v>1</v>
      </c>
      <c r="U3653" s="78">
        <f t="shared" si="285"/>
        <v>6</v>
      </c>
      <c r="V3653" s="13">
        <v>0.85000000000000009</v>
      </c>
      <c r="W3653" s="78">
        <f t="shared" si="287"/>
        <v>1.3482352941176465</v>
      </c>
      <c r="X3653" s="1">
        <f>VLOOKUP(E3653,'渗透率、续签率'!AG:AJ,4,0)</f>
        <v>15914</v>
      </c>
      <c r="Y3653" s="1">
        <f t="shared" si="288"/>
        <v>21455.816470588226</v>
      </c>
      <c r="Z3653">
        <v>0</v>
      </c>
      <c r="AA3653" s="89">
        <f t="shared" si="289"/>
        <v>95484</v>
      </c>
      <c r="AH3653" s="37"/>
      <c r="AI3653" s="37"/>
      <c r="AK3653" s="37"/>
    </row>
    <row r="3654" spans="1:37" hidden="1">
      <c r="A3654" t="s">
        <v>64</v>
      </c>
      <c r="B3654" t="s">
        <v>2</v>
      </c>
      <c r="C3654" t="s">
        <v>7</v>
      </c>
      <c r="D3654" t="s">
        <v>116</v>
      </c>
      <c r="E3654" t="s">
        <v>509</v>
      </c>
      <c r="F3654" t="str">
        <f t="shared" si="286"/>
        <v>长治市留学机构</v>
      </c>
      <c r="G3654" t="s">
        <v>134</v>
      </c>
      <c r="H3654" t="s">
        <v>439</v>
      </c>
      <c r="I3654" t="s">
        <v>70</v>
      </c>
      <c r="J3654">
        <v>0</v>
      </c>
      <c r="K3654">
        <v>0</v>
      </c>
      <c r="L3654" s="13">
        <f>VLOOKUP(C3654,'渗透率、续签率'!B:C,2,0)</f>
        <v>0.80900000000000005</v>
      </c>
      <c r="M3654" s="6">
        <v>0</v>
      </c>
      <c r="N3654">
        <v>0</v>
      </c>
      <c r="O3654">
        <v>0</v>
      </c>
      <c r="P3654" s="6">
        <v>0</v>
      </c>
      <c r="Q3654" s="13">
        <v>0</v>
      </c>
      <c r="R3654" s="13">
        <v>0</v>
      </c>
      <c r="S3654" s="31">
        <v>0</v>
      </c>
      <c r="T3654" s="6">
        <f>VLOOKUP(E3654,'参数设置&amp;汇总'!S:U,3,0)</f>
        <v>1</v>
      </c>
      <c r="U3654" s="78">
        <f t="shared" si="285"/>
        <v>0</v>
      </c>
      <c r="V3654" s="13">
        <v>0.85000000000000009</v>
      </c>
      <c r="W3654" s="78">
        <f t="shared" si="287"/>
        <v>0</v>
      </c>
      <c r="X3654" s="1">
        <f>VLOOKUP(E3654,'渗透率、续签率'!AG:AJ,4,0)</f>
        <v>15914</v>
      </c>
      <c r="Y3654" s="1">
        <f t="shared" si="288"/>
        <v>0</v>
      </c>
      <c r="Z3654">
        <v>0</v>
      </c>
      <c r="AA3654" s="89">
        <f t="shared" si="289"/>
        <v>0</v>
      </c>
      <c r="AH3654" s="37"/>
      <c r="AI3654" s="37"/>
      <c r="AJ3654" s="1"/>
      <c r="AK3654" s="37"/>
    </row>
    <row r="3655" spans="1:37" hidden="1">
      <c r="A3655" t="s">
        <v>64</v>
      </c>
      <c r="B3655" t="s">
        <v>2</v>
      </c>
      <c r="C3655" t="s">
        <v>7</v>
      </c>
      <c r="D3655" t="s">
        <v>116</v>
      </c>
      <c r="E3655" t="s">
        <v>509</v>
      </c>
      <c r="F3655" t="str">
        <f t="shared" si="286"/>
        <v>阜新市留学机构</v>
      </c>
      <c r="G3655" t="s">
        <v>101</v>
      </c>
      <c r="H3655" t="s">
        <v>440</v>
      </c>
      <c r="I3655" t="s">
        <v>70</v>
      </c>
      <c r="J3655">
        <v>2</v>
      </c>
      <c r="K3655">
        <v>0</v>
      </c>
      <c r="L3655" s="13">
        <f>VLOOKUP(C3655,'渗透率、续签率'!B:C,2,0)</f>
        <v>0.80900000000000005</v>
      </c>
      <c r="M3655" s="6">
        <v>0</v>
      </c>
      <c r="N3655">
        <v>0</v>
      </c>
      <c r="O3655">
        <v>0</v>
      </c>
      <c r="P3655" s="6">
        <v>0</v>
      </c>
      <c r="Q3655" s="13">
        <v>0</v>
      </c>
      <c r="R3655" s="13">
        <v>0</v>
      </c>
      <c r="S3655" s="31">
        <v>1</v>
      </c>
      <c r="T3655" s="6">
        <f>VLOOKUP(E3655,'参数设置&amp;汇总'!S:U,3,0)</f>
        <v>1</v>
      </c>
      <c r="U3655" s="78">
        <f t="shared" si="285"/>
        <v>0</v>
      </c>
      <c r="V3655" s="13">
        <v>0.85000000000000009</v>
      </c>
      <c r="W3655" s="78">
        <f t="shared" si="287"/>
        <v>0</v>
      </c>
      <c r="X3655" s="1">
        <f>VLOOKUP(E3655,'渗透率、续签率'!AG:AJ,4,0)</f>
        <v>15914</v>
      </c>
      <c r="Y3655" s="1">
        <f t="shared" si="288"/>
        <v>0</v>
      </c>
      <c r="Z3655">
        <v>0</v>
      </c>
      <c r="AA3655" s="89">
        <f t="shared" si="289"/>
        <v>0</v>
      </c>
      <c r="AH3655" s="37"/>
      <c r="AI3655" s="37"/>
      <c r="AK3655" s="37"/>
    </row>
    <row r="3656" spans="1:37" hidden="1">
      <c r="A3656" t="s">
        <v>64</v>
      </c>
      <c r="B3656" t="s">
        <v>2</v>
      </c>
      <c r="C3656" t="s">
        <v>7</v>
      </c>
      <c r="D3656" t="s">
        <v>116</v>
      </c>
      <c r="E3656" t="s">
        <v>509</v>
      </c>
      <c r="F3656" t="str">
        <f t="shared" si="286"/>
        <v>阜阳市留学机构</v>
      </c>
      <c r="G3656" t="s">
        <v>94</v>
      </c>
      <c r="H3656" t="s">
        <v>441</v>
      </c>
      <c r="I3656" t="s">
        <v>68</v>
      </c>
      <c r="J3656">
        <v>1</v>
      </c>
      <c r="K3656">
        <v>0</v>
      </c>
      <c r="L3656" s="13">
        <f>VLOOKUP(C3656,'渗透率、续签率'!B:C,2,0)</f>
        <v>0.80900000000000005</v>
      </c>
      <c r="M3656" s="6">
        <v>0</v>
      </c>
      <c r="N3656">
        <v>0</v>
      </c>
      <c r="O3656">
        <v>0</v>
      </c>
      <c r="P3656" s="6">
        <v>0</v>
      </c>
      <c r="Q3656" s="13">
        <v>0</v>
      </c>
      <c r="R3656" s="13">
        <v>0</v>
      </c>
      <c r="S3656" s="31">
        <v>0</v>
      </c>
      <c r="T3656" s="6">
        <f>VLOOKUP(E3656,'参数设置&amp;汇总'!S:U,3,0)</f>
        <v>1</v>
      </c>
      <c r="U3656" s="78">
        <f t="shared" si="285"/>
        <v>0</v>
      </c>
      <c r="V3656" s="13">
        <v>0.85000000000000009</v>
      </c>
      <c r="W3656" s="78">
        <f t="shared" si="287"/>
        <v>0</v>
      </c>
      <c r="X3656" s="1">
        <f>VLOOKUP(E3656,'渗透率、续签率'!AG:AJ,4,0)</f>
        <v>15914</v>
      </c>
      <c r="Y3656" s="1">
        <f t="shared" si="288"/>
        <v>0</v>
      </c>
      <c r="Z3656">
        <v>0</v>
      </c>
      <c r="AA3656" s="89">
        <f t="shared" si="289"/>
        <v>0</v>
      </c>
      <c r="AH3656" s="37"/>
      <c r="AI3656" s="37"/>
      <c r="AK3656" s="37"/>
    </row>
    <row r="3657" spans="1:37" hidden="1">
      <c r="A3657" t="s">
        <v>64</v>
      </c>
      <c r="B3657" t="s">
        <v>2</v>
      </c>
      <c r="C3657" t="s">
        <v>7</v>
      </c>
      <c r="D3657" t="s">
        <v>116</v>
      </c>
      <c r="E3657" t="s">
        <v>509</v>
      </c>
      <c r="F3657" t="str">
        <f t="shared" si="286"/>
        <v>防城港市留学机构</v>
      </c>
      <c r="G3657" t="s">
        <v>88</v>
      </c>
      <c r="H3657" t="s">
        <v>442</v>
      </c>
      <c r="I3657" t="s">
        <v>68</v>
      </c>
      <c r="J3657">
        <v>0</v>
      </c>
      <c r="K3657">
        <v>0</v>
      </c>
      <c r="L3657" s="13">
        <f>VLOOKUP(C3657,'渗透率、续签率'!B:C,2,0)</f>
        <v>0.80900000000000005</v>
      </c>
      <c r="M3657" s="6">
        <v>0</v>
      </c>
      <c r="N3657">
        <v>0</v>
      </c>
      <c r="O3657">
        <v>0</v>
      </c>
      <c r="P3657" s="6">
        <v>0</v>
      </c>
      <c r="Q3657" s="13">
        <v>0</v>
      </c>
      <c r="R3657" s="13">
        <v>0</v>
      </c>
      <c r="S3657" s="31">
        <v>0</v>
      </c>
      <c r="T3657" s="6">
        <f>VLOOKUP(E3657,'参数设置&amp;汇总'!S:U,3,0)</f>
        <v>1</v>
      </c>
      <c r="U3657" s="78">
        <f t="shared" si="285"/>
        <v>0</v>
      </c>
      <c r="V3657" s="13">
        <v>0.85000000000000009</v>
      </c>
      <c r="W3657" s="78">
        <f t="shared" si="287"/>
        <v>0</v>
      </c>
      <c r="X3657" s="1">
        <f>VLOOKUP(E3657,'渗透率、续签率'!AG:AJ,4,0)</f>
        <v>15914</v>
      </c>
      <c r="Y3657" s="1">
        <f t="shared" si="288"/>
        <v>0</v>
      </c>
      <c r="Z3657">
        <v>0</v>
      </c>
      <c r="AA3657" s="89">
        <f t="shared" si="289"/>
        <v>0</v>
      </c>
      <c r="AH3657" s="37"/>
      <c r="AI3657" s="37"/>
      <c r="AK3657" s="37"/>
    </row>
    <row r="3658" spans="1:37" hidden="1">
      <c r="A3658" t="s">
        <v>64</v>
      </c>
      <c r="B3658" t="s">
        <v>2</v>
      </c>
      <c r="C3658" t="s">
        <v>7</v>
      </c>
      <c r="D3658" t="s">
        <v>116</v>
      </c>
      <c r="E3658" t="s">
        <v>509</v>
      </c>
      <c r="F3658" t="str">
        <f t="shared" si="286"/>
        <v>阳江市留学机构</v>
      </c>
      <c r="G3658" t="s">
        <v>75</v>
      </c>
      <c r="H3658" t="s">
        <v>443</v>
      </c>
      <c r="I3658" t="s">
        <v>68</v>
      </c>
      <c r="J3658">
        <v>1</v>
      </c>
      <c r="K3658">
        <v>0</v>
      </c>
      <c r="L3658" s="13">
        <f>VLOOKUP(C3658,'渗透率、续签率'!B:C,2,0)</f>
        <v>0.80900000000000005</v>
      </c>
      <c r="M3658" s="6">
        <v>0</v>
      </c>
      <c r="N3658">
        <v>0</v>
      </c>
      <c r="O3658">
        <v>0</v>
      </c>
      <c r="P3658" s="6">
        <v>0</v>
      </c>
      <c r="Q3658" s="13">
        <v>0</v>
      </c>
      <c r="R3658" s="13">
        <v>0</v>
      </c>
      <c r="S3658" s="31">
        <v>0</v>
      </c>
      <c r="T3658" s="6">
        <f>VLOOKUP(E3658,'参数设置&amp;汇总'!S:U,3,0)</f>
        <v>1</v>
      </c>
      <c r="U3658" s="78">
        <f t="shared" si="285"/>
        <v>0</v>
      </c>
      <c r="V3658" s="13">
        <v>0.85000000000000009</v>
      </c>
      <c r="W3658" s="78">
        <f t="shared" si="287"/>
        <v>0</v>
      </c>
      <c r="X3658" s="1">
        <f>VLOOKUP(E3658,'渗透率、续签率'!AG:AJ,4,0)</f>
        <v>15914</v>
      </c>
      <c r="Y3658" s="1">
        <f t="shared" si="288"/>
        <v>0</v>
      </c>
      <c r="Z3658">
        <v>0</v>
      </c>
      <c r="AA3658" s="89">
        <f t="shared" si="289"/>
        <v>0</v>
      </c>
      <c r="AH3658" s="37"/>
      <c r="AI3658" s="37"/>
      <c r="AJ3658" s="1"/>
      <c r="AK3658" s="37"/>
    </row>
    <row r="3659" spans="1:37" hidden="1">
      <c r="A3659" t="s">
        <v>64</v>
      </c>
      <c r="B3659" t="s">
        <v>2</v>
      </c>
      <c r="C3659" t="s">
        <v>7</v>
      </c>
      <c r="D3659" t="s">
        <v>116</v>
      </c>
      <c r="E3659" t="s">
        <v>509</v>
      </c>
      <c r="F3659" t="str">
        <f t="shared" si="286"/>
        <v>阳泉市留学机构</v>
      </c>
      <c r="G3659" t="s">
        <v>134</v>
      </c>
      <c r="H3659" t="s">
        <v>444</v>
      </c>
      <c r="I3659" t="s">
        <v>70</v>
      </c>
      <c r="J3659">
        <v>2</v>
      </c>
      <c r="K3659">
        <v>0</v>
      </c>
      <c r="L3659" s="13">
        <f>VLOOKUP(C3659,'渗透率、续签率'!B:C,2,0)</f>
        <v>0.80900000000000005</v>
      </c>
      <c r="M3659" s="6">
        <v>0</v>
      </c>
      <c r="N3659">
        <v>0</v>
      </c>
      <c r="O3659">
        <v>0</v>
      </c>
      <c r="P3659" s="6">
        <v>0</v>
      </c>
      <c r="Q3659" s="13">
        <v>0</v>
      </c>
      <c r="R3659" s="13">
        <v>0</v>
      </c>
      <c r="S3659" s="31">
        <v>7</v>
      </c>
      <c r="T3659" s="6">
        <f>VLOOKUP(E3659,'参数设置&amp;汇总'!S:U,3,0)</f>
        <v>1</v>
      </c>
      <c r="U3659" s="78">
        <f t="shared" si="285"/>
        <v>0</v>
      </c>
      <c r="V3659" s="13">
        <v>0.85000000000000009</v>
      </c>
      <c r="W3659" s="78">
        <f t="shared" si="287"/>
        <v>0</v>
      </c>
      <c r="X3659" s="1">
        <f>VLOOKUP(E3659,'渗透率、续签率'!AG:AJ,4,0)</f>
        <v>15914</v>
      </c>
      <c r="Y3659" s="1">
        <f t="shared" si="288"/>
        <v>0</v>
      </c>
      <c r="Z3659">
        <v>0</v>
      </c>
      <c r="AA3659" s="89">
        <f t="shared" si="289"/>
        <v>0</v>
      </c>
      <c r="AH3659" s="37"/>
      <c r="AI3659" s="37"/>
      <c r="AJ3659" s="1"/>
      <c r="AK3659" s="37"/>
    </row>
    <row r="3660" spans="1:37" hidden="1">
      <c r="A3660" t="s">
        <v>64</v>
      </c>
      <c r="B3660" t="s">
        <v>2</v>
      </c>
      <c r="C3660" t="s">
        <v>7</v>
      </c>
      <c r="D3660" t="s">
        <v>116</v>
      </c>
      <c r="E3660" t="s">
        <v>509</v>
      </c>
      <c r="F3660" t="str">
        <f t="shared" si="286"/>
        <v>阿克苏地区留学机构</v>
      </c>
      <c r="G3660" t="s">
        <v>145</v>
      </c>
      <c r="H3660" t="s">
        <v>445</v>
      </c>
      <c r="I3660" t="s">
        <v>70</v>
      </c>
      <c r="J3660">
        <v>0</v>
      </c>
      <c r="K3660">
        <v>0</v>
      </c>
      <c r="L3660" s="13">
        <f>VLOOKUP(C3660,'渗透率、续签率'!B:C,2,0)</f>
        <v>0.80900000000000005</v>
      </c>
      <c r="M3660" s="6">
        <v>0</v>
      </c>
      <c r="N3660">
        <v>0</v>
      </c>
      <c r="O3660">
        <v>0</v>
      </c>
      <c r="P3660" s="6">
        <v>0</v>
      </c>
      <c r="Q3660" s="13">
        <v>0</v>
      </c>
      <c r="R3660" s="13">
        <v>0</v>
      </c>
      <c r="S3660" s="31">
        <v>0</v>
      </c>
      <c r="T3660" s="6">
        <f>VLOOKUP(E3660,'参数设置&amp;汇总'!S:U,3,0)</f>
        <v>1</v>
      </c>
      <c r="U3660" s="78">
        <f t="shared" si="285"/>
        <v>0</v>
      </c>
      <c r="V3660" s="13">
        <v>0.85000000000000009</v>
      </c>
      <c r="W3660" s="78">
        <f t="shared" si="287"/>
        <v>0</v>
      </c>
      <c r="X3660" s="1">
        <f>VLOOKUP(E3660,'渗透率、续签率'!AG:AJ,4,0)</f>
        <v>15914</v>
      </c>
      <c r="Y3660" s="1">
        <f t="shared" si="288"/>
        <v>0</v>
      </c>
      <c r="Z3660">
        <v>0</v>
      </c>
      <c r="AA3660" s="89">
        <f t="shared" si="289"/>
        <v>0</v>
      </c>
      <c r="AH3660" s="37"/>
      <c r="AI3660" s="37"/>
      <c r="AJ3660" s="1"/>
      <c r="AK3660" s="37"/>
    </row>
    <row r="3661" spans="1:37" hidden="1">
      <c r="A3661" t="s">
        <v>64</v>
      </c>
      <c r="B3661" t="s">
        <v>2</v>
      </c>
      <c r="C3661" t="s">
        <v>7</v>
      </c>
      <c r="D3661" t="s">
        <v>116</v>
      </c>
      <c r="E3661" t="s">
        <v>509</v>
      </c>
      <c r="F3661" t="str">
        <f t="shared" si="286"/>
        <v>阿勒泰地区留学机构</v>
      </c>
      <c r="G3661" t="s">
        <v>145</v>
      </c>
      <c r="H3661" t="s">
        <v>446</v>
      </c>
      <c r="I3661" t="s">
        <v>70</v>
      </c>
      <c r="J3661">
        <v>0</v>
      </c>
      <c r="K3661">
        <v>0</v>
      </c>
      <c r="L3661" s="13">
        <f>VLOOKUP(C3661,'渗透率、续签率'!B:C,2,0)</f>
        <v>0.80900000000000005</v>
      </c>
      <c r="M3661" s="6">
        <v>0</v>
      </c>
      <c r="N3661">
        <v>0</v>
      </c>
      <c r="O3661">
        <v>0</v>
      </c>
      <c r="P3661" s="6">
        <v>0</v>
      </c>
      <c r="Q3661" s="13">
        <v>0</v>
      </c>
      <c r="R3661" s="13">
        <v>0</v>
      </c>
      <c r="S3661" s="31">
        <v>0</v>
      </c>
      <c r="T3661" s="6">
        <f>VLOOKUP(E3661,'参数设置&amp;汇总'!S:U,3,0)</f>
        <v>1</v>
      </c>
      <c r="U3661" s="78">
        <f t="shared" si="285"/>
        <v>0</v>
      </c>
      <c r="V3661" s="13">
        <v>0.85000000000000009</v>
      </c>
      <c r="W3661" s="78">
        <f t="shared" si="287"/>
        <v>0</v>
      </c>
      <c r="X3661" s="1">
        <f>VLOOKUP(E3661,'渗透率、续签率'!AG:AJ,4,0)</f>
        <v>15914</v>
      </c>
      <c r="Y3661" s="1">
        <f t="shared" si="288"/>
        <v>0</v>
      </c>
      <c r="Z3661">
        <v>0</v>
      </c>
      <c r="AA3661" s="89">
        <f t="shared" si="289"/>
        <v>0</v>
      </c>
      <c r="AH3661" s="37"/>
      <c r="AI3661" s="37"/>
      <c r="AJ3661" s="1"/>
      <c r="AK3661" s="37"/>
    </row>
    <row r="3662" spans="1:37" hidden="1">
      <c r="A3662" t="s">
        <v>64</v>
      </c>
      <c r="B3662" t="s">
        <v>2</v>
      </c>
      <c r="C3662" t="s">
        <v>7</v>
      </c>
      <c r="D3662" t="s">
        <v>116</v>
      </c>
      <c r="E3662" t="s">
        <v>509</v>
      </c>
      <c r="F3662" t="str">
        <f t="shared" si="286"/>
        <v>阿坝藏族羌族自治州留学机构</v>
      </c>
      <c r="G3662" t="s">
        <v>77</v>
      </c>
      <c r="H3662" t="s">
        <v>447</v>
      </c>
      <c r="I3662" t="s">
        <v>70</v>
      </c>
      <c r="J3662">
        <v>0</v>
      </c>
      <c r="K3662">
        <v>0</v>
      </c>
      <c r="L3662" s="13">
        <f>VLOOKUP(C3662,'渗透率、续签率'!B:C,2,0)</f>
        <v>0.80900000000000005</v>
      </c>
      <c r="M3662" s="6">
        <v>0</v>
      </c>
      <c r="N3662">
        <v>0</v>
      </c>
      <c r="O3662">
        <v>0</v>
      </c>
      <c r="P3662" s="6">
        <v>0</v>
      </c>
      <c r="Q3662" s="13">
        <v>0</v>
      </c>
      <c r="R3662" s="13">
        <v>0</v>
      </c>
      <c r="S3662" s="31">
        <v>0</v>
      </c>
      <c r="T3662" s="6">
        <f>VLOOKUP(E3662,'参数设置&amp;汇总'!S:U,3,0)</f>
        <v>1</v>
      </c>
      <c r="U3662" s="78">
        <f t="shared" si="285"/>
        <v>0</v>
      </c>
      <c r="V3662" s="13">
        <v>0.85000000000000009</v>
      </c>
      <c r="W3662" s="78">
        <f t="shared" si="287"/>
        <v>0</v>
      </c>
      <c r="X3662" s="1">
        <f>VLOOKUP(E3662,'渗透率、续签率'!AG:AJ,4,0)</f>
        <v>15914</v>
      </c>
      <c r="Y3662" s="1">
        <f t="shared" si="288"/>
        <v>0</v>
      </c>
      <c r="Z3662">
        <v>0</v>
      </c>
      <c r="AA3662" s="89">
        <f t="shared" si="289"/>
        <v>0</v>
      </c>
      <c r="AH3662" s="37"/>
      <c r="AI3662" s="37"/>
      <c r="AK3662" s="37"/>
    </row>
    <row r="3663" spans="1:37" hidden="1">
      <c r="A3663" t="s">
        <v>64</v>
      </c>
      <c r="B3663" t="s">
        <v>2</v>
      </c>
      <c r="C3663" t="s">
        <v>7</v>
      </c>
      <c r="D3663" t="s">
        <v>116</v>
      </c>
      <c r="E3663" t="s">
        <v>509</v>
      </c>
      <c r="F3663" t="str">
        <f t="shared" si="286"/>
        <v>阿拉善盟留学机构</v>
      </c>
      <c r="G3663" t="s">
        <v>142</v>
      </c>
      <c r="H3663" t="s">
        <v>448</v>
      </c>
      <c r="I3663" t="s">
        <v>70</v>
      </c>
      <c r="J3663">
        <v>0</v>
      </c>
      <c r="K3663">
        <v>0</v>
      </c>
      <c r="L3663" s="13">
        <f>VLOOKUP(C3663,'渗透率、续签率'!B:C,2,0)</f>
        <v>0.80900000000000005</v>
      </c>
      <c r="M3663" s="6">
        <v>0</v>
      </c>
      <c r="N3663">
        <v>0</v>
      </c>
      <c r="O3663">
        <v>0</v>
      </c>
      <c r="P3663" s="6">
        <v>0</v>
      </c>
      <c r="Q3663" s="13">
        <v>0</v>
      </c>
      <c r="R3663" s="13">
        <v>0</v>
      </c>
      <c r="S3663" s="31">
        <v>0</v>
      </c>
      <c r="T3663" s="6">
        <f>VLOOKUP(E3663,'参数设置&amp;汇总'!S:U,3,0)</f>
        <v>1</v>
      </c>
      <c r="U3663" s="78">
        <f t="shared" si="285"/>
        <v>0</v>
      </c>
      <c r="V3663" s="13">
        <v>0.85000000000000009</v>
      </c>
      <c r="W3663" s="78">
        <f t="shared" si="287"/>
        <v>0</v>
      </c>
      <c r="X3663" s="1">
        <f>VLOOKUP(E3663,'渗透率、续签率'!AG:AJ,4,0)</f>
        <v>15914</v>
      </c>
      <c r="Y3663" s="1">
        <f t="shared" si="288"/>
        <v>0</v>
      </c>
      <c r="Z3663">
        <v>0</v>
      </c>
      <c r="AA3663" s="89">
        <f t="shared" si="289"/>
        <v>0</v>
      </c>
      <c r="AH3663" s="37"/>
      <c r="AI3663" s="37"/>
      <c r="AJ3663" s="1"/>
      <c r="AK3663" s="37"/>
    </row>
    <row r="3664" spans="1:37" hidden="1">
      <c r="A3664" t="s">
        <v>64</v>
      </c>
      <c r="B3664" t="s">
        <v>2</v>
      </c>
      <c r="C3664" t="s">
        <v>7</v>
      </c>
      <c r="D3664" t="s">
        <v>116</v>
      </c>
      <c r="E3664" t="s">
        <v>509</v>
      </c>
      <c r="F3664" t="str">
        <f t="shared" si="286"/>
        <v>阿拉尔市留学机构</v>
      </c>
      <c r="G3664" t="s">
        <v>145</v>
      </c>
      <c r="H3664" t="s">
        <v>449</v>
      </c>
      <c r="I3664" t="s">
        <v>70</v>
      </c>
      <c r="J3664">
        <v>0</v>
      </c>
      <c r="K3664">
        <v>0</v>
      </c>
      <c r="L3664" s="13">
        <f>VLOOKUP(C3664,'渗透率、续签率'!B:C,2,0)</f>
        <v>0.80900000000000005</v>
      </c>
      <c r="M3664" s="6">
        <v>0</v>
      </c>
      <c r="N3664">
        <v>0</v>
      </c>
      <c r="O3664">
        <v>0</v>
      </c>
      <c r="P3664" s="6">
        <v>0</v>
      </c>
      <c r="Q3664" s="13">
        <v>0</v>
      </c>
      <c r="R3664" s="13">
        <v>0</v>
      </c>
      <c r="S3664" s="31">
        <v>0</v>
      </c>
      <c r="T3664" s="6">
        <f>VLOOKUP(E3664,'参数设置&amp;汇总'!S:U,3,0)</f>
        <v>1</v>
      </c>
      <c r="U3664" s="78">
        <f t="shared" si="285"/>
        <v>0</v>
      </c>
      <c r="V3664" s="13">
        <v>0.85000000000000009</v>
      </c>
      <c r="W3664" s="78">
        <f t="shared" si="287"/>
        <v>0</v>
      </c>
      <c r="X3664" s="1">
        <f>VLOOKUP(E3664,'渗透率、续签率'!AG:AJ,4,0)</f>
        <v>15914</v>
      </c>
      <c r="Y3664" s="1">
        <f t="shared" si="288"/>
        <v>0</v>
      </c>
      <c r="Z3664">
        <v>0</v>
      </c>
      <c r="AA3664" s="89">
        <f t="shared" si="289"/>
        <v>0</v>
      </c>
      <c r="AH3664" s="37"/>
      <c r="AI3664" s="37"/>
      <c r="AJ3664" s="1"/>
      <c r="AK3664" s="37"/>
    </row>
    <row r="3665" spans="1:37" hidden="1">
      <c r="A3665" t="s">
        <v>64</v>
      </c>
      <c r="B3665" t="s">
        <v>2</v>
      </c>
      <c r="C3665" t="s">
        <v>7</v>
      </c>
      <c r="D3665" t="s">
        <v>116</v>
      </c>
      <c r="E3665" t="s">
        <v>509</v>
      </c>
      <c r="F3665" t="str">
        <f t="shared" si="286"/>
        <v>阿里地区留学机构</v>
      </c>
      <c r="G3665" t="s">
        <v>237</v>
      </c>
      <c r="H3665" t="s">
        <v>450</v>
      </c>
      <c r="I3665" t="s">
        <v>57</v>
      </c>
      <c r="J3665">
        <v>0</v>
      </c>
      <c r="K3665">
        <v>0</v>
      </c>
      <c r="L3665" s="13">
        <f>VLOOKUP(C3665,'渗透率、续签率'!B:C,2,0)</f>
        <v>0.80900000000000005</v>
      </c>
      <c r="M3665" s="6">
        <v>0</v>
      </c>
      <c r="N3665">
        <v>0</v>
      </c>
      <c r="O3665">
        <v>0</v>
      </c>
      <c r="P3665" s="6">
        <v>0</v>
      </c>
      <c r="Q3665" s="13">
        <v>0</v>
      </c>
      <c r="R3665" s="13">
        <v>0</v>
      </c>
      <c r="S3665" s="31">
        <v>0</v>
      </c>
      <c r="T3665" s="6">
        <f>VLOOKUP(E3665,'参数设置&amp;汇总'!S:U,3,0)</f>
        <v>1</v>
      </c>
      <c r="U3665" s="78">
        <f t="shared" si="285"/>
        <v>0</v>
      </c>
      <c r="V3665" s="13">
        <v>0.85000000000000009</v>
      </c>
      <c r="W3665" s="78">
        <f t="shared" si="287"/>
        <v>0</v>
      </c>
      <c r="X3665" s="1">
        <f>VLOOKUP(E3665,'渗透率、续签率'!AG:AJ,4,0)</f>
        <v>15914</v>
      </c>
      <c r="Y3665" s="1">
        <f t="shared" si="288"/>
        <v>0</v>
      </c>
      <c r="Z3665">
        <v>0</v>
      </c>
      <c r="AA3665" s="89">
        <f t="shared" si="289"/>
        <v>0</v>
      </c>
      <c r="AH3665" s="37"/>
      <c r="AI3665" s="37"/>
      <c r="AK3665" s="37"/>
    </row>
    <row r="3666" spans="1:37" hidden="1">
      <c r="A3666" t="s">
        <v>64</v>
      </c>
      <c r="B3666" t="s">
        <v>2</v>
      </c>
      <c r="C3666" t="s">
        <v>7</v>
      </c>
      <c r="D3666" t="s">
        <v>116</v>
      </c>
      <c r="E3666" t="s">
        <v>509</v>
      </c>
      <c r="F3666" t="str">
        <f t="shared" si="286"/>
        <v>陇南市留学机构</v>
      </c>
      <c r="G3666" t="s">
        <v>132</v>
      </c>
      <c r="H3666" t="s">
        <v>451</v>
      </c>
      <c r="I3666" t="s">
        <v>70</v>
      </c>
      <c r="J3666">
        <v>0</v>
      </c>
      <c r="K3666">
        <v>0</v>
      </c>
      <c r="L3666" s="13">
        <f>VLOOKUP(C3666,'渗透率、续签率'!B:C,2,0)</f>
        <v>0.80900000000000005</v>
      </c>
      <c r="M3666" s="6">
        <v>0</v>
      </c>
      <c r="N3666">
        <v>0</v>
      </c>
      <c r="O3666">
        <v>0</v>
      </c>
      <c r="P3666" s="6">
        <v>0</v>
      </c>
      <c r="Q3666" s="13">
        <v>0</v>
      </c>
      <c r="R3666" s="13">
        <v>0</v>
      </c>
      <c r="S3666" s="31">
        <v>0</v>
      </c>
      <c r="T3666" s="6">
        <f>VLOOKUP(E3666,'参数设置&amp;汇总'!S:U,3,0)</f>
        <v>1</v>
      </c>
      <c r="U3666" s="78">
        <f t="shared" si="285"/>
        <v>0</v>
      </c>
      <c r="V3666" s="13">
        <v>0.85000000000000009</v>
      </c>
      <c r="W3666" s="78">
        <f t="shared" si="287"/>
        <v>0</v>
      </c>
      <c r="X3666" s="1">
        <f>VLOOKUP(E3666,'渗透率、续签率'!AG:AJ,4,0)</f>
        <v>15914</v>
      </c>
      <c r="Y3666" s="1">
        <f t="shared" si="288"/>
        <v>0</v>
      </c>
      <c r="Z3666">
        <v>0</v>
      </c>
      <c r="AA3666" s="89">
        <f t="shared" si="289"/>
        <v>0</v>
      </c>
      <c r="AH3666" s="37"/>
      <c r="AI3666" s="37"/>
      <c r="AK3666" s="37"/>
    </row>
    <row r="3667" spans="1:37" hidden="1">
      <c r="A3667" t="s">
        <v>64</v>
      </c>
      <c r="B3667" t="s">
        <v>2</v>
      </c>
      <c r="C3667" t="s">
        <v>7</v>
      </c>
      <c r="D3667" t="s">
        <v>116</v>
      </c>
      <c r="E3667" t="s">
        <v>509</v>
      </c>
      <c r="F3667" t="str">
        <f t="shared" si="286"/>
        <v>陵水黎族自治县留学机构</v>
      </c>
      <c r="G3667" t="s">
        <v>120</v>
      </c>
      <c r="H3667" t="s">
        <v>452</v>
      </c>
      <c r="I3667" t="s">
        <v>68</v>
      </c>
      <c r="J3667">
        <v>0</v>
      </c>
      <c r="K3667">
        <v>0</v>
      </c>
      <c r="L3667" s="13">
        <f>VLOOKUP(C3667,'渗透率、续签率'!B:C,2,0)</f>
        <v>0.80900000000000005</v>
      </c>
      <c r="M3667" s="6">
        <v>0</v>
      </c>
      <c r="N3667">
        <v>0</v>
      </c>
      <c r="O3667">
        <v>0</v>
      </c>
      <c r="P3667" s="6">
        <v>0</v>
      </c>
      <c r="Q3667" s="13">
        <v>0</v>
      </c>
      <c r="R3667" s="13">
        <v>0</v>
      </c>
      <c r="S3667" s="31">
        <v>0</v>
      </c>
      <c r="T3667" s="6">
        <f>VLOOKUP(E3667,'参数设置&amp;汇总'!S:U,3,0)</f>
        <v>1</v>
      </c>
      <c r="U3667" s="78">
        <f t="shared" si="285"/>
        <v>0</v>
      </c>
      <c r="V3667" s="13">
        <v>0.85000000000000009</v>
      </c>
      <c r="W3667" s="78">
        <f t="shared" si="287"/>
        <v>0</v>
      </c>
      <c r="X3667" s="1">
        <f>VLOOKUP(E3667,'渗透率、续签率'!AG:AJ,4,0)</f>
        <v>15914</v>
      </c>
      <c r="Y3667" s="1">
        <f t="shared" si="288"/>
        <v>0</v>
      </c>
      <c r="Z3667">
        <v>0</v>
      </c>
      <c r="AA3667" s="89">
        <f t="shared" si="289"/>
        <v>0</v>
      </c>
      <c r="AH3667" s="37"/>
      <c r="AI3667" s="37"/>
      <c r="AK3667" s="37"/>
    </row>
    <row r="3668" spans="1:37" hidden="1">
      <c r="A3668" t="s">
        <v>64</v>
      </c>
      <c r="B3668" t="s">
        <v>2</v>
      </c>
      <c r="C3668" t="s">
        <v>7</v>
      </c>
      <c r="D3668" t="s">
        <v>116</v>
      </c>
      <c r="E3668" t="s">
        <v>509</v>
      </c>
      <c r="F3668" t="str">
        <f t="shared" si="286"/>
        <v>随州市留学机构</v>
      </c>
      <c r="G3668" t="s">
        <v>81</v>
      </c>
      <c r="H3668" t="s">
        <v>453</v>
      </c>
      <c r="I3668" t="s">
        <v>68</v>
      </c>
      <c r="J3668">
        <v>1</v>
      </c>
      <c r="K3668">
        <v>0</v>
      </c>
      <c r="L3668" s="13">
        <f>VLOOKUP(C3668,'渗透率、续签率'!B:C,2,0)</f>
        <v>0.80900000000000005</v>
      </c>
      <c r="M3668" s="6">
        <v>0</v>
      </c>
      <c r="N3668">
        <v>0</v>
      </c>
      <c r="O3668">
        <v>0</v>
      </c>
      <c r="P3668" s="6">
        <v>0</v>
      </c>
      <c r="Q3668" s="13">
        <v>0</v>
      </c>
      <c r="R3668" s="13">
        <v>0</v>
      </c>
      <c r="S3668" s="31">
        <v>1</v>
      </c>
      <c r="T3668" s="6">
        <f>VLOOKUP(E3668,'参数设置&amp;汇总'!S:U,3,0)</f>
        <v>1</v>
      </c>
      <c r="U3668" s="78">
        <f t="shared" si="285"/>
        <v>0</v>
      </c>
      <c r="V3668" s="13">
        <v>0.85000000000000009</v>
      </c>
      <c r="W3668" s="78">
        <f t="shared" si="287"/>
        <v>0</v>
      </c>
      <c r="X3668" s="1">
        <f>VLOOKUP(E3668,'渗透率、续签率'!AG:AJ,4,0)</f>
        <v>15914</v>
      </c>
      <c r="Y3668" s="1">
        <f t="shared" si="288"/>
        <v>0</v>
      </c>
      <c r="Z3668">
        <v>0</v>
      </c>
      <c r="AA3668" s="89">
        <f t="shared" si="289"/>
        <v>0</v>
      </c>
      <c r="AH3668" s="37"/>
      <c r="AI3668" s="37"/>
      <c r="AJ3668" s="1"/>
      <c r="AK3668" s="37"/>
    </row>
    <row r="3669" spans="1:37" hidden="1">
      <c r="A3669" t="s">
        <v>64</v>
      </c>
      <c r="B3669" t="s">
        <v>2</v>
      </c>
      <c r="C3669" t="s">
        <v>7</v>
      </c>
      <c r="D3669" t="s">
        <v>116</v>
      </c>
      <c r="E3669" t="s">
        <v>509</v>
      </c>
      <c r="F3669" t="str">
        <f t="shared" si="286"/>
        <v>雅安市留学机构</v>
      </c>
      <c r="G3669" t="s">
        <v>77</v>
      </c>
      <c r="H3669" t="s">
        <v>454</v>
      </c>
      <c r="I3669" t="s">
        <v>70</v>
      </c>
      <c r="J3669">
        <v>0</v>
      </c>
      <c r="K3669">
        <v>0</v>
      </c>
      <c r="L3669" s="13">
        <f>VLOOKUP(C3669,'渗透率、续签率'!B:C,2,0)</f>
        <v>0.80900000000000005</v>
      </c>
      <c r="M3669" s="6">
        <v>0</v>
      </c>
      <c r="N3669">
        <v>0</v>
      </c>
      <c r="O3669">
        <v>0</v>
      </c>
      <c r="P3669" s="6">
        <v>0</v>
      </c>
      <c r="Q3669" s="13">
        <v>0</v>
      </c>
      <c r="R3669" s="13">
        <v>0</v>
      </c>
      <c r="S3669" s="31">
        <v>0</v>
      </c>
      <c r="T3669" s="6">
        <f>VLOOKUP(E3669,'参数设置&amp;汇总'!S:U,3,0)</f>
        <v>1</v>
      </c>
      <c r="U3669" s="78">
        <f t="shared" si="285"/>
        <v>0</v>
      </c>
      <c r="V3669" s="13">
        <v>0.85000000000000009</v>
      </c>
      <c r="W3669" s="78">
        <f t="shared" si="287"/>
        <v>0</v>
      </c>
      <c r="X3669" s="1">
        <f>VLOOKUP(E3669,'渗透率、续签率'!AG:AJ,4,0)</f>
        <v>15914</v>
      </c>
      <c r="Y3669" s="1">
        <f t="shared" si="288"/>
        <v>0</v>
      </c>
      <c r="Z3669">
        <v>0</v>
      </c>
      <c r="AA3669" s="89">
        <f t="shared" si="289"/>
        <v>0</v>
      </c>
      <c r="AH3669" s="37"/>
      <c r="AI3669" s="37"/>
      <c r="AJ3669" s="1"/>
      <c r="AK3669" s="37"/>
    </row>
    <row r="3670" spans="1:37" hidden="1">
      <c r="A3670" t="s">
        <v>64</v>
      </c>
      <c r="B3670" t="s">
        <v>2</v>
      </c>
      <c r="C3670" t="s">
        <v>7</v>
      </c>
      <c r="D3670" t="s">
        <v>116</v>
      </c>
      <c r="E3670" t="s">
        <v>509</v>
      </c>
      <c r="F3670" t="str">
        <f t="shared" si="286"/>
        <v>鞍山市留学机构</v>
      </c>
      <c r="G3670" t="s">
        <v>101</v>
      </c>
      <c r="H3670" t="s">
        <v>455</v>
      </c>
      <c r="I3670" t="s">
        <v>70</v>
      </c>
      <c r="J3670">
        <v>8</v>
      </c>
      <c r="K3670">
        <v>0</v>
      </c>
      <c r="L3670" s="13">
        <f>VLOOKUP(C3670,'渗透率、续签率'!B:C,2,0)</f>
        <v>0.80900000000000005</v>
      </c>
      <c r="M3670" s="6">
        <v>0</v>
      </c>
      <c r="N3670">
        <v>0</v>
      </c>
      <c r="O3670">
        <v>0</v>
      </c>
      <c r="P3670" s="6">
        <v>0</v>
      </c>
      <c r="Q3670" s="13">
        <v>0</v>
      </c>
      <c r="R3670" s="13">
        <v>0</v>
      </c>
      <c r="S3670" s="31">
        <v>3</v>
      </c>
      <c r="T3670" s="6">
        <f>VLOOKUP(E3670,'参数设置&amp;汇总'!S:U,3,0)</f>
        <v>1</v>
      </c>
      <c r="U3670" s="78">
        <f t="shared" si="285"/>
        <v>0</v>
      </c>
      <c r="V3670" s="13">
        <v>0.85000000000000009</v>
      </c>
      <c r="W3670" s="78">
        <f t="shared" si="287"/>
        <v>0</v>
      </c>
      <c r="X3670" s="1">
        <f>VLOOKUP(E3670,'渗透率、续签率'!AG:AJ,4,0)</f>
        <v>15914</v>
      </c>
      <c r="Y3670" s="1">
        <f t="shared" si="288"/>
        <v>0</v>
      </c>
      <c r="Z3670">
        <v>0</v>
      </c>
      <c r="AA3670" s="89">
        <f t="shared" si="289"/>
        <v>0</v>
      </c>
      <c r="AH3670" s="37"/>
      <c r="AI3670" s="37"/>
      <c r="AJ3670" s="1"/>
      <c r="AK3670" s="37"/>
    </row>
    <row r="3671" spans="1:37" hidden="1">
      <c r="A3671" t="s">
        <v>64</v>
      </c>
      <c r="B3671" t="s">
        <v>2</v>
      </c>
      <c r="C3671" t="s">
        <v>7</v>
      </c>
      <c r="D3671" t="s">
        <v>116</v>
      </c>
      <c r="E3671" t="s">
        <v>509</v>
      </c>
      <c r="F3671" t="str">
        <f t="shared" si="286"/>
        <v>韶关市留学机构</v>
      </c>
      <c r="G3671" t="s">
        <v>75</v>
      </c>
      <c r="H3671" t="s">
        <v>456</v>
      </c>
      <c r="I3671" t="s">
        <v>68</v>
      </c>
      <c r="J3671">
        <v>2</v>
      </c>
      <c r="K3671">
        <v>0</v>
      </c>
      <c r="L3671" s="13">
        <f>VLOOKUP(C3671,'渗透率、续签率'!B:C,2,0)</f>
        <v>0.80900000000000005</v>
      </c>
      <c r="M3671" s="6">
        <v>0</v>
      </c>
      <c r="N3671">
        <v>0</v>
      </c>
      <c r="O3671">
        <v>0</v>
      </c>
      <c r="P3671" s="6">
        <v>0</v>
      </c>
      <c r="Q3671" s="13">
        <v>0</v>
      </c>
      <c r="R3671" s="13">
        <v>0</v>
      </c>
      <c r="S3671" s="31">
        <v>2</v>
      </c>
      <c r="T3671" s="6">
        <f>VLOOKUP(E3671,'参数设置&amp;汇总'!S:U,3,0)</f>
        <v>1</v>
      </c>
      <c r="U3671" s="78">
        <f t="shared" si="285"/>
        <v>0</v>
      </c>
      <c r="V3671" s="13">
        <v>0.85000000000000009</v>
      </c>
      <c r="W3671" s="78">
        <f t="shared" si="287"/>
        <v>0</v>
      </c>
      <c r="X3671" s="1">
        <f>VLOOKUP(E3671,'渗透率、续签率'!AG:AJ,4,0)</f>
        <v>15914</v>
      </c>
      <c r="Y3671" s="1">
        <f t="shared" si="288"/>
        <v>0</v>
      </c>
      <c r="Z3671">
        <v>0</v>
      </c>
      <c r="AA3671" s="89">
        <f t="shared" si="289"/>
        <v>0</v>
      </c>
      <c r="AH3671" s="37"/>
      <c r="AI3671" s="37"/>
      <c r="AJ3671" s="1"/>
      <c r="AK3671" s="37"/>
    </row>
    <row r="3672" spans="1:37" hidden="1">
      <c r="A3672" t="s">
        <v>64</v>
      </c>
      <c r="B3672" t="s">
        <v>2</v>
      </c>
      <c r="C3672" t="s">
        <v>7</v>
      </c>
      <c r="D3672" t="s">
        <v>116</v>
      </c>
      <c r="E3672" t="s">
        <v>509</v>
      </c>
      <c r="F3672" t="str">
        <f t="shared" si="286"/>
        <v>香港特别行政区留学机构</v>
      </c>
      <c r="G3672" t="s">
        <v>457</v>
      </c>
      <c r="H3672" t="s">
        <v>457</v>
      </c>
      <c r="I3672" t="s">
        <v>57</v>
      </c>
      <c r="J3672">
        <v>101</v>
      </c>
      <c r="K3672">
        <v>0</v>
      </c>
      <c r="L3672" s="13">
        <f>VLOOKUP(C3672,'渗透率、续签率'!B:C,2,0)</f>
        <v>0.80900000000000005</v>
      </c>
      <c r="M3672" s="6">
        <v>0</v>
      </c>
      <c r="N3672">
        <v>0</v>
      </c>
      <c r="O3672">
        <v>0</v>
      </c>
      <c r="P3672" s="6">
        <v>0</v>
      </c>
      <c r="Q3672" s="13">
        <v>0</v>
      </c>
      <c r="R3672" s="13">
        <v>0</v>
      </c>
      <c r="S3672" s="31">
        <v>109</v>
      </c>
      <c r="T3672" s="6">
        <f>VLOOKUP(E3672,'参数设置&amp;汇总'!S:U,3,0)</f>
        <v>1</v>
      </c>
      <c r="U3672" s="78">
        <f t="shared" si="285"/>
        <v>0</v>
      </c>
      <c r="V3672" s="13">
        <v>0.85000000000000009</v>
      </c>
      <c r="W3672" s="78">
        <f t="shared" si="287"/>
        <v>0</v>
      </c>
      <c r="X3672" s="1">
        <f>VLOOKUP(E3672,'渗透率、续签率'!AG:AJ,4,0)</f>
        <v>15914</v>
      </c>
      <c r="Y3672" s="1">
        <f t="shared" si="288"/>
        <v>0</v>
      </c>
      <c r="Z3672">
        <v>0</v>
      </c>
      <c r="AA3672" s="89">
        <f t="shared" si="289"/>
        <v>0</v>
      </c>
      <c r="AH3672" s="37"/>
      <c r="AI3672" s="37"/>
      <c r="AJ3672" s="1"/>
      <c r="AK3672" s="37"/>
    </row>
    <row r="3673" spans="1:37" hidden="1">
      <c r="A3673" t="s">
        <v>64</v>
      </c>
      <c r="B3673" t="s">
        <v>2</v>
      </c>
      <c r="C3673" t="s">
        <v>7</v>
      </c>
      <c r="D3673" t="s">
        <v>116</v>
      </c>
      <c r="E3673" t="s">
        <v>509</v>
      </c>
      <c r="F3673" t="str">
        <f t="shared" si="286"/>
        <v>马鞍山市留学机构</v>
      </c>
      <c r="G3673" t="s">
        <v>94</v>
      </c>
      <c r="H3673" t="s">
        <v>458</v>
      </c>
      <c r="I3673" t="s">
        <v>68</v>
      </c>
      <c r="J3673">
        <v>3</v>
      </c>
      <c r="K3673">
        <v>1</v>
      </c>
      <c r="L3673" s="13">
        <f>VLOOKUP(C3673,'渗透率、续签率'!B:C,2,0)</f>
        <v>0.80900000000000005</v>
      </c>
      <c r="M3673" s="6">
        <v>0.33</v>
      </c>
      <c r="N3673">
        <v>0</v>
      </c>
      <c r="O3673">
        <v>0</v>
      </c>
      <c r="P3673" s="6">
        <v>0</v>
      </c>
      <c r="Q3673" s="13">
        <v>0.94399999999999995</v>
      </c>
      <c r="R3673" s="13">
        <v>0</v>
      </c>
      <c r="S3673" s="31">
        <v>13</v>
      </c>
      <c r="T3673" s="6">
        <f>VLOOKUP(E3673,'参数设置&amp;汇总'!S:U,3,0)</f>
        <v>1</v>
      </c>
      <c r="U3673" s="78">
        <f t="shared" si="285"/>
        <v>0</v>
      </c>
      <c r="V3673" s="13">
        <v>0.85000000000000009</v>
      </c>
      <c r="W3673" s="78">
        <f t="shared" si="287"/>
        <v>0</v>
      </c>
      <c r="X3673" s="1">
        <f>VLOOKUP(E3673,'渗透率、续签率'!AG:AJ,4,0)</f>
        <v>15914</v>
      </c>
      <c r="Y3673" s="1">
        <f t="shared" si="288"/>
        <v>0</v>
      </c>
      <c r="Z3673">
        <v>0</v>
      </c>
      <c r="AA3673" s="89">
        <f t="shared" si="289"/>
        <v>0</v>
      </c>
      <c r="AH3673" s="37"/>
      <c r="AI3673" s="37"/>
      <c r="AK3673" s="37"/>
    </row>
    <row r="3674" spans="1:37" hidden="1">
      <c r="A3674" t="s">
        <v>64</v>
      </c>
      <c r="B3674" t="s">
        <v>2</v>
      </c>
      <c r="C3674" t="s">
        <v>7</v>
      </c>
      <c r="D3674" t="s">
        <v>116</v>
      </c>
      <c r="E3674" t="s">
        <v>509</v>
      </c>
      <c r="F3674" t="str">
        <f t="shared" si="286"/>
        <v>驻马店市留学机构</v>
      </c>
      <c r="G3674" t="s">
        <v>110</v>
      </c>
      <c r="H3674" t="s">
        <v>459</v>
      </c>
      <c r="I3674" t="s">
        <v>70</v>
      </c>
      <c r="J3674">
        <v>3</v>
      </c>
      <c r="K3674">
        <v>0</v>
      </c>
      <c r="L3674" s="13">
        <f>VLOOKUP(C3674,'渗透率、续签率'!B:C,2,0)</f>
        <v>0.80900000000000005</v>
      </c>
      <c r="M3674" s="6">
        <v>0</v>
      </c>
      <c r="N3674">
        <v>0</v>
      </c>
      <c r="O3674">
        <v>0</v>
      </c>
      <c r="P3674" s="6">
        <v>0</v>
      </c>
      <c r="Q3674" s="13">
        <v>0</v>
      </c>
      <c r="R3674" s="13">
        <v>0</v>
      </c>
      <c r="S3674" s="31">
        <v>2</v>
      </c>
      <c r="T3674" s="6">
        <f>VLOOKUP(E3674,'参数设置&amp;汇总'!S:U,3,0)</f>
        <v>1</v>
      </c>
      <c r="U3674" s="78">
        <f t="shared" si="285"/>
        <v>0</v>
      </c>
      <c r="V3674" s="13">
        <v>0.85000000000000009</v>
      </c>
      <c r="W3674" s="78">
        <f t="shared" si="287"/>
        <v>0</v>
      </c>
      <c r="X3674" s="1">
        <f>VLOOKUP(E3674,'渗透率、续签率'!AG:AJ,4,0)</f>
        <v>15914</v>
      </c>
      <c r="Y3674" s="1">
        <f t="shared" si="288"/>
        <v>0</v>
      </c>
      <c r="Z3674">
        <v>0</v>
      </c>
      <c r="AA3674" s="89">
        <f t="shared" si="289"/>
        <v>0</v>
      </c>
      <c r="AH3674" s="37"/>
      <c r="AI3674" s="37"/>
      <c r="AK3674" s="37"/>
    </row>
    <row r="3675" spans="1:37" hidden="1">
      <c r="A3675" t="s">
        <v>64</v>
      </c>
      <c r="B3675" t="s">
        <v>2</v>
      </c>
      <c r="C3675" t="s">
        <v>7</v>
      </c>
      <c r="D3675" t="s">
        <v>116</v>
      </c>
      <c r="E3675" t="s">
        <v>509</v>
      </c>
      <c r="F3675" t="str">
        <f t="shared" si="286"/>
        <v>鸡西市留学机构</v>
      </c>
      <c r="G3675" t="s">
        <v>118</v>
      </c>
      <c r="H3675" t="s">
        <v>460</v>
      </c>
      <c r="I3675" t="s">
        <v>70</v>
      </c>
      <c r="J3675">
        <v>1</v>
      </c>
      <c r="K3675">
        <v>0</v>
      </c>
      <c r="L3675" s="13">
        <f>VLOOKUP(C3675,'渗透率、续签率'!B:C,2,0)</f>
        <v>0.80900000000000005</v>
      </c>
      <c r="M3675" s="6">
        <v>0</v>
      </c>
      <c r="N3675">
        <v>0</v>
      </c>
      <c r="O3675">
        <v>0</v>
      </c>
      <c r="P3675" s="6">
        <v>0</v>
      </c>
      <c r="Q3675" s="13">
        <v>0</v>
      </c>
      <c r="R3675" s="13">
        <v>0</v>
      </c>
      <c r="S3675" s="31">
        <v>0</v>
      </c>
      <c r="T3675" s="6">
        <f>VLOOKUP(E3675,'参数设置&amp;汇总'!S:U,3,0)</f>
        <v>1</v>
      </c>
      <c r="U3675" s="78">
        <f t="shared" si="285"/>
        <v>0</v>
      </c>
      <c r="V3675" s="13">
        <v>0.85000000000000009</v>
      </c>
      <c r="W3675" s="78">
        <f t="shared" si="287"/>
        <v>0</v>
      </c>
      <c r="X3675" s="1">
        <f>VLOOKUP(E3675,'渗透率、续签率'!AG:AJ,4,0)</f>
        <v>15914</v>
      </c>
      <c r="Y3675" s="1">
        <f t="shared" si="288"/>
        <v>0</v>
      </c>
      <c r="Z3675">
        <v>0</v>
      </c>
      <c r="AA3675" s="89">
        <f t="shared" si="289"/>
        <v>0</v>
      </c>
      <c r="AH3675" s="37"/>
      <c r="AI3675" s="37"/>
      <c r="AJ3675" s="1"/>
      <c r="AK3675" s="37"/>
    </row>
    <row r="3676" spans="1:37" hidden="1">
      <c r="A3676" t="s">
        <v>64</v>
      </c>
      <c r="B3676" t="s">
        <v>2</v>
      </c>
      <c r="C3676" t="s">
        <v>7</v>
      </c>
      <c r="D3676" t="s">
        <v>116</v>
      </c>
      <c r="E3676" t="s">
        <v>509</v>
      </c>
      <c r="F3676" t="str">
        <f t="shared" si="286"/>
        <v>鹤壁市留学机构</v>
      </c>
      <c r="G3676" t="s">
        <v>110</v>
      </c>
      <c r="H3676" t="s">
        <v>461</v>
      </c>
      <c r="I3676" t="s">
        <v>70</v>
      </c>
      <c r="J3676">
        <v>1</v>
      </c>
      <c r="K3676">
        <v>0</v>
      </c>
      <c r="L3676" s="13">
        <f>VLOOKUP(C3676,'渗透率、续签率'!B:C,2,0)</f>
        <v>0.80900000000000005</v>
      </c>
      <c r="M3676" s="6">
        <v>0</v>
      </c>
      <c r="N3676">
        <v>0</v>
      </c>
      <c r="O3676">
        <v>0</v>
      </c>
      <c r="P3676" s="6">
        <v>0</v>
      </c>
      <c r="Q3676" s="13">
        <v>0</v>
      </c>
      <c r="R3676" s="13">
        <v>0</v>
      </c>
      <c r="S3676" s="31">
        <v>1</v>
      </c>
      <c r="T3676" s="6">
        <f>VLOOKUP(E3676,'参数设置&amp;汇总'!S:U,3,0)</f>
        <v>1</v>
      </c>
      <c r="U3676" s="78">
        <f t="shared" si="285"/>
        <v>0</v>
      </c>
      <c r="V3676" s="13">
        <v>0.85000000000000009</v>
      </c>
      <c r="W3676" s="78">
        <f t="shared" si="287"/>
        <v>0</v>
      </c>
      <c r="X3676" s="1">
        <f>VLOOKUP(E3676,'渗透率、续签率'!AG:AJ,4,0)</f>
        <v>15914</v>
      </c>
      <c r="Y3676" s="1">
        <f t="shared" si="288"/>
        <v>0</v>
      </c>
      <c r="Z3676">
        <v>0</v>
      </c>
      <c r="AA3676" s="89">
        <f t="shared" si="289"/>
        <v>0</v>
      </c>
    </row>
    <row r="3677" spans="1:37" hidden="1">
      <c r="A3677" t="s">
        <v>64</v>
      </c>
      <c r="B3677" t="s">
        <v>2</v>
      </c>
      <c r="C3677" t="s">
        <v>7</v>
      </c>
      <c r="D3677" t="s">
        <v>116</v>
      </c>
      <c r="E3677" t="s">
        <v>509</v>
      </c>
      <c r="F3677" t="str">
        <f t="shared" si="286"/>
        <v>鹤岗市留学机构</v>
      </c>
      <c r="G3677" t="s">
        <v>118</v>
      </c>
      <c r="H3677" t="s">
        <v>462</v>
      </c>
      <c r="I3677" t="s">
        <v>70</v>
      </c>
      <c r="J3677">
        <v>0</v>
      </c>
      <c r="K3677">
        <v>0</v>
      </c>
      <c r="L3677" s="13">
        <f>VLOOKUP(C3677,'渗透率、续签率'!B:C,2,0)</f>
        <v>0.80900000000000005</v>
      </c>
      <c r="M3677" s="6">
        <v>0</v>
      </c>
      <c r="N3677">
        <v>0</v>
      </c>
      <c r="O3677">
        <v>0</v>
      </c>
      <c r="P3677" s="6">
        <v>0</v>
      </c>
      <c r="Q3677" s="13">
        <v>0</v>
      </c>
      <c r="R3677" s="13">
        <v>0</v>
      </c>
      <c r="S3677" s="31">
        <v>0</v>
      </c>
      <c r="T3677" s="6">
        <f>VLOOKUP(E3677,'参数设置&amp;汇总'!S:U,3,0)</f>
        <v>1</v>
      </c>
      <c r="U3677" s="78">
        <f t="shared" si="285"/>
        <v>0</v>
      </c>
      <c r="V3677" s="13">
        <v>0.85000000000000009</v>
      </c>
      <c r="W3677" s="78">
        <f t="shared" si="287"/>
        <v>0</v>
      </c>
      <c r="X3677" s="1">
        <f>VLOOKUP(E3677,'渗透率、续签率'!AG:AJ,4,0)</f>
        <v>15914</v>
      </c>
      <c r="Y3677" s="1">
        <f t="shared" si="288"/>
        <v>0</v>
      </c>
      <c r="Z3677">
        <v>0</v>
      </c>
      <c r="AA3677" s="89">
        <f t="shared" si="289"/>
        <v>0</v>
      </c>
      <c r="AH3677" s="37"/>
      <c r="AI3677" s="37"/>
      <c r="AK3677" s="37"/>
    </row>
    <row r="3678" spans="1:37" hidden="1">
      <c r="A3678" t="s">
        <v>64</v>
      </c>
      <c r="B3678" t="s">
        <v>2</v>
      </c>
      <c r="C3678" t="s">
        <v>7</v>
      </c>
      <c r="D3678" t="s">
        <v>116</v>
      </c>
      <c r="E3678" t="s">
        <v>509</v>
      </c>
      <c r="F3678" t="str">
        <f t="shared" si="286"/>
        <v>鹰潭市留学机构</v>
      </c>
      <c r="G3678" t="s">
        <v>90</v>
      </c>
      <c r="H3678" t="s">
        <v>463</v>
      </c>
      <c r="I3678" t="s">
        <v>68</v>
      </c>
      <c r="J3678">
        <v>2</v>
      </c>
      <c r="K3678">
        <v>0</v>
      </c>
      <c r="L3678" s="13">
        <f>VLOOKUP(C3678,'渗透率、续签率'!B:C,2,0)</f>
        <v>0.80900000000000005</v>
      </c>
      <c r="M3678" s="6">
        <v>0</v>
      </c>
      <c r="N3678">
        <v>0</v>
      </c>
      <c r="O3678">
        <v>0</v>
      </c>
      <c r="P3678" s="6">
        <v>0</v>
      </c>
      <c r="Q3678" s="13">
        <v>0</v>
      </c>
      <c r="R3678" s="13">
        <v>0</v>
      </c>
      <c r="S3678" s="31">
        <v>0</v>
      </c>
      <c r="T3678" s="6">
        <f>VLOOKUP(E3678,'参数设置&amp;汇总'!S:U,3,0)</f>
        <v>1</v>
      </c>
      <c r="U3678" s="78">
        <f t="shared" si="285"/>
        <v>0</v>
      </c>
      <c r="V3678" s="13">
        <v>0.85000000000000009</v>
      </c>
      <c r="W3678" s="78">
        <f t="shared" si="287"/>
        <v>0</v>
      </c>
      <c r="X3678" s="1">
        <f>VLOOKUP(E3678,'渗透率、续签率'!AG:AJ,4,0)</f>
        <v>15914</v>
      </c>
      <c r="Y3678" s="1">
        <f t="shared" si="288"/>
        <v>0</v>
      </c>
      <c r="Z3678">
        <v>0</v>
      </c>
      <c r="AA3678" s="89">
        <f t="shared" si="289"/>
        <v>0</v>
      </c>
    </row>
    <row r="3679" spans="1:37" hidden="1">
      <c r="A3679" t="s">
        <v>64</v>
      </c>
      <c r="B3679" t="s">
        <v>2</v>
      </c>
      <c r="C3679" t="s">
        <v>7</v>
      </c>
      <c r="D3679" t="s">
        <v>116</v>
      </c>
      <c r="E3679" t="s">
        <v>509</v>
      </c>
      <c r="F3679" t="str">
        <f t="shared" si="286"/>
        <v>黄冈市留学机构</v>
      </c>
      <c r="G3679" t="s">
        <v>81</v>
      </c>
      <c r="H3679" t="s">
        <v>464</v>
      </c>
      <c r="I3679" t="s">
        <v>68</v>
      </c>
      <c r="J3679">
        <v>2</v>
      </c>
      <c r="K3679">
        <v>0</v>
      </c>
      <c r="L3679" s="13">
        <f>VLOOKUP(C3679,'渗透率、续签率'!B:C,2,0)</f>
        <v>0.80900000000000005</v>
      </c>
      <c r="M3679" s="6">
        <v>0</v>
      </c>
      <c r="N3679">
        <v>0</v>
      </c>
      <c r="O3679">
        <v>0</v>
      </c>
      <c r="P3679" s="6">
        <v>0</v>
      </c>
      <c r="Q3679" s="13">
        <v>0</v>
      </c>
      <c r="R3679" s="13">
        <v>0</v>
      </c>
      <c r="S3679" s="31">
        <v>1</v>
      </c>
      <c r="T3679" s="6">
        <f>VLOOKUP(E3679,'参数设置&amp;汇总'!S:U,3,0)</f>
        <v>1</v>
      </c>
      <c r="U3679" s="78">
        <f t="shared" si="285"/>
        <v>0</v>
      </c>
      <c r="V3679" s="13">
        <v>0.85000000000000009</v>
      </c>
      <c r="W3679" s="78">
        <f t="shared" si="287"/>
        <v>0</v>
      </c>
      <c r="X3679" s="1">
        <f>VLOOKUP(E3679,'渗透率、续签率'!AG:AJ,4,0)</f>
        <v>15914</v>
      </c>
      <c r="Y3679" s="1">
        <f t="shared" si="288"/>
        <v>0</v>
      </c>
      <c r="Z3679">
        <v>0</v>
      </c>
      <c r="AA3679" s="89">
        <f t="shared" si="289"/>
        <v>0</v>
      </c>
    </row>
    <row r="3680" spans="1:37" hidden="1">
      <c r="A3680" t="s">
        <v>64</v>
      </c>
      <c r="B3680" t="s">
        <v>2</v>
      </c>
      <c r="C3680" t="s">
        <v>7</v>
      </c>
      <c r="D3680" t="s">
        <v>116</v>
      </c>
      <c r="E3680" t="s">
        <v>509</v>
      </c>
      <c r="F3680" t="str">
        <f t="shared" si="286"/>
        <v>黄南藏族自治州留学机构</v>
      </c>
      <c r="G3680" t="s">
        <v>297</v>
      </c>
      <c r="H3680" t="s">
        <v>465</v>
      </c>
      <c r="I3680" t="s">
        <v>70</v>
      </c>
      <c r="J3680">
        <v>0</v>
      </c>
      <c r="K3680">
        <v>0</v>
      </c>
      <c r="L3680" s="13">
        <f>VLOOKUP(C3680,'渗透率、续签率'!B:C,2,0)</f>
        <v>0.80900000000000005</v>
      </c>
      <c r="M3680" s="6">
        <v>0</v>
      </c>
      <c r="N3680">
        <v>0</v>
      </c>
      <c r="O3680">
        <v>0</v>
      </c>
      <c r="P3680" s="6">
        <v>0</v>
      </c>
      <c r="Q3680" s="13">
        <v>0</v>
      </c>
      <c r="R3680" s="13">
        <v>0</v>
      </c>
      <c r="S3680" s="31">
        <v>0</v>
      </c>
      <c r="T3680" s="6">
        <f>VLOOKUP(E3680,'参数设置&amp;汇总'!S:U,3,0)</f>
        <v>1</v>
      </c>
      <c r="U3680" s="78">
        <f t="shared" si="285"/>
        <v>0</v>
      </c>
      <c r="V3680" s="13">
        <v>0.85000000000000009</v>
      </c>
      <c r="W3680" s="78">
        <f t="shared" si="287"/>
        <v>0</v>
      </c>
      <c r="X3680" s="1">
        <f>VLOOKUP(E3680,'渗透率、续签率'!AG:AJ,4,0)</f>
        <v>15914</v>
      </c>
      <c r="Y3680" s="1">
        <f t="shared" si="288"/>
        <v>0</v>
      </c>
      <c r="Z3680">
        <v>0</v>
      </c>
      <c r="AA3680" s="89">
        <f t="shared" si="289"/>
        <v>0</v>
      </c>
      <c r="AH3680" s="37"/>
      <c r="AI3680" s="37"/>
      <c r="AK3680" s="37"/>
    </row>
    <row r="3681" spans="1:37" hidden="1">
      <c r="A3681" t="s">
        <v>64</v>
      </c>
      <c r="B3681" t="s">
        <v>2</v>
      </c>
      <c r="C3681" t="s">
        <v>7</v>
      </c>
      <c r="D3681" t="s">
        <v>116</v>
      </c>
      <c r="E3681" t="s">
        <v>509</v>
      </c>
      <c r="F3681" t="str">
        <f t="shared" si="286"/>
        <v>黄山市留学机构</v>
      </c>
      <c r="G3681" t="s">
        <v>94</v>
      </c>
      <c r="H3681" t="s">
        <v>466</v>
      </c>
      <c r="I3681" t="s">
        <v>68</v>
      </c>
      <c r="J3681">
        <v>1</v>
      </c>
      <c r="K3681">
        <v>0</v>
      </c>
      <c r="L3681" s="13">
        <f>VLOOKUP(C3681,'渗透率、续签率'!B:C,2,0)</f>
        <v>0.80900000000000005</v>
      </c>
      <c r="M3681" s="6">
        <v>0</v>
      </c>
      <c r="N3681">
        <v>0</v>
      </c>
      <c r="O3681">
        <v>0</v>
      </c>
      <c r="P3681" s="6">
        <v>0</v>
      </c>
      <c r="Q3681" s="13">
        <v>0</v>
      </c>
      <c r="R3681" s="13">
        <v>0</v>
      </c>
      <c r="S3681" s="31">
        <v>0</v>
      </c>
      <c r="T3681" s="6">
        <f>VLOOKUP(E3681,'参数设置&amp;汇总'!S:U,3,0)</f>
        <v>1</v>
      </c>
      <c r="U3681" s="78">
        <f t="shared" si="285"/>
        <v>0</v>
      </c>
      <c r="V3681" s="13">
        <v>0.85000000000000009</v>
      </c>
      <c r="W3681" s="78">
        <f t="shared" si="287"/>
        <v>0</v>
      </c>
      <c r="X3681" s="1">
        <f>VLOOKUP(E3681,'渗透率、续签率'!AG:AJ,4,0)</f>
        <v>15914</v>
      </c>
      <c r="Y3681" s="1">
        <f t="shared" si="288"/>
        <v>0</v>
      </c>
      <c r="Z3681">
        <v>0</v>
      </c>
      <c r="AA3681" s="89">
        <f t="shared" si="289"/>
        <v>0</v>
      </c>
      <c r="AH3681" s="37"/>
      <c r="AI3681" s="37"/>
      <c r="AK3681" s="37"/>
    </row>
    <row r="3682" spans="1:37" hidden="1">
      <c r="A3682" t="s">
        <v>64</v>
      </c>
      <c r="B3682" t="s">
        <v>2</v>
      </c>
      <c r="C3682" t="s">
        <v>7</v>
      </c>
      <c r="D3682" t="s">
        <v>116</v>
      </c>
      <c r="E3682" t="s">
        <v>509</v>
      </c>
      <c r="F3682" t="str">
        <f t="shared" si="286"/>
        <v>黄石市留学机构</v>
      </c>
      <c r="G3682" t="s">
        <v>81</v>
      </c>
      <c r="H3682" t="s">
        <v>467</v>
      </c>
      <c r="I3682" t="s">
        <v>68</v>
      </c>
      <c r="J3682">
        <v>3</v>
      </c>
      <c r="K3682">
        <v>0</v>
      </c>
      <c r="L3682" s="13">
        <f>VLOOKUP(C3682,'渗透率、续签率'!B:C,2,0)</f>
        <v>0.80900000000000005</v>
      </c>
      <c r="M3682" s="6">
        <v>0</v>
      </c>
      <c r="N3682">
        <v>0</v>
      </c>
      <c r="O3682">
        <v>0</v>
      </c>
      <c r="P3682" s="6">
        <v>0</v>
      </c>
      <c r="Q3682" s="13">
        <v>0</v>
      </c>
      <c r="R3682" s="13">
        <v>0</v>
      </c>
      <c r="S3682" s="31">
        <v>1</v>
      </c>
      <c r="T3682" s="6">
        <f>VLOOKUP(E3682,'参数设置&amp;汇总'!S:U,3,0)</f>
        <v>1</v>
      </c>
      <c r="U3682" s="78">
        <f t="shared" si="285"/>
        <v>0</v>
      </c>
      <c r="V3682" s="13">
        <v>0.85000000000000009</v>
      </c>
      <c r="W3682" s="78">
        <f t="shared" si="287"/>
        <v>0</v>
      </c>
      <c r="X3682" s="1">
        <f>VLOOKUP(E3682,'渗透率、续签率'!AG:AJ,4,0)</f>
        <v>15914</v>
      </c>
      <c r="Y3682" s="1">
        <f t="shared" si="288"/>
        <v>0</v>
      </c>
      <c r="Z3682">
        <v>0</v>
      </c>
      <c r="AA3682" s="89">
        <f t="shared" si="289"/>
        <v>0</v>
      </c>
    </row>
    <row r="3683" spans="1:37" hidden="1">
      <c r="A3683" t="s">
        <v>64</v>
      </c>
      <c r="B3683" t="s">
        <v>2</v>
      </c>
      <c r="C3683" t="s">
        <v>7</v>
      </c>
      <c r="D3683" t="s">
        <v>116</v>
      </c>
      <c r="E3683" t="s">
        <v>509</v>
      </c>
      <c r="F3683" t="str">
        <f t="shared" si="286"/>
        <v>黑河市留学机构</v>
      </c>
      <c r="G3683" t="s">
        <v>118</v>
      </c>
      <c r="H3683" t="s">
        <v>468</v>
      </c>
      <c r="I3683" t="s">
        <v>70</v>
      </c>
      <c r="J3683">
        <v>5</v>
      </c>
      <c r="K3683">
        <v>0</v>
      </c>
      <c r="L3683" s="13">
        <f>VLOOKUP(C3683,'渗透率、续签率'!B:C,2,0)</f>
        <v>0.80900000000000005</v>
      </c>
      <c r="M3683" s="6">
        <v>0</v>
      </c>
      <c r="N3683">
        <v>0</v>
      </c>
      <c r="O3683">
        <v>0</v>
      </c>
      <c r="P3683" s="6">
        <v>0</v>
      </c>
      <c r="Q3683" s="13">
        <v>0</v>
      </c>
      <c r="R3683" s="13">
        <v>0</v>
      </c>
      <c r="S3683" s="31">
        <v>2</v>
      </c>
      <c r="T3683" s="6">
        <f>VLOOKUP(E3683,'参数设置&amp;汇总'!S:U,3,0)</f>
        <v>1</v>
      </c>
      <c r="U3683" s="78">
        <f t="shared" si="285"/>
        <v>0</v>
      </c>
      <c r="V3683" s="13">
        <v>0.85000000000000009</v>
      </c>
      <c r="W3683" s="78">
        <f t="shared" si="287"/>
        <v>0</v>
      </c>
      <c r="X3683" s="1">
        <f>VLOOKUP(E3683,'渗透率、续签率'!AG:AJ,4,0)</f>
        <v>15914</v>
      </c>
      <c r="Y3683" s="1">
        <f t="shared" si="288"/>
        <v>0</v>
      </c>
      <c r="Z3683">
        <v>0</v>
      </c>
      <c r="AA3683" s="89">
        <f t="shared" si="289"/>
        <v>0</v>
      </c>
      <c r="AH3683" s="37"/>
      <c r="AI3683" s="37"/>
      <c r="AK3683" s="37"/>
    </row>
    <row r="3684" spans="1:37" hidden="1">
      <c r="A3684" t="s">
        <v>64</v>
      </c>
      <c r="B3684" t="s">
        <v>2</v>
      </c>
      <c r="C3684" t="s">
        <v>7</v>
      </c>
      <c r="D3684" t="s">
        <v>116</v>
      </c>
      <c r="E3684" t="s">
        <v>509</v>
      </c>
      <c r="F3684" t="str">
        <f t="shared" si="286"/>
        <v>黔东南苗族侗族自治州留学机构</v>
      </c>
      <c r="G3684" t="s">
        <v>167</v>
      </c>
      <c r="H3684" t="s">
        <v>469</v>
      </c>
      <c r="I3684" t="s">
        <v>70</v>
      </c>
      <c r="J3684">
        <v>0</v>
      </c>
      <c r="K3684">
        <v>0</v>
      </c>
      <c r="L3684" s="13">
        <f>VLOOKUP(C3684,'渗透率、续签率'!B:C,2,0)</f>
        <v>0.80900000000000005</v>
      </c>
      <c r="M3684" s="6">
        <v>0</v>
      </c>
      <c r="N3684">
        <v>0</v>
      </c>
      <c r="O3684">
        <v>0</v>
      </c>
      <c r="P3684" s="6">
        <v>0</v>
      </c>
      <c r="Q3684" s="13">
        <v>0</v>
      </c>
      <c r="R3684" s="13">
        <v>0</v>
      </c>
      <c r="S3684" s="31">
        <v>0</v>
      </c>
      <c r="T3684" s="6">
        <f>VLOOKUP(E3684,'参数设置&amp;汇总'!S:U,3,0)</f>
        <v>1</v>
      </c>
      <c r="U3684" s="78">
        <f t="shared" si="285"/>
        <v>0</v>
      </c>
      <c r="V3684" s="13">
        <v>0.85000000000000009</v>
      </c>
      <c r="W3684" s="78">
        <f t="shared" si="287"/>
        <v>0</v>
      </c>
      <c r="X3684" s="1">
        <f>VLOOKUP(E3684,'渗透率、续签率'!AG:AJ,4,0)</f>
        <v>15914</v>
      </c>
      <c r="Y3684" s="1">
        <f t="shared" si="288"/>
        <v>0</v>
      </c>
      <c r="Z3684">
        <v>0</v>
      </c>
      <c r="AA3684" s="89">
        <f t="shared" si="289"/>
        <v>0</v>
      </c>
    </row>
    <row r="3685" spans="1:37" hidden="1">
      <c r="A3685" t="s">
        <v>64</v>
      </c>
      <c r="B3685" t="s">
        <v>2</v>
      </c>
      <c r="C3685" t="s">
        <v>7</v>
      </c>
      <c r="D3685" t="s">
        <v>116</v>
      </c>
      <c r="E3685" t="s">
        <v>509</v>
      </c>
      <c r="F3685" t="str">
        <f t="shared" si="286"/>
        <v>黔南布依族苗族自治州留学机构</v>
      </c>
      <c r="G3685" t="s">
        <v>167</v>
      </c>
      <c r="H3685" t="s">
        <v>470</v>
      </c>
      <c r="I3685" t="s">
        <v>70</v>
      </c>
      <c r="J3685">
        <v>0</v>
      </c>
      <c r="K3685">
        <v>0</v>
      </c>
      <c r="L3685" s="13">
        <f>VLOOKUP(C3685,'渗透率、续签率'!B:C,2,0)</f>
        <v>0.80900000000000005</v>
      </c>
      <c r="M3685" s="6">
        <v>0</v>
      </c>
      <c r="N3685">
        <v>0</v>
      </c>
      <c r="O3685">
        <v>0</v>
      </c>
      <c r="P3685" s="6">
        <v>0</v>
      </c>
      <c r="Q3685" s="13">
        <v>0</v>
      </c>
      <c r="R3685" s="13">
        <v>0</v>
      </c>
      <c r="S3685" s="31">
        <v>0</v>
      </c>
      <c r="T3685" s="6">
        <f>VLOOKUP(E3685,'参数设置&amp;汇总'!S:U,3,0)</f>
        <v>1</v>
      </c>
      <c r="U3685" s="78">
        <f t="shared" si="285"/>
        <v>0</v>
      </c>
      <c r="V3685" s="13">
        <v>0.85000000000000009</v>
      </c>
      <c r="W3685" s="78">
        <f t="shared" si="287"/>
        <v>0</v>
      </c>
      <c r="X3685" s="1">
        <f>VLOOKUP(E3685,'渗透率、续签率'!AG:AJ,4,0)</f>
        <v>15914</v>
      </c>
      <c r="Y3685" s="1">
        <f t="shared" si="288"/>
        <v>0</v>
      </c>
      <c r="Z3685">
        <v>0</v>
      </c>
      <c r="AA3685" s="89">
        <f t="shared" si="289"/>
        <v>0</v>
      </c>
    </row>
    <row r="3686" spans="1:37" hidden="1">
      <c r="A3686" t="s">
        <v>64</v>
      </c>
      <c r="B3686" t="s">
        <v>2</v>
      </c>
      <c r="C3686" t="s">
        <v>7</v>
      </c>
      <c r="D3686" t="s">
        <v>116</v>
      </c>
      <c r="E3686" t="s">
        <v>509</v>
      </c>
      <c r="F3686" t="str">
        <f t="shared" si="286"/>
        <v>黔西南布依族苗族自治州留学机构</v>
      </c>
      <c r="G3686" t="s">
        <v>167</v>
      </c>
      <c r="H3686" t="s">
        <v>471</v>
      </c>
      <c r="I3686" t="s">
        <v>70</v>
      </c>
      <c r="J3686">
        <v>1</v>
      </c>
      <c r="K3686">
        <v>0</v>
      </c>
      <c r="L3686" s="13">
        <f>VLOOKUP(C3686,'渗透率、续签率'!B:C,2,0)</f>
        <v>0.80900000000000005</v>
      </c>
      <c r="M3686" s="6">
        <v>0</v>
      </c>
      <c r="N3686">
        <v>0</v>
      </c>
      <c r="O3686">
        <v>0</v>
      </c>
      <c r="P3686" s="6">
        <v>0</v>
      </c>
      <c r="Q3686" s="13">
        <v>0</v>
      </c>
      <c r="R3686" s="13">
        <v>0</v>
      </c>
      <c r="S3686" s="31">
        <v>0</v>
      </c>
      <c r="T3686" s="6">
        <f>VLOOKUP(E3686,'参数设置&amp;汇总'!S:U,3,0)</f>
        <v>1</v>
      </c>
      <c r="U3686" s="78">
        <f t="shared" si="285"/>
        <v>0</v>
      </c>
      <c r="V3686" s="13">
        <v>0.85000000000000009</v>
      </c>
      <c r="W3686" s="78">
        <f t="shared" si="287"/>
        <v>0</v>
      </c>
      <c r="X3686" s="1">
        <f>VLOOKUP(E3686,'渗透率、续签率'!AG:AJ,4,0)</f>
        <v>15914</v>
      </c>
      <c r="Y3686" s="1">
        <f t="shared" si="288"/>
        <v>0</v>
      </c>
      <c r="Z3686">
        <v>0</v>
      </c>
      <c r="AA3686" s="89">
        <f t="shared" si="289"/>
        <v>0</v>
      </c>
      <c r="AH3686" s="37"/>
      <c r="AI3686" s="37"/>
      <c r="AK3686" s="37"/>
    </row>
    <row r="3687" spans="1:37" hidden="1">
      <c r="A3687" t="s">
        <v>64</v>
      </c>
      <c r="B3687" t="s">
        <v>2</v>
      </c>
      <c r="C3687" t="s">
        <v>7</v>
      </c>
      <c r="D3687" t="s">
        <v>116</v>
      </c>
      <c r="E3687" t="s">
        <v>509</v>
      </c>
      <c r="F3687" t="str">
        <f t="shared" si="286"/>
        <v>齐齐哈尔市留学机构</v>
      </c>
      <c r="G3687" t="s">
        <v>118</v>
      </c>
      <c r="H3687" t="s">
        <v>472</v>
      </c>
      <c r="I3687" t="s">
        <v>70</v>
      </c>
      <c r="J3687">
        <v>3</v>
      </c>
      <c r="K3687">
        <v>0</v>
      </c>
      <c r="L3687" s="13">
        <f>VLOOKUP(C3687,'渗透率、续签率'!B:C,2,0)</f>
        <v>0.80900000000000005</v>
      </c>
      <c r="M3687" s="6">
        <v>0</v>
      </c>
      <c r="N3687">
        <v>0</v>
      </c>
      <c r="O3687">
        <v>0</v>
      </c>
      <c r="P3687" s="6">
        <v>0</v>
      </c>
      <c r="Q3687" s="13">
        <v>0</v>
      </c>
      <c r="R3687" s="13">
        <v>0</v>
      </c>
      <c r="S3687" s="31">
        <v>3</v>
      </c>
      <c r="T3687" s="6">
        <f>VLOOKUP(E3687,'参数设置&amp;汇总'!S:U,3,0)</f>
        <v>1</v>
      </c>
      <c r="U3687" s="78">
        <f t="shared" si="285"/>
        <v>0</v>
      </c>
      <c r="V3687" s="13">
        <v>0.85000000000000009</v>
      </c>
      <c r="W3687" s="78">
        <f t="shared" si="287"/>
        <v>0</v>
      </c>
      <c r="X3687" s="1">
        <f>VLOOKUP(E3687,'渗透率、续签率'!AG:AJ,4,0)</f>
        <v>15914</v>
      </c>
      <c r="Y3687" s="1">
        <f t="shared" si="288"/>
        <v>0</v>
      </c>
      <c r="Z3687">
        <v>0</v>
      </c>
      <c r="AA3687" s="89">
        <f t="shared" si="289"/>
        <v>0</v>
      </c>
    </row>
    <row r="3688" spans="1:37" hidden="1">
      <c r="A3688" t="s">
        <v>64</v>
      </c>
      <c r="B3688" t="s">
        <v>2</v>
      </c>
      <c r="C3688" t="s">
        <v>7</v>
      </c>
      <c r="D3688" t="s">
        <v>116</v>
      </c>
      <c r="E3688" t="s">
        <v>509</v>
      </c>
      <c r="F3688" t="str">
        <f t="shared" si="286"/>
        <v>龙岩市留学机构</v>
      </c>
      <c r="G3688" t="s">
        <v>92</v>
      </c>
      <c r="H3688" t="s">
        <v>473</v>
      </c>
      <c r="I3688" t="s">
        <v>68</v>
      </c>
      <c r="J3688">
        <v>1</v>
      </c>
      <c r="K3688">
        <v>0</v>
      </c>
      <c r="L3688" s="13">
        <f>VLOOKUP(C3688,'渗透率、续签率'!B:C,2,0)</f>
        <v>0.80900000000000005</v>
      </c>
      <c r="M3688" s="6">
        <v>0</v>
      </c>
      <c r="N3688">
        <v>0</v>
      </c>
      <c r="O3688">
        <v>0</v>
      </c>
      <c r="P3688" s="6">
        <v>0</v>
      </c>
      <c r="Q3688" s="13">
        <v>0</v>
      </c>
      <c r="R3688" s="13">
        <v>0</v>
      </c>
      <c r="S3688" s="31">
        <v>1</v>
      </c>
      <c r="T3688" s="6">
        <f>VLOOKUP(E3688,'参数设置&amp;汇总'!S:U,3,0)</f>
        <v>1</v>
      </c>
      <c r="U3688" s="78">
        <f t="shared" si="285"/>
        <v>0</v>
      </c>
      <c r="V3688" s="13">
        <v>0.85000000000000009</v>
      </c>
      <c r="W3688" s="78">
        <f t="shared" si="287"/>
        <v>0</v>
      </c>
      <c r="X3688" s="1">
        <f>VLOOKUP(E3688,'渗透率、续签率'!AG:AJ,4,0)</f>
        <v>15914</v>
      </c>
      <c r="Y3688" s="1">
        <f t="shared" si="288"/>
        <v>0</v>
      </c>
      <c r="Z3688">
        <v>0</v>
      </c>
      <c r="AA3688" s="89">
        <f t="shared" si="289"/>
        <v>0</v>
      </c>
    </row>
    <row r="3689" spans="1:37" ht="18">
      <c r="A3689" t="s">
        <v>64</v>
      </c>
      <c r="B3689" s="2" t="s">
        <v>2</v>
      </c>
      <c r="C3689" s="2" t="s">
        <v>9</v>
      </c>
      <c r="D3689" t="s">
        <v>65</v>
      </c>
      <c r="E3689" t="s">
        <v>510</v>
      </c>
      <c r="F3689" t="str">
        <f t="shared" si="286"/>
        <v>上海市美术培训</v>
      </c>
      <c r="G3689" t="s">
        <v>67</v>
      </c>
      <c r="H3689" s="2" t="s">
        <v>67</v>
      </c>
      <c r="I3689" s="2" t="s">
        <v>68</v>
      </c>
      <c r="J3689" s="4">
        <v>2136</v>
      </c>
      <c r="K3689" s="2">
        <v>5</v>
      </c>
      <c r="L3689" s="13">
        <f>VLOOKUP(C3689,'渗透率、续签率'!B:C,2,0)</f>
        <v>0.36699999999999999</v>
      </c>
      <c r="M3689" s="6">
        <v>0</v>
      </c>
      <c r="N3689" s="2">
        <v>684</v>
      </c>
      <c r="O3689">
        <v>5</v>
      </c>
      <c r="P3689" s="55">
        <v>0.01</v>
      </c>
      <c r="Q3689" s="13">
        <v>0.14000000000000001</v>
      </c>
      <c r="R3689" s="13">
        <v>8.8999999999999996E-2</v>
      </c>
      <c r="S3689" s="31">
        <v>3442</v>
      </c>
      <c r="T3689" s="55">
        <f>VLOOKUP(E3689,'参数设置&amp;汇总'!S:U,3,0)</f>
        <v>0.35</v>
      </c>
      <c r="U3689" s="82">
        <f t="shared" si="285"/>
        <v>239.39999999999998</v>
      </c>
      <c r="V3689" s="13">
        <v>0.85000000000000009</v>
      </c>
      <c r="W3689" s="82">
        <f t="shared" si="287"/>
        <v>279.4882352941176</v>
      </c>
      <c r="X3689" s="1">
        <f>VLOOKUP(E3689,'渗透率、续签率'!AG:AJ,4,0)</f>
        <v>7701.5000000000009</v>
      </c>
      <c r="Y3689" s="1">
        <f t="shared" si="288"/>
        <v>2152478.6441176469</v>
      </c>
      <c r="Z3689">
        <v>620</v>
      </c>
      <c r="AA3689" s="89">
        <f t="shared" si="289"/>
        <v>5267826.0000000009</v>
      </c>
    </row>
    <row r="3690" spans="1:37" hidden="1">
      <c r="A3690" t="s">
        <v>64</v>
      </c>
      <c r="B3690" t="s">
        <v>2</v>
      </c>
      <c r="C3690" t="s">
        <v>9</v>
      </c>
      <c r="D3690" t="s">
        <v>65</v>
      </c>
      <c r="E3690" t="s">
        <v>510</v>
      </c>
      <c r="F3690" t="str">
        <f t="shared" si="286"/>
        <v>北京市美术培训</v>
      </c>
      <c r="G3690" t="s">
        <v>69</v>
      </c>
      <c r="H3690" t="s">
        <v>69</v>
      </c>
      <c r="I3690" t="s">
        <v>70</v>
      </c>
      <c r="J3690" s="1">
        <v>2341</v>
      </c>
      <c r="K3690">
        <v>24</v>
      </c>
      <c r="L3690" s="13">
        <f>VLOOKUP(C3690,'渗透率、续签率'!B:C,2,0)</f>
        <v>0.36699999999999999</v>
      </c>
      <c r="M3690" s="6">
        <v>0.01</v>
      </c>
      <c r="N3690">
        <v>873</v>
      </c>
      <c r="O3690">
        <v>24</v>
      </c>
      <c r="P3690" s="6">
        <v>0.03</v>
      </c>
      <c r="Q3690" s="13">
        <v>0.27200000000000002</v>
      </c>
      <c r="R3690" s="13">
        <v>0.11</v>
      </c>
      <c r="S3690" s="31">
        <v>5018</v>
      </c>
      <c r="T3690" s="6">
        <f>VLOOKUP(E3690,'参数设置&amp;汇总'!S:U,3,0)</f>
        <v>0.35</v>
      </c>
      <c r="U3690" s="78">
        <f t="shared" si="285"/>
        <v>305.54999999999995</v>
      </c>
      <c r="V3690" s="13">
        <v>0.85000000000000009</v>
      </c>
      <c r="W3690" s="78">
        <f t="shared" si="287"/>
        <v>349.10823529411755</v>
      </c>
      <c r="X3690" s="1">
        <f>VLOOKUP(E3690,'渗透率、续签率'!AG:AJ,4,0)</f>
        <v>7701.5000000000009</v>
      </c>
      <c r="Y3690" s="1">
        <f t="shared" si="288"/>
        <v>2688657.0741176466</v>
      </c>
      <c r="Z3690">
        <v>504</v>
      </c>
      <c r="AA3690" s="89">
        <f t="shared" si="289"/>
        <v>6723409.5000000009</v>
      </c>
    </row>
    <row r="3691" spans="1:37" hidden="1">
      <c r="A3691" t="s">
        <v>64</v>
      </c>
      <c r="B3691" t="s">
        <v>2</v>
      </c>
      <c r="C3691" t="s">
        <v>9</v>
      </c>
      <c r="D3691" t="s">
        <v>71</v>
      </c>
      <c r="E3691" t="s">
        <v>511</v>
      </c>
      <c r="F3691" t="str">
        <f t="shared" si="286"/>
        <v>南京市美术培训</v>
      </c>
      <c r="G3691" t="s">
        <v>73</v>
      </c>
      <c r="H3691" t="s">
        <v>74</v>
      </c>
      <c r="I3691" t="s">
        <v>70</v>
      </c>
      <c r="J3691" s="1">
        <v>1197</v>
      </c>
      <c r="K3691">
        <v>35</v>
      </c>
      <c r="L3691" s="13">
        <f>VLOOKUP(C3691,'渗透率、续签率'!B:C,2,0)</f>
        <v>0.36699999999999999</v>
      </c>
      <c r="M3691" s="6">
        <v>0.03</v>
      </c>
      <c r="N3691">
        <v>419</v>
      </c>
      <c r="O3691">
        <v>12</v>
      </c>
      <c r="P3691" s="6">
        <v>0.03</v>
      </c>
      <c r="Q3691" s="13">
        <v>6.0999999999999999E-2</v>
      </c>
      <c r="R3691" s="13">
        <v>2.4E-2</v>
      </c>
      <c r="S3691" s="31">
        <v>1844</v>
      </c>
      <c r="T3691" s="6">
        <f>VLOOKUP(E3691,'参数设置&amp;汇总'!S:U,3,0)</f>
        <v>0.3</v>
      </c>
      <c r="U3691" s="78">
        <f t="shared" si="285"/>
        <v>125.69999999999999</v>
      </c>
      <c r="V3691" s="13">
        <v>0.85000000000000009</v>
      </c>
      <c r="W3691" s="78">
        <f t="shared" si="287"/>
        <v>142.70117647058822</v>
      </c>
      <c r="X3691" s="1">
        <f>VLOOKUP(E3691,'渗透率、续签率'!AG:AJ,4,0)</f>
        <v>5183</v>
      </c>
      <c r="Y3691" s="1">
        <f t="shared" si="288"/>
        <v>739620.19764705875</v>
      </c>
      <c r="Z3691">
        <v>188</v>
      </c>
      <c r="AA3691" s="89">
        <f t="shared" si="289"/>
        <v>2171677</v>
      </c>
      <c r="AH3691" s="37"/>
      <c r="AI3691" s="37"/>
      <c r="AK3691" s="37"/>
    </row>
    <row r="3692" spans="1:37" hidden="1">
      <c r="A3692" t="s">
        <v>64</v>
      </c>
      <c r="B3692" t="s">
        <v>2</v>
      </c>
      <c r="C3692" t="s">
        <v>9</v>
      </c>
      <c r="D3692" t="s">
        <v>71</v>
      </c>
      <c r="E3692" t="s">
        <v>511</v>
      </c>
      <c r="F3692" t="str">
        <f t="shared" si="286"/>
        <v>广州市美术培训</v>
      </c>
      <c r="G3692" t="s">
        <v>75</v>
      </c>
      <c r="H3692" t="s">
        <v>76</v>
      </c>
      <c r="I3692" t="s">
        <v>68</v>
      </c>
      <c r="J3692" s="1">
        <v>2099</v>
      </c>
      <c r="K3692">
        <v>22</v>
      </c>
      <c r="L3692" s="13">
        <f>VLOOKUP(C3692,'渗透率、续签率'!B:C,2,0)</f>
        <v>0.36699999999999999</v>
      </c>
      <c r="M3692" s="6">
        <v>0.01</v>
      </c>
      <c r="N3692">
        <v>657</v>
      </c>
      <c r="O3692">
        <v>22</v>
      </c>
      <c r="P3692" s="6">
        <v>0.03</v>
      </c>
      <c r="Q3692" s="13">
        <v>0.27900000000000003</v>
      </c>
      <c r="R3692" s="13">
        <v>0.23899999999999999</v>
      </c>
      <c r="S3692" s="31">
        <v>4226</v>
      </c>
      <c r="T3692" s="6">
        <f>VLOOKUP(E3692,'参数设置&amp;汇总'!S:U,3,0)</f>
        <v>0.3</v>
      </c>
      <c r="U3692" s="78">
        <f t="shared" si="285"/>
        <v>197.1</v>
      </c>
      <c r="V3692" s="13">
        <v>0.85000000000000009</v>
      </c>
      <c r="W3692" s="78">
        <f t="shared" si="287"/>
        <v>222.38352941176467</v>
      </c>
      <c r="X3692" s="1">
        <f>VLOOKUP(E3692,'渗透率、续签率'!AG:AJ,4,0)</f>
        <v>5183</v>
      </c>
      <c r="Y3692" s="1">
        <f t="shared" si="288"/>
        <v>1152613.8329411764</v>
      </c>
      <c r="Z3692">
        <v>160</v>
      </c>
      <c r="AA3692" s="89">
        <f t="shared" si="289"/>
        <v>3405231</v>
      </c>
      <c r="AH3692" s="37"/>
      <c r="AI3692" s="37"/>
      <c r="AK3692" s="37"/>
    </row>
    <row r="3693" spans="1:37" hidden="1">
      <c r="A3693" t="s">
        <v>64</v>
      </c>
      <c r="B3693" t="s">
        <v>2</v>
      </c>
      <c r="C3693" t="s">
        <v>9</v>
      </c>
      <c r="D3693" t="s">
        <v>71</v>
      </c>
      <c r="E3693" t="s">
        <v>511</v>
      </c>
      <c r="F3693" t="str">
        <f t="shared" si="286"/>
        <v>成都市美术培训</v>
      </c>
      <c r="G3693" t="s">
        <v>77</v>
      </c>
      <c r="H3693" t="s">
        <v>78</v>
      </c>
      <c r="I3693" t="s">
        <v>70</v>
      </c>
      <c r="J3693" s="1">
        <v>2080</v>
      </c>
      <c r="K3693">
        <v>16</v>
      </c>
      <c r="L3693" s="13">
        <f>VLOOKUP(C3693,'渗透率、续签率'!B:C,2,0)</f>
        <v>0.36699999999999999</v>
      </c>
      <c r="M3693" s="6">
        <v>0.01</v>
      </c>
      <c r="N3693">
        <v>885</v>
      </c>
      <c r="O3693">
        <v>15</v>
      </c>
      <c r="P3693" s="6">
        <v>0.02</v>
      </c>
      <c r="Q3693" s="13">
        <v>0.161</v>
      </c>
      <c r="R3693" s="13">
        <v>0.113</v>
      </c>
      <c r="S3693" s="31">
        <v>4290</v>
      </c>
      <c r="T3693" s="6">
        <f>VLOOKUP(E3693,'参数设置&amp;汇总'!S:U,3,0)</f>
        <v>0.3</v>
      </c>
      <c r="U3693" s="78">
        <f t="shared" si="285"/>
        <v>265.5</v>
      </c>
      <c r="V3693" s="13">
        <v>0.85000000000000009</v>
      </c>
      <c r="W3693" s="78">
        <f t="shared" si="287"/>
        <v>305.87647058823529</v>
      </c>
      <c r="X3693" s="1">
        <f>VLOOKUP(E3693,'渗透率、续签率'!AG:AJ,4,0)</f>
        <v>5183</v>
      </c>
      <c r="Y3693" s="1">
        <f t="shared" si="288"/>
        <v>1585357.7470588235</v>
      </c>
      <c r="Z3693">
        <v>337</v>
      </c>
      <c r="AA3693" s="89">
        <f t="shared" si="289"/>
        <v>4586955</v>
      </c>
    </row>
    <row r="3694" spans="1:37" hidden="1">
      <c r="A3694" t="s">
        <v>64</v>
      </c>
      <c r="B3694" t="s">
        <v>2</v>
      </c>
      <c r="C3694" t="s">
        <v>9</v>
      </c>
      <c r="D3694" t="s">
        <v>71</v>
      </c>
      <c r="E3694" t="s">
        <v>511</v>
      </c>
      <c r="F3694" t="str">
        <f t="shared" si="286"/>
        <v>杭州市美术培训</v>
      </c>
      <c r="G3694" t="s">
        <v>79</v>
      </c>
      <c r="H3694" t="s">
        <v>80</v>
      </c>
      <c r="I3694" t="s">
        <v>68</v>
      </c>
      <c r="J3694" s="1">
        <v>1807</v>
      </c>
      <c r="K3694">
        <v>6</v>
      </c>
      <c r="L3694" s="13">
        <f>VLOOKUP(C3694,'渗透率、续签率'!B:C,2,0)</f>
        <v>0.36699999999999999</v>
      </c>
      <c r="M3694" s="6">
        <v>0</v>
      </c>
      <c r="N3694">
        <v>866</v>
      </c>
      <c r="O3694">
        <v>6</v>
      </c>
      <c r="P3694" s="6">
        <v>0.01</v>
      </c>
      <c r="Q3694" s="13">
        <v>0.16700000000000001</v>
      </c>
      <c r="R3694" s="13">
        <v>4.3999999999999997E-2</v>
      </c>
      <c r="S3694" s="31">
        <v>4123</v>
      </c>
      <c r="T3694" s="6">
        <f>VLOOKUP(E3694,'参数设置&amp;汇总'!S:U,3,0)</f>
        <v>0.3</v>
      </c>
      <c r="U3694" s="78">
        <f t="shared" si="285"/>
        <v>259.8</v>
      </c>
      <c r="V3694" s="13">
        <v>0.85000000000000009</v>
      </c>
      <c r="W3694" s="78">
        <f t="shared" si="287"/>
        <v>303.0564705882353</v>
      </c>
      <c r="X3694" s="1">
        <f>VLOOKUP(E3694,'渗透率、续签率'!AG:AJ,4,0)</f>
        <v>5183</v>
      </c>
      <c r="Y3694" s="1">
        <f t="shared" si="288"/>
        <v>1570741.6870588236</v>
      </c>
      <c r="Z3694">
        <v>192</v>
      </c>
      <c r="AA3694" s="89">
        <f t="shared" si="289"/>
        <v>4488478</v>
      </c>
      <c r="AH3694" s="37"/>
      <c r="AI3694" s="37"/>
      <c r="AK3694" s="37"/>
    </row>
    <row r="3695" spans="1:37" hidden="1">
      <c r="A3695" t="s">
        <v>64</v>
      </c>
      <c r="B3695" t="s">
        <v>2</v>
      </c>
      <c r="C3695" t="s">
        <v>9</v>
      </c>
      <c r="D3695" t="s">
        <v>71</v>
      </c>
      <c r="E3695" t="s">
        <v>511</v>
      </c>
      <c r="F3695" t="str">
        <f t="shared" si="286"/>
        <v>武汉市美术培训</v>
      </c>
      <c r="G3695" t="s">
        <v>81</v>
      </c>
      <c r="H3695" t="s">
        <v>82</v>
      </c>
      <c r="I3695" t="s">
        <v>68</v>
      </c>
      <c r="J3695" s="1">
        <v>1375</v>
      </c>
      <c r="K3695">
        <v>4</v>
      </c>
      <c r="L3695" s="13">
        <f>VLOOKUP(C3695,'渗透率、续签率'!B:C,2,0)</f>
        <v>0.36699999999999999</v>
      </c>
      <c r="M3695" s="6">
        <v>0</v>
      </c>
      <c r="N3695">
        <v>821</v>
      </c>
      <c r="O3695">
        <v>4</v>
      </c>
      <c r="P3695" s="6">
        <v>0</v>
      </c>
      <c r="Q3695" s="13">
        <v>6.3E-2</v>
      </c>
      <c r="R3695" s="13">
        <v>0</v>
      </c>
      <c r="S3695" s="31">
        <v>3564</v>
      </c>
      <c r="T3695" s="6">
        <f>VLOOKUP(E3695,'参数设置&amp;汇总'!S:U,3,0)</f>
        <v>0.3</v>
      </c>
      <c r="U3695" s="78">
        <f t="shared" si="285"/>
        <v>246.29999999999998</v>
      </c>
      <c r="V3695" s="13">
        <v>0.85000000000000009</v>
      </c>
      <c r="W3695" s="78">
        <f t="shared" si="287"/>
        <v>288.0376470588235</v>
      </c>
      <c r="X3695" s="1">
        <f>VLOOKUP(E3695,'渗透率、续签率'!AG:AJ,4,0)</f>
        <v>5183</v>
      </c>
      <c r="Y3695" s="1">
        <f t="shared" si="288"/>
        <v>1492899.1247058823</v>
      </c>
      <c r="Z3695">
        <v>109</v>
      </c>
      <c r="AA3695" s="89">
        <f t="shared" si="289"/>
        <v>4255243</v>
      </c>
    </row>
    <row r="3696" spans="1:37" hidden="1">
      <c r="A3696" t="s">
        <v>64</v>
      </c>
      <c r="B3696" t="s">
        <v>2</v>
      </c>
      <c r="C3696" t="s">
        <v>9</v>
      </c>
      <c r="D3696" t="s">
        <v>71</v>
      </c>
      <c r="E3696" t="s">
        <v>511</v>
      </c>
      <c r="F3696" t="str">
        <f t="shared" si="286"/>
        <v>深圳市美术培训</v>
      </c>
      <c r="G3696" t="s">
        <v>75</v>
      </c>
      <c r="H3696" t="s">
        <v>83</v>
      </c>
      <c r="I3696" t="s">
        <v>68</v>
      </c>
      <c r="J3696" s="1">
        <v>2465</v>
      </c>
      <c r="K3696">
        <v>4</v>
      </c>
      <c r="L3696" s="13">
        <f>VLOOKUP(C3696,'渗透率、续签率'!B:C,2,0)</f>
        <v>0.36699999999999999</v>
      </c>
      <c r="M3696" s="6">
        <v>0</v>
      </c>
      <c r="N3696">
        <v>907</v>
      </c>
      <c r="O3696">
        <v>4</v>
      </c>
      <c r="P3696" s="6">
        <v>0</v>
      </c>
      <c r="Q3696" s="13">
        <v>0.14299999999999999</v>
      </c>
      <c r="R3696" s="13">
        <v>0.09</v>
      </c>
      <c r="S3696" s="31">
        <v>4294</v>
      </c>
      <c r="T3696" s="6">
        <f>VLOOKUP(E3696,'参数设置&amp;汇总'!S:U,3,0)</f>
        <v>0.3</v>
      </c>
      <c r="U3696" s="78">
        <f t="shared" si="285"/>
        <v>272.09999999999997</v>
      </c>
      <c r="V3696" s="13">
        <v>0.85000000000000009</v>
      </c>
      <c r="W3696" s="78">
        <f t="shared" si="287"/>
        <v>318.39058823529405</v>
      </c>
      <c r="X3696" s="1">
        <f>VLOOKUP(E3696,'渗透率、续签率'!AG:AJ,4,0)</f>
        <v>5183</v>
      </c>
      <c r="Y3696" s="1">
        <f t="shared" si="288"/>
        <v>1650218.418823529</v>
      </c>
      <c r="Z3696">
        <v>162</v>
      </c>
      <c r="AA3696" s="89">
        <f t="shared" si="289"/>
        <v>4700981</v>
      </c>
      <c r="AH3696" s="37"/>
      <c r="AI3696" s="37"/>
      <c r="AK3696" s="37"/>
    </row>
    <row r="3697" spans="1:37" hidden="1">
      <c r="A3697" t="s">
        <v>64</v>
      </c>
      <c r="B3697" t="s">
        <v>2</v>
      </c>
      <c r="C3697" t="s">
        <v>9</v>
      </c>
      <c r="D3697" t="s">
        <v>84</v>
      </c>
      <c r="E3697" t="s">
        <v>512</v>
      </c>
      <c r="F3697" t="str">
        <f t="shared" si="286"/>
        <v>东莞市美术培训</v>
      </c>
      <c r="G3697" t="s">
        <v>75</v>
      </c>
      <c r="H3697" t="s">
        <v>86</v>
      </c>
      <c r="I3697" t="s">
        <v>68</v>
      </c>
      <c r="J3697" s="1">
        <v>1006</v>
      </c>
      <c r="K3697">
        <v>0</v>
      </c>
      <c r="L3697" s="13">
        <f>VLOOKUP(C3697,'渗透率、续签率'!B:C,2,0)</f>
        <v>0.36699999999999999</v>
      </c>
      <c r="M3697" s="6">
        <v>0</v>
      </c>
      <c r="N3697">
        <v>300</v>
      </c>
      <c r="O3697">
        <v>0</v>
      </c>
      <c r="P3697" s="6">
        <v>0</v>
      </c>
      <c r="Q3697" s="13">
        <v>8.4000000000000005E-2</v>
      </c>
      <c r="R3697" s="13">
        <v>0</v>
      </c>
      <c r="S3697" s="31">
        <v>1678</v>
      </c>
      <c r="T3697" s="6">
        <f>VLOOKUP(E3697,'参数设置&amp;汇总'!S:U,3,0)</f>
        <v>0.15</v>
      </c>
      <c r="U3697" s="78">
        <f t="shared" si="285"/>
        <v>45</v>
      </c>
      <c r="V3697" s="13">
        <v>0.85000000000000009</v>
      </c>
      <c r="W3697" s="78">
        <f t="shared" si="287"/>
        <v>52.941176470588232</v>
      </c>
      <c r="X3697" s="1">
        <f>VLOOKUP(E3697,'渗透率、续签率'!AG:AJ,4,0)</f>
        <v>6898.4999999999991</v>
      </c>
      <c r="Y3697" s="1">
        <f t="shared" si="288"/>
        <v>365214.70588235289</v>
      </c>
      <c r="Z3697">
        <v>45</v>
      </c>
      <c r="AA3697" s="89">
        <f t="shared" si="289"/>
        <v>2069549.9999999998</v>
      </c>
      <c r="AH3697" s="37"/>
      <c r="AI3697" s="37"/>
      <c r="AK3697" s="37"/>
    </row>
    <row r="3698" spans="1:37" hidden="1">
      <c r="A3698" t="s">
        <v>64</v>
      </c>
      <c r="B3698" t="s">
        <v>2</v>
      </c>
      <c r="C3698" t="s">
        <v>9</v>
      </c>
      <c r="D3698" t="s">
        <v>84</v>
      </c>
      <c r="E3698" t="s">
        <v>512</v>
      </c>
      <c r="F3698" t="str">
        <f t="shared" si="286"/>
        <v>佛山市美术培训</v>
      </c>
      <c r="G3698" t="s">
        <v>75</v>
      </c>
      <c r="H3698" t="s">
        <v>87</v>
      </c>
      <c r="I3698" t="s">
        <v>68</v>
      </c>
      <c r="J3698" s="1">
        <v>1110</v>
      </c>
      <c r="K3698">
        <v>0</v>
      </c>
      <c r="L3698" s="13">
        <f>VLOOKUP(C3698,'渗透率、续签率'!B:C,2,0)</f>
        <v>0.36699999999999999</v>
      </c>
      <c r="M3698" s="6">
        <v>0</v>
      </c>
      <c r="N3698">
        <v>375</v>
      </c>
      <c r="O3698">
        <v>0</v>
      </c>
      <c r="P3698" s="6">
        <v>0</v>
      </c>
      <c r="Q3698" s="13">
        <v>4.8000000000000001E-2</v>
      </c>
      <c r="R3698" s="13">
        <v>0</v>
      </c>
      <c r="S3698" s="31">
        <v>1780</v>
      </c>
      <c r="T3698" s="6">
        <f>VLOOKUP(E3698,'参数设置&amp;汇总'!S:U,3,0)</f>
        <v>0.15</v>
      </c>
      <c r="U3698" s="78">
        <f t="shared" si="285"/>
        <v>56.25</v>
      </c>
      <c r="V3698" s="13">
        <v>0.85000000000000009</v>
      </c>
      <c r="W3698" s="78">
        <f t="shared" si="287"/>
        <v>66.17647058823529</v>
      </c>
      <c r="X3698" s="1">
        <f>VLOOKUP(E3698,'渗透率、续签率'!AG:AJ,4,0)</f>
        <v>6898.4999999999991</v>
      </c>
      <c r="Y3698" s="1">
        <f t="shared" si="288"/>
        <v>456518.38235294109</v>
      </c>
      <c r="Z3698">
        <v>56</v>
      </c>
      <c r="AA3698" s="89">
        <f t="shared" si="289"/>
        <v>2586937.4999999995</v>
      </c>
      <c r="AH3698" s="37"/>
      <c r="AI3698" s="37"/>
      <c r="AK3698" s="37"/>
    </row>
    <row r="3699" spans="1:37" hidden="1">
      <c r="A3699" t="s">
        <v>64</v>
      </c>
      <c r="B3699" t="s">
        <v>2</v>
      </c>
      <c r="C3699" t="s">
        <v>9</v>
      </c>
      <c r="D3699" t="s">
        <v>84</v>
      </c>
      <c r="E3699" t="s">
        <v>512</v>
      </c>
      <c r="F3699" t="str">
        <f t="shared" si="286"/>
        <v>南宁市美术培训</v>
      </c>
      <c r="G3699" t="s">
        <v>88</v>
      </c>
      <c r="H3699" t="s">
        <v>89</v>
      </c>
      <c r="I3699" t="s">
        <v>68</v>
      </c>
      <c r="J3699">
        <v>897</v>
      </c>
      <c r="K3699">
        <v>0</v>
      </c>
      <c r="L3699" s="13">
        <f>VLOOKUP(C3699,'渗透率、续签率'!B:C,2,0)</f>
        <v>0.36699999999999999</v>
      </c>
      <c r="M3699" s="6">
        <v>0</v>
      </c>
      <c r="N3699">
        <v>454</v>
      </c>
      <c r="O3699">
        <v>0</v>
      </c>
      <c r="P3699" s="6">
        <v>0</v>
      </c>
      <c r="Q3699" s="13">
        <v>0</v>
      </c>
      <c r="R3699" s="13">
        <v>0</v>
      </c>
      <c r="S3699" s="31">
        <v>1474</v>
      </c>
      <c r="T3699" s="6">
        <f>VLOOKUP(E3699,'参数设置&amp;汇总'!S:U,3,0)</f>
        <v>0.15</v>
      </c>
      <c r="U3699" s="78">
        <f t="shared" si="285"/>
        <v>68.099999999999994</v>
      </c>
      <c r="V3699" s="13">
        <v>0.85000000000000009</v>
      </c>
      <c r="W3699" s="78">
        <f t="shared" si="287"/>
        <v>80.117647058823508</v>
      </c>
      <c r="X3699" s="1">
        <f>VLOOKUP(E3699,'渗透率、续签率'!AG:AJ,4,0)</f>
        <v>6898.4999999999991</v>
      </c>
      <c r="Y3699" s="1">
        <f t="shared" si="288"/>
        <v>552691.58823529386</v>
      </c>
      <c r="Z3699">
        <v>14</v>
      </c>
      <c r="AA3699" s="89">
        <f t="shared" si="289"/>
        <v>3131918.9999999995</v>
      </c>
      <c r="AH3699" s="37"/>
      <c r="AI3699" s="37"/>
      <c r="AK3699" s="37"/>
    </row>
    <row r="3700" spans="1:37" hidden="1">
      <c r="A3700" t="s">
        <v>64</v>
      </c>
      <c r="B3700" t="s">
        <v>2</v>
      </c>
      <c r="C3700" t="s">
        <v>9</v>
      </c>
      <c r="D3700" t="s">
        <v>84</v>
      </c>
      <c r="E3700" t="s">
        <v>512</v>
      </c>
      <c r="F3700" t="str">
        <f t="shared" si="286"/>
        <v>南昌市美术培训</v>
      </c>
      <c r="G3700" t="s">
        <v>90</v>
      </c>
      <c r="H3700" t="s">
        <v>91</v>
      </c>
      <c r="I3700" t="s">
        <v>68</v>
      </c>
      <c r="J3700">
        <v>468</v>
      </c>
      <c r="K3700">
        <v>3</v>
      </c>
      <c r="L3700" s="13">
        <f>VLOOKUP(C3700,'渗透率、续签率'!B:C,2,0)</f>
        <v>0.36699999999999999</v>
      </c>
      <c r="M3700" s="6">
        <v>0.01</v>
      </c>
      <c r="N3700">
        <v>307</v>
      </c>
      <c r="O3700">
        <v>3</v>
      </c>
      <c r="P3700" s="6">
        <v>0.01</v>
      </c>
      <c r="Q3700" s="13">
        <v>0.154</v>
      </c>
      <c r="R3700" s="13">
        <v>0.11600000000000001</v>
      </c>
      <c r="S3700" s="31">
        <v>1579</v>
      </c>
      <c r="T3700" s="6">
        <f>VLOOKUP(E3700,'参数设置&amp;汇总'!S:U,3,0)</f>
        <v>0.15</v>
      </c>
      <c r="U3700" s="78">
        <f t="shared" si="285"/>
        <v>46.05</v>
      </c>
      <c r="V3700" s="13">
        <v>0.85000000000000009</v>
      </c>
      <c r="W3700" s="78">
        <f t="shared" si="287"/>
        <v>52.88117647058823</v>
      </c>
      <c r="X3700" s="1">
        <f>VLOOKUP(E3700,'渗透率、续签率'!AG:AJ,4,0)</f>
        <v>6898.4999999999991</v>
      </c>
      <c r="Y3700" s="1">
        <f t="shared" si="288"/>
        <v>364800.79588235286</v>
      </c>
      <c r="Z3700">
        <v>25</v>
      </c>
      <c r="AA3700" s="89">
        <f t="shared" si="289"/>
        <v>2117839.4999999995</v>
      </c>
      <c r="AH3700" s="37"/>
      <c r="AI3700" s="37"/>
      <c r="AK3700" s="37"/>
    </row>
    <row r="3701" spans="1:37" hidden="1">
      <c r="A3701" t="s">
        <v>64</v>
      </c>
      <c r="B3701" t="s">
        <v>2</v>
      </c>
      <c r="C3701" t="s">
        <v>9</v>
      </c>
      <c r="D3701" t="s">
        <v>84</v>
      </c>
      <c r="E3701" t="s">
        <v>512</v>
      </c>
      <c r="F3701" t="str">
        <f t="shared" si="286"/>
        <v>厦门市美术培训</v>
      </c>
      <c r="G3701" t="s">
        <v>92</v>
      </c>
      <c r="H3701" t="s">
        <v>93</v>
      </c>
      <c r="I3701" t="s">
        <v>68</v>
      </c>
      <c r="J3701">
        <v>868</v>
      </c>
      <c r="K3701">
        <v>2</v>
      </c>
      <c r="L3701" s="13">
        <f>VLOOKUP(C3701,'渗透率、续签率'!B:C,2,0)</f>
        <v>0.36699999999999999</v>
      </c>
      <c r="M3701" s="6">
        <v>0</v>
      </c>
      <c r="N3701">
        <v>167</v>
      </c>
      <c r="O3701">
        <v>2</v>
      </c>
      <c r="P3701" s="6">
        <v>0.01</v>
      </c>
      <c r="Q3701" s="13">
        <v>3.5999999999999997E-2</v>
      </c>
      <c r="R3701" s="13">
        <v>0</v>
      </c>
      <c r="S3701" s="31">
        <v>979</v>
      </c>
      <c r="T3701" s="6">
        <f>VLOOKUP(E3701,'参数设置&amp;汇总'!S:U,3,0)</f>
        <v>0.15</v>
      </c>
      <c r="U3701" s="78">
        <f t="shared" si="285"/>
        <v>25.05</v>
      </c>
      <c r="V3701" s="13">
        <v>0.85000000000000009</v>
      </c>
      <c r="W3701" s="78">
        <f t="shared" si="287"/>
        <v>28.60705882352941</v>
      </c>
      <c r="X3701" s="1">
        <f>VLOOKUP(E3701,'渗透率、续签率'!AG:AJ,4,0)</f>
        <v>6898.4999999999991</v>
      </c>
      <c r="Y3701" s="1">
        <f t="shared" si="288"/>
        <v>197345.79529411762</v>
      </c>
      <c r="Z3701">
        <v>47</v>
      </c>
      <c r="AA3701" s="89">
        <f t="shared" si="289"/>
        <v>1152049.4999999998</v>
      </c>
      <c r="AH3701" s="37"/>
      <c r="AI3701" s="37"/>
      <c r="AK3701" s="37"/>
    </row>
    <row r="3702" spans="1:37" hidden="1">
      <c r="A3702" t="s">
        <v>64</v>
      </c>
      <c r="B3702" t="s">
        <v>2</v>
      </c>
      <c r="C3702" t="s">
        <v>9</v>
      </c>
      <c r="D3702" t="s">
        <v>84</v>
      </c>
      <c r="E3702" t="s">
        <v>512</v>
      </c>
      <c r="F3702" t="str">
        <f t="shared" si="286"/>
        <v>合肥市美术培训</v>
      </c>
      <c r="G3702" t="s">
        <v>94</v>
      </c>
      <c r="H3702" t="s">
        <v>95</v>
      </c>
      <c r="I3702" t="s">
        <v>68</v>
      </c>
      <c r="J3702" s="1">
        <v>1192</v>
      </c>
      <c r="K3702">
        <v>0</v>
      </c>
      <c r="L3702" s="13">
        <f>VLOOKUP(C3702,'渗透率、续签率'!B:C,2,0)</f>
        <v>0.36699999999999999</v>
      </c>
      <c r="M3702" s="6">
        <v>0</v>
      </c>
      <c r="N3702">
        <v>563</v>
      </c>
      <c r="O3702">
        <v>0</v>
      </c>
      <c r="P3702" s="6">
        <v>0</v>
      </c>
      <c r="Q3702" s="13">
        <v>5.7000000000000002E-2</v>
      </c>
      <c r="R3702" s="13">
        <v>0</v>
      </c>
      <c r="S3702" s="31">
        <v>2931</v>
      </c>
      <c r="T3702" s="6">
        <f>VLOOKUP(E3702,'参数设置&amp;汇总'!S:U,3,0)</f>
        <v>0.15</v>
      </c>
      <c r="U3702" s="78">
        <f t="shared" si="285"/>
        <v>84.45</v>
      </c>
      <c r="V3702" s="13">
        <v>0.85000000000000009</v>
      </c>
      <c r="W3702" s="78">
        <f t="shared" si="287"/>
        <v>99.35294117647058</v>
      </c>
      <c r="X3702" s="1">
        <f>VLOOKUP(E3702,'渗透率、续签率'!AG:AJ,4,0)</f>
        <v>6898.4999999999991</v>
      </c>
      <c r="Y3702" s="1">
        <f t="shared" si="288"/>
        <v>685386.26470588217</v>
      </c>
      <c r="Z3702">
        <v>87</v>
      </c>
      <c r="AA3702" s="89">
        <f t="shared" si="289"/>
        <v>3883855.4999999995</v>
      </c>
      <c r="AH3702" s="37"/>
      <c r="AI3702" s="37"/>
      <c r="AK3702" s="37"/>
    </row>
    <row r="3703" spans="1:37" hidden="1">
      <c r="A3703" t="s">
        <v>64</v>
      </c>
      <c r="B3703" t="s">
        <v>2</v>
      </c>
      <c r="C3703" t="s">
        <v>9</v>
      </c>
      <c r="D3703" t="s">
        <v>84</v>
      </c>
      <c r="E3703" t="s">
        <v>512</v>
      </c>
      <c r="F3703" t="str">
        <f t="shared" si="286"/>
        <v>天津市美术培训</v>
      </c>
      <c r="G3703" t="s">
        <v>96</v>
      </c>
      <c r="H3703" t="s">
        <v>96</v>
      </c>
      <c r="I3703" t="s">
        <v>70</v>
      </c>
      <c r="J3703">
        <v>925</v>
      </c>
      <c r="K3703">
        <v>10</v>
      </c>
      <c r="L3703" s="13">
        <f>VLOOKUP(C3703,'渗透率、续签率'!B:C,2,0)</f>
        <v>0.36699999999999999</v>
      </c>
      <c r="M3703" s="6">
        <v>0.01</v>
      </c>
      <c r="N3703">
        <v>433</v>
      </c>
      <c r="O3703">
        <v>9</v>
      </c>
      <c r="P3703" s="6">
        <v>0.02</v>
      </c>
      <c r="Q3703" s="13">
        <v>0.214</v>
      </c>
      <c r="R3703" s="13">
        <v>0.14599999999999999</v>
      </c>
      <c r="S3703" s="31">
        <v>2303</v>
      </c>
      <c r="T3703" s="6">
        <f>VLOOKUP(E3703,'参数设置&amp;汇总'!S:U,3,0)</f>
        <v>0.15</v>
      </c>
      <c r="U3703" s="78">
        <f t="shared" si="285"/>
        <v>64.95</v>
      </c>
      <c r="V3703" s="13">
        <v>0.85000000000000009</v>
      </c>
      <c r="W3703" s="78">
        <f t="shared" si="287"/>
        <v>72.525882352941181</v>
      </c>
      <c r="X3703" s="1">
        <f>VLOOKUP(E3703,'渗透率、续签率'!AG:AJ,4,0)</f>
        <v>6898.4999999999991</v>
      </c>
      <c r="Y3703" s="1">
        <f t="shared" si="288"/>
        <v>500319.79941176466</v>
      </c>
      <c r="Z3703">
        <v>176</v>
      </c>
      <c r="AA3703" s="89">
        <f t="shared" si="289"/>
        <v>2987050.4999999995</v>
      </c>
      <c r="AH3703" s="37"/>
      <c r="AI3703" s="37"/>
      <c r="AK3703" s="37"/>
    </row>
    <row r="3704" spans="1:37" hidden="1">
      <c r="A3704" t="s">
        <v>64</v>
      </c>
      <c r="B3704" t="s">
        <v>2</v>
      </c>
      <c r="C3704" t="s">
        <v>9</v>
      </c>
      <c r="D3704" t="s">
        <v>84</v>
      </c>
      <c r="E3704" t="s">
        <v>512</v>
      </c>
      <c r="F3704" t="str">
        <f t="shared" si="286"/>
        <v>宁波市美术培训</v>
      </c>
      <c r="G3704" t="s">
        <v>79</v>
      </c>
      <c r="H3704" t="s">
        <v>97</v>
      </c>
      <c r="I3704" t="s">
        <v>68</v>
      </c>
      <c r="J3704">
        <v>991</v>
      </c>
      <c r="K3704">
        <v>2</v>
      </c>
      <c r="L3704" s="13">
        <f>VLOOKUP(C3704,'渗透率、续签率'!B:C,2,0)</f>
        <v>0.36699999999999999</v>
      </c>
      <c r="M3704" s="6">
        <v>0</v>
      </c>
      <c r="N3704">
        <v>374</v>
      </c>
      <c r="O3704">
        <v>2</v>
      </c>
      <c r="P3704" s="6">
        <v>0.01</v>
      </c>
      <c r="Q3704" s="13">
        <v>7.1999999999999995E-2</v>
      </c>
      <c r="R3704" s="13">
        <v>2.5999999999999999E-2</v>
      </c>
      <c r="S3704" s="31">
        <v>1545</v>
      </c>
      <c r="T3704" s="6">
        <f>VLOOKUP(E3704,'参数设置&amp;汇总'!S:U,3,0)</f>
        <v>0.15</v>
      </c>
      <c r="U3704" s="78">
        <f t="shared" si="285"/>
        <v>56.1</v>
      </c>
      <c r="V3704" s="13">
        <v>0.85000000000000009</v>
      </c>
      <c r="W3704" s="78">
        <f t="shared" si="287"/>
        <v>65.136470588235284</v>
      </c>
      <c r="X3704" s="1">
        <f>VLOOKUP(E3704,'渗透率、续签率'!AG:AJ,4,0)</f>
        <v>6898.4999999999991</v>
      </c>
      <c r="Y3704" s="1">
        <f t="shared" si="288"/>
        <v>449343.94235294103</v>
      </c>
      <c r="Z3704">
        <v>72</v>
      </c>
      <c r="AA3704" s="89">
        <f t="shared" si="289"/>
        <v>2580038.9999999995</v>
      </c>
      <c r="AH3704" s="37"/>
      <c r="AI3704" s="37"/>
      <c r="AK3704" s="37"/>
    </row>
    <row r="3705" spans="1:37" hidden="1">
      <c r="A3705" t="s">
        <v>64</v>
      </c>
      <c r="B3705" t="s">
        <v>2</v>
      </c>
      <c r="C3705" t="s">
        <v>9</v>
      </c>
      <c r="D3705" t="s">
        <v>84</v>
      </c>
      <c r="E3705" t="s">
        <v>512</v>
      </c>
      <c r="F3705" t="str">
        <f t="shared" si="286"/>
        <v>无锡市美术培训</v>
      </c>
      <c r="G3705" t="s">
        <v>73</v>
      </c>
      <c r="H3705" t="s">
        <v>98</v>
      </c>
      <c r="I3705" t="s">
        <v>70</v>
      </c>
      <c r="J3705">
        <v>839</v>
      </c>
      <c r="K3705">
        <v>0</v>
      </c>
      <c r="L3705" s="13">
        <f>VLOOKUP(C3705,'渗透率、续签率'!B:C,2,0)</f>
        <v>0.36699999999999999</v>
      </c>
      <c r="M3705" s="6">
        <v>0</v>
      </c>
      <c r="N3705">
        <v>220</v>
      </c>
      <c r="O3705">
        <v>0</v>
      </c>
      <c r="P3705" s="6">
        <v>0</v>
      </c>
      <c r="Q3705" s="13">
        <v>4.2999999999999997E-2</v>
      </c>
      <c r="R3705" s="13">
        <v>0</v>
      </c>
      <c r="S3705" s="31">
        <v>1253</v>
      </c>
      <c r="T3705" s="6">
        <f>VLOOKUP(E3705,'参数设置&amp;汇总'!S:U,3,0)</f>
        <v>0.15</v>
      </c>
      <c r="U3705" s="78">
        <f t="shared" si="285"/>
        <v>33</v>
      </c>
      <c r="V3705" s="13">
        <v>0.85000000000000009</v>
      </c>
      <c r="W3705" s="78">
        <f t="shared" si="287"/>
        <v>38.823529411764703</v>
      </c>
      <c r="X3705" s="1">
        <f>VLOOKUP(E3705,'渗透率、续签率'!AG:AJ,4,0)</f>
        <v>6898.4999999999991</v>
      </c>
      <c r="Y3705" s="1">
        <f t="shared" si="288"/>
        <v>267824.1176470588</v>
      </c>
      <c r="Z3705">
        <v>108</v>
      </c>
      <c r="AA3705" s="89">
        <f t="shared" si="289"/>
        <v>1517669.9999999998</v>
      </c>
      <c r="AH3705" s="37"/>
      <c r="AI3705" s="37"/>
      <c r="AK3705" s="37"/>
    </row>
    <row r="3706" spans="1:37" hidden="1">
      <c r="A3706" t="s">
        <v>64</v>
      </c>
      <c r="B3706" t="s">
        <v>2</v>
      </c>
      <c r="C3706" t="s">
        <v>9</v>
      </c>
      <c r="D3706" t="s">
        <v>84</v>
      </c>
      <c r="E3706" t="s">
        <v>512</v>
      </c>
      <c r="F3706" t="str">
        <f t="shared" si="286"/>
        <v>昆明市美术培训</v>
      </c>
      <c r="G3706" t="s">
        <v>99</v>
      </c>
      <c r="H3706" t="s">
        <v>100</v>
      </c>
      <c r="I3706" t="s">
        <v>68</v>
      </c>
      <c r="J3706">
        <v>588</v>
      </c>
      <c r="K3706">
        <v>1</v>
      </c>
      <c r="L3706" s="13">
        <f>VLOOKUP(C3706,'渗透率、续签率'!B:C,2,0)</f>
        <v>0.36699999999999999</v>
      </c>
      <c r="M3706" s="6">
        <v>0</v>
      </c>
      <c r="N3706">
        <v>255</v>
      </c>
      <c r="O3706">
        <v>1</v>
      </c>
      <c r="P3706" s="6">
        <v>0</v>
      </c>
      <c r="Q3706" s="13">
        <v>8.3000000000000004E-2</v>
      </c>
      <c r="R3706" s="13">
        <v>0</v>
      </c>
      <c r="S3706" s="31">
        <v>1222</v>
      </c>
      <c r="T3706" s="6">
        <f>VLOOKUP(E3706,'参数设置&amp;汇总'!S:U,3,0)</f>
        <v>0.15</v>
      </c>
      <c r="U3706" s="78">
        <f t="shared" si="285"/>
        <v>38.25</v>
      </c>
      <c r="V3706" s="13">
        <v>0.85000000000000009</v>
      </c>
      <c r="W3706" s="78">
        <f t="shared" si="287"/>
        <v>44.568235294117649</v>
      </c>
      <c r="X3706" s="1">
        <f>VLOOKUP(E3706,'渗透率、续签率'!AG:AJ,4,0)</f>
        <v>6898.4999999999991</v>
      </c>
      <c r="Y3706" s="1">
        <f t="shared" si="288"/>
        <v>307453.97117647057</v>
      </c>
      <c r="Z3706">
        <v>67</v>
      </c>
      <c r="AA3706" s="89">
        <f t="shared" si="289"/>
        <v>1759117.4999999998</v>
      </c>
    </row>
    <row r="3707" spans="1:37" hidden="1">
      <c r="A3707" t="s">
        <v>64</v>
      </c>
      <c r="B3707" t="s">
        <v>2</v>
      </c>
      <c r="C3707" t="s">
        <v>9</v>
      </c>
      <c r="D3707" t="s">
        <v>84</v>
      </c>
      <c r="E3707" t="s">
        <v>512</v>
      </c>
      <c r="F3707" t="str">
        <f t="shared" si="286"/>
        <v>沈阳市美术培训</v>
      </c>
      <c r="G3707" t="s">
        <v>101</v>
      </c>
      <c r="H3707" t="s">
        <v>102</v>
      </c>
      <c r="I3707" t="s">
        <v>70</v>
      </c>
      <c r="J3707" s="1">
        <v>1221</v>
      </c>
      <c r="K3707">
        <v>11</v>
      </c>
      <c r="L3707" s="13">
        <f>VLOOKUP(C3707,'渗透率、续签率'!B:C,2,0)</f>
        <v>0.36699999999999999</v>
      </c>
      <c r="M3707" s="6">
        <v>0.01</v>
      </c>
      <c r="N3707">
        <v>373</v>
      </c>
      <c r="O3707">
        <v>7</v>
      </c>
      <c r="P3707" s="6">
        <v>0.02</v>
      </c>
      <c r="Q3707" s="13">
        <v>4.2999999999999997E-2</v>
      </c>
      <c r="R3707" s="13">
        <v>0</v>
      </c>
      <c r="S3707" s="31">
        <v>1871</v>
      </c>
      <c r="T3707" s="6">
        <f>VLOOKUP(E3707,'参数设置&amp;汇总'!S:U,3,0)</f>
        <v>0.15</v>
      </c>
      <c r="U3707" s="78">
        <f t="shared" si="285"/>
        <v>55.949999999999996</v>
      </c>
      <c r="V3707" s="13">
        <v>0.85000000000000009</v>
      </c>
      <c r="W3707" s="78">
        <f t="shared" si="287"/>
        <v>62.801176470588217</v>
      </c>
      <c r="X3707" s="1">
        <f>VLOOKUP(E3707,'渗透率、续签率'!AG:AJ,4,0)</f>
        <v>6898.4999999999991</v>
      </c>
      <c r="Y3707" s="1">
        <f t="shared" si="288"/>
        <v>433233.91588235274</v>
      </c>
      <c r="Z3707">
        <v>60</v>
      </c>
      <c r="AA3707" s="89">
        <f t="shared" si="289"/>
        <v>2573140.4999999995</v>
      </c>
      <c r="AH3707" s="37"/>
      <c r="AI3707" s="37"/>
      <c r="AK3707" s="37"/>
    </row>
    <row r="3708" spans="1:37" hidden="1">
      <c r="A3708" t="s">
        <v>64</v>
      </c>
      <c r="B3708" t="s">
        <v>2</v>
      </c>
      <c r="C3708" t="s">
        <v>9</v>
      </c>
      <c r="D3708" t="s">
        <v>84</v>
      </c>
      <c r="E3708" t="s">
        <v>512</v>
      </c>
      <c r="F3708" t="str">
        <f t="shared" si="286"/>
        <v>济南市美术培训</v>
      </c>
      <c r="G3708" t="s">
        <v>103</v>
      </c>
      <c r="H3708" t="s">
        <v>104</v>
      </c>
      <c r="I3708" t="s">
        <v>70</v>
      </c>
      <c r="J3708" s="1">
        <v>1024</v>
      </c>
      <c r="K3708">
        <v>10</v>
      </c>
      <c r="L3708" s="13">
        <f>VLOOKUP(C3708,'渗透率、续签率'!B:C,2,0)</f>
        <v>0.36699999999999999</v>
      </c>
      <c r="M3708" s="6">
        <v>0.01</v>
      </c>
      <c r="N3708">
        <v>425</v>
      </c>
      <c r="O3708">
        <v>10</v>
      </c>
      <c r="P3708" s="6">
        <v>0.02</v>
      </c>
      <c r="Q3708" s="13">
        <v>0.13500000000000001</v>
      </c>
      <c r="R3708" s="13">
        <v>0</v>
      </c>
      <c r="S3708" s="31">
        <v>2490</v>
      </c>
      <c r="T3708" s="6">
        <f>VLOOKUP(E3708,'参数设置&amp;汇总'!S:U,3,0)</f>
        <v>0.15</v>
      </c>
      <c r="U3708" s="78">
        <f t="shared" si="285"/>
        <v>63.75</v>
      </c>
      <c r="V3708" s="13">
        <v>0.85000000000000009</v>
      </c>
      <c r="W3708" s="78">
        <f t="shared" si="287"/>
        <v>70.682352941176461</v>
      </c>
      <c r="X3708" s="1">
        <f>VLOOKUP(E3708,'渗透率、续签率'!AG:AJ,4,0)</f>
        <v>6898.4999999999991</v>
      </c>
      <c r="Y3708" s="1">
        <f t="shared" si="288"/>
        <v>487602.21176470577</v>
      </c>
      <c r="Z3708">
        <v>54</v>
      </c>
      <c r="AA3708" s="89">
        <f t="shared" si="289"/>
        <v>2931862.4999999995</v>
      </c>
      <c r="AH3708" s="37"/>
      <c r="AI3708" s="37"/>
      <c r="AJ3708" s="1"/>
      <c r="AK3708" s="37"/>
    </row>
    <row r="3709" spans="1:37" hidden="1">
      <c r="A3709" t="s">
        <v>64</v>
      </c>
      <c r="B3709" t="s">
        <v>2</v>
      </c>
      <c r="C3709" t="s">
        <v>9</v>
      </c>
      <c r="D3709" t="s">
        <v>84</v>
      </c>
      <c r="E3709" t="s">
        <v>512</v>
      </c>
      <c r="F3709" t="str">
        <f t="shared" si="286"/>
        <v>温州市美术培训</v>
      </c>
      <c r="G3709" t="s">
        <v>79</v>
      </c>
      <c r="H3709" t="s">
        <v>105</v>
      </c>
      <c r="I3709" t="s">
        <v>68</v>
      </c>
      <c r="J3709" s="1">
        <v>1234</v>
      </c>
      <c r="K3709">
        <v>0</v>
      </c>
      <c r="L3709" s="13">
        <f>VLOOKUP(C3709,'渗透率、续签率'!B:C,2,0)</f>
        <v>0.36699999999999999</v>
      </c>
      <c r="M3709" s="6">
        <v>0</v>
      </c>
      <c r="N3709">
        <v>389</v>
      </c>
      <c r="O3709">
        <v>0</v>
      </c>
      <c r="P3709" s="6">
        <v>0</v>
      </c>
      <c r="Q3709" s="13">
        <v>2.1999999999999999E-2</v>
      </c>
      <c r="R3709" s="13">
        <v>0</v>
      </c>
      <c r="S3709" s="31">
        <v>1801</v>
      </c>
      <c r="T3709" s="6">
        <f>VLOOKUP(E3709,'参数设置&amp;汇总'!S:U,3,0)</f>
        <v>0.15</v>
      </c>
      <c r="U3709" s="78">
        <f t="shared" si="285"/>
        <v>58.349999999999994</v>
      </c>
      <c r="V3709" s="13">
        <v>0.85000000000000009</v>
      </c>
      <c r="W3709" s="78">
        <f t="shared" si="287"/>
        <v>68.647058823529392</v>
      </c>
      <c r="X3709" s="1">
        <f>VLOOKUP(E3709,'渗透率、续签率'!AG:AJ,4,0)</f>
        <v>6898.4999999999991</v>
      </c>
      <c r="Y3709" s="1">
        <f t="shared" si="288"/>
        <v>473561.73529411742</v>
      </c>
      <c r="Z3709">
        <v>42</v>
      </c>
      <c r="AA3709" s="89">
        <f t="shared" si="289"/>
        <v>2683516.4999999995</v>
      </c>
      <c r="AH3709" s="37"/>
      <c r="AI3709" s="37"/>
      <c r="AK3709" s="37"/>
    </row>
    <row r="3710" spans="1:37" hidden="1">
      <c r="A3710" t="s">
        <v>64</v>
      </c>
      <c r="B3710" t="s">
        <v>2</v>
      </c>
      <c r="C3710" t="s">
        <v>9</v>
      </c>
      <c r="D3710" t="s">
        <v>84</v>
      </c>
      <c r="E3710" t="s">
        <v>512</v>
      </c>
      <c r="F3710" t="str">
        <f t="shared" si="286"/>
        <v>福州市美术培训</v>
      </c>
      <c r="G3710" t="s">
        <v>92</v>
      </c>
      <c r="H3710" t="s">
        <v>106</v>
      </c>
      <c r="I3710" t="s">
        <v>68</v>
      </c>
      <c r="J3710">
        <v>589</v>
      </c>
      <c r="K3710">
        <v>38</v>
      </c>
      <c r="L3710" s="13">
        <f>VLOOKUP(C3710,'渗透率、续签率'!B:C,2,0)</f>
        <v>0.36699999999999999</v>
      </c>
      <c r="M3710" s="6">
        <v>0.06</v>
      </c>
      <c r="N3710">
        <v>186</v>
      </c>
      <c r="O3710">
        <v>12</v>
      </c>
      <c r="P3710" s="6">
        <v>0.06</v>
      </c>
      <c r="Q3710" s="13">
        <v>5.7000000000000002E-2</v>
      </c>
      <c r="R3710" s="13">
        <v>0</v>
      </c>
      <c r="S3710" s="31">
        <v>713</v>
      </c>
      <c r="T3710" s="6">
        <f>VLOOKUP(E3710,'参数设置&amp;汇总'!S:U,3,0)</f>
        <v>0.15</v>
      </c>
      <c r="U3710" s="78">
        <f t="shared" si="285"/>
        <v>27.9</v>
      </c>
      <c r="V3710" s="13">
        <v>0.85000000000000009</v>
      </c>
      <c r="W3710" s="78">
        <f t="shared" si="287"/>
        <v>27.642352941176465</v>
      </c>
      <c r="X3710" s="1">
        <f>VLOOKUP(E3710,'渗透率、续签率'!AG:AJ,4,0)</f>
        <v>6898.4999999999991</v>
      </c>
      <c r="Y3710" s="1">
        <f t="shared" si="288"/>
        <v>190690.77176470583</v>
      </c>
      <c r="Z3710">
        <v>49</v>
      </c>
      <c r="AA3710" s="89">
        <f t="shared" si="289"/>
        <v>1283120.9999999998</v>
      </c>
    </row>
    <row r="3711" spans="1:37" hidden="1">
      <c r="A3711" t="s">
        <v>64</v>
      </c>
      <c r="B3711" t="s">
        <v>2</v>
      </c>
      <c r="C3711" t="s">
        <v>9</v>
      </c>
      <c r="D3711" t="s">
        <v>84</v>
      </c>
      <c r="E3711" t="s">
        <v>512</v>
      </c>
      <c r="F3711" t="str">
        <f t="shared" si="286"/>
        <v>苏州市美术培训</v>
      </c>
      <c r="G3711" t="s">
        <v>73</v>
      </c>
      <c r="H3711" t="s">
        <v>107</v>
      </c>
      <c r="I3711" t="s">
        <v>70</v>
      </c>
      <c r="J3711" s="1">
        <v>1464</v>
      </c>
      <c r="K3711">
        <v>1</v>
      </c>
      <c r="L3711" s="13">
        <f>VLOOKUP(C3711,'渗透率、续签率'!B:C,2,0)</f>
        <v>0.36699999999999999</v>
      </c>
      <c r="M3711" s="6">
        <v>0</v>
      </c>
      <c r="N3711">
        <v>377</v>
      </c>
      <c r="O3711">
        <v>1</v>
      </c>
      <c r="P3711" s="6">
        <v>0</v>
      </c>
      <c r="Q3711" s="13">
        <v>5.8000000000000003E-2</v>
      </c>
      <c r="R3711" s="13">
        <v>1.6E-2</v>
      </c>
      <c r="S3711" s="31">
        <v>1928</v>
      </c>
      <c r="T3711" s="6">
        <f>VLOOKUP(E3711,'参数设置&amp;汇总'!S:U,3,0)</f>
        <v>0.15</v>
      </c>
      <c r="U3711" s="78">
        <f t="shared" si="285"/>
        <v>56.55</v>
      </c>
      <c r="V3711" s="13">
        <v>0.85000000000000009</v>
      </c>
      <c r="W3711" s="78">
        <f t="shared" si="287"/>
        <v>66.097647058823526</v>
      </c>
      <c r="X3711" s="1">
        <f>VLOOKUP(E3711,'渗透率、续签率'!AG:AJ,4,0)</f>
        <v>6898.4999999999991</v>
      </c>
      <c r="Y3711" s="1">
        <f t="shared" si="288"/>
        <v>455974.61823529401</v>
      </c>
      <c r="Z3711">
        <v>207</v>
      </c>
      <c r="AA3711" s="89">
        <f t="shared" si="289"/>
        <v>2600734.4999999995</v>
      </c>
      <c r="AH3711" s="37"/>
      <c r="AI3711" s="37"/>
      <c r="AK3711" s="37"/>
    </row>
    <row r="3712" spans="1:37" hidden="1">
      <c r="A3712" t="s">
        <v>64</v>
      </c>
      <c r="B3712" t="s">
        <v>2</v>
      </c>
      <c r="C3712" t="s">
        <v>9</v>
      </c>
      <c r="D3712" t="s">
        <v>84</v>
      </c>
      <c r="E3712" t="s">
        <v>512</v>
      </c>
      <c r="F3712" t="str">
        <f t="shared" si="286"/>
        <v>西安市美术培训</v>
      </c>
      <c r="G3712" t="s">
        <v>108</v>
      </c>
      <c r="H3712" t="s">
        <v>109</v>
      </c>
      <c r="I3712" t="s">
        <v>70</v>
      </c>
      <c r="J3712" s="1">
        <v>1073</v>
      </c>
      <c r="K3712">
        <v>34</v>
      </c>
      <c r="L3712" s="13">
        <f>VLOOKUP(C3712,'渗透率、续签率'!B:C,2,0)</f>
        <v>0.36699999999999999</v>
      </c>
      <c r="M3712" s="6">
        <v>0.03</v>
      </c>
      <c r="N3712">
        <v>581</v>
      </c>
      <c r="O3712">
        <v>34</v>
      </c>
      <c r="P3712" s="6">
        <v>0.06</v>
      </c>
      <c r="Q3712" s="13">
        <v>0.31900000000000001</v>
      </c>
      <c r="R3712" s="13">
        <v>0.20699999999999999</v>
      </c>
      <c r="S3712" s="31">
        <v>3827</v>
      </c>
      <c r="T3712" s="6">
        <f>VLOOKUP(E3712,'参数设置&amp;汇总'!S:U,3,0)</f>
        <v>0.15</v>
      </c>
      <c r="U3712" s="78">
        <f t="shared" si="285"/>
        <v>87.149999999999991</v>
      </c>
      <c r="V3712" s="13">
        <v>0.85000000000000009</v>
      </c>
      <c r="W3712" s="78">
        <f t="shared" si="287"/>
        <v>87.849411764705863</v>
      </c>
      <c r="X3712" s="1">
        <f>VLOOKUP(E3712,'渗透率、续签率'!AG:AJ,4,0)</f>
        <v>6898.4999999999991</v>
      </c>
      <c r="Y3712" s="1">
        <f t="shared" si="288"/>
        <v>606029.16705882328</v>
      </c>
      <c r="Z3712">
        <v>108</v>
      </c>
      <c r="AA3712" s="89">
        <f t="shared" si="289"/>
        <v>4008028.4999999995</v>
      </c>
      <c r="AH3712" s="37"/>
      <c r="AI3712" s="37"/>
      <c r="AK3712" s="37"/>
    </row>
    <row r="3713" spans="1:37" hidden="1">
      <c r="A3713" t="s">
        <v>64</v>
      </c>
      <c r="B3713" t="s">
        <v>2</v>
      </c>
      <c r="C3713" t="s">
        <v>9</v>
      </c>
      <c r="D3713" t="s">
        <v>84</v>
      </c>
      <c r="E3713" t="s">
        <v>512</v>
      </c>
      <c r="F3713" t="str">
        <f t="shared" si="286"/>
        <v>郑州市美术培训</v>
      </c>
      <c r="G3713" t="s">
        <v>110</v>
      </c>
      <c r="H3713" t="s">
        <v>111</v>
      </c>
      <c r="I3713" t="s">
        <v>70</v>
      </c>
      <c r="J3713" s="1">
        <v>1488</v>
      </c>
      <c r="K3713">
        <v>18</v>
      </c>
      <c r="L3713" s="13">
        <f>VLOOKUP(C3713,'渗透率、续签率'!B:C,2,0)</f>
        <v>0.36699999999999999</v>
      </c>
      <c r="M3713" s="6">
        <v>0.01</v>
      </c>
      <c r="N3713">
        <v>609</v>
      </c>
      <c r="O3713">
        <v>18</v>
      </c>
      <c r="P3713" s="6">
        <v>0.03</v>
      </c>
      <c r="Q3713" s="13">
        <v>0.22900000000000001</v>
      </c>
      <c r="R3713" s="13">
        <v>0.115</v>
      </c>
      <c r="S3713" s="31">
        <v>3646</v>
      </c>
      <c r="T3713" s="6">
        <f>VLOOKUP(E3713,'参数设置&amp;汇总'!S:U,3,0)</f>
        <v>0.15</v>
      </c>
      <c r="U3713" s="78">
        <f t="shared" si="285"/>
        <v>91.35</v>
      </c>
      <c r="V3713" s="13">
        <v>0.85000000000000009</v>
      </c>
      <c r="W3713" s="78">
        <f t="shared" si="287"/>
        <v>99.698823529411754</v>
      </c>
      <c r="X3713" s="1">
        <f>VLOOKUP(E3713,'渗透率、续签率'!AG:AJ,4,0)</f>
        <v>6898.4999999999991</v>
      </c>
      <c r="Y3713" s="1">
        <f t="shared" si="288"/>
        <v>687772.33411764691</v>
      </c>
      <c r="Z3713">
        <v>85</v>
      </c>
      <c r="AA3713" s="89">
        <f t="shared" si="289"/>
        <v>4201186.4999999991</v>
      </c>
      <c r="AH3713" s="37"/>
      <c r="AI3713" s="37"/>
      <c r="AK3713" s="37"/>
    </row>
    <row r="3714" spans="1:37" hidden="1">
      <c r="A3714" t="s">
        <v>64</v>
      </c>
      <c r="B3714" t="s">
        <v>2</v>
      </c>
      <c r="C3714" t="s">
        <v>9</v>
      </c>
      <c r="D3714" t="s">
        <v>84</v>
      </c>
      <c r="E3714" t="s">
        <v>512</v>
      </c>
      <c r="F3714" t="str">
        <f t="shared" si="286"/>
        <v>重庆市美术培训</v>
      </c>
      <c r="G3714" t="s">
        <v>112</v>
      </c>
      <c r="H3714" t="s">
        <v>112</v>
      </c>
      <c r="I3714" t="s">
        <v>70</v>
      </c>
      <c r="J3714" s="1">
        <v>1674</v>
      </c>
      <c r="K3714">
        <v>11</v>
      </c>
      <c r="L3714" s="13">
        <f>VLOOKUP(C3714,'渗透率、续签率'!B:C,2,0)</f>
        <v>0.36699999999999999</v>
      </c>
      <c r="M3714" s="6">
        <v>0.01</v>
      </c>
      <c r="N3714">
        <v>540</v>
      </c>
      <c r="O3714">
        <v>11</v>
      </c>
      <c r="P3714" s="6">
        <v>0.02</v>
      </c>
      <c r="Q3714" s="13">
        <v>0.111</v>
      </c>
      <c r="R3714" s="13">
        <v>7.8E-2</v>
      </c>
      <c r="S3714" s="31">
        <v>2615</v>
      </c>
      <c r="T3714" s="6">
        <f>VLOOKUP(E3714,'参数设置&amp;汇总'!S:U,3,0)</f>
        <v>0.15</v>
      </c>
      <c r="U3714" s="78">
        <f t="shared" si="285"/>
        <v>81</v>
      </c>
      <c r="V3714" s="13">
        <v>0.85000000000000009</v>
      </c>
      <c r="W3714" s="78">
        <f t="shared" si="287"/>
        <v>90.544705882352929</v>
      </c>
      <c r="X3714" s="1">
        <f>VLOOKUP(E3714,'渗透率、续签率'!AG:AJ,4,0)</f>
        <v>6898.4999999999991</v>
      </c>
      <c r="Y3714" s="1">
        <f t="shared" si="288"/>
        <v>624622.65352941165</v>
      </c>
      <c r="Z3714">
        <v>122</v>
      </c>
      <c r="AA3714" s="89">
        <f t="shared" si="289"/>
        <v>3725189.9999999995</v>
      </c>
      <c r="AH3714" s="37"/>
      <c r="AI3714" s="37"/>
      <c r="AK3714" s="37"/>
    </row>
    <row r="3715" spans="1:37" hidden="1">
      <c r="A3715" t="s">
        <v>64</v>
      </c>
      <c r="B3715" t="s">
        <v>2</v>
      </c>
      <c r="C3715" t="s">
        <v>9</v>
      </c>
      <c r="D3715" t="s">
        <v>84</v>
      </c>
      <c r="E3715" t="s">
        <v>512</v>
      </c>
      <c r="F3715" t="str">
        <f t="shared" si="286"/>
        <v>长沙市美术培训</v>
      </c>
      <c r="G3715" t="s">
        <v>113</v>
      </c>
      <c r="H3715" t="s">
        <v>114</v>
      </c>
      <c r="I3715" t="s">
        <v>68</v>
      </c>
      <c r="J3715" s="1">
        <v>1217</v>
      </c>
      <c r="K3715">
        <v>21</v>
      </c>
      <c r="L3715" s="13">
        <f>VLOOKUP(C3715,'渗透率、续签率'!B:C,2,0)</f>
        <v>0.36699999999999999</v>
      </c>
      <c r="M3715" s="6">
        <v>0.02</v>
      </c>
      <c r="N3715">
        <v>632</v>
      </c>
      <c r="O3715">
        <v>10</v>
      </c>
      <c r="P3715" s="6">
        <v>0.02</v>
      </c>
      <c r="Q3715" s="13">
        <v>7.2999999999999995E-2</v>
      </c>
      <c r="R3715" s="13">
        <v>3.2000000000000001E-2</v>
      </c>
      <c r="S3715" s="31">
        <v>3259</v>
      </c>
      <c r="T3715" s="6">
        <f>VLOOKUP(E3715,'参数设置&amp;汇总'!S:U,3,0)</f>
        <v>0.15</v>
      </c>
      <c r="U3715" s="78">
        <f t="shared" ref="U3715:U3778" si="290">IF(T3715*N3715&gt;=O3715,T3715*N3715,O3715)</f>
        <v>94.8</v>
      </c>
      <c r="V3715" s="13">
        <v>0.85000000000000009</v>
      </c>
      <c r="W3715" s="78">
        <f t="shared" si="287"/>
        <v>107.21176470588233</v>
      </c>
      <c r="X3715" s="1">
        <f>VLOOKUP(E3715,'渗透率、续签率'!AG:AJ,4,0)</f>
        <v>6898.4999999999991</v>
      </c>
      <c r="Y3715" s="1">
        <f t="shared" si="288"/>
        <v>739600.35882352921</v>
      </c>
      <c r="Z3715">
        <v>73</v>
      </c>
      <c r="AA3715" s="89">
        <f t="shared" si="289"/>
        <v>4359851.9999999991</v>
      </c>
      <c r="AH3715" s="37"/>
      <c r="AI3715" s="37"/>
      <c r="AK3715" s="37"/>
    </row>
    <row r="3716" spans="1:37" hidden="1">
      <c r="A3716" t="s">
        <v>64</v>
      </c>
      <c r="B3716" t="s">
        <v>2</v>
      </c>
      <c r="C3716" t="s">
        <v>9</v>
      </c>
      <c r="D3716" t="s">
        <v>84</v>
      </c>
      <c r="E3716" t="s">
        <v>512</v>
      </c>
      <c r="F3716" t="str">
        <f t="shared" ref="F3716:F3779" si="291">H3716&amp;C3716</f>
        <v>青岛市美术培训</v>
      </c>
      <c r="G3716" t="s">
        <v>103</v>
      </c>
      <c r="H3716" t="s">
        <v>115</v>
      </c>
      <c r="I3716" t="s">
        <v>70</v>
      </c>
      <c r="J3716" s="1">
        <v>1760</v>
      </c>
      <c r="K3716">
        <v>3</v>
      </c>
      <c r="L3716" s="13">
        <f>VLOOKUP(C3716,'渗透率、续签率'!B:C,2,0)</f>
        <v>0.36699999999999999</v>
      </c>
      <c r="M3716" s="6">
        <v>0</v>
      </c>
      <c r="N3716">
        <v>566</v>
      </c>
      <c r="O3716">
        <v>3</v>
      </c>
      <c r="P3716" s="6">
        <v>0.01</v>
      </c>
      <c r="Q3716" s="13">
        <v>0.121</v>
      </c>
      <c r="R3716" s="13">
        <v>7.8E-2</v>
      </c>
      <c r="S3716" s="31">
        <v>3006</v>
      </c>
      <c r="T3716" s="6">
        <f>VLOOKUP(E3716,'参数设置&amp;汇总'!S:U,3,0)</f>
        <v>0.15</v>
      </c>
      <c r="U3716" s="78">
        <f t="shared" si="290"/>
        <v>84.899999999999991</v>
      </c>
      <c r="V3716" s="13">
        <v>0.85000000000000009</v>
      </c>
      <c r="W3716" s="78">
        <f t="shared" ref="W3716:W3779" si="292">(O3716*(1-L3716)+IF((U3716-O3716)&lt;0,0,(U3716-O3716)))/V3716</f>
        <v>98.587058823529389</v>
      </c>
      <c r="X3716" s="1">
        <f>VLOOKUP(E3716,'渗透率、续签率'!AG:AJ,4,0)</f>
        <v>6898.4999999999991</v>
      </c>
      <c r="Y3716" s="1">
        <f t="shared" ref="Y3716:Y3779" si="293">X3716*W3716</f>
        <v>680102.82529411744</v>
      </c>
      <c r="Z3716">
        <v>79</v>
      </c>
      <c r="AA3716" s="89">
        <f t="shared" ref="AA3716:AA3779" si="294">N3716*X3716</f>
        <v>3904550.9999999995</v>
      </c>
      <c r="AH3716" s="37"/>
      <c r="AI3716" s="37"/>
      <c r="AK3716" s="37"/>
    </row>
    <row r="3717" spans="1:37" hidden="1">
      <c r="A3717" t="s">
        <v>64</v>
      </c>
      <c r="B3717" t="s">
        <v>2</v>
      </c>
      <c r="C3717" t="s">
        <v>9</v>
      </c>
      <c r="D3717" t="s">
        <v>116</v>
      </c>
      <c r="E3717" t="s">
        <v>513</v>
      </c>
      <c r="F3717" t="str">
        <f t="shared" si="291"/>
        <v>七台河市美术培训</v>
      </c>
      <c r="G3717" t="s">
        <v>118</v>
      </c>
      <c r="H3717" t="s">
        <v>119</v>
      </c>
      <c r="I3717" t="s">
        <v>70</v>
      </c>
      <c r="J3717">
        <v>53</v>
      </c>
      <c r="K3717">
        <v>0</v>
      </c>
      <c r="L3717" s="13">
        <f>VLOOKUP(C3717,'渗透率、续签率'!B:C,2,0)</f>
        <v>0.36699999999999999</v>
      </c>
      <c r="M3717" s="6">
        <v>0</v>
      </c>
      <c r="N3717">
        <v>4</v>
      </c>
      <c r="O3717">
        <v>0</v>
      </c>
      <c r="P3717" s="6">
        <v>0</v>
      </c>
      <c r="Q3717" s="13">
        <v>0</v>
      </c>
      <c r="R3717" s="13">
        <v>0</v>
      </c>
      <c r="S3717" s="31">
        <v>38</v>
      </c>
      <c r="T3717" s="6">
        <f>VLOOKUP(E3717,'参数设置&amp;汇总'!S:U,3,0)</f>
        <v>0.01</v>
      </c>
      <c r="U3717" s="78">
        <f t="shared" si="290"/>
        <v>0.04</v>
      </c>
      <c r="V3717" s="13">
        <v>0.85000000000000009</v>
      </c>
      <c r="W3717" s="78">
        <f t="shared" si="292"/>
        <v>4.7058823529411764E-2</v>
      </c>
      <c r="X3717" s="1">
        <f>VLOOKUP(E3717,'渗透率、续签率'!AG:AJ,4,0)</f>
        <v>3285</v>
      </c>
      <c r="Y3717" s="1">
        <f t="shared" si="293"/>
        <v>154.58823529411765</v>
      </c>
      <c r="Z3717">
        <v>0</v>
      </c>
      <c r="AA3717" s="89">
        <f t="shared" si="294"/>
        <v>13140</v>
      </c>
      <c r="AH3717" s="37"/>
      <c r="AI3717" s="37"/>
      <c r="AK3717" s="37"/>
    </row>
    <row r="3718" spans="1:37" hidden="1">
      <c r="A3718" t="s">
        <v>64</v>
      </c>
      <c r="B3718" t="s">
        <v>2</v>
      </c>
      <c r="C3718" t="s">
        <v>9</v>
      </c>
      <c r="D3718" t="s">
        <v>116</v>
      </c>
      <c r="E3718" t="s">
        <v>513</v>
      </c>
      <c r="F3718" t="str">
        <f t="shared" si="291"/>
        <v>万宁市美术培训</v>
      </c>
      <c r="G3718" t="s">
        <v>120</v>
      </c>
      <c r="H3718" t="s">
        <v>121</v>
      </c>
      <c r="I3718" t="s">
        <v>68</v>
      </c>
      <c r="J3718">
        <v>6</v>
      </c>
      <c r="K3718">
        <v>0</v>
      </c>
      <c r="L3718" s="13">
        <f>VLOOKUP(C3718,'渗透率、续签率'!B:C,2,0)</f>
        <v>0.36699999999999999</v>
      </c>
      <c r="M3718" s="6">
        <v>0</v>
      </c>
      <c r="N3718">
        <v>3</v>
      </c>
      <c r="O3718">
        <v>0</v>
      </c>
      <c r="P3718" s="6">
        <v>0</v>
      </c>
      <c r="Q3718" s="13">
        <v>0</v>
      </c>
      <c r="R3718" s="13">
        <v>0</v>
      </c>
      <c r="S3718" s="31">
        <v>9</v>
      </c>
      <c r="T3718" s="6">
        <f>VLOOKUP(E3718,'参数设置&amp;汇总'!S:U,3,0)</f>
        <v>0.01</v>
      </c>
      <c r="U3718" s="78">
        <f t="shared" si="290"/>
        <v>0.03</v>
      </c>
      <c r="V3718" s="13">
        <v>0.85000000000000009</v>
      </c>
      <c r="W3718" s="78">
        <f t="shared" si="292"/>
        <v>3.5294117647058816E-2</v>
      </c>
      <c r="X3718" s="1">
        <f>VLOOKUP(E3718,'渗透率、续签率'!AG:AJ,4,0)</f>
        <v>3285</v>
      </c>
      <c r="Y3718" s="1">
        <f t="shared" si="293"/>
        <v>115.94117647058822</v>
      </c>
      <c r="Z3718">
        <v>0</v>
      </c>
      <c r="AA3718" s="89">
        <f t="shared" si="294"/>
        <v>9855</v>
      </c>
      <c r="AH3718" s="37"/>
      <c r="AI3718" s="37"/>
      <c r="AK3718" s="37"/>
    </row>
    <row r="3719" spans="1:37" hidden="1">
      <c r="A3719" t="s">
        <v>64</v>
      </c>
      <c r="B3719" t="s">
        <v>2</v>
      </c>
      <c r="C3719" t="s">
        <v>9</v>
      </c>
      <c r="D3719" t="s">
        <v>116</v>
      </c>
      <c r="E3719" t="s">
        <v>513</v>
      </c>
      <c r="F3719" t="str">
        <f t="shared" si="291"/>
        <v>三亚市美术培训</v>
      </c>
      <c r="G3719" t="s">
        <v>120</v>
      </c>
      <c r="H3719" t="s">
        <v>122</v>
      </c>
      <c r="I3719" t="s">
        <v>68</v>
      </c>
      <c r="J3719">
        <v>49</v>
      </c>
      <c r="K3719">
        <v>0</v>
      </c>
      <c r="L3719" s="13">
        <f>VLOOKUP(C3719,'渗透率、续签率'!B:C,2,0)</f>
        <v>0.36699999999999999</v>
      </c>
      <c r="M3719" s="6">
        <v>0</v>
      </c>
      <c r="N3719">
        <v>25</v>
      </c>
      <c r="O3719">
        <v>0</v>
      </c>
      <c r="P3719" s="6">
        <v>0</v>
      </c>
      <c r="Q3719" s="13">
        <v>2.8000000000000001E-2</v>
      </c>
      <c r="R3719" s="13">
        <v>0</v>
      </c>
      <c r="S3719" s="31">
        <v>91</v>
      </c>
      <c r="T3719" s="6">
        <f>VLOOKUP(E3719,'参数设置&amp;汇总'!S:U,3,0)</f>
        <v>0.01</v>
      </c>
      <c r="U3719" s="78">
        <f t="shared" si="290"/>
        <v>0.25</v>
      </c>
      <c r="V3719" s="13">
        <v>0.85000000000000009</v>
      </c>
      <c r="W3719" s="78">
        <f t="shared" si="292"/>
        <v>0.29411764705882348</v>
      </c>
      <c r="X3719" s="1">
        <f>VLOOKUP(E3719,'渗透率、续签率'!AG:AJ,4,0)</f>
        <v>3285</v>
      </c>
      <c r="Y3719" s="1">
        <f t="shared" si="293"/>
        <v>966.17647058823513</v>
      </c>
      <c r="Z3719">
        <v>2</v>
      </c>
      <c r="AA3719" s="89">
        <f t="shared" si="294"/>
        <v>82125</v>
      </c>
      <c r="AH3719" s="37"/>
      <c r="AI3719" s="37"/>
      <c r="AK3719" s="37"/>
    </row>
    <row r="3720" spans="1:37" hidden="1">
      <c r="A3720" t="s">
        <v>64</v>
      </c>
      <c r="B3720" t="s">
        <v>2</v>
      </c>
      <c r="C3720" t="s">
        <v>9</v>
      </c>
      <c r="D3720" t="s">
        <v>116</v>
      </c>
      <c r="E3720" t="s">
        <v>513</v>
      </c>
      <c r="F3720" t="str">
        <f t="shared" si="291"/>
        <v>三明市美术培训</v>
      </c>
      <c r="G3720" t="s">
        <v>92</v>
      </c>
      <c r="H3720" t="s">
        <v>123</v>
      </c>
      <c r="I3720" t="s">
        <v>68</v>
      </c>
      <c r="J3720">
        <v>129</v>
      </c>
      <c r="K3720">
        <v>0</v>
      </c>
      <c r="L3720" s="13">
        <f>VLOOKUP(C3720,'渗透率、续签率'!B:C,2,0)</f>
        <v>0.36699999999999999</v>
      </c>
      <c r="M3720" s="6">
        <v>0</v>
      </c>
      <c r="N3720">
        <v>4</v>
      </c>
      <c r="O3720">
        <v>0</v>
      </c>
      <c r="P3720" s="6">
        <v>0</v>
      </c>
      <c r="Q3720" s="13">
        <v>0</v>
      </c>
      <c r="R3720" s="13">
        <v>0</v>
      </c>
      <c r="S3720" s="31">
        <v>81</v>
      </c>
      <c r="T3720" s="6">
        <f>VLOOKUP(E3720,'参数设置&amp;汇总'!S:U,3,0)</f>
        <v>0.01</v>
      </c>
      <c r="U3720" s="78">
        <f t="shared" si="290"/>
        <v>0.04</v>
      </c>
      <c r="V3720" s="13">
        <v>0.85000000000000009</v>
      </c>
      <c r="W3720" s="78">
        <f t="shared" si="292"/>
        <v>4.7058823529411764E-2</v>
      </c>
      <c r="X3720" s="1">
        <f>VLOOKUP(E3720,'渗透率、续签率'!AG:AJ,4,0)</f>
        <v>3285</v>
      </c>
      <c r="Y3720" s="1">
        <f t="shared" si="293"/>
        <v>154.58823529411765</v>
      </c>
      <c r="Z3720">
        <v>0</v>
      </c>
      <c r="AA3720" s="89">
        <f t="shared" si="294"/>
        <v>13140</v>
      </c>
      <c r="AH3720" s="37"/>
      <c r="AI3720" s="37"/>
      <c r="AK3720" s="37"/>
    </row>
    <row r="3721" spans="1:37" hidden="1">
      <c r="A3721" t="s">
        <v>64</v>
      </c>
      <c r="B3721" t="s">
        <v>2</v>
      </c>
      <c r="C3721" t="s">
        <v>9</v>
      </c>
      <c r="D3721" t="s">
        <v>116</v>
      </c>
      <c r="E3721" t="s">
        <v>513</v>
      </c>
      <c r="F3721" t="str">
        <f t="shared" si="291"/>
        <v>三沙市美术培训</v>
      </c>
      <c r="G3721" t="s">
        <v>120</v>
      </c>
      <c r="H3721" t="s">
        <v>124</v>
      </c>
      <c r="I3721" t="s">
        <v>68</v>
      </c>
      <c r="J3721">
        <v>0</v>
      </c>
      <c r="K3721">
        <v>0</v>
      </c>
      <c r="L3721" s="13">
        <f>VLOOKUP(C3721,'渗透率、续签率'!B:C,2,0)</f>
        <v>0.36699999999999999</v>
      </c>
      <c r="M3721" s="6">
        <v>0</v>
      </c>
      <c r="N3721">
        <v>0</v>
      </c>
      <c r="O3721">
        <v>0</v>
      </c>
      <c r="P3721" s="6">
        <v>0</v>
      </c>
      <c r="Q3721" s="13">
        <v>0</v>
      </c>
      <c r="R3721" s="13">
        <v>0</v>
      </c>
      <c r="S3721" s="31">
        <v>0</v>
      </c>
      <c r="T3721" s="6">
        <f>VLOOKUP(E3721,'参数设置&amp;汇总'!S:U,3,0)</f>
        <v>0.01</v>
      </c>
      <c r="U3721" s="78">
        <f t="shared" si="290"/>
        <v>0</v>
      </c>
      <c r="V3721" s="13">
        <v>0.85000000000000009</v>
      </c>
      <c r="W3721" s="78">
        <f t="shared" si="292"/>
        <v>0</v>
      </c>
      <c r="X3721" s="1">
        <f>VLOOKUP(E3721,'渗透率、续签率'!AG:AJ,4,0)</f>
        <v>3285</v>
      </c>
      <c r="Y3721" s="1">
        <f t="shared" si="293"/>
        <v>0</v>
      </c>
      <c r="Z3721">
        <v>0</v>
      </c>
      <c r="AA3721" s="89">
        <f t="shared" si="294"/>
        <v>0</v>
      </c>
      <c r="AH3721" s="37"/>
      <c r="AI3721" s="37"/>
      <c r="AK3721" s="37"/>
    </row>
    <row r="3722" spans="1:37" hidden="1">
      <c r="A3722" t="s">
        <v>64</v>
      </c>
      <c r="B3722" t="s">
        <v>2</v>
      </c>
      <c r="C3722" t="s">
        <v>9</v>
      </c>
      <c r="D3722" t="s">
        <v>116</v>
      </c>
      <c r="E3722" t="s">
        <v>513</v>
      </c>
      <c r="F3722" t="str">
        <f t="shared" si="291"/>
        <v>三门峡市美术培训</v>
      </c>
      <c r="G3722" t="s">
        <v>110</v>
      </c>
      <c r="H3722" t="s">
        <v>125</v>
      </c>
      <c r="I3722" t="s">
        <v>70</v>
      </c>
      <c r="J3722">
        <v>111</v>
      </c>
      <c r="K3722">
        <v>0</v>
      </c>
      <c r="L3722" s="13">
        <f>VLOOKUP(C3722,'渗透率、续签率'!B:C,2,0)</f>
        <v>0.36699999999999999</v>
      </c>
      <c r="M3722" s="6">
        <v>0</v>
      </c>
      <c r="N3722">
        <v>17</v>
      </c>
      <c r="O3722">
        <v>0</v>
      </c>
      <c r="P3722" s="6">
        <v>0</v>
      </c>
      <c r="Q3722" s="13">
        <v>0</v>
      </c>
      <c r="R3722" s="13">
        <v>0</v>
      </c>
      <c r="S3722" s="31">
        <v>85</v>
      </c>
      <c r="T3722" s="6">
        <f>VLOOKUP(E3722,'参数设置&amp;汇总'!S:U,3,0)</f>
        <v>0.01</v>
      </c>
      <c r="U3722" s="78">
        <f t="shared" si="290"/>
        <v>0.17</v>
      </c>
      <c r="V3722" s="13">
        <v>0.85000000000000009</v>
      </c>
      <c r="W3722" s="78">
        <f t="shared" si="292"/>
        <v>0.19999999999999998</v>
      </c>
      <c r="X3722" s="1">
        <f>VLOOKUP(E3722,'渗透率、续签率'!AG:AJ,4,0)</f>
        <v>3285</v>
      </c>
      <c r="Y3722" s="1">
        <f t="shared" si="293"/>
        <v>657</v>
      </c>
      <c r="Z3722">
        <v>2</v>
      </c>
      <c r="AA3722" s="89">
        <f t="shared" si="294"/>
        <v>55845</v>
      </c>
      <c r="AH3722" s="37"/>
      <c r="AI3722" s="37"/>
      <c r="AK3722" s="37"/>
    </row>
    <row r="3723" spans="1:37" hidden="1">
      <c r="A3723" t="s">
        <v>64</v>
      </c>
      <c r="B3723" t="s">
        <v>2</v>
      </c>
      <c r="C3723" t="s">
        <v>9</v>
      </c>
      <c r="D3723" t="s">
        <v>116</v>
      </c>
      <c r="E3723" t="s">
        <v>513</v>
      </c>
      <c r="F3723" t="str">
        <f t="shared" si="291"/>
        <v>上饶市美术培训</v>
      </c>
      <c r="G3723" t="s">
        <v>90</v>
      </c>
      <c r="H3723" t="s">
        <v>126</v>
      </c>
      <c r="I3723" t="s">
        <v>68</v>
      </c>
      <c r="J3723">
        <v>290</v>
      </c>
      <c r="K3723">
        <v>0</v>
      </c>
      <c r="L3723" s="13">
        <f>VLOOKUP(C3723,'渗透率、续签率'!B:C,2,0)</f>
        <v>0.36699999999999999</v>
      </c>
      <c r="M3723" s="6">
        <v>0</v>
      </c>
      <c r="N3723">
        <v>129</v>
      </c>
      <c r="O3723">
        <v>0</v>
      </c>
      <c r="P3723" s="6">
        <v>0</v>
      </c>
      <c r="Q3723" s="13">
        <v>1.2E-2</v>
      </c>
      <c r="R3723" s="13">
        <v>0</v>
      </c>
      <c r="S3723" s="31">
        <v>455</v>
      </c>
      <c r="T3723" s="6">
        <f>VLOOKUP(E3723,'参数设置&amp;汇总'!S:U,3,0)</f>
        <v>0.01</v>
      </c>
      <c r="U3723" s="78">
        <f t="shared" si="290"/>
        <v>1.29</v>
      </c>
      <c r="V3723" s="13">
        <v>0.85000000000000009</v>
      </c>
      <c r="W3723" s="78">
        <f t="shared" si="292"/>
        <v>1.5176470588235293</v>
      </c>
      <c r="X3723" s="1">
        <f>VLOOKUP(E3723,'渗透率、续签率'!AG:AJ,4,0)</f>
        <v>3285</v>
      </c>
      <c r="Y3723" s="1">
        <f t="shared" si="293"/>
        <v>4985.4705882352937</v>
      </c>
      <c r="Z3723">
        <v>3</v>
      </c>
      <c r="AA3723" s="89">
        <f t="shared" si="294"/>
        <v>423765</v>
      </c>
    </row>
    <row r="3724" spans="1:37" hidden="1">
      <c r="A3724" t="s">
        <v>64</v>
      </c>
      <c r="B3724" t="s">
        <v>2</v>
      </c>
      <c r="C3724" t="s">
        <v>9</v>
      </c>
      <c r="D3724" t="s">
        <v>116</v>
      </c>
      <c r="E3724" t="s">
        <v>513</v>
      </c>
      <c r="F3724" t="str">
        <f t="shared" si="291"/>
        <v>东方市美术培训</v>
      </c>
      <c r="G3724" t="s">
        <v>120</v>
      </c>
      <c r="H3724" t="s">
        <v>127</v>
      </c>
      <c r="I3724" t="s">
        <v>68</v>
      </c>
      <c r="J3724">
        <v>7</v>
      </c>
      <c r="K3724">
        <v>0</v>
      </c>
      <c r="L3724" s="13">
        <f>VLOOKUP(C3724,'渗透率、续签率'!B:C,2,0)</f>
        <v>0.36699999999999999</v>
      </c>
      <c r="M3724" s="6">
        <v>0</v>
      </c>
      <c r="N3724">
        <v>4</v>
      </c>
      <c r="O3724">
        <v>0</v>
      </c>
      <c r="P3724" s="6">
        <v>0</v>
      </c>
      <c r="Q3724" s="13">
        <v>0</v>
      </c>
      <c r="R3724" s="13">
        <v>0</v>
      </c>
      <c r="S3724" s="31">
        <v>13</v>
      </c>
      <c r="T3724" s="6">
        <f>VLOOKUP(E3724,'参数设置&amp;汇总'!S:U,3,0)</f>
        <v>0.01</v>
      </c>
      <c r="U3724" s="78">
        <f t="shared" si="290"/>
        <v>0.04</v>
      </c>
      <c r="V3724" s="13">
        <v>0.85000000000000009</v>
      </c>
      <c r="W3724" s="78">
        <f t="shared" si="292"/>
        <v>4.7058823529411764E-2</v>
      </c>
      <c r="X3724" s="1">
        <f>VLOOKUP(E3724,'渗透率、续签率'!AG:AJ,4,0)</f>
        <v>3285</v>
      </c>
      <c r="Y3724" s="1">
        <f t="shared" si="293"/>
        <v>154.58823529411765</v>
      </c>
      <c r="Z3724">
        <v>0</v>
      </c>
      <c r="AA3724" s="89">
        <f t="shared" si="294"/>
        <v>13140</v>
      </c>
      <c r="AH3724" s="37"/>
      <c r="AI3724" s="37"/>
      <c r="AK3724" s="37"/>
    </row>
    <row r="3725" spans="1:37" hidden="1">
      <c r="A3725" t="s">
        <v>64</v>
      </c>
      <c r="B3725" t="s">
        <v>2</v>
      </c>
      <c r="C3725" t="s">
        <v>9</v>
      </c>
      <c r="D3725" t="s">
        <v>116</v>
      </c>
      <c r="E3725" t="s">
        <v>513</v>
      </c>
      <c r="F3725" t="str">
        <f t="shared" si="291"/>
        <v>东营市美术培训</v>
      </c>
      <c r="G3725" t="s">
        <v>103</v>
      </c>
      <c r="H3725" t="s">
        <v>128</v>
      </c>
      <c r="I3725" t="s">
        <v>70</v>
      </c>
      <c r="J3725">
        <v>271</v>
      </c>
      <c r="K3725">
        <v>0</v>
      </c>
      <c r="L3725" s="13">
        <f>VLOOKUP(C3725,'渗透率、续签率'!B:C,2,0)</f>
        <v>0.36699999999999999</v>
      </c>
      <c r="M3725" s="6">
        <v>0</v>
      </c>
      <c r="N3725">
        <v>105</v>
      </c>
      <c r="O3725">
        <v>0</v>
      </c>
      <c r="P3725" s="6">
        <v>0</v>
      </c>
      <c r="Q3725" s="13">
        <v>0</v>
      </c>
      <c r="R3725" s="13">
        <v>0</v>
      </c>
      <c r="S3725" s="31">
        <v>445</v>
      </c>
      <c r="T3725" s="6">
        <f>VLOOKUP(E3725,'参数设置&amp;汇总'!S:U,3,0)</f>
        <v>0.01</v>
      </c>
      <c r="U3725" s="78">
        <f t="shared" si="290"/>
        <v>1.05</v>
      </c>
      <c r="V3725" s="13">
        <v>0.85000000000000009</v>
      </c>
      <c r="W3725" s="78">
        <f t="shared" si="292"/>
        <v>1.2352941176470587</v>
      </c>
      <c r="X3725" s="1">
        <f>VLOOKUP(E3725,'渗透率、续签率'!AG:AJ,4,0)</f>
        <v>3285</v>
      </c>
      <c r="Y3725" s="1">
        <f t="shared" si="293"/>
        <v>4057.9411764705878</v>
      </c>
      <c r="Z3725">
        <v>7</v>
      </c>
      <c r="AA3725" s="89">
        <f t="shared" si="294"/>
        <v>344925</v>
      </c>
      <c r="AH3725" s="37"/>
      <c r="AI3725" s="37"/>
      <c r="AK3725" s="37"/>
    </row>
    <row r="3726" spans="1:37" hidden="1">
      <c r="A3726" t="s">
        <v>64</v>
      </c>
      <c r="B3726" t="s">
        <v>2</v>
      </c>
      <c r="C3726" t="s">
        <v>9</v>
      </c>
      <c r="D3726" t="s">
        <v>116</v>
      </c>
      <c r="E3726" t="s">
        <v>513</v>
      </c>
      <c r="F3726" t="str">
        <f t="shared" si="291"/>
        <v>中卫市美术培训</v>
      </c>
      <c r="G3726" t="s">
        <v>129</v>
      </c>
      <c r="H3726" t="s">
        <v>130</v>
      </c>
      <c r="I3726" t="s">
        <v>70</v>
      </c>
      <c r="J3726">
        <v>31</v>
      </c>
      <c r="K3726">
        <v>0</v>
      </c>
      <c r="L3726" s="13">
        <f>VLOOKUP(C3726,'渗透率、续签率'!B:C,2,0)</f>
        <v>0.36699999999999999</v>
      </c>
      <c r="M3726" s="6">
        <v>0</v>
      </c>
      <c r="N3726">
        <v>0</v>
      </c>
      <c r="O3726">
        <v>0</v>
      </c>
      <c r="P3726" s="6">
        <v>0</v>
      </c>
      <c r="Q3726" s="13">
        <v>0</v>
      </c>
      <c r="R3726" s="13">
        <v>0</v>
      </c>
      <c r="S3726" s="31">
        <v>16</v>
      </c>
      <c r="T3726" s="6">
        <f>VLOOKUP(E3726,'参数设置&amp;汇总'!S:U,3,0)</f>
        <v>0.01</v>
      </c>
      <c r="U3726" s="78">
        <f t="shared" si="290"/>
        <v>0</v>
      </c>
      <c r="V3726" s="13">
        <v>0.85000000000000009</v>
      </c>
      <c r="W3726" s="78">
        <f t="shared" si="292"/>
        <v>0</v>
      </c>
      <c r="X3726" s="1">
        <f>VLOOKUP(E3726,'渗透率、续签率'!AG:AJ,4,0)</f>
        <v>3285</v>
      </c>
      <c r="Y3726" s="1">
        <f t="shared" si="293"/>
        <v>0</v>
      </c>
      <c r="Z3726">
        <v>0</v>
      </c>
      <c r="AA3726" s="89">
        <f t="shared" si="294"/>
        <v>0</v>
      </c>
      <c r="AH3726" s="37"/>
      <c r="AI3726" s="37"/>
      <c r="AK3726" s="37"/>
    </row>
    <row r="3727" spans="1:37" hidden="1">
      <c r="A3727" t="s">
        <v>64</v>
      </c>
      <c r="B3727" t="s">
        <v>2</v>
      </c>
      <c r="C3727" t="s">
        <v>9</v>
      </c>
      <c r="D3727" t="s">
        <v>116</v>
      </c>
      <c r="E3727" t="s">
        <v>513</v>
      </c>
      <c r="F3727" t="str">
        <f t="shared" si="291"/>
        <v>中山市美术培训</v>
      </c>
      <c r="G3727" t="s">
        <v>75</v>
      </c>
      <c r="H3727" t="s">
        <v>131</v>
      </c>
      <c r="I3727" t="s">
        <v>68</v>
      </c>
      <c r="J3727">
        <v>487</v>
      </c>
      <c r="K3727">
        <v>0</v>
      </c>
      <c r="L3727" s="13">
        <f>VLOOKUP(C3727,'渗透率、续签率'!B:C,2,0)</f>
        <v>0.36699999999999999</v>
      </c>
      <c r="M3727" s="6">
        <v>0</v>
      </c>
      <c r="N3727">
        <v>135</v>
      </c>
      <c r="O3727">
        <v>0</v>
      </c>
      <c r="P3727" s="6">
        <v>0</v>
      </c>
      <c r="Q3727" s="13">
        <v>2E-3</v>
      </c>
      <c r="R3727" s="13">
        <v>0</v>
      </c>
      <c r="S3727" s="31">
        <v>640</v>
      </c>
      <c r="T3727" s="6">
        <f>VLOOKUP(E3727,'参数设置&amp;汇总'!S:U,3,0)</f>
        <v>0.01</v>
      </c>
      <c r="U3727" s="78">
        <f t="shared" si="290"/>
        <v>1.35</v>
      </c>
      <c r="V3727" s="13">
        <v>0.85000000000000009</v>
      </c>
      <c r="W3727" s="78">
        <f t="shared" si="292"/>
        <v>1.588235294117647</v>
      </c>
      <c r="X3727" s="1">
        <f>VLOOKUP(E3727,'渗透率、续签率'!AG:AJ,4,0)</f>
        <v>3285</v>
      </c>
      <c r="Y3727" s="1">
        <f t="shared" si="293"/>
        <v>5217.3529411764703</v>
      </c>
      <c r="Z3727">
        <v>28</v>
      </c>
      <c r="AA3727" s="89">
        <f t="shared" si="294"/>
        <v>443475</v>
      </c>
      <c r="AH3727" s="37"/>
      <c r="AI3727" s="37"/>
      <c r="AK3727" s="37"/>
    </row>
    <row r="3728" spans="1:37" hidden="1">
      <c r="A3728" t="s">
        <v>64</v>
      </c>
      <c r="B3728" t="s">
        <v>2</v>
      </c>
      <c r="C3728" t="s">
        <v>9</v>
      </c>
      <c r="D3728" t="s">
        <v>116</v>
      </c>
      <c r="E3728" t="s">
        <v>513</v>
      </c>
      <c r="F3728" t="str">
        <f t="shared" si="291"/>
        <v>临夏回族自治州美术培训</v>
      </c>
      <c r="G3728" t="s">
        <v>132</v>
      </c>
      <c r="H3728" t="s">
        <v>133</v>
      </c>
      <c r="I3728" t="s">
        <v>70</v>
      </c>
      <c r="J3728">
        <v>26</v>
      </c>
      <c r="K3728">
        <v>0</v>
      </c>
      <c r="L3728" s="13">
        <f>VLOOKUP(C3728,'渗透率、续签率'!B:C,2,0)</f>
        <v>0.36699999999999999</v>
      </c>
      <c r="M3728" s="6">
        <v>0</v>
      </c>
      <c r="N3728">
        <v>1</v>
      </c>
      <c r="O3728">
        <v>0</v>
      </c>
      <c r="P3728" s="6">
        <v>0</v>
      </c>
      <c r="Q3728" s="13">
        <v>0</v>
      </c>
      <c r="R3728" s="13">
        <v>0</v>
      </c>
      <c r="S3728" s="31">
        <v>16</v>
      </c>
      <c r="T3728" s="6">
        <f>VLOOKUP(E3728,'参数设置&amp;汇总'!S:U,3,0)</f>
        <v>0.01</v>
      </c>
      <c r="U3728" s="78">
        <f t="shared" si="290"/>
        <v>0.01</v>
      </c>
      <c r="V3728" s="13">
        <v>0.85000000000000009</v>
      </c>
      <c r="W3728" s="78">
        <f t="shared" si="292"/>
        <v>1.1764705882352941E-2</v>
      </c>
      <c r="X3728" s="1">
        <f>VLOOKUP(E3728,'渗透率、续签率'!AG:AJ,4,0)</f>
        <v>3285</v>
      </c>
      <c r="Y3728" s="1">
        <f t="shared" si="293"/>
        <v>38.647058823529413</v>
      </c>
      <c r="Z3728">
        <v>1</v>
      </c>
      <c r="AA3728" s="89">
        <f t="shared" si="294"/>
        <v>3285</v>
      </c>
    </row>
    <row r="3729" spans="1:37" hidden="1">
      <c r="A3729" t="s">
        <v>64</v>
      </c>
      <c r="B3729" t="s">
        <v>2</v>
      </c>
      <c r="C3729" t="s">
        <v>9</v>
      </c>
      <c r="D3729" t="s">
        <v>116</v>
      </c>
      <c r="E3729" t="s">
        <v>513</v>
      </c>
      <c r="F3729" t="str">
        <f t="shared" si="291"/>
        <v>临汾市美术培训</v>
      </c>
      <c r="G3729" t="s">
        <v>134</v>
      </c>
      <c r="H3729" t="s">
        <v>135</v>
      </c>
      <c r="I3729" t="s">
        <v>70</v>
      </c>
      <c r="J3729">
        <v>252</v>
      </c>
      <c r="K3729">
        <v>0</v>
      </c>
      <c r="L3729" s="13">
        <f>VLOOKUP(C3729,'渗透率、续签率'!B:C,2,0)</f>
        <v>0.36699999999999999</v>
      </c>
      <c r="M3729" s="6">
        <v>0</v>
      </c>
      <c r="N3729">
        <v>68</v>
      </c>
      <c r="O3729">
        <v>0</v>
      </c>
      <c r="P3729" s="6">
        <v>0</v>
      </c>
      <c r="Q3729" s="13">
        <v>0</v>
      </c>
      <c r="R3729" s="13">
        <v>0</v>
      </c>
      <c r="S3729" s="31">
        <v>286</v>
      </c>
      <c r="T3729" s="6">
        <f>VLOOKUP(E3729,'参数设置&amp;汇总'!S:U,3,0)</f>
        <v>0.01</v>
      </c>
      <c r="U3729" s="78">
        <f t="shared" si="290"/>
        <v>0.68</v>
      </c>
      <c r="V3729" s="13">
        <v>0.85000000000000009</v>
      </c>
      <c r="W3729" s="78">
        <f t="shared" si="292"/>
        <v>0.79999999999999993</v>
      </c>
      <c r="X3729" s="1">
        <f>VLOOKUP(E3729,'渗透率、续签率'!AG:AJ,4,0)</f>
        <v>3285</v>
      </c>
      <c r="Y3729" s="1">
        <f t="shared" si="293"/>
        <v>2628</v>
      </c>
      <c r="Z3729">
        <v>3</v>
      </c>
      <c r="AA3729" s="89">
        <f t="shared" si="294"/>
        <v>223380</v>
      </c>
      <c r="AH3729" s="37"/>
      <c r="AI3729" s="37"/>
      <c r="AK3729" s="37"/>
    </row>
    <row r="3730" spans="1:37" hidden="1">
      <c r="A3730" t="s">
        <v>64</v>
      </c>
      <c r="B3730" t="s">
        <v>2</v>
      </c>
      <c r="C3730" t="s">
        <v>9</v>
      </c>
      <c r="D3730" t="s">
        <v>116</v>
      </c>
      <c r="E3730" t="s">
        <v>513</v>
      </c>
      <c r="F3730" t="str">
        <f t="shared" si="291"/>
        <v>临沂市美术培训</v>
      </c>
      <c r="G3730" t="s">
        <v>103</v>
      </c>
      <c r="H3730" t="s">
        <v>136</v>
      </c>
      <c r="I3730" t="s">
        <v>70</v>
      </c>
      <c r="J3730" s="1">
        <v>1184</v>
      </c>
      <c r="K3730">
        <v>1</v>
      </c>
      <c r="L3730" s="13">
        <f>VLOOKUP(C3730,'渗透率、续签率'!B:C,2,0)</f>
        <v>0.36699999999999999</v>
      </c>
      <c r="M3730" s="6">
        <v>0</v>
      </c>
      <c r="N3730">
        <v>345</v>
      </c>
      <c r="O3730">
        <v>1</v>
      </c>
      <c r="P3730" s="6">
        <v>0</v>
      </c>
      <c r="Q3730" s="13">
        <v>1.9E-2</v>
      </c>
      <c r="R3730" s="13">
        <v>0</v>
      </c>
      <c r="S3730" s="31">
        <v>1664</v>
      </c>
      <c r="T3730" s="6">
        <f>VLOOKUP(E3730,'参数设置&amp;汇总'!S:U,3,0)</f>
        <v>0.01</v>
      </c>
      <c r="U3730" s="78">
        <f t="shared" si="290"/>
        <v>3.45</v>
      </c>
      <c r="V3730" s="13">
        <v>0.85000000000000009</v>
      </c>
      <c r="W3730" s="78">
        <f t="shared" si="292"/>
        <v>3.6270588235294117</v>
      </c>
      <c r="X3730" s="1">
        <f>VLOOKUP(E3730,'渗透率、续签率'!AG:AJ,4,0)</f>
        <v>3285</v>
      </c>
      <c r="Y3730" s="1">
        <f t="shared" si="293"/>
        <v>11914.888235294118</v>
      </c>
      <c r="Z3730">
        <v>4</v>
      </c>
      <c r="AA3730" s="89">
        <f t="shared" si="294"/>
        <v>1133325</v>
      </c>
      <c r="AH3730" s="37"/>
      <c r="AI3730" s="37"/>
      <c r="AK3730" s="37"/>
    </row>
    <row r="3731" spans="1:37" hidden="1">
      <c r="A3731" t="s">
        <v>64</v>
      </c>
      <c r="B3731" t="s">
        <v>2</v>
      </c>
      <c r="C3731" t="s">
        <v>9</v>
      </c>
      <c r="D3731" t="s">
        <v>116</v>
      </c>
      <c r="E3731" t="s">
        <v>513</v>
      </c>
      <c r="F3731" t="str">
        <f t="shared" si="291"/>
        <v>临沧市美术培训</v>
      </c>
      <c r="G3731" t="s">
        <v>99</v>
      </c>
      <c r="H3731" t="s">
        <v>137</v>
      </c>
      <c r="I3731" t="s">
        <v>68</v>
      </c>
      <c r="J3731">
        <v>19</v>
      </c>
      <c r="K3731">
        <v>0</v>
      </c>
      <c r="L3731" s="13">
        <f>VLOOKUP(C3731,'渗透率、续签率'!B:C,2,0)</f>
        <v>0.36699999999999999</v>
      </c>
      <c r="M3731" s="6">
        <v>0</v>
      </c>
      <c r="N3731">
        <v>0</v>
      </c>
      <c r="O3731">
        <v>0</v>
      </c>
      <c r="P3731" s="6">
        <v>0</v>
      </c>
      <c r="Q3731" s="13">
        <v>0</v>
      </c>
      <c r="R3731" s="13">
        <v>0</v>
      </c>
      <c r="S3731" s="31">
        <v>9</v>
      </c>
      <c r="T3731" s="6">
        <f>VLOOKUP(E3731,'参数设置&amp;汇总'!S:U,3,0)</f>
        <v>0.01</v>
      </c>
      <c r="U3731" s="78">
        <f t="shared" si="290"/>
        <v>0</v>
      </c>
      <c r="V3731" s="13">
        <v>0.85000000000000009</v>
      </c>
      <c r="W3731" s="78">
        <f t="shared" si="292"/>
        <v>0</v>
      </c>
      <c r="X3731" s="1">
        <f>VLOOKUP(E3731,'渗透率、续签率'!AG:AJ,4,0)</f>
        <v>3285</v>
      </c>
      <c r="Y3731" s="1">
        <f t="shared" si="293"/>
        <v>0</v>
      </c>
      <c r="Z3731">
        <v>0</v>
      </c>
      <c r="AA3731" s="89">
        <f t="shared" si="294"/>
        <v>0</v>
      </c>
    </row>
    <row r="3732" spans="1:37" hidden="1">
      <c r="A3732" t="s">
        <v>64</v>
      </c>
      <c r="B3732" t="s">
        <v>2</v>
      </c>
      <c r="C3732" t="s">
        <v>9</v>
      </c>
      <c r="D3732" t="s">
        <v>116</v>
      </c>
      <c r="E3732" t="s">
        <v>513</v>
      </c>
      <c r="F3732" t="str">
        <f t="shared" si="291"/>
        <v>临高县美术培训</v>
      </c>
      <c r="G3732" t="s">
        <v>120</v>
      </c>
      <c r="H3732" t="s">
        <v>138</v>
      </c>
      <c r="I3732" t="s">
        <v>68</v>
      </c>
      <c r="J3732">
        <v>0</v>
      </c>
      <c r="K3732">
        <v>0</v>
      </c>
      <c r="L3732" s="13">
        <f>VLOOKUP(C3732,'渗透率、续签率'!B:C,2,0)</f>
        <v>0.36699999999999999</v>
      </c>
      <c r="M3732" s="6">
        <v>0</v>
      </c>
      <c r="N3732">
        <v>0</v>
      </c>
      <c r="O3732">
        <v>0</v>
      </c>
      <c r="P3732" s="6">
        <v>0</v>
      </c>
      <c r="Q3732" s="13">
        <v>0</v>
      </c>
      <c r="R3732" s="13">
        <v>0</v>
      </c>
      <c r="S3732" s="31">
        <v>0</v>
      </c>
      <c r="T3732" s="6">
        <f>VLOOKUP(E3732,'参数设置&amp;汇总'!S:U,3,0)</f>
        <v>0.01</v>
      </c>
      <c r="U3732" s="78">
        <f t="shared" si="290"/>
        <v>0</v>
      </c>
      <c r="V3732" s="13">
        <v>0.85000000000000009</v>
      </c>
      <c r="W3732" s="78">
        <f t="shared" si="292"/>
        <v>0</v>
      </c>
      <c r="X3732" s="1">
        <f>VLOOKUP(E3732,'渗透率、续签率'!AG:AJ,4,0)</f>
        <v>3285</v>
      </c>
      <c r="Y3732" s="1">
        <f t="shared" si="293"/>
        <v>0</v>
      </c>
      <c r="Z3732">
        <v>0</v>
      </c>
      <c r="AA3732" s="89">
        <f t="shared" si="294"/>
        <v>0</v>
      </c>
    </row>
    <row r="3733" spans="1:37" hidden="1">
      <c r="A3733" t="s">
        <v>64</v>
      </c>
      <c r="B3733" t="s">
        <v>2</v>
      </c>
      <c r="C3733" t="s">
        <v>9</v>
      </c>
      <c r="D3733" t="s">
        <v>116</v>
      </c>
      <c r="E3733" t="s">
        <v>513</v>
      </c>
      <c r="F3733" t="str">
        <f t="shared" si="291"/>
        <v>丹东市美术培训</v>
      </c>
      <c r="G3733" t="s">
        <v>101</v>
      </c>
      <c r="H3733" t="s">
        <v>139</v>
      </c>
      <c r="I3733" t="s">
        <v>70</v>
      </c>
      <c r="J3733">
        <v>117</v>
      </c>
      <c r="K3733">
        <v>0</v>
      </c>
      <c r="L3733" s="13">
        <f>VLOOKUP(C3733,'渗透率、续签率'!B:C,2,0)</f>
        <v>0.36699999999999999</v>
      </c>
      <c r="M3733" s="6">
        <v>0</v>
      </c>
      <c r="N3733">
        <v>12</v>
      </c>
      <c r="O3733">
        <v>0</v>
      </c>
      <c r="P3733" s="6">
        <v>0</v>
      </c>
      <c r="Q3733" s="13">
        <v>0</v>
      </c>
      <c r="R3733" s="13">
        <v>0</v>
      </c>
      <c r="S3733" s="31">
        <v>132</v>
      </c>
      <c r="T3733" s="6">
        <f>VLOOKUP(E3733,'参数设置&amp;汇总'!S:U,3,0)</f>
        <v>0.01</v>
      </c>
      <c r="U3733" s="78">
        <f t="shared" si="290"/>
        <v>0.12</v>
      </c>
      <c r="V3733" s="13">
        <v>0.85000000000000009</v>
      </c>
      <c r="W3733" s="78">
        <f t="shared" si="292"/>
        <v>0.14117647058823526</v>
      </c>
      <c r="X3733" s="1">
        <f>VLOOKUP(E3733,'渗透率、续签率'!AG:AJ,4,0)</f>
        <v>3285</v>
      </c>
      <c r="Y3733" s="1">
        <f t="shared" si="293"/>
        <v>463.76470588235287</v>
      </c>
      <c r="Z3733">
        <v>1</v>
      </c>
      <c r="AA3733" s="89">
        <f t="shared" si="294"/>
        <v>39420</v>
      </c>
    </row>
    <row r="3734" spans="1:37" hidden="1">
      <c r="A3734" t="s">
        <v>64</v>
      </c>
      <c r="B3734" t="s">
        <v>2</v>
      </c>
      <c r="C3734" t="s">
        <v>9</v>
      </c>
      <c r="D3734" t="s">
        <v>116</v>
      </c>
      <c r="E3734" t="s">
        <v>513</v>
      </c>
      <c r="F3734" t="str">
        <f t="shared" si="291"/>
        <v>丽水市美术培训</v>
      </c>
      <c r="G3734" t="s">
        <v>79</v>
      </c>
      <c r="H3734" t="s">
        <v>140</v>
      </c>
      <c r="I3734" t="s">
        <v>68</v>
      </c>
      <c r="J3734">
        <v>196</v>
      </c>
      <c r="K3734">
        <v>0</v>
      </c>
      <c r="L3734" s="13">
        <f>VLOOKUP(C3734,'渗透率、续签率'!B:C,2,0)</f>
        <v>0.36699999999999999</v>
      </c>
      <c r="M3734" s="6">
        <v>0</v>
      </c>
      <c r="N3734">
        <v>24</v>
      </c>
      <c r="O3734">
        <v>0</v>
      </c>
      <c r="P3734" s="6">
        <v>0</v>
      </c>
      <c r="Q3734" s="13">
        <v>2.1000000000000001E-2</v>
      </c>
      <c r="R3734" s="13">
        <v>0</v>
      </c>
      <c r="S3734" s="31">
        <v>207</v>
      </c>
      <c r="T3734" s="6">
        <f>VLOOKUP(E3734,'参数设置&amp;汇总'!S:U,3,0)</f>
        <v>0.01</v>
      </c>
      <c r="U3734" s="78">
        <f t="shared" si="290"/>
        <v>0.24</v>
      </c>
      <c r="V3734" s="13">
        <v>0.85000000000000009</v>
      </c>
      <c r="W3734" s="78">
        <f t="shared" si="292"/>
        <v>0.28235294117647053</v>
      </c>
      <c r="X3734" s="1">
        <f>VLOOKUP(E3734,'渗透率、续签率'!AG:AJ,4,0)</f>
        <v>3285</v>
      </c>
      <c r="Y3734" s="1">
        <f t="shared" si="293"/>
        <v>927.52941176470574</v>
      </c>
      <c r="Z3734">
        <v>1</v>
      </c>
      <c r="AA3734" s="89">
        <f t="shared" si="294"/>
        <v>78840</v>
      </c>
    </row>
    <row r="3735" spans="1:37" hidden="1">
      <c r="A3735" t="s">
        <v>64</v>
      </c>
      <c r="B3735" t="s">
        <v>2</v>
      </c>
      <c r="C3735" t="s">
        <v>9</v>
      </c>
      <c r="D3735" t="s">
        <v>116</v>
      </c>
      <c r="E3735" t="s">
        <v>513</v>
      </c>
      <c r="F3735" t="str">
        <f t="shared" si="291"/>
        <v>丽江市美术培训</v>
      </c>
      <c r="G3735" t="s">
        <v>99</v>
      </c>
      <c r="H3735" t="s">
        <v>141</v>
      </c>
      <c r="I3735" t="s">
        <v>68</v>
      </c>
      <c r="J3735">
        <v>49</v>
      </c>
      <c r="K3735">
        <v>0</v>
      </c>
      <c r="L3735" s="13">
        <f>VLOOKUP(C3735,'渗透率、续签率'!B:C,2,0)</f>
        <v>0.36699999999999999</v>
      </c>
      <c r="M3735" s="6">
        <v>0</v>
      </c>
      <c r="N3735">
        <v>3</v>
      </c>
      <c r="O3735">
        <v>0</v>
      </c>
      <c r="P3735" s="6">
        <v>0</v>
      </c>
      <c r="Q3735" s="13">
        <v>0</v>
      </c>
      <c r="R3735" s="13">
        <v>0</v>
      </c>
      <c r="S3735" s="31">
        <v>48</v>
      </c>
      <c r="T3735" s="6">
        <f>VLOOKUP(E3735,'参数设置&amp;汇总'!S:U,3,0)</f>
        <v>0.01</v>
      </c>
      <c r="U3735" s="78">
        <f t="shared" si="290"/>
        <v>0.03</v>
      </c>
      <c r="V3735" s="13">
        <v>0.85000000000000009</v>
      </c>
      <c r="W3735" s="78">
        <f t="shared" si="292"/>
        <v>3.5294117647058816E-2</v>
      </c>
      <c r="X3735" s="1">
        <f>VLOOKUP(E3735,'渗透率、续签率'!AG:AJ,4,0)</f>
        <v>3285</v>
      </c>
      <c r="Y3735" s="1">
        <f t="shared" si="293"/>
        <v>115.94117647058822</v>
      </c>
      <c r="Z3735">
        <v>0</v>
      </c>
      <c r="AA3735" s="89">
        <f t="shared" si="294"/>
        <v>9855</v>
      </c>
      <c r="AH3735" s="37"/>
      <c r="AI3735" s="37"/>
      <c r="AK3735" s="37"/>
    </row>
    <row r="3736" spans="1:37" hidden="1">
      <c r="A3736" t="s">
        <v>64</v>
      </c>
      <c r="B3736" t="s">
        <v>2</v>
      </c>
      <c r="C3736" t="s">
        <v>9</v>
      </c>
      <c r="D3736" t="s">
        <v>116</v>
      </c>
      <c r="E3736" t="s">
        <v>513</v>
      </c>
      <c r="F3736" t="str">
        <f t="shared" si="291"/>
        <v>乌兰察布市美术培训</v>
      </c>
      <c r="G3736" t="s">
        <v>142</v>
      </c>
      <c r="H3736" t="s">
        <v>143</v>
      </c>
      <c r="I3736" t="s">
        <v>70</v>
      </c>
      <c r="J3736">
        <v>89</v>
      </c>
      <c r="K3736">
        <v>0</v>
      </c>
      <c r="L3736" s="13">
        <f>VLOOKUP(C3736,'渗透率、续签率'!B:C,2,0)</f>
        <v>0.36699999999999999</v>
      </c>
      <c r="M3736" s="6">
        <v>0</v>
      </c>
      <c r="N3736">
        <v>29</v>
      </c>
      <c r="O3736">
        <v>0</v>
      </c>
      <c r="P3736" s="6">
        <v>0</v>
      </c>
      <c r="Q3736" s="13">
        <v>0</v>
      </c>
      <c r="R3736" s="13">
        <v>0</v>
      </c>
      <c r="S3736" s="31">
        <v>116</v>
      </c>
      <c r="T3736" s="6">
        <f>VLOOKUP(E3736,'参数设置&amp;汇总'!S:U,3,0)</f>
        <v>0.01</v>
      </c>
      <c r="U3736" s="78">
        <f t="shared" si="290"/>
        <v>0.28999999999999998</v>
      </c>
      <c r="V3736" s="13">
        <v>0.85000000000000009</v>
      </c>
      <c r="W3736" s="78">
        <f t="shared" si="292"/>
        <v>0.34117647058823525</v>
      </c>
      <c r="X3736" s="1">
        <f>VLOOKUP(E3736,'渗透率、续签率'!AG:AJ,4,0)</f>
        <v>3285</v>
      </c>
      <c r="Y3736" s="1">
        <f t="shared" si="293"/>
        <v>1120.7647058823527</v>
      </c>
      <c r="Z3736">
        <v>0</v>
      </c>
      <c r="AA3736" s="89">
        <f t="shared" si="294"/>
        <v>95265</v>
      </c>
      <c r="AH3736" s="37"/>
      <c r="AI3736" s="37"/>
      <c r="AK3736" s="37"/>
    </row>
    <row r="3737" spans="1:37" hidden="1">
      <c r="A3737" t="s">
        <v>64</v>
      </c>
      <c r="B3737" t="s">
        <v>2</v>
      </c>
      <c r="C3737" t="s">
        <v>9</v>
      </c>
      <c r="D3737" t="s">
        <v>116</v>
      </c>
      <c r="E3737" t="s">
        <v>513</v>
      </c>
      <c r="F3737" t="str">
        <f t="shared" si="291"/>
        <v>乌海市美术培训</v>
      </c>
      <c r="G3737" t="s">
        <v>142</v>
      </c>
      <c r="H3737" t="s">
        <v>144</v>
      </c>
      <c r="I3737" t="s">
        <v>70</v>
      </c>
      <c r="J3737">
        <v>49</v>
      </c>
      <c r="K3737">
        <v>0</v>
      </c>
      <c r="L3737" s="13">
        <f>VLOOKUP(C3737,'渗透率、续签率'!B:C,2,0)</f>
        <v>0.36699999999999999</v>
      </c>
      <c r="M3737" s="6">
        <v>0</v>
      </c>
      <c r="N3737">
        <v>8</v>
      </c>
      <c r="O3737">
        <v>0</v>
      </c>
      <c r="P3737" s="6">
        <v>0</v>
      </c>
      <c r="Q3737" s="13">
        <v>0</v>
      </c>
      <c r="R3737" s="13">
        <v>0</v>
      </c>
      <c r="S3737" s="31">
        <v>30</v>
      </c>
      <c r="T3737" s="6">
        <f>VLOOKUP(E3737,'参数设置&amp;汇总'!S:U,3,0)</f>
        <v>0.01</v>
      </c>
      <c r="U3737" s="78">
        <f t="shared" si="290"/>
        <v>0.08</v>
      </c>
      <c r="V3737" s="13">
        <v>0.85000000000000009</v>
      </c>
      <c r="W3737" s="78">
        <f t="shared" si="292"/>
        <v>9.4117647058823528E-2</v>
      </c>
      <c r="X3737" s="1">
        <f>VLOOKUP(E3737,'渗透率、续签率'!AG:AJ,4,0)</f>
        <v>3285</v>
      </c>
      <c r="Y3737" s="1">
        <f t="shared" si="293"/>
        <v>309.1764705882353</v>
      </c>
      <c r="Z3737">
        <v>0</v>
      </c>
      <c r="AA3737" s="89">
        <f t="shared" si="294"/>
        <v>26280</v>
      </c>
      <c r="AH3737" s="37"/>
      <c r="AI3737" s="37"/>
      <c r="AK3737" s="37"/>
    </row>
    <row r="3738" spans="1:37" hidden="1">
      <c r="A3738" t="s">
        <v>64</v>
      </c>
      <c r="B3738" t="s">
        <v>2</v>
      </c>
      <c r="C3738" t="s">
        <v>9</v>
      </c>
      <c r="D3738" t="s">
        <v>116</v>
      </c>
      <c r="E3738" t="s">
        <v>513</v>
      </c>
      <c r="F3738" t="str">
        <f t="shared" si="291"/>
        <v>乌鲁木齐市美术培训</v>
      </c>
      <c r="G3738" t="s">
        <v>145</v>
      </c>
      <c r="H3738" t="s">
        <v>146</v>
      </c>
      <c r="I3738" t="s">
        <v>70</v>
      </c>
      <c r="J3738">
        <v>175</v>
      </c>
      <c r="K3738">
        <v>0</v>
      </c>
      <c r="L3738" s="13">
        <f>VLOOKUP(C3738,'渗透率、续签率'!B:C,2,0)</f>
        <v>0.36699999999999999</v>
      </c>
      <c r="M3738" s="6">
        <v>0</v>
      </c>
      <c r="N3738">
        <v>114</v>
      </c>
      <c r="O3738">
        <v>0</v>
      </c>
      <c r="P3738" s="6">
        <v>0</v>
      </c>
      <c r="Q3738" s="13">
        <v>8.7999999999999995E-2</v>
      </c>
      <c r="R3738" s="13">
        <v>1.4E-2</v>
      </c>
      <c r="S3738" s="31">
        <v>564</v>
      </c>
      <c r="T3738" s="6">
        <f>VLOOKUP(E3738,'参数设置&amp;汇总'!S:U,3,0)</f>
        <v>0.01</v>
      </c>
      <c r="U3738" s="78">
        <f t="shared" si="290"/>
        <v>1.1400000000000001</v>
      </c>
      <c r="V3738" s="13">
        <v>0.85000000000000009</v>
      </c>
      <c r="W3738" s="78">
        <f t="shared" si="292"/>
        <v>1.3411764705882352</v>
      </c>
      <c r="X3738" s="1">
        <f>VLOOKUP(E3738,'渗透率、续签率'!AG:AJ,4,0)</f>
        <v>3285</v>
      </c>
      <c r="Y3738" s="1">
        <f t="shared" si="293"/>
        <v>4405.7647058823522</v>
      </c>
      <c r="Z3738">
        <v>10</v>
      </c>
      <c r="AA3738" s="89">
        <f t="shared" si="294"/>
        <v>374490</v>
      </c>
      <c r="AH3738" s="37"/>
      <c r="AI3738" s="37"/>
      <c r="AK3738" s="37"/>
    </row>
    <row r="3739" spans="1:37" hidden="1">
      <c r="A3739" t="s">
        <v>64</v>
      </c>
      <c r="B3739" t="s">
        <v>2</v>
      </c>
      <c r="C3739" t="s">
        <v>9</v>
      </c>
      <c r="D3739" t="s">
        <v>116</v>
      </c>
      <c r="E3739" t="s">
        <v>513</v>
      </c>
      <c r="F3739" t="str">
        <f t="shared" si="291"/>
        <v>乐东黎族自治县美术培训</v>
      </c>
      <c r="G3739" t="s">
        <v>120</v>
      </c>
      <c r="H3739" t="s">
        <v>147</v>
      </c>
      <c r="I3739" t="s">
        <v>68</v>
      </c>
      <c r="J3739">
        <v>2</v>
      </c>
      <c r="K3739">
        <v>0</v>
      </c>
      <c r="L3739" s="13">
        <f>VLOOKUP(C3739,'渗透率、续签率'!B:C,2,0)</f>
        <v>0.36699999999999999</v>
      </c>
      <c r="M3739" s="6">
        <v>0</v>
      </c>
      <c r="N3739">
        <v>0</v>
      </c>
      <c r="O3739">
        <v>0</v>
      </c>
      <c r="P3739" s="6">
        <v>0</v>
      </c>
      <c r="Q3739" s="13">
        <v>0</v>
      </c>
      <c r="R3739" s="13">
        <v>0</v>
      </c>
      <c r="S3739" s="31">
        <v>1</v>
      </c>
      <c r="T3739" s="6">
        <f>VLOOKUP(E3739,'参数设置&amp;汇总'!S:U,3,0)</f>
        <v>0.01</v>
      </c>
      <c r="U3739" s="78">
        <f t="shared" si="290"/>
        <v>0</v>
      </c>
      <c r="V3739" s="13">
        <v>0.85000000000000009</v>
      </c>
      <c r="W3739" s="78">
        <f t="shared" si="292"/>
        <v>0</v>
      </c>
      <c r="X3739" s="1">
        <f>VLOOKUP(E3739,'渗透率、续签率'!AG:AJ,4,0)</f>
        <v>3285</v>
      </c>
      <c r="Y3739" s="1">
        <f t="shared" si="293"/>
        <v>0</v>
      </c>
      <c r="Z3739">
        <v>0</v>
      </c>
      <c r="AA3739" s="89">
        <f t="shared" si="294"/>
        <v>0</v>
      </c>
    </row>
    <row r="3740" spans="1:37" hidden="1">
      <c r="A3740" t="s">
        <v>64</v>
      </c>
      <c r="B3740" t="s">
        <v>2</v>
      </c>
      <c r="C3740" t="s">
        <v>9</v>
      </c>
      <c r="D3740" t="s">
        <v>116</v>
      </c>
      <c r="E3740" t="s">
        <v>513</v>
      </c>
      <c r="F3740" t="str">
        <f t="shared" si="291"/>
        <v>乐山市美术培训</v>
      </c>
      <c r="G3740" t="s">
        <v>77</v>
      </c>
      <c r="H3740" t="s">
        <v>148</v>
      </c>
      <c r="I3740" t="s">
        <v>70</v>
      </c>
      <c r="J3740">
        <v>212</v>
      </c>
      <c r="K3740">
        <v>0</v>
      </c>
      <c r="L3740" s="13">
        <f>VLOOKUP(C3740,'渗透率、续签率'!B:C,2,0)</f>
        <v>0.36699999999999999</v>
      </c>
      <c r="M3740" s="6">
        <v>0</v>
      </c>
      <c r="N3740">
        <v>46</v>
      </c>
      <c r="O3740">
        <v>0</v>
      </c>
      <c r="P3740" s="6">
        <v>0</v>
      </c>
      <c r="Q3740" s="13">
        <v>0</v>
      </c>
      <c r="R3740" s="13">
        <v>0</v>
      </c>
      <c r="S3740" s="31">
        <v>272</v>
      </c>
      <c r="T3740" s="6">
        <f>VLOOKUP(E3740,'参数设置&amp;汇总'!S:U,3,0)</f>
        <v>0.01</v>
      </c>
      <c r="U3740" s="78">
        <f t="shared" si="290"/>
        <v>0.46</v>
      </c>
      <c r="V3740" s="13">
        <v>0.85000000000000009</v>
      </c>
      <c r="W3740" s="78">
        <f t="shared" si="292"/>
        <v>0.54117647058823526</v>
      </c>
      <c r="X3740" s="1">
        <f>VLOOKUP(E3740,'渗透率、续签率'!AG:AJ,4,0)</f>
        <v>3285</v>
      </c>
      <c r="Y3740" s="1">
        <f t="shared" si="293"/>
        <v>1777.7647058823529</v>
      </c>
      <c r="Z3740">
        <v>2</v>
      </c>
      <c r="AA3740" s="89">
        <f t="shared" si="294"/>
        <v>151110</v>
      </c>
    </row>
    <row r="3741" spans="1:37" hidden="1">
      <c r="A3741" t="s">
        <v>64</v>
      </c>
      <c r="B3741" t="s">
        <v>2</v>
      </c>
      <c r="C3741" t="s">
        <v>9</v>
      </c>
      <c r="D3741" t="s">
        <v>116</v>
      </c>
      <c r="E3741" t="s">
        <v>513</v>
      </c>
      <c r="F3741" t="str">
        <f t="shared" si="291"/>
        <v>九江市美术培训</v>
      </c>
      <c r="G3741" t="s">
        <v>90</v>
      </c>
      <c r="H3741" t="s">
        <v>149</v>
      </c>
      <c r="I3741" t="s">
        <v>68</v>
      </c>
      <c r="J3741">
        <v>282</v>
      </c>
      <c r="K3741">
        <v>0</v>
      </c>
      <c r="L3741" s="13">
        <f>VLOOKUP(C3741,'渗透率、续签率'!B:C,2,0)</f>
        <v>0.36699999999999999</v>
      </c>
      <c r="M3741" s="6">
        <v>0</v>
      </c>
      <c r="N3741">
        <v>105</v>
      </c>
      <c r="O3741">
        <v>0</v>
      </c>
      <c r="P3741" s="6">
        <v>0</v>
      </c>
      <c r="Q3741" s="13">
        <v>0.01</v>
      </c>
      <c r="R3741" s="13">
        <v>0</v>
      </c>
      <c r="S3741" s="31">
        <v>369</v>
      </c>
      <c r="T3741" s="6">
        <f>VLOOKUP(E3741,'参数设置&amp;汇总'!S:U,3,0)</f>
        <v>0.01</v>
      </c>
      <c r="U3741" s="78">
        <f t="shared" si="290"/>
        <v>1.05</v>
      </c>
      <c r="V3741" s="13">
        <v>0.85000000000000009</v>
      </c>
      <c r="W3741" s="78">
        <f t="shared" si="292"/>
        <v>1.2352941176470587</v>
      </c>
      <c r="X3741" s="1">
        <f>VLOOKUP(E3741,'渗透率、续签率'!AG:AJ,4,0)</f>
        <v>3285</v>
      </c>
      <c r="Y3741" s="1">
        <f t="shared" si="293"/>
        <v>4057.9411764705878</v>
      </c>
      <c r="Z3741">
        <v>1</v>
      </c>
      <c r="AA3741" s="89">
        <f t="shared" si="294"/>
        <v>344925</v>
      </c>
      <c r="AH3741" s="37"/>
      <c r="AI3741" s="37"/>
      <c r="AK3741" s="37"/>
    </row>
    <row r="3742" spans="1:37" hidden="1">
      <c r="A3742" t="s">
        <v>64</v>
      </c>
      <c r="B3742" t="s">
        <v>2</v>
      </c>
      <c r="C3742" t="s">
        <v>9</v>
      </c>
      <c r="D3742" t="s">
        <v>116</v>
      </c>
      <c r="E3742" t="s">
        <v>513</v>
      </c>
      <c r="F3742" t="str">
        <f t="shared" si="291"/>
        <v>云浮市美术培训</v>
      </c>
      <c r="G3742" t="s">
        <v>75</v>
      </c>
      <c r="H3742" t="s">
        <v>150</v>
      </c>
      <c r="I3742" t="s">
        <v>68</v>
      </c>
      <c r="J3742">
        <v>98</v>
      </c>
      <c r="K3742">
        <v>0</v>
      </c>
      <c r="L3742" s="13">
        <f>VLOOKUP(C3742,'渗透率、续签率'!B:C,2,0)</f>
        <v>0.36699999999999999</v>
      </c>
      <c r="M3742" s="6">
        <v>0</v>
      </c>
      <c r="N3742">
        <v>10</v>
      </c>
      <c r="O3742">
        <v>0</v>
      </c>
      <c r="P3742" s="6">
        <v>0</v>
      </c>
      <c r="Q3742" s="13">
        <v>0</v>
      </c>
      <c r="R3742" s="13">
        <v>0</v>
      </c>
      <c r="S3742" s="31">
        <v>103</v>
      </c>
      <c r="T3742" s="6">
        <f>VLOOKUP(E3742,'参数设置&amp;汇总'!S:U,3,0)</f>
        <v>0.01</v>
      </c>
      <c r="U3742" s="78">
        <f t="shared" si="290"/>
        <v>0.1</v>
      </c>
      <c r="V3742" s="13">
        <v>0.85000000000000009</v>
      </c>
      <c r="W3742" s="78">
        <f t="shared" si="292"/>
        <v>0.11764705882352941</v>
      </c>
      <c r="X3742" s="1">
        <f>VLOOKUP(E3742,'渗透率、续签率'!AG:AJ,4,0)</f>
        <v>3285</v>
      </c>
      <c r="Y3742" s="1">
        <f t="shared" si="293"/>
        <v>386.47058823529409</v>
      </c>
      <c r="Z3742">
        <v>1</v>
      </c>
      <c r="AA3742" s="89">
        <f t="shared" si="294"/>
        <v>32850</v>
      </c>
      <c r="AH3742" s="37"/>
      <c r="AI3742" s="37"/>
      <c r="AK3742" s="37"/>
    </row>
    <row r="3743" spans="1:37" hidden="1">
      <c r="A3743" t="s">
        <v>64</v>
      </c>
      <c r="B3743" t="s">
        <v>2</v>
      </c>
      <c r="C3743" t="s">
        <v>9</v>
      </c>
      <c r="D3743" t="s">
        <v>116</v>
      </c>
      <c r="E3743" t="s">
        <v>513</v>
      </c>
      <c r="F3743" t="str">
        <f t="shared" si="291"/>
        <v>五家渠市美术培训</v>
      </c>
      <c r="G3743" t="s">
        <v>145</v>
      </c>
      <c r="H3743" t="s">
        <v>151</v>
      </c>
      <c r="I3743" t="s">
        <v>70</v>
      </c>
      <c r="J3743">
        <v>9</v>
      </c>
      <c r="K3743">
        <v>0</v>
      </c>
      <c r="L3743" s="13">
        <f>VLOOKUP(C3743,'渗透率、续签率'!B:C,2,0)</f>
        <v>0.36699999999999999</v>
      </c>
      <c r="M3743" s="6">
        <v>0</v>
      </c>
      <c r="N3743">
        <v>4</v>
      </c>
      <c r="O3743">
        <v>0</v>
      </c>
      <c r="P3743" s="6">
        <v>0</v>
      </c>
      <c r="Q3743" s="13">
        <v>0</v>
      </c>
      <c r="R3743" s="13">
        <v>0</v>
      </c>
      <c r="S3743" s="31">
        <v>19</v>
      </c>
      <c r="T3743" s="6">
        <f>VLOOKUP(E3743,'参数设置&amp;汇总'!S:U,3,0)</f>
        <v>0.01</v>
      </c>
      <c r="U3743" s="78">
        <f t="shared" si="290"/>
        <v>0.04</v>
      </c>
      <c r="V3743" s="13">
        <v>0.85000000000000009</v>
      </c>
      <c r="W3743" s="78">
        <f t="shared" si="292"/>
        <v>4.7058823529411764E-2</v>
      </c>
      <c r="X3743" s="1">
        <f>VLOOKUP(E3743,'渗透率、续签率'!AG:AJ,4,0)</f>
        <v>3285</v>
      </c>
      <c r="Y3743" s="1">
        <f t="shared" si="293"/>
        <v>154.58823529411765</v>
      </c>
      <c r="Z3743">
        <v>0</v>
      </c>
      <c r="AA3743" s="89">
        <f t="shared" si="294"/>
        <v>13140</v>
      </c>
      <c r="AH3743" s="37"/>
      <c r="AI3743" s="37"/>
      <c r="AK3743" s="37"/>
    </row>
    <row r="3744" spans="1:37" hidden="1">
      <c r="A3744" t="s">
        <v>64</v>
      </c>
      <c r="B3744" t="s">
        <v>2</v>
      </c>
      <c r="C3744" t="s">
        <v>9</v>
      </c>
      <c r="D3744" t="s">
        <v>116</v>
      </c>
      <c r="E3744" t="s">
        <v>513</v>
      </c>
      <c r="F3744" t="str">
        <f t="shared" si="291"/>
        <v>五指山市美术培训</v>
      </c>
      <c r="G3744" t="s">
        <v>120</v>
      </c>
      <c r="H3744" t="s">
        <v>152</v>
      </c>
      <c r="I3744" t="s">
        <v>68</v>
      </c>
      <c r="J3744">
        <v>0</v>
      </c>
      <c r="K3744">
        <v>0</v>
      </c>
      <c r="L3744" s="13">
        <f>VLOOKUP(C3744,'渗透率、续签率'!B:C,2,0)</f>
        <v>0.36699999999999999</v>
      </c>
      <c r="M3744" s="6">
        <v>0</v>
      </c>
      <c r="N3744">
        <v>0</v>
      </c>
      <c r="O3744">
        <v>0</v>
      </c>
      <c r="P3744" s="6">
        <v>0</v>
      </c>
      <c r="Q3744" s="13">
        <v>0</v>
      </c>
      <c r="R3744" s="13">
        <v>0</v>
      </c>
      <c r="S3744" s="31">
        <v>0</v>
      </c>
      <c r="T3744" s="6">
        <f>VLOOKUP(E3744,'参数设置&amp;汇总'!S:U,3,0)</f>
        <v>0.01</v>
      </c>
      <c r="U3744" s="78">
        <f t="shared" si="290"/>
        <v>0</v>
      </c>
      <c r="V3744" s="13">
        <v>0.85000000000000009</v>
      </c>
      <c r="W3744" s="78">
        <f t="shared" si="292"/>
        <v>0</v>
      </c>
      <c r="X3744" s="1">
        <f>VLOOKUP(E3744,'渗透率、续签率'!AG:AJ,4,0)</f>
        <v>3285</v>
      </c>
      <c r="Y3744" s="1">
        <f t="shared" si="293"/>
        <v>0</v>
      </c>
      <c r="Z3744">
        <v>0</v>
      </c>
      <c r="AA3744" s="89">
        <f t="shared" si="294"/>
        <v>0</v>
      </c>
    </row>
    <row r="3745" spans="1:37" hidden="1">
      <c r="A3745" t="s">
        <v>64</v>
      </c>
      <c r="B3745" t="s">
        <v>2</v>
      </c>
      <c r="C3745" t="s">
        <v>9</v>
      </c>
      <c r="D3745" t="s">
        <v>116</v>
      </c>
      <c r="E3745" t="s">
        <v>513</v>
      </c>
      <c r="F3745" t="str">
        <f t="shared" si="291"/>
        <v>亳州市美术培训</v>
      </c>
      <c r="G3745" t="s">
        <v>94</v>
      </c>
      <c r="H3745" t="s">
        <v>153</v>
      </c>
      <c r="I3745" t="s">
        <v>68</v>
      </c>
      <c r="J3745">
        <v>245</v>
      </c>
      <c r="K3745">
        <v>0</v>
      </c>
      <c r="L3745" s="13">
        <f>VLOOKUP(C3745,'渗透率、续签率'!B:C,2,0)</f>
        <v>0.36699999999999999</v>
      </c>
      <c r="M3745" s="6">
        <v>0</v>
      </c>
      <c r="N3745">
        <v>29</v>
      </c>
      <c r="O3745">
        <v>0</v>
      </c>
      <c r="P3745" s="6">
        <v>0</v>
      </c>
      <c r="Q3745" s="13">
        <v>0</v>
      </c>
      <c r="R3745" s="13">
        <v>0</v>
      </c>
      <c r="S3745" s="31">
        <v>238</v>
      </c>
      <c r="T3745" s="6">
        <f>VLOOKUP(E3745,'参数设置&amp;汇总'!S:U,3,0)</f>
        <v>0.01</v>
      </c>
      <c r="U3745" s="78">
        <f t="shared" si="290"/>
        <v>0.28999999999999998</v>
      </c>
      <c r="V3745" s="13">
        <v>0.85000000000000009</v>
      </c>
      <c r="W3745" s="78">
        <f t="shared" si="292"/>
        <v>0.34117647058823525</v>
      </c>
      <c r="X3745" s="1">
        <f>VLOOKUP(E3745,'渗透率、续签率'!AG:AJ,4,0)</f>
        <v>3285</v>
      </c>
      <c r="Y3745" s="1">
        <f t="shared" si="293"/>
        <v>1120.7647058823527</v>
      </c>
      <c r="Z3745">
        <v>1</v>
      </c>
      <c r="AA3745" s="89">
        <f t="shared" si="294"/>
        <v>95265</v>
      </c>
    </row>
    <row r="3746" spans="1:37" hidden="1">
      <c r="A3746" t="s">
        <v>64</v>
      </c>
      <c r="B3746" t="s">
        <v>2</v>
      </c>
      <c r="C3746" t="s">
        <v>9</v>
      </c>
      <c r="D3746" t="s">
        <v>116</v>
      </c>
      <c r="E3746" t="s">
        <v>513</v>
      </c>
      <c r="F3746" t="str">
        <f t="shared" si="291"/>
        <v>仙桃市美术培训</v>
      </c>
      <c r="G3746" t="s">
        <v>81</v>
      </c>
      <c r="H3746" t="s">
        <v>154</v>
      </c>
      <c r="I3746" t="s">
        <v>68</v>
      </c>
      <c r="J3746">
        <v>54</v>
      </c>
      <c r="K3746">
        <v>0</v>
      </c>
      <c r="L3746" s="13">
        <f>VLOOKUP(C3746,'渗透率、续签率'!B:C,2,0)</f>
        <v>0.36699999999999999</v>
      </c>
      <c r="M3746" s="6">
        <v>0</v>
      </c>
      <c r="N3746">
        <v>4</v>
      </c>
      <c r="O3746">
        <v>0</v>
      </c>
      <c r="P3746" s="6">
        <v>0</v>
      </c>
      <c r="Q3746" s="13">
        <v>0</v>
      </c>
      <c r="R3746" s="13">
        <v>0</v>
      </c>
      <c r="S3746" s="31">
        <v>29</v>
      </c>
      <c r="T3746" s="6">
        <f>VLOOKUP(E3746,'参数设置&amp;汇总'!S:U,3,0)</f>
        <v>0.01</v>
      </c>
      <c r="U3746" s="78">
        <f t="shared" si="290"/>
        <v>0.04</v>
      </c>
      <c r="V3746" s="13">
        <v>0.85000000000000009</v>
      </c>
      <c r="W3746" s="78">
        <f t="shared" si="292"/>
        <v>4.7058823529411764E-2</v>
      </c>
      <c r="X3746" s="1">
        <f>VLOOKUP(E3746,'渗透率、续签率'!AG:AJ,4,0)</f>
        <v>3285</v>
      </c>
      <c r="Y3746" s="1">
        <f t="shared" si="293"/>
        <v>154.58823529411765</v>
      </c>
      <c r="Z3746">
        <v>3</v>
      </c>
      <c r="AA3746" s="89">
        <f t="shared" si="294"/>
        <v>13140</v>
      </c>
      <c r="AH3746" s="37"/>
      <c r="AI3746" s="37"/>
      <c r="AK3746" s="37"/>
    </row>
    <row r="3747" spans="1:37" hidden="1">
      <c r="A3747" t="s">
        <v>64</v>
      </c>
      <c r="B3747" t="s">
        <v>2</v>
      </c>
      <c r="C3747" t="s">
        <v>9</v>
      </c>
      <c r="D3747" t="s">
        <v>116</v>
      </c>
      <c r="E3747" t="s">
        <v>513</v>
      </c>
      <c r="F3747" t="str">
        <f t="shared" si="291"/>
        <v>伊春市美术培训</v>
      </c>
      <c r="G3747" t="s">
        <v>118</v>
      </c>
      <c r="H3747" t="s">
        <v>155</v>
      </c>
      <c r="I3747" t="s">
        <v>70</v>
      </c>
      <c r="J3747">
        <v>32</v>
      </c>
      <c r="K3747">
        <v>0</v>
      </c>
      <c r="L3747" s="13">
        <f>VLOOKUP(C3747,'渗透率、续签率'!B:C,2,0)</f>
        <v>0.36699999999999999</v>
      </c>
      <c r="M3747" s="6">
        <v>0</v>
      </c>
      <c r="N3747">
        <v>0</v>
      </c>
      <c r="O3747">
        <v>0</v>
      </c>
      <c r="P3747" s="6">
        <v>0</v>
      </c>
      <c r="Q3747" s="13">
        <v>0</v>
      </c>
      <c r="R3747" s="13">
        <v>0</v>
      </c>
      <c r="S3747" s="31">
        <v>17</v>
      </c>
      <c r="T3747" s="6">
        <f>VLOOKUP(E3747,'参数设置&amp;汇总'!S:U,3,0)</f>
        <v>0.01</v>
      </c>
      <c r="U3747" s="78">
        <f t="shared" si="290"/>
        <v>0</v>
      </c>
      <c r="V3747" s="13">
        <v>0.85000000000000009</v>
      </c>
      <c r="W3747" s="78">
        <f t="shared" si="292"/>
        <v>0</v>
      </c>
      <c r="X3747" s="1">
        <f>VLOOKUP(E3747,'渗透率、续签率'!AG:AJ,4,0)</f>
        <v>3285</v>
      </c>
      <c r="Y3747" s="1">
        <f t="shared" si="293"/>
        <v>0</v>
      </c>
      <c r="Z3747">
        <v>0</v>
      </c>
      <c r="AA3747" s="89">
        <f t="shared" si="294"/>
        <v>0</v>
      </c>
    </row>
    <row r="3748" spans="1:37" hidden="1">
      <c r="A3748" t="s">
        <v>64</v>
      </c>
      <c r="B3748" t="s">
        <v>2</v>
      </c>
      <c r="C3748" t="s">
        <v>9</v>
      </c>
      <c r="D3748" t="s">
        <v>116</v>
      </c>
      <c r="E3748" t="s">
        <v>513</v>
      </c>
      <c r="F3748" t="str">
        <f t="shared" si="291"/>
        <v>伊犁哈萨克自治州美术培训</v>
      </c>
      <c r="G3748" t="s">
        <v>145</v>
      </c>
      <c r="H3748" t="s">
        <v>156</v>
      </c>
      <c r="I3748" t="s">
        <v>70</v>
      </c>
      <c r="J3748">
        <v>52</v>
      </c>
      <c r="K3748">
        <v>0</v>
      </c>
      <c r="L3748" s="13">
        <f>VLOOKUP(C3748,'渗透率、续签率'!B:C,2,0)</f>
        <v>0.36699999999999999</v>
      </c>
      <c r="M3748" s="6">
        <v>0</v>
      </c>
      <c r="N3748">
        <v>16</v>
      </c>
      <c r="O3748">
        <v>0</v>
      </c>
      <c r="P3748" s="6">
        <v>0</v>
      </c>
      <c r="Q3748" s="13">
        <v>0</v>
      </c>
      <c r="R3748" s="13">
        <v>0</v>
      </c>
      <c r="S3748" s="31">
        <v>64</v>
      </c>
      <c r="T3748" s="6">
        <f>VLOOKUP(E3748,'参数设置&amp;汇总'!S:U,3,0)</f>
        <v>0.01</v>
      </c>
      <c r="U3748" s="78">
        <f t="shared" si="290"/>
        <v>0.16</v>
      </c>
      <c r="V3748" s="13">
        <v>0.85000000000000009</v>
      </c>
      <c r="W3748" s="78">
        <f t="shared" si="292"/>
        <v>0.18823529411764706</v>
      </c>
      <c r="X3748" s="1">
        <f>VLOOKUP(E3748,'渗透率、续签率'!AG:AJ,4,0)</f>
        <v>3285</v>
      </c>
      <c r="Y3748" s="1">
        <f t="shared" si="293"/>
        <v>618.35294117647061</v>
      </c>
      <c r="Z3748">
        <v>0</v>
      </c>
      <c r="AA3748" s="89">
        <f t="shared" si="294"/>
        <v>52560</v>
      </c>
      <c r="AH3748" s="37"/>
      <c r="AI3748" s="37"/>
      <c r="AK3748" s="37"/>
    </row>
    <row r="3749" spans="1:37" hidden="1">
      <c r="A3749" t="s">
        <v>64</v>
      </c>
      <c r="B3749" t="s">
        <v>2</v>
      </c>
      <c r="C3749" t="s">
        <v>9</v>
      </c>
      <c r="D3749" t="s">
        <v>116</v>
      </c>
      <c r="E3749" t="s">
        <v>513</v>
      </c>
      <c r="F3749" t="str">
        <f t="shared" si="291"/>
        <v>佳木斯市美术培训</v>
      </c>
      <c r="G3749" t="s">
        <v>118</v>
      </c>
      <c r="H3749" t="s">
        <v>157</v>
      </c>
      <c r="I3749" t="s">
        <v>70</v>
      </c>
      <c r="J3749">
        <v>165</v>
      </c>
      <c r="K3749">
        <v>0</v>
      </c>
      <c r="L3749" s="13">
        <f>VLOOKUP(C3749,'渗透率、续签率'!B:C,2,0)</f>
        <v>0.36699999999999999</v>
      </c>
      <c r="M3749" s="6">
        <v>0</v>
      </c>
      <c r="N3749">
        <v>35</v>
      </c>
      <c r="O3749">
        <v>0</v>
      </c>
      <c r="P3749" s="6">
        <v>0</v>
      </c>
      <c r="Q3749" s="13">
        <v>6.0000000000000001E-3</v>
      </c>
      <c r="R3749" s="13">
        <v>0</v>
      </c>
      <c r="S3749" s="31">
        <v>154</v>
      </c>
      <c r="T3749" s="6">
        <f>VLOOKUP(E3749,'参数设置&amp;汇总'!S:U,3,0)</f>
        <v>0.01</v>
      </c>
      <c r="U3749" s="78">
        <f t="shared" si="290"/>
        <v>0.35000000000000003</v>
      </c>
      <c r="V3749" s="13">
        <v>0.85000000000000009</v>
      </c>
      <c r="W3749" s="78">
        <f t="shared" si="292"/>
        <v>0.41176470588235292</v>
      </c>
      <c r="X3749" s="1">
        <f>VLOOKUP(E3749,'渗透率、续签率'!AG:AJ,4,0)</f>
        <v>3285</v>
      </c>
      <c r="Y3749" s="1">
        <f t="shared" si="293"/>
        <v>1352.6470588235293</v>
      </c>
      <c r="Z3749">
        <v>1</v>
      </c>
      <c r="AA3749" s="89">
        <f t="shared" si="294"/>
        <v>114975</v>
      </c>
      <c r="AH3749" s="37"/>
      <c r="AI3749" s="37"/>
      <c r="AK3749" s="37"/>
    </row>
    <row r="3750" spans="1:37" hidden="1">
      <c r="A3750" t="s">
        <v>64</v>
      </c>
      <c r="B3750" t="s">
        <v>2</v>
      </c>
      <c r="C3750" t="s">
        <v>9</v>
      </c>
      <c r="D3750" t="s">
        <v>116</v>
      </c>
      <c r="E3750" t="s">
        <v>513</v>
      </c>
      <c r="F3750" t="str">
        <f t="shared" si="291"/>
        <v>保亭黎族苗族自治县美术培训</v>
      </c>
      <c r="G3750" t="s">
        <v>120</v>
      </c>
      <c r="H3750" t="s">
        <v>158</v>
      </c>
      <c r="I3750" t="s">
        <v>68</v>
      </c>
      <c r="J3750">
        <v>2</v>
      </c>
      <c r="K3750">
        <v>0</v>
      </c>
      <c r="L3750" s="13">
        <f>VLOOKUP(C3750,'渗透率、续签率'!B:C,2,0)</f>
        <v>0.36699999999999999</v>
      </c>
      <c r="M3750" s="6">
        <v>0</v>
      </c>
      <c r="N3750">
        <v>0</v>
      </c>
      <c r="O3750">
        <v>0</v>
      </c>
      <c r="P3750" s="6">
        <v>0</v>
      </c>
      <c r="Q3750" s="13">
        <v>0</v>
      </c>
      <c r="R3750" s="13">
        <v>0</v>
      </c>
      <c r="S3750" s="31">
        <v>0</v>
      </c>
      <c r="T3750" s="6">
        <f>VLOOKUP(E3750,'参数设置&amp;汇总'!S:U,3,0)</f>
        <v>0.01</v>
      </c>
      <c r="U3750" s="78">
        <f t="shared" si="290"/>
        <v>0</v>
      </c>
      <c r="V3750" s="13">
        <v>0.85000000000000009</v>
      </c>
      <c r="W3750" s="78">
        <f t="shared" si="292"/>
        <v>0</v>
      </c>
      <c r="X3750" s="1">
        <f>VLOOKUP(E3750,'渗透率、续签率'!AG:AJ,4,0)</f>
        <v>3285</v>
      </c>
      <c r="Y3750" s="1">
        <f t="shared" si="293"/>
        <v>0</v>
      </c>
      <c r="Z3750">
        <v>0</v>
      </c>
      <c r="AA3750" s="89">
        <f t="shared" si="294"/>
        <v>0</v>
      </c>
    </row>
    <row r="3751" spans="1:37" hidden="1">
      <c r="A3751" t="s">
        <v>64</v>
      </c>
      <c r="B3751" t="s">
        <v>2</v>
      </c>
      <c r="C3751" t="s">
        <v>9</v>
      </c>
      <c r="D3751" t="s">
        <v>116</v>
      </c>
      <c r="E3751" t="s">
        <v>513</v>
      </c>
      <c r="F3751" t="str">
        <f t="shared" si="291"/>
        <v>保定市美术培训</v>
      </c>
      <c r="G3751" t="s">
        <v>159</v>
      </c>
      <c r="H3751" t="s">
        <v>160</v>
      </c>
      <c r="I3751" t="s">
        <v>70</v>
      </c>
      <c r="J3751">
        <v>615</v>
      </c>
      <c r="K3751">
        <v>0</v>
      </c>
      <c r="L3751" s="13">
        <f>VLOOKUP(C3751,'渗透率、续签率'!B:C,2,0)</f>
        <v>0.36699999999999999</v>
      </c>
      <c r="M3751" s="6">
        <v>0</v>
      </c>
      <c r="N3751">
        <v>186</v>
      </c>
      <c r="O3751">
        <v>0</v>
      </c>
      <c r="P3751" s="6">
        <v>0</v>
      </c>
      <c r="Q3751" s="13">
        <v>0.03</v>
      </c>
      <c r="R3751" s="13">
        <v>0</v>
      </c>
      <c r="S3751" s="31">
        <v>855</v>
      </c>
      <c r="T3751" s="6">
        <f>VLOOKUP(E3751,'参数设置&amp;汇总'!S:U,3,0)</f>
        <v>0.01</v>
      </c>
      <c r="U3751" s="78">
        <f t="shared" si="290"/>
        <v>1.86</v>
      </c>
      <c r="V3751" s="13">
        <v>0.85000000000000009</v>
      </c>
      <c r="W3751" s="78">
        <f t="shared" si="292"/>
        <v>2.1882352941176468</v>
      </c>
      <c r="X3751" s="1">
        <f>VLOOKUP(E3751,'渗透率、续签率'!AG:AJ,4,0)</f>
        <v>3285</v>
      </c>
      <c r="Y3751" s="1">
        <f t="shared" si="293"/>
        <v>7188.3529411764703</v>
      </c>
      <c r="Z3751">
        <v>13</v>
      </c>
      <c r="AA3751" s="89">
        <f t="shared" si="294"/>
        <v>611010</v>
      </c>
      <c r="AH3751" s="37"/>
      <c r="AI3751" s="37"/>
      <c r="AK3751" s="37"/>
    </row>
    <row r="3752" spans="1:37" hidden="1">
      <c r="A3752" t="s">
        <v>64</v>
      </c>
      <c r="B3752" t="s">
        <v>2</v>
      </c>
      <c r="C3752" t="s">
        <v>9</v>
      </c>
      <c r="D3752" t="s">
        <v>116</v>
      </c>
      <c r="E3752" t="s">
        <v>513</v>
      </c>
      <c r="F3752" t="str">
        <f t="shared" si="291"/>
        <v>保山市美术培训</v>
      </c>
      <c r="G3752" t="s">
        <v>99</v>
      </c>
      <c r="H3752" t="s">
        <v>161</v>
      </c>
      <c r="I3752" t="s">
        <v>68</v>
      </c>
      <c r="J3752">
        <v>58</v>
      </c>
      <c r="K3752">
        <v>0</v>
      </c>
      <c r="L3752" s="13">
        <f>VLOOKUP(C3752,'渗透率、续签率'!B:C,2,0)</f>
        <v>0.36699999999999999</v>
      </c>
      <c r="M3752" s="6">
        <v>0</v>
      </c>
      <c r="N3752">
        <v>27</v>
      </c>
      <c r="O3752">
        <v>0</v>
      </c>
      <c r="P3752" s="6">
        <v>0</v>
      </c>
      <c r="Q3752" s="13">
        <v>0</v>
      </c>
      <c r="R3752" s="13">
        <v>0</v>
      </c>
      <c r="S3752" s="31">
        <v>104</v>
      </c>
      <c r="T3752" s="6">
        <f>VLOOKUP(E3752,'参数设置&amp;汇总'!S:U,3,0)</f>
        <v>0.01</v>
      </c>
      <c r="U3752" s="78">
        <f t="shared" si="290"/>
        <v>0.27</v>
      </c>
      <c r="V3752" s="13">
        <v>0.85000000000000009</v>
      </c>
      <c r="W3752" s="78">
        <f t="shared" si="292"/>
        <v>0.31764705882352939</v>
      </c>
      <c r="X3752" s="1">
        <f>VLOOKUP(E3752,'渗透率、续签率'!AG:AJ,4,0)</f>
        <v>3285</v>
      </c>
      <c r="Y3752" s="1">
        <f t="shared" si="293"/>
        <v>1043.4705882352941</v>
      </c>
      <c r="Z3752">
        <v>1</v>
      </c>
      <c r="AA3752" s="89">
        <f t="shared" si="294"/>
        <v>88695</v>
      </c>
      <c r="AH3752" s="37"/>
      <c r="AI3752" s="37"/>
      <c r="AK3752" s="37"/>
    </row>
    <row r="3753" spans="1:37" hidden="1">
      <c r="A3753" t="s">
        <v>64</v>
      </c>
      <c r="B3753" t="s">
        <v>2</v>
      </c>
      <c r="C3753" t="s">
        <v>9</v>
      </c>
      <c r="D3753" t="s">
        <v>116</v>
      </c>
      <c r="E3753" t="s">
        <v>513</v>
      </c>
      <c r="F3753" t="str">
        <f t="shared" si="291"/>
        <v>信阳市美术培训</v>
      </c>
      <c r="G3753" t="s">
        <v>110</v>
      </c>
      <c r="H3753" t="s">
        <v>162</v>
      </c>
      <c r="I3753" t="s">
        <v>70</v>
      </c>
      <c r="J3753">
        <v>402</v>
      </c>
      <c r="K3753">
        <v>1</v>
      </c>
      <c r="L3753" s="13">
        <f>VLOOKUP(C3753,'渗透率、续签率'!B:C,2,0)</f>
        <v>0.36699999999999999</v>
      </c>
      <c r="M3753" s="6">
        <v>0</v>
      </c>
      <c r="N3753">
        <v>109</v>
      </c>
      <c r="O3753">
        <v>1</v>
      </c>
      <c r="P3753" s="6">
        <v>0.01</v>
      </c>
      <c r="Q3753" s="13">
        <v>9.9000000000000005E-2</v>
      </c>
      <c r="R3753" s="13">
        <v>7.5999999999999998E-2</v>
      </c>
      <c r="S3753" s="31">
        <v>527</v>
      </c>
      <c r="T3753" s="6">
        <f>VLOOKUP(E3753,'参数设置&amp;汇总'!S:U,3,0)</f>
        <v>0.01</v>
      </c>
      <c r="U3753" s="78">
        <f t="shared" si="290"/>
        <v>1.0900000000000001</v>
      </c>
      <c r="V3753" s="13">
        <v>0.85000000000000009</v>
      </c>
      <c r="W3753" s="78">
        <f t="shared" si="292"/>
        <v>0.85058823529411764</v>
      </c>
      <c r="X3753" s="1">
        <f>VLOOKUP(E3753,'渗透率、续签率'!AG:AJ,4,0)</f>
        <v>3285</v>
      </c>
      <c r="Y3753" s="1">
        <f t="shared" si="293"/>
        <v>2794.1823529411763</v>
      </c>
      <c r="Z3753">
        <v>2</v>
      </c>
      <c r="AA3753" s="89">
        <f t="shared" si="294"/>
        <v>358065</v>
      </c>
      <c r="AH3753" s="37"/>
      <c r="AI3753" s="37"/>
      <c r="AK3753" s="37"/>
    </row>
    <row r="3754" spans="1:37" hidden="1">
      <c r="A3754" t="s">
        <v>64</v>
      </c>
      <c r="B3754" t="s">
        <v>2</v>
      </c>
      <c r="C3754" t="s">
        <v>9</v>
      </c>
      <c r="D3754" t="s">
        <v>116</v>
      </c>
      <c r="E3754" t="s">
        <v>513</v>
      </c>
      <c r="F3754" t="str">
        <f t="shared" si="291"/>
        <v>儋州市美术培训</v>
      </c>
      <c r="G3754" t="s">
        <v>120</v>
      </c>
      <c r="H3754" t="s">
        <v>163</v>
      </c>
      <c r="I3754" t="s">
        <v>68</v>
      </c>
      <c r="J3754">
        <v>21</v>
      </c>
      <c r="K3754">
        <v>0</v>
      </c>
      <c r="L3754" s="13">
        <f>VLOOKUP(C3754,'渗透率、续签率'!B:C,2,0)</f>
        <v>0.36699999999999999</v>
      </c>
      <c r="M3754" s="6">
        <v>0</v>
      </c>
      <c r="N3754">
        <v>5</v>
      </c>
      <c r="O3754">
        <v>0</v>
      </c>
      <c r="P3754" s="6">
        <v>0</v>
      </c>
      <c r="Q3754" s="13">
        <v>0</v>
      </c>
      <c r="R3754" s="13">
        <v>0</v>
      </c>
      <c r="S3754" s="31">
        <v>23</v>
      </c>
      <c r="T3754" s="6">
        <f>VLOOKUP(E3754,'参数设置&amp;汇总'!S:U,3,0)</f>
        <v>0.01</v>
      </c>
      <c r="U3754" s="78">
        <f t="shared" si="290"/>
        <v>0.05</v>
      </c>
      <c r="V3754" s="13">
        <v>0.85000000000000009</v>
      </c>
      <c r="W3754" s="78">
        <f t="shared" si="292"/>
        <v>5.8823529411764705E-2</v>
      </c>
      <c r="X3754" s="1">
        <f>VLOOKUP(E3754,'渗透率、续签率'!AG:AJ,4,0)</f>
        <v>3285</v>
      </c>
      <c r="Y3754" s="1">
        <f t="shared" si="293"/>
        <v>193.23529411764704</v>
      </c>
      <c r="Z3754">
        <v>2</v>
      </c>
      <c r="AA3754" s="89">
        <f t="shared" si="294"/>
        <v>16425</v>
      </c>
    </row>
    <row r="3755" spans="1:37" hidden="1">
      <c r="A3755" t="s">
        <v>64</v>
      </c>
      <c r="B3755" t="s">
        <v>2</v>
      </c>
      <c r="C3755" t="s">
        <v>9</v>
      </c>
      <c r="D3755" t="s">
        <v>116</v>
      </c>
      <c r="E3755" t="s">
        <v>513</v>
      </c>
      <c r="F3755" t="str">
        <f t="shared" si="291"/>
        <v>克孜勒苏柯尔克孜自治州美术培训</v>
      </c>
      <c r="G3755" t="s">
        <v>145</v>
      </c>
      <c r="H3755" t="s">
        <v>164</v>
      </c>
      <c r="I3755" t="s">
        <v>70</v>
      </c>
      <c r="J3755">
        <v>1</v>
      </c>
      <c r="K3755">
        <v>0</v>
      </c>
      <c r="L3755" s="13">
        <f>VLOOKUP(C3755,'渗透率、续签率'!B:C,2,0)</f>
        <v>0.36699999999999999</v>
      </c>
      <c r="M3755" s="6">
        <v>0</v>
      </c>
      <c r="N3755">
        <v>1</v>
      </c>
      <c r="O3755">
        <v>0</v>
      </c>
      <c r="P3755" s="6">
        <v>0</v>
      </c>
      <c r="Q3755" s="13">
        <v>0</v>
      </c>
      <c r="R3755" s="13">
        <v>0</v>
      </c>
      <c r="S3755" s="31">
        <v>2</v>
      </c>
      <c r="T3755" s="6">
        <f>VLOOKUP(E3755,'参数设置&amp;汇总'!S:U,3,0)</f>
        <v>0.01</v>
      </c>
      <c r="U3755" s="78">
        <f t="shared" si="290"/>
        <v>0.01</v>
      </c>
      <c r="V3755" s="13">
        <v>0.85000000000000009</v>
      </c>
      <c r="W3755" s="78">
        <f t="shared" si="292"/>
        <v>1.1764705882352941E-2</v>
      </c>
      <c r="X3755" s="1">
        <f>VLOOKUP(E3755,'渗透率、续签率'!AG:AJ,4,0)</f>
        <v>3285</v>
      </c>
      <c r="Y3755" s="1">
        <f t="shared" si="293"/>
        <v>38.647058823529413</v>
      </c>
      <c r="Z3755">
        <v>0</v>
      </c>
      <c r="AA3755" s="89">
        <f t="shared" si="294"/>
        <v>3285</v>
      </c>
    </row>
    <row r="3756" spans="1:37" hidden="1">
      <c r="A3756" t="s">
        <v>64</v>
      </c>
      <c r="B3756" t="s">
        <v>2</v>
      </c>
      <c r="C3756" t="s">
        <v>9</v>
      </c>
      <c r="D3756" t="s">
        <v>116</v>
      </c>
      <c r="E3756" t="s">
        <v>513</v>
      </c>
      <c r="F3756" t="str">
        <f t="shared" si="291"/>
        <v>克拉玛依市美术培训</v>
      </c>
      <c r="G3756" t="s">
        <v>145</v>
      </c>
      <c r="H3756" t="s">
        <v>165</v>
      </c>
      <c r="I3756" t="s">
        <v>70</v>
      </c>
      <c r="J3756">
        <v>20</v>
      </c>
      <c r="K3756">
        <v>0</v>
      </c>
      <c r="L3756" s="13">
        <f>VLOOKUP(C3756,'渗透率、续签率'!B:C,2,0)</f>
        <v>0.36699999999999999</v>
      </c>
      <c r="M3756" s="6">
        <v>0</v>
      </c>
      <c r="N3756">
        <v>7</v>
      </c>
      <c r="O3756">
        <v>0</v>
      </c>
      <c r="P3756" s="6">
        <v>0</v>
      </c>
      <c r="Q3756" s="13">
        <v>0</v>
      </c>
      <c r="R3756" s="13">
        <v>0</v>
      </c>
      <c r="S3756" s="31">
        <v>33</v>
      </c>
      <c r="T3756" s="6">
        <f>VLOOKUP(E3756,'参数设置&amp;汇总'!S:U,3,0)</f>
        <v>0.01</v>
      </c>
      <c r="U3756" s="78">
        <f t="shared" si="290"/>
        <v>7.0000000000000007E-2</v>
      </c>
      <c r="V3756" s="13">
        <v>0.85000000000000009</v>
      </c>
      <c r="W3756" s="78">
        <f t="shared" si="292"/>
        <v>8.2352941176470587E-2</v>
      </c>
      <c r="X3756" s="1">
        <f>VLOOKUP(E3756,'渗透率、续签率'!AG:AJ,4,0)</f>
        <v>3285</v>
      </c>
      <c r="Y3756" s="1">
        <f t="shared" si="293"/>
        <v>270.52941176470586</v>
      </c>
      <c r="Z3756">
        <v>0</v>
      </c>
      <c r="AA3756" s="89">
        <f t="shared" si="294"/>
        <v>22995</v>
      </c>
    </row>
    <row r="3757" spans="1:37" hidden="1">
      <c r="A3757" t="s">
        <v>64</v>
      </c>
      <c r="B3757" t="s">
        <v>2</v>
      </c>
      <c r="C3757" t="s">
        <v>9</v>
      </c>
      <c r="D3757" t="s">
        <v>116</v>
      </c>
      <c r="E3757" t="s">
        <v>513</v>
      </c>
      <c r="F3757" t="str">
        <f t="shared" si="291"/>
        <v>六安市美术培训</v>
      </c>
      <c r="G3757" t="s">
        <v>94</v>
      </c>
      <c r="H3757" t="s">
        <v>166</v>
      </c>
      <c r="I3757" t="s">
        <v>68</v>
      </c>
      <c r="J3757">
        <v>261</v>
      </c>
      <c r="K3757">
        <v>0</v>
      </c>
      <c r="L3757" s="13">
        <f>VLOOKUP(C3757,'渗透率、续签率'!B:C,2,0)</f>
        <v>0.36699999999999999</v>
      </c>
      <c r="M3757" s="6">
        <v>0</v>
      </c>
      <c r="N3757">
        <v>99</v>
      </c>
      <c r="O3757">
        <v>0</v>
      </c>
      <c r="P3757" s="6">
        <v>0</v>
      </c>
      <c r="Q3757" s="13">
        <v>0.105</v>
      </c>
      <c r="R3757" s="13">
        <v>0</v>
      </c>
      <c r="S3757" s="31">
        <v>405</v>
      </c>
      <c r="T3757" s="6">
        <f>VLOOKUP(E3757,'参数设置&amp;汇总'!S:U,3,0)</f>
        <v>0.01</v>
      </c>
      <c r="U3757" s="78">
        <f t="shared" si="290"/>
        <v>0.99</v>
      </c>
      <c r="V3757" s="13">
        <v>0.85000000000000009</v>
      </c>
      <c r="W3757" s="78">
        <f t="shared" si="292"/>
        <v>1.164705882352941</v>
      </c>
      <c r="X3757" s="1">
        <f>VLOOKUP(E3757,'渗透率、续签率'!AG:AJ,4,0)</f>
        <v>3285</v>
      </c>
      <c r="Y3757" s="1">
        <f t="shared" si="293"/>
        <v>3826.0588235294113</v>
      </c>
      <c r="Z3757">
        <v>1</v>
      </c>
      <c r="AA3757" s="89">
        <f t="shared" si="294"/>
        <v>325215</v>
      </c>
      <c r="AH3757" s="37"/>
      <c r="AI3757" s="37"/>
      <c r="AK3757" s="37"/>
    </row>
    <row r="3758" spans="1:37" hidden="1">
      <c r="A3758" t="s">
        <v>64</v>
      </c>
      <c r="B3758" t="s">
        <v>2</v>
      </c>
      <c r="C3758" t="s">
        <v>9</v>
      </c>
      <c r="D3758" t="s">
        <v>116</v>
      </c>
      <c r="E3758" t="s">
        <v>513</v>
      </c>
      <c r="F3758" t="str">
        <f t="shared" si="291"/>
        <v>六盘水市美术培训</v>
      </c>
      <c r="G3758" t="s">
        <v>167</v>
      </c>
      <c r="H3758" t="s">
        <v>168</v>
      </c>
      <c r="I3758" t="s">
        <v>70</v>
      </c>
      <c r="J3758">
        <v>67</v>
      </c>
      <c r="K3758">
        <v>0</v>
      </c>
      <c r="L3758" s="13">
        <f>VLOOKUP(C3758,'渗透率、续签率'!B:C,2,0)</f>
        <v>0.36699999999999999</v>
      </c>
      <c r="M3758" s="6">
        <v>0</v>
      </c>
      <c r="N3758">
        <v>29</v>
      </c>
      <c r="O3758">
        <v>0</v>
      </c>
      <c r="P3758" s="6">
        <v>0</v>
      </c>
      <c r="Q3758" s="13">
        <v>0</v>
      </c>
      <c r="R3758" s="13">
        <v>0</v>
      </c>
      <c r="S3758" s="31">
        <v>75</v>
      </c>
      <c r="T3758" s="6">
        <f>VLOOKUP(E3758,'参数设置&amp;汇总'!S:U,3,0)</f>
        <v>0.01</v>
      </c>
      <c r="U3758" s="78">
        <f t="shared" si="290"/>
        <v>0.28999999999999998</v>
      </c>
      <c r="V3758" s="13">
        <v>0.85000000000000009</v>
      </c>
      <c r="W3758" s="78">
        <f t="shared" si="292"/>
        <v>0.34117647058823525</v>
      </c>
      <c r="X3758" s="1">
        <f>VLOOKUP(E3758,'渗透率、续签率'!AG:AJ,4,0)</f>
        <v>3285</v>
      </c>
      <c r="Y3758" s="1">
        <f t="shared" si="293"/>
        <v>1120.7647058823527</v>
      </c>
      <c r="Z3758">
        <v>0</v>
      </c>
      <c r="AA3758" s="89">
        <f t="shared" si="294"/>
        <v>95265</v>
      </c>
    </row>
    <row r="3759" spans="1:37" hidden="1">
      <c r="A3759" t="s">
        <v>64</v>
      </c>
      <c r="B3759" t="s">
        <v>2</v>
      </c>
      <c r="C3759" t="s">
        <v>9</v>
      </c>
      <c r="D3759" t="s">
        <v>116</v>
      </c>
      <c r="E3759" t="s">
        <v>513</v>
      </c>
      <c r="F3759" t="str">
        <f t="shared" si="291"/>
        <v>兰州市美术培训</v>
      </c>
      <c r="G3759" t="s">
        <v>132</v>
      </c>
      <c r="H3759" t="s">
        <v>169</v>
      </c>
      <c r="I3759" t="s">
        <v>70</v>
      </c>
      <c r="J3759">
        <v>222</v>
      </c>
      <c r="K3759">
        <v>4</v>
      </c>
      <c r="L3759" s="13">
        <f>VLOOKUP(C3759,'渗透率、续签率'!B:C,2,0)</f>
        <v>0.36699999999999999</v>
      </c>
      <c r="M3759" s="6">
        <v>0.02</v>
      </c>
      <c r="N3759">
        <v>107</v>
      </c>
      <c r="O3759">
        <v>4</v>
      </c>
      <c r="P3759" s="6">
        <v>0.04</v>
      </c>
      <c r="Q3759" s="13">
        <v>0.215</v>
      </c>
      <c r="R3759" s="13">
        <v>0</v>
      </c>
      <c r="S3759" s="31">
        <v>515</v>
      </c>
      <c r="T3759" s="6">
        <f>VLOOKUP(E3759,'参数设置&amp;汇总'!S:U,3,0)</f>
        <v>0.01</v>
      </c>
      <c r="U3759" s="78">
        <f t="shared" si="290"/>
        <v>4</v>
      </c>
      <c r="V3759" s="13">
        <v>0.85000000000000009</v>
      </c>
      <c r="W3759" s="78">
        <f t="shared" si="292"/>
        <v>2.9788235294117644</v>
      </c>
      <c r="X3759" s="1">
        <f>VLOOKUP(E3759,'渗透率、续签率'!AG:AJ,4,0)</f>
        <v>3285</v>
      </c>
      <c r="Y3759" s="1">
        <f t="shared" si="293"/>
        <v>9785.4352941176458</v>
      </c>
      <c r="Z3759">
        <v>15</v>
      </c>
      <c r="AA3759" s="89">
        <f t="shared" si="294"/>
        <v>351495</v>
      </c>
    </row>
    <row r="3760" spans="1:37" hidden="1">
      <c r="A3760" t="s">
        <v>64</v>
      </c>
      <c r="B3760" t="s">
        <v>2</v>
      </c>
      <c r="C3760" t="s">
        <v>9</v>
      </c>
      <c r="D3760" t="s">
        <v>116</v>
      </c>
      <c r="E3760" t="s">
        <v>513</v>
      </c>
      <c r="F3760" t="str">
        <f t="shared" si="291"/>
        <v>兴安盟美术培训</v>
      </c>
      <c r="G3760" t="s">
        <v>142</v>
      </c>
      <c r="H3760" t="s">
        <v>170</v>
      </c>
      <c r="I3760" t="s">
        <v>70</v>
      </c>
      <c r="J3760">
        <v>78</v>
      </c>
      <c r="K3760">
        <v>0</v>
      </c>
      <c r="L3760" s="13">
        <f>VLOOKUP(C3760,'渗透率、续签率'!B:C,2,0)</f>
        <v>0.36699999999999999</v>
      </c>
      <c r="M3760" s="6">
        <v>0</v>
      </c>
      <c r="N3760">
        <v>7</v>
      </c>
      <c r="O3760">
        <v>0</v>
      </c>
      <c r="P3760" s="6">
        <v>0</v>
      </c>
      <c r="Q3760" s="13">
        <v>0</v>
      </c>
      <c r="R3760" s="13">
        <v>0</v>
      </c>
      <c r="S3760" s="31">
        <v>67</v>
      </c>
      <c r="T3760" s="6">
        <f>VLOOKUP(E3760,'参数设置&amp;汇总'!S:U,3,0)</f>
        <v>0.01</v>
      </c>
      <c r="U3760" s="78">
        <f t="shared" si="290"/>
        <v>7.0000000000000007E-2</v>
      </c>
      <c r="V3760" s="13">
        <v>0.85000000000000009</v>
      </c>
      <c r="W3760" s="78">
        <f t="shared" si="292"/>
        <v>8.2352941176470587E-2</v>
      </c>
      <c r="X3760" s="1">
        <f>VLOOKUP(E3760,'渗透率、续签率'!AG:AJ,4,0)</f>
        <v>3285</v>
      </c>
      <c r="Y3760" s="1">
        <f t="shared" si="293"/>
        <v>270.52941176470586</v>
      </c>
      <c r="Z3760">
        <v>0</v>
      </c>
      <c r="AA3760" s="89">
        <f t="shared" si="294"/>
        <v>22995</v>
      </c>
      <c r="AH3760" s="37"/>
      <c r="AI3760" s="37"/>
      <c r="AK3760" s="37"/>
    </row>
    <row r="3761" spans="1:37" hidden="1">
      <c r="A3761" t="s">
        <v>64</v>
      </c>
      <c r="B3761" t="s">
        <v>2</v>
      </c>
      <c r="C3761" t="s">
        <v>9</v>
      </c>
      <c r="D3761" t="s">
        <v>116</v>
      </c>
      <c r="E3761" t="s">
        <v>513</v>
      </c>
      <c r="F3761" t="str">
        <f t="shared" si="291"/>
        <v>内江市美术培训</v>
      </c>
      <c r="G3761" t="s">
        <v>77</v>
      </c>
      <c r="H3761" t="s">
        <v>171</v>
      </c>
      <c r="I3761" t="s">
        <v>70</v>
      </c>
      <c r="J3761">
        <v>71</v>
      </c>
      <c r="K3761">
        <v>0</v>
      </c>
      <c r="L3761" s="13">
        <f>VLOOKUP(C3761,'渗透率、续签率'!B:C,2,0)</f>
        <v>0.36699999999999999</v>
      </c>
      <c r="M3761" s="6">
        <v>0</v>
      </c>
      <c r="N3761">
        <v>23</v>
      </c>
      <c r="O3761">
        <v>0</v>
      </c>
      <c r="P3761" s="6">
        <v>0</v>
      </c>
      <c r="Q3761" s="13">
        <v>0</v>
      </c>
      <c r="R3761" s="13">
        <v>0</v>
      </c>
      <c r="S3761" s="31">
        <v>86</v>
      </c>
      <c r="T3761" s="6">
        <f>VLOOKUP(E3761,'参数设置&amp;汇总'!S:U,3,0)</f>
        <v>0.01</v>
      </c>
      <c r="U3761" s="78">
        <f t="shared" si="290"/>
        <v>0.23</v>
      </c>
      <c r="V3761" s="13">
        <v>0.85000000000000009</v>
      </c>
      <c r="W3761" s="78">
        <f t="shared" si="292"/>
        <v>0.27058823529411763</v>
      </c>
      <c r="X3761" s="1">
        <f>VLOOKUP(E3761,'渗透率、续签率'!AG:AJ,4,0)</f>
        <v>3285</v>
      </c>
      <c r="Y3761" s="1">
        <f t="shared" si="293"/>
        <v>888.88235294117646</v>
      </c>
      <c r="Z3761">
        <v>1</v>
      </c>
      <c r="AA3761" s="89">
        <f t="shared" si="294"/>
        <v>75555</v>
      </c>
    </row>
    <row r="3762" spans="1:37" hidden="1">
      <c r="A3762" t="s">
        <v>64</v>
      </c>
      <c r="B3762" t="s">
        <v>2</v>
      </c>
      <c r="C3762" t="s">
        <v>9</v>
      </c>
      <c r="D3762" t="s">
        <v>116</v>
      </c>
      <c r="E3762" t="s">
        <v>513</v>
      </c>
      <c r="F3762" t="str">
        <f t="shared" si="291"/>
        <v>凉山彝族自治州美术培训</v>
      </c>
      <c r="G3762" t="s">
        <v>77</v>
      </c>
      <c r="H3762" t="s">
        <v>172</v>
      </c>
      <c r="I3762" t="s">
        <v>70</v>
      </c>
      <c r="J3762">
        <v>78</v>
      </c>
      <c r="K3762">
        <v>0</v>
      </c>
      <c r="L3762" s="13">
        <f>VLOOKUP(C3762,'渗透率、续签率'!B:C,2,0)</f>
        <v>0.36699999999999999</v>
      </c>
      <c r="M3762" s="6">
        <v>0</v>
      </c>
      <c r="N3762">
        <v>15</v>
      </c>
      <c r="O3762">
        <v>0</v>
      </c>
      <c r="P3762" s="6">
        <v>0</v>
      </c>
      <c r="Q3762" s="13">
        <v>0</v>
      </c>
      <c r="R3762" s="13">
        <v>0</v>
      </c>
      <c r="S3762" s="31">
        <v>76</v>
      </c>
      <c r="T3762" s="6">
        <f>VLOOKUP(E3762,'参数设置&amp;汇总'!S:U,3,0)</f>
        <v>0.01</v>
      </c>
      <c r="U3762" s="78">
        <f t="shared" si="290"/>
        <v>0.15</v>
      </c>
      <c r="V3762" s="13">
        <v>0.85000000000000009</v>
      </c>
      <c r="W3762" s="78">
        <f t="shared" si="292"/>
        <v>0.1764705882352941</v>
      </c>
      <c r="X3762" s="1">
        <f>VLOOKUP(E3762,'渗透率、续签率'!AG:AJ,4,0)</f>
        <v>3285</v>
      </c>
      <c r="Y3762" s="1">
        <f t="shared" si="293"/>
        <v>579.7058823529411</v>
      </c>
      <c r="Z3762">
        <v>0</v>
      </c>
      <c r="AA3762" s="89">
        <f t="shared" si="294"/>
        <v>49275</v>
      </c>
    </row>
    <row r="3763" spans="1:37" hidden="1">
      <c r="A3763" t="s">
        <v>64</v>
      </c>
      <c r="B3763" t="s">
        <v>2</v>
      </c>
      <c r="C3763" t="s">
        <v>9</v>
      </c>
      <c r="D3763" t="s">
        <v>116</v>
      </c>
      <c r="E3763" t="s">
        <v>513</v>
      </c>
      <c r="F3763" t="str">
        <f t="shared" si="291"/>
        <v>包头市美术培训</v>
      </c>
      <c r="G3763" t="s">
        <v>142</v>
      </c>
      <c r="H3763" t="s">
        <v>173</v>
      </c>
      <c r="I3763" t="s">
        <v>70</v>
      </c>
      <c r="J3763">
        <v>337</v>
      </c>
      <c r="K3763">
        <v>0</v>
      </c>
      <c r="L3763" s="13">
        <f>VLOOKUP(C3763,'渗透率、续签率'!B:C,2,0)</f>
        <v>0.36699999999999999</v>
      </c>
      <c r="M3763" s="6">
        <v>0</v>
      </c>
      <c r="N3763">
        <v>144</v>
      </c>
      <c r="O3763">
        <v>0</v>
      </c>
      <c r="P3763" s="6">
        <v>0</v>
      </c>
      <c r="Q3763" s="13">
        <v>0</v>
      </c>
      <c r="R3763" s="13">
        <v>0</v>
      </c>
      <c r="S3763" s="31">
        <v>583</v>
      </c>
      <c r="T3763" s="6">
        <f>VLOOKUP(E3763,'参数设置&amp;汇总'!S:U,3,0)</f>
        <v>0.01</v>
      </c>
      <c r="U3763" s="78">
        <f t="shared" si="290"/>
        <v>1.44</v>
      </c>
      <c r="V3763" s="13">
        <v>0.85000000000000009</v>
      </c>
      <c r="W3763" s="78">
        <f t="shared" si="292"/>
        <v>1.6941176470588233</v>
      </c>
      <c r="X3763" s="1">
        <f>VLOOKUP(E3763,'渗透率、续签率'!AG:AJ,4,0)</f>
        <v>3285</v>
      </c>
      <c r="Y3763" s="1">
        <f t="shared" si="293"/>
        <v>5565.1764705882342</v>
      </c>
      <c r="Z3763">
        <v>4</v>
      </c>
      <c r="AA3763" s="89">
        <f t="shared" si="294"/>
        <v>473040</v>
      </c>
      <c r="AH3763" s="37"/>
      <c r="AI3763" s="37"/>
      <c r="AK3763" s="37"/>
    </row>
    <row r="3764" spans="1:37" hidden="1">
      <c r="A3764" t="s">
        <v>64</v>
      </c>
      <c r="B3764" t="s">
        <v>2</v>
      </c>
      <c r="C3764" t="s">
        <v>9</v>
      </c>
      <c r="D3764" t="s">
        <v>116</v>
      </c>
      <c r="E3764" t="s">
        <v>513</v>
      </c>
      <c r="F3764" t="str">
        <f t="shared" si="291"/>
        <v>北屯市美术培训</v>
      </c>
      <c r="G3764" t="s">
        <v>145</v>
      </c>
      <c r="H3764" t="s">
        <v>174</v>
      </c>
      <c r="I3764" t="s">
        <v>70</v>
      </c>
      <c r="J3764">
        <v>3</v>
      </c>
      <c r="K3764">
        <v>0</v>
      </c>
      <c r="L3764" s="13">
        <f>VLOOKUP(C3764,'渗透率、续签率'!B:C,2,0)</f>
        <v>0.36699999999999999</v>
      </c>
      <c r="M3764" s="6">
        <v>0</v>
      </c>
      <c r="N3764">
        <v>0</v>
      </c>
      <c r="O3764">
        <v>0</v>
      </c>
      <c r="P3764" s="6">
        <v>0</v>
      </c>
      <c r="Q3764" s="13">
        <v>0</v>
      </c>
      <c r="R3764" s="13">
        <v>0</v>
      </c>
      <c r="S3764" s="31">
        <v>1</v>
      </c>
      <c r="T3764" s="6">
        <f>VLOOKUP(E3764,'参数设置&amp;汇总'!S:U,3,0)</f>
        <v>0.01</v>
      </c>
      <c r="U3764" s="78">
        <f t="shared" si="290"/>
        <v>0</v>
      </c>
      <c r="V3764" s="13">
        <v>0.85000000000000009</v>
      </c>
      <c r="W3764" s="78">
        <f t="shared" si="292"/>
        <v>0</v>
      </c>
      <c r="X3764" s="1">
        <f>VLOOKUP(E3764,'渗透率、续签率'!AG:AJ,4,0)</f>
        <v>3285</v>
      </c>
      <c r="Y3764" s="1">
        <f t="shared" si="293"/>
        <v>0</v>
      </c>
      <c r="Z3764">
        <v>0</v>
      </c>
      <c r="AA3764" s="89">
        <f t="shared" si="294"/>
        <v>0</v>
      </c>
      <c r="AH3764" s="37"/>
      <c r="AI3764" s="37"/>
      <c r="AK3764" s="37"/>
    </row>
    <row r="3765" spans="1:37" hidden="1">
      <c r="A3765" t="s">
        <v>64</v>
      </c>
      <c r="B3765" t="s">
        <v>2</v>
      </c>
      <c r="C3765" t="s">
        <v>9</v>
      </c>
      <c r="D3765" t="s">
        <v>116</v>
      </c>
      <c r="E3765" t="s">
        <v>513</v>
      </c>
      <c r="F3765" t="str">
        <f t="shared" si="291"/>
        <v>北海市美术培训</v>
      </c>
      <c r="G3765" t="s">
        <v>88</v>
      </c>
      <c r="H3765" t="s">
        <v>175</v>
      </c>
      <c r="I3765" t="s">
        <v>68</v>
      </c>
      <c r="J3765">
        <v>138</v>
      </c>
      <c r="K3765">
        <v>0</v>
      </c>
      <c r="L3765" s="13">
        <f>VLOOKUP(C3765,'渗透率、续签率'!B:C,2,0)</f>
        <v>0.36699999999999999</v>
      </c>
      <c r="M3765" s="6">
        <v>0</v>
      </c>
      <c r="N3765">
        <v>39</v>
      </c>
      <c r="O3765">
        <v>0</v>
      </c>
      <c r="P3765" s="6">
        <v>0</v>
      </c>
      <c r="Q3765" s="13">
        <v>0</v>
      </c>
      <c r="R3765" s="13">
        <v>0</v>
      </c>
      <c r="S3765" s="31">
        <v>170</v>
      </c>
      <c r="T3765" s="6">
        <f>VLOOKUP(E3765,'参数设置&amp;汇总'!S:U,3,0)</f>
        <v>0.01</v>
      </c>
      <c r="U3765" s="78">
        <f t="shared" si="290"/>
        <v>0.39</v>
      </c>
      <c r="V3765" s="13">
        <v>0.85000000000000009</v>
      </c>
      <c r="W3765" s="78">
        <f t="shared" si="292"/>
        <v>0.45882352941176469</v>
      </c>
      <c r="X3765" s="1">
        <f>VLOOKUP(E3765,'渗透率、续签率'!AG:AJ,4,0)</f>
        <v>3285</v>
      </c>
      <c r="Y3765" s="1">
        <f t="shared" si="293"/>
        <v>1507.2352941176471</v>
      </c>
      <c r="Z3765">
        <v>2</v>
      </c>
      <c r="AA3765" s="89">
        <f t="shared" si="294"/>
        <v>128115</v>
      </c>
      <c r="AH3765" s="37"/>
      <c r="AI3765" s="37"/>
      <c r="AK3765" s="37"/>
    </row>
    <row r="3766" spans="1:37" hidden="1">
      <c r="A3766" t="s">
        <v>64</v>
      </c>
      <c r="B3766" t="s">
        <v>2</v>
      </c>
      <c r="C3766" t="s">
        <v>9</v>
      </c>
      <c r="D3766" t="s">
        <v>116</v>
      </c>
      <c r="E3766" t="s">
        <v>513</v>
      </c>
      <c r="F3766" t="str">
        <f t="shared" si="291"/>
        <v>十堰市美术培训</v>
      </c>
      <c r="G3766" t="s">
        <v>81</v>
      </c>
      <c r="H3766" t="s">
        <v>176</v>
      </c>
      <c r="I3766" t="s">
        <v>68</v>
      </c>
      <c r="J3766">
        <v>147</v>
      </c>
      <c r="K3766">
        <v>1</v>
      </c>
      <c r="L3766" s="13">
        <f>VLOOKUP(C3766,'渗透率、续签率'!B:C,2,0)</f>
        <v>0.36699999999999999</v>
      </c>
      <c r="M3766" s="6">
        <v>0.01</v>
      </c>
      <c r="N3766">
        <v>42</v>
      </c>
      <c r="O3766">
        <v>1</v>
      </c>
      <c r="P3766" s="6">
        <v>0.02</v>
      </c>
      <c r="Q3766" s="13">
        <v>3.9E-2</v>
      </c>
      <c r="R3766" s="13">
        <v>0</v>
      </c>
      <c r="S3766" s="31">
        <v>215</v>
      </c>
      <c r="T3766" s="6">
        <f>VLOOKUP(E3766,'参数设置&amp;汇总'!S:U,3,0)</f>
        <v>0.01</v>
      </c>
      <c r="U3766" s="78">
        <f t="shared" si="290"/>
        <v>1</v>
      </c>
      <c r="V3766" s="13">
        <v>0.85000000000000009</v>
      </c>
      <c r="W3766" s="78">
        <f t="shared" si="292"/>
        <v>0.74470588235294111</v>
      </c>
      <c r="X3766" s="1">
        <f>VLOOKUP(E3766,'渗透率、续签率'!AG:AJ,4,0)</f>
        <v>3285</v>
      </c>
      <c r="Y3766" s="1">
        <f t="shared" si="293"/>
        <v>2446.3588235294114</v>
      </c>
      <c r="Z3766">
        <v>0</v>
      </c>
      <c r="AA3766" s="89">
        <f t="shared" si="294"/>
        <v>137970</v>
      </c>
      <c r="AH3766" s="37"/>
      <c r="AI3766" s="37"/>
      <c r="AK3766" s="37"/>
    </row>
    <row r="3767" spans="1:37" hidden="1">
      <c r="A3767" t="s">
        <v>64</v>
      </c>
      <c r="B3767" t="s">
        <v>2</v>
      </c>
      <c r="C3767" t="s">
        <v>9</v>
      </c>
      <c r="D3767" t="s">
        <v>116</v>
      </c>
      <c r="E3767" t="s">
        <v>513</v>
      </c>
      <c r="F3767" t="str">
        <f t="shared" si="291"/>
        <v>南充市美术培训</v>
      </c>
      <c r="G3767" t="s">
        <v>77</v>
      </c>
      <c r="H3767" t="s">
        <v>177</v>
      </c>
      <c r="I3767" t="s">
        <v>70</v>
      </c>
      <c r="J3767">
        <v>131</v>
      </c>
      <c r="K3767">
        <v>0</v>
      </c>
      <c r="L3767" s="13">
        <f>VLOOKUP(C3767,'渗透率、续签率'!B:C,2,0)</f>
        <v>0.36699999999999999</v>
      </c>
      <c r="M3767" s="6">
        <v>0</v>
      </c>
      <c r="N3767">
        <v>56</v>
      </c>
      <c r="O3767">
        <v>0</v>
      </c>
      <c r="P3767" s="6">
        <v>0</v>
      </c>
      <c r="Q3767" s="13">
        <v>0</v>
      </c>
      <c r="R3767" s="13">
        <v>0</v>
      </c>
      <c r="S3767" s="31">
        <v>197</v>
      </c>
      <c r="T3767" s="6">
        <f>VLOOKUP(E3767,'参数设置&amp;汇总'!S:U,3,0)</f>
        <v>0.01</v>
      </c>
      <c r="U3767" s="78">
        <f t="shared" si="290"/>
        <v>0.56000000000000005</v>
      </c>
      <c r="V3767" s="13">
        <v>0.85000000000000009</v>
      </c>
      <c r="W3767" s="78">
        <f t="shared" si="292"/>
        <v>0.6588235294117647</v>
      </c>
      <c r="X3767" s="1">
        <f>VLOOKUP(E3767,'渗透率、续签率'!AG:AJ,4,0)</f>
        <v>3285</v>
      </c>
      <c r="Y3767" s="1">
        <f t="shared" si="293"/>
        <v>2164.2352941176468</v>
      </c>
      <c r="Z3767">
        <v>2</v>
      </c>
      <c r="AA3767" s="89">
        <f t="shared" si="294"/>
        <v>183960</v>
      </c>
      <c r="AH3767" s="37"/>
      <c r="AI3767" s="37"/>
      <c r="AK3767" s="37"/>
    </row>
    <row r="3768" spans="1:37" hidden="1">
      <c r="A3768" t="s">
        <v>64</v>
      </c>
      <c r="B3768" t="s">
        <v>2</v>
      </c>
      <c r="C3768" t="s">
        <v>9</v>
      </c>
      <c r="D3768" t="s">
        <v>116</v>
      </c>
      <c r="E3768" t="s">
        <v>513</v>
      </c>
      <c r="F3768" t="str">
        <f t="shared" si="291"/>
        <v>南平市美术培训</v>
      </c>
      <c r="G3768" t="s">
        <v>92</v>
      </c>
      <c r="H3768" t="s">
        <v>178</v>
      </c>
      <c r="I3768" t="s">
        <v>68</v>
      </c>
      <c r="J3768">
        <v>130</v>
      </c>
      <c r="K3768">
        <v>0</v>
      </c>
      <c r="L3768" s="13">
        <f>VLOOKUP(C3768,'渗透率、续签率'!B:C,2,0)</f>
        <v>0.36699999999999999</v>
      </c>
      <c r="M3768" s="6">
        <v>0</v>
      </c>
      <c r="N3768">
        <v>1</v>
      </c>
      <c r="O3768">
        <v>0</v>
      </c>
      <c r="P3768" s="6">
        <v>0</v>
      </c>
      <c r="Q3768" s="13">
        <v>0</v>
      </c>
      <c r="R3768" s="13">
        <v>0</v>
      </c>
      <c r="S3768" s="31">
        <v>51</v>
      </c>
      <c r="T3768" s="6">
        <f>VLOOKUP(E3768,'参数设置&amp;汇总'!S:U,3,0)</f>
        <v>0.01</v>
      </c>
      <c r="U3768" s="78">
        <f t="shared" si="290"/>
        <v>0.01</v>
      </c>
      <c r="V3768" s="13">
        <v>0.85000000000000009</v>
      </c>
      <c r="W3768" s="78">
        <f t="shared" si="292"/>
        <v>1.1764705882352941E-2</v>
      </c>
      <c r="X3768" s="1">
        <f>VLOOKUP(E3768,'渗透率、续签率'!AG:AJ,4,0)</f>
        <v>3285</v>
      </c>
      <c r="Y3768" s="1">
        <f t="shared" si="293"/>
        <v>38.647058823529413</v>
      </c>
      <c r="Z3768">
        <v>0</v>
      </c>
      <c r="AA3768" s="89">
        <f t="shared" si="294"/>
        <v>3285</v>
      </c>
      <c r="AH3768" s="37"/>
      <c r="AI3768" s="37"/>
      <c r="AK3768" s="37"/>
    </row>
    <row r="3769" spans="1:37" hidden="1">
      <c r="A3769" t="s">
        <v>64</v>
      </c>
      <c r="B3769" t="s">
        <v>2</v>
      </c>
      <c r="C3769" t="s">
        <v>9</v>
      </c>
      <c r="D3769" t="s">
        <v>116</v>
      </c>
      <c r="E3769" t="s">
        <v>513</v>
      </c>
      <c r="F3769" t="str">
        <f t="shared" si="291"/>
        <v>南通市美术培训</v>
      </c>
      <c r="G3769" t="s">
        <v>73</v>
      </c>
      <c r="H3769" t="s">
        <v>179</v>
      </c>
      <c r="I3769" t="s">
        <v>70</v>
      </c>
      <c r="J3769">
        <v>576</v>
      </c>
      <c r="K3769">
        <v>0</v>
      </c>
      <c r="L3769" s="13">
        <f>VLOOKUP(C3769,'渗透率、续签率'!B:C,2,0)</f>
        <v>0.36699999999999999</v>
      </c>
      <c r="M3769" s="6">
        <v>0</v>
      </c>
      <c r="N3769">
        <v>136</v>
      </c>
      <c r="O3769">
        <v>0</v>
      </c>
      <c r="P3769" s="6">
        <v>0</v>
      </c>
      <c r="Q3769" s="13">
        <v>6.0000000000000001E-3</v>
      </c>
      <c r="R3769" s="13">
        <v>0</v>
      </c>
      <c r="S3769" s="31">
        <v>723</v>
      </c>
      <c r="T3769" s="6">
        <f>VLOOKUP(E3769,'参数设置&amp;汇总'!S:U,3,0)</f>
        <v>0.01</v>
      </c>
      <c r="U3769" s="78">
        <f t="shared" si="290"/>
        <v>1.36</v>
      </c>
      <c r="V3769" s="13">
        <v>0.85000000000000009</v>
      </c>
      <c r="W3769" s="78">
        <f t="shared" si="292"/>
        <v>1.5999999999999999</v>
      </c>
      <c r="X3769" s="1">
        <f>VLOOKUP(E3769,'渗透率、续签率'!AG:AJ,4,0)</f>
        <v>3285</v>
      </c>
      <c r="Y3769" s="1">
        <f t="shared" si="293"/>
        <v>5256</v>
      </c>
      <c r="Z3769">
        <v>28</v>
      </c>
      <c r="AA3769" s="89">
        <f t="shared" si="294"/>
        <v>446760</v>
      </c>
      <c r="AH3769" s="37"/>
      <c r="AI3769" s="37"/>
      <c r="AK3769" s="37"/>
    </row>
    <row r="3770" spans="1:37" hidden="1">
      <c r="A3770" t="s">
        <v>64</v>
      </c>
      <c r="B3770" t="s">
        <v>2</v>
      </c>
      <c r="C3770" t="s">
        <v>9</v>
      </c>
      <c r="D3770" t="s">
        <v>116</v>
      </c>
      <c r="E3770" t="s">
        <v>513</v>
      </c>
      <c r="F3770" t="str">
        <f t="shared" si="291"/>
        <v>南阳市美术培训</v>
      </c>
      <c r="G3770" t="s">
        <v>110</v>
      </c>
      <c r="H3770" t="s">
        <v>180</v>
      </c>
      <c r="I3770" t="s">
        <v>70</v>
      </c>
      <c r="J3770">
        <v>648</v>
      </c>
      <c r="K3770">
        <v>0</v>
      </c>
      <c r="L3770" s="13">
        <f>VLOOKUP(C3770,'渗透率、续签率'!B:C,2,0)</f>
        <v>0.36699999999999999</v>
      </c>
      <c r="M3770" s="6">
        <v>0</v>
      </c>
      <c r="N3770">
        <v>107</v>
      </c>
      <c r="O3770">
        <v>0</v>
      </c>
      <c r="P3770" s="6">
        <v>0</v>
      </c>
      <c r="Q3770" s="13">
        <v>1.4E-2</v>
      </c>
      <c r="R3770" s="13">
        <v>0</v>
      </c>
      <c r="S3770" s="31">
        <v>722</v>
      </c>
      <c r="T3770" s="6">
        <f>VLOOKUP(E3770,'参数设置&amp;汇总'!S:U,3,0)</f>
        <v>0.01</v>
      </c>
      <c r="U3770" s="78">
        <f t="shared" si="290"/>
        <v>1.07</v>
      </c>
      <c r="V3770" s="13">
        <v>0.85000000000000009</v>
      </c>
      <c r="W3770" s="78">
        <f t="shared" si="292"/>
        <v>1.2588235294117647</v>
      </c>
      <c r="X3770" s="1">
        <f>VLOOKUP(E3770,'渗透率、续签率'!AG:AJ,4,0)</f>
        <v>3285</v>
      </c>
      <c r="Y3770" s="1">
        <f t="shared" si="293"/>
        <v>4135.2352941176468</v>
      </c>
      <c r="Z3770">
        <v>4</v>
      </c>
      <c r="AA3770" s="89">
        <f t="shared" si="294"/>
        <v>351495</v>
      </c>
      <c r="AH3770" s="37"/>
      <c r="AI3770" s="37"/>
      <c r="AK3770" s="37"/>
    </row>
    <row r="3771" spans="1:37" hidden="1">
      <c r="A3771" t="s">
        <v>64</v>
      </c>
      <c r="B3771" t="s">
        <v>2</v>
      </c>
      <c r="C3771" t="s">
        <v>9</v>
      </c>
      <c r="D3771" t="s">
        <v>116</v>
      </c>
      <c r="E3771" t="s">
        <v>513</v>
      </c>
      <c r="F3771" t="str">
        <f t="shared" si="291"/>
        <v>博尔塔拉蒙古自治州美术培训</v>
      </c>
      <c r="G3771" t="s">
        <v>145</v>
      </c>
      <c r="H3771" t="s">
        <v>181</v>
      </c>
      <c r="I3771" t="s">
        <v>70</v>
      </c>
      <c r="J3771">
        <v>4</v>
      </c>
      <c r="K3771">
        <v>0</v>
      </c>
      <c r="L3771" s="13">
        <f>VLOOKUP(C3771,'渗透率、续签率'!B:C,2,0)</f>
        <v>0.36699999999999999</v>
      </c>
      <c r="M3771" s="6">
        <v>0</v>
      </c>
      <c r="N3771">
        <v>0</v>
      </c>
      <c r="O3771">
        <v>0</v>
      </c>
      <c r="P3771" s="6">
        <v>0</v>
      </c>
      <c r="Q3771" s="13">
        <v>0</v>
      </c>
      <c r="R3771" s="13">
        <v>0</v>
      </c>
      <c r="S3771" s="31">
        <v>3</v>
      </c>
      <c r="T3771" s="6">
        <f>VLOOKUP(E3771,'参数设置&amp;汇总'!S:U,3,0)</f>
        <v>0.01</v>
      </c>
      <c r="U3771" s="78">
        <f t="shared" si="290"/>
        <v>0</v>
      </c>
      <c r="V3771" s="13">
        <v>0.85000000000000009</v>
      </c>
      <c r="W3771" s="78">
        <f t="shared" si="292"/>
        <v>0</v>
      </c>
      <c r="X3771" s="1">
        <f>VLOOKUP(E3771,'渗透率、续签率'!AG:AJ,4,0)</f>
        <v>3285</v>
      </c>
      <c r="Y3771" s="1">
        <f t="shared" si="293"/>
        <v>0</v>
      </c>
      <c r="Z3771">
        <v>0</v>
      </c>
      <c r="AA3771" s="89">
        <f t="shared" si="294"/>
        <v>0</v>
      </c>
      <c r="AH3771" s="37"/>
      <c r="AI3771" s="37"/>
      <c r="AJ3771" s="1"/>
      <c r="AK3771" s="37"/>
    </row>
    <row r="3772" spans="1:37" hidden="1">
      <c r="A3772" t="s">
        <v>64</v>
      </c>
      <c r="B3772" t="s">
        <v>2</v>
      </c>
      <c r="C3772" t="s">
        <v>9</v>
      </c>
      <c r="D3772" t="s">
        <v>116</v>
      </c>
      <c r="E3772" t="s">
        <v>513</v>
      </c>
      <c r="F3772" t="str">
        <f t="shared" si="291"/>
        <v>双河市美术培训</v>
      </c>
      <c r="G3772" t="s">
        <v>145</v>
      </c>
      <c r="H3772" t="s">
        <v>182</v>
      </c>
      <c r="I3772" t="s">
        <v>70</v>
      </c>
      <c r="J3772">
        <v>0</v>
      </c>
      <c r="K3772">
        <v>0</v>
      </c>
      <c r="L3772" s="13">
        <f>VLOOKUP(C3772,'渗透率、续签率'!B:C,2,0)</f>
        <v>0.36699999999999999</v>
      </c>
      <c r="M3772" s="6">
        <v>0</v>
      </c>
      <c r="N3772">
        <v>0</v>
      </c>
      <c r="O3772">
        <v>0</v>
      </c>
      <c r="P3772" s="6">
        <v>0</v>
      </c>
      <c r="Q3772" s="13">
        <v>0</v>
      </c>
      <c r="R3772" s="13">
        <v>0</v>
      </c>
      <c r="S3772" s="31">
        <v>0</v>
      </c>
      <c r="T3772" s="6">
        <f>VLOOKUP(E3772,'参数设置&amp;汇总'!S:U,3,0)</f>
        <v>0.01</v>
      </c>
      <c r="U3772" s="78">
        <f t="shared" si="290"/>
        <v>0</v>
      </c>
      <c r="V3772" s="13">
        <v>0.85000000000000009</v>
      </c>
      <c r="W3772" s="78">
        <f t="shared" si="292"/>
        <v>0</v>
      </c>
      <c r="X3772" s="1">
        <f>VLOOKUP(E3772,'渗透率、续签率'!AG:AJ,4,0)</f>
        <v>3285</v>
      </c>
      <c r="Y3772" s="1">
        <f t="shared" si="293"/>
        <v>0</v>
      </c>
      <c r="Z3772">
        <v>0</v>
      </c>
      <c r="AA3772" s="89">
        <f t="shared" si="294"/>
        <v>0</v>
      </c>
    </row>
    <row r="3773" spans="1:37" hidden="1">
      <c r="A3773" t="s">
        <v>64</v>
      </c>
      <c r="B3773" t="s">
        <v>2</v>
      </c>
      <c r="C3773" t="s">
        <v>9</v>
      </c>
      <c r="D3773" t="s">
        <v>116</v>
      </c>
      <c r="E3773" t="s">
        <v>513</v>
      </c>
      <c r="F3773" t="str">
        <f t="shared" si="291"/>
        <v>双鸭山市美术培训</v>
      </c>
      <c r="G3773" t="s">
        <v>118</v>
      </c>
      <c r="H3773" t="s">
        <v>183</v>
      </c>
      <c r="I3773" t="s">
        <v>70</v>
      </c>
      <c r="J3773">
        <v>55</v>
      </c>
      <c r="K3773">
        <v>0</v>
      </c>
      <c r="L3773" s="13">
        <f>VLOOKUP(C3773,'渗透率、续签率'!B:C,2,0)</f>
        <v>0.36699999999999999</v>
      </c>
      <c r="M3773" s="6">
        <v>0</v>
      </c>
      <c r="N3773">
        <v>1</v>
      </c>
      <c r="O3773">
        <v>0</v>
      </c>
      <c r="P3773" s="6">
        <v>0</v>
      </c>
      <c r="Q3773" s="13">
        <v>0</v>
      </c>
      <c r="R3773" s="13">
        <v>0</v>
      </c>
      <c r="S3773" s="31">
        <v>31</v>
      </c>
      <c r="T3773" s="6">
        <f>VLOOKUP(E3773,'参数设置&amp;汇总'!S:U,3,0)</f>
        <v>0.01</v>
      </c>
      <c r="U3773" s="78">
        <f t="shared" si="290"/>
        <v>0.01</v>
      </c>
      <c r="V3773" s="13">
        <v>0.85000000000000009</v>
      </c>
      <c r="W3773" s="78">
        <f t="shared" si="292"/>
        <v>1.1764705882352941E-2</v>
      </c>
      <c r="X3773" s="1">
        <f>VLOOKUP(E3773,'渗透率、续签率'!AG:AJ,4,0)</f>
        <v>3285</v>
      </c>
      <c r="Y3773" s="1">
        <f t="shared" si="293"/>
        <v>38.647058823529413</v>
      </c>
      <c r="Z3773">
        <v>0</v>
      </c>
      <c r="AA3773" s="89">
        <f t="shared" si="294"/>
        <v>3285</v>
      </c>
      <c r="AH3773" s="37"/>
      <c r="AI3773" s="37"/>
      <c r="AJ3773" s="1"/>
      <c r="AK3773" s="37"/>
    </row>
    <row r="3774" spans="1:37" hidden="1">
      <c r="A3774" t="s">
        <v>64</v>
      </c>
      <c r="B3774" t="s">
        <v>2</v>
      </c>
      <c r="C3774" t="s">
        <v>9</v>
      </c>
      <c r="D3774" t="s">
        <v>116</v>
      </c>
      <c r="E3774" t="s">
        <v>513</v>
      </c>
      <c r="F3774" t="str">
        <f t="shared" si="291"/>
        <v>可克达拉市美术培训</v>
      </c>
      <c r="G3774" t="s">
        <v>145</v>
      </c>
      <c r="H3774" t="s">
        <v>184</v>
      </c>
      <c r="I3774" t="s">
        <v>70</v>
      </c>
      <c r="J3774">
        <v>2</v>
      </c>
      <c r="K3774">
        <v>0</v>
      </c>
      <c r="L3774" s="13">
        <f>VLOOKUP(C3774,'渗透率、续签率'!B:C,2,0)</f>
        <v>0.36699999999999999</v>
      </c>
      <c r="M3774" s="6">
        <v>0</v>
      </c>
      <c r="N3774">
        <v>0</v>
      </c>
      <c r="O3774">
        <v>0</v>
      </c>
      <c r="P3774" s="6">
        <v>0</v>
      </c>
      <c r="Q3774" s="13">
        <v>0</v>
      </c>
      <c r="R3774" s="13">
        <v>0</v>
      </c>
      <c r="S3774" s="31">
        <v>1</v>
      </c>
      <c r="T3774" s="6">
        <f>VLOOKUP(E3774,'参数设置&amp;汇总'!S:U,3,0)</f>
        <v>0.01</v>
      </c>
      <c r="U3774" s="78">
        <f t="shared" si="290"/>
        <v>0</v>
      </c>
      <c r="V3774" s="13">
        <v>0.85000000000000009</v>
      </c>
      <c r="W3774" s="78">
        <f t="shared" si="292"/>
        <v>0</v>
      </c>
      <c r="X3774" s="1">
        <f>VLOOKUP(E3774,'渗透率、续签率'!AG:AJ,4,0)</f>
        <v>3285</v>
      </c>
      <c r="Y3774" s="1">
        <f t="shared" si="293"/>
        <v>0</v>
      </c>
      <c r="Z3774">
        <v>0</v>
      </c>
      <c r="AA3774" s="89">
        <f t="shared" si="294"/>
        <v>0</v>
      </c>
      <c r="AH3774" s="37"/>
      <c r="AI3774" s="37"/>
      <c r="AJ3774" s="1"/>
      <c r="AK3774" s="37"/>
    </row>
    <row r="3775" spans="1:37" hidden="1">
      <c r="A3775" t="s">
        <v>64</v>
      </c>
      <c r="B3775" t="s">
        <v>2</v>
      </c>
      <c r="C3775" t="s">
        <v>9</v>
      </c>
      <c r="D3775" t="s">
        <v>116</v>
      </c>
      <c r="E3775" t="s">
        <v>513</v>
      </c>
      <c r="F3775" t="str">
        <f t="shared" si="291"/>
        <v>台州市美术培训</v>
      </c>
      <c r="G3775" t="s">
        <v>79</v>
      </c>
      <c r="H3775" t="s">
        <v>185</v>
      </c>
      <c r="I3775" t="s">
        <v>68</v>
      </c>
      <c r="J3775">
        <v>670</v>
      </c>
      <c r="K3775">
        <v>0</v>
      </c>
      <c r="L3775" s="13">
        <f>VLOOKUP(C3775,'渗透率、续签率'!B:C,2,0)</f>
        <v>0.36699999999999999</v>
      </c>
      <c r="M3775" s="6">
        <v>0</v>
      </c>
      <c r="N3775">
        <v>133</v>
      </c>
      <c r="O3775">
        <v>0</v>
      </c>
      <c r="P3775" s="6">
        <v>0</v>
      </c>
      <c r="Q3775" s="13">
        <v>8.0000000000000002E-3</v>
      </c>
      <c r="R3775" s="13">
        <v>0</v>
      </c>
      <c r="S3775" s="31">
        <v>727</v>
      </c>
      <c r="T3775" s="6">
        <f>VLOOKUP(E3775,'参数设置&amp;汇总'!S:U,3,0)</f>
        <v>0.01</v>
      </c>
      <c r="U3775" s="78">
        <f t="shared" si="290"/>
        <v>1.33</v>
      </c>
      <c r="V3775" s="13">
        <v>0.85000000000000009</v>
      </c>
      <c r="W3775" s="78">
        <f t="shared" si="292"/>
        <v>1.5647058823529412</v>
      </c>
      <c r="X3775" s="1">
        <f>VLOOKUP(E3775,'渗透率、续签率'!AG:AJ,4,0)</f>
        <v>3285</v>
      </c>
      <c r="Y3775" s="1">
        <f t="shared" si="293"/>
        <v>5140.0588235294117</v>
      </c>
      <c r="Z3775">
        <v>18</v>
      </c>
      <c r="AA3775" s="89">
        <f t="shared" si="294"/>
        <v>436905</v>
      </c>
      <c r="AH3775" s="37"/>
      <c r="AI3775" s="37"/>
      <c r="AK3775" s="37"/>
    </row>
    <row r="3776" spans="1:37" hidden="1">
      <c r="A3776" t="s">
        <v>64</v>
      </c>
      <c r="B3776" t="s">
        <v>2</v>
      </c>
      <c r="C3776" t="s">
        <v>9</v>
      </c>
      <c r="D3776" t="s">
        <v>116</v>
      </c>
      <c r="E3776" t="s">
        <v>513</v>
      </c>
      <c r="F3776" t="str">
        <f t="shared" si="291"/>
        <v>台湾省美术培训</v>
      </c>
      <c r="G3776" t="s">
        <v>186</v>
      </c>
      <c r="H3776" t="s">
        <v>186</v>
      </c>
      <c r="I3776" t="s">
        <v>57</v>
      </c>
      <c r="J3776" s="1">
        <v>1073</v>
      </c>
      <c r="K3776">
        <v>0</v>
      </c>
      <c r="L3776" s="13">
        <f>VLOOKUP(C3776,'渗透率、续签率'!B:C,2,0)</f>
        <v>0.36699999999999999</v>
      </c>
      <c r="M3776" s="6">
        <v>0</v>
      </c>
      <c r="N3776">
        <v>1</v>
      </c>
      <c r="O3776">
        <v>0</v>
      </c>
      <c r="P3776" s="6">
        <v>0</v>
      </c>
      <c r="Q3776" s="13">
        <v>0</v>
      </c>
      <c r="R3776" s="13">
        <v>0</v>
      </c>
      <c r="S3776" s="31">
        <v>30</v>
      </c>
      <c r="T3776" s="6">
        <f>VLOOKUP(E3776,'参数设置&amp;汇总'!S:U,3,0)</f>
        <v>0.01</v>
      </c>
      <c r="U3776" s="78">
        <f t="shared" si="290"/>
        <v>0.01</v>
      </c>
      <c r="V3776" s="13">
        <v>0.85000000000000009</v>
      </c>
      <c r="W3776" s="78">
        <f t="shared" si="292"/>
        <v>1.1764705882352941E-2</v>
      </c>
      <c r="X3776" s="1">
        <f>VLOOKUP(E3776,'渗透率、续签率'!AG:AJ,4,0)</f>
        <v>3285</v>
      </c>
      <c r="Y3776" s="1">
        <f t="shared" si="293"/>
        <v>38.647058823529413</v>
      </c>
      <c r="Z3776">
        <v>0</v>
      </c>
      <c r="AA3776" s="89">
        <f t="shared" si="294"/>
        <v>3285</v>
      </c>
    </row>
    <row r="3777" spans="1:37" hidden="1">
      <c r="A3777" t="s">
        <v>64</v>
      </c>
      <c r="B3777" t="s">
        <v>2</v>
      </c>
      <c r="C3777" t="s">
        <v>9</v>
      </c>
      <c r="D3777" t="s">
        <v>116</v>
      </c>
      <c r="E3777" t="s">
        <v>513</v>
      </c>
      <c r="F3777" t="str">
        <f t="shared" si="291"/>
        <v>吉安市美术培训</v>
      </c>
      <c r="G3777" t="s">
        <v>90</v>
      </c>
      <c r="H3777" t="s">
        <v>187</v>
      </c>
      <c r="I3777" t="s">
        <v>68</v>
      </c>
      <c r="J3777">
        <v>132</v>
      </c>
      <c r="K3777">
        <v>0</v>
      </c>
      <c r="L3777" s="13">
        <f>VLOOKUP(C3777,'渗透率、续签率'!B:C,2,0)</f>
        <v>0.36699999999999999</v>
      </c>
      <c r="M3777" s="6">
        <v>0</v>
      </c>
      <c r="N3777">
        <v>57</v>
      </c>
      <c r="O3777">
        <v>0</v>
      </c>
      <c r="P3777" s="6">
        <v>0</v>
      </c>
      <c r="Q3777" s="13">
        <v>2.5000000000000001E-2</v>
      </c>
      <c r="R3777" s="13">
        <v>0</v>
      </c>
      <c r="S3777" s="31">
        <v>292</v>
      </c>
      <c r="T3777" s="6">
        <f>VLOOKUP(E3777,'参数设置&amp;汇总'!S:U,3,0)</f>
        <v>0.01</v>
      </c>
      <c r="U3777" s="78">
        <f t="shared" si="290"/>
        <v>0.57000000000000006</v>
      </c>
      <c r="V3777" s="13">
        <v>0.85000000000000009</v>
      </c>
      <c r="W3777" s="78">
        <f t="shared" si="292"/>
        <v>0.6705882352941176</v>
      </c>
      <c r="X3777" s="1">
        <f>VLOOKUP(E3777,'渗透率、续签率'!AG:AJ,4,0)</f>
        <v>3285</v>
      </c>
      <c r="Y3777" s="1">
        <f t="shared" si="293"/>
        <v>2202.8823529411761</v>
      </c>
      <c r="Z3777">
        <v>2</v>
      </c>
      <c r="AA3777" s="89">
        <f t="shared" si="294"/>
        <v>187245</v>
      </c>
      <c r="AH3777" s="37"/>
      <c r="AI3777" s="37"/>
      <c r="AK3777" s="37"/>
    </row>
    <row r="3778" spans="1:37" hidden="1">
      <c r="A3778" t="s">
        <v>64</v>
      </c>
      <c r="B3778" t="s">
        <v>2</v>
      </c>
      <c r="C3778" t="s">
        <v>9</v>
      </c>
      <c r="D3778" t="s">
        <v>116</v>
      </c>
      <c r="E3778" t="s">
        <v>513</v>
      </c>
      <c r="F3778" t="str">
        <f t="shared" si="291"/>
        <v>吉林市美术培训</v>
      </c>
      <c r="G3778" t="s">
        <v>188</v>
      </c>
      <c r="H3778" t="s">
        <v>189</v>
      </c>
      <c r="I3778" t="s">
        <v>70</v>
      </c>
      <c r="J3778">
        <v>248</v>
      </c>
      <c r="K3778">
        <v>0</v>
      </c>
      <c r="L3778" s="13">
        <f>VLOOKUP(C3778,'渗透率、续签率'!B:C,2,0)</f>
        <v>0.36699999999999999</v>
      </c>
      <c r="M3778" s="6">
        <v>0</v>
      </c>
      <c r="N3778">
        <v>62</v>
      </c>
      <c r="O3778">
        <v>0</v>
      </c>
      <c r="P3778" s="6">
        <v>0</v>
      </c>
      <c r="Q3778" s="13">
        <v>0</v>
      </c>
      <c r="R3778" s="13">
        <v>0</v>
      </c>
      <c r="S3778" s="31">
        <v>263</v>
      </c>
      <c r="T3778" s="6">
        <f>VLOOKUP(E3778,'参数设置&amp;汇总'!S:U,3,0)</f>
        <v>0.01</v>
      </c>
      <c r="U3778" s="78">
        <f t="shared" si="290"/>
        <v>0.62</v>
      </c>
      <c r="V3778" s="13">
        <v>0.85000000000000009</v>
      </c>
      <c r="W3778" s="78">
        <f t="shared" si="292"/>
        <v>0.72941176470588232</v>
      </c>
      <c r="X3778" s="1">
        <f>VLOOKUP(E3778,'渗透率、续签率'!AG:AJ,4,0)</f>
        <v>3285</v>
      </c>
      <c r="Y3778" s="1">
        <f t="shared" si="293"/>
        <v>2396.1176470588234</v>
      </c>
      <c r="Z3778">
        <v>3</v>
      </c>
      <c r="AA3778" s="89">
        <f t="shared" si="294"/>
        <v>203670</v>
      </c>
      <c r="AH3778" s="37"/>
      <c r="AI3778" s="37"/>
      <c r="AK3778" s="37"/>
    </row>
    <row r="3779" spans="1:37" hidden="1">
      <c r="A3779" t="s">
        <v>64</v>
      </c>
      <c r="B3779" t="s">
        <v>2</v>
      </c>
      <c r="C3779" t="s">
        <v>9</v>
      </c>
      <c r="D3779" t="s">
        <v>116</v>
      </c>
      <c r="E3779" t="s">
        <v>513</v>
      </c>
      <c r="F3779" t="str">
        <f t="shared" si="291"/>
        <v>吐鲁番市美术培训</v>
      </c>
      <c r="G3779" t="s">
        <v>145</v>
      </c>
      <c r="H3779" t="s">
        <v>190</v>
      </c>
      <c r="I3779" t="s">
        <v>70</v>
      </c>
      <c r="J3779">
        <v>2</v>
      </c>
      <c r="K3779">
        <v>0</v>
      </c>
      <c r="L3779" s="13">
        <f>VLOOKUP(C3779,'渗透率、续签率'!B:C,2,0)</f>
        <v>0.36699999999999999</v>
      </c>
      <c r="M3779" s="6">
        <v>0</v>
      </c>
      <c r="N3779">
        <v>1</v>
      </c>
      <c r="O3779">
        <v>0</v>
      </c>
      <c r="P3779" s="6">
        <v>0</v>
      </c>
      <c r="Q3779" s="13">
        <v>0</v>
      </c>
      <c r="R3779" s="13">
        <v>0</v>
      </c>
      <c r="S3779" s="31">
        <v>3</v>
      </c>
      <c r="T3779" s="6">
        <f>VLOOKUP(E3779,'参数设置&amp;汇总'!S:U,3,0)</f>
        <v>0.01</v>
      </c>
      <c r="U3779" s="78">
        <f t="shared" ref="U3779:U3842" si="295">IF(T3779*N3779&gt;=O3779,T3779*N3779,O3779)</f>
        <v>0.01</v>
      </c>
      <c r="V3779" s="13">
        <v>0.85000000000000009</v>
      </c>
      <c r="W3779" s="78">
        <f t="shared" si="292"/>
        <v>1.1764705882352941E-2</v>
      </c>
      <c r="X3779" s="1">
        <f>VLOOKUP(E3779,'渗透率、续签率'!AG:AJ,4,0)</f>
        <v>3285</v>
      </c>
      <c r="Y3779" s="1">
        <f t="shared" si="293"/>
        <v>38.647058823529413</v>
      </c>
      <c r="Z3779">
        <v>0</v>
      </c>
      <c r="AA3779" s="89">
        <f t="shared" si="294"/>
        <v>3285</v>
      </c>
      <c r="AH3779" s="37"/>
      <c r="AI3779" s="37"/>
      <c r="AK3779" s="37"/>
    </row>
    <row r="3780" spans="1:37" hidden="1">
      <c r="A3780" t="s">
        <v>64</v>
      </c>
      <c r="B3780" t="s">
        <v>2</v>
      </c>
      <c r="C3780" t="s">
        <v>9</v>
      </c>
      <c r="D3780" t="s">
        <v>116</v>
      </c>
      <c r="E3780" t="s">
        <v>513</v>
      </c>
      <c r="F3780" t="str">
        <f t="shared" ref="F3780:F3843" si="296">H3780&amp;C3780</f>
        <v>吕梁市美术培训</v>
      </c>
      <c r="G3780" t="s">
        <v>134</v>
      </c>
      <c r="H3780" t="s">
        <v>191</v>
      </c>
      <c r="I3780" t="s">
        <v>70</v>
      </c>
      <c r="J3780">
        <v>141</v>
      </c>
      <c r="K3780">
        <v>0</v>
      </c>
      <c r="L3780" s="13">
        <f>VLOOKUP(C3780,'渗透率、续签率'!B:C,2,0)</f>
        <v>0.36699999999999999</v>
      </c>
      <c r="M3780" s="6">
        <v>0</v>
      </c>
      <c r="N3780">
        <v>57</v>
      </c>
      <c r="O3780">
        <v>0</v>
      </c>
      <c r="P3780" s="6">
        <v>0</v>
      </c>
      <c r="Q3780" s="13">
        <v>0</v>
      </c>
      <c r="R3780" s="13">
        <v>0</v>
      </c>
      <c r="S3780" s="31">
        <v>229</v>
      </c>
      <c r="T3780" s="6">
        <f>VLOOKUP(E3780,'参数设置&amp;汇总'!S:U,3,0)</f>
        <v>0.01</v>
      </c>
      <c r="U3780" s="78">
        <f t="shared" si="295"/>
        <v>0.57000000000000006</v>
      </c>
      <c r="V3780" s="13">
        <v>0.85000000000000009</v>
      </c>
      <c r="W3780" s="78">
        <f t="shared" ref="W3780:W3843" si="297">(O3780*(1-L3780)+IF((U3780-O3780)&lt;0,0,(U3780-O3780)))/V3780</f>
        <v>0.6705882352941176</v>
      </c>
      <c r="X3780" s="1">
        <f>VLOOKUP(E3780,'渗透率、续签率'!AG:AJ,4,0)</f>
        <v>3285</v>
      </c>
      <c r="Y3780" s="1">
        <f t="shared" ref="Y3780:Y3843" si="298">X3780*W3780</f>
        <v>2202.8823529411761</v>
      </c>
      <c r="Z3780">
        <v>1</v>
      </c>
      <c r="AA3780" s="89">
        <f t="shared" ref="AA3780:AA3843" si="299">N3780*X3780</f>
        <v>187245</v>
      </c>
      <c r="AH3780" s="37"/>
      <c r="AI3780" s="37"/>
      <c r="AK3780" s="37"/>
    </row>
    <row r="3781" spans="1:37" hidden="1">
      <c r="A3781" t="s">
        <v>64</v>
      </c>
      <c r="B3781" t="s">
        <v>2</v>
      </c>
      <c r="C3781" t="s">
        <v>9</v>
      </c>
      <c r="D3781" t="s">
        <v>116</v>
      </c>
      <c r="E3781" t="s">
        <v>513</v>
      </c>
      <c r="F3781" t="str">
        <f t="shared" si="296"/>
        <v>吴忠市美术培训</v>
      </c>
      <c r="G3781" t="s">
        <v>129</v>
      </c>
      <c r="H3781" t="s">
        <v>192</v>
      </c>
      <c r="I3781" t="s">
        <v>70</v>
      </c>
      <c r="J3781">
        <v>67</v>
      </c>
      <c r="K3781">
        <v>0</v>
      </c>
      <c r="L3781" s="13">
        <f>VLOOKUP(C3781,'渗透率、续签率'!B:C,2,0)</f>
        <v>0.36699999999999999</v>
      </c>
      <c r="M3781" s="6">
        <v>0</v>
      </c>
      <c r="N3781">
        <v>13</v>
      </c>
      <c r="O3781">
        <v>0</v>
      </c>
      <c r="P3781" s="6">
        <v>0</v>
      </c>
      <c r="Q3781" s="13">
        <v>0</v>
      </c>
      <c r="R3781" s="13">
        <v>0</v>
      </c>
      <c r="S3781" s="31">
        <v>72</v>
      </c>
      <c r="T3781" s="6">
        <f>VLOOKUP(E3781,'参数设置&amp;汇总'!S:U,3,0)</f>
        <v>0.01</v>
      </c>
      <c r="U3781" s="78">
        <f t="shared" si="295"/>
        <v>0.13</v>
      </c>
      <c r="V3781" s="13">
        <v>0.85000000000000009</v>
      </c>
      <c r="W3781" s="78">
        <f t="shared" si="297"/>
        <v>0.15294117647058822</v>
      </c>
      <c r="X3781" s="1">
        <f>VLOOKUP(E3781,'渗透率、续签率'!AG:AJ,4,0)</f>
        <v>3285</v>
      </c>
      <c r="Y3781" s="1">
        <f t="shared" si="298"/>
        <v>502.41176470588232</v>
      </c>
      <c r="Z3781">
        <v>2</v>
      </c>
      <c r="AA3781" s="89">
        <f t="shared" si="299"/>
        <v>42705</v>
      </c>
      <c r="AH3781" s="37"/>
      <c r="AI3781" s="37"/>
      <c r="AK3781" s="37"/>
    </row>
    <row r="3782" spans="1:37" hidden="1">
      <c r="A3782" t="s">
        <v>64</v>
      </c>
      <c r="B3782" t="s">
        <v>2</v>
      </c>
      <c r="C3782" t="s">
        <v>9</v>
      </c>
      <c r="D3782" t="s">
        <v>116</v>
      </c>
      <c r="E3782" t="s">
        <v>513</v>
      </c>
      <c r="F3782" t="str">
        <f t="shared" si="296"/>
        <v>周口市美术培训</v>
      </c>
      <c r="G3782" t="s">
        <v>110</v>
      </c>
      <c r="H3782" t="s">
        <v>193</v>
      </c>
      <c r="I3782" t="s">
        <v>70</v>
      </c>
      <c r="J3782">
        <v>408</v>
      </c>
      <c r="K3782">
        <v>0</v>
      </c>
      <c r="L3782" s="13">
        <f>VLOOKUP(C3782,'渗透率、续签率'!B:C,2,0)</f>
        <v>0.36699999999999999</v>
      </c>
      <c r="M3782" s="6">
        <v>0</v>
      </c>
      <c r="N3782">
        <v>60</v>
      </c>
      <c r="O3782">
        <v>0</v>
      </c>
      <c r="P3782" s="6">
        <v>0</v>
      </c>
      <c r="Q3782" s="13">
        <v>0</v>
      </c>
      <c r="R3782" s="13">
        <v>0</v>
      </c>
      <c r="S3782" s="31">
        <v>348</v>
      </c>
      <c r="T3782" s="6">
        <f>VLOOKUP(E3782,'参数设置&amp;汇总'!S:U,3,0)</f>
        <v>0.01</v>
      </c>
      <c r="U3782" s="78">
        <f t="shared" si="295"/>
        <v>0.6</v>
      </c>
      <c r="V3782" s="13">
        <v>0.85000000000000009</v>
      </c>
      <c r="W3782" s="78">
        <f t="shared" si="297"/>
        <v>0.70588235294117641</v>
      </c>
      <c r="X3782" s="1">
        <f>VLOOKUP(E3782,'渗透率、续签率'!AG:AJ,4,0)</f>
        <v>3285</v>
      </c>
      <c r="Y3782" s="1">
        <f t="shared" si="298"/>
        <v>2318.8235294117644</v>
      </c>
      <c r="Z3782">
        <v>2</v>
      </c>
      <c r="AA3782" s="89">
        <f t="shared" si="299"/>
        <v>197100</v>
      </c>
      <c r="AH3782" s="37"/>
      <c r="AI3782" s="37"/>
      <c r="AK3782" s="37"/>
    </row>
    <row r="3783" spans="1:37" hidden="1">
      <c r="A3783" t="s">
        <v>64</v>
      </c>
      <c r="B3783" t="s">
        <v>2</v>
      </c>
      <c r="C3783" t="s">
        <v>9</v>
      </c>
      <c r="D3783" t="s">
        <v>116</v>
      </c>
      <c r="E3783" t="s">
        <v>513</v>
      </c>
      <c r="F3783" t="str">
        <f t="shared" si="296"/>
        <v>呼伦贝尔市美术培训</v>
      </c>
      <c r="G3783" t="s">
        <v>142</v>
      </c>
      <c r="H3783" t="s">
        <v>194</v>
      </c>
      <c r="I3783" t="s">
        <v>70</v>
      </c>
      <c r="J3783">
        <v>146</v>
      </c>
      <c r="K3783">
        <v>0</v>
      </c>
      <c r="L3783" s="13">
        <f>VLOOKUP(C3783,'渗透率、续签率'!B:C,2,0)</f>
        <v>0.36699999999999999</v>
      </c>
      <c r="M3783" s="6">
        <v>0</v>
      </c>
      <c r="N3783">
        <v>22</v>
      </c>
      <c r="O3783">
        <v>0</v>
      </c>
      <c r="P3783" s="6">
        <v>0</v>
      </c>
      <c r="Q3783" s="13">
        <v>0</v>
      </c>
      <c r="R3783" s="13">
        <v>0</v>
      </c>
      <c r="S3783" s="31">
        <v>122</v>
      </c>
      <c r="T3783" s="6">
        <f>VLOOKUP(E3783,'参数设置&amp;汇总'!S:U,3,0)</f>
        <v>0.01</v>
      </c>
      <c r="U3783" s="78">
        <f t="shared" si="295"/>
        <v>0.22</v>
      </c>
      <c r="V3783" s="13">
        <v>0.85000000000000009</v>
      </c>
      <c r="W3783" s="78">
        <f t="shared" si="297"/>
        <v>0.25882352941176467</v>
      </c>
      <c r="X3783" s="1">
        <f>VLOOKUP(E3783,'渗透率、续签率'!AG:AJ,4,0)</f>
        <v>3285</v>
      </c>
      <c r="Y3783" s="1">
        <f t="shared" si="298"/>
        <v>850.23529411764696</v>
      </c>
      <c r="Z3783">
        <v>1</v>
      </c>
      <c r="AA3783" s="89">
        <f t="shared" si="299"/>
        <v>72270</v>
      </c>
      <c r="AH3783" s="37"/>
      <c r="AI3783" s="37"/>
      <c r="AK3783" s="37"/>
    </row>
    <row r="3784" spans="1:37" hidden="1">
      <c r="A3784" t="s">
        <v>64</v>
      </c>
      <c r="B3784" t="s">
        <v>2</v>
      </c>
      <c r="C3784" t="s">
        <v>9</v>
      </c>
      <c r="D3784" t="s">
        <v>116</v>
      </c>
      <c r="E3784" t="s">
        <v>513</v>
      </c>
      <c r="F3784" t="str">
        <f t="shared" si="296"/>
        <v>呼和浩特市美术培训</v>
      </c>
      <c r="G3784" t="s">
        <v>142</v>
      </c>
      <c r="H3784" t="s">
        <v>195</v>
      </c>
      <c r="I3784" t="s">
        <v>70</v>
      </c>
      <c r="J3784">
        <v>373</v>
      </c>
      <c r="K3784">
        <v>0</v>
      </c>
      <c r="L3784" s="13">
        <f>VLOOKUP(C3784,'渗透率、续签率'!B:C,2,0)</f>
        <v>0.36699999999999999</v>
      </c>
      <c r="M3784" s="6">
        <v>0</v>
      </c>
      <c r="N3784">
        <v>174</v>
      </c>
      <c r="O3784">
        <v>0</v>
      </c>
      <c r="P3784" s="6">
        <v>0</v>
      </c>
      <c r="Q3784" s="13">
        <v>0</v>
      </c>
      <c r="R3784" s="13">
        <v>0</v>
      </c>
      <c r="S3784" s="31">
        <v>689</v>
      </c>
      <c r="T3784" s="6">
        <f>VLOOKUP(E3784,'参数设置&amp;汇总'!S:U,3,0)</f>
        <v>0.01</v>
      </c>
      <c r="U3784" s="78">
        <f t="shared" si="295"/>
        <v>1.74</v>
      </c>
      <c r="V3784" s="13">
        <v>0.85000000000000009</v>
      </c>
      <c r="W3784" s="78">
        <f t="shared" si="297"/>
        <v>2.0470588235294116</v>
      </c>
      <c r="X3784" s="1">
        <f>VLOOKUP(E3784,'渗透率、续签率'!AG:AJ,4,0)</f>
        <v>3285</v>
      </c>
      <c r="Y3784" s="1">
        <f t="shared" si="298"/>
        <v>6724.5882352941171</v>
      </c>
      <c r="Z3784">
        <v>32</v>
      </c>
      <c r="AA3784" s="89">
        <f t="shared" si="299"/>
        <v>571590</v>
      </c>
      <c r="AH3784" s="37"/>
      <c r="AI3784" s="37"/>
      <c r="AK3784" s="37"/>
    </row>
    <row r="3785" spans="1:37" hidden="1">
      <c r="A3785" t="s">
        <v>64</v>
      </c>
      <c r="B3785" t="s">
        <v>2</v>
      </c>
      <c r="C3785" t="s">
        <v>9</v>
      </c>
      <c r="D3785" t="s">
        <v>116</v>
      </c>
      <c r="E3785" t="s">
        <v>513</v>
      </c>
      <c r="F3785" t="str">
        <f t="shared" si="296"/>
        <v>和田地区美术培训</v>
      </c>
      <c r="G3785" t="s">
        <v>145</v>
      </c>
      <c r="H3785" t="s">
        <v>196</v>
      </c>
      <c r="I3785" t="s">
        <v>70</v>
      </c>
      <c r="J3785">
        <v>5</v>
      </c>
      <c r="K3785">
        <v>0</v>
      </c>
      <c r="L3785" s="13">
        <f>VLOOKUP(C3785,'渗透率、续签率'!B:C,2,0)</f>
        <v>0.36699999999999999</v>
      </c>
      <c r="M3785" s="6">
        <v>0</v>
      </c>
      <c r="N3785">
        <v>4</v>
      </c>
      <c r="O3785">
        <v>0</v>
      </c>
      <c r="P3785" s="6">
        <v>0</v>
      </c>
      <c r="Q3785" s="13">
        <v>0</v>
      </c>
      <c r="R3785" s="13">
        <v>0</v>
      </c>
      <c r="S3785" s="31">
        <v>17</v>
      </c>
      <c r="T3785" s="6">
        <f>VLOOKUP(E3785,'参数设置&amp;汇总'!S:U,3,0)</f>
        <v>0.01</v>
      </c>
      <c r="U3785" s="78">
        <f t="shared" si="295"/>
        <v>0.04</v>
      </c>
      <c r="V3785" s="13">
        <v>0.85000000000000009</v>
      </c>
      <c r="W3785" s="78">
        <f t="shared" si="297"/>
        <v>4.7058823529411764E-2</v>
      </c>
      <c r="X3785" s="1">
        <f>VLOOKUP(E3785,'渗透率、续签率'!AG:AJ,4,0)</f>
        <v>3285</v>
      </c>
      <c r="Y3785" s="1">
        <f t="shared" si="298"/>
        <v>154.58823529411765</v>
      </c>
      <c r="Z3785">
        <v>0</v>
      </c>
      <c r="AA3785" s="89">
        <f t="shared" si="299"/>
        <v>13140</v>
      </c>
      <c r="AH3785" s="37"/>
      <c r="AI3785" s="37"/>
      <c r="AK3785" s="37"/>
    </row>
    <row r="3786" spans="1:37" hidden="1">
      <c r="A3786" t="s">
        <v>64</v>
      </c>
      <c r="B3786" t="s">
        <v>2</v>
      </c>
      <c r="C3786" t="s">
        <v>9</v>
      </c>
      <c r="D3786" t="s">
        <v>116</v>
      </c>
      <c r="E3786" t="s">
        <v>513</v>
      </c>
      <c r="F3786" t="str">
        <f t="shared" si="296"/>
        <v>咸宁市美术培训</v>
      </c>
      <c r="G3786" t="s">
        <v>81</v>
      </c>
      <c r="H3786" t="s">
        <v>197</v>
      </c>
      <c r="I3786" t="s">
        <v>68</v>
      </c>
      <c r="J3786">
        <v>135</v>
      </c>
      <c r="K3786">
        <v>0</v>
      </c>
      <c r="L3786" s="13">
        <f>VLOOKUP(C3786,'渗透率、续签率'!B:C,2,0)</f>
        <v>0.36699999999999999</v>
      </c>
      <c r="M3786" s="6">
        <v>0</v>
      </c>
      <c r="N3786">
        <v>12</v>
      </c>
      <c r="O3786">
        <v>0</v>
      </c>
      <c r="P3786" s="6">
        <v>0</v>
      </c>
      <c r="Q3786" s="13">
        <v>0</v>
      </c>
      <c r="R3786" s="13">
        <v>0</v>
      </c>
      <c r="S3786" s="31">
        <v>109</v>
      </c>
      <c r="T3786" s="6">
        <f>VLOOKUP(E3786,'参数设置&amp;汇总'!S:U,3,0)</f>
        <v>0.01</v>
      </c>
      <c r="U3786" s="78">
        <f t="shared" si="295"/>
        <v>0.12</v>
      </c>
      <c r="V3786" s="13">
        <v>0.85000000000000009</v>
      </c>
      <c r="W3786" s="78">
        <f t="shared" si="297"/>
        <v>0.14117647058823526</v>
      </c>
      <c r="X3786" s="1">
        <f>VLOOKUP(E3786,'渗透率、续签率'!AG:AJ,4,0)</f>
        <v>3285</v>
      </c>
      <c r="Y3786" s="1">
        <f t="shared" si="298"/>
        <v>463.76470588235287</v>
      </c>
      <c r="Z3786">
        <v>0</v>
      </c>
      <c r="AA3786" s="89">
        <f t="shared" si="299"/>
        <v>39420</v>
      </c>
      <c r="AH3786" s="37"/>
      <c r="AI3786" s="37"/>
      <c r="AK3786" s="37"/>
    </row>
    <row r="3787" spans="1:37" hidden="1">
      <c r="A3787" t="s">
        <v>64</v>
      </c>
      <c r="B3787" t="s">
        <v>2</v>
      </c>
      <c r="C3787" t="s">
        <v>9</v>
      </c>
      <c r="D3787" t="s">
        <v>116</v>
      </c>
      <c r="E3787" t="s">
        <v>513</v>
      </c>
      <c r="F3787" t="str">
        <f t="shared" si="296"/>
        <v>咸阳市美术培训</v>
      </c>
      <c r="G3787" t="s">
        <v>108</v>
      </c>
      <c r="H3787" t="s">
        <v>198</v>
      </c>
      <c r="I3787" t="s">
        <v>70</v>
      </c>
      <c r="J3787">
        <v>211</v>
      </c>
      <c r="K3787">
        <v>1</v>
      </c>
      <c r="L3787" s="13">
        <f>VLOOKUP(C3787,'渗透率、续签率'!B:C,2,0)</f>
        <v>0.36699999999999999</v>
      </c>
      <c r="M3787" s="6">
        <v>0</v>
      </c>
      <c r="N3787">
        <v>68</v>
      </c>
      <c r="O3787">
        <v>1</v>
      </c>
      <c r="P3787" s="6">
        <v>0.01</v>
      </c>
      <c r="Q3787" s="13">
        <v>0.08</v>
      </c>
      <c r="R3787" s="13">
        <v>0</v>
      </c>
      <c r="S3787" s="31">
        <v>294</v>
      </c>
      <c r="T3787" s="6">
        <f>VLOOKUP(E3787,'参数设置&amp;汇总'!S:U,3,0)</f>
        <v>0.01</v>
      </c>
      <c r="U3787" s="78">
        <f t="shared" si="295"/>
        <v>1</v>
      </c>
      <c r="V3787" s="13">
        <v>0.85000000000000009</v>
      </c>
      <c r="W3787" s="78">
        <f t="shared" si="297"/>
        <v>0.74470588235294111</v>
      </c>
      <c r="X3787" s="1">
        <f>VLOOKUP(E3787,'渗透率、续签率'!AG:AJ,4,0)</f>
        <v>3285</v>
      </c>
      <c r="Y3787" s="1">
        <f t="shared" si="298"/>
        <v>2446.3588235294114</v>
      </c>
      <c r="Z3787">
        <v>12</v>
      </c>
      <c r="AA3787" s="89">
        <f t="shared" si="299"/>
        <v>223380</v>
      </c>
      <c r="AH3787" s="37"/>
      <c r="AI3787" s="37"/>
      <c r="AK3787" s="37"/>
    </row>
    <row r="3788" spans="1:37" hidden="1">
      <c r="A3788" t="s">
        <v>64</v>
      </c>
      <c r="B3788" t="s">
        <v>2</v>
      </c>
      <c r="C3788" t="s">
        <v>9</v>
      </c>
      <c r="D3788" t="s">
        <v>116</v>
      </c>
      <c r="E3788" t="s">
        <v>513</v>
      </c>
      <c r="F3788" t="str">
        <f t="shared" si="296"/>
        <v>哈密市美术培训</v>
      </c>
      <c r="G3788" t="s">
        <v>145</v>
      </c>
      <c r="H3788" t="s">
        <v>199</v>
      </c>
      <c r="I3788" t="s">
        <v>70</v>
      </c>
      <c r="J3788">
        <v>7</v>
      </c>
      <c r="K3788">
        <v>0</v>
      </c>
      <c r="L3788" s="13">
        <f>VLOOKUP(C3788,'渗透率、续签率'!B:C,2,0)</f>
        <v>0.36699999999999999</v>
      </c>
      <c r="M3788" s="6">
        <v>0</v>
      </c>
      <c r="N3788">
        <v>3</v>
      </c>
      <c r="O3788">
        <v>0</v>
      </c>
      <c r="P3788" s="6">
        <v>0</v>
      </c>
      <c r="Q3788" s="13">
        <v>0</v>
      </c>
      <c r="R3788" s="13">
        <v>0</v>
      </c>
      <c r="S3788" s="31">
        <v>12</v>
      </c>
      <c r="T3788" s="6">
        <f>VLOOKUP(E3788,'参数设置&amp;汇总'!S:U,3,0)</f>
        <v>0.01</v>
      </c>
      <c r="U3788" s="78">
        <f t="shared" si="295"/>
        <v>0.03</v>
      </c>
      <c r="V3788" s="13">
        <v>0.85000000000000009</v>
      </c>
      <c r="W3788" s="78">
        <f t="shared" si="297"/>
        <v>3.5294117647058816E-2</v>
      </c>
      <c r="X3788" s="1">
        <f>VLOOKUP(E3788,'渗透率、续签率'!AG:AJ,4,0)</f>
        <v>3285</v>
      </c>
      <c r="Y3788" s="1">
        <f t="shared" si="298"/>
        <v>115.94117647058822</v>
      </c>
      <c r="Z3788">
        <v>0</v>
      </c>
      <c r="AA3788" s="89">
        <f t="shared" si="299"/>
        <v>9855</v>
      </c>
      <c r="AH3788" s="37"/>
      <c r="AI3788" s="37"/>
      <c r="AK3788" s="37"/>
    </row>
    <row r="3789" spans="1:37" hidden="1">
      <c r="A3789" t="s">
        <v>64</v>
      </c>
      <c r="B3789" t="s">
        <v>2</v>
      </c>
      <c r="C3789" t="s">
        <v>9</v>
      </c>
      <c r="D3789" t="s">
        <v>116</v>
      </c>
      <c r="E3789" t="s">
        <v>513</v>
      </c>
      <c r="F3789" t="str">
        <f t="shared" si="296"/>
        <v>哈尔滨市美术培训</v>
      </c>
      <c r="G3789" t="s">
        <v>118</v>
      </c>
      <c r="H3789" t="s">
        <v>200</v>
      </c>
      <c r="I3789" t="s">
        <v>70</v>
      </c>
      <c r="J3789">
        <v>756</v>
      </c>
      <c r="K3789">
        <v>1</v>
      </c>
      <c r="L3789" s="13">
        <f>VLOOKUP(C3789,'渗透率、续签率'!B:C,2,0)</f>
        <v>0.36699999999999999</v>
      </c>
      <c r="M3789" s="6">
        <v>0</v>
      </c>
      <c r="N3789">
        <v>313</v>
      </c>
      <c r="O3789">
        <v>1</v>
      </c>
      <c r="P3789" s="6">
        <v>0</v>
      </c>
      <c r="Q3789" s="13">
        <v>1.9E-2</v>
      </c>
      <c r="R3789" s="13">
        <v>0</v>
      </c>
      <c r="S3789" s="31">
        <v>1474</v>
      </c>
      <c r="T3789" s="6">
        <f>VLOOKUP(E3789,'参数设置&amp;汇总'!S:U,3,0)</f>
        <v>0.01</v>
      </c>
      <c r="U3789" s="78">
        <f t="shared" si="295"/>
        <v>3.13</v>
      </c>
      <c r="V3789" s="13">
        <v>0.85000000000000009</v>
      </c>
      <c r="W3789" s="78">
        <f t="shared" si="297"/>
        <v>3.2505882352941171</v>
      </c>
      <c r="X3789" s="1">
        <f>VLOOKUP(E3789,'渗透率、续签率'!AG:AJ,4,0)</f>
        <v>3285</v>
      </c>
      <c r="Y3789" s="1">
        <f t="shared" si="298"/>
        <v>10678.182352941174</v>
      </c>
      <c r="Z3789">
        <v>39</v>
      </c>
      <c r="AA3789" s="89">
        <f t="shared" si="299"/>
        <v>1028205</v>
      </c>
      <c r="AH3789" s="37"/>
      <c r="AI3789" s="37"/>
      <c r="AK3789" s="37"/>
    </row>
    <row r="3790" spans="1:37" hidden="1">
      <c r="A3790" t="s">
        <v>64</v>
      </c>
      <c r="B3790" t="s">
        <v>2</v>
      </c>
      <c r="C3790" t="s">
        <v>9</v>
      </c>
      <c r="D3790" t="s">
        <v>116</v>
      </c>
      <c r="E3790" t="s">
        <v>513</v>
      </c>
      <c r="F3790" t="str">
        <f t="shared" si="296"/>
        <v>唐山市美术培训</v>
      </c>
      <c r="G3790" t="s">
        <v>159</v>
      </c>
      <c r="H3790" t="s">
        <v>201</v>
      </c>
      <c r="I3790" t="s">
        <v>70</v>
      </c>
      <c r="J3790">
        <v>436</v>
      </c>
      <c r="K3790">
        <v>0</v>
      </c>
      <c r="L3790" s="13">
        <f>VLOOKUP(C3790,'渗透率、续签率'!B:C,2,0)</f>
        <v>0.36699999999999999</v>
      </c>
      <c r="M3790" s="6">
        <v>0</v>
      </c>
      <c r="N3790">
        <v>96</v>
      </c>
      <c r="O3790">
        <v>0</v>
      </c>
      <c r="P3790" s="6">
        <v>0</v>
      </c>
      <c r="Q3790" s="13">
        <v>0.04</v>
      </c>
      <c r="R3790" s="13">
        <v>0</v>
      </c>
      <c r="S3790" s="31">
        <v>498</v>
      </c>
      <c r="T3790" s="6">
        <f>VLOOKUP(E3790,'参数设置&amp;汇总'!S:U,3,0)</f>
        <v>0.01</v>
      </c>
      <c r="U3790" s="78">
        <f t="shared" si="295"/>
        <v>0.96</v>
      </c>
      <c r="V3790" s="13">
        <v>0.85000000000000009</v>
      </c>
      <c r="W3790" s="78">
        <f t="shared" si="297"/>
        <v>1.1294117647058821</v>
      </c>
      <c r="X3790" s="1">
        <f>VLOOKUP(E3790,'渗透率、续签率'!AG:AJ,4,0)</f>
        <v>3285</v>
      </c>
      <c r="Y3790" s="1">
        <f t="shared" si="298"/>
        <v>3710.117647058823</v>
      </c>
      <c r="Z3790">
        <v>20</v>
      </c>
      <c r="AA3790" s="89">
        <f t="shared" si="299"/>
        <v>315360</v>
      </c>
      <c r="AH3790" s="37"/>
      <c r="AI3790" s="37"/>
      <c r="AK3790" s="37"/>
    </row>
    <row r="3791" spans="1:37" hidden="1">
      <c r="A3791" t="s">
        <v>64</v>
      </c>
      <c r="B3791" t="s">
        <v>2</v>
      </c>
      <c r="C3791" t="s">
        <v>9</v>
      </c>
      <c r="D3791" t="s">
        <v>116</v>
      </c>
      <c r="E3791" t="s">
        <v>513</v>
      </c>
      <c r="F3791" t="str">
        <f t="shared" si="296"/>
        <v>商丘市美术培训</v>
      </c>
      <c r="G3791" t="s">
        <v>110</v>
      </c>
      <c r="H3791" t="s">
        <v>202</v>
      </c>
      <c r="I3791" t="s">
        <v>70</v>
      </c>
      <c r="J3791">
        <v>479</v>
      </c>
      <c r="K3791">
        <v>0</v>
      </c>
      <c r="L3791" s="13">
        <f>VLOOKUP(C3791,'渗透率、续签率'!B:C,2,0)</f>
        <v>0.36699999999999999</v>
      </c>
      <c r="M3791" s="6">
        <v>0</v>
      </c>
      <c r="N3791">
        <v>103</v>
      </c>
      <c r="O3791">
        <v>0</v>
      </c>
      <c r="P3791" s="6">
        <v>0</v>
      </c>
      <c r="Q3791" s="13">
        <v>4.1000000000000002E-2</v>
      </c>
      <c r="R3791" s="13">
        <v>0</v>
      </c>
      <c r="S3791" s="31">
        <v>536</v>
      </c>
      <c r="T3791" s="6">
        <f>VLOOKUP(E3791,'参数设置&amp;汇总'!S:U,3,0)</f>
        <v>0.01</v>
      </c>
      <c r="U3791" s="78">
        <f t="shared" si="295"/>
        <v>1.03</v>
      </c>
      <c r="V3791" s="13">
        <v>0.85000000000000009</v>
      </c>
      <c r="W3791" s="78">
        <f t="shared" si="297"/>
        <v>1.2117647058823529</v>
      </c>
      <c r="X3791" s="1">
        <f>VLOOKUP(E3791,'渗透率、续签率'!AG:AJ,4,0)</f>
        <v>3285</v>
      </c>
      <c r="Y3791" s="1">
        <f t="shared" si="298"/>
        <v>3980.6470588235293</v>
      </c>
      <c r="Z3791">
        <v>12</v>
      </c>
      <c r="AA3791" s="89">
        <f t="shared" si="299"/>
        <v>338355</v>
      </c>
      <c r="AH3791" s="37"/>
      <c r="AI3791" s="37"/>
      <c r="AJ3791" s="1"/>
      <c r="AK3791" s="37"/>
    </row>
    <row r="3792" spans="1:37" hidden="1">
      <c r="A3792" t="s">
        <v>64</v>
      </c>
      <c r="B3792" t="s">
        <v>2</v>
      </c>
      <c r="C3792" t="s">
        <v>9</v>
      </c>
      <c r="D3792" t="s">
        <v>116</v>
      </c>
      <c r="E3792" t="s">
        <v>513</v>
      </c>
      <c r="F3792" t="str">
        <f t="shared" si="296"/>
        <v>商洛市美术培训</v>
      </c>
      <c r="G3792" t="s">
        <v>108</v>
      </c>
      <c r="H3792" t="s">
        <v>203</v>
      </c>
      <c r="I3792" t="s">
        <v>70</v>
      </c>
      <c r="J3792">
        <v>35</v>
      </c>
      <c r="K3792">
        <v>0</v>
      </c>
      <c r="L3792" s="13">
        <f>VLOOKUP(C3792,'渗透率、续签率'!B:C,2,0)</f>
        <v>0.36699999999999999</v>
      </c>
      <c r="M3792" s="6">
        <v>0</v>
      </c>
      <c r="N3792">
        <v>7</v>
      </c>
      <c r="O3792">
        <v>0</v>
      </c>
      <c r="P3792" s="6">
        <v>0</v>
      </c>
      <c r="Q3792" s="13">
        <v>0</v>
      </c>
      <c r="R3792" s="13">
        <v>0</v>
      </c>
      <c r="S3792" s="31">
        <v>36</v>
      </c>
      <c r="T3792" s="6">
        <f>VLOOKUP(E3792,'参数设置&amp;汇总'!S:U,3,0)</f>
        <v>0.01</v>
      </c>
      <c r="U3792" s="78">
        <f t="shared" si="295"/>
        <v>7.0000000000000007E-2</v>
      </c>
      <c r="V3792" s="13">
        <v>0.85000000000000009</v>
      </c>
      <c r="W3792" s="78">
        <f t="shared" si="297"/>
        <v>8.2352941176470587E-2</v>
      </c>
      <c r="X3792" s="1">
        <f>VLOOKUP(E3792,'渗透率、续签率'!AG:AJ,4,0)</f>
        <v>3285</v>
      </c>
      <c r="Y3792" s="1">
        <f t="shared" si="298"/>
        <v>270.52941176470586</v>
      </c>
      <c r="Z3792">
        <v>0</v>
      </c>
      <c r="AA3792" s="89">
        <f t="shared" si="299"/>
        <v>22995</v>
      </c>
      <c r="AH3792" s="37"/>
      <c r="AI3792" s="37"/>
      <c r="AK3792" s="37"/>
    </row>
    <row r="3793" spans="1:37" hidden="1">
      <c r="A3793" t="s">
        <v>64</v>
      </c>
      <c r="B3793" t="s">
        <v>2</v>
      </c>
      <c r="C3793" t="s">
        <v>9</v>
      </c>
      <c r="D3793" t="s">
        <v>116</v>
      </c>
      <c r="E3793" t="s">
        <v>513</v>
      </c>
      <c r="F3793" t="str">
        <f t="shared" si="296"/>
        <v>喀什地区美术培训</v>
      </c>
      <c r="G3793" t="s">
        <v>145</v>
      </c>
      <c r="H3793" t="s">
        <v>204</v>
      </c>
      <c r="I3793" t="s">
        <v>70</v>
      </c>
      <c r="J3793">
        <v>25</v>
      </c>
      <c r="K3793">
        <v>0</v>
      </c>
      <c r="L3793" s="13">
        <f>VLOOKUP(C3793,'渗透率、续签率'!B:C,2,0)</f>
        <v>0.36699999999999999</v>
      </c>
      <c r="M3793" s="6">
        <v>0</v>
      </c>
      <c r="N3793">
        <v>5</v>
      </c>
      <c r="O3793">
        <v>0</v>
      </c>
      <c r="P3793" s="6">
        <v>0</v>
      </c>
      <c r="Q3793" s="13">
        <v>0</v>
      </c>
      <c r="R3793" s="13">
        <v>0</v>
      </c>
      <c r="S3793" s="31">
        <v>32</v>
      </c>
      <c r="T3793" s="6">
        <f>VLOOKUP(E3793,'参数设置&amp;汇总'!S:U,3,0)</f>
        <v>0.01</v>
      </c>
      <c r="U3793" s="78">
        <f t="shared" si="295"/>
        <v>0.05</v>
      </c>
      <c r="V3793" s="13">
        <v>0.85000000000000009</v>
      </c>
      <c r="W3793" s="78">
        <f t="shared" si="297"/>
        <v>5.8823529411764705E-2</v>
      </c>
      <c r="X3793" s="1">
        <f>VLOOKUP(E3793,'渗透率、续签率'!AG:AJ,4,0)</f>
        <v>3285</v>
      </c>
      <c r="Y3793" s="1">
        <f t="shared" si="298"/>
        <v>193.23529411764704</v>
      </c>
      <c r="Z3793">
        <v>0</v>
      </c>
      <c r="AA3793" s="89">
        <f t="shared" si="299"/>
        <v>16425</v>
      </c>
      <c r="AH3793" s="37"/>
      <c r="AI3793" s="37"/>
      <c r="AJ3793" s="1"/>
      <c r="AK3793" s="37"/>
    </row>
    <row r="3794" spans="1:37" hidden="1">
      <c r="A3794" t="s">
        <v>64</v>
      </c>
      <c r="B3794" t="s">
        <v>2</v>
      </c>
      <c r="C3794" t="s">
        <v>9</v>
      </c>
      <c r="D3794" t="s">
        <v>116</v>
      </c>
      <c r="E3794" t="s">
        <v>513</v>
      </c>
      <c r="F3794" t="str">
        <f t="shared" si="296"/>
        <v>嘉兴市美术培训</v>
      </c>
      <c r="G3794" t="s">
        <v>79</v>
      </c>
      <c r="H3794" t="s">
        <v>205</v>
      </c>
      <c r="I3794" t="s">
        <v>68</v>
      </c>
      <c r="J3794">
        <v>503</v>
      </c>
      <c r="K3794">
        <v>2</v>
      </c>
      <c r="L3794" s="13">
        <f>VLOOKUP(C3794,'渗透率、续签率'!B:C,2,0)</f>
        <v>0.36699999999999999</v>
      </c>
      <c r="M3794" s="6">
        <v>0</v>
      </c>
      <c r="N3794">
        <v>195</v>
      </c>
      <c r="O3794">
        <v>2</v>
      </c>
      <c r="P3794" s="6">
        <v>0.01</v>
      </c>
      <c r="Q3794" s="13">
        <v>4.3999999999999997E-2</v>
      </c>
      <c r="R3794" s="13">
        <v>0</v>
      </c>
      <c r="S3794" s="31">
        <v>878</v>
      </c>
      <c r="T3794" s="6">
        <f>VLOOKUP(E3794,'参数设置&amp;汇总'!S:U,3,0)</f>
        <v>0.01</v>
      </c>
      <c r="U3794" s="78">
        <f t="shared" si="295"/>
        <v>2</v>
      </c>
      <c r="V3794" s="13">
        <v>0.85000000000000009</v>
      </c>
      <c r="W3794" s="78">
        <f t="shared" si="297"/>
        <v>1.4894117647058822</v>
      </c>
      <c r="X3794" s="1">
        <f>VLOOKUP(E3794,'渗透率、续签率'!AG:AJ,4,0)</f>
        <v>3285</v>
      </c>
      <c r="Y3794" s="1">
        <f t="shared" si="298"/>
        <v>4892.7176470588229</v>
      </c>
      <c r="Z3794">
        <v>42</v>
      </c>
      <c r="AA3794" s="89">
        <f t="shared" si="299"/>
        <v>640575</v>
      </c>
    </row>
    <row r="3795" spans="1:37" hidden="1">
      <c r="A3795" t="s">
        <v>64</v>
      </c>
      <c r="B3795" t="s">
        <v>2</v>
      </c>
      <c r="C3795" t="s">
        <v>9</v>
      </c>
      <c r="D3795" t="s">
        <v>116</v>
      </c>
      <c r="E3795" t="s">
        <v>513</v>
      </c>
      <c r="F3795" t="str">
        <f t="shared" si="296"/>
        <v>嘉峪关市美术培训</v>
      </c>
      <c r="G3795" t="s">
        <v>132</v>
      </c>
      <c r="H3795" t="s">
        <v>206</v>
      </c>
      <c r="I3795" t="s">
        <v>70</v>
      </c>
      <c r="J3795">
        <v>24</v>
      </c>
      <c r="K3795">
        <v>0</v>
      </c>
      <c r="L3795" s="13">
        <f>VLOOKUP(C3795,'渗透率、续签率'!B:C,2,0)</f>
        <v>0.36699999999999999</v>
      </c>
      <c r="M3795" s="6">
        <v>0</v>
      </c>
      <c r="N3795">
        <v>1</v>
      </c>
      <c r="O3795">
        <v>0</v>
      </c>
      <c r="P3795" s="6">
        <v>0</v>
      </c>
      <c r="Q3795" s="13">
        <v>0</v>
      </c>
      <c r="R3795" s="13">
        <v>0</v>
      </c>
      <c r="S3795" s="31">
        <v>12</v>
      </c>
      <c r="T3795" s="6">
        <f>VLOOKUP(E3795,'参数设置&amp;汇总'!S:U,3,0)</f>
        <v>0.01</v>
      </c>
      <c r="U3795" s="78">
        <f t="shared" si="295"/>
        <v>0.01</v>
      </c>
      <c r="V3795" s="13">
        <v>0.85000000000000009</v>
      </c>
      <c r="W3795" s="78">
        <f t="shared" si="297"/>
        <v>1.1764705882352941E-2</v>
      </c>
      <c r="X3795" s="1">
        <f>VLOOKUP(E3795,'渗透率、续签率'!AG:AJ,4,0)</f>
        <v>3285</v>
      </c>
      <c r="Y3795" s="1">
        <f t="shared" si="298"/>
        <v>38.647058823529413</v>
      </c>
      <c r="Z3795">
        <v>0</v>
      </c>
      <c r="AA3795" s="89">
        <f t="shared" si="299"/>
        <v>3285</v>
      </c>
      <c r="AH3795" s="37"/>
      <c r="AI3795" s="37"/>
      <c r="AJ3795" s="1"/>
      <c r="AK3795" s="37"/>
    </row>
    <row r="3796" spans="1:37" hidden="1">
      <c r="A3796" t="s">
        <v>64</v>
      </c>
      <c r="B3796" t="s">
        <v>2</v>
      </c>
      <c r="C3796" t="s">
        <v>9</v>
      </c>
      <c r="D3796" t="s">
        <v>116</v>
      </c>
      <c r="E3796" t="s">
        <v>513</v>
      </c>
      <c r="F3796" t="str">
        <f t="shared" si="296"/>
        <v>四平市美术培训</v>
      </c>
      <c r="G3796" t="s">
        <v>188</v>
      </c>
      <c r="H3796" t="s">
        <v>207</v>
      </c>
      <c r="I3796" t="s">
        <v>70</v>
      </c>
      <c r="J3796">
        <v>86</v>
      </c>
      <c r="K3796">
        <v>0</v>
      </c>
      <c r="L3796" s="13">
        <f>VLOOKUP(C3796,'渗透率、续签率'!B:C,2,0)</f>
        <v>0.36699999999999999</v>
      </c>
      <c r="M3796" s="6">
        <v>0</v>
      </c>
      <c r="N3796">
        <v>8</v>
      </c>
      <c r="O3796">
        <v>0</v>
      </c>
      <c r="P3796" s="6">
        <v>0</v>
      </c>
      <c r="Q3796" s="13">
        <v>0</v>
      </c>
      <c r="R3796" s="13">
        <v>0</v>
      </c>
      <c r="S3796" s="31">
        <v>52</v>
      </c>
      <c r="T3796" s="6">
        <f>VLOOKUP(E3796,'参数设置&amp;汇总'!S:U,3,0)</f>
        <v>0.01</v>
      </c>
      <c r="U3796" s="78">
        <f t="shared" si="295"/>
        <v>0.08</v>
      </c>
      <c r="V3796" s="13">
        <v>0.85000000000000009</v>
      </c>
      <c r="W3796" s="78">
        <f t="shared" si="297"/>
        <v>9.4117647058823528E-2</v>
      </c>
      <c r="X3796" s="1">
        <f>VLOOKUP(E3796,'渗透率、续签率'!AG:AJ,4,0)</f>
        <v>3285</v>
      </c>
      <c r="Y3796" s="1">
        <f t="shared" si="298"/>
        <v>309.1764705882353</v>
      </c>
      <c r="Z3796">
        <v>1</v>
      </c>
      <c r="AA3796" s="89">
        <f t="shared" si="299"/>
        <v>26280</v>
      </c>
      <c r="AH3796" s="37"/>
      <c r="AI3796" s="37"/>
      <c r="AJ3796" s="1"/>
      <c r="AK3796" s="37"/>
    </row>
    <row r="3797" spans="1:37" hidden="1">
      <c r="A3797" t="s">
        <v>64</v>
      </c>
      <c r="B3797" t="s">
        <v>2</v>
      </c>
      <c r="C3797" t="s">
        <v>9</v>
      </c>
      <c r="D3797" t="s">
        <v>116</v>
      </c>
      <c r="E3797" t="s">
        <v>513</v>
      </c>
      <c r="F3797" t="str">
        <f t="shared" si="296"/>
        <v>固原市美术培训</v>
      </c>
      <c r="G3797" t="s">
        <v>129</v>
      </c>
      <c r="H3797" t="s">
        <v>208</v>
      </c>
      <c r="I3797" t="s">
        <v>70</v>
      </c>
      <c r="J3797">
        <v>37</v>
      </c>
      <c r="K3797">
        <v>0</v>
      </c>
      <c r="L3797" s="13">
        <f>VLOOKUP(C3797,'渗透率、续签率'!B:C,2,0)</f>
        <v>0.36699999999999999</v>
      </c>
      <c r="M3797" s="6">
        <v>0</v>
      </c>
      <c r="N3797">
        <v>6</v>
      </c>
      <c r="O3797">
        <v>0</v>
      </c>
      <c r="P3797" s="6">
        <v>0</v>
      </c>
      <c r="Q3797" s="13">
        <v>0</v>
      </c>
      <c r="R3797" s="13">
        <v>0</v>
      </c>
      <c r="S3797" s="31">
        <v>40</v>
      </c>
      <c r="T3797" s="6">
        <f>VLOOKUP(E3797,'参数设置&amp;汇总'!S:U,3,0)</f>
        <v>0.01</v>
      </c>
      <c r="U3797" s="78">
        <f t="shared" si="295"/>
        <v>0.06</v>
      </c>
      <c r="V3797" s="13">
        <v>0.85000000000000009</v>
      </c>
      <c r="W3797" s="78">
        <f t="shared" si="297"/>
        <v>7.0588235294117632E-2</v>
      </c>
      <c r="X3797" s="1">
        <f>VLOOKUP(E3797,'渗透率、续签率'!AG:AJ,4,0)</f>
        <v>3285</v>
      </c>
      <c r="Y3797" s="1">
        <f t="shared" si="298"/>
        <v>231.88235294117644</v>
      </c>
      <c r="Z3797">
        <v>0</v>
      </c>
      <c r="AA3797" s="89">
        <f t="shared" si="299"/>
        <v>19710</v>
      </c>
      <c r="AH3797" s="37"/>
      <c r="AI3797" s="37"/>
      <c r="AK3797" s="37"/>
    </row>
    <row r="3798" spans="1:37" hidden="1">
      <c r="A3798" t="s">
        <v>64</v>
      </c>
      <c r="B3798" t="s">
        <v>2</v>
      </c>
      <c r="C3798" t="s">
        <v>9</v>
      </c>
      <c r="D3798" t="s">
        <v>116</v>
      </c>
      <c r="E3798" t="s">
        <v>513</v>
      </c>
      <c r="F3798" t="str">
        <f t="shared" si="296"/>
        <v>图木舒克市美术培训</v>
      </c>
      <c r="G3798" t="s">
        <v>145</v>
      </c>
      <c r="H3798" t="s">
        <v>209</v>
      </c>
      <c r="I3798" t="s">
        <v>70</v>
      </c>
      <c r="J3798">
        <v>3</v>
      </c>
      <c r="K3798">
        <v>0</v>
      </c>
      <c r="L3798" s="13">
        <f>VLOOKUP(C3798,'渗透率、续签率'!B:C,2,0)</f>
        <v>0.36699999999999999</v>
      </c>
      <c r="M3798" s="6">
        <v>0</v>
      </c>
      <c r="N3798">
        <v>1</v>
      </c>
      <c r="O3798">
        <v>0</v>
      </c>
      <c r="P3798" s="6">
        <v>0</v>
      </c>
      <c r="Q3798" s="13">
        <v>0</v>
      </c>
      <c r="R3798" s="13">
        <v>0</v>
      </c>
      <c r="S3798" s="31">
        <v>3</v>
      </c>
      <c r="T3798" s="6">
        <f>VLOOKUP(E3798,'参数设置&amp;汇总'!S:U,3,0)</f>
        <v>0.01</v>
      </c>
      <c r="U3798" s="78">
        <f t="shared" si="295"/>
        <v>0.01</v>
      </c>
      <c r="V3798" s="13">
        <v>0.85000000000000009</v>
      </c>
      <c r="W3798" s="78">
        <f t="shared" si="297"/>
        <v>1.1764705882352941E-2</v>
      </c>
      <c r="X3798" s="1">
        <f>VLOOKUP(E3798,'渗透率、续签率'!AG:AJ,4,0)</f>
        <v>3285</v>
      </c>
      <c r="Y3798" s="1">
        <f t="shared" si="298"/>
        <v>38.647058823529413</v>
      </c>
      <c r="Z3798">
        <v>0</v>
      </c>
      <c r="AA3798" s="89">
        <f t="shared" si="299"/>
        <v>3285</v>
      </c>
      <c r="AH3798" s="37"/>
      <c r="AI3798" s="37"/>
      <c r="AK3798" s="37"/>
    </row>
    <row r="3799" spans="1:37" hidden="1">
      <c r="A3799" t="s">
        <v>64</v>
      </c>
      <c r="B3799" t="s">
        <v>2</v>
      </c>
      <c r="C3799" t="s">
        <v>9</v>
      </c>
      <c r="D3799" t="s">
        <v>116</v>
      </c>
      <c r="E3799" t="s">
        <v>513</v>
      </c>
      <c r="F3799" t="str">
        <f t="shared" si="296"/>
        <v>塔城地区美术培训</v>
      </c>
      <c r="G3799" t="s">
        <v>145</v>
      </c>
      <c r="H3799" t="s">
        <v>210</v>
      </c>
      <c r="I3799" t="s">
        <v>70</v>
      </c>
      <c r="J3799">
        <v>13</v>
      </c>
      <c r="K3799">
        <v>0</v>
      </c>
      <c r="L3799" s="13">
        <f>VLOOKUP(C3799,'渗透率、续签率'!B:C,2,0)</f>
        <v>0.36699999999999999</v>
      </c>
      <c r="M3799" s="6">
        <v>0</v>
      </c>
      <c r="N3799">
        <v>0</v>
      </c>
      <c r="O3799">
        <v>0</v>
      </c>
      <c r="P3799" s="6">
        <v>0</v>
      </c>
      <c r="Q3799" s="13">
        <v>0</v>
      </c>
      <c r="R3799" s="13">
        <v>0</v>
      </c>
      <c r="S3799" s="31">
        <v>11</v>
      </c>
      <c r="T3799" s="6">
        <f>VLOOKUP(E3799,'参数设置&amp;汇总'!S:U,3,0)</f>
        <v>0.01</v>
      </c>
      <c r="U3799" s="78">
        <f t="shared" si="295"/>
        <v>0</v>
      </c>
      <c r="V3799" s="13">
        <v>0.85000000000000009</v>
      </c>
      <c r="W3799" s="78">
        <f t="shared" si="297"/>
        <v>0</v>
      </c>
      <c r="X3799" s="1">
        <f>VLOOKUP(E3799,'渗透率、续签率'!AG:AJ,4,0)</f>
        <v>3285</v>
      </c>
      <c r="Y3799" s="1">
        <f t="shared" si="298"/>
        <v>0</v>
      </c>
      <c r="Z3799">
        <v>0</v>
      </c>
      <c r="AA3799" s="89">
        <f t="shared" si="299"/>
        <v>0</v>
      </c>
      <c r="AH3799" s="37"/>
      <c r="AI3799" s="37"/>
      <c r="AK3799" s="37"/>
    </row>
    <row r="3800" spans="1:37" hidden="1">
      <c r="A3800" t="s">
        <v>64</v>
      </c>
      <c r="B3800" t="s">
        <v>2</v>
      </c>
      <c r="C3800" t="s">
        <v>9</v>
      </c>
      <c r="D3800" t="s">
        <v>116</v>
      </c>
      <c r="E3800" t="s">
        <v>513</v>
      </c>
      <c r="F3800" t="str">
        <f t="shared" si="296"/>
        <v>大兴安岭地区美术培训</v>
      </c>
      <c r="G3800" t="s">
        <v>118</v>
      </c>
      <c r="H3800" t="s">
        <v>211</v>
      </c>
      <c r="I3800" t="s">
        <v>70</v>
      </c>
      <c r="J3800">
        <v>12</v>
      </c>
      <c r="K3800">
        <v>0</v>
      </c>
      <c r="L3800" s="13">
        <f>VLOOKUP(C3800,'渗透率、续签率'!B:C,2,0)</f>
        <v>0.36699999999999999</v>
      </c>
      <c r="M3800" s="6">
        <v>0</v>
      </c>
      <c r="N3800">
        <v>0</v>
      </c>
      <c r="O3800">
        <v>0</v>
      </c>
      <c r="P3800" s="6">
        <v>0</v>
      </c>
      <c r="Q3800" s="13">
        <v>0</v>
      </c>
      <c r="R3800" s="13">
        <v>0</v>
      </c>
      <c r="S3800" s="31">
        <v>3</v>
      </c>
      <c r="T3800" s="6">
        <f>VLOOKUP(E3800,'参数设置&amp;汇总'!S:U,3,0)</f>
        <v>0.01</v>
      </c>
      <c r="U3800" s="78">
        <f t="shared" si="295"/>
        <v>0</v>
      </c>
      <c r="V3800" s="13">
        <v>0.85000000000000009</v>
      </c>
      <c r="W3800" s="78">
        <f t="shared" si="297"/>
        <v>0</v>
      </c>
      <c r="X3800" s="1">
        <f>VLOOKUP(E3800,'渗透率、续签率'!AG:AJ,4,0)</f>
        <v>3285</v>
      </c>
      <c r="Y3800" s="1">
        <f t="shared" si="298"/>
        <v>0</v>
      </c>
      <c r="Z3800">
        <v>0</v>
      </c>
      <c r="AA3800" s="89">
        <f t="shared" si="299"/>
        <v>0</v>
      </c>
      <c r="AH3800" s="37"/>
      <c r="AI3800" s="37"/>
      <c r="AK3800" s="37"/>
    </row>
    <row r="3801" spans="1:37" hidden="1">
      <c r="A3801" t="s">
        <v>64</v>
      </c>
      <c r="B3801" t="s">
        <v>2</v>
      </c>
      <c r="C3801" t="s">
        <v>9</v>
      </c>
      <c r="D3801" t="s">
        <v>116</v>
      </c>
      <c r="E3801" t="s">
        <v>513</v>
      </c>
      <c r="F3801" t="str">
        <f t="shared" si="296"/>
        <v>大同市美术培训</v>
      </c>
      <c r="G3801" t="s">
        <v>134</v>
      </c>
      <c r="H3801" t="s">
        <v>212</v>
      </c>
      <c r="I3801" t="s">
        <v>70</v>
      </c>
      <c r="J3801">
        <v>234</v>
      </c>
      <c r="K3801">
        <v>0</v>
      </c>
      <c r="L3801" s="13">
        <f>VLOOKUP(C3801,'渗透率、续签率'!B:C,2,0)</f>
        <v>0.36699999999999999</v>
      </c>
      <c r="M3801" s="6">
        <v>0</v>
      </c>
      <c r="N3801">
        <v>74</v>
      </c>
      <c r="O3801">
        <v>0</v>
      </c>
      <c r="P3801" s="6">
        <v>0</v>
      </c>
      <c r="Q3801" s="13">
        <v>0</v>
      </c>
      <c r="R3801" s="13">
        <v>0</v>
      </c>
      <c r="S3801" s="31">
        <v>415</v>
      </c>
      <c r="T3801" s="6">
        <f>VLOOKUP(E3801,'参数设置&amp;汇总'!S:U,3,0)</f>
        <v>0.01</v>
      </c>
      <c r="U3801" s="78">
        <f t="shared" si="295"/>
        <v>0.74</v>
      </c>
      <c r="V3801" s="13">
        <v>0.85000000000000009</v>
      </c>
      <c r="W3801" s="78">
        <f t="shared" si="297"/>
        <v>0.87058823529411755</v>
      </c>
      <c r="X3801" s="1">
        <f>VLOOKUP(E3801,'渗透率、续签率'!AG:AJ,4,0)</f>
        <v>3285</v>
      </c>
      <c r="Y3801" s="1">
        <f t="shared" si="298"/>
        <v>2859.8823529411761</v>
      </c>
      <c r="Z3801">
        <v>9</v>
      </c>
      <c r="AA3801" s="89">
        <f t="shared" si="299"/>
        <v>243090</v>
      </c>
      <c r="AH3801" s="37"/>
      <c r="AI3801" s="37"/>
      <c r="AK3801" s="37"/>
    </row>
    <row r="3802" spans="1:37" hidden="1">
      <c r="A3802" t="s">
        <v>64</v>
      </c>
      <c r="B3802" t="s">
        <v>2</v>
      </c>
      <c r="C3802" t="s">
        <v>9</v>
      </c>
      <c r="D3802" t="s">
        <v>116</v>
      </c>
      <c r="E3802" t="s">
        <v>513</v>
      </c>
      <c r="F3802" t="str">
        <f t="shared" si="296"/>
        <v>大庆市美术培训</v>
      </c>
      <c r="G3802" t="s">
        <v>118</v>
      </c>
      <c r="H3802" t="s">
        <v>213</v>
      </c>
      <c r="I3802" t="s">
        <v>70</v>
      </c>
      <c r="J3802">
        <v>210</v>
      </c>
      <c r="K3802">
        <v>0</v>
      </c>
      <c r="L3802" s="13">
        <f>VLOOKUP(C3802,'渗透率、续签率'!B:C,2,0)</f>
        <v>0.36699999999999999</v>
      </c>
      <c r="M3802" s="6">
        <v>0</v>
      </c>
      <c r="N3802">
        <v>94</v>
      </c>
      <c r="O3802">
        <v>0</v>
      </c>
      <c r="P3802" s="6">
        <v>0</v>
      </c>
      <c r="Q3802" s="13">
        <v>1.2E-2</v>
      </c>
      <c r="R3802" s="13">
        <v>0</v>
      </c>
      <c r="S3802" s="31">
        <v>415</v>
      </c>
      <c r="T3802" s="6">
        <f>VLOOKUP(E3802,'参数设置&amp;汇总'!S:U,3,0)</f>
        <v>0.01</v>
      </c>
      <c r="U3802" s="78">
        <f t="shared" si="295"/>
        <v>0.94000000000000006</v>
      </c>
      <c r="V3802" s="13">
        <v>0.85000000000000009</v>
      </c>
      <c r="W3802" s="78">
        <f t="shared" si="297"/>
        <v>1.1058823529411763</v>
      </c>
      <c r="X3802" s="1">
        <f>VLOOKUP(E3802,'渗透率、续签率'!AG:AJ,4,0)</f>
        <v>3285</v>
      </c>
      <c r="Y3802" s="1">
        <f t="shared" si="298"/>
        <v>3632.8235294117644</v>
      </c>
      <c r="Z3802">
        <v>1</v>
      </c>
      <c r="AA3802" s="89">
        <f t="shared" si="299"/>
        <v>308790</v>
      </c>
      <c r="AH3802" s="37"/>
      <c r="AI3802" s="37"/>
      <c r="AK3802" s="37"/>
    </row>
    <row r="3803" spans="1:37" hidden="1">
      <c r="A3803" t="s">
        <v>64</v>
      </c>
      <c r="B3803" t="s">
        <v>2</v>
      </c>
      <c r="C3803" t="s">
        <v>9</v>
      </c>
      <c r="D3803" t="s">
        <v>116</v>
      </c>
      <c r="E3803" t="s">
        <v>513</v>
      </c>
      <c r="F3803" t="str">
        <f t="shared" si="296"/>
        <v>大理白族自治州美术培训</v>
      </c>
      <c r="G3803" t="s">
        <v>99</v>
      </c>
      <c r="H3803" t="s">
        <v>214</v>
      </c>
      <c r="I3803" t="s">
        <v>68</v>
      </c>
      <c r="J3803">
        <v>99</v>
      </c>
      <c r="K3803">
        <v>0</v>
      </c>
      <c r="L3803" s="13">
        <f>VLOOKUP(C3803,'渗透率、续签率'!B:C,2,0)</f>
        <v>0.36699999999999999</v>
      </c>
      <c r="M3803" s="6">
        <v>0</v>
      </c>
      <c r="N3803">
        <v>18</v>
      </c>
      <c r="O3803">
        <v>0</v>
      </c>
      <c r="P3803" s="6">
        <v>0</v>
      </c>
      <c r="Q3803" s="13">
        <v>0</v>
      </c>
      <c r="R3803" s="13">
        <v>0</v>
      </c>
      <c r="S3803" s="31">
        <v>108</v>
      </c>
      <c r="T3803" s="6">
        <f>VLOOKUP(E3803,'参数设置&amp;汇总'!S:U,3,0)</f>
        <v>0.01</v>
      </c>
      <c r="U3803" s="78">
        <f t="shared" si="295"/>
        <v>0.18</v>
      </c>
      <c r="V3803" s="13">
        <v>0.85000000000000009</v>
      </c>
      <c r="W3803" s="78">
        <f t="shared" si="297"/>
        <v>0.21176470588235291</v>
      </c>
      <c r="X3803" s="1">
        <f>VLOOKUP(E3803,'渗透率、续签率'!AG:AJ,4,0)</f>
        <v>3285</v>
      </c>
      <c r="Y3803" s="1">
        <f t="shared" si="298"/>
        <v>695.64705882352928</v>
      </c>
      <c r="Z3803">
        <v>4</v>
      </c>
      <c r="AA3803" s="89">
        <f t="shared" si="299"/>
        <v>59130</v>
      </c>
      <c r="AH3803" s="37"/>
      <c r="AI3803" s="37"/>
      <c r="AK3803" s="37"/>
    </row>
    <row r="3804" spans="1:37" hidden="1">
      <c r="A3804" t="s">
        <v>64</v>
      </c>
      <c r="B3804" t="s">
        <v>2</v>
      </c>
      <c r="C3804" t="s">
        <v>9</v>
      </c>
      <c r="D3804" t="s">
        <v>116</v>
      </c>
      <c r="E3804" t="s">
        <v>513</v>
      </c>
      <c r="F3804" t="str">
        <f t="shared" si="296"/>
        <v>大连市美术培训</v>
      </c>
      <c r="G3804" t="s">
        <v>101</v>
      </c>
      <c r="H3804" t="s">
        <v>215</v>
      </c>
      <c r="I3804" t="s">
        <v>70</v>
      </c>
      <c r="J3804">
        <v>751</v>
      </c>
      <c r="K3804">
        <v>145</v>
      </c>
      <c r="L3804" s="13">
        <f>VLOOKUP(C3804,'渗透率、续签率'!B:C,2,0)</f>
        <v>0.36699999999999999</v>
      </c>
      <c r="M3804" s="6">
        <v>0.19</v>
      </c>
      <c r="N3804">
        <v>122</v>
      </c>
      <c r="O3804">
        <v>23</v>
      </c>
      <c r="P3804" s="6">
        <v>0.19</v>
      </c>
      <c r="Q3804" s="13">
        <v>0.23200000000000001</v>
      </c>
      <c r="R3804" s="13">
        <v>0</v>
      </c>
      <c r="S3804" s="31">
        <v>761</v>
      </c>
      <c r="T3804" s="6">
        <f>VLOOKUP(E3804,'参数设置&amp;汇总'!S:U,3,0)</f>
        <v>0.01</v>
      </c>
      <c r="U3804" s="78">
        <f t="shared" si="295"/>
        <v>23</v>
      </c>
      <c r="V3804" s="13">
        <v>0.85000000000000009</v>
      </c>
      <c r="W3804" s="78">
        <f t="shared" si="297"/>
        <v>17.128235294117648</v>
      </c>
      <c r="X3804" s="1">
        <f>VLOOKUP(E3804,'渗透率、续签率'!AG:AJ,4,0)</f>
        <v>3285</v>
      </c>
      <c r="Y3804" s="1">
        <f t="shared" si="298"/>
        <v>56266.25294117647</v>
      </c>
      <c r="Z3804">
        <v>54</v>
      </c>
      <c r="AA3804" s="89">
        <f t="shared" si="299"/>
        <v>400770</v>
      </c>
      <c r="AH3804" s="37"/>
      <c r="AI3804" s="37"/>
      <c r="AK3804" s="37"/>
    </row>
    <row r="3805" spans="1:37" hidden="1">
      <c r="A3805" t="s">
        <v>64</v>
      </c>
      <c r="B3805" t="s">
        <v>2</v>
      </c>
      <c r="C3805" t="s">
        <v>9</v>
      </c>
      <c r="D3805" t="s">
        <v>116</v>
      </c>
      <c r="E3805" t="s">
        <v>513</v>
      </c>
      <c r="F3805" t="str">
        <f t="shared" si="296"/>
        <v>天水市美术培训</v>
      </c>
      <c r="G3805" t="s">
        <v>132</v>
      </c>
      <c r="H3805" t="s">
        <v>216</v>
      </c>
      <c r="I3805" t="s">
        <v>70</v>
      </c>
      <c r="J3805">
        <v>73</v>
      </c>
      <c r="K3805">
        <v>0</v>
      </c>
      <c r="L3805" s="13">
        <f>VLOOKUP(C3805,'渗透率、续签率'!B:C,2,0)</f>
        <v>0.36699999999999999</v>
      </c>
      <c r="M3805" s="6">
        <v>0</v>
      </c>
      <c r="N3805">
        <v>17</v>
      </c>
      <c r="O3805">
        <v>0</v>
      </c>
      <c r="P3805" s="6">
        <v>0</v>
      </c>
      <c r="Q3805" s="13">
        <v>0</v>
      </c>
      <c r="R3805" s="13">
        <v>0</v>
      </c>
      <c r="S3805" s="31">
        <v>67</v>
      </c>
      <c r="T3805" s="6">
        <f>VLOOKUP(E3805,'参数设置&amp;汇总'!S:U,3,0)</f>
        <v>0.01</v>
      </c>
      <c r="U3805" s="78">
        <f t="shared" si="295"/>
        <v>0.17</v>
      </c>
      <c r="V3805" s="13">
        <v>0.85000000000000009</v>
      </c>
      <c r="W3805" s="78">
        <f t="shared" si="297"/>
        <v>0.19999999999999998</v>
      </c>
      <c r="X3805" s="1">
        <f>VLOOKUP(E3805,'渗透率、续签率'!AG:AJ,4,0)</f>
        <v>3285</v>
      </c>
      <c r="Y3805" s="1">
        <f t="shared" si="298"/>
        <v>657</v>
      </c>
      <c r="Z3805">
        <v>1</v>
      </c>
      <c r="AA3805" s="89">
        <f t="shared" si="299"/>
        <v>55845</v>
      </c>
      <c r="AH3805" s="37"/>
      <c r="AI3805" s="37"/>
      <c r="AK3805" s="37"/>
    </row>
    <row r="3806" spans="1:37" hidden="1">
      <c r="A3806" t="s">
        <v>64</v>
      </c>
      <c r="B3806" t="s">
        <v>2</v>
      </c>
      <c r="C3806" t="s">
        <v>9</v>
      </c>
      <c r="D3806" t="s">
        <v>116</v>
      </c>
      <c r="E3806" t="s">
        <v>513</v>
      </c>
      <c r="F3806" t="str">
        <f t="shared" si="296"/>
        <v>天门市美术培训</v>
      </c>
      <c r="G3806" t="s">
        <v>81</v>
      </c>
      <c r="H3806" t="s">
        <v>217</v>
      </c>
      <c r="I3806" t="s">
        <v>68</v>
      </c>
      <c r="J3806">
        <v>36</v>
      </c>
      <c r="K3806">
        <v>0</v>
      </c>
      <c r="L3806" s="13">
        <f>VLOOKUP(C3806,'渗透率、续签率'!B:C,2,0)</f>
        <v>0.36699999999999999</v>
      </c>
      <c r="M3806" s="6">
        <v>0</v>
      </c>
      <c r="N3806">
        <v>2</v>
      </c>
      <c r="O3806">
        <v>0</v>
      </c>
      <c r="P3806" s="6">
        <v>0</v>
      </c>
      <c r="Q3806" s="13">
        <v>0</v>
      </c>
      <c r="R3806" s="13">
        <v>0</v>
      </c>
      <c r="S3806" s="31">
        <v>19</v>
      </c>
      <c r="T3806" s="6">
        <f>VLOOKUP(E3806,'参数设置&amp;汇总'!S:U,3,0)</f>
        <v>0.01</v>
      </c>
      <c r="U3806" s="78">
        <f t="shared" si="295"/>
        <v>0.02</v>
      </c>
      <c r="V3806" s="13">
        <v>0.85000000000000009</v>
      </c>
      <c r="W3806" s="78">
        <f t="shared" si="297"/>
        <v>2.3529411764705882E-2</v>
      </c>
      <c r="X3806" s="1">
        <f>VLOOKUP(E3806,'渗透率、续签率'!AG:AJ,4,0)</f>
        <v>3285</v>
      </c>
      <c r="Y3806" s="1">
        <f t="shared" si="298"/>
        <v>77.294117647058826</v>
      </c>
      <c r="Z3806">
        <v>0</v>
      </c>
      <c r="AA3806" s="89">
        <f t="shared" si="299"/>
        <v>6570</v>
      </c>
      <c r="AH3806" s="37"/>
      <c r="AI3806" s="37"/>
      <c r="AK3806" s="37"/>
    </row>
    <row r="3807" spans="1:37" hidden="1">
      <c r="A3807" t="s">
        <v>64</v>
      </c>
      <c r="B3807" t="s">
        <v>2</v>
      </c>
      <c r="C3807" t="s">
        <v>9</v>
      </c>
      <c r="D3807" t="s">
        <v>116</v>
      </c>
      <c r="E3807" t="s">
        <v>513</v>
      </c>
      <c r="F3807" t="str">
        <f t="shared" si="296"/>
        <v>太原市美术培训</v>
      </c>
      <c r="G3807" t="s">
        <v>134</v>
      </c>
      <c r="H3807" t="s">
        <v>218</v>
      </c>
      <c r="I3807" t="s">
        <v>70</v>
      </c>
      <c r="J3807">
        <v>514</v>
      </c>
      <c r="K3807">
        <v>8</v>
      </c>
      <c r="L3807" s="13">
        <f>VLOOKUP(C3807,'渗透率、续签率'!B:C,2,0)</f>
        <v>0.36699999999999999</v>
      </c>
      <c r="M3807" s="6">
        <v>0.02</v>
      </c>
      <c r="N3807">
        <v>306</v>
      </c>
      <c r="O3807">
        <v>8</v>
      </c>
      <c r="P3807" s="6">
        <v>0.03</v>
      </c>
      <c r="Q3807" s="13">
        <v>0.253</v>
      </c>
      <c r="R3807" s="13">
        <v>0.19600000000000001</v>
      </c>
      <c r="S3807" s="31">
        <v>1983</v>
      </c>
      <c r="T3807" s="6">
        <f>VLOOKUP(E3807,'参数设置&amp;汇总'!S:U,3,0)</f>
        <v>0.01</v>
      </c>
      <c r="U3807" s="78">
        <f t="shared" si="295"/>
        <v>8</v>
      </c>
      <c r="V3807" s="13">
        <v>0.85000000000000009</v>
      </c>
      <c r="W3807" s="78">
        <f t="shared" si="297"/>
        <v>5.9576470588235289</v>
      </c>
      <c r="X3807" s="1">
        <f>VLOOKUP(E3807,'渗透率、续签率'!AG:AJ,4,0)</f>
        <v>3285</v>
      </c>
      <c r="Y3807" s="1">
        <f t="shared" si="298"/>
        <v>19570.870588235292</v>
      </c>
      <c r="Z3807">
        <v>43</v>
      </c>
      <c r="AA3807" s="89">
        <f t="shared" si="299"/>
        <v>1005210</v>
      </c>
      <c r="AH3807" s="37"/>
      <c r="AI3807" s="37"/>
      <c r="AK3807" s="37"/>
    </row>
    <row r="3808" spans="1:37" hidden="1">
      <c r="A3808" t="s">
        <v>64</v>
      </c>
      <c r="B3808" t="s">
        <v>2</v>
      </c>
      <c r="C3808" t="s">
        <v>9</v>
      </c>
      <c r="D3808" t="s">
        <v>116</v>
      </c>
      <c r="E3808" t="s">
        <v>513</v>
      </c>
      <c r="F3808" t="str">
        <f t="shared" si="296"/>
        <v>威海市美术培训</v>
      </c>
      <c r="G3808" t="s">
        <v>103</v>
      </c>
      <c r="H3808" t="s">
        <v>219</v>
      </c>
      <c r="I3808" t="s">
        <v>70</v>
      </c>
      <c r="J3808">
        <v>302</v>
      </c>
      <c r="K3808">
        <v>0</v>
      </c>
      <c r="L3808" s="13">
        <f>VLOOKUP(C3808,'渗透率、续签率'!B:C,2,0)</f>
        <v>0.36699999999999999</v>
      </c>
      <c r="M3808" s="6">
        <v>0</v>
      </c>
      <c r="N3808">
        <v>39</v>
      </c>
      <c r="O3808">
        <v>0</v>
      </c>
      <c r="P3808" s="6">
        <v>0</v>
      </c>
      <c r="Q3808" s="13">
        <v>0</v>
      </c>
      <c r="R3808" s="13">
        <v>0</v>
      </c>
      <c r="S3808" s="31">
        <v>273</v>
      </c>
      <c r="T3808" s="6">
        <f>VLOOKUP(E3808,'参数设置&amp;汇总'!S:U,3,0)</f>
        <v>0.01</v>
      </c>
      <c r="U3808" s="78">
        <f t="shared" si="295"/>
        <v>0.39</v>
      </c>
      <c r="V3808" s="13">
        <v>0.85000000000000009</v>
      </c>
      <c r="W3808" s="78">
        <f t="shared" si="297"/>
        <v>0.45882352941176469</v>
      </c>
      <c r="X3808" s="1">
        <f>VLOOKUP(E3808,'渗透率、续签率'!AG:AJ,4,0)</f>
        <v>3285</v>
      </c>
      <c r="Y3808" s="1">
        <f t="shared" si="298"/>
        <v>1507.2352941176471</v>
      </c>
      <c r="Z3808">
        <v>1</v>
      </c>
      <c r="AA3808" s="89">
        <f t="shared" si="299"/>
        <v>128115</v>
      </c>
      <c r="AH3808" s="37"/>
      <c r="AI3808" s="37"/>
      <c r="AK3808" s="37"/>
    </row>
    <row r="3809" spans="1:37" hidden="1">
      <c r="A3809" t="s">
        <v>64</v>
      </c>
      <c r="B3809" t="s">
        <v>2</v>
      </c>
      <c r="C3809" t="s">
        <v>9</v>
      </c>
      <c r="D3809" t="s">
        <v>116</v>
      </c>
      <c r="E3809" t="s">
        <v>513</v>
      </c>
      <c r="F3809" t="str">
        <f t="shared" si="296"/>
        <v>娄底市美术培训</v>
      </c>
      <c r="G3809" t="s">
        <v>113</v>
      </c>
      <c r="H3809" t="s">
        <v>220</v>
      </c>
      <c r="I3809" t="s">
        <v>68</v>
      </c>
      <c r="J3809">
        <v>187</v>
      </c>
      <c r="K3809">
        <v>1</v>
      </c>
      <c r="L3809" s="13">
        <f>VLOOKUP(C3809,'渗透率、续签率'!B:C,2,0)</f>
        <v>0.36699999999999999</v>
      </c>
      <c r="M3809" s="6">
        <v>0.01</v>
      </c>
      <c r="N3809">
        <v>52</v>
      </c>
      <c r="O3809">
        <v>1</v>
      </c>
      <c r="P3809" s="6">
        <v>0.02</v>
      </c>
      <c r="Q3809" s="13">
        <v>0.108</v>
      </c>
      <c r="R3809" s="13">
        <v>0.108</v>
      </c>
      <c r="S3809" s="31">
        <v>181</v>
      </c>
      <c r="T3809" s="6">
        <f>VLOOKUP(E3809,'参数设置&amp;汇总'!S:U,3,0)</f>
        <v>0.01</v>
      </c>
      <c r="U3809" s="78">
        <f t="shared" si="295"/>
        <v>1</v>
      </c>
      <c r="V3809" s="13">
        <v>0.85000000000000009</v>
      </c>
      <c r="W3809" s="78">
        <f t="shared" si="297"/>
        <v>0.74470588235294111</v>
      </c>
      <c r="X3809" s="1">
        <f>VLOOKUP(E3809,'渗透率、续签率'!AG:AJ,4,0)</f>
        <v>3285</v>
      </c>
      <c r="Y3809" s="1">
        <f t="shared" si="298"/>
        <v>2446.3588235294114</v>
      </c>
      <c r="Z3809">
        <v>2</v>
      </c>
      <c r="AA3809" s="89">
        <f t="shared" si="299"/>
        <v>170820</v>
      </c>
      <c r="AH3809" s="37"/>
      <c r="AI3809" s="37"/>
      <c r="AK3809" s="37"/>
    </row>
    <row r="3810" spans="1:37" hidden="1">
      <c r="A3810" t="s">
        <v>64</v>
      </c>
      <c r="B3810" t="s">
        <v>2</v>
      </c>
      <c r="C3810" t="s">
        <v>9</v>
      </c>
      <c r="D3810" t="s">
        <v>116</v>
      </c>
      <c r="E3810" t="s">
        <v>513</v>
      </c>
      <c r="F3810" t="str">
        <f t="shared" si="296"/>
        <v>孝感市美术培训</v>
      </c>
      <c r="G3810" t="s">
        <v>81</v>
      </c>
      <c r="H3810" t="s">
        <v>221</v>
      </c>
      <c r="I3810" t="s">
        <v>68</v>
      </c>
      <c r="J3810">
        <v>212</v>
      </c>
      <c r="K3810">
        <v>0</v>
      </c>
      <c r="L3810" s="13">
        <f>VLOOKUP(C3810,'渗透率、续签率'!B:C,2,0)</f>
        <v>0.36699999999999999</v>
      </c>
      <c r="M3810" s="6">
        <v>0</v>
      </c>
      <c r="N3810">
        <v>38</v>
      </c>
      <c r="O3810">
        <v>0</v>
      </c>
      <c r="P3810" s="6">
        <v>0</v>
      </c>
      <c r="Q3810" s="13">
        <v>1.7999999999999999E-2</v>
      </c>
      <c r="R3810" s="13">
        <v>0</v>
      </c>
      <c r="S3810" s="31">
        <v>224</v>
      </c>
      <c r="T3810" s="6">
        <f>VLOOKUP(E3810,'参数设置&amp;汇总'!S:U,3,0)</f>
        <v>0.01</v>
      </c>
      <c r="U3810" s="78">
        <f t="shared" si="295"/>
        <v>0.38</v>
      </c>
      <c r="V3810" s="13">
        <v>0.85000000000000009</v>
      </c>
      <c r="W3810" s="78">
        <f t="shared" si="297"/>
        <v>0.44705882352941173</v>
      </c>
      <c r="X3810" s="1">
        <f>VLOOKUP(E3810,'渗透率、续签率'!AG:AJ,4,0)</f>
        <v>3285</v>
      </c>
      <c r="Y3810" s="1">
        <f t="shared" si="298"/>
        <v>1468.5882352941176</v>
      </c>
      <c r="Z3810">
        <v>3</v>
      </c>
      <c r="AA3810" s="89">
        <f t="shared" si="299"/>
        <v>124830</v>
      </c>
      <c r="AH3810" s="37"/>
      <c r="AI3810" s="37"/>
      <c r="AK3810" s="37"/>
    </row>
    <row r="3811" spans="1:37" hidden="1">
      <c r="A3811" t="s">
        <v>64</v>
      </c>
      <c r="B3811" t="s">
        <v>2</v>
      </c>
      <c r="C3811" t="s">
        <v>9</v>
      </c>
      <c r="D3811" t="s">
        <v>116</v>
      </c>
      <c r="E3811" t="s">
        <v>513</v>
      </c>
      <c r="F3811" t="str">
        <f t="shared" si="296"/>
        <v>宁德市美术培训</v>
      </c>
      <c r="G3811" t="s">
        <v>92</v>
      </c>
      <c r="H3811" t="s">
        <v>222</v>
      </c>
      <c r="I3811" t="s">
        <v>68</v>
      </c>
      <c r="J3811">
        <v>167</v>
      </c>
      <c r="K3811">
        <v>0</v>
      </c>
      <c r="L3811" s="13">
        <f>VLOOKUP(C3811,'渗透率、续签率'!B:C,2,0)</f>
        <v>0.36699999999999999</v>
      </c>
      <c r="M3811" s="6">
        <v>0</v>
      </c>
      <c r="N3811">
        <v>11</v>
      </c>
      <c r="O3811">
        <v>0</v>
      </c>
      <c r="P3811" s="6">
        <v>0</v>
      </c>
      <c r="Q3811" s="13">
        <v>0</v>
      </c>
      <c r="R3811" s="13">
        <v>0</v>
      </c>
      <c r="S3811" s="31">
        <v>91</v>
      </c>
      <c r="T3811" s="6">
        <f>VLOOKUP(E3811,'参数设置&amp;汇总'!S:U,3,0)</f>
        <v>0.01</v>
      </c>
      <c r="U3811" s="78">
        <f t="shared" si="295"/>
        <v>0.11</v>
      </c>
      <c r="V3811" s="13">
        <v>0.85000000000000009</v>
      </c>
      <c r="W3811" s="78">
        <f t="shared" si="297"/>
        <v>0.12941176470588234</v>
      </c>
      <c r="X3811" s="1">
        <f>VLOOKUP(E3811,'渗透率、续签率'!AG:AJ,4,0)</f>
        <v>3285</v>
      </c>
      <c r="Y3811" s="1">
        <f t="shared" si="298"/>
        <v>425.11764705882348</v>
      </c>
      <c r="Z3811">
        <v>0</v>
      </c>
      <c r="AA3811" s="89">
        <f t="shared" si="299"/>
        <v>36135</v>
      </c>
      <c r="AH3811" s="37"/>
      <c r="AI3811" s="37"/>
      <c r="AK3811" s="37"/>
    </row>
    <row r="3812" spans="1:37" hidden="1">
      <c r="A3812" t="s">
        <v>64</v>
      </c>
      <c r="B3812" t="s">
        <v>2</v>
      </c>
      <c r="C3812" t="s">
        <v>9</v>
      </c>
      <c r="D3812" t="s">
        <v>116</v>
      </c>
      <c r="E3812" t="s">
        <v>513</v>
      </c>
      <c r="F3812" t="str">
        <f t="shared" si="296"/>
        <v>安庆市美术培训</v>
      </c>
      <c r="G3812" t="s">
        <v>94</v>
      </c>
      <c r="H3812" t="s">
        <v>223</v>
      </c>
      <c r="I3812" t="s">
        <v>68</v>
      </c>
      <c r="J3812">
        <v>287</v>
      </c>
      <c r="K3812">
        <v>0</v>
      </c>
      <c r="L3812" s="13">
        <f>VLOOKUP(C3812,'渗透率、续签率'!B:C,2,0)</f>
        <v>0.36699999999999999</v>
      </c>
      <c r="M3812" s="6">
        <v>0</v>
      </c>
      <c r="N3812">
        <v>54</v>
      </c>
      <c r="O3812">
        <v>0</v>
      </c>
      <c r="P3812" s="6">
        <v>0</v>
      </c>
      <c r="Q3812" s="13">
        <v>5.0000000000000001E-3</v>
      </c>
      <c r="R3812" s="13">
        <v>0</v>
      </c>
      <c r="S3812" s="31">
        <v>264</v>
      </c>
      <c r="T3812" s="6">
        <f>VLOOKUP(E3812,'参数设置&amp;汇总'!S:U,3,0)</f>
        <v>0.01</v>
      </c>
      <c r="U3812" s="78">
        <f t="shared" si="295"/>
        <v>0.54</v>
      </c>
      <c r="V3812" s="13">
        <v>0.85000000000000009</v>
      </c>
      <c r="W3812" s="78">
        <f t="shared" si="297"/>
        <v>0.63529411764705879</v>
      </c>
      <c r="X3812" s="1">
        <f>VLOOKUP(E3812,'渗透率、续签率'!AG:AJ,4,0)</f>
        <v>3285</v>
      </c>
      <c r="Y3812" s="1">
        <f t="shared" si="298"/>
        <v>2086.9411764705883</v>
      </c>
      <c r="Z3812">
        <v>2</v>
      </c>
      <c r="AA3812" s="89">
        <f t="shared" si="299"/>
        <v>177390</v>
      </c>
      <c r="AH3812" s="37"/>
      <c r="AI3812" s="37"/>
      <c r="AK3812" s="37"/>
    </row>
    <row r="3813" spans="1:37" hidden="1">
      <c r="A3813" t="s">
        <v>64</v>
      </c>
      <c r="B3813" t="s">
        <v>2</v>
      </c>
      <c r="C3813" t="s">
        <v>9</v>
      </c>
      <c r="D3813" t="s">
        <v>116</v>
      </c>
      <c r="E3813" t="s">
        <v>513</v>
      </c>
      <c r="F3813" t="str">
        <f t="shared" si="296"/>
        <v>安康市美术培训</v>
      </c>
      <c r="G3813" t="s">
        <v>108</v>
      </c>
      <c r="H3813" t="s">
        <v>224</v>
      </c>
      <c r="I3813" t="s">
        <v>70</v>
      </c>
      <c r="J3813">
        <v>87</v>
      </c>
      <c r="K3813">
        <v>0</v>
      </c>
      <c r="L3813" s="13">
        <f>VLOOKUP(C3813,'渗透率、续签率'!B:C,2,0)</f>
        <v>0.36699999999999999</v>
      </c>
      <c r="M3813" s="6">
        <v>0</v>
      </c>
      <c r="N3813">
        <v>31</v>
      </c>
      <c r="O3813">
        <v>0</v>
      </c>
      <c r="P3813" s="6">
        <v>0</v>
      </c>
      <c r="Q3813" s="13">
        <v>0</v>
      </c>
      <c r="R3813" s="13">
        <v>0</v>
      </c>
      <c r="S3813" s="31">
        <v>125</v>
      </c>
      <c r="T3813" s="6">
        <f>VLOOKUP(E3813,'参数设置&amp;汇总'!S:U,3,0)</f>
        <v>0.01</v>
      </c>
      <c r="U3813" s="78">
        <f t="shared" si="295"/>
        <v>0.31</v>
      </c>
      <c r="V3813" s="13">
        <v>0.85000000000000009</v>
      </c>
      <c r="W3813" s="78">
        <f t="shared" si="297"/>
        <v>0.36470588235294116</v>
      </c>
      <c r="X3813" s="1">
        <f>VLOOKUP(E3813,'渗透率、续签率'!AG:AJ,4,0)</f>
        <v>3285</v>
      </c>
      <c r="Y3813" s="1">
        <f t="shared" si="298"/>
        <v>1198.0588235294117</v>
      </c>
      <c r="Z3813">
        <v>2</v>
      </c>
      <c r="AA3813" s="89">
        <f t="shared" si="299"/>
        <v>101835</v>
      </c>
      <c r="AH3813" s="37"/>
      <c r="AI3813" s="37"/>
      <c r="AK3813" s="37"/>
    </row>
    <row r="3814" spans="1:37" hidden="1">
      <c r="A3814" t="s">
        <v>64</v>
      </c>
      <c r="B3814" t="s">
        <v>2</v>
      </c>
      <c r="C3814" t="s">
        <v>9</v>
      </c>
      <c r="D3814" t="s">
        <v>116</v>
      </c>
      <c r="E3814" t="s">
        <v>513</v>
      </c>
      <c r="F3814" t="str">
        <f t="shared" si="296"/>
        <v>安阳市美术培训</v>
      </c>
      <c r="G3814" t="s">
        <v>110</v>
      </c>
      <c r="H3814" t="s">
        <v>225</v>
      </c>
      <c r="I3814" t="s">
        <v>70</v>
      </c>
      <c r="J3814">
        <v>504</v>
      </c>
      <c r="K3814">
        <v>0</v>
      </c>
      <c r="L3814" s="13">
        <f>VLOOKUP(C3814,'渗透率、续签率'!B:C,2,0)</f>
        <v>0.36699999999999999</v>
      </c>
      <c r="M3814" s="6">
        <v>0</v>
      </c>
      <c r="N3814">
        <v>147</v>
      </c>
      <c r="O3814">
        <v>0</v>
      </c>
      <c r="P3814" s="6">
        <v>0</v>
      </c>
      <c r="Q3814" s="13">
        <v>0</v>
      </c>
      <c r="R3814" s="13">
        <v>0</v>
      </c>
      <c r="S3814" s="31">
        <v>753</v>
      </c>
      <c r="T3814" s="6">
        <f>VLOOKUP(E3814,'参数设置&amp;汇总'!S:U,3,0)</f>
        <v>0.01</v>
      </c>
      <c r="U3814" s="78">
        <f t="shared" si="295"/>
        <v>1.47</v>
      </c>
      <c r="V3814" s="13">
        <v>0.85000000000000009</v>
      </c>
      <c r="W3814" s="78">
        <f t="shared" si="297"/>
        <v>1.7294117647058822</v>
      </c>
      <c r="X3814" s="1">
        <f>VLOOKUP(E3814,'渗透率、续签率'!AG:AJ,4,0)</f>
        <v>3285</v>
      </c>
      <c r="Y3814" s="1">
        <f t="shared" si="298"/>
        <v>5681.1176470588234</v>
      </c>
      <c r="Z3814">
        <v>2</v>
      </c>
      <c r="AA3814" s="89">
        <f t="shared" si="299"/>
        <v>482895</v>
      </c>
      <c r="AH3814" s="37"/>
      <c r="AI3814" s="37"/>
      <c r="AK3814" s="37"/>
    </row>
    <row r="3815" spans="1:37" hidden="1">
      <c r="A3815" t="s">
        <v>64</v>
      </c>
      <c r="B3815" t="s">
        <v>2</v>
      </c>
      <c r="C3815" t="s">
        <v>9</v>
      </c>
      <c r="D3815" t="s">
        <v>116</v>
      </c>
      <c r="E3815" t="s">
        <v>513</v>
      </c>
      <c r="F3815" t="str">
        <f t="shared" si="296"/>
        <v>安顺市美术培训</v>
      </c>
      <c r="G3815" t="s">
        <v>167</v>
      </c>
      <c r="H3815" t="s">
        <v>226</v>
      </c>
      <c r="I3815" t="s">
        <v>70</v>
      </c>
      <c r="J3815">
        <v>70</v>
      </c>
      <c r="K3815">
        <v>0</v>
      </c>
      <c r="L3815" s="13">
        <f>VLOOKUP(C3815,'渗透率、续签率'!B:C,2,0)</f>
        <v>0.36699999999999999</v>
      </c>
      <c r="M3815" s="6">
        <v>0</v>
      </c>
      <c r="N3815">
        <v>26</v>
      </c>
      <c r="O3815">
        <v>0</v>
      </c>
      <c r="P3815" s="6">
        <v>0</v>
      </c>
      <c r="Q3815" s="13">
        <v>0</v>
      </c>
      <c r="R3815" s="13">
        <v>0</v>
      </c>
      <c r="S3815" s="31">
        <v>105</v>
      </c>
      <c r="T3815" s="6">
        <f>VLOOKUP(E3815,'参数设置&amp;汇总'!S:U,3,0)</f>
        <v>0.01</v>
      </c>
      <c r="U3815" s="78">
        <f t="shared" si="295"/>
        <v>0.26</v>
      </c>
      <c r="V3815" s="13">
        <v>0.85000000000000009</v>
      </c>
      <c r="W3815" s="78">
        <f t="shared" si="297"/>
        <v>0.30588235294117644</v>
      </c>
      <c r="X3815" s="1">
        <f>VLOOKUP(E3815,'渗透率、续签率'!AG:AJ,4,0)</f>
        <v>3285</v>
      </c>
      <c r="Y3815" s="1">
        <f t="shared" si="298"/>
        <v>1004.8235294117646</v>
      </c>
      <c r="Z3815">
        <v>1</v>
      </c>
      <c r="AA3815" s="89">
        <f t="shared" si="299"/>
        <v>85410</v>
      </c>
      <c r="AH3815" s="37"/>
      <c r="AI3815" s="37"/>
      <c r="AJ3815" s="1"/>
      <c r="AK3815" s="37"/>
    </row>
    <row r="3816" spans="1:37" hidden="1">
      <c r="A3816" t="s">
        <v>64</v>
      </c>
      <c r="B3816" t="s">
        <v>2</v>
      </c>
      <c r="C3816" t="s">
        <v>9</v>
      </c>
      <c r="D3816" t="s">
        <v>116</v>
      </c>
      <c r="E3816" t="s">
        <v>513</v>
      </c>
      <c r="F3816" t="str">
        <f t="shared" si="296"/>
        <v>定安县美术培训</v>
      </c>
      <c r="G3816" t="s">
        <v>120</v>
      </c>
      <c r="H3816" t="s">
        <v>227</v>
      </c>
      <c r="I3816" t="s">
        <v>68</v>
      </c>
      <c r="J3816">
        <v>2</v>
      </c>
      <c r="K3816">
        <v>0</v>
      </c>
      <c r="L3816" s="13">
        <f>VLOOKUP(C3816,'渗透率、续签率'!B:C,2,0)</f>
        <v>0.36699999999999999</v>
      </c>
      <c r="M3816" s="6">
        <v>0</v>
      </c>
      <c r="N3816">
        <v>0</v>
      </c>
      <c r="O3816">
        <v>0</v>
      </c>
      <c r="P3816" s="6">
        <v>0</v>
      </c>
      <c r="Q3816" s="13">
        <v>0</v>
      </c>
      <c r="R3816" s="13">
        <v>0</v>
      </c>
      <c r="S3816" s="31">
        <v>2</v>
      </c>
      <c r="T3816" s="6">
        <f>VLOOKUP(E3816,'参数设置&amp;汇总'!S:U,3,0)</f>
        <v>0.01</v>
      </c>
      <c r="U3816" s="78">
        <f t="shared" si="295"/>
        <v>0</v>
      </c>
      <c r="V3816" s="13">
        <v>0.85000000000000009</v>
      </c>
      <c r="W3816" s="78">
        <f t="shared" si="297"/>
        <v>0</v>
      </c>
      <c r="X3816" s="1">
        <f>VLOOKUP(E3816,'渗透率、续签率'!AG:AJ,4,0)</f>
        <v>3285</v>
      </c>
      <c r="Y3816" s="1">
        <f t="shared" si="298"/>
        <v>0</v>
      </c>
      <c r="Z3816">
        <v>0</v>
      </c>
      <c r="AA3816" s="89">
        <f t="shared" si="299"/>
        <v>0</v>
      </c>
      <c r="AH3816" s="37"/>
      <c r="AI3816" s="37"/>
      <c r="AK3816" s="37"/>
    </row>
    <row r="3817" spans="1:37" hidden="1">
      <c r="A3817" t="s">
        <v>64</v>
      </c>
      <c r="B3817" t="s">
        <v>2</v>
      </c>
      <c r="C3817" t="s">
        <v>9</v>
      </c>
      <c r="D3817" t="s">
        <v>116</v>
      </c>
      <c r="E3817" t="s">
        <v>513</v>
      </c>
      <c r="F3817" t="str">
        <f t="shared" si="296"/>
        <v>定西市美术培训</v>
      </c>
      <c r="G3817" t="s">
        <v>132</v>
      </c>
      <c r="H3817" t="s">
        <v>228</v>
      </c>
      <c r="I3817" t="s">
        <v>70</v>
      </c>
      <c r="J3817">
        <v>85</v>
      </c>
      <c r="K3817">
        <v>0</v>
      </c>
      <c r="L3817" s="13">
        <f>VLOOKUP(C3817,'渗透率、续签率'!B:C,2,0)</f>
        <v>0.36699999999999999</v>
      </c>
      <c r="M3817" s="6">
        <v>0</v>
      </c>
      <c r="N3817">
        <v>6</v>
      </c>
      <c r="O3817">
        <v>0</v>
      </c>
      <c r="P3817" s="6">
        <v>0</v>
      </c>
      <c r="Q3817" s="13">
        <v>0</v>
      </c>
      <c r="R3817" s="13">
        <v>0</v>
      </c>
      <c r="S3817" s="31">
        <v>68</v>
      </c>
      <c r="T3817" s="6">
        <f>VLOOKUP(E3817,'参数设置&amp;汇总'!S:U,3,0)</f>
        <v>0.01</v>
      </c>
      <c r="U3817" s="78">
        <f t="shared" si="295"/>
        <v>0.06</v>
      </c>
      <c r="V3817" s="13">
        <v>0.85000000000000009</v>
      </c>
      <c r="W3817" s="78">
        <f t="shared" si="297"/>
        <v>7.0588235294117632E-2</v>
      </c>
      <c r="X3817" s="1">
        <f>VLOOKUP(E3817,'渗透率、续签率'!AG:AJ,4,0)</f>
        <v>3285</v>
      </c>
      <c r="Y3817" s="1">
        <f t="shared" si="298"/>
        <v>231.88235294117644</v>
      </c>
      <c r="Z3817">
        <v>1</v>
      </c>
      <c r="AA3817" s="89">
        <f t="shared" si="299"/>
        <v>19710</v>
      </c>
      <c r="AH3817" s="37"/>
      <c r="AI3817" s="37"/>
      <c r="AK3817" s="37"/>
    </row>
    <row r="3818" spans="1:37" hidden="1">
      <c r="A3818" t="s">
        <v>64</v>
      </c>
      <c r="B3818" t="s">
        <v>2</v>
      </c>
      <c r="C3818" t="s">
        <v>9</v>
      </c>
      <c r="D3818" t="s">
        <v>116</v>
      </c>
      <c r="E3818" t="s">
        <v>513</v>
      </c>
      <c r="F3818" t="str">
        <f t="shared" si="296"/>
        <v>宜宾市美术培训</v>
      </c>
      <c r="G3818" t="s">
        <v>77</v>
      </c>
      <c r="H3818" t="s">
        <v>229</v>
      </c>
      <c r="I3818" t="s">
        <v>70</v>
      </c>
      <c r="J3818">
        <v>101</v>
      </c>
      <c r="K3818">
        <v>0</v>
      </c>
      <c r="L3818" s="13">
        <f>VLOOKUP(C3818,'渗透率、续签率'!B:C,2,0)</f>
        <v>0.36699999999999999</v>
      </c>
      <c r="M3818" s="6">
        <v>0</v>
      </c>
      <c r="N3818">
        <v>47</v>
      </c>
      <c r="O3818">
        <v>0</v>
      </c>
      <c r="P3818" s="6">
        <v>0</v>
      </c>
      <c r="Q3818" s="13">
        <v>1.0999999999999999E-2</v>
      </c>
      <c r="R3818" s="13">
        <v>0</v>
      </c>
      <c r="S3818" s="31">
        <v>230</v>
      </c>
      <c r="T3818" s="6">
        <f>VLOOKUP(E3818,'参数设置&amp;汇总'!S:U,3,0)</f>
        <v>0.01</v>
      </c>
      <c r="U3818" s="78">
        <f t="shared" si="295"/>
        <v>0.47000000000000003</v>
      </c>
      <c r="V3818" s="13">
        <v>0.85000000000000009</v>
      </c>
      <c r="W3818" s="78">
        <f t="shared" si="297"/>
        <v>0.55294117647058816</v>
      </c>
      <c r="X3818" s="1">
        <f>VLOOKUP(E3818,'渗透率、续签率'!AG:AJ,4,0)</f>
        <v>3285</v>
      </c>
      <c r="Y3818" s="1">
        <f t="shared" si="298"/>
        <v>1816.4117647058822</v>
      </c>
      <c r="Z3818">
        <v>4</v>
      </c>
      <c r="AA3818" s="89">
        <f t="shared" si="299"/>
        <v>154395</v>
      </c>
      <c r="AH3818" s="37"/>
      <c r="AI3818" s="37"/>
      <c r="AJ3818" s="1"/>
      <c r="AK3818" s="37"/>
    </row>
    <row r="3819" spans="1:37" hidden="1">
      <c r="A3819" t="s">
        <v>64</v>
      </c>
      <c r="B3819" t="s">
        <v>2</v>
      </c>
      <c r="C3819" t="s">
        <v>9</v>
      </c>
      <c r="D3819" t="s">
        <v>116</v>
      </c>
      <c r="E3819" t="s">
        <v>513</v>
      </c>
      <c r="F3819" t="str">
        <f t="shared" si="296"/>
        <v>宜昌市美术培训</v>
      </c>
      <c r="G3819" t="s">
        <v>81</v>
      </c>
      <c r="H3819" t="s">
        <v>230</v>
      </c>
      <c r="I3819" t="s">
        <v>68</v>
      </c>
      <c r="J3819">
        <v>190</v>
      </c>
      <c r="K3819">
        <v>0</v>
      </c>
      <c r="L3819" s="13">
        <f>VLOOKUP(C3819,'渗透率、续签率'!B:C,2,0)</f>
        <v>0.36699999999999999</v>
      </c>
      <c r="M3819" s="6">
        <v>0</v>
      </c>
      <c r="N3819">
        <v>77</v>
      </c>
      <c r="O3819">
        <v>0</v>
      </c>
      <c r="P3819" s="6">
        <v>0</v>
      </c>
      <c r="Q3819" s="13">
        <v>0</v>
      </c>
      <c r="R3819" s="13">
        <v>0</v>
      </c>
      <c r="S3819" s="31">
        <v>303</v>
      </c>
      <c r="T3819" s="6">
        <f>VLOOKUP(E3819,'参数设置&amp;汇总'!S:U,3,0)</f>
        <v>0.01</v>
      </c>
      <c r="U3819" s="78">
        <f t="shared" si="295"/>
        <v>0.77</v>
      </c>
      <c r="V3819" s="13">
        <v>0.85000000000000009</v>
      </c>
      <c r="W3819" s="78">
        <f t="shared" si="297"/>
        <v>0.90588235294117636</v>
      </c>
      <c r="X3819" s="1">
        <f>VLOOKUP(E3819,'渗透率、续签率'!AG:AJ,4,0)</f>
        <v>3285</v>
      </c>
      <c r="Y3819" s="1">
        <f t="shared" si="298"/>
        <v>2975.8235294117644</v>
      </c>
      <c r="Z3819">
        <v>3</v>
      </c>
      <c r="AA3819" s="89">
        <f t="shared" si="299"/>
        <v>252945</v>
      </c>
      <c r="AH3819" s="37"/>
      <c r="AI3819" s="37"/>
      <c r="AK3819" s="37"/>
    </row>
    <row r="3820" spans="1:37" hidden="1">
      <c r="A3820" t="s">
        <v>64</v>
      </c>
      <c r="B3820" t="s">
        <v>2</v>
      </c>
      <c r="C3820" t="s">
        <v>9</v>
      </c>
      <c r="D3820" t="s">
        <v>116</v>
      </c>
      <c r="E3820" t="s">
        <v>513</v>
      </c>
      <c r="F3820" t="str">
        <f t="shared" si="296"/>
        <v>宜春市美术培训</v>
      </c>
      <c r="G3820" t="s">
        <v>90</v>
      </c>
      <c r="H3820" t="s">
        <v>231</v>
      </c>
      <c r="I3820" t="s">
        <v>68</v>
      </c>
      <c r="J3820">
        <v>197</v>
      </c>
      <c r="K3820">
        <v>1</v>
      </c>
      <c r="L3820" s="13">
        <f>VLOOKUP(C3820,'渗透率、续签率'!B:C,2,0)</f>
        <v>0.36699999999999999</v>
      </c>
      <c r="M3820" s="6">
        <v>0.01</v>
      </c>
      <c r="N3820">
        <v>50</v>
      </c>
      <c r="O3820">
        <v>1</v>
      </c>
      <c r="P3820" s="6">
        <v>0.02</v>
      </c>
      <c r="Q3820" s="13">
        <v>1.9E-2</v>
      </c>
      <c r="R3820" s="13">
        <v>0</v>
      </c>
      <c r="S3820" s="31">
        <v>356</v>
      </c>
      <c r="T3820" s="6">
        <f>VLOOKUP(E3820,'参数设置&amp;汇总'!S:U,3,0)</f>
        <v>0.01</v>
      </c>
      <c r="U3820" s="78">
        <f t="shared" si="295"/>
        <v>1</v>
      </c>
      <c r="V3820" s="13">
        <v>0.85000000000000009</v>
      </c>
      <c r="W3820" s="78">
        <f t="shared" si="297"/>
        <v>0.74470588235294111</v>
      </c>
      <c r="X3820" s="1">
        <f>VLOOKUP(E3820,'渗透率、续签率'!AG:AJ,4,0)</f>
        <v>3285</v>
      </c>
      <c r="Y3820" s="1">
        <f t="shared" si="298"/>
        <v>2446.3588235294114</v>
      </c>
      <c r="Z3820">
        <v>1</v>
      </c>
      <c r="AA3820" s="89">
        <f t="shared" si="299"/>
        <v>164250</v>
      </c>
      <c r="AH3820" s="37"/>
      <c r="AI3820" s="37"/>
      <c r="AK3820" s="37"/>
    </row>
    <row r="3821" spans="1:37" hidden="1">
      <c r="A3821" t="s">
        <v>64</v>
      </c>
      <c r="B3821" t="s">
        <v>2</v>
      </c>
      <c r="C3821" t="s">
        <v>9</v>
      </c>
      <c r="D3821" t="s">
        <v>116</v>
      </c>
      <c r="E3821" t="s">
        <v>513</v>
      </c>
      <c r="F3821" t="str">
        <f t="shared" si="296"/>
        <v>宝鸡市美术培训</v>
      </c>
      <c r="G3821" t="s">
        <v>108</v>
      </c>
      <c r="H3821" t="s">
        <v>232</v>
      </c>
      <c r="I3821" t="s">
        <v>70</v>
      </c>
      <c r="J3821">
        <v>140</v>
      </c>
      <c r="K3821">
        <v>0</v>
      </c>
      <c r="L3821" s="13">
        <f>VLOOKUP(C3821,'渗透率、续签率'!B:C,2,0)</f>
        <v>0.36699999999999999</v>
      </c>
      <c r="M3821" s="6">
        <v>0</v>
      </c>
      <c r="N3821">
        <v>42</v>
      </c>
      <c r="O3821">
        <v>0</v>
      </c>
      <c r="P3821" s="6">
        <v>0</v>
      </c>
      <c r="Q3821" s="13">
        <v>0</v>
      </c>
      <c r="R3821" s="13">
        <v>0</v>
      </c>
      <c r="S3821" s="31">
        <v>156</v>
      </c>
      <c r="T3821" s="6">
        <f>VLOOKUP(E3821,'参数设置&amp;汇总'!S:U,3,0)</f>
        <v>0.01</v>
      </c>
      <c r="U3821" s="78">
        <f t="shared" si="295"/>
        <v>0.42</v>
      </c>
      <c r="V3821" s="13">
        <v>0.85000000000000009</v>
      </c>
      <c r="W3821" s="78">
        <f t="shared" si="297"/>
        <v>0.49411764705882344</v>
      </c>
      <c r="X3821" s="1">
        <f>VLOOKUP(E3821,'渗透率、续签率'!AG:AJ,4,0)</f>
        <v>3285</v>
      </c>
      <c r="Y3821" s="1">
        <f t="shared" si="298"/>
        <v>1623.1764705882349</v>
      </c>
      <c r="Z3821">
        <v>0</v>
      </c>
      <c r="AA3821" s="89">
        <f t="shared" si="299"/>
        <v>137970</v>
      </c>
      <c r="AH3821" s="37"/>
      <c r="AI3821" s="37"/>
      <c r="AK3821" s="37"/>
    </row>
    <row r="3822" spans="1:37" hidden="1">
      <c r="A3822" t="s">
        <v>64</v>
      </c>
      <c r="B3822" t="s">
        <v>2</v>
      </c>
      <c r="C3822" t="s">
        <v>9</v>
      </c>
      <c r="D3822" t="s">
        <v>116</v>
      </c>
      <c r="E3822" t="s">
        <v>513</v>
      </c>
      <c r="F3822" t="str">
        <f t="shared" si="296"/>
        <v>宣城市美术培训</v>
      </c>
      <c r="G3822" t="s">
        <v>94</v>
      </c>
      <c r="H3822" t="s">
        <v>233</v>
      </c>
      <c r="I3822" t="s">
        <v>68</v>
      </c>
      <c r="J3822">
        <v>153</v>
      </c>
      <c r="K3822">
        <v>0</v>
      </c>
      <c r="L3822" s="13">
        <f>VLOOKUP(C3822,'渗透率、续签率'!B:C,2,0)</f>
        <v>0.36699999999999999</v>
      </c>
      <c r="M3822" s="6">
        <v>0</v>
      </c>
      <c r="N3822">
        <v>23</v>
      </c>
      <c r="O3822">
        <v>0</v>
      </c>
      <c r="P3822" s="6">
        <v>0</v>
      </c>
      <c r="Q3822" s="13">
        <v>0</v>
      </c>
      <c r="R3822" s="13">
        <v>0</v>
      </c>
      <c r="S3822" s="31">
        <v>86</v>
      </c>
      <c r="T3822" s="6">
        <f>VLOOKUP(E3822,'参数设置&amp;汇总'!S:U,3,0)</f>
        <v>0.01</v>
      </c>
      <c r="U3822" s="78">
        <f t="shared" si="295"/>
        <v>0.23</v>
      </c>
      <c r="V3822" s="13">
        <v>0.85000000000000009</v>
      </c>
      <c r="W3822" s="78">
        <f t="shared" si="297"/>
        <v>0.27058823529411763</v>
      </c>
      <c r="X3822" s="1">
        <f>VLOOKUP(E3822,'渗透率、续签率'!AG:AJ,4,0)</f>
        <v>3285</v>
      </c>
      <c r="Y3822" s="1">
        <f t="shared" si="298"/>
        <v>888.88235294117646</v>
      </c>
      <c r="Z3822">
        <v>1</v>
      </c>
      <c r="AA3822" s="89">
        <f t="shared" si="299"/>
        <v>75555</v>
      </c>
      <c r="AH3822" s="37"/>
      <c r="AI3822" s="37"/>
      <c r="AK3822" s="37"/>
    </row>
    <row r="3823" spans="1:37" hidden="1">
      <c r="A3823" t="s">
        <v>64</v>
      </c>
      <c r="B3823" t="s">
        <v>2</v>
      </c>
      <c r="C3823" t="s">
        <v>9</v>
      </c>
      <c r="D3823" t="s">
        <v>116</v>
      </c>
      <c r="E3823" t="s">
        <v>513</v>
      </c>
      <c r="F3823" t="str">
        <f t="shared" si="296"/>
        <v>宿州市美术培训</v>
      </c>
      <c r="G3823" t="s">
        <v>94</v>
      </c>
      <c r="H3823" t="s">
        <v>234</v>
      </c>
      <c r="I3823" t="s">
        <v>68</v>
      </c>
      <c r="J3823">
        <v>268</v>
      </c>
      <c r="K3823">
        <v>0</v>
      </c>
      <c r="L3823" s="13">
        <f>VLOOKUP(C3823,'渗透率、续签率'!B:C,2,0)</f>
        <v>0.36699999999999999</v>
      </c>
      <c r="M3823" s="6">
        <v>0</v>
      </c>
      <c r="N3823">
        <v>15</v>
      </c>
      <c r="O3823">
        <v>0</v>
      </c>
      <c r="P3823" s="6">
        <v>0</v>
      </c>
      <c r="Q3823" s="13">
        <v>0</v>
      </c>
      <c r="R3823" s="13">
        <v>0</v>
      </c>
      <c r="S3823" s="31">
        <v>183</v>
      </c>
      <c r="T3823" s="6">
        <f>VLOOKUP(E3823,'参数设置&amp;汇总'!S:U,3,0)</f>
        <v>0.01</v>
      </c>
      <c r="U3823" s="78">
        <f t="shared" si="295"/>
        <v>0.15</v>
      </c>
      <c r="V3823" s="13">
        <v>0.85000000000000009</v>
      </c>
      <c r="W3823" s="78">
        <f t="shared" si="297"/>
        <v>0.1764705882352941</v>
      </c>
      <c r="X3823" s="1">
        <f>VLOOKUP(E3823,'渗透率、续签率'!AG:AJ,4,0)</f>
        <v>3285</v>
      </c>
      <c r="Y3823" s="1">
        <f t="shared" si="298"/>
        <v>579.7058823529411</v>
      </c>
      <c r="Z3823">
        <v>1</v>
      </c>
      <c r="AA3823" s="89">
        <f t="shared" si="299"/>
        <v>49275</v>
      </c>
      <c r="AH3823" s="37"/>
      <c r="AI3823" s="37"/>
      <c r="AK3823" s="37"/>
    </row>
    <row r="3824" spans="1:37" hidden="1">
      <c r="A3824" t="s">
        <v>64</v>
      </c>
      <c r="B3824" t="s">
        <v>2</v>
      </c>
      <c r="C3824" t="s">
        <v>9</v>
      </c>
      <c r="D3824" t="s">
        <v>116</v>
      </c>
      <c r="E3824" t="s">
        <v>513</v>
      </c>
      <c r="F3824" t="str">
        <f t="shared" si="296"/>
        <v>宿迁市美术培训</v>
      </c>
      <c r="G3824" t="s">
        <v>73</v>
      </c>
      <c r="H3824" t="s">
        <v>235</v>
      </c>
      <c r="I3824" t="s">
        <v>70</v>
      </c>
      <c r="J3824">
        <v>381</v>
      </c>
      <c r="K3824">
        <v>0</v>
      </c>
      <c r="L3824" s="13">
        <f>VLOOKUP(C3824,'渗透率、续签率'!B:C,2,0)</f>
        <v>0.36699999999999999</v>
      </c>
      <c r="M3824" s="6">
        <v>0</v>
      </c>
      <c r="N3824">
        <v>51</v>
      </c>
      <c r="O3824">
        <v>0</v>
      </c>
      <c r="P3824" s="6">
        <v>0</v>
      </c>
      <c r="Q3824" s="13">
        <v>4.0000000000000001E-3</v>
      </c>
      <c r="R3824" s="13">
        <v>0</v>
      </c>
      <c r="S3824" s="31">
        <v>364</v>
      </c>
      <c r="T3824" s="6">
        <f>VLOOKUP(E3824,'参数设置&amp;汇总'!S:U,3,0)</f>
        <v>0.01</v>
      </c>
      <c r="U3824" s="78">
        <f t="shared" si="295"/>
        <v>0.51</v>
      </c>
      <c r="V3824" s="13">
        <v>0.85000000000000009</v>
      </c>
      <c r="W3824" s="78">
        <f t="shared" si="297"/>
        <v>0.6</v>
      </c>
      <c r="X3824" s="1">
        <f>VLOOKUP(E3824,'渗透率、续签率'!AG:AJ,4,0)</f>
        <v>3285</v>
      </c>
      <c r="Y3824" s="1">
        <f t="shared" si="298"/>
        <v>1971</v>
      </c>
      <c r="Z3824">
        <v>8</v>
      </c>
      <c r="AA3824" s="89">
        <f t="shared" si="299"/>
        <v>167535</v>
      </c>
      <c r="AH3824" s="37"/>
      <c r="AI3824" s="37"/>
      <c r="AK3824" s="37"/>
    </row>
    <row r="3825" spans="1:37" hidden="1">
      <c r="A3825" t="s">
        <v>64</v>
      </c>
      <c r="B3825" t="s">
        <v>2</v>
      </c>
      <c r="C3825" t="s">
        <v>9</v>
      </c>
      <c r="D3825" t="s">
        <v>116</v>
      </c>
      <c r="E3825" t="s">
        <v>513</v>
      </c>
      <c r="F3825" t="str">
        <f t="shared" si="296"/>
        <v>屯昌县美术培训</v>
      </c>
      <c r="G3825" t="s">
        <v>120</v>
      </c>
      <c r="H3825" t="s">
        <v>236</v>
      </c>
      <c r="I3825" t="s">
        <v>68</v>
      </c>
      <c r="J3825">
        <v>3</v>
      </c>
      <c r="K3825">
        <v>0</v>
      </c>
      <c r="L3825" s="13">
        <f>VLOOKUP(C3825,'渗透率、续签率'!B:C,2,0)</f>
        <v>0.36699999999999999</v>
      </c>
      <c r="M3825" s="6">
        <v>0</v>
      </c>
      <c r="N3825">
        <v>0</v>
      </c>
      <c r="O3825">
        <v>0</v>
      </c>
      <c r="P3825" s="6">
        <v>0</v>
      </c>
      <c r="Q3825" s="13">
        <v>0</v>
      </c>
      <c r="R3825" s="13">
        <v>0</v>
      </c>
      <c r="S3825" s="31">
        <v>1</v>
      </c>
      <c r="T3825" s="6">
        <f>VLOOKUP(E3825,'参数设置&amp;汇总'!S:U,3,0)</f>
        <v>0.01</v>
      </c>
      <c r="U3825" s="78">
        <f t="shared" si="295"/>
        <v>0</v>
      </c>
      <c r="V3825" s="13">
        <v>0.85000000000000009</v>
      </c>
      <c r="W3825" s="78">
        <f t="shared" si="297"/>
        <v>0</v>
      </c>
      <c r="X3825" s="1">
        <f>VLOOKUP(E3825,'渗透率、续签率'!AG:AJ,4,0)</f>
        <v>3285</v>
      </c>
      <c r="Y3825" s="1">
        <f t="shared" si="298"/>
        <v>0</v>
      </c>
      <c r="Z3825">
        <v>0</v>
      </c>
      <c r="AA3825" s="89">
        <f t="shared" si="299"/>
        <v>0</v>
      </c>
      <c r="AH3825" s="37"/>
      <c r="AI3825" s="37"/>
      <c r="AK3825" s="37"/>
    </row>
    <row r="3826" spans="1:37" hidden="1">
      <c r="A3826" t="s">
        <v>64</v>
      </c>
      <c r="B3826" t="s">
        <v>2</v>
      </c>
      <c r="C3826" t="s">
        <v>9</v>
      </c>
      <c r="D3826" t="s">
        <v>116</v>
      </c>
      <c r="E3826" t="s">
        <v>513</v>
      </c>
      <c r="F3826" t="str">
        <f t="shared" si="296"/>
        <v>山南市美术培训</v>
      </c>
      <c r="G3826" t="s">
        <v>237</v>
      </c>
      <c r="H3826" t="s">
        <v>238</v>
      </c>
      <c r="I3826" t="s">
        <v>57</v>
      </c>
      <c r="J3826">
        <v>3</v>
      </c>
      <c r="K3826">
        <v>0</v>
      </c>
      <c r="L3826" s="13">
        <f>VLOOKUP(C3826,'渗透率、续签率'!B:C,2,0)</f>
        <v>0.36699999999999999</v>
      </c>
      <c r="M3826" s="6">
        <v>0</v>
      </c>
      <c r="N3826">
        <v>0</v>
      </c>
      <c r="O3826">
        <v>0</v>
      </c>
      <c r="P3826" s="6">
        <v>0</v>
      </c>
      <c r="Q3826" s="13">
        <v>0</v>
      </c>
      <c r="R3826" s="13">
        <v>0</v>
      </c>
      <c r="S3826" s="31">
        <v>2</v>
      </c>
      <c r="T3826" s="6">
        <f>VLOOKUP(E3826,'参数设置&amp;汇总'!S:U,3,0)</f>
        <v>0.01</v>
      </c>
      <c r="U3826" s="78">
        <f t="shared" si="295"/>
        <v>0</v>
      </c>
      <c r="V3826" s="13">
        <v>0.85000000000000009</v>
      </c>
      <c r="W3826" s="78">
        <f t="shared" si="297"/>
        <v>0</v>
      </c>
      <c r="X3826" s="1">
        <f>VLOOKUP(E3826,'渗透率、续签率'!AG:AJ,4,0)</f>
        <v>3285</v>
      </c>
      <c r="Y3826" s="1">
        <f t="shared" si="298"/>
        <v>0</v>
      </c>
      <c r="Z3826">
        <v>0</v>
      </c>
      <c r="AA3826" s="89">
        <f t="shared" si="299"/>
        <v>0</v>
      </c>
      <c r="AH3826" s="37"/>
      <c r="AI3826" s="37"/>
      <c r="AK3826" s="37"/>
    </row>
    <row r="3827" spans="1:37" hidden="1">
      <c r="A3827" t="s">
        <v>64</v>
      </c>
      <c r="B3827" t="s">
        <v>2</v>
      </c>
      <c r="C3827" t="s">
        <v>9</v>
      </c>
      <c r="D3827" t="s">
        <v>116</v>
      </c>
      <c r="E3827" t="s">
        <v>513</v>
      </c>
      <c r="F3827" t="str">
        <f t="shared" si="296"/>
        <v>岳阳市美术培训</v>
      </c>
      <c r="G3827" t="s">
        <v>113</v>
      </c>
      <c r="H3827" t="s">
        <v>239</v>
      </c>
      <c r="I3827" t="s">
        <v>68</v>
      </c>
      <c r="J3827">
        <v>242</v>
      </c>
      <c r="K3827">
        <v>0</v>
      </c>
      <c r="L3827" s="13">
        <f>VLOOKUP(C3827,'渗透率、续签率'!B:C,2,0)</f>
        <v>0.36699999999999999</v>
      </c>
      <c r="M3827" s="6">
        <v>0</v>
      </c>
      <c r="N3827">
        <v>104</v>
      </c>
      <c r="O3827">
        <v>0</v>
      </c>
      <c r="P3827" s="6">
        <v>0</v>
      </c>
      <c r="Q3827" s="13">
        <v>0</v>
      </c>
      <c r="R3827" s="13">
        <v>0</v>
      </c>
      <c r="S3827" s="31">
        <v>395</v>
      </c>
      <c r="T3827" s="6">
        <f>VLOOKUP(E3827,'参数设置&amp;汇总'!S:U,3,0)</f>
        <v>0.01</v>
      </c>
      <c r="U3827" s="78">
        <f t="shared" si="295"/>
        <v>1.04</v>
      </c>
      <c r="V3827" s="13">
        <v>0.85000000000000009</v>
      </c>
      <c r="W3827" s="78">
        <f t="shared" si="297"/>
        <v>1.2235294117647058</v>
      </c>
      <c r="X3827" s="1">
        <f>VLOOKUP(E3827,'渗透率、续签率'!AG:AJ,4,0)</f>
        <v>3285</v>
      </c>
      <c r="Y3827" s="1">
        <f t="shared" si="298"/>
        <v>4019.2941176470586</v>
      </c>
      <c r="Z3827">
        <v>3</v>
      </c>
      <c r="AA3827" s="89">
        <f t="shared" si="299"/>
        <v>341640</v>
      </c>
      <c r="AH3827" s="37"/>
      <c r="AI3827" s="37"/>
      <c r="AK3827" s="37"/>
    </row>
    <row r="3828" spans="1:37" hidden="1">
      <c r="A3828" t="s">
        <v>64</v>
      </c>
      <c r="B3828" t="s">
        <v>2</v>
      </c>
      <c r="C3828" t="s">
        <v>9</v>
      </c>
      <c r="D3828" t="s">
        <v>116</v>
      </c>
      <c r="E3828" t="s">
        <v>513</v>
      </c>
      <c r="F3828" t="str">
        <f t="shared" si="296"/>
        <v>崇左市美术培训</v>
      </c>
      <c r="G3828" t="s">
        <v>88</v>
      </c>
      <c r="H3828" t="s">
        <v>240</v>
      </c>
      <c r="I3828" t="s">
        <v>68</v>
      </c>
      <c r="J3828">
        <v>51</v>
      </c>
      <c r="K3828">
        <v>0</v>
      </c>
      <c r="L3828" s="13">
        <f>VLOOKUP(C3828,'渗透率、续签率'!B:C,2,0)</f>
        <v>0.36699999999999999</v>
      </c>
      <c r="M3828" s="6">
        <v>0</v>
      </c>
      <c r="N3828">
        <v>12</v>
      </c>
      <c r="O3828">
        <v>0</v>
      </c>
      <c r="P3828" s="6">
        <v>0</v>
      </c>
      <c r="Q3828" s="13">
        <v>0</v>
      </c>
      <c r="R3828" s="13">
        <v>0</v>
      </c>
      <c r="S3828" s="31">
        <v>60</v>
      </c>
      <c r="T3828" s="6">
        <f>VLOOKUP(E3828,'参数设置&amp;汇总'!S:U,3,0)</f>
        <v>0.01</v>
      </c>
      <c r="U3828" s="78">
        <f t="shared" si="295"/>
        <v>0.12</v>
      </c>
      <c r="V3828" s="13">
        <v>0.85000000000000009</v>
      </c>
      <c r="W3828" s="78">
        <f t="shared" si="297"/>
        <v>0.14117647058823526</v>
      </c>
      <c r="X3828" s="1">
        <f>VLOOKUP(E3828,'渗透率、续签率'!AG:AJ,4,0)</f>
        <v>3285</v>
      </c>
      <c r="Y3828" s="1">
        <f t="shared" si="298"/>
        <v>463.76470588235287</v>
      </c>
      <c r="Z3828">
        <v>0</v>
      </c>
      <c r="AA3828" s="89">
        <f t="shared" si="299"/>
        <v>39420</v>
      </c>
      <c r="AH3828" s="37"/>
      <c r="AI3828" s="37"/>
      <c r="AK3828" s="37"/>
    </row>
    <row r="3829" spans="1:37" hidden="1">
      <c r="A3829" t="s">
        <v>64</v>
      </c>
      <c r="B3829" t="s">
        <v>2</v>
      </c>
      <c r="C3829" t="s">
        <v>9</v>
      </c>
      <c r="D3829" t="s">
        <v>116</v>
      </c>
      <c r="E3829" t="s">
        <v>513</v>
      </c>
      <c r="F3829" t="str">
        <f t="shared" si="296"/>
        <v>巴中市美术培训</v>
      </c>
      <c r="G3829" t="s">
        <v>77</v>
      </c>
      <c r="H3829" t="s">
        <v>241</v>
      </c>
      <c r="I3829" t="s">
        <v>70</v>
      </c>
      <c r="J3829">
        <v>48</v>
      </c>
      <c r="K3829">
        <v>0</v>
      </c>
      <c r="L3829" s="13">
        <f>VLOOKUP(C3829,'渗透率、续签率'!B:C,2,0)</f>
        <v>0.36699999999999999</v>
      </c>
      <c r="M3829" s="6">
        <v>0</v>
      </c>
      <c r="N3829">
        <v>9</v>
      </c>
      <c r="O3829">
        <v>0</v>
      </c>
      <c r="P3829" s="6">
        <v>0</v>
      </c>
      <c r="Q3829" s="13">
        <v>0</v>
      </c>
      <c r="R3829" s="13">
        <v>0</v>
      </c>
      <c r="S3829" s="31">
        <v>41</v>
      </c>
      <c r="T3829" s="6">
        <f>VLOOKUP(E3829,'参数设置&amp;汇总'!S:U,3,0)</f>
        <v>0.01</v>
      </c>
      <c r="U3829" s="78">
        <f t="shared" si="295"/>
        <v>0.09</v>
      </c>
      <c r="V3829" s="13">
        <v>0.85000000000000009</v>
      </c>
      <c r="W3829" s="78">
        <f t="shared" si="297"/>
        <v>0.10588235294117646</v>
      </c>
      <c r="X3829" s="1">
        <f>VLOOKUP(E3829,'渗透率、续签率'!AG:AJ,4,0)</f>
        <v>3285</v>
      </c>
      <c r="Y3829" s="1">
        <f t="shared" si="298"/>
        <v>347.82352941176464</v>
      </c>
      <c r="Z3829">
        <v>4</v>
      </c>
      <c r="AA3829" s="89">
        <f t="shared" si="299"/>
        <v>29565</v>
      </c>
      <c r="AH3829" s="37"/>
      <c r="AI3829" s="37"/>
      <c r="AK3829" s="37"/>
    </row>
    <row r="3830" spans="1:37" hidden="1">
      <c r="A3830" t="s">
        <v>64</v>
      </c>
      <c r="B3830" t="s">
        <v>2</v>
      </c>
      <c r="C3830" t="s">
        <v>9</v>
      </c>
      <c r="D3830" t="s">
        <v>116</v>
      </c>
      <c r="E3830" t="s">
        <v>513</v>
      </c>
      <c r="F3830" t="str">
        <f t="shared" si="296"/>
        <v>巴彦淖尔市美术培训</v>
      </c>
      <c r="G3830" t="s">
        <v>142</v>
      </c>
      <c r="H3830" t="s">
        <v>242</v>
      </c>
      <c r="I3830" t="s">
        <v>70</v>
      </c>
      <c r="J3830">
        <v>137</v>
      </c>
      <c r="K3830">
        <v>0</v>
      </c>
      <c r="L3830" s="13">
        <f>VLOOKUP(C3830,'渗透率、续签率'!B:C,2,0)</f>
        <v>0.36699999999999999</v>
      </c>
      <c r="M3830" s="6">
        <v>0</v>
      </c>
      <c r="N3830">
        <v>14</v>
      </c>
      <c r="O3830">
        <v>0</v>
      </c>
      <c r="P3830" s="6">
        <v>0</v>
      </c>
      <c r="Q3830" s="13">
        <v>0</v>
      </c>
      <c r="R3830" s="13">
        <v>0</v>
      </c>
      <c r="S3830" s="31">
        <v>113</v>
      </c>
      <c r="T3830" s="6">
        <f>VLOOKUP(E3830,'参数设置&amp;汇总'!S:U,3,0)</f>
        <v>0.01</v>
      </c>
      <c r="U3830" s="78">
        <f t="shared" si="295"/>
        <v>0.14000000000000001</v>
      </c>
      <c r="V3830" s="13">
        <v>0.85000000000000009</v>
      </c>
      <c r="W3830" s="78">
        <f t="shared" si="297"/>
        <v>0.16470588235294117</v>
      </c>
      <c r="X3830" s="1">
        <f>VLOOKUP(E3830,'渗透率、续签率'!AG:AJ,4,0)</f>
        <v>3285</v>
      </c>
      <c r="Y3830" s="1">
        <f t="shared" si="298"/>
        <v>541.05882352941171</v>
      </c>
      <c r="Z3830">
        <v>1</v>
      </c>
      <c r="AA3830" s="89">
        <f t="shared" si="299"/>
        <v>45990</v>
      </c>
      <c r="AH3830" s="37"/>
      <c r="AI3830" s="37"/>
      <c r="AK3830" s="37"/>
    </row>
    <row r="3831" spans="1:37" hidden="1">
      <c r="A3831" t="s">
        <v>64</v>
      </c>
      <c r="B3831" t="s">
        <v>2</v>
      </c>
      <c r="C3831" t="s">
        <v>9</v>
      </c>
      <c r="D3831" t="s">
        <v>116</v>
      </c>
      <c r="E3831" t="s">
        <v>513</v>
      </c>
      <c r="F3831" t="str">
        <f t="shared" si="296"/>
        <v>巴音郭楞蒙古自治州美术培训</v>
      </c>
      <c r="G3831" t="s">
        <v>145</v>
      </c>
      <c r="H3831" t="s">
        <v>243</v>
      </c>
      <c r="I3831" t="s">
        <v>70</v>
      </c>
      <c r="J3831">
        <v>31</v>
      </c>
      <c r="K3831">
        <v>0</v>
      </c>
      <c r="L3831" s="13">
        <f>VLOOKUP(C3831,'渗透率、续签率'!B:C,2,0)</f>
        <v>0.36699999999999999</v>
      </c>
      <c r="M3831" s="6">
        <v>0</v>
      </c>
      <c r="N3831">
        <v>15</v>
      </c>
      <c r="O3831">
        <v>0</v>
      </c>
      <c r="P3831" s="6">
        <v>0</v>
      </c>
      <c r="Q3831" s="13">
        <v>0</v>
      </c>
      <c r="R3831" s="13">
        <v>0</v>
      </c>
      <c r="S3831" s="31">
        <v>56</v>
      </c>
      <c r="T3831" s="6">
        <f>VLOOKUP(E3831,'参数设置&amp;汇总'!S:U,3,0)</f>
        <v>0.01</v>
      </c>
      <c r="U3831" s="78">
        <f t="shared" si="295"/>
        <v>0.15</v>
      </c>
      <c r="V3831" s="13">
        <v>0.85000000000000009</v>
      </c>
      <c r="W3831" s="78">
        <f t="shared" si="297"/>
        <v>0.1764705882352941</v>
      </c>
      <c r="X3831" s="1">
        <f>VLOOKUP(E3831,'渗透率、续签率'!AG:AJ,4,0)</f>
        <v>3285</v>
      </c>
      <c r="Y3831" s="1">
        <f t="shared" si="298"/>
        <v>579.7058823529411</v>
      </c>
      <c r="Z3831">
        <v>1</v>
      </c>
      <c r="AA3831" s="89">
        <f t="shared" si="299"/>
        <v>49275</v>
      </c>
      <c r="AH3831" s="37"/>
      <c r="AI3831" s="37"/>
      <c r="AK3831" s="37"/>
    </row>
    <row r="3832" spans="1:37" hidden="1">
      <c r="A3832" t="s">
        <v>64</v>
      </c>
      <c r="B3832" t="s">
        <v>2</v>
      </c>
      <c r="C3832" t="s">
        <v>9</v>
      </c>
      <c r="D3832" t="s">
        <v>116</v>
      </c>
      <c r="E3832" t="s">
        <v>513</v>
      </c>
      <c r="F3832" t="str">
        <f t="shared" si="296"/>
        <v>常州市美术培训</v>
      </c>
      <c r="G3832" t="s">
        <v>73</v>
      </c>
      <c r="H3832" t="s">
        <v>244</v>
      </c>
      <c r="I3832" t="s">
        <v>70</v>
      </c>
      <c r="J3832">
        <v>574</v>
      </c>
      <c r="K3832">
        <v>0</v>
      </c>
      <c r="L3832" s="13">
        <f>VLOOKUP(C3832,'渗透率、续签率'!B:C,2,0)</f>
        <v>0.36699999999999999</v>
      </c>
      <c r="M3832" s="6">
        <v>0</v>
      </c>
      <c r="N3832">
        <v>108</v>
      </c>
      <c r="O3832">
        <v>0</v>
      </c>
      <c r="P3832" s="6">
        <v>0</v>
      </c>
      <c r="Q3832" s="13">
        <v>5.8999999999999997E-2</v>
      </c>
      <c r="R3832" s="13">
        <v>0</v>
      </c>
      <c r="S3832" s="31">
        <v>623</v>
      </c>
      <c r="T3832" s="6">
        <f>VLOOKUP(E3832,'参数设置&amp;汇总'!S:U,3,0)</f>
        <v>0.01</v>
      </c>
      <c r="U3832" s="78">
        <f t="shared" si="295"/>
        <v>1.08</v>
      </c>
      <c r="V3832" s="13">
        <v>0.85000000000000009</v>
      </c>
      <c r="W3832" s="78">
        <f t="shared" si="297"/>
        <v>1.2705882352941176</v>
      </c>
      <c r="X3832" s="1">
        <f>VLOOKUP(E3832,'渗透率、续签率'!AG:AJ,4,0)</f>
        <v>3285</v>
      </c>
      <c r="Y3832" s="1">
        <f t="shared" si="298"/>
        <v>4173.8823529411766</v>
      </c>
      <c r="Z3832">
        <v>52</v>
      </c>
      <c r="AA3832" s="89">
        <f t="shared" si="299"/>
        <v>354780</v>
      </c>
      <c r="AH3832" s="37"/>
      <c r="AI3832" s="37"/>
      <c r="AK3832" s="37"/>
    </row>
    <row r="3833" spans="1:37" hidden="1">
      <c r="A3833" t="s">
        <v>64</v>
      </c>
      <c r="B3833" t="s">
        <v>2</v>
      </c>
      <c r="C3833" t="s">
        <v>9</v>
      </c>
      <c r="D3833" t="s">
        <v>116</v>
      </c>
      <c r="E3833" t="s">
        <v>513</v>
      </c>
      <c r="F3833" t="str">
        <f t="shared" si="296"/>
        <v>常德市美术培训</v>
      </c>
      <c r="G3833" t="s">
        <v>113</v>
      </c>
      <c r="H3833" t="s">
        <v>245</v>
      </c>
      <c r="I3833" t="s">
        <v>68</v>
      </c>
      <c r="J3833">
        <v>233</v>
      </c>
      <c r="K3833">
        <v>0</v>
      </c>
      <c r="L3833" s="13">
        <f>VLOOKUP(C3833,'渗透率、续签率'!B:C,2,0)</f>
        <v>0.36699999999999999</v>
      </c>
      <c r="M3833" s="6">
        <v>0</v>
      </c>
      <c r="N3833">
        <v>54</v>
      </c>
      <c r="O3833">
        <v>0</v>
      </c>
      <c r="P3833" s="6">
        <v>0</v>
      </c>
      <c r="Q3833" s="13">
        <v>0</v>
      </c>
      <c r="R3833" s="13">
        <v>0</v>
      </c>
      <c r="S3833" s="31">
        <v>261</v>
      </c>
      <c r="T3833" s="6">
        <f>VLOOKUP(E3833,'参数设置&amp;汇总'!S:U,3,0)</f>
        <v>0.01</v>
      </c>
      <c r="U3833" s="78">
        <f t="shared" si="295"/>
        <v>0.54</v>
      </c>
      <c r="V3833" s="13">
        <v>0.85000000000000009</v>
      </c>
      <c r="W3833" s="78">
        <f t="shared" si="297"/>
        <v>0.63529411764705879</v>
      </c>
      <c r="X3833" s="1">
        <f>VLOOKUP(E3833,'渗透率、续签率'!AG:AJ,4,0)</f>
        <v>3285</v>
      </c>
      <c r="Y3833" s="1">
        <f t="shared" si="298"/>
        <v>2086.9411764705883</v>
      </c>
      <c r="Z3833">
        <v>3</v>
      </c>
      <c r="AA3833" s="89">
        <f t="shared" si="299"/>
        <v>177390</v>
      </c>
      <c r="AH3833" s="37"/>
      <c r="AI3833" s="37"/>
      <c r="AK3833" s="37"/>
    </row>
    <row r="3834" spans="1:37" hidden="1">
      <c r="A3834" t="s">
        <v>64</v>
      </c>
      <c r="B3834" t="s">
        <v>2</v>
      </c>
      <c r="C3834" t="s">
        <v>9</v>
      </c>
      <c r="D3834" t="s">
        <v>116</v>
      </c>
      <c r="E3834" t="s">
        <v>513</v>
      </c>
      <c r="F3834" t="str">
        <f t="shared" si="296"/>
        <v>平凉市美术培训</v>
      </c>
      <c r="G3834" t="s">
        <v>132</v>
      </c>
      <c r="H3834" t="s">
        <v>246</v>
      </c>
      <c r="I3834" t="s">
        <v>70</v>
      </c>
      <c r="J3834">
        <v>64</v>
      </c>
      <c r="K3834">
        <v>0</v>
      </c>
      <c r="L3834" s="13">
        <f>VLOOKUP(C3834,'渗透率、续签率'!B:C,2,0)</f>
        <v>0.36699999999999999</v>
      </c>
      <c r="M3834" s="6">
        <v>0</v>
      </c>
      <c r="N3834">
        <v>15</v>
      </c>
      <c r="O3834">
        <v>0</v>
      </c>
      <c r="P3834" s="6">
        <v>0</v>
      </c>
      <c r="Q3834" s="13">
        <v>0</v>
      </c>
      <c r="R3834" s="13">
        <v>0</v>
      </c>
      <c r="S3834" s="31">
        <v>72</v>
      </c>
      <c r="T3834" s="6">
        <f>VLOOKUP(E3834,'参数设置&amp;汇总'!S:U,3,0)</f>
        <v>0.01</v>
      </c>
      <c r="U3834" s="78">
        <f t="shared" si="295"/>
        <v>0.15</v>
      </c>
      <c r="V3834" s="13">
        <v>0.85000000000000009</v>
      </c>
      <c r="W3834" s="78">
        <f t="shared" si="297"/>
        <v>0.1764705882352941</v>
      </c>
      <c r="X3834" s="1">
        <f>VLOOKUP(E3834,'渗透率、续签率'!AG:AJ,4,0)</f>
        <v>3285</v>
      </c>
      <c r="Y3834" s="1">
        <f t="shared" si="298"/>
        <v>579.7058823529411</v>
      </c>
      <c r="Z3834">
        <v>0</v>
      </c>
      <c r="AA3834" s="89">
        <f t="shared" si="299"/>
        <v>49275</v>
      </c>
      <c r="AH3834" s="37"/>
      <c r="AI3834" s="37"/>
      <c r="AK3834" s="37"/>
    </row>
    <row r="3835" spans="1:37" hidden="1">
      <c r="A3835" t="s">
        <v>64</v>
      </c>
      <c r="B3835" t="s">
        <v>2</v>
      </c>
      <c r="C3835" t="s">
        <v>9</v>
      </c>
      <c r="D3835" t="s">
        <v>116</v>
      </c>
      <c r="E3835" t="s">
        <v>513</v>
      </c>
      <c r="F3835" t="str">
        <f t="shared" si="296"/>
        <v>平顶山市美术培训</v>
      </c>
      <c r="G3835" t="s">
        <v>110</v>
      </c>
      <c r="H3835" t="s">
        <v>247</v>
      </c>
      <c r="I3835" t="s">
        <v>70</v>
      </c>
      <c r="J3835">
        <v>324</v>
      </c>
      <c r="K3835">
        <v>0</v>
      </c>
      <c r="L3835" s="13">
        <f>VLOOKUP(C3835,'渗透率、续签率'!B:C,2,0)</f>
        <v>0.36699999999999999</v>
      </c>
      <c r="M3835" s="6">
        <v>0</v>
      </c>
      <c r="N3835">
        <v>64</v>
      </c>
      <c r="O3835">
        <v>0</v>
      </c>
      <c r="P3835" s="6">
        <v>0</v>
      </c>
      <c r="Q3835" s="13">
        <v>1.6E-2</v>
      </c>
      <c r="R3835" s="13">
        <v>0</v>
      </c>
      <c r="S3835" s="31">
        <v>385</v>
      </c>
      <c r="T3835" s="6">
        <f>VLOOKUP(E3835,'参数设置&amp;汇总'!S:U,3,0)</f>
        <v>0.01</v>
      </c>
      <c r="U3835" s="78">
        <f t="shared" si="295"/>
        <v>0.64</v>
      </c>
      <c r="V3835" s="13">
        <v>0.85000000000000009</v>
      </c>
      <c r="W3835" s="78">
        <f t="shared" si="297"/>
        <v>0.75294117647058822</v>
      </c>
      <c r="X3835" s="1">
        <f>VLOOKUP(E3835,'渗透率、续签率'!AG:AJ,4,0)</f>
        <v>3285</v>
      </c>
      <c r="Y3835" s="1">
        <f t="shared" si="298"/>
        <v>2473.4117647058824</v>
      </c>
      <c r="Z3835">
        <v>3</v>
      </c>
      <c r="AA3835" s="89">
        <f t="shared" si="299"/>
        <v>210240</v>
      </c>
      <c r="AH3835" s="37"/>
      <c r="AI3835" s="37"/>
      <c r="AK3835" s="37"/>
    </row>
    <row r="3836" spans="1:37" hidden="1">
      <c r="A3836" t="s">
        <v>64</v>
      </c>
      <c r="B3836" t="s">
        <v>2</v>
      </c>
      <c r="C3836" t="s">
        <v>9</v>
      </c>
      <c r="D3836" t="s">
        <v>116</v>
      </c>
      <c r="E3836" t="s">
        <v>513</v>
      </c>
      <c r="F3836" t="str">
        <f t="shared" si="296"/>
        <v>广元市美术培训</v>
      </c>
      <c r="G3836" t="s">
        <v>77</v>
      </c>
      <c r="H3836" t="s">
        <v>248</v>
      </c>
      <c r="I3836" t="s">
        <v>70</v>
      </c>
      <c r="J3836">
        <v>59</v>
      </c>
      <c r="K3836">
        <v>0</v>
      </c>
      <c r="L3836" s="13">
        <f>VLOOKUP(C3836,'渗透率、续签率'!B:C,2,0)</f>
        <v>0.36699999999999999</v>
      </c>
      <c r="M3836" s="6">
        <v>0</v>
      </c>
      <c r="N3836">
        <v>15</v>
      </c>
      <c r="O3836">
        <v>0</v>
      </c>
      <c r="P3836" s="6">
        <v>0</v>
      </c>
      <c r="Q3836" s="13">
        <v>0</v>
      </c>
      <c r="R3836" s="13">
        <v>0</v>
      </c>
      <c r="S3836" s="31">
        <v>59</v>
      </c>
      <c r="T3836" s="6">
        <f>VLOOKUP(E3836,'参数设置&amp;汇总'!S:U,3,0)</f>
        <v>0.01</v>
      </c>
      <c r="U3836" s="78">
        <f t="shared" si="295"/>
        <v>0.15</v>
      </c>
      <c r="V3836" s="13">
        <v>0.85000000000000009</v>
      </c>
      <c r="W3836" s="78">
        <f t="shared" si="297"/>
        <v>0.1764705882352941</v>
      </c>
      <c r="X3836" s="1">
        <f>VLOOKUP(E3836,'渗透率、续签率'!AG:AJ,4,0)</f>
        <v>3285</v>
      </c>
      <c r="Y3836" s="1">
        <f t="shared" si="298"/>
        <v>579.7058823529411</v>
      </c>
      <c r="Z3836">
        <v>1</v>
      </c>
      <c r="AA3836" s="89">
        <f t="shared" si="299"/>
        <v>49275</v>
      </c>
      <c r="AH3836" s="37"/>
      <c r="AI3836" s="37"/>
      <c r="AK3836" s="37"/>
    </row>
    <row r="3837" spans="1:37" hidden="1">
      <c r="A3837" t="s">
        <v>64</v>
      </c>
      <c r="B3837" t="s">
        <v>2</v>
      </c>
      <c r="C3837" t="s">
        <v>9</v>
      </c>
      <c r="D3837" t="s">
        <v>116</v>
      </c>
      <c r="E3837" t="s">
        <v>513</v>
      </c>
      <c r="F3837" t="str">
        <f t="shared" si="296"/>
        <v>广安市美术培训</v>
      </c>
      <c r="G3837" t="s">
        <v>77</v>
      </c>
      <c r="H3837" t="s">
        <v>249</v>
      </c>
      <c r="I3837" t="s">
        <v>70</v>
      </c>
      <c r="J3837">
        <v>91</v>
      </c>
      <c r="K3837">
        <v>0</v>
      </c>
      <c r="L3837" s="13">
        <f>VLOOKUP(C3837,'渗透率、续签率'!B:C,2,0)</f>
        <v>0.36699999999999999</v>
      </c>
      <c r="M3837" s="6">
        <v>0</v>
      </c>
      <c r="N3837">
        <v>60</v>
      </c>
      <c r="O3837">
        <v>0</v>
      </c>
      <c r="P3837" s="6">
        <v>0</v>
      </c>
      <c r="Q3837" s="13">
        <v>0</v>
      </c>
      <c r="R3837" s="13">
        <v>0</v>
      </c>
      <c r="S3837" s="31">
        <v>150</v>
      </c>
      <c r="T3837" s="6">
        <f>VLOOKUP(E3837,'参数设置&amp;汇总'!S:U,3,0)</f>
        <v>0.01</v>
      </c>
      <c r="U3837" s="78">
        <f t="shared" si="295"/>
        <v>0.6</v>
      </c>
      <c r="V3837" s="13">
        <v>0.85000000000000009</v>
      </c>
      <c r="W3837" s="78">
        <f t="shared" si="297"/>
        <v>0.70588235294117641</v>
      </c>
      <c r="X3837" s="1">
        <f>VLOOKUP(E3837,'渗透率、续签率'!AG:AJ,4,0)</f>
        <v>3285</v>
      </c>
      <c r="Y3837" s="1">
        <f t="shared" si="298"/>
        <v>2318.8235294117644</v>
      </c>
      <c r="Z3837">
        <v>0</v>
      </c>
      <c r="AA3837" s="89">
        <f t="shared" si="299"/>
        <v>197100</v>
      </c>
      <c r="AH3837" s="37"/>
      <c r="AI3837" s="37"/>
      <c r="AK3837" s="37"/>
    </row>
    <row r="3838" spans="1:37" hidden="1">
      <c r="A3838" t="s">
        <v>64</v>
      </c>
      <c r="B3838" t="s">
        <v>2</v>
      </c>
      <c r="C3838" t="s">
        <v>9</v>
      </c>
      <c r="D3838" t="s">
        <v>116</v>
      </c>
      <c r="E3838" t="s">
        <v>513</v>
      </c>
      <c r="F3838" t="str">
        <f t="shared" si="296"/>
        <v>庆阳市美术培训</v>
      </c>
      <c r="G3838" t="s">
        <v>132</v>
      </c>
      <c r="H3838" t="s">
        <v>250</v>
      </c>
      <c r="I3838" t="s">
        <v>70</v>
      </c>
      <c r="J3838">
        <v>83</v>
      </c>
      <c r="K3838">
        <v>0</v>
      </c>
      <c r="L3838" s="13">
        <f>VLOOKUP(C3838,'渗透率、续签率'!B:C,2,0)</f>
        <v>0.36699999999999999</v>
      </c>
      <c r="M3838" s="6">
        <v>0</v>
      </c>
      <c r="N3838">
        <v>14</v>
      </c>
      <c r="O3838">
        <v>0</v>
      </c>
      <c r="P3838" s="6">
        <v>0</v>
      </c>
      <c r="Q3838" s="13">
        <v>0</v>
      </c>
      <c r="R3838" s="13">
        <v>0</v>
      </c>
      <c r="S3838" s="31">
        <v>60</v>
      </c>
      <c r="T3838" s="6">
        <f>VLOOKUP(E3838,'参数设置&amp;汇总'!S:U,3,0)</f>
        <v>0.01</v>
      </c>
      <c r="U3838" s="78">
        <f t="shared" si="295"/>
        <v>0.14000000000000001</v>
      </c>
      <c r="V3838" s="13">
        <v>0.85000000000000009</v>
      </c>
      <c r="W3838" s="78">
        <f t="shared" si="297"/>
        <v>0.16470588235294117</v>
      </c>
      <c r="X3838" s="1">
        <f>VLOOKUP(E3838,'渗透率、续签率'!AG:AJ,4,0)</f>
        <v>3285</v>
      </c>
      <c r="Y3838" s="1">
        <f t="shared" si="298"/>
        <v>541.05882352941171</v>
      </c>
      <c r="Z3838">
        <v>0</v>
      </c>
      <c r="AA3838" s="89">
        <f t="shared" si="299"/>
        <v>45990</v>
      </c>
    </row>
    <row r="3839" spans="1:37" hidden="1">
      <c r="A3839" t="s">
        <v>64</v>
      </c>
      <c r="B3839" t="s">
        <v>2</v>
      </c>
      <c r="C3839" t="s">
        <v>9</v>
      </c>
      <c r="D3839" t="s">
        <v>116</v>
      </c>
      <c r="E3839" t="s">
        <v>513</v>
      </c>
      <c r="F3839" t="str">
        <f t="shared" si="296"/>
        <v>廊坊市美术培训</v>
      </c>
      <c r="G3839" t="s">
        <v>159</v>
      </c>
      <c r="H3839" t="s">
        <v>251</v>
      </c>
      <c r="I3839" t="s">
        <v>70</v>
      </c>
      <c r="J3839">
        <v>553</v>
      </c>
      <c r="K3839">
        <v>0</v>
      </c>
      <c r="L3839" s="13">
        <f>VLOOKUP(C3839,'渗透率、续签率'!B:C,2,0)</f>
        <v>0.36699999999999999</v>
      </c>
      <c r="M3839" s="6">
        <v>0</v>
      </c>
      <c r="N3839">
        <v>185</v>
      </c>
      <c r="O3839">
        <v>0</v>
      </c>
      <c r="P3839" s="6">
        <v>0</v>
      </c>
      <c r="Q3839" s="13">
        <v>0.04</v>
      </c>
      <c r="R3839" s="13">
        <v>0</v>
      </c>
      <c r="S3839" s="31">
        <v>822</v>
      </c>
      <c r="T3839" s="6">
        <f>VLOOKUP(E3839,'参数设置&amp;汇总'!S:U,3,0)</f>
        <v>0.01</v>
      </c>
      <c r="U3839" s="78">
        <f t="shared" si="295"/>
        <v>1.85</v>
      </c>
      <c r="V3839" s="13">
        <v>0.85000000000000009</v>
      </c>
      <c r="W3839" s="78">
        <f t="shared" si="297"/>
        <v>2.1764705882352939</v>
      </c>
      <c r="X3839" s="1">
        <f>VLOOKUP(E3839,'渗透率、续签率'!AG:AJ,4,0)</f>
        <v>3285</v>
      </c>
      <c r="Y3839" s="1">
        <f t="shared" si="298"/>
        <v>7149.7058823529405</v>
      </c>
      <c r="Z3839">
        <v>3</v>
      </c>
      <c r="AA3839" s="89">
        <f t="shared" si="299"/>
        <v>607725</v>
      </c>
      <c r="AH3839" s="37"/>
      <c r="AI3839" s="37"/>
      <c r="AK3839" s="37"/>
    </row>
    <row r="3840" spans="1:37" hidden="1">
      <c r="A3840" t="s">
        <v>64</v>
      </c>
      <c r="B3840" t="s">
        <v>2</v>
      </c>
      <c r="C3840" t="s">
        <v>9</v>
      </c>
      <c r="D3840" t="s">
        <v>116</v>
      </c>
      <c r="E3840" t="s">
        <v>513</v>
      </c>
      <c r="F3840" t="str">
        <f t="shared" si="296"/>
        <v>延安市美术培训</v>
      </c>
      <c r="G3840" t="s">
        <v>108</v>
      </c>
      <c r="H3840" t="s">
        <v>252</v>
      </c>
      <c r="I3840" t="s">
        <v>70</v>
      </c>
      <c r="J3840">
        <v>84</v>
      </c>
      <c r="K3840">
        <v>0</v>
      </c>
      <c r="L3840" s="13">
        <f>VLOOKUP(C3840,'渗透率、续签率'!B:C,2,0)</f>
        <v>0.36699999999999999</v>
      </c>
      <c r="M3840" s="6">
        <v>0</v>
      </c>
      <c r="N3840">
        <v>25</v>
      </c>
      <c r="O3840">
        <v>0</v>
      </c>
      <c r="P3840" s="6">
        <v>0</v>
      </c>
      <c r="Q3840" s="13">
        <v>0</v>
      </c>
      <c r="R3840" s="13">
        <v>0</v>
      </c>
      <c r="S3840" s="31">
        <v>78</v>
      </c>
      <c r="T3840" s="6">
        <f>VLOOKUP(E3840,'参数设置&amp;汇总'!S:U,3,0)</f>
        <v>0.01</v>
      </c>
      <c r="U3840" s="78">
        <f t="shared" si="295"/>
        <v>0.25</v>
      </c>
      <c r="V3840" s="13">
        <v>0.85000000000000009</v>
      </c>
      <c r="W3840" s="78">
        <f t="shared" si="297"/>
        <v>0.29411764705882348</v>
      </c>
      <c r="X3840" s="1">
        <f>VLOOKUP(E3840,'渗透率、续签率'!AG:AJ,4,0)</f>
        <v>3285</v>
      </c>
      <c r="Y3840" s="1">
        <f t="shared" si="298"/>
        <v>966.17647058823513</v>
      </c>
      <c r="Z3840">
        <v>4</v>
      </c>
      <c r="AA3840" s="89">
        <f t="shared" si="299"/>
        <v>82125</v>
      </c>
      <c r="AH3840" s="37"/>
      <c r="AI3840" s="37"/>
      <c r="AJ3840" s="1"/>
      <c r="AK3840" s="37"/>
    </row>
    <row r="3841" spans="1:37" hidden="1">
      <c r="A3841" t="s">
        <v>64</v>
      </c>
      <c r="B3841" t="s">
        <v>2</v>
      </c>
      <c r="C3841" t="s">
        <v>9</v>
      </c>
      <c r="D3841" t="s">
        <v>116</v>
      </c>
      <c r="E3841" t="s">
        <v>513</v>
      </c>
      <c r="F3841" t="str">
        <f t="shared" si="296"/>
        <v>延边朝鲜族自治州美术培训</v>
      </c>
      <c r="G3841" t="s">
        <v>188</v>
      </c>
      <c r="H3841" t="s">
        <v>253</v>
      </c>
      <c r="I3841" t="s">
        <v>70</v>
      </c>
      <c r="J3841">
        <v>136</v>
      </c>
      <c r="K3841">
        <v>0</v>
      </c>
      <c r="L3841" s="13">
        <f>VLOOKUP(C3841,'渗透率、续签率'!B:C,2,0)</f>
        <v>0.36699999999999999</v>
      </c>
      <c r="M3841" s="6">
        <v>0</v>
      </c>
      <c r="N3841">
        <v>33</v>
      </c>
      <c r="O3841">
        <v>0</v>
      </c>
      <c r="P3841" s="6">
        <v>0</v>
      </c>
      <c r="Q3841" s="13">
        <v>0</v>
      </c>
      <c r="R3841" s="13">
        <v>0</v>
      </c>
      <c r="S3841" s="31">
        <v>140</v>
      </c>
      <c r="T3841" s="6">
        <f>VLOOKUP(E3841,'参数设置&amp;汇总'!S:U,3,0)</f>
        <v>0.01</v>
      </c>
      <c r="U3841" s="78">
        <f t="shared" si="295"/>
        <v>0.33</v>
      </c>
      <c r="V3841" s="13">
        <v>0.85000000000000009</v>
      </c>
      <c r="W3841" s="78">
        <f t="shared" si="297"/>
        <v>0.38823529411764701</v>
      </c>
      <c r="X3841" s="1">
        <f>VLOOKUP(E3841,'渗透率、续签率'!AG:AJ,4,0)</f>
        <v>3285</v>
      </c>
      <c r="Y3841" s="1">
        <f t="shared" si="298"/>
        <v>1275.3529411764705</v>
      </c>
      <c r="Z3841">
        <v>0</v>
      </c>
      <c r="AA3841" s="89">
        <f t="shared" si="299"/>
        <v>108405</v>
      </c>
      <c r="AH3841" s="37"/>
      <c r="AI3841" s="37"/>
      <c r="AK3841" s="37"/>
    </row>
    <row r="3842" spans="1:37" hidden="1">
      <c r="A3842" t="s">
        <v>64</v>
      </c>
      <c r="B3842" t="s">
        <v>2</v>
      </c>
      <c r="C3842" t="s">
        <v>9</v>
      </c>
      <c r="D3842" t="s">
        <v>116</v>
      </c>
      <c r="E3842" t="s">
        <v>513</v>
      </c>
      <c r="F3842" t="str">
        <f t="shared" si="296"/>
        <v>开封市美术培训</v>
      </c>
      <c r="G3842" t="s">
        <v>110</v>
      </c>
      <c r="H3842" t="s">
        <v>254</v>
      </c>
      <c r="I3842" t="s">
        <v>70</v>
      </c>
      <c r="J3842">
        <v>332</v>
      </c>
      <c r="K3842">
        <v>0</v>
      </c>
      <c r="L3842" s="13">
        <f>VLOOKUP(C3842,'渗透率、续签率'!B:C,2,0)</f>
        <v>0.36699999999999999</v>
      </c>
      <c r="M3842" s="6">
        <v>0</v>
      </c>
      <c r="N3842">
        <v>80</v>
      </c>
      <c r="O3842">
        <v>0</v>
      </c>
      <c r="P3842" s="6">
        <v>0</v>
      </c>
      <c r="Q3842" s="13">
        <v>4.9000000000000002E-2</v>
      </c>
      <c r="R3842" s="13">
        <v>0</v>
      </c>
      <c r="S3842" s="31">
        <v>418</v>
      </c>
      <c r="T3842" s="6">
        <f>VLOOKUP(E3842,'参数设置&amp;汇总'!S:U,3,0)</f>
        <v>0.01</v>
      </c>
      <c r="U3842" s="78">
        <f t="shared" si="295"/>
        <v>0.8</v>
      </c>
      <c r="V3842" s="13">
        <v>0.85000000000000009</v>
      </c>
      <c r="W3842" s="78">
        <f t="shared" si="297"/>
        <v>0.94117647058823528</v>
      </c>
      <c r="X3842" s="1">
        <f>VLOOKUP(E3842,'渗透率、续签率'!AG:AJ,4,0)</f>
        <v>3285</v>
      </c>
      <c r="Y3842" s="1">
        <f t="shared" si="298"/>
        <v>3091.7647058823527</v>
      </c>
      <c r="Z3842">
        <v>2</v>
      </c>
      <c r="AA3842" s="89">
        <f t="shared" si="299"/>
        <v>262800</v>
      </c>
    </row>
    <row r="3843" spans="1:37" hidden="1">
      <c r="A3843" t="s">
        <v>64</v>
      </c>
      <c r="B3843" t="s">
        <v>2</v>
      </c>
      <c r="C3843" t="s">
        <v>9</v>
      </c>
      <c r="D3843" t="s">
        <v>116</v>
      </c>
      <c r="E3843" t="s">
        <v>513</v>
      </c>
      <c r="F3843" t="str">
        <f t="shared" si="296"/>
        <v>张家口市美术培训</v>
      </c>
      <c r="G3843" t="s">
        <v>159</v>
      </c>
      <c r="H3843" t="s">
        <v>255</v>
      </c>
      <c r="I3843" t="s">
        <v>70</v>
      </c>
      <c r="J3843">
        <v>216</v>
      </c>
      <c r="K3843">
        <v>0</v>
      </c>
      <c r="L3843" s="13">
        <f>VLOOKUP(C3843,'渗透率、续签率'!B:C,2,0)</f>
        <v>0.36699999999999999</v>
      </c>
      <c r="M3843" s="6">
        <v>0</v>
      </c>
      <c r="N3843">
        <v>41</v>
      </c>
      <c r="O3843">
        <v>0</v>
      </c>
      <c r="P3843" s="6">
        <v>0</v>
      </c>
      <c r="Q3843" s="13">
        <v>0</v>
      </c>
      <c r="R3843" s="13">
        <v>0</v>
      </c>
      <c r="S3843" s="31">
        <v>239</v>
      </c>
      <c r="T3843" s="6">
        <f>VLOOKUP(E3843,'参数设置&amp;汇总'!S:U,3,0)</f>
        <v>0.01</v>
      </c>
      <c r="U3843" s="78">
        <f t="shared" ref="U3843:U3906" si="300">IF(T3843*N3843&gt;=O3843,T3843*N3843,O3843)</f>
        <v>0.41000000000000003</v>
      </c>
      <c r="V3843" s="13">
        <v>0.85000000000000009</v>
      </c>
      <c r="W3843" s="78">
        <f t="shared" si="297"/>
        <v>0.4823529411764706</v>
      </c>
      <c r="X3843" s="1">
        <f>VLOOKUP(E3843,'渗透率、续签率'!AG:AJ,4,0)</f>
        <v>3285</v>
      </c>
      <c r="Y3843" s="1">
        <f t="shared" si="298"/>
        <v>1584.5294117647059</v>
      </c>
      <c r="Z3843">
        <v>4</v>
      </c>
      <c r="AA3843" s="89">
        <f t="shared" si="299"/>
        <v>134685</v>
      </c>
      <c r="AH3843" s="37"/>
      <c r="AI3843" s="37"/>
      <c r="AK3843" s="37"/>
    </row>
    <row r="3844" spans="1:37" hidden="1">
      <c r="A3844" t="s">
        <v>64</v>
      </c>
      <c r="B3844" t="s">
        <v>2</v>
      </c>
      <c r="C3844" t="s">
        <v>9</v>
      </c>
      <c r="D3844" t="s">
        <v>116</v>
      </c>
      <c r="E3844" t="s">
        <v>513</v>
      </c>
      <c r="F3844" t="str">
        <f t="shared" ref="F3844:F3907" si="301">H3844&amp;C3844</f>
        <v>张家界市美术培训</v>
      </c>
      <c r="G3844" t="s">
        <v>113</v>
      </c>
      <c r="H3844" t="s">
        <v>256</v>
      </c>
      <c r="I3844" t="s">
        <v>68</v>
      </c>
      <c r="J3844">
        <v>76</v>
      </c>
      <c r="K3844">
        <v>0</v>
      </c>
      <c r="L3844" s="13">
        <f>VLOOKUP(C3844,'渗透率、续签率'!B:C,2,0)</f>
        <v>0.36699999999999999</v>
      </c>
      <c r="M3844" s="6">
        <v>0</v>
      </c>
      <c r="N3844">
        <v>14</v>
      </c>
      <c r="O3844">
        <v>0</v>
      </c>
      <c r="P3844" s="6">
        <v>0</v>
      </c>
      <c r="Q3844" s="13">
        <v>0</v>
      </c>
      <c r="R3844" s="13">
        <v>0</v>
      </c>
      <c r="S3844" s="31">
        <v>78</v>
      </c>
      <c r="T3844" s="6">
        <f>VLOOKUP(E3844,'参数设置&amp;汇总'!S:U,3,0)</f>
        <v>0.01</v>
      </c>
      <c r="U3844" s="78">
        <f t="shared" si="300"/>
        <v>0.14000000000000001</v>
      </c>
      <c r="V3844" s="13">
        <v>0.85000000000000009</v>
      </c>
      <c r="W3844" s="78">
        <f t="shared" ref="W3844:W3907" si="302">(O3844*(1-L3844)+IF((U3844-O3844)&lt;0,0,(U3844-O3844)))/V3844</f>
        <v>0.16470588235294117</v>
      </c>
      <c r="X3844" s="1">
        <f>VLOOKUP(E3844,'渗透率、续签率'!AG:AJ,4,0)</f>
        <v>3285</v>
      </c>
      <c r="Y3844" s="1">
        <f t="shared" ref="Y3844:Y3907" si="303">X3844*W3844</f>
        <v>541.05882352941171</v>
      </c>
      <c r="Z3844">
        <v>0</v>
      </c>
      <c r="AA3844" s="89">
        <f t="shared" ref="AA3844:AA3907" si="304">N3844*X3844</f>
        <v>45990</v>
      </c>
      <c r="AH3844" s="37"/>
      <c r="AI3844" s="37"/>
      <c r="AK3844" s="37"/>
    </row>
    <row r="3845" spans="1:37" hidden="1">
      <c r="A3845" t="s">
        <v>64</v>
      </c>
      <c r="B3845" t="s">
        <v>2</v>
      </c>
      <c r="C3845" t="s">
        <v>9</v>
      </c>
      <c r="D3845" t="s">
        <v>116</v>
      </c>
      <c r="E3845" t="s">
        <v>513</v>
      </c>
      <c r="F3845" t="str">
        <f t="shared" si="301"/>
        <v>张掖市美术培训</v>
      </c>
      <c r="G3845" t="s">
        <v>132</v>
      </c>
      <c r="H3845" t="s">
        <v>257</v>
      </c>
      <c r="I3845" t="s">
        <v>70</v>
      </c>
      <c r="J3845">
        <v>44</v>
      </c>
      <c r="K3845">
        <v>0</v>
      </c>
      <c r="L3845" s="13">
        <f>VLOOKUP(C3845,'渗透率、续签率'!B:C,2,0)</f>
        <v>0.36699999999999999</v>
      </c>
      <c r="M3845" s="6">
        <v>0</v>
      </c>
      <c r="N3845">
        <v>13</v>
      </c>
      <c r="O3845">
        <v>0</v>
      </c>
      <c r="P3845" s="6">
        <v>0</v>
      </c>
      <c r="Q3845" s="13">
        <v>0</v>
      </c>
      <c r="R3845" s="13">
        <v>0</v>
      </c>
      <c r="S3845" s="31">
        <v>44</v>
      </c>
      <c r="T3845" s="6">
        <f>VLOOKUP(E3845,'参数设置&amp;汇总'!S:U,3,0)</f>
        <v>0.01</v>
      </c>
      <c r="U3845" s="78">
        <f t="shared" si="300"/>
        <v>0.13</v>
      </c>
      <c r="V3845" s="13">
        <v>0.85000000000000009</v>
      </c>
      <c r="W3845" s="78">
        <f t="shared" si="302"/>
        <v>0.15294117647058822</v>
      </c>
      <c r="X3845" s="1">
        <f>VLOOKUP(E3845,'渗透率、续签率'!AG:AJ,4,0)</f>
        <v>3285</v>
      </c>
      <c r="Y3845" s="1">
        <f t="shared" si="303"/>
        <v>502.41176470588232</v>
      </c>
      <c r="Z3845">
        <v>0</v>
      </c>
      <c r="AA3845" s="89">
        <f t="shared" si="304"/>
        <v>42705</v>
      </c>
      <c r="AH3845" s="37"/>
      <c r="AI3845" s="37"/>
      <c r="AK3845" s="37"/>
    </row>
    <row r="3846" spans="1:37" hidden="1">
      <c r="A3846" t="s">
        <v>64</v>
      </c>
      <c r="B3846" t="s">
        <v>2</v>
      </c>
      <c r="C3846" t="s">
        <v>9</v>
      </c>
      <c r="D3846" t="s">
        <v>116</v>
      </c>
      <c r="E3846" t="s">
        <v>513</v>
      </c>
      <c r="F3846" t="str">
        <f t="shared" si="301"/>
        <v>徐州市美术培训</v>
      </c>
      <c r="G3846" t="s">
        <v>73</v>
      </c>
      <c r="H3846" t="s">
        <v>258</v>
      </c>
      <c r="I3846" t="s">
        <v>70</v>
      </c>
      <c r="J3846">
        <v>966</v>
      </c>
      <c r="K3846">
        <v>4</v>
      </c>
      <c r="L3846" s="13">
        <f>VLOOKUP(C3846,'渗透率、续签率'!B:C,2,0)</f>
        <v>0.36699999999999999</v>
      </c>
      <c r="M3846" s="6">
        <v>0</v>
      </c>
      <c r="N3846">
        <v>143</v>
      </c>
      <c r="O3846">
        <v>4</v>
      </c>
      <c r="P3846" s="6">
        <v>0.03</v>
      </c>
      <c r="Q3846" s="13">
        <v>7.3999999999999996E-2</v>
      </c>
      <c r="R3846" s="13">
        <v>5.3999999999999999E-2</v>
      </c>
      <c r="S3846" s="31">
        <v>904</v>
      </c>
      <c r="T3846" s="6">
        <f>VLOOKUP(E3846,'参数设置&amp;汇总'!S:U,3,0)</f>
        <v>0.01</v>
      </c>
      <c r="U3846" s="78">
        <f t="shared" si="300"/>
        <v>4</v>
      </c>
      <c r="V3846" s="13">
        <v>0.85000000000000009</v>
      </c>
      <c r="W3846" s="78">
        <f t="shared" si="302"/>
        <v>2.9788235294117644</v>
      </c>
      <c r="X3846" s="1">
        <f>VLOOKUP(E3846,'渗透率、续签率'!AG:AJ,4,0)</f>
        <v>3285</v>
      </c>
      <c r="Y3846" s="1">
        <f t="shared" si="303"/>
        <v>9785.4352941176458</v>
      </c>
      <c r="Z3846">
        <v>24</v>
      </c>
      <c r="AA3846" s="89">
        <f t="shared" si="304"/>
        <v>469755</v>
      </c>
      <c r="AH3846" s="37"/>
      <c r="AI3846" s="37"/>
      <c r="AK3846" s="37"/>
    </row>
    <row r="3847" spans="1:37" hidden="1">
      <c r="A3847" t="s">
        <v>64</v>
      </c>
      <c r="B3847" t="s">
        <v>2</v>
      </c>
      <c r="C3847" t="s">
        <v>9</v>
      </c>
      <c r="D3847" t="s">
        <v>116</v>
      </c>
      <c r="E3847" t="s">
        <v>513</v>
      </c>
      <c r="F3847" t="str">
        <f t="shared" si="301"/>
        <v>德宏傣族景颇族自治州美术培训</v>
      </c>
      <c r="G3847" t="s">
        <v>99</v>
      </c>
      <c r="H3847" t="s">
        <v>259</v>
      </c>
      <c r="I3847" t="s">
        <v>68</v>
      </c>
      <c r="J3847">
        <v>48</v>
      </c>
      <c r="K3847">
        <v>0</v>
      </c>
      <c r="L3847" s="13">
        <f>VLOOKUP(C3847,'渗透率、续签率'!B:C,2,0)</f>
        <v>0.36699999999999999</v>
      </c>
      <c r="M3847" s="6">
        <v>0</v>
      </c>
      <c r="N3847">
        <v>7</v>
      </c>
      <c r="O3847">
        <v>0</v>
      </c>
      <c r="P3847" s="6">
        <v>0</v>
      </c>
      <c r="Q3847" s="13">
        <v>0</v>
      </c>
      <c r="R3847" s="13">
        <v>0</v>
      </c>
      <c r="S3847" s="31">
        <v>43</v>
      </c>
      <c r="T3847" s="6">
        <f>VLOOKUP(E3847,'参数设置&amp;汇总'!S:U,3,0)</f>
        <v>0.01</v>
      </c>
      <c r="U3847" s="78">
        <f t="shared" si="300"/>
        <v>7.0000000000000007E-2</v>
      </c>
      <c r="V3847" s="13">
        <v>0.85000000000000009</v>
      </c>
      <c r="W3847" s="78">
        <f t="shared" si="302"/>
        <v>8.2352941176470587E-2</v>
      </c>
      <c r="X3847" s="1">
        <f>VLOOKUP(E3847,'渗透率、续签率'!AG:AJ,4,0)</f>
        <v>3285</v>
      </c>
      <c r="Y3847" s="1">
        <f t="shared" si="303"/>
        <v>270.52941176470586</v>
      </c>
      <c r="Z3847">
        <v>1</v>
      </c>
      <c r="AA3847" s="89">
        <f t="shared" si="304"/>
        <v>22995</v>
      </c>
      <c r="AH3847" s="37"/>
      <c r="AI3847" s="37"/>
      <c r="AK3847" s="37"/>
    </row>
    <row r="3848" spans="1:37" hidden="1">
      <c r="A3848" t="s">
        <v>64</v>
      </c>
      <c r="B3848" t="s">
        <v>2</v>
      </c>
      <c r="C3848" t="s">
        <v>9</v>
      </c>
      <c r="D3848" t="s">
        <v>116</v>
      </c>
      <c r="E3848" t="s">
        <v>513</v>
      </c>
      <c r="F3848" t="str">
        <f t="shared" si="301"/>
        <v>德州市美术培训</v>
      </c>
      <c r="G3848" t="s">
        <v>103</v>
      </c>
      <c r="H3848" t="s">
        <v>260</v>
      </c>
      <c r="I3848" t="s">
        <v>70</v>
      </c>
      <c r="J3848">
        <v>342</v>
      </c>
      <c r="K3848">
        <v>0</v>
      </c>
      <c r="L3848" s="13">
        <f>VLOOKUP(C3848,'渗透率、续签率'!B:C,2,0)</f>
        <v>0.36699999999999999</v>
      </c>
      <c r="M3848" s="6">
        <v>0</v>
      </c>
      <c r="N3848">
        <v>104</v>
      </c>
      <c r="O3848">
        <v>0</v>
      </c>
      <c r="P3848" s="6">
        <v>0</v>
      </c>
      <c r="Q3848" s="13">
        <v>0.01</v>
      </c>
      <c r="R3848" s="13">
        <v>0</v>
      </c>
      <c r="S3848" s="31">
        <v>526</v>
      </c>
      <c r="T3848" s="6">
        <f>VLOOKUP(E3848,'参数设置&amp;汇总'!S:U,3,0)</f>
        <v>0.01</v>
      </c>
      <c r="U3848" s="78">
        <f t="shared" si="300"/>
        <v>1.04</v>
      </c>
      <c r="V3848" s="13">
        <v>0.85000000000000009</v>
      </c>
      <c r="W3848" s="78">
        <f t="shared" si="302"/>
        <v>1.2235294117647058</v>
      </c>
      <c r="X3848" s="1">
        <f>VLOOKUP(E3848,'渗透率、续签率'!AG:AJ,4,0)</f>
        <v>3285</v>
      </c>
      <c r="Y3848" s="1">
        <f t="shared" si="303"/>
        <v>4019.2941176470586</v>
      </c>
      <c r="Z3848">
        <v>3</v>
      </c>
      <c r="AA3848" s="89">
        <f t="shared" si="304"/>
        <v>341640</v>
      </c>
      <c r="AH3848" s="37"/>
      <c r="AI3848" s="37"/>
      <c r="AK3848" s="37"/>
    </row>
    <row r="3849" spans="1:37" hidden="1">
      <c r="A3849" t="s">
        <v>64</v>
      </c>
      <c r="B3849" t="s">
        <v>2</v>
      </c>
      <c r="C3849" t="s">
        <v>9</v>
      </c>
      <c r="D3849" t="s">
        <v>116</v>
      </c>
      <c r="E3849" t="s">
        <v>513</v>
      </c>
      <c r="F3849" t="str">
        <f t="shared" si="301"/>
        <v>德阳市美术培训</v>
      </c>
      <c r="G3849" t="s">
        <v>77</v>
      </c>
      <c r="H3849" t="s">
        <v>261</v>
      </c>
      <c r="I3849" t="s">
        <v>70</v>
      </c>
      <c r="J3849">
        <v>138</v>
      </c>
      <c r="K3849">
        <v>0</v>
      </c>
      <c r="L3849" s="13">
        <f>VLOOKUP(C3849,'渗透率、续签率'!B:C,2,0)</f>
        <v>0.36699999999999999</v>
      </c>
      <c r="M3849" s="6">
        <v>0</v>
      </c>
      <c r="N3849">
        <v>40</v>
      </c>
      <c r="O3849">
        <v>0</v>
      </c>
      <c r="P3849" s="6">
        <v>0</v>
      </c>
      <c r="Q3849" s="13">
        <v>1.6E-2</v>
      </c>
      <c r="R3849" s="13">
        <v>0</v>
      </c>
      <c r="S3849" s="31">
        <v>188</v>
      </c>
      <c r="T3849" s="6">
        <f>VLOOKUP(E3849,'参数设置&amp;汇总'!S:U,3,0)</f>
        <v>0.01</v>
      </c>
      <c r="U3849" s="78">
        <f t="shared" si="300"/>
        <v>0.4</v>
      </c>
      <c r="V3849" s="13">
        <v>0.85000000000000009</v>
      </c>
      <c r="W3849" s="78">
        <f t="shared" si="302"/>
        <v>0.47058823529411764</v>
      </c>
      <c r="X3849" s="1">
        <f>VLOOKUP(E3849,'渗透率、续签率'!AG:AJ,4,0)</f>
        <v>3285</v>
      </c>
      <c r="Y3849" s="1">
        <f t="shared" si="303"/>
        <v>1545.8823529411764</v>
      </c>
      <c r="Z3849">
        <v>11</v>
      </c>
      <c r="AA3849" s="89">
        <f t="shared" si="304"/>
        <v>131400</v>
      </c>
      <c r="AH3849" s="37"/>
      <c r="AI3849" s="37"/>
      <c r="AK3849" s="37"/>
    </row>
    <row r="3850" spans="1:37" hidden="1">
      <c r="A3850" t="s">
        <v>64</v>
      </c>
      <c r="B3850" t="s">
        <v>2</v>
      </c>
      <c r="C3850" t="s">
        <v>9</v>
      </c>
      <c r="D3850" t="s">
        <v>116</v>
      </c>
      <c r="E3850" t="s">
        <v>513</v>
      </c>
      <c r="F3850" t="str">
        <f t="shared" si="301"/>
        <v>忻州市美术培训</v>
      </c>
      <c r="G3850" t="s">
        <v>134</v>
      </c>
      <c r="H3850" t="s">
        <v>262</v>
      </c>
      <c r="I3850" t="s">
        <v>70</v>
      </c>
      <c r="J3850">
        <v>110</v>
      </c>
      <c r="K3850">
        <v>0</v>
      </c>
      <c r="L3850" s="13">
        <f>VLOOKUP(C3850,'渗透率、续签率'!B:C,2,0)</f>
        <v>0.36699999999999999</v>
      </c>
      <c r="M3850" s="6">
        <v>0</v>
      </c>
      <c r="N3850">
        <v>43</v>
      </c>
      <c r="O3850">
        <v>0</v>
      </c>
      <c r="P3850" s="6">
        <v>0</v>
      </c>
      <c r="Q3850" s="13">
        <v>0</v>
      </c>
      <c r="R3850" s="13">
        <v>0</v>
      </c>
      <c r="S3850" s="31">
        <v>180</v>
      </c>
      <c r="T3850" s="6">
        <f>VLOOKUP(E3850,'参数设置&amp;汇总'!S:U,3,0)</f>
        <v>0.01</v>
      </c>
      <c r="U3850" s="78">
        <f t="shared" si="300"/>
        <v>0.43</v>
      </c>
      <c r="V3850" s="13">
        <v>0.85000000000000009</v>
      </c>
      <c r="W3850" s="78">
        <f t="shared" si="302"/>
        <v>0.50588235294117645</v>
      </c>
      <c r="X3850" s="1">
        <f>VLOOKUP(E3850,'渗透率、续签率'!AG:AJ,4,0)</f>
        <v>3285</v>
      </c>
      <c r="Y3850" s="1">
        <f t="shared" si="303"/>
        <v>1661.8235294117646</v>
      </c>
      <c r="Z3850">
        <v>0</v>
      </c>
      <c r="AA3850" s="89">
        <f t="shared" si="304"/>
        <v>141255</v>
      </c>
      <c r="AH3850" s="37"/>
      <c r="AI3850" s="37"/>
      <c r="AK3850" s="37"/>
    </row>
    <row r="3851" spans="1:37" hidden="1">
      <c r="A3851" t="s">
        <v>64</v>
      </c>
      <c r="B3851" t="s">
        <v>2</v>
      </c>
      <c r="C3851" t="s">
        <v>9</v>
      </c>
      <c r="D3851" t="s">
        <v>116</v>
      </c>
      <c r="E3851" t="s">
        <v>513</v>
      </c>
      <c r="F3851" t="str">
        <f t="shared" si="301"/>
        <v>怀化市美术培训</v>
      </c>
      <c r="G3851" t="s">
        <v>113</v>
      </c>
      <c r="H3851" t="s">
        <v>263</v>
      </c>
      <c r="I3851" t="s">
        <v>68</v>
      </c>
      <c r="J3851">
        <v>140</v>
      </c>
      <c r="K3851">
        <v>0</v>
      </c>
      <c r="L3851" s="13">
        <f>VLOOKUP(C3851,'渗透率、续签率'!B:C,2,0)</f>
        <v>0.36699999999999999</v>
      </c>
      <c r="M3851" s="6">
        <v>0</v>
      </c>
      <c r="N3851">
        <v>32</v>
      </c>
      <c r="O3851">
        <v>0</v>
      </c>
      <c r="P3851" s="6">
        <v>0</v>
      </c>
      <c r="Q3851" s="13">
        <v>0</v>
      </c>
      <c r="R3851" s="13">
        <v>0</v>
      </c>
      <c r="S3851" s="31">
        <v>155</v>
      </c>
      <c r="T3851" s="6">
        <f>VLOOKUP(E3851,'参数设置&amp;汇总'!S:U,3,0)</f>
        <v>0.01</v>
      </c>
      <c r="U3851" s="78">
        <f t="shared" si="300"/>
        <v>0.32</v>
      </c>
      <c r="V3851" s="13">
        <v>0.85000000000000009</v>
      </c>
      <c r="W3851" s="78">
        <f t="shared" si="302"/>
        <v>0.37647058823529411</v>
      </c>
      <c r="X3851" s="1">
        <f>VLOOKUP(E3851,'渗透率、续签率'!AG:AJ,4,0)</f>
        <v>3285</v>
      </c>
      <c r="Y3851" s="1">
        <f t="shared" si="303"/>
        <v>1236.7058823529412</v>
      </c>
      <c r="Z3851">
        <v>1</v>
      </c>
      <c r="AA3851" s="89">
        <f t="shared" si="304"/>
        <v>105120</v>
      </c>
      <c r="AH3851" s="37"/>
      <c r="AI3851" s="37"/>
      <c r="AK3851" s="37"/>
    </row>
    <row r="3852" spans="1:37" hidden="1">
      <c r="A3852" t="s">
        <v>64</v>
      </c>
      <c r="B3852" t="s">
        <v>2</v>
      </c>
      <c r="C3852" t="s">
        <v>9</v>
      </c>
      <c r="D3852" t="s">
        <v>116</v>
      </c>
      <c r="E3852" t="s">
        <v>513</v>
      </c>
      <c r="F3852" t="str">
        <f t="shared" si="301"/>
        <v>怒江傈僳族自治州美术培训</v>
      </c>
      <c r="G3852" t="s">
        <v>99</v>
      </c>
      <c r="H3852" t="s">
        <v>264</v>
      </c>
      <c r="I3852" t="s">
        <v>68</v>
      </c>
      <c r="J3852">
        <v>0</v>
      </c>
      <c r="K3852">
        <v>0</v>
      </c>
      <c r="L3852" s="13">
        <f>VLOOKUP(C3852,'渗透率、续签率'!B:C,2,0)</f>
        <v>0.36699999999999999</v>
      </c>
      <c r="M3852" s="6">
        <v>0</v>
      </c>
      <c r="N3852">
        <v>0</v>
      </c>
      <c r="O3852">
        <v>0</v>
      </c>
      <c r="P3852" s="6">
        <v>0</v>
      </c>
      <c r="Q3852" s="13">
        <v>0</v>
      </c>
      <c r="R3852" s="13">
        <v>0</v>
      </c>
      <c r="S3852" s="31">
        <v>0</v>
      </c>
      <c r="T3852" s="6">
        <f>VLOOKUP(E3852,'参数设置&amp;汇总'!S:U,3,0)</f>
        <v>0.01</v>
      </c>
      <c r="U3852" s="78">
        <f t="shared" si="300"/>
        <v>0</v>
      </c>
      <c r="V3852" s="13">
        <v>0.85000000000000009</v>
      </c>
      <c r="W3852" s="78">
        <f t="shared" si="302"/>
        <v>0</v>
      </c>
      <c r="X3852" s="1">
        <f>VLOOKUP(E3852,'渗透率、续签率'!AG:AJ,4,0)</f>
        <v>3285</v>
      </c>
      <c r="Y3852" s="1">
        <f t="shared" si="303"/>
        <v>0</v>
      </c>
      <c r="Z3852">
        <v>0</v>
      </c>
      <c r="AA3852" s="89">
        <f t="shared" si="304"/>
        <v>0</v>
      </c>
      <c r="AH3852" s="37"/>
      <c r="AI3852" s="37"/>
      <c r="AK3852" s="37"/>
    </row>
    <row r="3853" spans="1:37" hidden="1">
      <c r="A3853" t="s">
        <v>64</v>
      </c>
      <c r="B3853" t="s">
        <v>2</v>
      </c>
      <c r="C3853" t="s">
        <v>9</v>
      </c>
      <c r="D3853" t="s">
        <v>116</v>
      </c>
      <c r="E3853" t="s">
        <v>513</v>
      </c>
      <c r="F3853" t="str">
        <f t="shared" si="301"/>
        <v>恩施土家族苗族自治州美术培训</v>
      </c>
      <c r="G3853" t="s">
        <v>81</v>
      </c>
      <c r="H3853" t="s">
        <v>265</v>
      </c>
      <c r="I3853" t="s">
        <v>68</v>
      </c>
      <c r="J3853">
        <v>133</v>
      </c>
      <c r="K3853">
        <v>0</v>
      </c>
      <c r="L3853" s="13">
        <f>VLOOKUP(C3853,'渗透率、续签率'!B:C,2,0)</f>
        <v>0.36699999999999999</v>
      </c>
      <c r="M3853" s="6">
        <v>0</v>
      </c>
      <c r="N3853">
        <v>7</v>
      </c>
      <c r="O3853">
        <v>0</v>
      </c>
      <c r="P3853" s="6">
        <v>0</v>
      </c>
      <c r="Q3853" s="13">
        <v>0</v>
      </c>
      <c r="R3853" s="13">
        <v>0</v>
      </c>
      <c r="S3853" s="31">
        <v>99</v>
      </c>
      <c r="T3853" s="6">
        <f>VLOOKUP(E3853,'参数设置&amp;汇总'!S:U,3,0)</f>
        <v>0.01</v>
      </c>
      <c r="U3853" s="78">
        <f t="shared" si="300"/>
        <v>7.0000000000000007E-2</v>
      </c>
      <c r="V3853" s="13">
        <v>0.85000000000000009</v>
      </c>
      <c r="W3853" s="78">
        <f t="shared" si="302"/>
        <v>8.2352941176470587E-2</v>
      </c>
      <c r="X3853" s="1">
        <f>VLOOKUP(E3853,'渗透率、续签率'!AG:AJ,4,0)</f>
        <v>3285</v>
      </c>
      <c r="Y3853" s="1">
        <f t="shared" si="303"/>
        <v>270.52941176470586</v>
      </c>
      <c r="Z3853">
        <v>1</v>
      </c>
      <c r="AA3853" s="89">
        <f t="shared" si="304"/>
        <v>22995</v>
      </c>
      <c r="AH3853" s="37"/>
      <c r="AI3853" s="37"/>
      <c r="AK3853" s="37"/>
    </row>
    <row r="3854" spans="1:37" hidden="1">
      <c r="A3854" t="s">
        <v>64</v>
      </c>
      <c r="B3854" t="s">
        <v>2</v>
      </c>
      <c r="C3854" t="s">
        <v>9</v>
      </c>
      <c r="D3854" t="s">
        <v>116</v>
      </c>
      <c r="E3854" t="s">
        <v>513</v>
      </c>
      <c r="F3854" t="str">
        <f t="shared" si="301"/>
        <v>惠州市美术培训</v>
      </c>
      <c r="G3854" t="s">
        <v>75</v>
      </c>
      <c r="H3854" t="s">
        <v>266</v>
      </c>
      <c r="I3854" t="s">
        <v>68</v>
      </c>
      <c r="J3854">
        <v>744</v>
      </c>
      <c r="K3854">
        <v>0</v>
      </c>
      <c r="L3854" s="13">
        <f>VLOOKUP(C3854,'渗透率、续签率'!B:C,2,0)</f>
        <v>0.36699999999999999</v>
      </c>
      <c r="M3854" s="6">
        <v>0</v>
      </c>
      <c r="N3854">
        <v>251</v>
      </c>
      <c r="O3854">
        <v>0</v>
      </c>
      <c r="P3854" s="6">
        <v>0</v>
      </c>
      <c r="Q3854" s="13">
        <v>1.7999999999999999E-2</v>
      </c>
      <c r="R3854" s="13">
        <v>0</v>
      </c>
      <c r="S3854" s="31">
        <v>1155</v>
      </c>
      <c r="T3854" s="6">
        <f>VLOOKUP(E3854,'参数设置&amp;汇总'!S:U,3,0)</f>
        <v>0.01</v>
      </c>
      <c r="U3854" s="78">
        <f t="shared" si="300"/>
        <v>2.5100000000000002</v>
      </c>
      <c r="V3854" s="13">
        <v>0.85000000000000009</v>
      </c>
      <c r="W3854" s="78">
        <f t="shared" si="302"/>
        <v>2.9529411764705884</v>
      </c>
      <c r="X3854" s="1">
        <f>VLOOKUP(E3854,'渗透率、续签率'!AG:AJ,4,0)</f>
        <v>3285</v>
      </c>
      <c r="Y3854" s="1">
        <f t="shared" si="303"/>
        <v>9700.4117647058829</v>
      </c>
      <c r="Z3854">
        <v>24</v>
      </c>
      <c r="AA3854" s="89">
        <f t="shared" si="304"/>
        <v>824535</v>
      </c>
      <c r="AH3854" s="37"/>
      <c r="AI3854" s="37"/>
      <c r="AK3854" s="37"/>
    </row>
    <row r="3855" spans="1:37" hidden="1">
      <c r="A3855" t="s">
        <v>64</v>
      </c>
      <c r="B3855" t="s">
        <v>2</v>
      </c>
      <c r="C3855" t="s">
        <v>9</v>
      </c>
      <c r="D3855" t="s">
        <v>116</v>
      </c>
      <c r="E3855" t="s">
        <v>513</v>
      </c>
      <c r="F3855" t="str">
        <f t="shared" si="301"/>
        <v>扬州市美术培训</v>
      </c>
      <c r="G3855" t="s">
        <v>73</v>
      </c>
      <c r="H3855" t="s">
        <v>267</v>
      </c>
      <c r="I3855" t="s">
        <v>70</v>
      </c>
      <c r="J3855">
        <v>478</v>
      </c>
      <c r="K3855">
        <v>0</v>
      </c>
      <c r="L3855" s="13">
        <f>VLOOKUP(C3855,'渗透率、续签率'!B:C,2,0)</f>
        <v>0.36699999999999999</v>
      </c>
      <c r="M3855" s="6">
        <v>0</v>
      </c>
      <c r="N3855">
        <v>79</v>
      </c>
      <c r="O3855">
        <v>0</v>
      </c>
      <c r="P3855" s="6">
        <v>0</v>
      </c>
      <c r="Q3855" s="13">
        <v>1.2E-2</v>
      </c>
      <c r="R3855" s="13">
        <v>0</v>
      </c>
      <c r="S3855" s="31">
        <v>531</v>
      </c>
      <c r="T3855" s="6">
        <f>VLOOKUP(E3855,'参数设置&amp;汇总'!S:U,3,0)</f>
        <v>0.01</v>
      </c>
      <c r="U3855" s="78">
        <f t="shared" si="300"/>
        <v>0.79</v>
      </c>
      <c r="V3855" s="13">
        <v>0.85000000000000009</v>
      </c>
      <c r="W3855" s="78">
        <f t="shared" si="302"/>
        <v>0.92941176470588227</v>
      </c>
      <c r="X3855" s="1">
        <f>VLOOKUP(E3855,'渗透率、续签率'!AG:AJ,4,0)</f>
        <v>3285</v>
      </c>
      <c r="Y3855" s="1">
        <f t="shared" si="303"/>
        <v>3053.1176470588234</v>
      </c>
      <c r="Z3855">
        <v>35</v>
      </c>
      <c r="AA3855" s="89">
        <f t="shared" si="304"/>
        <v>259515</v>
      </c>
      <c r="AH3855" s="37"/>
      <c r="AI3855" s="37"/>
      <c r="AK3855" s="37"/>
    </row>
    <row r="3856" spans="1:37" hidden="1">
      <c r="A3856" t="s">
        <v>64</v>
      </c>
      <c r="B3856" t="s">
        <v>2</v>
      </c>
      <c r="C3856" t="s">
        <v>9</v>
      </c>
      <c r="D3856" t="s">
        <v>116</v>
      </c>
      <c r="E3856" t="s">
        <v>513</v>
      </c>
      <c r="F3856" t="str">
        <f t="shared" si="301"/>
        <v>承德市美术培训</v>
      </c>
      <c r="G3856" t="s">
        <v>159</v>
      </c>
      <c r="H3856" t="s">
        <v>268</v>
      </c>
      <c r="I3856" t="s">
        <v>70</v>
      </c>
      <c r="J3856">
        <v>121</v>
      </c>
      <c r="K3856">
        <v>0</v>
      </c>
      <c r="L3856" s="13">
        <f>VLOOKUP(C3856,'渗透率、续签率'!B:C,2,0)</f>
        <v>0.36699999999999999</v>
      </c>
      <c r="M3856" s="6">
        <v>0</v>
      </c>
      <c r="N3856">
        <v>48</v>
      </c>
      <c r="O3856">
        <v>0</v>
      </c>
      <c r="P3856" s="6">
        <v>0</v>
      </c>
      <c r="Q3856" s="13">
        <v>0</v>
      </c>
      <c r="R3856" s="13">
        <v>0</v>
      </c>
      <c r="S3856" s="31">
        <v>223</v>
      </c>
      <c r="T3856" s="6">
        <f>VLOOKUP(E3856,'参数设置&amp;汇总'!S:U,3,0)</f>
        <v>0.01</v>
      </c>
      <c r="U3856" s="78">
        <f t="shared" si="300"/>
        <v>0.48</v>
      </c>
      <c r="V3856" s="13">
        <v>0.85000000000000009</v>
      </c>
      <c r="W3856" s="78">
        <f t="shared" si="302"/>
        <v>0.56470588235294106</v>
      </c>
      <c r="X3856" s="1">
        <f>VLOOKUP(E3856,'渗透率、续签率'!AG:AJ,4,0)</f>
        <v>3285</v>
      </c>
      <c r="Y3856" s="1">
        <f t="shared" si="303"/>
        <v>1855.0588235294115</v>
      </c>
      <c r="Z3856">
        <v>5</v>
      </c>
      <c r="AA3856" s="89">
        <f t="shared" si="304"/>
        <v>157680</v>
      </c>
      <c r="AH3856" s="37"/>
      <c r="AI3856" s="37"/>
      <c r="AK3856" s="37"/>
    </row>
    <row r="3857" spans="1:37" hidden="1">
      <c r="A3857" t="s">
        <v>64</v>
      </c>
      <c r="B3857" t="s">
        <v>2</v>
      </c>
      <c r="C3857" t="s">
        <v>9</v>
      </c>
      <c r="D3857" t="s">
        <v>116</v>
      </c>
      <c r="E3857" t="s">
        <v>513</v>
      </c>
      <c r="F3857" t="str">
        <f t="shared" si="301"/>
        <v>抚州市美术培训</v>
      </c>
      <c r="G3857" t="s">
        <v>90</v>
      </c>
      <c r="H3857" t="s">
        <v>269</v>
      </c>
      <c r="I3857" t="s">
        <v>68</v>
      </c>
      <c r="J3857">
        <v>127</v>
      </c>
      <c r="K3857">
        <v>0</v>
      </c>
      <c r="L3857" s="13">
        <f>VLOOKUP(C3857,'渗透率、续签率'!B:C,2,0)</f>
        <v>0.36699999999999999</v>
      </c>
      <c r="M3857" s="6">
        <v>0</v>
      </c>
      <c r="N3857">
        <v>23</v>
      </c>
      <c r="O3857">
        <v>0</v>
      </c>
      <c r="P3857" s="6">
        <v>0</v>
      </c>
      <c r="Q3857" s="13">
        <v>0</v>
      </c>
      <c r="R3857" s="13">
        <v>0</v>
      </c>
      <c r="S3857" s="31">
        <v>141</v>
      </c>
      <c r="T3857" s="6">
        <f>VLOOKUP(E3857,'参数设置&amp;汇总'!S:U,3,0)</f>
        <v>0.01</v>
      </c>
      <c r="U3857" s="78">
        <f t="shared" si="300"/>
        <v>0.23</v>
      </c>
      <c r="V3857" s="13">
        <v>0.85000000000000009</v>
      </c>
      <c r="W3857" s="78">
        <f t="shared" si="302"/>
        <v>0.27058823529411763</v>
      </c>
      <c r="X3857" s="1">
        <f>VLOOKUP(E3857,'渗透率、续签率'!AG:AJ,4,0)</f>
        <v>3285</v>
      </c>
      <c r="Y3857" s="1">
        <f t="shared" si="303"/>
        <v>888.88235294117646</v>
      </c>
      <c r="Z3857">
        <v>1</v>
      </c>
      <c r="AA3857" s="89">
        <f t="shared" si="304"/>
        <v>75555</v>
      </c>
      <c r="AH3857" s="37"/>
      <c r="AI3857" s="37"/>
      <c r="AK3857" s="37"/>
    </row>
    <row r="3858" spans="1:37" hidden="1">
      <c r="A3858" t="s">
        <v>64</v>
      </c>
      <c r="B3858" t="s">
        <v>2</v>
      </c>
      <c r="C3858" t="s">
        <v>9</v>
      </c>
      <c r="D3858" t="s">
        <v>116</v>
      </c>
      <c r="E3858" t="s">
        <v>513</v>
      </c>
      <c r="F3858" t="str">
        <f t="shared" si="301"/>
        <v>抚顺市美术培训</v>
      </c>
      <c r="G3858" t="s">
        <v>101</v>
      </c>
      <c r="H3858" t="s">
        <v>270</v>
      </c>
      <c r="I3858" t="s">
        <v>70</v>
      </c>
      <c r="J3858">
        <v>111</v>
      </c>
      <c r="K3858">
        <v>1</v>
      </c>
      <c r="L3858" s="13">
        <f>VLOOKUP(C3858,'渗透率、续签率'!B:C,2,0)</f>
        <v>0.36699999999999999</v>
      </c>
      <c r="M3858" s="6">
        <v>0.01</v>
      </c>
      <c r="N3858">
        <v>21</v>
      </c>
      <c r="O3858">
        <v>1</v>
      </c>
      <c r="P3858" s="6">
        <v>0.05</v>
      </c>
      <c r="Q3858" s="13">
        <v>0.38700000000000001</v>
      </c>
      <c r="R3858" s="13">
        <v>0.38700000000000001</v>
      </c>
      <c r="S3858" s="31">
        <v>155</v>
      </c>
      <c r="T3858" s="6">
        <f>VLOOKUP(E3858,'参数设置&amp;汇总'!S:U,3,0)</f>
        <v>0.01</v>
      </c>
      <c r="U3858" s="78">
        <f t="shared" si="300"/>
        <v>1</v>
      </c>
      <c r="V3858" s="13">
        <v>0.85000000000000009</v>
      </c>
      <c r="W3858" s="78">
        <f t="shared" si="302"/>
        <v>0.74470588235294111</v>
      </c>
      <c r="X3858" s="1">
        <f>VLOOKUP(E3858,'渗透率、续签率'!AG:AJ,4,0)</f>
        <v>3285</v>
      </c>
      <c r="Y3858" s="1">
        <f t="shared" si="303"/>
        <v>2446.3588235294114</v>
      </c>
      <c r="Z3858">
        <v>1</v>
      </c>
      <c r="AA3858" s="89">
        <f t="shared" si="304"/>
        <v>68985</v>
      </c>
      <c r="AH3858" s="37"/>
      <c r="AI3858" s="37"/>
      <c r="AK3858" s="37"/>
    </row>
    <row r="3859" spans="1:37" hidden="1">
      <c r="A3859" t="s">
        <v>64</v>
      </c>
      <c r="B3859" t="s">
        <v>2</v>
      </c>
      <c r="C3859" t="s">
        <v>9</v>
      </c>
      <c r="D3859" t="s">
        <v>116</v>
      </c>
      <c r="E3859" t="s">
        <v>513</v>
      </c>
      <c r="F3859" t="str">
        <f t="shared" si="301"/>
        <v>拉萨市美术培训</v>
      </c>
      <c r="G3859" t="s">
        <v>237</v>
      </c>
      <c r="H3859" t="s">
        <v>271</v>
      </c>
      <c r="I3859" t="s">
        <v>57</v>
      </c>
      <c r="J3859">
        <v>14</v>
      </c>
      <c r="K3859">
        <v>0</v>
      </c>
      <c r="L3859" s="13">
        <f>VLOOKUP(C3859,'渗透率、续签率'!B:C,2,0)</f>
        <v>0.36699999999999999</v>
      </c>
      <c r="M3859" s="6">
        <v>0</v>
      </c>
      <c r="N3859">
        <v>7</v>
      </c>
      <c r="O3859">
        <v>0</v>
      </c>
      <c r="P3859" s="6">
        <v>0</v>
      </c>
      <c r="Q3859" s="13">
        <v>0</v>
      </c>
      <c r="R3859" s="13">
        <v>0</v>
      </c>
      <c r="S3859" s="31">
        <v>25</v>
      </c>
      <c r="T3859" s="6">
        <f>VLOOKUP(E3859,'参数设置&amp;汇总'!S:U,3,0)</f>
        <v>0.01</v>
      </c>
      <c r="U3859" s="78">
        <f t="shared" si="300"/>
        <v>7.0000000000000007E-2</v>
      </c>
      <c r="V3859" s="13">
        <v>0.85000000000000009</v>
      </c>
      <c r="W3859" s="78">
        <f t="shared" si="302"/>
        <v>8.2352941176470587E-2</v>
      </c>
      <c r="X3859" s="1">
        <f>VLOOKUP(E3859,'渗透率、续签率'!AG:AJ,4,0)</f>
        <v>3285</v>
      </c>
      <c r="Y3859" s="1">
        <f t="shared" si="303"/>
        <v>270.52941176470586</v>
      </c>
      <c r="Z3859">
        <v>0</v>
      </c>
      <c r="AA3859" s="89">
        <f t="shared" si="304"/>
        <v>22995</v>
      </c>
      <c r="AH3859" s="37"/>
      <c r="AI3859" s="37"/>
      <c r="AK3859" s="37"/>
    </row>
    <row r="3860" spans="1:37" hidden="1">
      <c r="A3860" t="s">
        <v>64</v>
      </c>
      <c r="B3860" t="s">
        <v>2</v>
      </c>
      <c r="C3860" t="s">
        <v>9</v>
      </c>
      <c r="D3860" t="s">
        <v>116</v>
      </c>
      <c r="E3860" t="s">
        <v>513</v>
      </c>
      <c r="F3860" t="str">
        <f t="shared" si="301"/>
        <v>揭阳市美术培训</v>
      </c>
      <c r="G3860" t="s">
        <v>75</v>
      </c>
      <c r="H3860" t="s">
        <v>272</v>
      </c>
      <c r="I3860" t="s">
        <v>68</v>
      </c>
      <c r="J3860">
        <v>434</v>
      </c>
      <c r="K3860">
        <v>0</v>
      </c>
      <c r="L3860" s="13">
        <f>VLOOKUP(C3860,'渗透率、续签率'!B:C,2,0)</f>
        <v>0.36699999999999999</v>
      </c>
      <c r="M3860" s="6">
        <v>0</v>
      </c>
      <c r="N3860">
        <v>37</v>
      </c>
      <c r="O3860">
        <v>0</v>
      </c>
      <c r="P3860" s="6">
        <v>0</v>
      </c>
      <c r="Q3860" s="13">
        <v>0</v>
      </c>
      <c r="R3860" s="13">
        <v>0</v>
      </c>
      <c r="S3860" s="31">
        <v>336</v>
      </c>
      <c r="T3860" s="6">
        <f>VLOOKUP(E3860,'参数设置&amp;汇总'!S:U,3,0)</f>
        <v>0.01</v>
      </c>
      <c r="U3860" s="78">
        <f t="shared" si="300"/>
        <v>0.37</v>
      </c>
      <c r="V3860" s="13">
        <v>0.85000000000000009</v>
      </c>
      <c r="W3860" s="78">
        <f t="shared" si="302"/>
        <v>0.43529411764705878</v>
      </c>
      <c r="X3860" s="1">
        <f>VLOOKUP(E3860,'渗透率、续签率'!AG:AJ,4,0)</f>
        <v>3285</v>
      </c>
      <c r="Y3860" s="1">
        <f t="shared" si="303"/>
        <v>1429.9411764705881</v>
      </c>
      <c r="Z3860">
        <v>4</v>
      </c>
      <c r="AA3860" s="89">
        <f t="shared" si="304"/>
        <v>121545</v>
      </c>
    </row>
    <row r="3861" spans="1:37" hidden="1">
      <c r="A3861" t="s">
        <v>64</v>
      </c>
      <c r="B3861" t="s">
        <v>2</v>
      </c>
      <c r="C3861" t="s">
        <v>9</v>
      </c>
      <c r="D3861" t="s">
        <v>116</v>
      </c>
      <c r="E3861" t="s">
        <v>513</v>
      </c>
      <c r="F3861" t="str">
        <f t="shared" si="301"/>
        <v>攀枝花市美术培训</v>
      </c>
      <c r="G3861" t="s">
        <v>77</v>
      </c>
      <c r="H3861" t="s">
        <v>273</v>
      </c>
      <c r="I3861" t="s">
        <v>70</v>
      </c>
      <c r="J3861">
        <v>32</v>
      </c>
      <c r="K3861">
        <v>0</v>
      </c>
      <c r="L3861" s="13">
        <f>VLOOKUP(C3861,'渗透率、续签率'!B:C,2,0)</f>
        <v>0.36699999999999999</v>
      </c>
      <c r="M3861" s="6">
        <v>0</v>
      </c>
      <c r="N3861">
        <v>7</v>
      </c>
      <c r="O3861">
        <v>0</v>
      </c>
      <c r="P3861" s="6">
        <v>0</v>
      </c>
      <c r="Q3861" s="13">
        <v>0</v>
      </c>
      <c r="R3861" s="13">
        <v>0</v>
      </c>
      <c r="S3861" s="31">
        <v>31</v>
      </c>
      <c r="T3861" s="6">
        <f>VLOOKUP(E3861,'参数设置&amp;汇总'!S:U,3,0)</f>
        <v>0.01</v>
      </c>
      <c r="U3861" s="78">
        <f t="shared" si="300"/>
        <v>7.0000000000000007E-2</v>
      </c>
      <c r="V3861" s="13">
        <v>0.85000000000000009</v>
      </c>
      <c r="W3861" s="78">
        <f t="shared" si="302"/>
        <v>8.2352941176470587E-2</v>
      </c>
      <c r="X3861" s="1">
        <f>VLOOKUP(E3861,'渗透率、续签率'!AG:AJ,4,0)</f>
        <v>3285</v>
      </c>
      <c r="Y3861" s="1">
        <f t="shared" si="303"/>
        <v>270.52941176470586</v>
      </c>
      <c r="Z3861">
        <v>1</v>
      </c>
      <c r="AA3861" s="89">
        <f t="shared" si="304"/>
        <v>22995</v>
      </c>
      <c r="AH3861" s="37"/>
      <c r="AI3861" s="37"/>
      <c r="AK3861" s="37"/>
    </row>
    <row r="3862" spans="1:37" hidden="1">
      <c r="A3862" t="s">
        <v>64</v>
      </c>
      <c r="B3862" t="s">
        <v>2</v>
      </c>
      <c r="C3862" t="s">
        <v>9</v>
      </c>
      <c r="D3862" t="s">
        <v>116</v>
      </c>
      <c r="E3862" t="s">
        <v>513</v>
      </c>
      <c r="F3862" t="str">
        <f t="shared" si="301"/>
        <v>文山壮族苗族自治州美术培训</v>
      </c>
      <c r="G3862" t="s">
        <v>99</v>
      </c>
      <c r="H3862" t="s">
        <v>274</v>
      </c>
      <c r="I3862" t="s">
        <v>68</v>
      </c>
      <c r="J3862">
        <v>38</v>
      </c>
      <c r="K3862">
        <v>0</v>
      </c>
      <c r="L3862" s="13">
        <f>VLOOKUP(C3862,'渗透率、续签率'!B:C,2,0)</f>
        <v>0.36699999999999999</v>
      </c>
      <c r="M3862" s="6">
        <v>0</v>
      </c>
      <c r="N3862">
        <v>6</v>
      </c>
      <c r="O3862">
        <v>0</v>
      </c>
      <c r="P3862" s="6">
        <v>0</v>
      </c>
      <c r="Q3862" s="13">
        <v>0</v>
      </c>
      <c r="R3862" s="13">
        <v>0</v>
      </c>
      <c r="S3862" s="31">
        <v>37</v>
      </c>
      <c r="T3862" s="6">
        <f>VLOOKUP(E3862,'参数设置&amp;汇总'!S:U,3,0)</f>
        <v>0.01</v>
      </c>
      <c r="U3862" s="78">
        <f t="shared" si="300"/>
        <v>0.06</v>
      </c>
      <c r="V3862" s="13">
        <v>0.85000000000000009</v>
      </c>
      <c r="W3862" s="78">
        <f t="shared" si="302"/>
        <v>7.0588235294117632E-2</v>
      </c>
      <c r="X3862" s="1">
        <f>VLOOKUP(E3862,'渗透率、续签率'!AG:AJ,4,0)</f>
        <v>3285</v>
      </c>
      <c r="Y3862" s="1">
        <f t="shared" si="303"/>
        <v>231.88235294117644</v>
      </c>
      <c r="Z3862">
        <v>0</v>
      </c>
      <c r="AA3862" s="89">
        <f t="shared" si="304"/>
        <v>19710</v>
      </c>
      <c r="AH3862" s="37"/>
      <c r="AI3862" s="37"/>
      <c r="AJ3862" s="1"/>
      <c r="AK3862" s="37"/>
    </row>
    <row r="3863" spans="1:37" hidden="1">
      <c r="A3863" t="s">
        <v>64</v>
      </c>
      <c r="B3863" t="s">
        <v>2</v>
      </c>
      <c r="C3863" t="s">
        <v>9</v>
      </c>
      <c r="D3863" t="s">
        <v>116</v>
      </c>
      <c r="E3863" t="s">
        <v>513</v>
      </c>
      <c r="F3863" t="str">
        <f t="shared" si="301"/>
        <v>文昌市美术培训</v>
      </c>
      <c r="G3863" t="s">
        <v>120</v>
      </c>
      <c r="H3863" t="s">
        <v>275</v>
      </c>
      <c r="I3863" t="s">
        <v>68</v>
      </c>
      <c r="J3863">
        <v>10</v>
      </c>
      <c r="K3863">
        <v>0</v>
      </c>
      <c r="L3863" s="13">
        <f>VLOOKUP(C3863,'渗透率、续签率'!B:C,2,0)</f>
        <v>0.36699999999999999</v>
      </c>
      <c r="M3863" s="6">
        <v>0</v>
      </c>
      <c r="N3863">
        <v>1</v>
      </c>
      <c r="O3863">
        <v>0</v>
      </c>
      <c r="P3863" s="6">
        <v>0</v>
      </c>
      <c r="Q3863" s="13">
        <v>0</v>
      </c>
      <c r="R3863" s="13">
        <v>0</v>
      </c>
      <c r="S3863" s="31">
        <v>14</v>
      </c>
      <c r="T3863" s="6">
        <f>VLOOKUP(E3863,'参数设置&amp;汇总'!S:U,3,0)</f>
        <v>0.01</v>
      </c>
      <c r="U3863" s="78">
        <f t="shared" si="300"/>
        <v>0.01</v>
      </c>
      <c r="V3863" s="13">
        <v>0.85000000000000009</v>
      </c>
      <c r="W3863" s="78">
        <f t="shared" si="302"/>
        <v>1.1764705882352941E-2</v>
      </c>
      <c r="X3863" s="1">
        <f>VLOOKUP(E3863,'渗透率、续签率'!AG:AJ,4,0)</f>
        <v>3285</v>
      </c>
      <c r="Y3863" s="1">
        <f t="shared" si="303"/>
        <v>38.647058823529413</v>
      </c>
      <c r="Z3863">
        <v>0</v>
      </c>
      <c r="AA3863" s="89">
        <f t="shared" si="304"/>
        <v>3285</v>
      </c>
      <c r="AH3863" s="37"/>
      <c r="AI3863" s="37"/>
      <c r="AK3863" s="37"/>
    </row>
    <row r="3864" spans="1:37" hidden="1">
      <c r="A3864" t="s">
        <v>64</v>
      </c>
      <c r="B3864" t="s">
        <v>2</v>
      </c>
      <c r="C3864" t="s">
        <v>9</v>
      </c>
      <c r="D3864" t="s">
        <v>116</v>
      </c>
      <c r="E3864" t="s">
        <v>513</v>
      </c>
      <c r="F3864" t="str">
        <f t="shared" si="301"/>
        <v>新乡市美术培训</v>
      </c>
      <c r="G3864" t="s">
        <v>110</v>
      </c>
      <c r="H3864" t="s">
        <v>276</v>
      </c>
      <c r="I3864" t="s">
        <v>70</v>
      </c>
      <c r="J3864">
        <v>652</v>
      </c>
      <c r="K3864">
        <v>0</v>
      </c>
      <c r="L3864" s="13">
        <f>VLOOKUP(C3864,'渗透率、续签率'!B:C,2,0)</f>
        <v>0.36699999999999999</v>
      </c>
      <c r="M3864" s="6">
        <v>0</v>
      </c>
      <c r="N3864">
        <v>153</v>
      </c>
      <c r="O3864">
        <v>0</v>
      </c>
      <c r="P3864" s="6">
        <v>0</v>
      </c>
      <c r="Q3864" s="13">
        <v>1.4E-2</v>
      </c>
      <c r="R3864" s="13">
        <v>0</v>
      </c>
      <c r="S3864" s="31">
        <v>685</v>
      </c>
      <c r="T3864" s="6">
        <f>VLOOKUP(E3864,'参数设置&amp;汇总'!S:U,3,0)</f>
        <v>0.01</v>
      </c>
      <c r="U3864" s="78">
        <f t="shared" si="300"/>
        <v>1.53</v>
      </c>
      <c r="V3864" s="13">
        <v>0.85000000000000009</v>
      </c>
      <c r="W3864" s="78">
        <f t="shared" si="302"/>
        <v>1.7999999999999998</v>
      </c>
      <c r="X3864" s="1">
        <f>VLOOKUP(E3864,'渗透率、续签率'!AG:AJ,4,0)</f>
        <v>3285</v>
      </c>
      <c r="Y3864" s="1">
        <f t="shared" si="303"/>
        <v>5912.9999999999991</v>
      </c>
      <c r="Z3864">
        <v>9</v>
      </c>
      <c r="AA3864" s="89">
        <f t="shared" si="304"/>
        <v>502605</v>
      </c>
    </row>
    <row r="3865" spans="1:37" hidden="1">
      <c r="A3865" t="s">
        <v>64</v>
      </c>
      <c r="B3865" t="s">
        <v>2</v>
      </c>
      <c r="C3865" t="s">
        <v>9</v>
      </c>
      <c r="D3865" t="s">
        <v>116</v>
      </c>
      <c r="E3865" t="s">
        <v>513</v>
      </c>
      <c r="F3865" t="str">
        <f t="shared" si="301"/>
        <v>新余市美术培训</v>
      </c>
      <c r="G3865" t="s">
        <v>90</v>
      </c>
      <c r="H3865" t="s">
        <v>277</v>
      </c>
      <c r="I3865" t="s">
        <v>68</v>
      </c>
      <c r="J3865">
        <v>78</v>
      </c>
      <c r="K3865">
        <v>0</v>
      </c>
      <c r="L3865" s="13">
        <f>VLOOKUP(C3865,'渗透率、续签率'!B:C,2,0)</f>
        <v>0.36699999999999999</v>
      </c>
      <c r="M3865" s="6">
        <v>0</v>
      </c>
      <c r="N3865">
        <v>10</v>
      </c>
      <c r="O3865">
        <v>0</v>
      </c>
      <c r="P3865" s="6">
        <v>0</v>
      </c>
      <c r="Q3865" s="13">
        <v>0.11600000000000001</v>
      </c>
      <c r="R3865" s="13">
        <v>0</v>
      </c>
      <c r="S3865" s="31">
        <v>135</v>
      </c>
      <c r="T3865" s="6">
        <f>VLOOKUP(E3865,'参数设置&amp;汇总'!S:U,3,0)</f>
        <v>0.01</v>
      </c>
      <c r="U3865" s="78">
        <f t="shared" si="300"/>
        <v>0.1</v>
      </c>
      <c r="V3865" s="13">
        <v>0.85000000000000009</v>
      </c>
      <c r="W3865" s="78">
        <f t="shared" si="302"/>
        <v>0.11764705882352941</v>
      </c>
      <c r="X3865" s="1">
        <f>VLOOKUP(E3865,'渗透率、续签率'!AG:AJ,4,0)</f>
        <v>3285</v>
      </c>
      <c r="Y3865" s="1">
        <f t="shared" si="303"/>
        <v>386.47058823529409</v>
      </c>
      <c r="Z3865">
        <v>0</v>
      </c>
      <c r="AA3865" s="89">
        <f t="shared" si="304"/>
        <v>32850</v>
      </c>
      <c r="AH3865" s="37"/>
      <c r="AI3865" s="37"/>
      <c r="AK3865" s="37"/>
    </row>
    <row r="3866" spans="1:37" hidden="1">
      <c r="A3866" t="s">
        <v>64</v>
      </c>
      <c r="B3866" t="s">
        <v>2</v>
      </c>
      <c r="C3866" t="s">
        <v>9</v>
      </c>
      <c r="D3866" t="s">
        <v>116</v>
      </c>
      <c r="E3866" t="s">
        <v>513</v>
      </c>
      <c r="F3866" t="str">
        <f t="shared" si="301"/>
        <v>新星市美术培训</v>
      </c>
      <c r="G3866" t="s">
        <v>145</v>
      </c>
      <c r="H3866" t="s">
        <v>278</v>
      </c>
      <c r="I3866" t="s">
        <v>70</v>
      </c>
      <c r="J3866">
        <v>0</v>
      </c>
      <c r="K3866">
        <v>0</v>
      </c>
      <c r="L3866" s="13">
        <f>VLOOKUP(C3866,'渗透率、续签率'!B:C,2,0)</f>
        <v>0.36699999999999999</v>
      </c>
      <c r="M3866" s="6">
        <v>0</v>
      </c>
      <c r="N3866">
        <v>0</v>
      </c>
      <c r="O3866">
        <v>0</v>
      </c>
      <c r="P3866" s="6">
        <v>0</v>
      </c>
      <c r="Q3866" s="13">
        <v>0</v>
      </c>
      <c r="R3866" s="13">
        <v>0</v>
      </c>
      <c r="S3866" s="31">
        <v>0</v>
      </c>
      <c r="T3866" s="6">
        <f>VLOOKUP(E3866,'参数设置&amp;汇总'!S:U,3,0)</f>
        <v>0.01</v>
      </c>
      <c r="U3866" s="78">
        <f t="shared" si="300"/>
        <v>0</v>
      </c>
      <c r="V3866" s="13">
        <v>0.85000000000000009</v>
      </c>
      <c r="W3866" s="78">
        <f t="shared" si="302"/>
        <v>0</v>
      </c>
      <c r="X3866" s="1">
        <f>VLOOKUP(E3866,'渗透率、续签率'!AG:AJ,4,0)</f>
        <v>3285</v>
      </c>
      <c r="Y3866" s="1">
        <f t="shared" si="303"/>
        <v>0</v>
      </c>
      <c r="Z3866">
        <v>0</v>
      </c>
      <c r="AA3866" s="89">
        <f t="shared" si="304"/>
        <v>0</v>
      </c>
      <c r="AH3866" s="37"/>
      <c r="AI3866" s="37"/>
      <c r="AK3866" s="37"/>
    </row>
    <row r="3867" spans="1:37" hidden="1">
      <c r="A3867" t="s">
        <v>64</v>
      </c>
      <c r="B3867" t="s">
        <v>2</v>
      </c>
      <c r="C3867" t="s">
        <v>9</v>
      </c>
      <c r="D3867" t="s">
        <v>116</v>
      </c>
      <c r="E3867" t="s">
        <v>513</v>
      </c>
      <c r="F3867" t="str">
        <f t="shared" si="301"/>
        <v>日喀则市美术培训</v>
      </c>
      <c r="G3867" t="s">
        <v>237</v>
      </c>
      <c r="H3867" t="s">
        <v>279</v>
      </c>
      <c r="I3867" t="s">
        <v>57</v>
      </c>
      <c r="J3867">
        <v>5</v>
      </c>
      <c r="K3867">
        <v>0</v>
      </c>
      <c r="L3867" s="13">
        <f>VLOOKUP(C3867,'渗透率、续签率'!B:C,2,0)</f>
        <v>0.36699999999999999</v>
      </c>
      <c r="M3867" s="6">
        <v>0</v>
      </c>
      <c r="N3867">
        <v>0</v>
      </c>
      <c r="O3867">
        <v>0</v>
      </c>
      <c r="P3867" s="6">
        <v>0</v>
      </c>
      <c r="Q3867" s="13">
        <v>0</v>
      </c>
      <c r="R3867" s="13">
        <v>0</v>
      </c>
      <c r="S3867" s="31">
        <v>3</v>
      </c>
      <c r="T3867" s="6">
        <f>VLOOKUP(E3867,'参数设置&amp;汇总'!S:U,3,0)</f>
        <v>0.01</v>
      </c>
      <c r="U3867" s="78">
        <f t="shared" si="300"/>
        <v>0</v>
      </c>
      <c r="V3867" s="13">
        <v>0.85000000000000009</v>
      </c>
      <c r="W3867" s="78">
        <f t="shared" si="302"/>
        <v>0</v>
      </c>
      <c r="X3867" s="1">
        <f>VLOOKUP(E3867,'渗透率、续签率'!AG:AJ,4,0)</f>
        <v>3285</v>
      </c>
      <c r="Y3867" s="1">
        <f t="shared" si="303"/>
        <v>0</v>
      </c>
      <c r="Z3867">
        <v>0</v>
      </c>
      <c r="AA3867" s="89">
        <f t="shared" si="304"/>
        <v>0</v>
      </c>
      <c r="AH3867" s="37"/>
      <c r="AI3867" s="37"/>
      <c r="AK3867" s="37"/>
    </row>
    <row r="3868" spans="1:37" hidden="1">
      <c r="A3868" t="s">
        <v>64</v>
      </c>
      <c r="B3868" t="s">
        <v>2</v>
      </c>
      <c r="C3868" t="s">
        <v>9</v>
      </c>
      <c r="D3868" t="s">
        <v>116</v>
      </c>
      <c r="E3868" t="s">
        <v>513</v>
      </c>
      <c r="F3868" t="str">
        <f t="shared" si="301"/>
        <v>日照市美术培训</v>
      </c>
      <c r="G3868" t="s">
        <v>103</v>
      </c>
      <c r="H3868" t="s">
        <v>280</v>
      </c>
      <c r="I3868" t="s">
        <v>70</v>
      </c>
      <c r="J3868">
        <v>365</v>
      </c>
      <c r="K3868">
        <v>0</v>
      </c>
      <c r="L3868" s="13">
        <f>VLOOKUP(C3868,'渗透率、续签率'!B:C,2,0)</f>
        <v>0.36699999999999999</v>
      </c>
      <c r="M3868" s="6">
        <v>0</v>
      </c>
      <c r="N3868">
        <v>79</v>
      </c>
      <c r="O3868">
        <v>0</v>
      </c>
      <c r="P3868" s="6">
        <v>0</v>
      </c>
      <c r="Q3868" s="13">
        <v>1E-3</v>
      </c>
      <c r="R3868" s="13">
        <v>0</v>
      </c>
      <c r="S3868" s="31">
        <v>431</v>
      </c>
      <c r="T3868" s="6">
        <f>VLOOKUP(E3868,'参数设置&amp;汇总'!S:U,3,0)</f>
        <v>0.01</v>
      </c>
      <c r="U3868" s="78">
        <f t="shared" si="300"/>
        <v>0.79</v>
      </c>
      <c r="V3868" s="13">
        <v>0.85000000000000009</v>
      </c>
      <c r="W3868" s="78">
        <f t="shared" si="302"/>
        <v>0.92941176470588227</v>
      </c>
      <c r="X3868" s="1">
        <f>VLOOKUP(E3868,'渗透率、续签率'!AG:AJ,4,0)</f>
        <v>3285</v>
      </c>
      <c r="Y3868" s="1">
        <f t="shared" si="303"/>
        <v>3053.1176470588234</v>
      </c>
      <c r="Z3868">
        <v>1</v>
      </c>
      <c r="AA3868" s="89">
        <f t="shared" si="304"/>
        <v>259515</v>
      </c>
      <c r="AH3868" s="37"/>
      <c r="AI3868" s="37"/>
      <c r="AK3868" s="37"/>
    </row>
    <row r="3869" spans="1:37" hidden="1">
      <c r="A3869" t="s">
        <v>64</v>
      </c>
      <c r="B3869" t="s">
        <v>2</v>
      </c>
      <c r="C3869" t="s">
        <v>9</v>
      </c>
      <c r="D3869" t="s">
        <v>116</v>
      </c>
      <c r="E3869" t="s">
        <v>513</v>
      </c>
      <c r="F3869" t="str">
        <f t="shared" si="301"/>
        <v>昌吉回族自治州美术培训</v>
      </c>
      <c r="G3869" t="s">
        <v>145</v>
      </c>
      <c r="H3869" t="s">
        <v>282</v>
      </c>
      <c r="I3869" t="s">
        <v>70</v>
      </c>
      <c r="J3869">
        <v>57</v>
      </c>
      <c r="K3869">
        <v>1</v>
      </c>
      <c r="L3869" s="13">
        <f>VLOOKUP(C3869,'渗透率、续签率'!B:C,2,0)</f>
        <v>0.36699999999999999</v>
      </c>
      <c r="M3869" s="6">
        <v>0.02</v>
      </c>
      <c r="N3869">
        <v>28</v>
      </c>
      <c r="O3869">
        <v>1</v>
      </c>
      <c r="P3869" s="6">
        <v>0.04</v>
      </c>
      <c r="Q3869" s="13">
        <v>9.4E-2</v>
      </c>
      <c r="R3869" s="13">
        <v>0</v>
      </c>
      <c r="S3869" s="31">
        <v>127</v>
      </c>
      <c r="T3869" s="6">
        <f>VLOOKUP(E3869,'参数设置&amp;汇总'!S:U,3,0)</f>
        <v>0.01</v>
      </c>
      <c r="U3869" s="78">
        <f t="shared" si="300"/>
        <v>1</v>
      </c>
      <c r="V3869" s="13">
        <v>0.85000000000000009</v>
      </c>
      <c r="W3869" s="78">
        <f t="shared" si="302"/>
        <v>0.74470588235294111</v>
      </c>
      <c r="X3869" s="1">
        <f>VLOOKUP(E3869,'渗透率、续签率'!AG:AJ,4,0)</f>
        <v>3285</v>
      </c>
      <c r="Y3869" s="1">
        <f t="shared" si="303"/>
        <v>2446.3588235294114</v>
      </c>
      <c r="Z3869">
        <v>1</v>
      </c>
      <c r="AA3869" s="89">
        <f t="shared" si="304"/>
        <v>91980</v>
      </c>
      <c r="AH3869" s="37"/>
      <c r="AI3869" s="37"/>
      <c r="AK3869" s="37"/>
    </row>
    <row r="3870" spans="1:37" hidden="1">
      <c r="A3870" t="s">
        <v>64</v>
      </c>
      <c r="B3870" t="s">
        <v>2</v>
      </c>
      <c r="C3870" t="s">
        <v>9</v>
      </c>
      <c r="D3870" t="s">
        <v>116</v>
      </c>
      <c r="E3870" t="s">
        <v>513</v>
      </c>
      <c r="F3870" t="str">
        <f t="shared" si="301"/>
        <v>昌江黎族自治县美术培训</v>
      </c>
      <c r="G3870" t="s">
        <v>120</v>
      </c>
      <c r="H3870" t="s">
        <v>283</v>
      </c>
      <c r="I3870" t="s">
        <v>68</v>
      </c>
      <c r="J3870">
        <v>0</v>
      </c>
      <c r="K3870">
        <v>0</v>
      </c>
      <c r="L3870" s="13">
        <f>VLOOKUP(C3870,'渗透率、续签率'!B:C,2,0)</f>
        <v>0.36699999999999999</v>
      </c>
      <c r="M3870" s="6">
        <v>0</v>
      </c>
      <c r="N3870">
        <v>0</v>
      </c>
      <c r="O3870">
        <v>0</v>
      </c>
      <c r="P3870" s="6">
        <v>0</v>
      </c>
      <c r="Q3870" s="13">
        <v>0</v>
      </c>
      <c r="R3870" s="13">
        <v>0</v>
      </c>
      <c r="S3870" s="31">
        <v>0</v>
      </c>
      <c r="T3870" s="6">
        <f>VLOOKUP(E3870,'参数设置&amp;汇总'!S:U,3,0)</f>
        <v>0.01</v>
      </c>
      <c r="U3870" s="78">
        <f t="shared" si="300"/>
        <v>0</v>
      </c>
      <c r="V3870" s="13">
        <v>0.85000000000000009</v>
      </c>
      <c r="W3870" s="78">
        <f t="shared" si="302"/>
        <v>0</v>
      </c>
      <c r="X3870" s="1">
        <f>VLOOKUP(E3870,'渗透率、续签率'!AG:AJ,4,0)</f>
        <v>3285</v>
      </c>
      <c r="Y3870" s="1">
        <f t="shared" si="303"/>
        <v>0</v>
      </c>
      <c r="Z3870">
        <v>0</v>
      </c>
      <c r="AA3870" s="89">
        <f t="shared" si="304"/>
        <v>0</v>
      </c>
      <c r="AH3870" s="37"/>
      <c r="AI3870" s="37"/>
      <c r="AK3870" s="37"/>
    </row>
    <row r="3871" spans="1:37" hidden="1">
      <c r="A3871" t="s">
        <v>64</v>
      </c>
      <c r="B3871" t="s">
        <v>2</v>
      </c>
      <c r="C3871" t="s">
        <v>9</v>
      </c>
      <c r="D3871" t="s">
        <v>116</v>
      </c>
      <c r="E3871" t="s">
        <v>513</v>
      </c>
      <c r="F3871" t="str">
        <f t="shared" si="301"/>
        <v>昌都市美术培训</v>
      </c>
      <c r="G3871" t="s">
        <v>237</v>
      </c>
      <c r="H3871" t="s">
        <v>284</v>
      </c>
      <c r="I3871" t="s">
        <v>57</v>
      </c>
      <c r="J3871">
        <v>2</v>
      </c>
      <c r="K3871">
        <v>0</v>
      </c>
      <c r="L3871" s="13">
        <f>VLOOKUP(C3871,'渗透率、续签率'!B:C,2,0)</f>
        <v>0.36699999999999999</v>
      </c>
      <c r="M3871" s="6">
        <v>0</v>
      </c>
      <c r="N3871">
        <v>0</v>
      </c>
      <c r="O3871">
        <v>0</v>
      </c>
      <c r="P3871" s="6">
        <v>0</v>
      </c>
      <c r="Q3871" s="13">
        <v>0</v>
      </c>
      <c r="R3871" s="13">
        <v>0</v>
      </c>
      <c r="S3871" s="31">
        <v>0</v>
      </c>
      <c r="T3871" s="6">
        <f>VLOOKUP(E3871,'参数设置&amp;汇总'!S:U,3,0)</f>
        <v>0.01</v>
      </c>
      <c r="U3871" s="78">
        <f t="shared" si="300"/>
        <v>0</v>
      </c>
      <c r="V3871" s="13">
        <v>0.85000000000000009</v>
      </c>
      <c r="W3871" s="78">
        <f t="shared" si="302"/>
        <v>0</v>
      </c>
      <c r="X3871" s="1">
        <f>VLOOKUP(E3871,'渗透率、续签率'!AG:AJ,4,0)</f>
        <v>3285</v>
      </c>
      <c r="Y3871" s="1">
        <f t="shared" si="303"/>
        <v>0</v>
      </c>
      <c r="Z3871">
        <v>0</v>
      </c>
      <c r="AA3871" s="89">
        <f t="shared" si="304"/>
        <v>0</v>
      </c>
      <c r="AH3871" s="37"/>
      <c r="AI3871" s="37"/>
      <c r="AK3871" s="37"/>
    </row>
    <row r="3872" spans="1:37" hidden="1">
      <c r="A3872" t="s">
        <v>64</v>
      </c>
      <c r="B3872" t="s">
        <v>2</v>
      </c>
      <c r="C3872" t="s">
        <v>9</v>
      </c>
      <c r="D3872" t="s">
        <v>116</v>
      </c>
      <c r="E3872" t="s">
        <v>513</v>
      </c>
      <c r="F3872" t="str">
        <f t="shared" si="301"/>
        <v>昭通市美术培训</v>
      </c>
      <c r="G3872" t="s">
        <v>99</v>
      </c>
      <c r="H3872" t="s">
        <v>285</v>
      </c>
      <c r="I3872" t="s">
        <v>68</v>
      </c>
      <c r="J3872">
        <v>81</v>
      </c>
      <c r="K3872">
        <v>0</v>
      </c>
      <c r="L3872" s="13">
        <f>VLOOKUP(C3872,'渗透率、续签率'!B:C,2,0)</f>
        <v>0.36699999999999999</v>
      </c>
      <c r="M3872" s="6">
        <v>0</v>
      </c>
      <c r="N3872">
        <v>13</v>
      </c>
      <c r="O3872">
        <v>0</v>
      </c>
      <c r="P3872" s="6">
        <v>0</v>
      </c>
      <c r="Q3872" s="13">
        <v>0</v>
      </c>
      <c r="R3872" s="13">
        <v>0</v>
      </c>
      <c r="S3872" s="31">
        <v>80</v>
      </c>
      <c r="T3872" s="6">
        <f>VLOOKUP(E3872,'参数设置&amp;汇总'!S:U,3,0)</f>
        <v>0.01</v>
      </c>
      <c r="U3872" s="78">
        <f t="shared" si="300"/>
        <v>0.13</v>
      </c>
      <c r="V3872" s="13">
        <v>0.85000000000000009</v>
      </c>
      <c r="W3872" s="78">
        <f t="shared" si="302"/>
        <v>0.15294117647058822</v>
      </c>
      <c r="X3872" s="1">
        <f>VLOOKUP(E3872,'渗透率、续签率'!AG:AJ,4,0)</f>
        <v>3285</v>
      </c>
      <c r="Y3872" s="1">
        <f t="shared" si="303"/>
        <v>502.41176470588232</v>
      </c>
      <c r="Z3872">
        <v>0</v>
      </c>
      <c r="AA3872" s="89">
        <f t="shared" si="304"/>
        <v>42705</v>
      </c>
      <c r="AH3872" s="37"/>
      <c r="AI3872" s="37"/>
      <c r="AK3872" s="37"/>
    </row>
    <row r="3873" spans="1:37" hidden="1">
      <c r="A3873" t="s">
        <v>64</v>
      </c>
      <c r="B3873" t="s">
        <v>2</v>
      </c>
      <c r="C3873" t="s">
        <v>9</v>
      </c>
      <c r="D3873" t="s">
        <v>116</v>
      </c>
      <c r="E3873" t="s">
        <v>513</v>
      </c>
      <c r="F3873" t="str">
        <f t="shared" si="301"/>
        <v>晋中市美术培训</v>
      </c>
      <c r="G3873" t="s">
        <v>134</v>
      </c>
      <c r="H3873" t="s">
        <v>286</v>
      </c>
      <c r="I3873" t="s">
        <v>70</v>
      </c>
      <c r="J3873">
        <v>169</v>
      </c>
      <c r="K3873">
        <v>0</v>
      </c>
      <c r="L3873" s="13">
        <f>VLOOKUP(C3873,'渗透率、续签率'!B:C,2,0)</f>
        <v>0.36699999999999999</v>
      </c>
      <c r="M3873" s="6">
        <v>0</v>
      </c>
      <c r="N3873">
        <v>49</v>
      </c>
      <c r="O3873">
        <v>0</v>
      </c>
      <c r="P3873" s="6">
        <v>0</v>
      </c>
      <c r="Q3873" s="13">
        <v>0</v>
      </c>
      <c r="R3873" s="13">
        <v>0</v>
      </c>
      <c r="S3873" s="31">
        <v>267</v>
      </c>
      <c r="T3873" s="6">
        <f>VLOOKUP(E3873,'参数设置&amp;汇总'!S:U,3,0)</f>
        <v>0.01</v>
      </c>
      <c r="U3873" s="78">
        <f t="shared" si="300"/>
        <v>0.49</v>
      </c>
      <c r="V3873" s="13">
        <v>0.85000000000000009</v>
      </c>
      <c r="W3873" s="78">
        <f t="shared" si="302"/>
        <v>0.57647058823529407</v>
      </c>
      <c r="X3873" s="1">
        <f>VLOOKUP(E3873,'渗透率、续签率'!AG:AJ,4,0)</f>
        <v>3285</v>
      </c>
      <c r="Y3873" s="1">
        <f t="shared" si="303"/>
        <v>1893.705882352941</v>
      </c>
      <c r="Z3873">
        <v>2</v>
      </c>
      <c r="AA3873" s="89">
        <f t="shared" si="304"/>
        <v>160965</v>
      </c>
      <c r="AH3873" s="37"/>
      <c r="AI3873" s="37"/>
      <c r="AK3873" s="37"/>
    </row>
    <row r="3874" spans="1:37" hidden="1">
      <c r="A3874" t="s">
        <v>64</v>
      </c>
      <c r="B3874" t="s">
        <v>2</v>
      </c>
      <c r="C3874" t="s">
        <v>9</v>
      </c>
      <c r="D3874" t="s">
        <v>116</v>
      </c>
      <c r="E3874" t="s">
        <v>513</v>
      </c>
      <c r="F3874" t="str">
        <f t="shared" si="301"/>
        <v>晋城市美术培训</v>
      </c>
      <c r="G3874" t="s">
        <v>134</v>
      </c>
      <c r="H3874" t="s">
        <v>287</v>
      </c>
      <c r="I3874" t="s">
        <v>70</v>
      </c>
      <c r="J3874">
        <v>144</v>
      </c>
      <c r="K3874">
        <v>0</v>
      </c>
      <c r="L3874" s="13">
        <f>VLOOKUP(C3874,'渗透率、续签率'!B:C,2,0)</f>
        <v>0.36699999999999999</v>
      </c>
      <c r="M3874" s="6">
        <v>0</v>
      </c>
      <c r="N3874">
        <v>41</v>
      </c>
      <c r="O3874">
        <v>0</v>
      </c>
      <c r="P3874" s="6">
        <v>0</v>
      </c>
      <c r="Q3874" s="13">
        <v>0</v>
      </c>
      <c r="R3874" s="13">
        <v>0</v>
      </c>
      <c r="S3874" s="31">
        <v>171</v>
      </c>
      <c r="T3874" s="6">
        <f>VLOOKUP(E3874,'参数设置&amp;汇总'!S:U,3,0)</f>
        <v>0.01</v>
      </c>
      <c r="U3874" s="78">
        <f t="shared" si="300"/>
        <v>0.41000000000000003</v>
      </c>
      <c r="V3874" s="13">
        <v>0.85000000000000009</v>
      </c>
      <c r="W3874" s="78">
        <f t="shared" si="302"/>
        <v>0.4823529411764706</v>
      </c>
      <c r="X3874" s="1">
        <f>VLOOKUP(E3874,'渗透率、续签率'!AG:AJ,4,0)</f>
        <v>3285</v>
      </c>
      <c r="Y3874" s="1">
        <f t="shared" si="303"/>
        <v>1584.5294117647059</v>
      </c>
      <c r="Z3874">
        <v>2</v>
      </c>
      <c r="AA3874" s="89">
        <f t="shared" si="304"/>
        <v>134685</v>
      </c>
      <c r="AH3874" s="37"/>
      <c r="AI3874" s="37"/>
      <c r="AK3874" s="37"/>
    </row>
    <row r="3875" spans="1:37" hidden="1">
      <c r="A3875" t="s">
        <v>64</v>
      </c>
      <c r="B3875" t="s">
        <v>2</v>
      </c>
      <c r="C3875" t="s">
        <v>9</v>
      </c>
      <c r="D3875" t="s">
        <v>116</v>
      </c>
      <c r="E3875" t="s">
        <v>513</v>
      </c>
      <c r="F3875" t="str">
        <f t="shared" si="301"/>
        <v>普洱市美术培训</v>
      </c>
      <c r="G3875" t="s">
        <v>99</v>
      </c>
      <c r="H3875" t="s">
        <v>288</v>
      </c>
      <c r="I3875" t="s">
        <v>68</v>
      </c>
      <c r="J3875">
        <v>33</v>
      </c>
      <c r="K3875">
        <v>0</v>
      </c>
      <c r="L3875" s="13">
        <f>VLOOKUP(C3875,'渗透率、续签率'!B:C,2,0)</f>
        <v>0.36699999999999999</v>
      </c>
      <c r="M3875" s="6">
        <v>0</v>
      </c>
      <c r="N3875">
        <v>6</v>
      </c>
      <c r="O3875">
        <v>0</v>
      </c>
      <c r="P3875" s="6">
        <v>0</v>
      </c>
      <c r="Q3875" s="13">
        <v>0</v>
      </c>
      <c r="R3875" s="13">
        <v>0</v>
      </c>
      <c r="S3875" s="31">
        <v>26</v>
      </c>
      <c r="T3875" s="6">
        <f>VLOOKUP(E3875,'参数设置&amp;汇总'!S:U,3,0)</f>
        <v>0.01</v>
      </c>
      <c r="U3875" s="78">
        <f t="shared" si="300"/>
        <v>0.06</v>
      </c>
      <c r="V3875" s="13">
        <v>0.85000000000000009</v>
      </c>
      <c r="W3875" s="78">
        <f t="shared" si="302"/>
        <v>7.0588235294117632E-2</v>
      </c>
      <c r="X3875" s="1">
        <f>VLOOKUP(E3875,'渗透率、续签率'!AG:AJ,4,0)</f>
        <v>3285</v>
      </c>
      <c r="Y3875" s="1">
        <f t="shared" si="303"/>
        <v>231.88235294117644</v>
      </c>
      <c r="Z3875">
        <v>0</v>
      </c>
      <c r="AA3875" s="89">
        <f t="shared" si="304"/>
        <v>19710</v>
      </c>
      <c r="AH3875" s="37"/>
      <c r="AI3875" s="37"/>
      <c r="AK3875" s="37"/>
    </row>
    <row r="3876" spans="1:37" hidden="1">
      <c r="A3876" t="s">
        <v>64</v>
      </c>
      <c r="B3876" t="s">
        <v>2</v>
      </c>
      <c r="C3876" t="s">
        <v>9</v>
      </c>
      <c r="D3876" t="s">
        <v>116</v>
      </c>
      <c r="E3876" t="s">
        <v>513</v>
      </c>
      <c r="F3876" t="str">
        <f t="shared" si="301"/>
        <v>景德镇市美术培训</v>
      </c>
      <c r="G3876" t="s">
        <v>90</v>
      </c>
      <c r="H3876" t="s">
        <v>289</v>
      </c>
      <c r="I3876" t="s">
        <v>68</v>
      </c>
      <c r="J3876">
        <v>136</v>
      </c>
      <c r="K3876">
        <v>0</v>
      </c>
      <c r="L3876" s="13">
        <f>VLOOKUP(C3876,'渗透率、续签率'!B:C,2,0)</f>
        <v>0.36699999999999999</v>
      </c>
      <c r="M3876" s="6">
        <v>0</v>
      </c>
      <c r="N3876">
        <v>89</v>
      </c>
      <c r="O3876">
        <v>0</v>
      </c>
      <c r="P3876" s="6">
        <v>0</v>
      </c>
      <c r="Q3876" s="13">
        <v>0</v>
      </c>
      <c r="R3876" s="13">
        <v>0</v>
      </c>
      <c r="S3876" s="31">
        <v>339</v>
      </c>
      <c r="T3876" s="6">
        <f>VLOOKUP(E3876,'参数设置&amp;汇总'!S:U,3,0)</f>
        <v>0.01</v>
      </c>
      <c r="U3876" s="78">
        <f t="shared" si="300"/>
        <v>0.89</v>
      </c>
      <c r="V3876" s="13">
        <v>0.85000000000000009</v>
      </c>
      <c r="W3876" s="78">
        <f t="shared" si="302"/>
        <v>1.0470588235294116</v>
      </c>
      <c r="X3876" s="1">
        <f>VLOOKUP(E3876,'渗透率、续签率'!AG:AJ,4,0)</f>
        <v>3285</v>
      </c>
      <c r="Y3876" s="1">
        <f t="shared" si="303"/>
        <v>3439.5882352941171</v>
      </c>
      <c r="Z3876">
        <v>2</v>
      </c>
      <c r="AA3876" s="89">
        <f t="shared" si="304"/>
        <v>292365</v>
      </c>
      <c r="AH3876" s="37"/>
      <c r="AI3876" s="37"/>
      <c r="AK3876" s="37"/>
    </row>
    <row r="3877" spans="1:37" hidden="1">
      <c r="A3877" t="s">
        <v>64</v>
      </c>
      <c r="B3877" t="s">
        <v>2</v>
      </c>
      <c r="C3877" t="s">
        <v>9</v>
      </c>
      <c r="D3877" t="s">
        <v>116</v>
      </c>
      <c r="E3877" t="s">
        <v>513</v>
      </c>
      <c r="F3877" t="str">
        <f t="shared" si="301"/>
        <v>曲靖市美术培训</v>
      </c>
      <c r="G3877" t="s">
        <v>99</v>
      </c>
      <c r="H3877" t="s">
        <v>290</v>
      </c>
      <c r="I3877" t="s">
        <v>68</v>
      </c>
      <c r="J3877">
        <v>199</v>
      </c>
      <c r="K3877">
        <v>0</v>
      </c>
      <c r="L3877" s="13">
        <f>VLOOKUP(C3877,'渗透率、续签率'!B:C,2,0)</f>
        <v>0.36699999999999999</v>
      </c>
      <c r="M3877" s="6">
        <v>0</v>
      </c>
      <c r="N3877">
        <v>46</v>
      </c>
      <c r="O3877">
        <v>0</v>
      </c>
      <c r="P3877" s="6">
        <v>0</v>
      </c>
      <c r="Q3877" s="13">
        <v>0</v>
      </c>
      <c r="R3877" s="13">
        <v>0</v>
      </c>
      <c r="S3877" s="31">
        <v>239</v>
      </c>
      <c r="T3877" s="6">
        <f>VLOOKUP(E3877,'参数设置&amp;汇总'!S:U,3,0)</f>
        <v>0.01</v>
      </c>
      <c r="U3877" s="78">
        <f t="shared" si="300"/>
        <v>0.46</v>
      </c>
      <c r="V3877" s="13">
        <v>0.85000000000000009</v>
      </c>
      <c r="W3877" s="78">
        <f t="shared" si="302"/>
        <v>0.54117647058823526</v>
      </c>
      <c r="X3877" s="1">
        <f>VLOOKUP(E3877,'渗透率、续签率'!AG:AJ,4,0)</f>
        <v>3285</v>
      </c>
      <c r="Y3877" s="1">
        <f t="shared" si="303"/>
        <v>1777.7647058823529</v>
      </c>
      <c r="Z3877">
        <v>3</v>
      </c>
      <c r="AA3877" s="89">
        <f t="shared" si="304"/>
        <v>151110</v>
      </c>
      <c r="AH3877" s="37"/>
      <c r="AI3877" s="37"/>
      <c r="AK3877" s="37"/>
    </row>
    <row r="3878" spans="1:37" hidden="1">
      <c r="A3878" t="s">
        <v>64</v>
      </c>
      <c r="B3878" t="s">
        <v>2</v>
      </c>
      <c r="C3878" t="s">
        <v>9</v>
      </c>
      <c r="D3878" t="s">
        <v>116</v>
      </c>
      <c r="E3878" t="s">
        <v>513</v>
      </c>
      <c r="F3878" t="str">
        <f t="shared" si="301"/>
        <v>朔州市美术培训</v>
      </c>
      <c r="G3878" t="s">
        <v>134</v>
      </c>
      <c r="H3878" t="s">
        <v>291</v>
      </c>
      <c r="I3878" t="s">
        <v>70</v>
      </c>
      <c r="J3878">
        <v>120</v>
      </c>
      <c r="K3878">
        <v>0</v>
      </c>
      <c r="L3878" s="13">
        <f>VLOOKUP(C3878,'渗透率、续签率'!B:C,2,0)</f>
        <v>0.36699999999999999</v>
      </c>
      <c r="M3878" s="6">
        <v>0</v>
      </c>
      <c r="N3878">
        <v>28</v>
      </c>
      <c r="O3878">
        <v>0</v>
      </c>
      <c r="P3878" s="6">
        <v>0</v>
      </c>
      <c r="Q3878" s="13">
        <v>0</v>
      </c>
      <c r="R3878" s="13">
        <v>0</v>
      </c>
      <c r="S3878" s="31">
        <v>125</v>
      </c>
      <c r="T3878" s="6">
        <f>VLOOKUP(E3878,'参数设置&amp;汇总'!S:U,3,0)</f>
        <v>0.01</v>
      </c>
      <c r="U3878" s="78">
        <f t="shared" si="300"/>
        <v>0.28000000000000003</v>
      </c>
      <c r="V3878" s="13">
        <v>0.85000000000000009</v>
      </c>
      <c r="W3878" s="78">
        <f t="shared" si="302"/>
        <v>0.32941176470588235</v>
      </c>
      <c r="X3878" s="1">
        <f>VLOOKUP(E3878,'渗透率、续签率'!AG:AJ,4,0)</f>
        <v>3285</v>
      </c>
      <c r="Y3878" s="1">
        <f t="shared" si="303"/>
        <v>1082.1176470588234</v>
      </c>
      <c r="Z3878">
        <v>0</v>
      </c>
      <c r="AA3878" s="89">
        <f t="shared" si="304"/>
        <v>91980</v>
      </c>
      <c r="AH3878" s="37"/>
      <c r="AI3878" s="37"/>
      <c r="AK3878" s="37"/>
    </row>
    <row r="3879" spans="1:37" hidden="1">
      <c r="A3879" t="s">
        <v>64</v>
      </c>
      <c r="B3879" t="s">
        <v>2</v>
      </c>
      <c r="C3879" t="s">
        <v>9</v>
      </c>
      <c r="D3879" t="s">
        <v>116</v>
      </c>
      <c r="E3879" t="s">
        <v>513</v>
      </c>
      <c r="F3879" t="str">
        <f t="shared" si="301"/>
        <v>朝阳市美术培训</v>
      </c>
      <c r="G3879" t="s">
        <v>101</v>
      </c>
      <c r="H3879" t="s">
        <v>292</v>
      </c>
      <c r="I3879" t="s">
        <v>70</v>
      </c>
      <c r="J3879">
        <v>144</v>
      </c>
      <c r="K3879">
        <v>0</v>
      </c>
      <c r="L3879" s="13">
        <f>VLOOKUP(C3879,'渗透率、续签率'!B:C,2,0)</f>
        <v>0.36699999999999999</v>
      </c>
      <c r="M3879" s="6">
        <v>0</v>
      </c>
      <c r="N3879">
        <v>30</v>
      </c>
      <c r="O3879">
        <v>0</v>
      </c>
      <c r="P3879" s="6">
        <v>0</v>
      </c>
      <c r="Q3879" s="13">
        <v>0</v>
      </c>
      <c r="R3879" s="13">
        <v>0</v>
      </c>
      <c r="S3879" s="31">
        <v>161</v>
      </c>
      <c r="T3879" s="6">
        <f>VLOOKUP(E3879,'参数设置&amp;汇总'!S:U,3,0)</f>
        <v>0.01</v>
      </c>
      <c r="U3879" s="78">
        <f t="shared" si="300"/>
        <v>0.3</v>
      </c>
      <c r="V3879" s="13">
        <v>0.85000000000000009</v>
      </c>
      <c r="W3879" s="78">
        <f t="shared" si="302"/>
        <v>0.3529411764705882</v>
      </c>
      <c r="X3879" s="1">
        <f>VLOOKUP(E3879,'渗透率、续签率'!AG:AJ,4,0)</f>
        <v>3285</v>
      </c>
      <c r="Y3879" s="1">
        <f t="shared" si="303"/>
        <v>1159.4117647058822</v>
      </c>
      <c r="Z3879">
        <v>1</v>
      </c>
      <c r="AA3879" s="89">
        <f t="shared" si="304"/>
        <v>98550</v>
      </c>
      <c r="AH3879" s="37"/>
      <c r="AI3879" s="37"/>
      <c r="AK3879" s="37"/>
    </row>
    <row r="3880" spans="1:37" hidden="1">
      <c r="A3880" t="s">
        <v>64</v>
      </c>
      <c r="B3880" t="s">
        <v>2</v>
      </c>
      <c r="C3880" t="s">
        <v>9</v>
      </c>
      <c r="D3880" t="s">
        <v>116</v>
      </c>
      <c r="E3880" t="s">
        <v>513</v>
      </c>
      <c r="F3880" t="str">
        <f t="shared" si="301"/>
        <v>本溪市美术培训</v>
      </c>
      <c r="G3880" t="s">
        <v>101</v>
      </c>
      <c r="H3880" t="s">
        <v>293</v>
      </c>
      <c r="I3880" t="s">
        <v>70</v>
      </c>
      <c r="J3880">
        <v>56</v>
      </c>
      <c r="K3880">
        <v>0</v>
      </c>
      <c r="L3880" s="13">
        <f>VLOOKUP(C3880,'渗透率、续签率'!B:C,2,0)</f>
        <v>0.36699999999999999</v>
      </c>
      <c r="M3880" s="6">
        <v>0</v>
      </c>
      <c r="N3880">
        <v>15</v>
      </c>
      <c r="O3880">
        <v>0</v>
      </c>
      <c r="P3880" s="6">
        <v>0</v>
      </c>
      <c r="Q3880" s="13">
        <v>0</v>
      </c>
      <c r="R3880" s="13">
        <v>0</v>
      </c>
      <c r="S3880" s="31">
        <v>66</v>
      </c>
      <c r="T3880" s="6">
        <f>VLOOKUP(E3880,'参数设置&amp;汇总'!S:U,3,0)</f>
        <v>0.01</v>
      </c>
      <c r="U3880" s="78">
        <f t="shared" si="300"/>
        <v>0.15</v>
      </c>
      <c r="V3880" s="13">
        <v>0.85000000000000009</v>
      </c>
      <c r="W3880" s="78">
        <f t="shared" si="302"/>
        <v>0.1764705882352941</v>
      </c>
      <c r="X3880" s="1">
        <f>VLOOKUP(E3880,'渗透率、续签率'!AG:AJ,4,0)</f>
        <v>3285</v>
      </c>
      <c r="Y3880" s="1">
        <f t="shared" si="303"/>
        <v>579.7058823529411</v>
      </c>
      <c r="Z3880">
        <v>0</v>
      </c>
      <c r="AA3880" s="89">
        <f t="shared" si="304"/>
        <v>49275</v>
      </c>
      <c r="AH3880" s="37"/>
      <c r="AI3880" s="37"/>
      <c r="AK3880" s="37"/>
    </row>
    <row r="3881" spans="1:37" hidden="1">
      <c r="A3881" t="s">
        <v>64</v>
      </c>
      <c r="B3881" t="s">
        <v>2</v>
      </c>
      <c r="C3881" t="s">
        <v>9</v>
      </c>
      <c r="D3881" t="s">
        <v>116</v>
      </c>
      <c r="E3881" t="s">
        <v>513</v>
      </c>
      <c r="F3881" t="str">
        <f t="shared" si="301"/>
        <v>来宾市美术培训</v>
      </c>
      <c r="G3881" t="s">
        <v>88</v>
      </c>
      <c r="H3881" t="s">
        <v>294</v>
      </c>
      <c r="I3881" t="s">
        <v>68</v>
      </c>
      <c r="J3881">
        <v>97</v>
      </c>
      <c r="K3881">
        <v>0</v>
      </c>
      <c r="L3881" s="13">
        <f>VLOOKUP(C3881,'渗透率、续签率'!B:C,2,0)</f>
        <v>0.36699999999999999</v>
      </c>
      <c r="M3881" s="6">
        <v>0</v>
      </c>
      <c r="N3881">
        <v>35</v>
      </c>
      <c r="O3881">
        <v>0</v>
      </c>
      <c r="P3881" s="6">
        <v>0</v>
      </c>
      <c r="Q3881" s="13">
        <v>0</v>
      </c>
      <c r="R3881" s="13">
        <v>0</v>
      </c>
      <c r="S3881" s="31">
        <v>134</v>
      </c>
      <c r="T3881" s="6">
        <f>VLOOKUP(E3881,'参数设置&amp;汇总'!S:U,3,0)</f>
        <v>0.01</v>
      </c>
      <c r="U3881" s="78">
        <f t="shared" si="300"/>
        <v>0.35000000000000003</v>
      </c>
      <c r="V3881" s="13">
        <v>0.85000000000000009</v>
      </c>
      <c r="W3881" s="78">
        <f t="shared" si="302"/>
        <v>0.41176470588235292</v>
      </c>
      <c r="X3881" s="1">
        <f>VLOOKUP(E3881,'渗透率、续签率'!AG:AJ,4,0)</f>
        <v>3285</v>
      </c>
      <c r="Y3881" s="1">
        <f t="shared" si="303"/>
        <v>1352.6470588235293</v>
      </c>
      <c r="Z3881">
        <v>1</v>
      </c>
      <c r="AA3881" s="89">
        <f t="shared" si="304"/>
        <v>114975</v>
      </c>
      <c r="AH3881" s="37"/>
      <c r="AI3881" s="37"/>
      <c r="AJ3881" s="1"/>
      <c r="AK3881" s="37"/>
    </row>
    <row r="3882" spans="1:37" hidden="1">
      <c r="A3882" t="s">
        <v>64</v>
      </c>
      <c r="B3882" t="s">
        <v>2</v>
      </c>
      <c r="C3882" t="s">
        <v>9</v>
      </c>
      <c r="D3882" t="s">
        <v>116</v>
      </c>
      <c r="E3882" t="s">
        <v>513</v>
      </c>
      <c r="F3882" t="str">
        <f t="shared" si="301"/>
        <v>松原市美术培训</v>
      </c>
      <c r="G3882" t="s">
        <v>188</v>
      </c>
      <c r="H3882" t="s">
        <v>295</v>
      </c>
      <c r="I3882" t="s">
        <v>70</v>
      </c>
      <c r="J3882">
        <v>121</v>
      </c>
      <c r="K3882">
        <v>0</v>
      </c>
      <c r="L3882" s="13">
        <f>VLOOKUP(C3882,'渗透率、续签率'!B:C,2,0)</f>
        <v>0.36699999999999999</v>
      </c>
      <c r="M3882" s="6">
        <v>0</v>
      </c>
      <c r="N3882">
        <v>71</v>
      </c>
      <c r="O3882">
        <v>0</v>
      </c>
      <c r="P3882" s="6">
        <v>0</v>
      </c>
      <c r="Q3882" s="13">
        <v>0</v>
      </c>
      <c r="R3882" s="13">
        <v>0</v>
      </c>
      <c r="S3882" s="31">
        <v>302</v>
      </c>
      <c r="T3882" s="6">
        <f>VLOOKUP(E3882,'参数设置&amp;汇总'!S:U,3,0)</f>
        <v>0.01</v>
      </c>
      <c r="U3882" s="78">
        <f t="shared" si="300"/>
        <v>0.71</v>
      </c>
      <c r="V3882" s="13">
        <v>0.85000000000000009</v>
      </c>
      <c r="W3882" s="78">
        <f t="shared" si="302"/>
        <v>0.83529411764705874</v>
      </c>
      <c r="X3882" s="1">
        <f>VLOOKUP(E3882,'渗透率、续签率'!AG:AJ,4,0)</f>
        <v>3285</v>
      </c>
      <c r="Y3882" s="1">
        <f t="shared" si="303"/>
        <v>2743.9411764705878</v>
      </c>
      <c r="Z3882">
        <v>0</v>
      </c>
      <c r="AA3882" s="89">
        <f t="shared" si="304"/>
        <v>233235</v>
      </c>
    </row>
    <row r="3883" spans="1:37" hidden="1">
      <c r="A3883" t="s">
        <v>64</v>
      </c>
      <c r="B3883" t="s">
        <v>2</v>
      </c>
      <c r="C3883" t="s">
        <v>9</v>
      </c>
      <c r="D3883" t="s">
        <v>116</v>
      </c>
      <c r="E3883" t="s">
        <v>513</v>
      </c>
      <c r="F3883" t="str">
        <f t="shared" si="301"/>
        <v>林芝市美术培训</v>
      </c>
      <c r="G3883" t="s">
        <v>237</v>
      </c>
      <c r="H3883" t="s">
        <v>296</v>
      </c>
      <c r="I3883" t="s">
        <v>57</v>
      </c>
      <c r="J3883">
        <v>4</v>
      </c>
      <c r="K3883">
        <v>0</v>
      </c>
      <c r="L3883" s="13">
        <f>VLOOKUP(C3883,'渗透率、续签率'!B:C,2,0)</f>
        <v>0.36699999999999999</v>
      </c>
      <c r="M3883" s="6">
        <v>0</v>
      </c>
      <c r="N3883">
        <v>1</v>
      </c>
      <c r="O3883">
        <v>0</v>
      </c>
      <c r="P3883" s="6">
        <v>0</v>
      </c>
      <c r="Q3883" s="13">
        <v>0</v>
      </c>
      <c r="R3883" s="13">
        <v>0</v>
      </c>
      <c r="S3883" s="31">
        <v>5</v>
      </c>
      <c r="T3883" s="6">
        <f>VLOOKUP(E3883,'参数设置&amp;汇总'!S:U,3,0)</f>
        <v>0.01</v>
      </c>
      <c r="U3883" s="78">
        <f t="shared" si="300"/>
        <v>0.01</v>
      </c>
      <c r="V3883" s="13">
        <v>0.85000000000000009</v>
      </c>
      <c r="W3883" s="78">
        <f t="shared" si="302"/>
        <v>1.1764705882352941E-2</v>
      </c>
      <c r="X3883" s="1">
        <f>VLOOKUP(E3883,'渗透率、续签率'!AG:AJ,4,0)</f>
        <v>3285</v>
      </c>
      <c r="Y3883" s="1">
        <f t="shared" si="303"/>
        <v>38.647058823529413</v>
      </c>
      <c r="Z3883">
        <v>0</v>
      </c>
      <c r="AA3883" s="89">
        <f t="shared" si="304"/>
        <v>3285</v>
      </c>
      <c r="AH3883" s="37"/>
      <c r="AI3883" s="37"/>
      <c r="AJ3883" s="1"/>
      <c r="AK3883" s="37"/>
    </row>
    <row r="3884" spans="1:37" hidden="1">
      <c r="A3884" t="s">
        <v>64</v>
      </c>
      <c r="B3884" t="s">
        <v>2</v>
      </c>
      <c r="C3884" t="s">
        <v>9</v>
      </c>
      <c r="D3884" t="s">
        <v>116</v>
      </c>
      <c r="E3884" t="s">
        <v>513</v>
      </c>
      <c r="F3884" t="str">
        <f t="shared" si="301"/>
        <v>果洛藏族自治州美术培训</v>
      </c>
      <c r="G3884" t="s">
        <v>297</v>
      </c>
      <c r="H3884" t="s">
        <v>298</v>
      </c>
      <c r="I3884" t="s">
        <v>70</v>
      </c>
      <c r="J3884">
        <v>1</v>
      </c>
      <c r="K3884">
        <v>0</v>
      </c>
      <c r="L3884" s="13">
        <f>VLOOKUP(C3884,'渗透率、续签率'!B:C,2,0)</f>
        <v>0.36699999999999999</v>
      </c>
      <c r="M3884" s="6">
        <v>0</v>
      </c>
      <c r="N3884">
        <v>0</v>
      </c>
      <c r="O3884">
        <v>0</v>
      </c>
      <c r="P3884" s="6">
        <v>0</v>
      </c>
      <c r="Q3884" s="13">
        <v>0</v>
      </c>
      <c r="R3884" s="13">
        <v>0</v>
      </c>
      <c r="S3884" s="31">
        <v>0</v>
      </c>
      <c r="T3884" s="6">
        <f>VLOOKUP(E3884,'参数设置&amp;汇总'!S:U,3,0)</f>
        <v>0.01</v>
      </c>
      <c r="U3884" s="78">
        <f t="shared" si="300"/>
        <v>0</v>
      </c>
      <c r="V3884" s="13">
        <v>0.85000000000000009</v>
      </c>
      <c r="W3884" s="78">
        <f t="shared" si="302"/>
        <v>0</v>
      </c>
      <c r="X3884" s="1">
        <f>VLOOKUP(E3884,'渗透率、续签率'!AG:AJ,4,0)</f>
        <v>3285</v>
      </c>
      <c r="Y3884" s="1">
        <f t="shared" si="303"/>
        <v>0</v>
      </c>
      <c r="Z3884">
        <v>0</v>
      </c>
      <c r="AA3884" s="89">
        <f t="shared" si="304"/>
        <v>0</v>
      </c>
      <c r="AH3884" s="37"/>
      <c r="AI3884" s="37"/>
      <c r="AJ3884" s="1"/>
      <c r="AK3884" s="37"/>
    </row>
    <row r="3885" spans="1:37" hidden="1">
      <c r="A3885" t="s">
        <v>64</v>
      </c>
      <c r="B3885" t="s">
        <v>2</v>
      </c>
      <c r="C3885" t="s">
        <v>9</v>
      </c>
      <c r="D3885" t="s">
        <v>116</v>
      </c>
      <c r="E3885" t="s">
        <v>513</v>
      </c>
      <c r="F3885" t="str">
        <f t="shared" si="301"/>
        <v>枣庄市美术培训</v>
      </c>
      <c r="G3885" t="s">
        <v>103</v>
      </c>
      <c r="H3885" t="s">
        <v>299</v>
      </c>
      <c r="I3885" t="s">
        <v>70</v>
      </c>
      <c r="J3885">
        <v>409</v>
      </c>
      <c r="K3885">
        <v>0</v>
      </c>
      <c r="L3885" s="13">
        <f>VLOOKUP(C3885,'渗透率、续签率'!B:C,2,0)</f>
        <v>0.36699999999999999</v>
      </c>
      <c r="M3885" s="6">
        <v>0</v>
      </c>
      <c r="N3885">
        <v>75</v>
      </c>
      <c r="O3885">
        <v>0</v>
      </c>
      <c r="P3885" s="6">
        <v>0</v>
      </c>
      <c r="Q3885" s="13">
        <v>0</v>
      </c>
      <c r="R3885" s="13">
        <v>0</v>
      </c>
      <c r="S3885" s="31">
        <v>424</v>
      </c>
      <c r="T3885" s="6">
        <f>VLOOKUP(E3885,'参数设置&amp;汇总'!S:U,3,0)</f>
        <v>0.01</v>
      </c>
      <c r="U3885" s="78">
        <f t="shared" si="300"/>
        <v>0.75</v>
      </c>
      <c r="V3885" s="13">
        <v>0.85000000000000009</v>
      </c>
      <c r="W3885" s="78">
        <f t="shared" si="302"/>
        <v>0.88235294117647045</v>
      </c>
      <c r="X3885" s="1">
        <f>VLOOKUP(E3885,'渗透率、续签率'!AG:AJ,4,0)</f>
        <v>3285</v>
      </c>
      <c r="Y3885" s="1">
        <f t="shared" si="303"/>
        <v>2898.5294117647054</v>
      </c>
      <c r="Z3885">
        <v>2</v>
      </c>
      <c r="AA3885" s="89">
        <f t="shared" si="304"/>
        <v>246375</v>
      </c>
      <c r="AH3885" s="37"/>
      <c r="AI3885" s="37"/>
      <c r="AK3885" s="37"/>
    </row>
    <row r="3886" spans="1:37" hidden="1">
      <c r="A3886" t="s">
        <v>64</v>
      </c>
      <c r="B3886" t="s">
        <v>2</v>
      </c>
      <c r="C3886" t="s">
        <v>9</v>
      </c>
      <c r="D3886" t="s">
        <v>116</v>
      </c>
      <c r="E3886" t="s">
        <v>513</v>
      </c>
      <c r="F3886" t="str">
        <f t="shared" si="301"/>
        <v>柳州市美术培训</v>
      </c>
      <c r="G3886" t="s">
        <v>88</v>
      </c>
      <c r="H3886" t="s">
        <v>300</v>
      </c>
      <c r="I3886" t="s">
        <v>68</v>
      </c>
      <c r="J3886">
        <v>267</v>
      </c>
      <c r="K3886">
        <v>1</v>
      </c>
      <c r="L3886" s="13">
        <f>VLOOKUP(C3886,'渗透率、续签率'!B:C,2,0)</f>
        <v>0.36699999999999999</v>
      </c>
      <c r="M3886" s="6">
        <v>0</v>
      </c>
      <c r="N3886">
        <v>97</v>
      </c>
      <c r="O3886">
        <v>1</v>
      </c>
      <c r="P3886" s="6">
        <v>0.01</v>
      </c>
      <c r="Q3886" s="13">
        <v>5.1999999999999998E-2</v>
      </c>
      <c r="R3886" s="13">
        <v>0</v>
      </c>
      <c r="S3886" s="31">
        <v>456</v>
      </c>
      <c r="T3886" s="6">
        <f>VLOOKUP(E3886,'参数设置&amp;汇总'!S:U,3,0)</f>
        <v>0.01</v>
      </c>
      <c r="U3886" s="78">
        <f t="shared" si="300"/>
        <v>1</v>
      </c>
      <c r="V3886" s="13">
        <v>0.85000000000000009</v>
      </c>
      <c r="W3886" s="78">
        <f t="shared" si="302"/>
        <v>0.74470588235294111</v>
      </c>
      <c r="X3886" s="1">
        <f>VLOOKUP(E3886,'渗透率、续签率'!AG:AJ,4,0)</f>
        <v>3285</v>
      </c>
      <c r="Y3886" s="1">
        <f t="shared" si="303"/>
        <v>2446.3588235294114</v>
      </c>
      <c r="Z3886">
        <v>6</v>
      </c>
      <c r="AA3886" s="89">
        <f t="shared" si="304"/>
        <v>318645</v>
      </c>
      <c r="AH3886" s="37"/>
      <c r="AI3886" s="37"/>
      <c r="AK3886" s="37"/>
    </row>
    <row r="3887" spans="1:37" hidden="1">
      <c r="A3887" t="s">
        <v>64</v>
      </c>
      <c r="B3887" t="s">
        <v>2</v>
      </c>
      <c r="C3887" t="s">
        <v>9</v>
      </c>
      <c r="D3887" t="s">
        <v>116</v>
      </c>
      <c r="E3887" t="s">
        <v>513</v>
      </c>
      <c r="F3887" t="str">
        <f t="shared" si="301"/>
        <v>株洲市美术培训</v>
      </c>
      <c r="G3887" t="s">
        <v>113</v>
      </c>
      <c r="H3887" t="s">
        <v>301</v>
      </c>
      <c r="I3887" t="s">
        <v>68</v>
      </c>
      <c r="J3887">
        <v>207</v>
      </c>
      <c r="K3887">
        <v>0</v>
      </c>
      <c r="L3887" s="13">
        <f>VLOOKUP(C3887,'渗透率、续签率'!B:C,2,0)</f>
        <v>0.36699999999999999</v>
      </c>
      <c r="M3887" s="6">
        <v>0</v>
      </c>
      <c r="N3887">
        <v>43</v>
      </c>
      <c r="O3887">
        <v>0</v>
      </c>
      <c r="P3887" s="6">
        <v>0</v>
      </c>
      <c r="Q3887" s="13">
        <v>1.2E-2</v>
      </c>
      <c r="R3887" s="13">
        <v>0</v>
      </c>
      <c r="S3887" s="31">
        <v>232</v>
      </c>
      <c r="T3887" s="6">
        <f>VLOOKUP(E3887,'参数设置&amp;汇总'!S:U,3,0)</f>
        <v>0.01</v>
      </c>
      <c r="U3887" s="78">
        <f t="shared" si="300"/>
        <v>0.43</v>
      </c>
      <c r="V3887" s="13">
        <v>0.85000000000000009</v>
      </c>
      <c r="W3887" s="78">
        <f t="shared" si="302"/>
        <v>0.50588235294117645</v>
      </c>
      <c r="X3887" s="1">
        <f>VLOOKUP(E3887,'渗透率、续签率'!AG:AJ,4,0)</f>
        <v>3285</v>
      </c>
      <c r="Y3887" s="1">
        <f t="shared" si="303"/>
        <v>1661.8235294117646</v>
      </c>
      <c r="Z3887">
        <v>9</v>
      </c>
      <c r="AA3887" s="89">
        <f t="shared" si="304"/>
        <v>141255</v>
      </c>
      <c r="AH3887" s="37"/>
      <c r="AI3887" s="37"/>
      <c r="AK3887" s="37"/>
    </row>
    <row r="3888" spans="1:37" hidden="1">
      <c r="A3888" t="s">
        <v>64</v>
      </c>
      <c r="B3888" t="s">
        <v>2</v>
      </c>
      <c r="C3888" t="s">
        <v>9</v>
      </c>
      <c r="D3888" t="s">
        <v>116</v>
      </c>
      <c r="E3888" t="s">
        <v>513</v>
      </c>
      <c r="F3888" t="str">
        <f t="shared" si="301"/>
        <v>桂林市美术培训</v>
      </c>
      <c r="G3888" t="s">
        <v>88</v>
      </c>
      <c r="H3888" t="s">
        <v>302</v>
      </c>
      <c r="I3888" t="s">
        <v>68</v>
      </c>
      <c r="J3888">
        <v>280</v>
      </c>
      <c r="K3888">
        <v>0</v>
      </c>
      <c r="L3888" s="13">
        <f>VLOOKUP(C3888,'渗透率、续签率'!B:C,2,0)</f>
        <v>0.36699999999999999</v>
      </c>
      <c r="M3888" s="6">
        <v>0</v>
      </c>
      <c r="N3888">
        <v>98</v>
      </c>
      <c r="O3888">
        <v>0</v>
      </c>
      <c r="P3888" s="6">
        <v>0</v>
      </c>
      <c r="Q3888" s="13">
        <v>0</v>
      </c>
      <c r="R3888" s="13">
        <v>0</v>
      </c>
      <c r="S3888" s="31">
        <v>464</v>
      </c>
      <c r="T3888" s="6">
        <f>VLOOKUP(E3888,'参数设置&amp;汇总'!S:U,3,0)</f>
        <v>0.01</v>
      </c>
      <c r="U3888" s="78">
        <f t="shared" si="300"/>
        <v>0.98</v>
      </c>
      <c r="V3888" s="13">
        <v>0.85000000000000009</v>
      </c>
      <c r="W3888" s="78">
        <f t="shared" si="302"/>
        <v>1.1529411764705881</v>
      </c>
      <c r="X3888" s="1">
        <f>VLOOKUP(E3888,'渗透率、续签率'!AG:AJ,4,0)</f>
        <v>3285</v>
      </c>
      <c r="Y3888" s="1">
        <f t="shared" si="303"/>
        <v>3787.411764705882</v>
      </c>
      <c r="Z3888">
        <v>11</v>
      </c>
      <c r="AA3888" s="89">
        <f t="shared" si="304"/>
        <v>321930</v>
      </c>
      <c r="AH3888" s="37"/>
      <c r="AI3888" s="37"/>
      <c r="AK3888" s="37"/>
    </row>
    <row r="3889" spans="1:37" hidden="1">
      <c r="A3889" t="s">
        <v>64</v>
      </c>
      <c r="B3889" t="s">
        <v>2</v>
      </c>
      <c r="C3889" t="s">
        <v>9</v>
      </c>
      <c r="D3889" t="s">
        <v>116</v>
      </c>
      <c r="E3889" t="s">
        <v>513</v>
      </c>
      <c r="F3889" t="str">
        <f t="shared" si="301"/>
        <v>梅州市美术培训</v>
      </c>
      <c r="G3889" t="s">
        <v>75</v>
      </c>
      <c r="H3889" t="s">
        <v>303</v>
      </c>
      <c r="I3889" t="s">
        <v>68</v>
      </c>
      <c r="J3889">
        <v>253</v>
      </c>
      <c r="K3889">
        <v>0</v>
      </c>
      <c r="L3889" s="13">
        <f>VLOOKUP(C3889,'渗透率、续签率'!B:C,2,0)</f>
        <v>0.36699999999999999</v>
      </c>
      <c r="M3889" s="6">
        <v>0</v>
      </c>
      <c r="N3889">
        <v>16</v>
      </c>
      <c r="O3889">
        <v>0</v>
      </c>
      <c r="P3889" s="6">
        <v>0</v>
      </c>
      <c r="Q3889" s="13">
        <v>0</v>
      </c>
      <c r="R3889" s="13">
        <v>0</v>
      </c>
      <c r="S3889" s="31">
        <v>198</v>
      </c>
      <c r="T3889" s="6">
        <f>VLOOKUP(E3889,'参数设置&amp;汇总'!S:U,3,0)</f>
        <v>0.01</v>
      </c>
      <c r="U3889" s="78">
        <f t="shared" si="300"/>
        <v>0.16</v>
      </c>
      <c r="V3889" s="13">
        <v>0.85000000000000009</v>
      </c>
      <c r="W3889" s="78">
        <f t="shared" si="302"/>
        <v>0.18823529411764706</v>
      </c>
      <c r="X3889" s="1">
        <f>VLOOKUP(E3889,'渗透率、续签率'!AG:AJ,4,0)</f>
        <v>3285</v>
      </c>
      <c r="Y3889" s="1">
        <f t="shared" si="303"/>
        <v>618.35294117647061</v>
      </c>
      <c r="Z3889">
        <v>2</v>
      </c>
      <c r="AA3889" s="89">
        <f t="shared" si="304"/>
        <v>52560</v>
      </c>
      <c r="AH3889" s="37"/>
      <c r="AI3889" s="37"/>
      <c r="AK3889" s="37"/>
    </row>
    <row r="3890" spans="1:37" hidden="1">
      <c r="A3890" t="s">
        <v>64</v>
      </c>
      <c r="B3890" t="s">
        <v>2</v>
      </c>
      <c r="C3890" t="s">
        <v>9</v>
      </c>
      <c r="D3890" t="s">
        <v>116</v>
      </c>
      <c r="E3890" t="s">
        <v>513</v>
      </c>
      <c r="F3890" t="str">
        <f t="shared" si="301"/>
        <v>梧州市美术培训</v>
      </c>
      <c r="G3890" t="s">
        <v>88</v>
      </c>
      <c r="H3890" t="s">
        <v>304</v>
      </c>
      <c r="I3890" t="s">
        <v>68</v>
      </c>
      <c r="J3890">
        <v>115</v>
      </c>
      <c r="K3890">
        <v>0</v>
      </c>
      <c r="L3890" s="13">
        <f>VLOOKUP(C3890,'渗透率、续签率'!B:C,2,0)</f>
        <v>0.36699999999999999</v>
      </c>
      <c r="M3890" s="6">
        <v>0</v>
      </c>
      <c r="N3890">
        <v>18</v>
      </c>
      <c r="O3890">
        <v>0</v>
      </c>
      <c r="P3890" s="6">
        <v>0</v>
      </c>
      <c r="Q3890" s="13">
        <v>0</v>
      </c>
      <c r="R3890" s="13">
        <v>0</v>
      </c>
      <c r="S3890" s="31">
        <v>111</v>
      </c>
      <c r="T3890" s="6">
        <f>VLOOKUP(E3890,'参数设置&amp;汇总'!S:U,3,0)</f>
        <v>0.01</v>
      </c>
      <c r="U3890" s="78">
        <f t="shared" si="300"/>
        <v>0.18</v>
      </c>
      <c r="V3890" s="13">
        <v>0.85000000000000009</v>
      </c>
      <c r="W3890" s="78">
        <f t="shared" si="302"/>
        <v>0.21176470588235291</v>
      </c>
      <c r="X3890" s="1">
        <f>VLOOKUP(E3890,'渗透率、续签率'!AG:AJ,4,0)</f>
        <v>3285</v>
      </c>
      <c r="Y3890" s="1">
        <f t="shared" si="303"/>
        <v>695.64705882352928</v>
      </c>
      <c r="Z3890">
        <v>1</v>
      </c>
      <c r="AA3890" s="89">
        <f t="shared" si="304"/>
        <v>59130</v>
      </c>
      <c r="AH3890" s="37"/>
      <c r="AI3890" s="37"/>
      <c r="AK3890" s="37"/>
    </row>
    <row r="3891" spans="1:37" hidden="1">
      <c r="A3891" t="s">
        <v>64</v>
      </c>
      <c r="B3891" t="s">
        <v>2</v>
      </c>
      <c r="C3891" t="s">
        <v>9</v>
      </c>
      <c r="D3891" t="s">
        <v>116</v>
      </c>
      <c r="E3891" t="s">
        <v>513</v>
      </c>
      <c r="F3891" t="str">
        <f t="shared" si="301"/>
        <v>楚雄彝族自治州美术培训</v>
      </c>
      <c r="G3891" t="s">
        <v>99</v>
      </c>
      <c r="H3891" t="s">
        <v>305</v>
      </c>
      <c r="I3891" t="s">
        <v>68</v>
      </c>
      <c r="J3891">
        <v>43</v>
      </c>
      <c r="K3891">
        <v>0</v>
      </c>
      <c r="L3891" s="13">
        <f>VLOOKUP(C3891,'渗透率、续签率'!B:C,2,0)</f>
        <v>0.36699999999999999</v>
      </c>
      <c r="M3891" s="6">
        <v>0</v>
      </c>
      <c r="N3891">
        <v>12</v>
      </c>
      <c r="O3891">
        <v>0</v>
      </c>
      <c r="P3891" s="6">
        <v>0</v>
      </c>
      <c r="Q3891" s="13">
        <v>0</v>
      </c>
      <c r="R3891" s="13">
        <v>0</v>
      </c>
      <c r="S3891" s="31">
        <v>61</v>
      </c>
      <c r="T3891" s="6">
        <f>VLOOKUP(E3891,'参数设置&amp;汇总'!S:U,3,0)</f>
        <v>0.01</v>
      </c>
      <c r="U3891" s="78">
        <f t="shared" si="300"/>
        <v>0.12</v>
      </c>
      <c r="V3891" s="13">
        <v>0.85000000000000009</v>
      </c>
      <c r="W3891" s="78">
        <f t="shared" si="302"/>
        <v>0.14117647058823526</v>
      </c>
      <c r="X3891" s="1">
        <f>VLOOKUP(E3891,'渗透率、续签率'!AG:AJ,4,0)</f>
        <v>3285</v>
      </c>
      <c r="Y3891" s="1">
        <f t="shared" si="303"/>
        <v>463.76470588235287</v>
      </c>
      <c r="Z3891">
        <v>0</v>
      </c>
      <c r="AA3891" s="89">
        <f t="shared" si="304"/>
        <v>39420</v>
      </c>
      <c r="AH3891" s="37"/>
      <c r="AI3891" s="37"/>
      <c r="AK3891" s="37"/>
    </row>
    <row r="3892" spans="1:37" hidden="1">
      <c r="A3892" t="s">
        <v>64</v>
      </c>
      <c r="B3892" t="s">
        <v>2</v>
      </c>
      <c r="C3892" t="s">
        <v>9</v>
      </c>
      <c r="D3892" t="s">
        <v>116</v>
      </c>
      <c r="E3892" t="s">
        <v>513</v>
      </c>
      <c r="F3892" t="str">
        <f t="shared" si="301"/>
        <v>榆林市美术培训</v>
      </c>
      <c r="G3892" t="s">
        <v>108</v>
      </c>
      <c r="H3892" t="s">
        <v>306</v>
      </c>
      <c r="I3892" t="s">
        <v>70</v>
      </c>
      <c r="J3892">
        <v>248</v>
      </c>
      <c r="K3892">
        <v>0</v>
      </c>
      <c r="L3892" s="13">
        <f>VLOOKUP(C3892,'渗透率、续签率'!B:C,2,0)</f>
        <v>0.36699999999999999</v>
      </c>
      <c r="M3892" s="6">
        <v>0</v>
      </c>
      <c r="N3892">
        <v>106</v>
      </c>
      <c r="O3892">
        <v>0</v>
      </c>
      <c r="P3892" s="6">
        <v>0</v>
      </c>
      <c r="Q3892" s="13">
        <v>0</v>
      </c>
      <c r="R3892" s="13">
        <v>0</v>
      </c>
      <c r="S3892" s="31">
        <v>398</v>
      </c>
      <c r="T3892" s="6">
        <f>VLOOKUP(E3892,'参数设置&amp;汇总'!S:U,3,0)</f>
        <v>0.01</v>
      </c>
      <c r="U3892" s="78">
        <f t="shared" si="300"/>
        <v>1.06</v>
      </c>
      <c r="V3892" s="13">
        <v>0.85000000000000009</v>
      </c>
      <c r="W3892" s="78">
        <f t="shared" si="302"/>
        <v>1.2470588235294118</v>
      </c>
      <c r="X3892" s="1">
        <f>VLOOKUP(E3892,'渗透率、续签率'!AG:AJ,4,0)</f>
        <v>3285</v>
      </c>
      <c r="Y3892" s="1">
        <f t="shared" si="303"/>
        <v>4096.588235294118</v>
      </c>
      <c r="Z3892">
        <v>0</v>
      </c>
      <c r="AA3892" s="89">
        <f t="shared" si="304"/>
        <v>348210</v>
      </c>
      <c r="AH3892" s="37"/>
      <c r="AI3892" s="37"/>
      <c r="AK3892" s="37"/>
    </row>
    <row r="3893" spans="1:37" hidden="1">
      <c r="A3893" t="s">
        <v>64</v>
      </c>
      <c r="B3893" t="s">
        <v>2</v>
      </c>
      <c r="C3893" t="s">
        <v>9</v>
      </c>
      <c r="D3893" t="s">
        <v>116</v>
      </c>
      <c r="E3893" t="s">
        <v>513</v>
      </c>
      <c r="F3893" t="str">
        <f t="shared" si="301"/>
        <v>武威市美术培训</v>
      </c>
      <c r="G3893" t="s">
        <v>132</v>
      </c>
      <c r="H3893" t="s">
        <v>307</v>
      </c>
      <c r="I3893" t="s">
        <v>70</v>
      </c>
      <c r="J3893">
        <v>50</v>
      </c>
      <c r="K3893">
        <v>0</v>
      </c>
      <c r="L3893" s="13">
        <f>VLOOKUP(C3893,'渗透率、续签率'!B:C,2,0)</f>
        <v>0.36699999999999999</v>
      </c>
      <c r="M3893" s="6">
        <v>0</v>
      </c>
      <c r="N3893">
        <v>13</v>
      </c>
      <c r="O3893">
        <v>0</v>
      </c>
      <c r="P3893" s="6">
        <v>0</v>
      </c>
      <c r="Q3893" s="13">
        <v>0</v>
      </c>
      <c r="R3893" s="13">
        <v>0</v>
      </c>
      <c r="S3893" s="31">
        <v>55</v>
      </c>
      <c r="T3893" s="6">
        <f>VLOOKUP(E3893,'参数设置&amp;汇总'!S:U,3,0)</f>
        <v>0.01</v>
      </c>
      <c r="U3893" s="78">
        <f t="shared" si="300"/>
        <v>0.13</v>
      </c>
      <c r="V3893" s="13">
        <v>0.85000000000000009</v>
      </c>
      <c r="W3893" s="78">
        <f t="shared" si="302"/>
        <v>0.15294117647058822</v>
      </c>
      <c r="X3893" s="1">
        <f>VLOOKUP(E3893,'渗透率、续签率'!AG:AJ,4,0)</f>
        <v>3285</v>
      </c>
      <c r="Y3893" s="1">
        <f t="shared" si="303"/>
        <v>502.41176470588232</v>
      </c>
      <c r="Z3893">
        <v>0</v>
      </c>
      <c r="AA3893" s="89">
        <f t="shared" si="304"/>
        <v>42705</v>
      </c>
      <c r="AH3893" s="37"/>
      <c r="AI3893" s="37"/>
      <c r="AK3893" s="37"/>
    </row>
    <row r="3894" spans="1:37" hidden="1">
      <c r="A3894" t="s">
        <v>64</v>
      </c>
      <c r="B3894" t="s">
        <v>2</v>
      </c>
      <c r="C3894" t="s">
        <v>9</v>
      </c>
      <c r="D3894" t="s">
        <v>116</v>
      </c>
      <c r="E3894" t="s">
        <v>513</v>
      </c>
      <c r="F3894" t="str">
        <f t="shared" si="301"/>
        <v>毕节市美术培训</v>
      </c>
      <c r="G3894" t="s">
        <v>167</v>
      </c>
      <c r="H3894" t="s">
        <v>308</v>
      </c>
      <c r="I3894" t="s">
        <v>70</v>
      </c>
      <c r="J3894">
        <v>132</v>
      </c>
      <c r="K3894">
        <v>0</v>
      </c>
      <c r="L3894" s="13">
        <f>VLOOKUP(C3894,'渗透率、续签率'!B:C,2,0)</f>
        <v>0.36699999999999999</v>
      </c>
      <c r="M3894" s="6">
        <v>0</v>
      </c>
      <c r="N3894">
        <v>24</v>
      </c>
      <c r="O3894">
        <v>0</v>
      </c>
      <c r="P3894" s="6">
        <v>0</v>
      </c>
      <c r="Q3894" s="13">
        <v>0</v>
      </c>
      <c r="R3894" s="13">
        <v>0</v>
      </c>
      <c r="S3894" s="31">
        <v>142</v>
      </c>
      <c r="T3894" s="6">
        <f>VLOOKUP(E3894,'参数设置&amp;汇总'!S:U,3,0)</f>
        <v>0.01</v>
      </c>
      <c r="U3894" s="78">
        <f t="shared" si="300"/>
        <v>0.24</v>
      </c>
      <c r="V3894" s="13">
        <v>0.85000000000000009</v>
      </c>
      <c r="W3894" s="78">
        <f t="shared" si="302"/>
        <v>0.28235294117647053</v>
      </c>
      <c r="X3894" s="1">
        <f>VLOOKUP(E3894,'渗透率、续签率'!AG:AJ,4,0)</f>
        <v>3285</v>
      </c>
      <c r="Y3894" s="1">
        <f t="shared" si="303"/>
        <v>927.52941176470574</v>
      </c>
      <c r="Z3894">
        <v>0</v>
      </c>
      <c r="AA3894" s="89">
        <f t="shared" si="304"/>
        <v>78840</v>
      </c>
      <c r="AH3894" s="37"/>
      <c r="AI3894" s="37"/>
      <c r="AK3894" s="37"/>
    </row>
    <row r="3895" spans="1:37" hidden="1">
      <c r="A3895" t="s">
        <v>64</v>
      </c>
      <c r="B3895" t="s">
        <v>2</v>
      </c>
      <c r="C3895" t="s">
        <v>9</v>
      </c>
      <c r="D3895" t="s">
        <v>116</v>
      </c>
      <c r="E3895" t="s">
        <v>513</v>
      </c>
      <c r="F3895" t="str">
        <f t="shared" si="301"/>
        <v>永州市美术培训</v>
      </c>
      <c r="G3895" t="s">
        <v>113</v>
      </c>
      <c r="H3895" t="s">
        <v>309</v>
      </c>
      <c r="I3895" t="s">
        <v>68</v>
      </c>
      <c r="J3895">
        <v>163</v>
      </c>
      <c r="K3895">
        <v>0</v>
      </c>
      <c r="L3895" s="13">
        <f>VLOOKUP(C3895,'渗透率、续签率'!B:C,2,0)</f>
        <v>0.36699999999999999</v>
      </c>
      <c r="M3895" s="6">
        <v>0</v>
      </c>
      <c r="N3895">
        <v>70</v>
      </c>
      <c r="O3895">
        <v>0</v>
      </c>
      <c r="P3895" s="6">
        <v>0</v>
      </c>
      <c r="Q3895" s="13">
        <v>0</v>
      </c>
      <c r="R3895" s="13">
        <v>0</v>
      </c>
      <c r="S3895" s="31">
        <v>297</v>
      </c>
      <c r="T3895" s="6">
        <f>VLOOKUP(E3895,'参数设置&amp;汇总'!S:U,3,0)</f>
        <v>0.01</v>
      </c>
      <c r="U3895" s="78">
        <f t="shared" si="300"/>
        <v>0.70000000000000007</v>
      </c>
      <c r="V3895" s="13">
        <v>0.85000000000000009</v>
      </c>
      <c r="W3895" s="78">
        <f t="shared" si="302"/>
        <v>0.82352941176470584</v>
      </c>
      <c r="X3895" s="1">
        <f>VLOOKUP(E3895,'渗透率、续签率'!AG:AJ,4,0)</f>
        <v>3285</v>
      </c>
      <c r="Y3895" s="1">
        <f t="shared" si="303"/>
        <v>2705.2941176470586</v>
      </c>
      <c r="Z3895">
        <v>0</v>
      </c>
      <c r="AA3895" s="89">
        <f t="shared" si="304"/>
        <v>229950</v>
      </c>
      <c r="AH3895" s="37"/>
      <c r="AI3895" s="37"/>
      <c r="AJ3895" s="1"/>
      <c r="AK3895" s="37"/>
    </row>
    <row r="3896" spans="1:37" hidden="1">
      <c r="A3896" t="s">
        <v>64</v>
      </c>
      <c r="B3896" t="s">
        <v>2</v>
      </c>
      <c r="C3896" t="s">
        <v>9</v>
      </c>
      <c r="D3896" t="s">
        <v>116</v>
      </c>
      <c r="E3896" t="s">
        <v>513</v>
      </c>
      <c r="F3896" t="str">
        <f t="shared" si="301"/>
        <v>汉中市美术培训</v>
      </c>
      <c r="G3896" t="s">
        <v>108</v>
      </c>
      <c r="H3896" t="s">
        <v>310</v>
      </c>
      <c r="I3896" t="s">
        <v>70</v>
      </c>
      <c r="J3896">
        <v>100</v>
      </c>
      <c r="K3896">
        <v>0</v>
      </c>
      <c r="L3896" s="13">
        <f>VLOOKUP(C3896,'渗透率、续签率'!B:C,2,0)</f>
        <v>0.36699999999999999</v>
      </c>
      <c r="M3896" s="6">
        <v>0</v>
      </c>
      <c r="N3896">
        <v>19</v>
      </c>
      <c r="O3896">
        <v>0</v>
      </c>
      <c r="P3896" s="6">
        <v>0</v>
      </c>
      <c r="Q3896" s="13">
        <v>0</v>
      </c>
      <c r="R3896" s="13">
        <v>0</v>
      </c>
      <c r="S3896" s="31">
        <v>103</v>
      </c>
      <c r="T3896" s="6">
        <f>VLOOKUP(E3896,'参数设置&amp;汇总'!S:U,3,0)</f>
        <v>0.01</v>
      </c>
      <c r="U3896" s="78">
        <f t="shared" si="300"/>
        <v>0.19</v>
      </c>
      <c r="V3896" s="13">
        <v>0.85000000000000009</v>
      </c>
      <c r="W3896" s="78">
        <f t="shared" si="302"/>
        <v>0.22352941176470587</v>
      </c>
      <c r="X3896" s="1">
        <f>VLOOKUP(E3896,'渗透率、续签率'!AG:AJ,4,0)</f>
        <v>3285</v>
      </c>
      <c r="Y3896" s="1">
        <f t="shared" si="303"/>
        <v>734.29411764705878</v>
      </c>
      <c r="Z3896">
        <v>1</v>
      </c>
      <c r="AA3896" s="89">
        <f t="shared" si="304"/>
        <v>62415</v>
      </c>
      <c r="AH3896" s="37"/>
      <c r="AI3896" s="37"/>
      <c r="AK3896" s="37"/>
    </row>
    <row r="3897" spans="1:37" hidden="1">
      <c r="A3897" t="s">
        <v>64</v>
      </c>
      <c r="B3897" t="s">
        <v>2</v>
      </c>
      <c r="C3897" t="s">
        <v>9</v>
      </c>
      <c r="D3897" t="s">
        <v>116</v>
      </c>
      <c r="E3897" t="s">
        <v>513</v>
      </c>
      <c r="F3897" t="str">
        <f t="shared" si="301"/>
        <v>汕头市美术培训</v>
      </c>
      <c r="G3897" t="s">
        <v>75</v>
      </c>
      <c r="H3897" t="s">
        <v>311</v>
      </c>
      <c r="I3897" t="s">
        <v>68</v>
      </c>
      <c r="J3897">
        <v>422</v>
      </c>
      <c r="K3897">
        <v>0</v>
      </c>
      <c r="L3897" s="13">
        <f>VLOOKUP(C3897,'渗透率、续签率'!B:C,2,0)</f>
        <v>0.36699999999999999</v>
      </c>
      <c r="M3897" s="6">
        <v>0</v>
      </c>
      <c r="N3897">
        <v>109</v>
      </c>
      <c r="O3897">
        <v>0</v>
      </c>
      <c r="P3897" s="6">
        <v>0</v>
      </c>
      <c r="Q3897" s="13">
        <v>0</v>
      </c>
      <c r="R3897" s="13">
        <v>0</v>
      </c>
      <c r="S3897" s="31">
        <v>541</v>
      </c>
      <c r="T3897" s="6">
        <f>VLOOKUP(E3897,'参数设置&amp;汇总'!S:U,3,0)</f>
        <v>0.01</v>
      </c>
      <c r="U3897" s="78">
        <f t="shared" si="300"/>
        <v>1.0900000000000001</v>
      </c>
      <c r="V3897" s="13">
        <v>0.85000000000000009</v>
      </c>
      <c r="W3897" s="78">
        <f t="shared" si="302"/>
        <v>1.2823529411764705</v>
      </c>
      <c r="X3897" s="1">
        <f>VLOOKUP(E3897,'渗透率、续签率'!AG:AJ,4,0)</f>
        <v>3285</v>
      </c>
      <c r="Y3897" s="1">
        <f t="shared" si="303"/>
        <v>4212.5294117647054</v>
      </c>
      <c r="Z3897">
        <v>12</v>
      </c>
      <c r="AA3897" s="89">
        <f t="shared" si="304"/>
        <v>358065</v>
      </c>
      <c r="AH3897" s="37"/>
      <c r="AI3897" s="37"/>
      <c r="AK3897" s="37"/>
    </row>
    <row r="3898" spans="1:37" hidden="1">
      <c r="A3898" t="s">
        <v>64</v>
      </c>
      <c r="B3898" t="s">
        <v>2</v>
      </c>
      <c r="C3898" t="s">
        <v>9</v>
      </c>
      <c r="D3898" t="s">
        <v>116</v>
      </c>
      <c r="E3898" t="s">
        <v>513</v>
      </c>
      <c r="F3898" t="str">
        <f t="shared" si="301"/>
        <v>汕尾市美术培训</v>
      </c>
      <c r="G3898" t="s">
        <v>75</v>
      </c>
      <c r="H3898" t="s">
        <v>312</v>
      </c>
      <c r="I3898" t="s">
        <v>68</v>
      </c>
      <c r="J3898">
        <v>91</v>
      </c>
      <c r="K3898">
        <v>0</v>
      </c>
      <c r="L3898" s="13">
        <f>VLOOKUP(C3898,'渗透率、续签率'!B:C,2,0)</f>
        <v>0.36699999999999999</v>
      </c>
      <c r="M3898" s="6">
        <v>0</v>
      </c>
      <c r="N3898">
        <v>13</v>
      </c>
      <c r="O3898">
        <v>0</v>
      </c>
      <c r="P3898" s="6">
        <v>0</v>
      </c>
      <c r="Q3898" s="13">
        <v>0</v>
      </c>
      <c r="R3898" s="13">
        <v>0</v>
      </c>
      <c r="S3898" s="31">
        <v>103</v>
      </c>
      <c r="T3898" s="6">
        <f>VLOOKUP(E3898,'参数设置&amp;汇总'!S:U,3,0)</f>
        <v>0.01</v>
      </c>
      <c r="U3898" s="78">
        <f t="shared" si="300"/>
        <v>0.13</v>
      </c>
      <c r="V3898" s="13">
        <v>0.85000000000000009</v>
      </c>
      <c r="W3898" s="78">
        <f t="shared" si="302"/>
        <v>0.15294117647058822</v>
      </c>
      <c r="X3898" s="1">
        <f>VLOOKUP(E3898,'渗透率、续签率'!AG:AJ,4,0)</f>
        <v>3285</v>
      </c>
      <c r="Y3898" s="1">
        <f t="shared" si="303"/>
        <v>502.41176470588232</v>
      </c>
      <c r="Z3898">
        <v>1</v>
      </c>
      <c r="AA3898" s="89">
        <f t="shared" si="304"/>
        <v>42705</v>
      </c>
      <c r="AH3898" s="37"/>
      <c r="AI3898" s="37"/>
      <c r="AK3898" s="37"/>
    </row>
    <row r="3899" spans="1:37" hidden="1">
      <c r="A3899" t="s">
        <v>64</v>
      </c>
      <c r="B3899" t="s">
        <v>2</v>
      </c>
      <c r="C3899" t="s">
        <v>9</v>
      </c>
      <c r="D3899" t="s">
        <v>116</v>
      </c>
      <c r="E3899" t="s">
        <v>513</v>
      </c>
      <c r="F3899" t="str">
        <f t="shared" si="301"/>
        <v>江门市美术培训</v>
      </c>
      <c r="G3899" t="s">
        <v>75</v>
      </c>
      <c r="H3899" t="s">
        <v>313</v>
      </c>
      <c r="I3899" t="s">
        <v>68</v>
      </c>
      <c r="J3899">
        <v>314</v>
      </c>
      <c r="K3899">
        <v>0</v>
      </c>
      <c r="L3899" s="13">
        <f>VLOOKUP(C3899,'渗透率、续签率'!B:C,2,0)</f>
        <v>0.36699999999999999</v>
      </c>
      <c r="M3899" s="6">
        <v>0</v>
      </c>
      <c r="N3899">
        <v>89</v>
      </c>
      <c r="O3899">
        <v>0</v>
      </c>
      <c r="P3899" s="6">
        <v>0</v>
      </c>
      <c r="Q3899" s="13">
        <v>7.0000000000000001E-3</v>
      </c>
      <c r="R3899" s="13">
        <v>0</v>
      </c>
      <c r="S3899" s="31">
        <v>409</v>
      </c>
      <c r="T3899" s="6">
        <f>VLOOKUP(E3899,'参数设置&amp;汇总'!S:U,3,0)</f>
        <v>0.01</v>
      </c>
      <c r="U3899" s="78">
        <f t="shared" si="300"/>
        <v>0.89</v>
      </c>
      <c r="V3899" s="13">
        <v>0.85000000000000009</v>
      </c>
      <c r="W3899" s="78">
        <f t="shared" si="302"/>
        <v>1.0470588235294116</v>
      </c>
      <c r="X3899" s="1">
        <f>VLOOKUP(E3899,'渗透率、续签率'!AG:AJ,4,0)</f>
        <v>3285</v>
      </c>
      <c r="Y3899" s="1">
        <f t="shared" si="303"/>
        <v>3439.5882352941171</v>
      </c>
      <c r="Z3899">
        <v>7</v>
      </c>
      <c r="AA3899" s="89">
        <f t="shared" si="304"/>
        <v>292365</v>
      </c>
      <c r="AH3899" s="37"/>
      <c r="AI3899" s="37"/>
      <c r="AK3899" s="37"/>
    </row>
    <row r="3900" spans="1:37" hidden="1">
      <c r="A3900" t="s">
        <v>64</v>
      </c>
      <c r="B3900" t="s">
        <v>2</v>
      </c>
      <c r="C3900" t="s">
        <v>9</v>
      </c>
      <c r="D3900" t="s">
        <v>116</v>
      </c>
      <c r="E3900" t="s">
        <v>513</v>
      </c>
      <c r="F3900" t="str">
        <f t="shared" si="301"/>
        <v>池州市美术培训</v>
      </c>
      <c r="G3900" t="s">
        <v>94</v>
      </c>
      <c r="H3900" t="s">
        <v>314</v>
      </c>
      <c r="I3900" t="s">
        <v>68</v>
      </c>
      <c r="J3900">
        <v>83</v>
      </c>
      <c r="K3900">
        <v>0</v>
      </c>
      <c r="L3900" s="13">
        <f>VLOOKUP(C3900,'渗透率、续签率'!B:C,2,0)</f>
        <v>0.36699999999999999</v>
      </c>
      <c r="M3900" s="6">
        <v>0</v>
      </c>
      <c r="N3900">
        <v>13</v>
      </c>
      <c r="O3900">
        <v>0</v>
      </c>
      <c r="P3900" s="6">
        <v>0</v>
      </c>
      <c r="Q3900" s="13">
        <v>3.2000000000000001E-2</v>
      </c>
      <c r="R3900" s="13">
        <v>0</v>
      </c>
      <c r="S3900" s="31">
        <v>79</v>
      </c>
      <c r="T3900" s="6">
        <f>VLOOKUP(E3900,'参数设置&amp;汇总'!S:U,3,0)</f>
        <v>0.01</v>
      </c>
      <c r="U3900" s="78">
        <f t="shared" si="300"/>
        <v>0.13</v>
      </c>
      <c r="V3900" s="13">
        <v>0.85000000000000009</v>
      </c>
      <c r="W3900" s="78">
        <f t="shared" si="302"/>
        <v>0.15294117647058822</v>
      </c>
      <c r="X3900" s="1">
        <f>VLOOKUP(E3900,'渗透率、续签率'!AG:AJ,4,0)</f>
        <v>3285</v>
      </c>
      <c r="Y3900" s="1">
        <f t="shared" si="303"/>
        <v>502.41176470588232</v>
      </c>
      <c r="Z3900">
        <v>2</v>
      </c>
      <c r="AA3900" s="89">
        <f t="shared" si="304"/>
        <v>42705</v>
      </c>
      <c r="AH3900" s="37"/>
      <c r="AI3900" s="37"/>
      <c r="AK3900" s="37"/>
    </row>
    <row r="3901" spans="1:37" hidden="1">
      <c r="A3901" t="s">
        <v>64</v>
      </c>
      <c r="B3901" t="s">
        <v>2</v>
      </c>
      <c r="C3901" t="s">
        <v>9</v>
      </c>
      <c r="D3901" t="s">
        <v>116</v>
      </c>
      <c r="E3901" t="s">
        <v>513</v>
      </c>
      <c r="F3901" t="str">
        <f t="shared" si="301"/>
        <v>沧州市美术培训</v>
      </c>
      <c r="G3901" t="s">
        <v>159</v>
      </c>
      <c r="H3901" t="s">
        <v>315</v>
      </c>
      <c r="I3901" t="s">
        <v>70</v>
      </c>
      <c r="J3901">
        <v>292</v>
      </c>
      <c r="K3901">
        <v>0</v>
      </c>
      <c r="L3901" s="13">
        <f>VLOOKUP(C3901,'渗透率、续签率'!B:C,2,0)</f>
        <v>0.36699999999999999</v>
      </c>
      <c r="M3901" s="6">
        <v>0</v>
      </c>
      <c r="N3901">
        <v>84</v>
      </c>
      <c r="O3901">
        <v>0</v>
      </c>
      <c r="P3901" s="6">
        <v>0</v>
      </c>
      <c r="Q3901" s="13">
        <v>0</v>
      </c>
      <c r="R3901" s="13">
        <v>0</v>
      </c>
      <c r="S3901" s="31">
        <v>404</v>
      </c>
      <c r="T3901" s="6">
        <f>VLOOKUP(E3901,'参数设置&amp;汇总'!S:U,3,0)</f>
        <v>0.01</v>
      </c>
      <c r="U3901" s="78">
        <f t="shared" si="300"/>
        <v>0.84</v>
      </c>
      <c r="V3901" s="13">
        <v>0.85000000000000009</v>
      </c>
      <c r="W3901" s="78">
        <f t="shared" si="302"/>
        <v>0.98823529411764688</v>
      </c>
      <c r="X3901" s="1">
        <f>VLOOKUP(E3901,'渗透率、续签率'!AG:AJ,4,0)</f>
        <v>3285</v>
      </c>
      <c r="Y3901" s="1">
        <f t="shared" si="303"/>
        <v>3246.3529411764698</v>
      </c>
      <c r="Z3901">
        <v>3</v>
      </c>
      <c r="AA3901" s="89">
        <f t="shared" si="304"/>
        <v>275940</v>
      </c>
      <c r="AH3901" s="37"/>
      <c r="AI3901" s="37"/>
      <c r="AK3901" s="37"/>
    </row>
    <row r="3902" spans="1:37" hidden="1">
      <c r="A3902" t="s">
        <v>64</v>
      </c>
      <c r="B3902" t="s">
        <v>2</v>
      </c>
      <c r="C3902" t="s">
        <v>9</v>
      </c>
      <c r="D3902" t="s">
        <v>116</v>
      </c>
      <c r="E3902" t="s">
        <v>513</v>
      </c>
      <c r="F3902" t="str">
        <f t="shared" si="301"/>
        <v>河池市美术培训</v>
      </c>
      <c r="G3902" t="s">
        <v>88</v>
      </c>
      <c r="H3902" t="s">
        <v>316</v>
      </c>
      <c r="I3902" t="s">
        <v>68</v>
      </c>
      <c r="J3902">
        <v>90</v>
      </c>
      <c r="K3902">
        <v>0</v>
      </c>
      <c r="L3902" s="13">
        <f>VLOOKUP(C3902,'渗透率、续签率'!B:C,2,0)</f>
        <v>0.36699999999999999</v>
      </c>
      <c r="M3902" s="6">
        <v>0</v>
      </c>
      <c r="N3902">
        <v>4</v>
      </c>
      <c r="O3902">
        <v>0</v>
      </c>
      <c r="P3902" s="6">
        <v>0</v>
      </c>
      <c r="Q3902" s="13">
        <v>0</v>
      </c>
      <c r="R3902" s="13">
        <v>0</v>
      </c>
      <c r="S3902" s="31">
        <v>48</v>
      </c>
      <c r="T3902" s="6">
        <f>VLOOKUP(E3902,'参数设置&amp;汇总'!S:U,3,0)</f>
        <v>0.01</v>
      </c>
      <c r="U3902" s="78">
        <f t="shared" si="300"/>
        <v>0.04</v>
      </c>
      <c r="V3902" s="13">
        <v>0.85000000000000009</v>
      </c>
      <c r="W3902" s="78">
        <f t="shared" si="302"/>
        <v>4.7058823529411764E-2</v>
      </c>
      <c r="X3902" s="1">
        <f>VLOOKUP(E3902,'渗透率、续签率'!AG:AJ,4,0)</f>
        <v>3285</v>
      </c>
      <c r="Y3902" s="1">
        <f t="shared" si="303"/>
        <v>154.58823529411765</v>
      </c>
      <c r="Z3902">
        <v>0</v>
      </c>
      <c r="AA3902" s="89">
        <f t="shared" si="304"/>
        <v>13140</v>
      </c>
      <c r="AH3902" s="37"/>
      <c r="AI3902" s="37"/>
      <c r="AK3902" s="37"/>
    </row>
    <row r="3903" spans="1:37" hidden="1">
      <c r="A3903" t="s">
        <v>64</v>
      </c>
      <c r="B3903" t="s">
        <v>2</v>
      </c>
      <c r="C3903" t="s">
        <v>9</v>
      </c>
      <c r="D3903" t="s">
        <v>116</v>
      </c>
      <c r="E3903" t="s">
        <v>513</v>
      </c>
      <c r="F3903" t="str">
        <f t="shared" si="301"/>
        <v>河源市美术培训</v>
      </c>
      <c r="G3903" t="s">
        <v>75</v>
      </c>
      <c r="H3903" t="s">
        <v>317</v>
      </c>
      <c r="I3903" t="s">
        <v>68</v>
      </c>
      <c r="J3903">
        <v>161</v>
      </c>
      <c r="K3903">
        <v>0</v>
      </c>
      <c r="L3903" s="13">
        <f>VLOOKUP(C3903,'渗透率、续签率'!B:C,2,0)</f>
        <v>0.36699999999999999</v>
      </c>
      <c r="M3903" s="6">
        <v>0</v>
      </c>
      <c r="N3903">
        <v>41</v>
      </c>
      <c r="O3903">
        <v>0</v>
      </c>
      <c r="P3903" s="6">
        <v>0</v>
      </c>
      <c r="Q3903" s="13">
        <v>0</v>
      </c>
      <c r="R3903" s="13">
        <v>0</v>
      </c>
      <c r="S3903" s="31">
        <v>215</v>
      </c>
      <c r="T3903" s="6">
        <f>VLOOKUP(E3903,'参数设置&amp;汇总'!S:U,3,0)</f>
        <v>0.01</v>
      </c>
      <c r="U3903" s="78">
        <f t="shared" si="300"/>
        <v>0.41000000000000003</v>
      </c>
      <c r="V3903" s="13">
        <v>0.85000000000000009</v>
      </c>
      <c r="W3903" s="78">
        <f t="shared" si="302"/>
        <v>0.4823529411764706</v>
      </c>
      <c r="X3903" s="1">
        <f>VLOOKUP(E3903,'渗透率、续签率'!AG:AJ,4,0)</f>
        <v>3285</v>
      </c>
      <c r="Y3903" s="1">
        <f t="shared" si="303"/>
        <v>1584.5294117647059</v>
      </c>
      <c r="Z3903">
        <v>4</v>
      </c>
      <c r="AA3903" s="89">
        <f t="shared" si="304"/>
        <v>134685</v>
      </c>
      <c r="AH3903" s="37"/>
      <c r="AI3903" s="37"/>
      <c r="AK3903" s="37"/>
    </row>
    <row r="3904" spans="1:37" hidden="1">
      <c r="A3904" t="s">
        <v>64</v>
      </c>
      <c r="B3904" t="s">
        <v>2</v>
      </c>
      <c r="C3904" t="s">
        <v>9</v>
      </c>
      <c r="D3904" t="s">
        <v>116</v>
      </c>
      <c r="E3904" t="s">
        <v>513</v>
      </c>
      <c r="F3904" t="str">
        <f t="shared" si="301"/>
        <v>泉州市美术培训</v>
      </c>
      <c r="G3904" t="s">
        <v>92</v>
      </c>
      <c r="H3904" t="s">
        <v>318</v>
      </c>
      <c r="I3904" t="s">
        <v>68</v>
      </c>
      <c r="J3904">
        <v>747</v>
      </c>
      <c r="K3904">
        <v>0</v>
      </c>
      <c r="L3904" s="13">
        <f>VLOOKUP(C3904,'渗透率、续签率'!B:C,2,0)</f>
        <v>0.36699999999999999</v>
      </c>
      <c r="M3904" s="6">
        <v>0</v>
      </c>
      <c r="N3904">
        <v>257</v>
      </c>
      <c r="O3904">
        <v>0</v>
      </c>
      <c r="P3904" s="6">
        <v>0</v>
      </c>
      <c r="Q3904" s="13">
        <v>1.9E-2</v>
      </c>
      <c r="R3904" s="13">
        <v>0</v>
      </c>
      <c r="S3904" s="31">
        <v>1145</v>
      </c>
      <c r="T3904" s="6">
        <f>VLOOKUP(E3904,'参数设置&amp;汇总'!S:U,3,0)</f>
        <v>0.01</v>
      </c>
      <c r="U3904" s="78">
        <f t="shared" si="300"/>
        <v>2.57</v>
      </c>
      <c r="V3904" s="13">
        <v>0.85000000000000009</v>
      </c>
      <c r="W3904" s="78">
        <f t="shared" si="302"/>
        <v>3.0235294117647054</v>
      </c>
      <c r="X3904" s="1">
        <f>VLOOKUP(E3904,'渗透率、续签率'!AG:AJ,4,0)</f>
        <v>3285</v>
      </c>
      <c r="Y3904" s="1">
        <f t="shared" si="303"/>
        <v>9932.2941176470576</v>
      </c>
      <c r="Z3904">
        <v>25</v>
      </c>
      <c r="AA3904" s="89">
        <f t="shared" si="304"/>
        <v>844245</v>
      </c>
    </row>
    <row r="3905" spans="1:37" hidden="1">
      <c r="A3905" t="s">
        <v>64</v>
      </c>
      <c r="B3905" t="s">
        <v>2</v>
      </c>
      <c r="C3905" t="s">
        <v>9</v>
      </c>
      <c r="D3905" t="s">
        <v>116</v>
      </c>
      <c r="E3905" t="s">
        <v>513</v>
      </c>
      <c r="F3905" t="str">
        <f t="shared" si="301"/>
        <v>泰安市美术培训</v>
      </c>
      <c r="G3905" t="s">
        <v>103</v>
      </c>
      <c r="H3905" t="s">
        <v>319</v>
      </c>
      <c r="I3905" t="s">
        <v>70</v>
      </c>
      <c r="J3905">
        <v>406</v>
      </c>
      <c r="K3905">
        <v>0</v>
      </c>
      <c r="L3905" s="13">
        <f>VLOOKUP(C3905,'渗透率、续签率'!B:C,2,0)</f>
        <v>0.36699999999999999</v>
      </c>
      <c r="M3905" s="6">
        <v>0</v>
      </c>
      <c r="N3905">
        <v>74</v>
      </c>
      <c r="O3905">
        <v>0</v>
      </c>
      <c r="P3905" s="6">
        <v>0</v>
      </c>
      <c r="Q3905" s="13">
        <v>1.9E-2</v>
      </c>
      <c r="R3905" s="13">
        <v>0</v>
      </c>
      <c r="S3905" s="31">
        <v>442</v>
      </c>
      <c r="T3905" s="6">
        <f>VLOOKUP(E3905,'参数设置&amp;汇总'!S:U,3,0)</f>
        <v>0.01</v>
      </c>
      <c r="U3905" s="78">
        <f t="shared" si="300"/>
        <v>0.74</v>
      </c>
      <c r="V3905" s="13">
        <v>0.85000000000000009</v>
      </c>
      <c r="W3905" s="78">
        <f t="shared" si="302"/>
        <v>0.87058823529411755</v>
      </c>
      <c r="X3905" s="1">
        <f>VLOOKUP(E3905,'渗透率、续签率'!AG:AJ,4,0)</f>
        <v>3285</v>
      </c>
      <c r="Y3905" s="1">
        <f t="shared" si="303"/>
        <v>2859.8823529411761</v>
      </c>
      <c r="Z3905">
        <v>2</v>
      </c>
      <c r="AA3905" s="89">
        <f t="shared" si="304"/>
        <v>243090</v>
      </c>
      <c r="AH3905" s="37"/>
      <c r="AI3905" s="37"/>
      <c r="AK3905" s="37"/>
    </row>
    <row r="3906" spans="1:37" hidden="1">
      <c r="A3906" t="s">
        <v>64</v>
      </c>
      <c r="B3906" t="s">
        <v>2</v>
      </c>
      <c r="C3906" t="s">
        <v>9</v>
      </c>
      <c r="D3906" t="s">
        <v>116</v>
      </c>
      <c r="E3906" t="s">
        <v>513</v>
      </c>
      <c r="F3906" t="str">
        <f t="shared" si="301"/>
        <v>泰州市美术培训</v>
      </c>
      <c r="G3906" t="s">
        <v>73</v>
      </c>
      <c r="H3906" t="s">
        <v>320</v>
      </c>
      <c r="I3906" t="s">
        <v>70</v>
      </c>
      <c r="J3906">
        <v>326</v>
      </c>
      <c r="K3906">
        <v>1</v>
      </c>
      <c r="L3906" s="13">
        <f>VLOOKUP(C3906,'渗透率、续签率'!B:C,2,0)</f>
        <v>0.36699999999999999</v>
      </c>
      <c r="M3906" s="6">
        <v>0</v>
      </c>
      <c r="N3906">
        <v>47</v>
      </c>
      <c r="O3906">
        <v>1</v>
      </c>
      <c r="P3906" s="6">
        <v>0.02</v>
      </c>
      <c r="Q3906" s="13">
        <v>1.2E-2</v>
      </c>
      <c r="R3906" s="13">
        <v>0</v>
      </c>
      <c r="S3906" s="31">
        <v>287</v>
      </c>
      <c r="T3906" s="6">
        <f>VLOOKUP(E3906,'参数设置&amp;汇总'!S:U,3,0)</f>
        <v>0.01</v>
      </c>
      <c r="U3906" s="78">
        <f t="shared" si="300"/>
        <v>1</v>
      </c>
      <c r="V3906" s="13">
        <v>0.85000000000000009</v>
      </c>
      <c r="W3906" s="78">
        <f t="shared" si="302"/>
        <v>0.74470588235294111</v>
      </c>
      <c r="X3906" s="1">
        <f>VLOOKUP(E3906,'渗透率、续签率'!AG:AJ,4,0)</f>
        <v>3285</v>
      </c>
      <c r="Y3906" s="1">
        <f t="shared" si="303"/>
        <v>2446.3588235294114</v>
      </c>
      <c r="Z3906">
        <v>6</v>
      </c>
      <c r="AA3906" s="89">
        <f t="shared" si="304"/>
        <v>154395</v>
      </c>
      <c r="AH3906" s="37"/>
      <c r="AI3906" s="37"/>
      <c r="AJ3906" s="1"/>
      <c r="AK3906" s="37"/>
    </row>
    <row r="3907" spans="1:37" hidden="1">
      <c r="A3907" t="s">
        <v>64</v>
      </c>
      <c r="B3907" t="s">
        <v>2</v>
      </c>
      <c r="C3907" t="s">
        <v>9</v>
      </c>
      <c r="D3907" t="s">
        <v>116</v>
      </c>
      <c r="E3907" t="s">
        <v>513</v>
      </c>
      <c r="F3907" t="str">
        <f t="shared" si="301"/>
        <v>泸州市美术培训</v>
      </c>
      <c r="G3907" t="s">
        <v>77</v>
      </c>
      <c r="H3907" t="s">
        <v>321</v>
      </c>
      <c r="I3907" t="s">
        <v>70</v>
      </c>
      <c r="J3907">
        <v>93</v>
      </c>
      <c r="K3907">
        <v>0</v>
      </c>
      <c r="L3907" s="13">
        <f>VLOOKUP(C3907,'渗透率、续签率'!B:C,2,0)</f>
        <v>0.36699999999999999</v>
      </c>
      <c r="M3907" s="6">
        <v>0</v>
      </c>
      <c r="N3907">
        <v>18</v>
      </c>
      <c r="O3907">
        <v>0</v>
      </c>
      <c r="P3907" s="6">
        <v>0</v>
      </c>
      <c r="Q3907" s="13">
        <v>0</v>
      </c>
      <c r="R3907" s="13">
        <v>0</v>
      </c>
      <c r="S3907" s="31">
        <v>116</v>
      </c>
      <c r="T3907" s="6">
        <f>VLOOKUP(E3907,'参数设置&amp;汇总'!S:U,3,0)</f>
        <v>0.01</v>
      </c>
      <c r="U3907" s="78">
        <f t="shared" ref="U3907:U3970" si="305">IF(T3907*N3907&gt;=O3907,T3907*N3907,O3907)</f>
        <v>0.18</v>
      </c>
      <c r="V3907" s="13">
        <v>0.85000000000000009</v>
      </c>
      <c r="W3907" s="78">
        <f t="shared" si="302"/>
        <v>0.21176470588235291</v>
      </c>
      <c r="X3907" s="1">
        <f>VLOOKUP(E3907,'渗透率、续签率'!AG:AJ,4,0)</f>
        <v>3285</v>
      </c>
      <c r="Y3907" s="1">
        <f t="shared" si="303"/>
        <v>695.64705882352928</v>
      </c>
      <c r="Z3907">
        <v>0</v>
      </c>
      <c r="AA3907" s="89">
        <f t="shared" si="304"/>
        <v>59130</v>
      </c>
      <c r="AH3907" s="37"/>
      <c r="AI3907" s="37"/>
      <c r="AK3907" s="37"/>
    </row>
    <row r="3908" spans="1:37" hidden="1">
      <c r="A3908" t="s">
        <v>64</v>
      </c>
      <c r="B3908" t="s">
        <v>2</v>
      </c>
      <c r="C3908" t="s">
        <v>9</v>
      </c>
      <c r="D3908" t="s">
        <v>116</v>
      </c>
      <c r="E3908" t="s">
        <v>513</v>
      </c>
      <c r="F3908" t="str">
        <f t="shared" ref="F3908:F3971" si="306">H3908&amp;C3908</f>
        <v>洛阳市美术培训</v>
      </c>
      <c r="G3908" t="s">
        <v>110</v>
      </c>
      <c r="H3908" t="s">
        <v>322</v>
      </c>
      <c r="I3908" t="s">
        <v>70</v>
      </c>
      <c r="J3908">
        <v>544</v>
      </c>
      <c r="K3908">
        <v>1</v>
      </c>
      <c r="L3908" s="13">
        <f>VLOOKUP(C3908,'渗透率、续签率'!B:C,2,0)</f>
        <v>0.36699999999999999</v>
      </c>
      <c r="M3908" s="6">
        <v>0</v>
      </c>
      <c r="N3908">
        <v>143</v>
      </c>
      <c r="O3908">
        <v>1</v>
      </c>
      <c r="P3908" s="6">
        <v>0.01</v>
      </c>
      <c r="Q3908" s="13">
        <v>1.6E-2</v>
      </c>
      <c r="R3908" s="13">
        <v>0</v>
      </c>
      <c r="S3908" s="31">
        <v>699</v>
      </c>
      <c r="T3908" s="6">
        <f>VLOOKUP(E3908,'参数设置&amp;汇总'!S:U,3,0)</f>
        <v>0.01</v>
      </c>
      <c r="U3908" s="78">
        <f t="shared" si="305"/>
        <v>1.43</v>
      </c>
      <c r="V3908" s="13">
        <v>0.85000000000000009</v>
      </c>
      <c r="W3908" s="78">
        <f t="shared" ref="W3908:W3971" si="307">(O3908*(1-L3908)+IF((U3908-O3908)&lt;0,0,(U3908-O3908)))/V3908</f>
        <v>1.2505882352941176</v>
      </c>
      <c r="X3908" s="1">
        <f>VLOOKUP(E3908,'渗透率、续签率'!AG:AJ,4,0)</f>
        <v>3285</v>
      </c>
      <c r="Y3908" s="1">
        <f t="shared" ref="Y3908:Y3971" si="308">X3908*W3908</f>
        <v>4108.1823529411758</v>
      </c>
      <c r="Z3908">
        <v>20</v>
      </c>
      <c r="AA3908" s="89">
        <f t="shared" ref="AA3908:AA3971" si="309">N3908*X3908</f>
        <v>469755</v>
      </c>
    </row>
    <row r="3909" spans="1:37" hidden="1">
      <c r="A3909" t="s">
        <v>64</v>
      </c>
      <c r="B3909" t="s">
        <v>2</v>
      </c>
      <c r="C3909" t="s">
        <v>9</v>
      </c>
      <c r="D3909" t="s">
        <v>116</v>
      </c>
      <c r="E3909" t="s">
        <v>513</v>
      </c>
      <c r="F3909" t="str">
        <f t="shared" si="306"/>
        <v>济宁市美术培训</v>
      </c>
      <c r="G3909" t="s">
        <v>103</v>
      </c>
      <c r="H3909" t="s">
        <v>323</v>
      </c>
      <c r="I3909" t="s">
        <v>70</v>
      </c>
      <c r="J3909">
        <v>656</v>
      </c>
      <c r="K3909">
        <v>0</v>
      </c>
      <c r="L3909" s="13">
        <f>VLOOKUP(C3909,'渗透率、续签率'!B:C,2,0)</f>
        <v>0.36699999999999999</v>
      </c>
      <c r="M3909" s="6">
        <v>0</v>
      </c>
      <c r="N3909">
        <v>135</v>
      </c>
      <c r="O3909">
        <v>0</v>
      </c>
      <c r="P3909" s="6">
        <v>0</v>
      </c>
      <c r="Q3909" s="13">
        <v>0</v>
      </c>
      <c r="R3909" s="13">
        <v>0</v>
      </c>
      <c r="S3909" s="31">
        <v>740</v>
      </c>
      <c r="T3909" s="6">
        <f>VLOOKUP(E3909,'参数设置&amp;汇总'!S:U,3,0)</f>
        <v>0.01</v>
      </c>
      <c r="U3909" s="78">
        <f t="shared" si="305"/>
        <v>1.35</v>
      </c>
      <c r="V3909" s="13">
        <v>0.85000000000000009</v>
      </c>
      <c r="W3909" s="78">
        <f t="shared" si="307"/>
        <v>1.588235294117647</v>
      </c>
      <c r="X3909" s="1">
        <f>VLOOKUP(E3909,'渗透率、续签率'!AG:AJ,4,0)</f>
        <v>3285</v>
      </c>
      <c r="Y3909" s="1">
        <f t="shared" si="308"/>
        <v>5217.3529411764703</v>
      </c>
      <c r="Z3909">
        <v>10</v>
      </c>
      <c r="AA3909" s="89">
        <f t="shared" si="309"/>
        <v>443475</v>
      </c>
      <c r="AH3909" s="37"/>
      <c r="AI3909" s="37"/>
      <c r="AK3909" s="37"/>
    </row>
    <row r="3910" spans="1:37" hidden="1">
      <c r="A3910" t="s">
        <v>64</v>
      </c>
      <c r="B3910" t="s">
        <v>2</v>
      </c>
      <c r="C3910" t="s">
        <v>9</v>
      </c>
      <c r="D3910" t="s">
        <v>116</v>
      </c>
      <c r="E3910" t="s">
        <v>513</v>
      </c>
      <c r="F3910" t="str">
        <f t="shared" si="306"/>
        <v>济源市美术培训</v>
      </c>
      <c r="G3910" t="s">
        <v>110</v>
      </c>
      <c r="H3910" t="s">
        <v>324</v>
      </c>
      <c r="I3910" t="s">
        <v>70</v>
      </c>
      <c r="J3910">
        <v>85</v>
      </c>
      <c r="K3910">
        <v>0</v>
      </c>
      <c r="L3910" s="13">
        <f>VLOOKUP(C3910,'渗透率、续签率'!B:C,2,0)</f>
        <v>0.36699999999999999</v>
      </c>
      <c r="M3910" s="6">
        <v>0</v>
      </c>
      <c r="N3910">
        <v>5</v>
      </c>
      <c r="O3910">
        <v>0</v>
      </c>
      <c r="P3910" s="6">
        <v>0</v>
      </c>
      <c r="Q3910" s="13">
        <v>0</v>
      </c>
      <c r="R3910" s="13">
        <v>0</v>
      </c>
      <c r="S3910" s="31">
        <v>40</v>
      </c>
      <c r="T3910" s="6">
        <f>VLOOKUP(E3910,'参数设置&amp;汇总'!S:U,3,0)</f>
        <v>0.01</v>
      </c>
      <c r="U3910" s="78">
        <f t="shared" si="305"/>
        <v>0.05</v>
      </c>
      <c r="V3910" s="13">
        <v>0.85000000000000009</v>
      </c>
      <c r="W3910" s="78">
        <f t="shared" si="307"/>
        <v>5.8823529411764705E-2</v>
      </c>
      <c r="X3910" s="1">
        <f>VLOOKUP(E3910,'渗透率、续签率'!AG:AJ,4,0)</f>
        <v>3285</v>
      </c>
      <c r="Y3910" s="1">
        <f t="shared" si="308"/>
        <v>193.23529411764704</v>
      </c>
      <c r="Z3910">
        <v>0</v>
      </c>
      <c r="AA3910" s="89">
        <f t="shared" si="309"/>
        <v>16425</v>
      </c>
      <c r="AH3910" s="37"/>
      <c r="AI3910" s="37"/>
      <c r="AK3910" s="37"/>
    </row>
    <row r="3911" spans="1:37" hidden="1">
      <c r="A3911" t="s">
        <v>64</v>
      </c>
      <c r="B3911" t="s">
        <v>2</v>
      </c>
      <c r="C3911" t="s">
        <v>9</v>
      </c>
      <c r="D3911" t="s">
        <v>116</v>
      </c>
      <c r="E3911" t="s">
        <v>513</v>
      </c>
      <c r="F3911" t="str">
        <f t="shared" si="306"/>
        <v>海东市美术培训</v>
      </c>
      <c r="G3911" t="s">
        <v>297</v>
      </c>
      <c r="H3911" t="s">
        <v>325</v>
      </c>
      <c r="I3911" t="s">
        <v>70</v>
      </c>
      <c r="J3911">
        <v>11</v>
      </c>
      <c r="K3911">
        <v>0</v>
      </c>
      <c r="L3911" s="13">
        <f>VLOOKUP(C3911,'渗透率、续签率'!B:C,2,0)</f>
        <v>0.36699999999999999</v>
      </c>
      <c r="M3911" s="6">
        <v>0</v>
      </c>
      <c r="N3911">
        <v>2</v>
      </c>
      <c r="O3911">
        <v>0</v>
      </c>
      <c r="P3911" s="6">
        <v>0</v>
      </c>
      <c r="Q3911" s="13">
        <v>0</v>
      </c>
      <c r="R3911" s="13">
        <v>0</v>
      </c>
      <c r="S3911" s="31">
        <v>10</v>
      </c>
      <c r="T3911" s="6">
        <f>VLOOKUP(E3911,'参数设置&amp;汇总'!S:U,3,0)</f>
        <v>0.01</v>
      </c>
      <c r="U3911" s="78">
        <f t="shared" si="305"/>
        <v>0.02</v>
      </c>
      <c r="V3911" s="13">
        <v>0.85000000000000009</v>
      </c>
      <c r="W3911" s="78">
        <f t="shared" si="307"/>
        <v>2.3529411764705882E-2</v>
      </c>
      <c r="X3911" s="1">
        <f>VLOOKUP(E3911,'渗透率、续签率'!AG:AJ,4,0)</f>
        <v>3285</v>
      </c>
      <c r="Y3911" s="1">
        <f t="shared" si="308"/>
        <v>77.294117647058826</v>
      </c>
      <c r="Z3911">
        <v>0</v>
      </c>
      <c r="AA3911" s="89">
        <f t="shared" si="309"/>
        <v>6570</v>
      </c>
      <c r="AH3911" s="37"/>
      <c r="AI3911" s="37"/>
      <c r="AK3911" s="37"/>
    </row>
    <row r="3912" spans="1:37" hidden="1">
      <c r="A3912" t="s">
        <v>64</v>
      </c>
      <c r="B3912" t="s">
        <v>2</v>
      </c>
      <c r="C3912" t="s">
        <v>9</v>
      </c>
      <c r="D3912" t="s">
        <v>116</v>
      </c>
      <c r="E3912" t="s">
        <v>513</v>
      </c>
      <c r="F3912" t="str">
        <f t="shared" si="306"/>
        <v>海北藏族自治州美术培训</v>
      </c>
      <c r="G3912" t="s">
        <v>297</v>
      </c>
      <c r="H3912" t="s">
        <v>326</v>
      </c>
      <c r="I3912" t="s">
        <v>70</v>
      </c>
      <c r="J3912">
        <v>0</v>
      </c>
      <c r="K3912">
        <v>0</v>
      </c>
      <c r="L3912" s="13">
        <f>VLOOKUP(C3912,'渗透率、续签率'!B:C,2,0)</f>
        <v>0.36699999999999999</v>
      </c>
      <c r="M3912" s="6">
        <v>0</v>
      </c>
      <c r="N3912">
        <v>0</v>
      </c>
      <c r="O3912">
        <v>0</v>
      </c>
      <c r="P3912" s="6">
        <v>0</v>
      </c>
      <c r="Q3912" s="13">
        <v>0</v>
      </c>
      <c r="R3912" s="13">
        <v>0</v>
      </c>
      <c r="S3912" s="31">
        <v>0</v>
      </c>
      <c r="T3912" s="6">
        <f>VLOOKUP(E3912,'参数设置&amp;汇总'!S:U,3,0)</f>
        <v>0.01</v>
      </c>
      <c r="U3912" s="78">
        <f t="shared" si="305"/>
        <v>0</v>
      </c>
      <c r="V3912" s="13">
        <v>0.85000000000000009</v>
      </c>
      <c r="W3912" s="78">
        <f t="shared" si="307"/>
        <v>0</v>
      </c>
      <c r="X3912" s="1">
        <f>VLOOKUP(E3912,'渗透率、续签率'!AG:AJ,4,0)</f>
        <v>3285</v>
      </c>
      <c r="Y3912" s="1">
        <f t="shared" si="308"/>
        <v>0</v>
      </c>
      <c r="Z3912">
        <v>0</v>
      </c>
      <c r="AA3912" s="89">
        <f t="shared" si="309"/>
        <v>0</v>
      </c>
      <c r="AH3912" s="37"/>
      <c r="AI3912" s="37"/>
      <c r="AK3912" s="37"/>
    </row>
    <row r="3913" spans="1:37" hidden="1">
      <c r="A3913" t="s">
        <v>64</v>
      </c>
      <c r="B3913" t="s">
        <v>2</v>
      </c>
      <c r="C3913" t="s">
        <v>9</v>
      </c>
      <c r="D3913" t="s">
        <v>116</v>
      </c>
      <c r="E3913" t="s">
        <v>513</v>
      </c>
      <c r="F3913" t="str">
        <f t="shared" si="306"/>
        <v>海南藏族自治州美术培训</v>
      </c>
      <c r="G3913" t="s">
        <v>297</v>
      </c>
      <c r="H3913" t="s">
        <v>327</v>
      </c>
      <c r="I3913" t="s">
        <v>70</v>
      </c>
      <c r="J3913">
        <v>3</v>
      </c>
      <c r="K3913">
        <v>0</v>
      </c>
      <c r="L3913" s="13">
        <f>VLOOKUP(C3913,'渗透率、续签率'!B:C,2,0)</f>
        <v>0.36699999999999999</v>
      </c>
      <c r="M3913" s="6">
        <v>0</v>
      </c>
      <c r="N3913">
        <v>0</v>
      </c>
      <c r="O3913">
        <v>0</v>
      </c>
      <c r="P3913" s="6">
        <v>0</v>
      </c>
      <c r="Q3913" s="13">
        <v>0</v>
      </c>
      <c r="R3913" s="13">
        <v>0</v>
      </c>
      <c r="S3913" s="31">
        <v>0</v>
      </c>
      <c r="T3913" s="6">
        <f>VLOOKUP(E3913,'参数设置&amp;汇总'!S:U,3,0)</f>
        <v>0.01</v>
      </c>
      <c r="U3913" s="78">
        <f t="shared" si="305"/>
        <v>0</v>
      </c>
      <c r="V3913" s="13">
        <v>0.85000000000000009</v>
      </c>
      <c r="W3913" s="78">
        <f t="shared" si="307"/>
        <v>0</v>
      </c>
      <c r="X3913" s="1">
        <f>VLOOKUP(E3913,'渗透率、续签率'!AG:AJ,4,0)</f>
        <v>3285</v>
      </c>
      <c r="Y3913" s="1">
        <f t="shared" si="308"/>
        <v>0</v>
      </c>
      <c r="Z3913">
        <v>0</v>
      </c>
      <c r="AA3913" s="89">
        <f t="shared" si="309"/>
        <v>0</v>
      </c>
      <c r="AH3913" s="37"/>
      <c r="AI3913" s="37"/>
      <c r="AK3913" s="37"/>
    </row>
    <row r="3914" spans="1:37" hidden="1">
      <c r="A3914" t="s">
        <v>64</v>
      </c>
      <c r="B3914" t="s">
        <v>2</v>
      </c>
      <c r="C3914" t="s">
        <v>9</v>
      </c>
      <c r="D3914" t="s">
        <v>116</v>
      </c>
      <c r="E3914" t="s">
        <v>513</v>
      </c>
      <c r="F3914" t="str">
        <f t="shared" si="306"/>
        <v>海口市美术培训</v>
      </c>
      <c r="G3914" t="s">
        <v>120</v>
      </c>
      <c r="H3914" t="s">
        <v>328</v>
      </c>
      <c r="I3914" t="s">
        <v>68</v>
      </c>
      <c r="J3914">
        <v>204</v>
      </c>
      <c r="K3914">
        <v>1</v>
      </c>
      <c r="L3914" s="13">
        <f>VLOOKUP(C3914,'渗透率、续签率'!B:C,2,0)</f>
        <v>0.36699999999999999</v>
      </c>
      <c r="M3914" s="6">
        <v>0</v>
      </c>
      <c r="N3914">
        <v>126</v>
      </c>
      <c r="O3914">
        <v>1</v>
      </c>
      <c r="P3914" s="6">
        <v>0.01</v>
      </c>
      <c r="Q3914" s="13">
        <v>4.1000000000000002E-2</v>
      </c>
      <c r="R3914" s="13">
        <v>0</v>
      </c>
      <c r="S3914" s="31">
        <v>513</v>
      </c>
      <c r="T3914" s="6">
        <f>VLOOKUP(E3914,'参数设置&amp;汇总'!S:U,3,0)</f>
        <v>0.01</v>
      </c>
      <c r="U3914" s="78">
        <f t="shared" si="305"/>
        <v>1.26</v>
      </c>
      <c r="V3914" s="13">
        <v>0.85000000000000009</v>
      </c>
      <c r="W3914" s="78">
        <f t="shared" si="307"/>
        <v>1.0505882352941176</v>
      </c>
      <c r="X3914" s="1">
        <f>VLOOKUP(E3914,'渗透率、续签率'!AG:AJ,4,0)</f>
        <v>3285</v>
      </c>
      <c r="Y3914" s="1">
        <f t="shared" si="308"/>
        <v>3451.1823529411763</v>
      </c>
      <c r="Z3914">
        <v>45</v>
      </c>
      <c r="AA3914" s="89">
        <f t="shared" si="309"/>
        <v>413910</v>
      </c>
      <c r="AH3914" s="37"/>
      <c r="AI3914" s="37"/>
      <c r="AK3914" s="37"/>
    </row>
    <row r="3915" spans="1:37" hidden="1">
      <c r="A3915" t="s">
        <v>64</v>
      </c>
      <c r="B3915" t="s">
        <v>2</v>
      </c>
      <c r="C3915" t="s">
        <v>9</v>
      </c>
      <c r="D3915" t="s">
        <v>116</v>
      </c>
      <c r="E3915" t="s">
        <v>513</v>
      </c>
      <c r="F3915" t="str">
        <f t="shared" si="306"/>
        <v>海西蒙古族藏族自治州美术培训</v>
      </c>
      <c r="G3915" t="s">
        <v>297</v>
      </c>
      <c r="H3915" t="s">
        <v>329</v>
      </c>
      <c r="I3915" t="s">
        <v>70</v>
      </c>
      <c r="J3915">
        <v>1</v>
      </c>
      <c r="K3915">
        <v>0</v>
      </c>
      <c r="L3915" s="13">
        <f>VLOOKUP(C3915,'渗透率、续签率'!B:C,2,0)</f>
        <v>0.36699999999999999</v>
      </c>
      <c r="M3915" s="6">
        <v>0</v>
      </c>
      <c r="N3915">
        <v>0</v>
      </c>
      <c r="O3915">
        <v>0</v>
      </c>
      <c r="P3915" s="6">
        <v>0</v>
      </c>
      <c r="Q3915" s="13">
        <v>0</v>
      </c>
      <c r="R3915" s="13">
        <v>0</v>
      </c>
      <c r="S3915" s="31">
        <v>0</v>
      </c>
      <c r="T3915" s="6">
        <f>VLOOKUP(E3915,'参数设置&amp;汇总'!S:U,3,0)</f>
        <v>0.01</v>
      </c>
      <c r="U3915" s="78">
        <f t="shared" si="305"/>
        <v>0</v>
      </c>
      <c r="V3915" s="13">
        <v>0.85000000000000009</v>
      </c>
      <c r="W3915" s="78">
        <f t="shared" si="307"/>
        <v>0</v>
      </c>
      <c r="X3915" s="1">
        <f>VLOOKUP(E3915,'渗透率、续签率'!AG:AJ,4,0)</f>
        <v>3285</v>
      </c>
      <c r="Y3915" s="1">
        <f t="shared" si="308"/>
        <v>0</v>
      </c>
      <c r="Z3915">
        <v>0</v>
      </c>
      <c r="AA3915" s="89">
        <f t="shared" si="309"/>
        <v>0</v>
      </c>
      <c r="AH3915" s="37"/>
      <c r="AI3915" s="37"/>
      <c r="AK3915" s="37"/>
    </row>
    <row r="3916" spans="1:37" hidden="1">
      <c r="A3916" t="s">
        <v>64</v>
      </c>
      <c r="B3916" t="s">
        <v>2</v>
      </c>
      <c r="C3916" t="s">
        <v>9</v>
      </c>
      <c r="D3916" t="s">
        <v>116</v>
      </c>
      <c r="E3916" t="s">
        <v>513</v>
      </c>
      <c r="F3916" t="str">
        <f t="shared" si="306"/>
        <v>淄博市美术培训</v>
      </c>
      <c r="G3916" t="s">
        <v>103</v>
      </c>
      <c r="H3916" t="s">
        <v>330</v>
      </c>
      <c r="I3916" t="s">
        <v>70</v>
      </c>
      <c r="J3916">
        <v>461</v>
      </c>
      <c r="K3916">
        <v>0</v>
      </c>
      <c r="L3916" s="13">
        <f>VLOOKUP(C3916,'渗透率、续签率'!B:C,2,0)</f>
        <v>0.36699999999999999</v>
      </c>
      <c r="M3916" s="6">
        <v>0</v>
      </c>
      <c r="N3916">
        <v>132</v>
      </c>
      <c r="O3916">
        <v>0</v>
      </c>
      <c r="P3916" s="6">
        <v>0</v>
      </c>
      <c r="Q3916" s="13">
        <v>1.9E-2</v>
      </c>
      <c r="R3916" s="13">
        <v>0</v>
      </c>
      <c r="S3916" s="31">
        <v>618</v>
      </c>
      <c r="T3916" s="6">
        <f>VLOOKUP(E3916,'参数设置&amp;汇总'!S:U,3,0)</f>
        <v>0.01</v>
      </c>
      <c r="U3916" s="78">
        <f t="shared" si="305"/>
        <v>1.32</v>
      </c>
      <c r="V3916" s="13">
        <v>0.85000000000000009</v>
      </c>
      <c r="W3916" s="78">
        <f t="shared" si="307"/>
        <v>1.552941176470588</v>
      </c>
      <c r="X3916" s="1">
        <f>VLOOKUP(E3916,'渗透率、续签率'!AG:AJ,4,0)</f>
        <v>3285</v>
      </c>
      <c r="Y3916" s="1">
        <f t="shared" si="308"/>
        <v>5101.411764705882</v>
      </c>
      <c r="Z3916">
        <v>6</v>
      </c>
      <c r="AA3916" s="89">
        <f t="shared" si="309"/>
        <v>433620</v>
      </c>
      <c r="AH3916" s="37"/>
      <c r="AI3916" s="37"/>
      <c r="AK3916" s="37"/>
    </row>
    <row r="3917" spans="1:37" hidden="1">
      <c r="A3917" t="s">
        <v>64</v>
      </c>
      <c r="B3917" t="s">
        <v>2</v>
      </c>
      <c r="C3917" t="s">
        <v>9</v>
      </c>
      <c r="D3917" t="s">
        <v>116</v>
      </c>
      <c r="E3917" t="s">
        <v>513</v>
      </c>
      <c r="F3917" t="str">
        <f t="shared" si="306"/>
        <v>淮北市美术培训</v>
      </c>
      <c r="G3917" t="s">
        <v>94</v>
      </c>
      <c r="H3917" t="s">
        <v>331</v>
      </c>
      <c r="I3917" t="s">
        <v>68</v>
      </c>
      <c r="J3917">
        <v>108</v>
      </c>
      <c r="K3917">
        <v>0</v>
      </c>
      <c r="L3917" s="13">
        <f>VLOOKUP(C3917,'渗透率、续签率'!B:C,2,0)</f>
        <v>0.36699999999999999</v>
      </c>
      <c r="M3917" s="6">
        <v>0</v>
      </c>
      <c r="N3917">
        <v>6</v>
      </c>
      <c r="O3917">
        <v>0</v>
      </c>
      <c r="P3917" s="6">
        <v>0</v>
      </c>
      <c r="Q3917" s="13">
        <v>3.1E-2</v>
      </c>
      <c r="R3917" s="13">
        <v>0</v>
      </c>
      <c r="S3917" s="31">
        <v>56</v>
      </c>
      <c r="T3917" s="6">
        <f>VLOOKUP(E3917,'参数设置&amp;汇总'!S:U,3,0)</f>
        <v>0.01</v>
      </c>
      <c r="U3917" s="78">
        <f t="shared" si="305"/>
        <v>0.06</v>
      </c>
      <c r="V3917" s="13">
        <v>0.85000000000000009</v>
      </c>
      <c r="W3917" s="78">
        <f t="shared" si="307"/>
        <v>7.0588235294117632E-2</v>
      </c>
      <c r="X3917" s="1">
        <f>VLOOKUP(E3917,'渗透率、续签率'!AG:AJ,4,0)</f>
        <v>3285</v>
      </c>
      <c r="Y3917" s="1">
        <f t="shared" si="308"/>
        <v>231.88235294117644</v>
      </c>
      <c r="Z3917">
        <v>0</v>
      </c>
      <c r="AA3917" s="89">
        <f t="shared" si="309"/>
        <v>19710</v>
      </c>
      <c r="AH3917" s="37"/>
      <c r="AI3917" s="37"/>
      <c r="AK3917" s="37"/>
    </row>
    <row r="3918" spans="1:37" hidden="1">
      <c r="A3918" t="s">
        <v>64</v>
      </c>
      <c r="B3918" t="s">
        <v>2</v>
      </c>
      <c r="C3918" t="s">
        <v>9</v>
      </c>
      <c r="D3918" t="s">
        <v>116</v>
      </c>
      <c r="E3918" t="s">
        <v>513</v>
      </c>
      <c r="F3918" t="str">
        <f t="shared" si="306"/>
        <v>淮南市美术培训</v>
      </c>
      <c r="G3918" t="s">
        <v>94</v>
      </c>
      <c r="H3918" t="s">
        <v>332</v>
      </c>
      <c r="I3918" t="s">
        <v>68</v>
      </c>
      <c r="J3918">
        <v>203</v>
      </c>
      <c r="K3918">
        <v>0</v>
      </c>
      <c r="L3918" s="13">
        <f>VLOOKUP(C3918,'渗透率、续签率'!B:C,2,0)</f>
        <v>0.36699999999999999</v>
      </c>
      <c r="M3918" s="6">
        <v>0</v>
      </c>
      <c r="N3918">
        <v>31</v>
      </c>
      <c r="O3918">
        <v>0</v>
      </c>
      <c r="P3918" s="6">
        <v>0</v>
      </c>
      <c r="Q3918" s="13">
        <v>0</v>
      </c>
      <c r="R3918" s="13">
        <v>0</v>
      </c>
      <c r="S3918" s="31">
        <v>213</v>
      </c>
      <c r="T3918" s="6">
        <f>VLOOKUP(E3918,'参数设置&amp;汇总'!S:U,3,0)</f>
        <v>0.01</v>
      </c>
      <c r="U3918" s="78">
        <f t="shared" si="305"/>
        <v>0.31</v>
      </c>
      <c r="V3918" s="13">
        <v>0.85000000000000009</v>
      </c>
      <c r="W3918" s="78">
        <f t="shared" si="307"/>
        <v>0.36470588235294116</v>
      </c>
      <c r="X3918" s="1">
        <f>VLOOKUP(E3918,'渗透率、续签率'!AG:AJ,4,0)</f>
        <v>3285</v>
      </c>
      <c r="Y3918" s="1">
        <f t="shared" si="308"/>
        <v>1198.0588235294117</v>
      </c>
      <c r="Z3918">
        <v>0</v>
      </c>
      <c r="AA3918" s="89">
        <f t="shared" si="309"/>
        <v>101835</v>
      </c>
      <c r="AH3918" s="37"/>
      <c r="AI3918" s="37"/>
      <c r="AK3918" s="37"/>
    </row>
    <row r="3919" spans="1:37" hidden="1">
      <c r="A3919" t="s">
        <v>64</v>
      </c>
      <c r="B3919" t="s">
        <v>2</v>
      </c>
      <c r="C3919" t="s">
        <v>9</v>
      </c>
      <c r="D3919" t="s">
        <v>116</v>
      </c>
      <c r="E3919" t="s">
        <v>513</v>
      </c>
      <c r="F3919" t="str">
        <f t="shared" si="306"/>
        <v>淮安市美术培训</v>
      </c>
      <c r="G3919" t="s">
        <v>73</v>
      </c>
      <c r="H3919" t="s">
        <v>333</v>
      </c>
      <c r="I3919" t="s">
        <v>70</v>
      </c>
      <c r="J3919">
        <v>388</v>
      </c>
      <c r="K3919">
        <v>0</v>
      </c>
      <c r="L3919" s="13">
        <f>VLOOKUP(C3919,'渗透率、续签率'!B:C,2,0)</f>
        <v>0.36699999999999999</v>
      </c>
      <c r="M3919" s="6">
        <v>0</v>
      </c>
      <c r="N3919">
        <v>50</v>
      </c>
      <c r="O3919">
        <v>0</v>
      </c>
      <c r="P3919" s="6">
        <v>0</v>
      </c>
      <c r="Q3919" s="13">
        <v>1.4999999999999999E-2</v>
      </c>
      <c r="R3919" s="13">
        <v>0</v>
      </c>
      <c r="S3919" s="31">
        <v>321</v>
      </c>
      <c r="T3919" s="6">
        <f>VLOOKUP(E3919,'参数设置&amp;汇总'!S:U,3,0)</f>
        <v>0.01</v>
      </c>
      <c r="U3919" s="78">
        <f t="shared" si="305"/>
        <v>0.5</v>
      </c>
      <c r="V3919" s="13">
        <v>0.85000000000000009</v>
      </c>
      <c r="W3919" s="78">
        <f t="shared" si="307"/>
        <v>0.58823529411764697</v>
      </c>
      <c r="X3919" s="1">
        <f>VLOOKUP(E3919,'渗透率、续签率'!AG:AJ,4,0)</f>
        <v>3285</v>
      </c>
      <c r="Y3919" s="1">
        <f t="shared" si="308"/>
        <v>1932.3529411764703</v>
      </c>
      <c r="Z3919">
        <v>2</v>
      </c>
      <c r="AA3919" s="89">
        <f t="shared" si="309"/>
        <v>164250</v>
      </c>
      <c r="AH3919" s="37"/>
      <c r="AI3919" s="37"/>
      <c r="AK3919" s="37"/>
    </row>
    <row r="3920" spans="1:37" hidden="1">
      <c r="A3920" t="s">
        <v>64</v>
      </c>
      <c r="B3920" t="s">
        <v>2</v>
      </c>
      <c r="C3920" t="s">
        <v>9</v>
      </c>
      <c r="D3920" t="s">
        <v>116</v>
      </c>
      <c r="E3920" t="s">
        <v>513</v>
      </c>
      <c r="F3920" t="str">
        <f t="shared" si="306"/>
        <v>清远市美术培训</v>
      </c>
      <c r="G3920" t="s">
        <v>75</v>
      </c>
      <c r="H3920" t="s">
        <v>334</v>
      </c>
      <c r="I3920" t="s">
        <v>68</v>
      </c>
      <c r="J3920">
        <v>191</v>
      </c>
      <c r="K3920">
        <v>0</v>
      </c>
      <c r="L3920" s="13">
        <f>VLOOKUP(C3920,'渗透率、续签率'!B:C,2,0)</f>
        <v>0.36699999999999999</v>
      </c>
      <c r="M3920" s="6">
        <v>0</v>
      </c>
      <c r="N3920">
        <v>63</v>
      </c>
      <c r="O3920">
        <v>0</v>
      </c>
      <c r="P3920" s="6">
        <v>0</v>
      </c>
      <c r="Q3920" s="13">
        <v>0</v>
      </c>
      <c r="R3920" s="13">
        <v>0</v>
      </c>
      <c r="S3920" s="31">
        <v>246</v>
      </c>
      <c r="T3920" s="6">
        <f>VLOOKUP(E3920,'参数设置&amp;汇总'!S:U,3,0)</f>
        <v>0.01</v>
      </c>
      <c r="U3920" s="78">
        <f t="shared" si="305"/>
        <v>0.63</v>
      </c>
      <c r="V3920" s="13">
        <v>0.85000000000000009</v>
      </c>
      <c r="W3920" s="78">
        <f t="shared" si="307"/>
        <v>0.74117647058823521</v>
      </c>
      <c r="X3920" s="1">
        <f>VLOOKUP(E3920,'渗透率、续签率'!AG:AJ,4,0)</f>
        <v>3285</v>
      </c>
      <c r="Y3920" s="1">
        <f t="shared" si="308"/>
        <v>2434.7647058823527</v>
      </c>
      <c r="Z3920">
        <v>2</v>
      </c>
      <c r="AA3920" s="89">
        <f t="shared" si="309"/>
        <v>206955</v>
      </c>
      <c r="AH3920" s="37"/>
      <c r="AI3920" s="37"/>
      <c r="AK3920" s="37"/>
    </row>
    <row r="3921" spans="1:37" hidden="1">
      <c r="A3921" t="s">
        <v>64</v>
      </c>
      <c r="B3921" t="s">
        <v>2</v>
      </c>
      <c r="C3921" t="s">
        <v>9</v>
      </c>
      <c r="D3921" t="s">
        <v>116</v>
      </c>
      <c r="E3921" t="s">
        <v>513</v>
      </c>
      <c r="F3921" t="str">
        <f t="shared" si="306"/>
        <v>渭南市美术培训</v>
      </c>
      <c r="G3921" t="s">
        <v>108</v>
      </c>
      <c r="H3921" t="s">
        <v>335</v>
      </c>
      <c r="I3921" t="s">
        <v>70</v>
      </c>
      <c r="J3921">
        <v>211</v>
      </c>
      <c r="K3921">
        <v>0</v>
      </c>
      <c r="L3921" s="13">
        <f>VLOOKUP(C3921,'渗透率、续签率'!B:C,2,0)</f>
        <v>0.36699999999999999</v>
      </c>
      <c r="M3921" s="6">
        <v>0</v>
      </c>
      <c r="N3921">
        <v>24</v>
      </c>
      <c r="O3921">
        <v>0</v>
      </c>
      <c r="P3921" s="6">
        <v>0</v>
      </c>
      <c r="Q3921" s="13">
        <v>0</v>
      </c>
      <c r="R3921" s="13">
        <v>0</v>
      </c>
      <c r="S3921" s="31">
        <v>209</v>
      </c>
      <c r="T3921" s="6">
        <f>VLOOKUP(E3921,'参数设置&amp;汇总'!S:U,3,0)</f>
        <v>0.01</v>
      </c>
      <c r="U3921" s="78">
        <f t="shared" si="305"/>
        <v>0.24</v>
      </c>
      <c r="V3921" s="13">
        <v>0.85000000000000009</v>
      </c>
      <c r="W3921" s="78">
        <f t="shared" si="307"/>
        <v>0.28235294117647053</v>
      </c>
      <c r="X3921" s="1">
        <f>VLOOKUP(E3921,'渗透率、续签率'!AG:AJ,4,0)</f>
        <v>3285</v>
      </c>
      <c r="Y3921" s="1">
        <f t="shared" si="308"/>
        <v>927.52941176470574</v>
      </c>
      <c r="Z3921">
        <v>1</v>
      </c>
      <c r="AA3921" s="89">
        <f t="shared" si="309"/>
        <v>78840</v>
      </c>
      <c r="AH3921" s="37"/>
      <c r="AI3921" s="37"/>
      <c r="AK3921" s="37"/>
    </row>
    <row r="3922" spans="1:37" hidden="1">
      <c r="A3922" t="s">
        <v>64</v>
      </c>
      <c r="B3922" t="s">
        <v>2</v>
      </c>
      <c r="C3922" t="s">
        <v>9</v>
      </c>
      <c r="D3922" t="s">
        <v>116</v>
      </c>
      <c r="E3922" t="s">
        <v>513</v>
      </c>
      <c r="F3922" t="str">
        <f t="shared" si="306"/>
        <v>湖州市美术培训</v>
      </c>
      <c r="G3922" t="s">
        <v>79</v>
      </c>
      <c r="H3922" t="s">
        <v>336</v>
      </c>
      <c r="I3922" t="s">
        <v>68</v>
      </c>
      <c r="J3922">
        <v>289</v>
      </c>
      <c r="K3922">
        <v>0</v>
      </c>
      <c r="L3922" s="13">
        <f>VLOOKUP(C3922,'渗透率、续签率'!B:C,2,0)</f>
        <v>0.36699999999999999</v>
      </c>
      <c r="M3922" s="6">
        <v>0</v>
      </c>
      <c r="N3922">
        <v>93</v>
      </c>
      <c r="O3922">
        <v>0</v>
      </c>
      <c r="P3922" s="6">
        <v>0</v>
      </c>
      <c r="Q3922" s="13">
        <v>0</v>
      </c>
      <c r="R3922" s="13">
        <v>0</v>
      </c>
      <c r="S3922" s="31">
        <v>440</v>
      </c>
      <c r="T3922" s="6">
        <f>VLOOKUP(E3922,'参数设置&amp;汇总'!S:U,3,0)</f>
        <v>0.01</v>
      </c>
      <c r="U3922" s="78">
        <f t="shared" si="305"/>
        <v>0.93</v>
      </c>
      <c r="V3922" s="13">
        <v>0.85000000000000009</v>
      </c>
      <c r="W3922" s="78">
        <f t="shared" si="307"/>
        <v>1.0941176470588234</v>
      </c>
      <c r="X3922" s="1">
        <f>VLOOKUP(E3922,'渗透率、续签率'!AG:AJ,4,0)</f>
        <v>3285</v>
      </c>
      <c r="Y3922" s="1">
        <f t="shared" si="308"/>
        <v>3594.1764705882351</v>
      </c>
      <c r="Z3922">
        <v>10</v>
      </c>
      <c r="AA3922" s="89">
        <f t="shared" si="309"/>
        <v>305505</v>
      </c>
      <c r="AH3922" s="37"/>
      <c r="AI3922" s="37"/>
      <c r="AK3922" s="37"/>
    </row>
    <row r="3923" spans="1:37" hidden="1">
      <c r="A3923" t="s">
        <v>64</v>
      </c>
      <c r="B3923" t="s">
        <v>2</v>
      </c>
      <c r="C3923" t="s">
        <v>9</v>
      </c>
      <c r="D3923" t="s">
        <v>116</v>
      </c>
      <c r="E3923" t="s">
        <v>513</v>
      </c>
      <c r="F3923" t="str">
        <f t="shared" si="306"/>
        <v>湘潭市美术培训</v>
      </c>
      <c r="G3923" t="s">
        <v>113</v>
      </c>
      <c r="H3923" t="s">
        <v>337</v>
      </c>
      <c r="I3923" t="s">
        <v>68</v>
      </c>
      <c r="J3923">
        <v>156</v>
      </c>
      <c r="K3923">
        <v>0</v>
      </c>
      <c r="L3923" s="13">
        <f>VLOOKUP(C3923,'渗透率、续签率'!B:C,2,0)</f>
        <v>0.36699999999999999</v>
      </c>
      <c r="M3923" s="6">
        <v>0</v>
      </c>
      <c r="N3923">
        <v>47</v>
      </c>
      <c r="O3923">
        <v>0</v>
      </c>
      <c r="P3923" s="6">
        <v>0</v>
      </c>
      <c r="Q3923" s="13">
        <v>0</v>
      </c>
      <c r="R3923" s="13">
        <v>0</v>
      </c>
      <c r="S3923" s="31">
        <v>189</v>
      </c>
      <c r="T3923" s="6">
        <f>VLOOKUP(E3923,'参数设置&amp;汇总'!S:U,3,0)</f>
        <v>0.01</v>
      </c>
      <c r="U3923" s="78">
        <f t="shared" si="305"/>
        <v>0.47000000000000003</v>
      </c>
      <c r="V3923" s="13">
        <v>0.85000000000000009</v>
      </c>
      <c r="W3923" s="78">
        <f t="shared" si="307"/>
        <v>0.55294117647058816</v>
      </c>
      <c r="X3923" s="1">
        <f>VLOOKUP(E3923,'渗透率、续签率'!AG:AJ,4,0)</f>
        <v>3285</v>
      </c>
      <c r="Y3923" s="1">
        <f t="shared" si="308"/>
        <v>1816.4117647058822</v>
      </c>
      <c r="Z3923">
        <v>0</v>
      </c>
      <c r="AA3923" s="89">
        <f t="shared" si="309"/>
        <v>154395</v>
      </c>
      <c r="AH3923" s="37"/>
      <c r="AI3923" s="37"/>
      <c r="AK3923" s="37"/>
    </row>
    <row r="3924" spans="1:37" hidden="1">
      <c r="A3924" t="s">
        <v>64</v>
      </c>
      <c r="B3924" t="s">
        <v>2</v>
      </c>
      <c r="C3924" t="s">
        <v>9</v>
      </c>
      <c r="D3924" t="s">
        <v>116</v>
      </c>
      <c r="E3924" t="s">
        <v>513</v>
      </c>
      <c r="F3924" t="str">
        <f t="shared" si="306"/>
        <v>湘西土家族苗族自治州美术培训</v>
      </c>
      <c r="G3924" t="s">
        <v>113</v>
      </c>
      <c r="H3924" t="s">
        <v>338</v>
      </c>
      <c r="I3924" t="s">
        <v>68</v>
      </c>
      <c r="J3924">
        <v>72</v>
      </c>
      <c r="K3924">
        <v>0</v>
      </c>
      <c r="L3924" s="13">
        <f>VLOOKUP(C3924,'渗透率、续签率'!B:C,2,0)</f>
        <v>0.36699999999999999</v>
      </c>
      <c r="M3924" s="6">
        <v>0</v>
      </c>
      <c r="N3924">
        <v>14</v>
      </c>
      <c r="O3924">
        <v>0</v>
      </c>
      <c r="P3924" s="6">
        <v>0</v>
      </c>
      <c r="Q3924" s="13">
        <v>0</v>
      </c>
      <c r="R3924" s="13">
        <v>0</v>
      </c>
      <c r="S3924" s="31">
        <v>88</v>
      </c>
      <c r="T3924" s="6">
        <f>VLOOKUP(E3924,'参数设置&amp;汇总'!S:U,3,0)</f>
        <v>0.01</v>
      </c>
      <c r="U3924" s="78">
        <f t="shared" si="305"/>
        <v>0.14000000000000001</v>
      </c>
      <c r="V3924" s="13">
        <v>0.85000000000000009</v>
      </c>
      <c r="W3924" s="78">
        <f t="shared" si="307"/>
        <v>0.16470588235294117</v>
      </c>
      <c r="X3924" s="1">
        <f>VLOOKUP(E3924,'渗透率、续签率'!AG:AJ,4,0)</f>
        <v>3285</v>
      </c>
      <c r="Y3924" s="1">
        <f t="shared" si="308"/>
        <v>541.05882352941171</v>
      </c>
      <c r="Z3924">
        <v>0</v>
      </c>
      <c r="AA3924" s="89">
        <f t="shared" si="309"/>
        <v>45990</v>
      </c>
      <c r="AH3924" s="37"/>
      <c r="AI3924" s="37"/>
      <c r="AK3924" s="37"/>
    </row>
    <row r="3925" spans="1:37" hidden="1">
      <c r="A3925" t="s">
        <v>64</v>
      </c>
      <c r="B3925" t="s">
        <v>2</v>
      </c>
      <c r="C3925" t="s">
        <v>9</v>
      </c>
      <c r="D3925" t="s">
        <v>116</v>
      </c>
      <c r="E3925" t="s">
        <v>513</v>
      </c>
      <c r="F3925" t="str">
        <f t="shared" si="306"/>
        <v>湛江市美术培训</v>
      </c>
      <c r="G3925" t="s">
        <v>75</v>
      </c>
      <c r="H3925" t="s">
        <v>339</v>
      </c>
      <c r="I3925" t="s">
        <v>68</v>
      </c>
      <c r="J3925">
        <v>408</v>
      </c>
      <c r="K3925">
        <v>1</v>
      </c>
      <c r="L3925" s="13">
        <f>VLOOKUP(C3925,'渗透率、续签率'!B:C,2,0)</f>
        <v>0.36699999999999999</v>
      </c>
      <c r="M3925" s="6">
        <v>0</v>
      </c>
      <c r="N3925">
        <v>61</v>
      </c>
      <c r="O3925">
        <v>1</v>
      </c>
      <c r="P3925" s="6">
        <v>0.02</v>
      </c>
      <c r="Q3925" s="13">
        <v>1.4999999999999999E-2</v>
      </c>
      <c r="R3925" s="13">
        <v>0</v>
      </c>
      <c r="S3925" s="31">
        <v>369</v>
      </c>
      <c r="T3925" s="6">
        <f>VLOOKUP(E3925,'参数设置&amp;汇总'!S:U,3,0)</f>
        <v>0.01</v>
      </c>
      <c r="U3925" s="78">
        <f t="shared" si="305"/>
        <v>1</v>
      </c>
      <c r="V3925" s="13">
        <v>0.85000000000000009</v>
      </c>
      <c r="W3925" s="78">
        <f t="shared" si="307"/>
        <v>0.74470588235294111</v>
      </c>
      <c r="X3925" s="1">
        <f>VLOOKUP(E3925,'渗透率、续签率'!AG:AJ,4,0)</f>
        <v>3285</v>
      </c>
      <c r="Y3925" s="1">
        <f t="shared" si="308"/>
        <v>2446.3588235294114</v>
      </c>
      <c r="Z3925">
        <v>10</v>
      </c>
      <c r="AA3925" s="89">
        <f t="shared" si="309"/>
        <v>200385</v>
      </c>
      <c r="AH3925" s="37"/>
      <c r="AI3925" s="37"/>
      <c r="AJ3925" s="1"/>
      <c r="AK3925" s="37"/>
    </row>
    <row r="3926" spans="1:37" hidden="1">
      <c r="A3926" t="s">
        <v>64</v>
      </c>
      <c r="B3926" t="s">
        <v>2</v>
      </c>
      <c r="C3926" t="s">
        <v>9</v>
      </c>
      <c r="D3926" t="s">
        <v>116</v>
      </c>
      <c r="E3926" t="s">
        <v>513</v>
      </c>
      <c r="F3926" t="str">
        <f t="shared" si="306"/>
        <v>滁州市美术培训</v>
      </c>
      <c r="G3926" t="s">
        <v>94</v>
      </c>
      <c r="H3926" t="s">
        <v>340</v>
      </c>
      <c r="I3926" t="s">
        <v>68</v>
      </c>
      <c r="J3926">
        <v>277</v>
      </c>
      <c r="K3926">
        <v>0</v>
      </c>
      <c r="L3926" s="13">
        <f>VLOOKUP(C3926,'渗透率、续签率'!B:C,2,0)</f>
        <v>0.36699999999999999</v>
      </c>
      <c r="M3926" s="6">
        <v>0</v>
      </c>
      <c r="N3926">
        <v>58</v>
      </c>
      <c r="O3926">
        <v>0</v>
      </c>
      <c r="P3926" s="6">
        <v>0</v>
      </c>
      <c r="Q3926" s="13">
        <v>2.9000000000000001E-2</v>
      </c>
      <c r="R3926" s="13">
        <v>0</v>
      </c>
      <c r="S3926" s="31">
        <v>315</v>
      </c>
      <c r="T3926" s="6">
        <f>VLOOKUP(E3926,'参数设置&amp;汇总'!S:U,3,0)</f>
        <v>0.01</v>
      </c>
      <c r="U3926" s="78">
        <f t="shared" si="305"/>
        <v>0.57999999999999996</v>
      </c>
      <c r="V3926" s="13">
        <v>0.85000000000000009</v>
      </c>
      <c r="W3926" s="78">
        <f t="shared" si="307"/>
        <v>0.6823529411764705</v>
      </c>
      <c r="X3926" s="1">
        <f>VLOOKUP(E3926,'渗透率、续签率'!AG:AJ,4,0)</f>
        <v>3285</v>
      </c>
      <c r="Y3926" s="1">
        <f t="shared" si="308"/>
        <v>2241.5294117647054</v>
      </c>
      <c r="Z3926">
        <v>2</v>
      </c>
      <c r="AA3926" s="89">
        <f t="shared" si="309"/>
        <v>190530</v>
      </c>
    </row>
    <row r="3927" spans="1:37" hidden="1">
      <c r="A3927" t="s">
        <v>64</v>
      </c>
      <c r="B3927" t="s">
        <v>2</v>
      </c>
      <c r="C3927" t="s">
        <v>9</v>
      </c>
      <c r="D3927" t="s">
        <v>116</v>
      </c>
      <c r="E3927" t="s">
        <v>513</v>
      </c>
      <c r="F3927" t="str">
        <f t="shared" si="306"/>
        <v>滨州市美术培训</v>
      </c>
      <c r="G3927" t="s">
        <v>103</v>
      </c>
      <c r="H3927" t="s">
        <v>341</v>
      </c>
      <c r="I3927" t="s">
        <v>70</v>
      </c>
      <c r="J3927">
        <v>303</v>
      </c>
      <c r="K3927">
        <v>0</v>
      </c>
      <c r="L3927" s="13">
        <f>VLOOKUP(C3927,'渗透率、续签率'!B:C,2,0)</f>
        <v>0.36699999999999999</v>
      </c>
      <c r="M3927" s="6">
        <v>0</v>
      </c>
      <c r="N3927">
        <v>46</v>
      </c>
      <c r="O3927">
        <v>0</v>
      </c>
      <c r="P3927" s="6">
        <v>0</v>
      </c>
      <c r="Q3927" s="13">
        <v>0</v>
      </c>
      <c r="R3927" s="13">
        <v>0</v>
      </c>
      <c r="S3927" s="31">
        <v>285</v>
      </c>
      <c r="T3927" s="6">
        <f>VLOOKUP(E3927,'参数设置&amp;汇总'!S:U,3,0)</f>
        <v>0.01</v>
      </c>
      <c r="U3927" s="78">
        <f t="shared" si="305"/>
        <v>0.46</v>
      </c>
      <c r="V3927" s="13">
        <v>0.85000000000000009</v>
      </c>
      <c r="W3927" s="78">
        <f t="shared" si="307"/>
        <v>0.54117647058823526</v>
      </c>
      <c r="X3927" s="1">
        <f>VLOOKUP(E3927,'渗透率、续签率'!AG:AJ,4,0)</f>
        <v>3285</v>
      </c>
      <c r="Y3927" s="1">
        <f t="shared" si="308"/>
        <v>1777.7647058823529</v>
      </c>
      <c r="Z3927">
        <v>6</v>
      </c>
      <c r="AA3927" s="89">
        <f t="shared" si="309"/>
        <v>151110</v>
      </c>
      <c r="AH3927" s="37"/>
      <c r="AI3927" s="37"/>
      <c r="AK3927" s="37"/>
    </row>
    <row r="3928" spans="1:37" hidden="1">
      <c r="A3928" t="s">
        <v>64</v>
      </c>
      <c r="B3928" t="s">
        <v>2</v>
      </c>
      <c r="C3928" t="s">
        <v>9</v>
      </c>
      <c r="D3928" t="s">
        <v>116</v>
      </c>
      <c r="E3928" t="s">
        <v>513</v>
      </c>
      <c r="F3928" t="str">
        <f t="shared" si="306"/>
        <v>漯河市美术培训</v>
      </c>
      <c r="G3928" t="s">
        <v>110</v>
      </c>
      <c r="H3928" t="s">
        <v>342</v>
      </c>
      <c r="I3928" t="s">
        <v>70</v>
      </c>
      <c r="J3928">
        <v>205</v>
      </c>
      <c r="K3928">
        <v>0</v>
      </c>
      <c r="L3928" s="13">
        <f>VLOOKUP(C3928,'渗透率、续签率'!B:C,2,0)</f>
        <v>0.36699999999999999</v>
      </c>
      <c r="M3928" s="6">
        <v>0</v>
      </c>
      <c r="N3928">
        <v>40</v>
      </c>
      <c r="O3928">
        <v>0</v>
      </c>
      <c r="P3928" s="6">
        <v>0</v>
      </c>
      <c r="Q3928" s="13">
        <v>0</v>
      </c>
      <c r="R3928" s="13">
        <v>0</v>
      </c>
      <c r="S3928" s="31">
        <v>199</v>
      </c>
      <c r="T3928" s="6">
        <f>VLOOKUP(E3928,'参数设置&amp;汇总'!S:U,3,0)</f>
        <v>0.01</v>
      </c>
      <c r="U3928" s="78">
        <f t="shared" si="305"/>
        <v>0.4</v>
      </c>
      <c r="V3928" s="13">
        <v>0.85000000000000009</v>
      </c>
      <c r="W3928" s="78">
        <f t="shared" si="307"/>
        <v>0.47058823529411764</v>
      </c>
      <c r="X3928" s="1">
        <f>VLOOKUP(E3928,'渗透率、续签率'!AG:AJ,4,0)</f>
        <v>3285</v>
      </c>
      <c r="Y3928" s="1">
        <f t="shared" si="308"/>
        <v>1545.8823529411764</v>
      </c>
      <c r="Z3928">
        <v>7</v>
      </c>
      <c r="AA3928" s="89">
        <f t="shared" si="309"/>
        <v>131400</v>
      </c>
      <c r="AH3928" s="37"/>
      <c r="AI3928" s="37"/>
      <c r="AJ3928" s="1"/>
      <c r="AK3928" s="37"/>
    </row>
    <row r="3929" spans="1:37" hidden="1">
      <c r="A3929" t="s">
        <v>64</v>
      </c>
      <c r="B3929" t="s">
        <v>2</v>
      </c>
      <c r="C3929" t="s">
        <v>9</v>
      </c>
      <c r="D3929" t="s">
        <v>116</v>
      </c>
      <c r="E3929" t="s">
        <v>513</v>
      </c>
      <c r="F3929" t="str">
        <f t="shared" si="306"/>
        <v>漳州市美术培训</v>
      </c>
      <c r="G3929" t="s">
        <v>92</v>
      </c>
      <c r="H3929" t="s">
        <v>343</v>
      </c>
      <c r="I3929" t="s">
        <v>68</v>
      </c>
      <c r="J3929">
        <v>443</v>
      </c>
      <c r="K3929">
        <v>1</v>
      </c>
      <c r="L3929" s="13">
        <f>VLOOKUP(C3929,'渗透率、续签率'!B:C,2,0)</f>
        <v>0.36699999999999999</v>
      </c>
      <c r="M3929" s="6">
        <v>0</v>
      </c>
      <c r="N3929">
        <v>23</v>
      </c>
      <c r="O3929">
        <v>1</v>
      </c>
      <c r="P3929" s="6">
        <v>0.04</v>
      </c>
      <c r="Q3929" s="13">
        <v>1.4E-2</v>
      </c>
      <c r="R3929" s="13">
        <v>0</v>
      </c>
      <c r="S3929" s="31">
        <v>248</v>
      </c>
      <c r="T3929" s="6">
        <f>VLOOKUP(E3929,'参数设置&amp;汇总'!S:U,3,0)</f>
        <v>0.01</v>
      </c>
      <c r="U3929" s="78">
        <f t="shared" si="305"/>
        <v>1</v>
      </c>
      <c r="V3929" s="13">
        <v>0.85000000000000009</v>
      </c>
      <c r="W3929" s="78">
        <f t="shared" si="307"/>
        <v>0.74470588235294111</v>
      </c>
      <c r="X3929" s="1">
        <f>VLOOKUP(E3929,'渗透率、续签率'!AG:AJ,4,0)</f>
        <v>3285</v>
      </c>
      <c r="Y3929" s="1">
        <f t="shared" si="308"/>
        <v>2446.3588235294114</v>
      </c>
      <c r="Z3929">
        <v>3</v>
      </c>
      <c r="AA3929" s="89">
        <f t="shared" si="309"/>
        <v>75555</v>
      </c>
      <c r="AH3929" s="37"/>
      <c r="AI3929" s="37"/>
      <c r="AK3929" s="37"/>
    </row>
    <row r="3930" spans="1:37" hidden="1">
      <c r="A3930" t="s">
        <v>64</v>
      </c>
      <c r="B3930" t="s">
        <v>2</v>
      </c>
      <c r="C3930" t="s">
        <v>9</v>
      </c>
      <c r="D3930" t="s">
        <v>116</v>
      </c>
      <c r="E3930" t="s">
        <v>513</v>
      </c>
      <c r="F3930" t="str">
        <f t="shared" si="306"/>
        <v>潍坊市美术培训</v>
      </c>
      <c r="G3930" t="s">
        <v>103</v>
      </c>
      <c r="H3930" t="s">
        <v>344</v>
      </c>
      <c r="I3930" t="s">
        <v>70</v>
      </c>
      <c r="J3930">
        <v>951</v>
      </c>
      <c r="K3930">
        <v>0</v>
      </c>
      <c r="L3930" s="13">
        <f>VLOOKUP(C3930,'渗透率、续签率'!B:C,2,0)</f>
        <v>0.36699999999999999</v>
      </c>
      <c r="M3930" s="6">
        <v>0</v>
      </c>
      <c r="N3930">
        <v>207</v>
      </c>
      <c r="O3930">
        <v>0</v>
      </c>
      <c r="P3930" s="6">
        <v>0</v>
      </c>
      <c r="Q3930" s="13">
        <v>7.4999999999999997E-2</v>
      </c>
      <c r="R3930" s="13">
        <v>7.1999999999999995E-2</v>
      </c>
      <c r="S3930" s="31">
        <v>1152</v>
      </c>
      <c r="T3930" s="6">
        <f>VLOOKUP(E3930,'参数设置&amp;汇总'!S:U,3,0)</f>
        <v>0.01</v>
      </c>
      <c r="U3930" s="78">
        <f t="shared" si="305"/>
        <v>2.0699999999999998</v>
      </c>
      <c r="V3930" s="13">
        <v>0.85000000000000009</v>
      </c>
      <c r="W3930" s="78">
        <f t="shared" si="307"/>
        <v>2.4352941176470582</v>
      </c>
      <c r="X3930" s="1">
        <f>VLOOKUP(E3930,'渗透率、续签率'!AG:AJ,4,0)</f>
        <v>3285</v>
      </c>
      <c r="Y3930" s="1">
        <f t="shared" si="308"/>
        <v>7999.9411764705865</v>
      </c>
      <c r="Z3930">
        <v>7</v>
      </c>
      <c r="AA3930" s="89">
        <f t="shared" si="309"/>
        <v>679995</v>
      </c>
    </row>
    <row r="3931" spans="1:37" hidden="1">
      <c r="A3931" t="s">
        <v>64</v>
      </c>
      <c r="B3931" t="s">
        <v>2</v>
      </c>
      <c r="C3931" t="s">
        <v>9</v>
      </c>
      <c r="D3931" t="s">
        <v>116</v>
      </c>
      <c r="E3931" t="s">
        <v>513</v>
      </c>
      <c r="F3931" t="str">
        <f t="shared" si="306"/>
        <v>潜江市美术培训</v>
      </c>
      <c r="G3931" t="s">
        <v>81</v>
      </c>
      <c r="H3931" t="s">
        <v>345</v>
      </c>
      <c r="I3931" t="s">
        <v>68</v>
      </c>
      <c r="J3931">
        <v>28</v>
      </c>
      <c r="K3931">
        <v>0</v>
      </c>
      <c r="L3931" s="13">
        <f>VLOOKUP(C3931,'渗透率、续签率'!B:C,2,0)</f>
        <v>0.36699999999999999</v>
      </c>
      <c r="M3931" s="6">
        <v>0</v>
      </c>
      <c r="N3931">
        <v>2</v>
      </c>
      <c r="O3931">
        <v>0</v>
      </c>
      <c r="P3931" s="6">
        <v>0</v>
      </c>
      <c r="Q3931" s="13">
        <v>0</v>
      </c>
      <c r="R3931" s="13">
        <v>0</v>
      </c>
      <c r="S3931" s="31">
        <v>22</v>
      </c>
      <c r="T3931" s="6">
        <f>VLOOKUP(E3931,'参数设置&amp;汇总'!S:U,3,0)</f>
        <v>0.01</v>
      </c>
      <c r="U3931" s="78">
        <f t="shared" si="305"/>
        <v>0.02</v>
      </c>
      <c r="V3931" s="13">
        <v>0.85000000000000009</v>
      </c>
      <c r="W3931" s="78">
        <f t="shared" si="307"/>
        <v>2.3529411764705882E-2</v>
      </c>
      <c r="X3931" s="1">
        <f>VLOOKUP(E3931,'渗透率、续签率'!AG:AJ,4,0)</f>
        <v>3285</v>
      </c>
      <c r="Y3931" s="1">
        <f t="shared" si="308"/>
        <v>77.294117647058826</v>
      </c>
      <c r="Z3931">
        <v>0</v>
      </c>
      <c r="AA3931" s="89">
        <f t="shared" si="309"/>
        <v>6570</v>
      </c>
      <c r="AH3931" s="37"/>
      <c r="AI3931" s="37"/>
      <c r="AK3931" s="37"/>
    </row>
    <row r="3932" spans="1:37" hidden="1">
      <c r="A3932" t="s">
        <v>64</v>
      </c>
      <c r="B3932" t="s">
        <v>2</v>
      </c>
      <c r="C3932" t="s">
        <v>9</v>
      </c>
      <c r="D3932" t="s">
        <v>116</v>
      </c>
      <c r="E3932" t="s">
        <v>513</v>
      </c>
      <c r="F3932" t="str">
        <f t="shared" si="306"/>
        <v>潮州市美术培训</v>
      </c>
      <c r="G3932" t="s">
        <v>75</v>
      </c>
      <c r="H3932" t="s">
        <v>346</v>
      </c>
      <c r="I3932" t="s">
        <v>68</v>
      </c>
      <c r="J3932">
        <v>188</v>
      </c>
      <c r="K3932">
        <v>0</v>
      </c>
      <c r="L3932" s="13">
        <f>VLOOKUP(C3932,'渗透率、续签率'!B:C,2,0)</f>
        <v>0.36699999999999999</v>
      </c>
      <c r="M3932" s="6">
        <v>0</v>
      </c>
      <c r="N3932">
        <v>17</v>
      </c>
      <c r="O3932">
        <v>0</v>
      </c>
      <c r="P3932" s="6">
        <v>0</v>
      </c>
      <c r="Q3932" s="13">
        <v>0</v>
      </c>
      <c r="R3932" s="13">
        <v>0</v>
      </c>
      <c r="S3932" s="31">
        <v>121</v>
      </c>
      <c r="T3932" s="6">
        <f>VLOOKUP(E3932,'参数设置&amp;汇总'!S:U,3,0)</f>
        <v>0.01</v>
      </c>
      <c r="U3932" s="78">
        <f t="shared" si="305"/>
        <v>0.17</v>
      </c>
      <c r="V3932" s="13">
        <v>0.85000000000000009</v>
      </c>
      <c r="W3932" s="78">
        <f t="shared" si="307"/>
        <v>0.19999999999999998</v>
      </c>
      <c r="X3932" s="1">
        <f>VLOOKUP(E3932,'渗透率、续签率'!AG:AJ,4,0)</f>
        <v>3285</v>
      </c>
      <c r="Y3932" s="1">
        <f t="shared" si="308"/>
        <v>657</v>
      </c>
      <c r="Z3932">
        <v>3</v>
      </c>
      <c r="AA3932" s="89">
        <f t="shared" si="309"/>
        <v>55845</v>
      </c>
      <c r="AH3932" s="37"/>
      <c r="AI3932" s="37"/>
      <c r="AK3932" s="37"/>
    </row>
    <row r="3933" spans="1:37" hidden="1">
      <c r="A3933" t="s">
        <v>64</v>
      </c>
      <c r="B3933" t="s">
        <v>2</v>
      </c>
      <c r="C3933" t="s">
        <v>9</v>
      </c>
      <c r="D3933" t="s">
        <v>116</v>
      </c>
      <c r="E3933" t="s">
        <v>513</v>
      </c>
      <c r="F3933" t="str">
        <f t="shared" si="306"/>
        <v>澄迈县美术培训</v>
      </c>
      <c r="G3933" t="s">
        <v>120</v>
      </c>
      <c r="H3933" t="s">
        <v>347</v>
      </c>
      <c r="I3933" t="s">
        <v>68</v>
      </c>
      <c r="J3933">
        <v>9</v>
      </c>
      <c r="K3933">
        <v>0</v>
      </c>
      <c r="L3933" s="13">
        <f>VLOOKUP(C3933,'渗透率、续签率'!B:C,2,0)</f>
        <v>0.36699999999999999</v>
      </c>
      <c r="M3933" s="6">
        <v>0</v>
      </c>
      <c r="N3933">
        <v>2</v>
      </c>
      <c r="O3933">
        <v>0</v>
      </c>
      <c r="P3933" s="6">
        <v>0</v>
      </c>
      <c r="Q3933" s="13">
        <v>0</v>
      </c>
      <c r="R3933" s="13">
        <v>0</v>
      </c>
      <c r="S3933" s="31">
        <v>10</v>
      </c>
      <c r="T3933" s="6">
        <f>VLOOKUP(E3933,'参数设置&amp;汇总'!S:U,3,0)</f>
        <v>0.01</v>
      </c>
      <c r="U3933" s="78">
        <f t="shared" si="305"/>
        <v>0.02</v>
      </c>
      <c r="V3933" s="13">
        <v>0.85000000000000009</v>
      </c>
      <c r="W3933" s="78">
        <f t="shared" si="307"/>
        <v>2.3529411764705882E-2</v>
      </c>
      <c r="X3933" s="1">
        <f>VLOOKUP(E3933,'渗透率、续签率'!AG:AJ,4,0)</f>
        <v>3285</v>
      </c>
      <c r="Y3933" s="1">
        <f t="shared" si="308"/>
        <v>77.294117647058826</v>
      </c>
      <c r="Z3933">
        <v>0</v>
      </c>
      <c r="AA3933" s="89">
        <f t="shared" si="309"/>
        <v>6570</v>
      </c>
      <c r="AH3933" s="37"/>
      <c r="AI3933" s="37"/>
      <c r="AK3933" s="37"/>
    </row>
    <row r="3934" spans="1:37" hidden="1">
      <c r="A3934" t="s">
        <v>64</v>
      </c>
      <c r="B3934" t="s">
        <v>2</v>
      </c>
      <c r="C3934" t="s">
        <v>9</v>
      </c>
      <c r="D3934" t="s">
        <v>116</v>
      </c>
      <c r="E3934" t="s">
        <v>513</v>
      </c>
      <c r="F3934" t="str">
        <f t="shared" si="306"/>
        <v>澳门特别行政区美术培训</v>
      </c>
      <c r="G3934" t="s">
        <v>348</v>
      </c>
      <c r="H3934" t="s">
        <v>348</v>
      </c>
      <c r="I3934" t="s">
        <v>57</v>
      </c>
      <c r="J3934">
        <v>8</v>
      </c>
      <c r="K3934">
        <v>0</v>
      </c>
      <c r="L3934" s="13">
        <f>VLOOKUP(C3934,'渗透率、续签率'!B:C,2,0)</f>
        <v>0.36699999999999999</v>
      </c>
      <c r="M3934" s="6">
        <v>0</v>
      </c>
      <c r="N3934">
        <v>2</v>
      </c>
      <c r="O3934">
        <v>0</v>
      </c>
      <c r="P3934" s="6">
        <v>0</v>
      </c>
      <c r="Q3934" s="13">
        <v>0</v>
      </c>
      <c r="R3934" s="13">
        <v>0</v>
      </c>
      <c r="S3934" s="31">
        <v>3</v>
      </c>
      <c r="T3934" s="6">
        <f>VLOOKUP(E3934,'参数设置&amp;汇总'!S:U,3,0)</f>
        <v>0.01</v>
      </c>
      <c r="U3934" s="78">
        <f t="shared" si="305"/>
        <v>0.02</v>
      </c>
      <c r="V3934" s="13">
        <v>0.85000000000000009</v>
      </c>
      <c r="W3934" s="78">
        <f t="shared" si="307"/>
        <v>2.3529411764705882E-2</v>
      </c>
      <c r="X3934" s="1">
        <f>VLOOKUP(E3934,'渗透率、续签率'!AG:AJ,4,0)</f>
        <v>3285</v>
      </c>
      <c r="Y3934" s="1">
        <f t="shared" si="308"/>
        <v>77.294117647058826</v>
      </c>
      <c r="Z3934">
        <v>0</v>
      </c>
      <c r="AA3934" s="89">
        <f t="shared" si="309"/>
        <v>6570</v>
      </c>
      <c r="AH3934" s="37"/>
      <c r="AI3934" s="37"/>
      <c r="AK3934" s="37"/>
    </row>
    <row r="3935" spans="1:37" hidden="1">
      <c r="A3935" t="s">
        <v>64</v>
      </c>
      <c r="B3935" t="s">
        <v>2</v>
      </c>
      <c r="C3935" t="s">
        <v>9</v>
      </c>
      <c r="D3935" t="s">
        <v>116</v>
      </c>
      <c r="E3935" t="s">
        <v>513</v>
      </c>
      <c r="F3935" t="str">
        <f t="shared" si="306"/>
        <v>濮阳市美术培训</v>
      </c>
      <c r="G3935" t="s">
        <v>110</v>
      </c>
      <c r="H3935" t="s">
        <v>349</v>
      </c>
      <c r="I3935" t="s">
        <v>70</v>
      </c>
      <c r="J3935">
        <v>215</v>
      </c>
      <c r="K3935">
        <v>0</v>
      </c>
      <c r="L3935" s="13">
        <f>VLOOKUP(C3935,'渗透率、续签率'!B:C,2,0)</f>
        <v>0.36699999999999999</v>
      </c>
      <c r="M3935" s="6">
        <v>0</v>
      </c>
      <c r="N3935">
        <v>72</v>
      </c>
      <c r="O3935">
        <v>0</v>
      </c>
      <c r="P3935" s="6">
        <v>0</v>
      </c>
      <c r="Q3935" s="13">
        <v>5.0000000000000001E-3</v>
      </c>
      <c r="R3935" s="13">
        <v>0</v>
      </c>
      <c r="S3935" s="31">
        <v>323</v>
      </c>
      <c r="T3935" s="6">
        <f>VLOOKUP(E3935,'参数设置&amp;汇总'!S:U,3,0)</f>
        <v>0.01</v>
      </c>
      <c r="U3935" s="78">
        <f t="shared" si="305"/>
        <v>0.72</v>
      </c>
      <c r="V3935" s="13">
        <v>0.85000000000000009</v>
      </c>
      <c r="W3935" s="78">
        <f t="shared" si="307"/>
        <v>0.84705882352941164</v>
      </c>
      <c r="X3935" s="1">
        <f>VLOOKUP(E3935,'渗透率、续签率'!AG:AJ,4,0)</f>
        <v>3285</v>
      </c>
      <c r="Y3935" s="1">
        <f t="shared" si="308"/>
        <v>2782.5882352941171</v>
      </c>
      <c r="Z3935">
        <v>4</v>
      </c>
      <c r="AA3935" s="89">
        <f t="shared" si="309"/>
        <v>236520</v>
      </c>
      <c r="AH3935" s="37"/>
      <c r="AI3935" s="37"/>
      <c r="AK3935" s="37"/>
    </row>
    <row r="3936" spans="1:37" hidden="1">
      <c r="A3936" t="s">
        <v>64</v>
      </c>
      <c r="B3936" t="s">
        <v>2</v>
      </c>
      <c r="C3936" t="s">
        <v>9</v>
      </c>
      <c r="D3936" t="s">
        <v>116</v>
      </c>
      <c r="E3936" t="s">
        <v>513</v>
      </c>
      <c r="F3936" t="str">
        <f t="shared" si="306"/>
        <v>烟台市美术培训</v>
      </c>
      <c r="G3936" t="s">
        <v>103</v>
      </c>
      <c r="H3936" t="s">
        <v>350</v>
      </c>
      <c r="I3936" t="s">
        <v>70</v>
      </c>
      <c r="J3936">
        <v>515</v>
      </c>
      <c r="K3936">
        <v>0</v>
      </c>
      <c r="L3936" s="13">
        <f>VLOOKUP(C3936,'渗透率、续签率'!B:C,2,0)</f>
        <v>0.36699999999999999</v>
      </c>
      <c r="M3936" s="6">
        <v>0</v>
      </c>
      <c r="N3936">
        <v>147</v>
      </c>
      <c r="O3936">
        <v>0</v>
      </c>
      <c r="P3936" s="6">
        <v>0</v>
      </c>
      <c r="Q3936" s="13">
        <v>2.5000000000000001E-2</v>
      </c>
      <c r="R3936" s="13">
        <v>0</v>
      </c>
      <c r="S3936" s="31">
        <v>750</v>
      </c>
      <c r="T3936" s="6">
        <f>VLOOKUP(E3936,'参数设置&amp;汇总'!S:U,3,0)</f>
        <v>0.01</v>
      </c>
      <c r="U3936" s="78">
        <f t="shared" si="305"/>
        <v>1.47</v>
      </c>
      <c r="V3936" s="13">
        <v>0.85000000000000009</v>
      </c>
      <c r="W3936" s="78">
        <f t="shared" si="307"/>
        <v>1.7294117647058822</v>
      </c>
      <c r="X3936" s="1">
        <f>VLOOKUP(E3936,'渗透率、续签率'!AG:AJ,4,0)</f>
        <v>3285</v>
      </c>
      <c r="Y3936" s="1">
        <f t="shared" si="308"/>
        <v>5681.1176470588234</v>
      </c>
      <c r="Z3936">
        <v>6</v>
      </c>
      <c r="AA3936" s="89">
        <f t="shared" si="309"/>
        <v>482895</v>
      </c>
      <c r="AH3936" s="37"/>
      <c r="AI3936" s="37"/>
      <c r="AK3936" s="37"/>
    </row>
    <row r="3937" spans="1:37" hidden="1">
      <c r="A3937" t="s">
        <v>64</v>
      </c>
      <c r="B3937" t="s">
        <v>2</v>
      </c>
      <c r="C3937" t="s">
        <v>9</v>
      </c>
      <c r="D3937" t="s">
        <v>116</v>
      </c>
      <c r="E3937" t="s">
        <v>513</v>
      </c>
      <c r="F3937" t="str">
        <f t="shared" si="306"/>
        <v>焦作市美术培训</v>
      </c>
      <c r="G3937" t="s">
        <v>110</v>
      </c>
      <c r="H3937" t="s">
        <v>351</v>
      </c>
      <c r="I3937" t="s">
        <v>70</v>
      </c>
      <c r="J3937">
        <v>344</v>
      </c>
      <c r="K3937">
        <v>0</v>
      </c>
      <c r="L3937" s="13">
        <f>VLOOKUP(C3937,'渗透率、续签率'!B:C,2,0)</f>
        <v>0.36699999999999999</v>
      </c>
      <c r="M3937" s="6">
        <v>0</v>
      </c>
      <c r="N3937">
        <v>48</v>
      </c>
      <c r="O3937">
        <v>0</v>
      </c>
      <c r="P3937" s="6">
        <v>0</v>
      </c>
      <c r="Q3937" s="13">
        <v>1.0999999999999999E-2</v>
      </c>
      <c r="R3937" s="13">
        <v>0</v>
      </c>
      <c r="S3937" s="31">
        <v>306</v>
      </c>
      <c r="T3937" s="6">
        <f>VLOOKUP(E3937,'参数设置&amp;汇总'!S:U,3,0)</f>
        <v>0.01</v>
      </c>
      <c r="U3937" s="78">
        <f t="shared" si="305"/>
        <v>0.48</v>
      </c>
      <c r="V3937" s="13">
        <v>0.85000000000000009</v>
      </c>
      <c r="W3937" s="78">
        <f t="shared" si="307"/>
        <v>0.56470588235294106</v>
      </c>
      <c r="X3937" s="1">
        <f>VLOOKUP(E3937,'渗透率、续签率'!AG:AJ,4,0)</f>
        <v>3285</v>
      </c>
      <c r="Y3937" s="1">
        <f t="shared" si="308"/>
        <v>1855.0588235294115</v>
      </c>
      <c r="Z3937">
        <v>4</v>
      </c>
      <c r="AA3937" s="89">
        <f t="shared" si="309"/>
        <v>157680</v>
      </c>
      <c r="AH3937" s="37"/>
      <c r="AI3937" s="37"/>
      <c r="AK3937" s="37"/>
    </row>
    <row r="3938" spans="1:37" hidden="1">
      <c r="A3938" t="s">
        <v>64</v>
      </c>
      <c r="B3938" t="s">
        <v>2</v>
      </c>
      <c r="C3938" t="s">
        <v>9</v>
      </c>
      <c r="D3938" t="s">
        <v>116</v>
      </c>
      <c r="E3938" t="s">
        <v>513</v>
      </c>
      <c r="F3938" t="str">
        <f t="shared" si="306"/>
        <v>牡丹江市美术培训</v>
      </c>
      <c r="G3938" t="s">
        <v>118</v>
      </c>
      <c r="H3938" t="s">
        <v>352</v>
      </c>
      <c r="I3938" t="s">
        <v>70</v>
      </c>
      <c r="J3938">
        <v>151</v>
      </c>
      <c r="K3938">
        <v>0</v>
      </c>
      <c r="L3938" s="13">
        <f>VLOOKUP(C3938,'渗透率、续签率'!B:C,2,0)</f>
        <v>0.36699999999999999</v>
      </c>
      <c r="M3938" s="6">
        <v>0</v>
      </c>
      <c r="N3938">
        <v>38</v>
      </c>
      <c r="O3938">
        <v>0</v>
      </c>
      <c r="P3938" s="6">
        <v>0</v>
      </c>
      <c r="Q3938" s="13">
        <v>0</v>
      </c>
      <c r="R3938" s="13">
        <v>0</v>
      </c>
      <c r="S3938" s="31">
        <v>161</v>
      </c>
      <c r="T3938" s="6">
        <f>VLOOKUP(E3938,'参数设置&amp;汇总'!S:U,3,0)</f>
        <v>0.01</v>
      </c>
      <c r="U3938" s="78">
        <f t="shared" si="305"/>
        <v>0.38</v>
      </c>
      <c r="V3938" s="13">
        <v>0.85000000000000009</v>
      </c>
      <c r="W3938" s="78">
        <f t="shared" si="307"/>
        <v>0.44705882352941173</v>
      </c>
      <c r="X3938" s="1">
        <f>VLOOKUP(E3938,'渗透率、续签率'!AG:AJ,4,0)</f>
        <v>3285</v>
      </c>
      <c r="Y3938" s="1">
        <f t="shared" si="308"/>
        <v>1468.5882352941176</v>
      </c>
      <c r="Z3938">
        <v>0</v>
      </c>
      <c r="AA3938" s="89">
        <f t="shared" si="309"/>
        <v>124830</v>
      </c>
      <c r="AH3938" s="37"/>
      <c r="AI3938" s="37"/>
      <c r="AK3938" s="37"/>
    </row>
    <row r="3939" spans="1:37" hidden="1">
      <c r="A3939" t="s">
        <v>64</v>
      </c>
      <c r="B3939" t="s">
        <v>2</v>
      </c>
      <c r="C3939" t="s">
        <v>9</v>
      </c>
      <c r="D3939" t="s">
        <v>116</v>
      </c>
      <c r="E3939" t="s">
        <v>513</v>
      </c>
      <c r="F3939" t="str">
        <f t="shared" si="306"/>
        <v>玉林市美术培训</v>
      </c>
      <c r="G3939" t="s">
        <v>88</v>
      </c>
      <c r="H3939" t="s">
        <v>353</v>
      </c>
      <c r="I3939" t="s">
        <v>68</v>
      </c>
      <c r="J3939">
        <v>375</v>
      </c>
      <c r="K3939">
        <v>0</v>
      </c>
      <c r="L3939" s="13">
        <f>VLOOKUP(C3939,'渗透率、续签率'!B:C,2,0)</f>
        <v>0.36699999999999999</v>
      </c>
      <c r="M3939" s="6">
        <v>0</v>
      </c>
      <c r="N3939">
        <v>61</v>
      </c>
      <c r="O3939">
        <v>0</v>
      </c>
      <c r="P3939" s="6">
        <v>0</v>
      </c>
      <c r="Q3939" s="13">
        <v>0</v>
      </c>
      <c r="R3939" s="13">
        <v>0</v>
      </c>
      <c r="S3939" s="31">
        <v>343</v>
      </c>
      <c r="T3939" s="6">
        <f>VLOOKUP(E3939,'参数设置&amp;汇总'!S:U,3,0)</f>
        <v>0.01</v>
      </c>
      <c r="U3939" s="78">
        <f t="shared" si="305"/>
        <v>0.61</v>
      </c>
      <c r="V3939" s="13">
        <v>0.85000000000000009</v>
      </c>
      <c r="W3939" s="78">
        <f t="shared" si="307"/>
        <v>0.7176470588235293</v>
      </c>
      <c r="X3939" s="1">
        <f>VLOOKUP(E3939,'渗透率、续签率'!AG:AJ,4,0)</f>
        <v>3285</v>
      </c>
      <c r="Y3939" s="1">
        <f t="shared" si="308"/>
        <v>2357.4705882352937</v>
      </c>
      <c r="Z3939">
        <v>0</v>
      </c>
      <c r="AA3939" s="89">
        <f t="shared" si="309"/>
        <v>200385</v>
      </c>
      <c r="AH3939" s="37"/>
      <c r="AI3939" s="37"/>
      <c r="AK3939" s="37"/>
    </row>
    <row r="3940" spans="1:37" hidden="1">
      <c r="A3940" t="s">
        <v>64</v>
      </c>
      <c r="B3940" t="s">
        <v>2</v>
      </c>
      <c r="C3940" t="s">
        <v>9</v>
      </c>
      <c r="D3940" t="s">
        <v>116</v>
      </c>
      <c r="E3940" t="s">
        <v>513</v>
      </c>
      <c r="F3940" t="str">
        <f t="shared" si="306"/>
        <v>玉树藏族自治州美术培训</v>
      </c>
      <c r="G3940" t="s">
        <v>297</v>
      </c>
      <c r="H3940" t="s">
        <v>354</v>
      </c>
      <c r="I3940" t="s">
        <v>70</v>
      </c>
      <c r="J3940">
        <v>2</v>
      </c>
      <c r="K3940">
        <v>0</v>
      </c>
      <c r="L3940" s="13">
        <f>VLOOKUP(C3940,'渗透率、续签率'!B:C,2,0)</f>
        <v>0.36699999999999999</v>
      </c>
      <c r="M3940" s="6">
        <v>0</v>
      </c>
      <c r="N3940">
        <v>0</v>
      </c>
      <c r="O3940">
        <v>0</v>
      </c>
      <c r="P3940" s="6">
        <v>0</v>
      </c>
      <c r="Q3940" s="13">
        <v>0</v>
      </c>
      <c r="R3940" s="13">
        <v>0</v>
      </c>
      <c r="S3940" s="31">
        <v>2</v>
      </c>
      <c r="T3940" s="6">
        <f>VLOOKUP(E3940,'参数设置&amp;汇总'!S:U,3,0)</f>
        <v>0.01</v>
      </c>
      <c r="U3940" s="78">
        <f t="shared" si="305"/>
        <v>0</v>
      </c>
      <c r="V3940" s="13">
        <v>0.85000000000000009</v>
      </c>
      <c r="W3940" s="78">
        <f t="shared" si="307"/>
        <v>0</v>
      </c>
      <c r="X3940" s="1">
        <f>VLOOKUP(E3940,'渗透率、续签率'!AG:AJ,4,0)</f>
        <v>3285</v>
      </c>
      <c r="Y3940" s="1">
        <f t="shared" si="308"/>
        <v>0</v>
      </c>
      <c r="Z3940">
        <v>0</v>
      </c>
      <c r="AA3940" s="89">
        <f t="shared" si="309"/>
        <v>0</v>
      </c>
      <c r="AH3940" s="37"/>
      <c r="AI3940" s="37"/>
      <c r="AK3940" s="37"/>
    </row>
    <row r="3941" spans="1:37" hidden="1">
      <c r="A3941" t="s">
        <v>64</v>
      </c>
      <c r="B3941" t="s">
        <v>2</v>
      </c>
      <c r="C3941" t="s">
        <v>9</v>
      </c>
      <c r="D3941" t="s">
        <v>116</v>
      </c>
      <c r="E3941" t="s">
        <v>513</v>
      </c>
      <c r="F3941" t="str">
        <f t="shared" si="306"/>
        <v>玉溪市美术培训</v>
      </c>
      <c r="G3941" t="s">
        <v>99</v>
      </c>
      <c r="H3941" t="s">
        <v>355</v>
      </c>
      <c r="I3941" t="s">
        <v>68</v>
      </c>
      <c r="J3941">
        <v>66</v>
      </c>
      <c r="K3941">
        <v>0</v>
      </c>
      <c r="L3941" s="13">
        <f>VLOOKUP(C3941,'渗透率、续签率'!B:C,2,0)</f>
        <v>0.36699999999999999</v>
      </c>
      <c r="M3941" s="6">
        <v>0</v>
      </c>
      <c r="N3941">
        <v>24</v>
      </c>
      <c r="O3941">
        <v>0</v>
      </c>
      <c r="P3941" s="6">
        <v>0</v>
      </c>
      <c r="Q3941" s="13">
        <v>0</v>
      </c>
      <c r="R3941" s="13">
        <v>0</v>
      </c>
      <c r="S3941" s="31">
        <v>88</v>
      </c>
      <c r="T3941" s="6">
        <f>VLOOKUP(E3941,'参数设置&amp;汇总'!S:U,3,0)</f>
        <v>0.01</v>
      </c>
      <c r="U3941" s="78">
        <f t="shared" si="305"/>
        <v>0.24</v>
      </c>
      <c r="V3941" s="13">
        <v>0.85000000000000009</v>
      </c>
      <c r="W3941" s="78">
        <f t="shared" si="307"/>
        <v>0.28235294117647053</v>
      </c>
      <c r="X3941" s="1">
        <f>VLOOKUP(E3941,'渗透率、续签率'!AG:AJ,4,0)</f>
        <v>3285</v>
      </c>
      <c r="Y3941" s="1">
        <f t="shared" si="308"/>
        <v>927.52941176470574</v>
      </c>
      <c r="Z3941">
        <v>0</v>
      </c>
      <c r="AA3941" s="89">
        <f t="shared" si="309"/>
        <v>78840</v>
      </c>
      <c r="AH3941" s="37"/>
      <c r="AI3941" s="37"/>
      <c r="AK3941" s="37"/>
    </row>
    <row r="3942" spans="1:37" hidden="1">
      <c r="A3942" t="s">
        <v>64</v>
      </c>
      <c r="B3942" t="s">
        <v>2</v>
      </c>
      <c r="C3942" t="s">
        <v>9</v>
      </c>
      <c r="D3942" t="s">
        <v>116</v>
      </c>
      <c r="E3942" t="s">
        <v>513</v>
      </c>
      <c r="F3942" t="str">
        <f t="shared" si="306"/>
        <v>珠海市美术培训</v>
      </c>
      <c r="G3942" t="s">
        <v>75</v>
      </c>
      <c r="H3942" t="s">
        <v>356</v>
      </c>
      <c r="I3942" t="s">
        <v>68</v>
      </c>
      <c r="J3942">
        <v>323</v>
      </c>
      <c r="K3942">
        <v>1</v>
      </c>
      <c r="L3942" s="13">
        <f>VLOOKUP(C3942,'渗透率、续签率'!B:C,2,0)</f>
        <v>0.36699999999999999</v>
      </c>
      <c r="M3942" s="6">
        <v>0</v>
      </c>
      <c r="N3942">
        <v>108</v>
      </c>
      <c r="O3942">
        <v>1</v>
      </c>
      <c r="P3942" s="6">
        <v>0.01</v>
      </c>
      <c r="Q3942" s="13">
        <v>4.7E-2</v>
      </c>
      <c r="R3942" s="13">
        <v>0</v>
      </c>
      <c r="S3942" s="31">
        <v>487</v>
      </c>
      <c r="T3942" s="6">
        <f>VLOOKUP(E3942,'参数设置&amp;汇总'!S:U,3,0)</f>
        <v>0.01</v>
      </c>
      <c r="U3942" s="78">
        <f t="shared" si="305"/>
        <v>1.08</v>
      </c>
      <c r="V3942" s="13">
        <v>0.85000000000000009</v>
      </c>
      <c r="W3942" s="78">
        <f t="shared" si="307"/>
        <v>0.83882352941176475</v>
      </c>
      <c r="X3942" s="1">
        <f>VLOOKUP(E3942,'渗透率、续签率'!AG:AJ,4,0)</f>
        <v>3285</v>
      </c>
      <c r="Y3942" s="1">
        <f t="shared" si="308"/>
        <v>2755.535294117647</v>
      </c>
      <c r="Z3942">
        <v>12</v>
      </c>
      <c r="AA3942" s="89">
        <f t="shared" si="309"/>
        <v>354780</v>
      </c>
      <c r="AH3942" s="37"/>
      <c r="AI3942" s="37"/>
      <c r="AK3942" s="37"/>
    </row>
    <row r="3943" spans="1:37" hidden="1">
      <c r="A3943" t="s">
        <v>64</v>
      </c>
      <c r="B3943" t="s">
        <v>2</v>
      </c>
      <c r="C3943" t="s">
        <v>9</v>
      </c>
      <c r="D3943" t="s">
        <v>116</v>
      </c>
      <c r="E3943" t="s">
        <v>513</v>
      </c>
      <c r="F3943" t="str">
        <f t="shared" si="306"/>
        <v>琼中黎族苗族自治县美术培训</v>
      </c>
      <c r="G3943" t="s">
        <v>120</v>
      </c>
      <c r="H3943" t="s">
        <v>357</v>
      </c>
      <c r="I3943" t="s">
        <v>68</v>
      </c>
      <c r="J3943">
        <v>0</v>
      </c>
      <c r="K3943">
        <v>0</v>
      </c>
      <c r="L3943" s="13">
        <f>VLOOKUP(C3943,'渗透率、续签率'!B:C,2,0)</f>
        <v>0.36699999999999999</v>
      </c>
      <c r="M3943" s="6">
        <v>0</v>
      </c>
      <c r="N3943">
        <v>0</v>
      </c>
      <c r="O3943">
        <v>0</v>
      </c>
      <c r="P3943" s="6">
        <v>0</v>
      </c>
      <c r="Q3943" s="13">
        <v>0</v>
      </c>
      <c r="R3943" s="13">
        <v>0</v>
      </c>
      <c r="S3943" s="31">
        <v>0</v>
      </c>
      <c r="T3943" s="6">
        <f>VLOOKUP(E3943,'参数设置&amp;汇总'!S:U,3,0)</f>
        <v>0.01</v>
      </c>
      <c r="U3943" s="78">
        <f t="shared" si="305"/>
        <v>0</v>
      </c>
      <c r="V3943" s="13">
        <v>0.85000000000000009</v>
      </c>
      <c r="W3943" s="78">
        <f t="shared" si="307"/>
        <v>0</v>
      </c>
      <c r="X3943" s="1">
        <f>VLOOKUP(E3943,'渗透率、续签率'!AG:AJ,4,0)</f>
        <v>3285</v>
      </c>
      <c r="Y3943" s="1">
        <f t="shared" si="308"/>
        <v>0</v>
      </c>
      <c r="Z3943">
        <v>0</v>
      </c>
      <c r="AA3943" s="89">
        <f t="shared" si="309"/>
        <v>0</v>
      </c>
      <c r="AH3943" s="37"/>
      <c r="AI3943" s="37"/>
      <c r="AK3943" s="37"/>
    </row>
    <row r="3944" spans="1:37" hidden="1">
      <c r="A3944" t="s">
        <v>64</v>
      </c>
      <c r="B3944" t="s">
        <v>2</v>
      </c>
      <c r="C3944" t="s">
        <v>9</v>
      </c>
      <c r="D3944" t="s">
        <v>116</v>
      </c>
      <c r="E3944" t="s">
        <v>513</v>
      </c>
      <c r="F3944" t="str">
        <f t="shared" si="306"/>
        <v>琼海市美术培训</v>
      </c>
      <c r="G3944" t="s">
        <v>120</v>
      </c>
      <c r="H3944" t="s">
        <v>358</v>
      </c>
      <c r="I3944" t="s">
        <v>68</v>
      </c>
      <c r="J3944">
        <v>12</v>
      </c>
      <c r="K3944">
        <v>0</v>
      </c>
      <c r="L3944" s="13">
        <f>VLOOKUP(C3944,'渗透率、续签率'!B:C,2,0)</f>
        <v>0.36699999999999999</v>
      </c>
      <c r="M3944" s="6">
        <v>0</v>
      </c>
      <c r="N3944">
        <v>1</v>
      </c>
      <c r="O3944">
        <v>0</v>
      </c>
      <c r="P3944" s="6">
        <v>0</v>
      </c>
      <c r="Q3944" s="13">
        <v>0</v>
      </c>
      <c r="R3944" s="13">
        <v>0</v>
      </c>
      <c r="S3944" s="31">
        <v>9</v>
      </c>
      <c r="T3944" s="6">
        <f>VLOOKUP(E3944,'参数设置&amp;汇总'!S:U,3,0)</f>
        <v>0.01</v>
      </c>
      <c r="U3944" s="78">
        <f t="shared" si="305"/>
        <v>0.01</v>
      </c>
      <c r="V3944" s="13">
        <v>0.85000000000000009</v>
      </c>
      <c r="W3944" s="78">
        <f t="shared" si="307"/>
        <v>1.1764705882352941E-2</v>
      </c>
      <c r="X3944" s="1">
        <f>VLOOKUP(E3944,'渗透率、续签率'!AG:AJ,4,0)</f>
        <v>3285</v>
      </c>
      <c r="Y3944" s="1">
        <f t="shared" si="308"/>
        <v>38.647058823529413</v>
      </c>
      <c r="Z3944">
        <v>1</v>
      </c>
      <c r="AA3944" s="89">
        <f t="shared" si="309"/>
        <v>3285</v>
      </c>
      <c r="AH3944" s="37"/>
      <c r="AI3944" s="37"/>
      <c r="AK3944" s="37"/>
    </row>
    <row r="3945" spans="1:37" hidden="1">
      <c r="A3945" t="s">
        <v>64</v>
      </c>
      <c r="B3945" t="s">
        <v>2</v>
      </c>
      <c r="C3945" t="s">
        <v>9</v>
      </c>
      <c r="D3945" t="s">
        <v>116</v>
      </c>
      <c r="E3945" t="s">
        <v>513</v>
      </c>
      <c r="F3945" t="str">
        <f t="shared" si="306"/>
        <v>甘南藏族自治州美术培训</v>
      </c>
      <c r="G3945" t="s">
        <v>132</v>
      </c>
      <c r="H3945" t="s">
        <v>359</v>
      </c>
      <c r="I3945" t="s">
        <v>70</v>
      </c>
      <c r="J3945">
        <v>8</v>
      </c>
      <c r="K3945">
        <v>0</v>
      </c>
      <c r="L3945" s="13">
        <f>VLOOKUP(C3945,'渗透率、续签率'!B:C,2,0)</f>
        <v>0.36699999999999999</v>
      </c>
      <c r="M3945" s="6">
        <v>0</v>
      </c>
      <c r="N3945">
        <v>0</v>
      </c>
      <c r="O3945">
        <v>0</v>
      </c>
      <c r="P3945" s="6">
        <v>0</v>
      </c>
      <c r="Q3945" s="13">
        <v>0</v>
      </c>
      <c r="R3945" s="13">
        <v>0</v>
      </c>
      <c r="S3945" s="31">
        <v>3</v>
      </c>
      <c r="T3945" s="6">
        <f>VLOOKUP(E3945,'参数设置&amp;汇总'!S:U,3,0)</f>
        <v>0.01</v>
      </c>
      <c r="U3945" s="78">
        <f t="shared" si="305"/>
        <v>0</v>
      </c>
      <c r="V3945" s="13">
        <v>0.85000000000000009</v>
      </c>
      <c r="W3945" s="78">
        <f t="shared" si="307"/>
        <v>0</v>
      </c>
      <c r="X3945" s="1">
        <f>VLOOKUP(E3945,'渗透率、续签率'!AG:AJ,4,0)</f>
        <v>3285</v>
      </c>
      <c r="Y3945" s="1">
        <f t="shared" si="308"/>
        <v>0</v>
      </c>
      <c r="Z3945">
        <v>0</v>
      </c>
      <c r="AA3945" s="89">
        <f t="shared" si="309"/>
        <v>0</v>
      </c>
      <c r="AH3945" s="37"/>
      <c r="AI3945" s="37"/>
      <c r="AK3945" s="37"/>
    </row>
    <row r="3946" spans="1:37" hidden="1">
      <c r="A3946" t="s">
        <v>64</v>
      </c>
      <c r="B3946" t="s">
        <v>2</v>
      </c>
      <c r="C3946" t="s">
        <v>9</v>
      </c>
      <c r="D3946" t="s">
        <v>116</v>
      </c>
      <c r="E3946" t="s">
        <v>513</v>
      </c>
      <c r="F3946" t="str">
        <f t="shared" si="306"/>
        <v>甘孜藏族自治州美术培训</v>
      </c>
      <c r="G3946" t="s">
        <v>77</v>
      </c>
      <c r="H3946" t="s">
        <v>360</v>
      </c>
      <c r="I3946" t="s">
        <v>70</v>
      </c>
      <c r="J3946">
        <v>9</v>
      </c>
      <c r="K3946">
        <v>0</v>
      </c>
      <c r="L3946" s="13">
        <f>VLOOKUP(C3946,'渗透率、续签率'!B:C,2,0)</f>
        <v>0.36699999999999999</v>
      </c>
      <c r="M3946" s="6">
        <v>0</v>
      </c>
      <c r="N3946">
        <v>0</v>
      </c>
      <c r="O3946">
        <v>0</v>
      </c>
      <c r="P3946" s="6">
        <v>0</v>
      </c>
      <c r="Q3946" s="13">
        <v>0</v>
      </c>
      <c r="R3946" s="13">
        <v>0</v>
      </c>
      <c r="S3946" s="31">
        <v>4</v>
      </c>
      <c r="T3946" s="6">
        <f>VLOOKUP(E3946,'参数设置&amp;汇总'!S:U,3,0)</f>
        <v>0.01</v>
      </c>
      <c r="U3946" s="78">
        <f t="shared" si="305"/>
        <v>0</v>
      </c>
      <c r="V3946" s="13">
        <v>0.85000000000000009</v>
      </c>
      <c r="W3946" s="78">
        <f t="shared" si="307"/>
        <v>0</v>
      </c>
      <c r="X3946" s="1">
        <f>VLOOKUP(E3946,'渗透率、续签率'!AG:AJ,4,0)</f>
        <v>3285</v>
      </c>
      <c r="Y3946" s="1">
        <f t="shared" si="308"/>
        <v>0</v>
      </c>
      <c r="Z3946">
        <v>0</v>
      </c>
      <c r="AA3946" s="89">
        <f t="shared" si="309"/>
        <v>0</v>
      </c>
      <c r="AH3946" s="37"/>
      <c r="AI3946" s="37"/>
      <c r="AK3946" s="37"/>
    </row>
    <row r="3947" spans="1:37" hidden="1">
      <c r="A3947" t="s">
        <v>64</v>
      </c>
      <c r="B3947" t="s">
        <v>2</v>
      </c>
      <c r="C3947" t="s">
        <v>9</v>
      </c>
      <c r="D3947" t="s">
        <v>116</v>
      </c>
      <c r="E3947" t="s">
        <v>513</v>
      </c>
      <c r="F3947" t="str">
        <f t="shared" si="306"/>
        <v>白城市美术培训</v>
      </c>
      <c r="G3947" t="s">
        <v>188</v>
      </c>
      <c r="H3947" t="s">
        <v>361</v>
      </c>
      <c r="I3947" t="s">
        <v>70</v>
      </c>
      <c r="J3947">
        <v>89</v>
      </c>
      <c r="K3947">
        <v>0</v>
      </c>
      <c r="L3947" s="13">
        <f>VLOOKUP(C3947,'渗透率、续签率'!B:C,2,0)</f>
        <v>0.36699999999999999</v>
      </c>
      <c r="M3947" s="6">
        <v>0</v>
      </c>
      <c r="N3947">
        <v>19</v>
      </c>
      <c r="O3947">
        <v>0</v>
      </c>
      <c r="P3947" s="6">
        <v>0</v>
      </c>
      <c r="Q3947" s="13">
        <v>0</v>
      </c>
      <c r="R3947" s="13">
        <v>0</v>
      </c>
      <c r="S3947" s="31">
        <v>118</v>
      </c>
      <c r="T3947" s="6">
        <f>VLOOKUP(E3947,'参数设置&amp;汇总'!S:U,3,0)</f>
        <v>0.01</v>
      </c>
      <c r="U3947" s="78">
        <f t="shared" si="305"/>
        <v>0.19</v>
      </c>
      <c r="V3947" s="13">
        <v>0.85000000000000009</v>
      </c>
      <c r="W3947" s="78">
        <f t="shared" si="307"/>
        <v>0.22352941176470587</v>
      </c>
      <c r="X3947" s="1">
        <f>VLOOKUP(E3947,'渗透率、续签率'!AG:AJ,4,0)</f>
        <v>3285</v>
      </c>
      <c r="Y3947" s="1">
        <f t="shared" si="308"/>
        <v>734.29411764705878</v>
      </c>
      <c r="Z3947">
        <v>0</v>
      </c>
      <c r="AA3947" s="89">
        <f t="shared" si="309"/>
        <v>62415</v>
      </c>
      <c r="AH3947" s="37"/>
      <c r="AI3947" s="37"/>
      <c r="AK3947" s="37"/>
    </row>
    <row r="3948" spans="1:37" hidden="1">
      <c r="A3948" t="s">
        <v>64</v>
      </c>
      <c r="B3948" t="s">
        <v>2</v>
      </c>
      <c r="C3948" t="s">
        <v>9</v>
      </c>
      <c r="D3948" t="s">
        <v>116</v>
      </c>
      <c r="E3948" t="s">
        <v>513</v>
      </c>
      <c r="F3948" t="str">
        <f t="shared" si="306"/>
        <v>白山市美术培训</v>
      </c>
      <c r="G3948" t="s">
        <v>188</v>
      </c>
      <c r="H3948" t="s">
        <v>362</v>
      </c>
      <c r="I3948" t="s">
        <v>70</v>
      </c>
      <c r="J3948">
        <v>48</v>
      </c>
      <c r="K3948">
        <v>0</v>
      </c>
      <c r="L3948" s="13">
        <f>VLOOKUP(C3948,'渗透率、续签率'!B:C,2,0)</f>
        <v>0.36699999999999999</v>
      </c>
      <c r="M3948" s="6">
        <v>0</v>
      </c>
      <c r="N3948">
        <v>3</v>
      </c>
      <c r="O3948">
        <v>0</v>
      </c>
      <c r="P3948" s="6">
        <v>0</v>
      </c>
      <c r="Q3948" s="13">
        <v>0</v>
      </c>
      <c r="R3948" s="13">
        <v>0</v>
      </c>
      <c r="S3948" s="31">
        <v>23</v>
      </c>
      <c r="T3948" s="6">
        <f>VLOOKUP(E3948,'参数设置&amp;汇总'!S:U,3,0)</f>
        <v>0.01</v>
      </c>
      <c r="U3948" s="78">
        <f t="shared" si="305"/>
        <v>0.03</v>
      </c>
      <c r="V3948" s="13">
        <v>0.85000000000000009</v>
      </c>
      <c r="W3948" s="78">
        <f t="shared" si="307"/>
        <v>3.5294117647058816E-2</v>
      </c>
      <c r="X3948" s="1">
        <f>VLOOKUP(E3948,'渗透率、续签率'!AG:AJ,4,0)</f>
        <v>3285</v>
      </c>
      <c r="Y3948" s="1">
        <f t="shared" si="308"/>
        <v>115.94117647058822</v>
      </c>
      <c r="Z3948">
        <v>0</v>
      </c>
      <c r="AA3948" s="89">
        <f t="shared" si="309"/>
        <v>9855</v>
      </c>
    </row>
    <row r="3949" spans="1:37" hidden="1">
      <c r="A3949" t="s">
        <v>64</v>
      </c>
      <c r="B3949" t="s">
        <v>2</v>
      </c>
      <c r="C3949" t="s">
        <v>9</v>
      </c>
      <c r="D3949" t="s">
        <v>116</v>
      </c>
      <c r="E3949" t="s">
        <v>513</v>
      </c>
      <c r="F3949" t="str">
        <f t="shared" si="306"/>
        <v>白杨市美术培训</v>
      </c>
      <c r="G3949" t="s">
        <v>145</v>
      </c>
      <c r="H3949" t="s">
        <v>363</v>
      </c>
      <c r="I3949" t="s">
        <v>70</v>
      </c>
      <c r="J3949">
        <v>1</v>
      </c>
      <c r="K3949">
        <v>0</v>
      </c>
      <c r="L3949" s="13">
        <f>VLOOKUP(C3949,'渗透率、续签率'!B:C,2,0)</f>
        <v>0.36699999999999999</v>
      </c>
      <c r="M3949" s="6">
        <v>0</v>
      </c>
      <c r="N3949">
        <v>0</v>
      </c>
      <c r="O3949">
        <v>0</v>
      </c>
      <c r="P3949" s="6">
        <v>0</v>
      </c>
      <c r="Q3949" s="13">
        <v>0</v>
      </c>
      <c r="R3949" s="13">
        <v>0</v>
      </c>
      <c r="S3949" s="31">
        <v>0</v>
      </c>
      <c r="T3949" s="6">
        <f>VLOOKUP(E3949,'参数设置&amp;汇总'!S:U,3,0)</f>
        <v>0.01</v>
      </c>
      <c r="U3949" s="78">
        <f t="shared" si="305"/>
        <v>0</v>
      </c>
      <c r="V3949" s="13">
        <v>0.85000000000000009</v>
      </c>
      <c r="W3949" s="78">
        <f t="shared" si="307"/>
        <v>0</v>
      </c>
      <c r="X3949" s="1">
        <f>VLOOKUP(E3949,'渗透率、续签率'!AG:AJ,4,0)</f>
        <v>3285</v>
      </c>
      <c r="Y3949" s="1">
        <f t="shared" si="308"/>
        <v>0</v>
      </c>
      <c r="Z3949">
        <v>0</v>
      </c>
      <c r="AA3949" s="89">
        <f t="shared" si="309"/>
        <v>0</v>
      </c>
      <c r="AH3949" s="37"/>
      <c r="AI3949" s="37"/>
      <c r="AK3949" s="37"/>
    </row>
    <row r="3950" spans="1:37" hidden="1">
      <c r="A3950" t="s">
        <v>64</v>
      </c>
      <c r="B3950" t="s">
        <v>2</v>
      </c>
      <c r="C3950" t="s">
        <v>9</v>
      </c>
      <c r="D3950" t="s">
        <v>116</v>
      </c>
      <c r="E3950" t="s">
        <v>513</v>
      </c>
      <c r="F3950" t="str">
        <f t="shared" si="306"/>
        <v>白沙黎族自治县美术培训</v>
      </c>
      <c r="G3950" t="s">
        <v>120</v>
      </c>
      <c r="H3950" t="s">
        <v>364</v>
      </c>
      <c r="I3950" t="s">
        <v>68</v>
      </c>
      <c r="J3950">
        <v>0</v>
      </c>
      <c r="K3950">
        <v>0</v>
      </c>
      <c r="L3950" s="13">
        <f>VLOOKUP(C3950,'渗透率、续签率'!B:C,2,0)</f>
        <v>0.36699999999999999</v>
      </c>
      <c r="M3950" s="6">
        <v>0</v>
      </c>
      <c r="N3950">
        <v>0</v>
      </c>
      <c r="O3950">
        <v>0</v>
      </c>
      <c r="P3950" s="6">
        <v>0</v>
      </c>
      <c r="Q3950" s="13">
        <v>0</v>
      </c>
      <c r="R3950" s="13">
        <v>0</v>
      </c>
      <c r="S3950" s="31">
        <v>0</v>
      </c>
      <c r="T3950" s="6">
        <f>VLOOKUP(E3950,'参数设置&amp;汇总'!S:U,3,0)</f>
        <v>0.01</v>
      </c>
      <c r="U3950" s="78">
        <f t="shared" si="305"/>
        <v>0</v>
      </c>
      <c r="V3950" s="13">
        <v>0.85000000000000009</v>
      </c>
      <c r="W3950" s="78">
        <f t="shared" si="307"/>
        <v>0</v>
      </c>
      <c r="X3950" s="1">
        <f>VLOOKUP(E3950,'渗透率、续签率'!AG:AJ,4,0)</f>
        <v>3285</v>
      </c>
      <c r="Y3950" s="1">
        <f t="shared" si="308"/>
        <v>0</v>
      </c>
      <c r="Z3950">
        <v>0</v>
      </c>
      <c r="AA3950" s="89">
        <f t="shared" si="309"/>
        <v>0</v>
      </c>
      <c r="AH3950" s="37"/>
      <c r="AI3950" s="37"/>
      <c r="AJ3950" s="1"/>
      <c r="AK3950" s="37"/>
    </row>
    <row r="3951" spans="1:37" hidden="1">
      <c r="A3951" t="s">
        <v>64</v>
      </c>
      <c r="B3951" t="s">
        <v>2</v>
      </c>
      <c r="C3951" t="s">
        <v>9</v>
      </c>
      <c r="D3951" t="s">
        <v>116</v>
      </c>
      <c r="E3951" t="s">
        <v>513</v>
      </c>
      <c r="F3951" t="str">
        <f t="shared" si="306"/>
        <v>白银市美术培训</v>
      </c>
      <c r="G3951" t="s">
        <v>132</v>
      </c>
      <c r="H3951" t="s">
        <v>365</v>
      </c>
      <c r="I3951" t="s">
        <v>70</v>
      </c>
      <c r="J3951">
        <v>62</v>
      </c>
      <c r="K3951">
        <v>0</v>
      </c>
      <c r="L3951" s="13">
        <f>VLOOKUP(C3951,'渗透率、续签率'!B:C,2,0)</f>
        <v>0.36699999999999999</v>
      </c>
      <c r="M3951" s="6">
        <v>0</v>
      </c>
      <c r="N3951">
        <v>10</v>
      </c>
      <c r="O3951">
        <v>0</v>
      </c>
      <c r="P3951" s="6">
        <v>0</v>
      </c>
      <c r="Q3951" s="13">
        <v>0.03</v>
      </c>
      <c r="R3951" s="13">
        <v>0</v>
      </c>
      <c r="S3951" s="31">
        <v>47</v>
      </c>
      <c r="T3951" s="6">
        <f>VLOOKUP(E3951,'参数设置&amp;汇总'!S:U,3,0)</f>
        <v>0.01</v>
      </c>
      <c r="U3951" s="78">
        <f t="shared" si="305"/>
        <v>0.1</v>
      </c>
      <c r="V3951" s="13">
        <v>0.85000000000000009</v>
      </c>
      <c r="W3951" s="78">
        <f t="shared" si="307"/>
        <v>0.11764705882352941</v>
      </c>
      <c r="X3951" s="1">
        <f>VLOOKUP(E3951,'渗透率、续签率'!AG:AJ,4,0)</f>
        <v>3285</v>
      </c>
      <c r="Y3951" s="1">
        <f t="shared" si="308"/>
        <v>386.47058823529409</v>
      </c>
      <c r="Z3951">
        <v>0</v>
      </c>
      <c r="AA3951" s="89">
        <f t="shared" si="309"/>
        <v>32850</v>
      </c>
      <c r="AH3951" s="37"/>
      <c r="AI3951" s="37"/>
      <c r="AK3951" s="37"/>
    </row>
    <row r="3952" spans="1:37" hidden="1">
      <c r="A3952" t="s">
        <v>64</v>
      </c>
      <c r="B3952" t="s">
        <v>2</v>
      </c>
      <c r="C3952" t="s">
        <v>9</v>
      </c>
      <c r="D3952" t="s">
        <v>116</v>
      </c>
      <c r="E3952" t="s">
        <v>513</v>
      </c>
      <c r="F3952" t="str">
        <f t="shared" si="306"/>
        <v>百色市美术培训</v>
      </c>
      <c r="G3952" t="s">
        <v>88</v>
      </c>
      <c r="H3952" t="s">
        <v>366</v>
      </c>
      <c r="I3952" t="s">
        <v>68</v>
      </c>
      <c r="J3952">
        <v>83</v>
      </c>
      <c r="K3952">
        <v>0</v>
      </c>
      <c r="L3952" s="13">
        <f>VLOOKUP(C3952,'渗透率、续签率'!B:C,2,0)</f>
        <v>0.36699999999999999</v>
      </c>
      <c r="M3952" s="6">
        <v>0</v>
      </c>
      <c r="N3952">
        <v>12</v>
      </c>
      <c r="O3952">
        <v>0</v>
      </c>
      <c r="P3952" s="6">
        <v>0</v>
      </c>
      <c r="Q3952" s="13">
        <v>0</v>
      </c>
      <c r="R3952" s="13">
        <v>0</v>
      </c>
      <c r="S3952" s="31">
        <v>87</v>
      </c>
      <c r="T3952" s="6">
        <f>VLOOKUP(E3952,'参数设置&amp;汇总'!S:U,3,0)</f>
        <v>0.01</v>
      </c>
      <c r="U3952" s="78">
        <f t="shared" si="305"/>
        <v>0.12</v>
      </c>
      <c r="V3952" s="13">
        <v>0.85000000000000009</v>
      </c>
      <c r="W3952" s="78">
        <f t="shared" si="307"/>
        <v>0.14117647058823526</v>
      </c>
      <c r="X3952" s="1">
        <f>VLOOKUP(E3952,'渗透率、续签率'!AG:AJ,4,0)</f>
        <v>3285</v>
      </c>
      <c r="Y3952" s="1">
        <f t="shared" si="308"/>
        <v>463.76470588235287</v>
      </c>
      <c r="Z3952">
        <v>0</v>
      </c>
      <c r="AA3952" s="89">
        <f t="shared" si="309"/>
        <v>39420</v>
      </c>
    </row>
    <row r="3953" spans="1:37" hidden="1">
      <c r="A3953" t="s">
        <v>64</v>
      </c>
      <c r="B3953" t="s">
        <v>2</v>
      </c>
      <c r="C3953" t="s">
        <v>9</v>
      </c>
      <c r="D3953" t="s">
        <v>116</v>
      </c>
      <c r="E3953" t="s">
        <v>513</v>
      </c>
      <c r="F3953" t="str">
        <f t="shared" si="306"/>
        <v>益阳市美术培训</v>
      </c>
      <c r="G3953" t="s">
        <v>113</v>
      </c>
      <c r="H3953" t="s">
        <v>367</v>
      </c>
      <c r="I3953" t="s">
        <v>68</v>
      </c>
      <c r="J3953">
        <v>177</v>
      </c>
      <c r="K3953">
        <v>0</v>
      </c>
      <c r="L3953" s="13">
        <f>VLOOKUP(C3953,'渗透率、续签率'!B:C,2,0)</f>
        <v>0.36699999999999999</v>
      </c>
      <c r="M3953" s="6">
        <v>0</v>
      </c>
      <c r="N3953">
        <v>26</v>
      </c>
      <c r="O3953">
        <v>0</v>
      </c>
      <c r="P3953" s="6">
        <v>0</v>
      </c>
      <c r="Q3953" s="13">
        <v>5.0000000000000001E-3</v>
      </c>
      <c r="R3953" s="13">
        <v>0</v>
      </c>
      <c r="S3953" s="31">
        <v>162</v>
      </c>
      <c r="T3953" s="6">
        <f>VLOOKUP(E3953,'参数设置&amp;汇总'!S:U,3,0)</f>
        <v>0.01</v>
      </c>
      <c r="U3953" s="78">
        <f t="shared" si="305"/>
        <v>0.26</v>
      </c>
      <c r="V3953" s="13">
        <v>0.85000000000000009</v>
      </c>
      <c r="W3953" s="78">
        <f t="shared" si="307"/>
        <v>0.30588235294117644</v>
      </c>
      <c r="X3953" s="1">
        <f>VLOOKUP(E3953,'渗透率、续签率'!AG:AJ,4,0)</f>
        <v>3285</v>
      </c>
      <c r="Y3953" s="1">
        <f t="shared" si="308"/>
        <v>1004.8235294117646</v>
      </c>
      <c r="Z3953">
        <v>0</v>
      </c>
      <c r="AA3953" s="89">
        <f t="shared" si="309"/>
        <v>85410</v>
      </c>
      <c r="AH3953" s="37"/>
      <c r="AI3953" s="37"/>
      <c r="AK3953" s="37"/>
    </row>
    <row r="3954" spans="1:37" hidden="1">
      <c r="A3954" t="s">
        <v>64</v>
      </c>
      <c r="B3954" t="s">
        <v>2</v>
      </c>
      <c r="C3954" t="s">
        <v>9</v>
      </c>
      <c r="D3954" t="s">
        <v>116</v>
      </c>
      <c r="E3954" t="s">
        <v>513</v>
      </c>
      <c r="F3954" t="str">
        <f t="shared" si="306"/>
        <v>盐城市美术培训</v>
      </c>
      <c r="G3954" t="s">
        <v>73</v>
      </c>
      <c r="H3954" t="s">
        <v>368</v>
      </c>
      <c r="I3954" t="s">
        <v>70</v>
      </c>
      <c r="J3954">
        <v>481</v>
      </c>
      <c r="K3954">
        <v>2</v>
      </c>
      <c r="L3954" s="13">
        <f>VLOOKUP(C3954,'渗透率、续签率'!B:C,2,0)</f>
        <v>0.36699999999999999</v>
      </c>
      <c r="M3954" s="6">
        <v>0</v>
      </c>
      <c r="N3954">
        <v>48</v>
      </c>
      <c r="O3954">
        <v>2</v>
      </c>
      <c r="P3954" s="6">
        <v>0.04</v>
      </c>
      <c r="Q3954" s="13">
        <v>0.12</v>
      </c>
      <c r="R3954" s="13">
        <v>8.8999999999999996E-2</v>
      </c>
      <c r="S3954" s="31">
        <v>389</v>
      </c>
      <c r="T3954" s="6">
        <f>VLOOKUP(E3954,'参数设置&amp;汇总'!S:U,3,0)</f>
        <v>0.01</v>
      </c>
      <c r="U3954" s="78">
        <f t="shared" si="305"/>
        <v>2</v>
      </c>
      <c r="V3954" s="13">
        <v>0.85000000000000009</v>
      </c>
      <c r="W3954" s="78">
        <f t="shared" si="307"/>
        <v>1.4894117647058822</v>
      </c>
      <c r="X3954" s="1">
        <f>VLOOKUP(E3954,'渗透率、续签率'!AG:AJ,4,0)</f>
        <v>3285</v>
      </c>
      <c r="Y3954" s="1">
        <f t="shared" si="308"/>
        <v>4892.7176470588229</v>
      </c>
      <c r="Z3954">
        <v>18</v>
      </c>
      <c r="AA3954" s="89">
        <f t="shared" si="309"/>
        <v>157680</v>
      </c>
      <c r="AH3954" s="37"/>
      <c r="AI3954" s="37"/>
      <c r="AK3954" s="37"/>
    </row>
    <row r="3955" spans="1:37" hidden="1">
      <c r="A3955" t="s">
        <v>64</v>
      </c>
      <c r="B3955" t="s">
        <v>2</v>
      </c>
      <c r="C3955" t="s">
        <v>9</v>
      </c>
      <c r="D3955" t="s">
        <v>116</v>
      </c>
      <c r="E3955" t="s">
        <v>513</v>
      </c>
      <c r="F3955" t="str">
        <f t="shared" si="306"/>
        <v>盘锦市美术培训</v>
      </c>
      <c r="G3955" t="s">
        <v>101</v>
      </c>
      <c r="H3955" t="s">
        <v>369</v>
      </c>
      <c r="I3955" t="s">
        <v>70</v>
      </c>
      <c r="J3955">
        <v>161</v>
      </c>
      <c r="K3955">
        <v>0</v>
      </c>
      <c r="L3955" s="13">
        <f>VLOOKUP(C3955,'渗透率、续签率'!B:C,2,0)</f>
        <v>0.36699999999999999</v>
      </c>
      <c r="M3955" s="6">
        <v>0</v>
      </c>
      <c r="N3955">
        <v>38</v>
      </c>
      <c r="O3955">
        <v>0</v>
      </c>
      <c r="P3955" s="6">
        <v>0</v>
      </c>
      <c r="Q3955" s="13">
        <v>0</v>
      </c>
      <c r="R3955" s="13">
        <v>0</v>
      </c>
      <c r="S3955" s="31">
        <v>215</v>
      </c>
      <c r="T3955" s="6">
        <f>VLOOKUP(E3955,'参数设置&amp;汇总'!S:U,3,0)</f>
        <v>0.01</v>
      </c>
      <c r="U3955" s="78">
        <f t="shared" si="305"/>
        <v>0.38</v>
      </c>
      <c r="V3955" s="13">
        <v>0.85000000000000009</v>
      </c>
      <c r="W3955" s="78">
        <f t="shared" si="307"/>
        <v>0.44705882352941173</v>
      </c>
      <c r="X3955" s="1">
        <f>VLOOKUP(E3955,'渗透率、续签率'!AG:AJ,4,0)</f>
        <v>3285</v>
      </c>
      <c r="Y3955" s="1">
        <f t="shared" si="308"/>
        <v>1468.5882352941176</v>
      </c>
      <c r="Z3955">
        <v>4</v>
      </c>
      <c r="AA3955" s="89">
        <f t="shared" si="309"/>
        <v>124830</v>
      </c>
      <c r="AH3955" s="37"/>
      <c r="AI3955" s="37"/>
      <c r="AK3955" s="37"/>
    </row>
    <row r="3956" spans="1:37" hidden="1">
      <c r="A3956" t="s">
        <v>64</v>
      </c>
      <c r="B3956" t="s">
        <v>2</v>
      </c>
      <c r="C3956" t="s">
        <v>9</v>
      </c>
      <c r="D3956" t="s">
        <v>116</v>
      </c>
      <c r="E3956" t="s">
        <v>513</v>
      </c>
      <c r="F3956" t="str">
        <f t="shared" si="306"/>
        <v>眉山市美术培训</v>
      </c>
      <c r="G3956" t="s">
        <v>77</v>
      </c>
      <c r="H3956" t="s">
        <v>370</v>
      </c>
      <c r="I3956" t="s">
        <v>70</v>
      </c>
      <c r="J3956">
        <v>142</v>
      </c>
      <c r="K3956">
        <v>0</v>
      </c>
      <c r="L3956" s="13">
        <f>VLOOKUP(C3956,'渗透率、续签率'!B:C,2,0)</f>
        <v>0.36699999999999999</v>
      </c>
      <c r="M3956" s="6">
        <v>0</v>
      </c>
      <c r="N3956">
        <v>51</v>
      </c>
      <c r="O3956">
        <v>0</v>
      </c>
      <c r="P3956" s="6">
        <v>0</v>
      </c>
      <c r="Q3956" s="13">
        <v>0.34200000000000003</v>
      </c>
      <c r="R3956" s="13">
        <v>0.3</v>
      </c>
      <c r="S3956" s="31">
        <v>295</v>
      </c>
      <c r="T3956" s="6">
        <f>VLOOKUP(E3956,'参数设置&amp;汇总'!S:U,3,0)</f>
        <v>0.01</v>
      </c>
      <c r="U3956" s="78">
        <f t="shared" si="305"/>
        <v>0.51</v>
      </c>
      <c r="V3956" s="13">
        <v>0.85000000000000009</v>
      </c>
      <c r="W3956" s="78">
        <f t="shared" si="307"/>
        <v>0.6</v>
      </c>
      <c r="X3956" s="1">
        <f>VLOOKUP(E3956,'渗透率、续签率'!AG:AJ,4,0)</f>
        <v>3285</v>
      </c>
      <c r="Y3956" s="1">
        <f t="shared" si="308"/>
        <v>1971</v>
      </c>
      <c r="Z3956">
        <v>1</v>
      </c>
      <c r="AA3956" s="89">
        <f t="shared" si="309"/>
        <v>167535</v>
      </c>
      <c r="AH3956" s="37"/>
      <c r="AI3956" s="37"/>
      <c r="AK3956" s="37"/>
    </row>
    <row r="3957" spans="1:37" hidden="1">
      <c r="A3957" t="s">
        <v>64</v>
      </c>
      <c r="B3957" t="s">
        <v>2</v>
      </c>
      <c r="C3957" t="s">
        <v>9</v>
      </c>
      <c r="D3957" t="s">
        <v>116</v>
      </c>
      <c r="E3957" t="s">
        <v>513</v>
      </c>
      <c r="F3957" t="str">
        <f t="shared" si="306"/>
        <v>石嘴山市美术培训</v>
      </c>
      <c r="G3957" t="s">
        <v>129</v>
      </c>
      <c r="H3957" t="s">
        <v>371</v>
      </c>
      <c r="I3957" t="s">
        <v>70</v>
      </c>
      <c r="J3957">
        <v>42</v>
      </c>
      <c r="K3957">
        <v>0</v>
      </c>
      <c r="L3957" s="13">
        <f>VLOOKUP(C3957,'渗透率、续签率'!B:C,2,0)</f>
        <v>0.36699999999999999</v>
      </c>
      <c r="M3957" s="6">
        <v>0</v>
      </c>
      <c r="N3957">
        <v>7</v>
      </c>
      <c r="O3957">
        <v>0</v>
      </c>
      <c r="P3957" s="6">
        <v>0</v>
      </c>
      <c r="Q3957" s="13">
        <v>0</v>
      </c>
      <c r="R3957" s="13">
        <v>0</v>
      </c>
      <c r="S3957" s="31">
        <v>35</v>
      </c>
      <c r="T3957" s="6">
        <f>VLOOKUP(E3957,'参数设置&amp;汇总'!S:U,3,0)</f>
        <v>0.01</v>
      </c>
      <c r="U3957" s="78">
        <f t="shared" si="305"/>
        <v>7.0000000000000007E-2</v>
      </c>
      <c r="V3957" s="13">
        <v>0.85000000000000009</v>
      </c>
      <c r="W3957" s="78">
        <f t="shared" si="307"/>
        <v>8.2352941176470587E-2</v>
      </c>
      <c r="X3957" s="1">
        <f>VLOOKUP(E3957,'渗透率、续签率'!AG:AJ,4,0)</f>
        <v>3285</v>
      </c>
      <c r="Y3957" s="1">
        <f t="shared" si="308"/>
        <v>270.52941176470586</v>
      </c>
      <c r="Z3957">
        <v>0</v>
      </c>
      <c r="AA3957" s="89">
        <f t="shared" si="309"/>
        <v>22995</v>
      </c>
      <c r="AH3957" s="37"/>
      <c r="AI3957" s="37"/>
      <c r="AK3957" s="37"/>
    </row>
    <row r="3958" spans="1:37" hidden="1">
      <c r="A3958" t="s">
        <v>64</v>
      </c>
      <c r="B3958" t="s">
        <v>2</v>
      </c>
      <c r="C3958" t="s">
        <v>9</v>
      </c>
      <c r="D3958" t="s">
        <v>116</v>
      </c>
      <c r="E3958" t="s">
        <v>513</v>
      </c>
      <c r="F3958" t="str">
        <f t="shared" si="306"/>
        <v>石家庄市美术培训</v>
      </c>
      <c r="G3958" t="s">
        <v>159</v>
      </c>
      <c r="H3958" t="s">
        <v>372</v>
      </c>
      <c r="I3958" t="s">
        <v>70</v>
      </c>
      <c r="J3958">
        <v>824</v>
      </c>
      <c r="K3958">
        <v>2</v>
      </c>
      <c r="L3958" s="13">
        <f>VLOOKUP(C3958,'渗透率、续签率'!B:C,2,0)</f>
        <v>0.36699999999999999</v>
      </c>
      <c r="M3958" s="6">
        <v>0</v>
      </c>
      <c r="N3958">
        <v>429</v>
      </c>
      <c r="O3958">
        <v>2</v>
      </c>
      <c r="P3958" s="6">
        <v>0</v>
      </c>
      <c r="Q3958" s="13">
        <v>3.5000000000000003E-2</v>
      </c>
      <c r="R3958" s="13">
        <v>2E-3</v>
      </c>
      <c r="S3958" s="31">
        <v>2313</v>
      </c>
      <c r="T3958" s="6">
        <f>VLOOKUP(E3958,'参数设置&amp;汇总'!S:U,3,0)</f>
        <v>0.01</v>
      </c>
      <c r="U3958" s="78">
        <f t="shared" si="305"/>
        <v>4.29</v>
      </c>
      <c r="V3958" s="13">
        <v>0.85000000000000009</v>
      </c>
      <c r="W3958" s="78">
        <f t="shared" si="307"/>
        <v>4.1835294117647059</v>
      </c>
      <c r="X3958" s="1">
        <f>VLOOKUP(E3958,'渗透率、续签率'!AG:AJ,4,0)</f>
        <v>3285</v>
      </c>
      <c r="Y3958" s="1">
        <f t="shared" si="308"/>
        <v>13742.89411764706</v>
      </c>
      <c r="Z3958">
        <v>19</v>
      </c>
      <c r="AA3958" s="89">
        <f t="shared" si="309"/>
        <v>1409265</v>
      </c>
      <c r="AH3958" s="37"/>
      <c r="AI3958" s="37"/>
      <c r="AK3958" s="37"/>
    </row>
    <row r="3959" spans="1:37" hidden="1">
      <c r="A3959" t="s">
        <v>64</v>
      </c>
      <c r="B3959" t="s">
        <v>2</v>
      </c>
      <c r="C3959" t="s">
        <v>9</v>
      </c>
      <c r="D3959" t="s">
        <v>116</v>
      </c>
      <c r="E3959" t="s">
        <v>513</v>
      </c>
      <c r="F3959" t="str">
        <f t="shared" si="306"/>
        <v>石河子市美术培训</v>
      </c>
      <c r="G3959" t="s">
        <v>145</v>
      </c>
      <c r="H3959" t="s">
        <v>373</v>
      </c>
      <c r="I3959" t="s">
        <v>70</v>
      </c>
      <c r="J3959">
        <v>22</v>
      </c>
      <c r="K3959">
        <v>0</v>
      </c>
      <c r="L3959" s="13">
        <f>VLOOKUP(C3959,'渗透率、续签率'!B:C,2,0)</f>
        <v>0.36699999999999999</v>
      </c>
      <c r="M3959" s="6">
        <v>0</v>
      </c>
      <c r="N3959">
        <v>2</v>
      </c>
      <c r="O3959">
        <v>0</v>
      </c>
      <c r="P3959" s="6">
        <v>0</v>
      </c>
      <c r="Q3959" s="13">
        <v>0</v>
      </c>
      <c r="R3959" s="13">
        <v>0</v>
      </c>
      <c r="S3959" s="31">
        <v>24</v>
      </c>
      <c r="T3959" s="6">
        <f>VLOOKUP(E3959,'参数设置&amp;汇总'!S:U,3,0)</f>
        <v>0.01</v>
      </c>
      <c r="U3959" s="78">
        <f t="shared" si="305"/>
        <v>0.02</v>
      </c>
      <c r="V3959" s="13">
        <v>0.85000000000000009</v>
      </c>
      <c r="W3959" s="78">
        <f t="shared" si="307"/>
        <v>2.3529411764705882E-2</v>
      </c>
      <c r="X3959" s="1">
        <f>VLOOKUP(E3959,'渗透率、续签率'!AG:AJ,4,0)</f>
        <v>3285</v>
      </c>
      <c r="Y3959" s="1">
        <f t="shared" si="308"/>
        <v>77.294117647058826</v>
      </c>
      <c r="Z3959">
        <v>0</v>
      </c>
      <c r="AA3959" s="89">
        <f t="shared" si="309"/>
        <v>6570</v>
      </c>
      <c r="AH3959" s="37"/>
      <c r="AI3959" s="37"/>
      <c r="AK3959" s="37"/>
    </row>
    <row r="3960" spans="1:37" hidden="1">
      <c r="A3960" t="s">
        <v>64</v>
      </c>
      <c r="B3960" t="s">
        <v>2</v>
      </c>
      <c r="C3960" t="s">
        <v>9</v>
      </c>
      <c r="D3960" t="s">
        <v>116</v>
      </c>
      <c r="E3960" t="s">
        <v>513</v>
      </c>
      <c r="F3960" t="str">
        <f t="shared" si="306"/>
        <v>神农架林区美术培训</v>
      </c>
      <c r="G3960" t="s">
        <v>81</v>
      </c>
      <c r="H3960" t="s">
        <v>374</v>
      </c>
      <c r="I3960" t="s">
        <v>68</v>
      </c>
      <c r="J3960">
        <v>0</v>
      </c>
      <c r="K3960">
        <v>0</v>
      </c>
      <c r="L3960" s="13">
        <f>VLOOKUP(C3960,'渗透率、续签率'!B:C,2,0)</f>
        <v>0.36699999999999999</v>
      </c>
      <c r="M3960" s="6">
        <v>0</v>
      </c>
      <c r="N3960">
        <v>0</v>
      </c>
      <c r="O3960">
        <v>0</v>
      </c>
      <c r="P3960" s="6">
        <v>0</v>
      </c>
      <c r="Q3960" s="13">
        <v>0</v>
      </c>
      <c r="R3960" s="13">
        <v>0</v>
      </c>
      <c r="S3960" s="31">
        <v>0</v>
      </c>
      <c r="T3960" s="6">
        <f>VLOOKUP(E3960,'参数设置&amp;汇总'!S:U,3,0)</f>
        <v>0.01</v>
      </c>
      <c r="U3960" s="78">
        <f t="shared" si="305"/>
        <v>0</v>
      </c>
      <c r="V3960" s="13">
        <v>0.85000000000000009</v>
      </c>
      <c r="W3960" s="78">
        <f t="shared" si="307"/>
        <v>0</v>
      </c>
      <c r="X3960" s="1">
        <f>VLOOKUP(E3960,'渗透率、续签率'!AG:AJ,4,0)</f>
        <v>3285</v>
      </c>
      <c r="Y3960" s="1">
        <f t="shared" si="308"/>
        <v>0</v>
      </c>
      <c r="Z3960">
        <v>0</v>
      </c>
      <c r="AA3960" s="89">
        <f t="shared" si="309"/>
        <v>0</v>
      </c>
      <c r="AH3960" s="37"/>
      <c r="AI3960" s="37"/>
      <c r="AK3960" s="37"/>
    </row>
    <row r="3961" spans="1:37" hidden="1">
      <c r="A3961" t="s">
        <v>64</v>
      </c>
      <c r="B3961" t="s">
        <v>2</v>
      </c>
      <c r="C3961" t="s">
        <v>9</v>
      </c>
      <c r="D3961" t="s">
        <v>116</v>
      </c>
      <c r="E3961" t="s">
        <v>513</v>
      </c>
      <c r="F3961" t="str">
        <f t="shared" si="306"/>
        <v>秦皇岛市美术培训</v>
      </c>
      <c r="G3961" t="s">
        <v>159</v>
      </c>
      <c r="H3961" t="s">
        <v>375</v>
      </c>
      <c r="I3961" t="s">
        <v>70</v>
      </c>
      <c r="J3961">
        <v>192</v>
      </c>
      <c r="K3961">
        <v>0</v>
      </c>
      <c r="L3961" s="13">
        <f>VLOOKUP(C3961,'渗透率、续签率'!B:C,2,0)</f>
        <v>0.36699999999999999</v>
      </c>
      <c r="M3961" s="6">
        <v>0</v>
      </c>
      <c r="N3961">
        <v>72</v>
      </c>
      <c r="O3961">
        <v>0</v>
      </c>
      <c r="P3961" s="6">
        <v>0</v>
      </c>
      <c r="Q3961" s="13">
        <v>3.5000000000000003E-2</v>
      </c>
      <c r="R3961" s="13">
        <v>0</v>
      </c>
      <c r="S3961" s="31">
        <v>296</v>
      </c>
      <c r="T3961" s="6">
        <f>VLOOKUP(E3961,'参数设置&amp;汇总'!S:U,3,0)</f>
        <v>0.01</v>
      </c>
      <c r="U3961" s="78">
        <f t="shared" si="305"/>
        <v>0.72</v>
      </c>
      <c r="V3961" s="13">
        <v>0.85000000000000009</v>
      </c>
      <c r="W3961" s="78">
        <f t="shared" si="307"/>
        <v>0.84705882352941164</v>
      </c>
      <c r="X3961" s="1">
        <f>VLOOKUP(E3961,'渗透率、续签率'!AG:AJ,4,0)</f>
        <v>3285</v>
      </c>
      <c r="Y3961" s="1">
        <f t="shared" si="308"/>
        <v>2782.5882352941171</v>
      </c>
      <c r="Z3961">
        <v>9</v>
      </c>
      <c r="AA3961" s="89">
        <f t="shared" si="309"/>
        <v>236520</v>
      </c>
      <c r="AH3961" s="37"/>
      <c r="AI3961" s="37"/>
      <c r="AK3961" s="37"/>
    </row>
    <row r="3962" spans="1:37" hidden="1">
      <c r="A3962" t="s">
        <v>64</v>
      </c>
      <c r="B3962" t="s">
        <v>2</v>
      </c>
      <c r="C3962" t="s">
        <v>9</v>
      </c>
      <c r="D3962" t="s">
        <v>116</v>
      </c>
      <c r="E3962" t="s">
        <v>513</v>
      </c>
      <c r="F3962" t="str">
        <f t="shared" si="306"/>
        <v>红河哈尼族彝族自治州美术培训</v>
      </c>
      <c r="G3962" t="s">
        <v>99</v>
      </c>
      <c r="H3962" t="s">
        <v>376</v>
      </c>
      <c r="I3962" t="s">
        <v>68</v>
      </c>
      <c r="J3962">
        <v>101</v>
      </c>
      <c r="K3962">
        <v>0</v>
      </c>
      <c r="L3962" s="13">
        <f>VLOOKUP(C3962,'渗透率、续签率'!B:C,2,0)</f>
        <v>0.36699999999999999</v>
      </c>
      <c r="M3962" s="6">
        <v>0</v>
      </c>
      <c r="N3962">
        <v>5</v>
      </c>
      <c r="O3962">
        <v>0</v>
      </c>
      <c r="P3962" s="6">
        <v>0</v>
      </c>
      <c r="Q3962" s="13">
        <v>0</v>
      </c>
      <c r="R3962" s="13">
        <v>0</v>
      </c>
      <c r="S3962" s="31">
        <v>80</v>
      </c>
      <c r="T3962" s="6">
        <f>VLOOKUP(E3962,'参数设置&amp;汇总'!S:U,3,0)</f>
        <v>0.01</v>
      </c>
      <c r="U3962" s="78">
        <f t="shared" si="305"/>
        <v>0.05</v>
      </c>
      <c r="V3962" s="13">
        <v>0.85000000000000009</v>
      </c>
      <c r="W3962" s="78">
        <f t="shared" si="307"/>
        <v>5.8823529411764705E-2</v>
      </c>
      <c r="X3962" s="1">
        <f>VLOOKUP(E3962,'渗透率、续签率'!AG:AJ,4,0)</f>
        <v>3285</v>
      </c>
      <c r="Y3962" s="1">
        <f t="shared" si="308"/>
        <v>193.23529411764704</v>
      </c>
      <c r="Z3962">
        <v>2</v>
      </c>
      <c r="AA3962" s="89">
        <f t="shared" si="309"/>
        <v>16425</v>
      </c>
      <c r="AH3962" s="37"/>
      <c r="AI3962" s="37"/>
      <c r="AK3962" s="37"/>
    </row>
    <row r="3963" spans="1:37" hidden="1">
      <c r="A3963" t="s">
        <v>64</v>
      </c>
      <c r="B3963" t="s">
        <v>2</v>
      </c>
      <c r="C3963" t="s">
        <v>9</v>
      </c>
      <c r="D3963" t="s">
        <v>116</v>
      </c>
      <c r="E3963" t="s">
        <v>513</v>
      </c>
      <c r="F3963" t="str">
        <f t="shared" si="306"/>
        <v>绍兴市美术培训</v>
      </c>
      <c r="G3963" t="s">
        <v>79</v>
      </c>
      <c r="H3963" t="s">
        <v>377</v>
      </c>
      <c r="I3963" t="s">
        <v>68</v>
      </c>
      <c r="J3963">
        <v>445</v>
      </c>
      <c r="K3963">
        <v>0</v>
      </c>
      <c r="L3963" s="13">
        <f>VLOOKUP(C3963,'渗透率、续签率'!B:C,2,0)</f>
        <v>0.36699999999999999</v>
      </c>
      <c r="M3963" s="6">
        <v>0</v>
      </c>
      <c r="N3963">
        <v>209</v>
      </c>
      <c r="O3963">
        <v>0</v>
      </c>
      <c r="P3963" s="6">
        <v>0</v>
      </c>
      <c r="Q3963" s="13">
        <v>0</v>
      </c>
      <c r="R3963" s="13">
        <v>0</v>
      </c>
      <c r="S3963" s="31">
        <v>747</v>
      </c>
      <c r="T3963" s="6">
        <f>VLOOKUP(E3963,'参数设置&amp;汇总'!S:U,3,0)</f>
        <v>0.01</v>
      </c>
      <c r="U3963" s="78">
        <f t="shared" si="305"/>
        <v>2.09</v>
      </c>
      <c r="V3963" s="13">
        <v>0.85000000000000009</v>
      </c>
      <c r="W3963" s="78">
        <f t="shared" si="307"/>
        <v>2.4588235294117644</v>
      </c>
      <c r="X3963" s="1">
        <f>VLOOKUP(E3963,'渗透率、续签率'!AG:AJ,4,0)</f>
        <v>3285</v>
      </c>
      <c r="Y3963" s="1">
        <f t="shared" si="308"/>
        <v>8077.2352941176459</v>
      </c>
      <c r="Z3963">
        <v>27</v>
      </c>
      <c r="AA3963" s="89">
        <f t="shared" si="309"/>
        <v>686565</v>
      </c>
      <c r="AH3963" s="37"/>
      <c r="AI3963" s="37"/>
      <c r="AK3963" s="37"/>
    </row>
    <row r="3964" spans="1:37" hidden="1">
      <c r="A3964" t="s">
        <v>64</v>
      </c>
      <c r="B3964" t="s">
        <v>2</v>
      </c>
      <c r="C3964" t="s">
        <v>9</v>
      </c>
      <c r="D3964" t="s">
        <v>116</v>
      </c>
      <c r="E3964" t="s">
        <v>513</v>
      </c>
      <c r="F3964" t="str">
        <f t="shared" si="306"/>
        <v>绥化市美术培训</v>
      </c>
      <c r="G3964" t="s">
        <v>118</v>
      </c>
      <c r="H3964" t="s">
        <v>378</v>
      </c>
      <c r="I3964" t="s">
        <v>70</v>
      </c>
      <c r="J3964">
        <v>181</v>
      </c>
      <c r="K3964">
        <v>0</v>
      </c>
      <c r="L3964" s="13">
        <f>VLOOKUP(C3964,'渗透率、续签率'!B:C,2,0)</f>
        <v>0.36699999999999999</v>
      </c>
      <c r="M3964" s="6">
        <v>0</v>
      </c>
      <c r="N3964">
        <v>22</v>
      </c>
      <c r="O3964">
        <v>0</v>
      </c>
      <c r="P3964" s="6">
        <v>0</v>
      </c>
      <c r="Q3964" s="13">
        <v>0</v>
      </c>
      <c r="R3964" s="13">
        <v>0</v>
      </c>
      <c r="S3964" s="31">
        <v>169</v>
      </c>
      <c r="T3964" s="6">
        <f>VLOOKUP(E3964,'参数设置&amp;汇总'!S:U,3,0)</f>
        <v>0.01</v>
      </c>
      <c r="U3964" s="78">
        <f t="shared" si="305"/>
        <v>0.22</v>
      </c>
      <c r="V3964" s="13">
        <v>0.85000000000000009</v>
      </c>
      <c r="W3964" s="78">
        <f t="shared" si="307"/>
        <v>0.25882352941176467</v>
      </c>
      <c r="X3964" s="1">
        <f>VLOOKUP(E3964,'渗透率、续签率'!AG:AJ,4,0)</f>
        <v>3285</v>
      </c>
      <c r="Y3964" s="1">
        <f t="shared" si="308"/>
        <v>850.23529411764696</v>
      </c>
      <c r="Z3964">
        <v>0</v>
      </c>
      <c r="AA3964" s="89">
        <f t="shared" si="309"/>
        <v>72270</v>
      </c>
      <c r="AH3964" s="37"/>
      <c r="AI3964" s="37"/>
      <c r="AK3964" s="37"/>
    </row>
    <row r="3965" spans="1:37" hidden="1">
      <c r="A3965" t="s">
        <v>64</v>
      </c>
      <c r="B3965" t="s">
        <v>2</v>
      </c>
      <c r="C3965" t="s">
        <v>9</v>
      </c>
      <c r="D3965" t="s">
        <v>116</v>
      </c>
      <c r="E3965" t="s">
        <v>513</v>
      </c>
      <c r="F3965" t="str">
        <f t="shared" si="306"/>
        <v>绵阳市美术培训</v>
      </c>
      <c r="G3965" t="s">
        <v>77</v>
      </c>
      <c r="H3965" t="s">
        <v>379</v>
      </c>
      <c r="I3965" t="s">
        <v>70</v>
      </c>
      <c r="J3965">
        <v>225</v>
      </c>
      <c r="K3965">
        <v>0</v>
      </c>
      <c r="L3965" s="13">
        <f>VLOOKUP(C3965,'渗透率、续签率'!B:C,2,0)</f>
        <v>0.36699999999999999</v>
      </c>
      <c r="M3965" s="6">
        <v>0</v>
      </c>
      <c r="N3965">
        <v>71</v>
      </c>
      <c r="O3965">
        <v>0</v>
      </c>
      <c r="P3965" s="6">
        <v>0</v>
      </c>
      <c r="Q3965" s="13">
        <v>0</v>
      </c>
      <c r="R3965" s="13">
        <v>0</v>
      </c>
      <c r="S3965" s="31">
        <v>324</v>
      </c>
      <c r="T3965" s="6">
        <f>VLOOKUP(E3965,'参数设置&amp;汇总'!S:U,3,0)</f>
        <v>0.01</v>
      </c>
      <c r="U3965" s="78">
        <f t="shared" si="305"/>
        <v>0.71</v>
      </c>
      <c r="V3965" s="13">
        <v>0.85000000000000009</v>
      </c>
      <c r="W3965" s="78">
        <f t="shared" si="307"/>
        <v>0.83529411764705874</v>
      </c>
      <c r="X3965" s="1">
        <f>VLOOKUP(E3965,'渗透率、续签率'!AG:AJ,4,0)</f>
        <v>3285</v>
      </c>
      <c r="Y3965" s="1">
        <f t="shared" si="308"/>
        <v>2743.9411764705878</v>
      </c>
      <c r="Z3965">
        <v>8</v>
      </c>
      <c r="AA3965" s="89">
        <f t="shared" si="309"/>
        <v>233235</v>
      </c>
    </row>
    <row r="3966" spans="1:37" hidden="1">
      <c r="A3966" t="s">
        <v>64</v>
      </c>
      <c r="B3966" t="s">
        <v>2</v>
      </c>
      <c r="C3966" t="s">
        <v>9</v>
      </c>
      <c r="D3966" t="s">
        <v>116</v>
      </c>
      <c r="E3966" t="s">
        <v>513</v>
      </c>
      <c r="F3966" t="str">
        <f t="shared" si="306"/>
        <v>聊城市美术培训</v>
      </c>
      <c r="G3966" t="s">
        <v>103</v>
      </c>
      <c r="H3966" t="s">
        <v>380</v>
      </c>
      <c r="I3966" t="s">
        <v>70</v>
      </c>
      <c r="J3966">
        <v>366</v>
      </c>
      <c r="K3966">
        <v>0</v>
      </c>
      <c r="L3966" s="13">
        <f>VLOOKUP(C3966,'渗透率、续签率'!B:C,2,0)</f>
        <v>0.36699999999999999</v>
      </c>
      <c r="M3966" s="6">
        <v>0</v>
      </c>
      <c r="N3966">
        <v>88</v>
      </c>
      <c r="O3966">
        <v>0</v>
      </c>
      <c r="P3966" s="6">
        <v>0</v>
      </c>
      <c r="Q3966" s="13">
        <v>0</v>
      </c>
      <c r="R3966" s="13">
        <v>0</v>
      </c>
      <c r="S3966" s="31">
        <v>391</v>
      </c>
      <c r="T3966" s="6">
        <f>VLOOKUP(E3966,'参数设置&amp;汇总'!S:U,3,0)</f>
        <v>0.01</v>
      </c>
      <c r="U3966" s="78">
        <f t="shared" si="305"/>
        <v>0.88</v>
      </c>
      <c r="V3966" s="13">
        <v>0.85000000000000009</v>
      </c>
      <c r="W3966" s="78">
        <f t="shared" si="307"/>
        <v>1.0352941176470587</v>
      </c>
      <c r="X3966" s="1">
        <f>VLOOKUP(E3966,'渗透率、续签率'!AG:AJ,4,0)</f>
        <v>3285</v>
      </c>
      <c r="Y3966" s="1">
        <f t="shared" si="308"/>
        <v>3400.9411764705878</v>
      </c>
      <c r="Z3966">
        <v>4</v>
      </c>
      <c r="AA3966" s="89">
        <f t="shared" si="309"/>
        <v>289080</v>
      </c>
      <c r="AH3966" s="37"/>
      <c r="AI3966" s="37"/>
      <c r="AK3966" s="37"/>
    </row>
    <row r="3967" spans="1:37" hidden="1">
      <c r="A3967" t="s">
        <v>64</v>
      </c>
      <c r="B3967" t="s">
        <v>2</v>
      </c>
      <c r="C3967" t="s">
        <v>9</v>
      </c>
      <c r="D3967" t="s">
        <v>116</v>
      </c>
      <c r="E3967" t="s">
        <v>513</v>
      </c>
      <c r="F3967" t="str">
        <f t="shared" si="306"/>
        <v>肇庆市美术培训</v>
      </c>
      <c r="G3967" t="s">
        <v>75</v>
      </c>
      <c r="H3967" t="s">
        <v>381</v>
      </c>
      <c r="I3967" t="s">
        <v>68</v>
      </c>
      <c r="J3967">
        <v>222</v>
      </c>
      <c r="K3967">
        <v>0</v>
      </c>
      <c r="L3967" s="13">
        <f>VLOOKUP(C3967,'渗透率、续签率'!B:C,2,0)</f>
        <v>0.36699999999999999</v>
      </c>
      <c r="M3967" s="6">
        <v>0</v>
      </c>
      <c r="N3967">
        <v>99</v>
      </c>
      <c r="O3967">
        <v>0</v>
      </c>
      <c r="P3967" s="6">
        <v>0</v>
      </c>
      <c r="Q3967" s="13">
        <v>0</v>
      </c>
      <c r="R3967" s="13">
        <v>0</v>
      </c>
      <c r="S3967" s="31">
        <v>401</v>
      </c>
      <c r="T3967" s="6">
        <f>VLOOKUP(E3967,'参数设置&amp;汇总'!S:U,3,0)</f>
        <v>0.01</v>
      </c>
      <c r="U3967" s="78">
        <f t="shared" si="305"/>
        <v>0.99</v>
      </c>
      <c r="V3967" s="13">
        <v>0.85000000000000009</v>
      </c>
      <c r="W3967" s="78">
        <f t="shared" si="307"/>
        <v>1.164705882352941</v>
      </c>
      <c r="X3967" s="1">
        <f>VLOOKUP(E3967,'渗透率、续签率'!AG:AJ,4,0)</f>
        <v>3285</v>
      </c>
      <c r="Y3967" s="1">
        <f t="shared" si="308"/>
        <v>3826.0588235294113</v>
      </c>
      <c r="Z3967">
        <v>1</v>
      </c>
      <c r="AA3967" s="89">
        <f t="shared" si="309"/>
        <v>325215</v>
      </c>
      <c r="AH3967" s="37"/>
      <c r="AI3967" s="37"/>
      <c r="AK3967" s="37"/>
    </row>
    <row r="3968" spans="1:37" hidden="1">
      <c r="A3968" t="s">
        <v>64</v>
      </c>
      <c r="B3968" t="s">
        <v>2</v>
      </c>
      <c r="C3968" t="s">
        <v>9</v>
      </c>
      <c r="D3968" t="s">
        <v>116</v>
      </c>
      <c r="E3968" t="s">
        <v>513</v>
      </c>
      <c r="F3968" t="str">
        <f t="shared" si="306"/>
        <v>胡杨河市美术培训</v>
      </c>
      <c r="G3968" t="s">
        <v>145</v>
      </c>
      <c r="H3968" t="s">
        <v>382</v>
      </c>
      <c r="I3968" t="s">
        <v>70</v>
      </c>
      <c r="J3968">
        <v>0</v>
      </c>
      <c r="K3968">
        <v>0</v>
      </c>
      <c r="L3968" s="13">
        <f>VLOOKUP(C3968,'渗透率、续签率'!B:C,2,0)</f>
        <v>0.36699999999999999</v>
      </c>
      <c r="M3968" s="6">
        <v>0</v>
      </c>
      <c r="N3968">
        <v>0</v>
      </c>
      <c r="O3968">
        <v>0</v>
      </c>
      <c r="P3968" s="6">
        <v>0</v>
      </c>
      <c r="Q3968" s="13">
        <v>0</v>
      </c>
      <c r="R3968" s="13">
        <v>0</v>
      </c>
      <c r="S3968" s="31">
        <v>0</v>
      </c>
      <c r="T3968" s="6">
        <f>VLOOKUP(E3968,'参数设置&amp;汇总'!S:U,3,0)</f>
        <v>0.01</v>
      </c>
      <c r="U3968" s="78">
        <f t="shared" si="305"/>
        <v>0</v>
      </c>
      <c r="V3968" s="13">
        <v>0.85000000000000009</v>
      </c>
      <c r="W3968" s="78">
        <f t="shared" si="307"/>
        <v>0</v>
      </c>
      <c r="X3968" s="1">
        <f>VLOOKUP(E3968,'渗透率、续签率'!AG:AJ,4,0)</f>
        <v>3285</v>
      </c>
      <c r="Y3968" s="1">
        <f t="shared" si="308"/>
        <v>0</v>
      </c>
      <c r="Z3968">
        <v>0</v>
      </c>
      <c r="AA3968" s="89">
        <f t="shared" si="309"/>
        <v>0</v>
      </c>
      <c r="AH3968" s="37"/>
      <c r="AI3968" s="37"/>
      <c r="AK3968" s="37"/>
    </row>
    <row r="3969" spans="1:37" hidden="1">
      <c r="A3969" t="s">
        <v>64</v>
      </c>
      <c r="B3969" t="s">
        <v>2</v>
      </c>
      <c r="C3969" t="s">
        <v>9</v>
      </c>
      <c r="D3969" t="s">
        <v>116</v>
      </c>
      <c r="E3969" t="s">
        <v>513</v>
      </c>
      <c r="F3969" t="str">
        <f t="shared" si="306"/>
        <v>自贡市美术培训</v>
      </c>
      <c r="G3969" t="s">
        <v>77</v>
      </c>
      <c r="H3969" t="s">
        <v>383</v>
      </c>
      <c r="I3969" t="s">
        <v>70</v>
      </c>
      <c r="J3969">
        <v>74</v>
      </c>
      <c r="K3969">
        <v>0</v>
      </c>
      <c r="L3969" s="13">
        <f>VLOOKUP(C3969,'渗透率、续签率'!B:C,2,0)</f>
        <v>0.36699999999999999</v>
      </c>
      <c r="M3969" s="6">
        <v>0</v>
      </c>
      <c r="N3969">
        <v>25</v>
      </c>
      <c r="O3969">
        <v>0</v>
      </c>
      <c r="P3969" s="6">
        <v>0</v>
      </c>
      <c r="Q3969" s="13">
        <v>0</v>
      </c>
      <c r="R3969" s="13">
        <v>0</v>
      </c>
      <c r="S3969" s="31">
        <v>117</v>
      </c>
      <c r="T3969" s="6">
        <f>VLOOKUP(E3969,'参数设置&amp;汇总'!S:U,3,0)</f>
        <v>0.01</v>
      </c>
      <c r="U3969" s="78">
        <f t="shared" si="305"/>
        <v>0.25</v>
      </c>
      <c r="V3969" s="13">
        <v>0.85000000000000009</v>
      </c>
      <c r="W3969" s="78">
        <f t="shared" si="307"/>
        <v>0.29411764705882348</v>
      </c>
      <c r="X3969" s="1">
        <f>VLOOKUP(E3969,'渗透率、续签率'!AG:AJ,4,0)</f>
        <v>3285</v>
      </c>
      <c r="Y3969" s="1">
        <f t="shared" si="308"/>
        <v>966.17647058823513</v>
      </c>
      <c r="Z3969">
        <v>1</v>
      </c>
      <c r="AA3969" s="89">
        <f t="shared" si="309"/>
        <v>82125</v>
      </c>
      <c r="AH3969" s="37"/>
      <c r="AI3969" s="37"/>
      <c r="AK3969" s="37"/>
    </row>
    <row r="3970" spans="1:37" hidden="1">
      <c r="A3970" t="s">
        <v>64</v>
      </c>
      <c r="B3970" t="s">
        <v>2</v>
      </c>
      <c r="C3970" t="s">
        <v>9</v>
      </c>
      <c r="D3970" t="s">
        <v>116</v>
      </c>
      <c r="E3970" t="s">
        <v>513</v>
      </c>
      <c r="F3970" t="str">
        <f t="shared" si="306"/>
        <v>舟山市美术培训</v>
      </c>
      <c r="G3970" t="s">
        <v>79</v>
      </c>
      <c r="H3970" t="s">
        <v>384</v>
      </c>
      <c r="I3970" t="s">
        <v>68</v>
      </c>
      <c r="J3970">
        <v>71</v>
      </c>
      <c r="K3970">
        <v>0</v>
      </c>
      <c r="L3970" s="13">
        <f>VLOOKUP(C3970,'渗透率、续签率'!B:C,2,0)</f>
        <v>0.36699999999999999</v>
      </c>
      <c r="M3970" s="6">
        <v>0</v>
      </c>
      <c r="N3970">
        <v>21</v>
      </c>
      <c r="O3970">
        <v>0</v>
      </c>
      <c r="P3970" s="6">
        <v>0</v>
      </c>
      <c r="Q3970" s="13">
        <v>2.9000000000000001E-2</v>
      </c>
      <c r="R3970" s="13">
        <v>0</v>
      </c>
      <c r="S3970" s="31">
        <v>114</v>
      </c>
      <c r="T3970" s="6">
        <f>VLOOKUP(E3970,'参数设置&amp;汇总'!S:U,3,0)</f>
        <v>0.01</v>
      </c>
      <c r="U3970" s="78">
        <f t="shared" si="305"/>
        <v>0.21</v>
      </c>
      <c r="V3970" s="13">
        <v>0.85000000000000009</v>
      </c>
      <c r="W3970" s="78">
        <f t="shared" si="307"/>
        <v>0.24705882352941172</v>
      </c>
      <c r="X3970" s="1">
        <f>VLOOKUP(E3970,'渗透率、续签率'!AG:AJ,4,0)</f>
        <v>3285</v>
      </c>
      <c r="Y3970" s="1">
        <f t="shared" si="308"/>
        <v>811.58823529411745</v>
      </c>
      <c r="Z3970">
        <v>3</v>
      </c>
      <c r="AA3970" s="89">
        <f t="shared" si="309"/>
        <v>68985</v>
      </c>
    </row>
    <row r="3971" spans="1:37" hidden="1">
      <c r="A3971" t="s">
        <v>64</v>
      </c>
      <c r="B3971" t="s">
        <v>2</v>
      </c>
      <c r="C3971" t="s">
        <v>9</v>
      </c>
      <c r="D3971" t="s">
        <v>116</v>
      </c>
      <c r="E3971" t="s">
        <v>513</v>
      </c>
      <c r="F3971" t="str">
        <f t="shared" si="306"/>
        <v>芜湖市美术培训</v>
      </c>
      <c r="G3971" t="s">
        <v>94</v>
      </c>
      <c r="H3971" t="s">
        <v>385</v>
      </c>
      <c r="I3971" t="s">
        <v>68</v>
      </c>
      <c r="J3971">
        <v>316</v>
      </c>
      <c r="K3971">
        <v>0</v>
      </c>
      <c r="L3971" s="13">
        <f>VLOOKUP(C3971,'渗透率、续签率'!B:C,2,0)</f>
        <v>0.36699999999999999</v>
      </c>
      <c r="M3971" s="6">
        <v>0</v>
      </c>
      <c r="N3971">
        <v>83</v>
      </c>
      <c r="O3971">
        <v>0</v>
      </c>
      <c r="P3971" s="6">
        <v>0</v>
      </c>
      <c r="Q3971" s="13">
        <v>1.6E-2</v>
      </c>
      <c r="R3971" s="13">
        <v>0</v>
      </c>
      <c r="S3971" s="31">
        <v>396</v>
      </c>
      <c r="T3971" s="6">
        <f>VLOOKUP(E3971,'参数设置&amp;汇总'!S:U,3,0)</f>
        <v>0.01</v>
      </c>
      <c r="U3971" s="78">
        <f t="shared" ref="U3971:U4034" si="310">IF(T3971*N3971&gt;=O3971,T3971*N3971,O3971)</f>
        <v>0.83000000000000007</v>
      </c>
      <c r="V3971" s="13">
        <v>0.85000000000000009</v>
      </c>
      <c r="W3971" s="78">
        <f t="shared" si="307"/>
        <v>0.97647058823529409</v>
      </c>
      <c r="X3971" s="1">
        <f>VLOOKUP(E3971,'渗透率、续签率'!AG:AJ,4,0)</f>
        <v>3285</v>
      </c>
      <c r="Y3971" s="1">
        <f t="shared" si="308"/>
        <v>3207.705882352941</v>
      </c>
      <c r="Z3971">
        <v>17</v>
      </c>
      <c r="AA3971" s="89">
        <f t="shared" si="309"/>
        <v>272655</v>
      </c>
      <c r="AH3971" s="37"/>
      <c r="AI3971" s="37"/>
      <c r="AK3971" s="37"/>
    </row>
    <row r="3972" spans="1:37" hidden="1">
      <c r="A3972" t="s">
        <v>64</v>
      </c>
      <c r="B3972" t="s">
        <v>2</v>
      </c>
      <c r="C3972" t="s">
        <v>9</v>
      </c>
      <c r="D3972" t="s">
        <v>116</v>
      </c>
      <c r="E3972" t="s">
        <v>513</v>
      </c>
      <c r="F3972" t="str">
        <f t="shared" ref="F3972:F4035" si="311">H3972&amp;C3972</f>
        <v>茂名市美术培训</v>
      </c>
      <c r="G3972" t="s">
        <v>75</v>
      </c>
      <c r="H3972" t="s">
        <v>386</v>
      </c>
      <c r="I3972" t="s">
        <v>68</v>
      </c>
      <c r="J3972">
        <v>287</v>
      </c>
      <c r="K3972">
        <v>0</v>
      </c>
      <c r="L3972" s="13">
        <f>VLOOKUP(C3972,'渗透率、续签率'!B:C,2,0)</f>
        <v>0.36699999999999999</v>
      </c>
      <c r="M3972" s="6">
        <v>0</v>
      </c>
      <c r="N3972">
        <v>49</v>
      </c>
      <c r="O3972">
        <v>0</v>
      </c>
      <c r="P3972" s="6">
        <v>0</v>
      </c>
      <c r="Q3972" s="13">
        <v>0</v>
      </c>
      <c r="R3972" s="13">
        <v>0</v>
      </c>
      <c r="S3972" s="31">
        <v>285</v>
      </c>
      <c r="T3972" s="6">
        <f>VLOOKUP(E3972,'参数设置&amp;汇总'!S:U,3,0)</f>
        <v>0.01</v>
      </c>
      <c r="U3972" s="78">
        <f t="shared" si="310"/>
        <v>0.49</v>
      </c>
      <c r="V3972" s="13">
        <v>0.85000000000000009</v>
      </c>
      <c r="W3972" s="78">
        <f t="shared" ref="W3972:W4035" si="312">(O3972*(1-L3972)+IF((U3972-O3972)&lt;0,0,(U3972-O3972)))/V3972</f>
        <v>0.57647058823529407</v>
      </c>
      <c r="X3972" s="1">
        <f>VLOOKUP(E3972,'渗透率、续签率'!AG:AJ,4,0)</f>
        <v>3285</v>
      </c>
      <c r="Y3972" s="1">
        <f t="shared" ref="Y3972:Y4035" si="313">X3972*W3972</f>
        <v>1893.705882352941</v>
      </c>
      <c r="Z3972">
        <v>5</v>
      </c>
      <c r="AA3972" s="89">
        <f t="shared" ref="AA3972:AA4035" si="314">N3972*X3972</f>
        <v>160965</v>
      </c>
      <c r="AH3972" s="37"/>
      <c r="AI3972" s="37"/>
      <c r="AJ3972" s="1"/>
      <c r="AK3972" s="37"/>
    </row>
    <row r="3973" spans="1:37" hidden="1">
      <c r="A3973" t="s">
        <v>64</v>
      </c>
      <c r="B3973" t="s">
        <v>2</v>
      </c>
      <c r="C3973" t="s">
        <v>9</v>
      </c>
      <c r="D3973" t="s">
        <v>116</v>
      </c>
      <c r="E3973" t="s">
        <v>513</v>
      </c>
      <c r="F3973" t="str">
        <f t="shared" si="311"/>
        <v>荆州市美术培训</v>
      </c>
      <c r="G3973" t="s">
        <v>81</v>
      </c>
      <c r="H3973" t="s">
        <v>387</v>
      </c>
      <c r="I3973" t="s">
        <v>68</v>
      </c>
      <c r="J3973">
        <v>193</v>
      </c>
      <c r="K3973">
        <v>0</v>
      </c>
      <c r="L3973" s="13">
        <f>VLOOKUP(C3973,'渗透率、续签率'!B:C,2,0)</f>
        <v>0.36699999999999999</v>
      </c>
      <c r="M3973" s="6">
        <v>0</v>
      </c>
      <c r="N3973">
        <v>39</v>
      </c>
      <c r="O3973">
        <v>0</v>
      </c>
      <c r="P3973" s="6">
        <v>0</v>
      </c>
      <c r="Q3973" s="13">
        <v>3.3000000000000002E-2</v>
      </c>
      <c r="R3973" s="13">
        <v>0</v>
      </c>
      <c r="S3973" s="31">
        <v>200</v>
      </c>
      <c r="T3973" s="6">
        <f>VLOOKUP(E3973,'参数设置&amp;汇总'!S:U,3,0)</f>
        <v>0.01</v>
      </c>
      <c r="U3973" s="78">
        <f t="shared" si="310"/>
        <v>0.39</v>
      </c>
      <c r="V3973" s="13">
        <v>0.85000000000000009</v>
      </c>
      <c r="W3973" s="78">
        <f t="shared" si="312"/>
        <v>0.45882352941176469</v>
      </c>
      <c r="X3973" s="1">
        <f>VLOOKUP(E3973,'渗透率、续签率'!AG:AJ,4,0)</f>
        <v>3285</v>
      </c>
      <c r="Y3973" s="1">
        <f t="shared" si="313"/>
        <v>1507.2352941176471</v>
      </c>
      <c r="Z3973">
        <v>3</v>
      </c>
      <c r="AA3973" s="89">
        <f t="shared" si="314"/>
        <v>128115</v>
      </c>
      <c r="AH3973" s="37"/>
      <c r="AI3973" s="37"/>
      <c r="AK3973" s="37"/>
    </row>
    <row r="3974" spans="1:37" hidden="1">
      <c r="A3974" t="s">
        <v>64</v>
      </c>
      <c r="B3974" t="s">
        <v>2</v>
      </c>
      <c r="C3974" t="s">
        <v>9</v>
      </c>
      <c r="D3974" t="s">
        <v>116</v>
      </c>
      <c r="E3974" t="s">
        <v>513</v>
      </c>
      <c r="F3974" t="str">
        <f t="shared" si="311"/>
        <v>荆门市美术培训</v>
      </c>
      <c r="G3974" t="s">
        <v>81</v>
      </c>
      <c r="H3974" t="s">
        <v>388</v>
      </c>
      <c r="I3974" t="s">
        <v>68</v>
      </c>
      <c r="J3974">
        <v>150</v>
      </c>
      <c r="K3974">
        <v>0</v>
      </c>
      <c r="L3974" s="13">
        <f>VLOOKUP(C3974,'渗透率、续签率'!B:C,2,0)</f>
        <v>0.36699999999999999</v>
      </c>
      <c r="M3974" s="6">
        <v>0</v>
      </c>
      <c r="N3974">
        <v>27</v>
      </c>
      <c r="O3974">
        <v>0</v>
      </c>
      <c r="P3974" s="6">
        <v>0</v>
      </c>
      <c r="Q3974" s="13">
        <v>0</v>
      </c>
      <c r="R3974" s="13">
        <v>0</v>
      </c>
      <c r="S3974" s="31">
        <v>177</v>
      </c>
      <c r="T3974" s="6">
        <f>VLOOKUP(E3974,'参数设置&amp;汇总'!S:U,3,0)</f>
        <v>0.01</v>
      </c>
      <c r="U3974" s="78">
        <f t="shared" si="310"/>
        <v>0.27</v>
      </c>
      <c r="V3974" s="13">
        <v>0.85000000000000009</v>
      </c>
      <c r="W3974" s="78">
        <f t="shared" si="312"/>
        <v>0.31764705882352939</v>
      </c>
      <c r="X3974" s="1">
        <f>VLOOKUP(E3974,'渗透率、续签率'!AG:AJ,4,0)</f>
        <v>3285</v>
      </c>
      <c r="Y3974" s="1">
        <f t="shared" si="313"/>
        <v>1043.4705882352941</v>
      </c>
      <c r="Z3974">
        <v>0</v>
      </c>
      <c r="AA3974" s="89">
        <f t="shared" si="314"/>
        <v>88695</v>
      </c>
    </row>
    <row r="3975" spans="1:37" hidden="1">
      <c r="A3975" t="s">
        <v>64</v>
      </c>
      <c r="B3975" t="s">
        <v>2</v>
      </c>
      <c r="C3975" t="s">
        <v>9</v>
      </c>
      <c r="D3975" t="s">
        <v>116</v>
      </c>
      <c r="E3975" t="s">
        <v>513</v>
      </c>
      <c r="F3975" t="str">
        <f t="shared" si="311"/>
        <v>莆田市美术培训</v>
      </c>
      <c r="G3975" t="s">
        <v>92</v>
      </c>
      <c r="H3975" t="s">
        <v>389</v>
      </c>
      <c r="I3975" t="s">
        <v>68</v>
      </c>
      <c r="J3975">
        <v>241</v>
      </c>
      <c r="K3975">
        <v>0</v>
      </c>
      <c r="L3975" s="13">
        <f>VLOOKUP(C3975,'渗透率、续签率'!B:C,2,0)</f>
        <v>0.36699999999999999</v>
      </c>
      <c r="M3975" s="6">
        <v>0</v>
      </c>
      <c r="N3975">
        <v>30</v>
      </c>
      <c r="O3975">
        <v>0</v>
      </c>
      <c r="P3975" s="6">
        <v>0</v>
      </c>
      <c r="Q3975" s="13">
        <v>0</v>
      </c>
      <c r="R3975" s="13">
        <v>0</v>
      </c>
      <c r="S3975" s="31">
        <v>219</v>
      </c>
      <c r="T3975" s="6">
        <f>VLOOKUP(E3975,'参数设置&amp;汇总'!S:U,3,0)</f>
        <v>0.01</v>
      </c>
      <c r="U3975" s="78">
        <f t="shared" si="310"/>
        <v>0.3</v>
      </c>
      <c r="V3975" s="13">
        <v>0.85000000000000009</v>
      </c>
      <c r="W3975" s="78">
        <f t="shared" si="312"/>
        <v>0.3529411764705882</v>
      </c>
      <c r="X3975" s="1">
        <f>VLOOKUP(E3975,'渗透率、续签率'!AG:AJ,4,0)</f>
        <v>3285</v>
      </c>
      <c r="Y3975" s="1">
        <f t="shared" si="313"/>
        <v>1159.4117647058822</v>
      </c>
      <c r="Z3975">
        <v>5</v>
      </c>
      <c r="AA3975" s="89">
        <f t="shared" si="314"/>
        <v>98550</v>
      </c>
      <c r="AH3975" s="37"/>
      <c r="AI3975" s="37"/>
      <c r="AK3975" s="37"/>
    </row>
    <row r="3976" spans="1:37" hidden="1">
      <c r="A3976" t="s">
        <v>64</v>
      </c>
      <c r="B3976" t="s">
        <v>2</v>
      </c>
      <c r="C3976" t="s">
        <v>9</v>
      </c>
      <c r="D3976" t="s">
        <v>116</v>
      </c>
      <c r="E3976" t="s">
        <v>513</v>
      </c>
      <c r="F3976" t="str">
        <f t="shared" si="311"/>
        <v>菏泽市美术培训</v>
      </c>
      <c r="G3976" t="s">
        <v>103</v>
      </c>
      <c r="H3976" t="s">
        <v>390</v>
      </c>
      <c r="I3976" t="s">
        <v>70</v>
      </c>
      <c r="J3976">
        <v>568</v>
      </c>
      <c r="K3976">
        <v>0</v>
      </c>
      <c r="L3976" s="13">
        <f>VLOOKUP(C3976,'渗透率、续签率'!B:C,2,0)</f>
        <v>0.36699999999999999</v>
      </c>
      <c r="M3976" s="6">
        <v>0</v>
      </c>
      <c r="N3976">
        <v>152</v>
      </c>
      <c r="O3976">
        <v>0</v>
      </c>
      <c r="P3976" s="6">
        <v>0</v>
      </c>
      <c r="Q3976" s="13">
        <v>0</v>
      </c>
      <c r="R3976" s="13">
        <v>0</v>
      </c>
      <c r="S3976" s="31">
        <v>727</v>
      </c>
      <c r="T3976" s="6">
        <f>VLOOKUP(E3976,'参数设置&amp;汇总'!S:U,3,0)</f>
        <v>0.01</v>
      </c>
      <c r="U3976" s="78">
        <f t="shared" si="310"/>
        <v>1.52</v>
      </c>
      <c r="V3976" s="13">
        <v>0.85000000000000009</v>
      </c>
      <c r="W3976" s="78">
        <f t="shared" si="312"/>
        <v>1.7882352941176469</v>
      </c>
      <c r="X3976" s="1">
        <f>VLOOKUP(E3976,'渗透率、续签率'!AG:AJ,4,0)</f>
        <v>3285</v>
      </c>
      <c r="Y3976" s="1">
        <f t="shared" si="313"/>
        <v>5874.3529411764703</v>
      </c>
      <c r="Z3976">
        <v>2</v>
      </c>
      <c r="AA3976" s="89">
        <f t="shared" si="314"/>
        <v>499320</v>
      </c>
      <c r="AH3976" s="37"/>
      <c r="AI3976" s="37"/>
      <c r="AK3976" s="37"/>
    </row>
    <row r="3977" spans="1:37" hidden="1">
      <c r="A3977" t="s">
        <v>64</v>
      </c>
      <c r="B3977" t="s">
        <v>2</v>
      </c>
      <c r="C3977" t="s">
        <v>9</v>
      </c>
      <c r="D3977" t="s">
        <v>116</v>
      </c>
      <c r="E3977" t="s">
        <v>513</v>
      </c>
      <c r="F3977" t="str">
        <f t="shared" si="311"/>
        <v>萍乡市美术培训</v>
      </c>
      <c r="G3977" t="s">
        <v>90</v>
      </c>
      <c r="H3977" t="s">
        <v>391</v>
      </c>
      <c r="I3977" t="s">
        <v>68</v>
      </c>
      <c r="J3977">
        <v>102</v>
      </c>
      <c r="K3977">
        <v>0</v>
      </c>
      <c r="L3977" s="13">
        <f>VLOOKUP(C3977,'渗透率、续签率'!B:C,2,0)</f>
        <v>0.36699999999999999</v>
      </c>
      <c r="M3977" s="6">
        <v>0</v>
      </c>
      <c r="N3977">
        <v>10</v>
      </c>
      <c r="O3977">
        <v>0</v>
      </c>
      <c r="P3977" s="6">
        <v>0</v>
      </c>
      <c r="Q3977" s="13">
        <v>0</v>
      </c>
      <c r="R3977" s="13">
        <v>0</v>
      </c>
      <c r="S3977" s="31">
        <v>85</v>
      </c>
      <c r="T3977" s="6">
        <f>VLOOKUP(E3977,'参数设置&amp;汇总'!S:U,3,0)</f>
        <v>0.01</v>
      </c>
      <c r="U3977" s="78">
        <f t="shared" si="310"/>
        <v>0.1</v>
      </c>
      <c r="V3977" s="13">
        <v>0.85000000000000009</v>
      </c>
      <c r="W3977" s="78">
        <f t="shared" si="312"/>
        <v>0.11764705882352941</v>
      </c>
      <c r="X3977" s="1">
        <f>VLOOKUP(E3977,'渗透率、续签率'!AG:AJ,4,0)</f>
        <v>3285</v>
      </c>
      <c r="Y3977" s="1">
        <f t="shared" si="313"/>
        <v>386.47058823529409</v>
      </c>
      <c r="Z3977">
        <v>1</v>
      </c>
      <c r="AA3977" s="89">
        <f t="shared" si="314"/>
        <v>32850</v>
      </c>
      <c r="AH3977" s="37"/>
      <c r="AI3977" s="37"/>
      <c r="AK3977" s="37"/>
    </row>
    <row r="3978" spans="1:37" hidden="1">
      <c r="A3978" t="s">
        <v>64</v>
      </c>
      <c r="B3978" t="s">
        <v>2</v>
      </c>
      <c r="C3978" t="s">
        <v>9</v>
      </c>
      <c r="D3978" t="s">
        <v>116</v>
      </c>
      <c r="E3978" t="s">
        <v>513</v>
      </c>
      <c r="F3978" t="str">
        <f t="shared" si="311"/>
        <v>营口市美术培训</v>
      </c>
      <c r="G3978" t="s">
        <v>101</v>
      </c>
      <c r="H3978" t="s">
        <v>392</v>
      </c>
      <c r="I3978" t="s">
        <v>70</v>
      </c>
      <c r="J3978">
        <v>271</v>
      </c>
      <c r="K3978">
        <v>0</v>
      </c>
      <c r="L3978" s="13">
        <f>VLOOKUP(C3978,'渗透率、续签率'!B:C,2,0)</f>
        <v>0.36699999999999999</v>
      </c>
      <c r="M3978" s="6">
        <v>0</v>
      </c>
      <c r="N3978">
        <v>43</v>
      </c>
      <c r="O3978">
        <v>0</v>
      </c>
      <c r="P3978" s="6">
        <v>0</v>
      </c>
      <c r="Q3978" s="13">
        <v>0</v>
      </c>
      <c r="R3978" s="13">
        <v>0</v>
      </c>
      <c r="S3978" s="31">
        <v>263</v>
      </c>
      <c r="T3978" s="6">
        <f>VLOOKUP(E3978,'参数设置&amp;汇总'!S:U,3,0)</f>
        <v>0.01</v>
      </c>
      <c r="U3978" s="78">
        <f t="shared" si="310"/>
        <v>0.43</v>
      </c>
      <c r="V3978" s="13">
        <v>0.85000000000000009</v>
      </c>
      <c r="W3978" s="78">
        <f t="shared" si="312"/>
        <v>0.50588235294117645</v>
      </c>
      <c r="X3978" s="1">
        <f>VLOOKUP(E3978,'渗透率、续签率'!AG:AJ,4,0)</f>
        <v>3285</v>
      </c>
      <c r="Y3978" s="1">
        <f t="shared" si="313"/>
        <v>1661.8235294117646</v>
      </c>
      <c r="Z3978">
        <v>2</v>
      </c>
      <c r="AA3978" s="89">
        <f t="shared" si="314"/>
        <v>141255</v>
      </c>
      <c r="AH3978" s="37"/>
      <c r="AI3978" s="37"/>
      <c r="AK3978" s="37"/>
    </row>
    <row r="3979" spans="1:37" hidden="1">
      <c r="A3979" t="s">
        <v>64</v>
      </c>
      <c r="B3979" t="s">
        <v>2</v>
      </c>
      <c r="C3979" t="s">
        <v>9</v>
      </c>
      <c r="D3979" t="s">
        <v>116</v>
      </c>
      <c r="E3979" t="s">
        <v>513</v>
      </c>
      <c r="F3979" t="str">
        <f t="shared" si="311"/>
        <v>葫芦岛市美术培训</v>
      </c>
      <c r="G3979" t="s">
        <v>101</v>
      </c>
      <c r="H3979" t="s">
        <v>393</v>
      </c>
      <c r="I3979" t="s">
        <v>70</v>
      </c>
      <c r="J3979">
        <v>119</v>
      </c>
      <c r="K3979">
        <v>0</v>
      </c>
      <c r="L3979" s="13">
        <f>VLOOKUP(C3979,'渗透率、续签率'!B:C,2,0)</f>
        <v>0.36699999999999999</v>
      </c>
      <c r="M3979" s="6">
        <v>0</v>
      </c>
      <c r="N3979">
        <v>29</v>
      </c>
      <c r="O3979">
        <v>0</v>
      </c>
      <c r="P3979" s="6">
        <v>0</v>
      </c>
      <c r="Q3979" s="13">
        <v>0</v>
      </c>
      <c r="R3979" s="13">
        <v>0</v>
      </c>
      <c r="S3979" s="31">
        <v>146</v>
      </c>
      <c r="T3979" s="6">
        <f>VLOOKUP(E3979,'参数设置&amp;汇总'!S:U,3,0)</f>
        <v>0.01</v>
      </c>
      <c r="U3979" s="78">
        <f t="shared" si="310"/>
        <v>0.28999999999999998</v>
      </c>
      <c r="V3979" s="13">
        <v>0.85000000000000009</v>
      </c>
      <c r="W3979" s="78">
        <f t="shared" si="312"/>
        <v>0.34117647058823525</v>
      </c>
      <c r="X3979" s="1">
        <f>VLOOKUP(E3979,'渗透率、续签率'!AG:AJ,4,0)</f>
        <v>3285</v>
      </c>
      <c r="Y3979" s="1">
        <f t="shared" si="313"/>
        <v>1120.7647058823527</v>
      </c>
      <c r="Z3979">
        <v>1</v>
      </c>
      <c r="AA3979" s="89">
        <f t="shared" si="314"/>
        <v>95265</v>
      </c>
      <c r="AH3979" s="37"/>
      <c r="AI3979" s="37"/>
      <c r="AK3979" s="37"/>
    </row>
    <row r="3980" spans="1:37" hidden="1">
      <c r="A3980" t="s">
        <v>64</v>
      </c>
      <c r="B3980" t="s">
        <v>2</v>
      </c>
      <c r="C3980" t="s">
        <v>9</v>
      </c>
      <c r="D3980" t="s">
        <v>116</v>
      </c>
      <c r="E3980" t="s">
        <v>513</v>
      </c>
      <c r="F3980" t="str">
        <f t="shared" si="311"/>
        <v>蚌埠市美术培训</v>
      </c>
      <c r="G3980" t="s">
        <v>94</v>
      </c>
      <c r="H3980" t="s">
        <v>394</v>
      </c>
      <c r="I3980" t="s">
        <v>68</v>
      </c>
      <c r="J3980">
        <v>226</v>
      </c>
      <c r="K3980">
        <v>0</v>
      </c>
      <c r="L3980" s="13">
        <f>VLOOKUP(C3980,'渗透率、续签率'!B:C,2,0)</f>
        <v>0.36699999999999999</v>
      </c>
      <c r="M3980" s="6">
        <v>0</v>
      </c>
      <c r="N3980">
        <v>55</v>
      </c>
      <c r="O3980">
        <v>0</v>
      </c>
      <c r="P3980" s="6">
        <v>0</v>
      </c>
      <c r="Q3980" s="13">
        <v>1.7999999999999999E-2</v>
      </c>
      <c r="R3980" s="13">
        <v>0</v>
      </c>
      <c r="S3980" s="31">
        <v>313</v>
      </c>
      <c r="T3980" s="6">
        <f>VLOOKUP(E3980,'参数设置&amp;汇总'!S:U,3,0)</f>
        <v>0.01</v>
      </c>
      <c r="U3980" s="78">
        <f t="shared" si="310"/>
        <v>0.55000000000000004</v>
      </c>
      <c r="V3980" s="13">
        <v>0.85000000000000009</v>
      </c>
      <c r="W3980" s="78">
        <f t="shared" si="312"/>
        <v>0.6470588235294118</v>
      </c>
      <c r="X3980" s="1">
        <f>VLOOKUP(E3980,'渗透率、续签率'!AG:AJ,4,0)</f>
        <v>3285</v>
      </c>
      <c r="Y3980" s="1">
        <f t="shared" si="313"/>
        <v>2125.5882352941176</v>
      </c>
      <c r="Z3980">
        <v>2</v>
      </c>
      <c r="AA3980" s="89">
        <f t="shared" si="314"/>
        <v>180675</v>
      </c>
      <c r="AH3980" s="37"/>
      <c r="AI3980" s="37"/>
      <c r="AK3980" s="37"/>
    </row>
    <row r="3981" spans="1:37" hidden="1">
      <c r="A3981" t="s">
        <v>64</v>
      </c>
      <c r="B3981" t="s">
        <v>2</v>
      </c>
      <c r="C3981" t="s">
        <v>9</v>
      </c>
      <c r="D3981" t="s">
        <v>116</v>
      </c>
      <c r="E3981" t="s">
        <v>513</v>
      </c>
      <c r="F3981" t="str">
        <f t="shared" si="311"/>
        <v>衡水市美术培训</v>
      </c>
      <c r="G3981" t="s">
        <v>159</v>
      </c>
      <c r="H3981" t="s">
        <v>395</v>
      </c>
      <c r="I3981" t="s">
        <v>70</v>
      </c>
      <c r="J3981">
        <v>172</v>
      </c>
      <c r="K3981">
        <v>0</v>
      </c>
      <c r="L3981" s="13">
        <f>VLOOKUP(C3981,'渗透率、续签率'!B:C,2,0)</f>
        <v>0.36699999999999999</v>
      </c>
      <c r="M3981" s="6">
        <v>0</v>
      </c>
      <c r="N3981">
        <v>64</v>
      </c>
      <c r="O3981">
        <v>0</v>
      </c>
      <c r="P3981" s="6">
        <v>0</v>
      </c>
      <c r="Q3981" s="13">
        <v>1.2999999999999999E-2</v>
      </c>
      <c r="R3981" s="13">
        <v>0</v>
      </c>
      <c r="S3981" s="31">
        <v>290</v>
      </c>
      <c r="T3981" s="6">
        <f>VLOOKUP(E3981,'参数设置&amp;汇总'!S:U,3,0)</f>
        <v>0.01</v>
      </c>
      <c r="U3981" s="78">
        <f t="shared" si="310"/>
        <v>0.64</v>
      </c>
      <c r="V3981" s="13">
        <v>0.85000000000000009</v>
      </c>
      <c r="W3981" s="78">
        <f t="shared" si="312"/>
        <v>0.75294117647058822</v>
      </c>
      <c r="X3981" s="1">
        <f>VLOOKUP(E3981,'渗透率、续签率'!AG:AJ,4,0)</f>
        <v>3285</v>
      </c>
      <c r="Y3981" s="1">
        <f t="shared" si="313"/>
        <v>2473.4117647058824</v>
      </c>
      <c r="Z3981">
        <v>2</v>
      </c>
      <c r="AA3981" s="89">
        <f t="shared" si="314"/>
        <v>210240</v>
      </c>
      <c r="AH3981" s="37"/>
      <c r="AI3981" s="37"/>
      <c r="AK3981" s="37"/>
    </row>
    <row r="3982" spans="1:37" hidden="1">
      <c r="A3982" t="s">
        <v>64</v>
      </c>
      <c r="B3982" t="s">
        <v>2</v>
      </c>
      <c r="C3982" t="s">
        <v>9</v>
      </c>
      <c r="D3982" t="s">
        <v>116</v>
      </c>
      <c r="E3982" t="s">
        <v>513</v>
      </c>
      <c r="F3982" t="str">
        <f t="shared" si="311"/>
        <v>衡阳市美术培训</v>
      </c>
      <c r="G3982" t="s">
        <v>113</v>
      </c>
      <c r="H3982" t="s">
        <v>396</v>
      </c>
      <c r="I3982" t="s">
        <v>68</v>
      </c>
      <c r="J3982">
        <v>268</v>
      </c>
      <c r="K3982">
        <v>0</v>
      </c>
      <c r="L3982" s="13">
        <f>VLOOKUP(C3982,'渗透率、续签率'!B:C,2,0)</f>
        <v>0.36699999999999999</v>
      </c>
      <c r="M3982" s="6">
        <v>0</v>
      </c>
      <c r="N3982">
        <v>85</v>
      </c>
      <c r="O3982">
        <v>0</v>
      </c>
      <c r="P3982" s="6">
        <v>0</v>
      </c>
      <c r="Q3982" s="13">
        <v>0</v>
      </c>
      <c r="R3982" s="13">
        <v>0</v>
      </c>
      <c r="S3982" s="31">
        <v>394</v>
      </c>
      <c r="T3982" s="6">
        <f>VLOOKUP(E3982,'参数设置&amp;汇总'!S:U,3,0)</f>
        <v>0.01</v>
      </c>
      <c r="U3982" s="78">
        <f t="shared" si="310"/>
        <v>0.85</v>
      </c>
      <c r="V3982" s="13">
        <v>0.85000000000000009</v>
      </c>
      <c r="W3982" s="78">
        <f t="shared" si="312"/>
        <v>0.99999999999999989</v>
      </c>
      <c r="X3982" s="1">
        <f>VLOOKUP(E3982,'渗透率、续签率'!AG:AJ,4,0)</f>
        <v>3285</v>
      </c>
      <c r="Y3982" s="1">
        <f t="shared" si="313"/>
        <v>3284.9999999999995</v>
      </c>
      <c r="Z3982">
        <v>2</v>
      </c>
      <c r="AA3982" s="89">
        <f t="shared" si="314"/>
        <v>279225</v>
      </c>
      <c r="AH3982" s="37"/>
      <c r="AI3982" s="37"/>
      <c r="AK3982" s="37"/>
    </row>
    <row r="3983" spans="1:37" hidden="1">
      <c r="A3983" t="s">
        <v>64</v>
      </c>
      <c r="B3983" t="s">
        <v>2</v>
      </c>
      <c r="C3983" t="s">
        <v>9</v>
      </c>
      <c r="D3983" t="s">
        <v>116</v>
      </c>
      <c r="E3983" t="s">
        <v>513</v>
      </c>
      <c r="F3983" t="str">
        <f t="shared" si="311"/>
        <v>衢州市美术培训</v>
      </c>
      <c r="G3983" t="s">
        <v>79</v>
      </c>
      <c r="H3983" t="s">
        <v>397</v>
      </c>
      <c r="I3983" t="s">
        <v>68</v>
      </c>
      <c r="J3983">
        <v>186</v>
      </c>
      <c r="K3983">
        <v>0</v>
      </c>
      <c r="L3983" s="13">
        <f>VLOOKUP(C3983,'渗透率、续签率'!B:C,2,0)</f>
        <v>0.36699999999999999</v>
      </c>
      <c r="M3983" s="6">
        <v>0</v>
      </c>
      <c r="N3983">
        <v>29</v>
      </c>
      <c r="O3983">
        <v>0</v>
      </c>
      <c r="P3983" s="6">
        <v>0</v>
      </c>
      <c r="Q3983" s="13">
        <v>0.04</v>
      </c>
      <c r="R3983" s="13">
        <v>0</v>
      </c>
      <c r="S3983" s="31">
        <v>199</v>
      </c>
      <c r="T3983" s="6">
        <f>VLOOKUP(E3983,'参数设置&amp;汇总'!S:U,3,0)</f>
        <v>0.01</v>
      </c>
      <c r="U3983" s="78">
        <f t="shared" si="310"/>
        <v>0.28999999999999998</v>
      </c>
      <c r="V3983" s="13">
        <v>0.85000000000000009</v>
      </c>
      <c r="W3983" s="78">
        <f t="shared" si="312"/>
        <v>0.34117647058823525</v>
      </c>
      <c r="X3983" s="1">
        <f>VLOOKUP(E3983,'渗透率、续签率'!AG:AJ,4,0)</f>
        <v>3285</v>
      </c>
      <c r="Y3983" s="1">
        <f t="shared" si="313"/>
        <v>1120.7647058823527</v>
      </c>
      <c r="Z3983">
        <v>5</v>
      </c>
      <c r="AA3983" s="89">
        <f t="shared" si="314"/>
        <v>95265</v>
      </c>
      <c r="AH3983" s="37"/>
      <c r="AI3983" s="37"/>
      <c r="AK3983" s="37"/>
    </row>
    <row r="3984" spans="1:37" hidden="1">
      <c r="A3984" t="s">
        <v>64</v>
      </c>
      <c r="B3984" t="s">
        <v>2</v>
      </c>
      <c r="C3984" t="s">
        <v>9</v>
      </c>
      <c r="D3984" t="s">
        <v>116</v>
      </c>
      <c r="E3984" t="s">
        <v>513</v>
      </c>
      <c r="F3984" t="str">
        <f t="shared" si="311"/>
        <v>襄阳市美术培训</v>
      </c>
      <c r="G3984" t="s">
        <v>81</v>
      </c>
      <c r="H3984" t="s">
        <v>398</v>
      </c>
      <c r="I3984" t="s">
        <v>68</v>
      </c>
      <c r="J3984">
        <v>323</v>
      </c>
      <c r="K3984">
        <v>0</v>
      </c>
      <c r="L3984" s="13">
        <f>VLOOKUP(C3984,'渗透率、续签率'!B:C,2,0)</f>
        <v>0.36699999999999999</v>
      </c>
      <c r="M3984" s="6">
        <v>0</v>
      </c>
      <c r="N3984">
        <v>54</v>
      </c>
      <c r="O3984">
        <v>0</v>
      </c>
      <c r="P3984" s="6">
        <v>0</v>
      </c>
      <c r="Q3984" s="13">
        <v>1.4999999999999999E-2</v>
      </c>
      <c r="R3984" s="13">
        <v>0</v>
      </c>
      <c r="S3984" s="31">
        <v>303</v>
      </c>
      <c r="T3984" s="6">
        <f>VLOOKUP(E3984,'参数设置&amp;汇总'!S:U,3,0)</f>
        <v>0.01</v>
      </c>
      <c r="U3984" s="78">
        <f t="shared" si="310"/>
        <v>0.54</v>
      </c>
      <c r="V3984" s="13">
        <v>0.85000000000000009</v>
      </c>
      <c r="W3984" s="78">
        <f t="shared" si="312"/>
        <v>0.63529411764705879</v>
      </c>
      <c r="X3984" s="1">
        <f>VLOOKUP(E3984,'渗透率、续签率'!AG:AJ,4,0)</f>
        <v>3285</v>
      </c>
      <c r="Y3984" s="1">
        <f t="shared" si="313"/>
        <v>2086.9411764705883</v>
      </c>
      <c r="Z3984">
        <v>5</v>
      </c>
      <c r="AA3984" s="89">
        <f t="shared" si="314"/>
        <v>177390</v>
      </c>
      <c r="AH3984" s="37"/>
      <c r="AI3984" s="37"/>
      <c r="AJ3984" s="1"/>
      <c r="AK3984" s="37"/>
    </row>
    <row r="3985" spans="1:37" hidden="1">
      <c r="A3985" t="s">
        <v>64</v>
      </c>
      <c r="B3985" t="s">
        <v>2</v>
      </c>
      <c r="C3985" t="s">
        <v>9</v>
      </c>
      <c r="D3985" t="s">
        <v>116</v>
      </c>
      <c r="E3985" t="s">
        <v>513</v>
      </c>
      <c r="F3985" t="str">
        <f t="shared" si="311"/>
        <v>西双版纳傣族自治州美术培训</v>
      </c>
      <c r="G3985" t="s">
        <v>99</v>
      </c>
      <c r="H3985" t="s">
        <v>399</v>
      </c>
      <c r="I3985" t="s">
        <v>68</v>
      </c>
      <c r="J3985">
        <v>30</v>
      </c>
      <c r="K3985">
        <v>0</v>
      </c>
      <c r="L3985" s="13">
        <f>VLOOKUP(C3985,'渗透率、续签率'!B:C,2,0)</f>
        <v>0.36699999999999999</v>
      </c>
      <c r="M3985" s="6">
        <v>0</v>
      </c>
      <c r="N3985">
        <v>7</v>
      </c>
      <c r="O3985">
        <v>0</v>
      </c>
      <c r="P3985" s="6">
        <v>0</v>
      </c>
      <c r="Q3985" s="13">
        <v>0</v>
      </c>
      <c r="R3985" s="13">
        <v>0</v>
      </c>
      <c r="S3985" s="31">
        <v>32</v>
      </c>
      <c r="T3985" s="6">
        <f>VLOOKUP(E3985,'参数设置&amp;汇总'!S:U,3,0)</f>
        <v>0.01</v>
      </c>
      <c r="U3985" s="78">
        <f t="shared" si="310"/>
        <v>7.0000000000000007E-2</v>
      </c>
      <c r="V3985" s="13">
        <v>0.85000000000000009</v>
      </c>
      <c r="W3985" s="78">
        <f t="shared" si="312"/>
        <v>8.2352941176470587E-2</v>
      </c>
      <c r="X3985" s="1">
        <f>VLOOKUP(E3985,'渗透率、续签率'!AG:AJ,4,0)</f>
        <v>3285</v>
      </c>
      <c r="Y3985" s="1">
        <f t="shared" si="313"/>
        <v>270.52941176470586</v>
      </c>
      <c r="Z3985">
        <v>1</v>
      </c>
      <c r="AA3985" s="89">
        <f t="shared" si="314"/>
        <v>22995</v>
      </c>
      <c r="AH3985" s="37"/>
      <c r="AI3985" s="37"/>
      <c r="AJ3985" s="1"/>
      <c r="AK3985" s="37"/>
    </row>
    <row r="3986" spans="1:37" hidden="1">
      <c r="A3986" t="s">
        <v>64</v>
      </c>
      <c r="B3986" t="s">
        <v>2</v>
      </c>
      <c r="C3986" t="s">
        <v>9</v>
      </c>
      <c r="D3986" t="s">
        <v>116</v>
      </c>
      <c r="E3986" t="s">
        <v>513</v>
      </c>
      <c r="F3986" t="str">
        <f t="shared" si="311"/>
        <v>西宁市美术培训</v>
      </c>
      <c r="G3986" t="s">
        <v>297</v>
      </c>
      <c r="H3986" t="s">
        <v>400</v>
      </c>
      <c r="I3986" t="s">
        <v>70</v>
      </c>
      <c r="J3986">
        <v>62</v>
      </c>
      <c r="K3986">
        <v>0</v>
      </c>
      <c r="L3986" s="13">
        <f>VLOOKUP(C3986,'渗透率、续签率'!B:C,2,0)</f>
        <v>0.36699999999999999</v>
      </c>
      <c r="M3986" s="6">
        <v>0</v>
      </c>
      <c r="N3986">
        <v>29</v>
      </c>
      <c r="O3986">
        <v>0</v>
      </c>
      <c r="P3986" s="6">
        <v>0</v>
      </c>
      <c r="Q3986" s="13">
        <v>9.2999999999999999E-2</v>
      </c>
      <c r="R3986" s="13">
        <v>0</v>
      </c>
      <c r="S3986" s="31">
        <v>156</v>
      </c>
      <c r="T3986" s="6">
        <f>VLOOKUP(E3986,'参数设置&amp;汇总'!S:U,3,0)</f>
        <v>0.01</v>
      </c>
      <c r="U3986" s="78">
        <f t="shared" si="310"/>
        <v>0.28999999999999998</v>
      </c>
      <c r="V3986" s="13">
        <v>0.85000000000000009</v>
      </c>
      <c r="W3986" s="78">
        <f t="shared" si="312"/>
        <v>0.34117647058823525</v>
      </c>
      <c r="X3986" s="1">
        <f>VLOOKUP(E3986,'渗透率、续签率'!AG:AJ,4,0)</f>
        <v>3285</v>
      </c>
      <c r="Y3986" s="1">
        <f t="shared" si="313"/>
        <v>1120.7647058823527</v>
      </c>
      <c r="Z3986">
        <v>0</v>
      </c>
      <c r="AA3986" s="89">
        <f t="shared" si="314"/>
        <v>95265</v>
      </c>
      <c r="AH3986" s="37"/>
      <c r="AI3986" s="37"/>
      <c r="AJ3986" s="1"/>
      <c r="AK3986" s="37"/>
    </row>
    <row r="3987" spans="1:37" hidden="1">
      <c r="A3987" t="s">
        <v>64</v>
      </c>
      <c r="B3987" t="s">
        <v>2</v>
      </c>
      <c r="C3987" t="s">
        <v>9</v>
      </c>
      <c r="D3987" t="s">
        <v>116</v>
      </c>
      <c r="E3987" t="s">
        <v>513</v>
      </c>
      <c r="F3987" t="str">
        <f t="shared" si="311"/>
        <v>许昌市美术培训</v>
      </c>
      <c r="G3987" t="s">
        <v>110</v>
      </c>
      <c r="H3987" t="s">
        <v>401</v>
      </c>
      <c r="I3987" t="s">
        <v>70</v>
      </c>
      <c r="J3987">
        <v>349</v>
      </c>
      <c r="K3987">
        <v>1</v>
      </c>
      <c r="L3987" s="13">
        <f>VLOOKUP(C3987,'渗透率、续签率'!B:C,2,0)</f>
        <v>0.36699999999999999</v>
      </c>
      <c r="M3987" s="6">
        <v>0</v>
      </c>
      <c r="N3987">
        <v>59</v>
      </c>
      <c r="O3987">
        <v>1</v>
      </c>
      <c r="P3987" s="6">
        <v>0.02</v>
      </c>
      <c r="Q3987" s="13">
        <v>3.6999999999999998E-2</v>
      </c>
      <c r="R3987" s="13">
        <v>0</v>
      </c>
      <c r="S3987" s="31">
        <v>328</v>
      </c>
      <c r="T3987" s="6">
        <f>VLOOKUP(E3987,'参数设置&amp;汇总'!S:U,3,0)</f>
        <v>0.01</v>
      </c>
      <c r="U3987" s="78">
        <f t="shared" si="310"/>
        <v>1</v>
      </c>
      <c r="V3987" s="13">
        <v>0.85000000000000009</v>
      </c>
      <c r="W3987" s="78">
        <f t="shared" si="312"/>
        <v>0.74470588235294111</v>
      </c>
      <c r="X3987" s="1">
        <f>VLOOKUP(E3987,'渗透率、续签率'!AG:AJ,4,0)</f>
        <v>3285</v>
      </c>
      <c r="Y3987" s="1">
        <f t="shared" si="313"/>
        <v>2446.3588235294114</v>
      </c>
      <c r="Z3987">
        <v>1</v>
      </c>
      <c r="AA3987" s="89">
        <f t="shared" si="314"/>
        <v>193815</v>
      </c>
      <c r="AH3987" s="37"/>
      <c r="AI3987" s="37"/>
      <c r="AJ3987" s="1"/>
      <c r="AK3987" s="37"/>
    </row>
    <row r="3988" spans="1:37" hidden="1">
      <c r="A3988" t="s">
        <v>64</v>
      </c>
      <c r="B3988" t="s">
        <v>2</v>
      </c>
      <c r="C3988" t="s">
        <v>9</v>
      </c>
      <c r="D3988" t="s">
        <v>116</v>
      </c>
      <c r="E3988" t="s">
        <v>513</v>
      </c>
      <c r="F3988" t="str">
        <f t="shared" si="311"/>
        <v>贵港市美术培训</v>
      </c>
      <c r="G3988" t="s">
        <v>88</v>
      </c>
      <c r="H3988" t="s">
        <v>402</v>
      </c>
      <c r="I3988" t="s">
        <v>68</v>
      </c>
      <c r="J3988">
        <v>276</v>
      </c>
      <c r="K3988">
        <v>0</v>
      </c>
      <c r="L3988" s="13">
        <f>VLOOKUP(C3988,'渗透率、续签率'!B:C,2,0)</f>
        <v>0.36699999999999999</v>
      </c>
      <c r="M3988" s="6">
        <v>0</v>
      </c>
      <c r="N3988">
        <v>13</v>
      </c>
      <c r="O3988">
        <v>0</v>
      </c>
      <c r="P3988" s="6">
        <v>0</v>
      </c>
      <c r="Q3988" s="13">
        <v>0</v>
      </c>
      <c r="R3988" s="13">
        <v>0</v>
      </c>
      <c r="S3988" s="31">
        <v>191</v>
      </c>
      <c r="T3988" s="6">
        <f>VLOOKUP(E3988,'参数设置&amp;汇总'!S:U,3,0)</f>
        <v>0.01</v>
      </c>
      <c r="U3988" s="78">
        <f t="shared" si="310"/>
        <v>0.13</v>
      </c>
      <c r="V3988" s="13">
        <v>0.85000000000000009</v>
      </c>
      <c r="W3988" s="78">
        <f t="shared" si="312"/>
        <v>0.15294117647058822</v>
      </c>
      <c r="X3988" s="1">
        <f>VLOOKUP(E3988,'渗透率、续签率'!AG:AJ,4,0)</f>
        <v>3285</v>
      </c>
      <c r="Y3988" s="1">
        <f t="shared" si="313"/>
        <v>502.41176470588232</v>
      </c>
      <c r="Z3988">
        <v>3</v>
      </c>
      <c r="AA3988" s="89">
        <f t="shared" si="314"/>
        <v>42705</v>
      </c>
      <c r="AH3988" s="37"/>
      <c r="AI3988" s="37"/>
      <c r="AJ3988" s="1"/>
      <c r="AK3988" s="37"/>
    </row>
    <row r="3989" spans="1:37" hidden="1">
      <c r="A3989" t="s">
        <v>64</v>
      </c>
      <c r="B3989" t="s">
        <v>2</v>
      </c>
      <c r="C3989" t="s">
        <v>9</v>
      </c>
      <c r="D3989" t="s">
        <v>116</v>
      </c>
      <c r="E3989" t="s">
        <v>513</v>
      </c>
      <c r="F3989" t="str">
        <f t="shared" si="311"/>
        <v>贵阳市美术培训</v>
      </c>
      <c r="G3989" t="s">
        <v>167</v>
      </c>
      <c r="H3989" t="s">
        <v>403</v>
      </c>
      <c r="I3989" t="s">
        <v>70</v>
      </c>
      <c r="J3989">
        <v>438</v>
      </c>
      <c r="K3989">
        <v>1</v>
      </c>
      <c r="L3989" s="13">
        <f>VLOOKUP(C3989,'渗透率、续签率'!B:C,2,0)</f>
        <v>0.36699999999999999</v>
      </c>
      <c r="M3989" s="6">
        <v>0</v>
      </c>
      <c r="N3989">
        <v>209</v>
      </c>
      <c r="O3989">
        <v>1</v>
      </c>
      <c r="P3989" s="6">
        <v>0</v>
      </c>
      <c r="Q3989" s="13">
        <v>1.7999999999999999E-2</v>
      </c>
      <c r="R3989" s="13">
        <v>0</v>
      </c>
      <c r="S3989" s="31">
        <v>852</v>
      </c>
      <c r="T3989" s="6">
        <f>VLOOKUP(E3989,'参数设置&amp;汇总'!S:U,3,0)</f>
        <v>0.01</v>
      </c>
      <c r="U3989" s="78">
        <f t="shared" si="310"/>
        <v>2.09</v>
      </c>
      <c r="V3989" s="13">
        <v>0.85000000000000009</v>
      </c>
      <c r="W3989" s="78">
        <f t="shared" si="312"/>
        <v>2.0270588235294116</v>
      </c>
      <c r="X3989" s="1">
        <f>VLOOKUP(E3989,'渗透率、续签率'!AG:AJ,4,0)</f>
        <v>3285</v>
      </c>
      <c r="Y3989" s="1">
        <f t="shared" si="313"/>
        <v>6658.8882352941173</v>
      </c>
      <c r="Z3989">
        <v>44</v>
      </c>
      <c r="AA3989" s="89">
        <f t="shared" si="314"/>
        <v>686565</v>
      </c>
      <c r="AH3989" s="37"/>
      <c r="AI3989" s="37"/>
      <c r="AJ3989" s="1"/>
      <c r="AK3989" s="37"/>
    </row>
    <row r="3990" spans="1:37" hidden="1">
      <c r="A3990" t="s">
        <v>64</v>
      </c>
      <c r="B3990" t="s">
        <v>2</v>
      </c>
      <c r="C3990" t="s">
        <v>9</v>
      </c>
      <c r="D3990" t="s">
        <v>116</v>
      </c>
      <c r="E3990" t="s">
        <v>513</v>
      </c>
      <c r="F3990" t="str">
        <f t="shared" si="311"/>
        <v>贺州市美术培训</v>
      </c>
      <c r="G3990" t="s">
        <v>88</v>
      </c>
      <c r="H3990" t="s">
        <v>404</v>
      </c>
      <c r="I3990" t="s">
        <v>68</v>
      </c>
      <c r="J3990">
        <v>122</v>
      </c>
      <c r="K3990">
        <v>0</v>
      </c>
      <c r="L3990" s="13">
        <f>VLOOKUP(C3990,'渗透率、续签率'!B:C,2,0)</f>
        <v>0.36699999999999999</v>
      </c>
      <c r="M3990" s="6">
        <v>0</v>
      </c>
      <c r="N3990">
        <v>6</v>
      </c>
      <c r="O3990">
        <v>0</v>
      </c>
      <c r="P3990" s="6">
        <v>0</v>
      </c>
      <c r="Q3990" s="13">
        <v>0</v>
      </c>
      <c r="R3990" s="13">
        <v>0</v>
      </c>
      <c r="S3990" s="31">
        <v>67</v>
      </c>
      <c r="T3990" s="6">
        <f>VLOOKUP(E3990,'参数设置&amp;汇总'!S:U,3,0)</f>
        <v>0.01</v>
      </c>
      <c r="U3990" s="78">
        <f t="shared" si="310"/>
        <v>0.06</v>
      </c>
      <c r="V3990" s="13">
        <v>0.85000000000000009</v>
      </c>
      <c r="W3990" s="78">
        <f t="shared" si="312"/>
        <v>7.0588235294117632E-2</v>
      </c>
      <c r="X3990" s="1">
        <f>VLOOKUP(E3990,'渗透率、续签率'!AG:AJ,4,0)</f>
        <v>3285</v>
      </c>
      <c r="Y3990" s="1">
        <f t="shared" si="313"/>
        <v>231.88235294117644</v>
      </c>
      <c r="Z3990">
        <v>0</v>
      </c>
      <c r="AA3990" s="89">
        <f t="shared" si="314"/>
        <v>19710</v>
      </c>
      <c r="AH3990" s="37"/>
      <c r="AI3990" s="37"/>
      <c r="AJ3990" s="1"/>
      <c r="AK3990" s="37"/>
    </row>
    <row r="3991" spans="1:37" hidden="1">
      <c r="A3991" t="s">
        <v>64</v>
      </c>
      <c r="B3991" t="s">
        <v>2</v>
      </c>
      <c r="C3991" t="s">
        <v>9</v>
      </c>
      <c r="D3991" t="s">
        <v>116</v>
      </c>
      <c r="E3991" t="s">
        <v>513</v>
      </c>
      <c r="F3991" t="str">
        <f t="shared" si="311"/>
        <v>资阳市美术培训</v>
      </c>
      <c r="G3991" t="s">
        <v>77</v>
      </c>
      <c r="H3991" t="s">
        <v>405</v>
      </c>
      <c r="I3991" t="s">
        <v>70</v>
      </c>
      <c r="J3991">
        <v>59</v>
      </c>
      <c r="K3991">
        <v>0</v>
      </c>
      <c r="L3991" s="13">
        <f>VLOOKUP(C3991,'渗透率、续签率'!B:C,2,0)</f>
        <v>0.36699999999999999</v>
      </c>
      <c r="M3991" s="6">
        <v>0</v>
      </c>
      <c r="N3991">
        <v>23</v>
      </c>
      <c r="O3991">
        <v>0</v>
      </c>
      <c r="P3991" s="6">
        <v>0</v>
      </c>
      <c r="Q3991" s="13">
        <v>0</v>
      </c>
      <c r="R3991" s="13">
        <v>0</v>
      </c>
      <c r="S3991" s="31">
        <v>91</v>
      </c>
      <c r="T3991" s="6">
        <f>VLOOKUP(E3991,'参数设置&amp;汇总'!S:U,3,0)</f>
        <v>0.01</v>
      </c>
      <c r="U3991" s="78">
        <f t="shared" si="310"/>
        <v>0.23</v>
      </c>
      <c r="V3991" s="13">
        <v>0.85000000000000009</v>
      </c>
      <c r="W3991" s="78">
        <f t="shared" si="312"/>
        <v>0.27058823529411763</v>
      </c>
      <c r="X3991" s="1">
        <f>VLOOKUP(E3991,'渗透率、续签率'!AG:AJ,4,0)</f>
        <v>3285</v>
      </c>
      <c r="Y3991" s="1">
        <f t="shared" si="313"/>
        <v>888.88235294117646</v>
      </c>
      <c r="Z3991">
        <v>1</v>
      </c>
      <c r="AA3991" s="89">
        <f t="shared" si="314"/>
        <v>75555</v>
      </c>
      <c r="AH3991" s="37"/>
      <c r="AI3991" s="37"/>
      <c r="AJ3991" s="1"/>
      <c r="AK3991" s="37"/>
    </row>
    <row r="3992" spans="1:37" hidden="1">
      <c r="A3992" t="s">
        <v>64</v>
      </c>
      <c r="B3992" t="s">
        <v>2</v>
      </c>
      <c r="C3992" t="s">
        <v>9</v>
      </c>
      <c r="D3992" t="s">
        <v>116</v>
      </c>
      <c r="E3992" t="s">
        <v>513</v>
      </c>
      <c r="F3992" t="str">
        <f t="shared" si="311"/>
        <v>赣州市美术培训</v>
      </c>
      <c r="G3992" t="s">
        <v>90</v>
      </c>
      <c r="H3992" t="s">
        <v>406</v>
      </c>
      <c r="I3992" t="s">
        <v>68</v>
      </c>
      <c r="J3992">
        <v>436</v>
      </c>
      <c r="K3992">
        <v>0</v>
      </c>
      <c r="L3992" s="13">
        <f>VLOOKUP(C3992,'渗透率、续签率'!B:C,2,0)</f>
        <v>0.36699999999999999</v>
      </c>
      <c r="M3992" s="6">
        <v>0</v>
      </c>
      <c r="N3992">
        <v>124</v>
      </c>
      <c r="O3992">
        <v>0</v>
      </c>
      <c r="P3992" s="6">
        <v>0</v>
      </c>
      <c r="Q3992" s="13">
        <v>1.4E-2</v>
      </c>
      <c r="R3992" s="13">
        <v>0</v>
      </c>
      <c r="S3992" s="31">
        <v>723</v>
      </c>
      <c r="T3992" s="6">
        <f>VLOOKUP(E3992,'参数设置&amp;汇总'!S:U,3,0)</f>
        <v>0.01</v>
      </c>
      <c r="U3992" s="78">
        <f t="shared" si="310"/>
        <v>1.24</v>
      </c>
      <c r="V3992" s="13">
        <v>0.85000000000000009</v>
      </c>
      <c r="W3992" s="78">
        <f t="shared" si="312"/>
        <v>1.4588235294117646</v>
      </c>
      <c r="X3992" s="1">
        <f>VLOOKUP(E3992,'渗透率、续签率'!AG:AJ,4,0)</f>
        <v>3285</v>
      </c>
      <c r="Y3992" s="1">
        <f t="shared" si="313"/>
        <v>4792.2352941176468</v>
      </c>
      <c r="Z3992">
        <v>8</v>
      </c>
      <c r="AA3992" s="89">
        <f t="shared" si="314"/>
        <v>407340</v>
      </c>
      <c r="AH3992" s="37"/>
      <c r="AI3992" s="37"/>
      <c r="AK3992" s="37"/>
    </row>
    <row r="3993" spans="1:37" hidden="1">
      <c r="A3993" t="s">
        <v>64</v>
      </c>
      <c r="B3993" t="s">
        <v>2</v>
      </c>
      <c r="C3993" t="s">
        <v>9</v>
      </c>
      <c r="D3993" t="s">
        <v>116</v>
      </c>
      <c r="E3993" t="s">
        <v>513</v>
      </c>
      <c r="F3993" t="str">
        <f t="shared" si="311"/>
        <v>赤峰市美术培训</v>
      </c>
      <c r="G3993" t="s">
        <v>142</v>
      </c>
      <c r="H3993" t="s">
        <v>407</v>
      </c>
      <c r="I3993" t="s">
        <v>70</v>
      </c>
      <c r="J3993">
        <v>269</v>
      </c>
      <c r="K3993">
        <v>1</v>
      </c>
      <c r="L3993" s="13">
        <f>VLOOKUP(C3993,'渗透率、续签率'!B:C,2,0)</f>
        <v>0.36699999999999999</v>
      </c>
      <c r="M3993" s="6">
        <v>0</v>
      </c>
      <c r="N3993">
        <v>87</v>
      </c>
      <c r="O3993">
        <v>1</v>
      </c>
      <c r="P3993" s="6">
        <v>0.01</v>
      </c>
      <c r="Q3993" s="13">
        <v>0.01</v>
      </c>
      <c r="R3993" s="13">
        <v>0</v>
      </c>
      <c r="S3993" s="31">
        <v>423</v>
      </c>
      <c r="T3993" s="6">
        <f>VLOOKUP(E3993,'参数设置&amp;汇总'!S:U,3,0)</f>
        <v>0.01</v>
      </c>
      <c r="U3993" s="78">
        <f t="shared" si="310"/>
        <v>1</v>
      </c>
      <c r="V3993" s="13">
        <v>0.85000000000000009</v>
      </c>
      <c r="W3993" s="78">
        <f t="shared" si="312"/>
        <v>0.74470588235294111</v>
      </c>
      <c r="X3993" s="1">
        <f>VLOOKUP(E3993,'渗透率、续签率'!AG:AJ,4,0)</f>
        <v>3285</v>
      </c>
      <c r="Y3993" s="1">
        <f t="shared" si="313"/>
        <v>2446.3588235294114</v>
      </c>
      <c r="Z3993">
        <v>6</v>
      </c>
      <c r="AA3993" s="89">
        <f t="shared" si="314"/>
        <v>285795</v>
      </c>
      <c r="AH3993" s="37"/>
      <c r="AI3993" s="37"/>
      <c r="AJ3993" s="1"/>
      <c r="AK3993" s="37"/>
    </row>
    <row r="3994" spans="1:37" hidden="1">
      <c r="A3994" t="s">
        <v>64</v>
      </c>
      <c r="B3994" t="s">
        <v>2</v>
      </c>
      <c r="C3994" t="s">
        <v>9</v>
      </c>
      <c r="D3994" t="s">
        <v>116</v>
      </c>
      <c r="E3994" t="s">
        <v>513</v>
      </c>
      <c r="F3994" t="str">
        <f t="shared" si="311"/>
        <v>辽源市美术培训</v>
      </c>
      <c r="G3994" t="s">
        <v>188</v>
      </c>
      <c r="H3994" t="s">
        <v>408</v>
      </c>
      <c r="I3994" t="s">
        <v>70</v>
      </c>
      <c r="J3994">
        <v>29</v>
      </c>
      <c r="K3994">
        <v>0</v>
      </c>
      <c r="L3994" s="13">
        <f>VLOOKUP(C3994,'渗透率、续签率'!B:C,2,0)</f>
        <v>0.36699999999999999</v>
      </c>
      <c r="M3994" s="6">
        <v>0</v>
      </c>
      <c r="N3994">
        <v>0</v>
      </c>
      <c r="O3994">
        <v>0</v>
      </c>
      <c r="P3994" s="6">
        <v>0</v>
      </c>
      <c r="Q3994" s="13">
        <v>0</v>
      </c>
      <c r="R3994" s="13">
        <v>0</v>
      </c>
      <c r="S3994" s="31">
        <v>18</v>
      </c>
      <c r="T3994" s="6">
        <f>VLOOKUP(E3994,'参数设置&amp;汇总'!S:U,3,0)</f>
        <v>0.01</v>
      </c>
      <c r="U3994" s="78">
        <f t="shared" si="310"/>
        <v>0</v>
      </c>
      <c r="V3994" s="13">
        <v>0.85000000000000009</v>
      </c>
      <c r="W3994" s="78">
        <f t="shared" si="312"/>
        <v>0</v>
      </c>
      <c r="X3994" s="1">
        <f>VLOOKUP(E3994,'渗透率、续签率'!AG:AJ,4,0)</f>
        <v>3285</v>
      </c>
      <c r="Y3994" s="1">
        <f t="shared" si="313"/>
        <v>0</v>
      </c>
      <c r="Z3994">
        <v>0</v>
      </c>
      <c r="AA3994" s="89">
        <f t="shared" si="314"/>
        <v>0</v>
      </c>
      <c r="AH3994" s="37"/>
      <c r="AI3994" s="37"/>
      <c r="AJ3994" s="1"/>
      <c r="AK3994" s="37"/>
    </row>
    <row r="3995" spans="1:37" hidden="1">
      <c r="A3995" t="s">
        <v>64</v>
      </c>
      <c r="B3995" t="s">
        <v>2</v>
      </c>
      <c r="C3995" t="s">
        <v>9</v>
      </c>
      <c r="D3995" t="s">
        <v>116</v>
      </c>
      <c r="E3995" t="s">
        <v>513</v>
      </c>
      <c r="F3995" t="str">
        <f t="shared" si="311"/>
        <v>辽阳市美术培训</v>
      </c>
      <c r="G3995" t="s">
        <v>101</v>
      </c>
      <c r="H3995" t="s">
        <v>409</v>
      </c>
      <c r="I3995" t="s">
        <v>70</v>
      </c>
      <c r="J3995">
        <v>122</v>
      </c>
      <c r="K3995">
        <v>0</v>
      </c>
      <c r="L3995" s="13">
        <f>VLOOKUP(C3995,'渗透率、续签率'!B:C,2,0)</f>
        <v>0.36699999999999999</v>
      </c>
      <c r="M3995" s="6">
        <v>0</v>
      </c>
      <c r="N3995">
        <v>39</v>
      </c>
      <c r="O3995">
        <v>0</v>
      </c>
      <c r="P3995" s="6">
        <v>0</v>
      </c>
      <c r="Q3995" s="13">
        <v>0</v>
      </c>
      <c r="R3995" s="13">
        <v>0</v>
      </c>
      <c r="S3995" s="31">
        <v>163</v>
      </c>
      <c r="T3995" s="6">
        <f>VLOOKUP(E3995,'参数设置&amp;汇总'!S:U,3,0)</f>
        <v>0.01</v>
      </c>
      <c r="U3995" s="78">
        <f t="shared" si="310"/>
        <v>0.39</v>
      </c>
      <c r="V3995" s="13">
        <v>0.85000000000000009</v>
      </c>
      <c r="W3995" s="78">
        <f t="shared" si="312"/>
        <v>0.45882352941176469</v>
      </c>
      <c r="X3995" s="1">
        <f>VLOOKUP(E3995,'渗透率、续签率'!AG:AJ,4,0)</f>
        <v>3285</v>
      </c>
      <c r="Y3995" s="1">
        <f t="shared" si="313"/>
        <v>1507.2352941176471</v>
      </c>
      <c r="Z3995">
        <v>1</v>
      </c>
      <c r="AA3995" s="89">
        <f t="shared" si="314"/>
        <v>128115</v>
      </c>
      <c r="AH3995" s="37"/>
      <c r="AI3995" s="37"/>
      <c r="AJ3995" s="1"/>
      <c r="AK3995" s="37"/>
    </row>
    <row r="3996" spans="1:37" hidden="1">
      <c r="A3996" t="s">
        <v>64</v>
      </c>
      <c r="B3996" t="s">
        <v>2</v>
      </c>
      <c r="C3996" t="s">
        <v>9</v>
      </c>
      <c r="D3996" t="s">
        <v>116</v>
      </c>
      <c r="E3996" t="s">
        <v>513</v>
      </c>
      <c r="F3996" t="str">
        <f t="shared" si="311"/>
        <v>达州市美术培训</v>
      </c>
      <c r="G3996" t="s">
        <v>77</v>
      </c>
      <c r="H3996" t="s">
        <v>410</v>
      </c>
      <c r="I3996" t="s">
        <v>70</v>
      </c>
      <c r="J3996">
        <v>64</v>
      </c>
      <c r="K3996">
        <v>3</v>
      </c>
      <c r="L3996" s="13">
        <f>VLOOKUP(C3996,'渗透率、续签率'!B:C,2,0)</f>
        <v>0.36699999999999999</v>
      </c>
      <c r="M3996" s="6">
        <v>0.05</v>
      </c>
      <c r="N3996">
        <v>23</v>
      </c>
      <c r="O3996">
        <v>3</v>
      </c>
      <c r="P3996" s="6">
        <v>0.13</v>
      </c>
      <c r="Q3996" s="13">
        <v>0.50800000000000001</v>
      </c>
      <c r="R3996" s="13">
        <v>0.45800000000000002</v>
      </c>
      <c r="S3996" s="31">
        <v>155</v>
      </c>
      <c r="T3996" s="6">
        <f>VLOOKUP(E3996,'参数设置&amp;汇总'!S:U,3,0)</f>
        <v>0.01</v>
      </c>
      <c r="U3996" s="78">
        <f t="shared" si="310"/>
        <v>3</v>
      </c>
      <c r="V3996" s="13">
        <v>0.85000000000000009</v>
      </c>
      <c r="W3996" s="78">
        <f t="shared" si="312"/>
        <v>2.2341176470588233</v>
      </c>
      <c r="X3996" s="1">
        <f>VLOOKUP(E3996,'渗透率、续签率'!AG:AJ,4,0)</f>
        <v>3285</v>
      </c>
      <c r="Y3996" s="1">
        <f t="shared" si="313"/>
        <v>7339.0764705882348</v>
      </c>
      <c r="Z3996">
        <v>2</v>
      </c>
      <c r="AA3996" s="89">
        <f t="shared" si="314"/>
        <v>75555</v>
      </c>
      <c r="AH3996" s="37"/>
      <c r="AI3996" s="37"/>
      <c r="AJ3996" s="1"/>
      <c r="AK3996" s="37"/>
    </row>
    <row r="3997" spans="1:37" hidden="1">
      <c r="A3997" t="s">
        <v>64</v>
      </c>
      <c r="B3997" t="s">
        <v>2</v>
      </c>
      <c r="C3997" t="s">
        <v>9</v>
      </c>
      <c r="D3997" t="s">
        <v>116</v>
      </c>
      <c r="E3997" t="s">
        <v>513</v>
      </c>
      <c r="F3997" t="str">
        <f t="shared" si="311"/>
        <v>运城市美术培训</v>
      </c>
      <c r="G3997" t="s">
        <v>134</v>
      </c>
      <c r="H3997" t="s">
        <v>411</v>
      </c>
      <c r="I3997" t="s">
        <v>70</v>
      </c>
      <c r="J3997">
        <v>352</v>
      </c>
      <c r="K3997">
        <v>0</v>
      </c>
      <c r="L3997" s="13">
        <f>VLOOKUP(C3997,'渗透率、续签率'!B:C,2,0)</f>
        <v>0.36699999999999999</v>
      </c>
      <c r="M3997" s="6">
        <v>0</v>
      </c>
      <c r="N3997">
        <v>47</v>
      </c>
      <c r="O3997">
        <v>0</v>
      </c>
      <c r="P3997" s="6">
        <v>0</v>
      </c>
      <c r="Q3997" s="13">
        <v>1.2E-2</v>
      </c>
      <c r="R3997" s="13">
        <v>0</v>
      </c>
      <c r="S3997" s="31">
        <v>290</v>
      </c>
      <c r="T3997" s="6">
        <f>VLOOKUP(E3997,'参数设置&amp;汇总'!S:U,3,0)</f>
        <v>0.01</v>
      </c>
      <c r="U3997" s="78">
        <f t="shared" si="310"/>
        <v>0.47000000000000003</v>
      </c>
      <c r="V3997" s="13">
        <v>0.85000000000000009</v>
      </c>
      <c r="W3997" s="78">
        <f t="shared" si="312"/>
        <v>0.55294117647058816</v>
      </c>
      <c r="X3997" s="1">
        <f>VLOOKUP(E3997,'渗透率、续签率'!AG:AJ,4,0)</f>
        <v>3285</v>
      </c>
      <c r="Y3997" s="1">
        <f t="shared" si="313"/>
        <v>1816.4117647058822</v>
      </c>
      <c r="Z3997">
        <v>8</v>
      </c>
      <c r="AA3997" s="89">
        <f t="shared" si="314"/>
        <v>154395</v>
      </c>
      <c r="AH3997" s="37"/>
      <c r="AI3997" s="37"/>
      <c r="AJ3997" s="1"/>
      <c r="AK3997" s="37"/>
    </row>
    <row r="3998" spans="1:37" hidden="1">
      <c r="A3998" t="s">
        <v>64</v>
      </c>
      <c r="B3998" t="s">
        <v>2</v>
      </c>
      <c r="C3998" t="s">
        <v>9</v>
      </c>
      <c r="D3998" t="s">
        <v>116</v>
      </c>
      <c r="E3998" t="s">
        <v>513</v>
      </c>
      <c r="F3998" t="str">
        <f t="shared" si="311"/>
        <v>连云港市美术培训</v>
      </c>
      <c r="G3998" t="s">
        <v>73</v>
      </c>
      <c r="H3998" t="s">
        <v>412</v>
      </c>
      <c r="I3998" t="s">
        <v>70</v>
      </c>
      <c r="J3998">
        <v>378</v>
      </c>
      <c r="K3998">
        <v>0</v>
      </c>
      <c r="L3998" s="13">
        <f>VLOOKUP(C3998,'渗透率、续签率'!B:C,2,0)</f>
        <v>0.36699999999999999</v>
      </c>
      <c r="M3998" s="6">
        <v>0</v>
      </c>
      <c r="N3998">
        <v>83</v>
      </c>
      <c r="O3998">
        <v>0</v>
      </c>
      <c r="P3998" s="6">
        <v>0</v>
      </c>
      <c r="Q3998" s="13">
        <v>0</v>
      </c>
      <c r="R3998" s="13">
        <v>0</v>
      </c>
      <c r="S3998" s="31">
        <v>411</v>
      </c>
      <c r="T3998" s="6">
        <f>VLOOKUP(E3998,'参数设置&amp;汇总'!S:U,3,0)</f>
        <v>0.01</v>
      </c>
      <c r="U3998" s="78">
        <f t="shared" si="310"/>
        <v>0.83000000000000007</v>
      </c>
      <c r="V3998" s="13">
        <v>0.85000000000000009</v>
      </c>
      <c r="W3998" s="78">
        <f t="shared" si="312"/>
        <v>0.97647058823529409</v>
      </c>
      <c r="X3998" s="1">
        <f>VLOOKUP(E3998,'渗透率、续签率'!AG:AJ,4,0)</f>
        <v>3285</v>
      </c>
      <c r="Y3998" s="1">
        <f t="shared" si="313"/>
        <v>3207.705882352941</v>
      </c>
      <c r="Z3998">
        <v>4</v>
      </c>
      <c r="AA3998" s="89">
        <f t="shared" si="314"/>
        <v>272655</v>
      </c>
      <c r="AH3998" s="37"/>
      <c r="AI3998" s="37"/>
      <c r="AJ3998" s="1"/>
      <c r="AK3998" s="37"/>
    </row>
    <row r="3999" spans="1:37" hidden="1">
      <c r="A3999" t="s">
        <v>64</v>
      </c>
      <c r="B3999" t="s">
        <v>2</v>
      </c>
      <c r="C3999" t="s">
        <v>9</v>
      </c>
      <c r="D3999" t="s">
        <v>116</v>
      </c>
      <c r="E3999" t="s">
        <v>513</v>
      </c>
      <c r="F3999" t="str">
        <f t="shared" si="311"/>
        <v>迪庆藏族自治州美术培训</v>
      </c>
      <c r="G3999" t="s">
        <v>99</v>
      </c>
      <c r="H3999" t="s">
        <v>413</v>
      </c>
      <c r="I3999" t="s">
        <v>68</v>
      </c>
      <c r="J3999">
        <v>3</v>
      </c>
      <c r="K3999">
        <v>0</v>
      </c>
      <c r="L3999" s="13">
        <f>VLOOKUP(C3999,'渗透率、续签率'!B:C,2,0)</f>
        <v>0.36699999999999999</v>
      </c>
      <c r="M3999" s="6">
        <v>0</v>
      </c>
      <c r="N3999">
        <v>1</v>
      </c>
      <c r="O3999">
        <v>0</v>
      </c>
      <c r="P3999" s="6">
        <v>0</v>
      </c>
      <c r="Q3999" s="13">
        <v>0</v>
      </c>
      <c r="R3999" s="13">
        <v>0</v>
      </c>
      <c r="S3999" s="31">
        <v>4</v>
      </c>
      <c r="T3999" s="6">
        <f>VLOOKUP(E3999,'参数设置&amp;汇总'!S:U,3,0)</f>
        <v>0.01</v>
      </c>
      <c r="U3999" s="78">
        <f t="shared" si="310"/>
        <v>0.01</v>
      </c>
      <c r="V3999" s="13">
        <v>0.85000000000000009</v>
      </c>
      <c r="W3999" s="78">
        <f t="shared" si="312"/>
        <v>1.1764705882352941E-2</v>
      </c>
      <c r="X3999" s="1">
        <f>VLOOKUP(E3999,'渗透率、续签率'!AG:AJ,4,0)</f>
        <v>3285</v>
      </c>
      <c r="Y3999" s="1">
        <f t="shared" si="313"/>
        <v>38.647058823529413</v>
      </c>
      <c r="Z3999">
        <v>0</v>
      </c>
      <c r="AA3999" s="89">
        <f t="shared" si="314"/>
        <v>3285</v>
      </c>
      <c r="AH3999" s="37"/>
      <c r="AI3999" s="37"/>
      <c r="AJ3999" s="1"/>
      <c r="AK3999" s="37"/>
    </row>
    <row r="4000" spans="1:37" hidden="1">
      <c r="A4000" t="s">
        <v>64</v>
      </c>
      <c r="B4000" t="s">
        <v>2</v>
      </c>
      <c r="C4000" t="s">
        <v>9</v>
      </c>
      <c r="D4000" t="s">
        <v>116</v>
      </c>
      <c r="E4000" t="s">
        <v>513</v>
      </c>
      <c r="F4000" t="str">
        <f t="shared" si="311"/>
        <v>通化市美术培训</v>
      </c>
      <c r="G4000" t="s">
        <v>188</v>
      </c>
      <c r="H4000" t="s">
        <v>414</v>
      </c>
      <c r="I4000" t="s">
        <v>70</v>
      </c>
      <c r="J4000">
        <v>136</v>
      </c>
      <c r="K4000">
        <v>0</v>
      </c>
      <c r="L4000" s="13">
        <f>VLOOKUP(C4000,'渗透率、续签率'!B:C,2,0)</f>
        <v>0.36699999999999999</v>
      </c>
      <c r="M4000" s="6">
        <v>0</v>
      </c>
      <c r="N4000">
        <v>9</v>
      </c>
      <c r="O4000">
        <v>0</v>
      </c>
      <c r="P4000" s="6">
        <v>0</v>
      </c>
      <c r="Q4000" s="13">
        <v>0</v>
      </c>
      <c r="R4000" s="13">
        <v>0</v>
      </c>
      <c r="S4000" s="31">
        <v>91</v>
      </c>
      <c r="T4000" s="6">
        <f>VLOOKUP(E4000,'参数设置&amp;汇总'!S:U,3,0)</f>
        <v>0.01</v>
      </c>
      <c r="U4000" s="78">
        <f t="shared" si="310"/>
        <v>0.09</v>
      </c>
      <c r="V4000" s="13">
        <v>0.85000000000000009</v>
      </c>
      <c r="W4000" s="78">
        <f t="shared" si="312"/>
        <v>0.10588235294117646</v>
      </c>
      <c r="X4000" s="1">
        <f>VLOOKUP(E4000,'渗透率、续签率'!AG:AJ,4,0)</f>
        <v>3285</v>
      </c>
      <c r="Y4000" s="1">
        <f t="shared" si="313"/>
        <v>347.82352941176464</v>
      </c>
      <c r="Z4000">
        <v>0</v>
      </c>
      <c r="AA4000" s="89">
        <f t="shared" si="314"/>
        <v>29565</v>
      </c>
      <c r="AH4000" s="37"/>
      <c r="AI4000" s="37"/>
      <c r="AJ4000" s="1"/>
      <c r="AK4000" s="37"/>
    </row>
    <row r="4001" spans="1:37" hidden="1">
      <c r="A4001" t="s">
        <v>64</v>
      </c>
      <c r="B4001" t="s">
        <v>2</v>
      </c>
      <c r="C4001" t="s">
        <v>9</v>
      </c>
      <c r="D4001" t="s">
        <v>116</v>
      </c>
      <c r="E4001" t="s">
        <v>513</v>
      </c>
      <c r="F4001" t="str">
        <f t="shared" si="311"/>
        <v>通辽市美术培训</v>
      </c>
      <c r="G4001" t="s">
        <v>142</v>
      </c>
      <c r="H4001" t="s">
        <v>415</v>
      </c>
      <c r="I4001" t="s">
        <v>70</v>
      </c>
      <c r="J4001">
        <v>162</v>
      </c>
      <c r="K4001">
        <v>0</v>
      </c>
      <c r="L4001" s="13">
        <f>VLOOKUP(C4001,'渗透率、续签率'!B:C,2,0)</f>
        <v>0.36699999999999999</v>
      </c>
      <c r="M4001" s="6">
        <v>0</v>
      </c>
      <c r="N4001">
        <v>49</v>
      </c>
      <c r="O4001">
        <v>0</v>
      </c>
      <c r="P4001" s="6">
        <v>0</v>
      </c>
      <c r="Q4001" s="13">
        <v>0</v>
      </c>
      <c r="R4001" s="13">
        <v>0</v>
      </c>
      <c r="S4001" s="31">
        <v>199</v>
      </c>
      <c r="T4001" s="6">
        <f>VLOOKUP(E4001,'参数设置&amp;汇总'!S:U,3,0)</f>
        <v>0.01</v>
      </c>
      <c r="U4001" s="78">
        <f t="shared" si="310"/>
        <v>0.49</v>
      </c>
      <c r="V4001" s="13">
        <v>0.85000000000000009</v>
      </c>
      <c r="W4001" s="78">
        <f t="shared" si="312"/>
        <v>0.57647058823529407</v>
      </c>
      <c r="X4001" s="1">
        <f>VLOOKUP(E4001,'渗透率、续签率'!AG:AJ,4,0)</f>
        <v>3285</v>
      </c>
      <c r="Y4001" s="1">
        <f t="shared" si="313"/>
        <v>1893.705882352941</v>
      </c>
      <c r="Z4001">
        <v>0</v>
      </c>
      <c r="AA4001" s="89">
        <f t="shared" si="314"/>
        <v>160965</v>
      </c>
      <c r="AH4001" s="37"/>
      <c r="AI4001" s="37"/>
      <c r="AJ4001" s="1"/>
      <c r="AK4001" s="37"/>
    </row>
    <row r="4002" spans="1:37" hidden="1">
      <c r="A4002" t="s">
        <v>64</v>
      </c>
      <c r="B4002" t="s">
        <v>2</v>
      </c>
      <c r="C4002" t="s">
        <v>9</v>
      </c>
      <c r="D4002" t="s">
        <v>116</v>
      </c>
      <c r="E4002" t="s">
        <v>513</v>
      </c>
      <c r="F4002" t="str">
        <f t="shared" si="311"/>
        <v>遂宁市美术培训</v>
      </c>
      <c r="G4002" t="s">
        <v>77</v>
      </c>
      <c r="H4002" t="s">
        <v>416</v>
      </c>
      <c r="I4002" t="s">
        <v>70</v>
      </c>
      <c r="J4002">
        <v>70</v>
      </c>
      <c r="K4002">
        <v>0</v>
      </c>
      <c r="L4002" s="13">
        <f>VLOOKUP(C4002,'渗透率、续签率'!B:C,2,0)</f>
        <v>0.36699999999999999</v>
      </c>
      <c r="M4002" s="6">
        <v>0</v>
      </c>
      <c r="N4002">
        <v>23</v>
      </c>
      <c r="O4002">
        <v>0</v>
      </c>
      <c r="P4002" s="6">
        <v>0</v>
      </c>
      <c r="Q4002" s="13">
        <v>0</v>
      </c>
      <c r="R4002" s="13">
        <v>0</v>
      </c>
      <c r="S4002" s="31">
        <v>97</v>
      </c>
      <c r="T4002" s="6">
        <f>VLOOKUP(E4002,'参数设置&amp;汇总'!S:U,3,0)</f>
        <v>0.01</v>
      </c>
      <c r="U4002" s="78">
        <f t="shared" si="310"/>
        <v>0.23</v>
      </c>
      <c r="V4002" s="13">
        <v>0.85000000000000009</v>
      </c>
      <c r="W4002" s="78">
        <f t="shared" si="312"/>
        <v>0.27058823529411763</v>
      </c>
      <c r="X4002" s="1">
        <f>VLOOKUP(E4002,'渗透率、续签率'!AG:AJ,4,0)</f>
        <v>3285</v>
      </c>
      <c r="Y4002" s="1">
        <f t="shared" si="313"/>
        <v>888.88235294117646</v>
      </c>
      <c r="Z4002">
        <v>2</v>
      </c>
      <c r="AA4002" s="89">
        <f t="shared" si="314"/>
        <v>75555</v>
      </c>
      <c r="AH4002" s="37"/>
      <c r="AI4002" s="37"/>
      <c r="AJ4002" s="1"/>
      <c r="AK4002" s="37"/>
    </row>
    <row r="4003" spans="1:37" hidden="1">
      <c r="A4003" t="s">
        <v>64</v>
      </c>
      <c r="B4003" t="s">
        <v>2</v>
      </c>
      <c r="C4003" t="s">
        <v>9</v>
      </c>
      <c r="D4003" t="s">
        <v>116</v>
      </c>
      <c r="E4003" t="s">
        <v>513</v>
      </c>
      <c r="F4003" t="str">
        <f t="shared" si="311"/>
        <v>遵义市美术培训</v>
      </c>
      <c r="G4003" t="s">
        <v>167</v>
      </c>
      <c r="H4003" t="s">
        <v>417</v>
      </c>
      <c r="I4003" t="s">
        <v>70</v>
      </c>
      <c r="J4003">
        <v>253</v>
      </c>
      <c r="K4003">
        <v>0</v>
      </c>
      <c r="L4003" s="13">
        <f>VLOOKUP(C4003,'渗透率、续签率'!B:C,2,0)</f>
        <v>0.36699999999999999</v>
      </c>
      <c r="M4003" s="6">
        <v>0</v>
      </c>
      <c r="N4003">
        <v>87</v>
      </c>
      <c r="O4003">
        <v>0</v>
      </c>
      <c r="P4003" s="6">
        <v>0</v>
      </c>
      <c r="Q4003" s="13">
        <v>5.2999999999999999E-2</v>
      </c>
      <c r="R4003" s="13">
        <v>0</v>
      </c>
      <c r="S4003" s="31">
        <v>366</v>
      </c>
      <c r="T4003" s="6">
        <f>VLOOKUP(E4003,'参数设置&amp;汇总'!S:U,3,0)</f>
        <v>0.01</v>
      </c>
      <c r="U4003" s="78">
        <f t="shared" si="310"/>
        <v>0.87</v>
      </c>
      <c r="V4003" s="13">
        <v>0.85000000000000009</v>
      </c>
      <c r="W4003" s="78">
        <f t="shared" si="312"/>
        <v>1.0235294117647058</v>
      </c>
      <c r="X4003" s="1">
        <f>VLOOKUP(E4003,'渗透率、续签率'!AG:AJ,4,0)</f>
        <v>3285</v>
      </c>
      <c r="Y4003" s="1">
        <f t="shared" si="313"/>
        <v>3362.2941176470586</v>
      </c>
      <c r="Z4003">
        <v>0</v>
      </c>
      <c r="AA4003" s="89">
        <f t="shared" si="314"/>
        <v>285795</v>
      </c>
      <c r="AH4003" s="37"/>
      <c r="AI4003" s="37"/>
      <c r="AJ4003" s="1"/>
      <c r="AK4003" s="37"/>
    </row>
    <row r="4004" spans="1:37" hidden="1">
      <c r="A4004" t="s">
        <v>64</v>
      </c>
      <c r="B4004" t="s">
        <v>2</v>
      </c>
      <c r="C4004" t="s">
        <v>9</v>
      </c>
      <c r="D4004" t="s">
        <v>116</v>
      </c>
      <c r="E4004" t="s">
        <v>513</v>
      </c>
      <c r="F4004" t="str">
        <f t="shared" si="311"/>
        <v>邢台市美术培训</v>
      </c>
      <c r="G4004" t="s">
        <v>159</v>
      </c>
      <c r="H4004" t="s">
        <v>418</v>
      </c>
      <c r="I4004" t="s">
        <v>70</v>
      </c>
      <c r="J4004">
        <v>364</v>
      </c>
      <c r="K4004">
        <v>0</v>
      </c>
      <c r="L4004" s="13">
        <f>VLOOKUP(C4004,'渗透率、续签率'!B:C,2,0)</f>
        <v>0.36699999999999999</v>
      </c>
      <c r="M4004" s="6">
        <v>0</v>
      </c>
      <c r="N4004">
        <v>64</v>
      </c>
      <c r="O4004">
        <v>0</v>
      </c>
      <c r="P4004" s="6">
        <v>0</v>
      </c>
      <c r="Q4004" s="13">
        <v>0</v>
      </c>
      <c r="R4004" s="13">
        <v>0</v>
      </c>
      <c r="S4004" s="31">
        <v>383</v>
      </c>
      <c r="T4004" s="6">
        <f>VLOOKUP(E4004,'参数设置&amp;汇总'!S:U,3,0)</f>
        <v>0.01</v>
      </c>
      <c r="U4004" s="78">
        <f t="shared" si="310"/>
        <v>0.64</v>
      </c>
      <c r="V4004" s="13">
        <v>0.85000000000000009</v>
      </c>
      <c r="W4004" s="78">
        <f t="shared" si="312"/>
        <v>0.75294117647058822</v>
      </c>
      <c r="X4004" s="1">
        <f>VLOOKUP(E4004,'渗透率、续签率'!AG:AJ,4,0)</f>
        <v>3285</v>
      </c>
      <c r="Y4004" s="1">
        <f t="shared" si="313"/>
        <v>2473.4117647058824</v>
      </c>
      <c r="Z4004">
        <v>8</v>
      </c>
      <c r="AA4004" s="89">
        <f t="shared" si="314"/>
        <v>210240</v>
      </c>
      <c r="AH4004" s="37"/>
      <c r="AI4004" s="37"/>
      <c r="AJ4004" s="1"/>
      <c r="AK4004" s="37"/>
    </row>
    <row r="4005" spans="1:37" hidden="1">
      <c r="A4005" t="s">
        <v>64</v>
      </c>
      <c r="B4005" t="s">
        <v>2</v>
      </c>
      <c r="C4005" t="s">
        <v>9</v>
      </c>
      <c r="D4005" t="s">
        <v>116</v>
      </c>
      <c r="E4005" t="s">
        <v>513</v>
      </c>
      <c r="F4005" t="str">
        <f t="shared" si="311"/>
        <v>那曲市美术培训</v>
      </c>
      <c r="G4005" t="s">
        <v>237</v>
      </c>
      <c r="H4005" t="s">
        <v>419</v>
      </c>
      <c r="I4005" t="s">
        <v>57</v>
      </c>
      <c r="J4005">
        <v>2</v>
      </c>
      <c r="K4005">
        <v>0</v>
      </c>
      <c r="L4005" s="13">
        <f>VLOOKUP(C4005,'渗透率、续签率'!B:C,2,0)</f>
        <v>0.36699999999999999</v>
      </c>
      <c r="M4005" s="6">
        <v>0</v>
      </c>
      <c r="N4005">
        <v>0</v>
      </c>
      <c r="O4005">
        <v>0</v>
      </c>
      <c r="P4005" s="6">
        <v>0</v>
      </c>
      <c r="Q4005" s="13">
        <v>0</v>
      </c>
      <c r="R4005" s="13">
        <v>0</v>
      </c>
      <c r="S4005" s="31">
        <v>2</v>
      </c>
      <c r="T4005" s="6">
        <f>VLOOKUP(E4005,'参数设置&amp;汇总'!S:U,3,0)</f>
        <v>0.01</v>
      </c>
      <c r="U4005" s="78">
        <f t="shared" si="310"/>
        <v>0</v>
      </c>
      <c r="V4005" s="13">
        <v>0.85000000000000009</v>
      </c>
      <c r="W4005" s="78">
        <f t="shared" si="312"/>
        <v>0</v>
      </c>
      <c r="X4005" s="1">
        <f>VLOOKUP(E4005,'渗透率、续签率'!AG:AJ,4,0)</f>
        <v>3285</v>
      </c>
      <c r="Y4005" s="1">
        <f t="shared" si="313"/>
        <v>0</v>
      </c>
      <c r="Z4005">
        <v>0</v>
      </c>
      <c r="AA4005" s="89">
        <f t="shared" si="314"/>
        <v>0</v>
      </c>
      <c r="AH4005" s="37"/>
      <c r="AI4005" s="37"/>
      <c r="AJ4005" s="1"/>
      <c r="AK4005" s="37"/>
    </row>
    <row r="4006" spans="1:37" hidden="1">
      <c r="A4006" t="s">
        <v>64</v>
      </c>
      <c r="B4006" t="s">
        <v>2</v>
      </c>
      <c r="C4006" t="s">
        <v>9</v>
      </c>
      <c r="D4006" t="s">
        <v>116</v>
      </c>
      <c r="E4006" t="s">
        <v>513</v>
      </c>
      <c r="F4006" t="str">
        <f t="shared" si="311"/>
        <v>邯郸市美术培训</v>
      </c>
      <c r="G4006" t="s">
        <v>159</v>
      </c>
      <c r="H4006" t="s">
        <v>420</v>
      </c>
      <c r="I4006" t="s">
        <v>70</v>
      </c>
      <c r="J4006">
        <v>390</v>
      </c>
      <c r="K4006">
        <v>0</v>
      </c>
      <c r="L4006" s="13">
        <f>VLOOKUP(C4006,'渗透率、续签率'!B:C,2,0)</f>
        <v>0.36699999999999999</v>
      </c>
      <c r="M4006" s="6">
        <v>0</v>
      </c>
      <c r="N4006">
        <v>162</v>
      </c>
      <c r="O4006">
        <v>0</v>
      </c>
      <c r="P4006" s="6">
        <v>0</v>
      </c>
      <c r="Q4006" s="13">
        <v>4.1000000000000002E-2</v>
      </c>
      <c r="R4006" s="13">
        <v>0</v>
      </c>
      <c r="S4006" s="31">
        <v>674</v>
      </c>
      <c r="T4006" s="6">
        <f>VLOOKUP(E4006,'参数设置&amp;汇总'!S:U,3,0)</f>
        <v>0.01</v>
      </c>
      <c r="U4006" s="78">
        <f t="shared" si="310"/>
        <v>1.62</v>
      </c>
      <c r="V4006" s="13">
        <v>0.85000000000000009</v>
      </c>
      <c r="W4006" s="78">
        <f t="shared" si="312"/>
        <v>1.9058823529411764</v>
      </c>
      <c r="X4006" s="1">
        <f>VLOOKUP(E4006,'渗透率、续签率'!AG:AJ,4,0)</f>
        <v>3285</v>
      </c>
      <c r="Y4006" s="1">
        <f t="shared" si="313"/>
        <v>6260.823529411764</v>
      </c>
      <c r="Z4006">
        <v>12</v>
      </c>
      <c r="AA4006" s="89">
        <f t="shared" si="314"/>
        <v>532170</v>
      </c>
      <c r="AH4006" s="37"/>
      <c r="AI4006" s="37"/>
      <c r="AK4006" s="37"/>
    </row>
    <row r="4007" spans="1:37" hidden="1">
      <c r="A4007" t="s">
        <v>64</v>
      </c>
      <c r="B4007" t="s">
        <v>2</v>
      </c>
      <c r="C4007" t="s">
        <v>9</v>
      </c>
      <c r="D4007" t="s">
        <v>116</v>
      </c>
      <c r="E4007" t="s">
        <v>513</v>
      </c>
      <c r="F4007" t="str">
        <f t="shared" si="311"/>
        <v>邵阳市美术培训</v>
      </c>
      <c r="G4007" t="s">
        <v>113</v>
      </c>
      <c r="H4007" t="s">
        <v>421</v>
      </c>
      <c r="I4007" t="s">
        <v>68</v>
      </c>
      <c r="J4007">
        <v>197</v>
      </c>
      <c r="K4007">
        <v>0</v>
      </c>
      <c r="L4007" s="13">
        <f>VLOOKUP(C4007,'渗透率、续签率'!B:C,2,0)</f>
        <v>0.36699999999999999</v>
      </c>
      <c r="M4007" s="6">
        <v>0</v>
      </c>
      <c r="N4007">
        <v>104</v>
      </c>
      <c r="O4007">
        <v>0</v>
      </c>
      <c r="P4007" s="6">
        <v>0</v>
      </c>
      <c r="Q4007" s="13">
        <v>0</v>
      </c>
      <c r="R4007" s="13">
        <v>0</v>
      </c>
      <c r="S4007" s="31">
        <v>378</v>
      </c>
      <c r="T4007" s="6">
        <f>VLOOKUP(E4007,'参数设置&amp;汇总'!S:U,3,0)</f>
        <v>0.01</v>
      </c>
      <c r="U4007" s="78">
        <f t="shared" si="310"/>
        <v>1.04</v>
      </c>
      <c r="V4007" s="13">
        <v>0.85000000000000009</v>
      </c>
      <c r="W4007" s="78">
        <f t="shared" si="312"/>
        <v>1.2235294117647058</v>
      </c>
      <c r="X4007" s="1">
        <f>VLOOKUP(E4007,'渗透率、续签率'!AG:AJ,4,0)</f>
        <v>3285</v>
      </c>
      <c r="Y4007" s="1">
        <f t="shared" si="313"/>
        <v>4019.2941176470586</v>
      </c>
      <c r="Z4007">
        <v>2</v>
      </c>
      <c r="AA4007" s="89">
        <f t="shared" si="314"/>
        <v>341640</v>
      </c>
      <c r="AH4007" s="37"/>
      <c r="AI4007" s="37"/>
      <c r="AK4007" s="37"/>
    </row>
    <row r="4008" spans="1:37" hidden="1">
      <c r="A4008" t="s">
        <v>64</v>
      </c>
      <c r="B4008" t="s">
        <v>2</v>
      </c>
      <c r="C4008" t="s">
        <v>9</v>
      </c>
      <c r="D4008" t="s">
        <v>116</v>
      </c>
      <c r="E4008" t="s">
        <v>513</v>
      </c>
      <c r="F4008" t="str">
        <f t="shared" si="311"/>
        <v>郴州市美术培训</v>
      </c>
      <c r="G4008" t="s">
        <v>113</v>
      </c>
      <c r="H4008" t="s">
        <v>422</v>
      </c>
      <c r="I4008" t="s">
        <v>68</v>
      </c>
      <c r="J4008">
        <v>146</v>
      </c>
      <c r="K4008">
        <v>0</v>
      </c>
      <c r="L4008" s="13">
        <f>VLOOKUP(C4008,'渗透率、续签率'!B:C,2,0)</f>
        <v>0.36699999999999999</v>
      </c>
      <c r="M4008" s="6">
        <v>0</v>
      </c>
      <c r="N4008">
        <v>68</v>
      </c>
      <c r="O4008">
        <v>0</v>
      </c>
      <c r="P4008" s="6">
        <v>0</v>
      </c>
      <c r="Q4008" s="13">
        <v>0</v>
      </c>
      <c r="R4008" s="13">
        <v>0</v>
      </c>
      <c r="S4008" s="31">
        <v>266</v>
      </c>
      <c r="T4008" s="6">
        <f>VLOOKUP(E4008,'参数设置&amp;汇总'!S:U,3,0)</f>
        <v>0.01</v>
      </c>
      <c r="U4008" s="78">
        <f t="shared" si="310"/>
        <v>0.68</v>
      </c>
      <c r="V4008" s="13">
        <v>0.85000000000000009</v>
      </c>
      <c r="W4008" s="78">
        <f t="shared" si="312"/>
        <v>0.79999999999999993</v>
      </c>
      <c r="X4008" s="1">
        <f>VLOOKUP(E4008,'渗透率、续签率'!AG:AJ,4,0)</f>
        <v>3285</v>
      </c>
      <c r="Y4008" s="1">
        <f t="shared" si="313"/>
        <v>2628</v>
      </c>
      <c r="Z4008">
        <v>0</v>
      </c>
      <c r="AA4008" s="89">
        <f t="shared" si="314"/>
        <v>223380</v>
      </c>
      <c r="AH4008" s="37"/>
      <c r="AI4008" s="37"/>
      <c r="AK4008" s="37"/>
    </row>
    <row r="4009" spans="1:37" hidden="1">
      <c r="A4009" t="s">
        <v>64</v>
      </c>
      <c r="B4009" t="s">
        <v>2</v>
      </c>
      <c r="C4009" t="s">
        <v>9</v>
      </c>
      <c r="D4009" t="s">
        <v>116</v>
      </c>
      <c r="E4009" t="s">
        <v>513</v>
      </c>
      <c r="F4009" t="str">
        <f t="shared" si="311"/>
        <v>鄂尔多斯市美术培训</v>
      </c>
      <c r="G4009" t="s">
        <v>142</v>
      </c>
      <c r="H4009" t="s">
        <v>423</v>
      </c>
      <c r="I4009" t="s">
        <v>70</v>
      </c>
      <c r="J4009">
        <v>211</v>
      </c>
      <c r="K4009">
        <v>0</v>
      </c>
      <c r="L4009" s="13">
        <f>VLOOKUP(C4009,'渗透率、续签率'!B:C,2,0)</f>
        <v>0.36699999999999999</v>
      </c>
      <c r="M4009" s="6">
        <v>0</v>
      </c>
      <c r="N4009">
        <v>50</v>
      </c>
      <c r="O4009">
        <v>0</v>
      </c>
      <c r="P4009" s="6">
        <v>0</v>
      </c>
      <c r="Q4009" s="13">
        <v>2E-3</v>
      </c>
      <c r="R4009" s="13">
        <v>0</v>
      </c>
      <c r="S4009" s="31">
        <v>286</v>
      </c>
      <c r="T4009" s="6">
        <f>VLOOKUP(E4009,'参数设置&amp;汇总'!S:U,3,0)</f>
        <v>0.01</v>
      </c>
      <c r="U4009" s="78">
        <f t="shared" si="310"/>
        <v>0.5</v>
      </c>
      <c r="V4009" s="13">
        <v>0.85000000000000009</v>
      </c>
      <c r="W4009" s="78">
        <f t="shared" si="312"/>
        <v>0.58823529411764697</v>
      </c>
      <c r="X4009" s="1">
        <f>VLOOKUP(E4009,'渗透率、续签率'!AG:AJ,4,0)</f>
        <v>3285</v>
      </c>
      <c r="Y4009" s="1">
        <f t="shared" si="313"/>
        <v>1932.3529411764703</v>
      </c>
      <c r="Z4009">
        <v>1</v>
      </c>
      <c r="AA4009" s="89">
        <f t="shared" si="314"/>
        <v>164250</v>
      </c>
      <c r="AH4009" s="37"/>
      <c r="AI4009" s="37"/>
      <c r="AK4009" s="37"/>
    </row>
    <row r="4010" spans="1:37" hidden="1">
      <c r="A4010" t="s">
        <v>64</v>
      </c>
      <c r="B4010" t="s">
        <v>2</v>
      </c>
      <c r="C4010" t="s">
        <v>9</v>
      </c>
      <c r="D4010" t="s">
        <v>116</v>
      </c>
      <c r="E4010" t="s">
        <v>513</v>
      </c>
      <c r="F4010" t="str">
        <f t="shared" si="311"/>
        <v>鄂州市美术培训</v>
      </c>
      <c r="G4010" t="s">
        <v>81</v>
      </c>
      <c r="H4010" t="s">
        <v>424</v>
      </c>
      <c r="I4010" t="s">
        <v>68</v>
      </c>
      <c r="J4010">
        <v>79</v>
      </c>
      <c r="K4010">
        <v>0</v>
      </c>
      <c r="L4010" s="13">
        <f>VLOOKUP(C4010,'渗透率、续签率'!B:C,2,0)</f>
        <v>0.36699999999999999</v>
      </c>
      <c r="M4010" s="6">
        <v>0</v>
      </c>
      <c r="N4010">
        <v>32</v>
      </c>
      <c r="O4010">
        <v>0</v>
      </c>
      <c r="P4010" s="6">
        <v>0</v>
      </c>
      <c r="Q4010" s="13">
        <v>0</v>
      </c>
      <c r="R4010" s="13">
        <v>0</v>
      </c>
      <c r="S4010" s="31">
        <v>147</v>
      </c>
      <c r="T4010" s="6">
        <f>VLOOKUP(E4010,'参数设置&amp;汇总'!S:U,3,0)</f>
        <v>0.01</v>
      </c>
      <c r="U4010" s="78">
        <f t="shared" si="310"/>
        <v>0.32</v>
      </c>
      <c r="V4010" s="13">
        <v>0.85000000000000009</v>
      </c>
      <c r="W4010" s="78">
        <f t="shared" si="312"/>
        <v>0.37647058823529411</v>
      </c>
      <c r="X4010" s="1">
        <f>VLOOKUP(E4010,'渗透率、续签率'!AG:AJ,4,0)</f>
        <v>3285</v>
      </c>
      <c r="Y4010" s="1">
        <f t="shared" si="313"/>
        <v>1236.7058823529412</v>
      </c>
      <c r="Z4010">
        <v>0</v>
      </c>
      <c r="AA4010" s="89">
        <f t="shared" si="314"/>
        <v>105120</v>
      </c>
      <c r="AH4010" s="37"/>
      <c r="AI4010" s="37"/>
      <c r="AK4010" s="37"/>
    </row>
    <row r="4011" spans="1:37" hidden="1">
      <c r="A4011" t="s">
        <v>64</v>
      </c>
      <c r="B4011" t="s">
        <v>2</v>
      </c>
      <c r="C4011" t="s">
        <v>9</v>
      </c>
      <c r="D4011" t="s">
        <v>116</v>
      </c>
      <c r="E4011" t="s">
        <v>513</v>
      </c>
      <c r="F4011" t="str">
        <f t="shared" si="311"/>
        <v>酒泉市美术培训</v>
      </c>
      <c r="G4011" t="s">
        <v>132</v>
      </c>
      <c r="H4011" t="s">
        <v>425</v>
      </c>
      <c r="I4011" t="s">
        <v>70</v>
      </c>
      <c r="J4011">
        <v>91</v>
      </c>
      <c r="K4011">
        <v>0</v>
      </c>
      <c r="L4011" s="13">
        <f>VLOOKUP(C4011,'渗透率、续签率'!B:C,2,0)</f>
        <v>0.36699999999999999</v>
      </c>
      <c r="M4011" s="6">
        <v>0</v>
      </c>
      <c r="N4011">
        <v>8</v>
      </c>
      <c r="O4011">
        <v>0</v>
      </c>
      <c r="P4011" s="6">
        <v>0</v>
      </c>
      <c r="Q4011" s="13">
        <v>0</v>
      </c>
      <c r="R4011" s="13">
        <v>0</v>
      </c>
      <c r="S4011" s="31">
        <v>71</v>
      </c>
      <c r="T4011" s="6">
        <f>VLOOKUP(E4011,'参数设置&amp;汇总'!S:U,3,0)</f>
        <v>0.01</v>
      </c>
      <c r="U4011" s="78">
        <f t="shared" si="310"/>
        <v>0.08</v>
      </c>
      <c r="V4011" s="13">
        <v>0.85000000000000009</v>
      </c>
      <c r="W4011" s="78">
        <f t="shared" si="312"/>
        <v>9.4117647058823528E-2</v>
      </c>
      <c r="X4011" s="1">
        <f>VLOOKUP(E4011,'渗透率、续签率'!AG:AJ,4,0)</f>
        <v>3285</v>
      </c>
      <c r="Y4011" s="1">
        <f t="shared" si="313"/>
        <v>309.1764705882353</v>
      </c>
      <c r="Z4011">
        <v>1</v>
      </c>
      <c r="AA4011" s="89">
        <f t="shared" si="314"/>
        <v>26280</v>
      </c>
      <c r="AH4011" s="37"/>
      <c r="AI4011" s="37"/>
      <c r="AK4011" s="37"/>
    </row>
    <row r="4012" spans="1:37" hidden="1">
      <c r="A4012" t="s">
        <v>64</v>
      </c>
      <c r="B4012" t="s">
        <v>2</v>
      </c>
      <c r="C4012" t="s">
        <v>9</v>
      </c>
      <c r="D4012" t="s">
        <v>116</v>
      </c>
      <c r="E4012" t="s">
        <v>513</v>
      </c>
      <c r="F4012" t="str">
        <f t="shared" si="311"/>
        <v>金华市美术培训</v>
      </c>
      <c r="G4012" t="s">
        <v>79</v>
      </c>
      <c r="H4012" t="s">
        <v>426</v>
      </c>
      <c r="I4012" t="s">
        <v>68</v>
      </c>
      <c r="J4012" s="1">
        <v>1226</v>
      </c>
      <c r="K4012">
        <v>1</v>
      </c>
      <c r="L4012" s="13">
        <f>VLOOKUP(C4012,'渗透率、续签率'!B:C,2,0)</f>
        <v>0.36699999999999999</v>
      </c>
      <c r="M4012" s="6">
        <v>0</v>
      </c>
      <c r="N4012">
        <v>523</v>
      </c>
      <c r="O4012">
        <v>1</v>
      </c>
      <c r="P4012" s="6">
        <v>0</v>
      </c>
      <c r="Q4012" s="13">
        <v>1.2999999999999999E-2</v>
      </c>
      <c r="R4012" s="13">
        <v>0</v>
      </c>
      <c r="S4012" s="31">
        <v>2224</v>
      </c>
      <c r="T4012" s="6">
        <f>VLOOKUP(E4012,'参数设置&amp;汇总'!S:U,3,0)</f>
        <v>0.01</v>
      </c>
      <c r="U4012" s="78">
        <f t="shared" si="310"/>
        <v>5.23</v>
      </c>
      <c r="V4012" s="13">
        <v>0.85000000000000009</v>
      </c>
      <c r="W4012" s="78">
        <f t="shared" si="312"/>
        <v>5.7211764705882349</v>
      </c>
      <c r="X4012" s="1">
        <f>VLOOKUP(E4012,'渗透率、续签率'!AG:AJ,4,0)</f>
        <v>3285</v>
      </c>
      <c r="Y4012" s="1">
        <f t="shared" si="313"/>
        <v>18794.064705882352</v>
      </c>
      <c r="Z4012">
        <v>36</v>
      </c>
      <c r="AA4012" s="89">
        <f t="shared" si="314"/>
        <v>1718055</v>
      </c>
      <c r="AH4012" s="37"/>
      <c r="AI4012" s="37"/>
      <c r="AK4012" s="37"/>
    </row>
    <row r="4013" spans="1:37" hidden="1">
      <c r="A4013" t="s">
        <v>64</v>
      </c>
      <c r="B4013" t="s">
        <v>2</v>
      </c>
      <c r="C4013" t="s">
        <v>9</v>
      </c>
      <c r="D4013" t="s">
        <v>116</v>
      </c>
      <c r="E4013" t="s">
        <v>513</v>
      </c>
      <c r="F4013" t="str">
        <f t="shared" si="311"/>
        <v>金昌市美术培训</v>
      </c>
      <c r="G4013" t="s">
        <v>132</v>
      </c>
      <c r="H4013" t="s">
        <v>427</v>
      </c>
      <c r="I4013" t="s">
        <v>70</v>
      </c>
      <c r="J4013">
        <v>25</v>
      </c>
      <c r="K4013">
        <v>0</v>
      </c>
      <c r="L4013" s="13">
        <f>VLOOKUP(C4013,'渗透率、续签率'!B:C,2,0)</f>
        <v>0.36699999999999999</v>
      </c>
      <c r="M4013" s="6">
        <v>0</v>
      </c>
      <c r="N4013">
        <v>3</v>
      </c>
      <c r="O4013">
        <v>0</v>
      </c>
      <c r="P4013" s="6">
        <v>0</v>
      </c>
      <c r="Q4013" s="13">
        <v>0</v>
      </c>
      <c r="R4013" s="13">
        <v>0</v>
      </c>
      <c r="S4013" s="31">
        <v>22</v>
      </c>
      <c r="T4013" s="6">
        <f>VLOOKUP(E4013,'参数设置&amp;汇总'!S:U,3,0)</f>
        <v>0.01</v>
      </c>
      <c r="U4013" s="78">
        <f t="shared" si="310"/>
        <v>0.03</v>
      </c>
      <c r="V4013" s="13">
        <v>0.85000000000000009</v>
      </c>
      <c r="W4013" s="78">
        <f t="shared" si="312"/>
        <v>3.5294117647058816E-2</v>
      </c>
      <c r="X4013" s="1">
        <f>VLOOKUP(E4013,'渗透率、续签率'!AG:AJ,4,0)</f>
        <v>3285</v>
      </c>
      <c r="Y4013" s="1">
        <f t="shared" si="313"/>
        <v>115.94117647058822</v>
      </c>
      <c r="Z4013">
        <v>0</v>
      </c>
      <c r="AA4013" s="89">
        <f t="shared" si="314"/>
        <v>9855</v>
      </c>
      <c r="AH4013" s="37"/>
      <c r="AI4013" s="37"/>
      <c r="AK4013" s="37"/>
    </row>
    <row r="4014" spans="1:37" hidden="1">
      <c r="A4014" t="s">
        <v>64</v>
      </c>
      <c r="B4014" t="s">
        <v>2</v>
      </c>
      <c r="C4014" t="s">
        <v>9</v>
      </c>
      <c r="D4014" t="s">
        <v>116</v>
      </c>
      <c r="E4014" t="s">
        <v>513</v>
      </c>
      <c r="F4014" t="str">
        <f t="shared" si="311"/>
        <v>钦州市美术培训</v>
      </c>
      <c r="G4014" t="s">
        <v>88</v>
      </c>
      <c r="H4014" t="s">
        <v>428</v>
      </c>
      <c r="I4014" t="s">
        <v>68</v>
      </c>
      <c r="J4014">
        <v>144</v>
      </c>
      <c r="K4014">
        <v>0</v>
      </c>
      <c r="L4014" s="13">
        <f>VLOOKUP(C4014,'渗透率、续签率'!B:C,2,0)</f>
        <v>0.36699999999999999</v>
      </c>
      <c r="M4014" s="6">
        <v>0</v>
      </c>
      <c r="N4014">
        <v>29</v>
      </c>
      <c r="O4014">
        <v>0</v>
      </c>
      <c r="P4014" s="6">
        <v>0</v>
      </c>
      <c r="Q4014" s="13">
        <v>4.2000000000000003E-2</v>
      </c>
      <c r="R4014" s="13">
        <v>0</v>
      </c>
      <c r="S4014" s="31">
        <v>147</v>
      </c>
      <c r="T4014" s="6">
        <f>VLOOKUP(E4014,'参数设置&amp;汇总'!S:U,3,0)</f>
        <v>0.01</v>
      </c>
      <c r="U4014" s="78">
        <f t="shared" si="310"/>
        <v>0.28999999999999998</v>
      </c>
      <c r="V4014" s="13">
        <v>0.85000000000000009</v>
      </c>
      <c r="W4014" s="78">
        <f t="shared" si="312"/>
        <v>0.34117647058823525</v>
      </c>
      <c r="X4014" s="1">
        <f>VLOOKUP(E4014,'渗透率、续签率'!AG:AJ,4,0)</f>
        <v>3285</v>
      </c>
      <c r="Y4014" s="1">
        <f t="shared" si="313"/>
        <v>1120.7647058823527</v>
      </c>
      <c r="Z4014">
        <v>1</v>
      </c>
      <c r="AA4014" s="89">
        <f t="shared" si="314"/>
        <v>95265</v>
      </c>
    </row>
    <row r="4015" spans="1:37" hidden="1">
      <c r="A4015" t="s">
        <v>64</v>
      </c>
      <c r="B4015" t="s">
        <v>2</v>
      </c>
      <c r="C4015" t="s">
        <v>9</v>
      </c>
      <c r="D4015" t="s">
        <v>116</v>
      </c>
      <c r="E4015" t="s">
        <v>513</v>
      </c>
      <c r="F4015" t="str">
        <f t="shared" si="311"/>
        <v>铁岭市美术培训</v>
      </c>
      <c r="G4015" t="s">
        <v>101</v>
      </c>
      <c r="H4015" t="s">
        <v>429</v>
      </c>
      <c r="I4015" t="s">
        <v>70</v>
      </c>
      <c r="J4015">
        <v>124</v>
      </c>
      <c r="K4015">
        <v>0</v>
      </c>
      <c r="L4015" s="13">
        <f>VLOOKUP(C4015,'渗透率、续签率'!B:C,2,0)</f>
        <v>0.36699999999999999</v>
      </c>
      <c r="M4015" s="6">
        <v>0</v>
      </c>
      <c r="N4015">
        <v>12</v>
      </c>
      <c r="O4015">
        <v>0</v>
      </c>
      <c r="P4015" s="6">
        <v>0</v>
      </c>
      <c r="Q4015" s="13">
        <v>0</v>
      </c>
      <c r="R4015" s="13">
        <v>0</v>
      </c>
      <c r="S4015" s="31">
        <v>107</v>
      </c>
      <c r="T4015" s="6">
        <f>VLOOKUP(E4015,'参数设置&amp;汇总'!S:U,3,0)</f>
        <v>0.01</v>
      </c>
      <c r="U4015" s="78">
        <f t="shared" si="310"/>
        <v>0.12</v>
      </c>
      <c r="V4015" s="13">
        <v>0.85000000000000009</v>
      </c>
      <c r="W4015" s="78">
        <f t="shared" si="312"/>
        <v>0.14117647058823526</v>
      </c>
      <c r="X4015" s="1">
        <f>VLOOKUP(E4015,'渗透率、续签率'!AG:AJ,4,0)</f>
        <v>3285</v>
      </c>
      <c r="Y4015" s="1">
        <f t="shared" si="313"/>
        <v>463.76470588235287</v>
      </c>
      <c r="Z4015">
        <v>0</v>
      </c>
      <c r="AA4015" s="89">
        <f t="shared" si="314"/>
        <v>39420</v>
      </c>
      <c r="AH4015" s="37"/>
      <c r="AI4015" s="37"/>
      <c r="AK4015" s="37"/>
    </row>
    <row r="4016" spans="1:37" hidden="1">
      <c r="A4016" t="s">
        <v>64</v>
      </c>
      <c r="B4016" t="s">
        <v>2</v>
      </c>
      <c r="C4016" t="s">
        <v>9</v>
      </c>
      <c r="D4016" t="s">
        <v>116</v>
      </c>
      <c r="E4016" t="s">
        <v>513</v>
      </c>
      <c r="F4016" t="str">
        <f t="shared" si="311"/>
        <v>铁门关市美术培训</v>
      </c>
      <c r="G4016" t="s">
        <v>145</v>
      </c>
      <c r="H4016" t="s">
        <v>430</v>
      </c>
      <c r="I4016" t="s">
        <v>70</v>
      </c>
      <c r="J4016">
        <v>1</v>
      </c>
      <c r="K4016">
        <v>0</v>
      </c>
      <c r="L4016" s="13">
        <f>VLOOKUP(C4016,'渗透率、续签率'!B:C,2,0)</f>
        <v>0.36699999999999999</v>
      </c>
      <c r="M4016" s="6">
        <v>0</v>
      </c>
      <c r="N4016">
        <v>0</v>
      </c>
      <c r="O4016">
        <v>0</v>
      </c>
      <c r="P4016" s="6">
        <v>0</v>
      </c>
      <c r="Q4016" s="13">
        <v>0</v>
      </c>
      <c r="R4016" s="13">
        <v>0</v>
      </c>
      <c r="S4016" s="31">
        <v>0</v>
      </c>
      <c r="T4016" s="6">
        <f>VLOOKUP(E4016,'参数设置&amp;汇总'!S:U,3,0)</f>
        <v>0.01</v>
      </c>
      <c r="U4016" s="78">
        <f t="shared" si="310"/>
        <v>0</v>
      </c>
      <c r="V4016" s="13">
        <v>0.85000000000000009</v>
      </c>
      <c r="W4016" s="78">
        <f t="shared" si="312"/>
        <v>0</v>
      </c>
      <c r="X4016" s="1">
        <f>VLOOKUP(E4016,'渗透率、续签率'!AG:AJ,4,0)</f>
        <v>3285</v>
      </c>
      <c r="Y4016" s="1">
        <f t="shared" si="313"/>
        <v>0</v>
      </c>
      <c r="Z4016">
        <v>0</v>
      </c>
      <c r="AA4016" s="89">
        <f t="shared" si="314"/>
        <v>0</v>
      </c>
      <c r="AH4016" s="37"/>
      <c r="AI4016" s="37"/>
      <c r="AJ4016" s="1"/>
      <c r="AK4016" s="37"/>
    </row>
    <row r="4017" spans="1:37" hidden="1">
      <c r="A4017" t="s">
        <v>64</v>
      </c>
      <c r="B4017" t="s">
        <v>2</v>
      </c>
      <c r="C4017" t="s">
        <v>9</v>
      </c>
      <c r="D4017" t="s">
        <v>116</v>
      </c>
      <c r="E4017" t="s">
        <v>513</v>
      </c>
      <c r="F4017" t="str">
        <f t="shared" si="311"/>
        <v>铜仁市美术培训</v>
      </c>
      <c r="G4017" t="s">
        <v>167</v>
      </c>
      <c r="H4017" t="s">
        <v>431</v>
      </c>
      <c r="I4017" t="s">
        <v>70</v>
      </c>
      <c r="J4017">
        <v>93</v>
      </c>
      <c r="K4017">
        <v>0</v>
      </c>
      <c r="L4017" s="13">
        <f>VLOOKUP(C4017,'渗透率、续签率'!B:C,2,0)</f>
        <v>0.36699999999999999</v>
      </c>
      <c r="M4017" s="6">
        <v>0</v>
      </c>
      <c r="N4017">
        <v>11</v>
      </c>
      <c r="O4017">
        <v>0</v>
      </c>
      <c r="P4017" s="6">
        <v>0</v>
      </c>
      <c r="Q4017" s="13">
        <v>0</v>
      </c>
      <c r="R4017" s="13">
        <v>0</v>
      </c>
      <c r="S4017" s="31">
        <v>84</v>
      </c>
      <c r="T4017" s="6">
        <f>VLOOKUP(E4017,'参数设置&amp;汇总'!S:U,3,0)</f>
        <v>0.01</v>
      </c>
      <c r="U4017" s="78">
        <f t="shared" si="310"/>
        <v>0.11</v>
      </c>
      <c r="V4017" s="13">
        <v>0.85000000000000009</v>
      </c>
      <c r="W4017" s="78">
        <f t="shared" si="312"/>
        <v>0.12941176470588234</v>
      </c>
      <c r="X4017" s="1">
        <f>VLOOKUP(E4017,'渗透率、续签率'!AG:AJ,4,0)</f>
        <v>3285</v>
      </c>
      <c r="Y4017" s="1">
        <f t="shared" si="313"/>
        <v>425.11764705882348</v>
      </c>
      <c r="Z4017">
        <v>0</v>
      </c>
      <c r="AA4017" s="89">
        <f t="shared" si="314"/>
        <v>36135</v>
      </c>
      <c r="AH4017" s="37"/>
      <c r="AI4017" s="37"/>
      <c r="AK4017" s="37"/>
    </row>
    <row r="4018" spans="1:37" hidden="1">
      <c r="A4018" t="s">
        <v>64</v>
      </c>
      <c r="B4018" t="s">
        <v>2</v>
      </c>
      <c r="C4018" t="s">
        <v>9</v>
      </c>
      <c r="D4018" t="s">
        <v>116</v>
      </c>
      <c r="E4018" t="s">
        <v>513</v>
      </c>
      <c r="F4018" t="str">
        <f t="shared" si="311"/>
        <v>铜川市美术培训</v>
      </c>
      <c r="G4018" t="s">
        <v>108</v>
      </c>
      <c r="H4018" t="s">
        <v>432</v>
      </c>
      <c r="I4018" t="s">
        <v>70</v>
      </c>
      <c r="J4018">
        <v>32</v>
      </c>
      <c r="K4018">
        <v>0</v>
      </c>
      <c r="L4018" s="13">
        <f>VLOOKUP(C4018,'渗透率、续签率'!B:C,2,0)</f>
        <v>0.36699999999999999</v>
      </c>
      <c r="M4018" s="6">
        <v>0</v>
      </c>
      <c r="N4018">
        <v>14</v>
      </c>
      <c r="O4018">
        <v>0</v>
      </c>
      <c r="P4018" s="6">
        <v>0</v>
      </c>
      <c r="Q4018" s="13">
        <v>0</v>
      </c>
      <c r="R4018" s="13">
        <v>0</v>
      </c>
      <c r="S4018" s="31">
        <v>50</v>
      </c>
      <c r="T4018" s="6">
        <f>VLOOKUP(E4018,'参数设置&amp;汇总'!S:U,3,0)</f>
        <v>0.01</v>
      </c>
      <c r="U4018" s="78">
        <f t="shared" si="310"/>
        <v>0.14000000000000001</v>
      </c>
      <c r="V4018" s="13">
        <v>0.85000000000000009</v>
      </c>
      <c r="W4018" s="78">
        <f t="shared" si="312"/>
        <v>0.16470588235294117</v>
      </c>
      <c r="X4018" s="1">
        <f>VLOOKUP(E4018,'渗透率、续签率'!AG:AJ,4,0)</f>
        <v>3285</v>
      </c>
      <c r="Y4018" s="1">
        <f t="shared" si="313"/>
        <v>541.05882352941171</v>
      </c>
      <c r="Z4018">
        <v>0</v>
      </c>
      <c r="AA4018" s="89">
        <f t="shared" si="314"/>
        <v>45990</v>
      </c>
      <c r="AH4018" s="37"/>
      <c r="AI4018" s="37"/>
      <c r="AK4018" s="37"/>
    </row>
    <row r="4019" spans="1:37" hidden="1">
      <c r="A4019" t="s">
        <v>64</v>
      </c>
      <c r="B4019" t="s">
        <v>2</v>
      </c>
      <c r="C4019" t="s">
        <v>9</v>
      </c>
      <c r="D4019" t="s">
        <v>116</v>
      </c>
      <c r="E4019" t="s">
        <v>513</v>
      </c>
      <c r="F4019" t="str">
        <f t="shared" si="311"/>
        <v>铜陵市美术培训</v>
      </c>
      <c r="G4019" t="s">
        <v>94</v>
      </c>
      <c r="H4019" t="s">
        <v>433</v>
      </c>
      <c r="I4019" t="s">
        <v>68</v>
      </c>
      <c r="J4019">
        <v>88</v>
      </c>
      <c r="K4019">
        <v>0</v>
      </c>
      <c r="L4019" s="13">
        <f>VLOOKUP(C4019,'渗透率、续签率'!B:C,2,0)</f>
        <v>0.36699999999999999</v>
      </c>
      <c r="M4019" s="6">
        <v>0</v>
      </c>
      <c r="N4019">
        <v>9</v>
      </c>
      <c r="O4019">
        <v>0</v>
      </c>
      <c r="P4019" s="6">
        <v>0</v>
      </c>
      <c r="Q4019" s="13">
        <v>0</v>
      </c>
      <c r="R4019" s="13">
        <v>0</v>
      </c>
      <c r="S4019" s="31">
        <v>86</v>
      </c>
      <c r="T4019" s="6">
        <f>VLOOKUP(E4019,'参数设置&amp;汇总'!S:U,3,0)</f>
        <v>0.01</v>
      </c>
      <c r="U4019" s="78">
        <f t="shared" si="310"/>
        <v>0.09</v>
      </c>
      <c r="V4019" s="13">
        <v>0.85000000000000009</v>
      </c>
      <c r="W4019" s="78">
        <f t="shared" si="312"/>
        <v>0.10588235294117646</v>
      </c>
      <c r="X4019" s="1">
        <f>VLOOKUP(E4019,'渗透率、续签率'!AG:AJ,4,0)</f>
        <v>3285</v>
      </c>
      <c r="Y4019" s="1">
        <f t="shared" si="313"/>
        <v>347.82352941176464</v>
      </c>
      <c r="Z4019">
        <v>0</v>
      </c>
      <c r="AA4019" s="89">
        <f t="shared" si="314"/>
        <v>29565</v>
      </c>
      <c r="AH4019" s="37"/>
      <c r="AI4019" s="37"/>
      <c r="AK4019" s="37"/>
    </row>
    <row r="4020" spans="1:37" hidden="1">
      <c r="A4020" t="s">
        <v>64</v>
      </c>
      <c r="B4020" t="s">
        <v>2</v>
      </c>
      <c r="C4020" t="s">
        <v>9</v>
      </c>
      <c r="D4020" t="s">
        <v>116</v>
      </c>
      <c r="E4020" t="s">
        <v>513</v>
      </c>
      <c r="F4020" t="str">
        <f t="shared" si="311"/>
        <v>银川市美术培训</v>
      </c>
      <c r="G4020" t="s">
        <v>129</v>
      </c>
      <c r="H4020" t="s">
        <v>434</v>
      </c>
      <c r="I4020" t="s">
        <v>70</v>
      </c>
      <c r="J4020">
        <v>314</v>
      </c>
      <c r="K4020">
        <v>0</v>
      </c>
      <c r="L4020" s="13">
        <f>VLOOKUP(C4020,'渗透率、续签率'!B:C,2,0)</f>
        <v>0.36699999999999999</v>
      </c>
      <c r="M4020" s="6">
        <v>0</v>
      </c>
      <c r="N4020">
        <v>190</v>
      </c>
      <c r="O4020">
        <v>0</v>
      </c>
      <c r="P4020" s="6">
        <v>0</v>
      </c>
      <c r="Q4020" s="13">
        <v>1.2E-2</v>
      </c>
      <c r="R4020" s="13">
        <v>0</v>
      </c>
      <c r="S4020" s="31">
        <v>800</v>
      </c>
      <c r="T4020" s="6">
        <f>VLOOKUP(E4020,'参数设置&amp;汇总'!S:U,3,0)</f>
        <v>0.01</v>
      </c>
      <c r="U4020" s="78">
        <f t="shared" si="310"/>
        <v>1.9000000000000001</v>
      </c>
      <c r="V4020" s="13">
        <v>0.85000000000000009</v>
      </c>
      <c r="W4020" s="78">
        <f t="shared" si="312"/>
        <v>2.2352941176470589</v>
      </c>
      <c r="X4020" s="1">
        <f>VLOOKUP(E4020,'渗透率、续签率'!AG:AJ,4,0)</f>
        <v>3285</v>
      </c>
      <c r="Y4020" s="1">
        <f t="shared" si="313"/>
        <v>7342.9411764705883</v>
      </c>
      <c r="Z4020">
        <v>2</v>
      </c>
      <c r="AA4020" s="89">
        <f t="shared" si="314"/>
        <v>624150</v>
      </c>
      <c r="AH4020" s="37"/>
      <c r="AI4020" s="37"/>
      <c r="AK4020" s="37"/>
    </row>
    <row r="4021" spans="1:37" hidden="1">
      <c r="A4021" t="s">
        <v>64</v>
      </c>
      <c r="B4021" t="s">
        <v>2</v>
      </c>
      <c r="C4021" t="s">
        <v>9</v>
      </c>
      <c r="D4021" t="s">
        <v>116</v>
      </c>
      <c r="E4021" t="s">
        <v>513</v>
      </c>
      <c r="F4021" t="str">
        <f t="shared" si="311"/>
        <v>锡林郭勒盟美术培训</v>
      </c>
      <c r="G4021" t="s">
        <v>142</v>
      </c>
      <c r="H4021" t="s">
        <v>435</v>
      </c>
      <c r="I4021" t="s">
        <v>70</v>
      </c>
      <c r="J4021">
        <v>92</v>
      </c>
      <c r="K4021">
        <v>0</v>
      </c>
      <c r="L4021" s="13">
        <f>VLOOKUP(C4021,'渗透率、续签率'!B:C,2,0)</f>
        <v>0.36699999999999999</v>
      </c>
      <c r="M4021" s="6">
        <v>0</v>
      </c>
      <c r="N4021">
        <v>10</v>
      </c>
      <c r="O4021">
        <v>0</v>
      </c>
      <c r="P4021" s="6">
        <v>0</v>
      </c>
      <c r="Q4021" s="13">
        <v>0</v>
      </c>
      <c r="R4021" s="13">
        <v>0</v>
      </c>
      <c r="S4021" s="31">
        <v>85</v>
      </c>
      <c r="T4021" s="6">
        <f>VLOOKUP(E4021,'参数设置&amp;汇总'!S:U,3,0)</f>
        <v>0.01</v>
      </c>
      <c r="U4021" s="78">
        <f t="shared" si="310"/>
        <v>0.1</v>
      </c>
      <c r="V4021" s="13">
        <v>0.85000000000000009</v>
      </c>
      <c r="W4021" s="78">
        <f t="shared" si="312"/>
        <v>0.11764705882352941</v>
      </c>
      <c r="X4021" s="1">
        <f>VLOOKUP(E4021,'渗透率、续签率'!AG:AJ,4,0)</f>
        <v>3285</v>
      </c>
      <c r="Y4021" s="1">
        <f t="shared" si="313"/>
        <v>386.47058823529409</v>
      </c>
      <c r="Z4021">
        <v>1</v>
      </c>
      <c r="AA4021" s="89">
        <f t="shared" si="314"/>
        <v>32850</v>
      </c>
      <c r="AH4021" s="37"/>
      <c r="AI4021" s="37"/>
      <c r="AK4021" s="37"/>
    </row>
    <row r="4022" spans="1:37" hidden="1">
      <c r="A4022" t="s">
        <v>64</v>
      </c>
      <c r="B4022" t="s">
        <v>2</v>
      </c>
      <c r="C4022" t="s">
        <v>9</v>
      </c>
      <c r="D4022" t="s">
        <v>116</v>
      </c>
      <c r="E4022" t="s">
        <v>513</v>
      </c>
      <c r="F4022" t="str">
        <f t="shared" si="311"/>
        <v>锦州市美术培训</v>
      </c>
      <c r="G4022" t="s">
        <v>101</v>
      </c>
      <c r="H4022" t="s">
        <v>436</v>
      </c>
      <c r="I4022" t="s">
        <v>70</v>
      </c>
      <c r="J4022">
        <v>148</v>
      </c>
      <c r="K4022">
        <v>0</v>
      </c>
      <c r="L4022" s="13">
        <f>VLOOKUP(C4022,'渗透率、续签率'!B:C,2,0)</f>
        <v>0.36699999999999999</v>
      </c>
      <c r="M4022" s="6">
        <v>0</v>
      </c>
      <c r="N4022">
        <v>61</v>
      </c>
      <c r="O4022">
        <v>0</v>
      </c>
      <c r="P4022" s="6">
        <v>0</v>
      </c>
      <c r="Q4022" s="13">
        <v>0</v>
      </c>
      <c r="R4022" s="13">
        <v>0</v>
      </c>
      <c r="S4022" s="31">
        <v>264</v>
      </c>
      <c r="T4022" s="6">
        <f>VLOOKUP(E4022,'参数设置&amp;汇总'!S:U,3,0)</f>
        <v>0.01</v>
      </c>
      <c r="U4022" s="78">
        <f t="shared" si="310"/>
        <v>0.61</v>
      </c>
      <c r="V4022" s="13">
        <v>0.85000000000000009</v>
      </c>
      <c r="W4022" s="78">
        <f t="shared" si="312"/>
        <v>0.7176470588235293</v>
      </c>
      <c r="X4022" s="1">
        <f>VLOOKUP(E4022,'渗透率、续签率'!AG:AJ,4,0)</f>
        <v>3285</v>
      </c>
      <c r="Y4022" s="1">
        <f t="shared" si="313"/>
        <v>2357.4705882352937</v>
      </c>
      <c r="Z4022">
        <v>6</v>
      </c>
      <c r="AA4022" s="89">
        <f t="shared" si="314"/>
        <v>200385</v>
      </c>
      <c r="AH4022" s="37"/>
      <c r="AI4022" s="37"/>
      <c r="AK4022" s="37"/>
    </row>
    <row r="4023" spans="1:37" hidden="1">
      <c r="A4023" t="s">
        <v>64</v>
      </c>
      <c r="B4023" t="s">
        <v>2</v>
      </c>
      <c r="C4023" t="s">
        <v>9</v>
      </c>
      <c r="D4023" t="s">
        <v>116</v>
      </c>
      <c r="E4023" t="s">
        <v>513</v>
      </c>
      <c r="F4023" t="str">
        <f t="shared" si="311"/>
        <v>镇江市美术培训</v>
      </c>
      <c r="G4023" t="s">
        <v>73</v>
      </c>
      <c r="H4023" t="s">
        <v>437</v>
      </c>
      <c r="I4023" t="s">
        <v>70</v>
      </c>
      <c r="J4023">
        <v>280</v>
      </c>
      <c r="K4023">
        <v>0</v>
      </c>
      <c r="L4023" s="13">
        <f>VLOOKUP(C4023,'渗透率、续签率'!B:C,2,0)</f>
        <v>0.36699999999999999</v>
      </c>
      <c r="M4023" s="6">
        <v>0</v>
      </c>
      <c r="N4023">
        <v>59</v>
      </c>
      <c r="O4023">
        <v>0</v>
      </c>
      <c r="P4023" s="6">
        <v>0</v>
      </c>
      <c r="Q4023" s="13">
        <v>1.7999999999999999E-2</v>
      </c>
      <c r="R4023" s="13">
        <v>0</v>
      </c>
      <c r="S4023" s="31">
        <v>286</v>
      </c>
      <c r="T4023" s="6">
        <f>VLOOKUP(E4023,'参数设置&amp;汇总'!S:U,3,0)</f>
        <v>0.01</v>
      </c>
      <c r="U4023" s="78">
        <f t="shared" si="310"/>
        <v>0.59</v>
      </c>
      <c r="V4023" s="13">
        <v>0.85000000000000009</v>
      </c>
      <c r="W4023" s="78">
        <f t="shared" si="312"/>
        <v>0.69411764705882339</v>
      </c>
      <c r="X4023" s="1">
        <f>VLOOKUP(E4023,'渗透率、续签率'!AG:AJ,4,0)</f>
        <v>3285</v>
      </c>
      <c r="Y4023" s="1">
        <f t="shared" si="313"/>
        <v>2280.1764705882347</v>
      </c>
      <c r="Z4023">
        <v>13</v>
      </c>
      <c r="AA4023" s="89">
        <f t="shared" si="314"/>
        <v>193815</v>
      </c>
      <c r="AH4023" s="37"/>
      <c r="AI4023" s="37"/>
      <c r="AK4023" s="37"/>
    </row>
    <row r="4024" spans="1:37" hidden="1">
      <c r="A4024" t="s">
        <v>64</v>
      </c>
      <c r="B4024" t="s">
        <v>2</v>
      </c>
      <c r="C4024" t="s">
        <v>9</v>
      </c>
      <c r="D4024" t="s">
        <v>116</v>
      </c>
      <c r="E4024" t="s">
        <v>513</v>
      </c>
      <c r="F4024" t="str">
        <f t="shared" si="311"/>
        <v>长春市美术培训</v>
      </c>
      <c r="G4024" t="s">
        <v>188</v>
      </c>
      <c r="H4024" t="s">
        <v>438</v>
      </c>
      <c r="I4024" t="s">
        <v>70</v>
      </c>
      <c r="J4024" s="1">
        <v>1036</v>
      </c>
      <c r="K4024">
        <v>4</v>
      </c>
      <c r="L4024" s="13">
        <f>VLOOKUP(C4024,'渗透率、续签率'!B:C,2,0)</f>
        <v>0.36699999999999999</v>
      </c>
      <c r="M4024" s="6">
        <v>0</v>
      </c>
      <c r="N4024">
        <v>500</v>
      </c>
      <c r="O4024">
        <v>4</v>
      </c>
      <c r="P4024" s="6">
        <v>0.01</v>
      </c>
      <c r="Q4024" s="13">
        <v>5.6000000000000001E-2</v>
      </c>
      <c r="R4024" s="13">
        <v>0</v>
      </c>
      <c r="S4024" s="31">
        <v>2130</v>
      </c>
      <c r="T4024" s="6">
        <f>VLOOKUP(E4024,'参数设置&amp;汇总'!S:U,3,0)</f>
        <v>0.01</v>
      </c>
      <c r="U4024" s="78">
        <f t="shared" si="310"/>
        <v>5</v>
      </c>
      <c r="V4024" s="13">
        <v>0.85000000000000009</v>
      </c>
      <c r="W4024" s="78">
        <f t="shared" si="312"/>
        <v>4.1552941176470588</v>
      </c>
      <c r="X4024" s="1">
        <f>VLOOKUP(E4024,'渗透率、续签率'!AG:AJ,4,0)</f>
        <v>3285</v>
      </c>
      <c r="Y4024" s="1">
        <f t="shared" si="313"/>
        <v>13650.141176470588</v>
      </c>
      <c r="Z4024">
        <v>27</v>
      </c>
      <c r="AA4024" s="89">
        <f t="shared" si="314"/>
        <v>1642500</v>
      </c>
      <c r="AH4024" s="37"/>
      <c r="AI4024" s="37"/>
      <c r="AK4024" s="37"/>
    </row>
    <row r="4025" spans="1:37" hidden="1">
      <c r="A4025" t="s">
        <v>64</v>
      </c>
      <c r="B4025" t="s">
        <v>2</v>
      </c>
      <c r="C4025" t="s">
        <v>9</v>
      </c>
      <c r="D4025" t="s">
        <v>116</v>
      </c>
      <c r="E4025" t="s">
        <v>513</v>
      </c>
      <c r="F4025" t="str">
        <f t="shared" si="311"/>
        <v>长治市美术培训</v>
      </c>
      <c r="G4025" t="s">
        <v>134</v>
      </c>
      <c r="H4025" t="s">
        <v>439</v>
      </c>
      <c r="I4025" t="s">
        <v>70</v>
      </c>
      <c r="J4025">
        <v>128</v>
      </c>
      <c r="K4025">
        <v>0</v>
      </c>
      <c r="L4025" s="13">
        <f>VLOOKUP(C4025,'渗透率、续签率'!B:C,2,0)</f>
        <v>0.36699999999999999</v>
      </c>
      <c r="M4025" s="6">
        <v>0</v>
      </c>
      <c r="N4025">
        <v>54</v>
      </c>
      <c r="O4025">
        <v>0</v>
      </c>
      <c r="P4025" s="6">
        <v>0</v>
      </c>
      <c r="Q4025" s="13">
        <v>0</v>
      </c>
      <c r="R4025" s="13">
        <v>0</v>
      </c>
      <c r="S4025" s="31">
        <v>201</v>
      </c>
      <c r="T4025" s="6">
        <f>VLOOKUP(E4025,'参数设置&amp;汇总'!S:U,3,0)</f>
        <v>0.01</v>
      </c>
      <c r="U4025" s="78">
        <f t="shared" si="310"/>
        <v>0.54</v>
      </c>
      <c r="V4025" s="13">
        <v>0.85000000000000009</v>
      </c>
      <c r="W4025" s="78">
        <f t="shared" si="312"/>
        <v>0.63529411764705879</v>
      </c>
      <c r="X4025" s="1">
        <f>VLOOKUP(E4025,'渗透率、续签率'!AG:AJ,4,0)</f>
        <v>3285</v>
      </c>
      <c r="Y4025" s="1">
        <f t="shared" si="313"/>
        <v>2086.9411764705883</v>
      </c>
      <c r="Z4025">
        <v>4</v>
      </c>
      <c r="AA4025" s="89">
        <f t="shared" si="314"/>
        <v>177390</v>
      </c>
      <c r="AH4025" s="37"/>
      <c r="AI4025" s="37"/>
      <c r="AK4025" s="37"/>
    </row>
    <row r="4026" spans="1:37" hidden="1">
      <c r="A4026" t="s">
        <v>64</v>
      </c>
      <c r="B4026" t="s">
        <v>2</v>
      </c>
      <c r="C4026" t="s">
        <v>9</v>
      </c>
      <c r="D4026" t="s">
        <v>116</v>
      </c>
      <c r="E4026" t="s">
        <v>513</v>
      </c>
      <c r="F4026" t="str">
        <f t="shared" si="311"/>
        <v>阜新市美术培训</v>
      </c>
      <c r="G4026" t="s">
        <v>101</v>
      </c>
      <c r="H4026" t="s">
        <v>440</v>
      </c>
      <c r="I4026" t="s">
        <v>70</v>
      </c>
      <c r="J4026">
        <v>78</v>
      </c>
      <c r="K4026">
        <v>0</v>
      </c>
      <c r="L4026" s="13">
        <f>VLOOKUP(C4026,'渗透率、续签率'!B:C,2,0)</f>
        <v>0.36699999999999999</v>
      </c>
      <c r="M4026" s="6">
        <v>0</v>
      </c>
      <c r="N4026">
        <v>21</v>
      </c>
      <c r="O4026">
        <v>0</v>
      </c>
      <c r="P4026" s="6">
        <v>0</v>
      </c>
      <c r="Q4026" s="13">
        <v>0</v>
      </c>
      <c r="R4026" s="13">
        <v>0</v>
      </c>
      <c r="S4026" s="31">
        <v>104</v>
      </c>
      <c r="T4026" s="6">
        <f>VLOOKUP(E4026,'参数设置&amp;汇总'!S:U,3,0)</f>
        <v>0.01</v>
      </c>
      <c r="U4026" s="78">
        <f t="shared" si="310"/>
        <v>0.21</v>
      </c>
      <c r="V4026" s="13">
        <v>0.85000000000000009</v>
      </c>
      <c r="W4026" s="78">
        <f t="shared" si="312"/>
        <v>0.24705882352941172</v>
      </c>
      <c r="X4026" s="1">
        <f>VLOOKUP(E4026,'渗透率、续签率'!AG:AJ,4,0)</f>
        <v>3285</v>
      </c>
      <c r="Y4026" s="1">
        <f t="shared" si="313"/>
        <v>811.58823529411745</v>
      </c>
      <c r="Z4026">
        <v>1</v>
      </c>
      <c r="AA4026" s="89">
        <f t="shared" si="314"/>
        <v>68985</v>
      </c>
      <c r="AH4026" s="37"/>
      <c r="AI4026" s="37"/>
      <c r="AK4026" s="37"/>
    </row>
    <row r="4027" spans="1:37" hidden="1">
      <c r="A4027" t="s">
        <v>64</v>
      </c>
      <c r="B4027" t="s">
        <v>2</v>
      </c>
      <c r="C4027" t="s">
        <v>9</v>
      </c>
      <c r="D4027" t="s">
        <v>116</v>
      </c>
      <c r="E4027" t="s">
        <v>513</v>
      </c>
      <c r="F4027" t="str">
        <f t="shared" si="311"/>
        <v>阜阳市美术培训</v>
      </c>
      <c r="G4027" t="s">
        <v>94</v>
      </c>
      <c r="H4027" t="s">
        <v>441</v>
      </c>
      <c r="I4027" t="s">
        <v>68</v>
      </c>
      <c r="J4027">
        <v>417</v>
      </c>
      <c r="K4027">
        <v>0</v>
      </c>
      <c r="L4027" s="13">
        <f>VLOOKUP(C4027,'渗透率、续签率'!B:C,2,0)</f>
        <v>0.36699999999999999</v>
      </c>
      <c r="M4027" s="6">
        <v>0</v>
      </c>
      <c r="N4027">
        <v>101</v>
      </c>
      <c r="O4027">
        <v>0</v>
      </c>
      <c r="P4027" s="6">
        <v>0</v>
      </c>
      <c r="Q4027" s="13">
        <v>1.0999999999999999E-2</v>
      </c>
      <c r="R4027" s="13">
        <v>0</v>
      </c>
      <c r="S4027" s="31">
        <v>438</v>
      </c>
      <c r="T4027" s="6">
        <f>VLOOKUP(E4027,'参数设置&amp;汇总'!S:U,3,0)</f>
        <v>0.01</v>
      </c>
      <c r="U4027" s="78">
        <f t="shared" si="310"/>
        <v>1.01</v>
      </c>
      <c r="V4027" s="13">
        <v>0.85000000000000009</v>
      </c>
      <c r="W4027" s="78">
        <f t="shared" si="312"/>
        <v>1.1882352941176468</v>
      </c>
      <c r="X4027" s="1">
        <f>VLOOKUP(E4027,'渗透率、续签率'!AG:AJ,4,0)</f>
        <v>3285</v>
      </c>
      <c r="Y4027" s="1">
        <f t="shared" si="313"/>
        <v>3903.3529411764698</v>
      </c>
      <c r="Z4027">
        <v>9</v>
      </c>
      <c r="AA4027" s="89">
        <f t="shared" si="314"/>
        <v>331785</v>
      </c>
      <c r="AH4027" s="37"/>
      <c r="AI4027" s="37"/>
      <c r="AK4027" s="37"/>
    </row>
    <row r="4028" spans="1:37" hidden="1">
      <c r="A4028" t="s">
        <v>64</v>
      </c>
      <c r="B4028" t="s">
        <v>2</v>
      </c>
      <c r="C4028" t="s">
        <v>9</v>
      </c>
      <c r="D4028" t="s">
        <v>116</v>
      </c>
      <c r="E4028" t="s">
        <v>513</v>
      </c>
      <c r="F4028" t="str">
        <f t="shared" si="311"/>
        <v>防城港市美术培训</v>
      </c>
      <c r="G4028" t="s">
        <v>88</v>
      </c>
      <c r="H4028" t="s">
        <v>442</v>
      </c>
      <c r="I4028" t="s">
        <v>68</v>
      </c>
      <c r="J4028">
        <v>48</v>
      </c>
      <c r="K4028">
        <v>0</v>
      </c>
      <c r="L4028" s="13">
        <f>VLOOKUP(C4028,'渗透率、续签率'!B:C,2,0)</f>
        <v>0.36699999999999999</v>
      </c>
      <c r="M4028" s="6">
        <v>0</v>
      </c>
      <c r="N4028">
        <v>14</v>
      </c>
      <c r="O4028">
        <v>0</v>
      </c>
      <c r="P4028" s="6">
        <v>0</v>
      </c>
      <c r="Q4028" s="13">
        <v>0</v>
      </c>
      <c r="R4028" s="13">
        <v>0</v>
      </c>
      <c r="S4028" s="31">
        <v>60</v>
      </c>
      <c r="T4028" s="6">
        <f>VLOOKUP(E4028,'参数设置&amp;汇总'!S:U,3,0)</f>
        <v>0.01</v>
      </c>
      <c r="U4028" s="78">
        <f t="shared" si="310"/>
        <v>0.14000000000000001</v>
      </c>
      <c r="V4028" s="13">
        <v>0.85000000000000009</v>
      </c>
      <c r="W4028" s="78">
        <f t="shared" si="312"/>
        <v>0.16470588235294117</v>
      </c>
      <c r="X4028" s="1">
        <f>VLOOKUP(E4028,'渗透率、续签率'!AG:AJ,4,0)</f>
        <v>3285</v>
      </c>
      <c r="Y4028" s="1">
        <f t="shared" si="313"/>
        <v>541.05882352941171</v>
      </c>
      <c r="Z4028">
        <v>0</v>
      </c>
      <c r="AA4028" s="89">
        <f t="shared" si="314"/>
        <v>45990</v>
      </c>
      <c r="AH4028" s="37"/>
      <c r="AI4028" s="37"/>
      <c r="AK4028" s="37"/>
    </row>
    <row r="4029" spans="1:37" hidden="1">
      <c r="A4029" t="s">
        <v>64</v>
      </c>
      <c r="B4029" t="s">
        <v>2</v>
      </c>
      <c r="C4029" t="s">
        <v>9</v>
      </c>
      <c r="D4029" t="s">
        <v>116</v>
      </c>
      <c r="E4029" t="s">
        <v>513</v>
      </c>
      <c r="F4029" t="str">
        <f t="shared" si="311"/>
        <v>阳江市美术培训</v>
      </c>
      <c r="G4029" t="s">
        <v>75</v>
      </c>
      <c r="H4029" t="s">
        <v>443</v>
      </c>
      <c r="I4029" t="s">
        <v>68</v>
      </c>
      <c r="J4029">
        <v>182</v>
      </c>
      <c r="K4029">
        <v>0</v>
      </c>
      <c r="L4029" s="13">
        <f>VLOOKUP(C4029,'渗透率、续签率'!B:C,2,0)</f>
        <v>0.36699999999999999</v>
      </c>
      <c r="M4029" s="6">
        <v>0</v>
      </c>
      <c r="N4029">
        <v>17</v>
      </c>
      <c r="O4029">
        <v>0</v>
      </c>
      <c r="P4029" s="6">
        <v>0</v>
      </c>
      <c r="Q4029" s="13">
        <v>0</v>
      </c>
      <c r="R4029" s="13">
        <v>0</v>
      </c>
      <c r="S4029" s="31">
        <v>137</v>
      </c>
      <c r="T4029" s="6">
        <f>VLOOKUP(E4029,'参数设置&amp;汇总'!S:U,3,0)</f>
        <v>0.01</v>
      </c>
      <c r="U4029" s="78">
        <f t="shared" si="310"/>
        <v>0.17</v>
      </c>
      <c r="V4029" s="13">
        <v>0.85000000000000009</v>
      </c>
      <c r="W4029" s="78">
        <f t="shared" si="312"/>
        <v>0.19999999999999998</v>
      </c>
      <c r="X4029" s="1">
        <f>VLOOKUP(E4029,'渗透率、续签率'!AG:AJ,4,0)</f>
        <v>3285</v>
      </c>
      <c r="Y4029" s="1">
        <f t="shared" si="313"/>
        <v>657</v>
      </c>
      <c r="Z4029">
        <v>4</v>
      </c>
      <c r="AA4029" s="89">
        <f t="shared" si="314"/>
        <v>55845</v>
      </c>
      <c r="AH4029" s="37"/>
      <c r="AI4029" s="37"/>
      <c r="AK4029" s="37"/>
    </row>
    <row r="4030" spans="1:37" hidden="1">
      <c r="A4030" t="s">
        <v>64</v>
      </c>
      <c r="B4030" t="s">
        <v>2</v>
      </c>
      <c r="C4030" t="s">
        <v>9</v>
      </c>
      <c r="D4030" t="s">
        <v>116</v>
      </c>
      <c r="E4030" t="s">
        <v>513</v>
      </c>
      <c r="F4030" t="str">
        <f t="shared" si="311"/>
        <v>阳泉市美术培训</v>
      </c>
      <c r="G4030" t="s">
        <v>134</v>
      </c>
      <c r="H4030" t="s">
        <v>444</v>
      </c>
      <c r="I4030" t="s">
        <v>70</v>
      </c>
      <c r="J4030">
        <v>49</v>
      </c>
      <c r="K4030">
        <v>0</v>
      </c>
      <c r="L4030" s="13">
        <f>VLOOKUP(C4030,'渗透率、续签率'!B:C,2,0)</f>
        <v>0.36699999999999999</v>
      </c>
      <c r="M4030" s="6">
        <v>0</v>
      </c>
      <c r="N4030">
        <v>37</v>
      </c>
      <c r="O4030">
        <v>0</v>
      </c>
      <c r="P4030" s="6">
        <v>0</v>
      </c>
      <c r="Q4030" s="13">
        <v>2.9000000000000001E-2</v>
      </c>
      <c r="R4030" s="13">
        <v>0</v>
      </c>
      <c r="S4030" s="31">
        <v>68</v>
      </c>
      <c r="T4030" s="6">
        <f>VLOOKUP(E4030,'参数设置&amp;汇总'!S:U,3,0)</f>
        <v>0.01</v>
      </c>
      <c r="U4030" s="78">
        <f t="shared" si="310"/>
        <v>0.37</v>
      </c>
      <c r="V4030" s="13">
        <v>0.85000000000000009</v>
      </c>
      <c r="W4030" s="78">
        <f t="shared" si="312"/>
        <v>0.43529411764705878</v>
      </c>
      <c r="X4030" s="1">
        <f>VLOOKUP(E4030,'渗透率、续签率'!AG:AJ,4,0)</f>
        <v>3285</v>
      </c>
      <c r="Y4030" s="1">
        <f t="shared" si="313"/>
        <v>1429.9411764705881</v>
      </c>
      <c r="Z4030">
        <v>1</v>
      </c>
      <c r="AA4030" s="89">
        <f t="shared" si="314"/>
        <v>121545</v>
      </c>
    </row>
    <row r="4031" spans="1:37" hidden="1">
      <c r="A4031" t="s">
        <v>64</v>
      </c>
      <c r="B4031" t="s">
        <v>2</v>
      </c>
      <c r="C4031" t="s">
        <v>9</v>
      </c>
      <c r="D4031" t="s">
        <v>116</v>
      </c>
      <c r="E4031" t="s">
        <v>513</v>
      </c>
      <c r="F4031" t="str">
        <f t="shared" si="311"/>
        <v>阿克苏地区美术培训</v>
      </c>
      <c r="G4031" t="s">
        <v>145</v>
      </c>
      <c r="H4031" t="s">
        <v>445</v>
      </c>
      <c r="I4031" t="s">
        <v>70</v>
      </c>
      <c r="J4031">
        <v>40</v>
      </c>
      <c r="K4031">
        <v>0</v>
      </c>
      <c r="L4031" s="13">
        <f>VLOOKUP(C4031,'渗透率、续签率'!B:C,2,0)</f>
        <v>0.36699999999999999</v>
      </c>
      <c r="M4031" s="6">
        <v>0</v>
      </c>
      <c r="N4031">
        <v>10</v>
      </c>
      <c r="O4031">
        <v>0</v>
      </c>
      <c r="P4031" s="6">
        <v>0</v>
      </c>
      <c r="Q4031" s="13">
        <v>0.123</v>
      </c>
      <c r="R4031" s="13">
        <v>0</v>
      </c>
      <c r="S4031" s="31">
        <v>59</v>
      </c>
      <c r="T4031" s="6">
        <f>VLOOKUP(E4031,'参数设置&amp;汇总'!S:U,3,0)</f>
        <v>0.01</v>
      </c>
      <c r="U4031" s="78">
        <f t="shared" si="310"/>
        <v>0.1</v>
      </c>
      <c r="V4031" s="13">
        <v>0.85000000000000009</v>
      </c>
      <c r="W4031" s="78">
        <f t="shared" si="312"/>
        <v>0.11764705882352941</v>
      </c>
      <c r="X4031" s="1">
        <f>VLOOKUP(E4031,'渗透率、续签率'!AG:AJ,4,0)</f>
        <v>3285</v>
      </c>
      <c r="Y4031" s="1">
        <f t="shared" si="313"/>
        <v>386.47058823529409</v>
      </c>
      <c r="Z4031">
        <v>0</v>
      </c>
      <c r="AA4031" s="89">
        <f t="shared" si="314"/>
        <v>32850</v>
      </c>
    </row>
    <row r="4032" spans="1:37" hidden="1">
      <c r="A4032" t="s">
        <v>64</v>
      </c>
      <c r="B4032" t="s">
        <v>2</v>
      </c>
      <c r="C4032" t="s">
        <v>9</v>
      </c>
      <c r="D4032" t="s">
        <v>116</v>
      </c>
      <c r="E4032" t="s">
        <v>513</v>
      </c>
      <c r="F4032" t="str">
        <f t="shared" si="311"/>
        <v>阿勒泰地区美术培训</v>
      </c>
      <c r="G4032" t="s">
        <v>145</v>
      </c>
      <c r="H4032" t="s">
        <v>446</v>
      </c>
      <c r="I4032" t="s">
        <v>70</v>
      </c>
      <c r="J4032">
        <v>3</v>
      </c>
      <c r="K4032">
        <v>0</v>
      </c>
      <c r="L4032" s="13">
        <f>VLOOKUP(C4032,'渗透率、续签率'!B:C,2,0)</f>
        <v>0.36699999999999999</v>
      </c>
      <c r="M4032" s="6">
        <v>0</v>
      </c>
      <c r="N4032">
        <v>0</v>
      </c>
      <c r="O4032">
        <v>0</v>
      </c>
      <c r="P4032" s="6">
        <v>0</v>
      </c>
      <c r="Q4032" s="13">
        <v>0</v>
      </c>
      <c r="R4032" s="13">
        <v>0</v>
      </c>
      <c r="S4032" s="31">
        <v>1</v>
      </c>
      <c r="T4032" s="6">
        <f>VLOOKUP(E4032,'参数设置&amp;汇总'!S:U,3,0)</f>
        <v>0.01</v>
      </c>
      <c r="U4032" s="78">
        <f t="shared" si="310"/>
        <v>0</v>
      </c>
      <c r="V4032" s="13">
        <v>0.85000000000000009</v>
      </c>
      <c r="W4032" s="78">
        <f t="shared" si="312"/>
        <v>0</v>
      </c>
      <c r="X4032" s="1">
        <f>VLOOKUP(E4032,'渗透率、续签率'!AG:AJ,4,0)</f>
        <v>3285</v>
      </c>
      <c r="Y4032" s="1">
        <f t="shared" si="313"/>
        <v>0</v>
      </c>
      <c r="Z4032">
        <v>0</v>
      </c>
      <c r="AA4032" s="89">
        <f t="shared" si="314"/>
        <v>0</v>
      </c>
      <c r="AH4032" s="37"/>
      <c r="AI4032" s="37"/>
      <c r="AK4032" s="37"/>
    </row>
    <row r="4033" spans="1:37" hidden="1">
      <c r="A4033" t="s">
        <v>64</v>
      </c>
      <c r="B4033" t="s">
        <v>2</v>
      </c>
      <c r="C4033" t="s">
        <v>9</v>
      </c>
      <c r="D4033" t="s">
        <v>116</v>
      </c>
      <c r="E4033" t="s">
        <v>513</v>
      </c>
      <c r="F4033" t="str">
        <f t="shared" si="311"/>
        <v>阿坝藏族羌族自治州美术培训</v>
      </c>
      <c r="G4033" t="s">
        <v>77</v>
      </c>
      <c r="H4033" t="s">
        <v>447</v>
      </c>
      <c r="I4033" t="s">
        <v>70</v>
      </c>
      <c r="J4033">
        <v>8</v>
      </c>
      <c r="K4033">
        <v>0</v>
      </c>
      <c r="L4033" s="13">
        <f>VLOOKUP(C4033,'渗透率、续签率'!B:C,2,0)</f>
        <v>0.36699999999999999</v>
      </c>
      <c r="M4033" s="6">
        <v>0</v>
      </c>
      <c r="N4033">
        <v>0</v>
      </c>
      <c r="O4033">
        <v>0</v>
      </c>
      <c r="P4033" s="6">
        <v>0</v>
      </c>
      <c r="Q4033" s="13">
        <v>0</v>
      </c>
      <c r="R4033" s="13">
        <v>0</v>
      </c>
      <c r="S4033" s="31">
        <v>4</v>
      </c>
      <c r="T4033" s="6">
        <f>VLOOKUP(E4033,'参数设置&amp;汇总'!S:U,3,0)</f>
        <v>0.01</v>
      </c>
      <c r="U4033" s="78">
        <f t="shared" si="310"/>
        <v>0</v>
      </c>
      <c r="V4033" s="13">
        <v>0.85000000000000009</v>
      </c>
      <c r="W4033" s="78">
        <f t="shared" si="312"/>
        <v>0</v>
      </c>
      <c r="X4033" s="1">
        <f>VLOOKUP(E4033,'渗透率、续签率'!AG:AJ,4,0)</f>
        <v>3285</v>
      </c>
      <c r="Y4033" s="1">
        <f t="shared" si="313"/>
        <v>0</v>
      </c>
      <c r="Z4033">
        <v>0</v>
      </c>
      <c r="AA4033" s="89">
        <f t="shared" si="314"/>
        <v>0</v>
      </c>
    </row>
    <row r="4034" spans="1:37" hidden="1">
      <c r="A4034" t="s">
        <v>64</v>
      </c>
      <c r="B4034" t="s">
        <v>2</v>
      </c>
      <c r="C4034" t="s">
        <v>9</v>
      </c>
      <c r="D4034" t="s">
        <v>116</v>
      </c>
      <c r="E4034" t="s">
        <v>513</v>
      </c>
      <c r="F4034" t="str">
        <f t="shared" si="311"/>
        <v>阿拉善盟美术培训</v>
      </c>
      <c r="G4034" t="s">
        <v>142</v>
      </c>
      <c r="H4034" t="s">
        <v>448</v>
      </c>
      <c r="I4034" t="s">
        <v>70</v>
      </c>
      <c r="J4034">
        <v>17</v>
      </c>
      <c r="K4034">
        <v>0</v>
      </c>
      <c r="L4034" s="13">
        <f>VLOOKUP(C4034,'渗透率、续签率'!B:C,2,0)</f>
        <v>0.36699999999999999</v>
      </c>
      <c r="M4034" s="6">
        <v>0</v>
      </c>
      <c r="N4034">
        <v>3</v>
      </c>
      <c r="O4034">
        <v>0</v>
      </c>
      <c r="P4034" s="6">
        <v>0</v>
      </c>
      <c r="Q4034" s="13">
        <v>0</v>
      </c>
      <c r="R4034" s="13">
        <v>0</v>
      </c>
      <c r="S4034" s="31">
        <v>22</v>
      </c>
      <c r="T4034" s="6">
        <f>VLOOKUP(E4034,'参数设置&amp;汇总'!S:U,3,0)</f>
        <v>0.01</v>
      </c>
      <c r="U4034" s="78">
        <f t="shared" si="310"/>
        <v>0.03</v>
      </c>
      <c r="V4034" s="13">
        <v>0.85000000000000009</v>
      </c>
      <c r="W4034" s="78">
        <f t="shared" si="312"/>
        <v>3.5294117647058816E-2</v>
      </c>
      <c r="X4034" s="1">
        <f>VLOOKUP(E4034,'渗透率、续签率'!AG:AJ,4,0)</f>
        <v>3285</v>
      </c>
      <c r="Y4034" s="1">
        <f t="shared" si="313"/>
        <v>115.94117647058822</v>
      </c>
      <c r="Z4034">
        <v>0</v>
      </c>
      <c r="AA4034" s="89">
        <f t="shared" si="314"/>
        <v>9855</v>
      </c>
    </row>
    <row r="4035" spans="1:37" hidden="1">
      <c r="A4035" t="s">
        <v>64</v>
      </c>
      <c r="B4035" t="s">
        <v>2</v>
      </c>
      <c r="C4035" t="s">
        <v>9</v>
      </c>
      <c r="D4035" t="s">
        <v>116</v>
      </c>
      <c r="E4035" t="s">
        <v>513</v>
      </c>
      <c r="F4035" t="str">
        <f t="shared" si="311"/>
        <v>阿拉尔市美术培训</v>
      </c>
      <c r="G4035" t="s">
        <v>145</v>
      </c>
      <c r="H4035" t="s">
        <v>449</v>
      </c>
      <c r="I4035" t="s">
        <v>70</v>
      </c>
      <c r="J4035">
        <v>10</v>
      </c>
      <c r="K4035">
        <v>0</v>
      </c>
      <c r="L4035" s="13">
        <f>VLOOKUP(C4035,'渗透率、续签率'!B:C,2,0)</f>
        <v>0.36699999999999999</v>
      </c>
      <c r="M4035" s="6">
        <v>0</v>
      </c>
      <c r="N4035">
        <v>1</v>
      </c>
      <c r="O4035">
        <v>0</v>
      </c>
      <c r="P4035" s="6">
        <v>0</v>
      </c>
      <c r="Q4035" s="13">
        <v>0</v>
      </c>
      <c r="R4035" s="13">
        <v>0</v>
      </c>
      <c r="S4035" s="31">
        <v>11</v>
      </c>
      <c r="T4035" s="6">
        <f>VLOOKUP(E4035,'参数设置&amp;汇总'!S:U,3,0)</f>
        <v>0.01</v>
      </c>
      <c r="U4035" s="78">
        <f t="shared" ref="U4035:U4098" si="315">IF(T4035*N4035&gt;=O4035,T4035*N4035,O4035)</f>
        <v>0.01</v>
      </c>
      <c r="V4035" s="13">
        <v>0.85000000000000009</v>
      </c>
      <c r="W4035" s="78">
        <f t="shared" si="312"/>
        <v>1.1764705882352941E-2</v>
      </c>
      <c r="X4035" s="1">
        <f>VLOOKUP(E4035,'渗透率、续签率'!AG:AJ,4,0)</f>
        <v>3285</v>
      </c>
      <c r="Y4035" s="1">
        <f t="shared" si="313"/>
        <v>38.647058823529413</v>
      </c>
      <c r="Z4035">
        <v>0</v>
      </c>
      <c r="AA4035" s="89">
        <f t="shared" si="314"/>
        <v>3285</v>
      </c>
      <c r="AH4035" s="37"/>
      <c r="AI4035" s="37"/>
      <c r="AK4035" s="37"/>
    </row>
    <row r="4036" spans="1:37" hidden="1">
      <c r="A4036" t="s">
        <v>64</v>
      </c>
      <c r="B4036" t="s">
        <v>2</v>
      </c>
      <c r="C4036" t="s">
        <v>9</v>
      </c>
      <c r="D4036" t="s">
        <v>116</v>
      </c>
      <c r="E4036" t="s">
        <v>513</v>
      </c>
      <c r="F4036" t="str">
        <f t="shared" ref="F4036:F4099" si="316">H4036&amp;C4036</f>
        <v>阿里地区美术培训</v>
      </c>
      <c r="G4036" t="s">
        <v>237</v>
      </c>
      <c r="H4036" t="s">
        <v>450</v>
      </c>
      <c r="I4036" t="s">
        <v>57</v>
      </c>
      <c r="J4036">
        <v>0</v>
      </c>
      <c r="K4036">
        <v>0</v>
      </c>
      <c r="L4036" s="13">
        <f>VLOOKUP(C4036,'渗透率、续签率'!B:C,2,0)</f>
        <v>0.36699999999999999</v>
      </c>
      <c r="M4036" s="6">
        <v>0</v>
      </c>
      <c r="N4036">
        <v>0</v>
      </c>
      <c r="O4036">
        <v>0</v>
      </c>
      <c r="P4036" s="6">
        <v>0</v>
      </c>
      <c r="Q4036" s="13">
        <v>0</v>
      </c>
      <c r="R4036" s="13">
        <v>0</v>
      </c>
      <c r="S4036" s="31">
        <v>0</v>
      </c>
      <c r="T4036" s="6">
        <f>VLOOKUP(E4036,'参数设置&amp;汇总'!S:U,3,0)</f>
        <v>0.01</v>
      </c>
      <c r="U4036" s="78">
        <f t="shared" si="315"/>
        <v>0</v>
      </c>
      <c r="V4036" s="13">
        <v>0.85000000000000009</v>
      </c>
      <c r="W4036" s="78">
        <f t="shared" ref="W4036:W4099" si="317">(O4036*(1-L4036)+IF((U4036-O4036)&lt;0,0,(U4036-O4036)))/V4036</f>
        <v>0</v>
      </c>
      <c r="X4036" s="1">
        <f>VLOOKUP(E4036,'渗透率、续签率'!AG:AJ,4,0)</f>
        <v>3285</v>
      </c>
      <c r="Y4036" s="1">
        <f t="shared" ref="Y4036:Y4099" si="318">X4036*W4036</f>
        <v>0</v>
      </c>
      <c r="Z4036">
        <v>0</v>
      </c>
      <c r="AA4036" s="89">
        <f t="shared" ref="AA4036:AA4099" si="319">N4036*X4036</f>
        <v>0</v>
      </c>
    </row>
    <row r="4037" spans="1:37" hidden="1">
      <c r="A4037" t="s">
        <v>64</v>
      </c>
      <c r="B4037" t="s">
        <v>2</v>
      </c>
      <c r="C4037" t="s">
        <v>9</v>
      </c>
      <c r="D4037" t="s">
        <v>116</v>
      </c>
      <c r="E4037" t="s">
        <v>513</v>
      </c>
      <c r="F4037" t="str">
        <f t="shared" si="316"/>
        <v>陇南市美术培训</v>
      </c>
      <c r="G4037" t="s">
        <v>132</v>
      </c>
      <c r="H4037" t="s">
        <v>451</v>
      </c>
      <c r="I4037" t="s">
        <v>70</v>
      </c>
      <c r="J4037">
        <v>56</v>
      </c>
      <c r="K4037">
        <v>0</v>
      </c>
      <c r="L4037" s="13">
        <f>VLOOKUP(C4037,'渗透率、续签率'!B:C,2,0)</f>
        <v>0.36699999999999999</v>
      </c>
      <c r="M4037" s="6">
        <v>0</v>
      </c>
      <c r="N4037">
        <v>1</v>
      </c>
      <c r="O4037">
        <v>0</v>
      </c>
      <c r="P4037" s="6">
        <v>0</v>
      </c>
      <c r="Q4037" s="13">
        <v>0</v>
      </c>
      <c r="R4037" s="13">
        <v>0</v>
      </c>
      <c r="S4037" s="31">
        <v>34</v>
      </c>
      <c r="T4037" s="6">
        <f>VLOOKUP(E4037,'参数设置&amp;汇总'!S:U,3,0)</f>
        <v>0.01</v>
      </c>
      <c r="U4037" s="78">
        <f t="shared" si="315"/>
        <v>0.01</v>
      </c>
      <c r="V4037" s="13">
        <v>0.85000000000000009</v>
      </c>
      <c r="W4037" s="78">
        <f t="shared" si="317"/>
        <v>1.1764705882352941E-2</v>
      </c>
      <c r="X4037" s="1">
        <f>VLOOKUP(E4037,'渗透率、续签率'!AG:AJ,4,0)</f>
        <v>3285</v>
      </c>
      <c r="Y4037" s="1">
        <f t="shared" si="318"/>
        <v>38.647058823529413</v>
      </c>
      <c r="Z4037">
        <v>0</v>
      </c>
      <c r="AA4037" s="89">
        <f t="shared" si="319"/>
        <v>3285</v>
      </c>
      <c r="AH4037" s="37"/>
      <c r="AI4037" s="37"/>
      <c r="AK4037" s="37"/>
    </row>
    <row r="4038" spans="1:37" hidden="1">
      <c r="A4038" t="s">
        <v>64</v>
      </c>
      <c r="B4038" t="s">
        <v>2</v>
      </c>
      <c r="C4038" t="s">
        <v>9</v>
      </c>
      <c r="D4038" t="s">
        <v>116</v>
      </c>
      <c r="E4038" t="s">
        <v>513</v>
      </c>
      <c r="F4038" t="str">
        <f t="shared" si="316"/>
        <v>陵水黎族自治县美术培训</v>
      </c>
      <c r="G4038" t="s">
        <v>120</v>
      </c>
      <c r="H4038" t="s">
        <v>452</v>
      </c>
      <c r="I4038" t="s">
        <v>68</v>
      </c>
      <c r="J4038">
        <v>7</v>
      </c>
      <c r="K4038">
        <v>0</v>
      </c>
      <c r="L4038" s="13">
        <f>VLOOKUP(C4038,'渗透率、续签率'!B:C,2,0)</f>
        <v>0.36699999999999999</v>
      </c>
      <c r="M4038" s="6">
        <v>0</v>
      </c>
      <c r="N4038">
        <v>0</v>
      </c>
      <c r="O4038">
        <v>0</v>
      </c>
      <c r="P4038" s="6">
        <v>0</v>
      </c>
      <c r="Q4038" s="13">
        <v>0</v>
      </c>
      <c r="R4038" s="13">
        <v>0</v>
      </c>
      <c r="S4038" s="31">
        <v>6</v>
      </c>
      <c r="T4038" s="6">
        <f>VLOOKUP(E4038,'参数设置&amp;汇总'!S:U,3,0)</f>
        <v>0.01</v>
      </c>
      <c r="U4038" s="78">
        <f t="shared" si="315"/>
        <v>0</v>
      </c>
      <c r="V4038" s="13">
        <v>0.85000000000000009</v>
      </c>
      <c r="W4038" s="78">
        <f t="shared" si="317"/>
        <v>0</v>
      </c>
      <c r="X4038" s="1">
        <f>VLOOKUP(E4038,'渗透率、续签率'!AG:AJ,4,0)</f>
        <v>3285</v>
      </c>
      <c r="Y4038" s="1">
        <f t="shared" si="318"/>
        <v>0</v>
      </c>
      <c r="Z4038">
        <v>0</v>
      </c>
      <c r="AA4038" s="89">
        <f t="shared" si="319"/>
        <v>0</v>
      </c>
      <c r="AH4038" s="37"/>
      <c r="AI4038" s="37"/>
      <c r="AJ4038" s="1"/>
      <c r="AK4038" s="37"/>
    </row>
    <row r="4039" spans="1:37" hidden="1">
      <c r="A4039" t="s">
        <v>64</v>
      </c>
      <c r="B4039" t="s">
        <v>2</v>
      </c>
      <c r="C4039" t="s">
        <v>9</v>
      </c>
      <c r="D4039" t="s">
        <v>116</v>
      </c>
      <c r="E4039" t="s">
        <v>513</v>
      </c>
      <c r="F4039" t="str">
        <f t="shared" si="316"/>
        <v>随州市美术培训</v>
      </c>
      <c r="G4039" t="s">
        <v>81</v>
      </c>
      <c r="H4039" t="s">
        <v>453</v>
      </c>
      <c r="I4039" t="s">
        <v>68</v>
      </c>
      <c r="J4039">
        <v>67</v>
      </c>
      <c r="K4039">
        <v>0</v>
      </c>
      <c r="L4039" s="13">
        <f>VLOOKUP(C4039,'渗透率、续签率'!B:C,2,0)</f>
        <v>0.36699999999999999</v>
      </c>
      <c r="M4039" s="6">
        <v>0</v>
      </c>
      <c r="N4039">
        <v>27</v>
      </c>
      <c r="O4039">
        <v>0</v>
      </c>
      <c r="P4039" s="6">
        <v>0</v>
      </c>
      <c r="Q4039" s="13">
        <v>0</v>
      </c>
      <c r="R4039" s="13">
        <v>0</v>
      </c>
      <c r="S4039" s="31">
        <v>103</v>
      </c>
      <c r="T4039" s="6">
        <f>VLOOKUP(E4039,'参数设置&amp;汇总'!S:U,3,0)</f>
        <v>0.01</v>
      </c>
      <c r="U4039" s="78">
        <f t="shared" si="315"/>
        <v>0.27</v>
      </c>
      <c r="V4039" s="13">
        <v>0.85000000000000009</v>
      </c>
      <c r="W4039" s="78">
        <f t="shared" si="317"/>
        <v>0.31764705882352939</v>
      </c>
      <c r="X4039" s="1">
        <f>VLOOKUP(E4039,'渗透率、续签率'!AG:AJ,4,0)</f>
        <v>3285</v>
      </c>
      <c r="Y4039" s="1">
        <f t="shared" si="318"/>
        <v>1043.4705882352941</v>
      </c>
      <c r="Z4039">
        <v>1</v>
      </c>
      <c r="AA4039" s="89">
        <f t="shared" si="319"/>
        <v>88695</v>
      </c>
    </row>
    <row r="4040" spans="1:37" hidden="1">
      <c r="A4040" t="s">
        <v>64</v>
      </c>
      <c r="B4040" t="s">
        <v>2</v>
      </c>
      <c r="C4040" t="s">
        <v>9</v>
      </c>
      <c r="D4040" t="s">
        <v>116</v>
      </c>
      <c r="E4040" t="s">
        <v>513</v>
      </c>
      <c r="F4040" t="str">
        <f t="shared" si="316"/>
        <v>雅安市美术培训</v>
      </c>
      <c r="G4040" t="s">
        <v>77</v>
      </c>
      <c r="H4040" t="s">
        <v>454</v>
      </c>
      <c r="I4040" t="s">
        <v>70</v>
      </c>
      <c r="J4040">
        <v>59</v>
      </c>
      <c r="K4040">
        <v>0</v>
      </c>
      <c r="L4040" s="13">
        <f>VLOOKUP(C4040,'渗透率、续签率'!B:C,2,0)</f>
        <v>0.36699999999999999</v>
      </c>
      <c r="M4040" s="6">
        <v>0</v>
      </c>
      <c r="N4040">
        <v>6</v>
      </c>
      <c r="O4040">
        <v>0</v>
      </c>
      <c r="P4040" s="6">
        <v>0</v>
      </c>
      <c r="Q4040" s="13">
        <v>0</v>
      </c>
      <c r="R4040" s="13">
        <v>0</v>
      </c>
      <c r="S4040" s="31">
        <v>46</v>
      </c>
      <c r="T4040" s="6">
        <f>VLOOKUP(E4040,'参数设置&amp;汇总'!S:U,3,0)</f>
        <v>0.01</v>
      </c>
      <c r="U4040" s="78">
        <f t="shared" si="315"/>
        <v>0.06</v>
      </c>
      <c r="V4040" s="13">
        <v>0.85000000000000009</v>
      </c>
      <c r="W4040" s="78">
        <f t="shared" si="317"/>
        <v>7.0588235294117632E-2</v>
      </c>
      <c r="X4040" s="1">
        <f>VLOOKUP(E4040,'渗透率、续签率'!AG:AJ,4,0)</f>
        <v>3285</v>
      </c>
      <c r="Y4040" s="1">
        <f t="shared" si="318"/>
        <v>231.88235294117644</v>
      </c>
      <c r="Z4040">
        <v>0</v>
      </c>
      <c r="AA4040" s="89">
        <f t="shared" si="319"/>
        <v>19710</v>
      </c>
    </row>
    <row r="4041" spans="1:37" hidden="1">
      <c r="A4041" t="s">
        <v>64</v>
      </c>
      <c r="B4041" t="s">
        <v>2</v>
      </c>
      <c r="C4041" t="s">
        <v>9</v>
      </c>
      <c r="D4041" t="s">
        <v>116</v>
      </c>
      <c r="E4041" t="s">
        <v>513</v>
      </c>
      <c r="F4041" t="str">
        <f t="shared" si="316"/>
        <v>鞍山市美术培训</v>
      </c>
      <c r="G4041" t="s">
        <v>101</v>
      </c>
      <c r="H4041" t="s">
        <v>455</v>
      </c>
      <c r="I4041" t="s">
        <v>70</v>
      </c>
      <c r="J4041">
        <v>235</v>
      </c>
      <c r="K4041">
        <v>0</v>
      </c>
      <c r="L4041" s="13">
        <f>VLOOKUP(C4041,'渗透率、续签率'!B:C,2,0)</f>
        <v>0.36699999999999999</v>
      </c>
      <c r="M4041" s="6">
        <v>0</v>
      </c>
      <c r="N4041">
        <v>38</v>
      </c>
      <c r="O4041">
        <v>0</v>
      </c>
      <c r="P4041" s="6">
        <v>0</v>
      </c>
      <c r="Q4041" s="13">
        <v>0</v>
      </c>
      <c r="R4041" s="13">
        <v>0</v>
      </c>
      <c r="S4041" s="31">
        <v>220</v>
      </c>
      <c r="T4041" s="6">
        <f>VLOOKUP(E4041,'参数设置&amp;汇总'!S:U,3,0)</f>
        <v>0.01</v>
      </c>
      <c r="U4041" s="78">
        <f t="shared" si="315"/>
        <v>0.38</v>
      </c>
      <c r="V4041" s="13">
        <v>0.85000000000000009</v>
      </c>
      <c r="W4041" s="78">
        <f t="shared" si="317"/>
        <v>0.44705882352941173</v>
      </c>
      <c r="X4041" s="1">
        <f>VLOOKUP(E4041,'渗透率、续签率'!AG:AJ,4,0)</f>
        <v>3285</v>
      </c>
      <c r="Y4041" s="1">
        <f t="shared" si="318"/>
        <v>1468.5882352941176</v>
      </c>
      <c r="Z4041">
        <v>2</v>
      </c>
      <c r="AA4041" s="89">
        <f t="shared" si="319"/>
        <v>124830</v>
      </c>
    </row>
    <row r="4042" spans="1:37" hidden="1">
      <c r="A4042" t="s">
        <v>64</v>
      </c>
      <c r="B4042" t="s">
        <v>2</v>
      </c>
      <c r="C4042" t="s">
        <v>9</v>
      </c>
      <c r="D4042" t="s">
        <v>116</v>
      </c>
      <c r="E4042" t="s">
        <v>513</v>
      </c>
      <c r="F4042" t="str">
        <f t="shared" si="316"/>
        <v>韶关市美术培训</v>
      </c>
      <c r="G4042" t="s">
        <v>75</v>
      </c>
      <c r="H4042" t="s">
        <v>456</v>
      </c>
      <c r="I4042" t="s">
        <v>68</v>
      </c>
      <c r="J4042">
        <v>150</v>
      </c>
      <c r="K4042">
        <v>0</v>
      </c>
      <c r="L4042" s="13">
        <f>VLOOKUP(C4042,'渗透率、续签率'!B:C,2,0)</f>
        <v>0.36699999999999999</v>
      </c>
      <c r="M4042" s="6">
        <v>0</v>
      </c>
      <c r="N4042">
        <v>12</v>
      </c>
      <c r="O4042">
        <v>0</v>
      </c>
      <c r="P4042" s="6">
        <v>0</v>
      </c>
      <c r="Q4042" s="13">
        <v>0</v>
      </c>
      <c r="R4042" s="13">
        <v>0</v>
      </c>
      <c r="S4042" s="31">
        <v>140</v>
      </c>
      <c r="T4042" s="6">
        <f>VLOOKUP(E4042,'参数设置&amp;汇总'!S:U,3,0)</f>
        <v>0.01</v>
      </c>
      <c r="U4042" s="78">
        <f t="shared" si="315"/>
        <v>0.12</v>
      </c>
      <c r="V4042" s="13">
        <v>0.85000000000000009</v>
      </c>
      <c r="W4042" s="78">
        <f t="shared" si="317"/>
        <v>0.14117647058823526</v>
      </c>
      <c r="X4042" s="1">
        <f>VLOOKUP(E4042,'渗透率、续签率'!AG:AJ,4,0)</f>
        <v>3285</v>
      </c>
      <c r="Y4042" s="1">
        <f t="shared" si="318"/>
        <v>463.76470588235287</v>
      </c>
      <c r="Z4042">
        <v>2</v>
      </c>
      <c r="AA4042" s="89">
        <f t="shared" si="319"/>
        <v>39420</v>
      </c>
      <c r="AH4042" s="37"/>
      <c r="AI4042" s="37"/>
      <c r="AK4042" s="37"/>
    </row>
    <row r="4043" spans="1:37" hidden="1">
      <c r="A4043" t="s">
        <v>64</v>
      </c>
      <c r="B4043" t="s">
        <v>2</v>
      </c>
      <c r="C4043" t="s">
        <v>9</v>
      </c>
      <c r="D4043" t="s">
        <v>116</v>
      </c>
      <c r="E4043" t="s">
        <v>513</v>
      </c>
      <c r="F4043" t="str">
        <f t="shared" si="316"/>
        <v>香港特别行政区美术培训</v>
      </c>
      <c r="G4043" t="s">
        <v>457</v>
      </c>
      <c r="H4043" t="s">
        <v>457</v>
      </c>
      <c r="I4043" t="s">
        <v>57</v>
      </c>
      <c r="J4043">
        <v>280</v>
      </c>
      <c r="K4043">
        <v>0</v>
      </c>
      <c r="L4043" s="13">
        <f>VLOOKUP(C4043,'渗透率、续签率'!B:C,2,0)</f>
        <v>0.36699999999999999</v>
      </c>
      <c r="M4043" s="6">
        <v>0</v>
      </c>
      <c r="N4043">
        <v>30</v>
      </c>
      <c r="O4043">
        <v>0</v>
      </c>
      <c r="P4043" s="6">
        <v>0</v>
      </c>
      <c r="Q4043" s="13">
        <v>0</v>
      </c>
      <c r="R4043" s="13">
        <v>0</v>
      </c>
      <c r="S4043" s="31">
        <v>170</v>
      </c>
      <c r="T4043" s="6">
        <f>VLOOKUP(E4043,'参数设置&amp;汇总'!S:U,3,0)</f>
        <v>0.01</v>
      </c>
      <c r="U4043" s="78">
        <f t="shared" si="315"/>
        <v>0.3</v>
      </c>
      <c r="V4043" s="13">
        <v>0.85000000000000009</v>
      </c>
      <c r="W4043" s="78">
        <f t="shared" si="317"/>
        <v>0.3529411764705882</v>
      </c>
      <c r="X4043" s="1">
        <f>VLOOKUP(E4043,'渗透率、续签率'!AG:AJ,4,0)</f>
        <v>3285</v>
      </c>
      <c r="Y4043" s="1">
        <f t="shared" si="318"/>
        <v>1159.4117647058822</v>
      </c>
      <c r="Z4043">
        <v>0</v>
      </c>
      <c r="AA4043" s="89">
        <f t="shared" si="319"/>
        <v>98550</v>
      </c>
      <c r="AH4043" s="37"/>
      <c r="AI4043" s="37"/>
      <c r="AK4043" s="37"/>
    </row>
    <row r="4044" spans="1:37" hidden="1">
      <c r="A4044" t="s">
        <v>64</v>
      </c>
      <c r="B4044" t="s">
        <v>2</v>
      </c>
      <c r="C4044" t="s">
        <v>9</v>
      </c>
      <c r="D4044" t="s">
        <v>116</v>
      </c>
      <c r="E4044" t="s">
        <v>513</v>
      </c>
      <c r="F4044" t="str">
        <f t="shared" si="316"/>
        <v>马鞍山市美术培训</v>
      </c>
      <c r="G4044" t="s">
        <v>94</v>
      </c>
      <c r="H4044" t="s">
        <v>458</v>
      </c>
      <c r="I4044" t="s">
        <v>68</v>
      </c>
      <c r="J4044">
        <v>179</v>
      </c>
      <c r="K4044">
        <v>0</v>
      </c>
      <c r="L4044" s="13">
        <f>VLOOKUP(C4044,'渗透率、续签率'!B:C,2,0)</f>
        <v>0.36699999999999999</v>
      </c>
      <c r="M4044" s="6">
        <v>0</v>
      </c>
      <c r="N4044">
        <v>61</v>
      </c>
      <c r="O4044">
        <v>0</v>
      </c>
      <c r="P4044" s="6">
        <v>0</v>
      </c>
      <c r="Q4044" s="13">
        <v>0</v>
      </c>
      <c r="R4044" s="13">
        <v>0</v>
      </c>
      <c r="S4044" s="31">
        <v>320</v>
      </c>
      <c r="T4044" s="6">
        <f>VLOOKUP(E4044,'参数设置&amp;汇总'!S:U,3,0)</f>
        <v>0.01</v>
      </c>
      <c r="U4044" s="78">
        <f t="shared" si="315"/>
        <v>0.61</v>
      </c>
      <c r="V4044" s="13">
        <v>0.85000000000000009</v>
      </c>
      <c r="W4044" s="78">
        <f t="shared" si="317"/>
        <v>0.7176470588235293</v>
      </c>
      <c r="X4044" s="1">
        <f>VLOOKUP(E4044,'渗透率、续签率'!AG:AJ,4,0)</f>
        <v>3285</v>
      </c>
      <c r="Y4044" s="1">
        <f t="shared" si="318"/>
        <v>2357.4705882352937</v>
      </c>
      <c r="Z4044">
        <v>7</v>
      </c>
      <c r="AA4044" s="89">
        <f t="shared" si="319"/>
        <v>200385</v>
      </c>
      <c r="AH4044" s="37"/>
      <c r="AI4044" s="37"/>
      <c r="AK4044" s="37"/>
    </row>
    <row r="4045" spans="1:37" hidden="1">
      <c r="A4045" t="s">
        <v>64</v>
      </c>
      <c r="B4045" t="s">
        <v>2</v>
      </c>
      <c r="C4045" t="s">
        <v>9</v>
      </c>
      <c r="D4045" t="s">
        <v>116</v>
      </c>
      <c r="E4045" t="s">
        <v>513</v>
      </c>
      <c r="F4045" t="str">
        <f t="shared" si="316"/>
        <v>驻马店市美术培训</v>
      </c>
      <c r="G4045" t="s">
        <v>110</v>
      </c>
      <c r="H4045" t="s">
        <v>459</v>
      </c>
      <c r="I4045" t="s">
        <v>70</v>
      </c>
      <c r="J4045">
        <v>355</v>
      </c>
      <c r="K4045">
        <v>0</v>
      </c>
      <c r="L4045" s="13">
        <f>VLOOKUP(C4045,'渗透率、续签率'!B:C,2,0)</f>
        <v>0.36699999999999999</v>
      </c>
      <c r="M4045" s="6">
        <v>0</v>
      </c>
      <c r="N4045">
        <v>84</v>
      </c>
      <c r="O4045">
        <v>0</v>
      </c>
      <c r="P4045" s="6">
        <v>0</v>
      </c>
      <c r="Q4045" s="13">
        <v>3.4000000000000002E-2</v>
      </c>
      <c r="R4045" s="13">
        <v>0</v>
      </c>
      <c r="S4045" s="31">
        <v>410</v>
      </c>
      <c r="T4045" s="6">
        <f>VLOOKUP(E4045,'参数设置&amp;汇总'!S:U,3,0)</f>
        <v>0.01</v>
      </c>
      <c r="U4045" s="78">
        <f t="shared" si="315"/>
        <v>0.84</v>
      </c>
      <c r="V4045" s="13">
        <v>0.85000000000000009</v>
      </c>
      <c r="W4045" s="78">
        <f t="shared" si="317"/>
        <v>0.98823529411764688</v>
      </c>
      <c r="X4045" s="1">
        <f>VLOOKUP(E4045,'渗透率、续签率'!AG:AJ,4,0)</f>
        <v>3285</v>
      </c>
      <c r="Y4045" s="1">
        <f t="shared" si="318"/>
        <v>3246.3529411764698</v>
      </c>
      <c r="Z4045">
        <v>8</v>
      </c>
      <c r="AA4045" s="89">
        <f t="shared" si="319"/>
        <v>275940</v>
      </c>
      <c r="AH4045" s="37"/>
      <c r="AI4045" s="37"/>
      <c r="AK4045" s="37"/>
    </row>
    <row r="4046" spans="1:37" hidden="1">
      <c r="A4046" t="s">
        <v>64</v>
      </c>
      <c r="B4046" t="s">
        <v>2</v>
      </c>
      <c r="C4046" t="s">
        <v>9</v>
      </c>
      <c r="D4046" t="s">
        <v>116</v>
      </c>
      <c r="E4046" t="s">
        <v>513</v>
      </c>
      <c r="F4046" t="str">
        <f t="shared" si="316"/>
        <v>鸡西市美术培训</v>
      </c>
      <c r="G4046" t="s">
        <v>118</v>
      </c>
      <c r="H4046" t="s">
        <v>460</v>
      </c>
      <c r="I4046" t="s">
        <v>70</v>
      </c>
      <c r="J4046">
        <v>47</v>
      </c>
      <c r="K4046">
        <v>0</v>
      </c>
      <c r="L4046" s="13">
        <f>VLOOKUP(C4046,'渗透率、续签率'!B:C,2,0)</f>
        <v>0.36699999999999999</v>
      </c>
      <c r="M4046" s="6">
        <v>0</v>
      </c>
      <c r="N4046">
        <v>1</v>
      </c>
      <c r="O4046">
        <v>0</v>
      </c>
      <c r="P4046" s="6">
        <v>0</v>
      </c>
      <c r="Q4046" s="13">
        <v>0</v>
      </c>
      <c r="R4046" s="13">
        <v>0</v>
      </c>
      <c r="S4046" s="31">
        <v>31</v>
      </c>
      <c r="T4046" s="6">
        <f>VLOOKUP(E4046,'参数设置&amp;汇总'!S:U,3,0)</f>
        <v>0.01</v>
      </c>
      <c r="U4046" s="78">
        <f t="shared" si="315"/>
        <v>0.01</v>
      </c>
      <c r="V4046" s="13">
        <v>0.85000000000000009</v>
      </c>
      <c r="W4046" s="78">
        <f t="shared" si="317"/>
        <v>1.1764705882352941E-2</v>
      </c>
      <c r="X4046" s="1">
        <f>VLOOKUP(E4046,'渗透率、续签率'!AG:AJ,4,0)</f>
        <v>3285</v>
      </c>
      <c r="Y4046" s="1">
        <f t="shared" si="318"/>
        <v>38.647058823529413</v>
      </c>
      <c r="Z4046">
        <v>0</v>
      </c>
      <c r="AA4046" s="89">
        <f t="shared" si="319"/>
        <v>3285</v>
      </c>
      <c r="AH4046" s="37"/>
      <c r="AI4046" s="37"/>
      <c r="AK4046" s="37"/>
    </row>
    <row r="4047" spans="1:37" hidden="1">
      <c r="A4047" t="s">
        <v>64</v>
      </c>
      <c r="B4047" t="s">
        <v>2</v>
      </c>
      <c r="C4047" t="s">
        <v>9</v>
      </c>
      <c r="D4047" t="s">
        <v>116</v>
      </c>
      <c r="E4047" t="s">
        <v>513</v>
      </c>
      <c r="F4047" t="str">
        <f t="shared" si="316"/>
        <v>鹤壁市美术培训</v>
      </c>
      <c r="G4047" t="s">
        <v>110</v>
      </c>
      <c r="H4047" t="s">
        <v>461</v>
      </c>
      <c r="I4047" t="s">
        <v>70</v>
      </c>
      <c r="J4047">
        <v>109</v>
      </c>
      <c r="K4047">
        <v>0</v>
      </c>
      <c r="L4047" s="13">
        <f>VLOOKUP(C4047,'渗透率、续签率'!B:C,2,0)</f>
        <v>0.36699999999999999</v>
      </c>
      <c r="M4047" s="6">
        <v>0</v>
      </c>
      <c r="N4047">
        <v>20</v>
      </c>
      <c r="O4047">
        <v>0</v>
      </c>
      <c r="P4047" s="6">
        <v>0</v>
      </c>
      <c r="Q4047" s="13">
        <v>0</v>
      </c>
      <c r="R4047" s="13">
        <v>0</v>
      </c>
      <c r="S4047" s="31">
        <v>94</v>
      </c>
      <c r="T4047" s="6">
        <f>VLOOKUP(E4047,'参数设置&amp;汇总'!S:U,3,0)</f>
        <v>0.01</v>
      </c>
      <c r="U4047" s="78">
        <f t="shared" si="315"/>
        <v>0.2</v>
      </c>
      <c r="V4047" s="13">
        <v>0.85000000000000009</v>
      </c>
      <c r="W4047" s="78">
        <f t="shared" si="317"/>
        <v>0.23529411764705882</v>
      </c>
      <c r="X4047" s="1">
        <f>VLOOKUP(E4047,'渗透率、续签率'!AG:AJ,4,0)</f>
        <v>3285</v>
      </c>
      <c r="Y4047" s="1">
        <f t="shared" si="318"/>
        <v>772.94117647058818</v>
      </c>
      <c r="Z4047">
        <v>1</v>
      </c>
      <c r="AA4047" s="89">
        <f t="shared" si="319"/>
        <v>65700</v>
      </c>
      <c r="AH4047" s="37"/>
      <c r="AI4047" s="37"/>
      <c r="AK4047" s="37"/>
    </row>
    <row r="4048" spans="1:37" hidden="1">
      <c r="A4048" t="s">
        <v>64</v>
      </c>
      <c r="B4048" t="s">
        <v>2</v>
      </c>
      <c r="C4048" t="s">
        <v>9</v>
      </c>
      <c r="D4048" t="s">
        <v>116</v>
      </c>
      <c r="E4048" t="s">
        <v>513</v>
      </c>
      <c r="F4048" t="str">
        <f t="shared" si="316"/>
        <v>鹤岗市美术培训</v>
      </c>
      <c r="G4048" t="s">
        <v>118</v>
      </c>
      <c r="H4048" t="s">
        <v>462</v>
      </c>
      <c r="I4048" t="s">
        <v>70</v>
      </c>
      <c r="J4048">
        <v>52</v>
      </c>
      <c r="K4048">
        <v>0</v>
      </c>
      <c r="L4048" s="13">
        <f>VLOOKUP(C4048,'渗透率、续签率'!B:C,2,0)</f>
        <v>0.36699999999999999</v>
      </c>
      <c r="M4048" s="6">
        <v>0</v>
      </c>
      <c r="N4048">
        <v>22</v>
      </c>
      <c r="O4048">
        <v>0</v>
      </c>
      <c r="P4048" s="6">
        <v>0</v>
      </c>
      <c r="Q4048" s="13">
        <v>0</v>
      </c>
      <c r="R4048" s="13">
        <v>0</v>
      </c>
      <c r="S4048" s="31">
        <v>66</v>
      </c>
      <c r="T4048" s="6">
        <f>VLOOKUP(E4048,'参数设置&amp;汇总'!S:U,3,0)</f>
        <v>0.01</v>
      </c>
      <c r="U4048" s="78">
        <f t="shared" si="315"/>
        <v>0.22</v>
      </c>
      <c r="V4048" s="13">
        <v>0.85000000000000009</v>
      </c>
      <c r="W4048" s="78">
        <f t="shared" si="317"/>
        <v>0.25882352941176467</v>
      </c>
      <c r="X4048" s="1">
        <f>VLOOKUP(E4048,'渗透率、续签率'!AG:AJ,4,0)</f>
        <v>3285</v>
      </c>
      <c r="Y4048" s="1">
        <f t="shared" si="318"/>
        <v>850.23529411764696</v>
      </c>
      <c r="Z4048">
        <v>0</v>
      </c>
      <c r="AA4048" s="89">
        <f t="shared" si="319"/>
        <v>72270</v>
      </c>
      <c r="AH4048" s="37"/>
      <c r="AI4048" s="37"/>
      <c r="AK4048" s="37"/>
    </row>
    <row r="4049" spans="1:37" hidden="1">
      <c r="A4049" t="s">
        <v>64</v>
      </c>
      <c r="B4049" t="s">
        <v>2</v>
      </c>
      <c r="C4049" t="s">
        <v>9</v>
      </c>
      <c r="D4049" t="s">
        <v>116</v>
      </c>
      <c r="E4049" t="s">
        <v>513</v>
      </c>
      <c r="F4049" t="str">
        <f t="shared" si="316"/>
        <v>鹰潭市美术培训</v>
      </c>
      <c r="G4049" t="s">
        <v>90</v>
      </c>
      <c r="H4049" t="s">
        <v>463</v>
      </c>
      <c r="I4049" t="s">
        <v>68</v>
      </c>
      <c r="J4049">
        <v>56</v>
      </c>
      <c r="K4049">
        <v>0</v>
      </c>
      <c r="L4049" s="13">
        <f>VLOOKUP(C4049,'渗透率、续签率'!B:C,2,0)</f>
        <v>0.36699999999999999</v>
      </c>
      <c r="M4049" s="6">
        <v>0</v>
      </c>
      <c r="N4049">
        <v>20</v>
      </c>
      <c r="O4049">
        <v>0</v>
      </c>
      <c r="P4049" s="6">
        <v>0</v>
      </c>
      <c r="Q4049" s="13">
        <v>0</v>
      </c>
      <c r="R4049" s="13">
        <v>0</v>
      </c>
      <c r="S4049" s="31">
        <v>71</v>
      </c>
      <c r="T4049" s="6">
        <f>VLOOKUP(E4049,'参数设置&amp;汇总'!S:U,3,0)</f>
        <v>0.01</v>
      </c>
      <c r="U4049" s="78">
        <f t="shared" si="315"/>
        <v>0.2</v>
      </c>
      <c r="V4049" s="13">
        <v>0.85000000000000009</v>
      </c>
      <c r="W4049" s="78">
        <f t="shared" si="317"/>
        <v>0.23529411764705882</v>
      </c>
      <c r="X4049" s="1">
        <f>VLOOKUP(E4049,'渗透率、续签率'!AG:AJ,4,0)</f>
        <v>3285</v>
      </c>
      <c r="Y4049" s="1">
        <f t="shared" si="318"/>
        <v>772.94117647058818</v>
      </c>
      <c r="Z4049">
        <v>0</v>
      </c>
      <c r="AA4049" s="89">
        <f t="shared" si="319"/>
        <v>65700</v>
      </c>
      <c r="AH4049" s="37"/>
      <c r="AI4049" s="37"/>
      <c r="AK4049" s="37"/>
    </row>
    <row r="4050" spans="1:37" hidden="1">
      <c r="A4050" t="s">
        <v>64</v>
      </c>
      <c r="B4050" t="s">
        <v>2</v>
      </c>
      <c r="C4050" t="s">
        <v>9</v>
      </c>
      <c r="D4050" t="s">
        <v>116</v>
      </c>
      <c r="E4050" t="s">
        <v>513</v>
      </c>
      <c r="F4050" t="str">
        <f t="shared" si="316"/>
        <v>黄冈市美术培训</v>
      </c>
      <c r="G4050" t="s">
        <v>81</v>
      </c>
      <c r="H4050" t="s">
        <v>464</v>
      </c>
      <c r="I4050" t="s">
        <v>68</v>
      </c>
      <c r="J4050">
        <v>210</v>
      </c>
      <c r="K4050">
        <v>0</v>
      </c>
      <c r="L4050" s="13">
        <f>VLOOKUP(C4050,'渗透率、续签率'!B:C,2,0)</f>
        <v>0.36699999999999999</v>
      </c>
      <c r="M4050" s="6">
        <v>0</v>
      </c>
      <c r="N4050">
        <v>30</v>
      </c>
      <c r="O4050">
        <v>0</v>
      </c>
      <c r="P4050" s="6">
        <v>0</v>
      </c>
      <c r="Q4050" s="13">
        <v>0</v>
      </c>
      <c r="R4050" s="13">
        <v>0</v>
      </c>
      <c r="S4050" s="31">
        <v>205</v>
      </c>
      <c r="T4050" s="6">
        <f>VLOOKUP(E4050,'参数设置&amp;汇总'!S:U,3,0)</f>
        <v>0.01</v>
      </c>
      <c r="U4050" s="78">
        <f t="shared" si="315"/>
        <v>0.3</v>
      </c>
      <c r="V4050" s="13">
        <v>0.85000000000000009</v>
      </c>
      <c r="W4050" s="78">
        <f t="shared" si="317"/>
        <v>0.3529411764705882</v>
      </c>
      <c r="X4050" s="1">
        <f>VLOOKUP(E4050,'渗透率、续签率'!AG:AJ,4,0)</f>
        <v>3285</v>
      </c>
      <c r="Y4050" s="1">
        <f t="shared" si="318"/>
        <v>1159.4117647058822</v>
      </c>
      <c r="Z4050">
        <v>0</v>
      </c>
      <c r="AA4050" s="89">
        <f t="shared" si="319"/>
        <v>98550</v>
      </c>
    </row>
    <row r="4051" spans="1:37" hidden="1">
      <c r="A4051" t="s">
        <v>64</v>
      </c>
      <c r="B4051" t="s">
        <v>2</v>
      </c>
      <c r="C4051" t="s">
        <v>9</v>
      </c>
      <c r="D4051" t="s">
        <v>116</v>
      </c>
      <c r="E4051" t="s">
        <v>513</v>
      </c>
      <c r="F4051" t="str">
        <f t="shared" si="316"/>
        <v>黄南藏族自治州美术培训</v>
      </c>
      <c r="G4051" t="s">
        <v>297</v>
      </c>
      <c r="H4051" t="s">
        <v>465</v>
      </c>
      <c r="I4051" t="s">
        <v>70</v>
      </c>
      <c r="J4051">
        <v>8</v>
      </c>
      <c r="K4051">
        <v>0</v>
      </c>
      <c r="L4051" s="13">
        <f>VLOOKUP(C4051,'渗透率、续签率'!B:C,2,0)</f>
        <v>0.36699999999999999</v>
      </c>
      <c r="M4051" s="6">
        <v>0</v>
      </c>
      <c r="N4051">
        <v>0</v>
      </c>
      <c r="O4051">
        <v>0</v>
      </c>
      <c r="P4051" s="6">
        <v>0</v>
      </c>
      <c r="Q4051" s="13">
        <v>0</v>
      </c>
      <c r="R4051" s="13">
        <v>0</v>
      </c>
      <c r="S4051" s="31">
        <v>5</v>
      </c>
      <c r="T4051" s="6">
        <f>VLOOKUP(E4051,'参数设置&amp;汇总'!S:U,3,0)</f>
        <v>0.01</v>
      </c>
      <c r="U4051" s="78">
        <f t="shared" si="315"/>
        <v>0</v>
      </c>
      <c r="V4051" s="13">
        <v>0.85000000000000009</v>
      </c>
      <c r="W4051" s="78">
        <f t="shared" si="317"/>
        <v>0</v>
      </c>
      <c r="X4051" s="1">
        <f>VLOOKUP(E4051,'渗透率、续签率'!AG:AJ,4,0)</f>
        <v>3285</v>
      </c>
      <c r="Y4051" s="1">
        <f t="shared" si="318"/>
        <v>0</v>
      </c>
      <c r="Z4051">
        <v>0</v>
      </c>
      <c r="AA4051" s="89">
        <f t="shared" si="319"/>
        <v>0</v>
      </c>
      <c r="AH4051" s="37"/>
      <c r="AI4051" s="37"/>
      <c r="AK4051" s="37"/>
    </row>
    <row r="4052" spans="1:37" hidden="1">
      <c r="A4052" t="s">
        <v>64</v>
      </c>
      <c r="B4052" t="s">
        <v>2</v>
      </c>
      <c r="C4052" t="s">
        <v>9</v>
      </c>
      <c r="D4052" t="s">
        <v>116</v>
      </c>
      <c r="E4052" t="s">
        <v>513</v>
      </c>
      <c r="F4052" t="str">
        <f t="shared" si="316"/>
        <v>黄山市美术培训</v>
      </c>
      <c r="G4052" t="s">
        <v>94</v>
      </c>
      <c r="H4052" t="s">
        <v>466</v>
      </c>
      <c r="I4052" t="s">
        <v>68</v>
      </c>
      <c r="J4052">
        <v>102</v>
      </c>
      <c r="K4052">
        <v>0</v>
      </c>
      <c r="L4052" s="13">
        <f>VLOOKUP(C4052,'渗透率、续签率'!B:C,2,0)</f>
        <v>0.36699999999999999</v>
      </c>
      <c r="M4052" s="6">
        <v>0</v>
      </c>
      <c r="N4052">
        <v>27</v>
      </c>
      <c r="O4052">
        <v>0</v>
      </c>
      <c r="P4052" s="6">
        <v>0</v>
      </c>
      <c r="Q4052" s="13">
        <v>0</v>
      </c>
      <c r="R4052" s="13">
        <v>0</v>
      </c>
      <c r="S4052" s="31">
        <v>128</v>
      </c>
      <c r="T4052" s="6">
        <f>VLOOKUP(E4052,'参数设置&amp;汇总'!S:U,3,0)</f>
        <v>0.01</v>
      </c>
      <c r="U4052" s="78">
        <f t="shared" si="315"/>
        <v>0.27</v>
      </c>
      <c r="V4052" s="13">
        <v>0.85000000000000009</v>
      </c>
      <c r="W4052" s="78">
        <f t="shared" si="317"/>
        <v>0.31764705882352939</v>
      </c>
      <c r="X4052" s="1">
        <f>VLOOKUP(E4052,'渗透率、续签率'!AG:AJ,4,0)</f>
        <v>3285</v>
      </c>
      <c r="Y4052" s="1">
        <f t="shared" si="318"/>
        <v>1043.4705882352941</v>
      </c>
      <c r="Z4052">
        <v>0</v>
      </c>
      <c r="AA4052" s="89">
        <f t="shared" si="319"/>
        <v>88695</v>
      </c>
    </row>
    <row r="4053" spans="1:37" hidden="1">
      <c r="A4053" t="s">
        <v>64</v>
      </c>
      <c r="B4053" t="s">
        <v>2</v>
      </c>
      <c r="C4053" t="s">
        <v>9</v>
      </c>
      <c r="D4053" t="s">
        <v>116</v>
      </c>
      <c r="E4053" t="s">
        <v>513</v>
      </c>
      <c r="F4053" t="str">
        <f t="shared" si="316"/>
        <v>黄石市美术培训</v>
      </c>
      <c r="G4053" t="s">
        <v>81</v>
      </c>
      <c r="H4053" t="s">
        <v>467</v>
      </c>
      <c r="I4053" t="s">
        <v>68</v>
      </c>
      <c r="J4053">
        <v>125</v>
      </c>
      <c r="K4053">
        <v>0</v>
      </c>
      <c r="L4053" s="13">
        <f>VLOOKUP(C4053,'渗透率、续签率'!B:C,2,0)</f>
        <v>0.36699999999999999</v>
      </c>
      <c r="M4053" s="6">
        <v>0</v>
      </c>
      <c r="N4053">
        <v>44</v>
      </c>
      <c r="O4053">
        <v>0</v>
      </c>
      <c r="P4053" s="6">
        <v>0</v>
      </c>
      <c r="Q4053" s="13">
        <v>0</v>
      </c>
      <c r="R4053" s="13">
        <v>0</v>
      </c>
      <c r="S4053" s="31">
        <v>149</v>
      </c>
      <c r="T4053" s="6">
        <f>VLOOKUP(E4053,'参数设置&amp;汇总'!S:U,3,0)</f>
        <v>0.01</v>
      </c>
      <c r="U4053" s="78">
        <f t="shared" si="315"/>
        <v>0.44</v>
      </c>
      <c r="V4053" s="13">
        <v>0.85000000000000009</v>
      </c>
      <c r="W4053" s="78">
        <f t="shared" si="317"/>
        <v>0.51764705882352935</v>
      </c>
      <c r="X4053" s="1">
        <f>VLOOKUP(E4053,'渗透率、续签率'!AG:AJ,4,0)</f>
        <v>3285</v>
      </c>
      <c r="Y4053" s="1">
        <f t="shared" si="318"/>
        <v>1700.4705882352939</v>
      </c>
      <c r="Z4053">
        <v>0</v>
      </c>
      <c r="AA4053" s="89">
        <f t="shared" si="319"/>
        <v>144540</v>
      </c>
    </row>
    <row r="4054" spans="1:37" hidden="1">
      <c r="A4054" t="s">
        <v>64</v>
      </c>
      <c r="B4054" t="s">
        <v>2</v>
      </c>
      <c r="C4054" t="s">
        <v>9</v>
      </c>
      <c r="D4054" t="s">
        <v>116</v>
      </c>
      <c r="E4054" t="s">
        <v>513</v>
      </c>
      <c r="F4054" t="str">
        <f t="shared" si="316"/>
        <v>黑河市美术培训</v>
      </c>
      <c r="G4054" t="s">
        <v>118</v>
      </c>
      <c r="H4054" t="s">
        <v>468</v>
      </c>
      <c r="I4054" t="s">
        <v>70</v>
      </c>
      <c r="J4054">
        <v>61</v>
      </c>
      <c r="K4054">
        <v>0</v>
      </c>
      <c r="L4054" s="13">
        <f>VLOOKUP(C4054,'渗透率、续签率'!B:C,2,0)</f>
        <v>0.36699999999999999</v>
      </c>
      <c r="M4054" s="6">
        <v>0</v>
      </c>
      <c r="N4054">
        <v>1</v>
      </c>
      <c r="O4054">
        <v>0</v>
      </c>
      <c r="P4054" s="6">
        <v>0</v>
      </c>
      <c r="Q4054" s="13">
        <v>0</v>
      </c>
      <c r="R4054" s="13">
        <v>0</v>
      </c>
      <c r="S4054" s="31">
        <v>29</v>
      </c>
      <c r="T4054" s="6">
        <f>VLOOKUP(E4054,'参数设置&amp;汇总'!S:U,3,0)</f>
        <v>0.01</v>
      </c>
      <c r="U4054" s="78">
        <f t="shared" si="315"/>
        <v>0.01</v>
      </c>
      <c r="V4054" s="13">
        <v>0.85000000000000009</v>
      </c>
      <c r="W4054" s="78">
        <f t="shared" si="317"/>
        <v>1.1764705882352941E-2</v>
      </c>
      <c r="X4054" s="1">
        <f>VLOOKUP(E4054,'渗透率、续签率'!AG:AJ,4,0)</f>
        <v>3285</v>
      </c>
      <c r="Y4054" s="1">
        <f t="shared" si="318"/>
        <v>38.647058823529413</v>
      </c>
      <c r="Z4054">
        <v>0</v>
      </c>
      <c r="AA4054" s="89">
        <f t="shared" si="319"/>
        <v>3285</v>
      </c>
      <c r="AH4054" s="37"/>
      <c r="AI4054" s="37"/>
      <c r="AK4054" s="37"/>
    </row>
    <row r="4055" spans="1:37" hidden="1">
      <c r="A4055" t="s">
        <v>64</v>
      </c>
      <c r="B4055" t="s">
        <v>2</v>
      </c>
      <c r="C4055" t="s">
        <v>9</v>
      </c>
      <c r="D4055" t="s">
        <v>116</v>
      </c>
      <c r="E4055" t="s">
        <v>513</v>
      </c>
      <c r="F4055" t="str">
        <f t="shared" si="316"/>
        <v>黔东南苗族侗族自治州美术培训</v>
      </c>
      <c r="G4055" t="s">
        <v>167</v>
      </c>
      <c r="H4055" t="s">
        <v>469</v>
      </c>
      <c r="I4055" t="s">
        <v>70</v>
      </c>
      <c r="J4055">
        <v>105</v>
      </c>
      <c r="K4055">
        <v>0</v>
      </c>
      <c r="L4055" s="13">
        <f>VLOOKUP(C4055,'渗透率、续签率'!B:C,2,0)</f>
        <v>0.36699999999999999</v>
      </c>
      <c r="M4055" s="6">
        <v>0</v>
      </c>
      <c r="N4055">
        <v>10</v>
      </c>
      <c r="O4055">
        <v>0</v>
      </c>
      <c r="P4055" s="6">
        <v>0</v>
      </c>
      <c r="Q4055" s="13">
        <v>0</v>
      </c>
      <c r="R4055" s="13">
        <v>0</v>
      </c>
      <c r="S4055" s="31">
        <v>85</v>
      </c>
      <c r="T4055" s="6">
        <f>VLOOKUP(E4055,'参数设置&amp;汇总'!S:U,3,0)</f>
        <v>0.01</v>
      </c>
      <c r="U4055" s="78">
        <f t="shared" si="315"/>
        <v>0.1</v>
      </c>
      <c r="V4055" s="13">
        <v>0.85000000000000009</v>
      </c>
      <c r="W4055" s="78">
        <f t="shared" si="317"/>
        <v>0.11764705882352941</v>
      </c>
      <c r="X4055" s="1">
        <f>VLOOKUP(E4055,'渗透率、续签率'!AG:AJ,4,0)</f>
        <v>3285</v>
      </c>
      <c r="Y4055" s="1">
        <f t="shared" si="318"/>
        <v>386.47058823529409</v>
      </c>
      <c r="Z4055">
        <v>1</v>
      </c>
      <c r="AA4055" s="89">
        <f t="shared" si="319"/>
        <v>32850</v>
      </c>
    </row>
    <row r="4056" spans="1:37" hidden="1">
      <c r="A4056" t="s">
        <v>64</v>
      </c>
      <c r="B4056" t="s">
        <v>2</v>
      </c>
      <c r="C4056" t="s">
        <v>9</v>
      </c>
      <c r="D4056" t="s">
        <v>116</v>
      </c>
      <c r="E4056" t="s">
        <v>513</v>
      </c>
      <c r="F4056" t="str">
        <f t="shared" si="316"/>
        <v>黔南布依族苗族自治州美术培训</v>
      </c>
      <c r="G4056" t="s">
        <v>167</v>
      </c>
      <c r="H4056" t="s">
        <v>470</v>
      </c>
      <c r="I4056" t="s">
        <v>70</v>
      </c>
      <c r="J4056">
        <v>105</v>
      </c>
      <c r="K4056">
        <v>0</v>
      </c>
      <c r="L4056" s="13">
        <f>VLOOKUP(C4056,'渗透率、续签率'!B:C,2,0)</f>
        <v>0.36699999999999999</v>
      </c>
      <c r="M4056" s="6">
        <v>0</v>
      </c>
      <c r="N4056">
        <v>16</v>
      </c>
      <c r="O4056">
        <v>0</v>
      </c>
      <c r="P4056" s="6">
        <v>0</v>
      </c>
      <c r="Q4056" s="13">
        <v>7.1999999999999995E-2</v>
      </c>
      <c r="R4056" s="13">
        <v>7.1999999999999995E-2</v>
      </c>
      <c r="S4056" s="31">
        <v>82</v>
      </c>
      <c r="T4056" s="6">
        <f>VLOOKUP(E4056,'参数设置&amp;汇总'!S:U,3,0)</f>
        <v>0.01</v>
      </c>
      <c r="U4056" s="78">
        <f t="shared" si="315"/>
        <v>0.16</v>
      </c>
      <c r="V4056" s="13">
        <v>0.85000000000000009</v>
      </c>
      <c r="W4056" s="78">
        <f t="shared" si="317"/>
        <v>0.18823529411764706</v>
      </c>
      <c r="X4056" s="1">
        <f>VLOOKUP(E4056,'渗透率、续签率'!AG:AJ,4,0)</f>
        <v>3285</v>
      </c>
      <c r="Y4056" s="1">
        <f t="shared" si="318"/>
        <v>618.35294117647061</v>
      </c>
      <c r="Z4056">
        <v>0</v>
      </c>
      <c r="AA4056" s="89">
        <f t="shared" si="319"/>
        <v>52560</v>
      </c>
    </row>
    <row r="4057" spans="1:37" hidden="1">
      <c r="A4057" t="s">
        <v>64</v>
      </c>
      <c r="B4057" t="s">
        <v>2</v>
      </c>
      <c r="C4057" t="s">
        <v>9</v>
      </c>
      <c r="D4057" t="s">
        <v>116</v>
      </c>
      <c r="E4057" t="s">
        <v>513</v>
      </c>
      <c r="F4057" t="str">
        <f t="shared" si="316"/>
        <v>黔西南布依族苗族自治州美术培训</v>
      </c>
      <c r="G4057" t="s">
        <v>167</v>
      </c>
      <c r="H4057" t="s">
        <v>471</v>
      </c>
      <c r="I4057" t="s">
        <v>70</v>
      </c>
      <c r="J4057">
        <v>128</v>
      </c>
      <c r="K4057">
        <v>0</v>
      </c>
      <c r="L4057" s="13">
        <f>VLOOKUP(C4057,'渗透率、续签率'!B:C,2,0)</f>
        <v>0.36699999999999999</v>
      </c>
      <c r="M4057" s="6">
        <v>0</v>
      </c>
      <c r="N4057">
        <v>14</v>
      </c>
      <c r="O4057">
        <v>0</v>
      </c>
      <c r="P4057" s="6">
        <v>0</v>
      </c>
      <c r="Q4057" s="13">
        <v>0</v>
      </c>
      <c r="R4057" s="13">
        <v>0</v>
      </c>
      <c r="S4057" s="31">
        <v>97</v>
      </c>
      <c r="T4057" s="6">
        <f>VLOOKUP(E4057,'参数设置&amp;汇总'!S:U,3,0)</f>
        <v>0.01</v>
      </c>
      <c r="U4057" s="78">
        <f t="shared" si="315"/>
        <v>0.14000000000000001</v>
      </c>
      <c r="V4057" s="13">
        <v>0.85000000000000009</v>
      </c>
      <c r="W4057" s="78">
        <f t="shared" si="317"/>
        <v>0.16470588235294117</v>
      </c>
      <c r="X4057" s="1">
        <f>VLOOKUP(E4057,'渗透率、续签率'!AG:AJ,4,0)</f>
        <v>3285</v>
      </c>
      <c r="Y4057" s="1">
        <f t="shared" si="318"/>
        <v>541.05882352941171</v>
      </c>
      <c r="Z4057">
        <v>2</v>
      </c>
      <c r="AA4057" s="89">
        <f t="shared" si="319"/>
        <v>45990</v>
      </c>
      <c r="AH4057" s="37"/>
      <c r="AI4057" s="37"/>
      <c r="AK4057" s="37"/>
    </row>
    <row r="4058" spans="1:37" hidden="1">
      <c r="A4058" t="s">
        <v>64</v>
      </c>
      <c r="B4058" t="s">
        <v>2</v>
      </c>
      <c r="C4058" t="s">
        <v>9</v>
      </c>
      <c r="D4058" t="s">
        <v>116</v>
      </c>
      <c r="E4058" t="s">
        <v>513</v>
      </c>
      <c r="F4058" t="str">
        <f t="shared" si="316"/>
        <v>齐齐哈尔市美术培训</v>
      </c>
      <c r="G4058" t="s">
        <v>118</v>
      </c>
      <c r="H4058" t="s">
        <v>472</v>
      </c>
      <c r="I4058" t="s">
        <v>70</v>
      </c>
      <c r="J4058">
        <v>165</v>
      </c>
      <c r="K4058">
        <v>0</v>
      </c>
      <c r="L4058" s="13">
        <f>VLOOKUP(C4058,'渗透率、续签率'!B:C,2,0)</f>
        <v>0.36699999999999999</v>
      </c>
      <c r="M4058" s="6">
        <v>0</v>
      </c>
      <c r="N4058">
        <v>24</v>
      </c>
      <c r="O4058">
        <v>0</v>
      </c>
      <c r="P4058" s="6">
        <v>0</v>
      </c>
      <c r="Q4058" s="13">
        <v>0</v>
      </c>
      <c r="R4058" s="13">
        <v>0</v>
      </c>
      <c r="S4058" s="31">
        <v>165</v>
      </c>
      <c r="T4058" s="6">
        <f>VLOOKUP(E4058,'参数设置&amp;汇总'!S:U,3,0)</f>
        <v>0.01</v>
      </c>
      <c r="U4058" s="78">
        <f t="shared" si="315"/>
        <v>0.24</v>
      </c>
      <c r="V4058" s="13">
        <v>0.85000000000000009</v>
      </c>
      <c r="W4058" s="78">
        <f t="shared" si="317"/>
        <v>0.28235294117647053</v>
      </c>
      <c r="X4058" s="1">
        <f>VLOOKUP(E4058,'渗透率、续签率'!AG:AJ,4,0)</f>
        <v>3285</v>
      </c>
      <c r="Y4058" s="1">
        <f t="shared" si="318"/>
        <v>927.52941176470574</v>
      </c>
      <c r="Z4058">
        <v>5</v>
      </c>
      <c r="AA4058" s="89">
        <f t="shared" si="319"/>
        <v>78840</v>
      </c>
    </row>
    <row r="4059" spans="1:37" hidden="1">
      <c r="A4059" t="s">
        <v>64</v>
      </c>
      <c r="B4059" t="s">
        <v>2</v>
      </c>
      <c r="C4059" t="s">
        <v>9</v>
      </c>
      <c r="D4059" t="s">
        <v>116</v>
      </c>
      <c r="E4059" t="s">
        <v>513</v>
      </c>
      <c r="F4059" t="str">
        <f t="shared" si="316"/>
        <v>龙岩市美术培训</v>
      </c>
      <c r="G4059" t="s">
        <v>92</v>
      </c>
      <c r="H4059" t="s">
        <v>473</v>
      </c>
      <c r="I4059" t="s">
        <v>68</v>
      </c>
      <c r="J4059">
        <v>129</v>
      </c>
      <c r="K4059">
        <v>0</v>
      </c>
      <c r="L4059" s="13">
        <f>VLOOKUP(C4059,'渗透率、续签率'!B:C,2,0)</f>
        <v>0.36699999999999999</v>
      </c>
      <c r="M4059" s="6">
        <v>0</v>
      </c>
      <c r="N4059">
        <v>19</v>
      </c>
      <c r="O4059">
        <v>0</v>
      </c>
      <c r="P4059" s="6">
        <v>0</v>
      </c>
      <c r="Q4059" s="13">
        <v>0</v>
      </c>
      <c r="R4059" s="13">
        <v>0</v>
      </c>
      <c r="S4059" s="31">
        <v>113</v>
      </c>
      <c r="T4059" s="6">
        <f>VLOOKUP(E4059,'参数设置&amp;汇总'!S:U,3,0)</f>
        <v>0.01</v>
      </c>
      <c r="U4059" s="78">
        <f t="shared" si="315"/>
        <v>0.19</v>
      </c>
      <c r="V4059" s="13">
        <v>0.85000000000000009</v>
      </c>
      <c r="W4059" s="78">
        <f t="shared" si="317"/>
        <v>0.22352941176470587</v>
      </c>
      <c r="X4059" s="1">
        <f>VLOOKUP(E4059,'渗透率、续签率'!AG:AJ,4,0)</f>
        <v>3285</v>
      </c>
      <c r="Y4059" s="1">
        <f t="shared" si="318"/>
        <v>734.29411764705878</v>
      </c>
      <c r="Z4059">
        <v>0</v>
      </c>
      <c r="AA4059" s="89">
        <f t="shared" si="319"/>
        <v>62415</v>
      </c>
      <c r="AH4059" s="37"/>
      <c r="AI4059" s="37"/>
      <c r="AK4059" s="37"/>
    </row>
    <row r="4060" spans="1:37" ht="18">
      <c r="A4060" t="s">
        <v>64</v>
      </c>
      <c r="B4060" s="2" t="s">
        <v>2</v>
      </c>
      <c r="C4060" s="2" t="s">
        <v>5</v>
      </c>
      <c r="D4060" t="s">
        <v>65</v>
      </c>
      <c r="E4060" t="s">
        <v>514</v>
      </c>
      <c r="F4060" t="str">
        <f t="shared" si="316"/>
        <v>上海市少儿才艺</v>
      </c>
      <c r="G4060" t="s">
        <v>67</v>
      </c>
      <c r="H4060" s="2" t="s">
        <v>67</v>
      </c>
      <c r="I4060" s="2" t="s">
        <v>68</v>
      </c>
      <c r="J4060" s="4">
        <v>1450</v>
      </c>
      <c r="K4060" s="2">
        <v>23</v>
      </c>
      <c r="L4060" s="13">
        <f>VLOOKUP(C4060,'渗透率、续签率'!B:C,2,0)</f>
        <v>0.52400000000000002</v>
      </c>
      <c r="M4060" s="6">
        <v>0.02</v>
      </c>
      <c r="N4060" s="2">
        <v>311</v>
      </c>
      <c r="O4060">
        <v>21</v>
      </c>
      <c r="P4060" s="55">
        <v>7.0000000000000007E-2</v>
      </c>
      <c r="Q4060" s="13">
        <v>0.17</v>
      </c>
      <c r="R4060" s="13">
        <v>4.2999999999999997E-2</v>
      </c>
      <c r="S4060" s="31">
        <v>3501</v>
      </c>
      <c r="T4060" s="55">
        <f>VLOOKUP(E4060,'参数设置&amp;汇总'!S:U,3,0)</f>
        <v>0.25</v>
      </c>
      <c r="U4060" s="82">
        <f t="shared" si="315"/>
        <v>77.75</v>
      </c>
      <c r="V4060" s="13">
        <v>0.85000000000000009</v>
      </c>
      <c r="W4060" s="82">
        <f t="shared" si="317"/>
        <v>78.524705882352933</v>
      </c>
      <c r="X4060" s="1">
        <f>VLOOKUP(E4060,'渗透率、续签率'!AG:AJ,4,0)</f>
        <v>6715.9999999999991</v>
      </c>
      <c r="Y4060" s="1">
        <f t="shared" si="318"/>
        <v>527371.92470588221</v>
      </c>
      <c r="Z4060">
        <v>441</v>
      </c>
      <c r="AA4060" s="89">
        <f t="shared" si="319"/>
        <v>2088675.9999999998</v>
      </c>
      <c r="AH4060" s="37"/>
      <c r="AI4060" s="37"/>
      <c r="AK4060" s="37"/>
    </row>
    <row r="4061" spans="1:37" hidden="1">
      <c r="A4061" t="s">
        <v>64</v>
      </c>
      <c r="B4061" t="s">
        <v>2</v>
      </c>
      <c r="C4061" t="s">
        <v>5</v>
      </c>
      <c r="D4061" t="s">
        <v>65</v>
      </c>
      <c r="E4061" t="s">
        <v>514</v>
      </c>
      <c r="F4061" t="str">
        <f t="shared" si="316"/>
        <v>北京市少儿才艺</v>
      </c>
      <c r="G4061" t="s">
        <v>69</v>
      </c>
      <c r="H4061" t="s">
        <v>69</v>
      </c>
      <c r="I4061" t="s">
        <v>70</v>
      </c>
      <c r="J4061" s="1">
        <v>1694</v>
      </c>
      <c r="K4061">
        <v>107</v>
      </c>
      <c r="L4061" s="13">
        <f>VLOOKUP(C4061,'渗透率、续签率'!B:C,2,0)</f>
        <v>0.52400000000000002</v>
      </c>
      <c r="M4061" s="6">
        <v>0.06</v>
      </c>
      <c r="N4061">
        <v>503</v>
      </c>
      <c r="O4061">
        <v>92</v>
      </c>
      <c r="P4061" s="6">
        <v>0.18</v>
      </c>
      <c r="Q4061" s="13">
        <v>0.45800000000000002</v>
      </c>
      <c r="R4061" s="13">
        <v>0.33800000000000002</v>
      </c>
      <c r="S4061" s="31">
        <v>7078</v>
      </c>
      <c r="T4061" s="6">
        <f>VLOOKUP(E4061,'参数设置&amp;汇总'!S:U,3,0)</f>
        <v>0.25</v>
      </c>
      <c r="U4061" s="78">
        <f t="shared" si="315"/>
        <v>125.75</v>
      </c>
      <c r="V4061" s="13">
        <v>0.85000000000000009</v>
      </c>
      <c r="W4061" s="78">
        <f t="shared" si="317"/>
        <v>91.22588235294117</v>
      </c>
      <c r="X4061" s="1">
        <f>VLOOKUP(E4061,'渗透率、续签率'!AG:AJ,4,0)</f>
        <v>6715.9999999999991</v>
      </c>
      <c r="Y4061" s="1">
        <f t="shared" si="318"/>
        <v>612673.02588235284</v>
      </c>
      <c r="Z4061">
        <v>506</v>
      </c>
      <c r="AA4061" s="89">
        <f t="shared" si="319"/>
        <v>3378147.9999999995</v>
      </c>
    </row>
    <row r="4062" spans="1:37" hidden="1">
      <c r="A4062" t="s">
        <v>64</v>
      </c>
      <c r="B4062" t="s">
        <v>2</v>
      </c>
      <c r="C4062" t="s">
        <v>5</v>
      </c>
      <c r="D4062" t="s">
        <v>71</v>
      </c>
      <c r="E4062" t="s">
        <v>515</v>
      </c>
      <c r="F4062" t="str">
        <f t="shared" si="316"/>
        <v>南京市少儿才艺</v>
      </c>
      <c r="G4062" t="s">
        <v>73</v>
      </c>
      <c r="H4062" t="s">
        <v>74</v>
      </c>
      <c r="I4062" t="s">
        <v>70</v>
      </c>
      <c r="J4062">
        <v>915</v>
      </c>
      <c r="K4062">
        <v>24</v>
      </c>
      <c r="L4062" s="13">
        <f>VLOOKUP(C4062,'渗透率、续签率'!B:C,2,0)</f>
        <v>0.52400000000000002</v>
      </c>
      <c r="M4062" s="6">
        <v>0.03</v>
      </c>
      <c r="N4062">
        <v>214</v>
      </c>
      <c r="O4062">
        <v>23</v>
      </c>
      <c r="P4062" s="6">
        <v>0.11</v>
      </c>
      <c r="Q4062" s="13">
        <v>0.41499999999999998</v>
      </c>
      <c r="R4062" s="13">
        <v>0.379</v>
      </c>
      <c r="S4062" s="31">
        <v>2998</v>
      </c>
      <c r="T4062" s="6">
        <f>VLOOKUP(E4062,'参数设置&amp;汇总'!S:U,3,0)</f>
        <v>0.2</v>
      </c>
      <c r="U4062" s="78">
        <f t="shared" si="315"/>
        <v>42.800000000000004</v>
      </c>
      <c r="V4062" s="13">
        <v>0.85000000000000009</v>
      </c>
      <c r="W4062" s="78">
        <f t="shared" si="317"/>
        <v>36.174117647058829</v>
      </c>
      <c r="X4062" s="1">
        <f>VLOOKUP(E4062,'渗透率、续签率'!AG:AJ,4,0)</f>
        <v>9636</v>
      </c>
      <c r="Y4062" s="1">
        <f t="shared" si="318"/>
        <v>348573.79764705885</v>
      </c>
      <c r="Z4062">
        <v>180</v>
      </c>
      <c r="AA4062" s="89">
        <f t="shared" si="319"/>
        <v>2062104</v>
      </c>
    </row>
    <row r="4063" spans="1:37" hidden="1">
      <c r="A4063" t="s">
        <v>64</v>
      </c>
      <c r="B4063" t="s">
        <v>2</v>
      </c>
      <c r="C4063" t="s">
        <v>5</v>
      </c>
      <c r="D4063" t="s">
        <v>71</v>
      </c>
      <c r="E4063" t="s">
        <v>515</v>
      </c>
      <c r="F4063" t="str">
        <f t="shared" si="316"/>
        <v>广州市少儿才艺</v>
      </c>
      <c r="G4063" t="s">
        <v>75</v>
      </c>
      <c r="H4063" t="s">
        <v>76</v>
      </c>
      <c r="I4063" t="s">
        <v>68</v>
      </c>
      <c r="J4063" s="1">
        <v>1752</v>
      </c>
      <c r="K4063">
        <v>51</v>
      </c>
      <c r="L4063" s="13">
        <f>VLOOKUP(C4063,'渗透率、续签率'!B:C,2,0)</f>
        <v>0.52400000000000002</v>
      </c>
      <c r="M4063" s="6">
        <v>0.03</v>
      </c>
      <c r="N4063">
        <v>404</v>
      </c>
      <c r="O4063">
        <v>51</v>
      </c>
      <c r="P4063" s="6">
        <v>0.13</v>
      </c>
      <c r="Q4063" s="13">
        <v>0.42399999999999999</v>
      </c>
      <c r="R4063" s="13">
        <v>0.39900000000000002</v>
      </c>
      <c r="S4063" s="31">
        <v>6289</v>
      </c>
      <c r="T4063" s="6">
        <f>VLOOKUP(E4063,'参数设置&amp;汇总'!S:U,3,0)</f>
        <v>0.2</v>
      </c>
      <c r="U4063" s="78">
        <f t="shared" si="315"/>
        <v>80.800000000000011</v>
      </c>
      <c r="V4063" s="13">
        <v>0.85000000000000009</v>
      </c>
      <c r="W4063" s="78">
        <f t="shared" si="317"/>
        <v>63.61882352941177</v>
      </c>
      <c r="X4063" s="1">
        <f>VLOOKUP(E4063,'渗透率、续签率'!AG:AJ,4,0)</f>
        <v>9636</v>
      </c>
      <c r="Y4063" s="1">
        <f t="shared" si="318"/>
        <v>613030.98352941184</v>
      </c>
      <c r="Z4063">
        <v>202</v>
      </c>
      <c r="AA4063" s="89">
        <f t="shared" si="319"/>
        <v>3892944</v>
      </c>
    </row>
    <row r="4064" spans="1:37" hidden="1">
      <c r="A4064" t="s">
        <v>64</v>
      </c>
      <c r="B4064" t="s">
        <v>2</v>
      </c>
      <c r="C4064" t="s">
        <v>5</v>
      </c>
      <c r="D4064" t="s">
        <v>71</v>
      </c>
      <c r="E4064" t="s">
        <v>515</v>
      </c>
      <c r="F4064" t="str">
        <f t="shared" si="316"/>
        <v>成都市少儿才艺</v>
      </c>
      <c r="G4064" t="s">
        <v>77</v>
      </c>
      <c r="H4064" t="s">
        <v>78</v>
      </c>
      <c r="I4064" t="s">
        <v>70</v>
      </c>
      <c r="J4064" s="1">
        <v>1580</v>
      </c>
      <c r="K4064">
        <v>40</v>
      </c>
      <c r="L4064" s="13">
        <f>VLOOKUP(C4064,'渗透率、续签率'!B:C,2,0)</f>
        <v>0.52400000000000002</v>
      </c>
      <c r="M4064" s="6">
        <v>0.03</v>
      </c>
      <c r="N4064">
        <v>468</v>
      </c>
      <c r="O4064">
        <v>40</v>
      </c>
      <c r="P4064" s="6">
        <v>0.09</v>
      </c>
      <c r="Q4064" s="13">
        <v>0.40600000000000003</v>
      </c>
      <c r="R4064" s="13">
        <v>0.36699999999999999</v>
      </c>
      <c r="S4064" s="31">
        <v>7311</v>
      </c>
      <c r="T4064" s="6">
        <f>VLOOKUP(E4064,'参数设置&amp;汇总'!S:U,3,0)</f>
        <v>0.2</v>
      </c>
      <c r="U4064" s="78">
        <f t="shared" si="315"/>
        <v>93.600000000000009</v>
      </c>
      <c r="V4064" s="13">
        <v>0.85000000000000009</v>
      </c>
      <c r="W4064" s="78">
        <f t="shared" si="317"/>
        <v>85.458823529411774</v>
      </c>
      <c r="X4064" s="1">
        <f>VLOOKUP(E4064,'渗透率、续签率'!AG:AJ,4,0)</f>
        <v>9636</v>
      </c>
      <c r="Y4064" s="1">
        <f t="shared" si="318"/>
        <v>823481.22352941183</v>
      </c>
      <c r="Z4064">
        <v>269</v>
      </c>
      <c r="AA4064" s="89">
        <f t="shared" si="319"/>
        <v>4509648</v>
      </c>
      <c r="AH4064" s="37"/>
      <c r="AI4064" s="37"/>
      <c r="AK4064" s="37"/>
    </row>
    <row r="4065" spans="1:37" hidden="1">
      <c r="A4065" t="s">
        <v>64</v>
      </c>
      <c r="B4065" t="s">
        <v>2</v>
      </c>
      <c r="C4065" t="s">
        <v>5</v>
      </c>
      <c r="D4065" t="s">
        <v>71</v>
      </c>
      <c r="E4065" t="s">
        <v>515</v>
      </c>
      <c r="F4065" t="str">
        <f t="shared" si="316"/>
        <v>杭州市少儿才艺</v>
      </c>
      <c r="G4065" t="s">
        <v>79</v>
      </c>
      <c r="H4065" t="s">
        <v>80</v>
      </c>
      <c r="I4065" t="s">
        <v>68</v>
      </c>
      <c r="J4065" s="1">
        <v>1231</v>
      </c>
      <c r="K4065">
        <v>45</v>
      </c>
      <c r="L4065" s="13">
        <f>VLOOKUP(C4065,'渗透率、续签率'!B:C,2,0)</f>
        <v>0.52400000000000002</v>
      </c>
      <c r="M4065" s="6">
        <v>0.04</v>
      </c>
      <c r="N4065">
        <v>456</v>
      </c>
      <c r="O4065">
        <v>45</v>
      </c>
      <c r="P4065" s="6">
        <v>0.1</v>
      </c>
      <c r="Q4065" s="13">
        <v>0.45</v>
      </c>
      <c r="R4065" s="13">
        <v>0.41599999999999998</v>
      </c>
      <c r="S4065" s="31">
        <v>6756</v>
      </c>
      <c r="T4065" s="6">
        <f>VLOOKUP(E4065,'参数设置&amp;汇总'!S:U,3,0)</f>
        <v>0.2</v>
      </c>
      <c r="U4065" s="78">
        <f t="shared" si="315"/>
        <v>91.2</v>
      </c>
      <c r="V4065" s="13">
        <v>0.85000000000000009</v>
      </c>
      <c r="W4065" s="78">
        <f t="shared" si="317"/>
        <v>79.552941176470583</v>
      </c>
      <c r="X4065" s="1">
        <f>VLOOKUP(E4065,'渗透率、续签率'!AG:AJ,4,0)</f>
        <v>9636</v>
      </c>
      <c r="Y4065" s="1">
        <f t="shared" si="318"/>
        <v>766572.14117647056</v>
      </c>
      <c r="Z4065">
        <v>252</v>
      </c>
      <c r="AA4065" s="89">
        <f t="shared" si="319"/>
        <v>4394016</v>
      </c>
      <c r="AH4065" s="37"/>
      <c r="AI4065" s="37"/>
      <c r="AK4065" s="37"/>
    </row>
    <row r="4066" spans="1:37" hidden="1">
      <c r="A4066" t="s">
        <v>64</v>
      </c>
      <c r="B4066" t="s">
        <v>2</v>
      </c>
      <c r="C4066" t="s">
        <v>5</v>
      </c>
      <c r="D4066" t="s">
        <v>71</v>
      </c>
      <c r="E4066" t="s">
        <v>515</v>
      </c>
      <c r="F4066" t="str">
        <f t="shared" si="316"/>
        <v>武汉市少儿才艺</v>
      </c>
      <c r="G4066" t="s">
        <v>81</v>
      </c>
      <c r="H4066" t="s">
        <v>82</v>
      </c>
      <c r="I4066" t="s">
        <v>68</v>
      </c>
      <c r="J4066">
        <v>981</v>
      </c>
      <c r="K4066">
        <v>33</v>
      </c>
      <c r="L4066" s="13">
        <f>VLOOKUP(C4066,'渗透率、续签率'!B:C,2,0)</f>
        <v>0.52400000000000002</v>
      </c>
      <c r="M4066" s="6">
        <v>0.03</v>
      </c>
      <c r="N4066">
        <v>315</v>
      </c>
      <c r="O4066">
        <v>31</v>
      </c>
      <c r="P4066" s="6">
        <v>0.1</v>
      </c>
      <c r="Q4066" s="13">
        <v>0.27</v>
      </c>
      <c r="R4066" s="13">
        <v>6.5000000000000002E-2</v>
      </c>
      <c r="S4066" s="31">
        <v>3386</v>
      </c>
      <c r="T4066" s="6">
        <f>VLOOKUP(E4066,'参数设置&amp;汇总'!S:U,3,0)</f>
        <v>0.2</v>
      </c>
      <c r="U4066" s="78">
        <f t="shared" si="315"/>
        <v>63</v>
      </c>
      <c r="V4066" s="13">
        <v>0.85000000000000009</v>
      </c>
      <c r="W4066" s="78">
        <f t="shared" si="317"/>
        <v>55.007058823529405</v>
      </c>
      <c r="X4066" s="1">
        <f>VLOOKUP(E4066,'渗透率、续签率'!AG:AJ,4,0)</f>
        <v>9636</v>
      </c>
      <c r="Y4066" s="1">
        <f t="shared" si="318"/>
        <v>530048.01882352936</v>
      </c>
      <c r="Z4066">
        <v>129</v>
      </c>
      <c r="AA4066" s="89">
        <f t="shared" si="319"/>
        <v>3035340</v>
      </c>
    </row>
    <row r="4067" spans="1:37" hidden="1">
      <c r="A4067" t="s">
        <v>64</v>
      </c>
      <c r="B4067" t="s">
        <v>2</v>
      </c>
      <c r="C4067" t="s">
        <v>5</v>
      </c>
      <c r="D4067" t="s">
        <v>71</v>
      </c>
      <c r="E4067" t="s">
        <v>515</v>
      </c>
      <c r="F4067" t="str">
        <f t="shared" si="316"/>
        <v>深圳市少儿才艺</v>
      </c>
      <c r="G4067" t="s">
        <v>75</v>
      </c>
      <c r="H4067" t="s">
        <v>83</v>
      </c>
      <c r="I4067" t="s">
        <v>68</v>
      </c>
      <c r="J4067" s="1">
        <v>1882</v>
      </c>
      <c r="K4067">
        <v>26</v>
      </c>
      <c r="L4067" s="13">
        <f>VLOOKUP(C4067,'渗透率、续签率'!B:C,2,0)</f>
        <v>0.52400000000000002</v>
      </c>
      <c r="M4067" s="6">
        <v>0.01</v>
      </c>
      <c r="N4067">
        <v>487</v>
      </c>
      <c r="O4067">
        <v>24</v>
      </c>
      <c r="P4067" s="6">
        <v>0.05</v>
      </c>
      <c r="Q4067" s="13">
        <v>0.25700000000000001</v>
      </c>
      <c r="R4067" s="13">
        <v>0.224</v>
      </c>
      <c r="S4067" s="31">
        <v>6656</v>
      </c>
      <c r="T4067" s="6">
        <f>VLOOKUP(E4067,'参数设置&amp;汇总'!S:U,3,0)</f>
        <v>0.2</v>
      </c>
      <c r="U4067" s="78">
        <f t="shared" si="315"/>
        <v>97.4</v>
      </c>
      <c r="V4067" s="13">
        <v>0.85000000000000009</v>
      </c>
      <c r="W4067" s="78">
        <f t="shared" si="317"/>
        <v>99.792941176470592</v>
      </c>
      <c r="X4067" s="1">
        <f>VLOOKUP(E4067,'渗透率、续签率'!AG:AJ,4,0)</f>
        <v>9636</v>
      </c>
      <c r="Y4067" s="1">
        <f t="shared" si="318"/>
        <v>961604.78117647057</v>
      </c>
      <c r="Z4067">
        <v>205</v>
      </c>
      <c r="AA4067" s="89">
        <f t="shared" si="319"/>
        <v>4692732</v>
      </c>
    </row>
    <row r="4068" spans="1:37" hidden="1">
      <c r="A4068" t="s">
        <v>64</v>
      </c>
      <c r="B4068" t="s">
        <v>2</v>
      </c>
      <c r="C4068" t="s">
        <v>5</v>
      </c>
      <c r="D4068" t="s">
        <v>84</v>
      </c>
      <c r="E4068" t="s">
        <v>516</v>
      </c>
      <c r="F4068" t="str">
        <f t="shared" si="316"/>
        <v>东莞市少儿才艺</v>
      </c>
      <c r="G4068" t="s">
        <v>75</v>
      </c>
      <c r="H4068" t="s">
        <v>86</v>
      </c>
      <c r="I4068" t="s">
        <v>68</v>
      </c>
      <c r="J4068">
        <v>687</v>
      </c>
      <c r="K4068">
        <v>5</v>
      </c>
      <c r="L4068" s="13">
        <f>VLOOKUP(C4068,'渗透率、续签率'!B:C,2,0)</f>
        <v>0.52400000000000002</v>
      </c>
      <c r="M4068" s="6">
        <v>0.01</v>
      </c>
      <c r="N4068">
        <v>181</v>
      </c>
      <c r="O4068">
        <v>5</v>
      </c>
      <c r="P4068" s="6">
        <v>0.03</v>
      </c>
      <c r="Q4068" s="13">
        <v>9.2999999999999999E-2</v>
      </c>
      <c r="R4068" s="13">
        <v>8.6999999999999994E-2</v>
      </c>
      <c r="S4068" s="31">
        <v>2330</v>
      </c>
      <c r="T4068" s="6">
        <f>VLOOKUP(E4068,'参数设置&amp;汇总'!S:U,3,0)</f>
        <v>0.2</v>
      </c>
      <c r="U4068" s="78">
        <f t="shared" si="315"/>
        <v>36.200000000000003</v>
      </c>
      <c r="V4068" s="13">
        <v>0.85000000000000009</v>
      </c>
      <c r="W4068" s="78">
        <f t="shared" si="317"/>
        <v>39.505882352941178</v>
      </c>
      <c r="X4068" s="1">
        <f>VLOOKUP(E4068,'渗透率、续签率'!AG:AJ,4,0)</f>
        <v>8614</v>
      </c>
      <c r="Y4068" s="1">
        <f t="shared" si="318"/>
        <v>340303.67058823531</v>
      </c>
      <c r="Z4068">
        <v>61</v>
      </c>
      <c r="AA4068" s="89">
        <f t="shared" si="319"/>
        <v>1559134</v>
      </c>
      <c r="AH4068" s="37"/>
      <c r="AI4068" s="37"/>
      <c r="AK4068" s="37"/>
    </row>
    <row r="4069" spans="1:37" hidden="1">
      <c r="A4069" t="s">
        <v>64</v>
      </c>
      <c r="B4069" t="s">
        <v>2</v>
      </c>
      <c r="C4069" t="s">
        <v>5</v>
      </c>
      <c r="D4069" t="s">
        <v>84</v>
      </c>
      <c r="E4069" t="s">
        <v>516</v>
      </c>
      <c r="F4069" t="str">
        <f t="shared" si="316"/>
        <v>佛山市少儿才艺</v>
      </c>
      <c r="G4069" t="s">
        <v>75</v>
      </c>
      <c r="H4069" t="s">
        <v>87</v>
      </c>
      <c r="I4069" t="s">
        <v>68</v>
      </c>
      <c r="J4069">
        <v>902</v>
      </c>
      <c r="K4069">
        <v>14</v>
      </c>
      <c r="L4069" s="13">
        <f>VLOOKUP(C4069,'渗透率、续签率'!B:C,2,0)</f>
        <v>0.52400000000000002</v>
      </c>
      <c r="M4069" s="6">
        <v>0.02</v>
      </c>
      <c r="N4069">
        <v>167</v>
      </c>
      <c r="O4069">
        <v>13</v>
      </c>
      <c r="P4069" s="6">
        <v>0.08</v>
      </c>
      <c r="Q4069" s="13">
        <v>0.28799999999999998</v>
      </c>
      <c r="R4069" s="13">
        <v>0.26900000000000002</v>
      </c>
      <c r="S4069" s="31">
        <v>2371</v>
      </c>
      <c r="T4069" s="6">
        <f>VLOOKUP(E4069,'参数设置&amp;汇总'!S:U,3,0)</f>
        <v>0.2</v>
      </c>
      <c r="U4069" s="78">
        <f t="shared" si="315"/>
        <v>33.4</v>
      </c>
      <c r="V4069" s="13">
        <v>0.85000000000000009</v>
      </c>
      <c r="W4069" s="78">
        <f t="shared" si="317"/>
        <v>31.279999999999994</v>
      </c>
      <c r="X4069" s="1">
        <f>VLOOKUP(E4069,'渗透率、续签率'!AG:AJ,4,0)</f>
        <v>8614</v>
      </c>
      <c r="Y4069" s="1">
        <f t="shared" si="318"/>
        <v>269445.91999999993</v>
      </c>
      <c r="Z4069">
        <v>89</v>
      </c>
      <c r="AA4069" s="89">
        <f t="shared" si="319"/>
        <v>1438538</v>
      </c>
    </row>
    <row r="4070" spans="1:37" hidden="1">
      <c r="A4070" t="s">
        <v>64</v>
      </c>
      <c r="B4070" t="s">
        <v>2</v>
      </c>
      <c r="C4070" t="s">
        <v>5</v>
      </c>
      <c r="D4070" t="s">
        <v>84</v>
      </c>
      <c r="E4070" t="s">
        <v>516</v>
      </c>
      <c r="F4070" t="str">
        <f t="shared" si="316"/>
        <v>南宁市少儿才艺</v>
      </c>
      <c r="G4070" t="s">
        <v>88</v>
      </c>
      <c r="H4070" t="s">
        <v>89</v>
      </c>
      <c r="I4070" t="s">
        <v>68</v>
      </c>
      <c r="J4070">
        <v>608</v>
      </c>
      <c r="K4070">
        <v>9</v>
      </c>
      <c r="L4070" s="13">
        <f>VLOOKUP(C4070,'渗透率、续签率'!B:C,2,0)</f>
        <v>0.52400000000000002</v>
      </c>
      <c r="M4070" s="6">
        <v>0.01</v>
      </c>
      <c r="N4070">
        <v>155</v>
      </c>
      <c r="O4070">
        <v>9</v>
      </c>
      <c r="P4070" s="6">
        <v>0.06</v>
      </c>
      <c r="Q4070" s="13">
        <v>0.26800000000000002</v>
      </c>
      <c r="R4070" s="13">
        <v>0.26800000000000002</v>
      </c>
      <c r="S4070" s="31">
        <v>1684</v>
      </c>
      <c r="T4070" s="6">
        <f>VLOOKUP(E4070,'参数设置&amp;汇总'!S:U,3,0)</f>
        <v>0.2</v>
      </c>
      <c r="U4070" s="78">
        <f t="shared" si="315"/>
        <v>31</v>
      </c>
      <c r="V4070" s="13">
        <v>0.85000000000000009</v>
      </c>
      <c r="W4070" s="78">
        <f t="shared" si="317"/>
        <v>30.922352941176467</v>
      </c>
      <c r="X4070" s="1">
        <f>VLOOKUP(E4070,'渗透率、续签率'!AG:AJ,4,0)</f>
        <v>8614</v>
      </c>
      <c r="Y4070" s="1">
        <f t="shared" si="318"/>
        <v>266365.14823529409</v>
      </c>
      <c r="Z4070">
        <v>29</v>
      </c>
      <c r="AA4070" s="89">
        <f t="shared" si="319"/>
        <v>1335170</v>
      </c>
    </row>
    <row r="4071" spans="1:37" hidden="1">
      <c r="A4071" t="s">
        <v>64</v>
      </c>
      <c r="B4071" t="s">
        <v>2</v>
      </c>
      <c r="C4071" t="s">
        <v>5</v>
      </c>
      <c r="D4071" t="s">
        <v>84</v>
      </c>
      <c r="E4071" t="s">
        <v>516</v>
      </c>
      <c r="F4071" t="str">
        <f t="shared" si="316"/>
        <v>南昌市少儿才艺</v>
      </c>
      <c r="G4071" t="s">
        <v>90</v>
      </c>
      <c r="H4071" t="s">
        <v>91</v>
      </c>
      <c r="I4071" t="s">
        <v>68</v>
      </c>
      <c r="J4071">
        <v>351</v>
      </c>
      <c r="K4071">
        <v>6</v>
      </c>
      <c r="L4071" s="13">
        <f>VLOOKUP(C4071,'渗透率、续签率'!B:C,2,0)</f>
        <v>0.52400000000000002</v>
      </c>
      <c r="M4071" s="6">
        <v>0.02</v>
      </c>
      <c r="N4071">
        <v>144</v>
      </c>
      <c r="O4071">
        <v>6</v>
      </c>
      <c r="P4071" s="6">
        <v>0.04</v>
      </c>
      <c r="Q4071" s="13">
        <v>0.30599999999999999</v>
      </c>
      <c r="R4071" s="13">
        <v>0.29899999999999999</v>
      </c>
      <c r="S4071" s="31">
        <v>1727</v>
      </c>
      <c r="T4071" s="6">
        <f>VLOOKUP(E4071,'参数设置&amp;汇总'!S:U,3,0)</f>
        <v>0.2</v>
      </c>
      <c r="U4071" s="78">
        <f t="shared" si="315"/>
        <v>28.8</v>
      </c>
      <c r="V4071" s="13">
        <v>0.85000000000000009</v>
      </c>
      <c r="W4071" s="78">
        <f t="shared" si="317"/>
        <v>30.183529411764702</v>
      </c>
      <c r="X4071" s="1">
        <f>VLOOKUP(E4071,'渗透率、续签率'!AG:AJ,4,0)</f>
        <v>8614</v>
      </c>
      <c r="Y4071" s="1">
        <f t="shared" si="318"/>
        <v>260000.92235294115</v>
      </c>
      <c r="Z4071">
        <v>35</v>
      </c>
      <c r="AA4071" s="89">
        <f t="shared" si="319"/>
        <v>1240416</v>
      </c>
      <c r="AH4071" s="37"/>
      <c r="AI4071" s="37"/>
      <c r="AK4071" s="37"/>
    </row>
    <row r="4072" spans="1:37" hidden="1">
      <c r="A4072" t="s">
        <v>64</v>
      </c>
      <c r="B4072" t="s">
        <v>2</v>
      </c>
      <c r="C4072" t="s">
        <v>5</v>
      </c>
      <c r="D4072" t="s">
        <v>84</v>
      </c>
      <c r="E4072" t="s">
        <v>516</v>
      </c>
      <c r="F4072" t="str">
        <f t="shared" si="316"/>
        <v>厦门市少儿才艺</v>
      </c>
      <c r="G4072" t="s">
        <v>92</v>
      </c>
      <c r="H4072" t="s">
        <v>93</v>
      </c>
      <c r="I4072" t="s">
        <v>68</v>
      </c>
      <c r="J4072">
        <v>657</v>
      </c>
      <c r="K4072">
        <v>20</v>
      </c>
      <c r="L4072" s="13">
        <f>VLOOKUP(C4072,'渗透率、续签率'!B:C,2,0)</f>
        <v>0.52400000000000002</v>
      </c>
      <c r="M4072" s="6">
        <v>0.03</v>
      </c>
      <c r="N4072">
        <v>109</v>
      </c>
      <c r="O4072">
        <v>20</v>
      </c>
      <c r="P4072" s="6">
        <v>0.18</v>
      </c>
      <c r="Q4072" s="13">
        <v>0.42199999999999999</v>
      </c>
      <c r="R4072" s="13">
        <v>0.36799999999999999</v>
      </c>
      <c r="S4072" s="31">
        <v>1664</v>
      </c>
      <c r="T4072" s="6">
        <f>VLOOKUP(E4072,'参数设置&amp;汇总'!S:U,3,0)</f>
        <v>0.2</v>
      </c>
      <c r="U4072" s="78">
        <f t="shared" si="315"/>
        <v>21.8</v>
      </c>
      <c r="V4072" s="13">
        <v>0.85000000000000009</v>
      </c>
      <c r="W4072" s="78">
        <f t="shared" si="317"/>
        <v>13.317647058823528</v>
      </c>
      <c r="X4072" s="1">
        <f>VLOOKUP(E4072,'渗透率、续签率'!AG:AJ,4,0)</f>
        <v>8614</v>
      </c>
      <c r="Y4072" s="1">
        <f t="shared" si="318"/>
        <v>114718.21176470588</v>
      </c>
      <c r="Z4072">
        <v>54</v>
      </c>
      <c r="AA4072" s="89">
        <f t="shared" si="319"/>
        <v>938926</v>
      </c>
      <c r="AH4072" s="37"/>
      <c r="AI4072" s="37"/>
      <c r="AK4072" s="37"/>
    </row>
    <row r="4073" spans="1:37" hidden="1">
      <c r="A4073" t="s">
        <v>64</v>
      </c>
      <c r="B4073" t="s">
        <v>2</v>
      </c>
      <c r="C4073" t="s">
        <v>5</v>
      </c>
      <c r="D4073" t="s">
        <v>84</v>
      </c>
      <c r="E4073" t="s">
        <v>516</v>
      </c>
      <c r="F4073" t="str">
        <f t="shared" si="316"/>
        <v>合肥市少儿才艺</v>
      </c>
      <c r="G4073" t="s">
        <v>94</v>
      </c>
      <c r="H4073" t="s">
        <v>95</v>
      </c>
      <c r="I4073" t="s">
        <v>68</v>
      </c>
      <c r="J4073">
        <v>901</v>
      </c>
      <c r="K4073">
        <v>22</v>
      </c>
      <c r="L4073" s="13">
        <f>VLOOKUP(C4073,'渗透率、续签率'!B:C,2,0)</f>
        <v>0.52400000000000002</v>
      </c>
      <c r="M4073" s="6">
        <v>0.02</v>
      </c>
      <c r="N4073">
        <v>250</v>
      </c>
      <c r="O4073">
        <v>22</v>
      </c>
      <c r="P4073" s="6">
        <v>0.09</v>
      </c>
      <c r="Q4073" s="13">
        <v>0.46500000000000002</v>
      </c>
      <c r="R4073" s="13">
        <v>0.44900000000000001</v>
      </c>
      <c r="S4073" s="31">
        <v>4235</v>
      </c>
      <c r="T4073" s="6">
        <f>VLOOKUP(E4073,'参数设置&amp;汇总'!S:U,3,0)</f>
        <v>0.2</v>
      </c>
      <c r="U4073" s="78">
        <f t="shared" si="315"/>
        <v>50</v>
      </c>
      <c r="V4073" s="13">
        <v>0.85000000000000009</v>
      </c>
      <c r="W4073" s="78">
        <f t="shared" si="317"/>
        <v>45.261176470588232</v>
      </c>
      <c r="X4073" s="1">
        <f>VLOOKUP(E4073,'渗透率、续签率'!AG:AJ,4,0)</f>
        <v>8614</v>
      </c>
      <c r="Y4073" s="1">
        <f t="shared" si="318"/>
        <v>389879.77411764703</v>
      </c>
      <c r="Z4073">
        <v>113</v>
      </c>
      <c r="AA4073" s="89">
        <f t="shared" si="319"/>
        <v>2153500</v>
      </c>
      <c r="AH4073" s="37"/>
      <c r="AI4073" s="37"/>
      <c r="AK4073" s="37"/>
    </row>
    <row r="4074" spans="1:37" hidden="1">
      <c r="A4074" t="s">
        <v>64</v>
      </c>
      <c r="B4074" t="s">
        <v>2</v>
      </c>
      <c r="C4074" t="s">
        <v>5</v>
      </c>
      <c r="D4074" t="s">
        <v>84</v>
      </c>
      <c r="E4074" t="s">
        <v>516</v>
      </c>
      <c r="F4074" t="str">
        <f t="shared" si="316"/>
        <v>天津市少儿才艺</v>
      </c>
      <c r="G4074" t="s">
        <v>96</v>
      </c>
      <c r="H4074" t="s">
        <v>96</v>
      </c>
      <c r="I4074" t="s">
        <v>70</v>
      </c>
      <c r="J4074">
        <v>726</v>
      </c>
      <c r="K4074">
        <v>20</v>
      </c>
      <c r="L4074" s="13">
        <f>VLOOKUP(C4074,'渗透率、续签率'!B:C,2,0)</f>
        <v>0.52400000000000002</v>
      </c>
      <c r="M4074" s="6">
        <v>0.03</v>
      </c>
      <c r="N4074">
        <v>227</v>
      </c>
      <c r="O4074">
        <v>19</v>
      </c>
      <c r="P4074" s="6">
        <v>0.08</v>
      </c>
      <c r="Q4074" s="13">
        <v>0.247</v>
      </c>
      <c r="R4074" s="13">
        <v>0.20100000000000001</v>
      </c>
      <c r="S4074" s="31">
        <v>2340</v>
      </c>
      <c r="T4074" s="6">
        <f>VLOOKUP(E4074,'参数设置&amp;汇总'!S:U,3,0)</f>
        <v>0.2</v>
      </c>
      <c r="U4074" s="78">
        <f t="shared" si="315"/>
        <v>45.400000000000006</v>
      </c>
      <c r="V4074" s="13">
        <v>0.85000000000000009</v>
      </c>
      <c r="W4074" s="78">
        <f t="shared" si="317"/>
        <v>41.698823529411762</v>
      </c>
      <c r="X4074" s="1">
        <f>VLOOKUP(E4074,'渗透率、续签率'!AG:AJ,4,0)</f>
        <v>8614</v>
      </c>
      <c r="Y4074" s="1">
        <f t="shared" si="318"/>
        <v>359193.66588235291</v>
      </c>
      <c r="Z4074">
        <v>170</v>
      </c>
      <c r="AA4074" s="89">
        <f t="shared" si="319"/>
        <v>1955378</v>
      </c>
      <c r="AH4074" s="37"/>
      <c r="AI4074" s="37"/>
      <c r="AK4074" s="37"/>
    </row>
    <row r="4075" spans="1:37" hidden="1">
      <c r="A4075" t="s">
        <v>64</v>
      </c>
      <c r="B4075" t="s">
        <v>2</v>
      </c>
      <c r="C4075" t="s">
        <v>5</v>
      </c>
      <c r="D4075" t="s">
        <v>84</v>
      </c>
      <c r="E4075" t="s">
        <v>516</v>
      </c>
      <c r="F4075" t="str">
        <f t="shared" si="316"/>
        <v>宁波市少儿才艺</v>
      </c>
      <c r="G4075" t="s">
        <v>79</v>
      </c>
      <c r="H4075" t="s">
        <v>97</v>
      </c>
      <c r="I4075" t="s">
        <v>68</v>
      </c>
      <c r="J4075">
        <v>664</v>
      </c>
      <c r="K4075">
        <v>12</v>
      </c>
      <c r="L4075" s="13">
        <f>VLOOKUP(C4075,'渗透率、续签率'!B:C,2,0)</f>
        <v>0.52400000000000002</v>
      </c>
      <c r="M4075" s="6">
        <v>0.02</v>
      </c>
      <c r="N4075">
        <v>127</v>
      </c>
      <c r="O4075">
        <v>11</v>
      </c>
      <c r="P4075" s="6">
        <v>0.09</v>
      </c>
      <c r="Q4075" s="13">
        <v>0.30499999999999999</v>
      </c>
      <c r="R4075" s="13">
        <v>0.27800000000000002</v>
      </c>
      <c r="S4075" s="31">
        <v>1707</v>
      </c>
      <c r="T4075" s="6">
        <f>VLOOKUP(E4075,'参数设置&amp;汇总'!S:U,3,0)</f>
        <v>0.2</v>
      </c>
      <c r="U4075" s="78">
        <f t="shared" si="315"/>
        <v>25.400000000000002</v>
      </c>
      <c r="V4075" s="13">
        <v>0.85000000000000009</v>
      </c>
      <c r="W4075" s="78">
        <f t="shared" si="317"/>
        <v>23.101176470588236</v>
      </c>
      <c r="X4075" s="1">
        <f>VLOOKUP(E4075,'渗透率、续签率'!AG:AJ,4,0)</f>
        <v>8614</v>
      </c>
      <c r="Y4075" s="1">
        <f t="shared" si="318"/>
        <v>198993.53411764707</v>
      </c>
      <c r="Z4075">
        <v>66</v>
      </c>
      <c r="AA4075" s="89">
        <f t="shared" si="319"/>
        <v>1093978</v>
      </c>
      <c r="AH4075" s="37"/>
      <c r="AI4075" s="37"/>
      <c r="AK4075" s="37"/>
    </row>
    <row r="4076" spans="1:37" hidden="1">
      <c r="A4076" t="s">
        <v>64</v>
      </c>
      <c r="B4076" t="s">
        <v>2</v>
      </c>
      <c r="C4076" t="s">
        <v>5</v>
      </c>
      <c r="D4076" t="s">
        <v>84</v>
      </c>
      <c r="E4076" t="s">
        <v>516</v>
      </c>
      <c r="F4076" t="str">
        <f t="shared" si="316"/>
        <v>无锡市少儿才艺</v>
      </c>
      <c r="G4076" t="s">
        <v>73</v>
      </c>
      <c r="H4076" t="s">
        <v>98</v>
      </c>
      <c r="I4076" t="s">
        <v>70</v>
      </c>
      <c r="J4076">
        <v>558</v>
      </c>
      <c r="K4076">
        <v>18</v>
      </c>
      <c r="L4076" s="13">
        <f>VLOOKUP(C4076,'渗透率、续签率'!B:C,2,0)</f>
        <v>0.52400000000000002</v>
      </c>
      <c r="M4076" s="6">
        <v>0.03</v>
      </c>
      <c r="N4076">
        <v>114</v>
      </c>
      <c r="O4076">
        <v>18</v>
      </c>
      <c r="P4076" s="6">
        <v>0.16</v>
      </c>
      <c r="Q4076" s="13">
        <v>0.32400000000000001</v>
      </c>
      <c r="R4076" s="13">
        <v>0.311</v>
      </c>
      <c r="S4076" s="31">
        <v>1888</v>
      </c>
      <c r="T4076" s="6">
        <f>VLOOKUP(E4076,'参数设置&amp;汇总'!S:U,3,0)</f>
        <v>0.2</v>
      </c>
      <c r="U4076" s="78">
        <f t="shared" si="315"/>
        <v>22.8</v>
      </c>
      <c r="V4076" s="13">
        <v>0.85000000000000009</v>
      </c>
      <c r="W4076" s="78">
        <f t="shared" si="317"/>
        <v>15.727058823529411</v>
      </c>
      <c r="X4076" s="1">
        <f>VLOOKUP(E4076,'渗透率、续签率'!AG:AJ,4,0)</f>
        <v>8614</v>
      </c>
      <c r="Y4076" s="1">
        <f t="shared" si="318"/>
        <v>135472.88470588234</v>
      </c>
      <c r="Z4076">
        <v>81</v>
      </c>
      <c r="AA4076" s="89">
        <f t="shared" si="319"/>
        <v>981996</v>
      </c>
      <c r="AH4076" s="37"/>
      <c r="AI4076" s="37"/>
      <c r="AJ4076" s="1"/>
      <c r="AK4076" s="37"/>
    </row>
    <row r="4077" spans="1:37" hidden="1">
      <c r="A4077" t="s">
        <v>64</v>
      </c>
      <c r="B4077" t="s">
        <v>2</v>
      </c>
      <c r="C4077" t="s">
        <v>5</v>
      </c>
      <c r="D4077" t="s">
        <v>84</v>
      </c>
      <c r="E4077" t="s">
        <v>516</v>
      </c>
      <c r="F4077" t="str">
        <f t="shared" si="316"/>
        <v>昆明市少儿才艺</v>
      </c>
      <c r="G4077" t="s">
        <v>99</v>
      </c>
      <c r="H4077" t="s">
        <v>100</v>
      </c>
      <c r="I4077" t="s">
        <v>68</v>
      </c>
      <c r="J4077">
        <v>389</v>
      </c>
      <c r="K4077">
        <v>9</v>
      </c>
      <c r="L4077" s="13">
        <f>VLOOKUP(C4077,'渗透率、续签率'!B:C,2,0)</f>
        <v>0.52400000000000002</v>
      </c>
      <c r="M4077" s="6">
        <v>0.02</v>
      </c>
      <c r="N4077">
        <v>96</v>
      </c>
      <c r="O4077">
        <v>9</v>
      </c>
      <c r="P4077" s="6">
        <v>0.09</v>
      </c>
      <c r="Q4077" s="13">
        <v>0.27500000000000002</v>
      </c>
      <c r="R4077" s="13">
        <v>0.23599999999999999</v>
      </c>
      <c r="S4077" s="31">
        <v>1099</v>
      </c>
      <c r="T4077" s="6">
        <f>VLOOKUP(E4077,'参数设置&amp;汇总'!S:U,3,0)</f>
        <v>0.2</v>
      </c>
      <c r="U4077" s="78">
        <f t="shared" si="315"/>
        <v>19.200000000000003</v>
      </c>
      <c r="V4077" s="13">
        <v>0.85000000000000009</v>
      </c>
      <c r="W4077" s="78">
        <f t="shared" si="317"/>
        <v>17.04</v>
      </c>
      <c r="X4077" s="1">
        <f>VLOOKUP(E4077,'渗透率、续签率'!AG:AJ,4,0)</f>
        <v>8614</v>
      </c>
      <c r="Y4077" s="1">
        <f t="shared" si="318"/>
        <v>146782.56</v>
      </c>
      <c r="Z4077">
        <v>54</v>
      </c>
      <c r="AA4077" s="89">
        <f t="shared" si="319"/>
        <v>826944</v>
      </c>
      <c r="AH4077" s="37"/>
      <c r="AI4077" s="37"/>
      <c r="AK4077" s="37"/>
    </row>
    <row r="4078" spans="1:37" hidden="1">
      <c r="A4078" t="s">
        <v>64</v>
      </c>
      <c r="B4078" t="s">
        <v>2</v>
      </c>
      <c r="C4078" t="s">
        <v>5</v>
      </c>
      <c r="D4078" t="s">
        <v>84</v>
      </c>
      <c r="E4078" t="s">
        <v>516</v>
      </c>
      <c r="F4078" t="str">
        <f t="shared" si="316"/>
        <v>沈阳市少儿才艺</v>
      </c>
      <c r="G4078" t="s">
        <v>101</v>
      </c>
      <c r="H4078" t="s">
        <v>102</v>
      </c>
      <c r="I4078" t="s">
        <v>70</v>
      </c>
      <c r="J4078">
        <v>827</v>
      </c>
      <c r="K4078">
        <v>8</v>
      </c>
      <c r="L4078" s="13">
        <f>VLOOKUP(C4078,'渗透率、续签率'!B:C,2,0)</f>
        <v>0.52400000000000002</v>
      </c>
      <c r="M4078" s="6">
        <v>0.01</v>
      </c>
      <c r="N4078">
        <v>152</v>
      </c>
      <c r="O4078">
        <v>8</v>
      </c>
      <c r="P4078" s="6">
        <v>0.05</v>
      </c>
      <c r="Q4078" s="13">
        <v>0.21</v>
      </c>
      <c r="R4078" s="13">
        <v>0.188</v>
      </c>
      <c r="S4078" s="31">
        <v>2130</v>
      </c>
      <c r="T4078" s="6">
        <f>VLOOKUP(E4078,'参数设置&amp;汇总'!S:U,3,0)</f>
        <v>0.2</v>
      </c>
      <c r="U4078" s="78">
        <f t="shared" si="315"/>
        <v>30.400000000000002</v>
      </c>
      <c r="V4078" s="13">
        <v>0.85000000000000009</v>
      </c>
      <c r="W4078" s="78">
        <f t="shared" si="317"/>
        <v>30.832941176470587</v>
      </c>
      <c r="X4078" s="1">
        <f>VLOOKUP(E4078,'渗透率、续签率'!AG:AJ,4,0)</f>
        <v>8614</v>
      </c>
      <c r="Y4078" s="1">
        <f t="shared" si="318"/>
        <v>265594.95529411762</v>
      </c>
      <c r="Z4078">
        <v>59</v>
      </c>
      <c r="AA4078" s="89">
        <f t="shared" si="319"/>
        <v>1309328</v>
      </c>
      <c r="AH4078" s="37"/>
      <c r="AI4078" s="37"/>
      <c r="AK4078" s="37"/>
    </row>
    <row r="4079" spans="1:37" hidden="1">
      <c r="A4079" t="s">
        <v>64</v>
      </c>
      <c r="B4079" t="s">
        <v>2</v>
      </c>
      <c r="C4079" t="s">
        <v>5</v>
      </c>
      <c r="D4079" t="s">
        <v>84</v>
      </c>
      <c r="E4079" t="s">
        <v>516</v>
      </c>
      <c r="F4079" t="str">
        <f t="shared" si="316"/>
        <v>济南市少儿才艺</v>
      </c>
      <c r="G4079" t="s">
        <v>103</v>
      </c>
      <c r="H4079" t="s">
        <v>104</v>
      </c>
      <c r="I4079" t="s">
        <v>70</v>
      </c>
      <c r="J4079">
        <v>900</v>
      </c>
      <c r="K4079">
        <v>24</v>
      </c>
      <c r="L4079" s="13">
        <f>VLOOKUP(C4079,'渗透率、续签率'!B:C,2,0)</f>
        <v>0.52400000000000002</v>
      </c>
      <c r="M4079" s="6">
        <v>0.03</v>
      </c>
      <c r="N4079">
        <v>226</v>
      </c>
      <c r="O4079">
        <v>24</v>
      </c>
      <c r="P4079" s="6">
        <v>0.11</v>
      </c>
      <c r="Q4079" s="13">
        <v>0.44400000000000001</v>
      </c>
      <c r="R4079" s="13">
        <v>0.43</v>
      </c>
      <c r="S4079" s="31">
        <v>4120</v>
      </c>
      <c r="T4079" s="6">
        <f>VLOOKUP(E4079,'参数设置&amp;汇总'!S:U,3,0)</f>
        <v>0.2</v>
      </c>
      <c r="U4079" s="78">
        <f t="shared" si="315"/>
        <v>45.2</v>
      </c>
      <c r="V4079" s="13">
        <v>0.85000000000000009</v>
      </c>
      <c r="W4079" s="78">
        <f t="shared" si="317"/>
        <v>38.381176470588237</v>
      </c>
      <c r="X4079" s="1">
        <f>VLOOKUP(E4079,'渗透率、续签率'!AG:AJ,4,0)</f>
        <v>8614</v>
      </c>
      <c r="Y4079" s="1">
        <f t="shared" si="318"/>
        <v>330615.45411764708</v>
      </c>
      <c r="Z4079">
        <v>84</v>
      </c>
      <c r="AA4079" s="89">
        <f t="shared" si="319"/>
        <v>1946764</v>
      </c>
      <c r="AH4079" s="37"/>
      <c r="AI4079" s="37"/>
      <c r="AJ4079" s="1"/>
      <c r="AK4079" s="37"/>
    </row>
    <row r="4080" spans="1:37" hidden="1">
      <c r="A4080" t="s">
        <v>64</v>
      </c>
      <c r="B4080" t="s">
        <v>2</v>
      </c>
      <c r="C4080" t="s">
        <v>5</v>
      </c>
      <c r="D4080" t="s">
        <v>84</v>
      </c>
      <c r="E4080" t="s">
        <v>516</v>
      </c>
      <c r="F4080" t="str">
        <f t="shared" si="316"/>
        <v>温州市少儿才艺</v>
      </c>
      <c r="G4080" t="s">
        <v>79</v>
      </c>
      <c r="H4080" t="s">
        <v>105</v>
      </c>
      <c r="I4080" t="s">
        <v>68</v>
      </c>
      <c r="J4080">
        <v>707</v>
      </c>
      <c r="K4080">
        <v>4</v>
      </c>
      <c r="L4080" s="13">
        <f>VLOOKUP(C4080,'渗透率、续签率'!B:C,2,0)</f>
        <v>0.52400000000000002</v>
      </c>
      <c r="M4080" s="6">
        <v>0.01</v>
      </c>
      <c r="N4080">
        <v>113</v>
      </c>
      <c r="O4080">
        <v>4</v>
      </c>
      <c r="P4080" s="6">
        <v>0.04</v>
      </c>
      <c r="Q4080" s="13">
        <v>0.19900000000000001</v>
      </c>
      <c r="R4080" s="13">
        <v>0.19900000000000001</v>
      </c>
      <c r="S4080" s="31">
        <v>1329</v>
      </c>
      <c r="T4080" s="6">
        <f>VLOOKUP(E4080,'参数设置&amp;汇总'!S:U,3,0)</f>
        <v>0.2</v>
      </c>
      <c r="U4080" s="78">
        <f t="shared" si="315"/>
        <v>22.6</v>
      </c>
      <c r="V4080" s="13">
        <v>0.85000000000000009</v>
      </c>
      <c r="W4080" s="78">
        <f t="shared" si="317"/>
        <v>24.122352941176469</v>
      </c>
      <c r="X4080" s="1">
        <f>VLOOKUP(E4080,'渗透率、续签率'!AG:AJ,4,0)</f>
        <v>8614</v>
      </c>
      <c r="Y4080" s="1">
        <f t="shared" si="318"/>
        <v>207789.94823529411</v>
      </c>
      <c r="Z4080">
        <v>47</v>
      </c>
      <c r="AA4080" s="89">
        <f t="shared" si="319"/>
        <v>973382</v>
      </c>
      <c r="AH4080" s="37"/>
      <c r="AI4080" s="37"/>
      <c r="AK4080" s="37"/>
    </row>
    <row r="4081" spans="1:37" hidden="1">
      <c r="A4081" t="s">
        <v>64</v>
      </c>
      <c r="B4081" t="s">
        <v>2</v>
      </c>
      <c r="C4081" t="s">
        <v>5</v>
      </c>
      <c r="D4081" t="s">
        <v>84</v>
      </c>
      <c r="E4081" t="s">
        <v>516</v>
      </c>
      <c r="F4081" t="str">
        <f t="shared" si="316"/>
        <v>福州市少儿才艺</v>
      </c>
      <c r="G4081" t="s">
        <v>92</v>
      </c>
      <c r="H4081" t="s">
        <v>106</v>
      </c>
      <c r="I4081" t="s">
        <v>68</v>
      </c>
      <c r="J4081">
        <v>521</v>
      </c>
      <c r="K4081">
        <v>10</v>
      </c>
      <c r="L4081" s="13">
        <f>VLOOKUP(C4081,'渗透率、续签率'!B:C,2,0)</f>
        <v>0.52400000000000002</v>
      </c>
      <c r="M4081" s="6">
        <v>0.02</v>
      </c>
      <c r="N4081">
        <v>106</v>
      </c>
      <c r="O4081">
        <v>10</v>
      </c>
      <c r="P4081" s="6">
        <v>0.09</v>
      </c>
      <c r="Q4081" s="13">
        <v>0.33</v>
      </c>
      <c r="R4081" s="13">
        <v>0.313</v>
      </c>
      <c r="S4081" s="31">
        <v>1396</v>
      </c>
      <c r="T4081" s="6">
        <f>VLOOKUP(E4081,'参数设置&amp;汇总'!S:U,3,0)</f>
        <v>0.2</v>
      </c>
      <c r="U4081" s="78">
        <f t="shared" si="315"/>
        <v>21.200000000000003</v>
      </c>
      <c r="V4081" s="13">
        <v>0.85000000000000009</v>
      </c>
      <c r="W4081" s="78">
        <f t="shared" si="317"/>
        <v>18.776470588235295</v>
      </c>
      <c r="X4081" s="1">
        <f>VLOOKUP(E4081,'渗透率、续签率'!AG:AJ,4,0)</f>
        <v>8614</v>
      </c>
      <c r="Y4081" s="1">
        <f t="shared" si="318"/>
        <v>161740.51764705882</v>
      </c>
      <c r="Z4081">
        <v>55</v>
      </c>
      <c r="AA4081" s="89">
        <f t="shared" si="319"/>
        <v>913084</v>
      </c>
      <c r="AH4081" s="37"/>
      <c r="AI4081" s="37"/>
      <c r="AJ4081" s="1"/>
      <c r="AK4081" s="37"/>
    </row>
    <row r="4082" spans="1:37" hidden="1">
      <c r="A4082" t="s">
        <v>64</v>
      </c>
      <c r="B4082" t="s">
        <v>2</v>
      </c>
      <c r="C4082" t="s">
        <v>5</v>
      </c>
      <c r="D4082" t="s">
        <v>84</v>
      </c>
      <c r="E4082" t="s">
        <v>516</v>
      </c>
      <c r="F4082" t="str">
        <f t="shared" si="316"/>
        <v>苏州市少儿才艺</v>
      </c>
      <c r="G4082" t="s">
        <v>73</v>
      </c>
      <c r="H4082" t="s">
        <v>107</v>
      </c>
      <c r="I4082" t="s">
        <v>70</v>
      </c>
      <c r="J4082" s="1">
        <v>1066</v>
      </c>
      <c r="K4082">
        <v>32</v>
      </c>
      <c r="L4082" s="13">
        <f>VLOOKUP(C4082,'渗透率、续签率'!B:C,2,0)</f>
        <v>0.52400000000000002</v>
      </c>
      <c r="M4082" s="6">
        <v>0.03</v>
      </c>
      <c r="N4082">
        <v>208</v>
      </c>
      <c r="O4082">
        <v>32</v>
      </c>
      <c r="P4082" s="6">
        <v>0.15</v>
      </c>
      <c r="Q4082" s="13">
        <v>0.50900000000000001</v>
      </c>
      <c r="R4082" s="13">
        <v>0.38500000000000001</v>
      </c>
      <c r="S4082" s="31">
        <v>3350</v>
      </c>
      <c r="T4082" s="6">
        <f>VLOOKUP(E4082,'参数设置&amp;汇总'!S:U,3,0)</f>
        <v>0.2</v>
      </c>
      <c r="U4082" s="78">
        <f t="shared" si="315"/>
        <v>41.6</v>
      </c>
      <c r="V4082" s="13">
        <v>0.85000000000000009</v>
      </c>
      <c r="W4082" s="78">
        <f t="shared" si="317"/>
        <v>29.214117647058821</v>
      </c>
      <c r="X4082" s="1">
        <f>VLOOKUP(E4082,'渗透率、续签率'!AG:AJ,4,0)</f>
        <v>8614</v>
      </c>
      <c r="Y4082" s="1">
        <f t="shared" si="318"/>
        <v>251650.40941176467</v>
      </c>
      <c r="Z4082">
        <v>175</v>
      </c>
      <c r="AA4082" s="89">
        <f t="shared" si="319"/>
        <v>1791712</v>
      </c>
      <c r="AH4082" s="37"/>
      <c r="AI4082" s="37"/>
      <c r="AJ4082" s="1"/>
      <c r="AK4082" s="37"/>
    </row>
    <row r="4083" spans="1:37" hidden="1">
      <c r="A4083" t="s">
        <v>64</v>
      </c>
      <c r="B4083" t="s">
        <v>2</v>
      </c>
      <c r="C4083" t="s">
        <v>5</v>
      </c>
      <c r="D4083" t="s">
        <v>84</v>
      </c>
      <c r="E4083" t="s">
        <v>516</v>
      </c>
      <c r="F4083" t="str">
        <f t="shared" si="316"/>
        <v>西安市少儿才艺</v>
      </c>
      <c r="G4083" t="s">
        <v>108</v>
      </c>
      <c r="H4083" t="s">
        <v>109</v>
      </c>
      <c r="I4083" t="s">
        <v>70</v>
      </c>
      <c r="J4083" s="1">
        <v>1052</v>
      </c>
      <c r="K4083">
        <v>107</v>
      </c>
      <c r="L4083" s="13">
        <f>VLOOKUP(C4083,'渗透率、续签率'!B:C,2,0)</f>
        <v>0.52400000000000002</v>
      </c>
      <c r="M4083" s="6">
        <v>0.1</v>
      </c>
      <c r="N4083">
        <v>444</v>
      </c>
      <c r="O4083">
        <v>105</v>
      </c>
      <c r="P4083" s="6">
        <v>0.24</v>
      </c>
      <c r="Q4083" s="13">
        <v>0.58099999999999996</v>
      </c>
      <c r="R4083" s="13">
        <v>0.48299999999999998</v>
      </c>
      <c r="S4083" s="31">
        <v>8530</v>
      </c>
      <c r="T4083" s="6">
        <f>VLOOKUP(E4083,'参数设置&amp;汇总'!S:U,3,0)</f>
        <v>0.2</v>
      </c>
      <c r="U4083" s="78">
        <f t="shared" si="315"/>
        <v>105</v>
      </c>
      <c r="V4083" s="13">
        <v>0.85000000000000009</v>
      </c>
      <c r="W4083" s="78">
        <f t="shared" si="317"/>
        <v>58.79999999999999</v>
      </c>
      <c r="X4083" s="1">
        <f>VLOOKUP(E4083,'渗透率、续签率'!AG:AJ,4,0)</f>
        <v>8614</v>
      </c>
      <c r="Y4083" s="1">
        <f t="shared" si="318"/>
        <v>506503.1999999999</v>
      </c>
      <c r="Z4083">
        <v>179</v>
      </c>
      <c r="AA4083" s="89">
        <f t="shared" si="319"/>
        <v>3824616</v>
      </c>
      <c r="AH4083" s="37"/>
      <c r="AI4083" s="37"/>
      <c r="AK4083" s="37"/>
    </row>
    <row r="4084" spans="1:37" hidden="1">
      <c r="A4084" t="s">
        <v>64</v>
      </c>
      <c r="B4084" t="s">
        <v>2</v>
      </c>
      <c r="C4084" t="s">
        <v>5</v>
      </c>
      <c r="D4084" t="s">
        <v>84</v>
      </c>
      <c r="E4084" t="s">
        <v>516</v>
      </c>
      <c r="F4084" t="str">
        <f t="shared" si="316"/>
        <v>郑州市少儿才艺</v>
      </c>
      <c r="G4084" t="s">
        <v>110</v>
      </c>
      <c r="H4084" t="s">
        <v>111</v>
      </c>
      <c r="I4084" t="s">
        <v>70</v>
      </c>
      <c r="J4084" s="1">
        <v>1019</v>
      </c>
      <c r="K4084">
        <v>22</v>
      </c>
      <c r="L4084" s="13">
        <f>VLOOKUP(C4084,'渗透率、续签率'!B:C,2,0)</f>
        <v>0.52400000000000002</v>
      </c>
      <c r="M4084" s="6">
        <v>0.02</v>
      </c>
      <c r="N4084">
        <v>312</v>
      </c>
      <c r="O4084">
        <v>22</v>
      </c>
      <c r="P4084" s="6">
        <v>7.0000000000000007E-2</v>
      </c>
      <c r="Q4084" s="13">
        <v>0.36199999999999999</v>
      </c>
      <c r="R4084" s="13">
        <v>0.32900000000000001</v>
      </c>
      <c r="S4084" s="31">
        <v>4210</v>
      </c>
      <c r="T4084" s="6">
        <f>VLOOKUP(E4084,'参数设置&amp;汇总'!S:U,3,0)</f>
        <v>0.2</v>
      </c>
      <c r="U4084" s="78">
        <f t="shared" si="315"/>
        <v>62.400000000000006</v>
      </c>
      <c r="V4084" s="13">
        <v>0.85000000000000009</v>
      </c>
      <c r="W4084" s="78">
        <f t="shared" si="317"/>
        <v>59.849411764705884</v>
      </c>
      <c r="X4084" s="1">
        <f>VLOOKUP(E4084,'渗透率、续签率'!AG:AJ,4,0)</f>
        <v>8614</v>
      </c>
      <c r="Y4084" s="1">
        <f t="shared" si="318"/>
        <v>515542.83294117649</v>
      </c>
      <c r="Z4084">
        <v>67</v>
      </c>
      <c r="AA4084" s="89">
        <f t="shared" si="319"/>
        <v>2687568</v>
      </c>
      <c r="AH4084" s="37"/>
      <c r="AI4084" s="37"/>
      <c r="AK4084" s="37"/>
    </row>
    <row r="4085" spans="1:37" hidden="1">
      <c r="A4085" t="s">
        <v>64</v>
      </c>
      <c r="B4085" t="s">
        <v>2</v>
      </c>
      <c r="C4085" t="s">
        <v>5</v>
      </c>
      <c r="D4085" t="s">
        <v>84</v>
      </c>
      <c r="E4085" t="s">
        <v>516</v>
      </c>
      <c r="F4085" t="str">
        <f t="shared" si="316"/>
        <v>重庆市少儿才艺</v>
      </c>
      <c r="G4085" t="s">
        <v>112</v>
      </c>
      <c r="H4085" t="s">
        <v>112</v>
      </c>
      <c r="I4085" t="s">
        <v>70</v>
      </c>
      <c r="J4085" s="1">
        <v>1394</v>
      </c>
      <c r="K4085">
        <v>34</v>
      </c>
      <c r="L4085" s="13">
        <f>VLOOKUP(C4085,'渗透率、续签率'!B:C,2,0)</f>
        <v>0.52400000000000002</v>
      </c>
      <c r="M4085" s="6">
        <v>0.02</v>
      </c>
      <c r="N4085">
        <v>267</v>
      </c>
      <c r="O4085">
        <v>31</v>
      </c>
      <c r="P4085" s="6">
        <v>0.12</v>
      </c>
      <c r="Q4085" s="13">
        <v>0.33600000000000002</v>
      </c>
      <c r="R4085" s="13">
        <v>0.29799999999999999</v>
      </c>
      <c r="S4085" s="31">
        <v>3593</v>
      </c>
      <c r="T4085" s="6">
        <f>VLOOKUP(E4085,'参数设置&amp;汇总'!S:U,3,0)</f>
        <v>0.2</v>
      </c>
      <c r="U4085" s="78">
        <f t="shared" si="315"/>
        <v>53.400000000000006</v>
      </c>
      <c r="V4085" s="13">
        <v>0.85000000000000009</v>
      </c>
      <c r="W4085" s="78">
        <f t="shared" si="317"/>
        <v>43.712941176470594</v>
      </c>
      <c r="X4085" s="1">
        <f>VLOOKUP(E4085,'渗透率、续签率'!AG:AJ,4,0)</f>
        <v>8614</v>
      </c>
      <c r="Y4085" s="1">
        <f t="shared" si="318"/>
        <v>376543.27529411769</v>
      </c>
      <c r="Z4085">
        <v>143</v>
      </c>
      <c r="AA4085" s="89">
        <f t="shared" si="319"/>
        <v>2299938</v>
      </c>
      <c r="AH4085" s="37"/>
      <c r="AI4085" s="37"/>
      <c r="AK4085" s="37"/>
    </row>
    <row r="4086" spans="1:37" hidden="1">
      <c r="A4086" t="s">
        <v>64</v>
      </c>
      <c r="B4086" t="s">
        <v>2</v>
      </c>
      <c r="C4086" t="s">
        <v>5</v>
      </c>
      <c r="D4086" t="s">
        <v>84</v>
      </c>
      <c r="E4086" t="s">
        <v>516</v>
      </c>
      <c r="F4086" t="str">
        <f t="shared" si="316"/>
        <v>长沙市少儿才艺</v>
      </c>
      <c r="G4086" t="s">
        <v>113</v>
      </c>
      <c r="H4086" t="s">
        <v>114</v>
      </c>
      <c r="I4086" t="s">
        <v>68</v>
      </c>
      <c r="J4086">
        <v>925</v>
      </c>
      <c r="K4086">
        <v>27</v>
      </c>
      <c r="L4086" s="13">
        <f>VLOOKUP(C4086,'渗透率、续签率'!B:C,2,0)</f>
        <v>0.52400000000000002</v>
      </c>
      <c r="M4086" s="6">
        <v>0.03</v>
      </c>
      <c r="N4086">
        <v>271</v>
      </c>
      <c r="O4086">
        <v>27</v>
      </c>
      <c r="P4086" s="6">
        <v>0.1</v>
      </c>
      <c r="Q4086" s="13">
        <v>0.44400000000000001</v>
      </c>
      <c r="R4086" s="13">
        <v>0.41099999999999998</v>
      </c>
      <c r="S4086" s="31">
        <v>4415</v>
      </c>
      <c r="T4086" s="6">
        <f>VLOOKUP(E4086,'参数设置&amp;汇总'!S:U,3,0)</f>
        <v>0.2</v>
      </c>
      <c r="U4086" s="78">
        <f t="shared" si="315"/>
        <v>54.2</v>
      </c>
      <c r="V4086" s="13">
        <v>0.85000000000000009</v>
      </c>
      <c r="W4086" s="78">
        <f t="shared" si="317"/>
        <v>47.120000000000005</v>
      </c>
      <c r="X4086" s="1">
        <f>VLOOKUP(E4086,'渗透率、续签率'!AG:AJ,4,0)</f>
        <v>8614</v>
      </c>
      <c r="Y4086" s="1">
        <f t="shared" si="318"/>
        <v>405891.68000000005</v>
      </c>
      <c r="Z4086">
        <v>96</v>
      </c>
      <c r="AA4086" s="89">
        <f t="shared" si="319"/>
        <v>2334394</v>
      </c>
      <c r="AH4086" s="37"/>
      <c r="AI4086" s="37"/>
      <c r="AK4086" s="37"/>
    </row>
    <row r="4087" spans="1:37" hidden="1">
      <c r="A4087" t="s">
        <v>64</v>
      </c>
      <c r="B4087" t="s">
        <v>2</v>
      </c>
      <c r="C4087" t="s">
        <v>5</v>
      </c>
      <c r="D4087" t="s">
        <v>84</v>
      </c>
      <c r="E4087" t="s">
        <v>516</v>
      </c>
      <c r="F4087" t="str">
        <f t="shared" si="316"/>
        <v>青岛市少儿才艺</v>
      </c>
      <c r="G4087" t="s">
        <v>103</v>
      </c>
      <c r="H4087" t="s">
        <v>115</v>
      </c>
      <c r="I4087" t="s">
        <v>70</v>
      </c>
      <c r="J4087" s="1">
        <v>1260</v>
      </c>
      <c r="K4087">
        <v>22</v>
      </c>
      <c r="L4087" s="13">
        <f>VLOOKUP(C4087,'渗透率、续签率'!B:C,2,0)</f>
        <v>0.52400000000000002</v>
      </c>
      <c r="M4087" s="6">
        <v>0.02</v>
      </c>
      <c r="N4087">
        <v>202</v>
      </c>
      <c r="O4087">
        <v>22</v>
      </c>
      <c r="P4087" s="6">
        <v>0.11</v>
      </c>
      <c r="Q4087" s="13">
        <v>0.47199999999999998</v>
      </c>
      <c r="R4087" s="13">
        <v>0.45700000000000002</v>
      </c>
      <c r="S4087" s="31">
        <v>3881</v>
      </c>
      <c r="T4087" s="6">
        <f>VLOOKUP(E4087,'参数设置&amp;汇总'!S:U,3,0)</f>
        <v>0.2</v>
      </c>
      <c r="U4087" s="78">
        <f t="shared" si="315"/>
        <v>40.400000000000006</v>
      </c>
      <c r="V4087" s="13">
        <v>0.85000000000000009</v>
      </c>
      <c r="W4087" s="78">
        <f t="shared" si="317"/>
        <v>33.967058823529413</v>
      </c>
      <c r="X4087" s="1">
        <f>VLOOKUP(E4087,'渗透率、续签率'!AG:AJ,4,0)</f>
        <v>8614</v>
      </c>
      <c r="Y4087" s="1">
        <f t="shared" si="318"/>
        <v>292592.24470588239</v>
      </c>
      <c r="Z4087">
        <v>104</v>
      </c>
      <c r="AA4087" s="89">
        <f t="shared" si="319"/>
        <v>1740028</v>
      </c>
      <c r="AH4087" s="37"/>
      <c r="AI4087" s="37"/>
      <c r="AK4087" s="37"/>
    </row>
    <row r="4088" spans="1:37" hidden="1">
      <c r="A4088" t="s">
        <v>64</v>
      </c>
      <c r="B4088" t="s">
        <v>2</v>
      </c>
      <c r="C4088" t="s">
        <v>5</v>
      </c>
      <c r="D4088" t="s">
        <v>116</v>
      </c>
      <c r="E4088" t="s">
        <v>517</v>
      </c>
      <c r="F4088" t="str">
        <f t="shared" si="316"/>
        <v>七台河市少儿才艺</v>
      </c>
      <c r="G4088" t="s">
        <v>118</v>
      </c>
      <c r="H4088" t="s">
        <v>119</v>
      </c>
      <c r="I4088" t="s">
        <v>70</v>
      </c>
      <c r="J4088">
        <v>26</v>
      </c>
      <c r="K4088">
        <v>0</v>
      </c>
      <c r="L4088" s="13">
        <f>VLOOKUP(C4088,'渗透率、续签率'!B:C,2,0)</f>
        <v>0.52400000000000002</v>
      </c>
      <c r="M4088" s="6">
        <v>0</v>
      </c>
      <c r="N4088">
        <v>1</v>
      </c>
      <c r="O4088">
        <v>0</v>
      </c>
      <c r="P4088" s="6">
        <v>0</v>
      </c>
      <c r="Q4088" s="13">
        <v>0</v>
      </c>
      <c r="R4088" s="13">
        <v>0</v>
      </c>
      <c r="S4088" s="31">
        <v>22</v>
      </c>
      <c r="T4088" s="6">
        <f>VLOOKUP(E4088,'参数设置&amp;汇总'!S:U,3,0)</f>
        <v>0.05</v>
      </c>
      <c r="U4088" s="78">
        <f t="shared" si="315"/>
        <v>0.05</v>
      </c>
      <c r="V4088" s="13">
        <v>0.85000000000000009</v>
      </c>
      <c r="W4088" s="78">
        <f t="shared" si="317"/>
        <v>5.8823529411764705E-2</v>
      </c>
      <c r="X4088" s="1">
        <f>VLOOKUP(E4088,'渗透率、续签率'!AG:AJ,4,0)</f>
        <v>4781.5</v>
      </c>
      <c r="Y4088" s="1">
        <f t="shared" si="318"/>
        <v>281.26470588235293</v>
      </c>
      <c r="Z4088">
        <v>0</v>
      </c>
      <c r="AA4088" s="89">
        <f t="shared" si="319"/>
        <v>4781.5</v>
      </c>
      <c r="AH4088" s="37"/>
      <c r="AI4088" s="37"/>
      <c r="AK4088" s="37"/>
    </row>
    <row r="4089" spans="1:37" hidden="1">
      <c r="A4089" t="s">
        <v>64</v>
      </c>
      <c r="B4089" t="s">
        <v>2</v>
      </c>
      <c r="C4089" t="s">
        <v>5</v>
      </c>
      <c r="D4089" t="s">
        <v>116</v>
      </c>
      <c r="E4089" t="s">
        <v>517</v>
      </c>
      <c r="F4089" t="str">
        <f t="shared" si="316"/>
        <v>万宁市少儿才艺</v>
      </c>
      <c r="G4089" t="s">
        <v>120</v>
      </c>
      <c r="H4089" t="s">
        <v>121</v>
      </c>
      <c r="I4089" t="s">
        <v>68</v>
      </c>
      <c r="J4089">
        <v>7</v>
      </c>
      <c r="K4089">
        <v>0</v>
      </c>
      <c r="L4089" s="13">
        <f>VLOOKUP(C4089,'渗透率、续签率'!B:C,2,0)</f>
        <v>0.52400000000000002</v>
      </c>
      <c r="M4089" s="6">
        <v>0</v>
      </c>
      <c r="N4089">
        <v>0</v>
      </c>
      <c r="O4089">
        <v>0</v>
      </c>
      <c r="P4089" s="6">
        <v>0</v>
      </c>
      <c r="Q4089" s="13">
        <v>0</v>
      </c>
      <c r="R4089" s="13">
        <v>0</v>
      </c>
      <c r="S4089" s="31">
        <v>5</v>
      </c>
      <c r="T4089" s="6">
        <f>VLOOKUP(E4089,'参数设置&amp;汇总'!S:U,3,0)</f>
        <v>0.05</v>
      </c>
      <c r="U4089" s="78">
        <f t="shared" si="315"/>
        <v>0</v>
      </c>
      <c r="V4089" s="13">
        <v>0.85000000000000009</v>
      </c>
      <c r="W4089" s="78">
        <f t="shared" si="317"/>
        <v>0</v>
      </c>
      <c r="X4089" s="1">
        <f>VLOOKUP(E4089,'渗透率、续签率'!AG:AJ,4,0)</f>
        <v>4781.5</v>
      </c>
      <c r="Y4089" s="1">
        <f t="shared" si="318"/>
        <v>0</v>
      </c>
      <c r="Z4089">
        <v>0</v>
      </c>
      <c r="AA4089" s="89">
        <f t="shared" si="319"/>
        <v>0</v>
      </c>
      <c r="AH4089" s="37"/>
      <c r="AI4089" s="37"/>
      <c r="AK4089" s="37"/>
    </row>
    <row r="4090" spans="1:37" hidden="1">
      <c r="A4090" t="s">
        <v>64</v>
      </c>
      <c r="B4090" t="s">
        <v>2</v>
      </c>
      <c r="C4090" t="s">
        <v>5</v>
      </c>
      <c r="D4090" t="s">
        <v>116</v>
      </c>
      <c r="E4090" t="s">
        <v>517</v>
      </c>
      <c r="F4090" t="str">
        <f t="shared" si="316"/>
        <v>三亚市少儿才艺</v>
      </c>
      <c r="G4090" t="s">
        <v>120</v>
      </c>
      <c r="H4090" t="s">
        <v>122</v>
      </c>
      <c r="I4090" t="s">
        <v>68</v>
      </c>
      <c r="J4090">
        <v>81</v>
      </c>
      <c r="K4090">
        <v>1</v>
      </c>
      <c r="L4090" s="13">
        <f>VLOOKUP(C4090,'渗透率、续签率'!B:C,2,0)</f>
        <v>0.52400000000000002</v>
      </c>
      <c r="M4090" s="6">
        <v>0.01</v>
      </c>
      <c r="N4090">
        <v>11</v>
      </c>
      <c r="O4090">
        <v>1</v>
      </c>
      <c r="P4090" s="6">
        <v>0.09</v>
      </c>
      <c r="Q4090" s="13">
        <v>0.11899999999999999</v>
      </c>
      <c r="R4090" s="13">
        <v>0</v>
      </c>
      <c r="S4090" s="31">
        <v>132</v>
      </c>
      <c r="T4090" s="6">
        <f>VLOOKUP(E4090,'参数设置&amp;汇总'!S:U,3,0)</f>
        <v>0.05</v>
      </c>
      <c r="U4090" s="78">
        <f t="shared" si="315"/>
        <v>1</v>
      </c>
      <c r="V4090" s="13">
        <v>0.85000000000000009</v>
      </c>
      <c r="W4090" s="78">
        <f t="shared" si="317"/>
        <v>0.55999999999999994</v>
      </c>
      <c r="X4090" s="1">
        <f>VLOOKUP(E4090,'渗透率、续签率'!AG:AJ,4,0)</f>
        <v>4781.5</v>
      </c>
      <c r="Y4090" s="1">
        <f t="shared" si="318"/>
        <v>2677.64</v>
      </c>
      <c r="Z4090">
        <v>0</v>
      </c>
      <c r="AA4090" s="89">
        <f t="shared" si="319"/>
        <v>52596.5</v>
      </c>
      <c r="AH4090" s="37"/>
      <c r="AI4090" s="37"/>
      <c r="AK4090" s="37"/>
    </row>
    <row r="4091" spans="1:37" hidden="1">
      <c r="A4091" t="s">
        <v>64</v>
      </c>
      <c r="B4091" t="s">
        <v>2</v>
      </c>
      <c r="C4091" t="s">
        <v>5</v>
      </c>
      <c r="D4091" t="s">
        <v>116</v>
      </c>
      <c r="E4091" t="s">
        <v>517</v>
      </c>
      <c r="F4091" t="str">
        <f t="shared" si="316"/>
        <v>三明市少儿才艺</v>
      </c>
      <c r="G4091" t="s">
        <v>92</v>
      </c>
      <c r="H4091" t="s">
        <v>123</v>
      </c>
      <c r="I4091" t="s">
        <v>68</v>
      </c>
      <c r="J4091">
        <v>69</v>
      </c>
      <c r="K4091">
        <v>0</v>
      </c>
      <c r="L4091" s="13">
        <f>VLOOKUP(C4091,'渗透率、续签率'!B:C,2,0)</f>
        <v>0.52400000000000002</v>
      </c>
      <c r="M4091" s="6">
        <v>0</v>
      </c>
      <c r="N4091">
        <v>0</v>
      </c>
      <c r="O4091">
        <v>0</v>
      </c>
      <c r="P4091" s="6">
        <v>0</v>
      </c>
      <c r="Q4091" s="13">
        <v>0</v>
      </c>
      <c r="R4091" s="13">
        <v>0</v>
      </c>
      <c r="S4091" s="31">
        <v>51</v>
      </c>
      <c r="T4091" s="6">
        <f>VLOOKUP(E4091,'参数设置&amp;汇总'!S:U,3,0)</f>
        <v>0.05</v>
      </c>
      <c r="U4091" s="78">
        <f t="shared" si="315"/>
        <v>0</v>
      </c>
      <c r="V4091" s="13">
        <v>0.85000000000000009</v>
      </c>
      <c r="W4091" s="78">
        <f t="shared" si="317"/>
        <v>0</v>
      </c>
      <c r="X4091" s="1">
        <f>VLOOKUP(E4091,'渗透率、续签率'!AG:AJ,4,0)</f>
        <v>4781.5</v>
      </c>
      <c r="Y4091" s="1">
        <f t="shared" si="318"/>
        <v>0</v>
      </c>
      <c r="Z4091">
        <v>1</v>
      </c>
      <c r="AA4091" s="89">
        <f t="shared" si="319"/>
        <v>0</v>
      </c>
      <c r="AH4091" s="37"/>
      <c r="AI4091" s="37"/>
      <c r="AK4091" s="37"/>
    </row>
    <row r="4092" spans="1:37" hidden="1">
      <c r="A4092" t="s">
        <v>64</v>
      </c>
      <c r="B4092" t="s">
        <v>2</v>
      </c>
      <c r="C4092" t="s">
        <v>5</v>
      </c>
      <c r="D4092" t="s">
        <v>116</v>
      </c>
      <c r="E4092" t="s">
        <v>517</v>
      </c>
      <c r="F4092" t="str">
        <f t="shared" si="316"/>
        <v>三沙市少儿才艺</v>
      </c>
      <c r="G4092" t="s">
        <v>120</v>
      </c>
      <c r="H4092" t="s">
        <v>124</v>
      </c>
      <c r="I4092" t="s">
        <v>68</v>
      </c>
      <c r="J4092">
        <v>0</v>
      </c>
      <c r="K4092">
        <v>0</v>
      </c>
      <c r="L4092" s="13">
        <f>VLOOKUP(C4092,'渗透率、续签率'!B:C,2,0)</f>
        <v>0.52400000000000002</v>
      </c>
      <c r="M4092" s="6">
        <v>0</v>
      </c>
      <c r="N4092">
        <v>0</v>
      </c>
      <c r="O4092">
        <v>0</v>
      </c>
      <c r="P4092" s="6">
        <v>0</v>
      </c>
      <c r="Q4092" s="13">
        <v>0</v>
      </c>
      <c r="R4092" s="13">
        <v>0</v>
      </c>
      <c r="S4092" s="31">
        <v>0</v>
      </c>
      <c r="T4092" s="6">
        <f>VLOOKUP(E4092,'参数设置&amp;汇总'!S:U,3,0)</f>
        <v>0.05</v>
      </c>
      <c r="U4092" s="78">
        <f t="shared" si="315"/>
        <v>0</v>
      </c>
      <c r="V4092" s="13">
        <v>0.85000000000000009</v>
      </c>
      <c r="W4092" s="78">
        <f t="shared" si="317"/>
        <v>0</v>
      </c>
      <c r="X4092" s="1">
        <f>VLOOKUP(E4092,'渗透率、续签率'!AG:AJ,4,0)</f>
        <v>4781.5</v>
      </c>
      <c r="Y4092" s="1">
        <f t="shared" si="318"/>
        <v>0</v>
      </c>
      <c r="Z4092">
        <v>0</v>
      </c>
      <c r="AA4092" s="89">
        <f t="shared" si="319"/>
        <v>0</v>
      </c>
      <c r="AH4092" s="37"/>
      <c r="AI4092" s="37"/>
      <c r="AK4092" s="37"/>
    </row>
    <row r="4093" spans="1:37" hidden="1">
      <c r="A4093" t="s">
        <v>64</v>
      </c>
      <c r="B4093" t="s">
        <v>2</v>
      </c>
      <c r="C4093" t="s">
        <v>5</v>
      </c>
      <c r="D4093" t="s">
        <v>116</v>
      </c>
      <c r="E4093" t="s">
        <v>517</v>
      </c>
      <c r="F4093" t="str">
        <f t="shared" si="316"/>
        <v>三门峡市少儿才艺</v>
      </c>
      <c r="G4093" t="s">
        <v>110</v>
      </c>
      <c r="H4093" t="s">
        <v>125</v>
      </c>
      <c r="I4093" t="s">
        <v>70</v>
      </c>
      <c r="J4093">
        <v>77</v>
      </c>
      <c r="K4093">
        <v>0</v>
      </c>
      <c r="L4093" s="13">
        <f>VLOOKUP(C4093,'渗透率、续签率'!B:C,2,0)</f>
        <v>0.52400000000000002</v>
      </c>
      <c r="M4093" s="6">
        <v>0</v>
      </c>
      <c r="N4093">
        <v>12</v>
      </c>
      <c r="O4093">
        <v>0</v>
      </c>
      <c r="P4093" s="6">
        <v>0</v>
      </c>
      <c r="Q4093" s="13">
        <v>0</v>
      </c>
      <c r="R4093" s="13">
        <v>0</v>
      </c>
      <c r="S4093" s="31">
        <v>63</v>
      </c>
      <c r="T4093" s="6">
        <f>VLOOKUP(E4093,'参数设置&amp;汇总'!S:U,3,0)</f>
        <v>0.05</v>
      </c>
      <c r="U4093" s="78">
        <f t="shared" si="315"/>
        <v>0.60000000000000009</v>
      </c>
      <c r="V4093" s="13">
        <v>0.85000000000000009</v>
      </c>
      <c r="W4093" s="78">
        <f t="shared" si="317"/>
        <v>0.70588235294117652</v>
      </c>
      <c r="X4093" s="1">
        <f>VLOOKUP(E4093,'渗透率、续签率'!AG:AJ,4,0)</f>
        <v>4781.5</v>
      </c>
      <c r="Y4093" s="1">
        <f t="shared" si="318"/>
        <v>3375.1764705882356</v>
      </c>
      <c r="Z4093">
        <v>1</v>
      </c>
      <c r="AA4093" s="89">
        <f t="shared" si="319"/>
        <v>57378</v>
      </c>
      <c r="AH4093" s="37"/>
      <c r="AI4093" s="37"/>
      <c r="AJ4093" s="1"/>
      <c r="AK4093" s="37"/>
    </row>
    <row r="4094" spans="1:37" hidden="1">
      <c r="A4094" t="s">
        <v>64</v>
      </c>
      <c r="B4094" t="s">
        <v>2</v>
      </c>
      <c r="C4094" t="s">
        <v>5</v>
      </c>
      <c r="D4094" t="s">
        <v>116</v>
      </c>
      <c r="E4094" t="s">
        <v>517</v>
      </c>
      <c r="F4094" t="str">
        <f t="shared" si="316"/>
        <v>上饶市少儿才艺</v>
      </c>
      <c r="G4094" t="s">
        <v>90</v>
      </c>
      <c r="H4094" t="s">
        <v>126</v>
      </c>
      <c r="I4094" t="s">
        <v>68</v>
      </c>
      <c r="J4094">
        <v>182</v>
      </c>
      <c r="K4094">
        <v>0</v>
      </c>
      <c r="L4094" s="13">
        <f>VLOOKUP(C4094,'渗透率、续签率'!B:C,2,0)</f>
        <v>0.52400000000000002</v>
      </c>
      <c r="M4094" s="6">
        <v>0</v>
      </c>
      <c r="N4094">
        <v>21</v>
      </c>
      <c r="O4094">
        <v>0</v>
      </c>
      <c r="P4094" s="6">
        <v>0</v>
      </c>
      <c r="Q4094" s="13">
        <v>0</v>
      </c>
      <c r="R4094" s="13">
        <v>0</v>
      </c>
      <c r="S4094" s="31">
        <v>216</v>
      </c>
      <c r="T4094" s="6">
        <f>VLOOKUP(E4094,'参数设置&amp;汇总'!S:U,3,0)</f>
        <v>0.05</v>
      </c>
      <c r="U4094" s="78">
        <f t="shared" si="315"/>
        <v>1.05</v>
      </c>
      <c r="V4094" s="13">
        <v>0.85000000000000009</v>
      </c>
      <c r="W4094" s="78">
        <f t="shared" si="317"/>
        <v>1.2352941176470587</v>
      </c>
      <c r="X4094" s="1">
        <f>VLOOKUP(E4094,'渗透率、续签率'!AG:AJ,4,0)</f>
        <v>4781.5</v>
      </c>
      <c r="Y4094" s="1">
        <f t="shared" si="318"/>
        <v>5906.5588235294108</v>
      </c>
      <c r="Z4094">
        <v>7</v>
      </c>
      <c r="AA4094" s="89">
        <f t="shared" si="319"/>
        <v>100411.5</v>
      </c>
      <c r="AH4094" s="37"/>
      <c r="AI4094" s="37"/>
      <c r="AJ4094" s="1"/>
      <c r="AK4094" s="37"/>
    </row>
    <row r="4095" spans="1:37" hidden="1">
      <c r="A4095" t="s">
        <v>64</v>
      </c>
      <c r="B4095" t="s">
        <v>2</v>
      </c>
      <c r="C4095" t="s">
        <v>5</v>
      </c>
      <c r="D4095" t="s">
        <v>116</v>
      </c>
      <c r="E4095" t="s">
        <v>517</v>
      </c>
      <c r="F4095" t="str">
        <f t="shared" si="316"/>
        <v>东方市少儿才艺</v>
      </c>
      <c r="G4095" t="s">
        <v>120</v>
      </c>
      <c r="H4095" t="s">
        <v>127</v>
      </c>
      <c r="I4095" t="s">
        <v>68</v>
      </c>
      <c r="J4095">
        <v>12</v>
      </c>
      <c r="K4095">
        <v>0</v>
      </c>
      <c r="L4095" s="13">
        <f>VLOOKUP(C4095,'渗透率、续签率'!B:C,2,0)</f>
        <v>0.52400000000000002</v>
      </c>
      <c r="M4095" s="6">
        <v>0</v>
      </c>
      <c r="N4095">
        <v>0</v>
      </c>
      <c r="O4095">
        <v>0</v>
      </c>
      <c r="P4095" s="6">
        <v>0</v>
      </c>
      <c r="Q4095" s="13">
        <v>0</v>
      </c>
      <c r="R4095" s="13">
        <v>0</v>
      </c>
      <c r="S4095" s="31">
        <v>7</v>
      </c>
      <c r="T4095" s="6">
        <f>VLOOKUP(E4095,'参数设置&amp;汇总'!S:U,3,0)</f>
        <v>0.05</v>
      </c>
      <c r="U4095" s="78">
        <f t="shared" si="315"/>
        <v>0</v>
      </c>
      <c r="V4095" s="13">
        <v>0.85000000000000009</v>
      </c>
      <c r="W4095" s="78">
        <f t="shared" si="317"/>
        <v>0</v>
      </c>
      <c r="X4095" s="1">
        <f>VLOOKUP(E4095,'渗透率、续签率'!AG:AJ,4,0)</f>
        <v>4781.5</v>
      </c>
      <c r="Y4095" s="1">
        <f t="shared" si="318"/>
        <v>0</v>
      </c>
      <c r="Z4095">
        <v>0</v>
      </c>
      <c r="AA4095" s="89">
        <f t="shared" si="319"/>
        <v>0</v>
      </c>
      <c r="AH4095" s="37"/>
      <c r="AI4095" s="37"/>
      <c r="AK4095" s="37"/>
    </row>
    <row r="4096" spans="1:37" hidden="1">
      <c r="A4096" t="s">
        <v>64</v>
      </c>
      <c r="B4096" t="s">
        <v>2</v>
      </c>
      <c r="C4096" t="s">
        <v>5</v>
      </c>
      <c r="D4096" t="s">
        <v>116</v>
      </c>
      <c r="E4096" t="s">
        <v>517</v>
      </c>
      <c r="F4096" t="str">
        <f t="shared" si="316"/>
        <v>东营市少儿才艺</v>
      </c>
      <c r="G4096" t="s">
        <v>103</v>
      </c>
      <c r="H4096" t="s">
        <v>128</v>
      </c>
      <c r="I4096" t="s">
        <v>70</v>
      </c>
      <c r="J4096">
        <v>203</v>
      </c>
      <c r="K4096">
        <v>0</v>
      </c>
      <c r="L4096" s="13">
        <f>VLOOKUP(C4096,'渗透率、续签率'!B:C,2,0)</f>
        <v>0.52400000000000002</v>
      </c>
      <c r="M4096" s="6">
        <v>0</v>
      </c>
      <c r="N4096">
        <v>18</v>
      </c>
      <c r="O4096">
        <v>0</v>
      </c>
      <c r="P4096" s="6">
        <v>0</v>
      </c>
      <c r="Q4096" s="13">
        <v>0</v>
      </c>
      <c r="R4096" s="13">
        <v>0</v>
      </c>
      <c r="S4096" s="31">
        <v>230</v>
      </c>
      <c r="T4096" s="6">
        <f>VLOOKUP(E4096,'参数设置&amp;汇总'!S:U,3,0)</f>
        <v>0.05</v>
      </c>
      <c r="U4096" s="78">
        <f t="shared" si="315"/>
        <v>0.9</v>
      </c>
      <c r="V4096" s="13">
        <v>0.85000000000000009</v>
      </c>
      <c r="W4096" s="78">
        <f t="shared" si="317"/>
        <v>1.0588235294117647</v>
      </c>
      <c r="X4096" s="1">
        <f>VLOOKUP(E4096,'渗透率、续签率'!AG:AJ,4,0)</f>
        <v>4781.5</v>
      </c>
      <c r="Y4096" s="1">
        <f t="shared" si="318"/>
        <v>5062.7647058823532</v>
      </c>
      <c r="Z4096">
        <v>2</v>
      </c>
      <c r="AA4096" s="89">
        <f t="shared" si="319"/>
        <v>86067</v>
      </c>
      <c r="AH4096" s="37"/>
      <c r="AI4096" s="37"/>
      <c r="AK4096" s="37"/>
    </row>
    <row r="4097" spans="1:37" hidden="1">
      <c r="A4097" t="s">
        <v>64</v>
      </c>
      <c r="B4097" t="s">
        <v>2</v>
      </c>
      <c r="C4097" t="s">
        <v>5</v>
      </c>
      <c r="D4097" t="s">
        <v>116</v>
      </c>
      <c r="E4097" t="s">
        <v>517</v>
      </c>
      <c r="F4097" t="str">
        <f t="shared" si="316"/>
        <v>中卫市少儿才艺</v>
      </c>
      <c r="G4097" t="s">
        <v>129</v>
      </c>
      <c r="H4097" t="s">
        <v>130</v>
      </c>
      <c r="I4097" t="s">
        <v>70</v>
      </c>
      <c r="J4097">
        <v>24</v>
      </c>
      <c r="K4097">
        <v>0</v>
      </c>
      <c r="L4097" s="13">
        <f>VLOOKUP(C4097,'渗透率、续签率'!B:C,2,0)</f>
        <v>0.52400000000000002</v>
      </c>
      <c r="M4097" s="6">
        <v>0</v>
      </c>
      <c r="N4097">
        <v>0</v>
      </c>
      <c r="O4097">
        <v>0</v>
      </c>
      <c r="P4097" s="6">
        <v>0</v>
      </c>
      <c r="Q4097" s="13">
        <v>0</v>
      </c>
      <c r="R4097" s="13">
        <v>0</v>
      </c>
      <c r="S4097" s="31">
        <v>22</v>
      </c>
      <c r="T4097" s="6">
        <f>VLOOKUP(E4097,'参数设置&amp;汇总'!S:U,3,0)</f>
        <v>0.05</v>
      </c>
      <c r="U4097" s="78">
        <f t="shared" si="315"/>
        <v>0</v>
      </c>
      <c r="V4097" s="13">
        <v>0.85000000000000009</v>
      </c>
      <c r="W4097" s="78">
        <f t="shared" si="317"/>
        <v>0</v>
      </c>
      <c r="X4097" s="1">
        <f>VLOOKUP(E4097,'渗透率、续签率'!AG:AJ,4,0)</f>
        <v>4781.5</v>
      </c>
      <c r="Y4097" s="1">
        <f t="shared" si="318"/>
        <v>0</v>
      </c>
      <c r="Z4097">
        <v>0</v>
      </c>
      <c r="AA4097" s="89">
        <f t="shared" si="319"/>
        <v>0</v>
      </c>
      <c r="AH4097" s="37"/>
      <c r="AI4097" s="37"/>
      <c r="AK4097" s="37"/>
    </row>
    <row r="4098" spans="1:37" hidden="1">
      <c r="A4098" t="s">
        <v>64</v>
      </c>
      <c r="B4098" t="s">
        <v>2</v>
      </c>
      <c r="C4098" t="s">
        <v>5</v>
      </c>
      <c r="D4098" t="s">
        <v>116</v>
      </c>
      <c r="E4098" t="s">
        <v>517</v>
      </c>
      <c r="F4098" t="str">
        <f t="shared" si="316"/>
        <v>中山市少儿才艺</v>
      </c>
      <c r="G4098" t="s">
        <v>75</v>
      </c>
      <c r="H4098" t="s">
        <v>131</v>
      </c>
      <c r="I4098" t="s">
        <v>68</v>
      </c>
      <c r="J4098">
        <v>380</v>
      </c>
      <c r="K4098">
        <v>1</v>
      </c>
      <c r="L4098" s="13">
        <f>VLOOKUP(C4098,'渗透率、续签率'!B:C,2,0)</f>
        <v>0.52400000000000002</v>
      </c>
      <c r="M4098" s="6">
        <v>0</v>
      </c>
      <c r="N4098">
        <v>63</v>
      </c>
      <c r="O4098">
        <v>1</v>
      </c>
      <c r="P4098" s="6">
        <v>0.02</v>
      </c>
      <c r="Q4098" s="13">
        <v>7.3999999999999996E-2</v>
      </c>
      <c r="R4098" s="13">
        <v>3.7999999999999999E-2</v>
      </c>
      <c r="S4098" s="31">
        <v>617</v>
      </c>
      <c r="T4098" s="6">
        <f>VLOOKUP(E4098,'参数设置&amp;汇总'!S:U,3,0)</f>
        <v>0.05</v>
      </c>
      <c r="U4098" s="78">
        <f t="shared" si="315"/>
        <v>3.1500000000000004</v>
      </c>
      <c r="V4098" s="13">
        <v>0.85000000000000009</v>
      </c>
      <c r="W4098" s="78">
        <f t="shared" si="317"/>
        <v>3.0894117647058823</v>
      </c>
      <c r="X4098" s="1">
        <f>VLOOKUP(E4098,'渗透率、续签率'!AG:AJ,4,0)</f>
        <v>4781.5</v>
      </c>
      <c r="Y4098" s="1">
        <f t="shared" si="318"/>
        <v>14772.022352941176</v>
      </c>
      <c r="Z4098">
        <v>47</v>
      </c>
      <c r="AA4098" s="89">
        <f t="shared" si="319"/>
        <v>301234.5</v>
      </c>
      <c r="AH4098" s="37"/>
      <c r="AI4098" s="37"/>
      <c r="AK4098" s="37"/>
    </row>
    <row r="4099" spans="1:37" hidden="1">
      <c r="A4099" t="s">
        <v>64</v>
      </c>
      <c r="B4099" t="s">
        <v>2</v>
      </c>
      <c r="C4099" t="s">
        <v>5</v>
      </c>
      <c r="D4099" t="s">
        <v>116</v>
      </c>
      <c r="E4099" t="s">
        <v>517</v>
      </c>
      <c r="F4099" t="str">
        <f t="shared" si="316"/>
        <v>临夏回族自治州少儿才艺</v>
      </c>
      <c r="G4099" t="s">
        <v>132</v>
      </c>
      <c r="H4099" t="s">
        <v>133</v>
      </c>
      <c r="I4099" t="s">
        <v>70</v>
      </c>
      <c r="J4099">
        <v>22</v>
      </c>
      <c r="K4099">
        <v>0</v>
      </c>
      <c r="L4099" s="13">
        <f>VLOOKUP(C4099,'渗透率、续签率'!B:C,2,0)</f>
        <v>0.52400000000000002</v>
      </c>
      <c r="M4099" s="6">
        <v>0</v>
      </c>
      <c r="N4099">
        <v>0</v>
      </c>
      <c r="O4099">
        <v>0</v>
      </c>
      <c r="P4099" s="6">
        <v>0</v>
      </c>
      <c r="Q4099" s="13">
        <v>0</v>
      </c>
      <c r="R4099" s="13">
        <v>0</v>
      </c>
      <c r="S4099" s="31">
        <v>11</v>
      </c>
      <c r="T4099" s="6">
        <f>VLOOKUP(E4099,'参数设置&amp;汇总'!S:U,3,0)</f>
        <v>0.05</v>
      </c>
      <c r="U4099" s="78">
        <f t="shared" ref="U4099:U4162" si="320">IF(T4099*N4099&gt;=O4099,T4099*N4099,O4099)</f>
        <v>0</v>
      </c>
      <c r="V4099" s="13">
        <v>0.85000000000000009</v>
      </c>
      <c r="W4099" s="78">
        <f t="shared" si="317"/>
        <v>0</v>
      </c>
      <c r="X4099" s="1">
        <f>VLOOKUP(E4099,'渗透率、续签率'!AG:AJ,4,0)</f>
        <v>4781.5</v>
      </c>
      <c r="Y4099" s="1">
        <f t="shared" si="318"/>
        <v>0</v>
      </c>
      <c r="Z4099">
        <v>0</v>
      </c>
      <c r="AA4099" s="89">
        <f t="shared" si="319"/>
        <v>0</v>
      </c>
      <c r="AH4099" s="37"/>
      <c r="AI4099" s="37"/>
      <c r="AK4099" s="37"/>
    </row>
    <row r="4100" spans="1:37" hidden="1">
      <c r="A4100" t="s">
        <v>64</v>
      </c>
      <c r="B4100" t="s">
        <v>2</v>
      </c>
      <c r="C4100" t="s">
        <v>5</v>
      </c>
      <c r="D4100" t="s">
        <v>116</v>
      </c>
      <c r="E4100" t="s">
        <v>517</v>
      </c>
      <c r="F4100" t="str">
        <f t="shared" ref="F4100:F4163" si="321">H4100&amp;C4100</f>
        <v>临汾市少儿才艺</v>
      </c>
      <c r="G4100" t="s">
        <v>134</v>
      </c>
      <c r="H4100" t="s">
        <v>135</v>
      </c>
      <c r="I4100" t="s">
        <v>70</v>
      </c>
      <c r="J4100">
        <v>153</v>
      </c>
      <c r="K4100">
        <v>0</v>
      </c>
      <c r="L4100" s="13">
        <f>VLOOKUP(C4100,'渗透率、续签率'!B:C,2,0)</f>
        <v>0.52400000000000002</v>
      </c>
      <c r="M4100" s="6">
        <v>0</v>
      </c>
      <c r="N4100">
        <v>29</v>
      </c>
      <c r="O4100">
        <v>0</v>
      </c>
      <c r="P4100" s="6">
        <v>0</v>
      </c>
      <c r="Q4100" s="13">
        <v>0</v>
      </c>
      <c r="R4100" s="13">
        <v>0</v>
      </c>
      <c r="S4100" s="31">
        <v>185</v>
      </c>
      <c r="T4100" s="6">
        <f>VLOOKUP(E4100,'参数设置&amp;汇总'!S:U,3,0)</f>
        <v>0.05</v>
      </c>
      <c r="U4100" s="78">
        <f t="shared" si="320"/>
        <v>1.4500000000000002</v>
      </c>
      <c r="V4100" s="13">
        <v>0.85000000000000009</v>
      </c>
      <c r="W4100" s="78">
        <f t="shared" ref="W4100:W4163" si="322">(O4100*(1-L4100)+IF((U4100-O4100)&lt;0,0,(U4100-O4100)))/V4100</f>
        <v>1.7058823529411764</v>
      </c>
      <c r="X4100" s="1">
        <f>VLOOKUP(E4100,'渗透率、续签率'!AG:AJ,4,0)</f>
        <v>4781.5</v>
      </c>
      <c r="Y4100" s="1">
        <f t="shared" ref="Y4100:Y4163" si="323">X4100*W4100</f>
        <v>8156.6764705882351</v>
      </c>
      <c r="Z4100">
        <v>4</v>
      </c>
      <c r="AA4100" s="89">
        <f t="shared" ref="AA4100:AA4163" si="324">N4100*X4100</f>
        <v>138663.5</v>
      </c>
      <c r="AH4100" s="37"/>
      <c r="AI4100" s="37"/>
      <c r="AK4100" s="37"/>
    </row>
    <row r="4101" spans="1:37" hidden="1">
      <c r="A4101" t="s">
        <v>64</v>
      </c>
      <c r="B4101" t="s">
        <v>2</v>
      </c>
      <c r="C4101" t="s">
        <v>5</v>
      </c>
      <c r="D4101" t="s">
        <v>116</v>
      </c>
      <c r="E4101" t="s">
        <v>517</v>
      </c>
      <c r="F4101" t="str">
        <f t="shared" si="321"/>
        <v>临沂市少儿才艺</v>
      </c>
      <c r="G4101" t="s">
        <v>103</v>
      </c>
      <c r="H4101" t="s">
        <v>136</v>
      </c>
      <c r="I4101" t="s">
        <v>70</v>
      </c>
      <c r="J4101">
        <v>809</v>
      </c>
      <c r="K4101">
        <v>1</v>
      </c>
      <c r="L4101" s="13">
        <f>VLOOKUP(C4101,'渗透率、续签率'!B:C,2,0)</f>
        <v>0.52400000000000002</v>
      </c>
      <c r="M4101" s="6">
        <v>0</v>
      </c>
      <c r="N4101">
        <v>109</v>
      </c>
      <c r="O4101">
        <v>1</v>
      </c>
      <c r="P4101" s="6">
        <v>0.01</v>
      </c>
      <c r="Q4101" s="13">
        <v>0.08</v>
      </c>
      <c r="R4101" s="13">
        <v>7.5999999999999998E-2</v>
      </c>
      <c r="S4101" s="31">
        <v>1224</v>
      </c>
      <c r="T4101" s="6">
        <f>VLOOKUP(E4101,'参数设置&amp;汇总'!S:U,3,0)</f>
        <v>0.05</v>
      </c>
      <c r="U4101" s="78">
        <f t="shared" si="320"/>
        <v>5.45</v>
      </c>
      <c r="V4101" s="13">
        <v>0.85000000000000009</v>
      </c>
      <c r="W4101" s="78">
        <f t="shared" si="322"/>
        <v>5.7952941176470585</v>
      </c>
      <c r="X4101" s="1">
        <f>VLOOKUP(E4101,'渗透率、续签率'!AG:AJ,4,0)</f>
        <v>4781.5</v>
      </c>
      <c r="Y4101" s="1">
        <f t="shared" si="323"/>
        <v>27710.198823529408</v>
      </c>
      <c r="Z4101">
        <v>15</v>
      </c>
      <c r="AA4101" s="89">
        <f t="shared" si="324"/>
        <v>521183.5</v>
      </c>
      <c r="AH4101" s="37"/>
      <c r="AI4101" s="37"/>
      <c r="AJ4101" s="1"/>
      <c r="AK4101" s="37"/>
    </row>
    <row r="4102" spans="1:37" hidden="1">
      <c r="A4102" t="s">
        <v>64</v>
      </c>
      <c r="B4102" t="s">
        <v>2</v>
      </c>
      <c r="C4102" t="s">
        <v>5</v>
      </c>
      <c r="D4102" t="s">
        <v>116</v>
      </c>
      <c r="E4102" t="s">
        <v>517</v>
      </c>
      <c r="F4102" t="str">
        <f t="shared" si="321"/>
        <v>临沧市少儿才艺</v>
      </c>
      <c r="G4102" t="s">
        <v>99</v>
      </c>
      <c r="H4102" t="s">
        <v>137</v>
      </c>
      <c r="I4102" t="s">
        <v>68</v>
      </c>
      <c r="J4102">
        <v>13</v>
      </c>
      <c r="K4102">
        <v>0</v>
      </c>
      <c r="L4102" s="13">
        <f>VLOOKUP(C4102,'渗透率、续签率'!B:C,2,0)</f>
        <v>0.52400000000000002</v>
      </c>
      <c r="M4102" s="6">
        <v>0</v>
      </c>
      <c r="N4102">
        <v>1</v>
      </c>
      <c r="O4102">
        <v>0</v>
      </c>
      <c r="P4102" s="6">
        <v>0</v>
      </c>
      <c r="Q4102" s="13">
        <v>0.60899999999999999</v>
      </c>
      <c r="R4102" s="13">
        <v>0.60899999999999999</v>
      </c>
      <c r="S4102" s="31">
        <v>16</v>
      </c>
      <c r="T4102" s="6">
        <f>VLOOKUP(E4102,'参数设置&amp;汇总'!S:U,3,0)</f>
        <v>0.05</v>
      </c>
      <c r="U4102" s="78">
        <f t="shared" si="320"/>
        <v>0.05</v>
      </c>
      <c r="V4102" s="13">
        <v>0.85000000000000009</v>
      </c>
      <c r="W4102" s="78">
        <f t="shared" si="322"/>
        <v>5.8823529411764705E-2</v>
      </c>
      <c r="X4102" s="1">
        <f>VLOOKUP(E4102,'渗透率、续签率'!AG:AJ,4,0)</f>
        <v>4781.5</v>
      </c>
      <c r="Y4102" s="1">
        <f t="shared" si="323"/>
        <v>281.26470588235293</v>
      </c>
      <c r="Z4102">
        <v>0</v>
      </c>
      <c r="AA4102" s="89">
        <f t="shared" si="324"/>
        <v>4781.5</v>
      </c>
    </row>
    <row r="4103" spans="1:37" hidden="1">
      <c r="A4103" t="s">
        <v>64</v>
      </c>
      <c r="B4103" t="s">
        <v>2</v>
      </c>
      <c r="C4103" t="s">
        <v>5</v>
      </c>
      <c r="D4103" t="s">
        <v>116</v>
      </c>
      <c r="E4103" t="s">
        <v>517</v>
      </c>
      <c r="F4103" t="str">
        <f t="shared" si="321"/>
        <v>临高县少儿才艺</v>
      </c>
      <c r="G4103" t="s">
        <v>120</v>
      </c>
      <c r="H4103" t="s">
        <v>138</v>
      </c>
      <c r="I4103" t="s">
        <v>68</v>
      </c>
      <c r="J4103">
        <v>1</v>
      </c>
      <c r="K4103">
        <v>0</v>
      </c>
      <c r="L4103" s="13">
        <f>VLOOKUP(C4103,'渗透率、续签率'!B:C,2,0)</f>
        <v>0.52400000000000002</v>
      </c>
      <c r="M4103" s="6">
        <v>0</v>
      </c>
      <c r="N4103">
        <v>0</v>
      </c>
      <c r="O4103">
        <v>0</v>
      </c>
      <c r="P4103" s="6">
        <v>0</v>
      </c>
      <c r="Q4103" s="13">
        <v>0</v>
      </c>
      <c r="R4103" s="13">
        <v>0</v>
      </c>
      <c r="S4103" s="31">
        <v>0</v>
      </c>
      <c r="T4103" s="6">
        <f>VLOOKUP(E4103,'参数设置&amp;汇总'!S:U,3,0)</f>
        <v>0.05</v>
      </c>
      <c r="U4103" s="78">
        <f t="shared" si="320"/>
        <v>0</v>
      </c>
      <c r="V4103" s="13">
        <v>0.85000000000000009</v>
      </c>
      <c r="W4103" s="78">
        <f t="shared" si="322"/>
        <v>0</v>
      </c>
      <c r="X4103" s="1">
        <f>VLOOKUP(E4103,'渗透率、续签率'!AG:AJ,4,0)</f>
        <v>4781.5</v>
      </c>
      <c r="Y4103" s="1">
        <f t="shared" si="323"/>
        <v>0</v>
      </c>
      <c r="Z4103">
        <v>0</v>
      </c>
      <c r="AA4103" s="89">
        <f t="shared" si="324"/>
        <v>0</v>
      </c>
      <c r="AH4103" s="37"/>
      <c r="AI4103" s="37"/>
      <c r="AJ4103" s="1"/>
      <c r="AK4103" s="37"/>
    </row>
    <row r="4104" spans="1:37" hidden="1">
      <c r="A4104" t="s">
        <v>64</v>
      </c>
      <c r="B4104" t="s">
        <v>2</v>
      </c>
      <c r="C4104" t="s">
        <v>5</v>
      </c>
      <c r="D4104" t="s">
        <v>116</v>
      </c>
      <c r="E4104" t="s">
        <v>517</v>
      </c>
      <c r="F4104" t="str">
        <f t="shared" si="321"/>
        <v>丹东市少儿才艺</v>
      </c>
      <c r="G4104" t="s">
        <v>101</v>
      </c>
      <c r="H4104" t="s">
        <v>139</v>
      </c>
      <c r="I4104" t="s">
        <v>70</v>
      </c>
      <c r="J4104">
        <v>68</v>
      </c>
      <c r="K4104">
        <v>0</v>
      </c>
      <c r="L4104" s="13">
        <f>VLOOKUP(C4104,'渗透率、续签率'!B:C,2,0)</f>
        <v>0.52400000000000002</v>
      </c>
      <c r="M4104" s="6">
        <v>0</v>
      </c>
      <c r="N4104">
        <v>4</v>
      </c>
      <c r="O4104">
        <v>0</v>
      </c>
      <c r="P4104" s="6">
        <v>0</v>
      </c>
      <c r="Q4104" s="13">
        <v>0</v>
      </c>
      <c r="R4104" s="13">
        <v>0</v>
      </c>
      <c r="S4104" s="31">
        <v>81</v>
      </c>
      <c r="T4104" s="6">
        <f>VLOOKUP(E4104,'参数设置&amp;汇总'!S:U,3,0)</f>
        <v>0.05</v>
      </c>
      <c r="U4104" s="78">
        <f t="shared" si="320"/>
        <v>0.2</v>
      </c>
      <c r="V4104" s="13">
        <v>0.85000000000000009</v>
      </c>
      <c r="W4104" s="78">
        <f t="shared" si="322"/>
        <v>0.23529411764705882</v>
      </c>
      <c r="X4104" s="1">
        <f>VLOOKUP(E4104,'渗透率、续签率'!AG:AJ,4,0)</f>
        <v>4781.5</v>
      </c>
      <c r="Y4104" s="1">
        <f t="shared" si="323"/>
        <v>1125.0588235294117</v>
      </c>
      <c r="Z4104">
        <v>2</v>
      </c>
      <c r="AA4104" s="89">
        <f t="shared" si="324"/>
        <v>19126</v>
      </c>
      <c r="AH4104" s="37"/>
      <c r="AI4104" s="37"/>
      <c r="AJ4104" s="1"/>
      <c r="AK4104" s="37"/>
    </row>
    <row r="4105" spans="1:37" hidden="1">
      <c r="A4105" t="s">
        <v>64</v>
      </c>
      <c r="B4105" t="s">
        <v>2</v>
      </c>
      <c r="C4105" t="s">
        <v>5</v>
      </c>
      <c r="D4105" t="s">
        <v>116</v>
      </c>
      <c r="E4105" t="s">
        <v>517</v>
      </c>
      <c r="F4105" t="str">
        <f t="shared" si="321"/>
        <v>丽水市少儿才艺</v>
      </c>
      <c r="G4105" t="s">
        <v>79</v>
      </c>
      <c r="H4105" t="s">
        <v>140</v>
      </c>
      <c r="I4105" t="s">
        <v>68</v>
      </c>
      <c r="J4105">
        <v>95</v>
      </c>
      <c r="K4105">
        <v>0</v>
      </c>
      <c r="L4105" s="13">
        <f>VLOOKUP(C4105,'渗透率、续签率'!B:C,2,0)</f>
        <v>0.52400000000000002</v>
      </c>
      <c r="M4105" s="6">
        <v>0</v>
      </c>
      <c r="N4105">
        <v>5</v>
      </c>
      <c r="O4105">
        <v>0</v>
      </c>
      <c r="P4105" s="6">
        <v>0</v>
      </c>
      <c r="Q4105" s="13">
        <v>1.4E-2</v>
      </c>
      <c r="R4105" s="13">
        <v>0</v>
      </c>
      <c r="S4105" s="31">
        <v>115</v>
      </c>
      <c r="T4105" s="6">
        <f>VLOOKUP(E4105,'参数设置&amp;汇总'!S:U,3,0)</f>
        <v>0.05</v>
      </c>
      <c r="U4105" s="78">
        <f t="shared" si="320"/>
        <v>0.25</v>
      </c>
      <c r="V4105" s="13">
        <v>0.85000000000000009</v>
      </c>
      <c r="W4105" s="78">
        <f t="shared" si="322"/>
        <v>0.29411764705882348</v>
      </c>
      <c r="X4105" s="1">
        <f>VLOOKUP(E4105,'渗透率、续签率'!AG:AJ,4,0)</f>
        <v>4781.5</v>
      </c>
      <c r="Y4105" s="1">
        <f t="shared" si="323"/>
        <v>1406.3235294117644</v>
      </c>
      <c r="Z4105">
        <v>0</v>
      </c>
      <c r="AA4105" s="89">
        <f t="shared" si="324"/>
        <v>23907.5</v>
      </c>
      <c r="AH4105" s="37"/>
      <c r="AI4105" s="37"/>
      <c r="AK4105" s="37"/>
    </row>
    <row r="4106" spans="1:37" hidden="1">
      <c r="A4106" t="s">
        <v>64</v>
      </c>
      <c r="B4106" t="s">
        <v>2</v>
      </c>
      <c r="C4106" t="s">
        <v>5</v>
      </c>
      <c r="D4106" t="s">
        <v>116</v>
      </c>
      <c r="E4106" t="s">
        <v>517</v>
      </c>
      <c r="F4106" t="str">
        <f t="shared" si="321"/>
        <v>丽江市少儿才艺</v>
      </c>
      <c r="G4106" t="s">
        <v>99</v>
      </c>
      <c r="H4106" t="s">
        <v>141</v>
      </c>
      <c r="I4106" t="s">
        <v>68</v>
      </c>
      <c r="J4106">
        <v>34</v>
      </c>
      <c r="K4106">
        <v>0</v>
      </c>
      <c r="L4106" s="13">
        <f>VLOOKUP(C4106,'渗透率、续签率'!B:C,2,0)</f>
        <v>0.52400000000000002</v>
      </c>
      <c r="M4106" s="6">
        <v>0</v>
      </c>
      <c r="N4106">
        <v>1</v>
      </c>
      <c r="O4106">
        <v>0</v>
      </c>
      <c r="P4106" s="6">
        <v>0</v>
      </c>
      <c r="Q4106" s="13">
        <v>0</v>
      </c>
      <c r="R4106" s="13">
        <v>0</v>
      </c>
      <c r="S4106" s="31">
        <v>32</v>
      </c>
      <c r="T4106" s="6">
        <f>VLOOKUP(E4106,'参数设置&amp;汇总'!S:U,3,0)</f>
        <v>0.05</v>
      </c>
      <c r="U4106" s="78">
        <f t="shared" si="320"/>
        <v>0.05</v>
      </c>
      <c r="V4106" s="13">
        <v>0.85000000000000009</v>
      </c>
      <c r="W4106" s="78">
        <f t="shared" si="322"/>
        <v>5.8823529411764705E-2</v>
      </c>
      <c r="X4106" s="1">
        <f>VLOOKUP(E4106,'渗透率、续签率'!AG:AJ,4,0)</f>
        <v>4781.5</v>
      </c>
      <c r="Y4106" s="1">
        <f t="shared" si="323"/>
        <v>281.26470588235293</v>
      </c>
      <c r="Z4106">
        <v>0</v>
      </c>
      <c r="AA4106" s="89">
        <f t="shared" si="324"/>
        <v>4781.5</v>
      </c>
      <c r="AH4106" s="37"/>
      <c r="AI4106" s="37"/>
      <c r="AK4106" s="37"/>
    </row>
    <row r="4107" spans="1:37" hidden="1">
      <c r="A4107" t="s">
        <v>64</v>
      </c>
      <c r="B4107" t="s">
        <v>2</v>
      </c>
      <c r="C4107" t="s">
        <v>5</v>
      </c>
      <c r="D4107" t="s">
        <v>116</v>
      </c>
      <c r="E4107" t="s">
        <v>517</v>
      </c>
      <c r="F4107" t="str">
        <f t="shared" si="321"/>
        <v>乌兰察布市少儿才艺</v>
      </c>
      <c r="G4107" t="s">
        <v>142</v>
      </c>
      <c r="H4107" t="s">
        <v>143</v>
      </c>
      <c r="I4107" t="s">
        <v>70</v>
      </c>
      <c r="J4107">
        <v>56</v>
      </c>
      <c r="K4107">
        <v>0</v>
      </c>
      <c r="L4107" s="13">
        <f>VLOOKUP(C4107,'渗透率、续签率'!B:C,2,0)</f>
        <v>0.52400000000000002</v>
      </c>
      <c r="M4107" s="6">
        <v>0</v>
      </c>
      <c r="N4107">
        <v>4</v>
      </c>
      <c r="O4107">
        <v>0</v>
      </c>
      <c r="P4107" s="6">
        <v>0</v>
      </c>
      <c r="Q4107" s="13">
        <v>0</v>
      </c>
      <c r="R4107" s="13">
        <v>0</v>
      </c>
      <c r="S4107" s="31">
        <v>63</v>
      </c>
      <c r="T4107" s="6">
        <f>VLOOKUP(E4107,'参数设置&amp;汇总'!S:U,3,0)</f>
        <v>0.05</v>
      </c>
      <c r="U4107" s="78">
        <f t="shared" si="320"/>
        <v>0.2</v>
      </c>
      <c r="V4107" s="13">
        <v>0.85000000000000009</v>
      </c>
      <c r="W4107" s="78">
        <f t="shared" si="322"/>
        <v>0.23529411764705882</v>
      </c>
      <c r="X4107" s="1">
        <f>VLOOKUP(E4107,'渗透率、续签率'!AG:AJ,4,0)</f>
        <v>4781.5</v>
      </c>
      <c r="Y4107" s="1">
        <f t="shared" si="323"/>
        <v>1125.0588235294117</v>
      </c>
      <c r="Z4107">
        <v>0</v>
      </c>
      <c r="AA4107" s="89">
        <f t="shared" si="324"/>
        <v>19126</v>
      </c>
      <c r="AH4107" s="37"/>
      <c r="AI4107" s="37"/>
      <c r="AK4107" s="37"/>
    </row>
    <row r="4108" spans="1:37" hidden="1">
      <c r="A4108" t="s">
        <v>64</v>
      </c>
      <c r="B4108" t="s">
        <v>2</v>
      </c>
      <c r="C4108" t="s">
        <v>5</v>
      </c>
      <c r="D4108" t="s">
        <v>116</v>
      </c>
      <c r="E4108" t="s">
        <v>517</v>
      </c>
      <c r="F4108" t="str">
        <f t="shared" si="321"/>
        <v>乌海市少儿才艺</v>
      </c>
      <c r="G4108" t="s">
        <v>142</v>
      </c>
      <c r="H4108" t="s">
        <v>144</v>
      </c>
      <c r="I4108" t="s">
        <v>70</v>
      </c>
      <c r="J4108">
        <v>29</v>
      </c>
      <c r="K4108">
        <v>0</v>
      </c>
      <c r="L4108" s="13">
        <f>VLOOKUP(C4108,'渗透率、续签率'!B:C,2,0)</f>
        <v>0.52400000000000002</v>
      </c>
      <c r="M4108" s="6">
        <v>0</v>
      </c>
      <c r="N4108">
        <v>2</v>
      </c>
      <c r="O4108">
        <v>0</v>
      </c>
      <c r="P4108" s="6">
        <v>0</v>
      </c>
      <c r="Q4108" s="13">
        <v>0</v>
      </c>
      <c r="R4108" s="13">
        <v>0</v>
      </c>
      <c r="S4108" s="31">
        <v>23</v>
      </c>
      <c r="T4108" s="6">
        <f>VLOOKUP(E4108,'参数设置&amp;汇总'!S:U,3,0)</f>
        <v>0.05</v>
      </c>
      <c r="U4108" s="78">
        <f t="shared" si="320"/>
        <v>0.1</v>
      </c>
      <c r="V4108" s="13">
        <v>0.85000000000000009</v>
      </c>
      <c r="W4108" s="78">
        <f t="shared" si="322"/>
        <v>0.11764705882352941</v>
      </c>
      <c r="X4108" s="1">
        <f>VLOOKUP(E4108,'渗透率、续签率'!AG:AJ,4,0)</f>
        <v>4781.5</v>
      </c>
      <c r="Y4108" s="1">
        <f t="shared" si="323"/>
        <v>562.52941176470586</v>
      </c>
      <c r="Z4108">
        <v>0</v>
      </c>
      <c r="AA4108" s="89">
        <f t="shared" si="324"/>
        <v>9563</v>
      </c>
      <c r="AH4108" s="37"/>
      <c r="AI4108" s="37"/>
      <c r="AK4108" s="37"/>
    </row>
    <row r="4109" spans="1:37" hidden="1">
      <c r="A4109" t="s">
        <v>64</v>
      </c>
      <c r="B4109" t="s">
        <v>2</v>
      </c>
      <c r="C4109" t="s">
        <v>5</v>
      </c>
      <c r="D4109" t="s">
        <v>116</v>
      </c>
      <c r="E4109" t="s">
        <v>517</v>
      </c>
      <c r="F4109" t="str">
        <f t="shared" si="321"/>
        <v>乌鲁木齐市少儿才艺</v>
      </c>
      <c r="G4109" t="s">
        <v>145</v>
      </c>
      <c r="H4109" t="s">
        <v>146</v>
      </c>
      <c r="I4109" t="s">
        <v>70</v>
      </c>
      <c r="J4109">
        <v>164</v>
      </c>
      <c r="K4109">
        <v>3</v>
      </c>
      <c r="L4109" s="13">
        <f>VLOOKUP(C4109,'渗透率、续签率'!B:C,2,0)</f>
        <v>0.52400000000000002</v>
      </c>
      <c r="M4109" s="6">
        <v>0.02</v>
      </c>
      <c r="N4109">
        <v>74</v>
      </c>
      <c r="O4109">
        <v>3</v>
      </c>
      <c r="P4109" s="6">
        <v>0.04</v>
      </c>
      <c r="Q4109" s="13">
        <v>0.183</v>
      </c>
      <c r="R4109" s="13">
        <v>8.7999999999999995E-2</v>
      </c>
      <c r="S4109" s="31">
        <v>778</v>
      </c>
      <c r="T4109" s="6">
        <f>VLOOKUP(E4109,'参数设置&amp;汇总'!S:U,3,0)</f>
        <v>0.05</v>
      </c>
      <c r="U4109" s="78">
        <f t="shared" si="320"/>
        <v>3.7</v>
      </c>
      <c r="V4109" s="13">
        <v>0.85000000000000009</v>
      </c>
      <c r="W4109" s="78">
        <f t="shared" si="322"/>
        <v>2.5035294117647058</v>
      </c>
      <c r="X4109" s="1">
        <f>VLOOKUP(E4109,'渗透率、续签率'!AG:AJ,4,0)</f>
        <v>4781.5</v>
      </c>
      <c r="Y4109" s="1">
        <f t="shared" si="323"/>
        <v>11970.625882352941</v>
      </c>
      <c r="Z4109">
        <v>14</v>
      </c>
      <c r="AA4109" s="89">
        <f t="shared" si="324"/>
        <v>353831</v>
      </c>
      <c r="AH4109" s="37"/>
      <c r="AI4109" s="37"/>
      <c r="AK4109" s="37"/>
    </row>
    <row r="4110" spans="1:37" hidden="1">
      <c r="A4110" t="s">
        <v>64</v>
      </c>
      <c r="B4110" t="s">
        <v>2</v>
      </c>
      <c r="C4110" t="s">
        <v>5</v>
      </c>
      <c r="D4110" t="s">
        <v>116</v>
      </c>
      <c r="E4110" t="s">
        <v>517</v>
      </c>
      <c r="F4110" t="str">
        <f t="shared" si="321"/>
        <v>乐东黎族自治县少儿才艺</v>
      </c>
      <c r="G4110" t="s">
        <v>120</v>
      </c>
      <c r="H4110" t="s">
        <v>147</v>
      </c>
      <c r="I4110" t="s">
        <v>68</v>
      </c>
      <c r="J4110">
        <v>4</v>
      </c>
      <c r="K4110">
        <v>0</v>
      </c>
      <c r="L4110" s="13">
        <f>VLOOKUP(C4110,'渗透率、续签率'!B:C,2,0)</f>
        <v>0.52400000000000002</v>
      </c>
      <c r="M4110" s="6">
        <v>0</v>
      </c>
      <c r="N4110">
        <v>0</v>
      </c>
      <c r="O4110">
        <v>0</v>
      </c>
      <c r="P4110" s="6">
        <v>0</v>
      </c>
      <c r="Q4110" s="13">
        <v>0</v>
      </c>
      <c r="R4110" s="13">
        <v>0</v>
      </c>
      <c r="S4110" s="31">
        <v>1</v>
      </c>
      <c r="T4110" s="6">
        <f>VLOOKUP(E4110,'参数设置&amp;汇总'!S:U,3,0)</f>
        <v>0.05</v>
      </c>
      <c r="U4110" s="78">
        <f t="shared" si="320"/>
        <v>0</v>
      </c>
      <c r="V4110" s="13">
        <v>0.85000000000000009</v>
      </c>
      <c r="W4110" s="78">
        <f t="shared" si="322"/>
        <v>0</v>
      </c>
      <c r="X4110" s="1">
        <f>VLOOKUP(E4110,'渗透率、续签率'!AG:AJ,4,0)</f>
        <v>4781.5</v>
      </c>
      <c r="Y4110" s="1">
        <f t="shared" si="323"/>
        <v>0</v>
      </c>
      <c r="Z4110">
        <v>0</v>
      </c>
      <c r="AA4110" s="89">
        <f t="shared" si="324"/>
        <v>0</v>
      </c>
      <c r="AH4110" s="37"/>
      <c r="AI4110" s="37"/>
      <c r="AK4110" s="37"/>
    </row>
    <row r="4111" spans="1:37" hidden="1">
      <c r="A4111" t="s">
        <v>64</v>
      </c>
      <c r="B4111" t="s">
        <v>2</v>
      </c>
      <c r="C4111" t="s">
        <v>5</v>
      </c>
      <c r="D4111" t="s">
        <v>116</v>
      </c>
      <c r="E4111" t="s">
        <v>517</v>
      </c>
      <c r="F4111" t="str">
        <f t="shared" si="321"/>
        <v>乐山市少儿才艺</v>
      </c>
      <c r="G4111" t="s">
        <v>77</v>
      </c>
      <c r="H4111" t="s">
        <v>148</v>
      </c>
      <c r="I4111" t="s">
        <v>70</v>
      </c>
      <c r="J4111">
        <v>96</v>
      </c>
      <c r="K4111">
        <v>0</v>
      </c>
      <c r="L4111" s="13">
        <f>VLOOKUP(C4111,'渗透率、续签率'!B:C,2,0)</f>
        <v>0.52400000000000002</v>
      </c>
      <c r="M4111" s="6">
        <v>0</v>
      </c>
      <c r="N4111">
        <v>6</v>
      </c>
      <c r="O4111">
        <v>0</v>
      </c>
      <c r="P4111" s="6">
        <v>0</v>
      </c>
      <c r="Q4111" s="13">
        <v>0</v>
      </c>
      <c r="R4111" s="13">
        <v>0</v>
      </c>
      <c r="S4111" s="31">
        <v>91</v>
      </c>
      <c r="T4111" s="6">
        <f>VLOOKUP(E4111,'参数设置&amp;汇总'!S:U,3,0)</f>
        <v>0.05</v>
      </c>
      <c r="U4111" s="78">
        <f t="shared" si="320"/>
        <v>0.30000000000000004</v>
      </c>
      <c r="V4111" s="13">
        <v>0.85000000000000009</v>
      </c>
      <c r="W4111" s="78">
        <f t="shared" si="322"/>
        <v>0.35294117647058826</v>
      </c>
      <c r="X4111" s="1">
        <f>VLOOKUP(E4111,'渗透率、续签率'!AG:AJ,4,0)</f>
        <v>4781.5</v>
      </c>
      <c r="Y4111" s="1">
        <f t="shared" si="323"/>
        <v>1687.5882352941178</v>
      </c>
      <c r="Z4111">
        <v>3</v>
      </c>
      <c r="AA4111" s="89">
        <f t="shared" si="324"/>
        <v>28689</v>
      </c>
      <c r="AH4111" s="37"/>
      <c r="AI4111" s="37"/>
      <c r="AK4111" s="37"/>
    </row>
    <row r="4112" spans="1:37" hidden="1">
      <c r="A4112" t="s">
        <v>64</v>
      </c>
      <c r="B4112" t="s">
        <v>2</v>
      </c>
      <c r="C4112" t="s">
        <v>5</v>
      </c>
      <c r="D4112" t="s">
        <v>116</v>
      </c>
      <c r="E4112" t="s">
        <v>517</v>
      </c>
      <c r="F4112" t="str">
        <f t="shared" si="321"/>
        <v>九江市少儿才艺</v>
      </c>
      <c r="G4112" t="s">
        <v>90</v>
      </c>
      <c r="H4112" t="s">
        <v>149</v>
      </c>
      <c r="I4112" t="s">
        <v>68</v>
      </c>
      <c r="J4112">
        <v>181</v>
      </c>
      <c r="K4112">
        <v>1</v>
      </c>
      <c r="L4112" s="13">
        <f>VLOOKUP(C4112,'渗透率、续签率'!B:C,2,0)</f>
        <v>0.52400000000000002</v>
      </c>
      <c r="M4112" s="6">
        <v>0.01</v>
      </c>
      <c r="N4112">
        <v>28</v>
      </c>
      <c r="O4112">
        <v>1</v>
      </c>
      <c r="P4112" s="6">
        <v>0.04</v>
      </c>
      <c r="Q4112" s="13">
        <v>1.2999999999999999E-2</v>
      </c>
      <c r="R4112" s="13">
        <v>0</v>
      </c>
      <c r="S4112" s="31">
        <v>255</v>
      </c>
      <c r="T4112" s="6">
        <f>VLOOKUP(E4112,'参数设置&amp;汇总'!S:U,3,0)</f>
        <v>0.05</v>
      </c>
      <c r="U4112" s="78">
        <f t="shared" si="320"/>
        <v>1.4000000000000001</v>
      </c>
      <c r="V4112" s="13">
        <v>0.85000000000000009</v>
      </c>
      <c r="W4112" s="78">
        <f t="shared" si="322"/>
        <v>1.0305882352941176</v>
      </c>
      <c r="X4112" s="1">
        <f>VLOOKUP(E4112,'渗透率、续签率'!AG:AJ,4,0)</f>
        <v>4781.5</v>
      </c>
      <c r="Y4112" s="1">
        <f t="shared" si="323"/>
        <v>4927.7576470588228</v>
      </c>
      <c r="Z4112">
        <v>1</v>
      </c>
      <c r="AA4112" s="89">
        <f t="shared" si="324"/>
        <v>133882</v>
      </c>
      <c r="AH4112" s="37"/>
      <c r="AI4112" s="37"/>
      <c r="AK4112" s="37"/>
    </row>
    <row r="4113" spans="1:37" hidden="1">
      <c r="A4113" t="s">
        <v>64</v>
      </c>
      <c r="B4113" t="s">
        <v>2</v>
      </c>
      <c r="C4113" t="s">
        <v>5</v>
      </c>
      <c r="D4113" t="s">
        <v>116</v>
      </c>
      <c r="E4113" t="s">
        <v>517</v>
      </c>
      <c r="F4113" t="str">
        <f t="shared" si="321"/>
        <v>云浮市少儿才艺</v>
      </c>
      <c r="G4113" t="s">
        <v>75</v>
      </c>
      <c r="H4113" t="s">
        <v>150</v>
      </c>
      <c r="I4113" t="s">
        <v>68</v>
      </c>
      <c r="J4113">
        <v>80</v>
      </c>
      <c r="K4113">
        <v>0</v>
      </c>
      <c r="L4113" s="13">
        <f>VLOOKUP(C4113,'渗透率、续签率'!B:C,2,0)</f>
        <v>0.52400000000000002</v>
      </c>
      <c r="M4113" s="6">
        <v>0</v>
      </c>
      <c r="N4113">
        <v>2</v>
      </c>
      <c r="O4113">
        <v>0</v>
      </c>
      <c r="P4113" s="6">
        <v>0</v>
      </c>
      <c r="Q4113" s="13">
        <v>0</v>
      </c>
      <c r="R4113" s="13">
        <v>0</v>
      </c>
      <c r="S4113" s="31">
        <v>62</v>
      </c>
      <c r="T4113" s="6">
        <f>VLOOKUP(E4113,'参数设置&amp;汇总'!S:U,3,0)</f>
        <v>0.05</v>
      </c>
      <c r="U4113" s="78">
        <f t="shared" si="320"/>
        <v>0.1</v>
      </c>
      <c r="V4113" s="13">
        <v>0.85000000000000009</v>
      </c>
      <c r="W4113" s="78">
        <f t="shared" si="322"/>
        <v>0.11764705882352941</v>
      </c>
      <c r="X4113" s="1">
        <f>VLOOKUP(E4113,'渗透率、续签率'!AG:AJ,4,0)</f>
        <v>4781.5</v>
      </c>
      <c r="Y4113" s="1">
        <f t="shared" si="323"/>
        <v>562.52941176470586</v>
      </c>
      <c r="Z4113">
        <v>0</v>
      </c>
      <c r="AA4113" s="89">
        <f t="shared" si="324"/>
        <v>9563</v>
      </c>
      <c r="AH4113" s="37"/>
      <c r="AI4113" s="37"/>
      <c r="AK4113" s="37"/>
    </row>
    <row r="4114" spans="1:37" hidden="1">
      <c r="A4114" t="s">
        <v>64</v>
      </c>
      <c r="B4114" t="s">
        <v>2</v>
      </c>
      <c r="C4114" t="s">
        <v>5</v>
      </c>
      <c r="D4114" t="s">
        <v>116</v>
      </c>
      <c r="E4114" t="s">
        <v>517</v>
      </c>
      <c r="F4114" t="str">
        <f t="shared" si="321"/>
        <v>五家渠市少儿才艺</v>
      </c>
      <c r="G4114" t="s">
        <v>145</v>
      </c>
      <c r="H4114" t="s">
        <v>151</v>
      </c>
      <c r="I4114" t="s">
        <v>70</v>
      </c>
      <c r="J4114">
        <v>2</v>
      </c>
      <c r="K4114">
        <v>0</v>
      </c>
      <c r="L4114" s="13">
        <f>VLOOKUP(C4114,'渗透率、续签率'!B:C,2,0)</f>
        <v>0.52400000000000002</v>
      </c>
      <c r="M4114" s="6">
        <v>0</v>
      </c>
      <c r="N4114">
        <v>1</v>
      </c>
      <c r="O4114">
        <v>0</v>
      </c>
      <c r="P4114" s="6">
        <v>0</v>
      </c>
      <c r="Q4114" s="13">
        <v>0</v>
      </c>
      <c r="R4114" s="13">
        <v>0</v>
      </c>
      <c r="S4114" s="31">
        <v>9</v>
      </c>
      <c r="T4114" s="6">
        <f>VLOOKUP(E4114,'参数设置&amp;汇总'!S:U,3,0)</f>
        <v>0.05</v>
      </c>
      <c r="U4114" s="78">
        <f t="shared" si="320"/>
        <v>0.05</v>
      </c>
      <c r="V4114" s="13">
        <v>0.85000000000000009</v>
      </c>
      <c r="W4114" s="78">
        <f t="shared" si="322"/>
        <v>5.8823529411764705E-2</v>
      </c>
      <c r="X4114" s="1">
        <f>VLOOKUP(E4114,'渗透率、续签率'!AG:AJ,4,0)</f>
        <v>4781.5</v>
      </c>
      <c r="Y4114" s="1">
        <f t="shared" si="323"/>
        <v>281.26470588235293</v>
      </c>
      <c r="Z4114">
        <v>0</v>
      </c>
      <c r="AA4114" s="89">
        <f t="shared" si="324"/>
        <v>4781.5</v>
      </c>
      <c r="AH4114" s="37"/>
      <c r="AI4114" s="37"/>
      <c r="AK4114" s="37"/>
    </row>
    <row r="4115" spans="1:37" hidden="1">
      <c r="A4115" t="s">
        <v>64</v>
      </c>
      <c r="B4115" t="s">
        <v>2</v>
      </c>
      <c r="C4115" t="s">
        <v>5</v>
      </c>
      <c r="D4115" t="s">
        <v>116</v>
      </c>
      <c r="E4115" t="s">
        <v>517</v>
      </c>
      <c r="F4115" t="str">
        <f t="shared" si="321"/>
        <v>五指山市少儿才艺</v>
      </c>
      <c r="G4115" t="s">
        <v>120</v>
      </c>
      <c r="H4115" t="s">
        <v>152</v>
      </c>
      <c r="I4115" t="s">
        <v>68</v>
      </c>
      <c r="J4115">
        <v>1</v>
      </c>
      <c r="K4115">
        <v>0</v>
      </c>
      <c r="L4115" s="13">
        <f>VLOOKUP(C4115,'渗透率、续签率'!B:C,2,0)</f>
        <v>0.52400000000000002</v>
      </c>
      <c r="M4115" s="6">
        <v>0</v>
      </c>
      <c r="N4115">
        <v>0</v>
      </c>
      <c r="O4115">
        <v>0</v>
      </c>
      <c r="P4115" s="6">
        <v>0</v>
      </c>
      <c r="Q4115" s="13">
        <v>0</v>
      </c>
      <c r="R4115" s="13">
        <v>0</v>
      </c>
      <c r="S4115" s="31">
        <v>0</v>
      </c>
      <c r="T4115" s="6">
        <f>VLOOKUP(E4115,'参数设置&amp;汇总'!S:U,3,0)</f>
        <v>0.05</v>
      </c>
      <c r="U4115" s="78">
        <f t="shared" si="320"/>
        <v>0</v>
      </c>
      <c r="V4115" s="13">
        <v>0.85000000000000009</v>
      </c>
      <c r="W4115" s="78">
        <f t="shared" si="322"/>
        <v>0</v>
      </c>
      <c r="X4115" s="1">
        <f>VLOOKUP(E4115,'渗透率、续签率'!AG:AJ,4,0)</f>
        <v>4781.5</v>
      </c>
      <c r="Y4115" s="1">
        <f t="shared" si="323"/>
        <v>0</v>
      </c>
      <c r="Z4115">
        <v>0</v>
      </c>
      <c r="AA4115" s="89">
        <f t="shared" si="324"/>
        <v>0</v>
      </c>
      <c r="AH4115" s="37"/>
      <c r="AI4115" s="37"/>
      <c r="AJ4115" s="1"/>
      <c r="AK4115" s="37"/>
    </row>
    <row r="4116" spans="1:37" hidden="1">
      <c r="A4116" t="s">
        <v>64</v>
      </c>
      <c r="B4116" t="s">
        <v>2</v>
      </c>
      <c r="C4116" t="s">
        <v>5</v>
      </c>
      <c r="D4116" t="s">
        <v>116</v>
      </c>
      <c r="E4116" t="s">
        <v>517</v>
      </c>
      <c r="F4116" t="str">
        <f t="shared" si="321"/>
        <v>亳州市少儿才艺</v>
      </c>
      <c r="G4116" t="s">
        <v>94</v>
      </c>
      <c r="H4116" t="s">
        <v>153</v>
      </c>
      <c r="I4116" t="s">
        <v>68</v>
      </c>
      <c r="J4116">
        <v>205</v>
      </c>
      <c r="K4116">
        <v>0</v>
      </c>
      <c r="L4116" s="13">
        <f>VLOOKUP(C4116,'渗透率、续签率'!B:C,2,0)</f>
        <v>0.52400000000000002</v>
      </c>
      <c r="M4116" s="6">
        <v>0</v>
      </c>
      <c r="N4116">
        <v>18</v>
      </c>
      <c r="O4116">
        <v>0</v>
      </c>
      <c r="P4116" s="6">
        <v>0</v>
      </c>
      <c r="Q4116" s="13">
        <v>0</v>
      </c>
      <c r="R4116" s="13">
        <v>0</v>
      </c>
      <c r="S4116" s="31">
        <v>218</v>
      </c>
      <c r="T4116" s="6">
        <f>VLOOKUP(E4116,'参数设置&amp;汇总'!S:U,3,0)</f>
        <v>0.05</v>
      </c>
      <c r="U4116" s="78">
        <f t="shared" si="320"/>
        <v>0.9</v>
      </c>
      <c r="V4116" s="13">
        <v>0.85000000000000009</v>
      </c>
      <c r="W4116" s="78">
        <f t="shared" si="322"/>
        <v>1.0588235294117647</v>
      </c>
      <c r="X4116" s="1">
        <f>VLOOKUP(E4116,'渗透率、续签率'!AG:AJ,4,0)</f>
        <v>4781.5</v>
      </c>
      <c r="Y4116" s="1">
        <f t="shared" si="323"/>
        <v>5062.7647058823532</v>
      </c>
      <c r="Z4116">
        <v>0</v>
      </c>
      <c r="AA4116" s="89">
        <f t="shared" si="324"/>
        <v>86067</v>
      </c>
      <c r="AH4116" s="37"/>
      <c r="AI4116" s="37"/>
      <c r="AK4116" s="37"/>
    </row>
    <row r="4117" spans="1:37" hidden="1">
      <c r="A4117" t="s">
        <v>64</v>
      </c>
      <c r="B4117" t="s">
        <v>2</v>
      </c>
      <c r="C4117" t="s">
        <v>5</v>
      </c>
      <c r="D4117" t="s">
        <v>116</v>
      </c>
      <c r="E4117" t="s">
        <v>517</v>
      </c>
      <c r="F4117" t="str">
        <f t="shared" si="321"/>
        <v>仙桃市少儿才艺</v>
      </c>
      <c r="G4117" t="s">
        <v>81</v>
      </c>
      <c r="H4117" t="s">
        <v>154</v>
      </c>
      <c r="I4117" t="s">
        <v>68</v>
      </c>
      <c r="J4117">
        <v>52</v>
      </c>
      <c r="K4117">
        <v>0</v>
      </c>
      <c r="L4117" s="13">
        <f>VLOOKUP(C4117,'渗透率、续签率'!B:C,2,0)</f>
        <v>0.52400000000000002</v>
      </c>
      <c r="M4117" s="6">
        <v>0</v>
      </c>
      <c r="N4117">
        <v>2</v>
      </c>
      <c r="O4117">
        <v>0</v>
      </c>
      <c r="P4117" s="6">
        <v>0</v>
      </c>
      <c r="Q4117" s="13">
        <v>0</v>
      </c>
      <c r="R4117" s="13">
        <v>0</v>
      </c>
      <c r="S4117" s="31">
        <v>38</v>
      </c>
      <c r="T4117" s="6">
        <f>VLOOKUP(E4117,'参数设置&amp;汇总'!S:U,3,0)</f>
        <v>0.05</v>
      </c>
      <c r="U4117" s="78">
        <f t="shared" si="320"/>
        <v>0.1</v>
      </c>
      <c r="V4117" s="13">
        <v>0.85000000000000009</v>
      </c>
      <c r="W4117" s="78">
        <f t="shared" si="322"/>
        <v>0.11764705882352941</v>
      </c>
      <c r="X4117" s="1">
        <f>VLOOKUP(E4117,'渗透率、续签率'!AG:AJ,4,0)</f>
        <v>4781.5</v>
      </c>
      <c r="Y4117" s="1">
        <f t="shared" si="323"/>
        <v>562.52941176470586</v>
      </c>
      <c r="Z4117">
        <v>1</v>
      </c>
      <c r="AA4117" s="89">
        <f t="shared" si="324"/>
        <v>9563</v>
      </c>
      <c r="AH4117" s="37"/>
      <c r="AI4117" s="37"/>
      <c r="AK4117" s="37"/>
    </row>
    <row r="4118" spans="1:37" hidden="1">
      <c r="A4118" t="s">
        <v>64</v>
      </c>
      <c r="B4118" t="s">
        <v>2</v>
      </c>
      <c r="C4118" t="s">
        <v>5</v>
      </c>
      <c r="D4118" t="s">
        <v>116</v>
      </c>
      <c r="E4118" t="s">
        <v>517</v>
      </c>
      <c r="F4118" t="str">
        <f t="shared" si="321"/>
        <v>伊春市少儿才艺</v>
      </c>
      <c r="G4118" t="s">
        <v>118</v>
      </c>
      <c r="H4118" t="s">
        <v>155</v>
      </c>
      <c r="I4118" t="s">
        <v>70</v>
      </c>
      <c r="J4118">
        <v>17</v>
      </c>
      <c r="K4118">
        <v>0</v>
      </c>
      <c r="L4118" s="13">
        <f>VLOOKUP(C4118,'渗透率、续签率'!B:C,2,0)</f>
        <v>0.52400000000000002</v>
      </c>
      <c r="M4118" s="6">
        <v>0</v>
      </c>
      <c r="N4118">
        <v>0</v>
      </c>
      <c r="O4118">
        <v>0</v>
      </c>
      <c r="P4118" s="6">
        <v>0</v>
      </c>
      <c r="Q4118" s="13">
        <v>0</v>
      </c>
      <c r="R4118" s="13">
        <v>0</v>
      </c>
      <c r="S4118" s="31">
        <v>9</v>
      </c>
      <c r="T4118" s="6">
        <f>VLOOKUP(E4118,'参数设置&amp;汇总'!S:U,3,0)</f>
        <v>0.05</v>
      </c>
      <c r="U4118" s="78">
        <f t="shared" si="320"/>
        <v>0</v>
      </c>
      <c r="V4118" s="13">
        <v>0.85000000000000009</v>
      </c>
      <c r="W4118" s="78">
        <f t="shared" si="322"/>
        <v>0</v>
      </c>
      <c r="X4118" s="1">
        <f>VLOOKUP(E4118,'渗透率、续签率'!AG:AJ,4,0)</f>
        <v>4781.5</v>
      </c>
      <c r="Y4118" s="1">
        <f t="shared" si="323"/>
        <v>0</v>
      </c>
      <c r="Z4118">
        <v>0</v>
      </c>
      <c r="AA4118" s="89">
        <f t="shared" si="324"/>
        <v>0</v>
      </c>
      <c r="AH4118" s="37"/>
      <c r="AI4118" s="37"/>
      <c r="AK4118" s="37"/>
    </row>
    <row r="4119" spans="1:37" hidden="1">
      <c r="A4119" t="s">
        <v>64</v>
      </c>
      <c r="B4119" t="s">
        <v>2</v>
      </c>
      <c r="C4119" t="s">
        <v>5</v>
      </c>
      <c r="D4119" t="s">
        <v>116</v>
      </c>
      <c r="E4119" t="s">
        <v>517</v>
      </c>
      <c r="F4119" t="str">
        <f t="shared" si="321"/>
        <v>伊犁哈萨克自治州少儿才艺</v>
      </c>
      <c r="G4119" t="s">
        <v>145</v>
      </c>
      <c r="H4119" t="s">
        <v>156</v>
      </c>
      <c r="I4119" t="s">
        <v>70</v>
      </c>
      <c r="J4119">
        <v>49</v>
      </c>
      <c r="K4119">
        <v>0</v>
      </c>
      <c r="L4119" s="13">
        <f>VLOOKUP(C4119,'渗透率、续签率'!B:C,2,0)</f>
        <v>0.52400000000000002</v>
      </c>
      <c r="M4119" s="6">
        <v>0</v>
      </c>
      <c r="N4119">
        <v>10</v>
      </c>
      <c r="O4119">
        <v>0</v>
      </c>
      <c r="P4119" s="6">
        <v>0</v>
      </c>
      <c r="Q4119" s="13">
        <v>0</v>
      </c>
      <c r="R4119" s="13">
        <v>0</v>
      </c>
      <c r="S4119" s="31">
        <v>87</v>
      </c>
      <c r="T4119" s="6">
        <f>VLOOKUP(E4119,'参数设置&amp;汇总'!S:U,3,0)</f>
        <v>0.05</v>
      </c>
      <c r="U4119" s="78">
        <f t="shared" si="320"/>
        <v>0.5</v>
      </c>
      <c r="V4119" s="13">
        <v>0.85000000000000009</v>
      </c>
      <c r="W4119" s="78">
        <f t="shared" si="322"/>
        <v>0.58823529411764697</v>
      </c>
      <c r="X4119" s="1">
        <f>VLOOKUP(E4119,'渗透率、续签率'!AG:AJ,4,0)</f>
        <v>4781.5</v>
      </c>
      <c r="Y4119" s="1">
        <f t="shared" si="323"/>
        <v>2812.6470588235288</v>
      </c>
      <c r="Z4119">
        <v>1</v>
      </c>
      <c r="AA4119" s="89">
        <f t="shared" si="324"/>
        <v>47815</v>
      </c>
      <c r="AH4119" s="37"/>
      <c r="AI4119" s="37"/>
      <c r="AK4119" s="37"/>
    </row>
    <row r="4120" spans="1:37" hidden="1">
      <c r="A4120" t="s">
        <v>64</v>
      </c>
      <c r="B4120" t="s">
        <v>2</v>
      </c>
      <c r="C4120" t="s">
        <v>5</v>
      </c>
      <c r="D4120" t="s">
        <v>116</v>
      </c>
      <c r="E4120" t="s">
        <v>517</v>
      </c>
      <c r="F4120" t="str">
        <f t="shared" si="321"/>
        <v>佳木斯市少儿才艺</v>
      </c>
      <c r="G4120" t="s">
        <v>118</v>
      </c>
      <c r="H4120" t="s">
        <v>157</v>
      </c>
      <c r="I4120" t="s">
        <v>70</v>
      </c>
      <c r="J4120">
        <v>71</v>
      </c>
      <c r="K4120">
        <v>0</v>
      </c>
      <c r="L4120" s="13">
        <f>VLOOKUP(C4120,'渗透率、续签率'!B:C,2,0)</f>
        <v>0.52400000000000002</v>
      </c>
      <c r="M4120" s="6">
        <v>0</v>
      </c>
      <c r="N4120">
        <v>17</v>
      </c>
      <c r="O4120">
        <v>0</v>
      </c>
      <c r="P4120" s="6">
        <v>0</v>
      </c>
      <c r="Q4120" s="13">
        <v>0</v>
      </c>
      <c r="R4120" s="13">
        <v>0</v>
      </c>
      <c r="S4120" s="31">
        <v>157</v>
      </c>
      <c r="T4120" s="6">
        <f>VLOOKUP(E4120,'参数设置&amp;汇总'!S:U,3,0)</f>
        <v>0.05</v>
      </c>
      <c r="U4120" s="78">
        <f t="shared" si="320"/>
        <v>0.85000000000000009</v>
      </c>
      <c r="V4120" s="13">
        <v>0.85000000000000009</v>
      </c>
      <c r="W4120" s="78">
        <f t="shared" si="322"/>
        <v>1</v>
      </c>
      <c r="X4120" s="1">
        <f>VLOOKUP(E4120,'渗透率、续签率'!AG:AJ,4,0)</f>
        <v>4781.5</v>
      </c>
      <c r="Y4120" s="1">
        <f t="shared" si="323"/>
        <v>4781.5</v>
      </c>
      <c r="Z4120">
        <v>1</v>
      </c>
      <c r="AA4120" s="89">
        <f t="shared" si="324"/>
        <v>81285.5</v>
      </c>
      <c r="AH4120" s="37"/>
      <c r="AI4120" s="37"/>
      <c r="AK4120" s="37"/>
    </row>
    <row r="4121" spans="1:37" hidden="1">
      <c r="A4121" t="s">
        <v>64</v>
      </c>
      <c r="B4121" t="s">
        <v>2</v>
      </c>
      <c r="C4121" t="s">
        <v>5</v>
      </c>
      <c r="D4121" t="s">
        <v>116</v>
      </c>
      <c r="E4121" t="s">
        <v>517</v>
      </c>
      <c r="F4121" t="str">
        <f t="shared" si="321"/>
        <v>保亭黎族苗族自治县少儿才艺</v>
      </c>
      <c r="G4121" t="s">
        <v>120</v>
      </c>
      <c r="H4121" t="s">
        <v>158</v>
      </c>
      <c r="I4121" t="s">
        <v>68</v>
      </c>
      <c r="J4121">
        <v>3</v>
      </c>
      <c r="K4121">
        <v>0</v>
      </c>
      <c r="L4121" s="13">
        <f>VLOOKUP(C4121,'渗透率、续签率'!B:C,2,0)</f>
        <v>0.52400000000000002</v>
      </c>
      <c r="M4121" s="6">
        <v>0</v>
      </c>
      <c r="N4121">
        <v>0</v>
      </c>
      <c r="O4121">
        <v>0</v>
      </c>
      <c r="P4121" s="6">
        <v>0</v>
      </c>
      <c r="Q4121" s="13">
        <v>0</v>
      </c>
      <c r="R4121" s="13">
        <v>0</v>
      </c>
      <c r="S4121" s="31">
        <v>1</v>
      </c>
      <c r="T4121" s="6">
        <f>VLOOKUP(E4121,'参数设置&amp;汇总'!S:U,3,0)</f>
        <v>0.05</v>
      </c>
      <c r="U4121" s="78">
        <f t="shared" si="320"/>
        <v>0</v>
      </c>
      <c r="V4121" s="13">
        <v>0.85000000000000009</v>
      </c>
      <c r="W4121" s="78">
        <f t="shared" si="322"/>
        <v>0</v>
      </c>
      <c r="X4121" s="1">
        <f>VLOOKUP(E4121,'渗透率、续签率'!AG:AJ,4,0)</f>
        <v>4781.5</v>
      </c>
      <c r="Y4121" s="1">
        <f t="shared" si="323"/>
        <v>0</v>
      </c>
      <c r="Z4121">
        <v>0</v>
      </c>
      <c r="AA4121" s="89">
        <f t="shared" si="324"/>
        <v>0</v>
      </c>
      <c r="AH4121" s="37"/>
      <c r="AI4121" s="37"/>
      <c r="AK4121" s="37"/>
    </row>
    <row r="4122" spans="1:37" hidden="1">
      <c r="A4122" t="s">
        <v>64</v>
      </c>
      <c r="B4122" t="s">
        <v>2</v>
      </c>
      <c r="C4122" t="s">
        <v>5</v>
      </c>
      <c r="D4122" t="s">
        <v>116</v>
      </c>
      <c r="E4122" t="s">
        <v>517</v>
      </c>
      <c r="F4122" t="str">
        <f t="shared" si="321"/>
        <v>保定市少儿才艺</v>
      </c>
      <c r="G4122" t="s">
        <v>159</v>
      </c>
      <c r="H4122" t="s">
        <v>160</v>
      </c>
      <c r="I4122" t="s">
        <v>70</v>
      </c>
      <c r="J4122">
        <v>387</v>
      </c>
      <c r="K4122">
        <v>1</v>
      </c>
      <c r="L4122" s="13">
        <f>VLOOKUP(C4122,'渗透率、续签率'!B:C,2,0)</f>
        <v>0.52400000000000002</v>
      </c>
      <c r="M4122" s="6">
        <v>0</v>
      </c>
      <c r="N4122">
        <v>80</v>
      </c>
      <c r="O4122">
        <v>1</v>
      </c>
      <c r="P4122" s="6">
        <v>0.01</v>
      </c>
      <c r="Q4122" s="13">
        <v>9.4E-2</v>
      </c>
      <c r="R4122" s="13">
        <v>7.0999999999999994E-2</v>
      </c>
      <c r="S4122" s="31">
        <v>632</v>
      </c>
      <c r="T4122" s="6">
        <f>VLOOKUP(E4122,'参数设置&amp;汇总'!S:U,3,0)</f>
        <v>0.05</v>
      </c>
      <c r="U4122" s="78">
        <f t="shared" si="320"/>
        <v>4</v>
      </c>
      <c r="V4122" s="13">
        <v>0.85000000000000009</v>
      </c>
      <c r="W4122" s="78">
        <f t="shared" si="322"/>
        <v>4.0894117647058819</v>
      </c>
      <c r="X4122" s="1">
        <f>VLOOKUP(E4122,'渗透率、续签率'!AG:AJ,4,0)</f>
        <v>4781.5</v>
      </c>
      <c r="Y4122" s="1">
        <f t="shared" si="323"/>
        <v>19553.522352941174</v>
      </c>
      <c r="Z4122">
        <v>19</v>
      </c>
      <c r="AA4122" s="89">
        <f t="shared" si="324"/>
        <v>382520</v>
      </c>
      <c r="AH4122" s="37"/>
      <c r="AI4122" s="37"/>
      <c r="AK4122" s="37"/>
    </row>
    <row r="4123" spans="1:37" hidden="1">
      <c r="A4123" t="s">
        <v>64</v>
      </c>
      <c r="B4123" t="s">
        <v>2</v>
      </c>
      <c r="C4123" t="s">
        <v>5</v>
      </c>
      <c r="D4123" t="s">
        <v>116</v>
      </c>
      <c r="E4123" t="s">
        <v>517</v>
      </c>
      <c r="F4123" t="str">
        <f t="shared" si="321"/>
        <v>保山市少儿才艺</v>
      </c>
      <c r="G4123" t="s">
        <v>99</v>
      </c>
      <c r="H4123" t="s">
        <v>161</v>
      </c>
      <c r="I4123" t="s">
        <v>68</v>
      </c>
      <c r="J4123">
        <v>43</v>
      </c>
      <c r="K4123">
        <v>0</v>
      </c>
      <c r="L4123" s="13">
        <f>VLOOKUP(C4123,'渗透率、续签率'!B:C,2,0)</f>
        <v>0.52400000000000002</v>
      </c>
      <c r="M4123" s="6">
        <v>0</v>
      </c>
      <c r="N4123">
        <v>5</v>
      </c>
      <c r="O4123">
        <v>0</v>
      </c>
      <c r="P4123" s="6">
        <v>0</v>
      </c>
      <c r="Q4123" s="13">
        <v>0</v>
      </c>
      <c r="R4123" s="13">
        <v>0</v>
      </c>
      <c r="S4123" s="31">
        <v>47</v>
      </c>
      <c r="T4123" s="6">
        <f>VLOOKUP(E4123,'参数设置&amp;汇总'!S:U,3,0)</f>
        <v>0.05</v>
      </c>
      <c r="U4123" s="78">
        <f t="shared" si="320"/>
        <v>0.25</v>
      </c>
      <c r="V4123" s="13">
        <v>0.85000000000000009</v>
      </c>
      <c r="W4123" s="78">
        <f t="shared" si="322"/>
        <v>0.29411764705882348</v>
      </c>
      <c r="X4123" s="1">
        <f>VLOOKUP(E4123,'渗透率、续签率'!AG:AJ,4,0)</f>
        <v>4781.5</v>
      </c>
      <c r="Y4123" s="1">
        <f t="shared" si="323"/>
        <v>1406.3235294117644</v>
      </c>
      <c r="Z4123">
        <v>0</v>
      </c>
      <c r="AA4123" s="89">
        <f t="shared" si="324"/>
        <v>23907.5</v>
      </c>
      <c r="AH4123" s="37"/>
      <c r="AI4123" s="37"/>
      <c r="AJ4123" s="1"/>
      <c r="AK4123" s="37"/>
    </row>
    <row r="4124" spans="1:37" hidden="1">
      <c r="A4124" t="s">
        <v>64</v>
      </c>
      <c r="B4124" t="s">
        <v>2</v>
      </c>
      <c r="C4124" t="s">
        <v>5</v>
      </c>
      <c r="D4124" t="s">
        <v>116</v>
      </c>
      <c r="E4124" t="s">
        <v>517</v>
      </c>
      <c r="F4124" t="str">
        <f t="shared" si="321"/>
        <v>信阳市少儿才艺</v>
      </c>
      <c r="G4124" t="s">
        <v>110</v>
      </c>
      <c r="H4124" t="s">
        <v>162</v>
      </c>
      <c r="I4124" t="s">
        <v>70</v>
      </c>
      <c r="J4124">
        <v>213</v>
      </c>
      <c r="K4124">
        <v>0</v>
      </c>
      <c r="L4124" s="13">
        <f>VLOOKUP(C4124,'渗透率、续签率'!B:C,2,0)</f>
        <v>0.52400000000000002</v>
      </c>
      <c r="M4124" s="6">
        <v>0</v>
      </c>
      <c r="N4124">
        <v>36</v>
      </c>
      <c r="O4124">
        <v>0</v>
      </c>
      <c r="P4124" s="6">
        <v>0</v>
      </c>
      <c r="Q4124" s="13">
        <v>0</v>
      </c>
      <c r="R4124" s="13">
        <v>0</v>
      </c>
      <c r="S4124" s="31">
        <v>271</v>
      </c>
      <c r="T4124" s="6">
        <f>VLOOKUP(E4124,'参数设置&amp;汇总'!S:U,3,0)</f>
        <v>0.05</v>
      </c>
      <c r="U4124" s="78">
        <f t="shared" si="320"/>
        <v>1.8</v>
      </c>
      <c r="V4124" s="13">
        <v>0.85000000000000009</v>
      </c>
      <c r="W4124" s="78">
        <f t="shared" si="322"/>
        <v>2.1176470588235294</v>
      </c>
      <c r="X4124" s="1">
        <f>VLOOKUP(E4124,'渗透率、续签率'!AG:AJ,4,0)</f>
        <v>4781.5</v>
      </c>
      <c r="Y4124" s="1">
        <f t="shared" si="323"/>
        <v>10125.529411764706</v>
      </c>
      <c r="Z4124">
        <v>4</v>
      </c>
      <c r="AA4124" s="89">
        <f t="shared" si="324"/>
        <v>172134</v>
      </c>
    </row>
    <row r="4125" spans="1:37" hidden="1">
      <c r="A4125" t="s">
        <v>64</v>
      </c>
      <c r="B4125" t="s">
        <v>2</v>
      </c>
      <c r="C4125" t="s">
        <v>5</v>
      </c>
      <c r="D4125" t="s">
        <v>116</v>
      </c>
      <c r="E4125" t="s">
        <v>517</v>
      </c>
      <c r="F4125" t="str">
        <f t="shared" si="321"/>
        <v>儋州市少儿才艺</v>
      </c>
      <c r="G4125" t="s">
        <v>120</v>
      </c>
      <c r="H4125" t="s">
        <v>163</v>
      </c>
      <c r="I4125" t="s">
        <v>68</v>
      </c>
      <c r="J4125">
        <v>18</v>
      </c>
      <c r="K4125">
        <v>0</v>
      </c>
      <c r="L4125" s="13">
        <f>VLOOKUP(C4125,'渗透率、续签率'!B:C,2,0)</f>
        <v>0.52400000000000002</v>
      </c>
      <c r="M4125" s="6">
        <v>0</v>
      </c>
      <c r="N4125">
        <v>1</v>
      </c>
      <c r="O4125">
        <v>0</v>
      </c>
      <c r="P4125" s="6">
        <v>0</v>
      </c>
      <c r="Q4125" s="13">
        <v>0</v>
      </c>
      <c r="R4125" s="13">
        <v>0</v>
      </c>
      <c r="S4125" s="31">
        <v>16</v>
      </c>
      <c r="T4125" s="6">
        <f>VLOOKUP(E4125,'参数设置&amp;汇总'!S:U,3,0)</f>
        <v>0.05</v>
      </c>
      <c r="U4125" s="78">
        <f t="shared" si="320"/>
        <v>0.05</v>
      </c>
      <c r="V4125" s="13">
        <v>0.85000000000000009</v>
      </c>
      <c r="W4125" s="78">
        <f t="shared" si="322"/>
        <v>5.8823529411764705E-2</v>
      </c>
      <c r="X4125" s="1">
        <f>VLOOKUP(E4125,'渗透率、续签率'!AG:AJ,4,0)</f>
        <v>4781.5</v>
      </c>
      <c r="Y4125" s="1">
        <f t="shared" si="323"/>
        <v>281.26470588235293</v>
      </c>
      <c r="Z4125">
        <v>1</v>
      </c>
      <c r="AA4125" s="89">
        <f t="shared" si="324"/>
        <v>4781.5</v>
      </c>
      <c r="AH4125" s="37"/>
      <c r="AI4125" s="37"/>
      <c r="AK4125" s="37"/>
    </row>
    <row r="4126" spans="1:37" hidden="1">
      <c r="A4126" t="s">
        <v>64</v>
      </c>
      <c r="B4126" t="s">
        <v>2</v>
      </c>
      <c r="C4126" t="s">
        <v>5</v>
      </c>
      <c r="D4126" t="s">
        <v>116</v>
      </c>
      <c r="E4126" t="s">
        <v>517</v>
      </c>
      <c r="F4126" t="str">
        <f t="shared" si="321"/>
        <v>克孜勒苏柯尔克孜自治州少儿才艺</v>
      </c>
      <c r="G4126" t="s">
        <v>145</v>
      </c>
      <c r="H4126" t="s">
        <v>164</v>
      </c>
      <c r="I4126" t="s">
        <v>70</v>
      </c>
      <c r="J4126">
        <v>3</v>
      </c>
      <c r="K4126">
        <v>0</v>
      </c>
      <c r="L4126" s="13">
        <f>VLOOKUP(C4126,'渗透率、续签率'!B:C,2,0)</f>
        <v>0.52400000000000002</v>
      </c>
      <c r="M4126" s="6">
        <v>0</v>
      </c>
      <c r="N4126">
        <v>0</v>
      </c>
      <c r="O4126">
        <v>0</v>
      </c>
      <c r="P4126" s="6">
        <v>0</v>
      </c>
      <c r="Q4126" s="13">
        <v>0</v>
      </c>
      <c r="R4126" s="13">
        <v>0</v>
      </c>
      <c r="S4126" s="31">
        <v>5</v>
      </c>
      <c r="T4126" s="6">
        <f>VLOOKUP(E4126,'参数设置&amp;汇总'!S:U,3,0)</f>
        <v>0.05</v>
      </c>
      <c r="U4126" s="78">
        <f t="shared" si="320"/>
        <v>0</v>
      </c>
      <c r="V4126" s="13">
        <v>0.85000000000000009</v>
      </c>
      <c r="W4126" s="78">
        <f t="shared" si="322"/>
        <v>0</v>
      </c>
      <c r="X4126" s="1">
        <f>VLOOKUP(E4126,'渗透率、续签率'!AG:AJ,4,0)</f>
        <v>4781.5</v>
      </c>
      <c r="Y4126" s="1">
        <f t="shared" si="323"/>
        <v>0</v>
      </c>
      <c r="Z4126">
        <v>0</v>
      </c>
      <c r="AA4126" s="89">
        <f t="shared" si="324"/>
        <v>0</v>
      </c>
      <c r="AH4126" s="37"/>
      <c r="AI4126" s="37"/>
      <c r="AJ4126" s="1"/>
      <c r="AK4126" s="37"/>
    </row>
    <row r="4127" spans="1:37" hidden="1">
      <c r="A4127" t="s">
        <v>64</v>
      </c>
      <c r="B4127" t="s">
        <v>2</v>
      </c>
      <c r="C4127" t="s">
        <v>5</v>
      </c>
      <c r="D4127" t="s">
        <v>116</v>
      </c>
      <c r="E4127" t="s">
        <v>517</v>
      </c>
      <c r="F4127" t="str">
        <f t="shared" si="321"/>
        <v>克拉玛依市少儿才艺</v>
      </c>
      <c r="G4127" t="s">
        <v>145</v>
      </c>
      <c r="H4127" t="s">
        <v>165</v>
      </c>
      <c r="I4127" t="s">
        <v>70</v>
      </c>
      <c r="J4127">
        <v>28</v>
      </c>
      <c r="K4127">
        <v>0</v>
      </c>
      <c r="L4127" s="13">
        <f>VLOOKUP(C4127,'渗透率、续签率'!B:C,2,0)</f>
        <v>0.52400000000000002</v>
      </c>
      <c r="M4127" s="6">
        <v>0</v>
      </c>
      <c r="N4127">
        <v>5</v>
      </c>
      <c r="O4127">
        <v>0</v>
      </c>
      <c r="P4127" s="6">
        <v>0</v>
      </c>
      <c r="Q4127" s="13">
        <v>0</v>
      </c>
      <c r="R4127" s="13">
        <v>0</v>
      </c>
      <c r="S4127" s="31">
        <v>49</v>
      </c>
      <c r="T4127" s="6">
        <f>VLOOKUP(E4127,'参数设置&amp;汇总'!S:U,3,0)</f>
        <v>0.05</v>
      </c>
      <c r="U4127" s="78">
        <f t="shared" si="320"/>
        <v>0.25</v>
      </c>
      <c r="V4127" s="13">
        <v>0.85000000000000009</v>
      </c>
      <c r="W4127" s="78">
        <f t="shared" si="322"/>
        <v>0.29411764705882348</v>
      </c>
      <c r="X4127" s="1">
        <f>VLOOKUP(E4127,'渗透率、续签率'!AG:AJ,4,0)</f>
        <v>4781.5</v>
      </c>
      <c r="Y4127" s="1">
        <f t="shared" si="323"/>
        <v>1406.3235294117644</v>
      </c>
      <c r="Z4127">
        <v>2</v>
      </c>
      <c r="AA4127" s="89">
        <f t="shared" si="324"/>
        <v>23907.5</v>
      </c>
      <c r="AH4127" s="37"/>
      <c r="AI4127" s="37"/>
      <c r="AK4127" s="37"/>
    </row>
    <row r="4128" spans="1:37" hidden="1">
      <c r="A4128" t="s">
        <v>64</v>
      </c>
      <c r="B4128" t="s">
        <v>2</v>
      </c>
      <c r="C4128" t="s">
        <v>5</v>
      </c>
      <c r="D4128" t="s">
        <v>116</v>
      </c>
      <c r="E4128" t="s">
        <v>517</v>
      </c>
      <c r="F4128" t="str">
        <f t="shared" si="321"/>
        <v>六安市少儿才艺</v>
      </c>
      <c r="G4128" t="s">
        <v>94</v>
      </c>
      <c r="H4128" t="s">
        <v>166</v>
      </c>
      <c r="I4128" t="s">
        <v>68</v>
      </c>
      <c r="J4128">
        <v>227</v>
      </c>
      <c r="K4128">
        <v>0</v>
      </c>
      <c r="L4128" s="13">
        <f>VLOOKUP(C4128,'渗透率、续签率'!B:C,2,0)</f>
        <v>0.52400000000000002</v>
      </c>
      <c r="M4128" s="6">
        <v>0</v>
      </c>
      <c r="N4128">
        <v>22</v>
      </c>
      <c r="O4128">
        <v>0</v>
      </c>
      <c r="P4128" s="6">
        <v>0</v>
      </c>
      <c r="Q4128" s="13">
        <v>0</v>
      </c>
      <c r="R4128" s="13">
        <v>0</v>
      </c>
      <c r="S4128" s="31">
        <v>251</v>
      </c>
      <c r="T4128" s="6">
        <f>VLOOKUP(E4128,'参数设置&amp;汇总'!S:U,3,0)</f>
        <v>0.05</v>
      </c>
      <c r="U4128" s="78">
        <f t="shared" si="320"/>
        <v>1.1000000000000001</v>
      </c>
      <c r="V4128" s="13">
        <v>0.85000000000000009</v>
      </c>
      <c r="W4128" s="78">
        <f t="shared" si="322"/>
        <v>1.2941176470588236</v>
      </c>
      <c r="X4128" s="1">
        <f>VLOOKUP(E4128,'渗透率、续签率'!AG:AJ,4,0)</f>
        <v>4781.5</v>
      </c>
      <c r="Y4128" s="1">
        <f t="shared" si="323"/>
        <v>6187.8235294117649</v>
      </c>
      <c r="Z4128">
        <v>1</v>
      </c>
      <c r="AA4128" s="89">
        <f t="shared" si="324"/>
        <v>105193</v>
      </c>
      <c r="AH4128" s="37"/>
      <c r="AI4128" s="37"/>
      <c r="AK4128" s="37"/>
    </row>
    <row r="4129" spans="1:37" hidden="1">
      <c r="A4129" t="s">
        <v>64</v>
      </c>
      <c r="B4129" t="s">
        <v>2</v>
      </c>
      <c r="C4129" t="s">
        <v>5</v>
      </c>
      <c r="D4129" t="s">
        <v>116</v>
      </c>
      <c r="E4129" t="s">
        <v>517</v>
      </c>
      <c r="F4129" t="str">
        <f t="shared" si="321"/>
        <v>六盘水市少儿才艺</v>
      </c>
      <c r="G4129" t="s">
        <v>167</v>
      </c>
      <c r="H4129" t="s">
        <v>168</v>
      </c>
      <c r="I4129" t="s">
        <v>70</v>
      </c>
      <c r="J4129">
        <v>55</v>
      </c>
      <c r="K4129">
        <v>0</v>
      </c>
      <c r="L4129" s="13">
        <f>VLOOKUP(C4129,'渗透率、续签率'!B:C,2,0)</f>
        <v>0.52400000000000002</v>
      </c>
      <c r="M4129" s="6">
        <v>0</v>
      </c>
      <c r="N4129">
        <v>11</v>
      </c>
      <c r="O4129">
        <v>0</v>
      </c>
      <c r="P4129" s="6">
        <v>0</v>
      </c>
      <c r="Q4129" s="13">
        <v>0</v>
      </c>
      <c r="R4129" s="13">
        <v>0</v>
      </c>
      <c r="S4129" s="31">
        <v>82</v>
      </c>
      <c r="T4129" s="6">
        <f>VLOOKUP(E4129,'参数设置&amp;汇总'!S:U,3,0)</f>
        <v>0.05</v>
      </c>
      <c r="U4129" s="78">
        <f t="shared" si="320"/>
        <v>0.55000000000000004</v>
      </c>
      <c r="V4129" s="13">
        <v>0.85000000000000009</v>
      </c>
      <c r="W4129" s="78">
        <f t="shared" si="322"/>
        <v>0.6470588235294118</v>
      </c>
      <c r="X4129" s="1">
        <f>VLOOKUP(E4129,'渗透率、续签率'!AG:AJ,4,0)</f>
        <v>4781.5</v>
      </c>
      <c r="Y4129" s="1">
        <f t="shared" si="323"/>
        <v>3093.9117647058824</v>
      </c>
      <c r="Z4129">
        <v>0</v>
      </c>
      <c r="AA4129" s="89">
        <f t="shared" si="324"/>
        <v>52596.5</v>
      </c>
      <c r="AH4129" s="37"/>
      <c r="AI4129" s="37"/>
      <c r="AK4129" s="37"/>
    </row>
    <row r="4130" spans="1:37" hidden="1">
      <c r="A4130" t="s">
        <v>64</v>
      </c>
      <c r="B4130" t="s">
        <v>2</v>
      </c>
      <c r="C4130" t="s">
        <v>5</v>
      </c>
      <c r="D4130" t="s">
        <v>116</v>
      </c>
      <c r="E4130" t="s">
        <v>517</v>
      </c>
      <c r="F4130" t="str">
        <f t="shared" si="321"/>
        <v>兰州市少儿才艺</v>
      </c>
      <c r="G4130" t="s">
        <v>132</v>
      </c>
      <c r="H4130" t="s">
        <v>169</v>
      </c>
      <c r="I4130" t="s">
        <v>70</v>
      </c>
      <c r="J4130">
        <v>157</v>
      </c>
      <c r="K4130">
        <v>9</v>
      </c>
      <c r="L4130" s="13">
        <f>VLOOKUP(C4130,'渗透率、续签率'!B:C,2,0)</f>
        <v>0.52400000000000002</v>
      </c>
      <c r="M4130" s="6">
        <v>0.06</v>
      </c>
      <c r="N4130">
        <v>43</v>
      </c>
      <c r="O4130">
        <v>9</v>
      </c>
      <c r="P4130" s="6">
        <v>0.21</v>
      </c>
      <c r="Q4130" s="13">
        <v>0.56200000000000006</v>
      </c>
      <c r="R4130" s="13">
        <v>0.503</v>
      </c>
      <c r="S4130" s="31">
        <v>748</v>
      </c>
      <c r="T4130" s="6">
        <f>VLOOKUP(E4130,'参数设置&amp;汇总'!S:U,3,0)</f>
        <v>0.05</v>
      </c>
      <c r="U4130" s="78">
        <f t="shared" si="320"/>
        <v>9</v>
      </c>
      <c r="V4130" s="13">
        <v>0.85000000000000009</v>
      </c>
      <c r="W4130" s="78">
        <f t="shared" si="322"/>
        <v>5.0399999999999991</v>
      </c>
      <c r="X4130" s="1">
        <f>VLOOKUP(E4130,'渗透率、续签率'!AG:AJ,4,0)</f>
        <v>4781.5</v>
      </c>
      <c r="Y4130" s="1">
        <f t="shared" si="323"/>
        <v>24098.759999999995</v>
      </c>
      <c r="Z4130">
        <v>9</v>
      </c>
      <c r="AA4130" s="89">
        <f t="shared" si="324"/>
        <v>205604.5</v>
      </c>
      <c r="AH4130" s="37"/>
      <c r="AI4130" s="37"/>
      <c r="AK4130" s="37"/>
    </row>
    <row r="4131" spans="1:37" hidden="1">
      <c r="A4131" t="s">
        <v>64</v>
      </c>
      <c r="B4131" t="s">
        <v>2</v>
      </c>
      <c r="C4131" t="s">
        <v>5</v>
      </c>
      <c r="D4131" t="s">
        <v>116</v>
      </c>
      <c r="E4131" t="s">
        <v>517</v>
      </c>
      <c r="F4131" t="str">
        <f t="shared" si="321"/>
        <v>兴安盟少儿才艺</v>
      </c>
      <c r="G4131" t="s">
        <v>142</v>
      </c>
      <c r="H4131" t="s">
        <v>170</v>
      </c>
      <c r="I4131" t="s">
        <v>70</v>
      </c>
      <c r="J4131">
        <v>68</v>
      </c>
      <c r="K4131">
        <v>0</v>
      </c>
      <c r="L4131" s="13">
        <f>VLOOKUP(C4131,'渗透率、续签率'!B:C,2,0)</f>
        <v>0.52400000000000002</v>
      </c>
      <c r="M4131" s="6">
        <v>0</v>
      </c>
      <c r="N4131">
        <v>11</v>
      </c>
      <c r="O4131">
        <v>0</v>
      </c>
      <c r="P4131" s="6">
        <v>0</v>
      </c>
      <c r="Q4131" s="13">
        <v>0</v>
      </c>
      <c r="R4131" s="13">
        <v>0</v>
      </c>
      <c r="S4131" s="31">
        <v>79</v>
      </c>
      <c r="T4131" s="6">
        <f>VLOOKUP(E4131,'参数设置&amp;汇总'!S:U,3,0)</f>
        <v>0.05</v>
      </c>
      <c r="U4131" s="78">
        <f t="shared" si="320"/>
        <v>0.55000000000000004</v>
      </c>
      <c r="V4131" s="13">
        <v>0.85000000000000009</v>
      </c>
      <c r="W4131" s="78">
        <f t="shared" si="322"/>
        <v>0.6470588235294118</v>
      </c>
      <c r="X4131" s="1">
        <f>VLOOKUP(E4131,'渗透率、续签率'!AG:AJ,4,0)</f>
        <v>4781.5</v>
      </c>
      <c r="Y4131" s="1">
        <f t="shared" si="323"/>
        <v>3093.9117647058824</v>
      </c>
      <c r="Z4131">
        <v>1</v>
      </c>
      <c r="AA4131" s="89">
        <f t="shared" si="324"/>
        <v>52596.5</v>
      </c>
      <c r="AH4131" s="37"/>
      <c r="AI4131" s="37"/>
      <c r="AK4131" s="37"/>
    </row>
    <row r="4132" spans="1:37" hidden="1">
      <c r="A4132" t="s">
        <v>64</v>
      </c>
      <c r="B4132" t="s">
        <v>2</v>
      </c>
      <c r="C4132" t="s">
        <v>5</v>
      </c>
      <c r="D4132" t="s">
        <v>116</v>
      </c>
      <c r="E4132" t="s">
        <v>517</v>
      </c>
      <c r="F4132" t="str">
        <f t="shared" si="321"/>
        <v>内江市少儿才艺</v>
      </c>
      <c r="G4132" t="s">
        <v>77</v>
      </c>
      <c r="H4132" t="s">
        <v>171</v>
      </c>
      <c r="I4132" t="s">
        <v>70</v>
      </c>
      <c r="J4132">
        <v>41</v>
      </c>
      <c r="K4132">
        <v>0</v>
      </c>
      <c r="L4132" s="13">
        <f>VLOOKUP(C4132,'渗透率、续签率'!B:C,2,0)</f>
        <v>0.52400000000000002</v>
      </c>
      <c r="M4132" s="6">
        <v>0</v>
      </c>
      <c r="N4132">
        <v>5</v>
      </c>
      <c r="O4132">
        <v>0</v>
      </c>
      <c r="P4132" s="6">
        <v>0</v>
      </c>
      <c r="Q4132" s="13">
        <v>0</v>
      </c>
      <c r="R4132" s="13">
        <v>0</v>
      </c>
      <c r="S4132" s="31">
        <v>54</v>
      </c>
      <c r="T4132" s="6">
        <f>VLOOKUP(E4132,'参数设置&amp;汇总'!S:U,3,0)</f>
        <v>0.05</v>
      </c>
      <c r="U4132" s="78">
        <f t="shared" si="320"/>
        <v>0.25</v>
      </c>
      <c r="V4132" s="13">
        <v>0.85000000000000009</v>
      </c>
      <c r="W4132" s="78">
        <f t="shared" si="322"/>
        <v>0.29411764705882348</v>
      </c>
      <c r="X4132" s="1">
        <f>VLOOKUP(E4132,'渗透率、续签率'!AG:AJ,4,0)</f>
        <v>4781.5</v>
      </c>
      <c r="Y4132" s="1">
        <f t="shared" si="323"/>
        <v>1406.3235294117644</v>
      </c>
      <c r="Z4132">
        <v>2</v>
      </c>
      <c r="AA4132" s="89">
        <f t="shared" si="324"/>
        <v>23907.5</v>
      </c>
      <c r="AH4132" s="37"/>
      <c r="AI4132" s="37"/>
      <c r="AK4132" s="37"/>
    </row>
    <row r="4133" spans="1:37" hidden="1">
      <c r="A4133" t="s">
        <v>64</v>
      </c>
      <c r="B4133" t="s">
        <v>2</v>
      </c>
      <c r="C4133" t="s">
        <v>5</v>
      </c>
      <c r="D4133" t="s">
        <v>116</v>
      </c>
      <c r="E4133" t="s">
        <v>517</v>
      </c>
      <c r="F4133" t="str">
        <f t="shared" si="321"/>
        <v>凉山彝族自治州少儿才艺</v>
      </c>
      <c r="G4133" t="s">
        <v>77</v>
      </c>
      <c r="H4133" t="s">
        <v>172</v>
      </c>
      <c r="I4133" t="s">
        <v>70</v>
      </c>
      <c r="J4133">
        <v>49</v>
      </c>
      <c r="K4133">
        <v>0</v>
      </c>
      <c r="L4133" s="13">
        <f>VLOOKUP(C4133,'渗透率、续签率'!B:C,2,0)</f>
        <v>0.52400000000000002</v>
      </c>
      <c r="M4133" s="6">
        <v>0</v>
      </c>
      <c r="N4133">
        <v>6</v>
      </c>
      <c r="O4133">
        <v>0</v>
      </c>
      <c r="P4133" s="6">
        <v>0</v>
      </c>
      <c r="Q4133" s="13">
        <v>0</v>
      </c>
      <c r="R4133" s="13">
        <v>0</v>
      </c>
      <c r="S4133" s="31">
        <v>61</v>
      </c>
      <c r="T4133" s="6">
        <f>VLOOKUP(E4133,'参数设置&amp;汇总'!S:U,3,0)</f>
        <v>0.05</v>
      </c>
      <c r="U4133" s="78">
        <f t="shared" si="320"/>
        <v>0.30000000000000004</v>
      </c>
      <c r="V4133" s="13">
        <v>0.85000000000000009</v>
      </c>
      <c r="W4133" s="78">
        <f t="shared" si="322"/>
        <v>0.35294117647058826</v>
      </c>
      <c r="X4133" s="1">
        <f>VLOOKUP(E4133,'渗透率、续签率'!AG:AJ,4,0)</f>
        <v>4781.5</v>
      </c>
      <c r="Y4133" s="1">
        <f t="shared" si="323"/>
        <v>1687.5882352941178</v>
      </c>
      <c r="Z4133">
        <v>0</v>
      </c>
      <c r="AA4133" s="89">
        <f t="shared" si="324"/>
        <v>28689</v>
      </c>
      <c r="AH4133" s="37"/>
      <c r="AI4133" s="37"/>
      <c r="AK4133" s="37"/>
    </row>
    <row r="4134" spans="1:37" hidden="1">
      <c r="A4134" t="s">
        <v>64</v>
      </c>
      <c r="B4134" t="s">
        <v>2</v>
      </c>
      <c r="C4134" t="s">
        <v>5</v>
      </c>
      <c r="D4134" t="s">
        <v>116</v>
      </c>
      <c r="E4134" t="s">
        <v>517</v>
      </c>
      <c r="F4134" t="str">
        <f t="shared" si="321"/>
        <v>包头市少儿才艺</v>
      </c>
      <c r="G4134" t="s">
        <v>142</v>
      </c>
      <c r="H4134" t="s">
        <v>173</v>
      </c>
      <c r="I4134" t="s">
        <v>70</v>
      </c>
      <c r="J4134">
        <v>188</v>
      </c>
      <c r="K4134">
        <v>1</v>
      </c>
      <c r="L4134" s="13">
        <f>VLOOKUP(C4134,'渗透率、续签率'!B:C,2,0)</f>
        <v>0.52400000000000002</v>
      </c>
      <c r="M4134" s="6">
        <v>0.01</v>
      </c>
      <c r="N4134">
        <v>35</v>
      </c>
      <c r="O4134">
        <v>1</v>
      </c>
      <c r="P4134" s="6">
        <v>0.03</v>
      </c>
      <c r="Q4134" s="13">
        <v>1.9E-2</v>
      </c>
      <c r="R4134" s="13">
        <v>0</v>
      </c>
      <c r="S4134" s="31">
        <v>284</v>
      </c>
      <c r="T4134" s="6">
        <f>VLOOKUP(E4134,'参数设置&amp;汇总'!S:U,3,0)</f>
        <v>0.05</v>
      </c>
      <c r="U4134" s="78">
        <f t="shared" si="320"/>
        <v>1.75</v>
      </c>
      <c r="V4134" s="13">
        <v>0.85000000000000009</v>
      </c>
      <c r="W4134" s="78">
        <f t="shared" si="322"/>
        <v>1.4423529411764704</v>
      </c>
      <c r="X4134" s="1">
        <f>VLOOKUP(E4134,'渗透率、续签率'!AG:AJ,4,0)</f>
        <v>4781.5</v>
      </c>
      <c r="Y4134" s="1">
        <f t="shared" si="323"/>
        <v>6896.6105882352931</v>
      </c>
      <c r="Z4134">
        <v>5</v>
      </c>
      <c r="AA4134" s="89">
        <f t="shared" si="324"/>
        <v>167352.5</v>
      </c>
      <c r="AH4134" s="37"/>
      <c r="AI4134" s="37"/>
      <c r="AK4134" s="37"/>
    </row>
    <row r="4135" spans="1:37" hidden="1">
      <c r="A4135" t="s">
        <v>64</v>
      </c>
      <c r="B4135" t="s">
        <v>2</v>
      </c>
      <c r="C4135" t="s">
        <v>5</v>
      </c>
      <c r="D4135" t="s">
        <v>116</v>
      </c>
      <c r="E4135" t="s">
        <v>517</v>
      </c>
      <c r="F4135" t="str">
        <f t="shared" si="321"/>
        <v>北屯市少儿才艺</v>
      </c>
      <c r="G4135" t="s">
        <v>145</v>
      </c>
      <c r="H4135" t="s">
        <v>174</v>
      </c>
      <c r="I4135" t="s">
        <v>70</v>
      </c>
      <c r="J4135">
        <v>1</v>
      </c>
      <c r="K4135">
        <v>0</v>
      </c>
      <c r="L4135" s="13">
        <f>VLOOKUP(C4135,'渗透率、续签率'!B:C,2,0)</f>
        <v>0.52400000000000002</v>
      </c>
      <c r="M4135" s="6">
        <v>0</v>
      </c>
      <c r="N4135">
        <v>0</v>
      </c>
      <c r="O4135">
        <v>0</v>
      </c>
      <c r="P4135" s="6">
        <v>0</v>
      </c>
      <c r="Q4135" s="13">
        <v>0</v>
      </c>
      <c r="R4135" s="13">
        <v>0</v>
      </c>
      <c r="S4135" s="31">
        <v>0</v>
      </c>
      <c r="T4135" s="6">
        <f>VLOOKUP(E4135,'参数设置&amp;汇总'!S:U,3,0)</f>
        <v>0.05</v>
      </c>
      <c r="U4135" s="78">
        <f t="shared" si="320"/>
        <v>0</v>
      </c>
      <c r="V4135" s="13">
        <v>0.85000000000000009</v>
      </c>
      <c r="W4135" s="78">
        <f t="shared" si="322"/>
        <v>0</v>
      </c>
      <c r="X4135" s="1">
        <f>VLOOKUP(E4135,'渗透率、续签率'!AG:AJ,4,0)</f>
        <v>4781.5</v>
      </c>
      <c r="Y4135" s="1">
        <f t="shared" si="323"/>
        <v>0</v>
      </c>
      <c r="Z4135">
        <v>0</v>
      </c>
      <c r="AA4135" s="89">
        <f t="shared" si="324"/>
        <v>0</v>
      </c>
      <c r="AH4135" s="37"/>
      <c r="AI4135" s="37"/>
      <c r="AK4135" s="37"/>
    </row>
    <row r="4136" spans="1:37" hidden="1">
      <c r="A4136" t="s">
        <v>64</v>
      </c>
      <c r="B4136" t="s">
        <v>2</v>
      </c>
      <c r="C4136" t="s">
        <v>5</v>
      </c>
      <c r="D4136" t="s">
        <v>116</v>
      </c>
      <c r="E4136" t="s">
        <v>517</v>
      </c>
      <c r="F4136" t="str">
        <f t="shared" si="321"/>
        <v>北海市少儿才艺</v>
      </c>
      <c r="G4136" t="s">
        <v>88</v>
      </c>
      <c r="H4136" t="s">
        <v>175</v>
      </c>
      <c r="I4136" t="s">
        <v>68</v>
      </c>
      <c r="J4136">
        <v>69</v>
      </c>
      <c r="K4136">
        <v>0</v>
      </c>
      <c r="L4136" s="13">
        <f>VLOOKUP(C4136,'渗透率、续签率'!B:C,2,0)</f>
        <v>0.52400000000000002</v>
      </c>
      <c r="M4136" s="6">
        <v>0</v>
      </c>
      <c r="N4136">
        <v>4</v>
      </c>
      <c r="O4136">
        <v>0</v>
      </c>
      <c r="P4136" s="6">
        <v>0</v>
      </c>
      <c r="Q4136" s="13">
        <v>0</v>
      </c>
      <c r="R4136" s="13">
        <v>0</v>
      </c>
      <c r="S4136" s="31">
        <v>76</v>
      </c>
      <c r="T4136" s="6">
        <f>VLOOKUP(E4136,'参数设置&amp;汇总'!S:U,3,0)</f>
        <v>0.05</v>
      </c>
      <c r="U4136" s="78">
        <f t="shared" si="320"/>
        <v>0.2</v>
      </c>
      <c r="V4136" s="13">
        <v>0.85000000000000009</v>
      </c>
      <c r="W4136" s="78">
        <f t="shared" si="322"/>
        <v>0.23529411764705882</v>
      </c>
      <c r="X4136" s="1">
        <f>VLOOKUP(E4136,'渗透率、续签率'!AG:AJ,4,0)</f>
        <v>4781.5</v>
      </c>
      <c r="Y4136" s="1">
        <f t="shared" si="323"/>
        <v>1125.0588235294117</v>
      </c>
      <c r="Z4136">
        <v>3</v>
      </c>
      <c r="AA4136" s="89">
        <f t="shared" si="324"/>
        <v>19126</v>
      </c>
      <c r="AH4136" s="37"/>
      <c r="AI4136" s="37"/>
      <c r="AK4136" s="37"/>
    </row>
    <row r="4137" spans="1:37" hidden="1">
      <c r="A4137" t="s">
        <v>64</v>
      </c>
      <c r="B4137" t="s">
        <v>2</v>
      </c>
      <c r="C4137" t="s">
        <v>5</v>
      </c>
      <c r="D4137" t="s">
        <v>116</v>
      </c>
      <c r="E4137" t="s">
        <v>517</v>
      </c>
      <c r="F4137" t="str">
        <f t="shared" si="321"/>
        <v>十堰市少儿才艺</v>
      </c>
      <c r="G4137" t="s">
        <v>81</v>
      </c>
      <c r="H4137" t="s">
        <v>176</v>
      </c>
      <c r="I4137" t="s">
        <v>68</v>
      </c>
      <c r="J4137">
        <v>93</v>
      </c>
      <c r="K4137">
        <v>0</v>
      </c>
      <c r="L4137" s="13">
        <f>VLOOKUP(C4137,'渗透率、续签率'!B:C,2,0)</f>
        <v>0.52400000000000002</v>
      </c>
      <c r="M4137" s="6">
        <v>0</v>
      </c>
      <c r="N4137">
        <v>13</v>
      </c>
      <c r="O4137">
        <v>0</v>
      </c>
      <c r="P4137" s="6">
        <v>0</v>
      </c>
      <c r="Q4137" s="13">
        <v>0</v>
      </c>
      <c r="R4137" s="13">
        <v>0</v>
      </c>
      <c r="S4137" s="31">
        <v>142</v>
      </c>
      <c r="T4137" s="6">
        <f>VLOOKUP(E4137,'参数设置&amp;汇总'!S:U,3,0)</f>
        <v>0.05</v>
      </c>
      <c r="U4137" s="78">
        <f t="shared" si="320"/>
        <v>0.65</v>
      </c>
      <c r="V4137" s="13">
        <v>0.85000000000000009</v>
      </c>
      <c r="W4137" s="78">
        <f t="shared" si="322"/>
        <v>0.76470588235294112</v>
      </c>
      <c r="X4137" s="1">
        <f>VLOOKUP(E4137,'渗透率、续签率'!AG:AJ,4,0)</f>
        <v>4781.5</v>
      </c>
      <c r="Y4137" s="1">
        <f t="shared" si="323"/>
        <v>3656.4411764705878</v>
      </c>
      <c r="Z4137">
        <v>2</v>
      </c>
      <c r="AA4137" s="89">
        <f t="shared" si="324"/>
        <v>62159.5</v>
      </c>
      <c r="AH4137" s="37"/>
      <c r="AI4137" s="37"/>
      <c r="AJ4137" s="1"/>
      <c r="AK4137" s="37"/>
    </row>
    <row r="4138" spans="1:37" hidden="1">
      <c r="A4138" t="s">
        <v>64</v>
      </c>
      <c r="B4138" t="s">
        <v>2</v>
      </c>
      <c r="C4138" t="s">
        <v>5</v>
      </c>
      <c r="D4138" t="s">
        <v>116</v>
      </c>
      <c r="E4138" t="s">
        <v>517</v>
      </c>
      <c r="F4138" t="str">
        <f t="shared" si="321"/>
        <v>南充市少儿才艺</v>
      </c>
      <c r="G4138" t="s">
        <v>77</v>
      </c>
      <c r="H4138" t="s">
        <v>177</v>
      </c>
      <c r="I4138" t="s">
        <v>70</v>
      </c>
      <c r="J4138">
        <v>109</v>
      </c>
      <c r="K4138">
        <v>0</v>
      </c>
      <c r="L4138" s="13">
        <f>VLOOKUP(C4138,'渗透率、续签率'!B:C,2,0)</f>
        <v>0.52400000000000002</v>
      </c>
      <c r="M4138" s="6">
        <v>0</v>
      </c>
      <c r="N4138">
        <v>16</v>
      </c>
      <c r="O4138">
        <v>0</v>
      </c>
      <c r="P4138" s="6">
        <v>0</v>
      </c>
      <c r="Q4138" s="13">
        <v>0</v>
      </c>
      <c r="R4138" s="13">
        <v>0</v>
      </c>
      <c r="S4138" s="31">
        <v>155</v>
      </c>
      <c r="T4138" s="6">
        <f>VLOOKUP(E4138,'参数设置&amp;汇总'!S:U,3,0)</f>
        <v>0.05</v>
      </c>
      <c r="U4138" s="78">
        <f t="shared" si="320"/>
        <v>0.8</v>
      </c>
      <c r="V4138" s="13">
        <v>0.85000000000000009</v>
      </c>
      <c r="W4138" s="78">
        <f t="shared" si="322"/>
        <v>0.94117647058823528</v>
      </c>
      <c r="X4138" s="1">
        <f>VLOOKUP(E4138,'渗透率、续签率'!AG:AJ,4,0)</f>
        <v>4781.5</v>
      </c>
      <c r="Y4138" s="1">
        <f t="shared" si="323"/>
        <v>4500.2352941176468</v>
      </c>
      <c r="Z4138">
        <v>1</v>
      </c>
      <c r="AA4138" s="89">
        <f t="shared" si="324"/>
        <v>76504</v>
      </c>
      <c r="AH4138" s="37"/>
      <c r="AI4138" s="37"/>
      <c r="AK4138" s="37"/>
    </row>
    <row r="4139" spans="1:37" hidden="1">
      <c r="A4139" t="s">
        <v>64</v>
      </c>
      <c r="B4139" t="s">
        <v>2</v>
      </c>
      <c r="C4139" t="s">
        <v>5</v>
      </c>
      <c r="D4139" t="s">
        <v>116</v>
      </c>
      <c r="E4139" t="s">
        <v>517</v>
      </c>
      <c r="F4139" t="str">
        <f t="shared" si="321"/>
        <v>南平市少儿才艺</v>
      </c>
      <c r="G4139" t="s">
        <v>92</v>
      </c>
      <c r="H4139" t="s">
        <v>178</v>
      </c>
      <c r="I4139" t="s">
        <v>68</v>
      </c>
      <c r="J4139">
        <v>90</v>
      </c>
      <c r="K4139">
        <v>0</v>
      </c>
      <c r="L4139" s="13">
        <f>VLOOKUP(C4139,'渗透率、续签率'!B:C,2,0)</f>
        <v>0.52400000000000002</v>
      </c>
      <c r="M4139" s="6">
        <v>0</v>
      </c>
      <c r="N4139">
        <v>1</v>
      </c>
      <c r="O4139">
        <v>0</v>
      </c>
      <c r="P4139" s="6">
        <v>0</v>
      </c>
      <c r="Q4139" s="13">
        <v>0</v>
      </c>
      <c r="R4139" s="13">
        <v>0</v>
      </c>
      <c r="S4139" s="31">
        <v>53</v>
      </c>
      <c r="T4139" s="6">
        <f>VLOOKUP(E4139,'参数设置&amp;汇总'!S:U,3,0)</f>
        <v>0.05</v>
      </c>
      <c r="U4139" s="78">
        <f t="shared" si="320"/>
        <v>0.05</v>
      </c>
      <c r="V4139" s="13">
        <v>0.85000000000000009</v>
      </c>
      <c r="W4139" s="78">
        <f t="shared" si="322"/>
        <v>5.8823529411764705E-2</v>
      </c>
      <c r="X4139" s="1">
        <f>VLOOKUP(E4139,'渗透率、续签率'!AG:AJ,4,0)</f>
        <v>4781.5</v>
      </c>
      <c r="Y4139" s="1">
        <f t="shared" si="323"/>
        <v>281.26470588235293</v>
      </c>
      <c r="Z4139">
        <v>2</v>
      </c>
      <c r="AA4139" s="89">
        <f t="shared" si="324"/>
        <v>4781.5</v>
      </c>
      <c r="AH4139" s="37"/>
      <c r="AI4139" s="37"/>
      <c r="AK4139" s="37"/>
    </row>
    <row r="4140" spans="1:37" hidden="1">
      <c r="A4140" t="s">
        <v>64</v>
      </c>
      <c r="B4140" t="s">
        <v>2</v>
      </c>
      <c r="C4140" t="s">
        <v>5</v>
      </c>
      <c r="D4140" t="s">
        <v>116</v>
      </c>
      <c r="E4140" t="s">
        <v>517</v>
      </c>
      <c r="F4140" t="str">
        <f t="shared" si="321"/>
        <v>南通市少儿才艺</v>
      </c>
      <c r="G4140" t="s">
        <v>73</v>
      </c>
      <c r="H4140" t="s">
        <v>179</v>
      </c>
      <c r="I4140" t="s">
        <v>70</v>
      </c>
      <c r="J4140">
        <v>451</v>
      </c>
      <c r="K4140">
        <v>6</v>
      </c>
      <c r="L4140" s="13">
        <f>VLOOKUP(C4140,'渗透率、续签率'!B:C,2,0)</f>
        <v>0.52400000000000002</v>
      </c>
      <c r="M4140" s="6">
        <v>0.01</v>
      </c>
      <c r="N4140">
        <v>66</v>
      </c>
      <c r="O4140">
        <v>6</v>
      </c>
      <c r="P4140" s="6">
        <v>0.09</v>
      </c>
      <c r="Q4140" s="13">
        <v>0.27400000000000002</v>
      </c>
      <c r="R4140" s="13">
        <v>0.24</v>
      </c>
      <c r="S4140" s="31">
        <v>907</v>
      </c>
      <c r="T4140" s="6">
        <f>VLOOKUP(E4140,'参数设置&amp;汇总'!S:U,3,0)</f>
        <v>0.05</v>
      </c>
      <c r="U4140" s="78">
        <f t="shared" si="320"/>
        <v>6</v>
      </c>
      <c r="V4140" s="13">
        <v>0.85000000000000009</v>
      </c>
      <c r="W4140" s="78">
        <f t="shared" si="322"/>
        <v>3.3599999999999994</v>
      </c>
      <c r="X4140" s="1">
        <f>VLOOKUP(E4140,'渗透率、续签率'!AG:AJ,4,0)</f>
        <v>4781.5</v>
      </c>
      <c r="Y4140" s="1">
        <f t="shared" si="323"/>
        <v>16065.839999999997</v>
      </c>
      <c r="Z4140">
        <v>12</v>
      </c>
      <c r="AA4140" s="89">
        <f t="shared" si="324"/>
        <v>315579</v>
      </c>
      <c r="AH4140" s="37"/>
      <c r="AI4140" s="37"/>
      <c r="AK4140" s="37"/>
    </row>
    <row r="4141" spans="1:37" hidden="1">
      <c r="A4141" t="s">
        <v>64</v>
      </c>
      <c r="B4141" t="s">
        <v>2</v>
      </c>
      <c r="C4141" t="s">
        <v>5</v>
      </c>
      <c r="D4141" t="s">
        <v>116</v>
      </c>
      <c r="E4141" t="s">
        <v>517</v>
      </c>
      <c r="F4141" t="str">
        <f t="shared" si="321"/>
        <v>南阳市少儿才艺</v>
      </c>
      <c r="G4141" t="s">
        <v>110</v>
      </c>
      <c r="H4141" t="s">
        <v>180</v>
      </c>
      <c r="I4141" t="s">
        <v>70</v>
      </c>
      <c r="J4141">
        <v>282</v>
      </c>
      <c r="K4141">
        <v>0</v>
      </c>
      <c r="L4141" s="13">
        <f>VLOOKUP(C4141,'渗透率、续签率'!B:C,2,0)</f>
        <v>0.52400000000000002</v>
      </c>
      <c r="M4141" s="6">
        <v>0</v>
      </c>
      <c r="N4141">
        <v>36</v>
      </c>
      <c r="O4141">
        <v>0</v>
      </c>
      <c r="P4141" s="6">
        <v>0</v>
      </c>
      <c r="Q4141" s="13">
        <v>0</v>
      </c>
      <c r="R4141" s="13">
        <v>0</v>
      </c>
      <c r="S4141" s="31">
        <v>308</v>
      </c>
      <c r="T4141" s="6">
        <f>VLOOKUP(E4141,'参数设置&amp;汇总'!S:U,3,0)</f>
        <v>0.05</v>
      </c>
      <c r="U4141" s="78">
        <f t="shared" si="320"/>
        <v>1.8</v>
      </c>
      <c r="V4141" s="13">
        <v>0.85000000000000009</v>
      </c>
      <c r="W4141" s="78">
        <f t="shared" si="322"/>
        <v>2.1176470588235294</v>
      </c>
      <c r="X4141" s="1">
        <f>VLOOKUP(E4141,'渗透率、续签率'!AG:AJ,4,0)</f>
        <v>4781.5</v>
      </c>
      <c r="Y4141" s="1">
        <f t="shared" si="323"/>
        <v>10125.529411764706</v>
      </c>
      <c r="Z4141">
        <v>9</v>
      </c>
      <c r="AA4141" s="89">
        <f t="shared" si="324"/>
        <v>172134</v>
      </c>
      <c r="AH4141" s="37"/>
      <c r="AI4141" s="37"/>
      <c r="AK4141" s="37"/>
    </row>
    <row r="4142" spans="1:37" hidden="1">
      <c r="A4142" t="s">
        <v>64</v>
      </c>
      <c r="B4142" t="s">
        <v>2</v>
      </c>
      <c r="C4142" t="s">
        <v>5</v>
      </c>
      <c r="D4142" t="s">
        <v>116</v>
      </c>
      <c r="E4142" t="s">
        <v>517</v>
      </c>
      <c r="F4142" t="str">
        <f t="shared" si="321"/>
        <v>博尔塔拉蒙古自治州少儿才艺</v>
      </c>
      <c r="G4142" t="s">
        <v>145</v>
      </c>
      <c r="H4142" t="s">
        <v>181</v>
      </c>
      <c r="I4142" t="s">
        <v>70</v>
      </c>
      <c r="J4142">
        <v>7</v>
      </c>
      <c r="K4142">
        <v>0</v>
      </c>
      <c r="L4142" s="13">
        <f>VLOOKUP(C4142,'渗透率、续签率'!B:C,2,0)</f>
        <v>0.52400000000000002</v>
      </c>
      <c r="M4142" s="6">
        <v>0</v>
      </c>
      <c r="N4142">
        <v>0</v>
      </c>
      <c r="O4142">
        <v>0</v>
      </c>
      <c r="P4142" s="6">
        <v>0</v>
      </c>
      <c r="Q4142" s="13">
        <v>0</v>
      </c>
      <c r="R4142" s="13">
        <v>0</v>
      </c>
      <c r="S4142" s="31">
        <v>3</v>
      </c>
      <c r="T4142" s="6">
        <f>VLOOKUP(E4142,'参数设置&amp;汇总'!S:U,3,0)</f>
        <v>0.05</v>
      </c>
      <c r="U4142" s="78">
        <f t="shared" si="320"/>
        <v>0</v>
      </c>
      <c r="V4142" s="13">
        <v>0.85000000000000009</v>
      </c>
      <c r="W4142" s="78">
        <f t="shared" si="322"/>
        <v>0</v>
      </c>
      <c r="X4142" s="1">
        <f>VLOOKUP(E4142,'渗透率、续签率'!AG:AJ,4,0)</f>
        <v>4781.5</v>
      </c>
      <c r="Y4142" s="1">
        <f t="shared" si="323"/>
        <v>0</v>
      </c>
      <c r="Z4142">
        <v>1</v>
      </c>
      <c r="AA4142" s="89">
        <f t="shared" si="324"/>
        <v>0</v>
      </c>
      <c r="AH4142" s="37"/>
      <c r="AI4142" s="37"/>
      <c r="AK4142" s="37"/>
    </row>
    <row r="4143" spans="1:37" hidden="1">
      <c r="A4143" t="s">
        <v>64</v>
      </c>
      <c r="B4143" t="s">
        <v>2</v>
      </c>
      <c r="C4143" t="s">
        <v>5</v>
      </c>
      <c r="D4143" t="s">
        <v>116</v>
      </c>
      <c r="E4143" t="s">
        <v>517</v>
      </c>
      <c r="F4143" t="str">
        <f t="shared" si="321"/>
        <v>双鸭山市少儿才艺</v>
      </c>
      <c r="G4143" t="s">
        <v>118</v>
      </c>
      <c r="H4143" t="s">
        <v>183</v>
      </c>
      <c r="I4143" t="s">
        <v>70</v>
      </c>
      <c r="J4143">
        <v>19</v>
      </c>
      <c r="K4143">
        <v>0</v>
      </c>
      <c r="L4143" s="13">
        <f>VLOOKUP(C4143,'渗透率、续签率'!B:C,2,0)</f>
        <v>0.52400000000000002</v>
      </c>
      <c r="M4143" s="6">
        <v>0</v>
      </c>
      <c r="N4143">
        <v>0</v>
      </c>
      <c r="O4143">
        <v>0</v>
      </c>
      <c r="P4143" s="6">
        <v>0</v>
      </c>
      <c r="Q4143" s="13">
        <v>0</v>
      </c>
      <c r="R4143" s="13">
        <v>0</v>
      </c>
      <c r="S4143" s="31">
        <v>8</v>
      </c>
      <c r="T4143" s="6">
        <f>VLOOKUP(E4143,'参数设置&amp;汇总'!S:U,3,0)</f>
        <v>0.05</v>
      </c>
      <c r="U4143" s="78">
        <f t="shared" si="320"/>
        <v>0</v>
      </c>
      <c r="V4143" s="13">
        <v>0.85000000000000009</v>
      </c>
      <c r="W4143" s="78">
        <f t="shared" si="322"/>
        <v>0</v>
      </c>
      <c r="X4143" s="1">
        <f>VLOOKUP(E4143,'渗透率、续签率'!AG:AJ,4,0)</f>
        <v>4781.5</v>
      </c>
      <c r="Y4143" s="1">
        <f t="shared" si="323"/>
        <v>0</v>
      </c>
      <c r="Z4143">
        <v>0</v>
      </c>
      <c r="AA4143" s="89">
        <f t="shared" si="324"/>
        <v>0</v>
      </c>
      <c r="AH4143" s="37"/>
      <c r="AI4143" s="37"/>
      <c r="AK4143" s="37"/>
    </row>
    <row r="4144" spans="1:37" hidden="1">
      <c r="A4144" t="s">
        <v>64</v>
      </c>
      <c r="B4144" t="s">
        <v>2</v>
      </c>
      <c r="C4144" t="s">
        <v>5</v>
      </c>
      <c r="D4144" t="s">
        <v>116</v>
      </c>
      <c r="E4144" t="s">
        <v>517</v>
      </c>
      <c r="F4144" t="str">
        <f t="shared" si="321"/>
        <v>可克达拉市少儿才艺</v>
      </c>
      <c r="G4144" t="s">
        <v>145</v>
      </c>
      <c r="H4144" t="s">
        <v>184</v>
      </c>
      <c r="I4144" t="s">
        <v>70</v>
      </c>
      <c r="J4144">
        <v>1</v>
      </c>
      <c r="K4144">
        <v>0</v>
      </c>
      <c r="L4144" s="13">
        <f>VLOOKUP(C4144,'渗透率、续签率'!B:C,2,0)</f>
        <v>0.52400000000000002</v>
      </c>
      <c r="M4144" s="6">
        <v>0</v>
      </c>
      <c r="N4144">
        <v>0</v>
      </c>
      <c r="O4144">
        <v>0</v>
      </c>
      <c r="P4144" s="6">
        <v>0</v>
      </c>
      <c r="Q4144" s="13">
        <v>0</v>
      </c>
      <c r="R4144" s="13">
        <v>0</v>
      </c>
      <c r="S4144" s="31">
        <v>2</v>
      </c>
      <c r="T4144" s="6">
        <f>VLOOKUP(E4144,'参数设置&amp;汇总'!S:U,3,0)</f>
        <v>0.05</v>
      </c>
      <c r="U4144" s="78">
        <f t="shared" si="320"/>
        <v>0</v>
      </c>
      <c r="V4144" s="13">
        <v>0.85000000000000009</v>
      </c>
      <c r="W4144" s="78">
        <f t="shared" si="322"/>
        <v>0</v>
      </c>
      <c r="X4144" s="1">
        <f>VLOOKUP(E4144,'渗透率、续签率'!AG:AJ,4,0)</f>
        <v>4781.5</v>
      </c>
      <c r="Y4144" s="1">
        <f t="shared" si="323"/>
        <v>0</v>
      </c>
      <c r="Z4144">
        <v>0</v>
      </c>
      <c r="AA4144" s="89">
        <f t="shared" si="324"/>
        <v>0</v>
      </c>
      <c r="AH4144" s="37"/>
      <c r="AI4144" s="37"/>
      <c r="AK4144" s="37"/>
    </row>
    <row r="4145" spans="1:37" hidden="1">
      <c r="A4145" t="s">
        <v>64</v>
      </c>
      <c r="B4145" t="s">
        <v>2</v>
      </c>
      <c r="C4145" t="s">
        <v>5</v>
      </c>
      <c r="D4145" t="s">
        <v>116</v>
      </c>
      <c r="E4145" t="s">
        <v>517</v>
      </c>
      <c r="F4145" t="str">
        <f t="shared" si="321"/>
        <v>台州市少儿才艺</v>
      </c>
      <c r="G4145" t="s">
        <v>79</v>
      </c>
      <c r="H4145" t="s">
        <v>185</v>
      </c>
      <c r="I4145" t="s">
        <v>68</v>
      </c>
      <c r="J4145">
        <v>365</v>
      </c>
      <c r="K4145">
        <v>1</v>
      </c>
      <c r="L4145" s="13">
        <f>VLOOKUP(C4145,'渗透率、续签率'!B:C,2,0)</f>
        <v>0.52400000000000002</v>
      </c>
      <c r="M4145" s="6">
        <v>0</v>
      </c>
      <c r="N4145">
        <v>36</v>
      </c>
      <c r="O4145">
        <v>1</v>
      </c>
      <c r="P4145" s="6">
        <v>0.03</v>
      </c>
      <c r="Q4145" s="13">
        <v>5.0999999999999997E-2</v>
      </c>
      <c r="R4145" s="13">
        <v>0</v>
      </c>
      <c r="S4145" s="31">
        <v>525</v>
      </c>
      <c r="T4145" s="6">
        <f>VLOOKUP(E4145,'参数设置&amp;汇总'!S:U,3,0)</f>
        <v>0.05</v>
      </c>
      <c r="U4145" s="78">
        <f t="shared" si="320"/>
        <v>1.8</v>
      </c>
      <c r="V4145" s="13">
        <v>0.85000000000000009</v>
      </c>
      <c r="W4145" s="78">
        <f t="shared" si="322"/>
        <v>1.5011764705882351</v>
      </c>
      <c r="X4145" s="1">
        <f>VLOOKUP(E4145,'渗透率、续签率'!AG:AJ,4,0)</f>
        <v>4781.5</v>
      </c>
      <c r="Y4145" s="1">
        <f t="shared" si="323"/>
        <v>7177.8752941176463</v>
      </c>
      <c r="Z4145">
        <v>26</v>
      </c>
      <c r="AA4145" s="89">
        <f t="shared" si="324"/>
        <v>172134</v>
      </c>
      <c r="AH4145" s="37"/>
      <c r="AI4145" s="37"/>
      <c r="AJ4145" s="1"/>
      <c r="AK4145" s="37"/>
    </row>
    <row r="4146" spans="1:37" hidden="1">
      <c r="A4146" t="s">
        <v>64</v>
      </c>
      <c r="B4146" t="s">
        <v>2</v>
      </c>
      <c r="C4146" t="s">
        <v>5</v>
      </c>
      <c r="D4146" t="s">
        <v>116</v>
      </c>
      <c r="E4146" t="s">
        <v>517</v>
      </c>
      <c r="F4146" t="str">
        <f t="shared" si="321"/>
        <v>台湾省少儿才艺</v>
      </c>
      <c r="G4146" t="s">
        <v>186</v>
      </c>
      <c r="H4146" t="s">
        <v>186</v>
      </c>
      <c r="I4146" t="s">
        <v>57</v>
      </c>
      <c r="J4146">
        <v>843</v>
      </c>
      <c r="K4146">
        <v>0</v>
      </c>
      <c r="L4146" s="13">
        <f>VLOOKUP(C4146,'渗透率、续签率'!B:C,2,0)</f>
        <v>0.52400000000000002</v>
      </c>
      <c r="M4146" s="6">
        <v>0</v>
      </c>
      <c r="N4146">
        <v>0</v>
      </c>
      <c r="O4146">
        <v>0</v>
      </c>
      <c r="P4146" s="6">
        <v>0</v>
      </c>
      <c r="Q4146" s="13">
        <v>0</v>
      </c>
      <c r="R4146" s="13">
        <v>0</v>
      </c>
      <c r="S4146" s="31">
        <v>8</v>
      </c>
      <c r="T4146" s="6">
        <f>VLOOKUP(E4146,'参数设置&amp;汇总'!S:U,3,0)</f>
        <v>0.05</v>
      </c>
      <c r="U4146" s="78">
        <f t="shared" si="320"/>
        <v>0</v>
      </c>
      <c r="V4146" s="13">
        <v>0.85000000000000009</v>
      </c>
      <c r="W4146" s="78">
        <f t="shared" si="322"/>
        <v>0</v>
      </c>
      <c r="X4146" s="1">
        <f>VLOOKUP(E4146,'渗透率、续签率'!AG:AJ,4,0)</f>
        <v>4781.5</v>
      </c>
      <c r="Y4146" s="1">
        <f t="shared" si="323"/>
        <v>0</v>
      </c>
      <c r="Z4146">
        <v>0</v>
      </c>
      <c r="AA4146" s="89">
        <f t="shared" si="324"/>
        <v>0</v>
      </c>
    </row>
    <row r="4147" spans="1:37" hidden="1">
      <c r="A4147" t="s">
        <v>64</v>
      </c>
      <c r="B4147" t="s">
        <v>2</v>
      </c>
      <c r="C4147" t="s">
        <v>5</v>
      </c>
      <c r="D4147" t="s">
        <v>116</v>
      </c>
      <c r="E4147" t="s">
        <v>517</v>
      </c>
      <c r="F4147" t="str">
        <f t="shared" si="321"/>
        <v>吉安市少儿才艺</v>
      </c>
      <c r="G4147" t="s">
        <v>90</v>
      </c>
      <c r="H4147" t="s">
        <v>187</v>
      </c>
      <c r="I4147" t="s">
        <v>68</v>
      </c>
      <c r="J4147">
        <v>121</v>
      </c>
      <c r="K4147">
        <v>0</v>
      </c>
      <c r="L4147" s="13">
        <f>VLOOKUP(C4147,'渗透率、续签率'!B:C,2,0)</f>
        <v>0.52400000000000002</v>
      </c>
      <c r="M4147" s="6">
        <v>0</v>
      </c>
      <c r="N4147">
        <v>18</v>
      </c>
      <c r="O4147">
        <v>0</v>
      </c>
      <c r="P4147" s="6">
        <v>0</v>
      </c>
      <c r="Q4147" s="13">
        <v>0</v>
      </c>
      <c r="R4147" s="13">
        <v>0</v>
      </c>
      <c r="S4147" s="31">
        <v>155</v>
      </c>
      <c r="T4147" s="6">
        <f>VLOOKUP(E4147,'参数设置&amp;汇总'!S:U,3,0)</f>
        <v>0.05</v>
      </c>
      <c r="U4147" s="78">
        <f t="shared" si="320"/>
        <v>0.9</v>
      </c>
      <c r="V4147" s="13">
        <v>0.85000000000000009</v>
      </c>
      <c r="W4147" s="78">
        <f t="shared" si="322"/>
        <v>1.0588235294117647</v>
      </c>
      <c r="X4147" s="1">
        <f>VLOOKUP(E4147,'渗透率、续签率'!AG:AJ,4,0)</f>
        <v>4781.5</v>
      </c>
      <c r="Y4147" s="1">
        <f t="shared" si="323"/>
        <v>5062.7647058823532</v>
      </c>
      <c r="Z4147">
        <v>2</v>
      </c>
      <c r="AA4147" s="89">
        <f t="shared" si="324"/>
        <v>86067</v>
      </c>
      <c r="AH4147" s="37"/>
      <c r="AI4147" s="37"/>
      <c r="AJ4147" s="1"/>
      <c r="AK4147" s="37"/>
    </row>
    <row r="4148" spans="1:37" hidden="1">
      <c r="A4148" t="s">
        <v>64</v>
      </c>
      <c r="B4148" t="s">
        <v>2</v>
      </c>
      <c r="C4148" t="s">
        <v>5</v>
      </c>
      <c r="D4148" t="s">
        <v>116</v>
      </c>
      <c r="E4148" t="s">
        <v>517</v>
      </c>
      <c r="F4148" t="str">
        <f t="shared" si="321"/>
        <v>吉林市少儿才艺</v>
      </c>
      <c r="G4148" t="s">
        <v>188</v>
      </c>
      <c r="H4148" t="s">
        <v>189</v>
      </c>
      <c r="I4148" t="s">
        <v>70</v>
      </c>
      <c r="J4148">
        <v>103</v>
      </c>
      <c r="K4148">
        <v>0</v>
      </c>
      <c r="L4148" s="13">
        <f>VLOOKUP(C4148,'渗透率、续签率'!B:C,2,0)</f>
        <v>0.52400000000000002</v>
      </c>
      <c r="M4148" s="6">
        <v>0</v>
      </c>
      <c r="N4148">
        <v>10</v>
      </c>
      <c r="O4148">
        <v>0</v>
      </c>
      <c r="P4148" s="6">
        <v>0</v>
      </c>
      <c r="Q4148" s="13">
        <v>0</v>
      </c>
      <c r="R4148" s="13">
        <v>0</v>
      </c>
      <c r="S4148" s="31">
        <v>116</v>
      </c>
      <c r="T4148" s="6">
        <f>VLOOKUP(E4148,'参数设置&amp;汇总'!S:U,3,0)</f>
        <v>0.05</v>
      </c>
      <c r="U4148" s="78">
        <f t="shared" si="320"/>
        <v>0.5</v>
      </c>
      <c r="V4148" s="13">
        <v>0.85000000000000009</v>
      </c>
      <c r="W4148" s="78">
        <f t="shared" si="322"/>
        <v>0.58823529411764697</v>
      </c>
      <c r="X4148" s="1">
        <f>VLOOKUP(E4148,'渗透率、续签率'!AG:AJ,4,0)</f>
        <v>4781.5</v>
      </c>
      <c r="Y4148" s="1">
        <f t="shared" si="323"/>
        <v>2812.6470588235288</v>
      </c>
      <c r="Z4148">
        <v>4</v>
      </c>
      <c r="AA4148" s="89">
        <f t="shared" si="324"/>
        <v>47815</v>
      </c>
      <c r="AH4148" s="37"/>
      <c r="AI4148" s="37"/>
      <c r="AJ4148" s="1"/>
      <c r="AK4148" s="37"/>
    </row>
    <row r="4149" spans="1:37" hidden="1">
      <c r="A4149" t="s">
        <v>64</v>
      </c>
      <c r="B4149" t="s">
        <v>2</v>
      </c>
      <c r="C4149" t="s">
        <v>5</v>
      </c>
      <c r="D4149" t="s">
        <v>116</v>
      </c>
      <c r="E4149" t="s">
        <v>517</v>
      </c>
      <c r="F4149" t="str">
        <f t="shared" si="321"/>
        <v>吐鲁番市少儿才艺</v>
      </c>
      <c r="G4149" t="s">
        <v>145</v>
      </c>
      <c r="H4149" t="s">
        <v>190</v>
      </c>
      <c r="I4149" t="s">
        <v>70</v>
      </c>
      <c r="J4149">
        <v>4</v>
      </c>
      <c r="K4149">
        <v>0</v>
      </c>
      <c r="L4149" s="13">
        <f>VLOOKUP(C4149,'渗透率、续签率'!B:C,2,0)</f>
        <v>0.52400000000000002</v>
      </c>
      <c r="M4149" s="6">
        <v>0</v>
      </c>
      <c r="N4149">
        <v>0</v>
      </c>
      <c r="O4149">
        <v>0</v>
      </c>
      <c r="P4149" s="6">
        <v>0</v>
      </c>
      <c r="Q4149" s="13">
        <v>0</v>
      </c>
      <c r="R4149" s="13">
        <v>0</v>
      </c>
      <c r="S4149" s="31">
        <v>1</v>
      </c>
      <c r="T4149" s="6">
        <f>VLOOKUP(E4149,'参数设置&amp;汇总'!S:U,3,0)</f>
        <v>0.05</v>
      </c>
      <c r="U4149" s="78">
        <f t="shared" si="320"/>
        <v>0</v>
      </c>
      <c r="V4149" s="13">
        <v>0.85000000000000009</v>
      </c>
      <c r="W4149" s="78">
        <f t="shared" si="322"/>
        <v>0</v>
      </c>
      <c r="X4149" s="1">
        <f>VLOOKUP(E4149,'渗透率、续签率'!AG:AJ,4,0)</f>
        <v>4781.5</v>
      </c>
      <c r="Y4149" s="1">
        <f t="shared" si="323"/>
        <v>0</v>
      </c>
      <c r="Z4149">
        <v>0</v>
      </c>
      <c r="AA4149" s="89">
        <f t="shared" si="324"/>
        <v>0</v>
      </c>
      <c r="AH4149" s="37"/>
      <c r="AI4149" s="37"/>
      <c r="AK4149" s="37"/>
    </row>
    <row r="4150" spans="1:37" hidden="1">
      <c r="A4150" t="s">
        <v>64</v>
      </c>
      <c r="B4150" t="s">
        <v>2</v>
      </c>
      <c r="C4150" t="s">
        <v>5</v>
      </c>
      <c r="D4150" t="s">
        <v>116</v>
      </c>
      <c r="E4150" t="s">
        <v>517</v>
      </c>
      <c r="F4150" t="str">
        <f t="shared" si="321"/>
        <v>吕梁市少儿才艺</v>
      </c>
      <c r="G4150" t="s">
        <v>134</v>
      </c>
      <c r="H4150" t="s">
        <v>191</v>
      </c>
      <c r="I4150" t="s">
        <v>70</v>
      </c>
      <c r="J4150">
        <v>108</v>
      </c>
      <c r="K4150">
        <v>0</v>
      </c>
      <c r="L4150" s="13">
        <f>VLOOKUP(C4150,'渗透率、续签率'!B:C,2,0)</f>
        <v>0.52400000000000002</v>
      </c>
      <c r="M4150" s="6">
        <v>0</v>
      </c>
      <c r="N4150">
        <v>12</v>
      </c>
      <c r="O4150">
        <v>0</v>
      </c>
      <c r="P4150" s="6">
        <v>0</v>
      </c>
      <c r="Q4150" s="13">
        <v>0</v>
      </c>
      <c r="R4150" s="13">
        <v>0</v>
      </c>
      <c r="S4150" s="31">
        <v>150</v>
      </c>
      <c r="T4150" s="6">
        <f>VLOOKUP(E4150,'参数设置&amp;汇总'!S:U,3,0)</f>
        <v>0.05</v>
      </c>
      <c r="U4150" s="78">
        <f t="shared" si="320"/>
        <v>0.60000000000000009</v>
      </c>
      <c r="V4150" s="13">
        <v>0.85000000000000009</v>
      </c>
      <c r="W4150" s="78">
        <f t="shared" si="322"/>
        <v>0.70588235294117652</v>
      </c>
      <c r="X4150" s="1">
        <f>VLOOKUP(E4150,'渗透率、续签率'!AG:AJ,4,0)</f>
        <v>4781.5</v>
      </c>
      <c r="Y4150" s="1">
        <f t="shared" si="323"/>
        <v>3375.1764705882356</v>
      </c>
      <c r="Z4150">
        <v>0</v>
      </c>
      <c r="AA4150" s="89">
        <f t="shared" si="324"/>
        <v>57378</v>
      </c>
      <c r="AH4150" s="37"/>
      <c r="AI4150" s="37"/>
      <c r="AK4150" s="37"/>
    </row>
    <row r="4151" spans="1:37" hidden="1">
      <c r="A4151" t="s">
        <v>64</v>
      </c>
      <c r="B4151" t="s">
        <v>2</v>
      </c>
      <c r="C4151" t="s">
        <v>5</v>
      </c>
      <c r="D4151" t="s">
        <v>116</v>
      </c>
      <c r="E4151" t="s">
        <v>517</v>
      </c>
      <c r="F4151" t="str">
        <f t="shared" si="321"/>
        <v>吴忠市少儿才艺</v>
      </c>
      <c r="G4151" t="s">
        <v>129</v>
      </c>
      <c r="H4151" t="s">
        <v>192</v>
      </c>
      <c r="I4151" t="s">
        <v>70</v>
      </c>
      <c r="J4151">
        <v>41</v>
      </c>
      <c r="K4151">
        <v>0</v>
      </c>
      <c r="L4151" s="13">
        <f>VLOOKUP(C4151,'渗透率、续签率'!B:C,2,0)</f>
        <v>0.52400000000000002</v>
      </c>
      <c r="M4151" s="6">
        <v>0</v>
      </c>
      <c r="N4151">
        <v>4</v>
      </c>
      <c r="O4151">
        <v>0</v>
      </c>
      <c r="P4151" s="6">
        <v>0</v>
      </c>
      <c r="Q4151" s="13">
        <v>0</v>
      </c>
      <c r="R4151" s="13">
        <v>0</v>
      </c>
      <c r="S4151" s="31">
        <v>55</v>
      </c>
      <c r="T4151" s="6">
        <f>VLOOKUP(E4151,'参数设置&amp;汇总'!S:U,3,0)</f>
        <v>0.05</v>
      </c>
      <c r="U4151" s="78">
        <f t="shared" si="320"/>
        <v>0.2</v>
      </c>
      <c r="V4151" s="13">
        <v>0.85000000000000009</v>
      </c>
      <c r="W4151" s="78">
        <f t="shared" si="322"/>
        <v>0.23529411764705882</v>
      </c>
      <c r="X4151" s="1">
        <f>VLOOKUP(E4151,'渗透率、续签率'!AG:AJ,4,0)</f>
        <v>4781.5</v>
      </c>
      <c r="Y4151" s="1">
        <f t="shared" si="323"/>
        <v>1125.0588235294117</v>
      </c>
      <c r="Z4151">
        <v>0</v>
      </c>
      <c r="AA4151" s="89">
        <f t="shared" si="324"/>
        <v>19126</v>
      </c>
      <c r="AH4151" s="37"/>
      <c r="AI4151" s="37"/>
      <c r="AK4151" s="37"/>
    </row>
    <row r="4152" spans="1:37" hidden="1">
      <c r="A4152" t="s">
        <v>64</v>
      </c>
      <c r="B4152" t="s">
        <v>2</v>
      </c>
      <c r="C4152" t="s">
        <v>5</v>
      </c>
      <c r="D4152" t="s">
        <v>116</v>
      </c>
      <c r="E4152" t="s">
        <v>517</v>
      </c>
      <c r="F4152" t="str">
        <f t="shared" si="321"/>
        <v>周口市少儿才艺</v>
      </c>
      <c r="G4152" t="s">
        <v>110</v>
      </c>
      <c r="H4152" t="s">
        <v>193</v>
      </c>
      <c r="I4152" t="s">
        <v>70</v>
      </c>
      <c r="J4152">
        <v>266</v>
      </c>
      <c r="K4152">
        <v>0</v>
      </c>
      <c r="L4152" s="13">
        <f>VLOOKUP(C4152,'渗透率、续签率'!B:C,2,0)</f>
        <v>0.52400000000000002</v>
      </c>
      <c r="M4152" s="6">
        <v>0</v>
      </c>
      <c r="N4152">
        <v>24</v>
      </c>
      <c r="O4152">
        <v>0</v>
      </c>
      <c r="P4152" s="6">
        <v>0</v>
      </c>
      <c r="Q4152" s="13">
        <v>9.2999999999999999E-2</v>
      </c>
      <c r="R4152" s="13">
        <v>0</v>
      </c>
      <c r="S4152" s="31">
        <v>270</v>
      </c>
      <c r="T4152" s="6">
        <f>VLOOKUP(E4152,'参数设置&amp;汇总'!S:U,3,0)</f>
        <v>0.05</v>
      </c>
      <c r="U4152" s="78">
        <f t="shared" si="320"/>
        <v>1.2000000000000002</v>
      </c>
      <c r="V4152" s="13">
        <v>0.85000000000000009</v>
      </c>
      <c r="W4152" s="78">
        <f t="shared" si="322"/>
        <v>1.411764705882353</v>
      </c>
      <c r="X4152" s="1">
        <f>VLOOKUP(E4152,'渗透率、续签率'!AG:AJ,4,0)</f>
        <v>4781.5</v>
      </c>
      <c r="Y4152" s="1">
        <f t="shared" si="323"/>
        <v>6750.3529411764712</v>
      </c>
      <c r="Z4152">
        <v>1</v>
      </c>
      <c r="AA4152" s="89">
        <f t="shared" si="324"/>
        <v>114756</v>
      </c>
      <c r="AH4152" s="37"/>
      <c r="AI4152" s="37"/>
      <c r="AK4152" s="37"/>
    </row>
    <row r="4153" spans="1:37" hidden="1">
      <c r="A4153" t="s">
        <v>64</v>
      </c>
      <c r="B4153" t="s">
        <v>2</v>
      </c>
      <c r="C4153" t="s">
        <v>5</v>
      </c>
      <c r="D4153" t="s">
        <v>116</v>
      </c>
      <c r="E4153" t="s">
        <v>517</v>
      </c>
      <c r="F4153" t="str">
        <f t="shared" si="321"/>
        <v>呼伦贝尔市少儿才艺</v>
      </c>
      <c r="G4153" t="s">
        <v>142</v>
      </c>
      <c r="H4153" t="s">
        <v>194</v>
      </c>
      <c r="I4153" t="s">
        <v>70</v>
      </c>
      <c r="J4153">
        <v>89</v>
      </c>
      <c r="K4153">
        <v>0</v>
      </c>
      <c r="L4153" s="13">
        <f>VLOOKUP(C4153,'渗透率、续签率'!B:C,2,0)</f>
        <v>0.52400000000000002</v>
      </c>
      <c r="M4153" s="6">
        <v>0</v>
      </c>
      <c r="N4153">
        <v>26</v>
      </c>
      <c r="O4153">
        <v>0</v>
      </c>
      <c r="P4153" s="6">
        <v>0</v>
      </c>
      <c r="Q4153" s="13">
        <v>0</v>
      </c>
      <c r="R4153" s="13">
        <v>0</v>
      </c>
      <c r="S4153" s="31">
        <v>87</v>
      </c>
      <c r="T4153" s="6">
        <f>VLOOKUP(E4153,'参数设置&amp;汇总'!S:U,3,0)</f>
        <v>0.05</v>
      </c>
      <c r="U4153" s="78">
        <f t="shared" si="320"/>
        <v>1.3</v>
      </c>
      <c r="V4153" s="13">
        <v>0.85000000000000009</v>
      </c>
      <c r="W4153" s="78">
        <f t="shared" si="322"/>
        <v>1.5294117647058822</v>
      </c>
      <c r="X4153" s="1">
        <f>VLOOKUP(E4153,'渗透率、续签率'!AG:AJ,4,0)</f>
        <v>4781.5</v>
      </c>
      <c r="Y4153" s="1">
        <f t="shared" si="323"/>
        <v>7312.8823529411757</v>
      </c>
      <c r="Z4153">
        <v>0</v>
      </c>
      <c r="AA4153" s="89">
        <f t="shared" si="324"/>
        <v>124319</v>
      </c>
      <c r="AH4153" s="37"/>
      <c r="AI4153" s="37"/>
      <c r="AK4153" s="37"/>
    </row>
    <row r="4154" spans="1:37" hidden="1">
      <c r="A4154" t="s">
        <v>64</v>
      </c>
      <c r="B4154" t="s">
        <v>2</v>
      </c>
      <c r="C4154" t="s">
        <v>5</v>
      </c>
      <c r="D4154" t="s">
        <v>116</v>
      </c>
      <c r="E4154" t="s">
        <v>517</v>
      </c>
      <c r="F4154" t="str">
        <f t="shared" si="321"/>
        <v>呼和浩特市少儿才艺</v>
      </c>
      <c r="G4154" t="s">
        <v>142</v>
      </c>
      <c r="H4154" t="s">
        <v>195</v>
      </c>
      <c r="I4154" t="s">
        <v>70</v>
      </c>
      <c r="J4154">
        <v>256</v>
      </c>
      <c r="K4154">
        <v>4</v>
      </c>
      <c r="L4154" s="13">
        <f>VLOOKUP(C4154,'渗透率、续签率'!B:C,2,0)</f>
        <v>0.52400000000000002</v>
      </c>
      <c r="M4154" s="6">
        <v>0.02</v>
      </c>
      <c r="N4154">
        <v>81</v>
      </c>
      <c r="O4154">
        <v>4</v>
      </c>
      <c r="P4154" s="6">
        <v>0.05</v>
      </c>
      <c r="Q4154" s="13">
        <v>0.309</v>
      </c>
      <c r="R4154" s="13">
        <v>0.309</v>
      </c>
      <c r="S4154" s="31">
        <v>1031</v>
      </c>
      <c r="T4154" s="6">
        <f>VLOOKUP(E4154,'参数设置&amp;汇总'!S:U,3,0)</f>
        <v>0.05</v>
      </c>
      <c r="U4154" s="78">
        <f t="shared" si="320"/>
        <v>4.05</v>
      </c>
      <c r="V4154" s="13">
        <v>0.85000000000000009</v>
      </c>
      <c r="W4154" s="78">
        <f t="shared" si="322"/>
        <v>2.2988235294117643</v>
      </c>
      <c r="X4154" s="1">
        <f>VLOOKUP(E4154,'渗透率、续签率'!AG:AJ,4,0)</f>
        <v>4781.5</v>
      </c>
      <c r="Y4154" s="1">
        <f t="shared" si="323"/>
        <v>10991.824705882351</v>
      </c>
      <c r="Z4154">
        <v>41</v>
      </c>
      <c r="AA4154" s="89">
        <f t="shared" si="324"/>
        <v>387301.5</v>
      </c>
      <c r="AH4154" s="37"/>
      <c r="AI4154" s="37"/>
      <c r="AK4154" s="37"/>
    </row>
    <row r="4155" spans="1:37" hidden="1">
      <c r="A4155" t="s">
        <v>64</v>
      </c>
      <c r="B4155" t="s">
        <v>2</v>
      </c>
      <c r="C4155" t="s">
        <v>5</v>
      </c>
      <c r="D4155" t="s">
        <v>116</v>
      </c>
      <c r="E4155" t="s">
        <v>517</v>
      </c>
      <c r="F4155" t="str">
        <f t="shared" si="321"/>
        <v>和田地区少儿才艺</v>
      </c>
      <c r="G4155" t="s">
        <v>145</v>
      </c>
      <c r="H4155" t="s">
        <v>196</v>
      </c>
      <c r="I4155" t="s">
        <v>70</v>
      </c>
      <c r="J4155">
        <v>7</v>
      </c>
      <c r="K4155">
        <v>0</v>
      </c>
      <c r="L4155" s="13">
        <f>VLOOKUP(C4155,'渗透率、续签率'!B:C,2,0)</f>
        <v>0.52400000000000002</v>
      </c>
      <c r="M4155" s="6">
        <v>0</v>
      </c>
      <c r="N4155">
        <v>1</v>
      </c>
      <c r="O4155">
        <v>0</v>
      </c>
      <c r="P4155" s="6">
        <v>0</v>
      </c>
      <c r="Q4155" s="13">
        <v>0</v>
      </c>
      <c r="R4155" s="13">
        <v>0</v>
      </c>
      <c r="S4155" s="31">
        <v>12</v>
      </c>
      <c r="T4155" s="6">
        <f>VLOOKUP(E4155,'参数设置&amp;汇总'!S:U,3,0)</f>
        <v>0.05</v>
      </c>
      <c r="U4155" s="78">
        <f t="shared" si="320"/>
        <v>0.05</v>
      </c>
      <c r="V4155" s="13">
        <v>0.85000000000000009</v>
      </c>
      <c r="W4155" s="78">
        <f t="shared" si="322"/>
        <v>5.8823529411764705E-2</v>
      </c>
      <c r="X4155" s="1">
        <f>VLOOKUP(E4155,'渗透率、续签率'!AG:AJ,4,0)</f>
        <v>4781.5</v>
      </c>
      <c r="Y4155" s="1">
        <f t="shared" si="323"/>
        <v>281.26470588235293</v>
      </c>
      <c r="Z4155">
        <v>0</v>
      </c>
      <c r="AA4155" s="89">
        <f t="shared" si="324"/>
        <v>4781.5</v>
      </c>
      <c r="AH4155" s="37"/>
      <c r="AI4155" s="37"/>
      <c r="AK4155" s="37"/>
    </row>
    <row r="4156" spans="1:37" hidden="1">
      <c r="A4156" t="s">
        <v>64</v>
      </c>
      <c r="B4156" t="s">
        <v>2</v>
      </c>
      <c r="C4156" t="s">
        <v>5</v>
      </c>
      <c r="D4156" t="s">
        <v>116</v>
      </c>
      <c r="E4156" t="s">
        <v>517</v>
      </c>
      <c r="F4156" t="str">
        <f t="shared" si="321"/>
        <v>咸宁市少儿才艺</v>
      </c>
      <c r="G4156" t="s">
        <v>81</v>
      </c>
      <c r="H4156" t="s">
        <v>197</v>
      </c>
      <c r="I4156" t="s">
        <v>68</v>
      </c>
      <c r="J4156">
        <v>101</v>
      </c>
      <c r="K4156">
        <v>0</v>
      </c>
      <c r="L4156" s="13">
        <f>VLOOKUP(C4156,'渗透率、续签率'!B:C,2,0)</f>
        <v>0.52400000000000002</v>
      </c>
      <c r="M4156" s="6">
        <v>0</v>
      </c>
      <c r="N4156">
        <v>11</v>
      </c>
      <c r="O4156">
        <v>0</v>
      </c>
      <c r="P4156" s="6">
        <v>0</v>
      </c>
      <c r="Q4156" s="13">
        <v>0</v>
      </c>
      <c r="R4156" s="13">
        <v>0</v>
      </c>
      <c r="S4156" s="31">
        <v>126</v>
      </c>
      <c r="T4156" s="6">
        <f>VLOOKUP(E4156,'参数设置&amp;汇总'!S:U,3,0)</f>
        <v>0.05</v>
      </c>
      <c r="U4156" s="78">
        <f t="shared" si="320"/>
        <v>0.55000000000000004</v>
      </c>
      <c r="V4156" s="13">
        <v>0.85000000000000009</v>
      </c>
      <c r="W4156" s="78">
        <f t="shared" si="322"/>
        <v>0.6470588235294118</v>
      </c>
      <c r="X4156" s="1">
        <f>VLOOKUP(E4156,'渗透率、续签率'!AG:AJ,4,0)</f>
        <v>4781.5</v>
      </c>
      <c r="Y4156" s="1">
        <f t="shared" si="323"/>
        <v>3093.9117647058824</v>
      </c>
      <c r="Z4156">
        <v>3</v>
      </c>
      <c r="AA4156" s="89">
        <f t="shared" si="324"/>
        <v>52596.5</v>
      </c>
      <c r="AH4156" s="37"/>
      <c r="AI4156" s="37"/>
      <c r="AK4156" s="37"/>
    </row>
    <row r="4157" spans="1:37" hidden="1">
      <c r="A4157" t="s">
        <v>64</v>
      </c>
      <c r="B4157" t="s">
        <v>2</v>
      </c>
      <c r="C4157" t="s">
        <v>5</v>
      </c>
      <c r="D4157" t="s">
        <v>116</v>
      </c>
      <c r="E4157" t="s">
        <v>517</v>
      </c>
      <c r="F4157" t="str">
        <f t="shared" si="321"/>
        <v>咸阳市少儿才艺</v>
      </c>
      <c r="G4157" t="s">
        <v>108</v>
      </c>
      <c r="H4157" t="s">
        <v>198</v>
      </c>
      <c r="I4157" t="s">
        <v>70</v>
      </c>
      <c r="J4157">
        <v>155</v>
      </c>
      <c r="K4157">
        <v>0</v>
      </c>
      <c r="L4157" s="13">
        <f>VLOOKUP(C4157,'渗透率、续签率'!B:C,2,0)</f>
        <v>0.52400000000000002</v>
      </c>
      <c r="M4157" s="6">
        <v>0</v>
      </c>
      <c r="N4157">
        <v>27</v>
      </c>
      <c r="O4157">
        <v>0</v>
      </c>
      <c r="P4157" s="6">
        <v>0</v>
      </c>
      <c r="Q4157" s="13">
        <v>0</v>
      </c>
      <c r="R4157" s="13">
        <v>0</v>
      </c>
      <c r="S4157" s="31">
        <v>265</v>
      </c>
      <c r="T4157" s="6">
        <f>VLOOKUP(E4157,'参数设置&amp;汇总'!S:U,3,0)</f>
        <v>0.05</v>
      </c>
      <c r="U4157" s="78">
        <f t="shared" si="320"/>
        <v>1.35</v>
      </c>
      <c r="V4157" s="13">
        <v>0.85000000000000009</v>
      </c>
      <c r="W4157" s="78">
        <f t="shared" si="322"/>
        <v>1.588235294117647</v>
      </c>
      <c r="X4157" s="1">
        <f>VLOOKUP(E4157,'渗透率、续签率'!AG:AJ,4,0)</f>
        <v>4781.5</v>
      </c>
      <c r="Y4157" s="1">
        <f t="shared" si="323"/>
        <v>7594.1470588235288</v>
      </c>
      <c r="Z4157">
        <v>12</v>
      </c>
      <c r="AA4157" s="89">
        <f t="shared" si="324"/>
        <v>129100.5</v>
      </c>
      <c r="AH4157" s="37"/>
      <c r="AI4157" s="37"/>
      <c r="AK4157" s="37"/>
    </row>
    <row r="4158" spans="1:37" hidden="1">
      <c r="A4158" t="s">
        <v>64</v>
      </c>
      <c r="B4158" t="s">
        <v>2</v>
      </c>
      <c r="C4158" t="s">
        <v>5</v>
      </c>
      <c r="D4158" t="s">
        <v>116</v>
      </c>
      <c r="E4158" t="s">
        <v>517</v>
      </c>
      <c r="F4158" t="str">
        <f t="shared" si="321"/>
        <v>哈密市少儿才艺</v>
      </c>
      <c r="G4158" t="s">
        <v>145</v>
      </c>
      <c r="H4158" t="s">
        <v>199</v>
      </c>
      <c r="I4158" t="s">
        <v>70</v>
      </c>
      <c r="J4158">
        <v>14</v>
      </c>
      <c r="K4158">
        <v>0</v>
      </c>
      <c r="L4158" s="13">
        <f>VLOOKUP(C4158,'渗透率、续签率'!B:C,2,0)</f>
        <v>0.52400000000000002</v>
      </c>
      <c r="M4158" s="6">
        <v>0</v>
      </c>
      <c r="N4158">
        <v>4</v>
      </c>
      <c r="O4158">
        <v>0</v>
      </c>
      <c r="P4158" s="6">
        <v>0</v>
      </c>
      <c r="Q4158" s="13">
        <v>0</v>
      </c>
      <c r="R4158" s="13">
        <v>0</v>
      </c>
      <c r="S4158" s="31">
        <v>29</v>
      </c>
      <c r="T4158" s="6">
        <f>VLOOKUP(E4158,'参数设置&amp;汇总'!S:U,3,0)</f>
        <v>0.05</v>
      </c>
      <c r="U4158" s="78">
        <f t="shared" si="320"/>
        <v>0.2</v>
      </c>
      <c r="V4158" s="13">
        <v>0.85000000000000009</v>
      </c>
      <c r="W4158" s="78">
        <f t="shared" si="322"/>
        <v>0.23529411764705882</v>
      </c>
      <c r="X4158" s="1">
        <f>VLOOKUP(E4158,'渗透率、续签率'!AG:AJ,4,0)</f>
        <v>4781.5</v>
      </c>
      <c r="Y4158" s="1">
        <f t="shared" si="323"/>
        <v>1125.0588235294117</v>
      </c>
      <c r="Z4158">
        <v>0</v>
      </c>
      <c r="AA4158" s="89">
        <f t="shared" si="324"/>
        <v>19126</v>
      </c>
      <c r="AH4158" s="37"/>
      <c r="AI4158" s="37"/>
      <c r="AK4158" s="37"/>
    </row>
    <row r="4159" spans="1:37" hidden="1">
      <c r="A4159" t="s">
        <v>64</v>
      </c>
      <c r="B4159" t="s">
        <v>2</v>
      </c>
      <c r="C4159" t="s">
        <v>5</v>
      </c>
      <c r="D4159" t="s">
        <v>116</v>
      </c>
      <c r="E4159" t="s">
        <v>517</v>
      </c>
      <c r="F4159" t="str">
        <f t="shared" si="321"/>
        <v>哈尔滨市少儿才艺</v>
      </c>
      <c r="G4159" t="s">
        <v>118</v>
      </c>
      <c r="H4159" t="s">
        <v>200</v>
      </c>
      <c r="I4159" t="s">
        <v>70</v>
      </c>
      <c r="J4159">
        <v>409</v>
      </c>
      <c r="K4159">
        <v>9</v>
      </c>
      <c r="L4159" s="13">
        <f>VLOOKUP(C4159,'渗透率、续签率'!B:C,2,0)</f>
        <v>0.52400000000000002</v>
      </c>
      <c r="M4159" s="6">
        <v>0.02</v>
      </c>
      <c r="N4159">
        <v>126</v>
      </c>
      <c r="O4159">
        <v>9</v>
      </c>
      <c r="P4159" s="6">
        <v>7.0000000000000007E-2</v>
      </c>
      <c r="Q4159" s="13">
        <v>0.38</v>
      </c>
      <c r="R4159" s="13">
        <v>0.36</v>
      </c>
      <c r="S4159" s="31">
        <v>1869</v>
      </c>
      <c r="T4159" s="6">
        <f>VLOOKUP(E4159,'参数设置&amp;汇总'!S:U,3,0)</f>
        <v>0.05</v>
      </c>
      <c r="U4159" s="78">
        <f t="shared" si="320"/>
        <v>9</v>
      </c>
      <c r="V4159" s="13">
        <v>0.85000000000000009</v>
      </c>
      <c r="W4159" s="78">
        <f t="shared" si="322"/>
        <v>5.0399999999999991</v>
      </c>
      <c r="X4159" s="1">
        <f>VLOOKUP(E4159,'渗透率、续签率'!AG:AJ,4,0)</f>
        <v>4781.5</v>
      </c>
      <c r="Y4159" s="1">
        <f t="shared" si="323"/>
        <v>24098.759999999995</v>
      </c>
      <c r="Z4159">
        <v>31</v>
      </c>
      <c r="AA4159" s="89">
        <f t="shared" si="324"/>
        <v>602469</v>
      </c>
      <c r="AH4159" s="37"/>
      <c r="AI4159" s="37"/>
      <c r="AJ4159" s="1"/>
      <c r="AK4159" s="37"/>
    </row>
    <row r="4160" spans="1:37" hidden="1">
      <c r="A4160" t="s">
        <v>64</v>
      </c>
      <c r="B4160" t="s">
        <v>2</v>
      </c>
      <c r="C4160" t="s">
        <v>5</v>
      </c>
      <c r="D4160" t="s">
        <v>116</v>
      </c>
      <c r="E4160" t="s">
        <v>517</v>
      </c>
      <c r="F4160" t="str">
        <f t="shared" si="321"/>
        <v>唐山市少儿才艺</v>
      </c>
      <c r="G4160" t="s">
        <v>159</v>
      </c>
      <c r="H4160" t="s">
        <v>201</v>
      </c>
      <c r="I4160" t="s">
        <v>70</v>
      </c>
      <c r="J4160">
        <v>351</v>
      </c>
      <c r="K4160">
        <v>2</v>
      </c>
      <c r="L4160" s="13">
        <f>VLOOKUP(C4160,'渗透率、续签率'!B:C,2,0)</f>
        <v>0.52400000000000002</v>
      </c>
      <c r="M4160" s="6">
        <v>0.01</v>
      </c>
      <c r="N4160">
        <v>46</v>
      </c>
      <c r="O4160">
        <v>2</v>
      </c>
      <c r="P4160" s="6">
        <v>0.04</v>
      </c>
      <c r="Q4160" s="13">
        <v>0.192</v>
      </c>
      <c r="R4160" s="13">
        <v>0.17100000000000001</v>
      </c>
      <c r="S4160" s="31">
        <v>510</v>
      </c>
      <c r="T4160" s="6">
        <f>VLOOKUP(E4160,'参数设置&amp;汇总'!S:U,3,0)</f>
        <v>0.05</v>
      </c>
      <c r="U4160" s="78">
        <f t="shared" si="320"/>
        <v>2.3000000000000003</v>
      </c>
      <c r="V4160" s="13">
        <v>0.85000000000000009</v>
      </c>
      <c r="W4160" s="78">
        <f t="shared" si="322"/>
        <v>1.4729411764705884</v>
      </c>
      <c r="X4160" s="1">
        <f>VLOOKUP(E4160,'渗透率、续签率'!AG:AJ,4,0)</f>
        <v>4781.5</v>
      </c>
      <c r="Y4160" s="1">
        <f t="shared" si="323"/>
        <v>7042.8682352941187</v>
      </c>
      <c r="Z4160">
        <v>19</v>
      </c>
      <c r="AA4160" s="89">
        <f t="shared" si="324"/>
        <v>219949</v>
      </c>
      <c r="AH4160" s="37"/>
      <c r="AI4160" s="37"/>
      <c r="AK4160" s="37"/>
    </row>
    <row r="4161" spans="1:37" hidden="1">
      <c r="A4161" t="s">
        <v>64</v>
      </c>
      <c r="B4161" t="s">
        <v>2</v>
      </c>
      <c r="C4161" t="s">
        <v>5</v>
      </c>
      <c r="D4161" t="s">
        <v>116</v>
      </c>
      <c r="E4161" t="s">
        <v>517</v>
      </c>
      <c r="F4161" t="str">
        <f t="shared" si="321"/>
        <v>商丘市少儿才艺</v>
      </c>
      <c r="G4161" t="s">
        <v>110</v>
      </c>
      <c r="H4161" t="s">
        <v>202</v>
      </c>
      <c r="I4161" t="s">
        <v>70</v>
      </c>
      <c r="J4161">
        <v>175</v>
      </c>
      <c r="K4161">
        <v>1</v>
      </c>
      <c r="L4161" s="13">
        <f>VLOOKUP(C4161,'渗透率、续签率'!B:C,2,0)</f>
        <v>0.52400000000000002</v>
      </c>
      <c r="M4161" s="6">
        <v>0.01</v>
      </c>
      <c r="N4161">
        <v>17</v>
      </c>
      <c r="O4161">
        <v>1</v>
      </c>
      <c r="P4161" s="6">
        <v>0.06</v>
      </c>
      <c r="Q4161" s="13">
        <v>2.3E-2</v>
      </c>
      <c r="R4161" s="13">
        <v>0</v>
      </c>
      <c r="S4161" s="31">
        <v>180</v>
      </c>
      <c r="T4161" s="6">
        <f>VLOOKUP(E4161,'参数设置&amp;汇总'!S:U,3,0)</f>
        <v>0.05</v>
      </c>
      <c r="U4161" s="78">
        <f t="shared" si="320"/>
        <v>1</v>
      </c>
      <c r="V4161" s="13">
        <v>0.85000000000000009</v>
      </c>
      <c r="W4161" s="78">
        <f t="shared" si="322"/>
        <v>0.55999999999999994</v>
      </c>
      <c r="X4161" s="1">
        <f>VLOOKUP(E4161,'渗透率、续签率'!AG:AJ,4,0)</f>
        <v>4781.5</v>
      </c>
      <c r="Y4161" s="1">
        <f t="shared" si="323"/>
        <v>2677.64</v>
      </c>
      <c r="Z4161">
        <v>3</v>
      </c>
      <c r="AA4161" s="89">
        <f t="shared" si="324"/>
        <v>81285.5</v>
      </c>
      <c r="AH4161" s="37"/>
      <c r="AI4161" s="37"/>
      <c r="AK4161" s="37"/>
    </row>
    <row r="4162" spans="1:37" hidden="1">
      <c r="A4162" t="s">
        <v>64</v>
      </c>
      <c r="B4162" t="s">
        <v>2</v>
      </c>
      <c r="C4162" t="s">
        <v>5</v>
      </c>
      <c r="D4162" t="s">
        <v>116</v>
      </c>
      <c r="E4162" t="s">
        <v>517</v>
      </c>
      <c r="F4162" t="str">
        <f t="shared" si="321"/>
        <v>商洛市少儿才艺</v>
      </c>
      <c r="G4162" t="s">
        <v>108</v>
      </c>
      <c r="H4162" t="s">
        <v>203</v>
      </c>
      <c r="I4162" t="s">
        <v>70</v>
      </c>
      <c r="J4162">
        <v>39</v>
      </c>
      <c r="K4162">
        <v>0</v>
      </c>
      <c r="L4162" s="13">
        <f>VLOOKUP(C4162,'渗透率、续签率'!B:C,2,0)</f>
        <v>0.52400000000000002</v>
      </c>
      <c r="M4162" s="6">
        <v>0</v>
      </c>
      <c r="N4162">
        <v>4</v>
      </c>
      <c r="O4162">
        <v>0</v>
      </c>
      <c r="P4162" s="6">
        <v>0</v>
      </c>
      <c r="Q4162" s="13">
        <v>0</v>
      </c>
      <c r="R4162" s="13">
        <v>0</v>
      </c>
      <c r="S4162" s="31">
        <v>47</v>
      </c>
      <c r="T4162" s="6">
        <f>VLOOKUP(E4162,'参数设置&amp;汇总'!S:U,3,0)</f>
        <v>0.05</v>
      </c>
      <c r="U4162" s="78">
        <f t="shared" si="320"/>
        <v>0.2</v>
      </c>
      <c r="V4162" s="13">
        <v>0.85000000000000009</v>
      </c>
      <c r="W4162" s="78">
        <f t="shared" si="322"/>
        <v>0.23529411764705882</v>
      </c>
      <c r="X4162" s="1">
        <f>VLOOKUP(E4162,'渗透率、续签率'!AG:AJ,4,0)</f>
        <v>4781.5</v>
      </c>
      <c r="Y4162" s="1">
        <f t="shared" si="323"/>
        <v>1125.0588235294117</v>
      </c>
      <c r="Z4162">
        <v>0</v>
      </c>
      <c r="AA4162" s="89">
        <f t="shared" si="324"/>
        <v>19126</v>
      </c>
      <c r="AH4162" s="37"/>
      <c r="AI4162" s="37"/>
      <c r="AK4162" s="37"/>
    </row>
    <row r="4163" spans="1:37" hidden="1">
      <c r="A4163" t="s">
        <v>64</v>
      </c>
      <c r="B4163" t="s">
        <v>2</v>
      </c>
      <c r="C4163" t="s">
        <v>5</v>
      </c>
      <c r="D4163" t="s">
        <v>116</v>
      </c>
      <c r="E4163" t="s">
        <v>517</v>
      </c>
      <c r="F4163" t="str">
        <f t="shared" si="321"/>
        <v>喀什地区少儿才艺</v>
      </c>
      <c r="G4163" t="s">
        <v>145</v>
      </c>
      <c r="H4163" t="s">
        <v>204</v>
      </c>
      <c r="I4163" t="s">
        <v>70</v>
      </c>
      <c r="J4163">
        <v>26</v>
      </c>
      <c r="K4163">
        <v>0</v>
      </c>
      <c r="L4163" s="13">
        <f>VLOOKUP(C4163,'渗透率、续签率'!B:C,2,0)</f>
        <v>0.52400000000000002</v>
      </c>
      <c r="M4163" s="6">
        <v>0</v>
      </c>
      <c r="N4163">
        <v>5</v>
      </c>
      <c r="O4163">
        <v>0</v>
      </c>
      <c r="P4163" s="6">
        <v>0</v>
      </c>
      <c r="Q4163" s="13">
        <v>0</v>
      </c>
      <c r="R4163" s="13">
        <v>0</v>
      </c>
      <c r="S4163" s="31">
        <v>39</v>
      </c>
      <c r="T4163" s="6">
        <f>VLOOKUP(E4163,'参数设置&amp;汇总'!S:U,3,0)</f>
        <v>0.05</v>
      </c>
      <c r="U4163" s="78">
        <f t="shared" ref="U4163:U4226" si="325">IF(T4163*N4163&gt;=O4163,T4163*N4163,O4163)</f>
        <v>0.25</v>
      </c>
      <c r="V4163" s="13">
        <v>0.85000000000000009</v>
      </c>
      <c r="W4163" s="78">
        <f t="shared" si="322"/>
        <v>0.29411764705882348</v>
      </c>
      <c r="X4163" s="1">
        <f>VLOOKUP(E4163,'渗透率、续签率'!AG:AJ,4,0)</f>
        <v>4781.5</v>
      </c>
      <c r="Y4163" s="1">
        <f t="shared" si="323"/>
        <v>1406.3235294117644</v>
      </c>
      <c r="Z4163">
        <v>0</v>
      </c>
      <c r="AA4163" s="89">
        <f t="shared" si="324"/>
        <v>23907.5</v>
      </c>
      <c r="AH4163" s="37"/>
      <c r="AI4163" s="37"/>
      <c r="AK4163" s="37"/>
    </row>
    <row r="4164" spans="1:37" hidden="1">
      <c r="A4164" t="s">
        <v>64</v>
      </c>
      <c r="B4164" t="s">
        <v>2</v>
      </c>
      <c r="C4164" t="s">
        <v>5</v>
      </c>
      <c r="D4164" t="s">
        <v>116</v>
      </c>
      <c r="E4164" t="s">
        <v>517</v>
      </c>
      <c r="F4164" t="str">
        <f t="shared" ref="F4164:F4227" si="326">H4164&amp;C4164</f>
        <v>嘉兴市少儿才艺</v>
      </c>
      <c r="G4164" t="s">
        <v>79</v>
      </c>
      <c r="H4164" t="s">
        <v>205</v>
      </c>
      <c r="I4164" t="s">
        <v>68</v>
      </c>
      <c r="J4164">
        <v>298</v>
      </c>
      <c r="K4164">
        <v>1</v>
      </c>
      <c r="L4164" s="13">
        <f>VLOOKUP(C4164,'渗透率、续签率'!B:C,2,0)</f>
        <v>0.52400000000000002</v>
      </c>
      <c r="M4164" s="6">
        <v>0</v>
      </c>
      <c r="N4164">
        <v>82</v>
      </c>
      <c r="O4164">
        <v>1</v>
      </c>
      <c r="P4164" s="6">
        <v>0.01</v>
      </c>
      <c r="Q4164" s="13">
        <v>3.7999999999999999E-2</v>
      </c>
      <c r="R4164" s="13">
        <v>0</v>
      </c>
      <c r="S4164" s="31">
        <v>817</v>
      </c>
      <c r="T4164" s="6">
        <f>VLOOKUP(E4164,'参数设置&amp;汇总'!S:U,3,0)</f>
        <v>0.05</v>
      </c>
      <c r="U4164" s="78">
        <f t="shared" si="325"/>
        <v>4.1000000000000005</v>
      </c>
      <c r="V4164" s="13">
        <v>0.85000000000000009</v>
      </c>
      <c r="W4164" s="78">
        <f t="shared" ref="W4164:W4227" si="327">(O4164*(1-L4164)+IF((U4164-O4164)&lt;0,0,(U4164-O4164)))/V4164</f>
        <v>4.2070588235294117</v>
      </c>
      <c r="X4164" s="1">
        <f>VLOOKUP(E4164,'渗透率、续签率'!AG:AJ,4,0)</f>
        <v>4781.5</v>
      </c>
      <c r="Y4164" s="1">
        <f t="shared" ref="Y4164:Y4227" si="328">X4164*W4164</f>
        <v>20116.05176470588</v>
      </c>
      <c r="Z4164">
        <v>24</v>
      </c>
      <c r="AA4164" s="89">
        <f t="shared" ref="AA4164:AA4227" si="329">N4164*X4164</f>
        <v>392083</v>
      </c>
      <c r="AH4164" s="37"/>
      <c r="AI4164" s="37"/>
      <c r="AK4164" s="37"/>
    </row>
    <row r="4165" spans="1:37" hidden="1">
      <c r="A4165" t="s">
        <v>64</v>
      </c>
      <c r="B4165" t="s">
        <v>2</v>
      </c>
      <c r="C4165" t="s">
        <v>5</v>
      </c>
      <c r="D4165" t="s">
        <v>116</v>
      </c>
      <c r="E4165" t="s">
        <v>517</v>
      </c>
      <c r="F4165" t="str">
        <f t="shared" si="326"/>
        <v>嘉峪关市少儿才艺</v>
      </c>
      <c r="G4165" t="s">
        <v>132</v>
      </c>
      <c r="H4165" t="s">
        <v>206</v>
      </c>
      <c r="I4165" t="s">
        <v>70</v>
      </c>
      <c r="J4165">
        <v>21</v>
      </c>
      <c r="K4165">
        <v>0</v>
      </c>
      <c r="L4165" s="13">
        <f>VLOOKUP(C4165,'渗透率、续签率'!B:C,2,0)</f>
        <v>0.52400000000000002</v>
      </c>
      <c r="M4165" s="6">
        <v>0</v>
      </c>
      <c r="N4165">
        <v>0</v>
      </c>
      <c r="O4165">
        <v>0</v>
      </c>
      <c r="P4165" s="6">
        <v>0</v>
      </c>
      <c r="Q4165" s="13">
        <v>0</v>
      </c>
      <c r="R4165" s="13">
        <v>0</v>
      </c>
      <c r="S4165" s="31">
        <v>20</v>
      </c>
      <c r="T4165" s="6">
        <f>VLOOKUP(E4165,'参数设置&amp;汇总'!S:U,3,0)</f>
        <v>0.05</v>
      </c>
      <c r="U4165" s="78">
        <f t="shared" si="325"/>
        <v>0</v>
      </c>
      <c r="V4165" s="13">
        <v>0.85000000000000009</v>
      </c>
      <c r="W4165" s="78">
        <f t="shared" si="327"/>
        <v>0</v>
      </c>
      <c r="X4165" s="1">
        <f>VLOOKUP(E4165,'渗透率、续签率'!AG:AJ,4,0)</f>
        <v>4781.5</v>
      </c>
      <c r="Y4165" s="1">
        <f t="shared" si="328"/>
        <v>0</v>
      </c>
      <c r="Z4165">
        <v>0</v>
      </c>
      <c r="AA4165" s="89">
        <f t="shared" si="329"/>
        <v>0</v>
      </c>
      <c r="AH4165" s="37"/>
      <c r="AI4165" s="37"/>
      <c r="AK4165" s="37"/>
    </row>
    <row r="4166" spans="1:37" hidden="1">
      <c r="A4166" t="s">
        <v>64</v>
      </c>
      <c r="B4166" t="s">
        <v>2</v>
      </c>
      <c r="C4166" t="s">
        <v>5</v>
      </c>
      <c r="D4166" t="s">
        <v>116</v>
      </c>
      <c r="E4166" t="s">
        <v>517</v>
      </c>
      <c r="F4166" t="str">
        <f t="shared" si="326"/>
        <v>四平市少儿才艺</v>
      </c>
      <c r="G4166" t="s">
        <v>188</v>
      </c>
      <c r="H4166" t="s">
        <v>207</v>
      </c>
      <c r="I4166" t="s">
        <v>70</v>
      </c>
      <c r="J4166">
        <v>58</v>
      </c>
      <c r="K4166">
        <v>0</v>
      </c>
      <c r="L4166" s="13">
        <f>VLOOKUP(C4166,'渗透率、续签率'!B:C,2,0)</f>
        <v>0.52400000000000002</v>
      </c>
      <c r="M4166" s="6">
        <v>0</v>
      </c>
      <c r="N4166">
        <v>6</v>
      </c>
      <c r="O4166">
        <v>0</v>
      </c>
      <c r="P4166" s="6">
        <v>0</v>
      </c>
      <c r="Q4166" s="13">
        <v>0</v>
      </c>
      <c r="R4166" s="13">
        <v>0</v>
      </c>
      <c r="S4166" s="31">
        <v>54</v>
      </c>
      <c r="T4166" s="6">
        <f>VLOOKUP(E4166,'参数设置&amp;汇总'!S:U,3,0)</f>
        <v>0.05</v>
      </c>
      <c r="U4166" s="78">
        <f t="shared" si="325"/>
        <v>0.30000000000000004</v>
      </c>
      <c r="V4166" s="13">
        <v>0.85000000000000009</v>
      </c>
      <c r="W4166" s="78">
        <f t="shared" si="327"/>
        <v>0.35294117647058826</v>
      </c>
      <c r="X4166" s="1">
        <f>VLOOKUP(E4166,'渗透率、续签率'!AG:AJ,4,0)</f>
        <v>4781.5</v>
      </c>
      <c r="Y4166" s="1">
        <f t="shared" si="328"/>
        <v>1687.5882352941178</v>
      </c>
      <c r="Z4166">
        <v>1</v>
      </c>
      <c r="AA4166" s="89">
        <f t="shared" si="329"/>
        <v>28689</v>
      </c>
      <c r="AH4166" s="37"/>
      <c r="AI4166" s="37"/>
      <c r="AK4166" s="37"/>
    </row>
    <row r="4167" spans="1:37" hidden="1">
      <c r="A4167" t="s">
        <v>64</v>
      </c>
      <c r="B4167" t="s">
        <v>2</v>
      </c>
      <c r="C4167" t="s">
        <v>5</v>
      </c>
      <c r="D4167" t="s">
        <v>116</v>
      </c>
      <c r="E4167" t="s">
        <v>517</v>
      </c>
      <c r="F4167" t="str">
        <f t="shared" si="326"/>
        <v>固原市少儿才艺</v>
      </c>
      <c r="G4167" t="s">
        <v>129</v>
      </c>
      <c r="H4167" t="s">
        <v>208</v>
      </c>
      <c r="I4167" t="s">
        <v>70</v>
      </c>
      <c r="J4167">
        <v>18</v>
      </c>
      <c r="K4167">
        <v>0</v>
      </c>
      <c r="L4167" s="13">
        <f>VLOOKUP(C4167,'渗透率、续签率'!B:C,2,0)</f>
        <v>0.52400000000000002</v>
      </c>
      <c r="M4167" s="6">
        <v>0</v>
      </c>
      <c r="N4167">
        <v>3</v>
      </c>
      <c r="O4167">
        <v>0</v>
      </c>
      <c r="P4167" s="6">
        <v>0</v>
      </c>
      <c r="Q4167" s="13">
        <v>0</v>
      </c>
      <c r="R4167" s="13">
        <v>0</v>
      </c>
      <c r="S4167" s="31">
        <v>28</v>
      </c>
      <c r="T4167" s="6">
        <f>VLOOKUP(E4167,'参数设置&amp;汇总'!S:U,3,0)</f>
        <v>0.05</v>
      </c>
      <c r="U4167" s="78">
        <f t="shared" si="325"/>
        <v>0.15000000000000002</v>
      </c>
      <c r="V4167" s="13">
        <v>0.85000000000000009</v>
      </c>
      <c r="W4167" s="78">
        <f t="shared" si="327"/>
        <v>0.17647058823529413</v>
      </c>
      <c r="X4167" s="1">
        <f>VLOOKUP(E4167,'渗透率、续签率'!AG:AJ,4,0)</f>
        <v>4781.5</v>
      </c>
      <c r="Y4167" s="1">
        <f t="shared" si="328"/>
        <v>843.7941176470589</v>
      </c>
      <c r="Z4167">
        <v>0</v>
      </c>
      <c r="AA4167" s="89">
        <f t="shared" si="329"/>
        <v>14344.5</v>
      </c>
      <c r="AH4167" s="37"/>
      <c r="AI4167" s="37"/>
      <c r="AJ4167" s="1"/>
      <c r="AK4167" s="37"/>
    </row>
    <row r="4168" spans="1:37" hidden="1">
      <c r="A4168" t="s">
        <v>64</v>
      </c>
      <c r="B4168" t="s">
        <v>2</v>
      </c>
      <c r="C4168" t="s">
        <v>5</v>
      </c>
      <c r="D4168" t="s">
        <v>116</v>
      </c>
      <c r="E4168" t="s">
        <v>517</v>
      </c>
      <c r="F4168" t="str">
        <f t="shared" si="326"/>
        <v>图木舒克市少儿才艺</v>
      </c>
      <c r="G4168" t="s">
        <v>145</v>
      </c>
      <c r="H4168" t="s">
        <v>209</v>
      </c>
      <c r="I4168" t="s">
        <v>70</v>
      </c>
      <c r="J4168">
        <v>8</v>
      </c>
      <c r="K4168">
        <v>0</v>
      </c>
      <c r="L4168" s="13">
        <f>VLOOKUP(C4168,'渗透率、续签率'!B:C,2,0)</f>
        <v>0.52400000000000002</v>
      </c>
      <c r="M4168" s="6">
        <v>0</v>
      </c>
      <c r="N4168">
        <v>1</v>
      </c>
      <c r="O4168">
        <v>0</v>
      </c>
      <c r="P4168" s="6">
        <v>0</v>
      </c>
      <c r="Q4168" s="13">
        <v>0</v>
      </c>
      <c r="R4168" s="13">
        <v>0</v>
      </c>
      <c r="S4168" s="31">
        <v>12</v>
      </c>
      <c r="T4168" s="6">
        <f>VLOOKUP(E4168,'参数设置&amp;汇总'!S:U,3,0)</f>
        <v>0.05</v>
      </c>
      <c r="U4168" s="78">
        <f t="shared" si="325"/>
        <v>0.05</v>
      </c>
      <c r="V4168" s="13">
        <v>0.85000000000000009</v>
      </c>
      <c r="W4168" s="78">
        <f t="shared" si="327"/>
        <v>5.8823529411764705E-2</v>
      </c>
      <c r="X4168" s="1">
        <f>VLOOKUP(E4168,'渗透率、续签率'!AG:AJ,4,0)</f>
        <v>4781.5</v>
      </c>
      <c r="Y4168" s="1">
        <f t="shared" si="328"/>
        <v>281.26470588235293</v>
      </c>
      <c r="Z4168">
        <v>0</v>
      </c>
      <c r="AA4168" s="89">
        <f t="shared" si="329"/>
        <v>4781.5</v>
      </c>
    </row>
    <row r="4169" spans="1:37" hidden="1">
      <c r="A4169" t="s">
        <v>64</v>
      </c>
      <c r="B4169" t="s">
        <v>2</v>
      </c>
      <c r="C4169" t="s">
        <v>5</v>
      </c>
      <c r="D4169" t="s">
        <v>116</v>
      </c>
      <c r="E4169" t="s">
        <v>517</v>
      </c>
      <c r="F4169" t="str">
        <f t="shared" si="326"/>
        <v>塔城地区少儿才艺</v>
      </c>
      <c r="G4169" t="s">
        <v>145</v>
      </c>
      <c r="H4169" t="s">
        <v>210</v>
      </c>
      <c r="I4169" t="s">
        <v>70</v>
      </c>
      <c r="J4169">
        <v>22</v>
      </c>
      <c r="K4169">
        <v>0</v>
      </c>
      <c r="L4169" s="13">
        <f>VLOOKUP(C4169,'渗透率、续签率'!B:C,2,0)</f>
        <v>0.52400000000000002</v>
      </c>
      <c r="M4169" s="6">
        <v>0</v>
      </c>
      <c r="N4169">
        <v>0</v>
      </c>
      <c r="O4169">
        <v>0</v>
      </c>
      <c r="P4169" s="6">
        <v>0</v>
      </c>
      <c r="Q4169" s="13">
        <v>0</v>
      </c>
      <c r="R4169" s="13">
        <v>0</v>
      </c>
      <c r="S4169" s="31">
        <v>11</v>
      </c>
      <c r="T4169" s="6">
        <f>VLOOKUP(E4169,'参数设置&amp;汇总'!S:U,3,0)</f>
        <v>0.05</v>
      </c>
      <c r="U4169" s="78">
        <f t="shared" si="325"/>
        <v>0</v>
      </c>
      <c r="V4169" s="13">
        <v>0.85000000000000009</v>
      </c>
      <c r="W4169" s="78">
        <f t="shared" si="327"/>
        <v>0</v>
      </c>
      <c r="X4169" s="1">
        <f>VLOOKUP(E4169,'渗透率、续签率'!AG:AJ,4,0)</f>
        <v>4781.5</v>
      </c>
      <c r="Y4169" s="1">
        <f t="shared" si="328"/>
        <v>0</v>
      </c>
      <c r="Z4169">
        <v>0</v>
      </c>
      <c r="AA4169" s="89">
        <f t="shared" si="329"/>
        <v>0</v>
      </c>
      <c r="AH4169" s="37"/>
      <c r="AI4169" s="37"/>
      <c r="AJ4169" s="1"/>
      <c r="AK4169" s="37"/>
    </row>
    <row r="4170" spans="1:37" hidden="1">
      <c r="A4170" t="s">
        <v>64</v>
      </c>
      <c r="B4170" t="s">
        <v>2</v>
      </c>
      <c r="C4170" t="s">
        <v>5</v>
      </c>
      <c r="D4170" t="s">
        <v>116</v>
      </c>
      <c r="E4170" t="s">
        <v>517</v>
      </c>
      <c r="F4170" t="str">
        <f t="shared" si="326"/>
        <v>大兴安岭地区少儿才艺</v>
      </c>
      <c r="G4170" t="s">
        <v>118</v>
      </c>
      <c r="H4170" t="s">
        <v>211</v>
      </c>
      <c r="I4170" t="s">
        <v>70</v>
      </c>
      <c r="J4170">
        <v>8</v>
      </c>
      <c r="K4170">
        <v>0</v>
      </c>
      <c r="L4170" s="13">
        <f>VLOOKUP(C4170,'渗透率、续签率'!B:C,2,0)</f>
        <v>0.52400000000000002</v>
      </c>
      <c r="M4170" s="6">
        <v>0</v>
      </c>
      <c r="N4170">
        <v>0</v>
      </c>
      <c r="O4170">
        <v>0</v>
      </c>
      <c r="P4170" s="6">
        <v>0</v>
      </c>
      <c r="Q4170" s="13">
        <v>0</v>
      </c>
      <c r="R4170" s="13">
        <v>0</v>
      </c>
      <c r="S4170" s="31">
        <v>2</v>
      </c>
      <c r="T4170" s="6">
        <f>VLOOKUP(E4170,'参数设置&amp;汇总'!S:U,3,0)</f>
        <v>0.05</v>
      </c>
      <c r="U4170" s="78">
        <f t="shared" si="325"/>
        <v>0</v>
      </c>
      <c r="V4170" s="13">
        <v>0.85000000000000009</v>
      </c>
      <c r="W4170" s="78">
        <f t="shared" si="327"/>
        <v>0</v>
      </c>
      <c r="X4170" s="1">
        <f>VLOOKUP(E4170,'渗透率、续签率'!AG:AJ,4,0)</f>
        <v>4781.5</v>
      </c>
      <c r="Y4170" s="1">
        <f t="shared" si="328"/>
        <v>0</v>
      </c>
      <c r="Z4170">
        <v>0</v>
      </c>
      <c r="AA4170" s="89">
        <f t="shared" si="329"/>
        <v>0</v>
      </c>
      <c r="AH4170" s="37"/>
      <c r="AI4170" s="37"/>
      <c r="AJ4170" s="1"/>
      <c r="AK4170" s="37"/>
    </row>
    <row r="4171" spans="1:37" hidden="1">
      <c r="A4171" t="s">
        <v>64</v>
      </c>
      <c r="B4171" t="s">
        <v>2</v>
      </c>
      <c r="C4171" t="s">
        <v>5</v>
      </c>
      <c r="D4171" t="s">
        <v>116</v>
      </c>
      <c r="E4171" t="s">
        <v>517</v>
      </c>
      <c r="F4171" t="str">
        <f t="shared" si="326"/>
        <v>大同市少儿才艺</v>
      </c>
      <c r="G4171" t="s">
        <v>134</v>
      </c>
      <c r="H4171" t="s">
        <v>212</v>
      </c>
      <c r="I4171" t="s">
        <v>70</v>
      </c>
      <c r="J4171">
        <v>131</v>
      </c>
      <c r="K4171">
        <v>0</v>
      </c>
      <c r="L4171" s="13">
        <f>VLOOKUP(C4171,'渗透率、续签率'!B:C,2,0)</f>
        <v>0.52400000000000002</v>
      </c>
      <c r="M4171" s="6">
        <v>0</v>
      </c>
      <c r="N4171">
        <v>31</v>
      </c>
      <c r="O4171">
        <v>0</v>
      </c>
      <c r="P4171" s="6">
        <v>0</v>
      </c>
      <c r="Q4171" s="13">
        <v>0</v>
      </c>
      <c r="R4171" s="13">
        <v>0</v>
      </c>
      <c r="S4171" s="31">
        <v>277</v>
      </c>
      <c r="T4171" s="6">
        <f>VLOOKUP(E4171,'参数设置&amp;汇总'!S:U,3,0)</f>
        <v>0.05</v>
      </c>
      <c r="U4171" s="78">
        <f t="shared" si="325"/>
        <v>1.55</v>
      </c>
      <c r="V4171" s="13">
        <v>0.85000000000000009</v>
      </c>
      <c r="W4171" s="78">
        <f t="shared" si="327"/>
        <v>1.8235294117647058</v>
      </c>
      <c r="X4171" s="1">
        <f>VLOOKUP(E4171,'渗透率、续签率'!AG:AJ,4,0)</f>
        <v>4781.5</v>
      </c>
      <c r="Y4171" s="1">
        <f t="shared" si="328"/>
        <v>8719.2058823529405</v>
      </c>
      <c r="Z4171">
        <v>2</v>
      </c>
      <c r="AA4171" s="89">
        <f t="shared" si="329"/>
        <v>148226.5</v>
      </c>
      <c r="AH4171" s="37"/>
      <c r="AI4171" s="37"/>
      <c r="AK4171" s="37"/>
    </row>
    <row r="4172" spans="1:37" hidden="1">
      <c r="A4172" t="s">
        <v>64</v>
      </c>
      <c r="B4172" t="s">
        <v>2</v>
      </c>
      <c r="C4172" t="s">
        <v>5</v>
      </c>
      <c r="D4172" t="s">
        <v>116</v>
      </c>
      <c r="E4172" t="s">
        <v>517</v>
      </c>
      <c r="F4172" t="str">
        <f t="shared" si="326"/>
        <v>大庆市少儿才艺</v>
      </c>
      <c r="G4172" t="s">
        <v>118</v>
      </c>
      <c r="H4172" t="s">
        <v>213</v>
      </c>
      <c r="I4172" t="s">
        <v>70</v>
      </c>
      <c r="J4172">
        <v>87</v>
      </c>
      <c r="K4172">
        <v>0</v>
      </c>
      <c r="L4172" s="13">
        <f>VLOOKUP(C4172,'渗透率、续签率'!B:C,2,0)</f>
        <v>0.52400000000000002</v>
      </c>
      <c r="M4172" s="6">
        <v>0</v>
      </c>
      <c r="N4172">
        <v>11</v>
      </c>
      <c r="O4172">
        <v>0</v>
      </c>
      <c r="P4172" s="6">
        <v>0</v>
      </c>
      <c r="Q4172" s="13">
        <v>0</v>
      </c>
      <c r="R4172" s="13">
        <v>0</v>
      </c>
      <c r="S4172" s="31">
        <v>135</v>
      </c>
      <c r="T4172" s="6">
        <f>VLOOKUP(E4172,'参数设置&amp;汇总'!S:U,3,0)</f>
        <v>0.05</v>
      </c>
      <c r="U4172" s="78">
        <f t="shared" si="325"/>
        <v>0.55000000000000004</v>
      </c>
      <c r="V4172" s="13">
        <v>0.85000000000000009</v>
      </c>
      <c r="W4172" s="78">
        <f t="shared" si="327"/>
        <v>0.6470588235294118</v>
      </c>
      <c r="X4172" s="1">
        <f>VLOOKUP(E4172,'渗透率、续签率'!AG:AJ,4,0)</f>
        <v>4781.5</v>
      </c>
      <c r="Y4172" s="1">
        <f t="shared" si="328"/>
        <v>3093.9117647058824</v>
      </c>
      <c r="Z4172">
        <v>5</v>
      </c>
      <c r="AA4172" s="89">
        <f t="shared" si="329"/>
        <v>52596.5</v>
      </c>
      <c r="AH4172" s="37"/>
      <c r="AI4172" s="37"/>
      <c r="AK4172" s="37"/>
    </row>
    <row r="4173" spans="1:37" hidden="1">
      <c r="A4173" t="s">
        <v>64</v>
      </c>
      <c r="B4173" t="s">
        <v>2</v>
      </c>
      <c r="C4173" t="s">
        <v>5</v>
      </c>
      <c r="D4173" t="s">
        <v>116</v>
      </c>
      <c r="E4173" t="s">
        <v>517</v>
      </c>
      <c r="F4173" t="str">
        <f t="shared" si="326"/>
        <v>大理白族自治州少儿才艺</v>
      </c>
      <c r="G4173" t="s">
        <v>99</v>
      </c>
      <c r="H4173" t="s">
        <v>214</v>
      </c>
      <c r="I4173" t="s">
        <v>68</v>
      </c>
      <c r="J4173">
        <v>65</v>
      </c>
      <c r="K4173">
        <v>0</v>
      </c>
      <c r="L4173" s="13">
        <f>VLOOKUP(C4173,'渗透率、续签率'!B:C,2,0)</f>
        <v>0.52400000000000002</v>
      </c>
      <c r="M4173" s="6">
        <v>0</v>
      </c>
      <c r="N4173">
        <v>13</v>
      </c>
      <c r="O4173">
        <v>0</v>
      </c>
      <c r="P4173" s="6">
        <v>0</v>
      </c>
      <c r="Q4173" s="13">
        <v>0</v>
      </c>
      <c r="R4173" s="13">
        <v>0</v>
      </c>
      <c r="S4173" s="31">
        <v>61</v>
      </c>
      <c r="T4173" s="6">
        <f>VLOOKUP(E4173,'参数设置&amp;汇总'!S:U,3,0)</f>
        <v>0.05</v>
      </c>
      <c r="U4173" s="78">
        <f t="shared" si="325"/>
        <v>0.65</v>
      </c>
      <c r="V4173" s="13">
        <v>0.85000000000000009</v>
      </c>
      <c r="W4173" s="78">
        <f t="shared" si="327"/>
        <v>0.76470588235294112</v>
      </c>
      <c r="X4173" s="1">
        <f>VLOOKUP(E4173,'渗透率、续签率'!AG:AJ,4,0)</f>
        <v>4781.5</v>
      </c>
      <c r="Y4173" s="1">
        <f t="shared" si="328"/>
        <v>3656.4411764705878</v>
      </c>
      <c r="Z4173">
        <v>0</v>
      </c>
      <c r="AA4173" s="89">
        <f t="shared" si="329"/>
        <v>62159.5</v>
      </c>
      <c r="AH4173" s="37"/>
      <c r="AI4173" s="37"/>
      <c r="AK4173" s="37"/>
    </row>
    <row r="4174" spans="1:37" hidden="1">
      <c r="A4174" t="s">
        <v>64</v>
      </c>
      <c r="B4174" t="s">
        <v>2</v>
      </c>
      <c r="C4174" t="s">
        <v>5</v>
      </c>
      <c r="D4174" t="s">
        <v>116</v>
      </c>
      <c r="E4174" t="s">
        <v>517</v>
      </c>
      <c r="F4174" t="str">
        <f t="shared" si="326"/>
        <v>大连市少儿才艺</v>
      </c>
      <c r="G4174" t="s">
        <v>101</v>
      </c>
      <c r="H4174" t="s">
        <v>215</v>
      </c>
      <c r="I4174" t="s">
        <v>70</v>
      </c>
      <c r="J4174">
        <v>593</v>
      </c>
      <c r="K4174">
        <v>19</v>
      </c>
      <c r="L4174" s="13">
        <f>VLOOKUP(C4174,'渗透率、续签率'!B:C,2,0)</f>
        <v>0.52400000000000002</v>
      </c>
      <c r="M4174" s="6">
        <v>0.03</v>
      </c>
      <c r="N4174">
        <v>83</v>
      </c>
      <c r="O4174">
        <v>14</v>
      </c>
      <c r="P4174" s="6">
        <v>0.17</v>
      </c>
      <c r="Q4174" s="13">
        <v>0.32</v>
      </c>
      <c r="R4174" s="13">
        <v>0.17499999999999999</v>
      </c>
      <c r="S4174" s="31">
        <v>1049</v>
      </c>
      <c r="T4174" s="6">
        <f>VLOOKUP(E4174,'参数设置&amp;汇总'!S:U,3,0)</f>
        <v>0.05</v>
      </c>
      <c r="U4174" s="78">
        <f t="shared" si="325"/>
        <v>14</v>
      </c>
      <c r="V4174" s="13">
        <v>0.85000000000000009</v>
      </c>
      <c r="W4174" s="78">
        <f t="shared" si="327"/>
        <v>7.839999999999999</v>
      </c>
      <c r="X4174" s="1">
        <f>VLOOKUP(E4174,'渗透率、续签率'!AG:AJ,4,0)</f>
        <v>4781.5</v>
      </c>
      <c r="Y4174" s="1">
        <f t="shared" si="328"/>
        <v>37486.959999999992</v>
      </c>
      <c r="Z4174">
        <v>87</v>
      </c>
      <c r="AA4174" s="89">
        <f t="shared" si="329"/>
        <v>396864.5</v>
      </c>
      <c r="AH4174" s="37"/>
      <c r="AI4174" s="37"/>
      <c r="AK4174" s="37"/>
    </row>
    <row r="4175" spans="1:37" hidden="1">
      <c r="A4175" t="s">
        <v>64</v>
      </c>
      <c r="B4175" t="s">
        <v>2</v>
      </c>
      <c r="C4175" t="s">
        <v>5</v>
      </c>
      <c r="D4175" t="s">
        <v>116</v>
      </c>
      <c r="E4175" t="s">
        <v>517</v>
      </c>
      <c r="F4175" t="str">
        <f t="shared" si="326"/>
        <v>天水市少儿才艺</v>
      </c>
      <c r="G4175" t="s">
        <v>132</v>
      </c>
      <c r="H4175" t="s">
        <v>216</v>
      </c>
      <c r="I4175" t="s">
        <v>70</v>
      </c>
      <c r="J4175">
        <v>32</v>
      </c>
      <c r="K4175">
        <v>0</v>
      </c>
      <c r="L4175" s="13">
        <f>VLOOKUP(C4175,'渗透率、续签率'!B:C,2,0)</f>
        <v>0.52400000000000002</v>
      </c>
      <c r="M4175" s="6">
        <v>0</v>
      </c>
      <c r="N4175">
        <v>0</v>
      </c>
      <c r="O4175">
        <v>0</v>
      </c>
      <c r="P4175" s="6">
        <v>0</v>
      </c>
      <c r="Q4175" s="13">
        <v>0</v>
      </c>
      <c r="R4175" s="13">
        <v>0</v>
      </c>
      <c r="S4175" s="31">
        <v>28</v>
      </c>
      <c r="T4175" s="6">
        <f>VLOOKUP(E4175,'参数设置&amp;汇总'!S:U,3,0)</f>
        <v>0.05</v>
      </c>
      <c r="U4175" s="78">
        <f t="shared" si="325"/>
        <v>0</v>
      </c>
      <c r="V4175" s="13">
        <v>0.85000000000000009</v>
      </c>
      <c r="W4175" s="78">
        <f t="shared" si="327"/>
        <v>0</v>
      </c>
      <c r="X4175" s="1">
        <f>VLOOKUP(E4175,'渗透率、续签率'!AG:AJ,4,0)</f>
        <v>4781.5</v>
      </c>
      <c r="Y4175" s="1">
        <f t="shared" si="328"/>
        <v>0</v>
      </c>
      <c r="Z4175">
        <v>1</v>
      </c>
      <c r="AA4175" s="89">
        <f t="shared" si="329"/>
        <v>0</v>
      </c>
      <c r="AH4175" s="37"/>
      <c r="AI4175" s="37"/>
      <c r="AK4175" s="37"/>
    </row>
    <row r="4176" spans="1:37" hidden="1">
      <c r="A4176" t="s">
        <v>64</v>
      </c>
      <c r="B4176" t="s">
        <v>2</v>
      </c>
      <c r="C4176" t="s">
        <v>5</v>
      </c>
      <c r="D4176" t="s">
        <v>116</v>
      </c>
      <c r="E4176" t="s">
        <v>517</v>
      </c>
      <c r="F4176" t="str">
        <f t="shared" si="326"/>
        <v>天门市少儿才艺</v>
      </c>
      <c r="G4176" t="s">
        <v>81</v>
      </c>
      <c r="H4176" t="s">
        <v>217</v>
      </c>
      <c r="I4176" t="s">
        <v>68</v>
      </c>
      <c r="J4176">
        <v>32</v>
      </c>
      <c r="K4176">
        <v>0</v>
      </c>
      <c r="L4176" s="13">
        <f>VLOOKUP(C4176,'渗透率、续签率'!B:C,2,0)</f>
        <v>0.52400000000000002</v>
      </c>
      <c r="M4176" s="6">
        <v>0</v>
      </c>
      <c r="N4176">
        <v>0</v>
      </c>
      <c r="O4176">
        <v>0</v>
      </c>
      <c r="P4176" s="6">
        <v>0</v>
      </c>
      <c r="Q4176" s="13">
        <v>0</v>
      </c>
      <c r="R4176" s="13">
        <v>0</v>
      </c>
      <c r="S4176" s="31">
        <v>20</v>
      </c>
      <c r="T4176" s="6">
        <f>VLOOKUP(E4176,'参数设置&amp;汇总'!S:U,3,0)</f>
        <v>0.05</v>
      </c>
      <c r="U4176" s="78">
        <f t="shared" si="325"/>
        <v>0</v>
      </c>
      <c r="V4176" s="13">
        <v>0.85000000000000009</v>
      </c>
      <c r="W4176" s="78">
        <f t="shared" si="327"/>
        <v>0</v>
      </c>
      <c r="X4176" s="1">
        <f>VLOOKUP(E4176,'渗透率、续签率'!AG:AJ,4,0)</f>
        <v>4781.5</v>
      </c>
      <c r="Y4176" s="1">
        <f t="shared" si="328"/>
        <v>0</v>
      </c>
      <c r="Z4176">
        <v>0</v>
      </c>
      <c r="AA4176" s="89">
        <f t="shared" si="329"/>
        <v>0</v>
      </c>
      <c r="AH4176" s="37"/>
      <c r="AI4176" s="37"/>
      <c r="AK4176" s="37"/>
    </row>
    <row r="4177" spans="1:37" hidden="1">
      <c r="A4177" t="s">
        <v>64</v>
      </c>
      <c r="B4177" t="s">
        <v>2</v>
      </c>
      <c r="C4177" t="s">
        <v>5</v>
      </c>
      <c r="D4177" t="s">
        <v>116</v>
      </c>
      <c r="E4177" t="s">
        <v>517</v>
      </c>
      <c r="F4177" t="str">
        <f t="shared" si="326"/>
        <v>太原市少儿才艺</v>
      </c>
      <c r="G4177" t="s">
        <v>134</v>
      </c>
      <c r="H4177" t="s">
        <v>218</v>
      </c>
      <c r="I4177" t="s">
        <v>70</v>
      </c>
      <c r="J4177">
        <v>405</v>
      </c>
      <c r="K4177">
        <v>24</v>
      </c>
      <c r="L4177" s="13">
        <f>VLOOKUP(C4177,'渗透率、续签率'!B:C,2,0)</f>
        <v>0.52400000000000002</v>
      </c>
      <c r="M4177" s="6">
        <v>0.06</v>
      </c>
      <c r="N4177">
        <v>170</v>
      </c>
      <c r="O4177">
        <v>24</v>
      </c>
      <c r="P4177" s="6">
        <v>0.14000000000000001</v>
      </c>
      <c r="Q4177" s="13">
        <v>0.52</v>
      </c>
      <c r="R4177" s="13">
        <v>0.29199999999999998</v>
      </c>
      <c r="S4177" s="31">
        <v>2550</v>
      </c>
      <c r="T4177" s="6">
        <f>VLOOKUP(E4177,'参数设置&amp;汇总'!S:U,3,0)</f>
        <v>0.05</v>
      </c>
      <c r="U4177" s="78">
        <f t="shared" si="325"/>
        <v>24</v>
      </c>
      <c r="V4177" s="13">
        <v>0.85000000000000009</v>
      </c>
      <c r="W4177" s="78">
        <f t="shared" si="327"/>
        <v>13.439999999999998</v>
      </c>
      <c r="X4177" s="1">
        <f>VLOOKUP(E4177,'渗透率、续签率'!AG:AJ,4,0)</f>
        <v>4781.5</v>
      </c>
      <c r="Y4177" s="1">
        <f t="shared" si="328"/>
        <v>64263.359999999986</v>
      </c>
      <c r="Z4177">
        <v>53</v>
      </c>
      <c r="AA4177" s="89">
        <f t="shared" si="329"/>
        <v>812855</v>
      </c>
      <c r="AH4177" s="37"/>
      <c r="AI4177" s="37"/>
      <c r="AK4177" s="37"/>
    </row>
    <row r="4178" spans="1:37" hidden="1">
      <c r="A4178" t="s">
        <v>64</v>
      </c>
      <c r="B4178" t="s">
        <v>2</v>
      </c>
      <c r="C4178" t="s">
        <v>5</v>
      </c>
      <c r="D4178" t="s">
        <v>116</v>
      </c>
      <c r="E4178" t="s">
        <v>517</v>
      </c>
      <c r="F4178" t="str">
        <f t="shared" si="326"/>
        <v>威海市少儿才艺</v>
      </c>
      <c r="G4178" t="s">
        <v>103</v>
      </c>
      <c r="H4178" t="s">
        <v>219</v>
      </c>
      <c r="I4178" t="s">
        <v>70</v>
      </c>
      <c r="J4178">
        <v>179</v>
      </c>
      <c r="K4178">
        <v>1</v>
      </c>
      <c r="L4178" s="13">
        <f>VLOOKUP(C4178,'渗透率、续签率'!B:C,2,0)</f>
        <v>0.52400000000000002</v>
      </c>
      <c r="M4178" s="6">
        <v>0.01</v>
      </c>
      <c r="N4178">
        <v>13</v>
      </c>
      <c r="O4178">
        <v>1</v>
      </c>
      <c r="P4178" s="6">
        <v>0.08</v>
      </c>
      <c r="Q4178" s="13">
        <v>1.9E-2</v>
      </c>
      <c r="R4178" s="13">
        <v>0</v>
      </c>
      <c r="S4178" s="31">
        <v>189</v>
      </c>
      <c r="T4178" s="6">
        <f>VLOOKUP(E4178,'参数设置&amp;汇总'!S:U,3,0)</f>
        <v>0.05</v>
      </c>
      <c r="U4178" s="78">
        <f t="shared" si="325"/>
        <v>1</v>
      </c>
      <c r="V4178" s="13">
        <v>0.85000000000000009</v>
      </c>
      <c r="W4178" s="78">
        <f t="shared" si="327"/>
        <v>0.55999999999999994</v>
      </c>
      <c r="X4178" s="1">
        <f>VLOOKUP(E4178,'渗透率、续签率'!AG:AJ,4,0)</f>
        <v>4781.5</v>
      </c>
      <c r="Y4178" s="1">
        <f t="shared" si="328"/>
        <v>2677.64</v>
      </c>
      <c r="Z4178">
        <v>6</v>
      </c>
      <c r="AA4178" s="89">
        <f t="shared" si="329"/>
        <v>62159.5</v>
      </c>
      <c r="AH4178" s="37"/>
      <c r="AI4178" s="37"/>
      <c r="AK4178" s="37"/>
    </row>
    <row r="4179" spans="1:37" hidden="1">
      <c r="A4179" t="s">
        <v>64</v>
      </c>
      <c r="B4179" t="s">
        <v>2</v>
      </c>
      <c r="C4179" t="s">
        <v>5</v>
      </c>
      <c r="D4179" t="s">
        <v>116</v>
      </c>
      <c r="E4179" t="s">
        <v>517</v>
      </c>
      <c r="F4179" t="str">
        <f t="shared" si="326"/>
        <v>娄底市少儿才艺</v>
      </c>
      <c r="G4179" t="s">
        <v>113</v>
      </c>
      <c r="H4179" t="s">
        <v>220</v>
      </c>
      <c r="I4179" t="s">
        <v>68</v>
      </c>
      <c r="J4179">
        <v>96</v>
      </c>
      <c r="K4179">
        <v>1</v>
      </c>
      <c r="L4179" s="13">
        <f>VLOOKUP(C4179,'渗透率、续签率'!B:C,2,0)</f>
        <v>0.52400000000000002</v>
      </c>
      <c r="M4179" s="6">
        <v>0.01</v>
      </c>
      <c r="N4179">
        <v>6</v>
      </c>
      <c r="O4179">
        <v>1</v>
      </c>
      <c r="P4179" s="6">
        <v>0.17</v>
      </c>
      <c r="Q4179" s="13">
        <v>0.10199999999999999</v>
      </c>
      <c r="R4179" s="13">
        <v>0</v>
      </c>
      <c r="S4179" s="31">
        <v>98</v>
      </c>
      <c r="T4179" s="6">
        <f>VLOOKUP(E4179,'参数设置&amp;汇总'!S:U,3,0)</f>
        <v>0.05</v>
      </c>
      <c r="U4179" s="78">
        <f t="shared" si="325"/>
        <v>1</v>
      </c>
      <c r="V4179" s="13">
        <v>0.85000000000000009</v>
      </c>
      <c r="W4179" s="78">
        <f t="shared" si="327"/>
        <v>0.55999999999999994</v>
      </c>
      <c r="X4179" s="1">
        <f>VLOOKUP(E4179,'渗透率、续签率'!AG:AJ,4,0)</f>
        <v>4781.5</v>
      </c>
      <c r="Y4179" s="1">
        <f t="shared" si="328"/>
        <v>2677.64</v>
      </c>
      <c r="Z4179">
        <v>1</v>
      </c>
      <c r="AA4179" s="89">
        <f t="shared" si="329"/>
        <v>28689</v>
      </c>
      <c r="AH4179" s="37"/>
      <c r="AI4179" s="37"/>
      <c r="AK4179" s="37"/>
    </row>
    <row r="4180" spans="1:37" hidden="1">
      <c r="A4180" t="s">
        <v>64</v>
      </c>
      <c r="B4180" t="s">
        <v>2</v>
      </c>
      <c r="C4180" t="s">
        <v>5</v>
      </c>
      <c r="D4180" t="s">
        <v>116</v>
      </c>
      <c r="E4180" t="s">
        <v>517</v>
      </c>
      <c r="F4180" t="str">
        <f t="shared" si="326"/>
        <v>孝感市少儿才艺</v>
      </c>
      <c r="G4180" t="s">
        <v>81</v>
      </c>
      <c r="H4180" t="s">
        <v>221</v>
      </c>
      <c r="I4180" t="s">
        <v>68</v>
      </c>
      <c r="J4180">
        <v>125</v>
      </c>
      <c r="K4180">
        <v>0</v>
      </c>
      <c r="L4180" s="13">
        <f>VLOOKUP(C4180,'渗透率、续签率'!B:C,2,0)</f>
        <v>0.52400000000000002</v>
      </c>
      <c r="M4180" s="6">
        <v>0</v>
      </c>
      <c r="N4180">
        <v>14</v>
      </c>
      <c r="O4180">
        <v>0</v>
      </c>
      <c r="P4180" s="6">
        <v>0</v>
      </c>
      <c r="Q4180" s="13">
        <v>0</v>
      </c>
      <c r="R4180" s="13">
        <v>0</v>
      </c>
      <c r="S4180" s="31">
        <v>158</v>
      </c>
      <c r="T4180" s="6">
        <f>VLOOKUP(E4180,'参数设置&amp;汇总'!S:U,3,0)</f>
        <v>0.05</v>
      </c>
      <c r="U4180" s="78">
        <f t="shared" si="325"/>
        <v>0.70000000000000007</v>
      </c>
      <c r="V4180" s="13">
        <v>0.85000000000000009</v>
      </c>
      <c r="W4180" s="78">
        <f t="shared" si="327"/>
        <v>0.82352941176470584</v>
      </c>
      <c r="X4180" s="1">
        <f>VLOOKUP(E4180,'渗透率、续签率'!AG:AJ,4,0)</f>
        <v>4781.5</v>
      </c>
      <c r="Y4180" s="1">
        <f t="shared" si="328"/>
        <v>3937.705882352941</v>
      </c>
      <c r="Z4180">
        <v>1</v>
      </c>
      <c r="AA4180" s="89">
        <f t="shared" si="329"/>
        <v>66941</v>
      </c>
      <c r="AH4180" s="37"/>
      <c r="AI4180" s="37"/>
      <c r="AK4180" s="37"/>
    </row>
    <row r="4181" spans="1:37" hidden="1">
      <c r="A4181" t="s">
        <v>64</v>
      </c>
      <c r="B4181" t="s">
        <v>2</v>
      </c>
      <c r="C4181" t="s">
        <v>5</v>
      </c>
      <c r="D4181" t="s">
        <v>116</v>
      </c>
      <c r="E4181" t="s">
        <v>517</v>
      </c>
      <c r="F4181" t="str">
        <f t="shared" si="326"/>
        <v>宁德市少儿才艺</v>
      </c>
      <c r="G4181" t="s">
        <v>92</v>
      </c>
      <c r="H4181" t="s">
        <v>222</v>
      </c>
      <c r="I4181" t="s">
        <v>68</v>
      </c>
      <c r="J4181">
        <v>139</v>
      </c>
      <c r="K4181">
        <v>0</v>
      </c>
      <c r="L4181" s="13">
        <f>VLOOKUP(C4181,'渗透率、续签率'!B:C,2,0)</f>
        <v>0.52400000000000002</v>
      </c>
      <c r="M4181" s="6">
        <v>0</v>
      </c>
      <c r="N4181">
        <v>11</v>
      </c>
      <c r="O4181">
        <v>0</v>
      </c>
      <c r="P4181" s="6">
        <v>0</v>
      </c>
      <c r="Q4181" s="13">
        <v>0</v>
      </c>
      <c r="R4181" s="13">
        <v>0</v>
      </c>
      <c r="S4181" s="31">
        <v>152</v>
      </c>
      <c r="T4181" s="6">
        <f>VLOOKUP(E4181,'参数设置&amp;汇总'!S:U,3,0)</f>
        <v>0.05</v>
      </c>
      <c r="U4181" s="78">
        <f t="shared" si="325"/>
        <v>0.55000000000000004</v>
      </c>
      <c r="V4181" s="13">
        <v>0.85000000000000009</v>
      </c>
      <c r="W4181" s="78">
        <f t="shared" si="327"/>
        <v>0.6470588235294118</v>
      </c>
      <c r="X4181" s="1">
        <f>VLOOKUP(E4181,'渗透率、续签率'!AG:AJ,4,0)</f>
        <v>4781.5</v>
      </c>
      <c r="Y4181" s="1">
        <f t="shared" si="328"/>
        <v>3093.9117647058824</v>
      </c>
      <c r="Z4181">
        <v>1</v>
      </c>
      <c r="AA4181" s="89">
        <f t="shared" si="329"/>
        <v>52596.5</v>
      </c>
      <c r="AH4181" s="37"/>
      <c r="AI4181" s="37"/>
      <c r="AK4181" s="37"/>
    </row>
    <row r="4182" spans="1:37" hidden="1">
      <c r="A4182" t="s">
        <v>64</v>
      </c>
      <c r="B4182" t="s">
        <v>2</v>
      </c>
      <c r="C4182" t="s">
        <v>5</v>
      </c>
      <c r="D4182" t="s">
        <v>116</v>
      </c>
      <c r="E4182" t="s">
        <v>517</v>
      </c>
      <c r="F4182" t="str">
        <f t="shared" si="326"/>
        <v>安庆市少儿才艺</v>
      </c>
      <c r="G4182" t="s">
        <v>94</v>
      </c>
      <c r="H4182" t="s">
        <v>223</v>
      </c>
      <c r="I4182" t="s">
        <v>68</v>
      </c>
      <c r="J4182">
        <v>176</v>
      </c>
      <c r="K4182">
        <v>0</v>
      </c>
      <c r="L4182" s="13">
        <f>VLOOKUP(C4182,'渗透率、续签率'!B:C,2,0)</f>
        <v>0.52400000000000002</v>
      </c>
      <c r="M4182" s="6">
        <v>0</v>
      </c>
      <c r="N4182">
        <v>11</v>
      </c>
      <c r="O4182">
        <v>0</v>
      </c>
      <c r="P4182" s="6">
        <v>0</v>
      </c>
      <c r="Q4182" s="13">
        <v>0</v>
      </c>
      <c r="R4182" s="13">
        <v>0</v>
      </c>
      <c r="S4182" s="31">
        <v>157</v>
      </c>
      <c r="T4182" s="6">
        <f>VLOOKUP(E4182,'参数设置&amp;汇总'!S:U,3,0)</f>
        <v>0.05</v>
      </c>
      <c r="U4182" s="78">
        <f t="shared" si="325"/>
        <v>0.55000000000000004</v>
      </c>
      <c r="V4182" s="13">
        <v>0.85000000000000009</v>
      </c>
      <c r="W4182" s="78">
        <f t="shared" si="327"/>
        <v>0.6470588235294118</v>
      </c>
      <c r="X4182" s="1">
        <f>VLOOKUP(E4182,'渗透率、续签率'!AG:AJ,4,0)</f>
        <v>4781.5</v>
      </c>
      <c r="Y4182" s="1">
        <f t="shared" si="328"/>
        <v>3093.9117647058824</v>
      </c>
      <c r="Z4182">
        <v>4</v>
      </c>
      <c r="AA4182" s="89">
        <f t="shared" si="329"/>
        <v>52596.5</v>
      </c>
      <c r="AH4182" s="37"/>
      <c r="AI4182" s="37"/>
      <c r="AK4182" s="37"/>
    </row>
    <row r="4183" spans="1:37" hidden="1">
      <c r="A4183" t="s">
        <v>64</v>
      </c>
      <c r="B4183" t="s">
        <v>2</v>
      </c>
      <c r="C4183" t="s">
        <v>5</v>
      </c>
      <c r="D4183" t="s">
        <v>116</v>
      </c>
      <c r="E4183" t="s">
        <v>517</v>
      </c>
      <c r="F4183" t="str">
        <f t="shared" si="326"/>
        <v>安康市少儿才艺</v>
      </c>
      <c r="G4183" t="s">
        <v>108</v>
      </c>
      <c r="H4183" t="s">
        <v>224</v>
      </c>
      <c r="I4183" t="s">
        <v>70</v>
      </c>
      <c r="J4183">
        <v>74</v>
      </c>
      <c r="K4183">
        <v>0</v>
      </c>
      <c r="L4183" s="13">
        <f>VLOOKUP(C4183,'渗透率、续签率'!B:C,2,0)</f>
        <v>0.52400000000000002</v>
      </c>
      <c r="M4183" s="6">
        <v>0</v>
      </c>
      <c r="N4183">
        <v>8</v>
      </c>
      <c r="O4183">
        <v>0</v>
      </c>
      <c r="P4183" s="6">
        <v>0</v>
      </c>
      <c r="Q4183" s="13">
        <v>0</v>
      </c>
      <c r="R4183" s="13">
        <v>0</v>
      </c>
      <c r="S4183" s="31">
        <v>82</v>
      </c>
      <c r="T4183" s="6">
        <f>VLOOKUP(E4183,'参数设置&amp;汇总'!S:U,3,0)</f>
        <v>0.05</v>
      </c>
      <c r="U4183" s="78">
        <f t="shared" si="325"/>
        <v>0.4</v>
      </c>
      <c r="V4183" s="13">
        <v>0.85000000000000009</v>
      </c>
      <c r="W4183" s="78">
        <f t="shared" si="327"/>
        <v>0.47058823529411764</v>
      </c>
      <c r="X4183" s="1">
        <f>VLOOKUP(E4183,'渗透率、续签率'!AG:AJ,4,0)</f>
        <v>4781.5</v>
      </c>
      <c r="Y4183" s="1">
        <f t="shared" si="328"/>
        <v>2250.1176470588234</v>
      </c>
      <c r="Z4183">
        <v>1</v>
      </c>
      <c r="AA4183" s="89">
        <f t="shared" si="329"/>
        <v>38252</v>
      </c>
      <c r="AH4183" s="37"/>
      <c r="AI4183" s="37"/>
      <c r="AK4183" s="37"/>
    </row>
    <row r="4184" spans="1:37" hidden="1">
      <c r="A4184" t="s">
        <v>64</v>
      </c>
      <c r="B4184" t="s">
        <v>2</v>
      </c>
      <c r="C4184" t="s">
        <v>5</v>
      </c>
      <c r="D4184" t="s">
        <v>116</v>
      </c>
      <c r="E4184" t="s">
        <v>517</v>
      </c>
      <c r="F4184" t="str">
        <f t="shared" si="326"/>
        <v>安阳市少儿才艺</v>
      </c>
      <c r="G4184" t="s">
        <v>110</v>
      </c>
      <c r="H4184" t="s">
        <v>225</v>
      </c>
      <c r="I4184" t="s">
        <v>70</v>
      </c>
      <c r="J4184">
        <v>213</v>
      </c>
      <c r="K4184">
        <v>0</v>
      </c>
      <c r="L4184" s="13">
        <f>VLOOKUP(C4184,'渗透率、续签率'!B:C,2,0)</f>
        <v>0.52400000000000002</v>
      </c>
      <c r="M4184" s="6">
        <v>0</v>
      </c>
      <c r="N4184">
        <v>37</v>
      </c>
      <c r="O4184">
        <v>0</v>
      </c>
      <c r="P4184" s="6">
        <v>0</v>
      </c>
      <c r="Q4184" s="13">
        <v>0</v>
      </c>
      <c r="R4184" s="13">
        <v>0</v>
      </c>
      <c r="S4184" s="31">
        <v>285</v>
      </c>
      <c r="T4184" s="6">
        <f>VLOOKUP(E4184,'参数设置&amp;汇总'!S:U,3,0)</f>
        <v>0.05</v>
      </c>
      <c r="U4184" s="78">
        <f t="shared" si="325"/>
        <v>1.85</v>
      </c>
      <c r="V4184" s="13">
        <v>0.85000000000000009</v>
      </c>
      <c r="W4184" s="78">
        <f t="shared" si="327"/>
        <v>2.1764705882352939</v>
      </c>
      <c r="X4184" s="1">
        <f>VLOOKUP(E4184,'渗透率、续签率'!AG:AJ,4,0)</f>
        <v>4781.5</v>
      </c>
      <c r="Y4184" s="1">
        <f t="shared" si="328"/>
        <v>10406.794117647058</v>
      </c>
      <c r="Z4184">
        <v>5</v>
      </c>
      <c r="AA4184" s="89">
        <f t="shared" si="329"/>
        <v>176915.5</v>
      </c>
      <c r="AH4184" s="37"/>
      <c r="AI4184" s="37"/>
      <c r="AK4184" s="37"/>
    </row>
    <row r="4185" spans="1:37" hidden="1">
      <c r="A4185" t="s">
        <v>64</v>
      </c>
      <c r="B4185" t="s">
        <v>2</v>
      </c>
      <c r="C4185" t="s">
        <v>5</v>
      </c>
      <c r="D4185" t="s">
        <v>116</v>
      </c>
      <c r="E4185" t="s">
        <v>517</v>
      </c>
      <c r="F4185" t="str">
        <f t="shared" si="326"/>
        <v>安顺市少儿才艺</v>
      </c>
      <c r="G4185" t="s">
        <v>167</v>
      </c>
      <c r="H4185" t="s">
        <v>226</v>
      </c>
      <c r="I4185" t="s">
        <v>70</v>
      </c>
      <c r="J4185">
        <v>70</v>
      </c>
      <c r="K4185">
        <v>0</v>
      </c>
      <c r="L4185" s="13">
        <f>VLOOKUP(C4185,'渗透率、续签率'!B:C,2,0)</f>
        <v>0.52400000000000002</v>
      </c>
      <c r="M4185" s="6">
        <v>0</v>
      </c>
      <c r="N4185">
        <v>8</v>
      </c>
      <c r="O4185">
        <v>0</v>
      </c>
      <c r="P4185" s="6">
        <v>0</v>
      </c>
      <c r="Q4185" s="13">
        <v>0</v>
      </c>
      <c r="R4185" s="13">
        <v>0</v>
      </c>
      <c r="S4185" s="31">
        <v>95</v>
      </c>
      <c r="T4185" s="6">
        <f>VLOOKUP(E4185,'参数设置&amp;汇总'!S:U,3,0)</f>
        <v>0.05</v>
      </c>
      <c r="U4185" s="78">
        <f t="shared" si="325"/>
        <v>0.4</v>
      </c>
      <c r="V4185" s="13">
        <v>0.85000000000000009</v>
      </c>
      <c r="W4185" s="78">
        <f t="shared" si="327"/>
        <v>0.47058823529411764</v>
      </c>
      <c r="X4185" s="1">
        <f>VLOOKUP(E4185,'渗透率、续签率'!AG:AJ,4,0)</f>
        <v>4781.5</v>
      </c>
      <c r="Y4185" s="1">
        <f t="shared" si="328"/>
        <v>2250.1176470588234</v>
      </c>
      <c r="Z4185">
        <v>1</v>
      </c>
      <c r="AA4185" s="89">
        <f t="shared" si="329"/>
        <v>38252</v>
      </c>
      <c r="AH4185" s="37"/>
      <c r="AI4185" s="37"/>
      <c r="AK4185" s="37"/>
    </row>
    <row r="4186" spans="1:37" hidden="1">
      <c r="A4186" t="s">
        <v>64</v>
      </c>
      <c r="B4186" t="s">
        <v>2</v>
      </c>
      <c r="C4186" t="s">
        <v>5</v>
      </c>
      <c r="D4186" t="s">
        <v>116</v>
      </c>
      <c r="E4186" t="s">
        <v>517</v>
      </c>
      <c r="F4186" t="str">
        <f t="shared" si="326"/>
        <v>定安县少儿才艺</v>
      </c>
      <c r="G4186" t="s">
        <v>120</v>
      </c>
      <c r="H4186" t="s">
        <v>227</v>
      </c>
      <c r="I4186" t="s">
        <v>68</v>
      </c>
      <c r="J4186">
        <v>1</v>
      </c>
      <c r="K4186">
        <v>0</v>
      </c>
      <c r="L4186" s="13">
        <f>VLOOKUP(C4186,'渗透率、续签率'!B:C,2,0)</f>
        <v>0.52400000000000002</v>
      </c>
      <c r="M4186" s="6">
        <v>0</v>
      </c>
      <c r="N4186">
        <v>0</v>
      </c>
      <c r="O4186">
        <v>0</v>
      </c>
      <c r="P4186" s="6">
        <v>0</v>
      </c>
      <c r="Q4186" s="13">
        <v>0</v>
      </c>
      <c r="R4186" s="13">
        <v>0</v>
      </c>
      <c r="S4186" s="31">
        <v>0</v>
      </c>
      <c r="T4186" s="6">
        <f>VLOOKUP(E4186,'参数设置&amp;汇总'!S:U,3,0)</f>
        <v>0.05</v>
      </c>
      <c r="U4186" s="78">
        <f t="shared" si="325"/>
        <v>0</v>
      </c>
      <c r="V4186" s="13">
        <v>0.85000000000000009</v>
      </c>
      <c r="W4186" s="78">
        <f t="shared" si="327"/>
        <v>0</v>
      </c>
      <c r="X4186" s="1">
        <f>VLOOKUP(E4186,'渗透率、续签率'!AG:AJ,4,0)</f>
        <v>4781.5</v>
      </c>
      <c r="Y4186" s="1">
        <f t="shared" si="328"/>
        <v>0</v>
      </c>
      <c r="Z4186">
        <v>0</v>
      </c>
      <c r="AA4186" s="89">
        <f t="shared" si="329"/>
        <v>0</v>
      </c>
      <c r="AH4186" s="37"/>
      <c r="AI4186" s="37"/>
      <c r="AK4186" s="37"/>
    </row>
    <row r="4187" spans="1:37" hidden="1">
      <c r="A4187" t="s">
        <v>64</v>
      </c>
      <c r="B4187" t="s">
        <v>2</v>
      </c>
      <c r="C4187" t="s">
        <v>5</v>
      </c>
      <c r="D4187" t="s">
        <v>116</v>
      </c>
      <c r="E4187" t="s">
        <v>517</v>
      </c>
      <c r="F4187" t="str">
        <f t="shared" si="326"/>
        <v>定西市少儿才艺</v>
      </c>
      <c r="G4187" t="s">
        <v>132</v>
      </c>
      <c r="H4187" t="s">
        <v>228</v>
      </c>
      <c r="I4187" t="s">
        <v>70</v>
      </c>
      <c r="J4187">
        <v>28</v>
      </c>
      <c r="K4187">
        <v>0</v>
      </c>
      <c r="L4187" s="13">
        <f>VLOOKUP(C4187,'渗透率、续签率'!B:C,2,0)</f>
        <v>0.52400000000000002</v>
      </c>
      <c r="M4187" s="6">
        <v>0</v>
      </c>
      <c r="N4187">
        <v>1</v>
      </c>
      <c r="O4187">
        <v>0</v>
      </c>
      <c r="P4187" s="6">
        <v>0</v>
      </c>
      <c r="Q4187" s="13">
        <v>0</v>
      </c>
      <c r="R4187" s="13">
        <v>0</v>
      </c>
      <c r="S4187" s="31">
        <v>18</v>
      </c>
      <c r="T4187" s="6">
        <f>VLOOKUP(E4187,'参数设置&amp;汇总'!S:U,3,0)</f>
        <v>0.05</v>
      </c>
      <c r="U4187" s="78">
        <f t="shared" si="325"/>
        <v>0.05</v>
      </c>
      <c r="V4187" s="13">
        <v>0.85000000000000009</v>
      </c>
      <c r="W4187" s="78">
        <f t="shared" si="327"/>
        <v>5.8823529411764705E-2</v>
      </c>
      <c r="X4187" s="1">
        <f>VLOOKUP(E4187,'渗透率、续签率'!AG:AJ,4,0)</f>
        <v>4781.5</v>
      </c>
      <c r="Y4187" s="1">
        <f t="shared" si="328"/>
        <v>281.26470588235293</v>
      </c>
      <c r="Z4187">
        <v>0</v>
      </c>
      <c r="AA4187" s="89">
        <f t="shared" si="329"/>
        <v>4781.5</v>
      </c>
      <c r="AH4187" s="37"/>
      <c r="AI4187" s="37"/>
      <c r="AK4187" s="37"/>
    </row>
    <row r="4188" spans="1:37" hidden="1">
      <c r="A4188" t="s">
        <v>64</v>
      </c>
      <c r="B4188" t="s">
        <v>2</v>
      </c>
      <c r="C4188" t="s">
        <v>5</v>
      </c>
      <c r="D4188" t="s">
        <v>116</v>
      </c>
      <c r="E4188" t="s">
        <v>517</v>
      </c>
      <c r="F4188" t="str">
        <f t="shared" si="326"/>
        <v>宜宾市少儿才艺</v>
      </c>
      <c r="G4188" t="s">
        <v>77</v>
      </c>
      <c r="H4188" t="s">
        <v>229</v>
      </c>
      <c r="I4188" t="s">
        <v>70</v>
      </c>
      <c r="J4188">
        <v>96</v>
      </c>
      <c r="K4188">
        <v>0</v>
      </c>
      <c r="L4188" s="13">
        <f>VLOOKUP(C4188,'渗透率、续签率'!B:C,2,0)</f>
        <v>0.52400000000000002</v>
      </c>
      <c r="M4188" s="6">
        <v>0</v>
      </c>
      <c r="N4188">
        <v>20</v>
      </c>
      <c r="O4188">
        <v>0</v>
      </c>
      <c r="P4188" s="6">
        <v>0</v>
      </c>
      <c r="Q4188" s="13">
        <v>0</v>
      </c>
      <c r="R4188" s="13">
        <v>0</v>
      </c>
      <c r="S4188" s="31">
        <v>175</v>
      </c>
      <c r="T4188" s="6">
        <f>VLOOKUP(E4188,'参数设置&amp;汇总'!S:U,3,0)</f>
        <v>0.05</v>
      </c>
      <c r="U4188" s="78">
        <f t="shared" si="325"/>
        <v>1</v>
      </c>
      <c r="V4188" s="13">
        <v>0.85000000000000009</v>
      </c>
      <c r="W4188" s="78">
        <f t="shared" si="327"/>
        <v>1.1764705882352939</v>
      </c>
      <c r="X4188" s="1">
        <f>VLOOKUP(E4188,'渗透率、续签率'!AG:AJ,4,0)</f>
        <v>4781.5</v>
      </c>
      <c r="Y4188" s="1">
        <f t="shared" si="328"/>
        <v>5625.2941176470576</v>
      </c>
      <c r="Z4188">
        <v>2</v>
      </c>
      <c r="AA4188" s="89">
        <f t="shared" si="329"/>
        <v>95630</v>
      </c>
      <c r="AH4188" s="37"/>
      <c r="AI4188" s="37"/>
      <c r="AK4188" s="37"/>
    </row>
    <row r="4189" spans="1:37" hidden="1">
      <c r="A4189" t="s">
        <v>64</v>
      </c>
      <c r="B4189" t="s">
        <v>2</v>
      </c>
      <c r="C4189" t="s">
        <v>5</v>
      </c>
      <c r="D4189" t="s">
        <v>116</v>
      </c>
      <c r="E4189" t="s">
        <v>517</v>
      </c>
      <c r="F4189" t="str">
        <f t="shared" si="326"/>
        <v>宜昌市少儿才艺</v>
      </c>
      <c r="G4189" t="s">
        <v>81</v>
      </c>
      <c r="H4189" t="s">
        <v>230</v>
      </c>
      <c r="I4189" t="s">
        <v>68</v>
      </c>
      <c r="J4189">
        <v>152</v>
      </c>
      <c r="K4189">
        <v>0</v>
      </c>
      <c r="L4189" s="13">
        <f>VLOOKUP(C4189,'渗透率、续签率'!B:C,2,0)</f>
        <v>0.52400000000000002</v>
      </c>
      <c r="M4189" s="6">
        <v>0</v>
      </c>
      <c r="N4189">
        <v>12</v>
      </c>
      <c r="O4189">
        <v>0</v>
      </c>
      <c r="P4189" s="6">
        <v>0</v>
      </c>
      <c r="Q4189" s="13">
        <v>0</v>
      </c>
      <c r="R4189" s="13">
        <v>0</v>
      </c>
      <c r="S4189" s="31">
        <v>208</v>
      </c>
      <c r="T4189" s="6">
        <f>VLOOKUP(E4189,'参数设置&amp;汇总'!S:U,3,0)</f>
        <v>0.05</v>
      </c>
      <c r="U4189" s="78">
        <f t="shared" si="325"/>
        <v>0.60000000000000009</v>
      </c>
      <c r="V4189" s="13">
        <v>0.85000000000000009</v>
      </c>
      <c r="W4189" s="78">
        <f t="shared" si="327"/>
        <v>0.70588235294117652</v>
      </c>
      <c r="X4189" s="1">
        <f>VLOOKUP(E4189,'渗透率、续签率'!AG:AJ,4,0)</f>
        <v>4781.5</v>
      </c>
      <c r="Y4189" s="1">
        <f t="shared" si="328"/>
        <v>3375.1764705882356</v>
      </c>
      <c r="Z4189">
        <v>4</v>
      </c>
      <c r="AA4189" s="89">
        <f t="shared" si="329"/>
        <v>57378</v>
      </c>
      <c r="AH4189" s="37"/>
      <c r="AI4189" s="37"/>
      <c r="AJ4189" s="1"/>
      <c r="AK4189" s="37"/>
    </row>
    <row r="4190" spans="1:37" hidden="1">
      <c r="A4190" t="s">
        <v>64</v>
      </c>
      <c r="B4190" t="s">
        <v>2</v>
      </c>
      <c r="C4190" t="s">
        <v>5</v>
      </c>
      <c r="D4190" t="s">
        <v>116</v>
      </c>
      <c r="E4190" t="s">
        <v>517</v>
      </c>
      <c r="F4190" t="str">
        <f t="shared" si="326"/>
        <v>宜春市少儿才艺</v>
      </c>
      <c r="G4190" t="s">
        <v>90</v>
      </c>
      <c r="H4190" t="s">
        <v>231</v>
      </c>
      <c r="I4190" t="s">
        <v>68</v>
      </c>
      <c r="J4190">
        <v>136</v>
      </c>
      <c r="K4190">
        <v>0</v>
      </c>
      <c r="L4190" s="13">
        <f>VLOOKUP(C4190,'渗透率、续签率'!B:C,2,0)</f>
        <v>0.52400000000000002</v>
      </c>
      <c r="M4190" s="6">
        <v>0</v>
      </c>
      <c r="N4190">
        <v>6</v>
      </c>
      <c r="O4190">
        <v>0</v>
      </c>
      <c r="P4190" s="6">
        <v>0</v>
      </c>
      <c r="Q4190" s="13">
        <v>0</v>
      </c>
      <c r="R4190" s="13">
        <v>0</v>
      </c>
      <c r="S4190" s="31">
        <v>155</v>
      </c>
      <c r="T4190" s="6">
        <f>VLOOKUP(E4190,'参数设置&amp;汇总'!S:U,3,0)</f>
        <v>0.05</v>
      </c>
      <c r="U4190" s="78">
        <f t="shared" si="325"/>
        <v>0.30000000000000004</v>
      </c>
      <c r="V4190" s="13">
        <v>0.85000000000000009</v>
      </c>
      <c r="W4190" s="78">
        <f t="shared" si="327"/>
        <v>0.35294117647058826</v>
      </c>
      <c r="X4190" s="1">
        <f>VLOOKUP(E4190,'渗透率、续签率'!AG:AJ,4,0)</f>
        <v>4781.5</v>
      </c>
      <c r="Y4190" s="1">
        <f t="shared" si="328"/>
        <v>1687.5882352941178</v>
      </c>
      <c r="Z4190">
        <v>4</v>
      </c>
      <c r="AA4190" s="89">
        <f t="shared" si="329"/>
        <v>28689</v>
      </c>
    </row>
    <row r="4191" spans="1:37" hidden="1">
      <c r="A4191" t="s">
        <v>64</v>
      </c>
      <c r="B4191" t="s">
        <v>2</v>
      </c>
      <c r="C4191" t="s">
        <v>5</v>
      </c>
      <c r="D4191" t="s">
        <v>116</v>
      </c>
      <c r="E4191" t="s">
        <v>517</v>
      </c>
      <c r="F4191" t="str">
        <f t="shared" si="326"/>
        <v>宝鸡市少儿才艺</v>
      </c>
      <c r="G4191" t="s">
        <v>108</v>
      </c>
      <c r="H4191" t="s">
        <v>232</v>
      </c>
      <c r="I4191" t="s">
        <v>70</v>
      </c>
      <c r="J4191">
        <v>97</v>
      </c>
      <c r="K4191">
        <v>0</v>
      </c>
      <c r="L4191" s="13">
        <f>VLOOKUP(C4191,'渗透率、续签率'!B:C,2,0)</f>
        <v>0.52400000000000002</v>
      </c>
      <c r="M4191" s="6">
        <v>0</v>
      </c>
      <c r="N4191">
        <v>36</v>
      </c>
      <c r="O4191">
        <v>0</v>
      </c>
      <c r="P4191" s="6">
        <v>0</v>
      </c>
      <c r="Q4191" s="13">
        <v>0</v>
      </c>
      <c r="R4191" s="13">
        <v>0</v>
      </c>
      <c r="S4191" s="31">
        <v>247</v>
      </c>
      <c r="T4191" s="6">
        <f>VLOOKUP(E4191,'参数设置&amp;汇总'!S:U,3,0)</f>
        <v>0.05</v>
      </c>
      <c r="U4191" s="78">
        <f t="shared" si="325"/>
        <v>1.8</v>
      </c>
      <c r="V4191" s="13">
        <v>0.85000000000000009</v>
      </c>
      <c r="W4191" s="78">
        <f t="shared" si="327"/>
        <v>2.1176470588235294</v>
      </c>
      <c r="X4191" s="1">
        <f>VLOOKUP(E4191,'渗透率、续签率'!AG:AJ,4,0)</f>
        <v>4781.5</v>
      </c>
      <c r="Y4191" s="1">
        <f t="shared" si="328"/>
        <v>10125.529411764706</v>
      </c>
      <c r="Z4191">
        <v>2</v>
      </c>
      <c r="AA4191" s="89">
        <f t="shared" si="329"/>
        <v>172134</v>
      </c>
      <c r="AH4191" s="37"/>
      <c r="AI4191" s="37"/>
      <c r="AK4191" s="37"/>
    </row>
    <row r="4192" spans="1:37" hidden="1">
      <c r="A4192" t="s">
        <v>64</v>
      </c>
      <c r="B4192" t="s">
        <v>2</v>
      </c>
      <c r="C4192" t="s">
        <v>5</v>
      </c>
      <c r="D4192" t="s">
        <v>116</v>
      </c>
      <c r="E4192" t="s">
        <v>517</v>
      </c>
      <c r="F4192" t="str">
        <f t="shared" si="326"/>
        <v>宣城市少儿才艺</v>
      </c>
      <c r="G4192" t="s">
        <v>94</v>
      </c>
      <c r="H4192" t="s">
        <v>233</v>
      </c>
      <c r="I4192" t="s">
        <v>68</v>
      </c>
      <c r="J4192">
        <v>115</v>
      </c>
      <c r="K4192">
        <v>1</v>
      </c>
      <c r="L4192" s="13">
        <f>VLOOKUP(C4192,'渗透率、续签率'!B:C,2,0)</f>
        <v>0.52400000000000002</v>
      </c>
      <c r="M4192" s="6">
        <v>0.01</v>
      </c>
      <c r="N4192">
        <v>7</v>
      </c>
      <c r="O4192">
        <v>1</v>
      </c>
      <c r="P4192" s="6">
        <v>0.14000000000000001</v>
      </c>
      <c r="Q4192" s="13">
        <v>9.8000000000000004E-2</v>
      </c>
      <c r="R4192" s="13">
        <v>9.8000000000000004E-2</v>
      </c>
      <c r="S4192" s="31">
        <v>119</v>
      </c>
      <c r="T4192" s="6">
        <f>VLOOKUP(E4192,'参数设置&amp;汇总'!S:U,3,0)</f>
        <v>0.05</v>
      </c>
      <c r="U4192" s="78">
        <f t="shared" si="325"/>
        <v>1</v>
      </c>
      <c r="V4192" s="13">
        <v>0.85000000000000009</v>
      </c>
      <c r="W4192" s="78">
        <f t="shared" si="327"/>
        <v>0.55999999999999994</v>
      </c>
      <c r="X4192" s="1">
        <f>VLOOKUP(E4192,'渗透率、续签率'!AG:AJ,4,0)</f>
        <v>4781.5</v>
      </c>
      <c r="Y4192" s="1">
        <f t="shared" si="328"/>
        <v>2677.64</v>
      </c>
      <c r="Z4192">
        <v>0</v>
      </c>
      <c r="AA4192" s="89">
        <f t="shared" si="329"/>
        <v>33470.5</v>
      </c>
      <c r="AH4192" s="37"/>
      <c r="AI4192" s="37"/>
      <c r="AJ4192" s="1"/>
      <c r="AK4192" s="37"/>
    </row>
    <row r="4193" spans="1:37" hidden="1">
      <c r="A4193" t="s">
        <v>64</v>
      </c>
      <c r="B4193" t="s">
        <v>2</v>
      </c>
      <c r="C4193" t="s">
        <v>5</v>
      </c>
      <c r="D4193" t="s">
        <v>116</v>
      </c>
      <c r="E4193" t="s">
        <v>517</v>
      </c>
      <c r="F4193" t="str">
        <f t="shared" si="326"/>
        <v>宿州市少儿才艺</v>
      </c>
      <c r="G4193" t="s">
        <v>94</v>
      </c>
      <c r="H4193" t="s">
        <v>234</v>
      </c>
      <c r="I4193" t="s">
        <v>68</v>
      </c>
      <c r="J4193">
        <v>181</v>
      </c>
      <c r="K4193">
        <v>0</v>
      </c>
      <c r="L4193" s="13">
        <f>VLOOKUP(C4193,'渗透率、续签率'!B:C,2,0)</f>
        <v>0.52400000000000002</v>
      </c>
      <c r="M4193" s="6">
        <v>0</v>
      </c>
      <c r="N4193">
        <v>8</v>
      </c>
      <c r="O4193">
        <v>0</v>
      </c>
      <c r="P4193" s="6">
        <v>0</v>
      </c>
      <c r="Q4193" s="13">
        <v>0</v>
      </c>
      <c r="R4193" s="13">
        <v>0</v>
      </c>
      <c r="S4193" s="31">
        <v>157</v>
      </c>
      <c r="T4193" s="6">
        <f>VLOOKUP(E4193,'参数设置&amp;汇总'!S:U,3,0)</f>
        <v>0.05</v>
      </c>
      <c r="U4193" s="78">
        <f t="shared" si="325"/>
        <v>0.4</v>
      </c>
      <c r="V4193" s="13">
        <v>0.85000000000000009</v>
      </c>
      <c r="W4193" s="78">
        <f t="shared" si="327"/>
        <v>0.47058823529411764</v>
      </c>
      <c r="X4193" s="1">
        <f>VLOOKUP(E4193,'渗透率、续签率'!AG:AJ,4,0)</f>
        <v>4781.5</v>
      </c>
      <c r="Y4193" s="1">
        <f t="shared" si="328"/>
        <v>2250.1176470588234</v>
      </c>
      <c r="Z4193">
        <v>1</v>
      </c>
      <c r="AA4193" s="89">
        <f t="shared" si="329"/>
        <v>38252</v>
      </c>
      <c r="AH4193" s="37"/>
      <c r="AI4193" s="37"/>
      <c r="AK4193" s="37"/>
    </row>
    <row r="4194" spans="1:37" hidden="1">
      <c r="A4194" t="s">
        <v>64</v>
      </c>
      <c r="B4194" t="s">
        <v>2</v>
      </c>
      <c r="C4194" t="s">
        <v>5</v>
      </c>
      <c r="D4194" t="s">
        <v>116</v>
      </c>
      <c r="E4194" t="s">
        <v>517</v>
      </c>
      <c r="F4194" t="str">
        <f t="shared" si="326"/>
        <v>宿迁市少儿才艺</v>
      </c>
      <c r="G4194" t="s">
        <v>73</v>
      </c>
      <c r="H4194" t="s">
        <v>235</v>
      </c>
      <c r="I4194" t="s">
        <v>70</v>
      </c>
      <c r="J4194">
        <v>263</v>
      </c>
      <c r="K4194">
        <v>2</v>
      </c>
      <c r="L4194" s="13">
        <f>VLOOKUP(C4194,'渗透率、续签率'!B:C,2,0)</f>
        <v>0.52400000000000002</v>
      </c>
      <c r="M4194" s="6">
        <v>0.01</v>
      </c>
      <c r="N4194">
        <v>15</v>
      </c>
      <c r="O4194">
        <v>2</v>
      </c>
      <c r="P4194" s="6">
        <v>0.13</v>
      </c>
      <c r="Q4194" s="13">
        <v>7.3999999999999996E-2</v>
      </c>
      <c r="R4194" s="13">
        <v>3.5999999999999997E-2</v>
      </c>
      <c r="S4194" s="31">
        <v>275</v>
      </c>
      <c r="T4194" s="6">
        <f>VLOOKUP(E4194,'参数设置&amp;汇总'!S:U,3,0)</f>
        <v>0.05</v>
      </c>
      <c r="U4194" s="78">
        <f t="shared" si="325"/>
        <v>2</v>
      </c>
      <c r="V4194" s="13">
        <v>0.85000000000000009</v>
      </c>
      <c r="W4194" s="78">
        <f t="shared" si="327"/>
        <v>1.1199999999999999</v>
      </c>
      <c r="X4194" s="1">
        <f>VLOOKUP(E4194,'渗透率、续签率'!AG:AJ,4,0)</f>
        <v>4781.5</v>
      </c>
      <c r="Y4194" s="1">
        <f t="shared" si="328"/>
        <v>5355.28</v>
      </c>
      <c r="Z4194">
        <v>5</v>
      </c>
      <c r="AA4194" s="89">
        <f t="shared" si="329"/>
        <v>71722.5</v>
      </c>
      <c r="AH4194" s="37"/>
      <c r="AI4194" s="37"/>
      <c r="AK4194" s="37"/>
    </row>
    <row r="4195" spans="1:37" hidden="1">
      <c r="A4195" t="s">
        <v>64</v>
      </c>
      <c r="B4195" t="s">
        <v>2</v>
      </c>
      <c r="C4195" t="s">
        <v>5</v>
      </c>
      <c r="D4195" t="s">
        <v>116</v>
      </c>
      <c r="E4195" t="s">
        <v>517</v>
      </c>
      <c r="F4195" t="str">
        <f t="shared" si="326"/>
        <v>屯昌县少儿才艺</v>
      </c>
      <c r="G4195" t="s">
        <v>120</v>
      </c>
      <c r="H4195" t="s">
        <v>236</v>
      </c>
      <c r="I4195" t="s">
        <v>68</v>
      </c>
      <c r="J4195">
        <v>5</v>
      </c>
      <c r="K4195">
        <v>0</v>
      </c>
      <c r="L4195" s="13">
        <f>VLOOKUP(C4195,'渗透率、续签率'!B:C,2,0)</f>
        <v>0.52400000000000002</v>
      </c>
      <c r="M4195" s="6">
        <v>0</v>
      </c>
      <c r="N4195">
        <v>0</v>
      </c>
      <c r="O4195">
        <v>0</v>
      </c>
      <c r="P4195" s="6">
        <v>0</v>
      </c>
      <c r="Q4195" s="13">
        <v>0</v>
      </c>
      <c r="R4195" s="13">
        <v>0</v>
      </c>
      <c r="S4195" s="31">
        <v>2</v>
      </c>
      <c r="T4195" s="6">
        <f>VLOOKUP(E4195,'参数设置&amp;汇总'!S:U,3,0)</f>
        <v>0.05</v>
      </c>
      <c r="U4195" s="78">
        <f t="shared" si="325"/>
        <v>0</v>
      </c>
      <c r="V4195" s="13">
        <v>0.85000000000000009</v>
      </c>
      <c r="W4195" s="78">
        <f t="shared" si="327"/>
        <v>0</v>
      </c>
      <c r="X4195" s="1">
        <f>VLOOKUP(E4195,'渗透率、续签率'!AG:AJ,4,0)</f>
        <v>4781.5</v>
      </c>
      <c r="Y4195" s="1">
        <f t="shared" si="328"/>
        <v>0</v>
      </c>
      <c r="Z4195">
        <v>0</v>
      </c>
      <c r="AA4195" s="89">
        <f t="shared" si="329"/>
        <v>0</v>
      </c>
      <c r="AH4195" s="37"/>
      <c r="AI4195" s="37"/>
      <c r="AK4195" s="37"/>
    </row>
    <row r="4196" spans="1:37" hidden="1">
      <c r="A4196" t="s">
        <v>64</v>
      </c>
      <c r="B4196" t="s">
        <v>2</v>
      </c>
      <c r="C4196" t="s">
        <v>5</v>
      </c>
      <c r="D4196" t="s">
        <v>116</v>
      </c>
      <c r="E4196" t="s">
        <v>517</v>
      </c>
      <c r="F4196" t="str">
        <f t="shared" si="326"/>
        <v>山南市少儿才艺</v>
      </c>
      <c r="G4196" t="s">
        <v>237</v>
      </c>
      <c r="H4196" t="s">
        <v>238</v>
      </c>
      <c r="I4196" t="s">
        <v>57</v>
      </c>
      <c r="J4196">
        <v>2</v>
      </c>
      <c r="K4196">
        <v>0</v>
      </c>
      <c r="L4196" s="13">
        <f>VLOOKUP(C4196,'渗透率、续签率'!B:C,2,0)</f>
        <v>0.52400000000000002</v>
      </c>
      <c r="M4196" s="6">
        <v>0</v>
      </c>
      <c r="N4196">
        <v>0</v>
      </c>
      <c r="O4196">
        <v>0</v>
      </c>
      <c r="P4196" s="6">
        <v>0</v>
      </c>
      <c r="Q4196" s="13">
        <v>0</v>
      </c>
      <c r="R4196" s="13">
        <v>0</v>
      </c>
      <c r="S4196" s="31">
        <v>1</v>
      </c>
      <c r="T4196" s="6">
        <f>VLOOKUP(E4196,'参数设置&amp;汇总'!S:U,3,0)</f>
        <v>0.05</v>
      </c>
      <c r="U4196" s="78">
        <f t="shared" si="325"/>
        <v>0</v>
      </c>
      <c r="V4196" s="13">
        <v>0.85000000000000009</v>
      </c>
      <c r="W4196" s="78">
        <f t="shared" si="327"/>
        <v>0</v>
      </c>
      <c r="X4196" s="1">
        <f>VLOOKUP(E4196,'渗透率、续签率'!AG:AJ,4,0)</f>
        <v>4781.5</v>
      </c>
      <c r="Y4196" s="1">
        <f t="shared" si="328"/>
        <v>0</v>
      </c>
      <c r="Z4196">
        <v>0</v>
      </c>
      <c r="AA4196" s="89">
        <f t="shared" si="329"/>
        <v>0</v>
      </c>
      <c r="AH4196" s="37"/>
      <c r="AI4196" s="37"/>
      <c r="AK4196" s="37"/>
    </row>
    <row r="4197" spans="1:37" hidden="1">
      <c r="A4197" t="s">
        <v>64</v>
      </c>
      <c r="B4197" t="s">
        <v>2</v>
      </c>
      <c r="C4197" t="s">
        <v>5</v>
      </c>
      <c r="D4197" t="s">
        <v>116</v>
      </c>
      <c r="E4197" t="s">
        <v>517</v>
      </c>
      <c r="F4197" t="str">
        <f t="shared" si="326"/>
        <v>岳阳市少儿才艺</v>
      </c>
      <c r="G4197" t="s">
        <v>113</v>
      </c>
      <c r="H4197" t="s">
        <v>239</v>
      </c>
      <c r="I4197" t="s">
        <v>68</v>
      </c>
      <c r="J4197">
        <v>166</v>
      </c>
      <c r="K4197">
        <v>0</v>
      </c>
      <c r="L4197" s="13">
        <f>VLOOKUP(C4197,'渗透率、续签率'!B:C,2,0)</f>
        <v>0.52400000000000002</v>
      </c>
      <c r="M4197" s="6">
        <v>0</v>
      </c>
      <c r="N4197">
        <v>14</v>
      </c>
      <c r="O4197">
        <v>0</v>
      </c>
      <c r="P4197" s="6">
        <v>0</v>
      </c>
      <c r="Q4197" s="13">
        <v>0</v>
      </c>
      <c r="R4197" s="13">
        <v>0</v>
      </c>
      <c r="S4197" s="31">
        <v>144</v>
      </c>
      <c r="T4197" s="6">
        <f>VLOOKUP(E4197,'参数设置&amp;汇总'!S:U,3,0)</f>
        <v>0.05</v>
      </c>
      <c r="U4197" s="78">
        <f t="shared" si="325"/>
        <v>0.70000000000000007</v>
      </c>
      <c r="V4197" s="13">
        <v>0.85000000000000009</v>
      </c>
      <c r="W4197" s="78">
        <f t="shared" si="327"/>
        <v>0.82352941176470584</v>
      </c>
      <c r="X4197" s="1">
        <f>VLOOKUP(E4197,'渗透率、续签率'!AG:AJ,4,0)</f>
        <v>4781.5</v>
      </c>
      <c r="Y4197" s="1">
        <f t="shared" si="328"/>
        <v>3937.705882352941</v>
      </c>
      <c r="Z4197">
        <v>4</v>
      </c>
      <c r="AA4197" s="89">
        <f t="shared" si="329"/>
        <v>66941</v>
      </c>
      <c r="AH4197" s="37"/>
      <c r="AI4197" s="37"/>
      <c r="AK4197" s="37"/>
    </row>
    <row r="4198" spans="1:37" hidden="1">
      <c r="A4198" t="s">
        <v>64</v>
      </c>
      <c r="B4198" t="s">
        <v>2</v>
      </c>
      <c r="C4198" t="s">
        <v>5</v>
      </c>
      <c r="D4198" t="s">
        <v>116</v>
      </c>
      <c r="E4198" t="s">
        <v>517</v>
      </c>
      <c r="F4198" t="str">
        <f t="shared" si="326"/>
        <v>崇左市少儿才艺</v>
      </c>
      <c r="G4198" t="s">
        <v>88</v>
      </c>
      <c r="H4198" t="s">
        <v>240</v>
      </c>
      <c r="I4198" t="s">
        <v>68</v>
      </c>
      <c r="J4198">
        <v>43</v>
      </c>
      <c r="K4198">
        <v>0</v>
      </c>
      <c r="L4198" s="13">
        <f>VLOOKUP(C4198,'渗透率、续签率'!B:C,2,0)</f>
        <v>0.52400000000000002</v>
      </c>
      <c r="M4198" s="6">
        <v>0</v>
      </c>
      <c r="N4198">
        <v>1</v>
      </c>
      <c r="O4198">
        <v>0</v>
      </c>
      <c r="P4198" s="6">
        <v>0</v>
      </c>
      <c r="Q4198" s="13">
        <v>0</v>
      </c>
      <c r="R4198" s="13">
        <v>0</v>
      </c>
      <c r="S4198" s="31">
        <v>43</v>
      </c>
      <c r="T4198" s="6">
        <f>VLOOKUP(E4198,'参数设置&amp;汇总'!S:U,3,0)</f>
        <v>0.05</v>
      </c>
      <c r="U4198" s="78">
        <f t="shared" si="325"/>
        <v>0.05</v>
      </c>
      <c r="V4198" s="13">
        <v>0.85000000000000009</v>
      </c>
      <c r="W4198" s="78">
        <f t="shared" si="327"/>
        <v>5.8823529411764705E-2</v>
      </c>
      <c r="X4198" s="1">
        <f>VLOOKUP(E4198,'渗透率、续签率'!AG:AJ,4,0)</f>
        <v>4781.5</v>
      </c>
      <c r="Y4198" s="1">
        <f t="shared" si="328"/>
        <v>281.26470588235293</v>
      </c>
      <c r="Z4198">
        <v>2</v>
      </c>
      <c r="AA4198" s="89">
        <f t="shared" si="329"/>
        <v>4781.5</v>
      </c>
      <c r="AH4198" s="37"/>
      <c r="AI4198" s="37"/>
      <c r="AK4198" s="37"/>
    </row>
    <row r="4199" spans="1:37" hidden="1">
      <c r="A4199" t="s">
        <v>64</v>
      </c>
      <c r="B4199" t="s">
        <v>2</v>
      </c>
      <c r="C4199" t="s">
        <v>5</v>
      </c>
      <c r="D4199" t="s">
        <v>116</v>
      </c>
      <c r="E4199" t="s">
        <v>517</v>
      </c>
      <c r="F4199" t="str">
        <f t="shared" si="326"/>
        <v>巴中市少儿才艺</v>
      </c>
      <c r="G4199" t="s">
        <v>77</v>
      </c>
      <c r="H4199" t="s">
        <v>241</v>
      </c>
      <c r="I4199" t="s">
        <v>70</v>
      </c>
      <c r="J4199">
        <v>44</v>
      </c>
      <c r="K4199">
        <v>0</v>
      </c>
      <c r="L4199" s="13">
        <f>VLOOKUP(C4199,'渗透率、续签率'!B:C,2,0)</f>
        <v>0.52400000000000002</v>
      </c>
      <c r="M4199" s="6">
        <v>0</v>
      </c>
      <c r="N4199">
        <v>3</v>
      </c>
      <c r="O4199">
        <v>0</v>
      </c>
      <c r="P4199" s="6">
        <v>0</v>
      </c>
      <c r="Q4199" s="13">
        <v>0</v>
      </c>
      <c r="R4199" s="13">
        <v>0</v>
      </c>
      <c r="S4199" s="31">
        <v>47</v>
      </c>
      <c r="T4199" s="6">
        <f>VLOOKUP(E4199,'参数设置&amp;汇总'!S:U,3,0)</f>
        <v>0.05</v>
      </c>
      <c r="U4199" s="78">
        <f t="shared" si="325"/>
        <v>0.15000000000000002</v>
      </c>
      <c r="V4199" s="13">
        <v>0.85000000000000009</v>
      </c>
      <c r="W4199" s="78">
        <f t="shared" si="327"/>
        <v>0.17647058823529413</v>
      </c>
      <c r="X4199" s="1">
        <f>VLOOKUP(E4199,'渗透率、续签率'!AG:AJ,4,0)</f>
        <v>4781.5</v>
      </c>
      <c r="Y4199" s="1">
        <f t="shared" si="328"/>
        <v>843.7941176470589</v>
      </c>
      <c r="Z4199">
        <v>0</v>
      </c>
      <c r="AA4199" s="89">
        <f t="shared" si="329"/>
        <v>14344.5</v>
      </c>
      <c r="AH4199" s="37"/>
      <c r="AI4199" s="37"/>
      <c r="AK4199" s="37"/>
    </row>
    <row r="4200" spans="1:37" hidden="1">
      <c r="A4200" t="s">
        <v>64</v>
      </c>
      <c r="B4200" t="s">
        <v>2</v>
      </c>
      <c r="C4200" t="s">
        <v>5</v>
      </c>
      <c r="D4200" t="s">
        <v>116</v>
      </c>
      <c r="E4200" t="s">
        <v>517</v>
      </c>
      <c r="F4200" t="str">
        <f t="shared" si="326"/>
        <v>巴彦淖尔市少儿才艺</v>
      </c>
      <c r="G4200" t="s">
        <v>142</v>
      </c>
      <c r="H4200" t="s">
        <v>242</v>
      </c>
      <c r="I4200" t="s">
        <v>70</v>
      </c>
      <c r="J4200">
        <v>66</v>
      </c>
      <c r="K4200">
        <v>0</v>
      </c>
      <c r="L4200" s="13">
        <f>VLOOKUP(C4200,'渗透率、续签率'!B:C,2,0)</f>
        <v>0.52400000000000002</v>
      </c>
      <c r="M4200" s="6">
        <v>0</v>
      </c>
      <c r="N4200">
        <v>2</v>
      </c>
      <c r="O4200">
        <v>0</v>
      </c>
      <c r="P4200" s="6">
        <v>0</v>
      </c>
      <c r="Q4200" s="13">
        <v>0</v>
      </c>
      <c r="R4200" s="13">
        <v>0</v>
      </c>
      <c r="S4200" s="31">
        <v>41</v>
      </c>
      <c r="T4200" s="6">
        <f>VLOOKUP(E4200,'参数设置&amp;汇总'!S:U,3,0)</f>
        <v>0.05</v>
      </c>
      <c r="U4200" s="78">
        <f t="shared" si="325"/>
        <v>0.1</v>
      </c>
      <c r="V4200" s="13">
        <v>0.85000000000000009</v>
      </c>
      <c r="W4200" s="78">
        <f t="shared" si="327"/>
        <v>0.11764705882352941</v>
      </c>
      <c r="X4200" s="1">
        <f>VLOOKUP(E4200,'渗透率、续签率'!AG:AJ,4,0)</f>
        <v>4781.5</v>
      </c>
      <c r="Y4200" s="1">
        <f t="shared" si="328"/>
        <v>562.52941176470586</v>
      </c>
      <c r="Z4200">
        <v>0</v>
      </c>
      <c r="AA4200" s="89">
        <f t="shared" si="329"/>
        <v>9563</v>
      </c>
      <c r="AH4200" s="37"/>
      <c r="AI4200" s="37"/>
      <c r="AK4200" s="37"/>
    </row>
    <row r="4201" spans="1:37" hidden="1">
      <c r="A4201" t="s">
        <v>64</v>
      </c>
      <c r="B4201" t="s">
        <v>2</v>
      </c>
      <c r="C4201" t="s">
        <v>5</v>
      </c>
      <c r="D4201" t="s">
        <v>116</v>
      </c>
      <c r="E4201" t="s">
        <v>517</v>
      </c>
      <c r="F4201" t="str">
        <f t="shared" si="326"/>
        <v>巴音郭楞蒙古自治州少儿才艺</v>
      </c>
      <c r="G4201" t="s">
        <v>145</v>
      </c>
      <c r="H4201" t="s">
        <v>243</v>
      </c>
      <c r="I4201" t="s">
        <v>70</v>
      </c>
      <c r="J4201">
        <v>26</v>
      </c>
      <c r="K4201">
        <v>0</v>
      </c>
      <c r="L4201" s="13">
        <f>VLOOKUP(C4201,'渗透率、续签率'!B:C,2,0)</f>
        <v>0.52400000000000002</v>
      </c>
      <c r="M4201" s="6">
        <v>0</v>
      </c>
      <c r="N4201">
        <v>6</v>
      </c>
      <c r="O4201">
        <v>0</v>
      </c>
      <c r="P4201" s="6">
        <v>0</v>
      </c>
      <c r="Q4201" s="13">
        <v>0</v>
      </c>
      <c r="R4201" s="13">
        <v>0</v>
      </c>
      <c r="S4201" s="31">
        <v>43</v>
      </c>
      <c r="T4201" s="6">
        <f>VLOOKUP(E4201,'参数设置&amp;汇总'!S:U,3,0)</f>
        <v>0.05</v>
      </c>
      <c r="U4201" s="78">
        <f t="shared" si="325"/>
        <v>0.30000000000000004</v>
      </c>
      <c r="V4201" s="13">
        <v>0.85000000000000009</v>
      </c>
      <c r="W4201" s="78">
        <f t="shared" si="327"/>
        <v>0.35294117647058826</v>
      </c>
      <c r="X4201" s="1">
        <f>VLOOKUP(E4201,'渗透率、续签率'!AG:AJ,4,0)</f>
        <v>4781.5</v>
      </c>
      <c r="Y4201" s="1">
        <f t="shared" si="328"/>
        <v>1687.5882352941178</v>
      </c>
      <c r="Z4201">
        <v>0</v>
      </c>
      <c r="AA4201" s="89">
        <f t="shared" si="329"/>
        <v>28689</v>
      </c>
      <c r="AH4201" s="37"/>
      <c r="AI4201" s="37"/>
      <c r="AK4201" s="37"/>
    </row>
    <row r="4202" spans="1:37" hidden="1">
      <c r="A4202" t="s">
        <v>64</v>
      </c>
      <c r="B4202" t="s">
        <v>2</v>
      </c>
      <c r="C4202" t="s">
        <v>5</v>
      </c>
      <c r="D4202" t="s">
        <v>116</v>
      </c>
      <c r="E4202" t="s">
        <v>517</v>
      </c>
      <c r="F4202" t="str">
        <f t="shared" si="326"/>
        <v>常州市少儿才艺</v>
      </c>
      <c r="G4202" t="s">
        <v>73</v>
      </c>
      <c r="H4202" t="s">
        <v>244</v>
      </c>
      <c r="I4202" t="s">
        <v>70</v>
      </c>
      <c r="J4202">
        <v>481</v>
      </c>
      <c r="K4202">
        <v>3</v>
      </c>
      <c r="L4202" s="13">
        <f>VLOOKUP(C4202,'渗透率、续签率'!B:C,2,0)</f>
        <v>0.52400000000000002</v>
      </c>
      <c r="M4202" s="6">
        <v>0.01</v>
      </c>
      <c r="N4202">
        <v>52</v>
      </c>
      <c r="O4202">
        <v>3</v>
      </c>
      <c r="P4202" s="6">
        <v>0.06</v>
      </c>
      <c r="Q4202" s="13">
        <v>0.18</v>
      </c>
      <c r="R4202" s="13">
        <v>0.18</v>
      </c>
      <c r="S4202" s="31">
        <v>782</v>
      </c>
      <c r="T4202" s="6">
        <f>VLOOKUP(E4202,'参数设置&amp;汇总'!S:U,3,0)</f>
        <v>0.05</v>
      </c>
      <c r="U4202" s="78">
        <f t="shared" si="325"/>
        <v>3</v>
      </c>
      <c r="V4202" s="13">
        <v>0.85000000000000009</v>
      </c>
      <c r="W4202" s="78">
        <f t="shared" si="327"/>
        <v>1.6799999999999997</v>
      </c>
      <c r="X4202" s="1">
        <f>VLOOKUP(E4202,'渗透率、续签率'!AG:AJ,4,0)</f>
        <v>4781.5</v>
      </c>
      <c r="Y4202" s="1">
        <f t="shared" si="328"/>
        <v>8032.9199999999983</v>
      </c>
      <c r="Z4202">
        <v>55</v>
      </c>
      <c r="AA4202" s="89">
        <f t="shared" si="329"/>
        <v>248638</v>
      </c>
      <c r="AH4202" s="37"/>
      <c r="AI4202" s="37"/>
      <c r="AK4202" s="37"/>
    </row>
    <row r="4203" spans="1:37" hidden="1">
      <c r="A4203" t="s">
        <v>64</v>
      </c>
      <c r="B4203" t="s">
        <v>2</v>
      </c>
      <c r="C4203" t="s">
        <v>5</v>
      </c>
      <c r="D4203" t="s">
        <v>116</v>
      </c>
      <c r="E4203" t="s">
        <v>517</v>
      </c>
      <c r="F4203" t="str">
        <f t="shared" si="326"/>
        <v>常德市少儿才艺</v>
      </c>
      <c r="G4203" t="s">
        <v>113</v>
      </c>
      <c r="H4203" t="s">
        <v>245</v>
      </c>
      <c r="I4203" t="s">
        <v>68</v>
      </c>
      <c r="J4203">
        <v>177</v>
      </c>
      <c r="K4203">
        <v>0</v>
      </c>
      <c r="L4203" s="13">
        <f>VLOOKUP(C4203,'渗透率、续签率'!B:C,2,0)</f>
        <v>0.52400000000000002</v>
      </c>
      <c r="M4203" s="6">
        <v>0</v>
      </c>
      <c r="N4203">
        <v>17</v>
      </c>
      <c r="O4203">
        <v>0</v>
      </c>
      <c r="P4203" s="6">
        <v>0</v>
      </c>
      <c r="Q4203" s="13">
        <v>0</v>
      </c>
      <c r="R4203" s="13">
        <v>0</v>
      </c>
      <c r="S4203" s="31">
        <v>229</v>
      </c>
      <c r="T4203" s="6">
        <f>VLOOKUP(E4203,'参数设置&amp;汇总'!S:U,3,0)</f>
        <v>0.05</v>
      </c>
      <c r="U4203" s="78">
        <f t="shared" si="325"/>
        <v>0.85000000000000009</v>
      </c>
      <c r="V4203" s="13">
        <v>0.85000000000000009</v>
      </c>
      <c r="W4203" s="78">
        <f t="shared" si="327"/>
        <v>1</v>
      </c>
      <c r="X4203" s="1">
        <f>VLOOKUP(E4203,'渗透率、续签率'!AG:AJ,4,0)</f>
        <v>4781.5</v>
      </c>
      <c r="Y4203" s="1">
        <f t="shared" si="328"/>
        <v>4781.5</v>
      </c>
      <c r="Z4203">
        <v>8</v>
      </c>
      <c r="AA4203" s="89">
        <f t="shared" si="329"/>
        <v>81285.5</v>
      </c>
      <c r="AH4203" s="37"/>
      <c r="AI4203" s="37"/>
      <c r="AK4203" s="37"/>
    </row>
    <row r="4204" spans="1:37" hidden="1">
      <c r="A4204" t="s">
        <v>64</v>
      </c>
      <c r="B4204" t="s">
        <v>2</v>
      </c>
      <c r="C4204" t="s">
        <v>5</v>
      </c>
      <c r="D4204" t="s">
        <v>116</v>
      </c>
      <c r="E4204" t="s">
        <v>517</v>
      </c>
      <c r="F4204" t="str">
        <f t="shared" si="326"/>
        <v>平凉市少儿才艺</v>
      </c>
      <c r="G4204" t="s">
        <v>132</v>
      </c>
      <c r="H4204" t="s">
        <v>246</v>
      </c>
      <c r="I4204" t="s">
        <v>70</v>
      </c>
      <c r="J4204">
        <v>32</v>
      </c>
      <c r="K4204">
        <v>0</v>
      </c>
      <c r="L4204" s="13">
        <f>VLOOKUP(C4204,'渗透率、续签率'!B:C,2,0)</f>
        <v>0.52400000000000002</v>
      </c>
      <c r="M4204" s="6">
        <v>0</v>
      </c>
      <c r="N4204">
        <v>4</v>
      </c>
      <c r="O4204">
        <v>0</v>
      </c>
      <c r="P4204" s="6">
        <v>0</v>
      </c>
      <c r="Q4204" s="13">
        <v>0</v>
      </c>
      <c r="R4204" s="13">
        <v>0</v>
      </c>
      <c r="S4204" s="31">
        <v>41</v>
      </c>
      <c r="T4204" s="6">
        <f>VLOOKUP(E4204,'参数设置&amp;汇总'!S:U,3,0)</f>
        <v>0.05</v>
      </c>
      <c r="U4204" s="78">
        <f t="shared" si="325"/>
        <v>0.2</v>
      </c>
      <c r="V4204" s="13">
        <v>0.85000000000000009</v>
      </c>
      <c r="W4204" s="78">
        <f t="shared" si="327"/>
        <v>0.23529411764705882</v>
      </c>
      <c r="X4204" s="1">
        <f>VLOOKUP(E4204,'渗透率、续签率'!AG:AJ,4,0)</f>
        <v>4781.5</v>
      </c>
      <c r="Y4204" s="1">
        <f t="shared" si="328"/>
        <v>1125.0588235294117</v>
      </c>
      <c r="Z4204">
        <v>0</v>
      </c>
      <c r="AA4204" s="89">
        <f t="shared" si="329"/>
        <v>19126</v>
      </c>
      <c r="AH4204" s="37"/>
      <c r="AI4204" s="37"/>
      <c r="AK4204" s="37"/>
    </row>
    <row r="4205" spans="1:37" hidden="1">
      <c r="A4205" t="s">
        <v>64</v>
      </c>
      <c r="B4205" t="s">
        <v>2</v>
      </c>
      <c r="C4205" t="s">
        <v>5</v>
      </c>
      <c r="D4205" t="s">
        <v>116</v>
      </c>
      <c r="E4205" t="s">
        <v>517</v>
      </c>
      <c r="F4205" t="str">
        <f t="shared" si="326"/>
        <v>平顶山市少儿才艺</v>
      </c>
      <c r="G4205" t="s">
        <v>110</v>
      </c>
      <c r="H4205" t="s">
        <v>247</v>
      </c>
      <c r="I4205" t="s">
        <v>70</v>
      </c>
      <c r="J4205">
        <v>200</v>
      </c>
      <c r="K4205">
        <v>0</v>
      </c>
      <c r="L4205" s="13">
        <f>VLOOKUP(C4205,'渗透率、续签率'!B:C,2,0)</f>
        <v>0.52400000000000002</v>
      </c>
      <c r="M4205" s="6">
        <v>0</v>
      </c>
      <c r="N4205">
        <v>18</v>
      </c>
      <c r="O4205">
        <v>0</v>
      </c>
      <c r="P4205" s="6">
        <v>0</v>
      </c>
      <c r="Q4205" s="13">
        <v>0</v>
      </c>
      <c r="R4205" s="13">
        <v>0</v>
      </c>
      <c r="S4205" s="31">
        <v>198</v>
      </c>
      <c r="T4205" s="6">
        <f>VLOOKUP(E4205,'参数设置&amp;汇总'!S:U,3,0)</f>
        <v>0.05</v>
      </c>
      <c r="U4205" s="78">
        <f t="shared" si="325"/>
        <v>0.9</v>
      </c>
      <c r="V4205" s="13">
        <v>0.85000000000000009</v>
      </c>
      <c r="W4205" s="78">
        <f t="shared" si="327"/>
        <v>1.0588235294117647</v>
      </c>
      <c r="X4205" s="1">
        <f>VLOOKUP(E4205,'渗透率、续签率'!AG:AJ,4,0)</f>
        <v>4781.5</v>
      </c>
      <c r="Y4205" s="1">
        <f t="shared" si="328"/>
        <v>5062.7647058823532</v>
      </c>
      <c r="Z4205">
        <v>3</v>
      </c>
      <c r="AA4205" s="89">
        <f t="shared" si="329"/>
        <v>86067</v>
      </c>
      <c r="AH4205" s="37"/>
      <c r="AI4205" s="37"/>
      <c r="AK4205" s="37"/>
    </row>
    <row r="4206" spans="1:37" hidden="1">
      <c r="A4206" t="s">
        <v>64</v>
      </c>
      <c r="B4206" t="s">
        <v>2</v>
      </c>
      <c r="C4206" t="s">
        <v>5</v>
      </c>
      <c r="D4206" t="s">
        <v>116</v>
      </c>
      <c r="E4206" t="s">
        <v>517</v>
      </c>
      <c r="F4206" t="str">
        <f t="shared" si="326"/>
        <v>广元市少儿才艺</v>
      </c>
      <c r="G4206" t="s">
        <v>77</v>
      </c>
      <c r="H4206" t="s">
        <v>248</v>
      </c>
      <c r="I4206" t="s">
        <v>70</v>
      </c>
      <c r="J4206">
        <v>42</v>
      </c>
      <c r="K4206">
        <v>0</v>
      </c>
      <c r="L4206" s="13">
        <f>VLOOKUP(C4206,'渗透率、续签率'!B:C,2,0)</f>
        <v>0.52400000000000002</v>
      </c>
      <c r="M4206" s="6">
        <v>0</v>
      </c>
      <c r="N4206">
        <v>0</v>
      </c>
      <c r="O4206">
        <v>0</v>
      </c>
      <c r="P4206" s="6">
        <v>0</v>
      </c>
      <c r="Q4206" s="13">
        <v>0</v>
      </c>
      <c r="R4206" s="13">
        <v>0</v>
      </c>
      <c r="S4206" s="31">
        <v>25</v>
      </c>
      <c r="T4206" s="6">
        <f>VLOOKUP(E4206,'参数设置&amp;汇总'!S:U,3,0)</f>
        <v>0.05</v>
      </c>
      <c r="U4206" s="78">
        <f t="shared" si="325"/>
        <v>0</v>
      </c>
      <c r="V4206" s="13">
        <v>0.85000000000000009</v>
      </c>
      <c r="W4206" s="78">
        <f t="shared" si="327"/>
        <v>0</v>
      </c>
      <c r="X4206" s="1">
        <f>VLOOKUP(E4206,'渗透率、续签率'!AG:AJ,4,0)</f>
        <v>4781.5</v>
      </c>
      <c r="Y4206" s="1">
        <f t="shared" si="328"/>
        <v>0</v>
      </c>
      <c r="Z4206">
        <v>0</v>
      </c>
      <c r="AA4206" s="89">
        <f t="shared" si="329"/>
        <v>0</v>
      </c>
      <c r="AH4206" s="37"/>
      <c r="AI4206" s="37"/>
      <c r="AK4206" s="37"/>
    </row>
    <row r="4207" spans="1:37" hidden="1">
      <c r="A4207" t="s">
        <v>64</v>
      </c>
      <c r="B4207" t="s">
        <v>2</v>
      </c>
      <c r="C4207" t="s">
        <v>5</v>
      </c>
      <c r="D4207" t="s">
        <v>116</v>
      </c>
      <c r="E4207" t="s">
        <v>517</v>
      </c>
      <c r="F4207" t="str">
        <f t="shared" si="326"/>
        <v>广安市少儿才艺</v>
      </c>
      <c r="G4207" t="s">
        <v>77</v>
      </c>
      <c r="H4207" t="s">
        <v>249</v>
      </c>
      <c r="I4207" t="s">
        <v>70</v>
      </c>
      <c r="J4207">
        <v>63</v>
      </c>
      <c r="K4207">
        <v>0</v>
      </c>
      <c r="L4207" s="13">
        <f>VLOOKUP(C4207,'渗透率、续签率'!B:C,2,0)</f>
        <v>0.52400000000000002</v>
      </c>
      <c r="M4207" s="6">
        <v>0</v>
      </c>
      <c r="N4207">
        <v>10</v>
      </c>
      <c r="O4207">
        <v>0</v>
      </c>
      <c r="P4207" s="6">
        <v>0</v>
      </c>
      <c r="Q4207" s="13">
        <v>0</v>
      </c>
      <c r="R4207" s="13">
        <v>0</v>
      </c>
      <c r="S4207" s="31">
        <v>73</v>
      </c>
      <c r="T4207" s="6">
        <f>VLOOKUP(E4207,'参数设置&amp;汇总'!S:U,3,0)</f>
        <v>0.05</v>
      </c>
      <c r="U4207" s="78">
        <f t="shared" si="325"/>
        <v>0.5</v>
      </c>
      <c r="V4207" s="13">
        <v>0.85000000000000009</v>
      </c>
      <c r="W4207" s="78">
        <f t="shared" si="327"/>
        <v>0.58823529411764697</v>
      </c>
      <c r="X4207" s="1">
        <f>VLOOKUP(E4207,'渗透率、续签率'!AG:AJ,4,0)</f>
        <v>4781.5</v>
      </c>
      <c r="Y4207" s="1">
        <f t="shared" si="328"/>
        <v>2812.6470588235288</v>
      </c>
      <c r="Z4207">
        <v>1</v>
      </c>
      <c r="AA4207" s="89">
        <f t="shared" si="329"/>
        <v>47815</v>
      </c>
      <c r="AH4207" s="37"/>
      <c r="AI4207" s="37"/>
      <c r="AK4207" s="37"/>
    </row>
    <row r="4208" spans="1:37" hidden="1">
      <c r="A4208" t="s">
        <v>64</v>
      </c>
      <c r="B4208" t="s">
        <v>2</v>
      </c>
      <c r="C4208" t="s">
        <v>5</v>
      </c>
      <c r="D4208" t="s">
        <v>116</v>
      </c>
      <c r="E4208" t="s">
        <v>517</v>
      </c>
      <c r="F4208" t="str">
        <f t="shared" si="326"/>
        <v>庆阳市少儿才艺</v>
      </c>
      <c r="G4208" t="s">
        <v>132</v>
      </c>
      <c r="H4208" t="s">
        <v>250</v>
      </c>
      <c r="I4208" t="s">
        <v>70</v>
      </c>
      <c r="J4208">
        <v>49</v>
      </c>
      <c r="K4208">
        <v>0</v>
      </c>
      <c r="L4208" s="13">
        <f>VLOOKUP(C4208,'渗透率、续签率'!B:C,2,0)</f>
        <v>0.52400000000000002</v>
      </c>
      <c r="M4208" s="6">
        <v>0</v>
      </c>
      <c r="N4208">
        <v>3</v>
      </c>
      <c r="O4208">
        <v>0</v>
      </c>
      <c r="P4208" s="6">
        <v>0</v>
      </c>
      <c r="Q4208" s="13">
        <v>0</v>
      </c>
      <c r="R4208" s="13">
        <v>0</v>
      </c>
      <c r="S4208" s="31">
        <v>34</v>
      </c>
      <c r="T4208" s="6">
        <f>VLOOKUP(E4208,'参数设置&amp;汇总'!S:U,3,0)</f>
        <v>0.05</v>
      </c>
      <c r="U4208" s="78">
        <f t="shared" si="325"/>
        <v>0.15000000000000002</v>
      </c>
      <c r="V4208" s="13">
        <v>0.85000000000000009</v>
      </c>
      <c r="W4208" s="78">
        <f t="shared" si="327"/>
        <v>0.17647058823529413</v>
      </c>
      <c r="X4208" s="1">
        <f>VLOOKUP(E4208,'渗透率、续签率'!AG:AJ,4,0)</f>
        <v>4781.5</v>
      </c>
      <c r="Y4208" s="1">
        <f t="shared" si="328"/>
        <v>843.7941176470589</v>
      </c>
      <c r="Z4208">
        <v>0</v>
      </c>
      <c r="AA4208" s="89">
        <f t="shared" si="329"/>
        <v>14344.5</v>
      </c>
      <c r="AH4208" s="37"/>
      <c r="AI4208" s="37"/>
      <c r="AK4208" s="37"/>
    </row>
    <row r="4209" spans="1:37" hidden="1">
      <c r="A4209" t="s">
        <v>64</v>
      </c>
      <c r="B4209" t="s">
        <v>2</v>
      </c>
      <c r="C4209" t="s">
        <v>5</v>
      </c>
      <c r="D4209" t="s">
        <v>116</v>
      </c>
      <c r="E4209" t="s">
        <v>517</v>
      </c>
      <c r="F4209" t="str">
        <f t="shared" si="326"/>
        <v>廊坊市少儿才艺</v>
      </c>
      <c r="G4209" t="s">
        <v>159</v>
      </c>
      <c r="H4209" t="s">
        <v>251</v>
      </c>
      <c r="I4209" t="s">
        <v>70</v>
      </c>
      <c r="J4209">
        <v>450</v>
      </c>
      <c r="K4209">
        <v>2</v>
      </c>
      <c r="L4209" s="13">
        <f>VLOOKUP(C4209,'渗透率、续签率'!B:C,2,0)</f>
        <v>0.52400000000000002</v>
      </c>
      <c r="M4209" s="6">
        <v>0</v>
      </c>
      <c r="N4209">
        <v>74</v>
      </c>
      <c r="O4209">
        <v>2</v>
      </c>
      <c r="P4209" s="6">
        <v>0.03</v>
      </c>
      <c r="Q4209" s="13">
        <v>3.4000000000000002E-2</v>
      </c>
      <c r="R4209" s="13">
        <v>2.1999999999999999E-2</v>
      </c>
      <c r="S4209" s="31">
        <v>872</v>
      </c>
      <c r="T4209" s="6">
        <f>VLOOKUP(E4209,'参数设置&amp;汇总'!S:U,3,0)</f>
        <v>0.05</v>
      </c>
      <c r="U4209" s="78">
        <f t="shared" si="325"/>
        <v>3.7</v>
      </c>
      <c r="V4209" s="13">
        <v>0.85000000000000009</v>
      </c>
      <c r="W4209" s="78">
        <f t="shared" si="327"/>
        <v>3.1199999999999997</v>
      </c>
      <c r="X4209" s="1">
        <f>VLOOKUP(E4209,'渗透率、续签率'!AG:AJ,4,0)</f>
        <v>4781.5</v>
      </c>
      <c r="Y4209" s="1">
        <f t="shared" si="328"/>
        <v>14918.279999999999</v>
      </c>
      <c r="Z4209">
        <v>9</v>
      </c>
      <c r="AA4209" s="89">
        <f t="shared" si="329"/>
        <v>353831</v>
      </c>
      <c r="AH4209" s="37"/>
      <c r="AI4209" s="37"/>
      <c r="AK4209" s="37"/>
    </row>
    <row r="4210" spans="1:37" hidden="1">
      <c r="A4210" t="s">
        <v>64</v>
      </c>
      <c r="B4210" t="s">
        <v>2</v>
      </c>
      <c r="C4210" t="s">
        <v>5</v>
      </c>
      <c r="D4210" t="s">
        <v>116</v>
      </c>
      <c r="E4210" t="s">
        <v>517</v>
      </c>
      <c r="F4210" t="str">
        <f t="shared" si="326"/>
        <v>延安市少儿才艺</v>
      </c>
      <c r="G4210" t="s">
        <v>108</v>
      </c>
      <c r="H4210" t="s">
        <v>252</v>
      </c>
      <c r="I4210" t="s">
        <v>70</v>
      </c>
      <c r="J4210">
        <v>59</v>
      </c>
      <c r="K4210">
        <v>0</v>
      </c>
      <c r="L4210" s="13">
        <f>VLOOKUP(C4210,'渗透率、续签率'!B:C,2,0)</f>
        <v>0.52400000000000002</v>
      </c>
      <c r="M4210" s="6">
        <v>0</v>
      </c>
      <c r="N4210">
        <v>3</v>
      </c>
      <c r="O4210">
        <v>0</v>
      </c>
      <c r="P4210" s="6">
        <v>0</v>
      </c>
      <c r="Q4210" s="13">
        <v>0</v>
      </c>
      <c r="R4210" s="13">
        <v>0</v>
      </c>
      <c r="S4210" s="31">
        <v>55</v>
      </c>
      <c r="T4210" s="6">
        <f>VLOOKUP(E4210,'参数设置&amp;汇总'!S:U,3,0)</f>
        <v>0.05</v>
      </c>
      <c r="U4210" s="78">
        <f t="shared" si="325"/>
        <v>0.15000000000000002</v>
      </c>
      <c r="V4210" s="13">
        <v>0.85000000000000009</v>
      </c>
      <c r="W4210" s="78">
        <f t="shared" si="327"/>
        <v>0.17647058823529413</v>
      </c>
      <c r="X4210" s="1">
        <f>VLOOKUP(E4210,'渗透率、续签率'!AG:AJ,4,0)</f>
        <v>4781.5</v>
      </c>
      <c r="Y4210" s="1">
        <f t="shared" si="328"/>
        <v>843.7941176470589</v>
      </c>
      <c r="Z4210">
        <v>0</v>
      </c>
      <c r="AA4210" s="89">
        <f t="shared" si="329"/>
        <v>14344.5</v>
      </c>
      <c r="AH4210" s="37"/>
      <c r="AI4210" s="37"/>
      <c r="AK4210" s="37"/>
    </row>
    <row r="4211" spans="1:37" hidden="1">
      <c r="A4211" t="s">
        <v>64</v>
      </c>
      <c r="B4211" t="s">
        <v>2</v>
      </c>
      <c r="C4211" t="s">
        <v>5</v>
      </c>
      <c r="D4211" t="s">
        <v>116</v>
      </c>
      <c r="E4211" t="s">
        <v>517</v>
      </c>
      <c r="F4211" t="str">
        <f t="shared" si="326"/>
        <v>延边朝鲜族自治州少儿才艺</v>
      </c>
      <c r="G4211" t="s">
        <v>188</v>
      </c>
      <c r="H4211" t="s">
        <v>253</v>
      </c>
      <c r="I4211" t="s">
        <v>70</v>
      </c>
      <c r="J4211">
        <v>77</v>
      </c>
      <c r="K4211">
        <v>0</v>
      </c>
      <c r="L4211" s="13">
        <f>VLOOKUP(C4211,'渗透率、续签率'!B:C,2,0)</f>
        <v>0.52400000000000002</v>
      </c>
      <c r="M4211" s="6">
        <v>0</v>
      </c>
      <c r="N4211">
        <v>7</v>
      </c>
      <c r="O4211">
        <v>0</v>
      </c>
      <c r="P4211" s="6">
        <v>0</v>
      </c>
      <c r="Q4211" s="13">
        <v>0</v>
      </c>
      <c r="R4211" s="13">
        <v>0</v>
      </c>
      <c r="S4211" s="31">
        <v>74</v>
      </c>
      <c r="T4211" s="6">
        <f>VLOOKUP(E4211,'参数设置&amp;汇总'!S:U,3,0)</f>
        <v>0.05</v>
      </c>
      <c r="U4211" s="78">
        <f t="shared" si="325"/>
        <v>0.35000000000000003</v>
      </c>
      <c r="V4211" s="13">
        <v>0.85000000000000009</v>
      </c>
      <c r="W4211" s="78">
        <f t="shared" si="327"/>
        <v>0.41176470588235292</v>
      </c>
      <c r="X4211" s="1">
        <f>VLOOKUP(E4211,'渗透率、续签率'!AG:AJ,4,0)</f>
        <v>4781.5</v>
      </c>
      <c r="Y4211" s="1">
        <f t="shared" si="328"/>
        <v>1968.8529411764705</v>
      </c>
      <c r="Z4211">
        <v>0</v>
      </c>
      <c r="AA4211" s="89">
        <f t="shared" si="329"/>
        <v>33470.5</v>
      </c>
      <c r="AH4211" s="37"/>
      <c r="AI4211" s="37"/>
      <c r="AK4211" s="37"/>
    </row>
    <row r="4212" spans="1:37" hidden="1">
      <c r="A4212" t="s">
        <v>64</v>
      </c>
      <c r="B4212" t="s">
        <v>2</v>
      </c>
      <c r="C4212" t="s">
        <v>5</v>
      </c>
      <c r="D4212" t="s">
        <v>116</v>
      </c>
      <c r="E4212" t="s">
        <v>517</v>
      </c>
      <c r="F4212" t="str">
        <f t="shared" si="326"/>
        <v>开封市少儿才艺</v>
      </c>
      <c r="G4212" t="s">
        <v>110</v>
      </c>
      <c r="H4212" t="s">
        <v>254</v>
      </c>
      <c r="I4212" t="s">
        <v>70</v>
      </c>
      <c r="J4212">
        <v>166</v>
      </c>
      <c r="K4212">
        <v>0</v>
      </c>
      <c r="L4212" s="13">
        <f>VLOOKUP(C4212,'渗透率、续签率'!B:C,2,0)</f>
        <v>0.52400000000000002</v>
      </c>
      <c r="M4212" s="6">
        <v>0</v>
      </c>
      <c r="N4212">
        <v>23</v>
      </c>
      <c r="O4212">
        <v>0</v>
      </c>
      <c r="P4212" s="6">
        <v>0</v>
      </c>
      <c r="Q4212" s="13">
        <v>0</v>
      </c>
      <c r="R4212" s="13">
        <v>0</v>
      </c>
      <c r="S4212" s="31">
        <v>209</v>
      </c>
      <c r="T4212" s="6">
        <f>VLOOKUP(E4212,'参数设置&amp;汇总'!S:U,3,0)</f>
        <v>0.05</v>
      </c>
      <c r="U4212" s="78">
        <f t="shared" si="325"/>
        <v>1.1500000000000001</v>
      </c>
      <c r="V4212" s="13">
        <v>0.85000000000000009</v>
      </c>
      <c r="W4212" s="78">
        <f t="shared" si="327"/>
        <v>1.3529411764705883</v>
      </c>
      <c r="X4212" s="1">
        <f>VLOOKUP(E4212,'渗透率、续签率'!AG:AJ,4,0)</f>
        <v>4781.5</v>
      </c>
      <c r="Y4212" s="1">
        <f t="shared" si="328"/>
        <v>6469.088235294118</v>
      </c>
      <c r="Z4212">
        <v>6</v>
      </c>
      <c r="AA4212" s="89">
        <f t="shared" si="329"/>
        <v>109974.5</v>
      </c>
    </row>
    <row r="4213" spans="1:37" hidden="1">
      <c r="A4213" t="s">
        <v>64</v>
      </c>
      <c r="B4213" t="s">
        <v>2</v>
      </c>
      <c r="C4213" t="s">
        <v>5</v>
      </c>
      <c r="D4213" t="s">
        <v>116</v>
      </c>
      <c r="E4213" t="s">
        <v>517</v>
      </c>
      <c r="F4213" t="str">
        <f t="shared" si="326"/>
        <v>张家口市少儿才艺</v>
      </c>
      <c r="G4213" t="s">
        <v>159</v>
      </c>
      <c r="H4213" t="s">
        <v>255</v>
      </c>
      <c r="I4213" t="s">
        <v>70</v>
      </c>
      <c r="J4213">
        <v>132</v>
      </c>
      <c r="K4213">
        <v>0</v>
      </c>
      <c r="L4213" s="13">
        <f>VLOOKUP(C4213,'渗透率、续签率'!B:C,2,0)</f>
        <v>0.52400000000000002</v>
      </c>
      <c r="M4213" s="6">
        <v>0</v>
      </c>
      <c r="N4213">
        <v>19</v>
      </c>
      <c r="O4213">
        <v>0</v>
      </c>
      <c r="P4213" s="6">
        <v>0</v>
      </c>
      <c r="Q4213" s="13">
        <v>0</v>
      </c>
      <c r="R4213" s="13">
        <v>0</v>
      </c>
      <c r="S4213" s="31">
        <v>199</v>
      </c>
      <c r="T4213" s="6">
        <f>VLOOKUP(E4213,'参数设置&amp;汇总'!S:U,3,0)</f>
        <v>0.05</v>
      </c>
      <c r="U4213" s="78">
        <f t="shared" si="325"/>
        <v>0.95000000000000007</v>
      </c>
      <c r="V4213" s="13">
        <v>0.85000000000000009</v>
      </c>
      <c r="W4213" s="78">
        <f t="shared" si="327"/>
        <v>1.1176470588235294</v>
      </c>
      <c r="X4213" s="1">
        <f>VLOOKUP(E4213,'渗透率、续签率'!AG:AJ,4,0)</f>
        <v>4781.5</v>
      </c>
      <c r="Y4213" s="1">
        <f t="shared" si="328"/>
        <v>5344.0294117647063</v>
      </c>
      <c r="Z4213">
        <v>5</v>
      </c>
      <c r="AA4213" s="89">
        <f t="shared" si="329"/>
        <v>90848.5</v>
      </c>
      <c r="AH4213" s="37"/>
      <c r="AI4213" s="37"/>
      <c r="AK4213" s="37"/>
    </row>
    <row r="4214" spans="1:37" hidden="1">
      <c r="A4214" t="s">
        <v>64</v>
      </c>
      <c r="B4214" t="s">
        <v>2</v>
      </c>
      <c r="C4214" t="s">
        <v>5</v>
      </c>
      <c r="D4214" t="s">
        <v>116</v>
      </c>
      <c r="E4214" t="s">
        <v>517</v>
      </c>
      <c r="F4214" t="str">
        <f t="shared" si="326"/>
        <v>张家界市少儿才艺</v>
      </c>
      <c r="G4214" t="s">
        <v>113</v>
      </c>
      <c r="H4214" t="s">
        <v>256</v>
      </c>
      <c r="I4214" t="s">
        <v>68</v>
      </c>
      <c r="J4214">
        <v>44</v>
      </c>
      <c r="K4214">
        <v>0</v>
      </c>
      <c r="L4214" s="13">
        <f>VLOOKUP(C4214,'渗透率、续签率'!B:C,2,0)</f>
        <v>0.52400000000000002</v>
      </c>
      <c r="M4214" s="6">
        <v>0</v>
      </c>
      <c r="N4214">
        <v>5</v>
      </c>
      <c r="O4214">
        <v>0</v>
      </c>
      <c r="P4214" s="6">
        <v>0</v>
      </c>
      <c r="Q4214" s="13">
        <v>0</v>
      </c>
      <c r="R4214" s="13">
        <v>0</v>
      </c>
      <c r="S4214" s="31">
        <v>48</v>
      </c>
      <c r="T4214" s="6">
        <f>VLOOKUP(E4214,'参数设置&amp;汇总'!S:U,3,0)</f>
        <v>0.05</v>
      </c>
      <c r="U4214" s="78">
        <f t="shared" si="325"/>
        <v>0.25</v>
      </c>
      <c r="V4214" s="13">
        <v>0.85000000000000009</v>
      </c>
      <c r="W4214" s="78">
        <f t="shared" si="327"/>
        <v>0.29411764705882348</v>
      </c>
      <c r="X4214" s="1">
        <f>VLOOKUP(E4214,'渗透率、续签率'!AG:AJ,4,0)</f>
        <v>4781.5</v>
      </c>
      <c r="Y4214" s="1">
        <f t="shared" si="328"/>
        <v>1406.3235294117644</v>
      </c>
      <c r="Z4214">
        <v>0</v>
      </c>
      <c r="AA4214" s="89">
        <f t="shared" si="329"/>
        <v>23907.5</v>
      </c>
      <c r="AH4214" s="37"/>
      <c r="AI4214" s="37"/>
      <c r="AJ4214" s="1"/>
      <c r="AK4214" s="37"/>
    </row>
    <row r="4215" spans="1:37" hidden="1">
      <c r="A4215" t="s">
        <v>64</v>
      </c>
      <c r="B4215" t="s">
        <v>2</v>
      </c>
      <c r="C4215" t="s">
        <v>5</v>
      </c>
      <c r="D4215" t="s">
        <v>116</v>
      </c>
      <c r="E4215" t="s">
        <v>517</v>
      </c>
      <c r="F4215" t="str">
        <f t="shared" si="326"/>
        <v>张掖市少儿才艺</v>
      </c>
      <c r="G4215" t="s">
        <v>132</v>
      </c>
      <c r="H4215" t="s">
        <v>257</v>
      </c>
      <c r="I4215" t="s">
        <v>70</v>
      </c>
      <c r="J4215">
        <v>44</v>
      </c>
      <c r="K4215">
        <v>0</v>
      </c>
      <c r="L4215" s="13">
        <f>VLOOKUP(C4215,'渗透率、续签率'!B:C,2,0)</f>
        <v>0.52400000000000002</v>
      </c>
      <c r="M4215" s="6">
        <v>0</v>
      </c>
      <c r="N4215">
        <v>6</v>
      </c>
      <c r="O4215">
        <v>0</v>
      </c>
      <c r="P4215" s="6">
        <v>0</v>
      </c>
      <c r="Q4215" s="13">
        <v>0</v>
      </c>
      <c r="R4215" s="13">
        <v>0</v>
      </c>
      <c r="S4215" s="31">
        <v>45</v>
      </c>
      <c r="T4215" s="6">
        <f>VLOOKUP(E4215,'参数设置&amp;汇总'!S:U,3,0)</f>
        <v>0.05</v>
      </c>
      <c r="U4215" s="78">
        <f t="shared" si="325"/>
        <v>0.30000000000000004</v>
      </c>
      <c r="V4215" s="13">
        <v>0.85000000000000009</v>
      </c>
      <c r="W4215" s="78">
        <f t="shared" si="327"/>
        <v>0.35294117647058826</v>
      </c>
      <c r="X4215" s="1">
        <f>VLOOKUP(E4215,'渗透率、续签率'!AG:AJ,4,0)</f>
        <v>4781.5</v>
      </c>
      <c r="Y4215" s="1">
        <f t="shared" si="328"/>
        <v>1687.5882352941178</v>
      </c>
      <c r="Z4215">
        <v>1</v>
      </c>
      <c r="AA4215" s="89">
        <f t="shared" si="329"/>
        <v>28689</v>
      </c>
      <c r="AH4215" s="37"/>
      <c r="AI4215" s="37"/>
      <c r="AK4215" s="37"/>
    </row>
    <row r="4216" spans="1:37" hidden="1">
      <c r="A4216" t="s">
        <v>64</v>
      </c>
      <c r="B4216" t="s">
        <v>2</v>
      </c>
      <c r="C4216" t="s">
        <v>5</v>
      </c>
      <c r="D4216" t="s">
        <v>116</v>
      </c>
      <c r="E4216" t="s">
        <v>517</v>
      </c>
      <c r="F4216" t="str">
        <f t="shared" si="326"/>
        <v>徐州市少儿才艺</v>
      </c>
      <c r="G4216" t="s">
        <v>73</v>
      </c>
      <c r="H4216" t="s">
        <v>258</v>
      </c>
      <c r="I4216" t="s">
        <v>70</v>
      </c>
      <c r="J4216">
        <v>447</v>
      </c>
      <c r="K4216">
        <v>10</v>
      </c>
      <c r="L4216" s="13">
        <f>VLOOKUP(C4216,'渗透率、续签率'!B:C,2,0)</f>
        <v>0.52400000000000002</v>
      </c>
      <c r="M4216" s="6">
        <v>0.02</v>
      </c>
      <c r="N4216">
        <v>44</v>
      </c>
      <c r="O4216">
        <v>10</v>
      </c>
      <c r="P4216" s="6">
        <v>0.23</v>
      </c>
      <c r="Q4216" s="13">
        <v>0.40200000000000002</v>
      </c>
      <c r="R4216" s="13">
        <v>0.38300000000000001</v>
      </c>
      <c r="S4216" s="31">
        <v>893</v>
      </c>
      <c r="T4216" s="6">
        <f>VLOOKUP(E4216,'参数设置&amp;汇总'!S:U,3,0)</f>
        <v>0.05</v>
      </c>
      <c r="U4216" s="78">
        <f t="shared" si="325"/>
        <v>10</v>
      </c>
      <c r="V4216" s="13">
        <v>0.85000000000000009</v>
      </c>
      <c r="W4216" s="78">
        <f t="shared" si="327"/>
        <v>5.5999999999999988</v>
      </c>
      <c r="X4216" s="1">
        <f>VLOOKUP(E4216,'渗透率、续签率'!AG:AJ,4,0)</f>
        <v>4781.5</v>
      </c>
      <c r="Y4216" s="1">
        <f t="shared" si="328"/>
        <v>26776.399999999994</v>
      </c>
      <c r="Z4216">
        <v>35</v>
      </c>
      <c r="AA4216" s="89">
        <f t="shared" si="329"/>
        <v>210386</v>
      </c>
      <c r="AH4216" s="37"/>
      <c r="AI4216" s="37"/>
      <c r="AK4216" s="37"/>
    </row>
    <row r="4217" spans="1:37" hidden="1">
      <c r="A4217" t="s">
        <v>64</v>
      </c>
      <c r="B4217" t="s">
        <v>2</v>
      </c>
      <c r="C4217" t="s">
        <v>5</v>
      </c>
      <c r="D4217" t="s">
        <v>116</v>
      </c>
      <c r="E4217" t="s">
        <v>517</v>
      </c>
      <c r="F4217" t="str">
        <f t="shared" si="326"/>
        <v>德宏傣族景颇族自治州少儿才艺</v>
      </c>
      <c r="G4217" t="s">
        <v>99</v>
      </c>
      <c r="H4217" t="s">
        <v>259</v>
      </c>
      <c r="I4217" t="s">
        <v>68</v>
      </c>
      <c r="J4217">
        <v>42</v>
      </c>
      <c r="K4217">
        <v>0</v>
      </c>
      <c r="L4217" s="13">
        <f>VLOOKUP(C4217,'渗透率、续签率'!B:C,2,0)</f>
        <v>0.52400000000000002</v>
      </c>
      <c r="M4217" s="6">
        <v>0</v>
      </c>
      <c r="N4217">
        <v>5</v>
      </c>
      <c r="O4217">
        <v>0</v>
      </c>
      <c r="P4217" s="6">
        <v>0</v>
      </c>
      <c r="Q4217" s="13">
        <v>0</v>
      </c>
      <c r="R4217" s="13">
        <v>0</v>
      </c>
      <c r="S4217" s="31">
        <v>49</v>
      </c>
      <c r="T4217" s="6">
        <f>VLOOKUP(E4217,'参数设置&amp;汇总'!S:U,3,0)</f>
        <v>0.05</v>
      </c>
      <c r="U4217" s="78">
        <f t="shared" si="325"/>
        <v>0.25</v>
      </c>
      <c r="V4217" s="13">
        <v>0.85000000000000009</v>
      </c>
      <c r="W4217" s="78">
        <f t="shared" si="327"/>
        <v>0.29411764705882348</v>
      </c>
      <c r="X4217" s="1">
        <f>VLOOKUP(E4217,'渗透率、续签率'!AG:AJ,4,0)</f>
        <v>4781.5</v>
      </c>
      <c r="Y4217" s="1">
        <f t="shared" si="328"/>
        <v>1406.3235294117644</v>
      </c>
      <c r="Z4217">
        <v>0</v>
      </c>
      <c r="AA4217" s="89">
        <f t="shared" si="329"/>
        <v>23907.5</v>
      </c>
      <c r="AH4217" s="37"/>
      <c r="AI4217" s="37"/>
      <c r="AK4217" s="37"/>
    </row>
    <row r="4218" spans="1:37" hidden="1">
      <c r="A4218" t="s">
        <v>64</v>
      </c>
      <c r="B4218" t="s">
        <v>2</v>
      </c>
      <c r="C4218" t="s">
        <v>5</v>
      </c>
      <c r="D4218" t="s">
        <v>116</v>
      </c>
      <c r="E4218" t="s">
        <v>517</v>
      </c>
      <c r="F4218" t="str">
        <f t="shared" si="326"/>
        <v>德州市少儿才艺</v>
      </c>
      <c r="G4218" t="s">
        <v>103</v>
      </c>
      <c r="H4218" t="s">
        <v>260</v>
      </c>
      <c r="I4218" t="s">
        <v>70</v>
      </c>
      <c r="J4218">
        <v>205</v>
      </c>
      <c r="K4218">
        <v>0</v>
      </c>
      <c r="L4218" s="13">
        <f>VLOOKUP(C4218,'渗透率、续签率'!B:C,2,0)</f>
        <v>0.52400000000000002</v>
      </c>
      <c r="M4218" s="6">
        <v>0</v>
      </c>
      <c r="N4218">
        <v>24</v>
      </c>
      <c r="O4218">
        <v>0</v>
      </c>
      <c r="P4218" s="6">
        <v>0</v>
      </c>
      <c r="Q4218" s="13">
        <v>0</v>
      </c>
      <c r="R4218" s="13">
        <v>0</v>
      </c>
      <c r="S4218" s="31">
        <v>259</v>
      </c>
      <c r="T4218" s="6">
        <f>VLOOKUP(E4218,'参数设置&amp;汇总'!S:U,3,0)</f>
        <v>0.05</v>
      </c>
      <c r="U4218" s="78">
        <f t="shared" si="325"/>
        <v>1.2000000000000002</v>
      </c>
      <c r="V4218" s="13">
        <v>0.85000000000000009</v>
      </c>
      <c r="W4218" s="78">
        <f t="shared" si="327"/>
        <v>1.411764705882353</v>
      </c>
      <c r="X4218" s="1">
        <f>VLOOKUP(E4218,'渗透率、续签率'!AG:AJ,4,0)</f>
        <v>4781.5</v>
      </c>
      <c r="Y4218" s="1">
        <f t="shared" si="328"/>
        <v>6750.3529411764712</v>
      </c>
      <c r="Z4218">
        <v>3</v>
      </c>
      <c r="AA4218" s="89">
        <f t="shared" si="329"/>
        <v>114756</v>
      </c>
      <c r="AH4218" s="37"/>
      <c r="AI4218" s="37"/>
      <c r="AK4218" s="37"/>
    </row>
    <row r="4219" spans="1:37" hidden="1">
      <c r="A4219" t="s">
        <v>64</v>
      </c>
      <c r="B4219" t="s">
        <v>2</v>
      </c>
      <c r="C4219" t="s">
        <v>5</v>
      </c>
      <c r="D4219" t="s">
        <v>116</v>
      </c>
      <c r="E4219" t="s">
        <v>517</v>
      </c>
      <c r="F4219" t="str">
        <f t="shared" si="326"/>
        <v>德阳市少儿才艺</v>
      </c>
      <c r="G4219" t="s">
        <v>77</v>
      </c>
      <c r="H4219" t="s">
        <v>261</v>
      </c>
      <c r="I4219" t="s">
        <v>70</v>
      </c>
      <c r="J4219">
        <v>83</v>
      </c>
      <c r="K4219">
        <v>0</v>
      </c>
      <c r="L4219" s="13">
        <f>VLOOKUP(C4219,'渗透率、续签率'!B:C,2,0)</f>
        <v>0.52400000000000002</v>
      </c>
      <c r="M4219" s="6">
        <v>0</v>
      </c>
      <c r="N4219">
        <v>6</v>
      </c>
      <c r="O4219">
        <v>0</v>
      </c>
      <c r="P4219" s="6">
        <v>0</v>
      </c>
      <c r="Q4219" s="13">
        <v>0</v>
      </c>
      <c r="R4219" s="13">
        <v>0</v>
      </c>
      <c r="S4219" s="31">
        <v>100</v>
      </c>
      <c r="T4219" s="6">
        <f>VLOOKUP(E4219,'参数设置&amp;汇总'!S:U,3,0)</f>
        <v>0.05</v>
      </c>
      <c r="U4219" s="78">
        <f t="shared" si="325"/>
        <v>0.30000000000000004</v>
      </c>
      <c r="V4219" s="13">
        <v>0.85000000000000009</v>
      </c>
      <c r="W4219" s="78">
        <f t="shared" si="327"/>
        <v>0.35294117647058826</v>
      </c>
      <c r="X4219" s="1">
        <f>VLOOKUP(E4219,'渗透率、续签率'!AG:AJ,4,0)</f>
        <v>4781.5</v>
      </c>
      <c r="Y4219" s="1">
        <f t="shared" si="328"/>
        <v>1687.5882352941178</v>
      </c>
      <c r="Z4219">
        <v>6</v>
      </c>
      <c r="AA4219" s="89">
        <f t="shared" si="329"/>
        <v>28689</v>
      </c>
      <c r="AH4219" s="37"/>
      <c r="AI4219" s="37"/>
      <c r="AK4219" s="37"/>
    </row>
    <row r="4220" spans="1:37" hidden="1">
      <c r="A4220" t="s">
        <v>64</v>
      </c>
      <c r="B4220" t="s">
        <v>2</v>
      </c>
      <c r="C4220" t="s">
        <v>5</v>
      </c>
      <c r="D4220" t="s">
        <v>116</v>
      </c>
      <c r="E4220" t="s">
        <v>517</v>
      </c>
      <c r="F4220" t="str">
        <f t="shared" si="326"/>
        <v>忻州市少儿才艺</v>
      </c>
      <c r="G4220" t="s">
        <v>134</v>
      </c>
      <c r="H4220" t="s">
        <v>262</v>
      </c>
      <c r="I4220" t="s">
        <v>70</v>
      </c>
      <c r="J4220">
        <v>64</v>
      </c>
      <c r="K4220">
        <v>0</v>
      </c>
      <c r="L4220" s="13">
        <f>VLOOKUP(C4220,'渗透率、续签率'!B:C,2,0)</f>
        <v>0.52400000000000002</v>
      </c>
      <c r="M4220" s="6">
        <v>0</v>
      </c>
      <c r="N4220">
        <v>12</v>
      </c>
      <c r="O4220">
        <v>0</v>
      </c>
      <c r="P4220" s="6">
        <v>0</v>
      </c>
      <c r="Q4220" s="13">
        <v>0</v>
      </c>
      <c r="R4220" s="13">
        <v>0</v>
      </c>
      <c r="S4220" s="31">
        <v>83</v>
      </c>
      <c r="T4220" s="6">
        <f>VLOOKUP(E4220,'参数设置&amp;汇总'!S:U,3,0)</f>
        <v>0.05</v>
      </c>
      <c r="U4220" s="78">
        <f t="shared" si="325"/>
        <v>0.60000000000000009</v>
      </c>
      <c r="V4220" s="13">
        <v>0.85000000000000009</v>
      </c>
      <c r="W4220" s="78">
        <f t="shared" si="327"/>
        <v>0.70588235294117652</v>
      </c>
      <c r="X4220" s="1">
        <f>VLOOKUP(E4220,'渗透率、续签率'!AG:AJ,4,0)</f>
        <v>4781.5</v>
      </c>
      <c r="Y4220" s="1">
        <f t="shared" si="328"/>
        <v>3375.1764705882356</v>
      </c>
      <c r="Z4220">
        <v>1</v>
      </c>
      <c r="AA4220" s="89">
        <f t="shared" si="329"/>
        <v>57378</v>
      </c>
      <c r="AH4220" s="37"/>
      <c r="AI4220" s="37"/>
      <c r="AK4220" s="37"/>
    </row>
    <row r="4221" spans="1:37" hidden="1">
      <c r="A4221" t="s">
        <v>64</v>
      </c>
      <c r="B4221" t="s">
        <v>2</v>
      </c>
      <c r="C4221" t="s">
        <v>5</v>
      </c>
      <c r="D4221" t="s">
        <v>116</v>
      </c>
      <c r="E4221" t="s">
        <v>517</v>
      </c>
      <c r="F4221" t="str">
        <f t="shared" si="326"/>
        <v>怀化市少儿才艺</v>
      </c>
      <c r="G4221" t="s">
        <v>113</v>
      </c>
      <c r="H4221" t="s">
        <v>263</v>
      </c>
      <c r="I4221" t="s">
        <v>68</v>
      </c>
      <c r="J4221">
        <v>93</v>
      </c>
      <c r="K4221">
        <v>0</v>
      </c>
      <c r="L4221" s="13">
        <f>VLOOKUP(C4221,'渗透率、续签率'!B:C,2,0)</f>
        <v>0.52400000000000002</v>
      </c>
      <c r="M4221" s="6">
        <v>0</v>
      </c>
      <c r="N4221">
        <v>6</v>
      </c>
      <c r="O4221">
        <v>0</v>
      </c>
      <c r="P4221" s="6">
        <v>0</v>
      </c>
      <c r="Q4221" s="13">
        <v>0</v>
      </c>
      <c r="R4221" s="13">
        <v>0</v>
      </c>
      <c r="S4221" s="31">
        <v>83</v>
      </c>
      <c r="T4221" s="6">
        <f>VLOOKUP(E4221,'参数设置&amp;汇总'!S:U,3,0)</f>
        <v>0.05</v>
      </c>
      <c r="U4221" s="78">
        <f t="shared" si="325"/>
        <v>0.30000000000000004</v>
      </c>
      <c r="V4221" s="13">
        <v>0.85000000000000009</v>
      </c>
      <c r="W4221" s="78">
        <f t="shared" si="327"/>
        <v>0.35294117647058826</v>
      </c>
      <c r="X4221" s="1">
        <f>VLOOKUP(E4221,'渗透率、续签率'!AG:AJ,4,0)</f>
        <v>4781.5</v>
      </c>
      <c r="Y4221" s="1">
        <f t="shared" si="328"/>
        <v>1687.5882352941178</v>
      </c>
      <c r="Z4221">
        <v>1</v>
      </c>
      <c r="AA4221" s="89">
        <f t="shared" si="329"/>
        <v>28689</v>
      </c>
      <c r="AH4221" s="37"/>
      <c r="AI4221" s="37"/>
      <c r="AK4221" s="37"/>
    </row>
    <row r="4222" spans="1:37" hidden="1">
      <c r="A4222" t="s">
        <v>64</v>
      </c>
      <c r="B4222" t="s">
        <v>2</v>
      </c>
      <c r="C4222" t="s">
        <v>5</v>
      </c>
      <c r="D4222" t="s">
        <v>116</v>
      </c>
      <c r="E4222" t="s">
        <v>517</v>
      </c>
      <c r="F4222" t="str">
        <f t="shared" si="326"/>
        <v>怒江傈僳族自治州少儿才艺</v>
      </c>
      <c r="G4222" t="s">
        <v>99</v>
      </c>
      <c r="H4222" t="s">
        <v>264</v>
      </c>
      <c r="I4222" t="s">
        <v>68</v>
      </c>
      <c r="J4222">
        <v>3</v>
      </c>
      <c r="K4222">
        <v>0</v>
      </c>
      <c r="L4222" s="13">
        <f>VLOOKUP(C4222,'渗透率、续签率'!B:C,2,0)</f>
        <v>0.52400000000000002</v>
      </c>
      <c r="M4222" s="6">
        <v>0</v>
      </c>
      <c r="N4222">
        <v>0</v>
      </c>
      <c r="O4222">
        <v>0</v>
      </c>
      <c r="P4222" s="6">
        <v>0</v>
      </c>
      <c r="Q4222" s="13">
        <v>0</v>
      </c>
      <c r="R4222" s="13">
        <v>0</v>
      </c>
      <c r="S4222" s="31">
        <v>2</v>
      </c>
      <c r="T4222" s="6">
        <f>VLOOKUP(E4222,'参数设置&amp;汇总'!S:U,3,0)</f>
        <v>0.05</v>
      </c>
      <c r="U4222" s="78">
        <f t="shared" si="325"/>
        <v>0</v>
      </c>
      <c r="V4222" s="13">
        <v>0.85000000000000009</v>
      </c>
      <c r="W4222" s="78">
        <f t="shared" si="327"/>
        <v>0</v>
      </c>
      <c r="X4222" s="1">
        <f>VLOOKUP(E4222,'渗透率、续签率'!AG:AJ,4,0)</f>
        <v>4781.5</v>
      </c>
      <c r="Y4222" s="1">
        <f t="shared" si="328"/>
        <v>0</v>
      </c>
      <c r="Z4222">
        <v>0</v>
      </c>
      <c r="AA4222" s="89">
        <f t="shared" si="329"/>
        <v>0</v>
      </c>
      <c r="AH4222" s="37"/>
      <c r="AI4222" s="37"/>
      <c r="AK4222" s="37"/>
    </row>
    <row r="4223" spans="1:37" hidden="1">
      <c r="A4223" t="s">
        <v>64</v>
      </c>
      <c r="B4223" t="s">
        <v>2</v>
      </c>
      <c r="C4223" t="s">
        <v>5</v>
      </c>
      <c r="D4223" t="s">
        <v>116</v>
      </c>
      <c r="E4223" t="s">
        <v>517</v>
      </c>
      <c r="F4223" t="str">
        <f t="shared" si="326"/>
        <v>恩施土家族苗族自治州少儿才艺</v>
      </c>
      <c r="G4223" t="s">
        <v>81</v>
      </c>
      <c r="H4223" t="s">
        <v>265</v>
      </c>
      <c r="I4223" t="s">
        <v>68</v>
      </c>
      <c r="J4223">
        <v>115</v>
      </c>
      <c r="K4223">
        <v>0</v>
      </c>
      <c r="L4223" s="13">
        <f>VLOOKUP(C4223,'渗透率、续签率'!B:C,2,0)</f>
        <v>0.52400000000000002</v>
      </c>
      <c r="M4223" s="6">
        <v>0</v>
      </c>
      <c r="N4223">
        <v>4</v>
      </c>
      <c r="O4223">
        <v>0</v>
      </c>
      <c r="P4223" s="6">
        <v>0</v>
      </c>
      <c r="Q4223" s="13">
        <v>0</v>
      </c>
      <c r="R4223" s="13">
        <v>0</v>
      </c>
      <c r="S4223" s="31">
        <v>84</v>
      </c>
      <c r="T4223" s="6">
        <f>VLOOKUP(E4223,'参数设置&amp;汇总'!S:U,3,0)</f>
        <v>0.05</v>
      </c>
      <c r="U4223" s="78">
        <f t="shared" si="325"/>
        <v>0.2</v>
      </c>
      <c r="V4223" s="13">
        <v>0.85000000000000009</v>
      </c>
      <c r="W4223" s="78">
        <f t="shared" si="327"/>
        <v>0.23529411764705882</v>
      </c>
      <c r="X4223" s="1">
        <f>VLOOKUP(E4223,'渗透率、续签率'!AG:AJ,4,0)</f>
        <v>4781.5</v>
      </c>
      <c r="Y4223" s="1">
        <f t="shared" si="328"/>
        <v>1125.0588235294117</v>
      </c>
      <c r="Z4223">
        <v>6</v>
      </c>
      <c r="AA4223" s="89">
        <f t="shared" si="329"/>
        <v>19126</v>
      </c>
      <c r="AH4223" s="37"/>
      <c r="AI4223" s="37"/>
      <c r="AK4223" s="37"/>
    </row>
    <row r="4224" spans="1:37" hidden="1">
      <c r="A4224" t="s">
        <v>64</v>
      </c>
      <c r="B4224" t="s">
        <v>2</v>
      </c>
      <c r="C4224" t="s">
        <v>5</v>
      </c>
      <c r="D4224" t="s">
        <v>116</v>
      </c>
      <c r="E4224" t="s">
        <v>517</v>
      </c>
      <c r="F4224" t="str">
        <f t="shared" si="326"/>
        <v>惠州市少儿才艺</v>
      </c>
      <c r="G4224" t="s">
        <v>75</v>
      </c>
      <c r="H4224" t="s">
        <v>266</v>
      </c>
      <c r="I4224" t="s">
        <v>68</v>
      </c>
      <c r="J4224">
        <v>616</v>
      </c>
      <c r="K4224">
        <v>2</v>
      </c>
      <c r="L4224" s="13">
        <f>VLOOKUP(C4224,'渗透率、续签率'!B:C,2,0)</f>
        <v>0.52400000000000002</v>
      </c>
      <c r="M4224" s="6">
        <v>0</v>
      </c>
      <c r="N4224">
        <v>83</v>
      </c>
      <c r="O4224">
        <v>2</v>
      </c>
      <c r="P4224" s="6">
        <v>0.02</v>
      </c>
      <c r="Q4224" s="13">
        <v>3.3000000000000002E-2</v>
      </c>
      <c r="R4224" s="13">
        <v>0</v>
      </c>
      <c r="S4224" s="31">
        <v>918</v>
      </c>
      <c r="T4224" s="6">
        <f>VLOOKUP(E4224,'参数设置&amp;汇总'!S:U,3,0)</f>
        <v>0.05</v>
      </c>
      <c r="U4224" s="78">
        <f t="shared" si="325"/>
        <v>4.1500000000000004</v>
      </c>
      <c r="V4224" s="13">
        <v>0.85000000000000009</v>
      </c>
      <c r="W4224" s="78">
        <f t="shared" si="327"/>
        <v>3.6494117647058824</v>
      </c>
      <c r="X4224" s="1">
        <f>VLOOKUP(E4224,'渗透率、续签率'!AG:AJ,4,0)</f>
        <v>4781.5</v>
      </c>
      <c r="Y4224" s="1">
        <f t="shared" si="328"/>
        <v>17449.662352941177</v>
      </c>
      <c r="Z4224">
        <v>42</v>
      </c>
      <c r="AA4224" s="89">
        <f t="shared" si="329"/>
        <v>396864.5</v>
      </c>
      <c r="AH4224" s="37"/>
      <c r="AI4224" s="37"/>
      <c r="AK4224" s="37"/>
    </row>
    <row r="4225" spans="1:37" hidden="1">
      <c r="A4225" t="s">
        <v>64</v>
      </c>
      <c r="B4225" t="s">
        <v>2</v>
      </c>
      <c r="C4225" t="s">
        <v>5</v>
      </c>
      <c r="D4225" t="s">
        <v>116</v>
      </c>
      <c r="E4225" t="s">
        <v>517</v>
      </c>
      <c r="F4225" t="str">
        <f t="shared" si="326"/>
        <v>扬州市少儿才艺</v>
      </c>
      <c r="G4225" t="s">
        <v>73</v>
      </c>
      <c r="H4225" t="s">
        <v>267</v>
      </c>
      <c r="I4225" t="s">
        <v>70</v>
      </c>
      <c r="J4225">
        <v>262</v>
      </c>
      <c r="K4225">
        <v>3</v>
      </c>
      <c r="L4225" s="13">
        <f>VLOOKUP(C4225,'渗透率、续签率'!B:C,2,0)</f>
        <v>0.52400000000000002</v>
      </c>
      <c r="M4225" s="6">
        <v>0.01</v>
      </c>
      <c r="N4225">
        <v>18</v>
      </c>
      <c r="O4225">
        <v>3</v>
      </c>
      <c r="P4225" s="6">
        <v>0.17</v>
      </c>
      <c r="Q4225" s="13">
        <v>0.34</v>
      </c>
      <c r="R4225" s="13">
        <v>0.34</v>
      </c>
      <c r="S4225" s="31">
        <v>361</v>
      </c>
      <c r="T4225" s="6">
        <f>VLOOKUP(E4225,'参数设置&amp;汇总'!S:U,3,0)</f>
        <v>0.05</v>
      </c>
      <c r="U4225" s="78">
        <f t="shared" si="325"/>
        <v>3</v>
      </c>
      <c r="V4225" s="13">
        <v>0.85000000000000009</v>
      </c>
      <c r="W4225" s="78">
        <f t="shared" si="327"/>
        <v>1.6799999999999997</v>
      </c>
      <c r="X4225" s="1">
        <f>VLOOKUP(E4225,'渗透率、续签率'!AG:AJ,4,0)</f>
        <v>4781.5</v>
      </c>
      <c r="Y4225" s="1">
        <f t="shared" si="328"/>
        <v>8032.9199999999983</v>
      </c>
      <c r="Z4225">
        <v>8</v>
      </c>
      <c r="AA4225" s="89">
        <f t="shared" si="329"/>
        <v>86067</v>
      </c>
      <c r="AH4225" s="37"/>
      <c r="AI4225" s="37"/>
      <c r="AK4225" s="37"/>
    </row>
    <row r="4226" spans="1:37" hidden="1">
      <c r="A4226" t="s">
        <v>64</v>
      </c>
      <c r="B4226" t="s">
        <v>2</v>
      </c>
      <c r="C4226" t="s">
        <v>5</v>
      </c>
      <c r="D4226" t="s">
        <v>116</v>
      </c>
      <c r="E4226" t="s">
        <v>517</v>
      </c>
      <c r="F4226" t="str">
        <f t="shared" si="326"/>
        <v>承德市少儿才艺</v>
      </c>
      <c r="G4226" t="s">
        <v>159</v>
      </c>
      <c r="H4226" t="s">
        <v>268</v>
      </c>
      <c r="I4226" t="s">
        <v>70</v>
      </c>
      <c r="J4226">
        <v>66</v>
      </c>
      <c r="K4226">
        <v>0</v>
      </c>
      <c r="L4226" s="13">
        <f>VLOOKUP(C4226,'渗透率、续签率'!B:C,2,0)</f>
        <v>0.52400000000000002</v>
      </c>
      <c r="M4226" s="6">
        <v>0</v>
      </c>
      <c r="N4226">
        <v>11</v>
      </c>
      <c r="O4226">
        <v>0</v>
      </c>
      <c r="P4226" s="6">
        <v>0</v>
      </c>
      <c r="Q4226" s="13">
        <v>0</v>
      </c>
      <c r="R4226" s="13">
        <v>0</v>
      </c>
      <c r="S4226" s="31">
        <v>104</v>
      </c>
      <c r="T4226" s="6">
        <f>VLOOKUP(E4226,'参数设置&amp;汇总'!S:U,3,0)</f>
        <v>0.05</v>
      </c>
      <c r="U4226" s="78">
        <f t="shared" si="325"/>
        <v>0.55000000000000004</v>
      </c>
      <c r="V4226" s="13">
        <v>0.85000000000000009</v>
      </c>
      <c r="W4226" s="78">
        <f t="shared" si="327"/>
        <v>0.6470588235294118</v>
      </c>
      <c r="X4226" s="1">
        <f>VLOOKUP(E4226,'渗透率、续签率'!AG:AJ,4,0)</f>
        <v>4781.5</v>
      </c>
      <c r="Y4226" s="1">
        <f t="shared" si="328"/>
        <v>3093.9117647058824</v>
      </c>
      <c r="Z4226">
        <v>3</v>
      </c>
      <c r="AA4226" s="89">
        <f t="shared" si="329"/>
        <v>52596.5</v>
      </c>
      <c r="AH4226" s="37"/>
      <c r="AI4226" s="37"/>
      <c r="AK4226" s="37"/>
    </row>
    <row r="4227" spans="1:37" hidden="1">
      <c r="A4227" t="s">
        <v>64</v>
      </c>
      <c r="B4227" t="s">
        <v>2</v>
      </c>
      <c r="C4227" t="s">
        <v>5</v>
      </c>
      <c r="D4227" t="s">
        <v>116</v>
      </c>
      <c r="E4227" t="s">
        <v>517</v>
      </c>
      <c r="F4227" t="str">
        <f t="shared" si="326"/>
        <v>抚州市少儿才艺</v>
      </c>
      <c r="G4227" t="s">
        <v>90</v>
      </c>
      <c r="H4227" t="s">
        <v>269</v>
      </c>
      <c r="I4227" t="s">
        <v>68</v>
      </c>
      <c r="J4227">
        <v>118</v>
      </c>
      <c r="K4227">
        <v>0</v>
      </c>
      <c r="L4227" s="13">
        <f>VLOOKUP(C4227,'渗透率、续签率'!B:C,2,0)</f>
        <v>0.52400000000000002</v>
      </c>
      <c r="M4227" s="6">
        <v>0</v>
      </c>
      <c r="N4227">
        <v>12</v>
      </c>
      <c r="O4227">
        <v>0</v>
      </c>
      <c r="P4227" s="6">
        <v>0</v>
      </c>
      <c r="Q4227" s="13">
        <v>0</v>
      </c>
      <c r="R4227" s="13">
        <v>0</v>
      </c>
      <c r="S4227" s="31">
        <v>147</v>
      </c>
      <c r="T4227" s="6">
        <f>VLOOKUP(E4227,'参数设置&amp;汇总'!S:U,3,0)</f>
        <v>0.05</v>
      </c>
      <c r="U4227" s="78">
        <f t="shared" ref="U4227:U4290" si="330">IF(T4227*N4227&gt;=O4227,T4227*N4227,O4227)</f>
        <v>0.60000000000000009</v>
      </c>
      <c r="V4227" s="13">
        <v>0.85000000000000009</v>
      </c>
      <c r="W4227" s="78">
        <f t="shared" si="327"/>
        <v>0.70588235294117652</v>
      </c>
      <c r="X4227" s="1">
        <f>VLOOKUP(E4227,'渗透率、续签率'!AG:AJ,4,0)</f>
        <v>4781.5</v>
      </c>
      <c r="Y4227" s="1">
        <f t="shared" si="328"/>
        <v>3375.1764705882356</v>
      </c>
      <c r="Z4227">
        <v>1</v>
      </c>
      <c r="AA4227" s="89">
        <f t="shared" si="329"/>
        <v>57378</v>
      </c>
      <c r="AH4227" s="37"/>
      <c r="AI4227" s="37"/>
      <c r="AK4227" s="37"/>
    </row>
    <row r="4228" spans="1:37" hidden="1">
      <c r="A4228" t="s">
        <v>64</v>
      </c>
      <c r="B4228" t="s">
        <v>2</v>
      </c>
      <c r="C4228" t="s">
        <v>5</v>
      </c>
      <c r="D4228" t="s">
        <v>116</v>
      </c>
      <c r="E4228" t="s">
        <v>517</v>
      </c>
      <c r="F4228" t="str">
        <f t="shared" ref="F4228:F4291" si="331">H4228&amp;C4228</f>
        <v>抚顺市少儿才艺</v>
      </c>
      <c r="G4228" t="s">
        <v>101</v>
      </c>
      <c r="H4228" t="s">
        <v>270</v>
      </c>
      <c r="I4228" t="s">
        <v>70</v>
      </c>
      <c r="J4228">
        <v>45</v>
      </c>
      <c r="K4228">
        <v>0</v>
      </c>
      <c r="L4228" s="13">
        <f>VLOOKUP(C4228,'渗透率、续签率'!B:C,2,0)</f>
        <v>0.52400000000000002</v>
      </c>
      <c r="M4228" s="6">
        <v>0</v>
      </c>
      <c r="N4228">
        <v>3</v>
      </c>
      <c r="O4228">
        <v>0</v>
      </c>
      <c r="P4228" s="6">
        <v>0</v>
      </c>
      <c r="Q4228" s="13">
        <v>0</v>
      </c>
      <c r="R4228" s="13">
        <v>0</v>
      </c>
      <c r="S4228" s="31">
        <v>37</v>
      </c>
      <c r="T4228" s="6">
        <f>VLOOKUP(E4228,'参数设置&amp;汇总'!S:U,3,0)</f>
        <v>0.05</v>
      </c>
      <c r="U4228" s="78">
        <f t="shared" si="330"/>
        <v>0.15000000000000002</v>
      </c>
      <c r="V4228" s="13">
        <v>0.85000000000000009</v>
      </c>
      <c r="W4228" s="78">
        <f t="shared" ref="W4228:W4291" si="332">(O4228*(1-L4228)+IF((U4228-O4228)&lt;0,0,(U4228-O4228)))/V4228</f>
        <v>0.17647058823529413</v>
      </c>
      <c r="X4228" s="1">
        <f>VLOOKUP(E4228,'渗透率、续签率'!AG:AJ,4,0)</f>
        <v>4781.5</v>
      </c>
      <c r="Y4228" s="1">
        <f t="shared" ref="Y4228:Y4291" si="333">X4228*W4228</f>
        <v>843.7941176470589</v>
      </c>
      <c r="Z4228">
        <v>0</v>
      </c>
      <c r="AA4228" s="89">
        <f t="shared" ref="AA4228:AA4291" si="334">N4228*X4228</f>
        <v>14344.5</v>
      </c>
      <c r="AH4228" s="37"/>
      <c r="AI4228" s="37"/>
      <c r="AK4228" s="37"/>
    </row>
    <row r="4229" spans="1:37" hidden="1">
      <c r="A4229" t="s">
        <v>64</v>
      </c>
      <c r="B4229" t="s">
        <v>2</v>
      </c>
      <c r="C4229" t="s">
        <v>5</v>
      </c>
      <c r="D4229" t="s">
        <v>116</v>
      </c>
      <c r="E4229" t="s">
        <v>517</v>
      </c>
      <c r="F4229" t="str">
        <f t="shared" si="331"/>
        <v>拉萨市少儿才艺</v>
      </c>
      <c r="G4229" t="s">
        <v>237</v>
      </c>
      <c r="H4229" t="s">
        <v>271</v>
      </c>
      <c r="I4229" t="s">
        <v>57</v>
      </c>
      <c r="J4229">
        <v>18</v>
      </c>
      <c r="K4229">
        <v>0</v>
      </c>
      <c r="L4229" s="13">
        <f>VLOOKUP(C4229,'渗透率、续签率'!B:C,2,0)</f>
        <v>0.52400000000000002</v>
      </c>
      <c r="M4229" s="6">
        <v>0</v>
      </c>
      <c r="N4229">
        <v>4</v>
      </c>
      <c r="O4229">
        <v>0</v>
      </c>
      <c r="P4229" s="6">
        <v>0</v>
      </c>
      <c r="Q4229" s="13">
        <v>0</v>
      </c>
      <c r="R4229" s="13">
        <v>0</v>
      </c>
      <c r="S4229" s="31">
        <v>35</v>
      </c>
      <c r="T4229" s="6">
        <f>VLOOKUP(E4229,'参数设置&amp;汇总'!S:U,3,0)</f>
        <v>0.05</v>
      </c>
      <c r="U4229" s="78">
        <f t="shared" si="330"/>
        <v>0.2</v>
      </c>
      <c r="V4229" s="13">
        <v>0.85000000000000009</v>
      </c>
      <c r="W4229" s="78">
        <f t="shared" si="332"/>
        <v>0.23529411764705882</v>
      </c>
      <c r="X4229" s="1">
        <f>VLOOKUP(E4229,'渗透率、续签率'!AG:AJ,4,0)</f>
        <v>4781.5</v>
      </c>
      <c r="Y4229" s="1">
        <f t="shared" si="333"/>
        <v>1125.0588235294117</v>
      </c>
      <c r="Z4229">
        <v>1</v>
      </c>
      <c r="AA4229" s="89">
        <f t="shared" si="334"/>
        <v>19126</v>
      </c>
      <c r="AH4229" s="37"/>
      <c r="AI4229" s="37"/>
      <c r="AK4229" s="37"/>
    </row>
    <row r="4230" spans="1:37" hidden="1">
      <c r="A4230" t="s">
        <v>64</v>
      </c>
      <c r="B4230" t="s">
        <v>2</v>
      </c>
      <c r="C4230" t="s">
        <v>5</v>
      </c>
      <c r="D4230" t="s">
        <v>116</v>
      </c>
      <c r="E4230" t="s">
        <v>517</v>
      </c>
      <c r="F4230" t="str">
        <f t="shared" si="331"/>
        <v>揭阳市少儿才艺</v>
      </c>
      <c r="G4230" t="s">
        <v>75</v>
      </c>
      <c r="H4230" t="s">
        <v>272</v>
      </c>
      <c r="I4230" t="s">
        <v>68</v>
      </c>
      <c r="J4230">
        <v>165</v>
      </c>
      <c r="K4230">
        <v>0</v>
      </c>
      <c r="L4230" s="13">
        <f>VLOOKUP(C4230,'渗透率、续签率'!B:C,2,0)</f>
        <v>0.52400000000000002</v>
      </c>
      <c r="M4230" s="6">
        <v>0</v>
      </c>
      <c r="N4230">
        <v>7</v>
      </c>
      <c r="O4230">
        <v>0</v>
      </c>
      <c r="P4230" s="6">
        <v>0</v>
      </c>
      <c r="Q4230" s="13">
        <v>0</v>
      </c>
      <c r="R4230" s="13">
        <v>0</v>
      </c>
      <c r="S4230" s="31">
        <v>136</v>
      </c>
      <c r="T4230" s="6">
        <f>VLOOKUP(E4230,'参数设置&amp;汇总'!S:U,3,0)</f>
        <v>0.05</v>
      </c>
      <c r="U4230" s="78">
        <f t="shared" si="330"/>
        <v>0.35000000000000003</v>
      </c>
      <c r="V4230" s="13">
        <v>0.85000000000000009</v>
      </c>
      <c r="W4230" s="78">
        <f t="shared" si="332"/>
        <v>0.41176470588235292</v>
      </c>
      <c r="X4230" s="1">
        <f>VLOOKUP(E4230,'渗透率、续签率'!AG:AJ,4,0)</f>
        <v>4781.5</v>
      </c>
      <c r="Y4230" s="1">
        <f t="shared" si="333"/>
        <v>1968.8529411764705</v>
      </c>
      <c r="Z4230">
        <v>8</v>
      </c>
      <c r="AA4230" s="89">
        <f t="shared" si="334"/>
        <v>33470.5</v>
      </c>
      <c r="AH4230" s="37"/>
      <c r="AI4230" s="37"/>
      <c r="AK4230" s="37"/>
    </row>
    <row r="4231" spans="1:37" hidden="1">
      <c r="A4231" t="s">
        <v>64</v>
      </c>
      <c r="B4231" t="s">
        <v>2</v>
      </c>
      <c r="C4231" t="s">
        <v>5</v>
      </c>
      <c r="D4231" t="s">
        <v>116</v>
      </c>
      <c r="E4231" t="s">
        <v>517</v>
      </c>
      <c r="F4231" t="str">
        <f t="shared" si="331"/>
        <v>攀枝花市少儿才艺</v>
      </c>
      <c r="G4231" t="s">
        <v>77</v>
      </c>
      <c r="H4231" t="s">
        <v>273</v>
      </c>
      <c r="I4231" t="s">
        <v>70</v>
      </c>
      <c r="J4231">
        <v>24</v>
      </c>
      <c r="K4231">
        <v>0</v>
      </c>
      <c r="L4231" s="13">
        <f>VLOOKUP(C4231,'渗透率、续签率'!B:C,2,0)</f>
        <v>0.52400000000000002</v>
      </c>
      <c r="M4231" s="6">
        <v>0</v>
      </c>
      <c r="N4231">
        <v>1</v>
      </c>
      <c r="O4231">
        <v>0</v>
      </c>
      <c r="P4231" s="6">
        <v>0</v>
      </c>
      <c r="Q4231" s="13">
        <v>0</v>
      </c>
      <c r="R4231" s="13">
        <v>0</v>
      </c>
      <c r="S4231" s="31">
        <v>15</v>
      </c>
      <c r="T4231" s="6">
        <f>VLOOKUP(E4231,'参数设置&amp;汇总'!S:U,3,0)</f>
        <v>0.05</v>
      </c>
      <c r="U4231" s="78">
        <f t="shared" si="330"/>
        <v>0.05</v>
      </c>
      <c r="V4231" s="13">
        <v>0.85000000000000009</v>
      </c>
      <c r="W4231" s="78">
        <f t="shared" si="332"/>
        <v>5.8823529411764705E-2</v>
      </c>
      <c r="X4231" s="1">
        <f>VLOOKUP(E4231,'渗透率、续签率'!AG:AJ,4,0)</f>
        <v>4781.5</v>
      </c>
      <c r="Y4231" s="1">
        <f t="shared" si="333"/>
        <v>281.26470588235293</v>
      </c>
      <c r="Z4231">
        <v>0</v>
      </c>
      <c r="AA4231" s="89">
        <f t="shared" si="334"/>
        <v>4781.5</v>
      </c>
      <c r="AH4231" s="37"/>
      <c r="AI4231" s="37"/>
      <c r="AK4231" s="37"/>
    </row>
    <row r="4232" spans="1:37" hidden="1">
      <c r="A4232" t="s">
        <v>64</v>
      </c>
      <c r="B4232" t="s">
        <v>2</v>
      </c>
      <c r="C4232" t="s">
        <v>5</v>
      </c>
      <c r="D4232" t="s">
        <v>116</v>
      </c>
      <c r="E4232" t="s">
        <v>517</v>
      </c>
      <c r="F4232" t="str">
        <f t="shared" si="331"/>
        <v>文山壮族苗族自治州少儿才艺</v>
      </c>
      <c r="G4232" t="s">
        <v>99</v>
      </c>
      <c r="H4232" t="s">
        <v>274</v>
      </c>
      <c r="I4232" t="s">
        <v>68</v>
      </c>
      <c r="J4232">
        <v>38</v>
      </c>
      <c r="K4232">
        <v>0</v>
      </c>
      <c r="L4232" s="13">
        <f>VLOOKUP(C4232,'渗透率、续签率'!B:C,2,0)</f>
        <v>0.52400000000000002</v>
      </c>
      <c r="M4232" s="6">
        <v>0</v>
      </c>
      <c r="N4232">
        <v>3</v>
      </c>
      <c r="O4232">
        <v>0</v>
      </c>
      <c r="P4232" s="6">
        <v>0</v>
      </c>
      <c r="Q4232" s="13">
        <v>0</v>
      </c>
      <c r="R4232" s="13">
        <v>0</v>
      </c>
      <c r="S4232" s="31">
        <v>27</v>
      </c>
      <c r="T4232" s="6">
        <f>VLOOKUP(E4232,'参数设置&amp;汇总'!S:U,3,0)</f>
        <v>0.05</v>
      </c>
      <c r="U4232" s="78">
        <f t="shared" si="330"/>
        <v>0.15000000000000002</v>
      </c>
      <c r="V4232" s="13">
        <v>0.85000000000000009</v>
      </c>
      <c r="W4232" s="78">
        <f t="shared" si="332"/>
        <v>0.17647058823529413</v>
      </c>
      <c r="X4232" s="1">
        <f>VLOOKUP(E4232,'渗透率、续签率'!AG:AJ,4,0)</f>
        <v>4781.5</v>
      </c>
      <c r="Y4232" s="1">
        <f t="shared" si="333"/>
        <v>843.7941176470589</v>
      </c>
      <c r="Z4232">
        <v>0</v>
      </c>
      <c r="AA4232" s="89">
        <f t="shared" si="334"/>
        <v>14344.5</v>
      </c>
      <c r="AH4232" s="37"/>
      <c r="AI4232" s="37"/>
      <c r="AK4232" s="37"/>
    </row>
    <row r="4233" spans="1:37" hidden="1">
      <c r="A4233" t="s">
        <v>64</v>
      </c>
      <c r="B4233" t="s">
        <v>2</v>
      </c>
      <c r="C4233" t="s">
        <v>5</v>
      </c>
      <c r="D4233" t="s">
        <v>116</v>
      </c>
      <c r="E4233" t="s">
        <v>517</v>
      </c>
      <c r="F4233" t="str">
        <f t="shared" si="331"/>
        <v>文昌市少儿才艺</v>
      </c>
      <c r="G4233" t="s">
        <v>120</v>
      </c>
      <c r="H4233" t="s">
        <v>275</v>
      </c>
      <c r="I4233" t="s">
        <v>68</v>
      </c>
      <c r="J4233">
        <v>12</v>
      </c>
      <c r="K4233">
        <v>0</v>
      </c>
      <c r="L4233" s="13">
        <f>VLOOKUP(C4233,'渗透率、续签率'!B:C,2,0)</f>
        <v>0.52400000000000002</v>
      </c>
      <c r="M4233" s="6">
        <v>0</v>
      </c>
      <c r="N4233">
        <v>1</v>
      </c>
      <c r="O4233">
        <v>0</v>
      </c>
      <c r="P4233" s="6">
        <v>0</v>
      </c>
      <c r="Q4233" s="13">
        <v>0</v>
      </c>
      <c r="R4233" s="13">
        <v>0</v>
      </c>
      <c r="S4233" s="31">
        <v>12</v>
      </c>
      <c r="T4233" s="6">
        <f>VLOOKUP(E4233,'参数设置&amp;汇总'!S:U,3,0)</f>
        <v>0.05</v>
      </c>
      <c r="U4233" s="78">
        <f t="shared" si="330"/>
        <v>0.05</v>
      </c>
      <c r="V4233" s="13">
        <v>0.85000000000000009</v>
      </c>
      <c r="W4233" s="78">
        <f t="shared" si="332"/>
        <v>5.8823529411764705E-2</v>
      </c>
      <c r="X4233" s="1">
        <f>VLOOKUP(E4233,'渗透率、续签率'!AG:AJ,4,0)</f>
        <v>4781.5</v>
      </c>
      <c r="Y4233" s="1">
        <f t="shared" si="333"/>
        <v>281.26470588235293</v>
      </c>
      <c r="Z4233">
        <v>0</v>
      </c>
      <c r="AA4233" s="89">
        <f t="shared" si="334"/>
        <v>4781.5</v>
      </c>
      <c r="AH4233" s="37"/>
      <c r="AI4233" s="37"/>
      <c r="AJ4233" s="1"/>
      <c r="AK4233" s="37"/>
    </row>
    <row r="4234" spans="1:37" hidden="1">
      <c r="A4234" t="s">
        <v>64</v>
      </c>
      <c r="B4234" t="s">
        <v>2</v>
      </c>
      <c r="C4234" t="s">
        <v>5</v>
      </c>
      <c r="D4234" t="s">
        <v>116</v>
      </c>
      <c r="E4234" t="s">
        <v>517</v>
      </c>
      <c r="F4234" t="str">
        <f t="shared" si="331"/>
        <v>新乡市少儿才艺</v>
      </c>
      <c r="G4234" t="s">
        <v>110</v>
      </c>
      <c r="H4234" t="s">
        <v>276</v>
      </c>
      <c r="I4234" t="s">
        <v>70</v>
      </c>
      <c r="J4234">
        <v>296</v>
      </c>
      <c r="K4234">
        <v>0</v>
      </c>
      <c r="L4234" s="13">
        <f>VLOOKUP(C4234,'渗透率、续签率'!B:C,2,0)</f>
        <v>0.52400000000000002</v>
      </c>
      <c r="M4234" s="6">
        <v>0</v>
      </c>
      <c r="N4234">
        <v>64</v>
      </c>
      <c r="O4234">
        <v>0</v>
      </c>
      <c r="P4234" s="6">
        <v>0</v>
      </c>
      <c r="Q4234" s="13">
        <v>0</v>
      </c>
      <c r="R4234" s="13">
        <v>0</v>
      </c>
      <c r="S4234" s="31">
        <v>389</v>
      </c>
      <c r="T4234" s="6">
        <f>VLOOKUP(E4234,'参数设置&amp;汇总'!S:U,3,0)</f>
        <v>0.05</v>
      </c>
      <c r="U4234" s="78">
        <f t="shared" si="330"/>
        <v>3.2</v>
      </c>
      <c r="V4234" s="13">
        <v>0.85000000000000009</v>
      </c>
      <c r="W4234" s="78">
        <f t="shared" si="332"/>
        <v>3.7647058823529411</v>
      </c>
      <c r="X4234" s="1">
        <f>VLOOKUP(E4234,'渗透率、续签率'!AG:AJ,4,0)</f>
        <v>4781.5</v>
      </c>
      <c r="Y4234" s="1">
        <f t="shared" si="333"/>
        <v>18000.941176470587</v>
      </c>
      <c r="Z4234">
        <v>13</v>
      </c>
      <c r="AA4234" s="89">
        <f t="shared" si="334"/>
        <v>306016</v>
      </c>
    </row>
    <row r="4235" spans="1:37" hidden="1">
      <c r="A4235" t="s">
        <v>64</v>
      </c>
      <c r="B4235" t="s">
        <v>2</v>
      </c>
      <c r="C4235" t="s">
        <v>5</v>
      </c>
      <c r="D4235" t="s">
        <v>116</v>
      </c>
      <c r="E4235" t="s">
        <v>517</v>
      </c>
      <c r="F4235" t="str">
        <f t="shared" si="331"/>
        <v>新余市少儿才艺</v>
      </c>
      <c r="G4235" t="s">
        <v>90</v>
      </c>
      <c r="H4235" t="s">
        <v>277</v>
      </c>
      <c r="I4235" t="s">
        <v>68</v>
      </c>
      <c r="J4235">
        <v>44</v>
      </c>
      <c r="K4235">
        <v>0</v>
      </c>
      <c r="L4235" s="13">
        <f>VLOOKUP(C4235,'渗透率、续签率'!B:C,2,0)</f>
        <v>0.52400000000000002</v>
      </c>
      <c r="M4235" s="6">
        <v>0</v>
      </c>
      <c r="N4235">
        <v>5</v>
      </c>
      <c r="O4235">
        <v>0</v>
      </c>
      <c r="P4235" s="6">
        <v>0</v>
      </c>
      <c r="Q4235" s="13">
        <v>0</v>
      </c>
      <c r="R4235" s="13">
        <v>0</v>
      </c>
      <c r="S4235" s="31">
        <v>78</v>
      </c>
      <c r="T4235" s="6">
        <f>VLOOKUP(E4235,'参数设置&amp;汇总'!S:U,3,0)</f>
        <v>0.05</v>
      </c>
      <c r="U4235" s="78">
        <f t="shared" si="330"/>
        <v>0.25</v>
      </c>
      <c r="V4235" s="13">
        <v>0.85000000000000009</v>
      </c>
      <c r="W4235" s="78">
        <f t="shared" si="332"/>
        <v>0.29411764705882348</v>
      </c>
      <c r="X4235" s="1">
        <f>VLOOKUP(E4235,'渗透率、续签率'!AG:AJ,4,0)</f>
        <v>4781.5</v>
      </c>
      <c r="Y4235" s="1">
        <f t="shared" si="333"/>
        <v>1406.3235294117644</v>
      </c>
      <c r="Z4235">
        <v>0</v>
      </c>
      <c r="AA4235" s="89">
        <f t="shared" si="334"/>
        <v>23907.5</v>
      </c>
      <c r="AH4235" s="37"/>
      <c r="AI4235" s="37"/>
      <c r="AJ4235" s="1"/>
      <c r="AK4235" s="37"/>
    </row>
    <row r="4236" spans="1:37" hidden="1">
      <c r="A4236" t="s">
        <v>64</v>
      </c>
      <c r="B4236" t="s">
        <v>2</v>
      </c>
      <c r="C4236" t="s">
        <v>5</v>
      </c>
      <c r="D4236" t="s">
        <v>116</v>
      </c>
      <c r="E4236" t="s">
        <v>517</v>
      </c>
      <c r="F4236" t="str">
        <f t="shared" si="331"/>
        <v>新星市少儿才艺</v>
      </c>
      <c r="G4236" t="s">
        <v>145</v>
      </c>
      <c r="H4236" t="s">
        <v>278</v>
      </c>
      <c r="I4236" t="s">
        <v>70</v>
      </c>
      <c r="J4236">
        <v>1</v>
      </c>
      <c r="K4236">
        <v>0</v>
      </c>
      <c r="L4236" s="13">
        <f>VLOOKUP(C4236,'渗透率、续签率'!B:C,2,0)</f>
        <v>0.52400000000000002</v>
      </c>
      <c r="M4236" s="6">
        <v>0</v>
      </c>
      <c r="N4236">
        <v>0</v>
      </c>
      <c r="O4236">
        <v>0</v>
      </c>
      <c r="P4236" s="6">
        <v>0</v>
      </c>
      <c r="Q4236" s="13">
        <v>0</v>
      </c>
      <c r="R4236" s="13">
        <v>0</v>
      </c>
      <c r="S4236" s="31">
        <v>1</v>
      </c>
      <c r="T4236" s="6">
        <f>VLOOKUP(E4236,'参数设置&amp;汇总'!S:U,3,0)</f>
        <v>0.05</v>
      </c>
      <c r="U4236" s="78">
        <f t="shared" si="330"/>
        <v>0</v>
      </c>
      <c r="V4236" s="13">
        <v>0.85000000000000009</v>
      </c>
      <c r="W4236" s="78">
        <f t="shared" si="332"/>
        <v>0</v>
      </c>
      <c r="X4236" s="1">
        <f>VLOOKUP(E4236,'渗透率、续签率'!AG:AJ,4,0)</f>
        <v>4781.5</v>
      </c>
      <c r="Y4236" s="1">
        <f t="shared" si="333"/>
        <v>0</v>
      </c>
      <c r="Z4236">
        <v>0</v>
      </c>
      <c r="AA4236" s="89">
        <f t="shared" si="334"/>
        <v>0</v>
      </c>
      <c r="AH4236" s="37"/>
      <c r="AI4236" s="37"/>
      <c r="AJ4236" s="1"/>
      <c r="AK4236" s="37"/>
    </row>
    <row r="4237" spans="1:37" hidden="1">
      <c r="A4237" t="s">
        <v>64</v>
      </c>
      <c r="B4237" t="s">
        <v>2</v>
      </c>
      <c r="C4237" t="s">
        <v>5</v>
      </c>
      <c r="D4237" t="s">
        <v>116</v>
      </c>
      <c r="E4237" t="s">
        <v>517</v>
      </c>
      <c r="F4237" t="str">
        <f t="shared" si="331"/>
        <v>日喀则市少儿才艺</v>
      </c>
      <c r="G4237" t="s">
        <v>237</v>
      </c>
      <c r="H4237" t="s">
        <v>279</v>
      </c>
      <c r="I4237" t="s">
        <v>57</v>
      </c>
      <c r="J4237">
        <v>0</v>
      </c>
      <c r="K4237">
        <v>0</v>
      </c>
      <c r="L4237" s="13">
        <f>VLOOKUP(C4237,'渗透率、续签率'!B:C,2,0)</f>
        <v>0.52400000000000002</v>
      </c>
      <c r="M4237" s="6">
        <v>0</v>
      </c>
      <c r="N4237">
        <v>0</v>
      </c>
      <c r="O4237">
        <v>0</v>
      </c>
      <c r="P4237" s="6">
        <v>0</v>
      </c>
      <c r="Q4237" s="13">
        <v>0</v>
      </c>
      <c r="R4237" s="13">
        <v>0</v>
      </c>
      <c r="S4237" s="31">
        <v>0</v>
      </c>
      <c r="T4237" s="6">
        <f>VLOOKUP(E4237,'参数设置&amp;汇总'!S:U,3,0)</f>
        <v>0.05</v>
      </c>
      <c r="U4237" s="78">
        <f t="shared" si="330"/>
        <v>0</v>
      </c>
      <c r="V4237" s="13">
        <v>0.85000000000000009</v>
      </c>
      <c r="W4237" s="78">
        <f t="shared" si="332"/>
        <v>0</v>
      </c>
      <c r="X4237" s="1">
        <f>VLOOKUP(E4237,'渗透率、续签率'!AG:AJ,4,0)</f>
        <v>4781.5</v>
      </c>
      <c r="Y4237" s="1">
        <f t="shared" si="333"/>
        <v>0</v>
      </c>
      <c r="Z4237">
        <v>0</v>
      </c>
      <c r="AA4237" s="89">
        <f t="shared" si="334"/>
        <v>0</v>
      </c>
      <c r="AH4237" s="37"/>
      <c r="AI4237" s="37"/>
      <c r="AK4237" s="37"/>
    </row>
    <row r="4238" spans="1:37" hidden="1">
      <c r="A4238" t="s">
        <v>64</v>
      </c>
      <c r="B4238" t="s">
        <v>2</v>
      </c>
      <c r="C4238" t="s">
        <v>5</v>
      </c>
      <c r="D4238" t="s">
        <v>116</v>
      </c>
      <c r="E4238" t="s">
        <v>517</v>
      </c>
      <c r="F4238" t="str">
        <f t="shared" si="331"/>
        <v>日照市少儿才艺</v>
      </c>
      <c r="G4238" t="s">
        <v>103</v>
      </c>
      <c r="H4238" t="s">
        <v>280</v>
      </c>
      <c r="I4238" t="s">
        <v>70</v>
      </c>
      <c r="J4238">
        <v>206</v>
      </c>
      <c r="K4238">
        <v>2</v>
      </c>
      <c r="L4238" s="13">
        <f>VLOOKUP(C4238,'渗透率、续签率'!B:C,2,0)</f>
        <v>0.52400000000000002</v>
      </c>
      <c r="M4238" s="6">
        <v>0.01</v>
      </c>
      <c r="N4238">
        <v>28</v>
      </c>
      <c r="O4238">
        <v>2</v>
      </c>
      <c r="P4238" s="6">
        <v>7.0000000000000007E-2</v>
      </c>
      <c r="Q4238" s="13">
        <v>7.2999999999999995E-2</v>
      </c>
      <c r="R4238" s="13">
        <v>0</v>
      </c>
      <c r="S4238" s="31">
        <v>341</v>
      </c>
      <c r="T4238" s="6">
        <f>VLOOKUP(E4238,'参数设置&amp;汇总'!S:U,3,0)</f>
        <v>0.05</v>
      </c>
      <c r="U4238" s="78">
        <f t="shared" si="330"/>
        <v>2</v>
      </c>
      <c r="V4238" s="13">
        <v>0.85000000000000009</v>
      </c>
      <c r="W4238" s="78">
        <f t="shared" si="332"/>
        <v>1.1199999999999999</v>
      </c>
      <c r="X4238" s="1">
        <f>VLOOKUP(E4238,'渗透率、续签率'!AG:AJ,4,0)</f>
        <v>4781.5</v>
      </c>
      <c r="Y4238" s="1">
        <f t="shared" si="333"/>
        <v>5355.28</v>
      </c>
      <c r="Z4238">
        <v>3</v>
      </c>
      <c r="AA4238" s="89">
        <f t="shared" si="334"/>
        <v>133882</v>
      </c>
    </row>
    <row r="4239" spans="1:37" hidden="1">
      <c r="A4239" t="s">
        <v>64</v>
      </c>
      <c r="B4239" t="s">
        <v>2</v>
      </c>
      <c r="C4239" t="s">
        <v>5</v>
      </c>
      <c r="D4239" t="s">
        <v>116</v>
      </c>
      <c r="E4239" t="s">
        <v>517</v>
      </c>
      <c r="F4239" t="str">
        <f t="shared" si="331"/>
        <v>昆玉市少儿才艺</v>
      </c>
      <c r="G4239" t="s">
        <v>145</v>
      </c>
      <c r="H4239" t="s">
        <v>281</v>
      </c>
      <c r="I4239" t="s">
        <v>70</v>
      </c>
      <c r="J4239">
        <v>0</v>
      </c>
      <c r="K4239">
        <v>0</v>
      </c>
      <c r="L4239" s="13">
        <f>VLOOKUP(C4239,'渗透率、续签率'!B:C,2,0)</f>
        <v>0.52400000000000002</v>
      </c>
      <c r="M4239" s="6">
        <v>0</v>
      </c>
      <c r="N4239">
        <v>0</v>
      </c>
      <c r="O4239">
        <v>0</v>
      </c>
      <c r="P4239" s="6">
        <v>0</v>
      </c>
      <c r="Q4239" s="13">
        <v>0</v>
      </c>
      <c r="R4239" s="13">
        <v>0</v>
      </c>
      <c r="S4239" s="31">
        <v>0</v>
      </c>
      <c r="T4239" s="6">
        <f>VLOOKUP(E4239,'参数设置&amp;汇总'!S:U,3,0)</f>
        <v>0.05</v>
      </c>
      <c r="U4239" s="78">
        <f t="shared" si="330"/>
        <v>0</v>
      </c>
      <c r="V4239" s="13">
        <v>0.85000000000000009</v>
      </c>
      <c r="W4239" s="78">
        <f t="shared" si="332"/>
        <v>0</v>
      </c>
      <c r="X4239" s="1">
        <f>VLOOKUP(E4239,'渗透率、续签率'!AG:AJ,4,0)</f>
        <v>4781.5</v>
      </c>
      <c r="Y4239" s="1">
        <f t="shared" si="333"/>
        <v>0</v>
      </c>
      <c r="Z4239">
        <v>0</v>
      </c>
      <c r="AA4239" s="89">
        <f t="shared" si="334"/>
        <v>0</v>
      </c>
      <c r="AH4239" s="37"/>
      <c r="AI4239" s="37"/>
      <c r="AK4239" s="37"/>
    </row>
    <row r="4240" spans="1:37" hidden="1">
      <c r="A4240" t="s">
        <v>64</v>
      </c>
      <c r="B4240" t="s">
        <v>2</v>
      </c>
      <c r="C4240" t="s">
        <v>5</v>
      </c>
      <c r="D4240" t="s">
        <v>116</v>
      </c>
      <c r="E4240" t="s">
        <v>517</v>
      </c>
      <c r="F4240" t="str">
        <f t="shared" si="331"/>
        <v>昌吉回族自治州少儿才艺</v>
      </c>
      <c r="G4240" t="s">
        <v>145</v>
      </c>
      <c r="H4240" t="s">
        <v>282</v>
      </c>
      <c r="I4240" t="s">
        <v>70</v>
      </c>
      <c r="J4240">
        <v>34</v>
      </c>
      <c r="K4240">
        <v>0</v>
      </c>
      <c r="L4240" s="13">
        <f>VLOOKUP(C4240,'渗透率、续签率'!B:C,2,0)</f>
        <v>0.52400000000000002</v>
      </c>
      <c r="M4240" s="6">
        <v>0</v>
      </c>
      <c r="N4240">
        <v>10</v>
      </c>
      <c r="O4240">
        <v>0</v>
      </c>
      <c r="P4240" s="6">
        <v>0</v>
      </c>
      <c r="Q4240" s="13">
        <v>0</v>
      </c>
      <c r="R4240" s="13">
        <v>0</v>
      </c>
      <c r="S4240" s="31">
        <v>53</v>
      </c>
      <c r="T4240" s="6">
        <f>VLOOKUP(E4240,'参数设置&amp;汇总'!S:U,3,0)</f>
        <v>0.05</v>
      </c>
      <c r="U4240" s="78">
        <f t="shared" si="330"/>
        <v>0.5</v>
      </c>
      <c r="V4240" s="13">
        <v>0.85000000000000009</v>
      </c>
      <c r="W4240" s="78">
        <f t="shared" si="332"/>
        <v>0.58823529411764697</v>
      </c>
      <c r="X4240" s="1">
        <f>VLOOKUP(E4240,'渗透率、续签率'!AG:AJ,4,0)</f>
        <v>4781.5</v>
      </c>
      <c r="Y4240" s="1">
        <f t="shared" si="333"/>
        <v>2812.6470588235288</v>
      </c>
      <c r="Z4240">
        <v>0</v>
      </c>
      <c r="AA4240" s="89">
        <f t="shared" si="334"/>
        <v>47815</v>
      </c>
      <c r="AH4240" s="37"/>
      <c r="AI4240" s="37"/>
      <c r="AK4240" s="37"/>
    </row>
    <row r="4241" spans="1:37" hidden="1">
      <c r="A4241" t="s">
        <v>64</v>
      </c>
      <c r="B4241" t="s">
        <v>2</v>
      </c>
      <c r="C4241" t="s">
        <v>5</v>
      </c>
      <c r="D4241" t="s">
        <v>116</v>
      </c>
      <c r="E4241" t="s">
        <v>517</v>
      </c>
      <c r="F4241" t="str">
        <f t="shared" si="331"/>
        <v>昌江黎族自治县少儿才艺</v>
      </c>
      <c r="G4241" t="s">
        <v>120</v>
      </c>
      <c r="H4241" t="s">
        <v>283</v>
      </c>
      <c r="I4241" t="s">
        <v>68</v>
      </c>
      <c r="J4241">
        <v>2</v>
      </c>
      <c r="K4241">
        <v>0</v>
      </c>
      <c r="L4241" s="13">
        <f>VLOOKUP(C4241,'渗透率、续签率'!B:C,2,0)</f>
        <v>0.52400000000000002</v>
      </c>
      <c r="M4241" s="6">
        <v>0</v>
      </c>
      <c r="N4241">
        <v>0</v>
      </c>
      <c r="O4241">
        <v>0</v>
      </c>
      <c r="P4241" s="6">
        <v>0</v>
      </c>
      <c r="Q4241" s="13">
        <v>0</v>
      </c>
      <c r="R4241" s="13">
        <v>0</v>
      </c>
      <c r="S4241" s="31">
        <v>2</v>
      </c>
      <c r="T4241" s="6">
        <f>VLOOKUP(E4241,'参数设置&amp;汇总'!S:U,3,0)</f>
        <v>0.05</v>
      </c>
      <c r="U4241" s="78">
        <f t="shared" si="330"/>
        <v>0</v>
      </c>
      <c r="V4241" s="13">
        <v>0.85000000000000009</v>
      </c>
      <c r="W4241" s="78">
        <f t="shared" si="332"/>
        <v>0</v>
      </c>
      <c r="X4241" s="1">
        <f>VLOOKUP(E4241,'渗透率、续签率'!AG:AJ,4,0)</f>
        <v>4781.5</v>
      </c>
      <c r="Y4241" s="1">
        <f t="shared" si="333"/>
        <v>0</v>
      </c>
      <c r="Z4241">
        <v>0</v>
      </c>
      <c r="AA4241" s="89">
        <f t="shared" si="334"/>
        <v>0</v>
      </c>
      <c r="AH4241" s="37"/>
      <c r="AI4241" s="37"/>
      <c r="AK4241" s="37"/>
    </row>
    <row r="4242" spans="1:37" hidden="1">
      <c r="A4242" t="s">
        <v>64</v>
      </c>
      <c r="B4242" t="s">
        <v>2</v>
      </c>
      <c r="C4242" t="s">
        <v>5</v>
      </c>
      <c r="D4242" t="s">
        <v>116</v>
      </c>
      <c r="E4242" t="s">
        <v>517</v>
      </c>
      <c r="F4242" t="str">
        <f t="shared" si="331"/>
        <v>昌都市少儿才艺</v>
      </c>
      <c r="G4242" t="s">
        <v>237</v>
      </c>
      <c r="H4242" t="s">
        <v>284</v>
      </c>
      <c r="I4242" t="s">
        <v>57</v>
      </c>
      <c r="J4242">
        <v>2</v>
      </c>
      <c r="K4242">
        <v>0</v>
      </c>
      <c r="L4242" s="13">
        <f>VLOOKUP(C4242,'渗透率、续签率'!B:C,2,0)</f>
        <v>0.52400000000000002</v>
      </c>
      <c r="M4242" s="6">
        <v>0</v>
      </c>
      <c r="N4242">
        <v>0</v>
      </c>
      <c r="O4242">
        <v>0</v>
      </c>
      <c r="P4242" s="6">
        <v>0</v>
      </c>
      <c r="Q4242" s="13">
        <v>0</v>
      </c>
      <c r="R4242" s="13">
        <v>0</v>
      </c>
      <c r="S4242" s="31">
        <v>0</v>
      </c>
      <c r="T4242" s="6">
        <f>VLOOKUP(E4242,'参数设置&amp;汇总'!S:U,3,0)</f>
        <v>0.05</v>
      </c>
      <c r="U4242" s="78">
        <f t="shared" si="330"/>
        <v>0</v>
      </c>
      <c r="V4242" s="13">
        <v>0.85000000000000009</v>
      </c>
      <c r="W4242" s="78">
        <f t="shared" si="332"/>
        <v>0</v>
      </c>
      <c r="X4242" s="1">
        <f>VLOOKUP(E4242,'渗透率、续签率'!AG:AJ,4,0)</f>
        <v>4781.5</v>
      </c>
      <c r="Y4242" s="1">
        <f t="shared" si="333"/>
        <v>0</v>
      </c>
      <c r="Z4242">
        <v>0</v>
      </c>
      <c r="AA4242" s="89">
        <f t="shared" si="334"/>
        <v>0</v>
      </c>
      <c r="AH4242" s="37"/>
      <c r="AI4242" s="37"/>
      <c r="AK4242" s="37"/>
    </row>
    <row r="4243" spans="1:37" hidden="1">
      <c r="A4243" t="s">
        <v>64</v>
      </c>
      <c r="B4243" t="s">
        <v>2</v>
      </c>
      <c r="C4243" t="s">
        <v>5</v>
      </c>
      <c r="D4243" t="s">
        <v>116</v>
      </c>
      <c r="E4243" t="s">
        <v>517</v>
      </c>
      <c r="F4243" t="str">
        <f t="shared" si="331"/>
        <v>昭通市少儿才艺</v>
      </c>
      <c r="G4243" t="s">
        <v>99</v>
      </c>
      <c r="H4243" t="s">
        <v>285</v>
      </c>
      <c r="I4243" t="s">
        <v>68</v>
      </c>
      <c r="J4243">
        <v>54</v>
      </c>
      <c r="K4243">
        <v>0</v>
      </c>
      <c r="L4243" s="13">
        <f>VLOOKUP(C4243,'渗透率、续签率'!B:C,2,0)</f>
        <v>0.52400000000000002</v>
      </c>
      <c r="M4243" s="6">
        <v>0</v>
      </c>
      <c r="N4243">
        <v>9</v>
      </c>
      <c r="O4243">
        <v>0</v>
      </c>
      <c r="P4243" s="6">
        <v>0</v>
      </c>
      <c r="Q4243" s="13">
        <v>0</v>
      </c>
      <c r="R4243" s="13">
        <v>0</v>
      </c>
      <c r="S4243" s="31">
        <v>87</v>
      </c>
      <c r="T4243" s="6">
        <f>VLOOKUP(E4243,'参数设置&amp;汇总'!S:U,3,0)</f>
        <v>0.05</v>
      </c>
      <c r="U4243" s="78">
        <f t="shared" si="330"/>
        <v>0.45</v>
      </c>
      <c r="V4243" s="13">
        <v>0.85000000000000009</v>
      </c>
      <c r="W4243" s="78">
        <f t="shared" si="332"/>
        <v>0.52941176470588236</v>
      </c>
      <c r="X4243" s="1">
        <f>VLOOKUP(E4243,'渗透率、续签率'!AG:AJ,4,0)</f>
        <v>4781.5</v>
      </c>
      <c r="Y4243" s="1">
        <f t="shared" si="333"/>
        <v>2531.3823529411766</v>
      </c>
      <c r="Z4243">
        <v>1</v>
      </c>
      <c r="AA4243" s="89">
        <f t="shared" si="334"/>
        <v>43033.5</v>
      </c>
      <c r="AH4243" s="37"/>
      <c r="AI4243" s="37"/>
      <c r="AK4243" s="37"/>
    </row>
    <row r="4244" spans="1:37" hidden="1">
      <c r="A4244" t="s">
        <v>64</v>
      </c>
      <c r="B4244" t="s">
        <v>2</v>
      </c>
      <c r="C4244" t="s">
        <v>5</v>
      </c>
      <c r="D4244" t="s">
        <v>116</v>
      </c>
      <c r="E4244" t="s">
        <v>517</v>
      </c>
      <c r="F4244" t="str">
        <f t="shared" si="331"/>
        <v>晋中市少儿才艺</v>
      </c>
      <c r="G4244" t="s">
        <v>134</v>
      </c>
      <c r="H4244" t="s">
        <v>286</v>
      </c>
      <c r="I4244" t="s">
        <v>70</v>
      </c>
      <c r="J4244">
        <v>128</v>
      </c>
      <c r="K4244">
        <v>0</v>
      </c>
      <c r="L4244" s="13">
        <f>VLOOKUP(C4244,'渗透率、续签率'!B:C,2,0)</f>
        <v>0.52400000000000002</v>
      </c>
      <c r="M4244" s="6">
        <v>0</v>
      </c>
      <c r="N4244">
        <v>17</v>
      </c>
      <c r="O4244">
        <v>0</v>
      </c>
      <c r="P4244" s="6">
        <v>0</v>
      </c>
      <c r="Q4244" s="13">
        <v>2.4E-2</v>
      </c>
      <c r="R4244" s="13">
        <v>0</v>
      </c>
      <c r="S4244" s="31">
        <v>184</v>
      </c>
      <c r="T4244" s="6">
        <f>VLOOKUP(E4244,'参数设置&amp;汇总'!S:U,3,0)</f>
        <v>0.05</v>
      </c>
      <c r="U4244" s="78">
        <f t="shared" si="330"/>
        <v>0.85000000000000009</v>
      </c>
      <c r="V4244" s="13">
        <v>0.85000000000000009</v>
      </c>
      <c r="W4244" s="78">
        <f t="shared" si="332"/>
        <v>1</v>
      </c>
      <c r="X4244" s="1">
        <f>VLOOKUP(E4244,'渗透率、续签率'!AG:AJ,4,0)</f>
        <v>4781.5</v>
      </c>
      <c r="Y4244" s="1">
        <f t="shared" si="333"/>
        <v>4781.5</v>
      </c>
      <c r="Z4244">
        <v>1</v>
      </c>
      <c r="AA4244" s="89">
        <f t="shared" si="334"/>
        <v>81285.5</v>
      </c>
      <c r="AH4244" s="37"/>
      <c r="AI4244" s="37"/>
      <c r="AK4244" s="37"/>
    </row>
    <row r="4245" spans="1:37" hidden="1">
      <c r="A4245" t="s">
        <v>64</v>
      </c>
      <c r="B4245" t="s">
        <v>2</v>
      </c>
      <c r="C4245" t="s">
        <v>5</v>
      </c>
      <c r="D4245" t="s">
        <v>116</v>
      </c>
      <c r="E4245" t="s">
        <v>517</v>
      </c>
      <c r="F4245" t="str">
        <f t="shared" si="331"/>
        <v>晋城市少儿才艺</v>
      </c>
      <c r="G4245" t="s">
        <v>134</v>
      </c>
      <c r="H4245" t="s">
        <v>287</v>
      </c>
      <c r="I4245" t="s">
        <v>70</v>
      </c>
      <c r="J4245">
        <v>88</v>
      </c>
      <c r="K4245">
        <v>0</v>
      </c>
      <c r="L4245" s="13">
        <f>VLOOKUP(C4245,'渗透率、续签率'!B:C,2,0)</f>
        <v>0.52400000000000002</v>
      </c>
      <c r="M4245" s="6">
        <v>0</v>
      </c>
      <c r="N4245">
        <v>14</v>
      </c>
      <c r="O4245">
        <v>0</v>
      </c>
      <c r="P4245" s="6">
        <v>0</v>
      </c>
      <c r="Q4245" s="13">
        <v>0</v>
      </c>
      <c r="R4245" s="13">
        <v>0</v>
      </c>
      <c r="S4245" s="31">
        <v>112</v>
      </c>
      <c r="T4245" s="6">
        <f>VLOOKUP(E4245,'参数设置&amp;汇总'!S:U,3,0)</f>
        <v>0.05</v>
      </c>
      <c r="U4245" s="78">
        <f t="shared" si="330"/>
        <v>0.70000000000000007</v>
      </c>
      <c r="V4245" s="13">
        <v>0.85000000000000009</v>
      </c>
      <c r="W4245" s="78">
        <f t="shared" si="332"/>
        <v>0.82352941176470584</v>
      </c>
      <c r="X4245" s="1">
        <f>VLOOKUP(E4245,'渗透率、续签率'!AG:AJ,4,0)</f>
        <v>4781.5</v>
      </c>
      <c r="Y4245" s="1">
        <f t="shared" si="333"/>
        <v>3937.705882352941</v>
      </c>
      <c r="Z4245">
        <v>1</v>
      </c>
      <c r="AA4245" s="89">
        <f t="shared" si="334"/>
        <v>66941</v>
      </c>
      <c r="AH4245" s="37"/>
      <c r="AI4245" s="37"/>
      <c r="AK4245" s="37"/>
    </row>
    <row r="4246" spans="1:37" hidden="1">
      <c r="A4246" t="s">
        <v>64</v>
      </c>
      <c r="B4246" t="s">
        <v>2</v>
      </c>
      <c r="C4246" t="s">
        <v>5</v>
      </c>
      <c r="D4246" t="s">
        <v>116</v>
      </c>
      <c r="E4246" t="s">
        <v>517</v>
      </c>
      <c r="F4246" t="str">
        <f t="shared" si="331"/>
        <v>普洱市少儿才艺</v>
      </c>
      <c r="G4246" t="s">
        <v>99</v>
      </c>
      <c r="H4246" t="s">
        <v>288</v>
      </c>
      <c r="I4246" t="s">
        <v>68</v>
      </c>
      <c r="J4246">
        <v>26</v>
      </c>
      <c r="K4246">
        <v>0</v>
      </c>
      <c r="L4246" s="13">
        <f>VLOOKUP(C4246,'渗透率、续签率'!B:C,2,0)</f>
        <v>0.52400000000000002</v>
      </c>
      <c r="M4246" s="6">
        <v>0</v>
      </c>
      <c r="N4246">
        <v>4</v>
      </c>
      <c r="O4246">
        <v>0</v>
      </c>
      <c r="P4246" s="6">
        <v>0</v>
      </c>
      <c r="Q4246" s="13">
        <v>0</v>
      </c>
      <c r="R4246" s="13">
        <v>0</v>
      </c>
      <c r="S4246" s="31">
        <v>20</v>
      </c>
      <c r="T4246" s="6">
        <f>VLOOKUP(E4246,'参数设置&amp;汇总'!S:U,3,0)</f>
        <v>0.05</v>
      </c>
      <c r="U4246" s="78">
        <f t="shared" si="330"/>
        <v>0.2</v>
      </c>
      <c r="V4246" s="13">
        <v>0.85000000000000009</v>
      </c>
      <c r="W4246" s="78">
        <f t="shared" si="332"/>
        <v>0.23529411764705882</v>
      </c>
      <c r="X4246" s="1">
        <f>VLOOKUP(E4246,'渗透率、续签率'!AG:AJ,4,0)</f>
        <v>4781.5</v>
      </c>
      <c r="Y4246" s="1">
        <f t="shared" si="333"/>
        <v>1125.0588235294117</v>
      </c>
      <c r="Z4246">
        <v>0</v>
      </c>
      <c r="AA4246" s="89">
        <f t="shared" si="334"/>
        <v>19126</v>
      </c>
      <c r="AH4246" s="37"/>
      <c r="AI4246" s="37"/>
      <c r="AK4246" s="37"/>
    </row>
    <row r="4247" spans="1:37" hidden="1">
      <c r="A4247" t="s">
        <v>64</v>
      </c>
      <c r="B4247" t="s">
        <v>2</v>
      </c>
      <c r="C4247" t="s">
        <v>5</v>
      </c>
      <c r="D4247" t="s">
        <v>116</v>
      </c>
      <c r="E4247" t="s">
        <v>517</v>
      </c>
      <c r="F4247" t="str">
        <f t="shared" si="331"/>
        <v>景德镇市少儿才艺</v>
      </c>
      <c r="G4247" t="s">
        <v>90</v>
      </c>
      <c r="H4247" t="s">
        <v>289</v>
      </c>
      <c r="I4247" t="s">
        <v>68</v>
      </c>
      <c r="J4247">
        <v>64</v>
      </c>
      <c r="K4247">
        <v>1</v>
      </c>
      <c r="L4247" s="13">
        <f>VLOOKUP(C4247,'渗透率、续签率'!B:C,2,0)</f>
        <v>0.52400000000000002</v>
      </c>
      <c r="M4247" s="6">
        <v>0.02</v>
      </c>
      <c r="N4247">
        <v>10</v>
      </c>
      <c r="O4247">
        <v>1</v>
      </c>
      <c r="P4247" s="6">
        <v>0.1</v>
      </c>
      <c r="Q4247" s="13">
        <v>0.13100000000000001</v>
      </c>
      <c r="R4247" s="13">
        <v>0</v>
      </c>
      <c r="S4247" s="31">
        <v>102</v>
      </c>
      <c r="T4247" s="6">
        <f>VLOOKUP(E4247,'参数设置&amp;汇总'!S:U,3,0)</f>
        <v>0.05</v>
      </c>
      <c r="U4247" s="78">
        <f t="shared" si="330"/>
        <v>1</v>
      </c>
      <c r="V4247" s="13">
        <v>0.85000000000000009</v>
      </c>
      <c r="W4247" s="78">
        <f t="shared" si="332"/>
        <v>0.55999999999999994</v>
      </c>
      <c r="X4247" s="1">
        <f>VLOOKUP(E4247,'渗透率、续签率'!AG:AJ,4,0)</f>
        <v>4781.5</v>
      </c>
      <c r="Y4247" s="1">
        <f t="shared" si="333"/>
        <v>2677.64</v>
      </c>
      <c r="Z4247">
        <v>3</v>
      </c>
      <c r="AA4247" s="89">
        <f t="shared" si="334"/>
        <v>47815</v>
      </c>
      <c r="AH4247" s="37"/>
      <c r="AI4247" s="37"/>
      <c r="AK4247" s="37"/>
    </row>
    <row r="4248" spans="1:37" hidden="1">
      <c r="A4248" t="s">
        <v>64</v>
      </c>
      <c r="B4248" t="s">
        <v>2</v>
      </c>
      <c r="C4248" t="s">
        <v>5</v>
      </c>
      <c r="D4248" t="s">
        <v>116</v>
      </c>
      <c r="E4248" t="s">
        <v>517</v>
      </c>
      <c r="F4248" t="str">
        <f t="shared" si="331"/>
        <v>曲靖市少儿才艺</v>
      </c>
      <c r="G4248" t="s">
        <v>99</v>
      </c>
      <c r="H4248" t="s">
        <v>290</v>
      </c>
      <c r="I4248" t="s">
        <v>68</v>
      </c>
      <c r="J4248">
        <v>138</v>
      </c>
      <c r="K4248">
        <v>0</v>
      </c>
      <c r="L4248" s="13">
        <f>VLOOKUP(C4248,'渗透率、续签率'!B:C,2,0)</f>
        <v>0.52400000000000002</v>
      </c>
      <c r="M4248" s="6">
        <v>0</v>
      </c>
      <c r="N4248">
        <v>8</v>
      </c>
      <c r="O4248">
        <v>0</v>
      </c>
      <c r="P4248" s="6">
        <v>0</v>
      </c>
      <c r="Q4248" s="13">
        <v>0</v>
      </c>
      <c r="R4248" s="13">
        <v>0</v>
      </c>
      <c r="S4248" s="31">
        <v>154</v>
      </c>
      <c r="T4248" s="6">
        <f>VLOOKUP(E4248,'参数设置&amp;汇总'!S:U,3,0)</f>
        <v>0.05</v>
      </c>
      <c r="U4248" s="78">
        <f t="shared" si="330"/>
        <v>0.4</v>
      </c>
      <c r="V4248" s="13">
        <v>0.85000000000000009</v>
      </c>
      <c r="W4248" s="78">
        <f t="shared" si="332"/>
        <v>0.47058823529411764</v>
      </c>
      <c r="X4248" s="1">
        <f>VLOOKUP(E4248,'渗透率、续签率'!AG:AJ,4,0)</f>
        <v>4781.5</v>
      </c>
      <c r="Y4248" s="1">
        <f t="shared" si="333"/>
        <v>2250.1176470588234</v>
      </c>
      <c r="Z4248">
        <v>5</v>
      </c>
      <c r="AA4248" s="89">
        <f t="shared" si="334"/>
        <v>38252</v>
      </c>
      <c r="AH4248" s="37"/>
      <c r="AI4248" s="37"/>
      <c r="AK4248" s="37"/>
    </row>
    <row r="4249" spans="1:37" hidden="1">
      <c r="A4249" t="s">
        <v>64</v>
      </c>
      <c r="B4249" t="s">
        <v>2</v>
      </c>
      <c r="C4249" t="s">
        <v>5</v>
      </c>
      <c r="D4249" t="s">
        <v>116</v>
      </c>
      <c r="E4249" t="s">
        <v>517</v>
      </c>
      <c r="F4249" t="str">
        <f t="shared" si="331"/>
        <v>朔州市少儿才艺</v>
      </c>
      <c r="G4249" t="s">
        <v>134</v>
      </c>
      <c r="H4249" t="s">
        <v>291</v>
      </c>
      <c r="I4249" t="s">
        <v>70</v>
      </c>
      <c r="J4249">
        <v>59</v>
      </c>
      <c r="K4249">
        <v>0</v>
      </c>
      <c r="L4249" s="13">
        <f>VLOOKUP(C4249,'渗透率、续签率'!B:C,2,0)</f>
        <v>0.52400000000000002</v>
      </c>
      <c r="M4249" s="6">
        <v>0</v>
      </c>
      <c r="N4249">
        <v>10</v>
      </c>
      <c r="O4249">
        <v>0</v>
      </c>
      <c r="P4249" s="6">
        <v>0</v>
      </c>
      <c r="Q4249" s="13">
        <v>0</v>
      </c>
      <c r="R4249" s="13">
        <v>0</v>
      </c>
      <c r="S4249" s="31">
        <v>75</v>
      </c>
      <c r="T4249" s="6">
        <f>VLOOKUP(E4249,'参数设置&amp;汇总'!S:U,3,0)</f>
        <v>0.05</v>
      </c>
      <c r="U4249" s="78">
        <f t="shared" si="330"/>
        <v>0.5</v>
      </c>
      <c r="V4249" s="13">
        <v>0.85000000000000009</v>
      </c>
      <c r="W4249" s="78">
        <f t="shared" si="332"/>
        <v>0.58823529411764697</v>
      </c>
      <c r="X4249" s="1">
        <f>VLOOKUP(E4249,'渗透率、续签率'!AG:AJ,4,0)</f>
        <v>4781.5</v>
      </c>
      <c r="Y4249" s="1">
        <f t="shared" si="333"/>
        <v>2812.6470588235288</v>
      </c>
      <c r="Z4249">
        <v>0</v>
      </c>
      <c r="AA4249" s="89">
        <f t="shared" si="334"/>
        <v>47815</v>
      </c>
      <c r="AH4249" s="37"/>
      <c r="AI4249" s="37"/>
      <c r="AK4249" s="37"/>
    </row>
    <row r="4250" spans="1:37" hidden="1">
      <c r="A4250" t="s">
        <v>64</v>
      </c>
      <c r="B4250" t="s">
        <v>2</v>
      </c>
      <c r="C4250" t="s">
        <v>5</v>
      </c>
      <c r="D4250" t="s">
        <v>116</v>
      </c>
      <c r="E4250" t="s">
        <v>517</v>
      </c>
      <c r="F4250" t="str">
        <f t="shared" si="331"/>
        <v>朝阳市少儿才艺</v>
      </c>
      <c r="G4250" t="s">
        <v>101</v>
      </c>
      <c r="H4250" t="s">
        <v>292</v>
      </c>
      <c r="I4250" t="s">
        <v>70</v>
      </c>
      <c r="J4250">
        <v>80</v>
      </c>
      <c r="K4250">
        <v>0</v>
      </c>
      <c r="L4250" s="13">
        <f>VLOOKUP(C4250,'渗透率、续签率'!B:C,2,0)</f>
        <v>0.52400000000000002</v>
      </c>
      <c r="M4250" s="6">
        <v>0</v>
      </c>
      <c r="N4250">
        <v>6</v>
      </c>
      <c r="O4250">
        <v>0</v>
      </c>
      <c r="P4250" s="6">
        <v>0</v>
      </c>
      <c r="Q4250" s="13">
        <v>0</v>
      </c>
      <c r="R4250" s="13">
        <v>0</v>
      </c>
      <c r="S4250" s="31">
        <v>94</v>
      </c>
      <c r="T4250" s="6">
        <f>VLOOKUP(E4250,'参数设置&amp;汇总'!S:U,3,0)</f>
        <v>0.05</v>
      </c>
      <c r="U4250" s="78">
        <f t="shared" si="330"/>
        <v>0.30000000000000004</v>
      </c>
      <c r="V4250" s="13">
        <v>0.85000000000000009</v>
      </c>
      <c r="W4250" s="78">
        <f t="shared" si="332"/>
        <v>0.35294117647058826</v>
      </c>
      <c r="X4250" s="1">
        <f>VLOOKUP(E4250,'渗透率、续签率'!AG:AJ,4,0)</f>
        <v>4781.5</v>
      </c>
      <c r="Y4250" s="1">
        <f t="shared" si="333"/>
        <v>1687.5882352941178</v>
      </c>
      <c r="Z4250">
        <v>1</v>
      </c>
      <c r="AA4250" s="89">
        <f t="shared" si="334"/>
        <v>28689</v>
      </c>
      <c r="AH4250" s="37"/>
      <c r="AI4250" s="37"/>
      <c r="AK4250" s="37"/>
    </row>
    <row r="4251" spans="1:37" hidden="1">
      <c r="A4251" t="s">
        <v>64</v>
      </c>
      <c r="B4251" t="s">
        <v>2</v>
      </c>
      <c r="C4251" t="s">
        <v>5</v>
      </c>
      <c r="D4251" t="s">
        <v>116</v>
      </c>
      <c r="E4251" t="s">
        <v>517</v>
      </c>
      <c r="F4251" t="str">
        <f t="shared" si="331"/>
        <v>本溪市少儿才艺</v>
      </c>
      <c r="G4251" t="s">
        <v>101</v>
      </c>
      <c r="H4251" t="s">
        <v>293</v>
      </c>
      <c r="I4251" t="s">
        <v>70</v>
      </c>
      <c r="J4251">
        <v>36</v>
      </c>
      <c r="K4251">
        <v>0</v>
      </c>
      <c r="L4251" s="13">
        <f>VLOOKUP(C4251,'渗透率、续签率'!B:C,2,0)</f>
        <v>0.52400000000000002</v>
      </c>
      <c r="M4251" s="6">
        <v>0</v>
      </c>
      <c r="N4251">
        <v>1</v>
      </c>
      <c r="O4251">
        <v>0</v>
      </c>
      <c r="P4251" s="6">
        <v>0</v>
      </c>
      <c r="Q4251" s="13">
        <v>0</v>
      </c>
      <c r="R4251" s="13">
        <v>0</v>
      </c>
      <c r="S4251" s="31">
        <v>24</v>
      </c>
      <c r="T4251" s="6">
        <f>VLOOKUP(E4251,'参数设置&amp;汇总'!S:U,3,0)</f>
        <v>0.05</v>
      </c>
      <c r="U4251" s="78">
        <f t="shared" si="330"/>
        <v>0.05</v>
      </c>
      <c r="V4251" s="13">
        <v>0.85000000000000009</v>
      </c>
      <c r="W4251" s="78">
        <f t="shared" si="332"/>
        <v>5.8823529411764705E-2</v>
      </c>
      <c r="X4251" s="1">
        <f>VLOOKUP(E4251,'渗透率、续签率'!AG:AJ,4,0)</f>
        <v>4781.5</v>
      </c>
      <c r="Y4251" s="1">
        <f t="shared" si="333"/>
        <v>281.26470588235293</v>
      </c>
      <c r="Z4251">
        <v>2</v>
      </c>
      <c r="AA4251" s="89">
        <f t="shared" si="334"/>
        <v>4781.5</v>
      </c>
      <c r="AH4251" s="37"/>
      <c r="AI4251" s="37"/>
      <c r="AK4251" s="37"/>
    </row>
    <row r="4252" spans="1:37" hidden="1">
      <c r="A4252" t="s">
        <v>64</v>
      </c>
      <c r="B4252" t="s">
        <v>2</v>
      </c>
      <c r="C4252" t="s">
        <v>5</v>
      </c>
      <c r="D4252" t="s">
        <v>116</v>
      </c>
      <c r="E4252" t="s">
        <v>517</v>
      </c>
      <c r="F4252" t="str">
        <f t="shared" si="331"/>
        <v>来宾市少儿才艺</v>
      </c>
      <c r="G4252" t="s">
        <v>88</v>
      </c>
      <c r="H4252" t="s">
        <v>294</v>
      </c>
      <c r="I4252" t="s">
        <v>68</v>
      </c>
      <c r="J4252">
        <v>54</v>
      </c>
      <c r="K4252">
        <v>0</v>
      </c>
      <c r="L4252" s="13">
        <f>VLOOKUP(C4252,'渗透率、续签率'!B:C,2,0)</f>
        <v>0.52400000000000002</v>
      </c>
      <c r="M4252" s="6">
        <v>0</v>
      </c>
      <c r="N4252">
        <v>5</v>
      </c>
      <c r="O4252">
        <v>0</v>
      </c>
      <c r="P4252" s="6">
        <v>0</v>
      </c>
      <c r="Q4252" s="13">
        <v>0</v>
      </c>
      <c r="R4252" s="13">
        <v>0</v>
      </c>
      <c r="S4252" s="31">
        <v>56</v>
      </c>
      <c r="T4252" s="6">
        <f>VLOOKUP(E4252,'参数设置&amp;汇总'!S:U,3,0)</f>
        <v>0.05</v>
      </c>
      <c r="U4252" s="78">
        <f t="shared" si="330"/>
        <v>0.25</v>
      </c>
      <c r="V4252" s="13">
        <v>0.85000000000000009</v>
      </c>
      <c r="W4252" s="78">
        <f t="shared" si="332"/>
        <v>0.29411764705882348</v>
      </c>
      <c r="X4252" s="1">
        <f>VLOOKUP(E4252,'渗透率、续签率'!AG:AJ,4,0)</f>
        <v>4781.5</v>
      </c>
      <c r="Y4252" s="1">
        <f t="shared" si="333"/>
        <v>1406.3235294117644</v>
      </c>
      <c r="Z4252">
        <v>2</v>
      </c>
      <c r="AA4252" s="89">
        <f t="shared" si="334"/>
        <v>23907.5</v>
      </c>
      <c r="AH4252" s="37"/>
      <c r="AI4252" s="37"/>
      <c r="AK4252" s="37"/>
    </row>
    <row r="4253" spans="1:37" hidden="1">
      <c r="A4253" t="s">
        <v>64</v>
      </c>
      <c r="B4253" t="s">
        <v>2</v>
      </c>
      <c r="C4253" t="s">
        <v>5</v>
      </c>
      <c r="D4253" t="s">
        <v>116</v>
      </c>
      <c r="E4253" t="s">
        <v>517</v>
      </c>
      <c r="F4253" t="str">
        <f t="shared" si="331"/>
        <v>松原市少儿才艺</v>
      </c>
      <c r="G4253" t="s">
        <v>188</v>
      </c>
      <c r="H4253" t="s">
        <v>295</v>
      </c>
      <c r="I4253" t="s">
        <v>70</v>
      </c>
      <c r="J4253">
        <v>66</v>
      </c>
      <c r="K4253">
        <v>0</v>
      </c>
      <c r="L4253" s="13">
        <f>VLOOKUP(C4253,'渗透率、续签率'!B:C,2,0)</f>
        <v>0.52400000000000002</v>
      </c>
      <c r="M4253" s="6">
        <v>0</v>
      </c>
      <c r="N4253">
        <v>7</v>
      </c>
      <c r="O4253">
        <v>0</v>
      </c>
      <c r="P4253" s="6">
        <v>0</v>
      </c>
      <c r="Q4253" s="13">
        <v>0</v>
      </c>
      <c r="R4253" s="13">
        <v>0</v>
      </c>
      <c r="S4253" s="31">
        <v>75</v>
      </c>
      <c r="T4253" s="6">
        <f>VLOOKUP(E4253,'参数设置&amp;汇总'!S:U,3,0)</f>
        <v>0.05</v>
      </c>
      <c r="U4253" s="78">
        <f t="shared" si="330"/>
        <v>0.35000000000000003</v>
      </c>
      <c r="V4253" s="13">
        <v>0.85000000000000009</v>
      </c>
      <c r="W4253" s="78">
        <f t="shared" si="332"/>
        <v>0.41176470588235292</v>
      </c>
      <c r="X4253" s="1">
        <f>VLOOKUP(E4253,'渗透率、续签率'!AG:AJ,4,0)</f>
        <v>4781.5</v>
      </c>
      <c r="Y4253" s="1">
        <f t="shared" si="333"/>
        <v>1968.8529411764705</v>
      </c>
      <c r="Z4253">
        <v>0</v>
      </c>
      <c r="AA4253" s="89">
        <f t="shared" si="334"/>
        <v>33470.5</v>
      </c>
      <c r="AH4253" s="37"/>
      <c r="AI4253" s="37"/>
      <c r="AK4253" s="37"/>
    </row>
    <row r="4254" spans="1:37" hidden="1">
      <c r="A4254" t="s">
        <v>64</v>
      </c>
      <c r="B4254" t="s">
        <v>2</v>
      </c>
      <c r="C4254" t="s">
        <v>5</v>
      </c>
      <c r="D4254" t="s">
        <v>116</v>
      </c>
      <c r="E4254" t="s">
        <v>517</v>
      </c>
      <c r="F4254" t="str">
        <f t="shared" si="331"/>
        <v>林芝市少儿才艺</v>
      </c>
      <c r="G4254" t="s">
        <v>237</v>
      </c>
      <c r="H4254" t="s">
        <v>296</v>
      </c>
      <c r="I4254" t="s">
        <v>57</v>
      </c>
      <c r="J4254">
        <v>0</v>
      </c>
      <c r="K4254">
        <v>0</v>
      </c>
      <c r="L4254" s="13">
        <f>VLOOKUP(C4254,'渗透率、续签率'!B:C,2,0)</f>
        <v>0.52400000000000002</v>
      </c>
      <c r="M4254" s="6">
        <v>0</v>
      </c>
      <c r="N4254">
        <v>0</v>
      </c>
      <c r="O4254">
        <v>0</v>
      </c>
      <c r="P4254" s="6">
        <v>0</v>
      </c>
      <c r="Q4254" s="13">
        <v>0</v>
      </c>
      <c r="R4254" s="13">
        <v>0</v>
      </c>
      <c r="S4254" s="31">
        <v>0</v>
      </c>
      <c r="T4254" s="6">
        <f>VLOOKUP(E4254,'参数设置&amp;汇总'!S:U,3,0)</f>
        <v>0.05</v>
      </c>
      <c r="U4254" s="78">
        <f t="shared" si="330"/>
        <v>0</v>
      </c>
      <c r="V4254" s="13">
        <v>0.85000000000000009</v>
      </c>
      <c r="W4254" s="78">
        <f t="shared" si="332"/>
        <v>0</v>
      </c>
      <c r="X4254" s="1">
        <f>VLOOKUP(E4254,'渗透率、续签率'!AG:AJ,4,0)</f>
        <v>4781.5</v>
      </c>
      <c r="Y4254" s="1">
        <f t="shared" si="333"/>
        <v>0</v>
      </c>
      <c r="Z4254">
        <v>0</v>
      </c>
      <c r="AA4254" s="89">
        <f t="shared" si="334"/>
        <v>0</v>
      </c>
      <c r="AH4254" s="37"/>
      <c r="AI4254" s="37"/>
      <c r="AK4254" s="37"/>
    </row>
    <row r="4255" spans="1:37" hidden="1">
      <c r="A4255" t="s">
        <v>64</v>
      </c>
      <c r="B4255" t="s">
        <v>2</v>
      </c>
      <c r="C4255" t="s">
        <v>5</v>
      </c>
      <c r="D4255" t="s">
        <v>116</v>
      </c>
      <c r="E4255" t="s">
        <v>517</v>
      </c>
      <c r="F4255" t="str">
        <f t="shared" si="331"/>
        <v>果洛藏族自治州少儿才艺</v>
      </c>
      <c r="G4255" t="s">
        <v>297</v>
      </c>
      <c r="H4255" t="s">
        <v>298</v>
      </c>
      <c r="I4255" t="s">
        <v>70</v>
      </c>
      <c r="J4255">
        <v>0</v>
      </c>
      <c r="K4255">
        <v>0</v>
      </c>
      <c r="L4255" s="13">
        <f>VLOOKUP(C4255,'渗透率、续签率'!B:C,2,0)</f>
        <v>0.52400000000000002</v>
      </c>
      <c r="M4255" s="6">
        <v>0</v>
      </c>
      <c r="N4255">
        <v>0</v>
      </c>
      <c r="O4255">
        <v>0</v>
      </c>
      <c r="P4255" s="6">
        <v>0</v>
      </c>
      <c r="Q4255" s="13">
        <v>0</v>
      </c>
      <c r="R4255" s="13">
        <v>0</v>
      </c>
      <c r="S4255" s="31">
        <v>0</v>
      </c>
      <c r="T4255" s="6">
        <f>VLOOKUP(E4255,'参数设置&amp;汇总'!S:U,3,0)</f>
        <v>0.05</v>
      </c>
      <c r="U4255" s="78">
        <f t="shared" si="330"/>
        <v>0</v>
      </c>
      <c r="V4255" s="13">
        <v>0.85000000000000009</v>
      </c>
      <c r="W4255" s="78">
        <f t="shared" si="332"/>
        <v>0</v>
      </c>
      <c r="X4255" s="1">
        <f>VLOOKUP(E4255,'渗透率、续签率'!AG:AJ,4,0)</f>
        <v>4781.5</v>
      </c>
      <c r="Y4255" s="1">
        <f t="shared" si="333"/>
        <v>0</v>
      </c>
      <c r="Z4255">
        <v>0</v>
      </c>
      <c r="AA4255" s="89">
        <f t="shared" si="334"/>
        <v>0</v>
      </c>
      <c r="AH4255" s="37"/>
      <c r="AI4255" s="37"/>
      <c r="AK4255" s="37"/>
    </row>
    <row r="4256" spans="1:37" hidden="1">
      <c r="A4256" t="s">
        <v>64</v>
      </c>
      <c r="B4256" t="s">
        <v>2</v>
      </c>
      <c r="C4256" t="s">
        <v>5</v>
      </c>
      <c r="D4256" t="s">
        <v>116</v>
      </c>
      <c r="E4256" t="s">
        <v>517</v>
      </c>
      <c r="F4256" t="str">
        <f t="shared" si="331"/>
        <v>枣庄市少儿才艺</v>
      </c>
      <c r="G4256" t="s">
        <v>103</v>
      </c>
      <c r="H4256" t="s">
        <v>299</v>
      </c>
      <c r="I4256" t="s">
        <v>70</v>
      </c>
      <c r="J4256">
        <v>273</v>
      </c>
      <c r="K4256">
        <v>0</v>
      </c>
      <c r="L4256" s="13">
        <f>VLOOKUP(C4256,'渗透率、续签率'!B:C,2,0)</f>
        <v>0.52400000000000002</v>
      </c>
      <c r="M4256" s="6">
        <v>0</v>
      </c>
      <c r="N4256">
        <v>23</v>
      </c>
      <c r="O4256">
        <v>0</v>
      </c>
      <c r="P4256" s="6">
        <v>0</v>
      </c>
      <c r="Q4256" s="13">
        <v>0</v>
      </c>
      <c r="R4256" s="13">
        <v>0</v>
      </c>
      <c r="S4256" s="31">
        <v>343</v>
      </c>
      <c r="T4256" s="6">
        <f>VLOOKUP(E4256,'参数设置&amp;汇总'!S:U,3,0)</f>
        <v>0.05</v>
      </c>
      <c r="U4256" s="78">
        <f t="shared" si="330"/>
        <v>1.1500000000000001</v>
      </c>
      <c r="V4256" s="13">
        <v>0.85000000000000009</v>
      </c>
      <c r="W4256" s="78">
        <f t="shared" si="332"/>
        <v>1.3529411764705883</v>
      </c>
      <c r="X4256" s="1">
        <f>VLOOKUP(E4256,'渗透率、续签率'!AG:AJ,4,0)</f>
        <v>4781.5</v>
      </c>
      <c r="Y4256" s="1">
        <f t="shared" si="333"/>
        <v>6469.088235294118</v>
      </c>
      <c r="Z4256">
        <v>4</v>
      </c>
      <c r="AA4256" s="89">
        <f t="shared" si="334"/>
        <v>109974.5</v>
      </c>
    </row>
    <row r="4257" spans="1:37" hidden="1">
      <c r="A4257" t="s">
        <v>64</v>
      </c>
      <c r="B4257" t="s">
        <v>2</v>
      </c>
      <c r="C4257" t="s">
        <v>5</v>
      </c>
      <c r="D4257" t="s">
        <v>116</v>
      </c>
      <c r="E4257" t="s">
        <v>517</v>
      </c>
      <c r="F4257" t="str">
        <f t="shared" si="331"/>
        <v>柳州市少儿才艺</v>
      </c>
      <c r="G4257" t="s">
        <v>88</v>
      </c>
      <c r="H4257" t="s">
        <v>300</v>
      </c>
      <c r="I4257" t="s">
        <v>68</v>
      </c>
      <c r="J4257">
        <v>221</v>
      </c>
      <c r="K4257">
        <v>0</v>
      </c>
      <c r="L4257" s="13">
        <f>VLOOKUP(C4257,'渗透率、续签率'!B:C,2,0)</f>
        <v>0.52400000000000002</v>
      </c>
      <c r="M4257" s="6">
        <v>0</v>
      </c>
      <c r="N4257">
        <v>23</v>
      </c>
      <c r="O4257">
        <v>0</v>
      </c>
      <c r="P4257" s="6">
        <v>0</v>
      </c>
      <c r="Q4257" s="13">
        <v>0</v>
      </c>
      <c r="R4257" s="13">
        <v>0</v>
      </c>
      <c r="S4257" s="31">
        <v>286</v>
      </c>
      <c r="T4257" s="6">
        <f>VLOOKUP(E4257,'参数设置&amp;汇总'!S:U,3,0)</f>
        <v>0.05</v>
      </c>
      <c r="U4257" s="78">
        <f t="shared" si="330"/>
        <v>1.1500000000000001</v>
      </c>
      <c r="V4257" s="13">
        <v>0.85000000000000009</v>
      </c>
      <c r="W4257" s="78">
        <f t="shared" si="332"/>
        <v>1.3529411764705883</v>
      </c>
      <c r="X4257" s="1">
        <f>VLOOKUP(E4257,'渗透率、续签率'!AG:AJ,4,0)</f>
        <v>4781.5</v>
      </c>
      <c r="Y4257" s="1">
        <f t="shared" si="333"/>
        <v>6469.088235294118</v>
      </c>
      <c r="Z4257">
        <v>3</v>
      </c>
      <c r="AA4257" s="89">
        <f t="shared" si="334"/>
        <v>109974.5</v>
      </c>
      <c r="AH4257" s="37"/>
      <c r="AI4257" s="37"/>
      <c r="AK4257" s="37"/>
    </row>
    <row r="4258" spans="1:37" hidden="1">
      <c r="A4258" t="s">
        <v>64</v>
      </c>
      <c r="B4258" t="s">
        <v>2</v>
      </c>
      <c r="C4258" t="s">
        <v>5</v>
      </c>
      <c r="D4258" t="s">
        <v>116</v>
      </c>
      <c r="E4258" t="s">
        <v>517</v>
      </c>
      <c r="F4258" t="str">
        <f t="shared" si="331"/>
        <v>株洲市少儿才艺</v>
      </c>
      <c r="G4258" t="s">
        <v>113</v>
      </c>
      <c r="H4258" t="s">
        <v>301</v>
      </c>
      <c r="I4258" t="s">
        <v>68</v>
      </c>
      <c r="J4258">
        <v>147</v>
      </c>
      <c r="K4258">
        <v>0</v>
      </c>
      <c r="L4258" s="13">
        <f>VLOOKUP(C4258,'渗透率、续签率'!B:C,2,0)</f>
        <v>0.52400000000000002</v>
      </c>
      <c r="M4258" s="6">
        <v>0</v>
      </c>
      <c r="N4258">
        <v>25</v>
      </c>
      <c r="O4258">
        <v>0</v>
      </c>
      <c r="P4258" s="6">
        <v>0</v>
      </c>
      <c r="Q4258" s="13">
        <v>0</v>
      </c>
      <c r="R4258" s="13">
        <v>0</v>
      </c>
      <c r="S4258" s="31">
        <v>229</v>
      </c>
      <c r="T4258" s="6">
        <f>VLOOKUP(E4258,'参数设置&amp;汇总'!S:U,3,0)</f>
        <v>0.05</v>
      </c>
      <c r="U4258" s="78">
        <f t="shared" si="330"/>
        <v>1.25</v>
      </c>
      <c r="V4258" s="13">
        <v>0.85000000000000009</v>
      </c>
      <c r="W4258" s="78">
        <f t="shared" si="332"/>
        <v>1.4705882352941175</v>
      </c>
      <c r="X4258" s="1">
        <f>VLOOKUP(E4258,'渗透率、续签率'!AG:AJ,4,0)</f>
        <v>4781.5</v>
      </c>
      <c r="Y4258" s="1">
        <f t="shared" si="333"/>
        <v>7031.6176470588225</v>
      </c>
      <c r="Z4258">
        <v>7</v>
      </c>
      <c r="AA4258" s="89">
        <f t="shared" si="334"/>
        <v>119537.5</v>
      </c>
      <c r="AH4258" s="37"/>
      <c r="AI4258" s="37"/>
      <c r="AJ4258" s="1"/>
      <c r="AK4258" s="37"/>
    </row>
    <row r="4259" spans="1:37" hidden="1">
      <c r="A4259" t="s">
        <v>64</v>
      </c>
      <c r="B4259" t="s">
        <v>2</v>
      </c>
      <c r="C4259" t="s">
        <v>5</v>
      </c>
      <c r="D4259" t="s">
        <v>116</v>
      </c>
      <c r="E4259" t="s">
        <v>517</v>
      </c>
      <c r="F4259" t="str">
        <f t="shared" si="331"/>
        <v>桂林市少儿才艺</v>
      </c>
      <c r="G4259" t="s">
        <v>88</v>
      </c>
      <c r="H4259" t="s">
        <v>302</v>
      </c>
      <c r="I4259" t="s">
        <v>68</v>
      </c>
      <c r="J4259">
        <v>155</v>
      </c>
      <c r="K4259">
        <v>1</v>
      </c>
      <c r="L4259" s="13">
        <f>VLOOKUP(C4259,'渗透率、续签率'!B:C,2,0)</f>
        <v>0.52400000000000002</v>
      </c>
      <c r="M4259" s="6">
        <v>0.01</v>
      </c>
      <c r="N4259">
        <v>23</v>
      </c>
      <c r="O4259">
        <v>1</v>
      </c>
      <c r="P4259" s="6">
        <v>0.04</v>
      </c>
      <c r="Q4259" s="13">
        <v>6.9000000000000006E-2</v>
      </c>
      <c r="R4259" s="13">
        <v>0</v>
      </c>
      <c r="S4259" s="31">
        <v>220</v>
      </c>
      <c r="T4259" s="6">
        <f>VLOOKUP(E4259,'参数设置&amp;汇总'!S:U,3,0)</f>
        <v>0.05</v>
      </c>
      <c r="U4259" s="78">
        <f t="shared" si="330"/>
        <v>1.1500000000000001</v>
      </c>
      <c r="V4259" s="13">
        <v>0.85000000000000009</v>
      </c>
      <c r="W4259" s="78">
        <f t="shared" si="332"/>
        <v>0.73647058823529421</v>
      </c>
      <c r="X4259" s="1">
        <f>VLOOKUP(E4259,'渗透率、续签率'!AG:AJ,4,0)</f>
        <v>4781.5</v>
      </c>
      <c r="Y4259" s="1">
        <f t="shared" si="333"/>
        <v>3521.4341176470593</v>
      </c>
      <c r="Z4259">
        <v>9</v>
      </c>
      <c r="AA4259" s="89">
        <f t="shared" si="334"/>
        <v>109974.5</v>
      </c>
      <c r="AH4259" s="37"/>
      <c r="AI4259" s="37"/>
      <c r="AK4259" s="37"/>
    </row>
    <row r="4260" spans="1:37" hidden="1">
      <c r="A4260" t="s">
        <v>64</v>
      </c>
      <c r="B4260" t="s">
        <v>2</v>
      </c>
      <c r="C4260" t="s">
        <v>5</v>
      </c>
      <c r="D4260" t="s">
        <v>116</v>
      </c>
      <c r="E4260" t="s">
        <v>517</v>
      </c>
      <c r="F4260" t="str">
        <f t="shared" si="331"/>
        <v>梅州市少儿才艺</v>
      </c>
      <c r="G4260" t="s">
        <v>75</v>
      </c>
      <c r="H4260" t="s">
        <v>303</v>
      </c>
      <c r="I4260" t="s">
        <v>68</v>
      </c>
      <c r="J4260">
        <v>147</v>
      </c>
      <c r="K4260">
        <v>0</v>
      </c>
      <c r="L4260" s="13">
        <f>VLOOKUP(C4260,'渗透率、续签率'!B:C,2,0)</f>
        <v>0.52400000000000002</v>
      </c>
      <c r="M4260" s="6">
        <v>0</v>
      </c>
      <c r="N4260">
        <v>7</v>
      </c>
      <c r="O4260">
        <v>0</v>
      </c>
      <c r="P4260" s="6">
        <v>0</v>
      </c>
      <c r="Q4260" s="13">
        <v>0</v>
      </c>
      <c r="R4260" s="13">
        <v>0</v>
      </c>
      <c r="S4260" s="31">
        <v>117</v>
      </c>
      <c r="T4260" s="6">
        <f>VLOOKUP(E4260,'参数设置&amp;汇总'!S:U,3,0)</f>
        <v>0.05</v>
      </c>
      <c r="U4260" s="78">
        <f t="shared" si="330"/>
        <v>0.35000000000000003</v>
      </c>
      <c r="V4260" s="13">
        <v>0.85000000000000009</v>
      </c>
      <c r="W4260" s="78">
        <f t="shared" si="332"/>
        <v>0.41176470588235292</v>
      </c>
      <c r="X4260" s="1">
        <f>VLOOKUP(E4260,'渗透率、续签率'!AG:AJ,4,0)</f>
        <v>4781.5</v>
      </c>
      <c r="Y4260" s="1">
        <f t="shared" si="333"/>
        <v>1968.8529411764705</v>
      </c>
      <c r="Z4260">
        <v>0</v>
      </c>
      <c r="AA4260" s="89">
        <f t="shared" si="334"/>
        <v>33470.5</v>
      </c>
      <c r="AH4260" s="37"/>
      <c r="AI4260" s="37"/>
      <c r="AK4260" s="37"/>
    </row>
    <row r="4261" spans="1:37" hidden="1">
      <c r="A4261" t="s">
        <v>64</v>
      </c>
      <c r="B4261" t="s">
        <v>2</v>
      </c>
      <c r="C4261" t="s">
        <v>5</v>
      </c>
      <c r="D4261" t="s">
        <v>116</v>
      </c>
      <c r="E4261" t="s">
        <v>517</v>
      </c>
      <c r="F4261" t="str">
        <f t="shared" si="331"/>
        <v>梧州市少儿才艺</v>
      </c>
      <c r="G4261" t="s">
        <v>88</v>
      </c>
      <c r="H4261" t="s">
        <v>304</v>
      </c>
      <c r="I4261" t="s">
        <v>68</v>
      </c>
      <c r="J4261">
        <v>82</v>
      </c>
      <c r="K4261">
        <v>0</v>
      </c>
      <c r="L4261" s="13">
        <f>VLOOKUP(C4261,'渗透率、续签率'!B:C,2,0)</f>
        <v>0.52400000000000002</v>
      </c>
      <c r="M4261" s="6">
        <v>0</v>
      </c>
      <c r="N4261">
        <v>5</v>
      </c>
      <c r="O4261">
        <v>0</v>
      </c>
      <c r="P4261" s="6">
        <v>0</v>
      </c>
      <c r="Q4261" s="13">
        <v>0</v>
      </c>
      <c r="R4261" s="13">
        <v>0</v>
      </c>
      <c r="S4261" s="31">
        <v>68</v>
      </c>
      <c r="T4261" s="6">
        <f>VLOOKUP(E4261,'参数设置&amp;汇总'!S:U,3,0)</f>
        <v>0.05</v>
      </c>
      <c r="U4261" s="78">
        <f t="shared" si="330"/>
        <v>0.25</v>
      </c>
      <c r="V4261" s="13">
        <v>0.85000000000000009</v>
      </c>
      <c r="W4261" s="78">
        <f t="shared" si="332"/>
        <v>0.29411764705882348</v>
      </c>
      <c r="X4261" s="1">
        <f>VLOOKUP(E4261,'渗透率、续签率'!AG:AJ,4,0)</f>
        <v>4781.5</v>
      </c>
      <c r="Y4261" s="1">
        <f t="shared" si="333"/>
        <v>1406.3235294117644</v>
      </c>
      <c r="Z4261">
        <v>1</v>
      </c>
      <c r="AA4261" s="89">
        <f t="shared" si="334"/>
        <v>23907.5</v>
      </c>
      <c r="AH4261" s="37"/>
      <c r="AI4261" s="37"/>
      <c r="AK4261" s="37"/>
    </row>
    <row r="4262" spans="1:37" hidden="1">
      <c r="A4262" t="s">
        <v>64</v>
      </c>
      <c r="B4262" t="s">
        <v>2</v>
      </c>
      <c r="C4262" t="s">
        <v>5</v>
      </c>
      <c r="D4262" t="s">
        <v>116</v>
      </c>
      <c r="E4262" t="s">
        <v>517</v>
      </c>
      <c r="F4262" t="str">
        <f t="shared" si="331"/>
        <v>楚雄彝族自治州少儿才艺</v>
      </c>
      <c r="G4262" t="s">
        <v>99</v>
      </c>
      <c r="H4262" t="s">
        <v>305</v>
      </c>
      <c r="I4262" t="s">
        <v>68</v>
      </c>
      <c r="J4262">
        <v>41</v>
      </c>
      <c r="K4262">
        <v>0</v>
      </c>
      <c r="L4262" s="13">
        <f>VLOOKUP(C4262,'渗透率、续签率'!B:C,2,0)</f>
        <v>0.52400000000000002</v>
      </c>
      <c r="M4262" s="6">
        <v>0</v>
      </c>
      <c r="N4262">
        <v>2</v>
      </c>
      <c r="O4262">
        <v>0</v>
      </c>
      <c r="P4262" s="6">
        <v>0</v>
      </c>
      <c r="Q4262" s="13">
        <v>0</v>
      </c>
      <c r="R4262" s="13">
        <v>0</v>
      </c>
      <c r="S4262" s="31">
        <v>39</v>
      </c>
      <c r="T4262" s="6">
        <f>VLOOKUP(E4262,'参数设置&amp;汇总'!S:U,3,0)</f>
        <v>0.05</v>
      </c>
      <c r="U4262" s="78">
        <f t="shared" si="330"/>
        <v>0.1</v>
      </c>
      <c r="V4262" s="13">
        <v>0.85000000000000009</v>
      </c>
      <c r="W4262" s="78">
        <f t="shared" si="332"/>
        <v>0.11764705882352941</v>
      </c>
      <c r="X4262" s="1">
        <f>VLOOKUP(E4262,'渗透率、续签率'!AG:AJ,4,0)</f>
        <v>4781.5</v>
      </c>
      <c r="Y4262" s="1">
        <f t="shared" si="333"/>
        <v>562.52941176470586</v>
      </c>
      <c r="Z4262">
        <v>1</v>
      </c>
      <c r="AA4262" s="89">
        <f t="shared" si="334"/>
        <v>9563</v>
      </c>
      <c r="AH4262" s="37"/>
      <c r="AI4262" s="37"/>
      <c r="AK4262" s="37"/>
    </row>
    <row r="4263" spans="1:37" hidden="1">
      <c r="A4263" t="s">
        <v>64</v>
      </c>
      <c r="B4263" t="s">
        <v>2</v>
      </c>
      <c r="C4263" t="s">
        <v>5</v>
      </c>
      <c r="D4263" t="s">
        <v>116</v>
      </c>
      <c r="E4263" t="s">
        <v>517</v>
      </c>
      <c r="F4263" t="str">
        <f t="shared" si="331"/>
        <v>榆林市少儿才艺</v>
      </c>
      <c r="G4263" t="s">
        <v>108</v>
      </c>
      <c r="H4263" t="s">
        <v>306</v>
      </c>
      <c r="I4263" t="s">
        <v>70</v>
      </c>
      <c r="J4263">
        <v>189</v>
      </c>
      <c r="K4263">
        <v>1</v>
      </c>
      <c r="L4263" s="13">
        <f>VLOOKUP(C4263,'渗透率、续签率'!B:C,2,0)</f>
        <v>0.52400000000000002</v>
      </c>
      <c r="M4263" s="6">
        <v>0.01</v>
      </c>
      <c r="N4263">
        <v>41</v>
      </c>
      <c r="O4263">
        <v>1</v>
      </c>
      <c r="P4263" s="6">
        <v>0.02</v>
      </c>
      <c r="Q4263" s="13">
        <v>9.6000000000000002E-2</v>
      </c>
      <c r="R4263" s="13">
        <v>9.6000000000000002E-2</v>
      </c>
      <c r="S4263" s="31">
        <v>357</v>
      </c>
      <c r="T4263" s="6">
        <f>VLOOKUP(E4263,'参数设置&amp;汇总'!S:U,3,0)</f>
        <v>0.05</v>
      </c>
      <c r="U4263" s="78">
        <f t="shared" si="330"/>
        <v>2.0500000000000003</v>
      </c>
      <c r="V4263" s="13">
        <v>0.85000000000000009</v>
      </c>
      <c r="W4263" s="78">
        <f t="shared" si="332"/>
        <v>1.7952941176470589</v>
      </c>
      <c r="X4263" s="1">
        <f>VLOOKUP(E4263,'渗透率、续签率'!AG:AJ,4,0)</f>
        <v>4781.5</v>
      </c>
      <c r="Y4263" s="1">
        <f t="shared" si="333"/>
        <v>8584.198823529412</v>
      </c>
      <c r="Z4263">
        <v>0</v>
      </c>
      <c r="AA4263" s="89">
        <f t="shared" si="334"/>
        <v>196041.5</v>
      </c>
      <c r="AH4263" s="37"/>
      <c r="AI4263" s="37"/>
      <c r="AK4263" s="37"/>
    </row>
    <row r="4264" spans="1:37" hidden="1">
      <c r="A4264" t="s">
        <v>64</v>
      </c>
      <c r="B4264" t="s">
        <v>2</v>
      </c>
      <c r="C4264" t="s">
        <v>5</v>
      </c>
      <c r="D4264" t="s">
        <v>116</v>
      </c>
      <c r="E4264" t="s">
        <v>517</v>
      </c>
      <c r="F4264" t="str">
        <f t="shared" si="331"/>
        <v>武威市少儿才艺</v>
      </c>
      <c r="G4264" t="s">
        <v>132</v>
      </c>
      <c r="H4264" t="s">
        <v>307</v>
      </c>
      <c r="I4264" t="s">
        <v>70</v>
      </c>
      <c r="J4264">
        <v>26</v>
      </c>
      <c r="K4264">
        <v>0</v>
      </c>
      <c r="L4264" s="13">
        <f>VLOOKUP(C4264,'渗透率、续签率'!B:C,2,0)</f>
        <v>0.52400000000000002</v>
      </c>
      <c r="M4264" s="6">
        <v>0</v>
      </c>
      <c r="N4264">
        <v>3</v>
      </c>
      <c r="O4264">
        <v>0</v>
      </c>
      <c r="P4264" s="6">
        <v>0</v>
      </c>
      <c r="Q4264" s="13">
        <v>0</v>
      </c>
      <c r="R4264" s="13">
        <v>0</v>
      </c>
      <c r="S4264" s="31">
        <v>31</v>
      </c>
      <c r="T4264" s="6">
        <f>VLOOKUP(E4264,'参数设置&amp;汇总'!S:U,3,0)</f>
        <v>0.05</v>
      </c>
      <c r="U4264" s="78">
        <f t="shared" si="330"/>
        <v>0.15000000000000002</v>
      </c>
      <c r="V4264" s="13">
        <v>0.85000000000000009</v>
      </c>
      <c r="W4264" s="78">
        <f t="shared" si="332"/>
        <v>0.17647058823529413</v>
      </c>
      <c r="X4264" s="1">
        <f>VLOOKUP(E4264,'渗透率、续签率'!AG:AJ,4,0)</f>
        <v>4781.5</v>
      </c>
      <c r="Y4264" s="1">
        <f t="shared" si="333"/>
        <v>843.7941176470589</v>
      </c>
      <c r="Z4264">
        <v>0</v>
      </c>
      <c r="AA4264" s="89">
        <f t="shared" si="334"/>
        <v>14344.5</v>
      </c>
      <c r="AH4264" s="37"/>
      <c r="AI4264" s="37"/>
      <c r="AK4264" s="37"/>
    </row>
    <row r="4265" spans="1:37" hidden="1">
      <c r="A4265" t="s">
        <v>64</v>
      </c>
      <c r="B4265" t="s">
        <v>2</v>
      </c>
      <c r="C4265" t="s">
        <v>5</v>
      </c>
      <c r="D4265" t="s">
        <v>116</v>
      </c>
      <c r="E4265" t="s">
        <v>517</v>
      </c>
      <c r="F4265" t="str">
        <f t="shared" si="331"/>
        <v>毕节市少儿才艺</v>
      </c>
      <c r="G4265" t="s">
        <v>167</v>
      </c>
      <c r="H4265" t="s">
        <v>308</v>
      </c>
      <c r="I4265" t="s">
        <v>70</v>
      </c>
      <c r="J4265">
        <v>105</v>
      </c>
      <c r="K4265">
        <v>0</v>
      </c>
      <c r="L4265" s="13">
        <f>VLOOKUP(C4265,'渗透率、续签率'!B:C,2,0)</f>
        <v>0.52400000000000002</v>
      </c>
      <c r="M4265" s="6">
        <v>0</v>
      </c>
      <c r="N4265">
        <v>10</v>
      </c>
      <c r="O4265">
        <v>0</v>
      </c>
      <c r="P4265" s="6">
        <v>0</v>
      </c>
      <c r="Q4265" s="13">
        <v>0</v>
      </c>
      <c r="R4265" s="13">
        <v>0</v>
      </c>
      <c r="S4265" s="31">
        <v>109</v>
      </c>
      <c r="T4265" s="6">
        <f>VLOOKUP(E4265,'参数设置&amp;汇总'!S:U,3,0)</f>
        <v>0.05</v>
      </c>
      <c r="U4265" s="78">
        <f t="shared" si="330"/>
        <v>0.5</v>
      </c>
      <c r="V4265" s="13">
        <v>0.85000000000000009</v>
      </c>
      <c r="W4265" s="78">
        <f t="shared" si="332"/>
        <v>0.58823529411764697</v>
      </c>
      <c r="X4265" s="1">
        <f>VLOOKUP(E4265,'渗透率、续签率'!AG:AJ,4,0)</f>
        <v>4781.5</v>
      </c>
      <c r="Y4265" s="1">
        <f t="shared" si="333"/>
        <v>2812.6470588235288</v>
      </c>
      <c r="Z4265">
        <v>1</v>
      </c>
      <c r="AA4265" s="89">
        <f t="shared" si="334"/>
        <v>47815</v>
      </c>
      <c r="AH4265" s="37"/>
      <c r="AI4265" s="37"/>
      <c r="AK4265" s="37"/>
    </row>
    <row r="4266" spans="1:37" hidden="1">
      <c r="A4266" t="s">
        <v>64</v>
      </c>
      <c r="B4266" t="s">
        <v>2</v>
      </c>
      <c r="C4266" t="s">
        <v>5</v>
      </c>
      <c r="D4266" t="s">
        <v>116</v>
      </c>
      <c r="E4266" t="s">
        <v>517</v>
      </c>
      <c r="F4266" t="str">
        <f t="shared" si="331"/>
        <v>永州市少儿才艺</v>
      </c>
      <c r="G4266" t="s">
        <v>113</v>
      </c>
      <c r="H4266" t="s">
        <v>309</v>
      </c>
      <c r="I4266" t="s">
        <v>68</v>
      </c>
      <c r="J4266">
        <v>104</v>
      </c>
      <c r="K4266">
        <v>0</v>
      </c>
      <c r="L4266" s="13">
        <f>VLOOKUP(C4266,'渗透率、续签率'!B:C,2,0)</f>
        <v>0.52400000000000002</v>
      </c>
      <c r="M4266" s="6">
        <v>0</v>
      </c>
      <c r="N4266">
        <v>6</v>
      </c>
      <c r="O4266">
        <v>0</v>
      </c>
      <c r="P4266" s="6">
        <v>0</v>
      </c>
      <c r="Q4266" s="13">
        <v>0</v>
      </c>
      <c r="R4266" s="13">
        <v>0</v>
      </c>
      <c r="S4266" s="31">
        <v>113</v>
      </c>
      <c r="T4266" s="6">
        <f>VLOOKUP(E4266,'参数设置&amp;汇总'!S:U,3,0)</f>
        <v>0.05</v>
      </c>
      <c r="U4266" s="78">
        <f t="shared" si="330"/>
        <v>0.30000000000000004</v>
      </c>
      <c r="V4266" s="13">
        <v>0.85000000000000009</v>
      </c>
      <c r="W4266" s="78">
        <f t="shared" si="332"/>
        <v>0.35294117647058826</v>
      </c>
      <c r="X4266" s="1">
        <f>VLOOKUP(E4266,'渗透率、续签率'!AG:AJ,4,0)</f>
        <v>4781.5</v>
      </c>
      <c r="Y4266" s="1">
        <f t="shared" si="333"/>
        <v>1687.5882352941178</v>
      </c>
      <c r="Z4266">
        <v>2</v>
      </c>
      <c r="AA4266" s="89">
        <f t="shared" si="334"/>
        <v>28689</v>
      </c>
      <c r="AH4266" s="37"/>
      <c r="AI4266" s="37"/>
      <c r="AK4266" s="37"/>
    </row>
    <row r="4267" spans="1:37" hidden="1">
      <c r="A4267" t="s">
        <v>64</v>
      </c>
      <c r="B4267" t="s">
        <v>2</v>
      </c>
      <c r="C4267" t="s">
        <v>5</v>
      </c>
      <c r="D4267" t="s">
        <v>116</v>
      </c>
      <c r="E4267" t="s">
        <v>517</v>
      </c>
      <c r="F4267" t="str">
        <f t="shared" si="331"/>
        <v>汉中市少儿才艺</v>
      </c>
      <c r="G4267" t="s">
        <v>108</v>
      </c>
      <c r="H4267" t="s">
        <v>310</v>
      </c>
      <c r="I4267" t="s">
        <v>70</v>
      </c>
      <c r="J4267">
        <v>98</v>
      </c>
      <c r="K4267">
        <v>0</v>
      </c>
      <c r="L4267" s="13">
        <f>VLOOKUP(C4267,'渗透率、续签率'!B:C,2,0)</f>
        <v>0.52400000000000002</v>
      </c>
      <c r="M4267" s="6">
        <v>0</v>
      </c>
      <c r="N4267">
        <v>17</v>
      </c>
      <c r="O4267">
        <v>0</v>
      </c>
      <c r="P4267" s="6">
        <v>0</v>
      </c>
      <c r="Q4267" s="13">
        <v>0</v>
      </c>
      <c r="R4267" s="13">
        <v>0</v>
      </c>
      <c r="S4267" s="31">
        <v>130</v>
      </c>
      <c r="T4267" s="6">
        <f>VLOOKUP(E4267,'参数设置&amp;汇总'!S:U,3,0)</f>
        <v>0.05</v>
      </c>
      <c r="U4267" s="78">
        <f t="shared" si="330"/>
        <v>0.85000000000000009</v>
      </c>
      <c r="V4267" s="13">
        <v>0.85000000000000009</v>
      </c>
      <c r="W4267" s="78">
        <f t="shared" si="332"/>
        <v>1</v>
      </c>
      <c r="X4267" s="1">
        <f>VLOOKUP(E4267,'渗透率、续签率'!AG:AJ,4,0)</f>
        <v>4781.5</v>
      </c>
      <c r="Y4267" s="1">
        <f t="shared" si="333"/>
        <v>4781.5</v>
      </c>
      <c r="Z4267">
        <v>2</v>
      </c>
      <c r="AA4267" s="89">
        <f t="shared" si="334"/>
        <v>81285.5</v>
      </c>
      <c r="AH4267" s="37"/>
      <c r="AI4267" s="37"/>
      <c r="AK4267" s="37"/>
    </row>
    <row r="4268" spans="1:37" hidden="1">
      <c r="A4268" t="s">
        <v>64</v>
      </c>
      <c r="B4268" t="s">
        <v>2</v>
      </c>
      <c r="C4268" t="s">
        <v>5</v>
      </c>
      <c r="D4268" t="s">
        <v>116</v>
      </c>
      <c r="E4268" t="s">
        <v>517</v>
      </c>
      <c r="F4268" t="str">
        <f t="shared" si="331"/>
        <v>汕头市少儿才艺</v>
      </c>
      <c r="G4268" t="s">
        <v>75</v>
      </c>
      <c r="H4268" t="s">
        <v>311</v>
      </c>
      <c r="I4268" t="s">
        <v>68</v>
      </c>
      <c r="J4268">
        <v>225</v>
      </c>
      <c r="K4268">
        <v>0</v>
      </c>
      <c r="L4268" s="13">
        <f>VLOOKUP(C4268,'渗透率、续签率'!B:C,2,0)</f>
        <v>0.52400000000000002</v>
      </c>
      <c r="M4268" s="6">
        <v>0</v>
      </c>
      <c r="N4268">
        <v>29</v>
      </c>
      <c r="O4268">
        <v>0</v>
      </c>
      <c r="P4268" s="6">
        <v>0</v>
      </c>
      <c r="Q4268" s="13">
        <v>0</v>
      </c>
      <c r="R4268" s="13">
        <v>0</v>
      </c>
      <c r="S4268" s="31">
        <v>307</v>
      </c>
      <c r="T4268" s="6">
        <f>VLOOKUP(E4268,'参数设置&amp;汇总'!S:U,3,0)</f>
        <v>0.05</v>
      </c>
      <c r="U4268" s="78">
        <f t="shared" si="330"/>
        <v>1.4500000000000002</v>
      </c>
      <c r="V4268" s="13">
        <v>0.85000000000000009</v>
      </c>
      <c r="W4268" s="78">
        <f t="shared" si="332"/>
        <v>1.7058823529411764</v>
      </c>
      <c r="X4268" s="1">
        <f>VLOOKUP(E4268,'渗透率、续签率'!AG:AJ,4,0)</f>
        <v>4781.5</v>
      </c>
      <c r="Y4268" s="1">
        <f t="shared" si="333"/>
        <v>8156.6764705882351</v>
      </c>
      <c r="Z4268">
        <v>14</v>
      </c>
      <c r="AA4268" s="89">
        <f t="shared" si="334"/>
        <v>138663.5</v>
      </c>
      <c r="AH4268" s="37"/>
      <c r="AI4268" s="37"/>
      <c r="AK4268" s="37"/>
    </row>
    <row r="4269" spans="1:37" hidden="1">
      <c r="A4269" t="s">
        <v>64</v>
      </c>
      <c r="B4269" t="s">
        <v>2</v>
      </c>
      <c r="C4269" t="s">
        <v>5</v>
      </c>
      <c r="D4269" t="s">
        <v>116</v>
      </c>
      <c r="E4269" t="s">
        <v>517</v>
      </c>
      <c r="F4269" t="str">
        <f t="shared" si="331"/>
        <v>汕尾市少儿才艺</v>
      </c>
      <c r="G4269" t="s">
        <v>75</v>
      </c>
      <c r="H4269" t="s">
        <v>312</v>
      </c>
      <c r="I4269" t="s">
        <v>68</v>
      </c>
      <c r="J4269">
        <v>73</v>
      </c>
      <c r="K4269">
        <v>0</v>
      </c>
      <c r="L4269" s="13">
        <f>VLOOKUP(C4269,'渗透率、续签率'!B:C,2,0)</f>
        <v>0.52400000000000002</v>
      </c>
      <c r="M4269" s="6">
        <v>0</v>
      </c>
      <c r="N4269">
        <v>8</v>
      </c>
      <c r="O4269">
        <v>0</v>
      </c>
      <c r="P4269" s="6">
        <v>0</v>
      </c>
      <c r="Q4269" s="13">
        <v>0</v>
      </c>
      <c r="R4269" s="13">
        <v>0</v>
      </c>
      <c r="S4269" s="31">
        <v>113</v>
      </c>
      <c r="T4269" s="6">
        <f>VLOOKUP(E4269,'参数设置&amp;汇总'!S:U,3,0)</f>
        <v>0.05</v>
      </c>
      <c r="U4269" s="78">
        <f t="shared" si="330"/>
        <v>0.4</v>
      </c>
      <c r="V4269" s="13">
        <v>0.85000000000000009</v>
      </c>
      <c r="W4269" s="78">
        <f t="shared" si="332"/>
        <v>0.47058823529411764</v>
      </c>
      <c r="X4269" s="1">
        <f>VLOOKUP(E4269,'渗透率、续签率'!AG:AJ,4,0)</f>
        <v>4781.5</v>
      </c>
      <c r="Y4269" s="1">
        <f t="shared" si="333"/>
        <v>2250.1176470588234</v>
      </c>
      <c r="Z4269">
        <v>3</v>
      </c>
      <c r="AA4269" s="89">
        <f t="shared" si="334"/>
        <v>38252</v>
      </c>
      <c r="AH4269" s="37"/>
      <c r="AI4269" s="37"/>
      <c r="AK4269" s="37"/>
    </row>
    <row r="4270" spans="1:37" hidden="1">
      <c r="A4270" t="s">
        <v>64</v>
      </c>
      <c r="B4270" t="s">
        <v>2</v>
      </c>
      <c r="C4270" t="s">
        <v>5</v>
      </c>
      <c r="D4270" t="s">
        <v>116</v>
      </c>
      <c r="E4270" t="s">
        <v>517</v>
      </c>
      <c r="F4270" t="str">
        <f t="shared" si="331"/>
        <v>江门市少儿才艺</v>
      </c>
      <c r="G4270" t="s">
        <v>75</v>
      </c>
      <c r="H4270" t="s">
        <v>313</v>
      </c>
      <c r="I4270" t="s">
        <v>68</v>
      </c>
      <c r="J4270">
        <v>206</v>
      </c>
      <c r="K4270">
        <v>0</v>
      </c>
      <c r="L4270" s="13">
        <f>VLOOKUP(C4270,'渗透率、续签率'!B:C,2,0)</f>
        <v>0.52400000000000002</v>
      </c>
      <c r="M4270" s="6">
        <v>0</v>
      </c>
      <c r="N4270">
        <v>24</v>
      </c>
      <c r="O4270">
        <v>0</v>
      </c>
      <c r="P4270" s="6">
        <v>0</v>
      </c>
      <c r="Q4270" s="13">
        <v>0</v>
      </c>
      <c r="R4270" s="13">
        <v>0</v>
      </c>
      <c r="S4270" s="31">
        <v>238</v>
      </c>
      <c r="T4270" s="6">
        <f>VLOOKUP(E4270,'参数设置&amp;汇总'!S:U,3,0)</f>
        <v>0.05</v>
      </c>
      <c r="U4270" s="78">
        <f t="shared" si="330"/>
        <v>1.2000000000000002</v>
      </c>
      <c r="V4270" s="13">
        <v>0.85000000000000009</v>
      </c>
      <c r="W4270" s="78">
        <f t="shared" si="332"/>
        <v>1.411764705882353</v>
      </c>
      <c r="X4270" s="1">
        <f>VLOOKUP(E4270,'渗透率、续签率'!AG:AJ,4,0)</f>
        <v>4781.5</v>
      </c>
      <c r="Y4270" s="1">
        <f t="shared" si="333"/>
        <v>6750.3529411764712</v>
      </c>
      <c r="Z4270">
        <v>12</v>
      </c>
      <c r="AA4270" s="89">
        <f t="shared" si="334"/>
        <v>114756</v>
      </c>
      <c r="AH4270" s="37"/>
      <c r="AI4270" s="37"/>
      <c r="AJ4270" s="1"/>
      <c r="AK4270" s="37"/>
    </row>
    <row r="4271" spans="1:37" hidden="1">
      <c r="A4271" t="s">
        <v>64</v>
      </c>
      <c r="B4271" t="s">
        <v>2</v>
      </c>
      <c r="C4271" t="s">
        <v>5</v>
      </c>
      <c r="D4271" t="s">
        <v>116</v>
      </c>
      <c r="E4271" t="s">
        <v>517</v>
      </c>
      <c r="F4271" t="str">
        <f t="shared" si="331"/>
        <v>池州市少儿才艺</v>
      </c>
      <c r="G4271" t="s">
        <v>94</v>
      </c>
      <c r="H4271" t="s">
        <v>314</v>
      </c>
      <c r="I4271" t="s">
        <v>68</v>
      </c>
      <c r="J4271">
        <v>58</v>
      </c>
      <c r="K4271">
        <v>0</v>
      </c>
      <c r="L4271" s="13">
        <f>VLOOKUP(C4271,'渗透率、续签率'!B:C,2,0)</f>
        <v>0.52400000000000002</v>
      </c>
      <c r="M4271" s="6">
        <v>0</v>
      </c>
      <c r="N4271">
        <v>2</v>
      </c>
      <c r="O4271">
        <v>0</v>
      </c>
      <c r="P4271" s="6">
        <v>0</v>
      </c>
      <c r="Q4271" s="13">
        <v>0</v>
      </c>
      <c r="R4271" s="13">
        <v>0</v>
      </c>
      <c r="S4271" s="31">
        <v>58</v>
      </c>
      <c r="T4271" s="6">
        <f>VLOOKUP(E4271,'参数设置&amp;汇总'!S:U,3,0)</f>
        <v>0.05</v>
      </c>
      <c r="U4271" s="78">
        <f t="shared" si="330"/>
        <v>0.1</v>
      </c>
      <c r="V4271" s="13">
        <v>0.85000000000000009</v>
      </c>
      <c r="W4271" s="78">
        <f t="shared" si="332"/>
        <v>0.11764705882352941</v>
      </c>
      <c r="X4271" s="1">
        <f>VLOOKUP(E4271,'渗透率、续签率'!AG:AJ,4,0)</f>
        <v>4781.5</v>
      </c>
      <c r="Y4271" s="1">
        <f t="shared" si="333"/>
        <v>562.52941176470586</v>
      </c>
      <c r="Z4271">
        <v>1</v>
      </c>
      <c r="AA4271" s="89">
        <f t="shared" si="334"/>
        <v>9563</v>
      </c>
      <c r="AH4271" s="37"/>
      <c r="AI4271" s="37"/>
      <c r="AJ4271" s="1"/>
      <c r="AK4271" s="37"/>
    </row>
    <row r="4272" spans="1:37" hidden="1">
      <c r="A4272" t="s">
        <v>64</v>
      </c>
      <c r="B4272" t="s">
        <v>2</v>
      </c>
      <c r="C4272" t="s">
        <v>5</v>
      </c>
      <c r="D4272" t="s">
        <v>116</v>
      </c>
      <c r="E4272" t="s">
        <v>517</v>
      </c>
      <c r="F4272" t="str">
        <f t="shared" si="331"/>
        <v>沧州市少儿才艺</v>
      </c>
      <c r="G4272" t="s">
        <v>159</v>
      </c>
      <c r="H4272" t="s">
        <v>315</v>
      </c>
      <c r="I4272" t="s">
        <v>70</v>
      </c>
      <c r="J4272">
        <v>234</v>
      </c>
      <c r="K4272">
        <v>0</v>
      </c>
      <c r="L4272" s="13">
        <f>VLOOKUP(C4272,'渗透率、续签率'!B:C,2,0)</f>
        <v>0.52400000000000002</v>
      </c>
      <c r="M4272" s="6">
        <v>0</v>
      </c>
      <c r="N4272">
        <v>45</v>
      </c>
      <c r="O4272">
        <v>0</v>
      </c>
      <c r="P4272" s="6">
        <v>0</v>
      </c>
      <c r="Q4272" s="13">
        <v>0</v>
      </c>
      <c r="R4272" s="13">
        <v>0</v>
      </c>
      <c r="S4272" s="31">
        <v>293</v>
      </c>
      <c r="T4272" s="6">
        <f>VLOOKUP(E4272,'参数设置&amp;汇总'!S:U,3,0)</f>
        <v>0.05</v>
      </c>
      <c r="U4272" s="78">
        <f t="shared" si="330"/>
        <v>2.25</v>
      </c>
      <c r="V4272" s="13">
        <v>0.85000000000000009</v>
      </c>
      <c r="W4272" s="78">
        <f t="shared" si="332"/>
        <v>2.6470588235294117</v>
      </c>
      <c r="X4272" s="1">
        <f>VLOOKUP(E4272,'渗透率、续签率'!AG:AJ,4,0)</f>
        <v>4781.5</v>
      </c>
      <c r="Y4272" s="1">
        <f t="shared" si="333"/>
        <v>12656.911764705881</v>
      </c>
      <c r="Z4272">
        <v>3</v>
      </c>
      <c r="AA4272" s="89">
        <f t="shared" si="334"/>
        <v>215167.5</v>
      </c>
      <c r="AH4272" s="37"/>
      <c r="AI4272" s="37"/>
      <c r="AJ4272" s="1"/>
      <c r="AK4272" s="37"/>
    </row>
    <row r="4273" spans="1:37" hidden="1">
      <c r="A4273" t="s">
        <v>64</v>
      </c>
      <c r="B4273" t="s">
        <v>2</v>
      </c>
      <c r="C4273" t="s">
        <v>5</v>
      </c>
      <c r="D4273" t="s">
        <v>116</v>
      </c>
      <c r="E4273" t="s">
        <v>517</v>
      </c>
      <c r="F4273" t="str">
        <f t="shared" si="331"/>
        <v>河池市少儿才艺</v>
      </c>
      <c r="G4273" t="s">
        <v>88</v>
      </c>
      <c r="H4273" t="s">
        <v>316</v>
      </c>
      <c r="I4273" t="s">
        <v>68</v>
      </c>
      <c r="J4273">
        <v>73</v>
      </c>
      <c r="K4273">
        <v>0</v>
      </c>
      <c r="L4273" s="13">
        <f>VLOOKUP(C4273,'渗透率、续签率'!B:C,2,0)</f>
        <v>0.52400000000000002</v>
      </c>
      <c r="M4273" s="6">
        <v>0</v>
      </c>
      <c r="N4273">
        <v>0</v>
      </c>
      <c r="O4273">
        <v>0</v>
      </c>
      <c r="P4273" s="6">
        <v>0</v>
      </c>
      <c r="Q4273" s="13">
        <v>0</v>
      </c>
      <c r="R4273" s="13">
        <v>0</v>
      </c>
      <c r="S4273" s="31">
        <v>38</v>
      </c>
      <c r="T4273" s="6">
        <f>VLOOKUP(E4273,'参数设置&amp;汇总'!S:U,3,0)</f>
        <v>0.05</v>
      </c>
      <c r="U4273" s="78">
        <f t="shared" si="330"/>
        <v>0</v>
      </c>
      <c r="V4273" s="13">
        <v>0.85000000000000009</v>
      </c>
      <c r="W4273" s="78">
        <f t="shared" si="332"/>
        <v>0</v>
      </c>
      <c r="X4273" s="1">
        <f>VLOOKUP(E4273,'渗透率、续签率'!AG:AJ,4,0)</f>
        <v>4781.5</v>
      </c>
      <c r="Y4273" s="1">
        <f t="shared" si="333"/>
        <v>0</v>
      </c>
      <c r="Z4273">
        <v>1</v>
      </c>
      <c r="AA4273" s="89">
        <f t="shared" si="334"/>
        <v>0</v>
      </c>
      <c r="AH4273" s="37"/>
      <c r="AI4273" s="37"/>
      <c r="AJ4273" s="1"/>
      <c r="AK4273" s="37"/>
    </row>
    <row r="4274" spans="1:37" hidden="1">
      <c r="A4274" t="s">
        <v>64</v>
      </c>
      <c r="B4274" t="s">
        <v>2</v>
      </c>
      <c r="C4274" t="s">
        <v>5</v>
      </c>
      <c r="D4274" t="s">
        <v>116</v>
      </c>
      <c r="E4274" t="s">
        <v>517</v>
      </c>
      <c r="F4274" t="str">
        <f t="shared" si="331"/>
        <v>河源市少儿才艺</v>
      </c>
      <c r="G4274" t="s">
        <v>75</v>
      </c>
      <c r="H4274" t="s">
        <v>317</v>
      </c>
      <c r="I4274" t="s">
        <v>68</v>
      </c>
      <c r="J4274">
        <v>92</v>
      </c>
      <c r="K4274">
        <v>0</v>
      </c>
      <c r="L4274" s="13">
        <f>VLOOKUP(C4274,'渗透率、续签率'!B:C,2,0)</f>
        <v>0.52400000000000002</v>
      </c>
      <c r="M4274" s="6">
        <v>0</v>
      </c>
      <c r="N4274">
        <v>3</v>
      </c>
      <c r="O4274">
        <v>0</v>
      </c>
      <c r="P4274" s="6">
        <v>0</v>
      </c>
      <c r="Q4274" s="13">
        <v>0</v>
      </c>
      <c r="R4274" s="13">
        <v>0</v>
      </c>
      <c r="S4274" s="31">
        <v>87</v>
      </c>
      <c r="T4274" s="6">
        <f>VLOOKUP(E4274,'参数设置&amp;汇总'!S:U,3,0)</f>
        <v>0.05</v>
      </c>
      <c r="U4274" s="78">
        <f t="shared" si="330"/>
        <v>0.15000000000000002</v>
      </c>
      <c r="V4274" s="13">
        <v>0.85000000000000009</v>
      </c>
      <c r="W4274" s="78">
        <f t="shared" si="332"/>
        <v>0.17647058823529413</v>
      </c>
      <c r="X4274" s="1">
        <f>VLOOKUP(E4274,'渗透率、续签率'!AG:AJ,4,0)</f>
        <v>4781.5</v>
      </c>
      <c r="Y4274" s="1">
        <f t="shared" si="333"/>
        <v>843.7941176470589</v>
      </c>
      <c r="Z4274">
        <v>1</v>
      </c>
      <c r="AA4274" s="89">
        <f t="shared" si="334"/>
        <v>14344.5</v>
      </c>
      <c r="AH4274" s="37"/>
      <c r="AI4274" s="37"/>
      <c r="AJ4274" s="1"/>
      <c r="AK4274" s="37"/>
    </row>
    <row r="4275" spans="1:37" hidden="1">
      <c r="A4275" t="s">
        <v>64</v>
      </c>
      <c r="B4275" t="s">
        <v>2</v>
      </c>
      <c r="C4275" t="s">
        <v>5</v>
      </c>
      <c r="D4275" t="s">
        <v>116</v>
      </c>
      <c r="E4275" t="s">
        <v>517</v>
      </c>
      <c r="F4275" t="str">
        <f t="shared" si="331"/>
        <v>泉州市少儿才艺</v>
      </c>
      <c r="G4275" t="s">
        <v>92</v>
      </c>
      <c r="H4275" t="s">
        <v>318</v>
      </c>
      <c r="I4275" t="s">
        <v>68</v>
      </c>
      <c r="J4275">
        <v>482</v>
      </c>
      <c r="K4275">
        <v>2</v>
      </c>
      <c r="L4275" s="13">
        <f>VLOOKUP(C4275,'渗透率、续签率'!B:C,2,0)</f>
        <v>0.52400000000000002</v>
      </c>
      <c r="M4275" s="6">
        <v>0</v>
      </c>
      <c r="N4275">
        <v>58</v>
      </c>
      <c r="O4275">
        <v>2</v>
      </c>
      <c r="P4275" s="6">
        <v>0.03</v>
      </c>
      <c r="Q4275" s="13">
        <v>0.17100000000000001</v>
      </c>
      <c r="R4275" s="13">
        <v>0.17100000000000001</v>
      </c>
      <c r="S4275" s="31">
        <v>742</v>
      </c>
      <c r="T4275" s="6">
        <f>VLOOKUP(E4275,'参数设置&amp;汇总'!S:U,3,0)</f>
        <v>0.05</v>
      </c>
      <c r="U4275" s="78">
        <f t="shared" si="330"/>
        <v>2.9000000000000004</v>
      </c>
      <c r="V4275" s="13">
        <v>0.85000000000000009</v>
      </c>
      <c r="W4275" s="78">
        <f t="shared" si="332"/>
        <v>2.178823529411765</v>
      </c>
      <c r="X4275" s="1">
        <f>VLOOKUP(E4275,'渗透率、续签率'!AG:AJ,4,0)</f>
        <v>4781.5</v>
      </c>
      <c r="Y4275" s="1">
        <f t="shared" si="333"/>
        <v>10418.044705882354</v>
      </c>
      <c r="Z4275">
        <v>31</v>
      </c>
      <c r="AA4275" s="89">
        <f t="shared" si="334"/>
        <v>277327</v>
      </c>
      <c r="AH4275" s="37"/>
      <c r="AI4275" s="37"/>
      <c r="AJ4275" s="1"/>
      <c r="AK4275" s="37"/>
    </row>
    <row r="4276" spans="1:37" hidden="1">
      <c r="A4276" t="s">
        <v>64</v>
      </c>
      <c r="B4276" t="s">
        <v>2</v>
      </c>
      <c r="C4276" t="s">
        <v>5</v>
      </c>
      <c r="D4276" t="s">
        <v>116</v>
      </c>
      <c r="E4276" t="s">
        <v>517</v>
      </c>
      <c r="F4276" t="str">
        <f t="shared" si="331"/>
        <v>泰安市少儿才艺</v>
      </c>
      <c r="G4276" t="s">
        <v>103</v>
      </c>
      <c r="H4276" t="s">
        <v>319</v>
      </c>
      <c r="I4276" t="s">
        <v>70</v>
      </c>
      <c r="J4276">
        <v>258</v>
      </c>
      <c r="K4276">
        <v>0</v>
      </c>
      <c r="L4276" s="13">
        <f>VLOOKUP(C4276,'渗透率、续签率'!B:C,2,0)</f>
        <v>0.52400000000000002</v>
      </c>
      <c r="M4276" s="6">
        <v>0</v>
      </c>
      <c r="N4276">
        <v>22</v>
      </c>
      <c r="O4276">
        <v>0</v>
      </c>
      <c r="P4276" s="6">
        <v>0</v>
      </c>
      <c r="Q4276" s="13">
        <v>0</v>
      </c>
      <c r="R4276" s="13">
        <v>0</v>
      </c>
      <c r="S4276" s="31">
        <v>282</v>
      </c>
      <c r="T4276" s="6">
        <f>VLOOKUP(E4276,'参数设置&amp;汇总'!S:U,3,0)</f>
        <v>0.05</v>
      </c>
      <c r="U4276" s="78">
        <f t="shared" si="330"/>
        <v>1.1000000000000001</v>
      </c>
      <c r="V4276" s="13">
        <v>0.85000000000000009</v>
      </c>
      <c r="W4276" s="78">
        <f t="shared" si="332"/>
        <v>1.2941176470588236</v>
      </c>
      <c r="X4276" s="1">
        <f>VLOOKUP(E4276,'渗透率、续签率'!AG:AJ,4,0)</f>
        <v>4781.5</v>
      </c>
      <c r="Y4276" s="1">
        <f t="shared" si="333"/>
        <v>6187.8235294117649</v>
      </c>
      <c r="Z4276">
        <v>4</v>
      </c>
      <c r="AA4276" s="89">
        <f t="shared" si="334"/>
        <v>105193</v>
      </c>
      <c r="AH4276" s="37"/>
      <c r="AI4276" s="37"/>
      <c r="AJ4276" s="1"/>
      <c r="AK4276" s="37"/>
    </row>
    <row r="4277" spans="1:37" hidden="1">
      <c r="A4277" t="s">
        <v>64</v>
      </c>
      <c r="B4277" t="s">
        <v>2</v>
      </c>
      <c r="C4277" t="s">
        <v>5</v>
      </c>
      <c r="D4277" t="s">
        <v>116</v>
      </c>
      <c r="E4277" t="s">
        <v>517</v>
      </c>
      <c r="F4277" t="str">
        <f t="shared" si="331"/>
        <v>泰州市少儿才艺</v>
      </c>
      <c r="G4277" t="s">
        <v>73</v>
      </c>
      <c r="H4277" t="s">
        <v>320</v>
      </c>
      <c r="I4277" t="s">
        <v>70</v>
      </c>
      <c r="J4277">
        <v>207</v>
      </c>
      <c r="K4277">
        <v>5</v>
      </c>
      <c r="L4277" s="13">
        <f>VLOOKUP(C4277,'渗透率、续签率'!B:C,2,0)</f>
        <v>0.52400000000000002</v>
      </c>
      <c r="M4277" s="6">
        <v>0.02</v>
      </c>
      <c r="N4277">
        <v>18</v>
      </c>
      <c r="O4277">
        <v>5</v>
      </c>
      <c r="P4277" s="6">
        <v>0.28000000000000003</v>
      </c>
      <c r="Q4277" s="13">
        <v>0.432</v>
      </c>
      <c r="R4277" s="13">
        <v>0.432</v>
      </c>
      <c r="S4277" s="31">
        <v>361</v>
      </c>
      <c r="T4277" s="6">
        <f>VLOOKUP(E4277,'参数设置&amp;汇总'!S:U,3,0)</f>
        <v>0.05</v>
      </c>
      <c r="U4277" s="78">
        <f t="shared" si="330"/>
        <v>5</v>
      </c>
      <c r="V4277" s="13">
        <v>0.85000000000000009</v>
      </c>
      <c r="W4277" s="78">
        <f t="shared" si="332"/>
        <v>2.7999999999999994</v>
      </c>
      <c r="X4277" s="1">
        <f>VLOOKUP(E4277,'渗透率、续签率'!AG:AJ,4,0)</f>
        <v>4781.5</v>
      </c>
      <c r="Y4277" s="1">
        <f t="shared" si="333"/>
        <v>13388.199999999997</v>
      </c>
      <c r="Z4277">
        <v>4</v>
      </c>
      <c r="AA4277" s="89">
        <f t="shared" si="334"/>
        <v>86067</v>
      </c>
      <c r="AH4277" s="37"/>
      <c r="AI4277" s="37"/>
      <c r="AJ4277" s="1"/>
      <c r="AK4277" s="37"/>
    </row>
    <row r="4278" spans="1:37" hidden="1">
      <c r="A4278" t="s">
        <v>64</v>
      </c>
      <c r="B4278" t="s">
        <v>2</v>
      </c>
      <c r="C4278" t="s">
        <v>5</v>
      </c>
      <c r="D4278" t="s">
        <v>116</v>
      </c>
      <c r="E4278" t="s">
        <v>517</v>
      </c>
      <c r="F4278" t="str">
        <f t="shared" si="331"/>
        <v>泸州市少儿才艺</v>
      </c>
      <c r="G4278" t="s">
        <v>77</v>
      </c>
      <c r="H4278" t="s">
        <v>321</v>
      </c>
      <c r="I4278" t="s">
        <v>70</v>
      </c>
      <c r="J4278">
        <v>80</v>
      </c>
      <c r="K4278">
        <v>0</v>
      </c>
      <c r="L4278" s="13">
        <f>VLOOKUP(C4278,'渗透率、续签率'!B:C,2,0)</f>
        <v>0.52400000000000002</v>
      </c>
      <c r="M4278" s="6">
        <v>0</v>
      </c>
      <c r="N4278">
        <v>19</v>
      </c>
      <c r="O4278">
        <v>0</v>
      </c>
      <c r="P4278" s="6">
        <v>0</v>
      </c>
      <c r="Q4278" s="13">
        <v>0</v>
      </c>
      <c r="R4278" s="13">
        <v>0</v>
      </c>
      <c r="S4278" s="31">
        <v>182</v>
      </c>
      <c r="T4278" s="6">
        <f>VLOOKUP(E4278,'参数设置&amp;汇总'!S:U,3,0)</f>
        <v>0.05</v>
      </c>
      <c r="U4278" s="78">
        <f t="shared" si="330"/>
        <v>0.95000000000000007</v>
      </c>
      <c r="V4278" s="13">
        <v>0.85000000000000009</v>
      </c>
      <c r="W4278" s="78">
        <f t="shared" si="332"/>
        <v>1.1176470588235294</v>
      </c>
      <c r="X4278" s="1">
        <f>VLOOKUP(E4278,'渗透率、续签率'!AG:AJ,4,0)</f>
        <v>4781.5</v>
      </c>
      <c r="Y4278" s="1">
        <f t="shared" si="333"/>
        <v>5344.0294117647063</v>
      </c>
      <c r="Z4278">
        <v>2</v>
      </c>
      <c r="AA4278" s="89">
        <f t="shared" si="334"/>
        <v>90848.5</v>
      </c>
      <c r="AH4278" s="37"/>
      <c r="AI4278" s="37"/>
      <c r="AK4278" s="37"/>
    </row>
    <row r="4279" spans="1:37" hidden="1">
      <c r="A4279" t="s">
        <v>64</v>
      </c>
      <c r="B4279" t="s">
        <v>2</v>
      </c>
      <c r="C4279" t="s">
        <v>5</v>
      </c>
      <c r="D4279" t="s">
        <v>116</v>
      </c>
      <c r="E4279" t="s">
        <v>517</v>
      </c>
      <c r="F4279" t="str">
        <f t="shared" si="331"/>
        <v>洛阳市少儿才艺</v>
      </c>
      <c r="G4279" t="s">
        <v>110</v>
      </c>
      <c r="H4279" t="s">
        <v>322</v>
      </c>
      <c r="I4279" t="s">
        <v>70</v>
      </c>
      <c r="J4279">
        <v>293</v>
      </c>
      <c r="K4279">
        <v>6</v>
      </c>
      <c r="L4279" s="13">
        <f>VLOOKUP(C4279,'渗透率、续签率'!B:C,2,0)</f>
        <v>0.52400000000000002</v>
      </c>
      <c r="M4279" s="6">
        <v>0.02</v>
      </c>
      <c r="N4279">
        <v>43</v>
      </c>
      <c r="O4279">
        <v>6</v>
      </c>
      <c r="P4279" s="6">
        <v>0.14000000000000001</v>
      </c>
      <c r="Q4279" s="13">
        <v>0.47699999999999998</v>
      </c>
      <c r="R4279" s="13">
        <v>0.47599999999999998</v>
      </c>
      <c r="S4279" s="31">
        <v>804</v>
      </c>
      <c r="T4279" s="6">
        <f>VLOOKUP(E4279,'参数设置&amp;汇总'!S:U,3,0)</f>
        <v>0.05</v>
      </c>
      <c r="U4279" s="78">
        <f t="shared" si="330"/>
        <v>6</v>
      </c>
      <c r="V4279" s="13">
        <v>0.85000000000000009</v>
      </c>
      <c r="W4279" s="78">
        <f t="shared" si="332"/>
        <v>3.3599999999999994</v>
      </c>
      <c r="X4279" s="1">
        <f>VLOOKUP(E4279,'渗透率、续签率'!AG:AJ,4,0)</f>
        <v>4781.5</v>
      </c>
      <c r="Y4279" s="1">
        <f t="shared" si="333"/>
        <v>16065.839999999997</v>
      </c>
      <c r="Z4279">
        <v>21</v>
      </c>
      <c r="AA4279" s="89">
        <f t="shared" si="334"/>
        <v>205604.5</v>
      </c>
      <c r="AH4279" s="37"/>
      <c r="AI4279" s="37"/>
      <c r="AJ4279" s="1"/>
      <c r="AK4279" s="37"/>
    </row>
    <row r="4280" spans="1:37" hidden="1">
      <c r="A4280" t="s">
        <v>64</v>
      </c>
      <c r="B4280" t="s">
        <v>2</v>
      </c>
      <c r="C4280" t="s">
        <v>5</v>
      </c>
      <c r="D4280" t="s">
        <v>116</v>
      </c>
      <c r="E4280" t="s">
        <v>517</v>
      </c>
      <c r="F4280" t="str">
        <f t="shared" si="331"/>
        <v>济宁市少儿才艺</v>
      </c>
      <c r="G4280" t="s">
        <v>103</v>
      </c>
      <c r="H4280" t="s">
        <v>323</v>
      </c>
      <c r="I4280" t="s">
        <v>70</v>
      </c>
      <c r="J4280">
        <v>515</v>
      </c>
      <c r="K4280">
        <v>0</v>
      </c>
      <c r="L4280" s="13">
        <f>VLOOKUP(C4280,'渗透率、续签率'!B:C,2,0)</f>
        <v>0.52400000000000002</v>
      </c>
      <c r="M4280" s="6">
        <v>0</v>
      </c>
      <c r="N4280">
        <v>36</v>
      </c>
      <c r="O4280">
        <v>0</v>
      </c>
      <c r="P4280" s="6">
        <v>0</v>
      </c>
      <c r="Q4280" s="13">
        <v>0</v>
      </c>
      <c r="R4280" s="13">
        <v>0</v>
      </c>
      <c r="S4280" s="31">
        <v>610</v>
      </c>
      <c r="T4280" s="6">
        <f>VLOOKUP(E4280,'参数设置&amp;汇总'!S:U,3,0)</f>
        <v>0.05</v>
      </c>
      <c r="U4280" s="78">
        <f t="shared" si="330"/>
        <v>1.8</v>
      </c>
      <c r="V4280" s="13">
        <v>0.85000000000000009</v>
      </c>
      <c r="W4280" s="78">
        <f t="shared" si="332"/>
        <v>2.1176470588235294</v>
      </c>
      <c r="X4280" s="1">
        <f>VLOOKUP(E4280,'渗透率、续签率'!AG:AJ,4,0)</f>
        <v>4781.5</v>
      </c>
      <c r="Y4280" s="1">
        <f t="shared" si="333"/>
        <v>10125.529411764706</v>
      </c>
      <c r="Z4280">
        <v>15</v>
      </c>
      <c r="AA4280" s="89">
        <f t="shared" si="334"/>
        <v>172134</v>
      </c>
      <c r="AH4280" s="37"/>
      <c r="AI4280" s="37"/>
      <c r="AJ4280" s="1"/>
      <c r="AK4280" s="37"/>
    </row>
    <row r="4281" spans="1:37" hidden="1">
      <c r="A4281" t="s">
        <v>64</v>
      </c>
      <c r="B4281" t="s">
        <v>2</v>
      </c>
      <c r="C4281" t="s">
        <v>5</v>
      </c>
      <c r="D4281" t="s">
        <v>116</v>
      </c>
      <c r="E4281" t="s">
        <v>517</v>
      </c>
      <c r="F4281" t="str">
        <f t="shared" si="331"/>
        <v>济源市少儿才艺</v>
      </c>
      <c r="G4281" t="s">
        <v>110</v>
      </c>
      <c r="H4281" t="s">
        <v>324</v>
      </c>
      <c r="I4281" t="s">
        <v>70</v>
      </c>
      <c r="J4281">
        <v>56</v>
      </c>
      <c r="K4281">
        <v>0</v>
      </c>
      <c r="L4281" s="13">
        <f>VLOOKUP(C4281,'渗透率、续签率'!B:C,2,0)</f>
        <v>0.52400000000000002</v>
      </c>
      <c r="M4281" s="6">
        <v>0</v>
      </c>
      <c r="N4281">
        <v>1</v>
      </c>
      <c r="O4281">
        <v>0</v>
      </c>
      <c r="P4281" s="6">
        <v>0</v>
      </c>
      <c r="Q4281" s="13">
        <v>0</v>
      </c>
      <c r="R4281" s="13">
        <v>0</v>
      </c>
      <c r="S4281" s="31">
        <v>40</v>
      </c>
      <c r="T4281" s="6">
        <f>VLOOKUP(E4281,'参数设置&amp;汇总'!S:U,3,0)</f>
        <v>0.05</v>
      </c>
      <c r="U4281" s="78">
        <f t="shared" si="330"/>
        <v>0.05</v>
      </c>
      <c r="V4281" s="13">
        <v>0.85000000000000009</v>
      </c>
      <c r="W4281" s="78">
        <f t="shared" si="332"/>
        <v>5.8823529411764705E-2</v>
      </c>
      <c r="X4281" s="1">
        <f>VLOOKUP(E4281,'渗透率、续签率'!AG:AJ,4,0)</f>
        <v>4781.5</v>
      </c>
      <c r="Y4281" s="1">
        <f t="shared" si="333"/>
        <v>281.26470588235293</v>
      </c>
      <c r="Z4281">
        <v>1</v>
      </c>
      <c r="AA4281" s="89">
        <f t="shared" si="334"/>
        <v>4781.5</v>
      </c>
      <c r="AH4281" s="37"/>
      <c r="AI4281" s="37"/>
      <c r="AJ4281" s="1"/>
      <c r="AK4281" s="37"/>
    </row>
    <row r="4282" spans="1:37" hidden="1">
      <c r="A4282" t="s">
        <v>64</v>
      </c>
      <c r="B4282" t="s">
        <v>2</v>
      </c>
      <c r="C4282" t="s">
        <v>5</v>
      </c>
      <c r="D4282" t="s">
        <v>116</v>
      </c>
      <c r="E4282" t="s">
        <v>517</v>
      </c>
      <c r="F4282" t="str">
        <f t="shared" si="331"/>
        <v>海东市少儿才艺</v>
      </c>
      <c r="G4282" t="s">
        <v>297</v>
      </c>
      <c r="H4282" t="s">
        <v>325</v>
      </c>
      <c r="I4282" t="s">
        <v>70</v>
      </c>
      <c r="J4282">
        <v>8</v>
      </c>
      <c r="K4282">
        <v>0</v>
      </c>
      <c r="L4282" s="13">
        <f>VLOOKUP(C4282,'渗透率、续签率'!B:C,2,0)</f>
        <v>0.52400000000000002</v>
      </c>
      <c r="M4282" s="6">
        <v>0</v>
      </c>
      <c r="N4282">
        <v>0</v>
      </c>
      <c r="O4282">
        <v>0</v>
      </c>
      <c r="P4282" s="6">
        <v>0</v>
      </c>
      <c r="Q4282" s="13">
        <v>0</v>
      </c>
      <c r="R4282" s="13">
        <v>0</v>
      </c>
      <c r="S4282" s="31">
        <v>10</v>
      </c>
      <c r="T4282" s="6">
        <f>VLOOKUP(E4282,'参数设置&amp;汇总'!S:U,3,0)</f>
        <v>0.05</v>
      </c>
      <c r="U4282" s="78">
        <f t="shared" si="330"/>
        <v>0</v>
      </c>
      <c r="V4282" s="13">
        <v>0.85000000000000009</v>
      </c>
      <c r="W4282" s="78">
        <f t="shared" si="332"/>
        <v>0</v>
      </c>
      <c r="X4282" s="1">
        <f>VLOOKUP(E4282,'渗透率、续签率'!AG:AJ,4,0)</f>
        <v>4781.5</v>
      </c>
      <c r="Y4282" s="1">
        <f t="shared" si="333"/>
        <v>0</v>
      </c>
      <c r="Z4282">
        <v>0</v>
      </c>
      <c r="AA4282" s="89">
        <f t="shared" si="334"/>
        <v>0</v>
      </c>
      <c r="AH4282" s="37"/>
      <c r="AI4282" s="37"/>
      <c r="AJ4282" s="1"/>
      <c r="AK4282" s="37"/>
    </row>
    <row r="4283" spans="1:37" hidden="1">
      <c r="A4283" t="s">
        <v>64</v>
      </c>
      <c r="B4283" t="s">
        <v>2</v>
      </c>
      <c r="C4283" t="s">
        <v>5</v>
      </c>
      <c r="D4283" t="s">
        <v>116</v>
      </c>
      <c r="E4283" t="s">
        <v>517</v>
      </c>
      <c r="F4283" t="str">
        <f t="shared" si="331"/>
        <v>海北藏族自治州少儿才艺</v>
      </c>
      <c r="G4283" t="s">
        <v>297</v>
      </c>
      <c r="H4283" t="s">
        <v>326</v>
      </c>
      <c r="I4283" t="s">
        <v>70</v>
      </c>
      <c r="J4283">
        <v>4</v>
      </c>
      <c r="K4283">
        <v>0</v>
      </c>
      <c r="L4283" s="13">
        <f>VLOOKUP(C4283,'渗透率、续签率'!B:C,2,0)</f>
        <v>0.52400000000000002</v>
      </c>
      <c r="M4283" s="6">
        <v>0</v>
      </c>
      <c r="N4283">
        <v>0</v>
      </c>
      <c r="O4283">
        <v>0</v>
      </c>
      <c r="P4283" s="6">
        <v>0</v>
      </c>
      <c r="Q4283" s="13">
        <v>0</v>
      </c>
      <c r="R4283" s="13">
        <v>0</v>
      </c>
      <c r="S4283" s="31">
        <v>1</v>
      </c>
      <c r="T4283" s="6">
        <f>VLOOKUP(E4283,'参数设置&amp;汇总'!S:U,3,0)</f>
        <v>0.05</v>
      </c>
      <c r="U4283" s="78">
        <f t="shared" si="330"/>
        <v>0</v>
      </c>
      <c r="V4283" s="13">
        <v>0.85000000000000009</v>
      </c>
      <c r="W4283" s="78">
        <f t="shared" si="332"/>
        <v>0</v>
      </c>
      <c r="X4283" s="1">
        <f>VLOOKUP(E4283,'渗透率、续签率'!AG:AJ,4,0)</f>
        <v>4781.5</v>
      </c>
      <c r="Y4283" s="1">
        <f t="shared" si="333"/>
        <v>0</v>
      </c>
      <c r="Z4283">
        <v>0</v>
      </c>
      <c r="AA4283" s="89">
        <f t="shared" si="334"/>
        <v>0</v>
      </c>
      <c r="AH4283" s="37"/>
      <c r="AI4283" s="37"/>
      <c r="AJ4283" s="1"/>
      <c r="AK4283" s="37"/>
    </row>
    <row r="4284" spans="1:37" hidden="1">
      <c r="A4284" t="s">
        <v>64</v>
      </c>
      <c r="B4284" t="s">
        <v>2</v>
      </c>
      <c r="C4284" t="s">
        <v>5</v>
      </c>
      <c r="D4284" t="s">
        <v>116</v>
      </c>
      <c r="E4284" t="s">
        <v>517</v>
      </c>
      <c r="F4284" t="str">
        <f t="shared" si="331"/>
        <v>海南藏族自治州少儿才艺</v>
      </c>
      <c r="G4284" t="s">
        <v>297</v>
      </c>
      <c r="H4284" t="s">
        <v>327</v>
      </c>
      <c r="I4284" t="s">
        <v>70</v>
      </c>
      <c r="J4284">
        <v>4</v>
      </c>
      <c r="K4284">
        <v>0</v>
      </c>
      <c r="L4284" s="13">
        <f>VLOOKUP(C4284,'渗透率、续签率'!B:C,2,0)</f>
        <v>0.52400000000000002</v>
      </c>
      <c r="M4284" s="6">
        <v>0</v>
      </c>
      <c r="N4284">
        <v>0</v>
      </c>
      <c r="O4284">
        <v>0</v>
      </c>
      <c r="P4284" s="6">
        <v>0</v>
      </c>
      <c r="Q4284" s="13">
        <v>0</v>
      </c>
      <c r="R4284" s="13">
        <v>0</v>
      </c>
      <c r="S4284" s="31">
        <v>2</v>
      </c>
      <c r="T4284" s="6">
        <f>VLOOKUP(E4284,'参数设置&amp;汇总'!S:U,3,0)</f>
        <v>0.05</v>
      </c>
      <c r="U4284" s="78">
        <f t="shared" si="330"/>
        <v>0</v>
      </c>
      <c r="V4284" s="13">
        <v>0.85000000000000009</v>
      </c>
      <c r="W4284" s="78">
        <f t="shared" si="332"/>
        <v>0</v>
      </c>
      <c r="X4284" s="1">
        <f>VLOOKUP(E4284,'渗透率、续签率'!AG:AJ,4,0)</f>
        <v>4781.5</v>
      </c>
      <c r="Y4284" s="1">
        <f t="shared" si="333"/>
        <v>0</v>
      </c>
      <c r="Z4284">
        <v>0</v>
      </c>
      <c r="AA4284" s="89">
        <f t="shared" si="334"/>
        <v>0</v>
      </c>
      <c r="AH4284" s="37"/>
      <c r="AI4284" s="37"/>
      <c r="AJ4284" s="1"/>
      <c r="AK4284" s="37"/>
    </row>
    <row r="4285" spans="1:37" hidden="1">
      <c r="A4285" t="s">
        <v>64</v>
      </c>
      <c r="B4285" t="s">
        <v>2</v>
      </c>
      <c r="C4285" t="s">
        <v>5</v>
      </c>
      <c r="D4285" t="s">
        <v>116</v>
      </c>
      <c r="E4285" t="s">
        <v>517</v>
      </c>
      <c r="F4285" t="str">
        <f t="shared" si="331"/>
        <v>海口市少儿才艺</v>
      </c>
      <c r="G4285" t="s">
        <v>120</v>
      </c>
      <c r="H4285" t="s">
        <v>328</v>
      </c>
      <c r="I4285" t="s">
        <v>68</v>
      </c>
      <c r="J4285">
        <v>167</v>
      </c>
      <c r="K4285">
        <v>13</v>
      </c>
      <c r="L4285" s="13">
        <f>VLOOKUP(C4285,'渗透率、续签率'!B:C,2,0)</f>
        <v>0.52400000000000002</v>
      </c>
      <c r="M4285" s="6">
        <v>0.08</v>
      </c>
      <c r="N4285">
        <v>52</v>
      </c>
      <c r="O4285">
        <v>13</v>
      </c>
      <c r="P4285" s="6">
        <v>0.25</v>
      </c>
      <c r="Q4285" s="13">
        <v>0.67600000000000005</v>
      </c>
      <c r="R4285" s="13">
        <v>0.45200000000000001</v>
      </c>
      <c r="S4285" s="31">
        <v>853</v>
      </c>
      <c r="T4285" s="6">
        <f>VLOOKUP(E4285,'参数设置&amp;汇总'!S:U,3,0)</f>
        <v>0.05</v>
      </c>
      <c r="U4285" s="78">
        <f t="shared" si="330"/>
        <v>13</v>
      </c>
      <c r="V4285" s="13">
        <v>0.85000000000000009</v>
      </c>
      <c r="W4285" s="78">
        <f t="shared" si="332"/>
        <v>7.2799999999999985</v>
      </c>
      <c r="X4285" s="1">
        <f>VLOOKUP(E4285,'渗透率、续签率'!AG:AJ,4,0)</f>
        <v>4781.5</v>
      </c>
      <c r="Y4285" s="1">
        <f t="shared" si="333"/>
        <v>34809.319999999992</v>
      </c>
      <c r="Z4285">
        <v>19</v>
      </c>
      <c r="AA4285" s="89">
        <f t="shared" si="334"/>
        <v>248638</v>
      </c>
      <c r="AH4285" s="37"/>
      <c r="AI4285" s="37"/>
      <c r="AJ4285" s="1"/>
      <c r="AK4285" s="37"/>
    </row>
    <row r="4286" spans="1:37" hidden="1">
      <c r="A4286" t="s">
        <v>64</v>
      </c>
      <c r="B4286" t="s">
        <v>2</v>
      </c>
      <c r="C4286" t="s">
        <v>5</v>
      </c>
      <c r="D4286" t="s">
        <v>116</v>
      </c>
      <c r="E4286" t="s">
        <v>517</v>
      </c>
      <c r="F4286" t="str">
        <f t="shared" si="331"/>
        <v>海西蒙古族藏族自治州少儿才艺</v>
      </c>
      <c r="G4286" t="s">
        <v>297</v>
      </c>
      <c r="H4286" t="s">
        <v>329</v>
      </c>
      <c r="I4286" t="s">
        <v>70</v>
      </c>
      <c r="J4286">
        <v>0</v>
      </c>
      <c r="K4286">
        <v>0</v>
      </c>
      <c r="L4286" s="13">
        <f>VLOOKUP(C4286,'渗透率、续签率'!B:C,2,0)</f>
        <v>0.52400000000000002</v>
      </c>
      <c r="M4286" s="6">
        <v>0</v>
      </c>
      <c r="N4286">
        <v>0</v>
      </c>
      <c r="O4286">
        <v>0</v>
      </c>
      <c r="P4286" s="6">
        <v>0</v>
      </c>
      <c r="Q4286" s="13">
        <v>0</v>
      </c>
      <c r="R4286" s="13">
        <v>0</v>
      </c>
      <c r="S4286" s="31">
        <v>0</v>
      </c>
      <c r="T4286" s="6">
        <f>VLOOKUP(E4286,'参数设置&amp;汇总'!S:U,3,0)</f>
        <v>0.05</v>
      </c>
      <c r="U4286" s="78">
        <f t="shared" si="330"/>
        <v>0</v>
      </c>
      <c r="V4286" s="13">
        <v>0.85000000000000009</v>
      </c>
      <c r="W4286" s="78">
        <f t="shared" si="332"/>
        <v>0</v>
      </c>
      <c r="X4286" s="1">
        <f>VLOOKUP(E4286,'渗透率、续签率'!AG:AJ,4,0)</f>
        <v>4781.5</v>
      </c>
      <c r="Y4286" s="1">
        <f t="shared" si="333"/>
        <v>0</v>
      </c>
      <c r="Z4286">
        <v>0</v>
      </c>
      <c r="AA4286" s="89">
        <f t="shared" si="334"/>
        <v>0</v>
      </c>
      <c r="AH4286" s="37"/>
      <c r="AI4286" s="37"/>
      <c r="AJ4286" s="1"/>
      <c r="AK4286" s="37"/>
    </row>
    <row r="4287" spans="1:37" hidden="1">
      <c r="A4287" t="s">
        <v>64</v>
      </c>
      <c r="B4287" t="s">
        <v>2</v>
      </c>
      <c r="C4287" t="s">
        <v>5</v>
      </c>
      <c r="D4287" t="s">
        <v>116</v>
      </c>
      <c r="E4287" t="s">
        <v>517</v>
      </c>
      <c r="F4287" t="str">
        <f t="shared" si="331"/>
        <v>淄博市少儿才艺</v>
      </c>
      <c r="G4287" t="s">
        <v>103</v>
      </c>
      <c r="H4287" t="s">
        <v>330</v>
      </c>
      <c r="I4287" t="s">
        <v>70</v>
      </c>
      <c r="J4287">
        <v>339</v>
      </c>
      <c r="K4287">
        <v>3</v>
      </c>
      <c r="L4287" s="13">
        <f>VLOOKUP(C4287,'渗透率、续签率'!B:C,2,0)</f>
        <v>0.52400000000000002</v>
      </c>
      <c r="M4287" s="6">
        <v>0.01</v>
      </c>
      <c r="N4287">
        <v>40</v>
      </c>
      <c r="O4287">
        <v>3</v>
      </c>
      <c r="P4287" s="6">
        <v>0.08</v>
      </c>
      <c r="Q4287" s="13">
        <v>4.4999999999999998E-2</v>
      </c>
      <c r="R4287" s="13">
        <v>0</v>
      </c>
      <c r="S4287" s="31">
        <v>444</v>
      </c>
      <c r="T4287" s="6">
        <f>VLOOKUP(E4287,'参数设置&amp;汇总'!S:U,3,0)</f>
        <v>0.05</v>
      </c>
      <c r="U4287" s="78">
        <f t="shared" si="330"/>
        <v>3</v>
      </c>
      <c r="V4287" s="13">
        <v>0.85000000000000009</v>
      </c>
      <c r="W4287" s="78">
        <f t="shared" si="332"/>
        <v>1.6799999999999997</v>
      </c>
      <c r="X4287" s="1">
        <f>VLOOKUP(E4287,'渗透率、续签率'!AG:AJ,4,0)</f>
        <v>4781.5</v>
      </c>
      <c r="Y4287" s="1">
        <f t="shared" si="333"/>
        <v>8032.9199999999983</v>
      </c>
      <c r="Z4287">
        <v>17</v>
      </c>
      <c r="AA4287" s="89">
        <f t="shared" si="334"/>
        <v>191260</v>
      </c>
      <c r="AH4287" s="37"/>
      <c r="AI4287" s="37"/>
      <c r="AJ4287" s="1"/>
      <c r="AK4287" s="37"/>
    </row>
    <row r="4288" spans="1:37" hidden="1">
      <c r="A4288" t="s">
        <v>64</v>
      </c>
      <c r="B4288" t="s">
        <v>2</v>
      </c>
      <c r="C4288" t="s">
        <v>5</v>
      </c>
      <c r="D4288" t="s">
        <v>116</v>
      </c>
      <c r="E4288" t="s">
        <v>517</v>
      </c>
      <c r="F4288" t="str">
        <f t="shared" si="331"/>
        <v>淮北市少儿才艺</v>
      </c>
      <c r="G4288" t="s">
        <v>94</v>
      </c>
      <c r="H4288" t="s">
        <v>331</v>
      </c>
      <c r="I4288" t="s">
        <v>68</v>
      </c>
      <c r="J4288">
        <v>63</v>
      </c>
      <c r="K4288">
        <v>0</v>
      </c>
      <c r="L4288" s="13">
        <f>VLOOKUP(C4288,'渗透率、续签率'!B:C,2,0)</f>
        <v>0.52400000000000002</v>
      </c>
      <c r="M4288" s="6">
        <v>0</v>
      </c>
      <c r="N4288">
        <v>4</v>
      </c>
      <c r="O4288">
        <v>0</v>
      </c>
      <c r="P4288" s="6">
        <v>0</v>
      </c>
      <c r="Q4288" s="13">
        <v>0</v>
      </c>
      <c r="R4288" s="13">
        <v>0</v>
      </c>
      <c r="S4288" s="31">
        <v>66</v>
      </c>
      <c r="T4288" s="6">
        <f>VLOOKUP(E4288,'参数设置&amp;汇总'!S:U,3,0)</f>
        <v>0.05</v>
      </c>
      <c r="U4288" s="78">
        <f t="shared" si="330"/>
        <v>0.2</v>
      </c>
      <c r="V4288" s="13">
        <v>0.85000000000000009</v>
      </c>
      <c r="W4288" s="78">
        <f t="shared" si="332"/>
        <v>0.23529411764705882</v>
      </c>
      <c r="X4288" s="1">
        <f>VLOOKUP(E4288,'渗透率、续签率'!AG:AJ,4,0)</f>
        <v>4781.5</v>
      </c>
      <c r="Y4288" s="1">
        <f t="shared" si="333"/>
        <v>1125.0588235294117</v>
      </c>
      <c r="Z4288">
        <v>1</v>
      </c>
      <c r="AA4288" s="89">
        <f t="shared" si="334"/>
        <v>19126</v>
      </c>
      <c r="AH4288" s="37"/>
      <c r="AI4288" s="37"/>
      <c r="AJ4288" s="1"/>
      <c r="AK4288" s="37"/>
    </row>
    <row r="4289" spans="1:37" hidden="1">
      <c r="A4289" t="s">
        <v>64</v>
      </c>
      <c r="B4289" t="s">
        <v>2</v>
      </c>
      <c r="C4289" t="s">
        <v>5</v>
      </c>
      <c r="D4289" t="s">
        <v>116</v>
      </c>
      <c r="E4289" t="s">
        <v>517</v>
      </c>
      <c r="F4289" t="str">
        <f t="shared" si="331"/>
        <v>淮南市少儿才艺</v>
      </c>
      <c r="G4289" t="s">
        <v>94</v>
      </c>
      <c r="H4289" t="s">
        <v>332</v>
      </c>
      <c r="I4289" t="s">
        <v>68</v>
      </c>
      <c r="J4289">
        <v>145</v>
      </c>
      <c r="K4289">
        <v>0</v>
      </c>
      <c r="L4289" s="13">
        <f>VLOOKUP(C4289,'渗透率、续签率'!B:C,2,0)</f>
        <v>0.52400000000000002</v>
      </c>
      <c r="M4289" s="6">
        <v>0</v>
      </c>
      <c r="N4289">
        <v>6</v>
      </c>
      <c r="O4289">
        <v>0</v>
      </c>
      <c r="P4289" s="6">
        <v>0</v>
      </c>
      <c r="Q4289" s="13">
        <v>0</v>
      </c>
      <c r="R4289" s="13">
        <v>0</v>
      </c>
      <c r="S4289" s="31">
        <v>136</v>
      </c>
      <c r="T4289" s="6">
        <f>VLOOKUP(E4289,'参数设置&amp;汇总'!S:U,3,0)</f>
        <v>0.05</v>
      </c>
      <c r="U4289" s="78">
        <f t="shared" si="330"/>
        <v>0.30000000000000004</v>
      </c>
      <c r="V4289" s="13">
        <v>0.85000000000000009</v>
      </c>
      <c r="W4289" s="78">
        <f t="shared" si="332"/>
        <v>0.35294117647058826</v>
      </c>
      <c r="X4289" s="1">
        <f>VLOOKUP(E4289,'渗透率、续签率'!AG:AJ,4,0)</f>
        <v>4781.5</v>
      </c>
      <c r="Y4289" s="1">
        <f t="shared" si="333"/>
        <v>1687.5882352941178</v>
      </c>
      <c r="Z4289">
        <v>0</v>
      </c>
      <c r="AA4289" s="89">
        <f t="shared" si="334"/>
        <v>28689</v>
      </c>
      <c r="AH4289" s="37"/>
      <c r="AI4289" s="37"/>
      <c r="AJ4289" s="1"/>
      <c r="AK4289" s="37"/>
    </row>
    <row r="4290" spans="1:37" hidden="1">
      <c r="A4290" t="s">
        <v>64</v>
      </c>
      <c r="B4290" t="s">
        <v>2</v>
      </c>
      <c r="C4290" t="s">
        <v>5</v>
      </c>
      <c r="D4290" t="s">
        <v>116</v>
      </c>
      <c r="E4290" t="s">
        <v>517</v>
      </c>
      <c r="F4290" t="str">
        <f t="shared" si="331"/>
        <v>淮安市少儿才艺</v>
      </c>
      <c r="G4290" t="s">
        <v>73</v>
      </c>
      <c r="H4290" t="s">
        <v>333</v>
      </c>
      <c r="I4290" t="s">
        <v>70</v>
      </c>
      <c r="J4290">
        <v>285</v>
      </c>
      <c r="K4290">
        <v>4</v>
      </c>
      <c r="L4290" s="13">
        <f>VLOOKUP(C4290,'渗透率、续签率'!B:C,2,0)</f>
        <v>0.52400000000000002</v>
      </c>
      <c r="M4290" s="6">
        <v>0.01</v>
      </c>
      <c r="N4290">
        <v>22</v>
      </c>
      <c r="O4290">
        <v>4</v>
      </c>
      <c r="P4290" s="6">
        <v>0.18</v>
      </c>
      <c r="Q4290" s="13">
        <v>0.40899999999999997</v>
      </c>
      <c r="R4290" s="13">
        <v>0.40899999999999997</v>
      </c>
      <c r="S4290" s="31">
        <v>467</v>
      </c>
      <c r="T4290" s="6">
        <f>VLOOKUP(E4290,'参数设置&amp;汇总'!S:U,3,0)</f>
        <v>0.05</v>
      </c>
      <c r="U4290" s="78">
        <f t="shared" si="330"/>
        <v>4</v>
      </c>
      <c r="V4290" s="13">
        <v>0.85000000000000009</v>
      </c>
      <c r="W4290" s="78">
        <f t="shared" si="332"/>
        <v>2.2399999999999998</v>
      </c>
      <c r="X4290" s="1">
        <f>VLOOKUP(E4290,'渗透率、续签率'!AG:AJ,4,0)</f>
        <v>4781.5</v>
      </c>
      <c r="Y4290" s="1">
        <f t="shared" si="333"/>
        <v>10710.56</v>
      </c>
      <c r="Z4290">
        <v>6</v>
      </c>
      <c r="AA4290" s="89">
        <f t="shared" si="334"/>
        <v>105193</v>
      </c>
      <c r="AH4290" s="37"/>
      <c r="AI4290" s="37"/>
      <c r="AJ4290" s="1"/>
      <c r="AK4290" s="37"/>
    </row>
    <row r="4291" spans="1:37" hidden="1">
      <c r="A4291" t="s">
        <v>64</v>
      </c>
      <c r="B4291" t="s">
        <v>2</v>
      </c>
      <c r="C4291" t="s">
        <v>5</v>
      </c>
      <c r="D4291" t="s">
        <v>116</v>
      </c>
      <c r="E4291" t="s">
        <v>517</v>
      </c>
      <c r="F4291" t="str">
        <f t="shared" si="331"/>
        <v>清远市少儿才艺</v>
      </c>
      <c r="G4291" t="s">
        <v>75</v>
      </c>
      <c r="H4291" t="s">
        <v>334</v>
      </c>
      <c r="I4291" t="s">
        <v>68</v>
      </c>
      <c r="J4291">
        <v>154</v>
      </c>
      <c r="K4291">
        <v>0</v>
      </c>
      <c r="L4291" s="13">
        <f>VLOOKUP(C4291,'渗透率、续签率'!B:C,2,0)</f>
        <v>0.52400000000000002</v>
      </c>
      <c r="M4291" s="6">
        <v>0</v>
      </c>
      <c r="N4291">
        <v>10</v>
      </c>
      <c r="O4291">
        <v>0</v>
      </c>
      <c r="P4291" s="6">
        <v>0</v>
      </c>
      <c r="Q4291" s="13">
        <v>0</v>
      </c>
      <c r="R4291" s="13">
        <v>0</v>
      </c>
      <c r="S4291" s="31">
        <v>172</v>
      </c>
      <c r="T4291" s="6">
        <f>VLOOKUP(E4291,'参数设置&amp;汇总'!S:U,3,0)</f>
        <v>0.05</v>
      </c>
      <c r="U4291" s="78">
        <f t="shared" ref="U4291:U4354" si="335">IF(T4291*N4291&gt;=O4291,T4291*N4291,O4291)</f>
        <v>0.5</v>
      </c>
      <c r="V4291" s="13">
        <v>0.85000000000000009</v>
      </c>
      <c r="W4291" s="78">
        <f t="shared" si="332"/>
        <v>0.58823529411764697</v>
      </c>
      <c r="X4291" s="1">
        <f>VLOOKUP(E4291,'渗透率、续签率'!AG:AJ,4,0)</f>
        <v>4781.5</v>
      </c>
      <c r="Y4291" s="1">
        <f t="shared" si="333"/>
        <v>2812.6470588235288</v>
      </c>
      <c r="Z4291">
        <v>5</v>
      </c>
      <c r="AA4291" s="89">
        <f t="shared" si="334"/>
        <v>47815</v>
      </c>
      <c r="AH4291" s="37"/>
      <c r="AI4291" s="37"/>
      <c r="AJ4291" s="1"/>
      <c r="AK4291" s="37"/>
    </row>
    <row r="4292" spans="1:37" hidden="1">
      <c r="A4292" t="s">
        <v>64</v>
      </c>
      <c r="B4292" t="s">
        <v>2</v>
      </c>
      <c r="C4292" t="s">
        <v>5</v>
      </c>
      <c r="D4292" t="s">
        <v>116</v>
      </c>
      <c r="E4292" t="s">
        <v>517</v>
      </c>
      <c r="F4292" t="str">
        <f t="shared" ref="F4292:F4355" si="336">H4292&amp;C4292</f>
        <v>渭南市少儿才艺</v>
      </c>
      <c r="G4292" t="s">
        <v>108</v>
      </c>
      <c r="H4292" t="s">
        <v>335</v>
      </c>
      <c r="I4292" t="s">
        <v>70</v>
      </c>
      <c r="J4292">
        <v>177</v>
      </c>
      <c r="K4292">
        <v>0</v>
      </c>
      <c r="L4292" s="13">
        <f>VLOOKUP(C4292,'渗透率、续签率'!B:C,2,0)</f>
        <v>0.52400000000000002</v>
      </c>
      <c r="M4292" s="6">
        <v>0</v>
      </c>
      <c r="N4292">
        <v>11</v>
      </c>
      <c r="O4292">
        <v>0</v>
      </c>
      <c r="P4292" s="6">
        <v>0</v>
      </c>
      <c r="Q4292" s="13">
        <v>8.9999999999999993E-3</v>
      </c>
      <c r="R4292" s="13">
        <v>0</v>
      </c>
      <c r="S4292" s="31">
        <v>179</v>
      </c>
      <c r="T4292" s="6">
        <f>VLOOKUP(E4292,'参数设置&amp;汇总'!S:U,3,0)</f>
        <v>0.05</v>
      </c>
      <c r="U4292" s="78">
        <f t="shared" si="335"/>
        <v>0.55000000000000004</v>
      </c>
      <c r="V4292" s="13">
        <v>0.85000000000000009</v>
      </c>
      <c r="W4292" s="78">
        <f t="shared" ref="W4292:W4355" si="337">(O4292*(1-L4292)+IF((U4292-O4292)&lt;0,0,(U4292-O4292)))/V4292</f>
        <v>0.6470588235294118</v>
      </c>
      <c r="X4292" s="1">
        <f>VLOOKUP(E4292,'渗透率、续签率'!AG:AJ,4,0)</f>
        <v>4781.5</v>
      </c>
      <c r="Y4292" s="1">
        <f t="shared" ref="Y4292:Y4355" si="338">X4292*W4292</f>
        <v>3093.9117647058824</v>
      </c>
      <c r="Z4292">
        <v>3</v>
      </c>
      <c r="AA4292" s="89">
        <f t="shared" ref="AA4292:AA4355" si="339">N4292*X4292</f>
        <v>52596.5</v>
      </c>
      <c r="AH4292" s="37"/>
      <c r="AI4292" s="37"/>
      <c r="AK4292" s="37"/>
    </row>
    <row r="4293" spans="1:37" hidden="1">
      <c r="A4293" t="s">
        <v>64</v>
      </c>
      <c r="B4293" t="s">
        <v>2</v>
      </c>
      <c r="C4293" t="s">
        <v>5</v>
      </c>
      <c r="D4293" t="s">
        <v>116</v>
      </c>
      <c r="E4293" t="s">
        <v>517</v>
      </c>
      <c r="F4293" t="str">
        <f t="shared" si="336"/>
        <v>湖州市少儿才艺</v>
      </c>
      <c r="G4293" t="s">
        <v>79</v>
      </c>
      <c r="H4293" t="s">
        <v>336</v>
      </c>
      <c r="I4293" t="s">
        <v>68</v>
      </c>
      <c r="J4293">
        <v>224</v>
      </c>
      <c r="K4293">
        <v>0</v>
      </c>
      <c r="L4293" s="13">
        <f>VLOOKUP(C4293,'渗透率、续签率'!B:C,2,0)</f>
        <v>0.52400000000000002</v>
      </c>
      <c r="M4293" s="6">
        <v>0</v>
      </c>
      <c r="N4293">
        <v>38</v>
      </c>
      <c r="O4293">
        <v>0</v>
      </c>
      <c r="P4293" s="6">
        <v>0</v>
      </c>
      <c r="Q4293" s="13">
        <v>0</v>
      </c>
      <c r="R4293" s="13">
        <v>0</v>
      </c>
      <c r="S4293" s="31">
        <v>355</v>
      </c>
      <c r="T4293" s="6">
        <f>VLOOKUP(E4293,'参数设置&amp;汇总'!S:U,3,0)</f>
        <v>0.05</v>
      </c>
      <c r="U4293" s="78">
        <f t="shared" si="335"/>
        <v>1.9000000000000001</v>
      </c>
      <c r="V4293" s="13">
        <v>0.85000000000000009</v>
      </c>
      <c r="W4293" s="78">
        <f t="shared" si="337"/>
        <v>2.2352941176470589</v>
      </c>
      <c r="X4293" s="1">
        <f>VLOOKUP(E4293,'渗透率、续签率'!AG:AJ,4,0)</f>
        <v>4781.5</v>
      </c>
      <c r="Y4293" s="1">
        <f t="shared" si="338"/>
        <v>10688.058823529413</v>
      </c>
      <c r="Z4293">
        <v>13</v>
      </c>
      <c r="AA4293" s="89">
        <f t="shared" si="339"/>
        <v>181697</v>
      </c>
      <c r="AH4293" s="37"/>
      <c r="AI4293" s="37"/>
      <c r="AK4293" s="37"/>
    </row>
    <row r="4294" spans="1:37" hidden="1">
      <c r="A4294" t="s">
        <v>64</v>
      </c>
      <c r="B4294" t="s">
        <v>2</v>
      </c>
      <c r="C4294" t="s">
        <v>5</v>
      </c>
      <c r="D4294" t="s">
        <v>116</v>
      </c>
      <c r="E4294" t="s">
        <v>517</v>
      </c>
      <c r="F4294" t="str">
        <f t="shared" si="336"/>
        <v>湘潭市少儿才艺</v>
      </c>
      <c r="G4294" t="s">
        <v>113</v>
      </c>
      <c r="H4294" t="s">
        <v>337</v>
      </c>
      <c r="I4294" t="s">
        <v>68</v>
      </c>
      <c r="J4294">
        <v>118</v>
      </c>
      <c r="K4294">
        <v>0</v>
      </c>
      <c r="L4294" s="13">
        <f>VLOOKUP(C4294,'渗透率、续签率'!B:C,2,0)</f>
        <v>0.52400000000000002</v>
      </c>
      <c r="M4294" s="6">
        <v>0</v>
      </c>
      <c r="N4294">
        <v>12</v>
      </c>
      <c r="O4294">
        <v>0</v>
      </c>
      <c r="P4294" s="6">
        <v>0</v>
      </c>
      <c r="Q4294" s="13">
        <v>0</v>
      </c>
      <c r="R4294" s="13">
        <v>0</v>
      </c>
      <c r="S4294" s="31">
        <v>320</v>
      </c>
      <c r="T4294" s="6">
        <f>VLOOKUP(E4294,'参数设置&amp;汇总'!S:U,3,0)</f>
        <v>0.05</v>
      </c>
      <c r="U4294" s="78">
        <f t="shared" si="335"/>
        <v>0.60000000000000009</v>
      </c>
      <c r="V4294" s="13">
        <v>0.85000000000000009</v>
      </c>
      <c r="W4294" s="78">
        <f t="shared" si="337"/>
        <v>0.70588235294117652</v>
      </c>
      <c r="X4294" s="1">
        <f>VLOOKUP(E4294,'渗透率、续签率'!AG:AJ,4,0)</f>
        <v>4781.5</v>
      </c>
      <c r="Y4294" s="1">
        <f t="shared" si="338"/>
        <v>3375.1764705882356</v>
      </c>
      <c r="Z4294">
        <v>3</v>
      </c>
      <c r="AA4294" s="89">
        <f t="shared" si="339"/>
        <v>57378</v>
      </c>
      <c r="AH4294" s="37"/>
      <c r="AI4294" s="37"/>
      <c r="AK4294" s="37"/>
    </row>
    <row r="4295" spans="1:37" hidden="1">
      <c r="A4295" t="s">
        <v>64</v>
      </c>
      <c r="B4295" t="s">
        <v>2</v>
      </c>
      <c r="C4295" t="s">
        <v>5</v>
      </c>
      <c r="D4295" t="s">
        <v>116</v>
      </c>
      <c r="E4295" t="s">
        <v>517</v>
      </c>
      <c r="F4295" t="str">
        <f t="shared" si="336"/>
        <v>湘西土家族苗族自治州少儿才艺</v>
      </c>
      <c r="G4295" t="s">
        <v>113</v>
      </c>
      <c r="H4295" t="s">
        <v>338</v>
      </c>
      <c r="I4295" t="s">
        <v>68</v>
      </c>
      <c r="J4295">
        <v>54</v>
      </c>
      <c r="K4295">
        <v>0</v>
      </c>
      <c r="L4295" s="13">
        <f>VLOOKUP(C4295,'渗透率、续签率'!B:C,2,0)</f>
        <v>0.52400000000000002</v>
      </c>
      <c r="M4295" s="6">
        <v>0</v>
      </c>
      <c r="N4295">
        <v>2</v>
      </c>
      <c r="O4295">
        <v>0</v>
      </c>
      <c r="P4295" s="6">
        <v>0</v>
      </c>
      <c r="Q4295" s="13">
        <v>0</v>
      </c>
      <c r="R4295" s="13">
        <v>0</v>
      </c>
      <c r="S4295" s="31">
        <v>45</v>
      </c>
      <c r="T4295" s="6">
        <f>VLOOKUP(E4295,'参数设置&amp;汇总'!S:U,3,0)</f>
        <v>0.05</v>
      </c>
      <c r="U4295" s="78">
        <f t="shared" si="335"/>
        <v>0.1</v>
      </c>
      <c r="V4295" s="13">
        <v>0.85000000000000009</v>
      </c>
      <c r="W4295" s="78">
        <f t="shared" si="337"/>
        <v>0.11764705882352941</v>
      </c>
      <c r="X4295" s="1">
        <f>VLOOKUP(E4295,'渗透率、续签率'!AG:AJ,4,0)</f>
        <v>4781.5</v>
      </c>
      <c r="Y4295" s="1">
        <f t="shared" si="338"/>
        <v>562.52941176470586</v>
      </c>
      <c r="Z4295">
        <v>1</v>
      </c>
      <c r="AA4295" s="89">
        <f t="shared" si="339"/>
        <v>9563</v>
      </c>
      <c r="AH4295" s="37"/>
      <c r="AI4295" s="37"/>
      <c r="AK4295" s="37"/>
    </row>
    <row r="4296" spans="1:37" hidden="1">
      <c r="A4296" t="s">
        <v>64</v>
      </c>
      <c r="B4296" t="s">
        <v>2</v>
      </c>
      <c r="C4296" t="s">
        <v>5</v>
      </c>
      <c r="D4296" t="s">
        <v>116</v>
      </c>
      <c r="E4296" t="s">
        <v>517</v>
      </c>
      <c r="F4296" t="str">
        <f t="shared" si="336"/>
        <v>湛江市少儿才艺</v>
      </c>
      <c r="G4296" t="s">
        <v>75</v>
      </c>
      <c r="H4296" t="s">
        <v>339</v>
      </c>
      <c r="I4296" t="s">
        <v>68</v>
      </c>
      <c r="J4296">
        <v>204</v>
      </c>
      <c r="K4296">
        <v>0</v>
      </c>
      <c r="L4296" s="13">
        <f>VLOOKUP(C4296,'渗透率、续签率'!B:C,2,0)</f>
        <v>0.52400000000000002</v>
      </c>
      <c r="M4296" s="6">
        <v>0</v>
      </c>
      <c r="N4296">
        <v>12</v>
      </c>
      <c r="O4296">
        <v>0</v>
      </c>
      <c r="P4296" s="6">
        <v>0</v>
      </c>
      <c r="Q4296" s="13">
        <v>3.0000000000000001E-3</v>
      </c>
      <c r="R4296" s="13">
        <v>0</v>
      </c>
      <c r="S4296" s="31">
        <v>177</v>
      </c>
      <c r="T4296" s="6">
        <f>VLOOKUP(E4296,'参数设置&amp;汇总'!S:U,3,0)</f>
        <v>0.05</v>
      </c>
      <c r="U4296" s="78">
        <f t="shared" si="335"/>
        <v>0.60000000000000009</v>
      </c>
      <c r="V4296" s="13">
        <v>0.85000000000000009</v>
      </c>
      <c r="W4296" s="78">
        <f t="shared" si="337"/>
        <v>0.70588235294117652</v>
      </c>
      <c r="X4296" s="1">
        <f>VLOOKUP(E4296,'渗透率、续签率'!AG:AJ,4,0)</f>
        <v>4781.5</v>
      </c>
      <c r="Y4296" s="1">
        <f t="shared" si="338"/>
        <v>3375.1764705882356</v>
      </c>
      <c r="Z4296">
        <v>11</v>
      </c>
      <c r="AA4296" s="89">
        <f t="shared" si="339"/>
        <v>57378</v>
      </c>
      <c r="AH4296" s="37"/>
      <c r="AI4296" s="37"/>
      <c r="AK4296" s="37"/>
    </row>
    <row r="4297" spans="1:37" hidden="1">
      <c r="A4297" t="s">
        <v>64</v>
      </c>
      <c r="B4297" t="s">
        <v>2</v>
      </c>
      <c r="C4297" t="s">
        <v>5</v>
      </c>
      <c r="D4297" t="s">
        <v>116</v>
      </c>
      <c r="E4297" t="s">
        <v>517</v>
      </c>
      <c r="F4297" t="str">
        <f t="shared" si="336"/>
        <v>滁州市少儿才艺</v>
      </c>
      <c r="G4297" t="s">
        <v>94</v>
      </c>
      <c r="H4297" t="s">
        <v>340</v>
      </c>
      <c r="I4297" t="s">
        <v>68</v>
      </c>
      <c r="J4297">
        <v>148</v>
      </c>
      <c r="K4297">
        <v>0</v>
      </c>
      <c r="L4297" s="13">
        <f>VLOOKUP(C4297,'渗透率、续签率'!B:C,2,0)</f>
        <v>0.52400000000000002</v>
      </c>
      <c r="M4297" s="6">
        <v>0</v>
      </c>
      <c r="N4297">
        <v>20</v>
      </c>
      <c r="O4297">
        <v>0</v>
      </c>
      <c r="P4297" s="6">
        <v>0</v>
      </c>
      <c r="Q4297" s="13">
        <v>0.17699999999999999</v>
      </c>
      <c r="R4297" s="13">
        <v>0</v>
      </c>
      <c r="S4297" s="31">
        <v>211</v>
      </c>
      <c r="T4297" s="6">
        <f>VLOOKUP(E4297,'参数设置&amp;汇总'!S:U,3,0)</f>
        <v>0.05</v>
      </c>
      <c r="U4297" s="78">
        <f t="shared" si="335"/>
        <v>1</v>
      </c>
      <c r="V4297" s="13">
        <v>0.85000000000000009</v>
      </c>
      <c r="W4297" s="78">
        <f t="shared" si="337"/>
        <v>1.1764705882352939</v>
      </c>
      <c r="X4297" s="1">
        <f>VLOOKUP(E4297,'渗透率、续签率'!AG:AJ,4,0)</f>
        <v>4781.5</v>
      </c>
      <c r="Y4297" s="1">
        <f t="shared" si="338"/>
        <v>5625.2941176470576</v>
      </c>
      <c r="Z4297">
        <v>2</v>
      </c>
      <c r="AA4297" s="89">
        <f t="shared" si="339"/>
        <v>95630</v>
      </c>
      <c r="AH4297" s="37"/>
      <c r="AI4297" s="37"/>
      <c r="AK4297" s="37"/>
    </row>
    <row r="4298" spans="1:37" hidden="1">
      <c r="A4298" t="s">
        <v>64</v>
      </c>
      <c r="B4298" t="s">
        <v>2</v>
      </c>
      <c r="C4298" t="s">
        <v>5</v>
      </c>
      <c r="D4298" t="s">
        <v>116</v>
      </c>
      <c r="E4298" t="s">
        <v>517</v>
      </c>
      <c r="F4298" t="str">
        <f t="shared" si="336"/>
        <v>滨州市少儿才艺</v>
      </c>
      <c r="G4298" t="s">
        <v>103</v>
      </c>
      <c r="H4298" t="s">
        <v>341</v>
      </c>
      <c r="I4298" t="s">
        <v>70</v>
      </c>
      <c r="J4298">
        <v>229</v>
      </c>
      <c r="K4298">
        <v>0</v>
      </c>
      <c r="L4298" s="13">
        <f>VLOOKUP(C4298,'渗透率、续签率'!B:C,2,0)</f>
        <v>0.52400000000000002</v>
      </c>
      <c r="M4298" s="6">
        <v>0</v>
      </c>
      <c r="N4298">
        <v>18</v>
      </c>
      <c r="O4298">
        <v>0</v>
      </c>
      <c r="P4298" s="6">
        <v>0</v>
      </c>
      <c r="Q4298" s="13">
        <v>0</v>
      </c>
      <c r="R4298" s="13">
        <v>0</v>
      </c>
      <c r="S4298" s="31">
        <v>263</v>
      </c>
      <c r="T4298" s="6">
        <f>VLOOKUP(E4298,'参数设置&amp;汇总'!S:U,3,0)</f>
        <v>0.05</v>
      </c>
      <c r="U4298" s="78">
        <f t="shared" si="335"/>
        <v>0.9</v>
      </c>
      <c r="V4298" s="13">
        <v>0.85000000000000009</v>
      </c>
      <c r="W4298" s="78">
        <f t="shared" si="337"/>
        <v>1.0588235294117647</v>
      </c>
      <c r="X4298" s="1">
        <f>VLOOKUP(E4298,'渗透率、续签率'!AG:AJ,4,0)</f>
        <v>4781.5</v>
      </c>
      <c r="Y4298" s="1">
        <f t="shared" si="338"/>
        <v>5062.7647058823532</v>
      </c>
      <c r="Z4298">
        <v>5</v>
      </c>
      <c r="AA4298" s="89">
        <f t="shared" si="339"/>
        <v>86067</v>
      </c>
      <c r="AH4298" s="37"/>
      <c r="AI4298" s="37"/>
      <c r="AK4298" s="37"/>
    </row>
    <row r="4299" spans="1:37" hidden="1">
      <c r="A4299" t="s">
        <v>64</v>
      </c>
      <c r="B4299" t="s">
        <v>2</v>
      </c>
      <c r="C4299" t="s">
        <v>5</v>
      </c>
      <c r="D4299" t="s">
        <v>116</v>
      </c>
      <c r="E4299" t="s">
        <v>517</v>
      </c>
      <c r="F4299" t="str">
        <f t="shared" si="336"/>
        <v>漯河市少儿才艺</v>
      </c>
      <c r="G4299" t="s">
        <v>110</v>
      </c>
      <c r="H4299" t="s">
        <v>342</v>
      </c>
      <c r="I4299" t="s">
        <v>70</v>
      </c>
      <c r="J4299">
        <v>118</v>
      </c>
      <c r="K4299">
        <v>0</v>
      </c>
      <c r="L4299" s="13">
        <f>VLOOKUP(C4299,'渗透率、续签率'!B:C,2,0)</f>
        <v>0.52400000000000002</v>
      </c>
      <c r="M4299" s="6">
        <v>0</v>
      </c>
      <c r="N4299">
        <v>7</v>
      </c>
      <c r="O4299">
        <v>0</v>
      </c>
      <c r="P4299" s="6">
        <v>0</v>
      </c>
      <c r="Q4299" s="13">
        <v>0</v>
      </c>
      <c r="R4299" s="13">
        <v>0</v>
      </c>
      <c r="S4299" s="31">
        <v>106</v>
      </c>
      <c r="T4299" s="6">
        <f>VLOOKUP(E4299,'参数设置&amp;汇总'!S:U,3,0)</f>
        <v>0.05</v>
      </c>
      <c r="U4299" s="78">
        <f t="shared" si="335"/>
        <v>0.35000000000000003</v>
      </c>
      <c r="V4299" s="13">
        <v>0.85000000000000009</v>
      </c>
      <c r="W4299" s="78">
        <f t="shared" si="337"/>
        <v>0.41176470588235292</v>
      </c>
      <c r="X4299" s="1">
        <f>VLOOKUP(E4299,'渗透率、续签率'!AG:AJ,4,0)</f>
        <v>4781.5</v>
      </c>
      <c r="Y4299" s="1">
        <f t="shared" si="338"/>
        <v>1968.8529411764705</v>
      </c>
      <c r="Z4299">
        <v>5</v>
      </c>
      <c r="AA4299" s="89">
        <f t="shared" si="339"/>
        <v>33470.5</v>
      </c>
      <c r="AH4299" s="37"/>
      <c r="AI4299" s="37"/>
      <c r="AJ4299" s="1"/>
      <c r="AK4299" s="37"/>
    </row>
    <row r="4300" spans="1:37" hidden="1">
      <c r="A4300" t="s">
        <v>64</v>
      </c>
      <c r="B4300" t="s">
        <v>2</v>
      </c>
      <c r="C4300" t="s">
        <v>5</v>
      </c>
      <c r="D4300" t="s">
        <v>116</v>
      </c>
      <c r="E4300" t="s">
        <v>517</v>
      </c>
      <c r="F4300" t="str">
        <f t="shared" si="336"/>
        <v>漳州市少儿才艺</v>
      </c>
      <c r="G4300" t="s">
        <v>92</v>
      </c>
      <c r="H4300" t="s">
        <v>343</v>
      </c>
      <c r="I4300" t="s">
        <v>68</v>
      </c>
      <c r="J4300">
        <v>262</v>
      </c>
      <c r="K4300">
        <v>1</v>
      </c>
      <c r="L4300" s="13">
        <f>VLOOKUP(C4300,'渗透率、续签率'!B:C,2,0)</f>
        <v>0.52400000000000002</v>
      </c>
      <c r="M4300" s="6">
        <v>0</v>
      </c>
      <c r="N4300">
        <v>10</v>
      </c>
      <c r="O4300">
        <v>1</v>
      </c>
      <c r="P4300" s="6">
        <v>0.1</v>
      </c>
      <c r="Q4300" s="13">
        <v>6.5000000000000002E-2</v>
      </c>
      <c r="R4300" s="13">
        <v>0</v>
      </c>
      <c r="S4300" s="31">
        <v>211</v>
      </c>
      <c r="T4300" s="6">
        <f>VLOOKUP(E4300,'参数设置&amp;汇总'!S:U,3,0)</f>
        <v>0.05</v>
      </c>
      <c r="U4300" s="78">
        <f t="shared" si="335"/>
        <v>1</v>
      </c>
      <c r="V4300" s="13">
        <v>0.85000000000000009</v>
      </c>
      <c r="W4300" s="78">
        <f t="shared" si="337"/>
        <v>0.55999999999999994</v>
      </c>
      <c r="X4300" s="1">
        <f>VLOOKUP(E4300,'渗透率、续签率'!AG:AJ,4,0)</f>
        <v>4781.5</v>
      </c>
      <c r="Y4300" s="1">
        <f t="shared" si="338"/>
        <v>2677.64</v>
      </c>
      <c r="Z4300">
        <v>8</v>
      </c>
      <c r="AA4300" s="89">
        <f t="shared" si="339"/>
        <v>47815</v>
      </c>
    </row>
    <row r="4301" spans="1:37" hidden="1">
      <c r="A4301" t="s">
        <v>64</v>
      </c>
      <c r="B4301" t="s">
        <v>2</v>
      </c>
      <c r="C4301" t="s">
        <v>5</v>
      </c>
      <c r="D4301" t="s">
        <v>116</v>
      </c>
      <c r="E4301" t="s">
        <v>517</v>
      </c>
      <c r="F4301" t="str">
        <f t="shared" si="336"/>
        <v>潍坊市少儿才艺</v>
      </c>
      <c r="G4301" t="s">
        <v>103</v>
      </c>
      <c r="H4301" t="s">
        <v>344</v>
      </c>
      <c r="I4301" t="s">
        <v>70</v>
      </c>
      <c r="J4301">
        <v>698</v>
      </c>
      <c r="K4301">
        <v>3</v>
      </c>
      <c r="L4301" s="13">
        <f>VLOOKUP(C4301,'渗透率、续签率'!B:C,2,0)</f>
        <v>0.52400000000000002</v>
      </c>
      <c r="M4301" s="6">
        <v>0</v>
      </c>
      <c r="N4301">
        <v>69</v>
      </c>
      <c r="O4301">
        <v>3</v>
      </c>
      <c r="P4301" s="6">
        <v>0.04</v>
      </c>
      <c r="Q4301" s="13">
        <v>0.221</v>
      </c>
      <c r="R4301" s="13">
        <v>0.221</v>
      </c>
      <c r="S4301" s="31">
        <v>1130</v>
      </c>
      <c r="T4301" s="6">
        <f>VLOOKUP(E4301,'参数设置&amp;汇总'!S:U,3,0)</f>
        <v>0.05</v>
      </c>
      <c r="U4301" s="78">
        <f t="shared" si="335"/>
        <v>3.45</v>
      </c>
      <c r="V4301" s="13">
        <v>0.85000000000000009</v>
      </c>
      <c r="W4301" s="78">
        <f t="shared" si="337"/>
        <v>2.2094117647058824</v>
      </c>
      <c r="X4301" s="1">
        <f>VLOOKUP(E4301,'渗透率、续签率'!AG:AJ,4,0)</f>
        <v>4781.5</v>
      </c>
      <c r="Y4301" s="1">
        <f t="shared" si="338"/>
        <v>10564.302352941177</v>
      </c>
      <c r="Z4301">
        <v>12</v>
      </c>
      <c r="AA4301" s="89">
        <f t="shared" si="339"/>
        <v>329923.5</v>
      </c>
      <c r="AH4301" s="37"/>
      <c r="AI4301" s="37"/>
      <c r="AJ4301" s="1"/>
      <c r="AK4301" s="37"/>
    </row>
    <row r="4302" spans="1:37" hidden="1">
      <c r="A4302" t="s">
        <v>64</v>
      </c>
      <c r="B4302" t="s">
        <v>2</v>
      </c>
      <c r="C4302" t="s">
        <v>5</v>
      </c>
      <c r="D4302" t="s">
        <v>116</v>
      </c>
      <c r="E4302" t="s">
        <v>517</v>
      </c>
      <c r="F4302" t="str">
        <f t="shared" si="336"/>
        <v>潜江市少儿才艺</v>
      </c>
      <c r="G4302" t="s">
        <v>81</v>
      </c>
      <c r="H4302" t="s">
        <v>345</v>
      </c>
      <c r="I4302" t="s">
        <v>68</v>
      </c>
      <c r="J4302">
        <v>21</v>
      </c>
      <c r="K4302">
        <v>0</v>
      </c>
      <c r="L4302" s="13">
        <f>VLOOKUP(C4302,'渗透率、续签率'!B:C,2,0)</f>
        <v>0.52400000000000002</v>
      </c>
      <c r="M4302" s="6">
        <v>0</v>
      </c>
      <c r="N4302">
        <v>0</v>
      </c>
      <c r="O4302">
        <v>0</v>
      </c>
      <c r="P4302" s="6">
        <v>0</v>
      </c>
      <c r="Q4302" s="13">
        <v>0</v>
      </c>
      <c r="R4302" s="13">
        <v>0</v>
      </c>
      <c r="S4302" s="31">
        <v>20</v>
      </c>
      <c r="T4302" s="6">
        <f>VLOOKUP(E4302,'参数设置&amp;汇总'!S:U,3,0)</f>
        <v>0.05</v>
      </c>
      <c r="U4302" s="78">
        <f t="shared" si="335"/>
        <v>0</v>
      </c>
      <c r="V4302" s="13">
        <v>0.85000000000000009</v>
      </c>
      <c r="W4302" s="78">
        <f t="shared" si="337"/>
        <v>0</v>
      </c>
      <c r="X4302" s="1">
        <f>VLOOKUP(E4302,'渗透率、续签率'!AG:AJ,4,0)</f>
        <v>4781.5</v>
      </c>
      <c r="Y4302" s="1">
        <f t="shared" si="338"/>
        <v>0</v>
      </c>
      <c r="Z4302">
        <v>1</v>
      </c>
      <c r="AA4302" s="89">
        <f t="shared" si="339"/>
        <v>0</v>
      </c>
      <c r="AH4302" s="37"/>
      <c r="AI4302" s="37"/>
      <c r="AJ4302" s="1"/>
      <c r="AK4302" s="37"/>
    </row>
    <row r="4303" spans="1:37" hidden="1">
      <c r="A4303" t="s">
        <v>64</v>
      </c>
      <c r="B4303" t="s">
        <v>2</v>
      </c>
      <c r="C4303" t="s">
        <v>5</v>
      </c>
      <c r="D4303" t="s">
        <v>116</v>
      </c>
      <c r="E4303" t="s">
        <v>517</v>
      </c>
      <c r="F4303" t="str">
        <f t="shared" si="336"/>
        <v>潮州市少儿才艺</v>
      </c>
      <c r="G4303" t="s">
        <v>75</v>
      </c>
      <c r="H4303" t="s">
        <v>346</v>
      </c>
      <c r="I4303" t="s">
        <v>68</v>
      </c>
      <c r="J4303">
        <v>80</v>
      </c>
      <c r="K4303">
        <v>0</v>
      </c>
      <c r="L4303" s="13">
        <f>VLOOKUP(C4303,'渗透率、续签率'!B:C,2,0)</f>
        <v>0.52400000000000002</v>
      </c>
      <c r="M4303" s="6">
        <v>0</v>
      </c>
      <c r="N4303">
        <v>5</v>
      </c>
      <c r="O4303">
        <v>0</v>
      </c>
      <c r="P4303" s="6">
        <v>0</v>
      </c>
      <c r="Q4303" s="13">
        <v>0</v>
      </c>
      <c r="R4303" s="13">
        <v>0</v>
      </c>
      <c r="S4303" s="31">
        <v>59</v>
      </c>
      <c r="T4303" s="6">
        <f>VLOOKUP(E4303,'参数设置&amp;汇总'!S:U,3,0)</f>
        <v>0.05</v>
      </c>
      <c r="U4303" s="78">
        <f t="shared" si="335"/>
        <v>0.25</v>
      </c>
      <c r="V4303" s="13">
        <v>0.85000000000000009</v>
      </c>
      <c r="W4303" s="78">
        <f t="shared" si="337"/>
        <v>0.29411764705882348</v>
      </c>
      <c r="X4303" s="1">
        <f>VLOOKUP(E4303,'渗透率、续签率'!AG:AJ,4,0)</f>
        <v>4781.5</v>
      </c>
      <c r="Y4303" s="1">
        <f t="shared" si="338"/>
        <v>1406.3235294117644</v>
      </c>
      <c r="Z4303">
        <v>4</v>
      </c>
      <c r="AA4303" s="89">
        <f t="shared" si="339"/>
        <v>23907.5</v>
      </c>
      <c r="AH4303" s="37"/>
      <c r="AI4303" s="37"/>
      <c r="AK4303" s="37"/>
    </row>
    <row r="4304" spans="1:37" hidden="1">
      <c r="A4304" t="s">
        <v>64</v>
      </c>
      <c r="B4304" t="s">
        <v>2</v>
      </c>
      <c r="C4304" t="s">
        <v>5</v>
      </c>
      <c r="D4304" t="s">
        <v>116</v>
      </c>
      <c r="E4304" t="s">
        <v>517</v>
      </c>
      <c r="F4304" t="str">
        <f t="shared" si="336"/>
        <v>澄迈县少儿才艺</v>
      </c>
      <c r="G4304" t="s">
        <v>120</v>
      </c>
      <c r="H4304" t="s">
        <v>347</v>
      </c>
      <c r="I4304" t="s">
        <v>68</v>
      </c>
      <c r="J4304">
        <v>8</v>
      </c>
      <c r="K4304">
        <v>0</v>
      </c>
      <c r="L4304" s="13">
        <f>VLOOKUP(C4304,'渗透率、续签率'!B:C,2,0)</f>
        <v>0.52400000000000002</v>
      </c>
      <c r="M4304" s="6">
        <v>0</v>
      </c>
      <c r="N4304">
        <v>0</v>
      </c>
      <c r="O4304">
        <v>0</v>
      </c>
      <c r="P4304" s="6">
        <v>0</v>
      </c>
      <c r="Q4304" s="13">
        <v>0</v>
      </c>
      <c r="R4304" s="13">
        <v>0</v>
      </c>
      <c r="S4304" s="31">
        <v>7</v>
      </c>
      <c r="T4304" s="6">
        <f>VLOOKUP(E4304,'参数设置&amp;汇总'!S:U,3,0)</f>
        <v>0.05</v>
      </c>
      <c r="U4304" s="78">
        <f t="shared" si="335"/>
        <v>0</v>
      </c>
      <c r="V4304" s="13">
        <v>0.85000000000000009</v>
      </c>
      <c r="W4304" s="78">
        <f t="shared" si="337"/>
        <v>0</v>
      </c>
      <c r="X4304" s="1">
        <f>VLOOKUP(E4304,'渗透率、续签率'!AG:AJ,4,0)</f>
        <v>4781.5</v>
      </c>
      <c r="Y4304" s="1">
        <f t="shared" si="338"/>
        <v>0</v>
      </c>
      <c r="Z4304">
        <v>0</v>
      </c>
      <c r="AA4304" s="89">
        <f t="shared" si="339"/>
        <v>0</v>
      </c>
    </row>
    <row r="4305" spans="1:37" hidden="1">
      <c r="A4305" t="s">
        <v>64</v>
      </c>
      <c r="B4305" t="s">
        <v>2</v>
      </c>
      <c r="C4305" t="s">
        <v>5</v>
      </c>
      <c r="D4305" t="s">
        <v>116</v>
      </c>
      <c r="E4305" t="s">
        <v>517</v>
      </c>
      <c r="F4305" t="str">
        <f t="shared" si="336"/>
        <v>澳门特别行政区少儿才艺</v>
      </c>
      <c r="G4305" t="s">
        <v>348</v>
      </c>
      <c r="H4305" t="s">
        <v>348</v>
      </c>
      <c r="I4305" t="s">
        <v>57</v>
      </c>
      <c r="J4305">
        <v>13</v>
      </c>
      <c r="K4305">
        <v>0</v>
      </c>
      <c r="L4305" s="13">
        <f>VLOOKUP(C4305,'渗透率、续签率'!B:C,2,0)</f>
        <v>0.52400000000000002</v>
      </c>
      <c r="M4305" s="6">
        <v>0</v>
      </c>
      <c r="N4305">
        <v>0</v>
      </c>
      <c r="O4305">
        <v>0</v>
      </c>
      <c r="P4305" s="6">
        <v>0</v>
      </c>
      <c r="Q4305" s="13">
        <v>0</v>
      </c>
      <c r="R4305" s="13">
        <v>0</v>
      </c>
      <c r="S4305" s="31">
        <v>4</v>
      </c>
      <c r="T4305" s="6">
        <f>VLOOKUP(E4305,'参数设置&amp;汇总'!S:U,3,0)</f>
        <v>0.05</v>
      </c>
      <c r="U4305" s="78">
        <f t="shared" si="335"/>
        <v>0</v>
      </c>
      <c r="V4305" s="13">
        <v>0.85000000000000009</v>
      </c>
      <c r="W4305" s="78">
        <f t="shared" si="337"/>
        <v>0</v>
      </c>
      <c r="X4305" s="1">
        <f>VLOOKUP(E4305,'渗透率、续签率'!AG:AJ,4,0)</f>
        <v>4781.5</v>
      </c>
      <c r="Y4305" s="1">
        <f t="shared" si="338"/>
        <v>0</v>
      </c>
      <c r="Z4305">
        <v>0</v>
      </c>
      <c r="AA4305" s="89">
        <f t="shared" si="339"/>
        <v>0</v>
      </c>
      <c r="AH4305" s="37"/>
      <c r="AI4305" s="37"/>
      <c r="AK4305" s="37"/>
    </row>
    <row r="4306" spans="1:37" hidden="1">
      <c r="A4306" t="s">
        <v>64</v>
      </c>
      <c r="B4306" t="s">
        <v>2</v>
      </c>
      <c r="C4306" t="s">
        <v>5</v>
      </c>
      <c r="D4306" t="s">
        <v>116</v>
      </c>
      <c r="E4306" t="s">
        <v>517</v>
      </c>
      <c r="F4306" t="str">
        <f t="shared" si="336"/>
        <v>濮阳市少儿才艺</v>
      </c>
      <c r="G4306" t="s">
        <v>110</v>
      </c>
      <c r="H4306" t="s">
        <v>349</v>
      </c>
      <c r="I4306" t="s">
        <v>70</v>
      </c>
      <c r="J4306">
        <v>141</v>
      </c>
      <c r="K4306">
        <v>0</v>
      </c>
      <c r="L4306" s="13">
        <f>VLOOKUP(C4306,'渗透率、续签率'!B:C,2,0)</f>
        <v>0.52400000000000002</v>
      </c>
      <c r="M4306" s="6">
        <v>0</v>
      </c>
      <c r="N4306">
        <v>29</v>
      </c>
      <c r="O4306">
        <v>0</v>
      </c>
      <c r="P4306" s="6">
        <v>0</v>
      </c>
      <c r="Q4306" s="13">
        <v>0</v>
      </c>
      <c r="R4306" s="13">
        <v>0</v>
      </c>
      <c r="S4306" s="31">
        <v>213</v>
      </c>
      <c r="T4306" s="6">
        <f>VLOOKUP(E4306,'参数设置&amp;汇总'!S:U,3,0)</f>
        <v>0.05</v>
      </c>
      <c r="U4306" s="78">
        <f t="shared" si="335"/>
        <v>1.4500000000000002</v>
      </c>
      <c r="V4306" s="13">
        <v>0.85000000000000009</v>
      </c>
      <c r="W4306" s="78">
        <f t="shared" si="337"/>
        <v>1.7058823529411764</v>
      </c>
      <c r="X4306" s="1">
        <f>VLOOKUP(E4306,'渗透率、续签率'!AG:AJ,4,0)</f>
        <v>4781.5</v>
      </c>
      <c r="Y4306" s="1">
        <f t="shared" si="338"/>
        <v>8156.6764705882351</v>
      </c>
      <c r="Z4306">
        <v>3</v>
      </c>
      <c r="AA4306" s="89">
        <f t="shared" si="339"/>
        <v>138663.5</v>
      </c>
      <c r="AH4306" s="37"/>
      <c r="AI4306" s="37"/>
      <c r="AK4306" s="37"/>
    </row>
    <row r="4307" spans="1:37" hidden="1">
      <c r="A4307" t="s">
        <v>64</v>
      </c>
      <c r="B4307" t="s">
        <v>2</v>
      </c>
      <c r="C4307" t="s">
        <v>5</v>
      </c>
      <c r="D4307" t="s">
        <v>116</v>
      </c>
      <c r="E4307" t="s">
        <v>517</v>
      </c>
      <c r="F4307" t="str">
        <f t="shared" si="336"/>
        <v>烟台市少儿才艺</v>
      </c>
      <c r="G4307" t="s">
        <v>103</v>
      </c>
      <c r="H4307" t="s">
        <v>350</v>
      </c>
      <c r="I4307" t="s">
        <v>70</v>
      </c>
      <c r="J4307">
        <v>391</v>
      </c>
      <c r="K4307">
        <v>5</v>
      </c>
      <c r="L4307" s="13">
        <f>VLOOKUP(C4307,'渗透率、续签率'!B:C,2,0)</f>
        <v>0.52400000000000002</v>
      </c>
      <c r="M4307" s="6">
        <v>0.01</v>
      </c>
      <c r="N4307">
        <v>52</v>
      </c>
      <c r="O4307">
        <v>5</v>
      </c>
      <c r="P4307" s="6">
        <v>0.1</v>
      </c>
      <c r="Q4307" s="13">
        <v>0.23599999999999999</v>
      </c>
      <c r="R4307" s="13">
        <v>0.19400000000000001</v>
      </c>
      <c r="S4307" s="31">
        <v>609</v>
      </c>
      <c r="T4307" s="6">
        <f>VLOOKUP(E4307,'参数设置&amp;汇总'!S:U,3,0)</f>
        <v>0.05</v>
      </c>
      <c r="U4307" s="78">
        <f t="shared" si="335"/>
        <v>5</v>
      </c>
      <c r="V4307" s="13">
        <v>0.85000000000000009</v>
      </c>
      <c r="W4307" s="78">
        <f t="shared" si="337"/>
        <v>2.7999999999999994</v>
      </c>
      <c r="X4307" s="1">
        <f>VLOOKUP(E4307,'渗透率、续签率'!AG:AJ,4,0)</f>
        <v>4781.5</v>
      </c>
      <c r="Y4307" s="1">
        <f t="shared" si="338"/>
        <v>13388.199999999997</v>
      </c>
      <c r="Z4307">
        <v>19</v>
      </c>
      <c r="AA4307" s="89">
        <f t="shared" si="339"/>
        <v>248638</v>
      </c>
      <c r="AH4307" s="37"/>
      <c r="AI4307" s="37"/>
      <c r="AK4307" s="37"/>
    </row>
    <row r="4308" spans="1:37" hidden="1">
      <c r="A4308" t="s">
        <v>64</v>
      </c>
      <c r="B4308" t="s">
        <v>2</v>
      </c>
      <c r="C4308" t="s">
        <v>5</v>
      </c>
      <c r="D4308" t="s">
        <v>116</v>
      </c>
      <c r="E4308" t="s">
        <v>517</v>
      </c>
      <c r="F4308" t="str">
        <f t="shared" si="336"/>
        <v>焦作市少儿才艺</v>
      </c>
      <c r="G4308" t="s">
        <v>110</v>
      </c>
      <c r="H4308" t="s">
        <v>351</v>
      </c>
      <c r="I4308" t="s">
        <v>70</v>
      </c>
      <c r="J4308">
        <v>177</v>
      </c>
      <c r="K4308">
        <v>0</v>
      </c>
      <c r="L4308" s="13">
        <f>VLOOKUP(C4308,'渗透率、续签率'!B:C,2,0)</f>
        <v>0.52400000000000002</v>
      </c>
      <c r="M4308" s="6">
        <v>0</v>
      </c>
      <c r="N4308">
        <v>14</v>
      </c>
      <c r="O4308">
        <v>0</v>
      </c>
      <c r="P4308" s="6">
        <v>0</v>
      </c>
      <c r="Q4308" s="13">
        <v>1.4999999999999999E-2</v>
      </c>
      <c r="R4308" s="13">
        <v>0</v>
      </c>
      <c r="S4308" s="31">
        <v>174</v>
      </c>
      <c r="T4308" s="6">
        <f>VLOOKUP(E4308,'参数设置&amp;汇总'!S:U,3,0)</f>
        <v>0.05</v>
      </c>
      <c r="U4308" s="78">
        <f t="shared" si="335"/>
        <v>0.70000000000000007</v>
      </c>
      <c r="V4308" s="13">
        <v>0.85000000000000009</v>
      </c>
      <c r="W4308" s="78">
        <f t="shared" si="337"/>
        <v>0.82352941176470584</v>
      </c>
      <c r="X4308" s="1">
        <f>VLOOKUP(E4308,'渗透率、续签率'!AG:AJ,4,0)</f>
        <v>4781.5</v>
      </c>
      <c r="Y4308" s="1">
        <f t="shared" si="338"/>
        <v>3937.705882352941</v>
      </c>
      <c r="Z4308">
        <v>3</v>
      </c>
      <c r="AA4308" s="89">
        <f t="shared" si="339"/>
        <v>66941</v>
      </c>
      <c r="AH4308" s="37"/>
      <c r="AI4308" s="37"/>
      <c r="AK4308" s="37"/>
    </row>
    <row r="4309" spans="1:37" hidden="1">
      <c r="A4309" t="s">
        <v>64</v>
      </c>
      <c r="B4309" t="s">
        <v>2</v>
      </c>
      <c r="C4309" t="s">
        <v>5</v>
      </c>
      <c r="D4309" t="s">
        <v>116</v>
      </c>
      <c r="E4309" t="s">
        <v>517</v>
      </c>
      <c r="F4309" t="str">
        <f t="shared" si="336"/>
        <v>牡丹江市少儿才艺</v>
      </c>
      <c r="G4309" t="s">
        <v>118</v>
      </c>
      <c r="H4309" t="s">
        <v>352</v>
      </c>
      <c r="I4309" t="s">
        <v>70</v>
      </c>
      <c r="J4309">
        <v>51</v>
      </c>
      <c r="K4309">
        <v>0</v>
      </c>
      <c r="L4309" s="13">
        <f>VLOOKUP(C4309,'渗透率、续签率'!B:C,2,0)</f>
        <v>0.52400000000000002</v>
      </c>
      <c r="M4309" s="6">
        <v>0</v>
      </c>
      <c r="N4309">
        <v>6</v>
      </c>
      <c r="O4309">
        <v>0</v>
      </c>
      <c r="P4309" s="6">
        <v>0</v>
      </c>
      <c r="Q4309" s="13">
        <v>0</v>
      </c>
      <c r="R4309" s="13">
        <v>0</v>
      </c>
      <c r="S4309" s="31">
        <v>37</v>
      </c>
      <c r="T4309" s="6">
        <f>VLOOKUP(E4309,'参数设置&amp;汇总'!S:U,3,0)</f>
        <v>0.05</v>
      </c>
      <c r="U4309" s="78">
        <f t="shared" si="335"/>
        <v>0.30000000000000004</v>
      </c>
      <c r="V4309" s="13">
        <v>0.85000000000000009</v>
      </c>
      <c r="W4309" s="78">
        <f t="shared" si="337"/>
        <v>0.35294117647058826</v>
      </c>
      <c r="X4309" s="1">
        <f>VLOOKUP(E4309,'渗透率、续签率'!AG:AJ,4,0)</f>
        <v>4781.5</v>
      </c>
      <c r="Y4309" s="1">
        <f t="shared" si="338"/>
        <v>1687.5882352941178</v>
      </c>
      <c r="Z4309">
        <v>0</v>
      </c>
      <c r="AA4309" s="89">
        <f t="shared" si="339"/>
        <v>28689</v>
      </c>
      <c r="AH4309" s="37"/>
      <c r="AI4309" s="37"/>
      <c r="AK4309" s="37"/>
    </row>
    <row r="4310" spans="1:37" hidden="1">
      <c r="A4310" t="s">
        <v>64</v>
      </c>
      <c r="B4310" t="s">
        <v>2</v>
      </c>
      <c r="C4310" t="s">
        <v>5</v>
      </c>
      <c r="D4310" t="s">
        <v>116</v>
      </c>
      <c r="E4310" t="s">
        <v>517</v>
      </c>
      <c r="F4310" t="str">
        <f t="shared" si="336"/>
        <v>玉林市少儿才艺</v>
      </c>
      <c r="G4310" t="s">
        <v>88</v>
      </c>
      <c r="H4310" t="s">
        <v>353</v>
      </c>
      <c r="I4310" t="s">
        <v>68</v>
      </c>
      <c r="J4310">
        <v>161</v>
      </c>
      <c r="K4310">
        <v>0</v>
      </c>
      <c r="L4310" s="13">
        <f>VLOOKUP(C4310,'渗透率、续签率'!B:C,2,0)</f>
        <v>0.52400000000000002</v>
      </c>
      <c r="M4310" s="6">
        <v>0</v>
      </c>
      <c r="N4310">
        <v>4</v>
      </c>
      <c r="O4310">
        <v>0</v>
      </c>
      <c r="P4310" s="6">
        <v>0</v>
      </c>
      <c r="Q4310" s="13">
        <v>0</v>
      </c>
      <c r="R4310" s="13">
        <v>0</v>
      </c>
      <c r="S4310" s="31">
        <v>126</v>
      </c>
      <c r="T4310" s="6">
        <f>VLOOKUP(E4310,'参数设置&amp;汇总'!S:U,3,0)</f>
        <v>0.05</v>
      </c>
      <c r="U4310" s="78">
        <f t="shared" si="335"/>
        <v>0.2</v>
      </c>
      <c r="V4310" s="13">
        <v>0.85000000000000009</v>
      </c>
      <c r="W4310" s="78">
        <f t="shared" si="337"/>
        <v>0.23529411764705882</v>
      </c>
      <c r="X4310" s="1">
        <f>VLOOKUP(E4310,'渗透率、续签率'!AG:AJ,4,0)</f>
        <v>4781.5</v>
      </c>
      <c r="Y4310" s="1">
        <f t="shared" si="338"/>
        <v>1125.0588235294117</v>
      </c>
      <c r="Z4310">
        <v>5</v>
      </c>
      <c r="AA4310" s="89">
        <f t="shared" si="339"/>
        <v>19126</v>
      </c>
      <c r="AH4310" s="37"/>
      <c r="AI4310" s="37"/>
      <c r="AK4310" s="37"/>
    </row>
    <row r="4311" spans="1:37" hidden="1">
      <c r="A4311" t="s">
        <v>64</v>
      </c>
      <c r="B4311" t="s">
        <v>2</v>
      </c>
      <c r="C4311" t="s">
        <v>5</v>
      </c>
      <c r="D4311" t="s">
        <v>116</v>
      </c>
      <c r="E4311" t="s">
        <v>517</v>
      </c>
      <c r="F4311" t="str">
        <f t="shared" si="336"/>
        <v>玉树藏族自治州少儿才艺</v>
      </c>
      <c r="G4311" t="s">
        <v>297</v>
      </c>
      <c r="H4311" t="s">
        <v>354</v>
      </c>
      <c r="I4311" t="s">
        <v>70</v>
      </c>
      <c r="J4311">
        <v>5</v>
      </c>
      <c r="K4311">
        <v>0</v>
      </c>
      <c r="L4311" s="13">
        <f>VLOOKUP(C4311,'渗透率、续签率'!B:C,2,0)</f>
        <v>0.52400000000000002</v>
      </c>
      <c r="M4311" s="6">
        <v>0</v>
      </c>
      <c r="N4311">
        <v>0</v>
      </c>
      <c r="O4311">
        <v>0</v>
      </c>
      <c r="P4311" s="6">
        <v>0</v>
      </c>
      <c r="Q4311" s="13">
        <v>0</v>
      </c>
      <c r="R4311" s="13">
        <v>0</v>
      </c>
      <c r="S4311" s="31">
        <v>3</v>
      </c>
      <c r="T4311" s="6">
        <f>VLOOKUP(E4311,'参数设置&amp;汇总'!S:U,3,0)</f>
        <v>0.05</v>
      </c>
      <c r="U4311" s="78">
        <f t="shared" si="335"/>
        <v>0</v>
      </c>
      <c r="V4311" s="13">
        <v>0.85000000000000009</v>
      </c>
      <c r="W4311" s="78">
        <f t="shared" si="337"/>
        <v>0</v>
      </c>
      <c r="X4311" s="1">
        <f>VLOOKUP(E4311,'渗透率、续签率'!AG:AJ,4,0)</f>
        <v>4781.5</v>
      </c>
      <c r="Y4311" s="1">
        <f t="shared" si="338"/>
        <v>0</v>
      </c>
      <c r="Z4311">
        <v>0</v>
      </c>
      <c r="AA4311" s="89">
        <f t="shared" si="339"/>
        <v>0</v>
      </c>
      <c r="AH4311" s="37"/>
      <c r="AI4311" s="37"/>
      <c r="AK4311" s="37"/>
    </row>
    <row r="4312" spans="1:37" hidden="1">
      <c r="A4312" t="s">
        <v>64</v>
      </c>
      <c r="B4312" t="s">
        <v>2</v>
      </c>
      <c r="C4312" t="s">
        <v>5</v>
      </c>
      <c r="D4312" t="s">
        <v>116</v>
      </c>
      <c r="E4312" t="s">
        <v>517</v>
      </c>
      <c r="F4312" t="str">
        <f t="shared" si="336"/>
        <v>玉溪市少儿才艺</v>
      </c>
      <c r="G4312" t="s">
        <v>99</v>
      </c>
      <c r="H4312" t="s">
        <v>355</v>
      </c>
      <c r="I4312" t="s">
        <v>68</v>
      </c>
      <c r="J4312">
        <v>70</v>
      </c>
      <c r="K4312">
        <v>1</v>
      </c>
      <c r="L4312" s="13">
        <f>VLOOKUP(C4312,'渗透率、续签率'!B:C,2,0)</f>
        <v>0.52400000000000002</v>
      </c>
      <c r="M4312" s="6">
        <v>0.01</v>
      </c>
      <c r="N4312">
        <v>15</v>
      </c>
      <c r="O4312">
        <v>1</v>
      </c>
      <c r="P4312" s="6">
        <v>7.0000000000000007E-2</v>
      </c>
      <c r="Q4312" s="13">
        <v>0.13700000000000001</v>
      </c>
      <c r="R4312" s="13">
        <v>0</v>
      </c>
      <c r="S4312" s="31">
        <v>94</v>
      </c>
      <c r="T4312" s="6">
        <f>VLOOKUP(E4312,'参数设置&amp;汇总'!S:U,3,0)</f>
        <v>0.05</v>
      </c>
      <c r="U4312" s="78">
        <f t="shared" si="335"/>
        <v>1</v>
      </c>
      <c r="V4312" s="13">
        <v>0.85000000000000009</v>
      </c>
      <c r="W4312" s="78">
        <f t="shared" si="337"/>
        <v>0.55999999999999994</v>
      </c>
      <c r="X4312" s="1">
        <f>VLOOKUP(E4312,'渗透率、续签率'!AG:AJ,4,0)</f>
        <v>4781.5</v>
      </c>
      <c r="Y4312" s="1">
        <f t="shared" si="338"/>
        <v>2677.64</v>
      </c>
      <c r="Z4312">
        <v>1</v>
      </c>
      <c r="AA4312" s="89">
        <f t="shared" si="339"/>
        <v>71722.5</v>
      </c>
      <c r="AH4312" s="37"/>
      <c r="AI4312" s="37"/>
      <c r="AK4312" s="37"/>
    </row>
    <row r="4313" spans="1:37" hidden="1">
      <c r="A4313" t="s">
        <v>64</v>
      </c>
      <c r="B4313" t="s">
        <v>2</v>
      </c>
      <c r="C4313" t="s">
        <v>5</v>
      </c>
      <c r="D4313" t="s">
        <v>116</v>
      </c>
      <c r="E4313" t="s">
        <v>517</v>
      </c>
      <c r="F4313" t="str">
        <f t="shared" si="336"/>
        <v>珠海市少儿才艺</v>
      </c>
      <c r="G4313" t="s">
        <v>75</v>
      </c>
      <c r="H4313" t="s">
        <v>356</v>
      </c>
      <c r="I4313" t="s">
        <v>68</v>
      </c>
      <c r="J4313">
        <v>293</v>
      </c>
      <c r="K4313">
        <v>15</v>
      </c>
      <c r="L4313" s="13">
        <f>VLOOKUP(C4313,'渗透率、续签率'!B:C,2,0)</f>
        <v>0.52400000000000002</v>
      </c>
      <c r="M4313" s="6">
        <v>0.05</v>
      </c>
      <c r="N4313">
        <v>78</v>
      </c>
      <c r="O4313">
        <v>12</v>
      </c>
      <c r="P4313" s="6">
        <v>0.15</v>
      </c>
      <c r="Q4313" s="13">
        <v>0.38300000000000001</v>
      </c>
      <c r="R4313" s="13">
        <v>0.36499999999999999</v>
      </c>
      <c r="S4313" s="31">
        <v>885</v>
      </c>
      <c r="T4313" s="6">
        <f>VLOOKUP(E4313,'参数设置&amp;汇总'!S:U,3,0)</f>
        <v>0.05</v>
      </c>
      <c r="U4313" s="78">
        <f t="shared" si="335"/>
        <v>12</v>
      </c>
      <c r="V4313" s="13">
        <v>0.85000000000000009</v>
      </c>
      <c r="W4313" s="78">
        <f t="shared" si="337"/>
        <v>6.7199999999999989</v>
      </c>
      <c r="X4313" s="1">
        <f>VLOOKUP(E4313,'渗透率、续签率'!AG:AJ,4,0)</f>
        <v>4781.5</v>
      </c>
      <c r="Y4313" s="1">
        <f t="shared" si="338"/>
        <v>32131.679999999993</v>
      </c>
      <c r="Z4313">
        <v>23</v>
      </c>
      <c r="AA4313" s="89">
        <f t="shared" si="339"/>
        <v>372957</v>
      </c>
      <c r="AH4313" s="37"/>
      <c r="AI4313" s="37"/>
      <c r="AJ4313" s="1"/>
      <c r="AK4313" s="37"/>
    </row>
    <row r="4314" spans="1:37" hidden="1">
      <c r="A4314" t="s">
        <v>64</v>
      </c>
      <c r="B4314" t="s">
        <v>2</v>
      </c>
      <c r="C4314" t="s">
        <v>5</v>
      </c>
      <c r="D4314" t="s">
        <v>116</v>
      </c>
      <c r="E4314" t="s">
        <v>517</v>
      </c>
      <c r="F4314" t="str">
        <f t="shared" si="336"/>
        <v>琼中黎族苗族自治县少儿才艺</v>
      </c>
      <c r="G4314" t="s">
        <v>120</v>
      </c>
      <c r="H4314" t="s">
        <v>357</v>
      </c>
      <c r="I4314" t="s">
        <v>68</v>
      </c>
      <c r="J4314">
        <v>2</v>
      </c>
      <c r="K4314">
        <v>0</v>
      </c>
      <c r="L4314" s="13">
        <f>VLOOKUP(C4314,'渗透率、续签率'!B:C,2,0)</f>
        <v>0.52400000000000002</v>
      </c>
      <c r="M4314" s="6">
        <v>0</v>
      </c>
      <c r="N4314">
        <v>0</v>
      </c>
      <c r="O4314">
        <v>0</v>
      </c>
      <c r="P4314" s="6">
        <v>0</v>
      </c>
      <c r="Q4314" s="13">
        <v>0</v>
      </c>
      <c r="R4314" s="13">
        <v>0</v>
      </c>
      <c r="S4314" s="31">
        <v>1</v>
      </c>
      <c r="T4314" s="6">
        <f>VLOOKUP(E4314,'参数设置&amp;汇总'!S:U,3,0)</f>
        <v>0.05</v>
      </c>
      <c r="U4314" s="78">
        <f t="shared" si="335"/>
        <v>0</v>
      </c>
      <c r="V4314" s="13">
        <v>0.85000000000000009</v>
      </c>
      <c r="W4314" s="78">
        <f t="shared" si="337"/>
        <v>0</v>
      </c>
      <c r="X4314" s="1">
        <f>VLOOKUP(E4314,'渗透率、续签率'!AG:AJ,4,0)</f>
        <v>4781.5</v>
      </c>
      <c r="Y4314" s="1">
        <f t="shared" si="338"/>
        <v>0</v>
      </c>
      <c r="Z4314">
        <v>0</v>
      </c>
      <c r="AA4314" s="89">
        <f t="shared" si="339"/>
        <v>0</v>
      </c>
      <c r="AH4314" s="37"/>
      <c r="AI4314" s="37"/>
      <c r="AK4314" s="37"/>
    </row>
    <row r="4315" spans="1:37" hidden="1">
      <c r="A4315" t="s">
        <v>64</v>
      </c>
      <c r="B4315" t="s">
        <v>2</v>
      </c>
      <c r="C4315" t="s">
        <v>5</v>
      </c>
      <c r="D4315" t="s">
        <v>116</v>
      </c>
      <c r="E4315" t="s">
        <v>517</v>
      </c>
      <c r="F4315" t="str">
        <f t="shared" si="336"/>
        <v>琼海市少儿才艺</v>
      </c>
      <c r="G4315" t="s">
        <v>120</v>
      </c>
      <c r="H4315" t="s">
        <v>358</v>
      </c>
      <c r="I4315" t="s">
        <v>68</v>
      </c>
      <c r="J4315">
        <v>15</v>
      </c>
      <c r="K4315">
        <v>0</v>
      </c>
      <c r="L4315" s="13">
        <f>VLOOKUP(C4315,'渗透率、续签率'!B:C,2,0)</f>
        <v>0.52400000000000002</v>
      </c>
      <c r="M4315" s="6">
        <v>0</v>
      </c>
      <c r="N4315">
        <v>0</v>
      </c>
      <c r="O4315">
        <v>0</v>
      </c>
      <c r="P4315" s="6">
        <v>0</v>
      </c>
      <c r="Q4315" s="13">
        <v>0</v>
      </c>
      <c r="R4315" s="13">
        <v>0</v>
      </c>
      <c r="S4315" s="31">
        <v>9</v>
      </c>
      <c r="T4315" s="6">
        <f>VLOOKUP(E4315,'参数设置&amp;汇总'!S:U,3,0)</f>
        <v>0.05</v>
      </c>
      <c r="U4315" s="78">
        <f t="shared" si="335"/>
        <v>0</v>
      </c>
      <c r="V4315" s="13">
        <v>0.85000000000000009</v>
      </c>
      <c r="W4315" s="78">
        <f t="shared" si="337"/>
        <v>0</v>
      </c>
      <c r="X4315" s="1">
        <f>VLOOKUP(E4315,'渗透率、续签率'!AG:AJ,4,0)</f>
        <v>4781.5</v>
      </c>
      <c r="Y4315" s="1">
        <f t="shared" si="338"/>
        <v>0</v>
      </c>
      <c r="Z4315">
        <v>0</v>
      </c>
      <c r="AA4315" s="89">
        <f t="shared" si="339"/>
        <v>0</v>
      </c>
      <c r="AH4315" s="37"/>
      <c r="AI4315" s="37"/>
      <c r="AK4315" s="37"/>
    </row>
    <row r="4316" spans="1:37" hidden="1">
      <c r="A4316" t="s">
        <v>64</v>
      </c>
      <c r="B4316" t="s">
        <v>2</v>
      </c>
      <c r="C4316" t="s">
        <v>5</v>
      </c>
      <c r="D4316" t="s">
        <v>116</v>
      </c>
      <c r="E4316" t="s">
        <v>517</v>
      </c>
      <c r="F4316" t="str">
        <f t="shared" si="336"/>
        <v>甘南藏族自治州少儿才艺</v>
      </c>
      <c r="G4316" t="s">
        <v>132</v>
      </c>
      <c r="H4316" t="s">
        <v>359</v>
      </c>
      <c r="I4316" t="s">
        <v>70</v>
      </c>
      <c r="J4316">
        <v>8</v>
      </c>
      <c r="K4316">
        <v>0</v>
      </c>
      <c r="L4316" s="13">
        <f>VLOOKUP(C4316,'渗透率、续签率'!B:C,2,0)</f>
        <v>0.52400000000000002</v>
      </c>
      <c r="M4316" s="6">
        <v>0</v>
      </c>
      <c r="N4316">
        <v>0</v>
      </c>
      <c r="O4316">
        <v>0</v>
      </c>
      <c r="P4316" s="6">
        <v>0</v>
      </c>
      <c r="Q4316" s="13">
        <v>0</v>
      </c>
      <c r="R4316" s="13">
        <v>0</v>
      </c>
      <c r="S4316" s="31">
        <v>2</v>
      </c>
      <c r="T4316" s="6">
        <f>VLOOKUP(E4316,'参数设置&amp;汇总'!S:U,3,0)</f>
        <v>0.05</v>
      </c>
      <c r="U4316" s="78">
        <f t="shared" si="335"/>
        <v>0</v>
      </c>
      <c r="V4316" s="13">
        <v>0.85000000000000009</v>
      </c>
      <c r="W4316" s="78">
        <f t="shared" si="337"/>
        <v>0</v>
      </c>
      <c r="X4316" s="1">
        <f>VLOOKUP(E4316,'渗透率、续签率'!AG:AJ,4,0)</f>
        <v>4781.5</v>
      </c>
      <c r="Y4316" s="1">
        <f t="shared" si="338"/>
        <v>0</v>
      </c>
      <c r="Z4316">
        <v>0</v>
      </c>
      <c r="AA4316" s="89">
        <f t="shared" si="339"/>
        <v>0</v>
      </c>
      <c r="AH4316" s="37"/>
      <c r="AI4316" s="37"/>
      <c r="AK4316" s="37"/>
    </row>
    <row r="4317" spans="1:37" hidden="1">
      <c r="A4317" t="s">
        <v>64</v>
      </c>
      <c r="B4317" t="s">
        <v>2</v>
      </c>
      <c r="C4317" t="s">
        <v>5</v>
      </c>
      <c r="D4317" t="s">
        <v>116</v>
      </c>
      <c r="E4317" t="s">
        <v>517</v>
      </c>
      <c r="F4317" t="str">
        <f t="shared" si="336"/>
        <v>甘孜藏族自治州少儿才艺</v>
      </c>
      <c r="G4317" t="s">
        <v>77</v>
      </c>
      <c r="H4317" t="s">
        <v>360</v>
      </c>
      <c r="I4317" t="s">
        <v>70</v>
      </c>
      <c r="J4317">
        <v>7</v>
      </c>
      <c r="K4317">
        <v>0</v>
      </c>
      <c r="L4317" s="13">
        <f>VLOOKUP(C4317,'渗透率、续签率'!B:C,2,0)</f>
        <v>0.52400000000000002</v>
      </c>
      <c r="M4317" s="6">
        <v>0</v>
      </c>
      <c r="N4317">
        <v>0</v>
      </c>
      <c r="O4317">
        <v>0</v>
      </c>
      <c r="P4317" s="6">
        <v>0</v>
      </c>
      <c r="Q4317" s="13">
        <v>0</v>
      </c>
      <c r="R4317" s="13">
        <v>0</v>
      </c>
      <c r="S4317" s="31">
        <v>1</v>
      </c>
      <c r="T4317" s="6">
        <f>VLOOKUP(E4317,'参数设置&amp;汇总'!S:U,3,0)</f>
        <v>0.05</v>
      </c>
      <c r="U4317" s="78">
        <f t="shared" si="335"/>
        <v>0</v>
      </c>
      <c r="V4317" s="13">
        <v>0.85000000000000009</v>
      </c>
      <c r="W4317" s="78">
        <f t="shared" si="337"/>
        <v>0</v>
      </c>
      <c r="X4317" s="1">
        <f>VLOOKUP(E4317,'渗透率、续签率'!AG:AJ,4,0)</f>
        <v>4781.5</v>
      </c>
      <c r="Y4317" s="1">
        <f t="shared" si="338"/>
        <v>0</v>
      </c>
      <c r="Z4317">
        <v>0</v>
      </c>
      <c r="AA4317" s="89">
        <f t="shared" si="339"/>
        <v>0</v>
      </c>
      <c r="AH4317" s="37"/>
      <c r="AI4317" s="37"/>
      <c r="AK4317" s="37"/>
    </row>
    <row r="4318" spans="1:37" hidden="1">
      <c r="A4318" t="s">
        <v>64</v>
      </c>
      <c r="B4318" t="s">
        <v>2</v>
      </c>
      <c r="C4318" t="s">
        <v>5</v>
      </c>
      <c r="D4318" t="s">
        <v>116</v>
      </c>
      <c r="E4318" t="s">
        <v>517</v>
      </c>
      <c r="F4318" t="str">
        <f t="shared" si="336"/>
        <v>白城市少儿才艺</v>
      </c>
      <c r="G4318" t="s">
        <v>188</v>
      </c>
      <c r="H4318" t="s">
        <v>361</v>
      </c>
      <c r="I4318" t="s">
        <v>70</v>
      </c>
      <c r="J4318">
        <v>55</v>
      </c>
      <c r="K4318">
        <v>0</v>
      </c>
      <c r="L4318" s="13">
        <f>VLOOKUP(C4318,'渗透率、续签率'!B:C,2,0)</f>
        <v>0.52400000000000002</v>
      </c>
      <c r="M4318" s="6">
        <v>0</v>
      </c>
      <c r="N4318">
        <v>4</v>
      </c>
      <c r="O4318">
        <v>0</v>
      </c>
      <c r="P4318" s="6">
        <v>0</v>
      </c>
      <c r="Q4318" s="13">
        <v>0</v>
      </c>
      <c r="R4318" s="13">
        <v>0</v>
      </c>
      <c r="S4318" s="31">
        <v>51</v>
      </c>
      <c r="T4318" s="6">
        <f>VLOOKUP(E4318,'参数设置&amp;汇总'!S:U,3,0)</f>
        <v>0.05</v>
      </c>
      <c r="U4318" s="78">
        <f t="shared" si="335"/>
        <v>0.2</v>
      </c>
      <c r="V4318" s="13">
        <v>0.85000000000000009</v>
      </c>
      <c r="W4318" s="78">
        <f t="shared" si="337"/>
        <v>0.23529411764705882</v>
      </c>
      <c r="X4318" s="1">
        <f>VLOOKUP(E4318,'渗透率、续签率'!AG:AJ,4,0)</f>
        <v>4781.5</v>
      </c>
      <c r="Y4318" s="1">
        <f t="shared" si="338"/>
        <v>1125.0588235294117</v>
      </c>
      <c r="Z4318">
        <v>0</v>
      </c>
      <c r="AA4318" s="89">
        <f t="shared" si="339"/>
        <v>19126</v>
      </c>
      <c r="AH4318" s="37"/>
      <c r="AI4318" s="37"/>
      <c r="AK4318" s="37"/>
    </row>
    <row r="4319" spans="1:37" hidden="1">
      <c r="A4319" t="s">
        <v>64</v>
      </c>
      <c r="B4319" t="s">
        <v>2</v>
      </c>
      <c r="C4319" t="s">
        <v>5</v>
      </c>
      <c r="D4319" t="s">
        <v>116</v>
      </c>
      <c r="E4319" t="s">
        <v>517</v>
      </c>
      <c r="F4319" t="str">
        <f t="shared" si="336"/>
        <v>白山市少儿才艺</v>
      </c>
      <c r="G4319" t="s">
        <v>188</v>
      </c>
      <c r="H4319" t="s">
        <v>362</v>
      </c>
      <c r="I4319" t="s">
        <v>70</v>
      </c>
      <c r="J4319">
        <v>20</v>
      </c>
      <c r="K4319">
        <v>0</v>
      </c>
      <c r="L4319" s="13">
        <f>VLOOKUP(C4319,'渗透率、续签率'!B:C,2,0)</f>
        <v>0.52400000000000002</v>
      </c>
      <c r="M4319" s="6">
        <v>0</v>
      </c>
      <c r="N4319">
        <v>0</v>
      </c>
      <c r="O4319">
        <v>0</v>
      </c>
      <c r="P4319" s="6">
        <v>0</v>
      </c>
      <c r="Q4319" s="13">
        <v>0</v>
      </c>
      <c r="R4319" s="13">
        <v>0</v>
      </c>
      <c r="S4319" s="31">
        <v>9</v>
      </c>
      <c r="T4319" s="6">
        <f>VLOOKUP(E4319,'参数设置&amp;汇总'!S:U,3,0)</f>
        <v>0.05</v>
      </c>
      <c r="U4319" s="78">
        <f t="shared" si="335"/>
        <v>0</v>
      </c>
      <c r="V4319" s="13">
        <v>0.85000000000000009</v>
      </c>
      <c r="W4319" s="78">
        <f t="shared" si="337"/>
        <v>0</v>
      </c>
      <c r="X4319" s="1">
        <f>VLOOKUP(E4319,'渗透率、续签率'!AG:AJ,4,0)</f>
        <v>4781.5</v>
      </c>
      <c r="Y4319" s="1">
        <f t="shared" si="338"/>
        <v>0</v>
      </c>
      <c r="Z4319">
        <v>0</v>
      </c>
      <c r="AA4319" s="89">
        <f t="shared" si="339"/>
        <v>0</v>
      </c>
      <c r="AH4319" s="37"/>
      <c r="AI4319" s="37"/>
      <c r="AK4319" s="37"/>
    </row>
    <row r="4320" spans="1:37" hidden="1">
      <c r="A4320" t="s">
        <v>64</v>
      </c>
      <c r="B4320" t="s">
        <v>2</v>
      </c>
      <c r="C4320" t="s">
        <v>5</v>
      </c>
      <c r="D4320" t="s">
        <v>116</v>
      </c>
      <c r="E4320" t="s">
        <v>517</v>
      </c>
      <c r="F4320" t="str">
        <f t="shared" si="336"/>
        <v>白沙黎族自治县少儿才艺</v>
      </c>
      <c r="G4320" t="s">
        <v>120</v>
      </c>
      <c r="H4320" t="s">
        <v>364</v>
      </c>
      <c r="I4320" t="s">
        <v>68</v>
      </c>
      <c r="J4320">
        <v>0</v>
      </c>
      <c r="K4320">
        <v>0</v>
      </c>
      <c r="L4320" s="13">
        <f>VLOOKUP(C4320,'渗透率、续签率'!B:C,2,0)</f>
        <v>0.52400000000000002</v>
      </c>
      <c r="M4320" s="6">
        <v>0</v>
      </c>
      <c r="N4320">
        <v>0</v>
      </c>
      <c r="O4320">
        <v>0</v>
      </c>
      <c r="P4320" s="6">
        <v>0</v>
      </c>
      <c r="Q4320" s="13">
        <v>0</v>
      </c>
      <c r="R4320" s="13">
        <v>0</v>
      </c>
      <c r="S4320" s="31">
        <v>0</v>
      </c>
      <c r="T4320" s="6">
        <f>VLOOKUP(E4320,'参数设置&amp;汇总'!S:U,3,0)</f>
        <v>0.05</v>
      </c>
      <c r="U4320" s="78">
        <f t="shared" si="335"/>
        <v>0</v>
      </c>
      <c r="V4320" s="13">
        <v>0.85000000000000009</v>
      </c>
      <c r="W4320" s="78">
        <f t="shared" si="337"/>
        <v>0</v>
      </c>
      <c r="X4320" s="1">
        <f>VLOOKUP(E4320,'渗透率、续签率'!AG:AJ,4,0)</f>
        <v>4781.5</v>
      </c>
      <c r="Y4320" s="1">
        <f t="shared" si="338"/>
        <v>0</v>
      </c>
      <c r="Z4320">
        <v>0</v>
      </c>
      <c r="AA4320" s="89">
        <f t="shared" si="339"/>
        <v>0</v>
      </c>
      <c r="AH4320" s="37"/>
      <c r="AI4320" s="37"/>
      <c r="AK4320" s="37"/>
    </row>
    <row r="4321" spans="1:37" hidden="1">
      <c r="A4321" t="s">
        <v>64</v>
      </c>
      <c r="B4321" t="s">
        <v>2</v>
      </c>
      <c r="C4321" t="s">
        <v>5</v>
      </c>
      <c r="D4321" t="s">
        <v>116</v>
      </c>
      <c r="E4321" t="s">
        <v>517</v>
      </c>
      <c r="F4321" t="str">
        <f t="shared" si="336"/>
        <v>白银市少儿才艺</v>
      </c>
      <c r="G4321" t="s">
        <v>132</v>
      </c>
      <c r="H4321" t="s">
        <v>365</v>
      </c>
      <c r="I4321" t="s">
        <v>70</v>
      </c>
      <c r="J4321">
        <v>33</v>
      </c>
      <c r="K4321">
        <v>0</v>
      </c>
      <c r="L4321" s="13">
        <f>VLOOKUP(C4321,'渗透率、续签率'!B:C,2,0)</f>
        <v>0.52400000000000002</v>
      </c>
      <c r="M4321" s="6">
        <v>0</v>
      </c>
      <c r="N4321">
        <v>1</v>
      </c>
      <c r="O4321">
        <v>0</v>
      </c>
      <c r="P4321" s="6">
        <v>0</v>
      </c>
      <c r="Q4321" s="13">
        <v>0</v>
      </c>
      <c r="R4321" s="13">
        <v>0</v>
      </c>
      <c r="S4321" s="31">
        <v>31</v>
      </c>
      <c r="T4321" s="6">
        <f>VLOOKUP(E4321,'参数设置&amp;汇总'!S:U,3,0)</f>
        <v>0.05</v>
      </c>
      <c r="U4321" s="78">
        <f t="shared" si="335"/>
        <v>0.05</v>
      </c>
      <c r="V4321" s="13">
        <v>0.85000000000000009</v>
      </c>
      <c r="W4321" s="78">
        <f t="shared" si="337"/>
        <v>5.8823529411764705E-2</v>
      </c>
      <c r="X4321" s="1">
        <f>VLOOKUP(E4321,'渗透率、续签率'!AG:AJ,4,0)</f>
        <v>4781.5</v>
      </c>
      <c r="Y4321" s="1">
        <f t="shared" si="338"/>
        <v>281.26470588235293</v>
      </c>
      <c r="Z4321">
        <v>0</v>
      </c>
      <c r="AA4321" s="89">
        <f t="shared" si="339"/>
        <v>4781.5</v>
      </c>
      <c r="AH4321" s="37"/>
      <c r="AI4321" s="37"/>
      <c r="AJ4321" s="1"/>
      <c r="AK4321" s="37"/>
    </row>
    <row r="4322" spans="1:37" hidden="1">
      <c r="A4322" t="s">
        <v>64</v>
      </c>
      <c r="B4322" t="s">
        <v>2</v>
      </c>
      <c r="C4322" t="s">
        <v>5</v>
      </c>
      <c r="D4322" t="s">
        <v>116</v>
      </c>
      <c r="E4322" t="s">
        <v>517</v>
      </c>
      <c r="F4322" t="str">
        <f t="shared" si="336"/>
        <v>百色市少儿才艺</v>
      </c>
      <c r="G4322" t="s">
        <v>88</v>
      </c>
      <c r="H4322" t="s">
        <v>366</v>
      </c>
      <c r="I4322" t="s">
        <v>68</v>
      </c>
      <c r="J4322">
        <v>69</v>
      </c>
      <c r="K4322">
        <v>0</v>
      </c>
      <c r="L4322" s="13">
        <f>VLOOKUP(C4322,'渗透率、续签率'!B:C,2,0)</f>
        <v>0.52400000000000002</v>
      </c>
      <c r="M4322" s="6">
        <v>0</v>
      </c>
      <c r="N4322">
        <v>2</v>
      </c>
      <c r="O4322">
        <v>0</v>
      </c>
      <c r="P4322" s="6">
        <v>0</v>
      </c>
      <c r="Q4322" s="13">
        <v>0</v>
      </c>
      <c r="R4322" s="13">
        <v>0</v>
      </c>
      <c r="S4322" s="31">
        <v>49</v>
      </c>
      <c r="T4322" s="6">
        <f>VLOOKUP(E4322,'参数设置&amp;汇总'!S:U,3,0)</f>
        <v>0.05</v>
      </c>
      <c r="U4322" s="78">
        <f t="shared" si="335"/>
        <v>0.1</v>
      </c>
      <c r="V4322" s="13">
        <v>0.85000000000000009</v>
      </c>
      <c r="W4322" s="78">
        <f t="shared" si="337"/>
        <v>0.11764705882352941</v>
      </c>
      <c r="X4322" s="1">
        <f>VLOOKUP(E4322,'渗透率、续签率'!AG:AJ,4,0)</f>
        <v>4781.5</v>
      </c>
      <c r="Y4322" s="1">
        <f t="shared" si="338"/>
        <v>562.52941176470586</v>
      </c>
      <c r="Z4322">
        <v>0</v>
      </c>
      <c r="AA4322" s="89">
        <f t="shared" si="339"/>
        <v>9563</v>
      </c>
    </row>
    <row r="4323" spans="1:37" hidden="1">
      <c r="A4323" t="s">
        <v>64</v>
      </c>
      <c r="B4323" t="s">
        <v>2</v>
      </c>
      <c r="C4323" t="s">
        <v>5</v>
      </c>
      <c r="D4323" t="s">
        <v>116</v>
      </c>
      <c r="E4323" t="s">
        <v>517</v>
      </c>
      <c r="F4323" t="str">
        <f t="shared" si="336"/>
        <v>益阳市少儿才艺</v>
      </c>
      <c r="G4323" t="s">
        <v>113</v>
      </c>
      <c r="H4323" t="s">
        <v>367</v>
      </c>
      <c r="I4323" t="s">
        <v>68</v>
      </c>
      <c r="J4323">
        <v>95</v>
      </c>
      <c r="K4323">
        <v>0</v>
      </c>
      <c r="L4323" s="13">
        <f>VLOOKUP(C4323,'渗透率、续签率'!B:C,2,0)</f>
        <v>0.52400000000000002</v>
      </c>
      <c r="M4323" s="6">
        <v>0</v>
      </c>
      <c r="N4323">
        <v>10</v>
      </c>
      <c r="O4323">
        <v>0</v>
      </c>
      <c r="P4323" s="6">
        <v>0</v>
      </c>
      <c r="Q4323" s="13">
        <v>0</v>
      </c>
      <c r="R4323" s="13">
        <v>0</v>
      </c>
      <c r="S4323" s="31">
        <v>72</v>
      </c>
      <c r="T4323" s="6">
        <f>VLOOKUP(E4323,'参数设置&amp;汇总'!S:U,3,0)</f>
        <v>0.05</v>
      </c>
      <c r="U4323" s="78">
        <f t="shared" si="335"/>
        <v>0.5</v>
      </c>
      <c r="V4323" s="13">
        <v>0.85000000000000009</v>
      </c>
      <c r="W4323" s="78">
        <f t="shared" si="337"/>
        <v>0.58823529411764697</v>
      </c>
      <c r="X4323" s="1">
        <f>VLOOKUP(E4323,'渗透率、续签率'!AG:AJ,4,0)</f>
        <v>4781.5</v>
      </c>
      <c r="Y4323" s="1">
        <f t="shared" si="338"/>
        <v>2812.6470588235288</v>
      </c>
      <c r="Z4323">
        <v>1</v>
      </c>
      <c r="AA4323" s="89">
        <f t="shared" si="339"/>
        <v>47815</v>
      </c>
      <c r="AH4323" s="37"/>
      <c r="AI4323" s="37"/>
      <c r="AJ4323" s="1"/>
      <c r="AK4323" s="37"/>
    </row>
    <row r="4324" spans="1:37" hidden="1">
      <c r="A4324" t="s">
        <v>64</v>
      </c>
      <c r="B4324" t="s">
        <v>2</v>
      </c>
      <c r="C4324" t="s">
        <v>5</v>
      </c>
      <c r="D4324" t="s">
        <v>116</v>
      </c>
      <c r="E4324" t="s">
        <v>517</v>
      </c>
      <c r="F4324" t="str">
        <f t="shared" si="336"/>
        <v>盐城市少儿才艺</v>
      </c>
      <c r="G4324" t="s">
        <v>73</v>
      </c>
      <c r="H4324" t="s">
        <v>368</v>
      </c>
      <c r="I4324" t="s">
        <v>70</v>
      </c>
      <c r="J4324">
        <v>271</v>
      </c>
      <c r="K4324">
        <v>7</v>
      </c>
      <c r="L4324" s="13">
        <f>VLOOKUP(C4324,'渗透率、续签率'!B:C,2,0)</f>
        <v>0.52400000000000002</v>
      </c>
      <c r="M4324" s="6">
        <v>0.03</v>
      </c>
      <c r="N4324">
        <v>21</v>
      </c>
      <c r="O4324">
        <v>7</v>
      </c>
      <c r="P4324" s="6">
        <v>0.33</v>
      </c>
      <c r="Q4324" s="13">
        <v>0.57499999999999996</v>
      </c>
      <c r="R4324" s="13">
        <v>0.55700000000000005</v>
      </c>
      <c r="S4324" s="31">
        <v>485</v>
      </c>
      <c r="T4324" s="6">
        <f>VLOOKUP(E4324,'参数设置&amp;汇总'!S:U,3,0)</f>
        <v>0.05</v>
      </c>
      <c r="U4324" s="78">
        <f t="shared" si="335"/>
        <v>7</v>
      </c>
      <c r="V4324" s="13">
        <v>0.85000000000000009</v>
      </c>
      <c r="W4324" s="78">
        <f t="shared" si="337"/>
        <v>3.9199999999999995</v>
      </c>
      <c r="X4324" s="1">
        <f>VLOOKUP(E4324,'渗透率、续签率'!AG:AJ,4,0)</f>
        <v>4781.5</v>
      </c>
      <c r="Y4324" s="1">
        <f t="shared" si="338"/>
        <v>18743.479999999996</v>
      </c>
      <c r="Z4324">
        <v>15</v>
      </c>
      <c r="AA4324" s="89">
        <f t="shared" si="339"/>
        <v>100411.5</v>
      </c>
      <c r="AH4324" s="37"/>
      <c r="AI4324" s="37"/>
      <c r="AJ4324" s="1"/>
      <c r="AK4324" s="37"/>
    </row>
    <row r="4325" spans="1:37" hidden="1">
      <c r="A4325" t="s">
        <v>64</v>
      </c>
      <c r="B4325" t="s">
        <v>2</v>
      </c>
      <c r="C4325" t="s">
        <v>5</v>
      </c>
      <c r="D4325" t="s">
        <v>116</v>
      </c>
      <c r="E4325" t="s">
        <v>517</v>
      </c>
      <c r="F4325" t="str">
        <f t="shared" si="336"/>
        <v>盘锦市少儿才艺</v>
      </c>
      <c r="G4325" t="s">
        <v>101</v>
      </c>
      <c r="H4325" t="s">
        <v>369</v>
      </c>
      <c r="I4325" t="s">
        <v>70</v>
      </c>
      <c r="J4325">
        <v>87</v>
      </c>
      <c r="K4325">
        <v>0</v>
      </c>
      <c r="L4325" s="13">
        <f>VLOOKUP(C4325,'渗透率、续签率'!B:C,2,0)</f>
        <v>0.52400000000000002</v>
      </c>
      <c r="M4325" s="6">
        <v>0</v>
      </c>
      <c r="N4325">
        <v>9</v>
      </c>
      <c r="O4325">
        <v>0</v>
      </c>
      <c r="P4325" s="6">
        <v>0</v>
      </c>
      <c r="Q4325" s="13">
        <v>0</v>
      </c>
      <c r="R4325" s="13">
        <v>0</v>
      </c>
      <c r="S4325" s="31">
        <v>109</v>
      </c>
      <c r="T4325" s="6">
        <f>VLOOKUP(E4325,'参数设置&amp;汇总'!S:U,3,0)</f>
        <v>0.05</v>
      </c>
      <c r="U4325" s="78">
        <f t="shared" si="335"/>
        <v>0.45</v>
      </c>
      <c r="V4325" s="13">
        <v>0.85000000000000009</v>
      </c>
      <c r="W4325" s="78">
        <f t="shared" si="337"/>
        <v>0.52941176470588236</v>
      </c>
      <c r="X4325" s="1">
        <f>VLOOKUP(E4325,'渗透率、续签率'!AG:AJ,4,0)</f>
        <v>4781.5</v>
      </c>
      <c r="Y4325" s="1">
        <f t="shared" si="338"/>
        <v>2531.3823529411766</v>
      </c>
      <c r="Z4325">
        <v>2</v>
      </c>
      <c r="AA4325" s="89">
        <f t="shared" si="339"/>
        <v>43033.5</v>
      </c>
      <c r="AH4325" s="37"/>
      <c r="AI4325" s="37"/>
      <c r="AK4325" s="37"/>
    </row>
    <row r="4326" spans="1:37" hidden="1">
      <c r="A4326" t="s">
        <v>64</v>
      </c>
      <c r="B4326" t="s">
        <v>2</v>
      </c>
      <c r="C4326" t="s">
        <v>5</v>
      </c>
      <c r="D4326" t="s">
        <v>116</v>
      </c>
      <c r="E4326" t="s">
        <v>517</v>
      </c>
      <c r="F4326" t="str">
        <f t="shared" si="336"/>
        <v>眉山市少儿才艺</v>
      </c>
      <c r="G4326" t="s">
        <v>77</v>
      </c>
      <c r="H4326" t="s">
        <v>370</v>
      </c>
      <c r="I4326" t="s">
        <v>70</v>
      </c>
      <c r="J4326">
        <v>94</v>
      </c>
      <c r="K4326">
        <v>0</v>
      </c>
      <c r="L4326" s="13">
        <f>VLOOKUP(C4326,'渗透率、续签率'!B:C,2,0)</f>
        <v>0.52400000000000002</v>
      </c>
      <c r="M4326" s="6">
        <v>0</v>
      </c>
      <c r="N4326">
        <v>16</v>
      </c>
      <c r="O4326">
        <v>0</v>
      </c>
      <c r="P4326" s="6">
        <v>0</v>
      </c>
      <c r="Q4326" s="13">
        <v>0</v>
      </c>
      <c r="R4326" s="13">
        <v>0</v>
      </c>
      <c r="S4326" s="31">
        <v>152</v>
      </c>
      <c r="T4326" s="6">
        <f>VLOOKUP(E4326,'参数设置&amp;汇总'!S:U,3,0)</f>
        <v>0.05</v>
      </c>
      <c r="U4326" s="78">
        <f t="shared" si="335"/>
        <v>0.8</v>
      </c>
      <c r="V4326" s="13">
        <v>0.85000000000000009</v>
      </c>
      <c r="W4326" s="78">
        <f t="shared" si="337"/>
        <v>0.94117647058823528</v>
      </c>
      <c r="X4326" s="1">
        <f>VLOOKUP(E4326,'渗透率、续签率'!AG:AJ,4,0)</f>
        <v>4781.5</v>
      </c>
      <c r="Y4326" s="1">
        <f t="shared" si="338"/>
        <v>4500.2352941176468</v>
      </c>
      <c r="Z4326">
        <v>3</v>
      </c>
      <c r="AA4326" s="89">
        <f t="shared" si="339"/>
        <v>76504</v>
      </c>
    </row>
    <row r="4327" spans="1:37" hidden="1">
      <c r="A4327" t="s">
        <v>64</v>
      </c>
      <c r="B4327" t="s">
        <v>2</v>
      </c>
      <c r="C4327" t="s">
        <v>5</v>
      </c>
      <c r="D4327" t="s">
        <v>116</v>
      </c>
      <c r="E4327" t="s">
        <v>517</v>
      </c>
      <c r="F4327" t="str">
        <f t="shared" si="336"/>
        <v>石嘴山市少儿才艺</v>
      </c>
      <c r="G4327" t="s">
        <v>129</v>
      </c>
      <c r="H4327" t="s">
        <v>371</v>
      </c>
      <c r="I4327" t="s">
        <v>70</v>
      </c>
      <c r="J4327">
        <v>20</v>
      </c>
      <c r="K4327">
        <v>0</v>
      </c>
      <c r="L4327" s="13">
        <f>VLOOKUP(C4327,'渗透率、续签率'!B:C,2,0)</f>
        <v>0.52400000000000002</v>
      </c>
      <c r="M4327" s="6">
        <v>0</v>
      </c>
      <c r="N4327">
        <v>1</v>
      </c>
      <c r="O4327">
        <v>0</v>
      </c>
      <c r="P4327" s="6">
        <v>0</v>
      </c>
      <c r="Q4327" s="13">
        <v>0</v>
      </c>
      <c r="R4327" s="13">
        <v>0</v>
      </c>
      <c r="S4327" s="31">
        <v>19</v>
      </c>
      <c r="T4327" s="6">
        <f>VLOOKUP(E4327,'参数设置&amp;汇总'!S:U,3,0)</f>
        <v>0.05</v>
      </c>
      <c r="U4327" s="78">
        <f t="shared" si="335"/>
        <v>0.05</v>
      </c>
      <c r="V4327" s="13">
        <v>0.85000000000000009</v>
      </c>
      <c r="W4327" s="78">
        <f t="shared" si="337"/>
        <v>5.8823529411764705E-2</v>
      </c>
      <c r="X4327" s="1">
        <f>VLOOKUP(E4327,'渗透率、续签率'!AG:AJ,4,0)</f>
        <v>4781.5</v>
      </c>
      <c r="Y4327" s="1">
        <f t="shared" si="338"/>
        <v>281.26470588235293</v>
      </c>
      <c r="Z4327">
        <v>0</v>
      </c>
      <c r="AA4327" s="89">
        <f t="shared" si="339"/>
        <v>4781.5</v>
      </c>
      <c r="AH4327" s="37"/>
      <c r="AI4327" s="37"/>
      <c r="AK4327" s="37"/>
    </row>
    <row r="4328" spans="1:37" hidden="1">
      <c r="A4328" t="s">
        <v>64</v>
      </c>
      <c r="B4328" t="s">
        <v>2</v>
      </c>
      <c r="C4328" t="s">
        <v>5</v>
      </c>
      <c r="D4328" t="s">
        <v>116</v>
      </c>
      <c r="E4328" t="s">
        <v>517</v>
      </c>
      <c r="F4328" t="str">
        <f t="shared" si="336"/>
        <v>石家庄市少儿才艺</v>
      </c>
      <c r="G4328" t="s">
        <v>159</v>
      </c>
      <c r="H4328" t="s">
        <v>372</v>
      </c>
      <c r="I4328" t="s">
        <v>70</v>
      </c>
      <c r="J4328">
        <v>640</v>
      </c>
      <c r="K4328">
        <v>26</v>
      </c>
      <c r="L4328" s="13">
        <f>VLOOKUP(C4328,'渗透率、续签率'!B:C,2,0)</f>
        <v>0.52400000000000002</v>
      </c>
      <c r="M4328" s="6">
        <v>0.04</v>
      </c>
      <c r="N4328">
        <v>186</v>
      </c>
      <c r="O4328">
        <v>25</v>
      </c>
      <c r="P4328" s="6">
        <v>0.13</v>
      </c>
      <c r="Q4328" s="13">
        <v>0.51700000000000002</v>
      </c>
      <c r="R4328" s="13">
        <v>0.46</v>
      </c>
      <c r="S4328" s="31">
        <v>3126</v>
      </c>
      <c r="T4328" s="6">
        <f>VLOOKUP(E4328,'参数设置&amp;汇总'!S:U,3,0)</f>
        <v>0.05</v>
      </c>
      <c r="U4328" s="78">
        <f t="shared" si="335"/>
        <v>25</v>
      </c>
      <c r="V4328" s="13">
        <v>0.85000000000000009</v>
      </c>
      <c r="W4328" s="78">
        <f t="shared" si="337"/>
        <v>13.999999999999996</v>
      </c>
      <c r="X4328" s="1">
        <f>VLOOKUP(E4328,'渗透率、续签率'!AG:AJ,4,0)</f>
        <v>4781.5</v>
      </c>
      <c r="Y4328" s="1">
        <f t="shared" si="338"/>
        <v>66940.999999999985</v>
      </c>
      <c r="Z4328">
        <v>48</v>
      </c>
      <c r="AA4328" s="89">
        <f t="shared" si="339"/>
        <v>889359</v>
      </c>
      <c r="AH4328" s="37"/>
      <c r="AI4328" s="37"/>
      <c r="AK4328" s="37"/>
    </row>
    <row r="4329" spans="1:37" hidden="1">
      <c r="A4329" t="s">
        <v>64</v>
      </c>
      <c r="B4329" t="s">
        <v>2</v>
      </c>
      <c r="C4329" t="s">
        <v>5</v>
      </c>
      <c r="D4329" t="s">
        <v>116</v>
      </c>
      <c r="E4329" t="s">
        <v>517</v>
      </c>
      <c r="F4329" t="str">
        <f t="shared" si="336"/>
        <v>石河子市少儿才艺</v>
      </c>
      <c r="G4329" t="s">
        <v>145</v>
      </c>
      <c r="H4329" t="s">
        <v>373</v>
      </c>
      <c r="I4329" t="s">
        <v>70</v>
      </c>
      <c r="J4329">
        <v>14</v>
      </c>
      <c r="K4329">
        <v>0</v>
      </c>
      <c r="L4329" s="13">
        <f>VLOOKUP(C4329,'渗透率、续签率'!B:C,2,0)</f>
        <v>0.52400000000000002</v>
      </c>
      <c r="M4329" s="6">
        <v>0</v>
      </c>
      <c r="N4329">
        <v>1</v>
      </c>
      <c r="O4329">
        <v>0</v>
      </c>
      <c r="P4329" s="6">
        <v>0</v>
      </c>
      <c r="Q4329" s="13">
        <v>0</v>
      </c>
      <c r="R4329" s="13">
        <v>0</v>
      </c>
      <c r="S4329" s="31">
        <v>15</v>
      </c>
      <c r="T4329" s="6">
        <f>VLOOKUP(E4329,'参数设置&amp;汇总'!S:U,3,0)</f>
        <v>0.05</v>
      </c>
      <c r="U4329" s="78">
        <f t="shared" si="335"/>
        <v>0.05</v>
      </c>
      <c r="V4329" s="13">
        <v>0.85000000000000009</v>
      </c>
      <c r="W4329" s="78">
        <f t="shared" si="337"/>
        <v>5.8823529411764705E-2</v>
      </c>
      <c r="X4329" s="1">
        <f>VLOOKUP(E4329,'渗透率、续签率'!AG:AJ,4,0)</f>
        <v>4781.5</v>
      </c>
      <c r="Y4329" s="1">
        <f t="shared" si="338"/>
        <v>281.26470588235293</v>
      </c>
      <c r="Z4329">
        <v>0</v>
      </c>
      <c r="AA4329" s="89">
        <f t="shared" si="339"/>
        <v>4781.5</v>
      </c>
      <c r="AH4329" s="37"/>
      <c r="AI4329" s="37"/>
      <c r="AK4329" s="37"/>
    </row>
    <row r="4330" spans="1:37" hidden="1">
      <c r="A4330" t="s">
        <v>64</v>
      </c>
      <c r="B4330" t="s">
        <v>2</v>
      </c>
      <c r="C4330" t="s">
        <v>5</v>
      </c>
      <c r="D4330" t="s">
        <v>116</v>
      </c>
      <c r="E4330" t="s">
        <v>517</v>
      </c>
      <c r="F4330" t="str">
        <f t="shared" si="336"/>
        <v>神农架林区少儿才艺</v>
      </c>
      <c r="G4330" t="s">
        <v>81</v>
      </c>
      <c r="H4330" t="s">
        <v>374</v>
      </c>
      <c r="I4330" t="s">
        <v>68</v>
      </c>
      <c r="J4330">
        <v>1</v>
      </c>
      <c r="K4330">
        <v>0</v>
      </c>
      <c r="L4330" s="13">
        <f>VLOOKUP(C4330,'渗透率、续签率'!B:C,2,0)</f>
        <v>0.52400000000000002</v>
      </c>
      <c r="M4330" s="6">
        <v>0</v>
      </c>
      <c r="N4330">
        <v>0</v>
      </c>
      <c r="O4330">
        <v>0</v>
      </c>
      <c r="P4330" s="6">
        <v>0</v>
      </c>
      <c r="Q4330" s="13">
        <v>0</v>
      </c>
      <c r="R4330" s="13">
        <v>0</v>
      </c>
      <c r="S4330" s="31">
        <v>1</v>
      </c>
      <c r="T4330" s="6">
        <f>VLOOKUP(E4330,'参数设置&amp;汇总'!S:U,3,0)</f>
        <v>0.05</v>
      </c>
      <c r="U4330" s="78">
        <f t="shared" si="335"/>
        <v>0</v>
      </c>
      <c r="V4330" s="13">
        <v>0.85000000000000009</v>
      </c>
      <c r="W4330" s="78">
        <f t="shared" si="337"/>
        <v>0</v>
      </c>
      <c r="X4330" s="1">
        <f>VLOOKUP(E4330,'渗透率、续签率'!AG:AJ,4,0)</f>
        <v>4781.5</v>
      </c>
      <c r="Y4330" s="1">
        <f t="shared" si="338"/>
        <v>0</v>
      </c>
      <c r="Z4330">
        <v>0</v>
      </c>
      <c r="AA4330" s="89">
        <f t="shared" si="339"/>
        <v>0</v>
      </c>
      <c r="AH4330" s="37"/>
      <c r="AI4330" s="37"/>
      <c r="AK4330" s="37"/>
    </row>
    <row r="4331" spans="1:37" hidden="1">
      <c r="A4331" t="s">
        <v>64</v>
      </c>
      <c r="B4331" t="s">
        <v>2</v>
      </c>
      <c r="C4331" t="s">
        <v>5</v>
      </c>
      <c r="D4331" t="s">
        <v>116</v>
      </c>
      <c r="E4331" t="s">
        <v>517</v>
      </c>
      <c r="F4331" t="str">
        <f t="shared" si="336"/>
        <v>秦皇岛市少儿才艺</v>
      </c>
      <c r="G4331" t="s">
        <v>159</v>
      </c>
      <c r="H4331" t="s">
        <v>375</v>
      </c>
      <c r="I4331" t="s">
        <v>70</v>
      </c>
      <c r="J4331">
        <v>134</v>
      </c>
      <c r="K4331">
        <v>0</v>
      </c>
      <c r="L4331" s="13">
        <f>VLOOKUP(C4331,'渗透率、续签率'!B:C,2,0)</f>
        <v>0.52400000000000002</v>
      </c>
      <c r="M4331" s="6">
        <v>0</v>
      </c>
      <c r="N4331">
        <v>26</v>
      </c>
      <c r="O4331">
        <v>0</v>
      </c>
      <c r="P4331" s="6">
        <v>0</v>
      </c>
      <c r="Q4331" s="13">
        <v>0</v>
      </c>
      <c r="R4331" s="13">
        <v>0</v>
      </c>
      <c r="S4331" s="31">
        <v>205</v>
      </c>
      <c r="T4331" s="6">
        <f>VLOOKUP(E4331,'参数设置&amp;汇总'!S:U,3,0)</f>
        <v>0.05</v>
      </c>
      <c r="U4331" s="78">
        <f t="shared" si="335"/>
        <v>1.3</v>
      </c>
      <c r="V4331" s="13">
        <v>0.85000000000000009</v>
      </c>
      <c r="W4331" s="78">
        <f t="shared" si="337"/>
        <v>1.5294117647058822</v>
      </c>
      <c r="X4331" s="1">
        <f>VLOOKUP(E4331,'渗透率、续签率'!AG:AJ,4,0)</f>
        <v>4781.5</v>
      </c>
      <c r="Y4331" s="1">
        <f t="shared" si="338"/>
        <v>7312.8823529411757</v>
      </c>
      <c r="Z4331">
        <v>4</v>
      </c>
      <c r="AA4331" s="89">
        <f t="shared" si="339"/>
        <v>124319</v>
      </c>
      <c r="AH4331" s="37"/>
      <c r="AI4331" s="37"/>
      <c r="AK4331" s="37"/>
    </row>
    <row r="4332" spans="1:37" hidden="1">
      <c r="A4332" t="s">
        <v>64</v>
      </c>
      <c r="B4332" t="s">
        <v>2</v>
      </c>
      <c r="C4332" t="s">
        <v>5</v>
      </c>
      <c r="D4332" t="s">
        <v>116</v>
      </c>
      <c r="E4332" t="s">
        <v>517</v>
      </c>
      <c r="F4332" t="str">
        <f t="shared" si="336"/>
        <v>红河哈尼族彝族自治州少儿才艺</v>
      </c>
      <c r="G4332" t="s">
        <v>99</v>
      </c>
      <c r="H4332" t="s">
        <v>376</v>
      </c>
      <c r="I4332" t="s">
        <v>68</v>
      </c>
      <c r="J4332">
        <v>69</v>
      </c>
      <c r="K4332">
        <v>0</v>
      </c>
      <c r="L4332" s="13">
        <f>VLOOKUP(C4332,'渗透率、续签率'!B:C,2,0)</f>
        <v>0.52400000000000002</v>
      </c>
      <c r="M4332" s="6">
        <v>0</v>
      </c>
      <c r="N4332">
        <v>5</v>
      </c>
      <c r="O4332">
        <v>0</v>
      </c>
      <c r="P4332" s="6">
        <v>0</v>
      </c>
      <c r="Q4332" s="13">
        <v>0</v>
      </c>
      <c r="R4332" s="13">
        <v>0</v>
      </c>
      <c r="S4332" s="31">
        <v>47</v>
      </c>
      <c r="T4332" s="6">
        <f>VLOOKUP(E4332,'参数设置&amp;汇总'!S:U,3,0)</f>
        <v>0.05</v>
      </c>
      <c r="U4332" s="78">
        <f t="shared" si="335"/>
        <v>0.25</v>
      </c>
      <c r="V4332" s="13">
        <v>0.85000000000000009</v>
      </c>
      <c r="W4332" s="78">
        <f t="shared" si="337"/>
        <v>0.29411764705882348</v>
      </c>
      <c r="X4332" s="1">
        <f>VLOOKUP(E4332,'渗透率、续签率'!AG:AJ,4,0)</f>
        <v>4781.5</v>
      </c>
      <c r="Y4332" s="1">
        <f t="shared" si="338"/>
        <v>1406.3235294117644</v>
      </c>
      <c r="Z4332">
        <v>2</v>
      </c>
      <c r="AA4332" s="89">
        <f t="shared" si="339"/>
        <v>23907.5</v>
      </c>
      <c r="AH4332" s="37"/>
      <c r="AI4332" s="37"/>
      <c r="AK4332" s="37"/>
    </row>
    <row r="4333" spans="1:37" hidden="1">
      <c r="A4333" t="s">
        <v>64</v>
      </c>
      <c r="B4333" t="s">
        <v>2</v>
      </c>
      <c r="C4333" t="s">
        <v>5</v>
      </c>
      <c r="D4333" t="s">
        <v>116</v>
      </c>
      <c r="E4333" t="s">
        <v>517</v>
      </c>
      <c r="F4333" t="str">
        <f t="shared" si="336"/>
        <v>绍兴市少儿才艺</v>
      </c>
      <c r="G4333" t="s">
        <v>79</v>
      </c>
      <c r="H4333" t="s">
        <v>377</v>
      </c>
      <c r="I4333" t="s">
        <v>68</v>
      </c>
      <c r="J4333">
        <v>266</v>
      </c>
      <c r="K4333">
        <v>3</v>
      </c>
      <c r="L4333" s="13">
        <f>VLOOKUP(C4333,'渗透率、续签率'!B:C,2,0)</f>
        <v>0.52400000000000002</v>
      </c>
      <c r="M4333" s="6">
        <v>0.01</v>
      </c>
      <c r="N4333">
        <v>71</v>
      </c>
      <c r="O4333">
        <v>3</v>
      </c>
      <c r="P4333" s="6">
        <v>0.04</v>
      </c>
      <c r="Q4333" s="13">
        <v>0.245</v>
      </c>
      <c r="R4333" s="13">
        <v>0.21</v>
      </c>
      <c r="S4333" s="31">
        <v>802</v>
      </c>
      <c r="T4333" s="6">
        <f>VLOOKUP(E4333,'参数设置&amp;汇总'!S:U,3,0)</f>
        <v>0.05</v>
      </c>
      <c r="U4333" s="78">
        <f t="shared" si="335"/>
        <v>3.5500000000000003</v>
      </c>
      <c r="V4333" s="13">
        <v>0.85000000000000009</v>
      </c>
      <c r="W4333" s="78">
        <f t="shared" si="337"/>
        <v>2.3270588235294118</v>
      </c>
      <c r="X4333" s="1">
        <f>VLOOKUP(E4333,'渗透率、续签率'!AG:AJ,4,0)</f>
        <v>4781.5</v>
      </c>
      <c r="Y4333" s="1">
        <f t="shared" si="338"/>
        <v>11126.831764705883</v>
      </c>
      <c r="Z4333">
        <v>26</v>
      </c>
      <c r="AA4333" s="89">
        <f t="shared" si="339"/>
        <v>339486.5</v>
      </c>
      <c r="AH4333" s="37"/>
      <c r="AI4333" s="37"/>
      <c r="AK4333" s="37"/>
    </row>
    <row r="4334" spans="1:37" hidden="1">
      <c r="A4334" t="s">
        <v>64</v>
      </c>
      <c r="B4334" t="s">
        <v>2</v>
      </c>
      <c r="C4334" t="s">
        <v>5</v>
      </c>
      <c r="D4334" t="s">
        <v>116</v>
      </c>
      <c r="E4334" t="s">
        <v>517</v>
      </c>
      <c r="F4334" t="str">
        <f t="shared" si="336"/>
        <v>绥化市少儿才艺</v>
      </c>
      <c r="G4334" t="s">
        <v>118</v>
      </c>
      <c r="H4334" t="s">
        <v>378</v>
      </c>
      <c r="I4334" t="s">
        <v>70</v>
      </c>
      <c r="J4334">
        <v>92</v>
      </c>
      <c r="K4334">
        <v>0</v>
      </c>
      <c r="L4334" s="13">
        <f>VLOOKUP(C4334,'渗透率、续签率'!B:C,2,0)</f>
        <v>0.52400000000000002</v>
      </c>
      <c r="M4334" s="6">
        <v>0</v>
      </c>
      <c r="N4334">
        <v>5</v>
      </c>
      <c r="O4334">
        <v>0</v>
      </c>
      <c r="P4334" s="6">
        <v>0</v>
      </c>
      <c r="Q4334" s="13">
        <v>0</v>
      </c>
      <c r="R4334" s="13">
        <v>0</v>
      </c>
      <c r="S4334" s="31">
        <v>74</v>
      </c>
      <c r="T4334" s="6">
        <f>VLOOKUP(E4334,'参数设置&amp;汇总'!S:U,3,0)</f>
        <v>0.05</v>
      </c>
      <c r="U4334" s="78">
        <f t="shared" si="335"/>
        <v>0.25</v>
      </c>
      <c r="V4334" s="13">
        <v>0.85000000000000009</v>
      </c>
      <c r="W4334" s="78">
        <f t="shared" si="337"/>
        <v>0.29411764705882348</v>
      </c>
      <c r="X4334" s="1">
        <f>VLOOKUP(E4334,'渗透率、续签率'!AG:AJ,4,0)</f>
        <v>4781.5</v>
      </c>
      <c r="Y4334" s="1">
        <f t="shared" si="338"/>
        <v>1406.3235294117644</v>
      </c>
      <c r="Z4334">
        <v>0</v>
      </c>
      <c r="AA4334" s="89">
        <f t="shared" si="339"/>
        <v>23907.5</v>
      </c>
      <c r="AH4334" s="37"/>
      <c r="AI4334" s="37"/>
      <c r="AK4334" s="37"/>
    </row>
    <row r="4335" spans="1:37" hidden="1">
      <c r="A4335" t="s">
        <v>64</v>
      </c>
      <c r="B4335" t="s">
        <v>2</v>
      </c>
      <c r="C4335" t="s">
        <v>5</v>
      </c>
      <c r="D4335" t="s">
        <v>116</v>
      </c>
      <c r="E4335" t="s">
        <v>517</v>
      </c>
      <c r="F4335" t="str">
        <f t="shared" si="336"/>
        <v>绵阳市少儿才艺</v>
      </c>
      <c r="G4335" t="s">
        <v>77</v>
      </c>
      <c r="H4335" t="s">
        <v>379</v>
      </c>
      <c r="I4335" t="s">
        <v>70</v>
      </c>
      <c r="J4335">
        <v>182</v>
      </c>
      <c r="K4335">
        <v>1</v>
      </c>
      <c r="L4335" s="13">
        <f>VLOOKUP(C4335,'渗透率、续签率'!B:C,2,0)</f>
        <v>0.52400000000000002</v>
      </c>
      <c r="M4335" s="6">
        <v>0.01</v>
      </c>
      <c r="N4335">
        <v>23</v>
      </c>
      <c r="O4335">
        <v>1</v>
      </c>
      <c r="P4335" s="6">
        <v>0.04</v>
      </c>
      <c r="Q4335" s="13">
        <v>0.17399999999999999</v>
      </c>
      <c r="R4335" s="13">
        <v>0.17100000000000001</v>
      </c>
      <c r="S4335" s="31">
        <v>371</v>
      </c>
      <c r="T4335" s="6">
        <f>VLOOKUP(E4335,'参数设置&amp;汇总'!S:U,3,0)</f>
        <v>0.05</v>
      </c>
      <c r="U4335" s="78">
        <f t="shared" si="335"/>
        <v>1.1500000000000001</v>
      </c>
      <c r="V4335" s="13">
        <v>0.85000000000000009</v>
      </c>
      <c r="W4335" s="78">
        <f t="shared" si="337"/>
        <v>0.73647058823529421</v>
      </c>
      <c r="X4335" s="1">
        <f>VLOOKUP(E4335,'渗透率、续签率'!AG:AJ,4,0)</f>
        <v>4781.5</v>
      </c>
      <c r="Y4335" s="1">
        <f t="shared" si="338"/>
        <v>3521.4341176470593</v>
      </c>
      <c r="Z4335">
        <v>3</v>
      </c>
      <c r="AA4335" s="89">
        <f t="shared" si="339"/>
        <v>109974.5</v>
      </c>
      <c r="AH4335" s="37"/>
      <c r="AI4335" s="37"/>
      <c r="AJ4335" s="1"/>
      <c r="AK4335" s="37"/>
    </row>
    <row r="4336" spans="1:37" hidden="1">
      <c r="A4336" t="s">
        <v>64</v>
      </c>
      <c r="B4336" t="s">
        <v>2</v>
      </c>
      <c r="C4336" t="s">
        <v>5</v>
      </c>
      <c r="D4336" t="s">
        <v>116</v>
      </c>
      <c r="E4336" t="s">
        <v>517</v>
      </c>
      <c r="F4336" t="str">
        <f t="shared" si="336"/>
        <v>聊城市少儿才艺</v>
      </c>
      <c r="G4336" t="s">
        <v>103</v>
      </c>
      <c r="H4336" t="s">
        <v>380</v>
      </c>
      <c r="I4336" t="s">
        <v>70</v>
      </c>
      <c r="J4336">
        <v>315</v>
      </c>
      <c r="K4336">
        <v>0</v>
      </c>
      <c r="L4336" s="13">
        <f>VLOOKUP(C4336,'渗透率、续签率'!B:C,2,0)</f>
        <v>0.52400000000000002</v>
      </c>
      <c r="M4336" s="6">
        <v>0</v>
      </c>
      <c r="N4336">
        <v>32</v>
      </c>
      <c r="O4336">
        <v>0</v>
      </c>
      <c r="P4336" s="6">
        <v>0</v>
      </c>
      <c r="Q4336" s="13">
        <v>0</v>
      </c>
      <c r="R4336" s="13">
        <v>0</v>
      </c>
      <c r="S4336" s="31">
        <v>344</v>
      </c>
      <c r="T4336" s="6">
        <f>VLOOKUP(E4336,'参数设置&amp;汇总'!S:U,3,0)</f>
        <v>0.05</v>
      </c>
      <c r="U4336" s="78">
        <f t="shared" si="335"/>
        <v>1.6</v>
      </c>
      <c r="V4336" s="13">
        <v>0.85000000000000009</v>
      </c>
      <c r="W4336" s="78">
        <f t="shared" si="337"/>
        <v>1.8823529411764706</v>
      </c>
      <c r="X4336" s="1">
        <f>VLOOKUP(E4336,'渗透率、续签率'!AG:AJ,4,0)</f>
        <v>4781.5</v>
      </c>
      <c r="Y4336" s="1">
        <f t="shared" si="338"/>
        <v>9000.4705882352937</v>
      </c>
      <c r="Z4336">
        <v>7</v>
      </c>
      <c r="AA4336" s="89">
        <f t="shared" si="339"/>
        <v>153008</v>
      </c>
      <c r="AH4336" s="37"/>
      <c r="AI4336" s="37"/>
      <c r="AK4336" s="37"/>
    </row>
    <row r="4337" spans="1:37" hidden="1">
      <c r="A4337" t="s">
        <v>64</v>
      </c>
      <c r="B4337" t="s">
        <v>2</v>
      </c>
      <c r="C4337" t="s">
        <v>5</v>
      </c>
      <c r="D4337" t="s">
        <v>116</v>
      </c>
      <c r="E4337" t="s">
        <v>517</v>
      </c>
      <c r="F4337" t="str">
        <f t="shared" si="336"/>
        <v>肇庆市少儿才艺</v>
      </c>
      <c r="G4337" t="s">
        <v>75</v>
      </c>
      <c r="H4337" t="s">
        <v>381</v>
      </c>
      <c r="I4337" t="s">
        <v>68</v>
      </c>
      <c r="J4337">
        <v>149</v>
      </c>
      <c r="K4337">
        <v>0</v>
      </c>
      <c r="L4337" s="13">
        <f>VLOOKUP(C4337,'渗透率、续签率'!B:C,2,0)</f>
        <v>0.52400000000000002</v>
      </c>
      <c r="M4337" s="6">
        <v>0</v>
      </c>
      <c r="N4337">
        <v>28</v>
      </c>
      <c r="O4337">
        <v>0</v>
      </c>
      <c r="P4337" s="6">
        <v>0</v>
      </c>
      <c r="Q4337" s="13">
        <v>0</v>
      </c>
      <c r="R4337" s="13">
        <v>0</v>
      </c>
      <c r="S4337" s="31">
        <v>233</v>
      </c>
      <c r="T4337" s="6">
        <f>VLOOKUP(E4337,'参数设置&amp;汇总'!S:U,3,0)</f>
        <v>0.05</v>
      </c>
      <c r="U4337" s="78">
        <f t="shared" si="335"/>
        <v>1.4000000000000001</v>
      </c>
      <c r="V4337" s="13">
        <v>0.85000000000000009</v>
      </c>
      <c r="W4337" s="78">
        <f t="shared" si="337"/>
        <v>1.6470588235294117</v>
      </c>
      <c r="X4337" s="1">
        <f>VLOOKUP(E4337,'渗透率、续签率'!AG:AJ,4,0)</f>
        <v>4781.5</v>
      </c>
      <c r="Y4337" s="1">
        <f t="shared" si="338"/>
        <v>7875.411764705882</v>
      </c>
      <c r="Z4337">
        <v>4</v>
      </c>
      <c r="AA4337" s="89">
        <f t="shared" si="339"/>
        <v>133882</v>
      </c>
      <c r="AH4337" s="37"/>
      <c r="AI4337" s="37"/>
      <c r="AK4337" s="37"/>
    </row>
    <row r="4338" spans="1:37" hidden="1">
      <c r="A4338" t="s">
        <v>64</v>
      </c>
      <c r="B4338" t="s">
        <v>2</v>
      </c>
      <c r="C4338" t="s">
        <v>5</v>
      </c>
      <c r="D4338" t="s">
        <v>116</v>
      </c>
      <c r="E4338" t="s">
        <v>517</v>
      </c>
      <c r="F4338" t="str">
        <f t="shared" si="336"/>
        <v>胡杨河市少儿才艺</v>
      </c>
      <c r="G4338" t="s">
        <v>145</v>
      </c>
      <c r="H4338" t="s">
        <v>382</v>
      </c>
      <c r="I4338" t="s">
        <v>70</v>
      </c>
      <c r="J4338">
        <v>1</v>
      </c>
      <c r="K4338">
        <v>0</v>
      </c>
      <c r="L4338" s="13">
        <f>VLOOKUP(C4338,'渗透率、续签率'!B:C,2,0)</f>
        <v>0.52400000000000002</v>
      </c>
      <c r="M4338" s="6">
        <v>0</v>
      </c>
      <c r="N4338">
        <v>0</v>
      </c>
      <c r="O4338">
        <v>0</v>
      </c>
      <c r="P4338" s="6">
        <v>0</v>
      </c>
      <c r="Q4338" s="13">
        <v>0</v>
      </c>
      <c r="R4338" s="13">
        <v>0</v>
      </c>
      <c r="S4338" s="31">
        <v>0</v>
      </c>
      <c r="T4338" s="6">
        <f>VLOOKUP(E4338,'参数设置&amp;汇总'!S:U,3,0)</f>
        <v>0.05</v>
      </c>
      <c r="U4338" s="78">
        <f t="shared" si="335"/>
        <v>0</v>
      </c>
      <c r="V4338" s="13">
        <v>0.85000000000000009</v>
      </c>
      <c r="W4338" s="78">
        <f t="shared" si="337"/>
        <v>0</v>
      </c>
      <c r="X4338" s="1">
        <f>VLOOKUP(E4338,'渗透率、续签率'!AG:AJ,4,0)</f>
        <v>4781.5</v>
      </c>
      <c r="Y4338" s="1">
        <f t="shared" si="338"/>
        <v>0</v>
      </c>
      <c r="Z4338">
        <v>0</v>
      </c>
      <c r="AA4338" s="89">
        <f t="shared" si="339"/>
        <v>0</v>
      </c>
      <c r="AH4338" s="37"/>
      <c r="AI4338" s="37"/>
      <c r="AK4338" s="37"/>
    </row>
    <row r="4339" spans="1:37" hidden="1">
      <c r="A4339" t="s">
        <v>64</v>
      </c>
      <c r="B4339" t="s">
        <v>2</v>
      </c>
      <c r="C4339" t="s">
        <v>5</v>
      </c>
      <c r="D4339" t="s">
        <v>116</v>
      </c>
      <c r="E4339" t="s">
        <v>517</v>
      </c>
      <c r="F4339" t="str">
        <f t="shared" si="336"/>
        <v>自贡市少儿才艺</v>
      </c>
      <c r="G4339" t="s">
        <v>77</v>
      </c>
      <c r="H4339" t="s">
        <v>383</v>
      </c>
      <c r="I4339" t="s">
        <v>70</v>
      </c>
      <c r="J4339">
        <v>46</v>
      </c>
      <c r="K4339">
        <v>0</v>
      </c>
      <c r="L4339" s="13">
        <f>VLOOKUP(C4339,'渗透率、续签率'!B:C,2,0)</f>
        <v>0.52400000000000002</v>
      </c>
      <c r="M4339" s="6">
        <v>0</v>
      </c>
      <c r="N4339">
        <v>5</v>
      </c>
      <c r="O4339">
        <v>0</v>
      </c>
      <c r="P4339" s="6">
        <v>0</v>
      </c>
      <c r="Q4339" s="13">
        <v>0</v>
      </c>
      <c r="R4339" s="13">
        <v>0</v>
      </c>
      <c r="S4339" s="31">
        <v>70</v>
      </c>
      <c r="T4339" s="6">
        <f>VLOOKUP(E4339,'参数设置&amp;汇总'!S:U,3,0)</f>
        <v>0.05</v>
      </c>
      <c r="U4339" s="78">
        <f t="shared" si="335"/>
        <v>0.25</v>
      </c>
      <c r="V4339" s="13">
        <v>0.85000000000000009</v>
      </c>
      <c r="W4339" s="78">
        <f t="shared" si="337"/>
        <v>0.29411764705882348</v>
      </c>
      <c r="X4339" s="1">
        <f>VLOOKUP(E4339,'渗透率、续签率'!AG:AJ,4,0)</f>
        <v>4781.5</v>
      </c>
      <c r="Y4339" s="1">
        <f t="shared" si="338"/>
        <v>1406.3235294117644</v>
      </c>
      <c r="Z4339">
        <v>1</v>
      </c>
      <c r="AA4339" s="89">
        <f t="shared" si="339"/>
        <v>23907.5</v>
      </c>
      <c r="AH4339" s="37"/>
      <c r="AI4339" s="37"/>
      <c r="AK4339" s="37"/>
    </row>
    <row r="4340" spans="1:37" hidden="1">
      <c r="A4340" t="s">
        <v>64</v>
      </c>
      <c r="B4340" t="s">
        <v>2</v>
      </c>
      <c r="C4340" t="s">
        <v>5</v>
      </c>
      <c r="D4340" t="s">
        <v>116</v>
      </c>
      <c r="E4340" t="s">
        <v>517</v>
      </c>
      <c r="F4340" t="str">
        <f t="shared" si="336"/>
        <v>舟山市少儿才艺</v>
      </c>
      <c r="G4340" t="s">
        <v>79</v>
      </c>
      <c r="H4340" t="s">
        <v>384</v>
      </c>
      <c r="I4340" t="s">
        <v>68</v>
      </c>
      <c r="J4340">
        <v>56</v>
      </c>
      <c r="K4340">
        <v>0</v>
      </c>
      <c r="L4340" s="13">
        <f>VLOOKUP(C4340,'渗透率、续签率'!B:C,2,0)</f>
        <v>0.52400000000000002</v>
      </c>
      <c r="M4340" s="6">
        <v>0</v>
      </c>
      <c r="N4340">
        <v>10</v>
      </c>
      <c r="O4340">
        <v>0</v>
      </c>
      <c r="P4340" s="6">
        <v>0</v>
      </c>
      <c r="Q4340" s="13">
        <v>0</v>
      </c>
      <c r="R4340" s="13">
        <v>0</v>
      </c>
      <c r="S4340" s="31">
        <v>105</v>
      </c>
      <c r="T4340" s="6">
        <f>VLOOKUP(E4340,'参数设置&amp;汇总'!S:U,3,0)</f>
        <v>0.05</v>
      </c>
      <c r="U4340" s="78">
        <f t="shared" si="335"/>
        <v>0.5</v>
      </c>
      <c r="V4340" s="13">
        <v>0.85000000000000009</v>
      </c>
      <c r="W4340" s="78">
        <f t="shared" si="337"/>
        <v>0.58823529411764697</v>
      </c>
      <c r="X4340" s="1">
        <f>VLOOKUP(E4340,'渗透率、续签率'!AG:AJ,4,0)</f>
        <v>4781.5</v>
      </c>
      <c r="Y4340" s="1">
        <f t="shared" si="338"/>
        <v>2812.6470588235288</v>
      </c>
      <c r="Z4340">
        <v>2</v>
      </c>
      <c r="AA4340" s="89">
        <f t="shared" si="339"/>
        <v>47815</v>
      </c>
      <c r="AH4340" s="37"/>
      <c r="AI4340" s="37"/>
      <c r="AK4340" s="37"/>
    </row>
    <row r="4341" spans="1:37" hidden="1">
      <c r="A4341" t="s">
        <v>64</v>
      </c>
      <c r="B4341" t="s">
        <v>2</v>
      </c>
      <c r="C4341" t="s">
        <v>5</v>
      </c>
      <c r="D4341" t="s">
        <v>116</v>
      </c>
      <c r="E4341" t="s">
        <v>517</v>
      </c>
      <c r="F4341" t="str">
        <f t="shared" si="336"/>
        <v>芜湖市少儿才艺</v>
      </c>
      <c r="G4341" t="s">
        <v>94</v>
      </c>
      <c r="H4341" t="s">
        <v>385</v>
      </c>
      <c r="I4341" t="s">
        <v>68</v>
      </c>
      <c r="J4341">
        <v>244</v>
      </c>
      <c r="K4341">
        <v>0</v>
      </c>
      <c r="L4341" s="13">
        <f>VLOOKUP(C4341,'渗透率、续签率'!B:C,2,0)</f>
        <v>0.52400000000000002</v>
      </c>
      <c r="M4341" s="6">
        <v>0</v>
      </c>
      <c r="N4341">
        <v>29</v>
      </c>
      <c r="O4341">
        <v>0</v>
      </c>
      <c r="P4341" s="6">
        <v>0</v>
      </c>
      <c r="Q4341" s="13">
        <v>0</v>
      </c>
      <c r="R4341" s="13">
        <v>0</v>
      </c>
      <c r="S4341" s="31">
        <v>320</v>
      </c>
      <c r="T4341" s="6">
        <f>VLOOKUP(E4341,'参数设置&amp;汇总'!S:U,3,0)</f>
        <v>0.05</v>
      </c>
      <c r="U4341" s="78">
        <f t="shared" si="335"/>
        <v>1.4500000000000002</v>
      </c>
      <c r="V4341" s="13">
        <v>0.85000000000000009</v>
      </c>
      <c r="W4341" s="78">
        <f t="shared" si="337"/>
        <v>1.7058823529411764</v>
      </c>
      <c r="X4341" s="1">
        <f>VLOOKUP(E4341,'渗透率、续签率'!AG:AJ,4,0)</f>
        <v>4781.5</v>
      </c>
      <c r="Y4341" s="1">
        <f t="shared" si="338"/>
        <v>8156.6764705882351</v>
      </c>
      <c r="Z4341">
        <v>16</v>
      </c>
      <c r="AA4341" s="89">
        <f t="shared" si="339"/>
        <v>138663.5</v>
      </c>
      <c r="AH4341" s="37"/>
      <c r="AI4341" s="37"/>
      <c r="AK4341" s="37"/>
    </row>
    <row r="4342" spans="1:37" hidden="1">
      <c r="A4342" t="s">
        <v>64</v>
      </c>
      <c r="B4342" t="s">
        <v>2</v>
      </c>
      <c r="C4342" t="s">
        <v>5</v>
      </c>
      <c r="D4342" t="s">
        <v>116</v>
      </c>
      <c r="E4342" t="s">
        <v>517</v>
      </c>
      <c r="F4342" t="str">
        <f t="shared" si="336"/>
        <v>茂名市少儿才艺</v>
      </c>
      <c r="G4342" t="s">
        <v>75</v>
      </c>
      <c r="H4342" t="s">
        <v>386</v>
      </c>
      <c r="I4342" t="s">
        <v>68</v>
      </c>
      <c r="J4342">
        <v>219</v>
      </c>
      <c r="K4342">
        <v>0</v>
      </c>
      <c r="L4342" s="13">
        <f>VLOOKUP(C4342,'渗透率、续签率'!B:C,2,0)</f>
        <v>0.52400000000000002</v>
      </c>
      <c r="M4342" s="6">
        <v>0</v>
      </c>
      <c r="N4342">
        <v>17</v>
      </c>
      <c r="O4342">
        <v>0</v>
      </c>
      <c r="P4342" s="6">
        <v>0</v>
      </c>
      <c r="Q4342" s="13">
        <v>0</v>
      </c>
      <c r="R4342" s="13">
        <v>0</v>
      </c>
      <c r="S4342" s="31">
        <v>183</v>
      </c>
      <c r="T4342" s="6">
        <f>VLOOKUP(E4342,'参数设置&amp;汇总'!S:U,3,0)</f>
        <v>0.05</v>
      </c>
      <c r="U4342" s="78">
        <f t="shared" si="335"/>
        <v>0.85000000000000009</v>
      </c>
      <c r="V4342" s="13">
        <v>0.85000000000000009</v>
      </c>
      <c r="W4342" s="78">
        <f t="shared" si="337"/>
        <v>1</v>
      </c>
      <c r="X4342" s="1">
        <f>VLOOKUP(E4342,'渗透率、续签率'!AG:AJ,4,0)</f>
        <v>4781.5</v>
      </c>
      <c r="Y4342" s="1">
        <f t="shared" si="338"/>
        <v>4781.5</v>
      </c>
      <c r="Z4342">
        <v>2</v>
      </c>
      <c r="AA4342" s="89">
        <f t="shared" si="339"/>
        <v>81285.5</v>
      </c>
      <c r="AH4342" s="37"/>
      <c r="AI4342" s="37"/>
      <c r="AK4342" s="37"/>
    </row>
    <row r="4343" spans="1:37" hidden="1">
      <c r="A4343" t="s">
        <v>64</v>
      </c>
      <c r="B4343" t="s">
        <v>2</v>
      </c>
      <c r="C4343" t="s">
        <v>5</v>
      </c>
      <c r="D4343" t="s">
        <v>116</v>
      </c>
      <c r="E4343" t="s">
        <v>517</v>
      </c>
      <c r="F4343" t="str">
        <f t="shared" si="336"/>
        <v>荆州市少儿才艺</v>
      </c>
      <c r="G4343" t="s">
        <v>81</v>
      </c>
      <c r="H4343" t="s">
        <v>387</v>
      </c>
      <c r="I4343" t="s">
        <v>68</v>
      </c>
      <c r="J4343">
        <v>132</v>
      </c>
      <c r="K4343">
        <v>0</v>
      </c>
      <c r="L4343" s="13">
        <f>VLOOKUP(C4343,'渗透率、续签率'!B:C,2,0)</f>
        <v>0.52400000000000002</v>
      </c>
      <c r="M4343" s="6">
        <v>0</v>
      </c>
      <c r="N4343">
        <v>9</v>
      </c>
      <c r="O4343">
        <v>0</v>
      </c>
      <c r="P4343" s="6">
        <v>0</v>
      </c>
      <c r="Q4343" s="13">
        <v>0</v>
      </c>
      <c r="R4343" s="13">
        <v>0</v>
      </c>
      <c r="S4343" s="31">
        <v>141</v>
      </c>
      <c r="T4343" s="6">
        <f>VLOOKUP(E4343,'参数设置&amp;汇总'!S:U,3,0)</f>
        <v>0.05</v>
      </c>
      <c r="U4343" s="78">
        <f t="shared" si="335"/>
        <v>0.45</v>
      </c>
      <c r="V4343" s="13">
        <v>0.85000000000000009</v>
      </c>
      <c r="W4343" s="78">
        <f t="shared" si="337"/>
        <v>0.52941176470588236</v>
      </c>
      <c r="X4343" s="1">
        <f>VLOOKUP(E4343,'渗透率、续签率'!AG:AJ,4,0)</f>
        <v>4781.5</v>
      </c>
      <c r="Y4343" s="1">
        <f t="shared" si="338"/>
        <v>2531.3823529411766</v>
      </c>
      <c r="Z4343">
        <v>1</v>
      </c>
      <c r="AA4343" s="89">
        <f t="shared" si="339"/>
        <v>43033.5</v>
      </c>
      <c r="AH4343" s="37"/>
      <c r="AI4343" s="37"/>
      <c r="AJ4343" s="1"/>
      <c r="AK4343" s="37"/>
    </row>
    <row r="4344" spans="1:37" hidden="1">
      <c r="A4344" t="s">
        <v>64</v>
      </c>
      <c r="B4344" t="s">
        <v>2</v>
      </c>
      <c r="C4344" t="s">
        <v>5</v>
      </c>
      <c r="D4344" t="s">
        <v>116</v>
      </c>
      <c r="E4344" t="s">
        <v>517</v>
      </c>
      <c r="F4344" t="str">
        <f t="shared" si="336"/>
        <v>荆门市少儿才艺</v>
      </c>
      <c r="G4344" t="s">
        <v>81</v>
      </c>
      <c r="H4344" t="s">
        <v>388</v>
      </c>
      <c r="I4344" t="s">
        <v>68</v>
      </c>
      <c r="J4344">
        <v>89</v>
      </c>
      <c r="K4344">
        <v>0</v>
      </c>
      <c r="L4344" s="13">
        <f>VLOOKUP(C4344,'渗透率、续签率'!B:C,2,0)</f>
        <v>0.52400000000000002</v>
      </c>
      <c r="M4344" s="6">
        <v>0</v>
      </c>
      <c r="N4344">
        <v>8</v>
      </c>
      <c r="O4344">
        <v>0</v>
      </c>
      <c r="P4344" s="6">
        <v>0</v>
      </c>
      <c r="Q4344" s="13">
        <v>2.1000000000000001E-2</v>
      </c>
      <c r="R4344" s="13">
        <v>0</v>
      </c>
      <c r="S4344" s="31">
        <v>125</v>
      </c>
      <c r="T4344" s="6">
        <f>VLOOKUP(E4344,'参数设置&amp;汇总'!S:U,3,0)</f>
        <v>0.05</v>
      </c>
      <c r="U4344" s="78">
        <f t="shared" si="335"/>
        <v>0.4</v>
      </c>
      <c r="V4344" s="13">
        <v>0.85000000000000009</v>
      </c>
      <c r="W4344" s="78">
        <f t="shared" si="337"/>
        <v>0.47058823529411764</v>
      </c>
      <c r="X4344" s="1">
        <f>VLOOKUP(E4344,'渗透率、续签率'!AG:AJ,4,0)</f>
        <v>4781.5</v>
      </c>
      <c r="Y4344" s="1">
        <f t="shared" si="338"/>
        <v>2250.1176470588234</v>
      </c>
      <c r="Z4344">
        <v>0</v>
      </c>
      <c r="AA4344" s="89">
        <f t="shared" si="339"/>
        <v>38252</v>
      </c>
    </row>
    <row r="4345" spans="1:37" hidden="1">
      <c r="A4345" t="s">
        <v>64</v>
      </c>
      <c r="B4345" t="s">
        <v>2</v>
      </c>
      <c r="C4345" t="s">
        <v>5</v>
      </c>
      <c r="D4345" t="s">
        <v>116</v>
      </c>
      <c r="E4345" t="s">
        <v>517</v>
      </c>
      <c r="F4345" t="str">
        <f t="shared" si="336"/>
        <v>莆田市少儿才艺</v>
      </c>
      <c r="G4345" t="s">
        <v>92</v>
      </c>
      <c r="H4345" t="s">
        <v>389</v>
      </c>
      <c r="I4345" t="s">
        <v>68</v>
      </c>
      <c r="J4345">
        <v>139</v>
      </c>
      <c r="K4345">
        <v>0</v>
      </c>
      <c r="L4345" s="13">
        <f>VLOOKUP(C4345,'渗透率、续签率'!B:C,2,0)</f>
        <v>0.52400000000000002</v>
      </c>
      <c r="M4345" s="6">
        <v>0</v>
      </c>
      <c r="N4345">
        <v>8</v>
      </c>
      <c r="O4345">
        <v>0</v>
      </c>
      <c r="P4345" s="6">
        <v>0</v>
      </c>
      <c r="Q4345" s="13">
        <v>0</v>
      </c>
      <c r="R4345" s="13">
        <v>0</v>
      </c>
      <c r="S4345" s="31">
        <v>129</v>
      </c>
      <c r="T4345" s="6">
        <f>VLOOKUP(E4345,'参数设置&amp;汇总'!S:U,3,0)</f>
        <v>0.05</v>
      </c>
      <c r="U4345" s="78">
        <f t="shared" si="335"/>
        <v>0.4</v>
      </c>
      <c r="V4345" s="13">
        <v>0.85000000000000009</v>
      </c>
      <c r="W4345" s="78">
        <f t="shared" si="337"/>
        <v>0.47058823529411764</v>
      </c>
      <c r="X4345" s="1">
        <f>VLOOKUP(E4345,'渗透率、续签率'!AG:AJ,4,0)</f>
        <v>4781.5</v>
      </c>
      <c r="Y4345" s="1">
        <f t="shared" si="338"/>
        <v>2250.1176470588234</v>
      </c>
      <c r="Z4345">
        <v>8</v>
      </c>
      <c r="AA4345" s="89">
        <f t="shared" si="339"/>
        <v>38252</v>
      </c>
      <c r="AH4345" s="37"/>
      <c r="AI4345" s="37"/>
      <c r="AJ4345" s="1"/>
      <c r="AK4345" s="37"/>
    </row>
    <row r="4346" spans="1:37" hidden="1">
      <c r="A4346" t="s">
        <v>64</v>
      </c>
      <c r="B4346" t="s">
        <v>2</v>
      </c>
      <c r="C4346" t="s">
        <v>5</v>
      </c>
      <c r="D4346" t="s">
        <v>116</v>
      </c>
      <c r="E4346" t="s">
        <v>517</v>
      </c>
      <c r="F4346" t="str">
        <f t="shared" si="336"/>
        <v>菏泽市少儿才艺</v>
      </c>
      <c r="G4346" t="s">
        <v>103</v>
      </c>
      <c r="H4346" t="s">
        <v>390</v>
      </c>
      <c r="I4346" t="s">
        <v>70</v>
      </c>
      <c r="J4346">
        <v>314</v>
      </c>
      <c r="K4346">
        <v>3</v>
      </c>
      <c r="L4346" s="13">
        <f>VLOOKUP(C4346,'渗透率、续签率'!B:C,2,0)</f>
        <v>0.52400000000000002</v>
      </c>
      <c r="M4346" s="6">
        <v>0.01</v>
      </c>
      <c r="N4346">
        <v>40</v>
      </c>
      <c r="O4346">
        <v>3</v>
      </c>
      <c r="P4346" s="6">
        <v>0.08</v>
      </c>
      <c r="Q4346" s="13">
        <v>7.4999999999999997E-2</v>
      </c>
      <c r="R4346" s="13">
        <v>0</v>
      </c>
      <c r="S4346" s="31">
        <v>483</v>
      </c>
      <c r="T4346" s="6">
        <f>VLOOKUP(E4346,'参数设置&amp;汇总'!S:U,3,0)</f>
        <v>0.05</v>
      </c>
      <c r="U4346" s="78">
        <f t="shared" si="335"/>
        <v>3</v>
      </c>
      <c r="V4346" s="13">
        <v>0.85000000000000009</v>
      </c>
      <c r="W4346" s="78">
        <f t="shared" si="337"/>
        <v>1.6799999999999997</v>
      </c>
      <c r="X4346" s="1">
        <f>VLOOKUP(E4346,'渗透率、续签率'!AG:AJ,4,0)</f>
        <v>4781.5</v>
      </c>
      <c r="Y4346" s="1">
        <f t="shared" si="338"/>
        <v>8032.9199999999983</v>
      </c>
      <c r="Z4346">
        <v>6</v>
      </c>
      <c r="AA4346" s="89">
        <f t="shared" si="339"/>
        <v>191260</v>
      </c>
      <c r="AH4346" s="37"/>
      <c r="AI4346" s="37"/>
      <c r="AJ4346" s="1"/>
      <c r="AK4346" s="37"/>
    </row>
    <row r="4347" spans="1:37" hidden="1">
      <c r="A4347" t="s">
        <v>64</v>
      </c>
      <c r="B4347" t="s">
        <v>2</v>
      </c>
      <c r="C4347" t="s">
        <v>5</v>
      </c>
      <c r="D4347" t="s">
        <v>116</v>
      </c>
      <c r="E4347" t="s">
        <v>517</v>
      </c>
      <c r="F4347" t="str">
        <f t="shared" si="336"/>
        <v>萍乡市少儿才艺</v>
      </c>
      <c r="G4347" t="s">
        <v>90</v>
      </c>
      <c r="H4347" t="s">
        <v>391</v>
      </c>
      <c r="I4347" t="s">
        <v>68</v>
      </c>
      <c r="J4347">
        <v>72</v>
      </c>
      <c r="K4347">
        <v>0</v>
      </c>
      <c r="L4347" s="13">
        <f>VLOOKUP(C4347,'渗透率、续签率'!B:C,2,0)</f>
        <v>0.52400000000000002</v>
      </c>
      <c r="M4347" s="6">
        <v>0</v>
      </c>
      <c r="N4347">
        <v>4</v>
      </c>
      <c r="O4347">
        <v>0</v>
      </c>
      <c r="P4347" s="6">
        <v>0</v>
      </c>
      <c r="Q4347" s="13">
        <v>0</v>
      </c>
      <c r="R4347" s="13">
        <v>0</v>
      </c>
      <c r="S4347" s="31">
        <v>70</v>
      </c>
      <c r="T4347" s="6">
        <f>VLOOKUP(E4347,'参数设置&amp;汇总'!S:U,3,0)</f>
        <v>0.05</v>
      </c>
      <c r="U4347" s="78">
        <f t="shared" si="335"/>
        <v>0.2</v>
      </c>
      <c r="V4347" s="13">
        <v>0.85000000000000009</v>
      </c>
      <c r="W4347" s="78">
        <f t="shared" si="337"/>
        <v>0.23529411764705882</v>
      </c>
      <c r="X4347" s="1">
        <f>VLOOKUP(E4347,'渗透率、续签率'!AG:AJ,4,0)</f>
        <v>4781.5</v>
      </c>
      <c r="Y4347" s="1">
        <f t="shared" si="338"/>
        <v>1125.0588235294117</v>
      </c>
      <c r="Z4347">
        <v>1</v>
      </c>
      <c r="AA4347" s="89">
        <f t="shared" si="339"/>
        <v>19126</v>
      </c>
      <c r="AH4347" s="37"/>
      <c r="AI4347" s="37"/>
      <c r="AK4347" s="37"/>
    </row>
    <row r="4348" spans="1:37" hidden="1">
      <c r="A4348" t="s">
        <v>64</v>
      </c>
      <c r="B4348" t="s">
        <v>2</v>
      </c>
      <c r="C4348" t="s">
        <v>5</v>
      </c>
      <c r="D4348" t="s">
        <v>116</v>
      </c>
      <c r="E4348" t="s">
        <v>517</v>
      </c>
      <c r="F4348" t="str">
        <f t="shared" si="336"/>
        <v>营口市少儿才艺</v>
      </c>
      <c r="G4348" t="s">
        <v>101</v>
      </c>
      <c r="H4348" t="s">
        <v>392</v>
      </c>
      <c r="I4348" t="s">
        <v>70</v>
      </c>
      <c r="J4348">
        <v>117</v>
      </c>
      <c r="K4348">
        <v>0</v>
      </c>
      <c r="L4348" s="13">
        <f>VLOOKUP(C4348,'渗透率、续签率'!B:C,2,0)</f>
        <v>0.52400000000000002</v>
      </c>
      <c r="M4348" s="6">
        <v>0</v>
      </c>
      <c r="N4348">
        <v>8</v>
      </c>
      <c r="O4348">
        <v>0</v>
      </c>
      <c r="P4348" s="6">
        <v>0</v>
      </c>
      <c r="Q4348" s="13">
        <v>0</v>
      </c>
      <c r="R4348" s="13">
        <v>0</v>
      </c>
      <c r="S4348" s="31">
        <v>148</v>
      </c>
      <c r="T4348" s="6">
        <f>VLOOKUP(E4348,'参数设置&amp;汇总'!S:U,3,0)</f>
        <v>0.05</v>
      </c>
      <c r="U4348" s="78">
        <f t="shared" si="335"/>
        <v>0.4</v>
      </c>
      <c r="V4348" s="13">
        <v>0.85000000000000009</v>
      </c>
      <c r="W4348" s="78">
        <f t="shared" si="337"/>
        <v>0.47058823529411764</v>
      </c>
      <c r="X4348" s="1">
        <f>VLOOKUP(E4348,'渗透率、续签率'!AG:AJ,4,0)</f>
        <v>4781.5</v>
      </c>
      <c r="Y4348" s="1">
        <f t="shared" si="338"/>
        <v>2250.1176470588234</v>
      </c>
      <c r="Z4348">
        <v>1</v>
      </c>
      <c r="AA4348" s="89">
        <f t="shared" si="339"/>
        <v>38252</v>
      </c>
    </row>
    <row r="4349" spans="1:37" hidden="1">
      <c r="A4349" t="s">
        <v>64</v>
      </c>
      <c r="B4349" t="s">
        <v>2</v>
      </c>
      <c r="C4349" t="s">
        <v>5</v>
      </c>
      <c r="D4349" t="s">
        <v>116</v>
      </c>
      <c r="E4349" t="s">
        <v>517</v>
      </c>
      <c r="F4349" t="str">
        <f t="shared" si="336"/>
        <v>葫芦岛市少儿才艺</v>
      </c>
      <c r="G4349" t="s">
        <v>101</v>
      </c>
      <c r="H4349" t="s">
        <v>393</v>
      </c>
      <c r="I4349" t="s">
        <v>70</v>
      </c>
      <c r="J4349">
        <v>87</v>
      </c>
      <c r="K4349">
        <v>0</v>
      </c>
      <c r="L4349" s="13">
        <f>VLOOKUP(C4349,'渗透率、续签率'!B:C,2,0)</f>
        <v>0.52400000000000002</v>
      </c>
      <c r="M4349" s="6">
        <v>0</v>
      </c>
      <c r="N4349">
        <v>8</v>
      </c>
      <c r="O4349">
        <v>0</v>
      </c>
      <c r="P4349" s="6">
        <v>0</v>
      </c>
      <c r="Q4349" s="13">
        <v>0</v>
      </c>
      <c r="R4349" s="13">
        <v>0</v>
      </c>
      <c r="S4349" s="31">
        <v>86</v>
      </c>
      <c r="T4349" s="6">
        <f>VLOOKUP(E4349,'参数设置&amp;汇总'!S:U,3,0)</f>
        <v>0.05</v>
      </c>
      <c r="U4349" s="78">
        <f t="shared" si="335"/>
        <v>0.4</v>
      </c>
      <c r="V4349" s="13">
        <v>0.85000000000000009</v>
      </c>
      <c r="W4349" s="78">
        <f t="shared" si="337"/>
        <v>0.47058823529411764</v>
      </c>
      <c r="X4349" s="1">
        <f>VLOOKUP(E4349,'渗透率、续签率'!AG:AJ,4,0)</f>
        <v>4781.5</v>
      </c>
      <c r="Y4349" s="1">
        <f t="shared" si="338"/>
        <v>2250.1176470588234</v>
      </c>
      <c r="Z4349">
        <v>5</v>
      </c>
      <c r="AA4349" s="89">
        <f t="shared" si="339"/>
        <v>38252</v>
      </c>
      <c r="AH4349" s="37"/>
      <c r="AI4349" s="37"/>
      <c r="AK4349" s="37"/>
    </row>
    <row r="4350" spans="1:37" hidden="1">
      <c r="A4350" t="s">
        <v>64</v>
      </c>
      <c r="B4350" t="s">
        <v>2</v>
      </c>
      <c r="C4350" t="s">
        <v>5</v>
      </c>
      <c r="D4350" t="s">
        <v>116</v>
      </c>
      <c r="E4350" t="s">
        <v>517</v>
      </c>
      <c r="F4350" t="str">
        <f t="shared" si="336"/>
        <v>蚌埠市少儿才艺</v>
      </c>
      <c r="G4350" t="s">
        <v>94</v>
      </c>
      <c r="H4350" t="s">
        <v>394</v>
      </c>
      <c r="I4350" t="s">
        <v>68</v>
      </c>
      <c r="J4350">
        <v>127</v>
      </c>
      <c r="K4350">
        <v>0</v>
      </c>
      <c r="L4350" s="13">
        <f>VLOOKUP(C4350,'渗透率、续签率'!B:C,2,0)</f>
        <v>0.52400000000000002</v>
      </c>
      <c r="M4350" s="6">
        <v>0</v>
      </c>
      <c r="N4350">
        <v>6</v>
      </c>
      <c r="O4350">
        <v>0</v>
      </c>
      <c r="P4350" s="6">
        <v>0</v>
      </c>
      <c r="Q4350" s="13">
        <v>0</v>
      </c>
      <c r="R4350" s="13">
        <v>0</v>
      </c>
      <c r="S4350" s="31">
        <v>139</v>
      </c>
      <c r="T4350" s="6">
        <f>VLOOKUP(E4350,'参数设置&amp;汇总'!S:U,3,0)</f>
        <v>0.05</v>
      </c>
      <c r="U4350" s="78">
        <f t="shared" si="335"/>
        <v>0.30000000000000004</v>
      </c>
      <c r="V4350" s="13">
        <v>0.85000000000000009</v>
      </c>
      <c r="W4350" s="78">
        <f t="shared" si="337"/>
        <v>0.35294117647058826</v>
      </c>
      <c r="X4350" s="1">
        <f>VLOOKUP(E4350,'渗透率、续签率'!AG:AJ,4,0)</f>
        <v>4781.5</v>
      </c>
      <c r="Y4350" s="1">
        <f t="shared" si="338"/>
        <v>1687.5882352941178</v>
      </c>
      <c r="Z4350">
        <v>6</v>
      </c>
      <c r="AA4350" s="89">
        <f t="shared" si="339"/>
        <v>28689</v>
      </c>
      <c r="AH4350" s="37"/>
      <c r="AI4350" s="37"/>
      <c r="AK4350" s="37"/>
    </row>
    <row r="4351" spans="1:37" hidden="1">
      <c r="A4351" t="s">
        <v>64</v>
      </c>
      <c r="B4351" t="s">
        <v>2</v>
      </c>
      <c r="C4351" t="s">
        <v>5</v>
      </c>
      <c r="D4351" t="s">
        <v>116</v>
      </c>
      <c r="E4351" t="s">
        <v>517</v>
      </c>
      <c r="F4351" t="str">
        <f t="shared" si="336"/>
        <v>衡水市少儿才艺</v>
      </c>
      <c r="G4351" t="s">
        <v>159</v>
      </c>
      <c r="H4351" t="s">
        <v>395</v>
      </c>
      <c r="I4351" t="s">
        <v>70</v>
      </c>
      <c r="J4351">
        <v>147</v>
      </c>
      <c r="K4351">
        <v>0</v>
      </c>
      <c r="L4351" s="13">
        <f>VLOOKUP(C4351,'渗透率、续签率'!B:C,2,0)</f>
        <v>0.52400000000000002</v>
      </c>
      <c r="M4351" s="6">
        <v>0</v>
      </c>
      <c r="N4351">
        <v>27</v>
      </c>
      <c r="O4351">
        <v>0</v>
      </c>
      <c r="P4351" s="6">
        <v>0</v>
      </c>
      <c r="Q4351" s="13">
        <v>0</v>
      </c>
      <c r="R4351" s="13">
        <v>0</v>
      </c>
      <c r="S4351" s="31">
        <v>203</v>
      </c>
      <c r="T4351" s="6">
        <f>VLOOKUP(E4351,'参数设置&amp;汇总'!S:U,3,0)</f>
        <v>0.05</v>
      </c>
      <c r="U4351" s="78">
        <f t="shared" si="335"/>
        <v>1.35</v>
      </c>
      <c r="V4351" s="13">
        <v>0.85000000000000009</v>
      </c>
      <c r="W4351" s="78">
        <f t="shared" si="337"/>
        <v>1.588235294117647</v>
      </c>
      <c r="X4351" s="1">
        <f>VLOOKUP(E4351,'渗透率、续签率'!AG:AJ,4,0)</f>
        <v>4781.5</v>
      </c>
      <c r="Y4351" s="1">
        <f t="shared" si="338"/>
        <v>7594.1470588235288</v>
      </c>
      <c r="Z4351">
        <v>3</v>
      </c>
      <c r="AA4351" s="89">
        <f t="shared" si="339"/>
        <v>129100.5</v>
      </c>
      <c r="AH4351" s="37"/>
      <c r="AI4351" s="37"/>
      <c r="AK4351" s="37"/>
    </row>
    <row r="4352" spans="1:37" hidden="1">
      <c r="A4352" t="s">
        <v>64</v>
      </c>
      <c r="B4352" t="s">
        <v>2</v>
      </c>
      <c r="C4352" t="s">
        <v>5</v>
      </c>
      <c r="D4352" t="s">
        <v>116</v>
      </c>
      <c r="E4352" t="s">
        <v>517</v>
      </c>
      <c r="F4352" t="str">
        <f t="shared" si="336"/>
        <v>衡阳市少儿才艺</v>
      </c>
      <c r="G4352" t="s">
        <v>113</v>
      </c>
      <c r="H4352" t="s">
        <v>396</v>
      </c>
      <c r="I4352" t="s">
        <v>68</v>
      </c>
      <c r="J4352">
        <v>178</v>
      </c>
      <c r="K4352">
        <v>0</v>
      </c>
      <c r="L4352" s="13">
        <f>VLOOKUP(C4352,'渗透率、续签率'!B:C,2,0)</f>
        <v>0.52400000000000002</v>
      </c>
      <c r="M4352" s="6">
        <v>0</v>
      </c>
      <c r="N4352">
        <v>28</v>
      </c>
      <c r="O4352">
        <v>0</v>
      </c>
      <c r="P4352" s="6">
        <v>0</v>
      </c>
      <c r="Q4352" s="13">
        <v>0</v>
      </c>
      <c r="R4352" s="13">
        <v>0</v>
      </c>
      <c r="S4352" s="31">
        <v>263</v>
      </c>
      <c r="T4352" s="6">
        <f>VLOOKUP(E4352,'参数设置&amp;汇总'!S:U,3,0)</f>
        <v>0.05</v>
      </c>
      <c r="U4352" s="78">
        <f t="shared" si="335"/>
        <v>1.4000000000000001</v>
      </c>
      <c r="V4352" s="13">
        <v>0.85000000000000009</v>
      </c>
      <c r="W4352" s="78">
        <f t="shared" si="337"/>
        <v>1.6470588235294117</v>
      </c>
      <c r="X4352" s="1">
        <f>VLOOKUP(E4352,'渗透率、续签率'!AG:AJ,4,0)</f>
        <v>4781.5</v>
      </c>
      <c r="Y4352" s="1">
        <f t="shared" si="338"/>
        <v>7875.411764705882</v>
      </c>
      <c r="Z4352">
        <v>7</v>
      </c>
      <c r="AA4352" s="89">
        <f t="shared" si="339"/>
        <v>133882</v>
      </c>
      <c r="AH4352" s="37"/>
      <c r="AI4352" s="37"/>
      <c r="AK4352" s="37"/>
    </row>
    <row r="4353" spans="1:37" hidden="1">
      <c r="A4353" t="s">
        <v>64</v>
      </c>
      <c r="B4353" t="s">
        <v>2</v>
      </c>
      <c r="C4353" t="s">
        <v>5</v>
      </c>
      <c r="D4353" t="s">
        <v>116</v>
      </c>
      <c r="E4353" t="s">
        <v>517</v>
      </c>
      <c r="F4353" t="str">
        <f t="shared" si="336"/>
        <v>衢州市少儿才艺</v>
      </c>
      <c r="G4353" t="s">
        <v>79</v>
      </c>
      <c r="H4353" t="s">
        <v>397</v>
      </c>
      <c r="I4353" t="s">
        <v>68</v>
      </c>
      <c r="J4353">
        <v>138</v>
      </c>
      <c r="K4353">
        <v>1</v>
      </c>
      <c r="L4353" s="13">
        <f>VLOOKUP(C4353,'渗透率、续签率'!B:C,2,0)</f>
        <v>0.52400000000000002</v>
      </c>
      <c r="M4353" s="6">
        <v>0.01</v>
      </c>
      <c r="N4353">
        <v>17</v>
      </c>
      <c r="O4353">
        <v>0</v>
      </c>
      <c r="P4353" s="6">
        <v>0</v>
      </c>
      <c r="Q4353" s="13">
        <v>0.01</v>
      </c>
      <c r="R4353" s="13">
        <v>0</v>
      </c>
      <c r="S4353" s="31">
        <v>178</v>
      </c>
      <c r="T4353" s="6">
        <f>VLOOKUP(E4353,'参数设置&amp;汇总'!S:U,3,0)</f>
        <v>0.05</v>
      </c>
      <c r="U4353" s="78">
        <f t="shared" si="335"/>
        <v>0.85000000000000009</v>
      </c>
      <c r="V4353" s="13">
        <v>0.85000000000000009</v>
      </c>
      <c r="W4353" s="78">
        <f t="shared" si="337"/>
        <v>1</v>
      </c>
      <c r="X4353" s="1">
        <f>VLOOKUP(E4353,'渗透率、续签率'!AG:AJ,4,0)</f>
        <v>4781.5</v>
      </c>
      <c r="Y4353" s="1">
        <f t="shared" si="338"/>
        <v>4781.5</v>
      </c>
      <c r="Z4353">
        <v>1</v>
      </c>
      <c r="AA4353" s="89">
        <f t="shared" si="339"/>
        <v>81285.5</v>
      </c>
      <c r="AH4353" s="37"/>
      <c r="AI4353" s="37"/>
      <c r="AK4353" s="37"/>
    </row>
    <row r="4354" spans="1:37" hidden="1">
      <c r="A4354" t="s">
        <v>64</v>
      </c>
      <c r="B4354" t="s">
        <v>2</v>
      </c>
      <c r="C4354" t="s">
        <v>5</v>
      </c>
      <c r="D4354" t="s">
        <v>116</v>
      </c>
      <c r="E4354" t="s">
        <v>517</v>
      </c>
      <c r="F4354" t="str">
        <f t="shared" si="336"/>
        <v>襄阳市少儿才艺</v>
      </c>
      <c r="G4354" t="s">
        <v>81</v>
      </c>
      <c r="H4354" t="s">
        <v>398</v>
      </c>
      <c r="I4354" t="s">
        <v>68</v>
      </c>
      <c r="J4354">
        <v>216</v>
      </c>
      <c r="K4354">
        <v>8</v>
      </c>
      <c r="L4354" s="13">
        <f>VLOOKUP(C4354,'渗透率、续签率'!B:C,2,0)</f>
        <v>0.52400000000000002</v>
      </c>
      <c r="M4354" s="6">
        <v>0.04</v>
      </c>
      <c r="N4354">
        <v>26</v>
      </c>
      <c r="O4354">
        <v>8</v>
      </c>
      <c r="P4354" s="6">
        <v>0.31</v>
      </c>
      <c r="Q4354" s="13">
        <v>0.45300000000000001</v>
      </c>
      <c r="R4354" s="13">
        <v>0.42799999999999999</v>
      </c>
      <c r="S4354" s="31">
        <v>550</v>
      </c>
      <c r="T4354" s="6">
        <f>VLOOKUP(E4354,'参数设置&amp;汇总'!S:U,3,0)</f>
        <v>0.05</v>
      </c>
      <c r="U4354" s="78">
        <f t="shared" si="335"/>
        <v>8</v>
      </c>
      <c r="V4354" s="13">
        <v>0.85000000000000009</v>
      </c>
      <c r="W4354" s="78">
        <f t="shared" si="337"/>
        <v>4.4799999999999995</v>
      </c>
      <c r="X4354" s="1">
        <f>VLOOKUP(E4354,'渗透率、续签率'!AG:AJ,4,0)</f>
        <v>4781.5</v>
      </c>
      <c r="Y4354" s="1">
        <f t="shared" si="338"/>
        <v>21421.119999999999</v>
      </c>
      <c r="Z4354">
        <v>24</v>
      </c>
      <c r="AA4354" s="89">
        <f t="shared" si="339"/>
        <v>124319</v>
      </c>
      <c r="AH4354" s="37"/>
      <c r="AI4354" s="37"/>
      <c r="AK4354" s="37"/>
    </row>
    <row r="4355" spans="1:37" hidden="1">
      <c r="A4355" t="s">
        <v>64</v>
      </c>
      <c r="B4355" t="s">
        <v>2</v>
      </c>
      <c r="C4355" t="s">
        <v>5</v>
      </c>
      <c r="D4355" t="s">
        <v>116</v>
      </c>
      <c r="E4355" t="s">
        <v>517</v>
      </c>
      <c r="F4355" t="str">
        <f t="shared" si="336"/>
        <v>西双版纳傣族自治州少儿才艺</v>
      </c>
      <c r="G4355" t="s">
        <v>99</v>
      </c>
      <c r="H4355" t="s">
        <v>399</v>
      </c>
      <c r="I4355" t="s">
        <v>68</v>
      </c>
      <c r="J4355">
        <v>19</v>
      </c>
      <c r="K4355">
        <v>1</v>
      </c>
      <c r="L4355" s="13">
        <f>VLOOKUP(C4355,'渗透率、续签率'!B:C,2,0)</f>
        <v>0.52400000000000002</v>
      </c>
      <c r="M4355" s="6">
        <v>0.05</v>
      </c>
      <c r="N4355">
        <v>3</v>
      </c>
      <c r="O4355">
        <v>1</v>
      </c>
      <c r="P4355" s="6">
        <v>0.33</v>
      </c>
      <c r="Q4355" s="13">
        <v>0.307</v>
      </c>
      <c r="R4355" s="13">
        <v>0</v>
      </c>
      <c r="S4355" s="31">
        <v>25</v>
      </c>
      <c r="T4355" s="6">
        <f>VLOOKUP(E4355,'参数设置&amp;汇总'!S:U,3,0)</f>
        <v>0.05</v>
      </c>
      <c r="U4355" s="78">
        <f t="shared" ref="U4355:U4418" si="340">IF(T4355*N4355&gt;=O4355,T4355*N4355,O4355)</f>
        <v>1</v>
      </c>
      <c r="V4355" s="13">
        <v>0.85000000000000009</v>
      </c>
      <c r="W4355" s="78">
        <f t="shared" si="337"/>
        <v>0.55999999999999994</v>
      </c>
      <c r="X4355" s="1">
        <f>VLOOKUP(E4355,'渗透率、续签率'!AG:AJ,4,0)</f>
        <v>4781.5</v>
      </c>
      <c r="Y4355" s="1">
        <f t="shared" si="338"/>
        <v>2677.64</v>
      </c>
      <c r="Z4355">
        <v>1</v>
      </c>
      <c r="AA4355" s="89">
        <f t="shared" si="339"/>
        <v>14344.5</v>
      </c>
      <c r="AH4355" s="37"/>
      <c r="AI4355" s="37"/>
      <c r="AK4355" s="37"/>
    </row>
    <row r="4356" spans="1:37" hidden="1">
      <c r="A4356" t="s">
        <v>64</v>
      </c>
      <c r="B4356" t="s">
        <v>2</v>
      </c>
      <c r="C4356" t="s">
        <v>5</v>
      </c>
      <c r="D4356" t="s">
        <v>116</v>
      </c>
      <c r="E4356" t="s">
        <v>517</v>
      </c>
      <c r="F4356" t="str">
        <f t="shared" ref="F4356:F4419" si="341">H4356&amp;C4356</f>
        <v>西宁市少儿才艺</v>
      </c>
      <c r="G4356" t="s">
        <v>297</v>
      </c>
      <c r="H4356" t="s">
        <v>400</v>
      </c>
      <c r="I4356" t="s">
        <v>70</v>
      </c>
      <c r="J4356">
        <v>74</v>
      </c>
      <c r="K4356">
        <v>0</v>
      </c>
      <c r="L4356" s="13">
        <f>VLOOKUP(C4356,'渗透率、续签率'!B:C,2,0)</f>
        <v>0.52400000000000002</v>
      </c>
      <c r="M4356" s="6">
        <v>0</v>
      </c>
      <c r="N4356">
        <v>35</v>
      </c>
      <c r="O4356">
        <v>0</v>
      </c>
      <c r="P4356" s="6">
        <v>0</v>
      </c>
      <c r="Q4356" s="13">
        <v>0</v>
      </c>
      <c r="R4356" s="13">
        <v>0</v>
      </c>
      <c r="S4356" s="31">
        <v>235</v>
      </c>
      <c r="T4356" s="6">
        <f>VLOOKUP(E4356,'参数设置&amp;汇总'!S:U,3,0)</f>
        <v>0.05</v>
      </c>
      <c r="U4356" s="78">
        <f t="shared" si="340"/>
        <v>1.75</v>
      </c>
      <c r="V4356" s="13">
        <v>0.85000000000000009</v>
      </c>
      <c r="W4356" s="78">
        <f t="shared" ref="W4356:W4419" si="342">(O4356*(1-L4356)+IF((U4356-O4356)&lt;0,0,(U4356-O4356)))/V4356</f>
        <v>2.0588235294117645</v>
      </c>
      <c r="X4356" s="1">
        <f>VLOOKUP(E4356,'渗透率、续签率'!AG:AJ,4,0)</f>
        <v>4781.5</v>
      </c>
      <c r="Y4356" s="1">
        <f t="shared" ref="Y4356:Y4419" si="343">X4356*W4356</f>
        <v>9844.2647058823513</v>
      </c>
      <c r="Z4356">
        <v>2</v>
      </c>
      <c r="AA4356" s="89">
        <f t="shared" ref="AA4356:AA4419" si="344">N4356*X4356</f>
        <v>167352.5</v>
      </c>
      <c r="AH4356" s="37"/>
      <c r="AI4356" s="37"/>
      <c r="AK4356" s="37"/>
    </row>
    <row r="4357" spans="1:37" hidden="1">
      <c r="A4357" t="s">
        <v>64</v>
      </c>
      <c r="B4357" t="s">
        <v>2</v>
      </c>
      <c r="C4357" t="s">
        <v>5</v>
      </c>
      <c r="D4357" t="s">
        <v>116</v>
      </c>
      <c r="E4357" t="s">
        <v>517</v>
      </c>
      <c r="F4357" t="str">
        <f t="shared" si="341"/>
        <v>许昌市少儿才艺</v>
      </c>
      <c r="G4357" t="s">
        <v>110</v>
      </c>
      <c r="H4357" t="s">
        <v>401</v>
      </c>
      <c r="I4357" t="s">
        <v>70</v>
      </c>
      <c r="J4357">
        <v>162</v>
      </c>
      <c r="K4357">
        <v>0</v>
      </c>
      <c r="L4357" s="13">
        <f>VLOOKUP(C4357,'渗透率、续签率'!B:C,2,0)</f>
        <v>0.52400000000000002</v>
      </c>
      <c r="M4357" s="6">
        <v>0</v>
      </c>
      <c r="N4357">
        <v>18</v>
      </c>
      <c r="O4357">
        <v>0</v>
      </c>
      <c r="P4357" s="6">
        <v>0</v>
      </c>
      <c r="Q4357" s="13">
        <v>0</v>
      </c>
      <c r="R4357" s="13">
        <v>0</v>
      </c>
      <c r="S4357" s="31">
        <v>178</v>
      </c>
      <c r="T4357" s="6">
        <f>VLOOKUP(E4357,'参数设置&amp;汇总'!S:U,3,0)</f>
        <v>0.05</v>
      </c>
      <c r="U4357" s="78">
        <f t="shared" si="340"/>
        <v>0.9</v>
      </c>
      <c r="V4357" s="13">
        <v>0.85000000000000009</v>
      </c>
      <c r="W4357" s="78">
        <f t="shared" si="342"/>
        <v>1.0588235294117647</v>
      </c>
      <c r="X4357" s="1">
        <f>VLOOKUP(E4357,'渗透率、续签率'!AG:AJ,4,0)</f>
        <v>4781.5</v>
      </c>
      <c r="Y4357" s="1">
        <f t="shared" si="343"/>
        <v>5062.7647058823532</v>
      </c>
      <c r="Z4357">
        <v>4</v>
      </c>
      <c r="AA4357" s="89">
        <f t="shared" si="344"/>
        <v>86067</v>
      </c>
      <c r="AH4357" s="37"/>
      <c r="AI4357" s="37"/>
      <c r="AK4357" s="37"/>
    </row>
    <row r="4358" spans="1:37" hidden="1">
      <c r="A4358" t="s">
        <v>64</v>
      </c>
      <c r="B4358" t="s">
        <v>2</v>
      </c>
      <c r="C4358" t="s">
        <v>5</v>
      </c>
      <c r="D4358" t="s">
        <v>116</v>
      </c>
      <c r="E4358" t="s">
        <v>517</v>
      </c>
      <c r="F4358" t="str">
        <f t="shared" si="341"/>
        <v>贵港市少儿才艺</v>
      </c>
      <c r="G4358" t="s">
        <v>88</v>
      </c>
      <c r="H4358" t="s">
        <v>402</v>
      </c>
      <c r="I4358" t="s">
        <v>68</v>
      </c>
      <c r="J4358">
        <v>140</v>
      </c>
      <c r="K4358">
        <v>0</v>
      </c>
      <c r="L4358" s="13">
        <f>VLOOKUP(C4358,'渗透率、续签率'!B:C,2,0)</f>
        <v>0.52400000000000002</v>
      </c>
      <c r="M4358" s="6">
        <v>0</v>
      </c>
      <c r="N4358">
        <v>5</v>
      </c>
      <c r="O4358">
        <v>0</v>
      </c>
      <c r="P4358" s="6">
        <v>0</v>
      </c>
      <c r="Q4358" s="13">
        <v>0</v>
      </c>
      <c r="R4358" s="13">
        <v>0</v>
      </c>
      <c r="S4358" s="31">
        <v>115</v>
      </c>
      <c r="T4358" s="6">
        <f>VLOOKUP(E4358,'参数设置&amp;汇总'!S:U,3,0)</f>
        <v>0.05</v>
      </c>
      <c r="U4358" s="78">
        <f t="shared" si="340"/>
        <v>0.25</v>
      </c>
      <c r="V4358" s="13">
        <v>0.85000000000000009</v>
      </c>
      <c r="W4358" s="78">
        <f t="shared" si="342"/>
        <v>0.29411764705882348</v>
      </c>
      <c r="X4358" s="1">
        <f>VLOOKUP(E4358,'渗透率、续签率'!AG:AJ,4,0)</f>
        <v>4781.5</v>
      </c>
      <c r="Y4358" s="1">
        <f t="shared" si="343"/>
        <v>1406.3235294117644</v>
      </c>
      <c r="Z4358">
        <v>1</v>
      </c>
      <c r="AA4358" s="89">
        <f t="shared" si="344"/>
        <v>23907.5</v>
      </c>
      <c r="AH4358" s="37"/>
      <c r="AI4358" s="37"/>
      <c r="AJ4358" s="1"/>
      <c r="AK4358" s="37"/>
    </row>
    <row r="4359" spans="1:37" hidden="1">
      <c r="A4359" t="s">
        <v>64</v>
      </c>
      <c r="B4359" t="s">
        <v>2</v>
      </c>
      <c r="C4359" t="s">
        <v>5</v>
      </c>
      <c r="D4359" t="s">
        <v>116</v>
      </c>
      <c r="E4359" t="s">
        <v>517</v>
      </c>
      <c r="F4359" t="str">
        <f t="shared" si="341"/>
        <v>贵阳市少儿才艺</v>
      </c>
      <c r="G4359" t="s">
        <v>167</v>
      </c>
      <c r="H4359" t="s">
        <v>403</v>
      </c>
      <c r="I4359" t="s">
        <v>70</v>
      </c>
      <c r="J4359">
        <v>384</v>
      </c>
      <c r="K4359">
        <v>6</v>
      </c>
      <c r="L4359" s="13">
        <f>VLOOKUP(C4359,'渗透率、续签率'!B:C,2,0)</f>
        <v>0.52400000000000002</v>
      </c>
      <c r="M4359" s="6">
        <v>0.02</v>
      </c>
      <c r="N4359">
        <v>109</v>
      </c>
      <c r="O4359">
        <v>6</v>
      </c>
      <c r="P4359" s="6">
        <v>0.06</v>
      </c>
      <c r="Q4359" s="13">
        <v>0.11899999999999999</v>
      </c>
      <c r="R4359" s="13">
        <v>8.5999999999999993E-2</v>
      </c>
      <c r="S4359" s="31">
        <v>966</v>
      </c>
      <c r="T4359" s="6">
        <f>VLOOKUP(E4359,'参数设置&amp;汇总'!S:U,3,0)</f>
        <v>0.05</v>
      </c>
      <c r="U4359" s="78">
        <f t="shared" si="340"/>
        <v>6</v>
      </c>
      <c r="V4359" s="13">
        <v>0.85000000000000009</v>
      </c>
      <c r="W4359" s="78">
        <f t="shared" si="342"/>
        <v>3.3599999999999994</v>
      </c>
      <c r="X4359" s="1">
        <f>VLOOKUP(E4359,'渗透率、续签率'!AG:AJ,4,0)</f>
        <v>4781.5</v>
      </c>
      <c r="Y4359" s="1">
        <f t="shared" si="343"/>
        <v>16065.839999999997</v>
      </c>
      <c r="Z4359">
        <v>50</v>
      </c>
      <c r="AA4359" s="89">
        <f t="shared" si="344"/>
        <v>521183.5</v>
      </c>
      <c r="AH4359" s="37"/>
      <c r="AI4359" s="37"/>
      <c r="AK4359" s="37"/>
    </row>
    <row r="4360" spans="1:37" hidden="1">
      <c r="A4360" t="s">
        <v>64</v>
      </c>
      <c r="B4360" t="s">
        <v>2</v>
      </c>
      <c r="C4360" t="s">
        <v>5</v>
      </c>
      <c r="D4360" t="s">
        <v>116</v>
      </c>
      <c r="E4360" t="s">
        <v>517</v>
      </c>
      <c r="F4360" t="str">
        <f t="shared" si="341"/>
        <v>贺州市少儿才艺</v>
      </c>
      <c r="G4360" t="s">
        <v>88</v>
      </c>
      <c r="H4360" t="s">
        <v>404</v>
      </c>
      <c r="I4360" t="s">
        <v>68</v>
      </c>
      <c r="J4360">
        <v>63</v>
      </c>
      <c r="K4360">
        <v>0</v>
      </c>
      <c r="L4360" s="13">
        <f>VLOOKUP(C4360,'渗透率、续签率'!B:C,2,0)</f>
        <v>0.52400000000000002</v>
      </c>
      <c r="M4360" s="6">
        <v>0</v>
      </c>
      <c r="N4360">
        <v>2</v>
      </c>
      <c r="O4360">
        <v>0</v>
      </c>
      <c r="P4360" s="6">
        <v>0</v>
      </c>
      <c r="Q4360" s="13">
        <v>0</v>
      </c>
      <c r="R4360" s="13">
        <v>0</v>
      </c>
      <c r="S4360" s="31">
        <v>37</v>
      </c>
      <c r="T4360" s="6">
        <f>VLOOKUP(E4360,'参数设置&amp;汇总'!S:U,3,0)</f>
        <v>0.05</v>
      </c>
      <c r="U4360" s="78">
        <f t="shared" si="340"/>
        <v>0.1</v>
      </c>
      <c r="V4360" s="13">
        <v>0.85000000000000009</v>
      </c>
      <c r="W4360" s="78">
        <f t="shared" si="342"/>
        <v>0.11764705882352941</v>
      </c>
      <c r="X4360" s="1">
        <f>VLOOKUP(E4360,'渗透率、续签率'!AG:AJ,4,0)</f>
        <v>4781.5</v>
      </c>
      <c r="Y4360" s="1">
        <f t="shared" si="343"/>
        <v>562.52941176470586</v>
      </c>
      <c r="Z4360">
        <v>1</v>
      </c>
      <c r="AA4360" s="89">
        <f t="shared" si="344"/>
        <v>9563</v>
      </c>
      <c r="AH4360" s="37"/>
      <c r="AI4360" s="37"/>
      <c r="AK4360" s="37"/>
    </row>
    <row r="4361" spans="1:37" hidden="1">
      <c r="A4361" t="s">
        <v>64</v>
      </c>
      <c r="B4361" t="s">
        <v>2</v>
      </c>
      <c r="C4361" t="s">
        <v>5</v>
      </c>
      <c r="D4361" t="s">
        <v>116</v>
      </c>
      <c r="E4361" t="s">
        <v>517</v>
      </c>
      <c r="F4361" t="str">
        <f t="shared" si="341"/>
        <v>资阳市少儿才艺</v>
      </c>
      <c r="G4361" t="s">
        <v>77</v>
      </c>
      <c r="H4361" t="s">
        <v>405</v>
      </c>
      <c r="I4361" t="s">
        <v>70</v>
      </c>
      <c r="J4361">
        <v>41</v>
      </c>
      <c r="K4361">
        <v>0</v>
      </c>
      <c r="L4361" s="13">
        <f>VLOOKUP(C4361,'渗透率、续签率'!B:C,2,0)</f>
        <v>0.52400000000000002</v>
      </c>
      <c r="M4361" s="6">
        <v>0</v>
      </c>
      <c r="N4361">
        <v>2</v>
      </c>
      <c r="O4361">
        <v>0</v>
      </c>
      <c r="P4361" s="6">
        <v>0</v>
      </c>
      <c r="Q4361" s="13">
        <v>0</v>
      </c>
      <c r="R4361" s="13">
        <v>0</v>
      </c>
      <c r="S4361" s="31">
        <v>40</v>
      </c>
      <c r="T4361" s="6">
        <f>VLOOKUP(E4361,'参数设置&amp;汇总'!S:U,3,0)</f>
        <v>0.05</v>
      </c>
      <c r="U4361" s="78">
        <f t="shared" si="340"/>
        <v>0.1</v>
      </c>
      <c r="V4361" s="13">
        <v>0.85000000000000009</v>
      </c>
      <c r="W4361" s="78">
        <f t="shared" si="342"/>
        <v>0.11764705882352941</v>
      </c>
      <c r="X4361" s="1">
        <f>VLOOKUP(E4361,'渗透率、续签率'!AG:AJ,4,0)</f>
        <v>4781.5</v>
      </c>
      <c r="Y4361" s="1">
        <f t="shared" si="343"/>
        <v>562.52941176470586</v>
      </c>
      <c r="Z4361">
        <v>1</v>
      </c>
      <c r="AA4361" s="89">
        <f t="shared" si="344"/>
        <v>9563</v>
      </c>
      <c r="AH4361" s="37"/>
      <c r="AI4361" s="37"/>
      <c r="AK4361" s="37"/>
    </row>
    <row r="4362" spans="1:37" hidden="1">
      <c r="A4362" t="s">
        <v>64</v>
      </c>
      <c r="B4362" t="s">
        <v>2</v>
      </c>
      <c r="C4362" t="s">
        <v>5</v>
      </c>
      <c r="D4362" t="s">
        <v>116</v>
      </c>
      <c r="E4362" t="s">
        <v>517</v>
      </c>
      <c r="F4362" t="str">
        <f t="shared" si="341"/>
        <v>赣州市少儿才艺</v>
      </c>
      <c r="G4362" t="s">
        <v>90</v>
      </c>
      <c r="H4362" t="s">
        <v>406</v>
      </c>
      <c r="I4362" t="s">
        <v>68</v>
      </c>
      <c r="J4362">
        <v>261</v>
      </c>
      <c r="K4362">
        <v>0</v>
      </c>
      <c r="L4362" s="13">
        <f>VLOOKUP(C4362,'渗透率、续签率'!B:C,2,0)</f>
        <v>0.52400000000000002</v>
      </c>
      <c r="M4362" s="6">
        <v>0</v>
      </c>
      <c r="N4362">
        <v>27</v>
      </c>
      <c r="O4362">
        <v>0</v>
      </c>
      <c r="P4362" s="6">
        <v>0</v>
      </c>
      <c r="Q4362" s="13">
        <v>0</v>
      </c>
      <c r="R4362" s="13">
        <v>0</v>
      </c>
      <c r="S4362" s="31">
        <v>361</v>
      </c>
      <c r="T4362" s="6">
        <f>VLOOKUP(E4362,'参数设置&amp;汇总'!S:U,3,0)</f>
        <v>0.05</v>
      </c>
      <c r="U4362" s="78">
        <f t="shared" si="340"/>
        <v>1.35</v>
      </c>
      <c r="V4362" s="13">
        <v>0.85000000000000009</v>
      </c>
      <c r="W4362" s="78">
        <f t="shared" si="342"/>
        <v>1.588235294117647</v>
      </c>
      <c r="X4362" s="1">
        <f>VLOOKUP(E4362,'渗透率、续签率'!AG:AJ,4,0)</f>
        <v>4781.5</v>
      </c>
      <c r="Y4362" s="1">
        <f t="shared" si="343"/>
        <v>7594.1470588235288</v>
      </c>
      <c r="Z4362">
        <v>9</v>
      </c>
      <c r="AA4362" s="89">
        <f t="shared" si="344"/>
        <v>129100.5</v>
      </c>
      <c r="AH4362" s="37"/>
      <c r="AI4362" s="37"/>
      <c r="AK4362" s="37"/>
    </row>
    <row r="4363" spans="1:37" hidden="1">
      <c r="A4363" t="s">
        <v>64</v>
      </c>
      <c r="B4363" t="s">
        <v>2</v>
      </c>
      <c r="C4363" t="s">
        <v>5</v>
      </c>
      <c r="D4363" t="s">
        <v>116</v>
      </c>
      <c r="E4363" t="s">
        <v>517</v>
      </c>
      <c r="F4363" t="str">
        <f t="shared" si="341"/>
        <v>赤峰市少儿才艺</v>
      </c>
      <c r="G4363" t="s">
        <v>142</v>
      </c>
      <c r="H4363" t="s">
        <v>407</v>
      </c>
      <c r="I4363" t="s">
        <v>70</v>
      </c>
      <c r="J4363">
        <v>163</v>
      </c>
      <c r="K4363">
        <v>0</v>
      </c>
      <c r="L4363" s="13">
        <f>VLOOKUP(C4363,'渗透率、续签率'!B:C,2,0)</f>
        <v>0.52400000000000002</v>
      </c>
      <c r="M4363" s="6">
        <v>0</v>
      </c>
      <c r="N4363">
        <v>47</v>
      </c>
      <c r="O4363">
        <v>0</v>
      </c>
      <c r="P4363" s="6">
        <v>0</v>
      </c>
      <c r="Q4363" s="13">
        <v>0</v>
      </c>
      <c r="R4363" s="13">
        <v>0</v>
      </c>
      <c r="S4363" s="31">
        <v>244</v>
      </c>
      <c r="T4363" s="6">
        <f>VLOOKUP(E4363,'参数设置&amp;汇总'!S:U,3,0)</f>
        <v>0.05</v>
      </c>
      <c r="U4363" s="78">
        <f t="shared" si="340"/>
        <v>2.35</v>
      </c>
      <c r="V4363" s="13">
        <v>0.85000000000000009</v>
      </c>
      <c r="W4363" s="78">
        <f t="shared" si="342"/>
        <v>2.7647058823529411</v>
      </c>
      <c r="X4363" s="1">
        <f>VLOOKUP(E4363,'渗透率、续签率'!AG:AJ,4,0)</f>
        <v>4781.5</v>
      </c>
      <c r="Y4363" s="1">
        <f t="shared" si="343"/>
        <v>13219.441176470587</v>
      </c>
      <c r="Z4363">
        <v>5</v>
      </c>
      <c r="AA4363" s="89">
        <f t="shared" si="344"/>
        <v>224730.5</v>
      </c>
      <c r="AH4363" s="37"/>
      <c r="AI4363" s="37"/>
      <c r="AK4363" s="37"/>
    </row>
    <row r="4364" spans="1:37" hidden="1">
      <c r="A4364" t="s">
        <v>64</v>
      </c>
      <c r="B4364" t="s">
        <v>2</v>
      </c>
      <c r="C4364" t="s">
        <v>5</v>
      </c>
      <c r="D4364" t="s">
        <v>116</v>
      </c>
      <c r="E4364" t="s">
        <v>517</v>
      </c>
      <c r="F4364" t="str">
        <f t="shared" si="341"/>
        <v>辽源市少儿才艺</v>
      </c>
      <c r="G4364" t="s">
        <v>188</v>
      </c>
      <c r="H4364" t="s">
        <v>408</v>
      </c>
      <c r="I4364" t="s">
        <v>70</v>
      </c>
      <c r="J4364">
        <v>18</v>
      </c>
      <c r="K4364">
        <v>0</v>
      </c>
      <c r="L4364" s="13">
        <f>VLOOKUP(C4364,'渗透率、续签率'!B:C,2,0)</f>
        <v>0.52400000000000002</v>
      </c>
      <c r="M4364" s="6">
        <v>0</v>
      </c>
      <c r="N4364">
        <v>0</v>
      </c>
      <c r="O4364">
        <v>0</v>
      </c>
      <c r="P4364" s="6">
        <v>0</v>
      </c>
      <c r="Q4364" s="13">
        <v>0</v>
      </c>
      <c r="R4364" s="13">
        <v>0</v>
      </c>
      <c r="S4364" s="31">
        <v>9</v>
      </c>
      <c r="T4364" s="6">
        <f>VLOOKUP(E4364,'参数设置&amp;汇总'!S:U,3,0)</f>
        <v>0.05</v>
      </c>
      <c r="U4364" s="78">
        <f t="shared" si="340"/>
        <v>0</v>
      </c>
      <c r="V4364" s="13">
        <v>0.85000000000000009</v>
      </c>
      <c r="W4364" s="78">
        <f t="shared" si="342"/>
        <v>0</v>
      </c>
      <c r="X4364" s="1">
        <f>VLOOKUP(E4364,'渗透率、续签率'!AG:AJ,4,0)</f>
        <v>4781.5</v>
      </c>
      <c r="Y4364" s="1">
        <f t="shared" si="343"/>
        <v>0</v>
      </c>
      <c r="Z4364">
        <v>0</v>
      </c>
      <c r="AA4364" s="89">
        <f t="shared" si="344"/>
        <v>0</v>
      </c>
      <c r="AH4364" s="37"/>
      <c r="AI4364" s="37"/>
      <c r="AK4364" s="37"/>
    </row>
    <row r="4365" spans="1:37" hidden="1">
      <c r="A4365" t="s">
        <v>64</v>
      </c>
      <c r="B4365" t="s">
        <v>2</v>
      </c>
      <c r="C4365" t="s">
        <v>5</v>
      </c>
      <c r="D4365" t="s">
        <v>116</v>
      </c>
      <c r="E4365" t="s">
        <v>517</v>
      </c>
      <c r="F4365" t="str">
        <f t="shared" si="341"/>
        <v>辽阳市少儿才艺</v>
      </c>
      <c r="G4365" t="s">
        <v>101</v>
      </c>
      <c r="H4365" t="s">
        <v>409</v>
      </c>
      <c r="I4365" t="s">
        <v>70</v>
      </c>
      <c r="J4365">
        <v>55</v>
      </c>
      <c r="K4365">
        <v>0</v>
      </c>
      <c r="L4365" s="13">
        <f>VLOOKUP(C4365,'渗透率、续签率'!B:C,2,0)</f>
        <v>0.52400000000000002</v>
      </c>
      <c r="M4365" s="6">
        <v>0</v>
      </c>
      <c r="N4365">
        <v>4</v>
      </c>
      <c r="O4365">
        <v>0</v>
      </c>
      <c r="P4365" s="6">
        <v>0</v>
      </c>
      <c r="Q4365" s="13">
        <v>0</v>
      </c>
      <c r="R4365" s="13">
        <v>0</v>
      </c>
      <c r="S4365" s="31">
        <v>59</v>
      </c>
      <c r="T4365" s="6">
        <f>VLOOKUP(E4365,'参数设置&amp;汇总'!S:U,3,0)</f>
        <v>0.05</v>
      </c>
      <c r="U4365" s="78">
        <f t="shared" si="340"/>
        <v>0.2</v>
      </c>
      <c r="V4365" s="13">
        <v>0.85000000000000009</v>
      </c>
      <c r="W4365" s="78">
        <f t="shared" si="342"/>
        <v>0.23529411764705882</v>
      </c>
      <c r="X4365" s="1">
        <f>VLOOKUP(E4365,'渗透率、续签率'!AG:AJ,4,0)</f>
        <v>4781.5</v>
      </c>
      <c r="Y4365" s="1">
        <f t="shared" si="343"/>
        <v>1125.0588235294117</v>
      </c>
      <c r="Z4365">
        <v>0</v>
      </c>
      <c r="AA4365" s="89">
        <f t="shared" si="344"/>
        <v>19126</v>
      </c>
      <c r="AH4365" s="37"/>
      <c r="AI4365" s="37"/>
      <c r="AJ4365" s="1"/>
      <c r="AK4365" s="37"/>
    </row>
    <row r="4366" spans="1:37" hidden="1">
      <c r="A4366" t="s">
        <v>64</v>
      </c>
      <c r="B4366" t="s">
        <v>2</v>
      </c>
      <c r="C4366" t="s">
        <v>5</v>
      </c>
      <c r="D4366" t="s">
        <v>116</v>
      </c>
      <c r="E4366" t="s">
        <v>517</v>
      </c>
      <c r="F4366" t="str">
        <f t="shared" si="341"/>
        <v>达州市少儿才艺</v>
      </c>
      <c r="G4366" t="s">
        <v>77</v>
      </c>
      <c r="H4366" t="s">
        <v>410</v>
      </c>
      <c r="I4366" t="s">
        <v>70</v>
      </c>
      <c r="J4366">
        <v>95</v>
      </c>
      <c r="K4366">
        <v>0</v>
      </c>
      <c r="L4366" s="13">
        <f>VLOOKUP(C4366,'渗透率、续签率'!B:C,2,0)</f>
        <v>0.52400000000000002</v>
      </c>
      <c r="M4366" s="6">
        <v>0</v>
      </c>
      <c r="N4366">
        <v>11</v>
      </c>
      <c r="O4366">
        <v>0</v>
      </c>
      <c r="P4366" s="6">
        <v>0</v>
      </c>
      <c r="Q4366" s="13">
        <v>0</v>
      </c>
      <c r="R4366" s="13">
        <v>0</v>
      </c>
      <c r="S4366" s="31">
        <v>113</v>
      </c>
      <c r="T4366" s="6">
        <f>VLOOKUP(E4366,'参数设置&amp;汇总'!S:U,3,0)</f>
        <v>0.05</v>
      </c>
      <c r="U4366" s="78">
        <f t="shared" si="340"/>
        <v>0.55000000000000004</v>
      </c>
      <c r="V4366" s="13">
        <v>0.85000000000000009</v>
      </c>
      <c r="W4366" s="78">
        <f t="shared" si="342"/>
        <v>0.6470588235294118</v>
      </c>
      <c r="X4366" s="1">
        <f>VLOOKUP(E4366,'渗透率、续签率'!AG:AJ,4,0)</f>
        <v>4781.5</v>
      </c>
      <c r="Y4366" s="1">
        <f t="shared" si="343"/>
        <v>3093.9117647058824</v>
      </c>
      <c r="Z4366">
        <v>4</v>
      </c>
      <c r="AA4366" s="89">
        <f t="shared" si="344"/>
        <v>52596.5</v>
      </c>
    </row>
    <row r="4367" spans="1:37" hidden="1">
      <c r="A4367" t="s">
        <v>64</v>
      </c>
      <c r="B4367" t="s">
        <v>2</v>
      </c>
      <c r="C4367" t="s">
        <v>5</v>
      </c>
      <c r="D4367" t="s">
        <v>116</v>
      </c>
      <c r="E4367" t="s">
        <v>517</v>
      </c>
      <c r="F4367" t="str">
        <f t="shared" si="341"/>
        <v>运城市少儿才艺</v>
      </c>
      <c r="G4367" t="s">
        <v>134</v>
      </c>
      <c r="H4367" t="s">
        <v>411</v>
      </c>
      <c r="I4367" t="s">
        <v>70</v>
      </c>
      <c r="J4367">
        <v>248</v>
      </c>
      <c r="K4367">
        <v>0</v>
      </c>
      <c r="L4367" s="13">
        <f>VLOOKUP(C4367,'渗透率、续签率'!B:C,2,0)</f>
        <v>0.52400000000000002</v>
      </c>
      <c r="M4367" s="6">
        <v>0</v>
      </c>
      <c r="N4367">
        <v>24</v>
      </c>
      <c r="O4367">
        <v>0</v>
      </c>
      <c r="P4367" s="6">
        <v>0</v>
      </c>
      <c r="Q4367" s="13">
        <v>0.02</v>
      </c>
      <c r="R4367" s="13">
        <v>0</v>
      </c>
      <c r="S4367" s="31">
        <v>288</v>
      </c>
      <c r="T4367" s="6">
        <f>VLOOKUP(E4367,'参数设置&amp;汇总'!S:U,3,0)</f>
        <v>0.05</v>
      </c>
      <c r="U4367" s="78">
        <f t="shared" si="340"/>
        <v>1.2000000000000002</v>
      </c>
      <c r="V4367" s="13">
        <v>0.85000000000000009</v>
      </c>
      <c r="W4367" s="78">
        <f t="shared" si="342"/>
        <v>1.411764705882353</v>
      </c>
      <c r="X4367" s="1">
        <f>VLOOKUP(E4367,'渗透率、续签率'!AG:AJ,4,0)</f>
        <v>4781.5</v>
      </c>
      <c r="Y4367" s="1">
        <f t="shared" si="343"/>
        <v>6750.3529411764712</v>
      </c>
      <c r="Z4367">
        <v>9</v>
      </c>
      <c r="AA4367" s="89">
        <f t="shared" si="344"/>
        <v>114756</v>
      </c>
      <c r="AH4367" s="37"/>
      <c r="AI4367" s="37"/>
      <c r="AJ4367" s="1"/>
      <c r="AK4367" s="37"/>
    </row>
    <row r="4368" spans="1:37" hidden="1">
      <c r="A4368" t="s">
        <v>64</v>
      </c>
      <c r="B4368" t="s">
        <v>2</v>
      </c>
      <c r="C4368" t="s">
        <v>5</v>
      </c>
      <c r="D4368" t="s">
        <v>116</v>
      </c>
      <c r="E4368" t="s">
        <v>517</v>
      </c>
      <c r="F4368" t="str">
        <f t="shared" si="341"/>
        <v>连云港市少儿才艺</v>
      </c>
      <c r="G4368" t="s">
        <v>73</v>
      </c>
      <c r="H4368" t="s">
        <v>412</v>
      </c>
      <c r="I4368" t="s">
        <v>70</v>
      </c>
      <c r="J4368">
        <v>298</v>
      </c>
      <c r="K4368">
        <v>0</v>
      </c>
      <c r="L4368" s="13">
        <f>VLOOKUP(C4368,'渗透率、续签率'!B:C,2,0)</f>
        <v>0.52400000000000002</v>
      </c>
      <c r="M4368" s="6">
        <v>0</v>
      </c>
      <c r="N4368">
        <v>24</v>
      </c>
      <c r="O4368">
        <v>0</v>
      </c>
      <c r="P4368" s="6">
        <v>0</v>
      </c>
      <c r="Q4368" s="13">
        <v>0</v>
      </c>
      <c r="R4368" s="13">
        <v>0</v>
      </c>
      <c r="S4368" s="31">
        <v>282</v>
      </c>
      <c r="T4368" s="6">
        <f>VLOOKUP(E4368,'参数设置&amp;汇总'!S:U,3,0)</f>
        <v>0.05</v>
      </c>
      <c r="U4368" s="78">
        <f t="shared" si="340"/>
        <v>1.2000000000000002</v>
      </c>
      <c r="V4368" s="13">
        <v>0.85000000000000009</v>
      </c>
      <c r="W4368" s="78">
        <f t="shared" si="342"/>
        <v>1.411764705882353</v>
      </c>
      <c r="X4368" s="1">
        <f>VLOOKUP(E4368,'渗透率、续签率'!AG:AJ,4,0)</f>
        <v>4781.5</v>
      </c>
      <c r="Y4368" s="1">
        <f t="shared" si="343"/>
        <v>6750.3529411764712</v>
      </c>
      <c r="Z4368">
        <v>4</v>
      </c>
      <c r="AA4368" s="89">
        <f t="shared" si="344"/>
        <v>114756</v>
      </c>
      <c r="AH4368" s="37"/>
      <c r="AI4368" s="37"/>
      <c r="AJ4368" s="1"/>
      <c r="AK4368" s="37"/>
    </row>
    <row r="4369" spans="1:37" hidden="1">
      <c r="A4369" t="s">
        <v>64</v>
      </c>
      <c r="B4369" t="s">
        <v>2</v>
      </c>
      <c r="C4369" t="s">
        <v>5</v>
      </c>
      <c r="D4369" t="s">
        <v>116</v>
      </c>
      <c r="E4369" t="s">
        <v>517</v>
      </c>
      <c r="F4369" t="str">
        <f t="shared" si="341"/>
        <v>迪庆藏族自治州少儿才艺</v>
      </c>
      <c r="G4369" t="s">
        <v>99</v>
      </c>
      <c r="H4369" t="s">
        <v>413</v>
      </c>
      <c r="I4369" t="s">
        <v>68</v>
      </c>
      <c r="J4369">
        <v>13</v>
      </c>
      <c r="K4369">
        <v>0</v>
      </c>
      <c r="L4369" s="13">
        <f>VLOOKUP(C4369,'渗透率、续签率'!B:C,2,0)</f>
        <v>0.52400000000000002</v>
      </c>
      <c r="M4369" s="6">
        <v>0</v>
      </c>
      <c r="N4369">
        <v>0</v>
      </c>
      <c r="O4369">
        <v>0</v>
      </c>
      <c r="P4369" s="6">
        <v>0</v>
      </c>
      <c r="Q4369" s="13">
        <v>0</v>
      </c>
      <c r="R4369" s="13">
        <v>0</v>
      </c>
      <c r="S4369" s="31">
        <v>10</v>
      </c>
      <c r="T4369" s="6">
        <f>VLOOKUP(E4369,'参数设置&amp;汇总'!S:U,3,0)</f>
        <v>0.05</v>
      </c>
      <c r="U4369" s="78">
        <f t="shared" si="340"/>
        <v>0</v>
      </c>
      <c r="V4369" s="13">
        <v>0.85000000000000009</v>
      </c>
      <c r="W4369" s="78">
        <f t="shared" si="342"/>
        <v>0</v>
      </c>
      <c r="X4369" s="1">
        <f>VLOOKUP(E4369,'渗透率、续签率'!AG:AJ,4,0)</f>
        <v>4781.5</v>
      </c>
      <c r="Y4369" s="1">
        <f t="shared" si="343"/>
        <v>0</v>
      </c>
      <c r="Z4369">
        <v>0</v>
      </c>
      <c r="AA4369" s="89">
        <f t="shared" si="344"/>
        <v>0</v>
      </c>
      <c r="AH4369" s="37"/>
      <c r="AI4369" s="37"/>
      <c r="AK4369" s="37"/>
    </row>
    <row r="4370" spans="1:37" hidden="1">
      <c r="A4370" t="s">
        <v>64</v>
      </c>
      <c r="B4370" t="s">
        <v>2</v>
      </c>
      <c r="C4370" t="s">
        <v>5</v>
      </c>
      <c r="D4370" t="s">
        <v>116</v>
      </c>
      <c r="E4370" t="s">
        <v>517</v>
      </c>
      <c r="F4370" t="str">
        <f t="shared" si="341"/>
        <v>通化市少儿才艺</v>
      </c>
      <c r="G4370" t="s">
        <v>188</v>
      </c>
      <c r="H4370" t="s">
        <v>414</v>
      </c>
      <c r="I4370" t="s">
        <v>70</v>
      </c>
      <c r="J4370">
        <v>43</v>
      </c>
      <c r="K4370">
        <v>0</v>
      </c>
      <c r="L4370" s="13">
        <f>VLOOKUP(C4370,'渗透率、续签率'!B:C,2,0)</f>
        <v>0.52400000000000002</v>
      </c>
      <c r="M4370" s="6">
        <v>0</v>
      </c>
      <c r="N4370">
        <v>4</v>
      </c>
      <c r="O4370">
        <v>0</v>
      </c>
      <c r="P4370" s="6">
        <v>0</v>
      </c>
      <c r="Q4370" s="13">
        <v>0</v>
      </c>
      <c r="R4370" s="13">
        <v>0</v>
      </c>
      <c r="S4370" s="31">
        <v>39</v>
      </c>
      <c r="T4370" s="6">
        <f>VLOOKUP(E4370,'参数设置&amp;汇总'!S:U,3,0)</f>
        <v>0.05</v>
      </c>
      <c r="U4370" s="78">
        <f t="shared" si="340"/>
        <v>0.2</v>
      </c>
      <c r="V4370" s="13">
        <v>0.85000000000000009</v>
      </c>
      <c r="W4370" s="78">
        <f t="shared" si="342"/>
        <v>0.23529411764705882</v>
      </c>
      <c r="X4370" s="1">
        <f>VLOOKUP(E4370,'渗透率、续签率'!AG:AJ,4,0)</f>
        <v>4781.5</v>
      </c>
      <c r="Y4370" s="1">
        <f t="shared" si="343"/>
        <v>1125.0588235294117</v>
      </c>
      <c r="Z4370">
        <v>0</v>
      </c>
      <c r="AA4370" s="89">
        <f t="shared" si="344"/>
        <v>19126</v>
      </c>
      <c r="AH4370" s="37"/>
      <c r="AI4370" s="37"/>
      <c r="AK4370" s="37"/>
    </row>
    <row r="4371" spans="1:37" hidden="1">
      <c r="A4371" t="s">
        <v>64</v>
      </c>
      <c r="B4371" t="s">
        <v>2</v>
      </c>
      <c r="C4371" t="s">
        <v>5</v>
      </c>
      <c r="D4371" t="s">
        <v>116</v>
      </c>
      <c r="E4371" t="s">
        <v>517</v>
      </c>
      <c r="F4371" t="str">
        <f t="shared" si="341"/>
        <v>通辽市少儿才艺</v>
      </c>
      <c r="G4371" t="s">
        <v>142</v>
      </c>
      <c r="H4371" t="s">
        <v>415</v>
      </c>
      <c r="I4371" t="s">
        <v>70</v>
      </c>
      <c r="J4371">
        <v>93</v>
      </c>
      <c r="K4371">
        <v>0</v>
      </c>
      <c r="L4371" s="13">
        <f>VLOOKUP(C4371,'渗透率、续签率'!B:C,2,0)</f>
        <v>0.52400000000000002</v>
      </c>
      <c r="M4371" s="6">
        <v>0</v>
      </c>
      <c r="N4371">
        <v>22</v>
      </c>
      <c r="O4371">
        <v>0</v>
      </c>
      <c r="P4371" s="6">
        <v>0</v>
      </c>
      <c r="Q4371" s="13">
        <v>0</v>
      </c>
      <c r="R4371" s="13">
        <v>0</v>
      </c>
      <c r="S4371" s="31">
        <v>143</v>
      </c>
      <c r="T4371" s="6">
        <f>VLOOKUP(E4371,'参数设置&amp;汇总'!S:U,3,0)</f>
        <v>0.05</v>
      </c>
      <c r="U4371" s="78">
        <f t="shared" si="340"/>
        <v>1.1000000000000001</v>
      </c>
      <c r="V4371" s="13">
        <v>0.85000000000000009</v>
      </c>
      <c r="W4371" s="78">
        <f t="shared" si="342"/>
        <v>1.2941176470588236</v>
      </c>
      <c r="X4371" s="1">
        <f>VLOOKUP(E4371,'渗透率、续签率'!AG:AJ,4,0)</f>
        <v>4781.5</v>
      </c>
      <c r="Y4371" s="1">
        <f t="shared" si="343"/>
        <v>6187.8235294117649</v>
      </c>
      <c r="Z4371">
        <v>1</v>
      </c>
      <c r="AA4371" s="89">
        <f t="shared" si="344"/>
        <v>105193</v>
      </c>
      <c r="AH4371" s="37"/>
      <c r="AI4371" s="37"/>
      <c r="AK4371" s="37"/>
    </row>
    <row r="4372" spans="1:37" hidden="1">
      <c r="A4372" t="s">
        <v>64</v>
      </c>
      <c r="B4372" t="s">
        <v>2</v>
      </c>
      <c r="C4372" t="s">
        <v>5</v>
      </c>
      <c r="D4372" t="s">
        <v>116</v>
      </c>
      <c r="E4372" t="s">
        <v>517</v>
      </c>
      <c r="F4372" t="str">
        <f t="shared" si="341"/>
        <v>遂宁市少儿才艺</v>
      </c>
      <c r="G4372" t="s">
        <v>77</v>
      </c>
      <c r="H4372" t="s">
        <v>416</v>
      </c>
      <c r="I4372" t="s">
        <v>70</v>
      </c>
      <c r="J4372">
        <v>56</v>
      </c>
      <c r="K4372">
        <v>0</v>
      </c>
      <c r="L4372" s="13">
        <f>VLOOKUP(C4372,'渗透率、续签率'!B:C,2,0)</f>
        <v>0.52400000000000002</v>
      </c>
      <c r="M4372" s="6">
        <v>0</v>
      </c>
      <c r="N4372">
        <v>7</v>
      </c>
      <c r="O4372">
        <v>0</v>
      </c>
      <c r="P4372" s="6">
        <v>0</v>
      </c>
      <c r="Q4372" s="13">
        <v>0</v>
      </c>
      <c r="R4372" s="13">
        <v>0</v>
      </c>
      <c r="S4372" s="31">
        <v>71</v>
      </c>
      <c r="T4372" s="6">
        <f>VLOOKUP(E4372,'参数设置&amp;汇总'!S:U,3,0)</f>
        <v>0.05</v>
      </c>
      <c r="U4372" s="78">
        <f t="shared" si="340"/>
        <v>0.35000000000000003</v>
      </c>
      <c r="V4372" s="13">
        <v>0.85000000000000009</v>
      </c>
      <c r="W4372" s="78">
        <f t="shared" si="342"/>
        <v>0.41176470588235292</v>
      </c>
      <c r="X4372" s="1">
        <f>VLOOKUP(E4372,'渗透率、续签率'!AG:AJ,4,0)</f>
        <v>4781.5</v>
      </c>
      <c r="Y4372" s="1">
        <f t="shared" si="343"/>
        <v>1968.8529411764705</v>
      </c>
      <c r="Z4372">
        <v>1</v>
      </c>
      <c r="AA4372" s="89">
        <f t="shared" si="344"/>
        <v>33470.5</v>
      </c>
      <c r="AH4372" s="37"/>
      <c r="AI4372" s="37"/>
      <c r="AK4372" s="37"/>
    </row>
    <row r="4373" spans="1:37" hidden="1">
      <c r="A4373" t="s">
        <v>64</v>
      </c>
      <c r="B4373" t="s">
        <v>2</v>
      </c>
      <c r="C4373" t="s">
        <v>5</v>
      </c>
      <c r="D4373" t="s">
        <v>116</v>
      </c>
      <c r="E4373" t="s">
        <v>517</v>
      </c>
      <c r="F4373" t="str">
        <f t="shared" si="341"/>
        <v>遵义市少儿才艺</v>
      </c>
      <c r="G4373" t="s">
        <v>167</v>
      </c>
      <c r="H4373" t="s">
        <v>417</v>
      </c>
      <c r="I4373" t="s">
        <v>70</v>
      </c>
      <c r="J4373">
        <v>228</v>
      </c>
      <c r="K4373">
        <v>1</v>
      </c>
      <c r="L4373" s="13">
        <f>VLOOKUP(C4373,'渗透率、续签率'!B:C,2,0)</f>
        <v>0.52400000000000002</v>
      </c>
      <c r="M4373" s="6">
        <v>0</v>
      </c>
      <c r="N4373">
        <v>45</v>
      </c>
      <c r="O4373">
        <v>1</v>
      </c>
      <c r="P4373" s="6">
        <v>0.02</v>
      </c>
      <c r="Q4373" s="13">
        <v>5.6000000000000001E-2</v>
      </c>
      <c r="R4373" s="13">
        <v>0</v>
      </c>
      <c r="S4373" s="31">
        <v>274</v>
      </c>
      <c r="T4373" s="6">
        <f>VLOOKUP(E4373,'参数设置&amp;汇总'!S:U,3,0)</f>
        <v>0.05</v>
      </c>
      <c r="U4373" s="78">
        <f t="shared" si="340"/>
        <v>2.25</v>
      </c>
      <c r="V4373" s="13">
        <v>0.85000000000000009</v>
      </c>
      <c r="W4373" s="78">
        <f t="shared" si="342"/>
        <v>2.0305882352941174</v>
      </c>
      <c r="X4373" s="1">
        <f>VLOOKUP(E4373,'渗透率、续签率'!AG:AJ,4,0)</f>
        <v>4781.5</v>
      </c>
      <c r="Y4373" s="1">
        <f t="shared" si="343"/>
        <v>9709.2576470588228</v>
      </c>
      <c r="Z4373">
        <v>6</v>
      </c>
      <c r="AA4373" s="89">
        <f t="shared" si="344"/>
        <v>215167.5</v>
      </c>
      <c r="AH4373" s="37"/>
      <c r="AI4373" s="37"/>
      <c r="AJ4373" s="1"/>
      <c r="AK4373" s="37"/>
    </row>
    <row r="4374" spans="1:37" hidden="1">
      <c r="A4374" t="s">
        <v>64</v>
      </c>
      <c r="B4374" t="s">
        <v>2</v>
      </c>
      <c r="C4374" t="s">
        <v>5</v>
      </c>
      <c r="D4374" t="s">
        <v>116</v>
      </c>
      <c r="E4374" t="s">
        <v>517</v>
      </c>
      <c r="F4374" t="str">
        <f t="shared" si="341"/>
        <v>邢台市少儿才艺</v>
      </c>
      <c r="G4374" t="s">
        <v>159</v>
      </c>
      <c r="H4374" t="s">
        <v>418</v>
      </c>
      <c r="I4374" t="s">
        <v>70</v>
      </c>
      <c r="J4374">
        <v>270</v>
      </c>
      <c r="K4374">
        <v>0</v>
      </c>
      <c r="L4374" s="13">
        <f>VLOOKUP(C4374,'渗透率、续签率'!B:C,2,0)</f>
        <v>0.52400000000000002</v>
      </c>
      <c r="M4374" s="6">
        <v>0</v>
      </c>
      <c r="N4374">
        <v>31</v>
      </c>
      <c r="O4374">
        <v>0</v>
      </c>
      <c r="P4374" s="6">
        <v>0</v>
      </c>
      <c r="Q4374" s="13">
        <v>0</v>
      </c>
      <c r="R4374" s="13">
        <v>0</v>
      </c>
      <c r="S4374" s="31">
        <v>387</v>
      </c>
      <c r="T4374" s="6">
        <f>VLOOKUP(E4374,'参数设置&amp;汇总'!S:U,3,0)</f>
        <v>0.05</v>
      </c>
      <c r="U4374" s="78">
        <f t="shared" si="340"/>
        <v>1.55</v>
      </c>
      <c r="V4374" s="13">
        <v>0.85000000000000009</v>
      </c>
      <c r="W4374" s="78">
        <f t="shared" si="342"/>
        <v>1.8235294117647058</v>
      </c>
      <c r="X4374" s="1">
        <f>VLOOKUP(E4374,'渗透率、续签率'!AG:AJ,4,0)</f>
        <v>4781.5</v>
      </c>
      <c r="Y4374" s="1">
        <f t="shared" si="343"/>
        <v>8719.2058823529405</v>
      </c>
      <c r="Z4374">
        <v>7</v>
      </c>
      <c r="AA4374" s="89">
        <f t="shared" si="344"/>
        <v>148226.5</v>
      </c>
      <c r="AH4374" s="37"/>
      <c r="AI4374" s="37"/>
      <c r="AK4374" s="37"/>
    </row>
    <row r="4375" spans="1:37" hidden="1">
      <c r="A4375" t="s">
        <v>64</v>
      </c>
      <c r="B4375" t="s">
        <v>2</v>
      </c>
      <c r="C4375" t="s">
        <v>5</v>
      </c>
      <c r="D4375" t="s">
        <v>116</v>
      </c>
      <c r="E4375" t="s">
        <v>517</v>
      </c>
      <c r="F4375" t="str">
        <f t="shared" si="341"/>
        <v>那曲市少儿才艺</v>
      </c>
      <c r="G4375" t="s">
        <v>237</v>
      </c>
      <c r="H4375" t="s">
        <v>419</v>
      </c>
      <c r="I4375" t="s">
        <v>57</v>
      </c>
      <c r="J4375">
        <v>0</v>
      </c>
      <c r="K4375">
        <v>0</v>
      </c>
      <c r="L4375" s="13">
        <f>VLOOKUP(C4375,'渗透率、续签率'!B:C,2,0)</f>
        <v>0.52400000000000002</v>
      </c>
      <c r="M4375" s="6">
        <v>0</v>
      </c>
      <c r="N4375">
        <v>0</v>
      </c>
      <c r="O4375">
        <v>0</v>
      </c>
      <c r="P4375" s="6">
        <v>0</v>
      </c>
      <c r="Q4375" s="13">
        <v>0</v>
      </c>
      <c r="R4375" s="13">
        <v>0</v>
      </c>
      <c r="S4375" s="31">
        <v>0</v>
      </c>
      <c r="T4375" s="6">
        <f>VLOOKUP(E4375,'参数设置&amp;汇总'!S:U,3,0)</f>
        <v>0.05</v>
      </c>
      <c r="U4375" s="78">
        <f t="shared" si="340"/>
        <v>0</v>
      </c>
      <c r="V4375" s="13">
        <v>0.85000000000000009</v>
      </c>
      <c r="W4375" s="78">
        <f t="shared" si="342"/>
        <v>0</v>
      </c>
      <c r="X4375" s="1">
        <f>VLOOKUP(E4375,'渗透率、续签率'!AG:AJ,4,0)</f>
        <v>4781.5</v>
      </c>
      <c r="Y4375" s="1">
        <f t="shared" si="343"/>
        <v>0</v>
      </c>
      <c r="Z4375">
        <v>0</v>
      </c>
      <c r="AA4375" s="89">
        <f t="shared" si="344"/>
        <v>0</v>
      </c>
      <c r="AH4375" s="37"/>
      <c r="AI4375" s="37"/>
      <c r="AK4375" s="37"/>
    </row>
    <row r="4376" spans="1:37" hidden="1">
      <c r="A4376" t="s">
        <v>64</v>
      </c>
      <c r="B4376" t="s">
        <v>2</v>
      </c>
      <c r="C4376" t="s">
        <v>5</v>
      </c>
      <c r="D4376" t="s">
        <v>116</v>
      </c>
      <c r="E4376" t="s">
        <v>517</v>
      </c>
      <c r="F4376" t="str">
        <f t="shared" si="341"/>
        <v>邯郸市少儿才艺</v>
      </c>
      <c r="G4376" t="s">
        <v>159</v>
      </c>
      <c r="H4376" t="s">
        <v>420</v>
      </c>
      <c r="I4376" t="s">
        <v>70</v>
      </c>
      <c r="J4376">
        <v>276</v>
      </c>
      <c r="K4376">
        <v>1</v>
      </c>
      <c r="L4376" s="13">
        <f>VLOOKUP(C4376,'渗透率、续签率'!B:C,2,0)</f>
        <v>0.52400000000000002</v>
      </c>
      <c r="M4376" s="6">
        <v>0</v>
      </c>
      <c r="N4376">
        <v>47</v>
      </c>
      <c r="O4376">
        <v>0</v>
      </c>
      <c r="P4376" s="6">
        <v>0</v>
      </c>
      <c r="Q4376" s="13">
        <v>1.0999999999999999E-2</v>
      </c>
      <c r="R4376" s="13">
        <v>0</v>
      </c>
      <c r="S4376" s="31">
        <v>433</v>
      </c>
      <c r="T4376" s="6">
        <f>VLOOKUP(E4376,'参数设置&amp;汇总'!S:U,3,0)</f>
        <v>0.05</v>
      </c>
      <c r="U4376" s="78">
        <f t="shared" si="340"/>
        <v>2.35</v>
      </c>
      <c r="V4376" s="13">
        <v>0.85000000000000009</v>
      </c>
      <c r="W4376" s="78">
        <f t="shared" si="342"/>
        <v>2.7647058823529411</v>
      </c>
      <c r="X4376" s="1">
        <f>VLOOKUP(E4376,'渗透率、续签率'!AG:AJ,4,0)</f>
        <v>4781.5</v>
      </c>
      <c r="Y4376" s="1">
        <f t="shared" si="343"/>
        <v>13219.441176470587</v>
      </c>
      <c r="Z4376">
        <v>14</v>
      </c>
      <c r="AA4376" s="89">
        <f t="shared" si="344"/>
        <v>224730.5</v>
      </c>
      <c r="AH4376" s="37"/>
      <c r="AI4376" s="37"/>
      <c r="AK4376" s="37"/>
    </row>
    <row r="4377" spans="1:37" hidden="1">
      <c r="A4377" t="s">
        <v>64</v>
      </c>
      <c r="B4377" t="s">
        <v>2</v>
      </c>
      <c r="C4377" t="s">
        <v>5</v>
      </c>
      <c r="D4377" t="s">
        <v>116</v>
      </c>
      <c r="E4377" t="s">
        <v>517</v>
      </c>
      <c r="F4377" t="str">
        <f t="shared" si="341"/>
        <v>邵阳市少儿才艺</v>
      </c>
      <c r="G4377" t="s">
        <v>113</v>
      </c>
      <c r="H4377" t="s">
        <v>421</v>
      </c>
      <c r="I4377" t="s">
        <v>68</v>
      </c>
      <c r="J4377">
        <v>181</v>
      </c>
      <c r="K4377">
        <v>0</v>
      </c>
      <c r="L4377" s="13">
        <f>VLOOKUP(C4377,'渗透率、续签率'!B:C,2,0)</f>
        <v>0.52400000000000002</v>
      </c>
      <c r="M4377" s="6">
        <v>0</v>
      </c>
      <c r="N4377">
        <v>16</v>
      </c>
      <c r="O4377">
        <v>0</v>
      </c>
      <c r="P4377" s="6">
        <v>0</v>
      </c>
      <c r="Q4377" s="13">
        <v>0</v>
      </c>
      <c r="R4377" s="13">
        <v>0</v>
      </c>
      <c r="S4377" s="31">
        <v>198</v>
      </c>
      <c r="T4377" s="6">
        <f>VLOOKUP(E4377,'参数设置&amp;汇总'!S:U,3,0)</f>
        <v>0.05</v>
      </c>
      <c r="U4377" s="78">
        <f t="shared" si="340"/>
        <v>0.8</v>
      </c>
      <c r="V4377" s="13">
        <v>0.85000000000000009</v>
      </c>
      <c r="W4377" s="78">
        <f t="shared" si="342"/>
        <v>0.94117647058823528</v>
      </c>
      <c r="X4377" s="1">
        <f>VLOOKUP(E4377,'渗透率、续签率'!AG:AJ,4,0)</f>
        <v>4781.5</v>
      </c>
      <c r="Y4377" s="1">
        <f t="shared" si="343"/>
        <v>4500.2352941176468</v>
      </c>
      <c r="Z4377">
        <v>4</v>
      </c>
      <c r="AA4377" s="89">
        <f t="shared" si="344"/>
        <v>76504</v>
      </c>
      <c r="AH4377" s="37"/>
      <c r="AI4377" s="37"/>
      <c r="AK4377" s="37"/>
    </row>
    <row r="4378" spans="1:37" hidden="1">
      <c r="A4378" t="s">
        <v>64</v>
      </c>
      <c r="B4378" t="s">
        <v>2</v>
      </c>
      <c r="C4378" t="s">
        <v>5</v>
      </c>
      <c r="D4378" t="s">
        <v>116</v>
      </c>
      <c r="E4378" t="s">
        <v>517</v>
      </c>
      <c r="F4378" t="str">
        <f t="shared" si="341"/>
        <v>郴州市少儿才艺</v>
      </c>
      <c r="G4378" t="s">
        <v>113</v>
      </c>
      <c r="H4378" t="s">
        <v>422</v>
      </c>
      <c r="I4378" t="s">
        <v>68</v>
      </c>
      <c r="J4378">
        <v>111</v>
      </c>
      <c r="K4378">
        <v>0</v>
      </c>
      <c r="L4378" s="13">
        <f>VLOOKUP(C4378,'渗透率、续签率'!B:C,2,0)</f>
        <v>0.52400000000000002</v>
      </c>
      <c r="M4378" s="6">
        <v>0</v>
      </c>
      <c r="N4378">
        <v>14</v>
      </c>
      <c r="O4378">
        <v>0</v>
      </c>
      <c r="P4378" s="6">
        <v>0</v>
      </c>
      <c r="Q4378" s="13">
        <v>0</v>
      </c>
      <c r="R4378" s="13">
        <v>0</v>
      </c>
      <c r="S4378" s="31">
        <v>145</v>
      </c>
      <c r="T4378" s="6">
        <f>VLOOKUP(E4378,'参数设置&amp;汇总'!S:U,3,0)</f>
        <v>0.05</v>
      </c>
      <c r="U4378" s="78">
        <f t="shared" si="340"/>
        <v>0.70000000000000007</v>
      </c>
      <c r="V4378" s="13">
        <v>0.85000000000000009</v>
      </c>
      <c r="W4378" s="78">
        <f t="shared" si="342"/>
        <v>0.82352941176470584</v>
      </c>
      <c r="X4378" s="1">
        <f>VLOOKUP(E4378,'渗透率、续签率'!AG:AJ,4,0)</f>
        <v>4781.5</v>
      </c>
      <c r="Y4378" s="1">
        <f t="shared" si="343"/>
        <v>3937.705882352941</v>
      </c>
      <c r="Z4378">
        <v>2</v>
      </c>
      <c r="AA4378" s="89">
        <f t="shared" si="344"/>
        <v>66941</v>
      </c>
      <c r="AH4378" s="37"/>
      <c r="AI4378" s="37"/>
      <c r="AK4378" s="37"/>
    </row>
    <row r="4379" spans="1:37" hidden="1">
      <c r="A4379" t="s">
        <v>64</v>
      </c>
      <c r="B4379" t="s">
        <v>2</v>
      </c>
      <c r="C4379" t="s">
        <v>5</v>
      </c>
      <c r="D4379" t="s">
        <v>116</v>
      </c>
      <c r="E4379" t="s">
        <v>517</v>
      </c>
      <c r="F4379" t="str">
        <f t="shared" si="341"/>
        <v>鄂尔多斯市少儿才艺</v>
      </c>
      <c r="G4379" t="s">
        <v>142</v>
      </c>
      <c r="H4379" t="s">
        <v>423</v>
      </c>
      <c r="I4379" t="s">
        <v>70</v>
      </c>
      <c r="J4379">
        <v>141</v>
      </c>
      <c r="K4379">
        <v>0</v>
      </c>
      <c r="L4379" s="13">
        <f>VLOOKUP(C4379,'渗透率、续签率'!B:C,2,0)</f>
        <v>0.52400000000000002</v>
      </c>
      <c r="M4379" s="6">
        <v>0</v>
      </c>
      <c r="N4379">
        <v>23</v>
      </c>
      <c r="O4379">
        <v>0</v>
      </c>
      <c r="P4379" s="6">
        <v>0</v>
      </c>
      <c r="Q4379" s="13">
        <v>1.2999999999999999E-2</v>
      </c>
      <c r="R4379" s="13">
        <v>0</v>
      </c>
      <c r="S4379" s="31">
        <v>189</v>
      </c>
      <c r="T4379" s="6">
        <f>VLOOKUP(E4379,'参数设置&amp;汇总'!S:U,3,0)</f>
        <v>0.05</v>
      </c>
      <c r="U4379" s="78">
        <f t="shared" si="340"/>
        <v>1.1500000000000001</v>
      </c>
      <c r="V4379" s="13">
        <v>0.85000000000000009</v>
      </c>
      <c r="W4379" s="78">
        <f t="shared" si="342"/>
        <v>1.3529411764705883</v>
      </c>
      <c r="X4379" s="1">
        <f>VLOOKUP(E4379,'渗透率、续签率'!AG:AJ,4,0)</f>
        <v>4781.5</v>
      </c>
      <c r="Y4379" s="1">
        <f t="shared" si="343"/>
        <v>6469.088235294118</v>
      </c>
      <c r="Z4379">
        <v>1</v>
      </c>
      <c r="AA4379" s="89">
        <f t="shared" si="344"/>
        <v>109974.5</v>
      </c>
      <c r="AH4379" s="37"/>
      <c r="AI4379" s="37"/>
      <c r="AJ4379" s="1"/>
      <c r="AK4379" s="37"/>
    </row>
    <row r="4380" spans="1:37" hidden="1">
      <c r="A4380" t="s">
        <v>64</v>
      </c>
      <c r="B4380" t="s">
        <v>2</v>
      </c>
      <c r="C4380" t="s">
        <v>5</v>
      </c>
      <c r="D4380" t="s">
        <v>116</v>
      </c>
      <c r="E4380" t="s">
        <v>517</v>
      </c>
      <c r="F4380" t="str">
        <f t="shared" si="341"/>
        <v>鄂州市少儿才艺</v>
      </c>
      <c r="G4380" t="s">
        <v>81</v>
      </c>
      <c r="H4380" t="s">
        <v>424</v>
      </c>
      <c r="I4380" t="s">
        <v>68</v>
      </c>
      <c r="J4380">
        <v>45</v>
      </c>
      <c r="K4380">
        <v>0</v>
      </c>
      <c r="L4380" s="13">
        <f>VLOOKUP(C4380,'渗透率、续签率'!B:C,2,0)</f>
        <v>0.52400000000000002</v>
      </c>
      <c r="M4380" s="6">
        <v>0</v>
      </c>
      <c r="N4380">
        <v>8</v>
      </c>
      <c r="O4380">
        <v>0</v>
      </c>
      <c r="P4380" s="6">
        <v>0</v>
      </c>
      <c r="Q4380" s="13">
        <v>0</v>
      </c>
      <c r="R4380" s="13">
        <v>0</v>
      </c>
      <c r="S4380" s="31">
        <v>75</v>
      </c>
      <c r="T4380" s="6">
        <f>VLOOKUP(E4380,'参数设置&amp;汇总'!S:U,3,0)</f>
        <v>0.05</v>
      </c>
      <c r="U4380" s="78">
        <f t="shared" si="340"/>
        <v>0.4</v>
      </c>
      <c r="V4380" s="13">
        <v>0.85000000000000009</v>
      </c>
      <c r="W4380" s="78">
        <f t="shared" si="342"/>
        <v>0.47058823529411764</v>
      </c>
      <c r="X4380" s="1">
        <f>VLOOKUP(E4380,'渗透率、续签率'!AG:AJ,4,0)</f>
        <v>4781.5</v>
      </c>
      <c r="Y4380" s="1">
        <f t="shared" si="343"/>
        <v>2250.1176470588234</v>
      </c>
      <c r="Z4380">
        <v>0</v>
      </c>
      <c r="AA4380" s="89">
        <f t="shared" si="344"/>
        <v>38252</v>
      </c>
      <c r="AH4380" s="37"/>
      <c r="AI4380" s="37"/>
      <c r="AK4380" s="37"/>
    </row>
    <row r="4381" spans="1:37" hidden="1">
      <c r="A4381" t="s">
        <v>64</v>
      </c>
      <c r="B4381" t="s">
        <v>2</v>
      </c>
      <c r="C4381" t="s">
        <v>5</v>
      </c>
      <c r="D4381" t="s">
        <v>116</v>
      </c>
      <c r="E4381" t="s">
        <v>517</v>
      </c>
      <c r="F4381" t="str">
        <f t="shared" si="341"/>
        <v>酒泉市少儿才艺</v>
      </c>
      <c r="G4381" t="s">
        <v>132</v>
      </c>
      <c r="H4381" t="s">
        <v>425</v>
      </c>
      <c r="I4381" t="s">
        <v>70</v>
      </c>
      <c r="J4381">
        <v>48</v>
      </c>
      <c r="K4381">
        <v>0</v>
      </c>
      <c r="L4381" s="13">
        <f>VLOOKUP(C4381,'渗透率、续签率'!B:C,2,0)</f>
        <v>0.52400000000000002</v>
      </c>
      <c r="M4381" s="6">
        <v>0</v>
      </c>
      <c r="N4381">
        <v>3</v>
      </c>
      <c r="O4381">
        <v>0</v>
      </c>
      <c r="P4381" s="6">
        <v>0</v>
      </c>
      <c r="Q4381" s="13">
        <v>0</v>
      </c>
      <c r="R4381" s="13">
        <v>0</v>
      </c>
      <c r="S4381" s="31">
        <v>46</v>
      </c>
      <c r="T4381" s="6">
        <f>VLOOKUP(E4381,'参数设置&amp;汇总'!S:U,3,0)</f>
        <v>0.05</v>
      </c>
      <c r="U4381" s="78">
        <f t="shared" si="340"/>
        <v>0.15000000000000002</v>
      </c>
      <c r="V4381" s="13">
        <v>0.85000000000000009</v>
      </c>
      <c r="W4381" s="78">
        <f t="shared" si="342"/>
        <v>0.17647058823529413</v>
      </c>
      <c r="X4381" s="1">
        <f>VLOOKUP(E4381,'渗透率、续签率'!AG:AJ,4,0)</f>
        <v>4781.5</v>
      </c>
      <c r="Y4381" s="1">
        <f t="shared" si="343"/>
        <v>843.7941176470589</v>
      </c>
      <c r="Z4381">
        <v>0</v>
      </c>
      <c r="AA4381" s="89">
        <f t="shared" si="344"/>
        <v>14344.5</v>
      </c>
      <c r="AH4381" s="37"/>
      <c r="AI4381" s="37"/>
      <c r="AK4381" s="37"/>
    </row>
    <row r="4382" spans="1:37" hidden="1">
      <c r="A4382" t="s">
        <v>64</v>
      </c>
      <c r="B4382" t="s">
        <v>2</v>
      </c>
      <c r="C4382" t="s">
        <v>5</v>
      </c>
      <c r="D4382" t="s">
        <v>116</v>
      </c>
      <c r="E4382" t="s">
        <v>517</v>
      </c>
      <c r="F4382" t="str">
        <f t="shared" si="341"/>
        <v>金华市少儿才艺</v>
      </c>
      <c r="G4382" t="s">
        <v>79</v>
      </c>
      <c r="H4382" t="s">
        <v>426</v>
      </c>
      <c r="I4382" t="s">
        <v>68</v>
      </c>
      <c r="J4382">
        <v>429</v>
      </c>
      <c r="K4382">
        <v>2</v>
      </c>
      <c r="L4382" s="13">
        <f>VLOOKUP(C4382,'渗透率、续签率'!B:C,2,0)</f>
        <v>0.52400000000000002</v>
      </c>
      <c r="M4382" s="6">
        <v>0</v>
      </c>
      <c r="N4382">
        <v>127</v>
      </c>
      <c r="O4382">
        <v>1</v>
      </c>
      <c r="P4382" s="6">
        <v>0.01</v>
      </c>
      <c r="Q4382" s="13">
        <v>6.3E-2</v>
      </c>
      <c r="R4382" s="13">
        <v>6.0999999999999999E-2</v>
      </c>
      <c r="S4382" s="31">
        <v>1212</v>
      </c>
      <c r="T4382" s="6">
        <f>VLOOKUP(E4382,'参数设置&amp;汇总'!S:U,3,0)</f>
        <v>0.05</v>
      </c>
      <c r="U4382" s="78">
        <f t="shared" si="340"/>
        <v>6.3500000000000005</v>
      </c>
      <c r="V4382" s="13">
        <v>0.85000000000000009</v>
      </c>
      <c r="W4382" s="78">
        <f t="shared" si="342"/>
        <v>6.854117647058823</v>
      </c>
      <c r="X4382" s="1">
        <f>VLOOKUP(E4382,'渗透率、续签率'!AG:AJ,4,0)</f>
        <v>4781.5</v>
      </c>
      <c r="Y4382" s="1">
        <f t="shared" si="343"/>
        <v>32772.963529411762</v>
      </c>
      <c r="Z4382">
        <v>26</v>
      </c>
      <c r="AA4382" s="89">
        <f t="shared" si="344"/>
        <v>607250.5</v>
      </c>
      <c r="AH4382" s="37"/>
      <c r="AI4382" s="37"/>
      <c r="AK4382" s="37"/>
    </row>
    <row r="4383" spans="1:37" hidden="1">
      <c r="A4383" t="s">
        <v>64</v>
      </c>
      <c r="B4383" t="s">
        <v>2</v>
      </c>
      <c r="C4383" t="s">
        <v>5</v>
      </c>
      <c r="D4383" t="s">
        <v>116</v>
      </c>
      <c r="E4383" t="s">
        <v>517</v>
      </c>
      <c r="F4383" t="str">
        <f t="shared" si="341"/>
        <v>金昌市少儿才艺</v>
      </c>
      <c r="G4383" t="s">
        <v>132</v>
      </c>
      <c r="H4383" t="s">
        <v>427</v>
      </c>
      <c r="I4383" t="s">
        <v>70</v>
      </c>
      <c r="J4383">
        <v>20</v>
      </c>
      <c r="K4383">
        <v>0</v>
      </c>
      <c r="L4383" s="13">
        <f>VLOOKUP(C4383,'渗透率、续签率'!B:C,2,0)</f>
        <v>0.52400000000000002</v>
      </c>
      <c r="M4383" s="6">
        <v>0</v>
      </c>
      <c r="N4383">
        <v>0</v>
      </c>
      <c r="O4383">
        <v>0</v>
      </c>
      <c r="P4383" s="6">
        <v>0</v>
      </c>
      <c r="Q4383" s="13">
        <v>0</v>
      </c>
      <c r="R4383" s="13">
        <v>0</v>
      </c>
      <c r="S4383" s="31">
        <v>20</v>
      </c>
      <c r="T4383" s="6">
        <f>VLOOKUP(E4383,'参数设置&amp;汇总'!S:U,3,0)</f>
        <v>0.05</v>
      </c>
      <c r="U4383" s="78">
        <f t="shared" si="340"/>
        <v>0</v>
      </c>
      <c r="V4383" s="13">
        <v>0.85000000000000009</v>
      </c>
      <c r="W4383" s="78">
        <f t="shared" si="342"/>
        <v>0</v>
      </c>
      <c r="X4383" s="1">
        <f>VLOOKUP(E4383,'渗透率、续签率'!AG:AJ,4,0)</f>
        <v>4781.5</v>
      </c>
      <c r="Y4383" s="1">
        <f t="shared" si="343"/>
        <v>0</v>
      </c>
      <c r="Z4383">
        <v>0</v>
      </c>
      <c r="AA4383" s="89">
        <f t="shared" si="344"/>
        <v>0</v>
      </c>
      <c r="AH4383" s="37"/>
      <c r="AI4383" s="37"/>
      <c r="AK4383" s="37"/>
    </row>
    <row r="4384" spans="1:37" hidden="1">
      <c r="A4384" t="s">
        <v>64</v>
      </c>
      <c r="B4384" t="s">
        <v>2</v>
      </c>
      <c r="C4384" t="s">
        <v>5</v>
      </c>
      <c r="D4384" t="s">
        <v>116</v>
      </c>
      <c r="E4384" t="s">
        <v>517</v>
      </c>
      <c r="F4384" t="str">
        <f t="shared" si="341"/>
        <v>钦州市少儿才艺</v>
      </c>
      <c r="G4384" t="s">
        <v>88</v>
      </c>
      <c r="H4384" t="s">
        <v>428</v>
      </c>
      <c r="I4384" t="s">
        <v>68</v>
      </c>
      <c r="J4384">
        <v>71</v>
      </c>
      <c r="K4384">
        <v>0</v>
      </c>
      <c r="L4384" s="13">
        <f>VLOOKUP(C4384,'渗透率、续签率'!B:C,2,0)</f>
        <v>0.52400000000000002</v>
      </c>
      <c r="M4384" s="6">
        <v>0</v>
      </c>
      <c r="N4384">
        <v>7</v>
      </c>
      <c r="O4384">
        <v>0</v>
      </c>
      <c r="P4384" s="6">
        <v>0</v>
      </c>
      <c r="Q4384" s="13">
        <v>0.14699999999999999</v>
      </c>
      <c r="R4384" s="13">
        <v>0.14699999999999999</v>
      </c>
      <c r="S4384" s="31">
        <v>106</v>
      </c>
      <c r="T4384" s="6">
        <f>VLOOKUP(E4384,'参数设置&amp;汇总'!S:U,3,0)</f>
        <v>0.05</v>
      </c>
      <c r="U4384" s="78">
        <f t="shared" si="340"/>
        <v>0.35000000000000003</v>
      </c>
      <c r="V4384" s="13">
        <v>0.85000000000000009</v>
      </c>
      <c r="W4384" s="78">
        <f t="shared" si="342"/>
        <v>0.41176470588235292</v>
      </c>
      <c r="X4384" s="1">
        <f>VLOOKUP(E4384,'渗透率、续签率'!AG:AJ,4,0)</f>
        <v>4781.5</v>
      </c>
      <c r="Y4384" s="1">
        <f t="shared" si="343"/>
        <v>1968.8529411764705</v>
      </c>
      <c r="Z4384">
        <v>2</v>
      </c>
      <c r="AA4384" s="89">
        <f t="shared" si="344"/>
        <v>33470.5</v>
      </c>
      <c r="AH4384" s="37"/>
      <c r="AI4384" s="37"/>
      <c r="AK4384" s="37"/>
    </row>
    <row r="4385" spans="1:37" hidden="1">
      <c r="A4385" t="s">
        <v>64</v>
      </c>
      <c r="B4385" t="s">
        <v>2</v>
      </c>
      <c r="C4385" t="s">
        <v>5</v>
      </c>
      <c r="D4385" t="s">
        <v>116</v>
      </c>
      <c r="E4385" t="s">
        <v>517</v>
      </c>
      <c r="F4385" t="str">
        <f t="shared" si="341"/>
        <v>铁岭市少儿才艺</v>
      </c>
      <c r="G4385" t="s">
        <v>101</v>
      </c>
      <c r="H4385" t="s">
        <v>429</v>
      </c>
      <c r="I4385" t="s">
        <v>70</v>
      </c>
      <c r="J4385">
        <v>61</v>
      </c>
      <c r="K4385">
        <v>0</v>
      </c>
      <c r="L4385" s="13">
        <f>VLOOKUP(C4385,'渗透率、续签率'!B:C,2,0)</f>
        <v>0.52400000000000002</v>
      </c>
      <c r="M4385" s="6">
        <v>0</v>
      </c>
      <c r="N4385">
        <v>1</v>
      </c>
      <c r="O4385">
        <v>0</v>
      </c>
      <c r="P4385" s="6">
        <v>0</v>
      </c>
      <c r="Q4385" s="13">
        <v>0</v>
      </c>
      <c r="R4385" s="13">
        <v>0</v>
      </c>
      <c r="S4385" s="31">
        <v>43</v>
      </c>
      <c r="T4385" s="6">
        <f>VLOOKUP(E4385,'参数设置&amp;汇总'!S:U,3,0)</f>
        <v>0.05</v>
      </c>
      <c r="U4385" s="78">
        <f t="shared" si="340"/>
        <v>0.05</v>
      </c>
      <c r="V4385" s="13">
        <v>0.85000000000000009</v>
      </c>
      <c r="W4385" s="78">
        <f t="shared" si="342"/>
        <v>5.8823529411764705E-2</v>
      </c>
      <c r="X4385" s="1">
        <f>VLOOKUP(E4385,'渗透率、续签率'!AG:AJ,4,0)</f>
        <v>4781.5</v>
      </c>
      <c r="Y4385" s="1">
        <f t="shared" si="343"/>
        <v>281.26470588235293</v>
      </c>
      <c r="Z4385">
        <v>0</v>
      </c>
      <c r="AA4385" s="89">
        <f t="shared" si="344"/>
        <v>4781.5</v>
      </c>
      <c r="AH4385" s="37"/>
      <c r="AI4385" s="37"/>
      <c r="AK4385" s="37"/>
    </row>
    <row r="4386" spans="1:37" hidden="1">
      <c r="A4386" t="s">
        <v>64</v>
      </c>
      <c r="B4386" t="s">
        <v>2</v>
      </c>
      <c r="C4386" t="s">
        <v>5</v>
      </c>
      <c r="D4386" t="s">
        <v>116</v>
      </c>
      <c r="E4386" t="s">
        <v>517</v>
      </c>
      <c r="F4386" t="str">
        <f t="shared" si="341"/>
        <v>铁门关市少儿才艺</v>
      </c>
      <c r="G4386" t="s">
        <v>145</v>
      </c>
      <c r="H4386" t="s">
        <v>430</v>
      </c>
      <c r="I4386" t="s">
        <v>70</v>
      </c>
      <c r="J4386">
        <v>0</v>
      </c>
      <c r="K4386">
        <v>0</v>
      </c>
      <c r="L4386" s="13">
        <f>VLOOKUP(C4386,'渗透率、续签率'!B:C,2,0)</f>
        <v>0.52400000000000002</v>
      </c>
      <c r="M4386" s="6">
        <v>0</v>
      </c>
      <c r="N4386">
        <v>0</v>
      </c>
      <c r="O4386">
        <v>0</v>
      </c>
      <c r="P4386" s="6">
        <v>0</v>
      </c>
      <c r="Q4386" s="13">
        <v>0</v>
      </c>
      <c r="R4386" s="13">
        <v>0</v>
      </c>
      <c r="S4386" s="31">
        <v>0</v>
      </c>
      <c r="T4386" s="6">
        <f>VLOOKUP(E4386,'参数设置&amp;汇总'!S:U,3,0)</f>
        <v>0.05</v>
      </c>
      <c r="U4386" s="78">
        <f t="shared" si="340"/>
        <v>0</v>
      </c>
      <c r="V4386" s="13">
        <v>0.85000000000000009</v>
      </c>
      <c r="W4386" s="78">
        <f t="shared" si="342"/>
        <v>0</v>
      </c>
      <c r="X4386" s="1">
        <f>VLOOKUP(E4386,'渗透率、续签率'!AG:AJ,4,0)</f>
        <v>4781.5</v>
      </c>
      <c r="Y4386" s="1">
        <f t="shared" si="343"/>
        <v>0</v>
      </c>
      <c r="Z4386">
        <v>0</v>
      </c>
      <c r="AA4386" s="89">
        <f t="shared" si="344"/>
        <v>0</v>
      </c>
      <c r="AH4386" s="37"/>
      <c r="AI4386" s="37"/>
      <c r="AK4386" s="37"/>
    </row>
    <row r="4387" spans="1:37" hidden="1">
      <c r="A4387" t="s">
        <v>64</v>
      </c>
      <c r="B4387" t="s">
        <v>2</v>
      </c>
      <c r="C4387" t="s">
        <v>5</v>
      </c>
      <c r="D4387" t="s">
        <v>116</v>
      </c>
      <c r="E4387" t="s">
        <v>517</v>
      </c>
      <c r="F4387" t="str">
        <f t="shared" si="341"/>
        <v>铜仁市少儿才艺</v>
      </c>
      <c r="G4387" t="s">
        <v>167</v>
      </c>
      <c r="H4387" t="s">
        <v>431</v>
      </c>
      <c r="I4387" t="s">
        <v>70</v>
      </c>
      <c r="J4387">
        <v>76</v>
      </c>
      <c r="K4387">
        <v>0</v>
      </c>
      <c r="L4387" s="13">
        <f>VLOOKUP(C4387,'渗透率、续签率'!B:C,2,0)</f>
        <v>0.52400000000000002</v>
      </c>
      <c r="M4387" s="6">
        <v>0</v>
      </c>
      <c r="N4387">
        <v>6</v>
      </c>
      <c r="O4387">
        <v>0</v>
      </c>
      <c r="P4387" s="6">
        <v>0</v>
      </c>
      <c r="Q4387" s="13">
        <v>0</v>
      </c>
      <c r="R4387" s="13">
        <v>0</v>
      </c>
      <c r="S4387" s="31">
        <v>73</v>
      </c>
      <c r="T4387" s="6">
        <f>VLOOKUP(E4387,'参数设置&amp;汇总'!S:U,3,0)</f>
        <v>0.05</v>
      </c>
      <c r="U4387" s="78">
        <f t="shared" si="340"/>
        <v>0.30000000000000004</v>
      </c>
      <c r="V4387" s="13">
        <v>0.85000000000000009</v>
      </c>
      <c r="W4387" s="78">
        <f t="shared" si="342"/>
        <v>0.35294117647058826</v>
      </c>
      <c r="X4387" s="1">
        <f>VLOOKUP(E4387,'渗透率、续签率'!AG:AJ,4,0)</f>
        <v>4781.5</v>
      </c>
      <c r="Y4387" s="1">
        <f t="shared" si="343"/>
        <v>1687.5882352941178</v>
      </c>
      <c r="Z4387">
        <v>0</v>
      </c>
      <c r="AA4387" s="89">
        <f t="shared" si="344"/>
        <v>28689</v>
      </c>
      <c r="AH4387" s="37"/>
      <c r="AI4387" s="37"/>
      <c r="AK4387" s="37"/>
    </row>
    <row r="4388" spans="1:37" hidden="1">
      <c r="A4388" t="s">
        <v>64</v>
      </c>
      <c r="B4388" t="s">
        <v>2</v>
      </c>
      <c r="C4388" t="s">
        <v>5</v>
      </c>
      <c r="D4388" t="s">
        <v>116</v>
      </c>
      <c r="E4388" t="s">
        <v>517</v>
      </c>
      <c r="F4388" t="str">
        <f t="shared" si="341"/>
        <v>铜川市少儿才艺</v>
      </c>
      <c r="G4388" t="s">
        <v>108</v>
      </c>
      <c r="H4388" t="s">
        <v>432</v>
      </c>
      <c r="I4388" t="s">
        <v>70</v>
      </c>
      <c r="J4388">
        <v>35</v>
      </c>
      <c r="K4388">
        <v>0</v>
      </c>
      <c r="L4388" s="13">
        <f>VLOOKUP(C4388,'渗透率、续签率'!B:C,2,0)</f>
        <v>0.52400000000000002</v>
      </c>
      <c r="M4388" s="6">
        <v>0</v>
      </c>
      <c r="N4388">
        <v>0</v>
      </c>
      <c r="O4388">
        <v>0</v>
      </c>
      <c r="P4388" s="6">
        <v>0</v>
      </c>
      <c r="Q4388" s="13">
        <v>0</v>
      </c>
      <c r="R4388" s="13">
        <v>0</v>
      </c>
      <c r="S4388" s="31">
        <v>22</v>
      </c>
      <c r="T4388" s="6">
        <f>VLOOKUP(E4388,'参数设置&amp;汇总'!S:U,3,0)</f>
        <v>0.05</v>
      </c>
      <c r="U4388" s="78">
        <f t="shared" si="340"/>
        <v>0</v>
      </c>
      <c r="V4388" s="13">
        <v>0.85000000000000009</v>
      </c>
      <c r="W4388" s="78">
        <f t="shared" si="342"/>
        <v>0</v>
      </c>
      <c r="X4388" s="1">
        <f>VLOOKUP(E4388,'渗透率、续签率'!AG:AJ,4,0)</f>
        <v>4781.5</v>
      </c>
      <c r="Y4388" s="1">
        <f t="shared" si="343"/>
        <v>0</v>
      </c>
      <c r="Z4388">
        <v>1</v>
      </c>
      <c r="AA4388" s="89">
        <f t="shared" si="344"/>
        <v>0</v>
      </c>
    </row>
    <row r="4389" spans="1:37" hidden="1">
      <c r="A4389" t="s">
        <v>64</v>
      </c>
      <c r="B4389" t="s">
        <v>2</v>
      </c>
      <c r="C4389" t="s">
        <v>5</v>
      </c>
      <c r="D4389" t="s">
        <v>116</v>
      </c>
      <c r="E4389" t="s">
        <v>517</v>
      </c>
      <c r="F4389" t="str">
        <f t="shared" si="341"/>
        <v>铜陵市少儿才艺</v>
      </c>
      <c r="G4389" t="s">
        <v>94</v>
      </c>
      <c r="H4389" t="s">
        <v>433</v>
      </c>
      <c r="I4389" t="s">
        <v>68</v>
      </c>
      <c r="J4389">
        <v>54</v>
      </c>
      <c r="K4389">
        <v>0</v>
      </c>
      <c r="L4389" s="13">
        <f>VLOOKUP(C4389,'渗透率、续签率'!B:C,2,0)</f>
        <v>0.52400000000000002</v>
      </c>
      <c r="M4389" s="6">
        <v>0</v>
      </c>
      <c r="N4389">
        <v>4</v>
      </c>
      <c r="O4389">
        <v>0</v>
      </c>
      <c r="P4389" s="6">
        <v>0</v>
      </c>
      <c r="Q4389" s="13">
        <v>0</v>
      </c>
      <c r="R4389" s="13">
        <v>0</v>
      </c>
      <c r="S4389" s="31">
        <v>50</v>
      </c>
      <c r="T4389" s="6">
        <f>VLOOKUP(E4389,'参数设置&amp;汇总'!S:U,3,0)</f>
        <v>0.05</v>
      </c>
      <c r="U4389" s="78">
        <f t="shared" si="340"/>
        <v>0.2</v>
      </c>
      <c r="V4389" s="13">
        <v>0.85000000000000009</v>
      </c>
      <c r="W4389" s="78">
        <f t="shared" si="342"/>
        <v>0.23529411764705882</v>
      </c>
      <c r="X4389" s="1">
        <f>VLOOKUP(E4389,'渗透率、续签率'!AG:AJ,4,0)</f>
        <v>4781.5</v>
      </c>
      <c r="Y4389" s="1">
        <f t="shared" si="343"/>
        <v>1125.0588235294117</v>
      </c>
      <c r="Z4389">
        <v>0</v>
      </c>
      <c r="AA4389" s="89">
        <f t="shared" si="344"/>
        <v>19126</v>
      </c>
      <c r="AH4389" s="37"/>
      <c r="AI4389" s="37"/>
      <c r="AJ4389" s="1"/>
      <c r="AK4389" s="37"/>
    </row>
    <row r="4390" spans="1:37" hidden="1">
      <c r="A4390" t="s">
        <v>64</v>
      </c>
      <c r="B4390" t="s">
        <v>2</v>
      </c>
      <c r="C4390" t="s">
        <v>5</v>
      </c>
      <c r="D4390" t="s">
        <v>116</v>
      </c>
      <c r="E4390" t="s">
        <v>517</v>
      </c>
      <c r="F4390" t="str">
        <f t="shared" si="341"/>
        <v>银川市少儿才艺</v>
      </c>
      <c r="G4390" t="s">
        <v>129</v>
      </c>
      <c r="H4390" t="s">
        <v>434</v>
      </c>
      <c r="I4390" t="s">
        <v>70</v>
      </c>
      <c r="J4390">
        <v>234</v>
      </c>
      <c r="K4390">
        <v>0</v>
      </c>
      <c r="L4390" s="13">
        <f>VLOOKUP(C4390,'渗透率、续签率'!B:C,2,0)</f>
        <v>0.52400000000000002</v>
      </c>
      <c r="M4390" s="6">
        <v>0</v>
      </c>
      <c r="N4390">
        <v>70</v>
      </c>
      <c r="O4390">
        <v>0</v>
      </c>
      <c r="P4390" s="6">
        <v>0</v>
      </c>
      <c r="Q4390" s="13">
        <v>7.0000000000000001E-3</v>
      </c>
      <c r="R4390" s="13">
        <v>0</v>
      </c>
      <c r="S4390" s="31">
        <v>597</v>
      </c>
      <c r="T4390" s="6">
        <f>VLOOKUP(E4390,'参数设置&amp;汇总'!S:U,3,0)</f>
        <v>0.05</v>
      </c>
      <c r="U4390" s="78">
        <f t="shared" si="340"/>
        <v>3.5</v>
      </c>
      <c r="V4390" s="13">
        <v>0.85000000000000009</v>
      </c>
      <c r="W4390" s="78">
        <f t="shared" si="342"/>
        <v>4.117647058823529</v>
      </c>
      <c r="X4390" s="1">
        <f>VLOOKUP(E4390,'渗透率、续签率'!AG:AJ,4,0)</f>
        <v>4781.5</v>
      </c>
      <c r="Y4390" s="1">
        <f t="shared" si="343"/>
        <v>19688.529411764703</v>
      </c>
      <c r="Z4390">
        <v>3</v>
      </c>
      <c r="AA4390" s="89">
        <f t="shared" si="344"/>
        <v>334705</v>
      </c>
      <c r="AH4390" s="37"/>
      <c r="AI4390" s="37"/>
      <c r="AJ4390" s="1"/>
      <c r="AK4390" s="37"/>
    </row>
    <row r="4391" spans="1:37" hidden="1">
      <c r="A4391" t="s">
        <v>64</v>
      </c>
      <c r="B4391" t="s">
        <v>2</v>
      </c>
      <c r="C4391" t="s">
        <v>5</v>
      </c>
      <c r="D4391" t="s">
        <v>116</v>
      </c>
      <c r="E4391" t="s">
        <v>517</v>
      </c>
      <c r="F4391" t="str">
        <f t="shared" si="341"/>
        <v>锡林郭勒盟少儿才艺</v>
      </c>
      <c r="G4391" t="s">
        <v>142</v>
      </c>
      <c r="H4391" t="s">
        <v>435</v>
      </c>
      <c r="I4391" t="s">
        <v>70</v>
      </c>
      <c r="J4391">
        <v>52</v>
      </c>
      <c r="K4391">
        <v>0</v>
      </c>
      <c r="L4391" s="13">
        <f>VLOOKUP(C4391,'渗透率、续签率'!B:C,2,0)</f>
        <v>0.52400000000000002</v>
      </c>
      <c r="M4391" s="6">
        <v>0</v>
      </c>
      <c r="N4391">
        <v>0</v>
      </c>
      <c r="O4391">
        <v>0</v>
      </c>
      <c r="P4391" s="6">
        <v>0</v>
      </c>
      <c r="Q4391" s="13">
        <v>0</v>
      </c>
      <c r="R4391" s="13">
        <v>0</v>
      </c>
      <c r="S4391" s="31">
        <v>47</v>
      </c>
      <c r="T4391" s="6">
        <f>VLOOKUP(E4391,'参数设置&amp;汇总'!S:U,3,0)</f>
        <v>0.05</v>
      </c>
      <c r="U4391" s="78">
        <f t="shared" si="340"/>
        <v>0</v>
      </c>
      <c r="V4391" s="13">
        <v>0.85000000000000009</v>
      </c>
      <c r="W4391" s="78">
        <f t="shared" si="342"/>
        <v>0</v>
      </c>
      <c r="X4391" s="1">
        <f>VLOOKUP(E4391,'渗透率、续签率'!AG:AJ,4,0)</f>
        <v>4781.5</v>
      </c>
      <c r="Y4391" s="1">
        <f t="shared" si="343"/>
        <v>0</v>
      </c>
      <c r="Z4391">
        <v>0</v>
      </c>
      <c r="AA4391" s="89">
        <f t="shared" si="344"/>
        <v>0</v>
      </c>
      <c r="AH4391" s="37"/>
      <c r="AI4391" s="37"/>
      <c r="AK4391" s="37"/>
    </row>
    <row r="4392" spans="1:37" hidden="1">
      <c r="A4392" t="s">
        <v>64</v>
      </c>
      <c r="B4392" t="s">
        <v>2</v>
      </c>
      <c r="C4392" t="s">
        <v>5</v>
      </c>
      <c r="D4392" t="s">
        <v>116</v>
      </c>
      <c r="E4392" t="s">
        <v>517</v>
      </c>
      <c r="F4392" t="str">
        <f t="shared" si="341"/>
        <v>锦州市少儿才艺</v>
      </c>
      <c r="G4392" t="s">
        <v>101</v>
      </c>
      <c r="H4392" t="s">
        <v>436</v>
      </c>
      <c r="I4392" t="s">
        <v>70</v>
      </c>
      <c r="J4392">
        <v>104</v>
      </c>
      <c r="K4392">
        <v>0</v>
      </c>
      <c r="L4392" s="13">
        <f>VLOOKUP(C4392,'渗透率、续签率'!B:C,2,0)</f>
        <v>0.52400000000000002</v>
      </c>
      <c r="M4392" s="6">
        <v>0</v>
      </c>
      <c r="N4392">
        <v>6</v>
      </c>
      <c r="O4392">
        <v>0</v>
      </c>
      <c r="P4392" s="6">
        <v>0</v>
      </c>
      <c r="Q4392" s="13">
        <v>0</v>
      </c>
      <c r="R4392" s="13">
        <v>0</v>
      </c>
      <c r="S4392" s="31">
        <v>106</v>
      </c>
      <c r="T4392" s="6">
        <f>VLOOKUP(E4392,'参数设置&amp;汇总'!S:U,3,0)</f>
        <v>0.05</v>
      </c>
      <c r="U4392" s="78">
        <f t="shared" si="340"/>
        <v>0.30000000000000004</v>
      </c>
      <c r="V4392" s="13">
        <v>0.85000000000000009</v>
      </c>
      <c r="W4392" s="78">
        <f t="shared" si="342"/>
        <v>0.35294117647058826</v>
      </c>
      <c r="X4392" s="1">
        <f>VLOOKUP(E4392,'渗透率、续签率'!AG:AJ,4,0)</f>
        <v>4781.5</v>
      </c>
      <c r="Y4392" s="1">
        <f t="shared" si="343"/>
        <v>1687.5882352941178</v>
      </c>
      <c r="Z4392">
        <v>1</v>
      </c>
      <c r="AA4392" s="89">
        <f t="shared" si="344"/>
        <v>28689</v>
      </c>
      <c r="AH4392" s="37"/>
      <c r="AI4392" s="37"/>
      <c r="AK4392" s="37"/>
    </row>
    <row r="4393" spans="1:37" hidden="1">
      <c r="A4393" t="s">
        <v>64</v>
      </c>
      <c r="B4393" t="s">
        <v>2</v>
      </c>
      <c r="C4393" t="s">
        <v>5</v>
      </c>
      <c r="D4393" t="s">
        <v>116</v>
      </c>
      <c r="E4393" t="s">
        <v>517</v>
      </c>
      <c r="F4393" t="str">
        <f t="shared" si="341"/>
        <v>镇江市少儿才艺</v>
      </c>
      <c r="G4393" t="s">
        <v>73</v>
      </c>
      <c r="H4393" t="s">
        <v>437</v>
      </c>
      <c r="I4393" t="s">
        <v>70</v>
      </c>
      <c r="J4393">
        <v>197</v>
      </c>
      <c r="K4393">
        <v>6</v>
      </c>
      <c r="L4393" s="13">
        <f>VLOOKUP(C4393,'渗透率、续签率'!B:C,2,0)</f>
        <v>0.52400000000000002</v>
      </c>
      <c r="M4393" s="6">
        <v>0.03</v>
      </c>
      <c r="N4393">
        <v>22</v>
      </c>
      <c r="O4393">
        <v>6</v>
      </c>
      <c r="P4393" s="6">
        <v>0.27</v>
      </c>
      <c r="Q4393" s="13">
        <v>0.47499999999999998</v>
      </c>
      <c r="R4393" s="13">
        <v>0.47499999999999998</v>
      </c>
      <c r="S4393" s="31">
        <v>375</v>
      </c>
      <c r="T4393" s="6">
        <f>VLOOKUP(E4393,'参数设置&amp;汇总'!S:U,3,0)</f>
        <v>0.05</v>
      </c>
      <c r="U4393" s="78">
        <f t="shared" si="340"/>
        <v>6</v>
      </c>
      <c r="V4393" s="13">
        <v>0.85000000000000009</v>
      </c>
      <c r="W4393" s="78">
        <f t="shared" si="342"/>
        <v>3.3599999999999994</v>
      </c>
      <c r="X4393" s="1">
        <f>VLOOKUP(E4393,'渗透率、续签率'!AG:AJ,4,0)</f>
        <v>4781.5</v>
      </c>
      <c r="Y4393" s="1">
        <f t="shared" si="343"/>
        <v>16065.839999999997</v>
      </c>
      <c r="Z4393">
        <v>11</v>
      </c>
      <c r="AA4393" s="89">
        <f t="shared" si="344"/>
        <v>105193</v>
      </c>
      <c r="AH4393" s="37"/>
      <c r="AI4393" s="37"/>
      <c r="AK4393" s="37"/>
    </row>
    <row r="4394" spans="1:37" hidden="1">
      <c r="A4394" t="s">
        <v>64</v>
      </c>
      <c r="B4394" t="s">
        <v>2</v>
      </c>
      <c r="C4394" t="s">
        <v>5</v>
      </c>
      <c r="D4394" t="s">
        <v>116</v>
      </c>
      <c r="E4394" t="s">
        <v>517</v>
      </c>
      <c r="F4394" t="str">
        <f t="shared" si="341"/>
        <v>长春市少儿才艺</v>
      </c>
      <c r="G4394" t="s">
        <v>188</v>
      </c>
      <c r="H4394" t="s">
        <v>438</v>
      </c>
      <c r="I4394" t="s">
        <v>70</v>
      </c>
      <c r="J4394">
        <v>582</v>
      </c>
      <c r="K4394">
        <v>12</v>
      </c>
      <c r="L4394" s="13">
        <f>VLOOKUP(C4394,'渗透率、续签率'!B:C,2,0)</f>
        <v>0.52400000000000002</v>
      </c>
      <c r="M4394" s="6">
        <v>0.02</v>
      </c>
      <c r="N4394">
        <v>175</v>
      </c>
      <c r="O4394">
        <v>12</v>
      </c>
      <c r="P4394" s="6">
        <v>7.0000000000000007E-2</v>
      </c>
      <c r="Q4394" s="13">
        <v>0.31900000000000001</v>
      </c>
      <c r="R4394" s="13">
        <v>0.193</v>
      </c>
      <c r="S4394" s="31">
        <v>1839</v>
      </c>
      <c r="T4394" s="6">
        <f>VLOOKUP(E4394,'参数设置&amp;汇总'!S:U,3,0)</f>
        <v>0.05</v>
      </c>
      <c r="U4394" s="78">
        <f t="shared" si="340"/>
        <v>12</v>
      </c>
      <c r="V4394" s="13">
        <v>0.85000000000000009</v>
      </c>
      <c r="W4394" s="78">
        <f t="shared" si="342"/>
        <v>6.7199999999999989</v>
      </c>
      <c r="X4394" s="1">
        <f>VLOOKUP(E4394,'渗透率、续签率'!AG:AJ,4,0)</f>
        <v>4781.5</v>
      </c>
      <c r="Y4394" s="1">
        <f t="shared" si="343"/>
        <v>32131.679999999993</v>
      </c>
      <c r="Z4394">
        <v>36</v>
      </c>
      <c r="AA4394" s="89">
        <f t="shared" si="344"/>
        <v>836762.5</v>
      </c>
      <c r="AH4394" s="37"/>
      <c r="AI4394" s="37"/>
      <c r="AK4394" s="37"/>
    </row>
    <row r="4395" spans="1:37" hidden="1">
      <c r="A4395" t="s">
        <v>64</v>
      </c>
      <c r="B4395" t="s">
        <v>2</v>
      </c>
      <c r="C4395" t="s">
        <v>5</v>
      </c>
      <c r="D4395" t="s">
        <v>116</v>
      </c>
      <c r="E4395" t="s">
        <v>517</v>
      </c>
      <c r="F4395" t="str">
        <f t="shared" si="341"/>
        <v>长治市少儿才艺</v>
      </c>
      <c r="G4395" t="s">
        <v>134</v>
      </c>
      <c r="H4395" t="s">
        <v>439</v>
      </c>
      <c r="I4395" t="s">
        <v>70</v>
      </c>
      <c r="J4395">
        <v>102</v>
      </c>
      <c r="K4395">
        <v>0</v>
      </c>
      <c r="L4395" s="13">
        <f>VLOOKUP(C4395,'渗透率、续签率'!B:C,2,0)</f>
        <v>0.52400000000000002</v>
      </c>
      <c r="M4395" s="6">
        <v>0</v>
      </c>
      <c r="N4395">
        <v>19</v>
      </c>
      <c r="O4395">
        <v>0</v>
      </c>
      <c r="P4395" s="6">
        <v>0</v>
      </c>
      <c r="Q4395" s="13">
        <v>0</v>
      </c>
      <c r="R4395" s="13">
        <v>0</v>
      </c>
      <c r="S4395" s="31">
        <v>129</v>
      </c>
      <c r="T4395" s="6">
        <f>VLOOKUP(E4395,'参数设置&amp;汇总'!S:U,3,0)</f>
        <v>0.05</v>
      </c>
      <c r="U4395" s="78">
        <f t="shared" si="340"/>
        <v>0.95000000000000007</v>
      </c>
      <c r="V4395" s="13">
        <v>0.85000000000000009</v>
      </c>
      <c r="W4395" s="78">
        <f t="shared" si="342"/>
        <v>1.1176470588235294</v>
      </c>
      <c r="X4395" s="1">
        <f>VLOOKUP(E4395,'渗透率、续签率'!AG:AJ,4,0)</f>
        <v>4781.5</v>
      </c>
      <c r="Y4395" s="1">
        <f t="shared" si="343"/>
        <v>5344.0294117647063</v>
      </c>
      <c r="Z4395">
        <v>1</v>
      </c>
      <c r="AA4395" s="89">
        <f t="shared" si="344"/>
        <v>90848.5</v>
      </c>
      <c r="AH4395" s="37"/>
      <c r="AI4395" s="37"/>
      <c r="AK4395" s="37"/>
    </row>
    <row r="4396" spans="1:37" hidden="1">
      <c r="A4396" t="s">
        <v>64</v>
      </c>
      <c r="B4396" t="s">
        <v>2</v>
      </c>
      <c r="C4396" t="s">
        <v>5</v>
      </c>
      <c r="D4396" t="s">
        <v>116</v>
      </c>
      <c r="E4396" t="s">
        <v>517</v>
      </c>
      <c r="F4396" t="str">
        <f t="shared" si="341"/>
        <v>阜新市少儿才艺</v>
      </c>
      <c r="G4396" t="s">
        <v>101</v>
      </c>
      <c r="H4396" t="s">
        <v>440</v>
      </c>
      <c r="I4396" t="s">
        <v>70</v>
      </c>
      <c r="J4396">
        <v>49</v>
      </c>
      <c r="K4396">
        <v>0</v>
      </c>
      <c r="L4396" s="13">
        <f>VLOOKUP(C4396,'渗透率、续签率'!B:C,2,0)</f>
        <v>0.52400000000000002</v>
      </c>
      <c r="M4396" s="6">
        <v>0</v>
      </c>
      <c r="N4396">
        <v>0</v>
      </c>
      <c r="O4396">
        <v>0</v>
      </c>
      <c r="P4396" s="6">
        <v>0</v>
      </c>
      <c r="Q4396" s="13">
        <v>0</v>
      </c>
      <c r="R4396" s="13">
        <v>0</v>
      </c>
      <c r="S4396" s="31">
        <v>26</v>
      </c>
      <c r="T4396" s="6">
        <f>VLOOKUP(E4396,'参数设置&amp;汇总'!S:U,3,0)</f>
        <v>0.05</v>
      </c>
      <c r="U4396" s="78">
        <f t="shared" si="340"/>
        <v>0</v>
      </c>
      <c r="V4396" s="13">
        <v>0.85000000000000009</v>
      </c>
      <c r="W4396" s="78">
        <f t="shared" si="342"/>
        <v>0</v>
      </c>
      <c r="X4396" s="1">
        <f>VLOOKUP(E4396,'渗透率、续签率'!AG:AJ,4,0)</f>
        <v>4781.5</v>
      </c>
      <c r="Y4396" s="1">
        <f t="shared" si="343"/>
        <v>0</v>
      </c>
      <c r="Z4396">
        <v>0</v>
      </c>
      <c r="AA4396" s="89">
        <f t="shared" si="344"/>
        <v>0</v>
      </c>
      <c r="AH4396" s="37"/>
      <c r="AI4396" s="37"/>
      <c r="AK4396" s="37"/>
    </row>
    <row r="4397" spans="1:37" hidden="1">
      <c r="A4397" t="s">
        <v>64</v>
      </c>
      <c r="B4397" t="s">
        <v>2</v>
      </c>
      <c r="C4397" t="s">
        <v>5</v>
      </c>
      <c r="D4397" t="s">
        <v>116</v>
      </c>
      <c r="E4397" t="s">
        <v>517</v>
      </c>
      <c r="F4397" t="str">
        <f t="shared" si="341"/>
        <v>阜阳市少儿才艺</v>
      </c>
      <c r="G4397" t="s">
        <v>94</v>
      </c>
      <c r="H4397" t="s">
        <v>441</v>
      </c>
      <c r="I4397" t="s">
        <v>68</v>
      </c>
      <c r="J4397">
        <v>284</v>
      </c>
      <c r="K4397">
        <v>3</v>
      </c>
      <c r="L4397" s="13">
        <f>VLOOKUP(C4397,'渗透率、续签率'!B:C,2,0)</f>
        <v>0.52400000000000002</v>
      </c>
      <c r="M4397" s="6">
        <v>0.01</v>
      </c>
      <c r="N4397">
        <v>22</v>
      </c>
      <c r="O4397">
        <v>3</v>
      </c>
      <c r="P4397" s="6">
        <v>0.14000000000000001</v>
      </c>
      <c r="Q4397" s="13">
        <v>7.3999999999999996E-2</v>
      </c>
      <c r="R4397" s="13">
        <v>3.5000000000000003E-2</v>
      </c>
      <c r="S4397" s="31">
        <v>295</v>
      </c>
      <c r="T4397" s="6">
        <f>VLOOKUP(E4397,'参数设置&amp;汇总'!S:U,3,0)</f>
        <v>0.05</v>
      </c>
      <c r="U4397" s="78">
        <f t="shared" si="340"/>
        <v>3</v>
      </c>
      <c r="V4397" s="13">
        <v>0.85000000000000009</v>
      </c>
      <c r="W4397" s="78">
        <f t="shared" si="342"/>
        <v>1.6799999999999997</v>
      </c>
      <c r="X4397" s="1">
        <f>VLOOKUP(E4397,'渗透率、续签率'!AG:AJ,4,0)</f>
        <v>4781.5</v>
      </c>
      <c r="Y4397" s="1">
        <f t="shared" si="343"/>
        <v>8032.9199999999983</v>
      </c>
      <c r="Z4397">
        <v>8</v>
      </c>
      <c r="AA4397" s="89">
        <f t="shared" si="344"/>
        <v>105193</v>
      </c>
      <c r="AH4397" s="37"/>
      <c r="AI4397" s="37"/>
      <c r="AK4397" s="37"/>
    </row>
    <row r="4398" spans="1:37" hidden="1">
      <c r="A4398" t="s">
        <v>64</v>
      </c>
      <c r="B4398" t="s">
        <v>2</v>
      </c>
      <c r="C4398" t="s">
        <v>5</v>
      </c>
      <c r="D4398" t="s">
        <v>116</v>
      </c>
      <c r="E4398" t="s">
        <v>517</v>
      </c>
      <c r="F4398" t="str">
        <f t="shared" si="341"/>
        <v>防城港市少儿才艺</v>
      </c>
      <c r="G4398" t="s">
        <v>88</v>
      </c>
      <c r="H4398" t="s">
        <v>442</v>
      </c>
      <c r="I4398" t="s">
        <v>68</v>
      </c>
      <c r="J4398">
        <v>30</v>
      </c>
      <c r="K4398">
        <v>0</v>
      </c>
      <c r="L4398" s="13">
        <f>VLOOKUP(C4398,'渗透率、续签率'!B:C,2,0)</f>
        <v>0.52400000000000002</v>
      </c>
      <c r="M4398" s="6">
        <v>0</v>
      </c>
      <c r="N4398">
        <v>3</v>
      </c>
      <c r="O4398">
        <v>0</v>
      </c>
      <c r="P4398" s="6">
        <v>0</v>
      </c>
      <c r="Q4398" s="13">
        <v>0</v>
      </c>
      <c r="R4398" s="13">
        <v>0</v>
      </c>
      <c r="S4398" s="31">
        <v>40</v>
      </c>
      <c r="T4398" s="6">
        <f>VLOOKUP(E4398,'参数设置&amp;汇总'!S:U,3,0)</f>
        <v>0.05</v>
      </c>
      <c r="U4398" s="78">
        <f t="shared" si="340"/>
        <v>0.15000000000000002</v>
      </c>
      <c r="V4398" s="13">
        <v>0.85000000000000009</v>
      </c>
      <c r="W4398" s="78">
        <f t="shared" si="342"/>
        <v>0.17647058823529413</v>
      </c>
      <c r="X4398" s="1">
        <f>VLOOKUP(E4398,'渗透率、续签率'!AG:AJ,4,0)</f>
        <v>4781.5</v>
      </c>
      <c r="Y4398" s="1">
        <f t="shared" si="343"/>
        <v>843.7941176470589</v>
      </c>
      <c r="Z4398">
        <v>0</v>
      </c>
      <c r="AA4398" s="89">
        <f t="shared" si="344"/>
        <v>14344.5</v>
      </c>
      <c r="AH4398" s="37"/>
      <c r="AI4398" s="37"/>
      <c r="AK4398" s="37"/>
    </row>
    <row r="4399" spans="1:37" hidden="1">
      <c r="A4399" t="s">
        <v>64</v>
      </c>
      <c r="B4399" t="s">
        <v>2</v>
      </c>
      <c r="C4399" t="s">
        <v>5</v>
      </c>
      <c r="D4399" t="s">
        <v>116</v>
      </c>
      <c r="E4399" t="s">
        <v>517</v>
      </c>
      <c r="F4399" t="str">
        <f t="shared" si="341"/>
        <v>阳江市少儿才艺</v>
      </c>
      <c r="G4399" t="s">
        <v>75</v>
      </c>
      <c r="H4399" t="s">
        <v>443</v>
      </c>
      <c r="I4399" t="s">
        <v>68</v>
      </c>
      <c r="J4399">
        <v>96</v>
      </c>
      <c r="K4399">
        <v>0</v>
      </c>
      <c r="L4399" s="13">
        <f>VLOOKUP(C4399,'渗透率、续签率'!B:C,2,0)</f>
        <v>0.52400000000000002</v>
      </c>
      <c r="M4399" s="6">
        <v>0</v>
      </c>
      <c r="N4399">
        <v>3</v>
      </c>
      <c r="O4399">
        <v>0</v>
      </c>
      <c r="P4399" s="6">
        <v>0</v>
      </c>
      <c r="Q4399" s="13">
        <v>0</v>
      </c>
      <c r="R4399" s="13">
        <v>0</v>
      </c>
      <c r="S4399" s="31">
        <v>80</v>
      </c>
      <c r="T4399" s="6">
        <f>VLOOKUP(E4399,'参数设置&amp;汇总'!S:U,3,0)</f>
        <v>0.05</v>
      </c>
      <c r="U4399" s="78">
        <f t="shared" si="340"/>
        <v>0.15000000000000002</v>
      </c>
      <c r="V4399" s="13">
        <v>0.85000000000000009</v>
      </c>
      <c r="W4399" s="78">
        <f t="shared" si="342"/>
        <v>0.17647058823529413</v>
      </c>
      <c r="X4399" s="1">
        <f>VLOOKUP(E4399,'渗透率、续签率'!AG:AJ,4,0)</f>
        <v>4781.5</v>
      </c>
      <c r="Y4399" s="1">
        <f t="shared" si="343"/>
        <v>843.7941176470589</v>
      </c>
      <c r="Z4399">
        <v>2</v>
      </c>
      <c r="AA4399" s="89">
        <f t="shared" si="344"/>
        <v>14344.5</v>
      </c>
      <c r="AH4399" s="37"/>
      <c r="AI4399" s="37"/>
      <c r="AK4399" s="37"/>
    </row>
    <row r="4400" spans="1:37" hidden="1">
      <c r="A4400" t="s">
        <v>64</v>
      </c>
      <c r="B4400" t="s">
        <v>2</v>
      </c>
      <c r="C4400" t="s">
        <v>5</v>
      </c>
      <c r="D4400" t="s">
        <v>116</v>
      </c>
      <c r="E4400" t="s">
        <v>517</v>
      </c>
      <c r="F4400" t="str">
        <f t="shared" si="341"/>
        <v>阳泉市少儿才艺</v>
      </c>
      <c r="G4400" t="s">
        <v>134</v>
      </c>
      <c r="H4400" t="s">
        <v>444</v>
      </c>
      <c r="I4400" t="s">
        <v>70</v>
      </c>
      <c r="J4400">
        <v>47</v>
      </c>
      <c r="K4400">
        <v>0</v>
      </c>
      <c r="L4400" s="13">
        <f>VLOOKUP(C4400,'渗透率、续签率'!B:C,2,0)</f>
        <v>0.52400000000000002</v>
      </c>
      <c r="M4400" s="6">
        <v>0</v>
      </c>
      <c r="N4400">
        <v>7</v>
      </c>
      <c r="O4400">
        <v>0</v>
      </c>
      <c r="P4400" s="6">
        <v>0</v>
      </c>
      <c r="Q4400" s="13">
        <v>0</v>
      </c>
      <c r="R4400" s="13">
        <v>0</v>
      </c>
      <c r="S4400" s="31">
        <v>65</v>
      </c>
      <c r="T4400" s="6">
        <f>VLOOKUP(E4400,'参数设置&amp;汇总'!S:U,3,0)</f>
        <v>0.05</v>
      </c>
      <c r="U4400" s="78">
        <f t="shared" si="340"/>
        <v>0.35000000000000003</v>
      </c>
      <c r="V4400" s="13">
        <v>0.85000000000000009</v>
      </c>
      <c r="W4400" s="78">
        <f t="shared" si="342"/>
        <v>0.41176470588235292</v>
      </c>
      <c r="X4400" s="1">
        <f>VLOOKUP(E4400,'渗透率、续签率'!AG:AJ,4,0)</f>
        <v>4781.5</v>
      </c>
      <c r="Y4400" s="1">
        <f t="shared" si="343"/>
        <v>1968.8529411764705</v>
      </c>
      <c r="Z4400">
        <v>2</v>
      </c>
      <c r="AA4400" s="89">
        <f t="shared" si="344"/>
        <v>33470.5</v>
      </c>
      <c r="AH4400" s="37"/>
      <c r="AI4400" s="37"/>
      <c r="AK4400" s="37"/>
    </row>
    <row r="4401" spans="1:37" hidden="1">
      <c r="A4401" t="s">
        <v>64</v>
      </c>
      <c r="B4401" t="s">
        <v>2</v>
      </c>
      <c r="C4401" t="s">
        <v>5</v>
      </c>
      <c r="D4401" t="s">
        <v>116</v>
      </c>
      <c r="E4401" t="s">
        <v>517</v>
      </c>
      <c r="F4401" t="str">
        <f t="shared" si="341"/>
        <v>阿克苏地区少儿才艺</v>
      </c>
      <c r="G4401" t="s">
        <v>145</v>
      </c>
      <c r="H4401" t="s">
        <v>445</v>
      </c>
      <c r="I4401" t="s">
        <v>70</v>
      </c>
      <c r="J4401">
        <v>35</v>
      </c>
      <c r="K4401">
        <v>0</v>
      </c>
      <c r="L4401" s="13">
        <f>VLOOKUP(C4401,'渗透率、续签率'!B:C,2,0)</f>
        <v>0.52400000000000002</v>
      </c>
      <c r="M4401" s="6">
        <v>0</v>
      </c>
      <c r="N4401">
        <v>9</v>
      </c>
      <c r="O4401">
        <v>0</v>
      </c>
      <c r="P4401" s="6">
        <v>0</v>
      </c>
      <c r="Q4401" s="13">
        <v>0</v>
      </c>
      <c r="R4401" s="13">
        <v>0</v>
      </c>
      <c r="S4401" s="31">
        <v>43</v>
      </c>
      <c r="T4401" s="6">
        <f>VLOOKUP(E4401,'参数设置&amp;汇总'!S:U,3,0)</f>
        <v>0.05</v>
      </c>
      <c r="U4401" s="78">
        <f t="shared" si="340"/>
        <v>0.45</v>
      </c>
      <c r="V4401" s="13">
        <v>0.85000000000000009</v>
      </c>
      <c r="W4401" s="78">
        <f t="shared" si="342"/>
        <v>0.52941176470588236</v>
      </c>
      <c r="X4401" s="1">
        <f>VLOOKUP(E4401,'渗透率、续签率'!AG:AJ,4,0)</f>
        <v>4781.5</v>
      </c>
      <c r="Y4401" s="1">
        <f t="shared" si="343"/>
        <v>2531.3823529411766</v>
      </c>
      <c r="Z4401">
        <v>0</v>
      </c>
      <c r="AA4401" s="89">
        <f t="shared" si="344"/>
        <v>43033.5</v>
      </c>
      <c r="AH4401" s="37"/>
      <c r="AI4401" s="37"/>
      <c r="AJ4401" s="1"/>
      <c r="AK4401" s="37"/>
    </row>
    <row r="4402" spans="1:37" hidden="1">
      <c r="A4402" t="s">
        <v>64</v>
      </c>
      <c r="B4402" t="s">
        <v>2</v>
      </c>
      <c r="C4402" t="s">
        <v>5</v>
      </c>
      <c r="D4402" t="s">
        <v>116</v>
      </c>
      <c r="E4402" t="s">
        <v>517</v>
      </c>
      <c r="F4402" t="str">
        <f t="shared" si="341"/>
        <v>阿勒泰地区少儿才艺</v>
      </c>
      <c r="G4402" t="s">
        <v>145</v>
      </c>
      <c r="H4402" t="s">
        <v>446</v>
      </c>
      <c r="I4402" t="s">
        <v>70</v>
      </c>
      <c r="J4402">
        <v>6</v>
      </c>
      <c r="K4402">
        <v>0</v>
      </c>
      <c r="L4402" s="13">
        <f>VLOOKUP(C4402,'渗透率、续签率'!B:C,2,0)</f>
        <v>0.52400000000000002</v>
      </c>
      <c r="M4402" s="6">
        <v>0</v>
      </c>
      <c r="N4402">
        <v>0</v>
      </c>
      <c r="O4402">
        <v>0</v>
      </c>
      <c r="P4402" s="6">
        <v>0</v>
      </c>
      <c r="Q4402" s="13">
        <v>0</v>
      </c>
      <c r="R4402" s="13">
        <v>0</v>
      </c>
      <c r="S4402" s="31">
        <v>4</v>
      </c>
      <c r="T4402" s="6">
        <f>VLOOKUP(E4402,'参数设置&amp;汇总'!S:U,3,0)</f>
        <v>0.05</v>
      </c>
      <c r="U4402" s="78">
        <f t="shared" si="340"/>
        <v>0</v>
      </c>
      <c r="V4402" s="13">
        <v>0.85000000000000009</v>
      </c>
      <c r="W4402" s="78">
        <f t="shared" si="342"/>
        <v>0</v>
      </c>
      <c r="X4402" s="1">
        <f>VLOOKUP(E4402,'渗透率、续签率'!AG:AJ,4,0)</f>
        <v>4781.5</v>
      </c>
      <c r="Y4402" s="1">
        <f t="shared" si="343"/>
        <v>0</v>
      </c>
      <c r="Z4402">
        <v>0</v>
      </c>
      <c r="AA4402" s="89">
        <f t="shared" si="344"/>
        <v>0</v>
      </c>
      <c r="AH4402" s="37"/>
      <c r="AI4402" s="37"/>
      <c r="AJ4402" s="1"/>
      <c r="AK4402" s="37"/>
    </row>
    <row r="4403" spans="1:37" hidden="1">
      <c r="A4403" t="s">
        <v>64</v>
      </c>
      <c r="B4403" t="s">
        <v>2</v>
      </c>
      <c r="C4403" t="s">
        <v>5</v>
      </c>
      <c r="D4403" t="s">
        <v>116</v>
      </c>
      <c r="E4403" t="s">
        <v>517</v>
      </c>
      <c r="F4403" t="str">
        <f t="shared" si="341"/>
        <v>阿坝藏族羌族自治州少儿才艺</v>
      </c>
      <c r="G4403" t="s">
        <v>77</v>
      </c>
      <c r="H4403" t="s">
        <v>447</v>
      </c>
      <c r="I4403" t="s">
        <v>70</v>
      </c>
      <c r="J4403">
        <v>9</v>
      </c>
      <c r="K4403">
        <v>0</v>
      </c>
      <c r="L4403" s="13">
        <f>VLOOKUP(C4403,'渗透率、续签率'!B:C,2,0)</f>
        <v>0.52400000000000002</v>
      </c>
      <c r="M4403" s="6">
        <v>0</v>
      </c>
      <c r="N4403">
        <v>0</v>
      </c>
      <c r="O4403">
        <v>0</v>
      </c>
      <c r="P4403" s="6">
        <v>0</v>
      </c>
      <c r="Q4403" s="13">
        <v>0</v>
      </c>
      <c r="R4403" s="13">
        <v>0</v>
      </c>
      <c r="S4403" s="31">
        <v>4</v>
      </c>
      <c r="T4403" s="6">
        <f>VLOOKUP(E4403,'参数设置&amp;汇总'!S:U,3,0)</f>
        <v>0.05</v>
      </c>
      <c r="U4403" s="78">
        <f t="shared" si="340"/>
        <v>0</v>
      </c>
      <c r="V4403" s="13">
        <v>0.85000000000000009</v>
      </c>
      <c r="W4403" s="78">
        <f t="shared" si="342"/>
        <v>0</v>
      </c>
      <c r="X4403" s="1">
        <f>VLOOKUP(E4403,'渗透率、续签率'!AG:AJ,4,0)</f>
        <v>4781.5</v>
      </c>
      <c r="Y4403" s="1">
        <f t="shared" si="343"/>
        <v>0</v>
      </c>
      <c r="Z4403">
        <v>0</v>
      </c>
      <c r="AA4403" s="89">
        <f t="shared" si="344"/>
        <v>0</v>
      </c>
      <c r="AH4403" s="37"/>
      <c r="AI4403" s="37"/>
      <c r="AK4403" s="37"/>
    </row>
    <row r="4404" spans="1:37" hidden="1">
      <c r="A4404" t="s">
        <v>64</v>
      </c>
      <c r="B4404" t="s">
        <v>2</v>
      </c>
      <c r="C4404" t="s">
        <v>5</v>
      </c>
      <c r="D4404" t="s">
        <v>116</v>
      </c>
      <c r="E4404" t="s">
        <v>517</v>
      </c>
      <c r="F4404" t="str">
        <f t="shared" si="341"/>
        <v>阿拉善盟少儿才艺</v>
      </c>
      <c r="G4404" t="s">
        <v>142</v>
      </c>
      <c r="H4404" t="s">
        <v>448</v>
      </c>
      <c r="I4404" t="s">
        <v>70</v>
      </c>
      <c r="J4404">
        <v>14</v>
      </c>
      <c r="K4404">
        <v>0</v>
      </c>
      <c r="L4404" s="13">
        <f>VLOOKUP(C4404,'渗透率、续签率'!B:C,2,0)</f>
        <v>0.52400000000000002</v>
      </c>
      <c r="M4404" s="6">
        <v>0</v>
      </c>
      <c r="N4404">
        <v>0</v>
      </c>
      <c r="O4404">
        <v>0</v>
      </c>
      <c r="P4404" s="6">
        <v>0</v>
      </c>
      <c r="Q4404" s="13">
        <v>0</v>
      </c>
      <c r="R4404" s="13">
        <v>0</v>
      </c>
      <c r="S4404" s="31">
        <v>9</v>
      </c>
      <c r="T4404" s="6">
        <f>VLOOKUP(E4404,'参数设置&amp;汇总'!S:U,3,0)</f>
        <v>0.05</v>
      </c>
      <c r="U4404" s="78">
        <f t="shared" si="340"/>
        <v>0</v>
      </c>
      <c r="V4404" s="13">
        <v>0.85000000000000009</v>
      </c>
      <c r="W4404" s="78">
        <f t="shared" si="342"/>
        <v>0</v>
      </c>
      <c r="X4404" s="1">
        <f>VLOOKUP(E4404,'渗透率、续签率'!AG:AJ,4,0)</f>
        <v>4781.5</v>
      </c>
      <c r="Y4404" s="1">
        <f t="shared" si="343"/>
        <v>0</v>
      </c>
      <c r="Z4404">
        <v>0</v>
      </c>
      <c r="AA4404" s="89">
        <f t="shared" si="344"/>
        <v>0</v>
      </c>
      <c r="AH4404" s="37"/>
      <c r="AI4404" s="37"/>
      <c r="AK4404" s="37"/>
    </row>
    <row r="4405" spans="1:37" hidden="1">
      <c r="A4405" t="s">
        <v>64</v>
      </c>
      <c r="B4405" t="s">
        <v>2</v>
      </c>
      <c r="C4405" t="s">
        <v>5</v>
      </c>
      <c r="D4405" t="s">
        <v>116</v>
      </c>
      <c r="E4405" t="s">
        <v>517</v>
      </c>
      <c r="F4405" t="str">
        <f t="shared" si="341"/>
        <v>阿拉尔市少儿才艺</v>
      </c>
      <c r="G4405" t="s">
        <v>145</v>
      </c>
      <c r="H4405" t="s">
        <v>449</v>
      </c>
      <c r="I4405" t="s">
        <v>70</v>
      </c>
      <c r="J4405">
        <v>11</v>
      </c>
      <c r="K4405">
        <v>0</v>
      </c>
      <c r="L4405" s="13">
        <f>VLOOKUP(C4405,'渗透率、续签率'!B:C,2,0)</f>
        <v>0.52400000000000002</v>
      </c>
      <c r="M4405" s="6">
        <v>0</v>
      </c>
      <c r="N4405">
        <v>1</v>
      </c>
      <c r="O4405">
        <v>0</v>
      </c>
      <c r="P4405" s="6">
        <v>0</v>
      </c>
      <c r="Q4405" s="13">
        <v>0</v>
      </c>
      <c r="R4405" s="13">
        <v>0</v>
      </c>
      <c r="S4405" s="31">
        <v>17</v>
      </c>
      <c r="T4405" s="6">
        <f>VLOOKUP(E4405,'参数设置&amp;汇总'!S:U,3,0)</f>
        <v>0.05</v>
      </c>
      <c r="U4405" s="78">
        <f t="shared" si="340"/>
        <v>0.05</v>
      </c>
      <c r="V4405" s="13">
        <v>0.85000000000000009</v>
      </c>
      <c r="W4405" s="78">
        <f t="shared" si="342"/>
        <v>5.8823529411764705E-2</v>
      </c>
      <c r="X4405" s="1">
        <f>VLOOKUP(E4405,'渗透率、续签率'!AG:AJ,4,0)</f>
        <v>4781.5</v>
      </c>
      <c r="Y4405" s="1">
        <f t="shared" si="343"/>
        <v>281.26470588235293</v>
      </c>
      <c r="Z4405">
        <v>1</v>
      </c>
      <c r="AA4405" s="89">
        <f t="shared" si="344"/>
        <v>4781.5</v>
      </c>
    </row>
    <row r="4406" spans="1:37" hidden="1">
      <c r="A4406" t="s">
        <v>64</v>
      </c>
      <c r="B4406" t="s">
        <v>2</v>
      </c>
      <c r="C4406" t="s">
        <v>5</v>
      </c>
      <c r="D4406" t="s">
        <v>116</v>
      </c>
      <c r="E4406" t="s">
        <v>517</v>
      </c>
      <c r="F4406" t="str">
        <f t="shared" si="341"/>
        <v>阿里地区少儿才艺</v>
      </c>
      <c r="G4406" t="s">
        <v>237</v>
      </c>
      <c r="H4406" t="s">
        <v>450</v>
      </c>
      <c r="I4406" t="s">
        <v>57</v>
      </c>
      <c r="J4406">
        <v>1</v>
      </c>
      <c r="K4406">
        <v>0</v>
      </c>
      <c r="L4406" s="13">
        <f>VLOOKUP(C4406,'渗透率、续签率'!B:C,2,0)</f>
        <v>0.52400000000000002</v>
      </c>
      <c r="M4406" s="6">
        <v>0</v>
      </c>
      <c r="N4406">
        <v>0</v>
      </c>
      <c r="O4406">
        <v>0</v>
      </c>
      <c r="P4406" s="6">
        <v>0</v>
      </c>
      <c r="Q4406" s="13">
        <v>0</v>
      </c>
      <c r="R4406" s="13">
        <v>0</v>
      </c>
      <c r="S4406" s="31">
        <v>0</v>
      </c>
      <c r="T4406" s="6">
        <f>VLOOKUP(E4406,'参数设置&amp;汇总'!S:U,3,0)</f>
        <v>0.05</v>
      </c>
      <c r="U4406" s="78">
        <f t="shared" si="340"/>
        <v>0</v>
      </c>
      <c r="V4406" s="13">
        <v>0.85000000000000009</v>
      </c>
      <c r="W4406" s="78">
        <f t="shared" si="342"/>
        <v>0</v>
      </c>
      <c r="X4406" s="1">
        <f>VLOOKUP(E4406,'渗透率、续签率'!AG:AJ,4,0)</f>
        <v>4781.5</v>
      </c>
      <c r="Y4406" s="1">
        <f t="shared" si="343"/>
        <v>0</v>
      </c>
      <c r="Z4406">
        <v>0</v>
      </c>
      <c r="AA4406" s="89">
        <f t="shared" si="344"/>
        <v>0</v>
      </c>
      <c r="AH4406" s="37"/>
      <c r="AI4406" s="37"/>
      <c r="AK4406" s="37"/>
    </row>
    <row r="4407" spans="1:37" hidden="1">
      <c r="A4407" t="s">
        <v>64</v>
      </c>
      <c r="B4407" t="s">
        <v>2</v>
      </c>
      <c r="C4407" t="s">
        <v>5</v>
      </c>
      <c r="D4407" t="s">
        <v>116</v>
      </c>
      <c r="E4407" t="s">
        <v>517</v>
      </c>
      <c r="F4407" t="str">
        <f t="shared" si="341"/>
        <v>陇南市少儿才艺</v>
      </c>
      <c r="G4407" t="s">
        <v>132</v>
      </c>
      <c r="H4407" t="s">
        <v>451</v>
      </c>
      <c r="I4407" t="s">
        <v>70</v>
      </c>
      <c r="J4407">
        <v>31</v>
      </c>
      <c r="K4407">
        <v>0</v>
      </c>
      <c r="L4407" s="13">
        <f>VLOOKUP(C4407,'渗透率、续签率'!B:C,2,0)</f>
        <v>0.52400000000000002</v>
      </c>
      <c r="M4407" s="6">
        <v>0</v>
      </c>
      <c r="N4407">
        <v>0</v>
      </c>
      <c r="O4407">
        <v>0</v>
      </c>
      <c r="P4407" s="6">
        <v>0</v>
      </c>
      <c r="Q4407" s="13">
        <v>0</v>
      </c>
      <c r="R4407" s="13">
        <v>0</v>
      </c>
      <c r="S4407" s="31">
        <v>15</v>
      </c>
      <c r="T4407" s="6">
        <f>VLOOKUP(E4407,'参数设置&amp;汇总'!S:U,3,0)</f>
        <v>0.05</v>
      </c>
      <c r="U4407" s="78">
        <f t="shared" si="340"/>
        <v>0</v>
      </c>
      <c r="V4407" s="13">
        <v>0.85000000000000009</v>
      </c>
      <c r="W4407" s="78">
        <f t="shared" si="342"/>
        <v>0</v>
      </c>
      <c r="X4407" s="1">
        <f>VLOOKUP(E4407,'渗透率、续签率'!AG:AJ,4,0)</f>
        <v>4781.5</v>
      </c>
      <c r="Y4407" s="1">
        <f t="shared" si="343"/>
        <v>0</v>
      </c>
      <c r="Z4407">
        <v>0</v>
      </c>
      <c r="AA4407" s="89">
        <f t="shared" si="344"/>
        <v>0</v>
      </c>
      <c r="AH4407" s="37"/>
      <c r="AI4407" s="37"/>
      <c r="AK4407" s="37"/>
    </row>
    <row r="4408" spans="1:37" hidden="1">
      <c r="A4408" t="s">
        <v>64</v>
      </c>
      <c r="B4408" t="s">
        <v>2</v>
      </c>
      <c r="C4408" t="s">
        <v>5</v>
      </c>
      <c r="D4408" t="s">
        <v>116</v>
      </c>
      <c r="E4408" t="s">
        <v>517</v>
      </c>
      <c r="F4408" t="str">
        <f t="shared" si="341"/>
        <v>陵水黎族自治县少儿才艺</v>
      </c>
      <c r="G4408" t="s">
        <v>120</v>
      </c>
      <c r="H4408" t="s">
        <v>452</v>
      </c>
      <c r="I4408" t="s">
        <v>68</v>
      </c>
      <c r="J4408">
        <v>14</v>
      </c>
      <c r="K4408">
        <v>0</v>
      </c>
      <c r="L4408" s="13">
        <f>VLOOKUP(C4408,'渗透率、续签率'!B:C,2,0)</f>
        <v>0.52400000000000002</v>
      </c>
      <c r="M4408" s="6">
        <v>0</v>
      </c>
      <c r="N4408">
        <v>0</v>
      </c>
      <c r="O4408">
        <v>0</v>
      </c>
      <c r="P4408" s="6">
        <v>0</v>
      </c>
      <c r="Q4408" s="13">
        <v>0</v>
      </c>
      <c r="R4408" s="13">
        <v>0</v>
      </c>
      <c r="S4408" s="31">
        <v>10</v>
      </c>
      <c r="T4408" s="6">
        <f>VLOOKUP(E4408,'参数设置&amp;汇总'!S:U,3,0)</f>
        <v>0.05</v>
      </c>
      <c r="U4408" s="78">
        <f t="shared" si="340"/>
        <v>0</v>
      </c>
      <c r="V4408" s="13">
        <v>0.85000000000000009</v>
      </c>
      <c r="W4408" s="78">
        <f t="shared" si="342"/>
        <v>0</v>
      </c>
      <c r="X4408" s="1">
        <f>VLOOKUP(E4408,'渗透率、续签率'!AG:AJ,4,0)</f>
        <v>4781.5</v>
      </c>
      <c r="Y4408" s="1">
        <f t="shared" si="343"/>
        <v>0</v>
      </c>
      <c r="Z4408">
        <v>0</v>
      </c>
      <c r="AA4408" s="89">
        <f t="shared" si="344"/>
        <v>0</v>
      </c>
      <c r="AH4408" s="37"/>
      <c r="AI4408" s="37"/>
      <c r="AK4408" s="37"/>
    </row>
    <row r="4409" spans="1:37" hidden="1">
      <c r="A4409" t="s">
        <v>64</v>
      </c>
      <c r="B4409" t="s">
        <v>2</v>
      </c>
      <c r="C4409" t="s">
        <v>5</v>
      </c>
      <c r="D4409" t="s">
        <v>116</v>
      </c>
      <c r="E4409" t="s">
        <v>517</v>
      </c>
      <c r="F4409" t="str">
        <f t="shared" si="341"/>
        <v>随州市少儿才艺</v>
      </c>
      <c r="G4409" t="s">
        <v>81</v>
      </c>
      <c r="H4409" t="s">
        <v>453</v>
      </c>
      <c r="I4409" t="s">
        <v>68</v>
      </c>
      <c r="J4409">
        <v>65</v>
      </c>
      <c r="K4409">
        <v>0</v>
      </c>
      <c r="L4409" s="13">
        <f>VLOOKUP(C4409,'渗透率、续签率'!B:C,2,0)</f>
        <v>0.52400000000000002</v>
      </c>
      <c r="M4409" s="6">
        <v>0</v>
      </c>
      <c r="N4409">
        <v>5</v>
      </c>
      <c r="O4409">
        <v>0</v>
      </c>
      <c r="P4409" s="6">
        <v>0</v>
      </c>
      <c r="Q4409" s="13">
        <v>0</v>
      </c>
      <c r="R4409" s="13">
        <v>0</v>
      </c>
      <c r="S4409" s="31">
        <v>74</v>
      </c>
      <c r="T4409" s="6">
        <f>VLOOKUP(E4409,'参数设置&amp;汇总'!S:U,3,0)</f>
        <v>0.05</v>
      </c>
      <c r="U4409" s="78">
        <f t="shared" si="340"/>
        <v>0.25</v>
      </c>
      <c r="V4409" s="13">
        <v>0.85000000000000009</v>
      </c>
      <c r="W4409" s="78">
        <f t="shared" si="342"/>
        <v>0.29411764705882348</v>
      </c>
      <c r="X4409" s="1">
        <f>VLOOKUP(E4409,'渗透率、续签率'!AG:AJ,4,0)</f>
        <v>4781.5</v>
      </c>
      <c r="Y4409" s="1">
        <f t="shared" si="343"/>
        <v>1406.3235294117644</v>
      </c>
      <c r="Z4409">
        <v>1</v>
      </c>
      <c r="AA4409" s="89">
        <f t="shared" si="344"/>
        <v>23907.5</v>
      </c>
      <c r="AH4409" s="37"/>
      <c r="AI4409" s="37"/>
      <c r="AJ4409" s="1"/>
      <c r="AK4409" s="37"/>
    </row>
    <row r="4410" spans="1:37" hidden="1">
      <c r="A4410" t="s">
        <v>64</v>
      </c>
      <c r="B4410" t="s">
        <v>2</v>
      </c>
      <c r="C4410" t="s">
        <v>5</v>
      </c>
      <c r="D4410" t="s">
        <v>116</v>
      </c>
      <c r="E4410" t="s">
        <v>517</v>
      </c>
      <c r="F4410" t="str">
        <f t="shared" si="341"/>
        <v>雅安市少儿才艺</v>
      </c>
      <c r="G4410" t="s">
        <v>77</v>
      </c>
      <c r="H4410" t="s">
        <v>454</v>
      </c>
      <c r="I4410" t="s">
        <v>70</v>
      </c>
      <c r="J4410">
        <v>40</v>
      </c>
      <c r="K4410">
        <v>0</v>
      </c>
      <c r="L4410" s="13">
        <f>VLOOKUP(C4410,'渗透率、续签率'!B:C,2,0)</f>
        <v>0.52400000000000002</v>
      </c>
      <c r="M4410" s="6">
        <v>0</v>
      </c>
      <c r="N4410">
        <v>3</v>
      </c>
      <c r="O4410">
        <v>0</v>
      </c>
      <c r="P4410" s="6">
        <v>0</v>
      </c>
      <c r="Q4410" s="13">
        <v>0</v>
      </c>
      <c r="R4410" s="13">
        <v>0</v>
      </c>
      <c r="S4410" s="31">
        <v>37</v>
      </c>
      <c r="T4410" s="6">
        <f>VLOOKUP(E4410,'参数设置&amp;汇总'!S:U,3,0)</f>
        <v>0.05</v>
      </c>
      <c r="U4410" s="78">
        <f t="shared" si="340"/>
        <v>0.15000000000000002</v>
      </c>
      <c r="V4410" s="13">
        <v>0.85000000000000009</v>
      </c>
      <c r="W4410" s="78">
        <f t="shared" si="342"/>
        <v>0.17647058823529413</v>
      </c>
      <c r="X4410" s="1">
        <f>VLOOKUP(E4410,'渗透率、续签率'!AG:AJ,4,0)</f>
        <v>4781.5</v>
      </c>
      <c r="Y4410" s="1">
        <f t="shared" si="343"/>
        <v>843.7941176470589</v>
      </c>
      <c r="Z4410">
        <v>2</v>
      </c>
      <c r="AA4410" s="89">
        <f t="shared" si="344"/>
        <v>14344.5</v>
      </c>
      <c r="AH4410" s="37"/>
      <c r="AI4410" s="37"/>
      <c r="AK4410" s="37"/>
    </row>
    <row r="4411" spans="1:37" hidden="1">
      <c r="A4411" t="s">
        <v>64</v>
      </c>
      <c r="B4411" t="s">
        <v>2</v>
      </c>
      <c r="C4411" t="s">
        <v>5</v>
      </c>
      <c r="D4411" t="s">
        <v>116</v>
      </c>
      <c r="E4411" t="s">
        <v>517</v>
      </c>
      <c r="F4411" t="str">
        <f t="shared" si="341"/>
        <v>鞍山市少儿才艺</v>
      </c>
      <c r="G4411" t="s">
        <v>101</v>
      </c>
      <c r="H4411" t="s">
        <v>455</v>
      </c>
      <c r="I4411" t="s">
        <v>70</v>
      </c>
      <c r="J4411">
        <v>112</v>
      </c>
      <c r="K4411">
        <v>0</v>
      </c>
      <c r="L4411" s="13">
        <f>VLOOKUP(C4411,'渗透率、续签率'!B:C,2,0)</f>
        <v>0.52400000000000002</v>
      </c>
      <c r="M4411" s="6">
        <v>0</v>
      </c>
      <c r="N4411">
        <v>14</v>
      </c>
      <c r="O4411">
        <v>0</v>
      </c>
      <c r="P4411" s="6">
        <v>0</v>
      </c>
      <c r="Q4411" s="13">
        <v>0</v>
      </c>
      <c r="R4411" s="13">
        <v>0</v>
      </c>
      <c r="S4411" s="31">
        <v>112</v>
      </c>
      <c r="T4411" s="6">
        <f>VLOOKUP(E4411,'参数设置&amp;汇总'!S:U,3,0)</f>
        <v>0.05</v>
      </c>
      <c r="U4411" s="78">
        <f t="shared" si="340"/>
        <v>0.70000000000000007</v>
      </c>
      <c r="V4411" s="13">
        <v>0.85000000000000009</v>
      </c>
      <c r="W4411" s="78">
        <f t="shared" si="342"/>
        <v>0.82352941176470584</v>
      </c>
      <c r="X4411" s="1">
        <f>VLOOKUP(E4411,'渗透率、续签率'!AG:AJ,4,0)</f>
        <v>4781.5</v>
      </c>
      <c r="Y4411" s="1">
        <f t="shared" si="343"/>
        <v>3937.705882352941</v>
      </c>
      <c r="Z4411">
        <v>6</v>
      </c>
      <c r="AA4411" s="89">
        <f t="shared" si="344"/>
        <v>66941</v>
      </c>
      <c r="AH4411" s="37"/>
      <c r="AI4411" s="37"/>
      <c r="AJ4411" s="1"/>
      <c r="AK4411" s="37"/>
    </row>
    <row r="4412" spans="1:37" hidden="1">
      <c r="A4412" t="s">
        <v>64</v>
      </c>
      <c r="B4412" t="s">
        <v>2</v>
      </c>
      <c r="C4412" t="s">
        <v>5</v>
      </c>
      <c r="D4412" t="s">
        <v>116</v>
      </c>
      <c r="E4412" t="s">
        <v>517</v>
      </c>
      <c r="F4412" t="str">
        <f t="shared" si="341"/>
        <v>韶关市少儿才艺</v>
      </c>
      <c r="G4412" t="s">
        <v>75</v>
      </c>
      <c r="H4412" t="s">
        <v>456</v>
      </c>
      <c r="I4412" t="s">
        <v>68</v>
      </c>
      <c r="J4412">
        <v>115</v>
      </c>
      <c r="K4412">
        <v>0</v>
      </c>
      <c r="L4412" s="13">
        <f>VLOOKUP(C4412,'渗透率、续签率'!B:C,2,0)</f>
        <v>0.52400000000000002</v>
      </c>
      <c r="M4412" s="6">
        <v>0</v>
      </c>
      <c r="N4412">
        <v>9</v>
      </c>
      <c r="O4412">
        <v>0</v>
      </c>
      <c r="P4412" s="6">
        <v>0</v>
      </c>
      <c r="Q4412" s="13">
        <v>0</v>
      </c>
      <c r="R4412" s="13">
        <v>0</v>
      </c>
      <c r="S4412" s="31">
        <v>134</v>
      </c>
      <c r="T4412" s="6">
        <f>VLOOKUP(E4412,'参数设置&amp;汇总'!S:U,3,0)</f>
        <v>0.05</v>
      </c>
      <c r="U4412" s="78">
        <f t="shared" si="340"/>
        <v>0.45</v>
      </c>
      <c r="V4412" s="13">
        <v>0.85000000000000009</v>
      </c>
      <c r="W4412" s="78">
        <f t="shared" si="342"/>
        <v>0.52941176470588236</v>
      </c>
      <c r="X4412" s="1">
        <f>VLOOKUP(E4412,'渗透率、续签率'!AG:AJ,4,0)</f>
        <v>4781.5</v>
      </c>
      <c r="Y4412" s="1">
        <f t="shared" si="343"/>
        <v>2531.3823529411766</v>
      </c>
      <c r="Z4412">
        <v>4</v>
      </c>
      <c r="AA4412" s="89">
        <f t="shared" si="344"/>
        <v>43033.5</v>
      </c>
      <c r="AH4412" s="37"/>
      <c r="AI4412" s="37"/>
      <c r="AJ4412" s="1"/>
      <c r="AK4412" s="37"/>
    </row>
    <row r="4413" spans="1:37" hidden="1">
      <c r="A4413" t="s">
        <v>64</v>
      </c>
      <c r="B4413" t="s">
        <v>2</v>
      </c>
      <c r="C4413" t="s">
        <v>5</v>
      </c>
      <c r="D4413" t="s">
        <v>116</v>
      </c>
      <c r="E4413" t="s">
        <v>517</v>
      </c>
      <c r="F4413" t="str">
        <f t="shared" si="341"/>
        <v>香港特别行政区少儿才艺</v>
      </c>
      <c r="G4413" t="s">
        <v>457</v>
      </c>
      <c r="H4413" t="s">
        <v>457</v>
      </c>
      <c r="I4413" t="s">
        <v>57</v>
      </c>
      <c r="J4413">
        <v>341</v>
      </c>
      <c r="K4413">
        <v>0</v>
      </c>
      <c r="L4413" s="13">
        <f>VLOOKUP(C4413,'渗透率、续签率'!B:C,2,0)</f>
        <v>0.52400000000000002</v>
      </c>
      <c r="M4413" s="6">
        <v>0</v>
      </c>
      <c r="N4413">
        <v>5</v>
      </c>
      <c r="O4413">
        <v>0</v>
      </c>
      <c r="P4413" s="6">
        <v>0</v>
      </c>
      <c r="Q4413" s="13">
        <v>0</v>
      </c>
      <c r="R4413" s="13">
        <v>0</v>
      </c>
      <c r="S4413" s="31">
        <v>104</v>
      </c>
      <c r="T4413" s="6">
        <f>VLOOKUP(E4413,'参数设置&amp;汇总'!S:U,3,0)</f>
        <v>0.05</v>
      </c>
      <c r="U4413" s="78">
        <f t="shared" si="340"/>
        <v>0.25</v>
      </c>
      <c r="V4413" s="13">
        <v>0.85000000000000009</v>
      </c>
      <c r="W4413" s="78">
        <f t="shared" si="342"/>
        <v>0.29411764705882348</v>
      </c>
      <c r="X4413" s="1">
        <f>VLOOKUP(E4413,'渗透率、续签率'!AG:AJ,4,0)</f>
        <v>4781.5</v>
      </c>
      <c r="Y4413" s="1">
        <f t="shared" si="343"/>
        <v>1406.3235294117644</v>
      </c>
      <c r="Z4413">
        <v>0</v>
      </c>
      <c r="AA4413" s="89">
        <f t="shared" si="344"/>
        <v>23907.5</v>
      </c>
      <c r="AH4413" s="37"/>
      <c r="AI4413" s="37"/>
      <c r="AK4413" s="37"/>
    </row>
    <row r="4414" spans="1:37" hidden="1">
      <c r="A4414" t="s">
        <v>64</v>
      </c>
      <c r="B4414" t="s">
        <v>2</v>
      </c>
      <c r="C4414" t="s">
        <v>5</v>
      </c>
      <c r="D4414" t="s">
        <v>116</v>
      </c>
      <c r="E4414" t="s">
        <v>517</v>
      </c>
      <c r="F4414" t="str">
        <f t="shared" si="341"/>
        <v>马鞍山市少儿才艺</v>
      </c>
      <c r="G4414" t="s">
        <v>94</v>
      </c>
      <c r="H4414" t="s">
        <v>458</v>
      </c>
      <c r="I4414" t="s">
        <v>68</v>
      </c>
      <c r="J4414">
        <v>124</v>
      </c>
      <c r="K4414">
        <v>0</v>
      </c>
      <c r="L4414" s="13">
        <f>VLOOKUP(C4414,'渗透率、续签率'!B:C,2,0)</f>
        <v>0.52400000000000002</v>
      </c>
      <c r="M4414" s="6">
        <v>0</v>
      </c>
      <c r="N4414">
        <v>18</v>
      </c>
      <c r="O4414">
        <v>0</v>
      </c>
      <c r="P4414" s="6">
        <v>0</v>
      </c>
      <c r="Q4414" s="13">
        <v>0</v>
      </c>
      <c r="R4414" s="13">
        <v>0</v>
      </c>
      <c r="S4414" s="31">
        <v>209</v>
      </c>
      <c r="T4414" s="6">
        <f>VLOOKUP(E4414,'参数设置&amp;汇总'!S:U,3,0)</f>
        <v>0.05</v>
      </c>
      <c r="U4414" s="78">
        <f t="shared" si="340"/>
        <v>0.9</v>
      </c>
      <c r="V4414" s="13">
        <v>0.85000000000000009</v>
      </c>
      <c r="W4414" s="78">
        <f t="shared" si="342"/>
        <v>1.0588235294117647</v>
      </c>
      <c r="X4414" s="1">
        <f>VLOOKUP(E4414,'渗透率、续签率'!AG:AJ,4,0)</f>
        <v>4781.5</v>
      </c>
      <c r="Y4414" s="1">
        <f t="shared" si="343"/>
        <v>5062.7647058823532</v>
      </c>
      <c r="Z4414">
        <v>5</v>
      </c>
      <c r="AA4414" s="89">
        <f t="shared" si="344"/>
        <v>86067</v>
      </c>
      <c r="AH4414" s="37"/>
      <c r="AI4414" s="37"/>
      <c r="AK4414" s="37"/>
    </row>
    <row r="4415" spans="1:37" hidden="1">
      <c r="A4415" t="s">
        <v>64</v>
      </c>
      <c r="B4415" t="s">
        <v>2</v>
      </c>
      <c r="C4415" t="s">
        <v>5</v>
      </c>
      <c r="D4415" t="s">
        <v>116</v>
      </c>
      <c r="E4415" t="s">
        <v>517</v>
      </c>
      <c r="F4415" t="str">
        <f t="shared" si="341"/>
        <v>驻马店市少儿才艺</v>
      </c>
      <c r="G4415" t="s">
        <v>110</v>
      </c>
      <c r="H4415" t="s">
        <v>459</v>
      </c>
      <c r="I4415" t="s">
        <v>70</v>
      </c>
      <c r="J4415">
        <v>197</v>
      </c>
      <c r="K4415">
        <v>0</v>
      </c>
      <c r="L4415" s="13">
        <f>VLOOKUP(C4415,'渗透率、续签率'!B:C,2,0)</f>
        <v>0.52400000000000002</v>
      </c>
      <c r="M4415" s="6">
        <v>0</v>
      </c>
      <c r="N4415">
        <v>21</v>
      </c>
      <c r="O4415">
        <v>0</v>
      </c>
      <c r="P4415" s="6">
        <v>0</v>
      </c>
      <c r="Q4415" s="13">
        <v>0</v>
      </c>
      <c r="R4415" s="13">
        <v>0</v>
      </c>
      <c r="S4415" s="31">
        <v>250</v>
      </c>
      <c r="T4415" s="6">
        <f>VLOOKUP(E4415,'参数设置&amp;汇总'!S:U,3,0)</f>
        <v>0.05</v>
      </c>
      <c r="U4415" s="78">
        <f t="shared" si="340"/>
        <v>1.05</v>
      </c>
      <c r="V4415" s="13">
        <v>0.85000000000000009</v>
      </c>
      <c r="W4415" s="78">
        <f t="shared" si="342"/>
        <v>1.2352941176470587</v>
      </c>
      <c r="X4415" s="1">
        <f>VLOOKUP(E4415,'渗透率、续签率'!AG:AJ,4,0)</f>
        <v>4781.5</v>
      </c>
      <c r="Y4415" s="1">
        <f t="shared" si="343"/>
        <v>5906.5588235294108</v>
      </c>
      <c r="Z4415">
        <v>3</v>
      </c>
      <c r="AA4415" s="89">
        <f t="shared" si="344"/>
        <v>100411.5</v>
      </c>
      <c r="AH4415" s="37"/>
      <c r="AI4415" s="37"/>
      <c r="AK4415" s="37"/>
    </row>
    <row r="4416" spans="1:37" hidden="1">
      <c r="A4416" t="s">
        <v>64</v>
      </c>
      <c r="B4416" t="s">
        <v>2</v>
      </c>
      <c r="C4416" t="s">
        <v>5</v>
      </c>
      <c r="D4416" t="s">
        <v>116</v>
      </c>
      <c r="E4416" t="s">
        <v>517</v>
      </c>
      <c r="F4416" t="str">
        <f t="shared" si="341"/>
        <v>鸡西市少儿才艺</v>
      </c>
      <c r="G4416" t="s">
        <v>118</v>
      </c>
      <c r="H4416" t="s">
        <v>460</v>
      </c>
      <c r="I4416" t="s">
        <v>70</v>
      </c>
      <c r="J4416">
        <v>34</v>
      </c>
      <c r="K4416">
        <v>0</v>
      </c>
      <c r="L4416" s="13">
        <f>VLOOKUP(C4416,'渗透率、续签率'!B:C,2,0)</f>
        <v>0.52400000000000002</v>
      </c>
      <c r="M4416" s="6">
        <v>0</v>
      </c>
      <c r="N4416">
        <v>0</v>
      </c>
      <c r="O4416">
        <v>0</v>
      </c>
      <c r="P4416" s="6">
        <v>0</v>
      </c>
      <c r="Q4416" s="13">
        <v>0</v>
      </c>
      <c r="R4416" s="13">
        <v>0</v>
      </c>
      <c r="S4416" s="31">
        <v>29</v>
      </c>
      <c r="T4416" s="6">
        <f>VLOOKUP(E4416,'参数设置&amp;汇总'!S:U,3,0)</f>
        <v>0.05</v>
      </c>
      <c r="U4416" s="78">
        <f t="shared" si="340"/>
        <v>0</v>
      </c>
      <c r="V4416" s="13">
        <v>0.85000000000000009</v>
      </c>
      <c r="W4416" s="78">
        <f t="shared" si="342"/>
        <v>0</v>
      </c>
      <c r="X4416" s="1">
        <f>VLOOKUP(E4416,'渗透率、续签率'!AG:AJ,4,0)</f>
        <v>4781.5</v>
      </c>
      <c r="Y4416" s="1">
        <f t="shared" si="343"/>
        <v>0</v>
      </c>
      <c r="Z4416">
        <v>0</v>
      </c>
      <c r="AA4416" s="89">
        <f t="shared" si="344"/>
        <v>0</v>
      </c>
      <c r="AH4416" s="37"/>
      <c r="AI4416" s="37"/>
      <c r="AK4416" s="37"/>
    </row>
    <row r="4417" spans="1:37" hidden="1">
      <c r="A4417" t="s">
        <v>64</v>
      </c>
      <c r="B4417" t="s">
        <v>2</v>
      </c>
      <c r="C4417" t="s">
        <v>5</v>
      </c>
      <c r="D4417" t="s">
        <v>116</v>
      </c>
      <c r="E4417" t="s">
        <v>517</v>
      </c>
      <c r="F4417" t="str">
        <f t="shared" si="341"/>
        <v>鹤壁市少儿才艺</v>
      </c>
      <c r="G4417" t="s">
        <v>110</v>
      </c>
      <c r="H4417" t="s">
        <v>461</v>
      </c>
      <c r="I4417" t="s">
        <v>70</v>
      </c>
      <c r="J4417">
        <v>69</v>
      </c>
      <c r="K4417">
        <v>0</v>
      </c>
      <c r="L4417" s="13">
        <f>VLOOKUP(C4417,'渗透率、续签率'!B:C,2,0)</f>
        <v>0.52400000000000002</v>
      </c>
      <c r="M4417" s="6">
        <v>0</v>
      </c>
      <c r="N4417">
        <v>15</v>
      </c>
      <c r="O4417">
        <v>0</v>
      </c>
      <c r="P4417" s="6">
        <v>0</v>
      </c>
      <c r="Q4417" s="13">
        <v>0</v>
      </c>
      <c r="R4417" s="13">
        <v>0</v>
      </c>
      <c r="S4417" s="31">
        <v>97</v>
      </c>
      <c r="T4417" s="6">
        <f>VLOOKUP(E4417,'参数设置&amp;汇总'!S:U,3,0)</f>
        <v>0.05</v>
      </c>
      <c r="U4417" s="78">
        <f t="shared" si="340"/>
        <v>0.75</v>
      </c>
      <c r="V4417" s="13">
        <v>0.85000000000000009</v>
      </c>
      <c r="W4417" s="78">
        <f t="shared" si="342"/>
        <v>0.88235294117647045</v>
      </c>
      <c r="X4417" s="1">
        <f>VLOOKUP(E4417,'渗透率、续签率'!AG:AJ,4,0)</f>
        <v>4781.5</v>
      </c>
      <c r="Y4417" s="1">
        <f t="shared" si="343"/>
        <v>4218.9705882352937</v>
      </c>
      <c r="Z4417">
        <v>0</v>
      </c>
      <c r="AA4417" s="89">
        <f t="shared" si="344"/>
        <v>71722.5</v>
      </c>
      <c r="AH4417" s="37"/>
      <c r="AI4417" s="37"/>
      <c r="AJ4417" s="1"/>
      <c r="AK4417" s="37"/>
    </row>
    <row r="4418" spans="1:37" hidden="1">
      <c r="A4418" t="s">
        <v>64</v>
      </c>
      <c r="B4418" t="s">
        <v>2</v>
      </c>
      <c r="C4418" t="s">
        <v>5</v>
      </c>
      <c r="D4418" t="s">
        <v>116</v>
      </c>
      <c r="E4418" t="s">
        <v>517</v>
      </c>
      <c r="F4418" t="str">
        <f t="shared" si="341"/>
        <v>鹤岗市少儿才艺</v>
      </c>
      <c r="G4418" t="s">
        <v>118</v>
      </c>
      <c r="H4418" t="s">
        <v>462</v>
      </c>
      <c r="I4418" t="s">
        <v>70</v>
      </c>
      <c r="J4418">
        <v>18</v>
      </c>
      <c r="K4418">
        <v>0</v>
      </c>
      <c r="L4418" s="13">
        <f>VLOOKUP(C4418,'渗透率、续签率'!B:C,2,0)</f>
        <v>0.52400000000000002</v>
      </c>
      <c r="M4418" s="6">
        <v>0</v>
      </c>
      <c r="N4418">
        <v>1</v>
      </c>
      <c r="O4418">
        <v>0</v>
      </c>
      <c r="P4418" s="6">
        <v>0</v>
      </c>
      <c r="Q4418" s="13">
        <v>0</v>
      </c>
      <c r="R4418" s="13">
        <v>0</v>
      </c>
      <c r="S4418" s="31">
        <v>17</v>
      </c>
      <c r="T4418" s="6">
        <f>VLOOKUP(E4418,'参数设置&amp;汇总'!S:U,3,0)</f>
        <v>0.05</v>
      </c>
      <c r="U4418" s="78">
        <f t="shared" si="340"/>
        <v>0.05</v>
      </c>
      <c r="V4418" s="13">
        <v>0.85000000000000009</v>
      </c>
      <c r="W4418" s="78">
        <f t="shared" si="342"/>
        <v>5.8823529411764705E-2</v>
      </c>
      <c r="X4418" s="1">
        <f>VLOOKUP(E4418,'渗透率、续签率'!AG:AJ,4,0)</f>
        <v>4781.5</v>
      </c>
      <c r="Y4418" s="1">
        <f t="shared" si="343"/>
        <v>281.26470588235293</v>
      </c>
      <c r="Z4418">
        <v>0</v>
      </c>
      <c r="AA4418" s="89">
        <f t="shared" si="344"/>
        <v>4781.5</v>
      </c>
      <c r="AH4418" s="37"/>
      <c r="AI4418" s="37"/>
      <c r="AK4418" s="37"/>
    </row>
    <row r="4419" spans="1:37" hidden="1">
      <c r="A4419" t="s">
        <v>64</v>
      </c>
      <c r="B4419" t="s">
        <v>2</v>
      </c>
      <c r="C4419" t="s">
        <v>5</v>
      </c>
      <c r="D4419" t="s">
        <v>116</v>
      </c>
      <c r="E4419" t="s">
        <v>517</v>
      </c>
      <c r="F4419" t="str">
        <f t="shared" si="341"/>
        <v>鹰潭市少儿才艺</v>
      </c>
      <c r="G4419" t="s">
        <v>90</v>
      </c>
      <c r="H4419" t="s">
        <v>463</v>
      </c>
      <c r="I4419" t="s">
        <v>68</v>
      </c>
      <c r="J4419">
        <v>47</v>
      </c>
      <c r="K4419">
        <v>0</v>
      </c>
      <c r="L4419" s="13">
        <f>VLOOKUP(C4419,'渗透率、续签率'!B:C,2,0)</f>
        <v>0.52400000000000002</v>
      </c>
      <c r="M4419" s="6">
        <v>0</v>
      </c>
      <c r="N4419">
        <v>4</v>
      </c>
      <c r="O4419">
        <v>0</v>
      </c>
      <c r="P4419" s="6">
        <v>0</v>
      </c>
      <c r="Q4419" s="13">
        <v>0</v>
      </c>
      <c r="R4419" s="13">
        <v>0</v>
      </c>
      <c r="S4419" s="31">
        <v>59</v>
      </c>
      <c r="T4419" s="6">
        <f>VLOOKUP(E4419,'参数设置&amp;汇总'!S:U,3,0)</f>
        <v>0.05</v>
      </c>
      <c r="U4419" s="78">
        <f t="shared" ref="U4419:U4482" si="345">IF(T4419*N4419&gt;=O4419,T4419*N4419,O4419)</f>
        <v>0.2</v>
      </c>
      <c r="V4419" s="13">
        <v>0.85000000000000009</v>
      </c>
      <c r="W4419" s="78">
        <f t="shared" si="342"/>
        <v>0.23529411764705882</v>
      </c>
      <c r="X4419" s="1">
        <f>VLOOKUP(E4419,'渗透率、续签率'!AG:AJ,4,0)</f>
        <v>4781.5</v>
      </c>
      <c r="Y4419" s="1">
        <f t="shared" si="343"/>
        <v>1125.0588235294117</v>
      </c>
      <c r="Z4419">
        <v>0</v>
      </c>
      <c r="AA4419" s="89">
        <f t="shared" si="344"/>
        <v>19126</v>
      </c>
      <c r="AH4419" s="37"/>
      <c r="AI4419" s="37"/>
      <c r="AK4419" s="37"/>
    </row>
    <row r="4420" spans="1:37" hidden="1">
      <c r="A4420" t="s">
        <v>64</v>
      </c>
      <c r="B4420" t="s">
        <v>2</v>
      </c>
      <c r="C4420" t="s">
        <v>5</v>
      </c>
      <c r="D4420" t="s">
        <v>116</v>
      </c>
      <c r="E4420" t="s">
        <v>517</v>
      </c>
      <c r="F4420" t="str">
        <f t="shared" ref="F4420:F4483" si="346">H4420&amp;C4420</f>
        <v>黄冈市少儿才艺</v>
      </c>
      <c r="G4420" t="s">
        <v>81</v>
      </c>
      <c r="H4420" t="s">
        <v>464</v>
      </c>
      <c r="I4420" t="s">
        <v>68</v>
      </c>
      <c r="J4420">
        <v>137</v>
      </c>
      <c r="K4420">
        <v>0</v>
      </c>
      <c r="L4420" s="13">
        <f>VLOOKUP(C4420,'渗透率、续签率'!B:C,2,0)</f>
        <v>0.52400000000000002</v>
      </c>
      <c r="M4420" s="6">
        <v>0</v>
      </c>
      <c r="N4420">
        <v>7</v>
      </c>
      <c r="O4420">
        <v>0</v>
      </c>
      <c r="P4420" s="6">
        <v>0</v>
      </c>
      <c r="Q4420" s="13">
        <v>0</v>
      </c>
      <c r="R4420" s="13">
        <v>0</v>
      </c>
      <c r="S4420" s="31">
        <v>168</v>
      </c>
      <c r="T4420" s="6">
        <f>VLOOKUP(E4420,'参数设置&amp;汇总'!S:U,3,0)</f>
        <v>0.05</v>
      </c>
      <c r="U4420" s="78">
        <f t="shared" si="345"/>
        <v>0.35000000000000003</v>
      </c>
      <c r="V4420" s="13">
        <v>0.85000000000000009</v>
      </c>
      <c r="W4420" s="78">
        <f t="shared" ref="W4420:W4483" si="347">(O4420*(1-L4420)+IF((U4420-O4420)&lt;0,0,(U4420-O4420)))/V4420</f>
        <v>0.41176470588235292</v>
      </c>
      <c r="X4420" s="1">
        <f>VLOOKUP(E4420,'渗透率、续签率'!AG:AJ,4,0)</f>
        <v>4781.5</v>
      </c>
      <c r="Y4420" s="1">
        <f t="shared" ref="Y4420:Y4483" si="348">X4420*W4420</f>
        <v>1968.8529411764705</v>
      </c>
      <c r="Z4420">
        <v>1</v>
      </c>
      <c r="AA4420" s="89">
        <f t="shared" ref="AA4420:AA4483" si="349">N4420*X4420</f>
        <v>33470.5</v>
      </c>
      <c r="AH4420" s="37"/>
      <c r="AI4420" s="37"/>
      <c r="AJ4420" s="1"/>
      <c r="AK4420" s="37"/>
    </row>
    <row r="4421" spans="1:37" hidden="1">
      <c r="A4421" t="s">
        <v>64</v>
      </c>
      <c r="B4421" t="s">
        <v>2</v>
      </c>
      <c r="C4421" t="s">
        <v>5</v>
      </c>
      <c r="D4421" t="s">
        <v>116</v>
      </c>
      <c r="E4421" t="s">
        <v>517</v>
      </c>
      <c r="F4421" t="str">
        <f t="shared" si="346"/>
        <v>黄南藏族自治州少儿才艺</v>
      </c>
      <c r="G4421" t="s">
        <v>297</v>
      </c>
      <c r="H4421" t="s">
        <v>465</v>
      </c>
      <c r="I4421" t="s">
        <v>70</v>
      </c>
      <c r="J4421">
        <v>0</v>
      </c>
      <c r="K4421">
        <v>0</v>
      </c>
      <c r="L4421" s="13">
        <f>VLOOKUP(C4421,'渗透率、续签率'!B:C,2,0)</f>
        <v>0.52400000000000002</v>
      </c>
      <c r="M4421" s="6">
        <v>0</v>
      </c>
      <c r="N4421">
        <v>0</v>
      </c>
      <c r="O4421">
        <v>0</v>
      </c>
      <c r="P4421" s="6">
        <v>0</v>
      </c>
      <c r="Q4421" s="13">
        <v>0</v>
      </c>
      <c r="R4421" s="13">
        <v>0</v>
      </c>
      <c r="S4421" s="31">
        <v>0</v>
      </c>
      <c r="T4421" s="6">
        <f>VLOOKUP(E4421,'参数设置&amp;汇总'!S:U,3,0)</f>
        <v>0.05</v>
      </c>
      <c r="U4421" s="78">
        <f t="shared" si="345"/>
        <v>0</v>
      </c>
      <c r="V4421" s="13">
        <v>0.85000000000000009</v>
      </c>
      <c r="W4421" s="78">
        <f t="shared" si="347"/>
        <v>0</v>
      </c>
      <c r="X4421" s="1">
        <f>VLOOKUP(E4421,'渗透率、续签率'!AG:AJ,4,0)</f>
        <v>4781.5</v>
      </c>
      <c r="Y4421" s="1">
        <f t="shared" si="348"/>
        <v>0</v>
      </c>
      <c r="Z4421">
        <v>0</v>
      </c>
      <c r="AA4421" s="89">
        <f t="shared" si="349"/>
        <v>0</v>
      </c>
      <c r="AH4421" s="37"/>
      <c r="AI4421" s="37"/>
      <c r="AK4421" s="37"/>
    </row>
    <row r="4422" spans="1:37" hidden="1">
      <c r="A4422" t="s">
        <v>64</v>
      </c>
      <c r="B4422" t="s">
        <v>2</v>
      </c>
      <c r="C4422" t="s">
        <v>5</v>
      </c>
      <c r="D4422" t="s">
        <v>116</v>
      </c>
      <c r="E4422" t="s">
        <v>517</v>
      </c>
      <c r="F4422" t="str">
        <f t="shared" si="346"/>
        <v>黄山市少儿才艺</v>
      </c>
      <c r="G4422" t="s">
        <v>94</v>
      </c>
      <c r="H4422" t="s">
        <v>466</v>
      </c>
      <c r="I4422" t="s">
        <v>68</v>
      </c>
      <c r="J4422">
        <v>60</v>
      </c>
      <c r="K4422">
        <v>0</v>
      </c>
      <c r="L4422" s="13">
        <f>VLOOKUP(C4422,'渗透率、续签率'!B:C,2,0)</f>
        <v>0.52400000000000002</v>
      </c>
      <c r="M4422" s="6">
        <v>0</v>
      </c>
      <c r="N4422">
        <v>7</v>
      </c>
      <c r="O4422">
        <v>0</v>
      </c>
      <c r="P4422" s="6">
        <v>0</v>
      </c>
      <c r="Q4422" s="13">
        <v>0</v>
      </c>
      <c r="R4422" s="13">
        <v>0</v>
      </c>
      <c r="S4422" s="31">
        <v>61</v>
      </c>
      <c r="T4422" s="6">
        <f>VLOOKUP(E4422,'参数设置&amp;汇总'!S:U,3,0)</f>
        <v>0.05</v>
      </c>
      <c r="U4422" s="78">
        <f t="shared" si="345"/>
        <v>0.35000000000000003</v>
      </c>
      <c r="V4422" s="13">
        <v>0.85000000000000009</v>
      </c>
      <c r="W4422" s="78">
        <f t="shared" si="347"/>
        <v>0.41176470588235292</v>
      </c>
      <c r="X4422" s="1">
        <f>VLOOKUP(E4422,'渗透率、续签率'!AG:AJ,4,0)</f>
        <v>4781.5</v>
      </c>
      <c r="Y4422" s="1">
        <f t="shared" si="348"/>
        <v>1968.8529411764705</v>
      </c>
      <c r="Z4422">
        <v>1</v>
      </c>
      <c r="AA4422" s="89">
        <f t="shared" si="349"/>
        <v>33470.5</v>
      </c>
      <c r="AH4422" s="37"/>
      <c r="AI4422" s="37"/>
      <c r="AK4422" s="37"/>
    </row>
    <row r="4423" spans="1:37" hidden="1">
      <c r="A4423" t="s">
        <v>64</v>
      </c>
      <c r="B4423" t="s">
        <v>2</v>
      </c>
      <c r="C4423" t="s">
        <v>5</v>
      </c>
      <c r="D4423" t="s">
        <v>116</v>
      </c>
      <c r="E4423" t="s">
        <v>517</v>
      </c>
      <c r="F4423" t="str">
        <f t="shared" si="346"/>
        <v>黄石市少儿才艺</v>
      </c>
      <c r="G4423" t="s">
        <v>81</v>
      </c>
      <c r="H4423" t="s">
        <v>467</v>
      </c>
      <c r="I4423" t="s">
        <v>68</v>
      </c>
      <c r="J4423">
        <v>104</v>
      </c>
      <c r="K4423">
        <v>0</v>
      </c>
      <c r="L4423" s="13">
        <f>VLOOKUP(C4423,'渗透率、续签率'!B:C,2,0)</f>
        <v>0.52400000000000002</v>
      </c>
      <c r="M4423" s="6">
        <v>0</v>
      </c>
      <c r="N4423">
        <v>12</v>
      </c>
      <c r="O4423">
        <v>0</v>
      </c>
      <c r="P4423" s="6">
        <v>0</v>
      </c>
      <c r="Q4423" s="13">
        <v>0</v>
      </c>
      <c r="R4423" s="13">
        <v>0</v>
      </c>
      <c r="S4423" s="31">
        <v>137</v>
      </c>
      <c r="T4423" s="6">
        <f>VLOOKUP(E4423,'参数设置&amp;汇总'!S:U,3,0)</f>
        <v>0.05</v>
      </c>
      <c r="U4423" s="78">
        <f t="shared" si="345"/>
        <v>0.60000000000000009</v>
      </c>
      <c r="V4423" s="13">
        <v>0.85000000000000009</v>
      </c>
      <c r="W4423" s="78">
        <f t="shared" si="347"/>
        <v>0.70588235294117652</v>
      </c>
      <c r="X4423" s="1">
        <f>VLOOKUP(E4423,'渗透率、续签率'!AG:AJ,4,0)</f>
        <v>4781.5</v>
      </c>
      <c r="Y4423" s="1">
        <f t="shared" si="348"/>
        <v>3375.1764705882356</v>
      </c>
      <c r="Z4423">
        <v>5</v>
      </c>
      <c r="AA4423" s="89">
        <f t="shared" si="349"/>
        <v>57378</v>
      </c>
      <c r="AH4423" s="37"/>
      <c r="AI4423" s="37"/>
      <c r="AJ4423" s="1"/>
      <c r="AK4423" s="37"/>
    </row>
    <row r="4424" spans="1:37" hidden="1">
      <c r="A4424" t="s">
        <v>64</v>
      </c>
      <c r="B4424" t="s">
        <v>2</v>
      </c>
      <c r="C4424" t="s">
        <v>5</v>
      </c>
      <c r="D4424" t="s">
        <v>116</v>
      </c>
      <c r="E4424" t="s">
        <v>517</v>
      </c>
      <c r="F4424" t="str">
        <f t="shared" si="346"/>
        <v>黑河市少儿才艺</v>
      </c>
      <c r="G4424" t="s">
        <v>118</v>
      </c>
      <c r="H4424" t="s">
        <v>468</v>
      </c>
      <c r="I4424" t="s">
        <v>70</v>
      </c>
      <c r="J4424">
        <v>39</v>
      </c>
      <c r="K4424">
        <v>0</v>
      </c>
      <c r="L4424" s="13">
        <f>VLOOKUP(C4424,'渗透率、续签率'!B:C,2,0)</f>
        <v>0.52400000000000002</v>
      </c>
      <c r="M4424" s="6">
        <v>0</v>
      </c>
      <c r="N4424">
        <v>0</v>
      </c>
      <c r="O4424">
        <v>0</v>
      </c>
      <c r="P4424" s="6">
        <v>0</v>
      </c>
      <c r="Q4424" s="13">
        <v>0</v>
      </c>
      <c r="R4424" s="13">
        <v>0</v>
      </c>
      <c r="S4424" s="31">
        <v>29</v>
      </c>
      <c r="T4424" s="6">
        <f>VLOOKUP(E4424,'参数设置&amp;汇总'!S:U,3,0)</f>
        <v>0.05</v>
      </c>
      <c r="U4424" s="78">
        <f t="shared" si="345"/>
        <v>0</v>
      </c>
      <c r="V4424" s="13">
        <v>0.85000000000000009</v>
      </c>
      <c r="W4424" s="78">
        <f t="shared" si="347"/>
        <v>0</v>
      </c>
      <c r="X4424" s="1">
        <f>VLOOKUP(E4424,'渗透率、续签率'!AG:AJ,4,0)</f>
        <v>4781.5</v>
      </c>
      <c r="Y4424" s="1">
        <f t="shared" si="348"/>
        <v>0</v>
      </c>
      <c r="Z4424">
        <v>1</v>
      </c>
      <c r="AA4424" s="89">
        <f t="shared" si="349"/>
        <v>0</v>
      </c>
      <c r="AH4424" s="37"/>
      <c r="AI4424" s="37"/>
      <c r="AK4424" s="37"/>
    </row>
    <row r="4425" spans="1:37" hidden="1">
      <c r="A4425" t="s">
        <v>64</v>
      </c>
      <c r="B4425" t="s">
        <v>2</v>
      </c>
      <c r="C4425" t="s">
        <v>5</v>
      </c>
      <c r="D4425" t="s">
        <v>116</v>
      </c>
      <c r="E4425" t="s">
        <v>517</v>
      </c>
      <c r="F4425" t="str">
        <f t="shared" si="346"/>
        <v>黔东南苗族侗族自治州少儿才艺</v>
      </c>
      <c r="G4425" t="s">
        <v>167</v>
      </c>
      <c r="H4425" t="s">
        <v>469</v>
      </c>
      <c r="I4425" t="s">
        <v>70</v>
      </c>
      <c r="J4425">
        <v>71</v>
      </c>
      <c r="K4425">
        <v>0</v>
      </c>
      <c r="L4425" s="13">
        <f>VLOOKUP(C4425,'渗透率、续签率'!B:C,2,0)</f>
        <v>0.52400000000000002</v>
      </c>
      <c r="M4425" s="6">
        <v>0</v>
      </c>
      <c r="N4425">
        <v>8</v>
      </c>
      <c r="O4425">
        <v>0</v>
      </c>
      <c r="P4425" s="6">
        <v>0</v>
      </c>
      <c r="Q4425" s="13">
        <v>0</v>
      </c>
      <c r="R4425" s="13">
        <v>0</v>
      </c>
      <c r="S4425" s="31">
        <v>47</v>
      </c>
      <c r="T4425" s="6">
        <f>VLOOKUP(E4425,'参数设置&amp;汇总'!S:U,3,0)</f>
        <v>0.05</v>
      </c>
      <c r="U4425" s="78">
        <f t="shared" si="345"/>
        <v>0.4</v>
      </c>
      <c r="V4425" s="13">
        <v>0.85000000000000009</v>
      </c>
      <c r="W4425" s="78">
        <f t="shared" si="347"/>
        <v>0.47058823529411764</v>
      </c>
      <c r="X4425" s="1">
        <f>VLOOKUP(E4425,'渗透率、续签率'!AG:AJ,4,0)</f>
        <v>4781.5</v>
      </c>
      <c r="Y4425" s="1">
        <f t="shared" si="348"/>
        <v>2250.1176470588234</v>
      </c>
      <c r="Z4425">
        <v>0</v>
      </c>
      <c r="AA4425" s="89">
        <f t="shared" si="349"/>
        <v>38252</v>
      </c>
      <c r="AH4425" s="37"/>
      <c r="AI4425" s="37"/>
      <c r="AK4425" s="37"/>
    </row>
    <row r="4426" spans="1:37" hidden="1">
      <c r="A4426" t="s">
        <v>64</v>
      </c>
      <c r="B4426" t="s">
        <v>2</v>
      </c>
      <c r="C4426" t="s">
        <v>5</v>
      </c>
      <c r="D4426" t="s">
        <v>116</v>
      </c>
      <c r="E4426" t="s">
        <v>517</v>
      </c>
      <c r="F4426" t="str">
        <f t="shared" si="346"/>
        <v>黔南布依族苗族自治州少儿才艺</v>
      </c>
      <c r="G4426" t="s">
        <v>167</v>
      </c>
      <c r="H4426" t="s">
        <v>470</v>
      </c>
      <c r="I4426" t="s">
        <v>70</v>
      </c>
      <c r="J4426">
        <v>92</v>
      </c>
      <c r="K4426">
        <v>0</v>
      </c>
      <c r="L4426" s="13">
        <f>VLOOKUP(C4426,'渗透率、续签率'!B:C,2,0)</f>
        <v>0.52400000000000002</v>
      </c>
      <c r="M4426" s="6">
        <v>0</v>
      </c>
      <c r="N4426">
        <v>8</v>
      </c>
      <c r="O4426">
        <v>0</v>
      </c>
      <c r="P4426" s="6">
        <v>0</v>
      </c>
      <c r="Q4426" s="13">
        <v>0</v>
      </c>
      <c r="R4426" s="13">
        <v>0</v>
      </c>
      <c r="S4426" s="31">
        <v>76</v>
      </c>
      <c r="T4426" s="6">
        <f>VLOOKUP(E4426,'参数设置&amp;汇总'!S:U,3,0)</f>
        <v>0.05</v>
      </c>
      <c r="U4426" s="78">
        <f t="shared" si="345"/>
        <v>0.4</v>
      </c>
      <c r="V4426" s="13">
        <v>0.85000000000000009</v>
      </c>
      <c r="W4426" s="78">
        <f t="shared" si="347"/>
        <v>0.47058823529411764</v>
      </c>
      <c r="X4426" s="1">
        <f>VLOOKUP(E4426,'渗透率、续签率'!AG:AJ,4,0)</f>
        <v>4781.5</v>
      </c>
      <c r="Y4426" s="1">
        <f t="shared" si="348"/>
        <v>2250.1176470588234</v>
      </c>
      <c r="Z4426">
        <v>1</v>
      </c>
      <c r="AA4426" s="89">
        <f t="shared" si="349"/>
        <v>38252</v>
      </c>
      <c r="AH4426" s="37"/>
      <c r="AI4426" s="37"/>
      <c r="AK4426" s="37"/>
    </row>
    <row r="4427" spans="1:37" hidden="1">
      <c r="A4427" t="s">
        <v>64</v>
      </c>
      <c r="B4427" t="s">
        <v>2</v>
      </c>
      <c r="C4427" t="s">
        <v>5</v>
      </c>
      <c r="D4427" t="s">
        <v>116</v>
      </c>
      <c r="E4427" t="s">
        <v>517</v>
      </c>
      <c r="F4427" t="str">
        <f t="shared" si="346"/>
        <v>黔西南布依族苗族自治州少儿才艺</v>
      </c>
      <c r="G4427" t="s">
        <v>167</v>
      </c>
      <c r="H4427" t="s">
        <v>471</v>
      </c>
      <c r="I4427" t="s">
        <v>70</v>
      </c>
      <c r="J4427">
        <v>101</v>
      </c>
      <c r="K4427">
        <v>0</v>
      </c>
      <c r="L4427" s="13">
        <f>VLOOKUP(C4427,'渗透率、续签率'!B:C,2,0)</f>
        <v>0.52400000000000002</v>
      </c>
      <c r="M4427" s="6">
        <v>0</v>
      </c>
      <c r="N4427">
        <v>14</v>
      </c>
      <c r="O4427">
        <v>0</v>
      </c>
      <c r="P4427" s="6">
        <v>0</v>
      </c>
      <c r="Q4427" s="13">
        <v>0</v>
      </c>
      <c r="R4427" s="13">
        <v>0</v>
      </c>
      <c r="S4427" s="31">
        <v>66</v>
      </c>
      <c r="T4427" s="6">
        <f>VLOOKUP(E4427,'参数设置&amp;汇总'!S:U,3,0)</f>
        <v>0.05</v>
      </c>
      <c r="U4427" s="78">
        <f t="shared" si="345"/>
        <v>0.70000000000000007</v>
      </c>
      <c r="V4427" s="13">
        <v>0.85000000000000009</v>
      </c>
      <c r="W4427" s="78">
        <f t="shared" si="347"/>
        <v>0.82352941176470584</v>
      </c>
      <c r="X4427" s="1">
        <f>VLOOKUP(E4427,'渗透率、续签率'!AG:AJ,4,0)</f>
        <v>4781.5</v>
      </c>
      <c r="Y4427" s="1">
        <f t="shared" si="348"/>
        <v>3937.705882352941</v>
      </c>
      <c r="Z4427">
        <v>0</v>
      </c>
      <c r="AA4427" s="89">
        <f t="shared" si="349"/>
        <v>66941</v>
      </c>
    </row>
    <row r="4428" spans="1:37" hidden="1">
      <c r="A4428" t="s">
        <v>64</v>
      </c>
      <c r="B4428" t="s">
        <v>2</v>
      </c>
      <c r="C4428" t="s">
        <v>5</v>
      </c>
      <c r="D4428" t="s">
        <v>116</v>
      </c>
      <c r="E4428" t="s">
        <v>517</v>
      </c>
      <c r="F4428" t="str">
        <f t="shared" si="346"/>
        <v>齐齐哈尔市少儿才艺</v>
      </c>
      <c r="G4428" t="s">
        <v>118</v>
      </c>
      <c r="H4428" t="s">
        <v>472</v>
      </c>
      <c r="I4428" t="s">
        <v>70</v>
      </c>
      <c r="J4428">
        <v>93</v>
      </c>
      <c r="K4428">
        <v>0</v>
      </c>
      <c r="L4428" s="13">
        <f>VLOOKUP(C4428,'渗透率、续签率'!B:C,2,0)</f>
        <v>0.52400000000000002</v>
      </c>
      <c r="M4428" s="6">
        <v>0</v>
      </c>
      <c r="N4428">
        <v>22</v>
      </c>
      <c r="O4428">
        <v>0</v>
      </c>
      <c r="P4428" s="6">
        <v>0</v>
      </c>
      <c r="Q4428" s="13">
        <v>0</v>
      </c>
      <c r="R4428" s="13">
        <v>0</v>
      </c>
      <c r="S4428" s="31">
        <v>153</v>
      </c>
      <c r="T4428" s="6">
        <f>VLOOKUP(E4428,'参数设置&amp;汇总'!S:U,3,0)</f>
        <v>0.05</v>
      </c>
      <c r="U4428" s="78">
        <f t="shared" si="345"/>
        <v>1.1000000000000001</v>
      </c>
      <c r="V4428" s="13">
        <v>0.85000000000000009</v>
      </c>
      <c r="W4428" s="78">
        <f t="shared" si="347"/>
        <v>1.2941176470588236</v>
      </c>
      <c r="X4428" s="1">
        <f>VLOOKUP(E4428,'渗透率、续签率'!AG:AJ,4,0)</f>
        <v>4781.5</v>
      </c>
      <c r="Y4428" s="1">
        <f t="shared" si="348"/>
        <v>6187.8235294117649</v>
      </c>
      <c r="Z4428">
        <v>3</v>
      </c>
      <c r="AA4428" s="89">
        <f t="shared" si="349"/>
        <v>105193</v>
      </c>
      <c r="AH4428" s="37"/>
      <c r="AI4428" s="37"/>
      <c r="AK4428" s="37"/>
    </row>
    <row r="4429" spans="1:37" hidden="1">
      <c r="A4429" t="s">
        <v>64</v>
      </c>
      <c r="B4429" t="s">
        <v>2</v>
      </c>
      <c r="C4429" t="s">
        <v>5</v>
      </c>
      <c r="D4429" t="s">
        <v>116</v>
      </c>
      <c r="E4429" t="s">
        <v>517</v>
      </c>
      <c r="F4429" t="str">
        <f t="shared" si="346"/>
        <v>龙岩市少儿才艺</v>
      </c>
      <c r="G4429" t="s">
        <v>92</v>
      </c>
      <c r="H4429" t="s">
        <v>473</v>
      </c>
      <c r="I4429" t="s">
        <v>68</v>
      </c>
      <c r="J4429">
        <v>57</v>
      </c>
      <c r="K4429">
        <v>0</v>
      </c>
      <c r="L4429" s="13">
        <f>VLOOKUP(C4429,'渗透率、续签率'!B:C,2,0)</f>
        <v>0.52400000000000002</v>
      </c>
      <c r="M4429" s="6">
        <v>0</v>
      </c>
      <c r="N4429">
        <v>8</v>
      </c>
      <c r="O4429">
        <v>0</v>
      </c>
      <c r="P4429" s="6">
        <v>0</v>
      </c>
      <c r="Q4429" s="13">
        <v>0</v>
      </c>
      <c r="R4429" s="13">
        <v>0</v>
      </c>
      <c r="S4429" s="31">
        <v>58</v>
      </c>
      <c r="T4429" s="6">
        <f>VLOOKUP(E4429,'参数设置&amp;汇总'!S:U,3,0)</f>
        <v>0.05</v>
      </c>
      <c r="U4429" s="78">
        <f t="shared" si="345"/>
        <v>0.4</v>
      </c>
      <c r="V4429" s="13">
        <v>0.85000000000000009</v>
      </c>
      <c r="W4429" s="78">
        <f t="shared" si="347"/>
        <v>0.47058823529411764</v>
      </c>
      <c r="X4429" s="1">
        <f>VLOOKUP(E4429,'渗透率、续签率'!AG:AJ,4,0)</f>
        <v>4781.5</v>
      </c>
      <c r="Y4429" s="1">
        <f t="shared" si="348"/>
        <v>2250.1176470588234</v>
      </c>
      <c r="Z4429">
        <v>0</v>
      </c>
      <c r="AA4429" s="89">
        <f t="shared" si="349"/>
        <v>38252</v>
      </c>
      <c r="AH4429" s="37"/>
      <c r="AI4429" s="37"/>
      <c r="AK4429" s="37"/>
    </row>
    <row r="4430" spans="1:37" ht="18">
      <c r="A4430" t="s">
        <v>64</v>
      </c>
      <c r="B4430" s="2" t="s">
        <v>2</v>
      </c>
      <c r="C4430" s="2" t="s">
        <v>11</v>
      </c>
      <c r="D4430" t="s">
        <v>65</v>
      </c>
      <c r="E4430" t="s">
        <v>518</v>
      </c>
      <c r="F4430" t="str">
        <f t="shared" si="346"/>
        <v>上海市舞蹈培训</v>
      </c>
      <c r="G4430" t="s">
        <v>67</v>
      </c>
      <c r="H4430" s="2" t="s">
        <v>67</v>
      </c>
      <c r="I4430" s="2" t="s">
        <v>68</v>
      </c>
      <c r="J4430" s="4">
        <v>1345</v>
      </c>
      <c r="K4430" s="2">
        <v>4</v>
      </c>
      <c r="L4430" s="13">
        <f>VLOOKUP(C4430,'渗透率、续签率'!B:C,2,0)</f>
        <v>9.6000000000000002E-2</v>
      </c>
      <c r="M4430" s="6">
        <v>0</v>
      </c>
      <c r="N4430" s="2">
        <v>591</v>
      </c>
      <c r="O4430">
        <v>4</v>
      </c>
      <c r="P4430" s="55">
        <v>0.01</v>
      </c>
      <c r="Q4430" s="13">
        <v>9.0999999999999998E-2</v>
      </c>
      <c r="R4430" s="13">
        <v>3.4000000000000002E-2</v>
      </c>
      <c r="S4430" s="31">
        <v>5228</v>
      </c>
      <c r="T4430" s="55">
        <f>VLOOKUP(E4430,'参数设置&amp;汇总'!S:U,3,0)</f>
        <v>0.35</v>
      </c>
      <c r="U4430" s="82">
        <f t="shared" si="345"/>
        <v>206.85</v>
      </c>
      <c r="V4430" s="13">
        <v>0.85000000000000009</v>
      </c>
      <c r="W4430" s="82">
        <f t="shared" si="347"/>
        <v>242.90117647058821</v>
      </c>
      <c r="X4430" s="1">
        <f>VLOOKUP(E4430,'渗透率、续签率'!AG:AJ,4,0)</f>
        <v>11716.5</v>
      </c>
      <c r="Y4430" s="1">
        <f t="shared" si="348"/>
        <v>2845951.6341176466</v>
      </c>
      <c r="Z4430">
        <v>536</v>
      </c>
      <c r="AA4430" s="89">
        <f t="shared" si="349"/>
        <v>6924451.5</v>
      </c>
      <c r="AH4430" s="37"/>
      <c r="AI4430" s="37"/>
      <c r="AK4430" s="37"/>
    </row>
    <row r="4431" spans="1:37" hidden="1">
      <c r="A4431" t="s">
        <v>64</v>
      </c>
      <c r="B4431" t="s">
        <v>2</v>
      </c>
      <c r="C4431" t="s">
        <v>11</v>
      </c>
      <c r="D4431" t="s">
        <v>65</v>
      </c>
      <c r="E4431" t="s">
        <v>518</v>
      </c>
      <c r="F4431" t="str">
        <f t="shared" si="346"/>
        <v>北京市舞蹈培训</v>
      </c>
      <c r="G4431" t="s">
        <v>69</v>
      </c>
      <c r="H4431" t="s">
        <v>69</v>
      </c>
      <c r="I4431" t="s">
        <v>70</v>
      </c>
      <c r="J4431" s="1">
        <v>1643</v>
      </c>
      <c r="K4431">
        <v>3</v>
      </c>
      <c r="L4431" s="13">
        <f>VLOOKUP(C4431,'渗透率、续签率'!B:C,2,0)</f>
        <v>9.6000000000000002E-2</v>
      </c>
      <c r="M4431" s="6">
        <v>0</v>
      </c>
      <c r="N4431">
        <v>830</v>
      </c>
      <c r="O4431">
        <v>3</v>
      </c>
      <c r="P4431" s="6">
        <v>0</v>
      </c>
      <c r="Q4431" s="13">
        <v>0.14000000000000001</v>
      </c>
      <c r="R4431" s="13">
        <v>2.8000000000000001E-2</v>
      </c>
      <c r="S4431" s="31">
        <v>8022</v>
      </c>
      <c r="T4431" s="6">
        <f>VLOOKUP(E4431,'参数设置&amp;汇总'!S:U,3,0)</f>
        <v>0.35</v>
      </c>
      <c r="U4431" s="78">
        <f t="shared" si="345"/>
        <v>290.5</v>
      </c>
      <c r="V4431" s="13">
        <v>0.85000000000000009</v>
      </c>
      <c r="W4431" s="78">
        <f t="shared" si="347"/>
        <v>341.42588235294113</v>
      </c>
      <c r="X4431" s="1">
        <f>VLOOKUP(E4431,'渗透率、续签率'!AG:AJ,4,0)</f>
        <v>11716.5</v>
      </c>
      <c r="Y4431" s="1">
        <f t="shared" si="348"/>
        <v>4000316.3505882346</v>
      </c>
      <c r="Z4431">
        <v>653</v>
      </c>
      <c r="AA4431" s="89">
        <f t="shared" si="349"/>
        <v>9724695</v>
      </c>
      <c r="AH4431" s="37"/>
      <c r="AI4431" s="37"/>
      <c r="AK4431" s="37"/>
    </row>
    <row r="4432" spans="1:37" hidden="1">
      <c r="A4432" t="s">
        <v>64</v>
      </c>
      <c r="B4432" t="s">
        <v>2</v>
      </c>
      <c r="C4432" t="s">
        <v>11</v>
      </c>
      <c r="D4432" t="s">
        <v>71</v>
      </c>
      <c r="E4432" t="s">
        <v>519</v>
      </c>
      <c r="F4432" t="str">
        <f t="shared" si="346"/>
        <v>南京市舞蹈培训</v>
      </c>
      <c r="G4432" t="s">
        <v>73</v>
      </c>
      <c r="H4432" t="s">
        <v>74</v>
      </c>
      <c r="I4432" t="s">
        <v>70</v>
      </c>
      <c r="J4432">
        <v>542</v>
      </c>
      <c r="K4432">
        <v>2</v>
      </c>
      <c r="L4432" s="13">
        <f>VLOOKUP(C4432,'渗透率、续签率'!B:C,2,0)</f>
        <v>9.6000000000000002E-2</v>
      </c>
      <c r="M4432" s="6">
        <v>0</v>
      </c>
      <c r="N4432">
        <v>345</v>
      </c>
      <c r="O4432">
        <v>2</v>
      </c>
      <c r="P4432" s="6">
        <v>0.01</v>
      </c>
      <c r="Q4432" s="13">
        <v>3.7999999999999999E-2</v>
      </c>
      <c r="R4432" s="13">
        <v>0</v>
      </c>
      <c r="S4432" s="31">
        <v>2665</v>
      </c>
      <c r="T4432" s="6">
        <f>VLOOKUP(E4432,'参数设置&amp;汇总'!S:U,3,0)</f>
        <v>0.3</v>
      </c>
      <c r="U4432" s="78">
        <f t="shared" si="345"/>
        <v>103.5</v>
      </c>
      <c r="V4432" s="13">
        <v>0.85000000000000009</v>
      </c>
      <c r="W4432" s="78">
        <f t="shared" si="347"/>
        <v>121.53882352941176</v>
      </c>
      <c r="X4432" s="1">
        <f>VLOOKUP(E4432,'渗透率、续签率'!AG:AJ,4,0)</f>
        <v>25878.500000000004</v>
      </c>
      <c r="Y4432" s="1">
        <f t="shared" si="348"/>
        <v>3145242.4447058826</v>
      </c>
      <c r="Z4432">
        <v>179</v>
      </c>
      <c r="AA4432" s="89">
        <f t="shared" si="349"/>
        <v>8928082.5000000019</v>
      </c>
    </row>
    <row r="4433" spans="1:37" hidden="1">
      <c r="A4433" t="s">
        <v>64</v>
      </c>
      <c r="B4433" t="s">
        <v>2</v>
      </c>
      <c r="C4433" t="s">
        <v>11</v>
      </c>
      <c r="D4433" t="s">
        <v>71</v>
      </c>
      <c r="E4433" t="s">
        <v>519</v>
      </c>
      <c r="F4433" t="str">
        <f t="shared" si="346"/>
        <v>广州市舞蹈培训</v>
      </c>
      <c r="G4433" t="s">
        <v>75</v>
      </c>
      <c r="H4433" t="s">
        <v>76</v>
      </c>
      <c r="I4433" t="s">
        <v>68</v>
      </c>
      <c r="J4433" s="1">
        <v>1261</v>
      </c>
      <c r="K4433">
        <v>0</v>
      </c>
      <c r="L4433" s="13">
        <f>VLOOKUP(C4433,'渗透率、续签率'!B:C,2,0)</f>
        <v>9.6000000000000002E-2</v>
      </c>
      <c r="M4433" s="6">
        <v>0</v>
      </c>
      <c r="N4433">
        <v>635</v>
      </c>
      <c r="O4433">
        <v>0</v>
      </c>
      <c r="P4433" s="6">
        <v>0</v>
      </c>
      <c r="Q4433" s="13">
        <v>0.152</v>
      </c>
      <c r="R4433" s="13">
        <v>5.0999999999999997E-2</v>
      </c>
      <c r="S4433" s="31">
        <v>5510</v>
      </c>
      <c r="T4433" s="6">
        <f>VLOOKUP(E4433,'参数设置&amp;汇总'!S:U,3,0)</f>
        <v>0.3</v>
      </c>
      <c r="U4433" s="78">
        <f t="shared" si="345"/>
        <v>190.5</v>
      </c>
      <c r="V4433" s="13">
        <v>0.85000000000000009</v>
      </c>
      <c r="W4433" s="78">
        <f t="shared" si="347"/>
        <v>224.11764705882351</v>
      </c>
      <c r="X4433" s="1">
        <f>VLOOKUP(E4433,'渗透率、续签率'!AG:AJ,4,0)</f>
        <v>25878.500000000004</v>
      </c>
      <c r="Y4433" s="1">
        <f t="shared" si="348"/>
        <v>5799828.5294117648</v>
      </c>
      <c r="Z4433">
        <v>312</v>
      </c>
      <c r="AA4433" s="89">
        <f t="shared" si="349"/>
        <v>16432847.500000002</v>
      </c>
      <c r="AH4433" s="37"/>
      <c r="AI4433" s="37"/>
      <c r="AK4433" s="37"/>
    </row>
    <row r="4434" spans="1:37" hidden="1">
      <c r="A4434" t="s">
        <v>64</v>
      </c>
      <c r="B4434" t="s">
        <v>2</v>
      </c>
      <c r="C4434" t="s">
        <v>11</v>
      </c>
      <c r="D4434" t="s">
        <v>71</v>
      </c>
      <c r="E4434" t="s">
        <v>519</v>
      </c>
      <c r="F4434" t="str">
        <f t="shared" si="346"/>
        <v>成都市舞蹈培训</v>
      </c>
      <c r="G4434" t="s">
        <v>77</v>
      </c>
      <c r="H4434" t="s">
        <v>78</v>
      </c>
      <c r="I4434" t="s">
        <v>70</v>
      </c>
      <c r="J4434" s="1">
        <v>1557</v>
      </c>
      <c r="K4434">
        <v>3</v>
      </c>
      <c r="L4434" s="13">
        <f>VLOOKUP(C4434,'渗透率、续签率'!B:C,2,0)</f>
        <v>9.6000000000000002E-2</v>
      </c>
      <c r="M4434" s="6">
        <v>0</v>
      </c>
      <c r="N4434">
        <v>828</v>
      </c>
      <c r="O4434">
        <v>3</v>
      </c>
      <c r="P4434" s="6">
        <v>0</v>
      </c>
      <c r="Q4434" s="13">
        <v>0.1</v>
      </c>
      <c r="R4434" s="13">
        <v>0</v>
      </c>
      <c r="S4434" s="31">
        <v>6677</v>
      </c>
      <c r="T4434" s="6">
        <f>VLOOKUP(E4434,'参数设置&amp;汇总'!S:U,3,0)</f>
        <v>0.3</v>
      </c>
      <c r="U4434" s="78">
        <f t="shared" si="345"/>
        <v>248.39999999999998</v>
      </c>
      <c r="V4434" s="13">
        <v>0.85000000000000009</v>
      </c>
      <c r="W4434" s="78">
        <f t="shared" si="347"/>
        <v>291.89647058823522</v>
      </c>
      <c r="X4434" s="1">
        <f>VLOOKUP(E4434,'渗透率、续签率'!AG:AJ,4,0)</f>
        <v>25878.500000000004</v>
      </c>
      <c r="Y4434" s="1">
        <f t="shared" si="348"/>
        <v>7553842.8141176458</v>
      </c>
      <c r="Z4434">
        <v>451</v>
      </c>
      <c r="AA4434" s="89">
        <f t="shared" si="349"/>
        <v>21427398.000000004</v>
      </c>
      <c r="AH4434" s="37"/>
      <c r="AI4434" s="37"/>
      <c r="AJ4434" s="1"/>
      <c r="AK4434" s="37"/>
    </row>
    <row r="4435" spans="1:37" hidden="1">
      <c r="A4435" t="s">
        <v>64</v>
      </c>
      <c r="B4435" t="s">
        <v>2</v>
      </c>
      <c r="C4435" t="s">
        <v>11</v>
      </c>
      <c r="D4435" t="s">
        <v>71</v>
      </c>
      <c r="E4435" t="s">
        <v>519</v>
      </c>
      <c r="F4435" t="str">
        <f t="shared" si="346"/>
        <v>杭州市舞蹈培训</v>
      </c>
      <c r="G4435" t="s">
        <v>79</v>
      </c>
      <c r="H4435" t="s">
        <v>80</v>
      </c>
      <c r="I4435" t="s">
        <v>68</v>
      </c>
      <c r="J4435">
        <v>943</v>
      </c>
      <c r="K4435">
        <v>1</v>
      </c>
      <c r="L4435" s="13">
        <f>VLOOKUP(C4435,'渗透率、续签率'!B:C,2,0)</f>
        <v>9.6000000000000002E-2</v>
      </c>
      <c r="M4435" s="6">
        <v>0</v>
      </c>
      <c r="N4435">
        <v>535</v>
      </c>
      <c r="O4435">
        <v>1</v>
      </c>
      <c r="P4435" s="6">
        <v>0</v>
      </c>
      <c r="Q4435" s="13">
        <v>0.122</v>
      </c>
      <c r="R4435" s="13">
        <v>0</v>
      </c>
      <c r="S4435" s="31">
        <v>4172</v>
      </c>
      <c r="T4435" s="6">
        <f>VLOOKUP(E4435,'参数设置&amp;汇总'!S:U,3,0)</f>
        <v>0.3</v>
      </c>
      <c r="U4435" s="78">
        <f t="shared" si="345"/>
        <v>160.5</v>
      </c>
      <c r="V4435" s="13">
        <v>0.85000000000000009</v>
      </c>
      <c r="W4435" s="78">
        <f t="shared" si="347"/>
        <v>188.7105882352941</v>
      </c>
      <c r="X4435" s="1">
        <f>VLOOKUP(E4435,'渗透率、续签率'!AG:AJ,4,0)</f>
        <v>25878.500000000004</v>
      </c>
      <c r="Y4435" s="1">
        <f t="shared" si="348"/>
        <v>4883546.9576470591</v>
      </c>
      <c r="Z4435">
        <v>279</v>
      </c>
      <c r="AA4435" s="89">
        <f t="shared" si="349"/>
        <v>13844997.500000002</v>
      </c>
      <c r="AH4435" s="37"/>
      <c r="AI4435" s="37"/>
      <c r="AK4435" s="37"/>
    </row>
    <row r="4436" spans="1:37" hidden="1">
      <c r="A4436" t="s">
        <v>64</v>
      </c>
      <c r="B4436" t="s">
        <v>2</v>
      </c>
      <c r="C4436" t="s">
        <v>11</v>
      </c>
      <c r="D4436" t="s">
        <v>71</v>
      </c>
      <c r="E4436" t="s">
        <v>519</v>
      </c>
      <c r="F4436" t="str">
        <f t="shared" si="346"/>
        <v>武汉市舞蹈培训</v>
      </c>
      <c r="G4436" t="s">
        <v>81</v>
      </c>
      <c r="H4436" t="s">
        <v>82</v>
      </c>
      <c r="I4436" t="s">
        <v>68</v>
      </c>
      <c r="J4436">
        <v>858</v>
      </c>
      <c r="K4436">
        <v>0</v>
      </c>
      <c r="L4436" s="13">
        <f>VLOOKUP(C4436,'渗透率、续签率'!B:C,2,0)</f>
        <v>9.6000000000000002E-2</v>
      </c>
      <c r="M4436" s="6">
        <v>0</v>
      </c>
      <c r="N4436">
        <v>432</v>
      </c>
      <c r="O4436">
        <v>0</v>
      </c>
      <c r="P4436" s="6">
        <v>0</v>
      </c>
      <c r="Q4436" s="13">
        <v>0.05</v>
      </c>
      <c r="R4436" s="13">
        <v>0</v>
      </c>
      <c r="S4436" s="31">
        <v>3602</v>
      </c>
      <c r="T4436" s="6">
        <f>VLOOKUP(E4436,'参数设置&amp;汇总'!S:U,3,0)</f>
        <v>0.3</v>
      </c>
      <c r="U4436" s="78">
        <f t="shared" si="345"/>
        <v>129.6</v>
      </c>
      <c r="V4436" s="13">
        <v>0.85000000000000009</v>
      </c>
      <c r="W4436" s="78">
        <f t="shared" si="347"/>
        <v>152.47058823529409</v>
      </c>
      <c r="X4436" s="1">
        <f>VLOOKUP(E4436,'渗透率、续签率'!AG:AJ,4,0)</f>
        <v>25878.500000000004</v>
      </c>
      <c r="Y4436" s="1">
        <f t="shared" si="348"/>
        <v>3945710.1176470588</v>
      </c>
      <c r="Z4436">
        <v>169</v>
      </c>
      <c r="AA4436" s="89">
        <f t="shared" si="349"/>
        <v>11179512.000000002</v>
      </c>
    </row>
    <row r="4437" spans="1:37" hidden="1">
      <c r="A4437" t="s">
        <v>64</v>
      </c>
      <c r="B4437" t="s">
        <v>2</v>
      </c>
      <c r="C4437" t="s">
        <v>11</v>
      </c>
      <c r="D4437" t="s">
        <v>71</v>
      </c>
      <c r="E4437" t="s">
        <v>519</v>
      </c>
      <c r="F4437" t="str">
        <f t="shared" si="346"/>
        <v>深圳市舞蹈培训</v>
      </c>
      <c r="G4437" t="s">
        <v>75</v>
      </c>
      <c r="H4437" t="s">
        <v>83</v>
      </c>
      <c r="I4437" t="s">
        <v>68</v>
      </c>
      <c r="J4437" s="1">
        <v>1381</v>
      </c>
      <c r="K4437">
        <v>0</v>
      </c>
      <c r="L4437" s="13">
        <f>VLOOKUP(C4437,'渗透率、续签率'!B:C,2,0)</f>
        <v>9.6000000000000002E-2</v>
      </c>
      <c r="M4437" s="6">
        <v>0</v>
      </c>
      <c r="N4437">
        <v>803</v>
      </c>
      <c r="O4437">
        <v>0</v>
      </c>
      <c r="P4437" s="6">
        <v>0</v>
      </c>
      <c r="Q4437" s="13">
        <v>0.13</v>
      </c>
      <c r="R4437" s="13">
        <v>4.1000000000000002E-2</v>
      </c>
      <c r="S4437" s="31">
        <v>6857</v>
      </c>
      <c r="T4437" s="6">
        <f>VLOOKUP(E4437,'参数设置&amp;汇总'!S:U,3,0)</f>
        <v>0.3</v>
      </c>
      <c r="U4437" s="78">
        <f t="shared" si="345"/>
        <v>240.89999999999998</v>
      </c>
      <c r="V4437" s="13">
        <v>0.85000000000000009</v>
      </c>
      <c r="W4437" s="78">
        <f t="shared" si="347"/>
        <v>283.41176470588232</v>
      </c>
      <c r="X4437" s="1">
        <f>VLOOKUP(E4437,'渗透率、续签率'!AG:AJ,4,0)</f>
        <v>25878.500000000004</v>
      </c>
      <c r="Y4437" s="1">
        <f t="shared" si="348"/>
        <v>7334271.3529411769</v>
      </c>
      <c r="Z4437">
        <v>357</v>
      </c>
      <c r="AA4437" s="89">
        <f t="shared" si="349"/>
        <v>20780435.500000004</v>
      </c>
      <c r="AH4437" s="37"/>
      <c r="AI4437" s="37"/>
      <c r="AK4437" s="37"/>
    </row>
    <row r="4438" spans="1:37" hidden="1">
      <c r="A4438" t="s">
        <v>64</v>
      </c>
      <c r="B4438" t="s">
        <v>2</v>
      </c>
      <c r="C4438" t="s">
        <v>11</v>
      </c>
      <c r="D4438" t="s">
        <v>84</v>
      </c>
      <c r="E4438" t="s">
        <v>520</v>
      </c>
      <c r="F4438" t="str">
        <f t="shared" si="346"/>
        <v>东莞市舞蹈培训</v>
      </c>
      <c r="G4438" t="s">
        <v>75</v>
      </c>
      <c r="H4438" t="s">
        <v>86</v>
      </c>
      <c r="I4438" t="s">
        <v>68</v>
      </c>
      <c r="J4438">
        <v>724</v>
      </c>
      <c r="K4438">
        <v>5</v>
      </c>
      <c r="L4438" s="13">
        <f>VLOOKUP(C4438,'渗透率、续签率'!B:C,2,0)</f>
        <v>9.6000000000000002E-2</v>
      </c>
      <c r="M4438" s="6">
        <v>0.01</v>
      </c>
      <c r="N4438">
        <v>336</v>
      </c>
      <c r="O4438">
        <v>5</v>
      </c>
      <c r="P4438" s="6">
        <v>0.01</v>
      </c>
      <c r="Q4438" s="13">
        <v>0.20799999999999999</v>
      </c>
      <c r="R4438" s="13">
        <v>0.109</v>
      </c>
      <c r="S4438" s="31">
        <v>2845</v>
      </c>
      <c r="T4438" s="6">
        <f>VLOOKUP(E4438,'参数设置&amp;汇总'!S:U,3,0)</f>
        <v>0.25</v>
      </c>
      <c r="U4438" s="78">
        <f t="shared" si="345"/>
        <v>84</v>
      </c>
      <c r="V4438" s="13">
        <v>0.85000000000000009</v>
      </c>
      <c r="W4438" s="78">
        <f t="shared" si="347"/>
        <v>98.258823529411757</v>
      </c>
      <c r="X4438" s="1">
        <f>VLOOKUP(E4438,'渗透率、续签率'!AG:AJ,4,0)</f>
        <v>5365.5</v>
      </c>
      <c r="Y4438" s="1">
        <f t="shared" si="348"/>
        <v>527207.71764705877</v>
      </c>
      <c r="Z4438">
        <v>117</v>
      </c>
      <c r="AA4438" s="89">
        <f t="shared" si="349"/>
        <v>1802808</v>
      </c>
      <c r="AH4438" s="37"/>
      <c r="AI4438" s="37"/>
      <c r="AK4438" s="37"/>
    </row>
    <row r="4439" spans="1:37" hidden="1">
      <c r="A4439" t="s">
        <v>64</v>
      </c>
      <c r="B4439" t="s">
        <v>2</v>
      </c>
      <c r="C4439" t="s">
        <v>11</v>
      </c>
      <c r="D4439" t="s">
        <v>84</v>
      </c>
      <c r="E4439" t="s">
        <v>520</v>
      </c>
      <c r="F4439" t="str">
        <f t="shared" si="346"/>
        <v>佛山市舞蹈培训</v>
      </c>
      <c r="G4439" t="s">
        <v>75</v>
      </c>
      <c r="H4439" t="s">
        <v>87</v>
      </c>
      <c r="I4439" t="s">
        <v>68</v>
      </c>
      <c r="J4439">
        <v>613</v>
      </c>
      <c r="K4439">
        <v>0</v>
      </c>
      <c r="L4439" s="13">
        <f>VLOOKUP(C4439,'渗透率、续签率'!B:C,2,0)</f>
        <v>9.6000000000000002E-2</v>
      </c>
      <c r="M4439" s="6">
        <v>0</v>
      </c>
      <c r="N4439">
        <v>307</v>
      </c>
      <c r="O4439">
        <v>0</v>
      </c>
      <c r="P4439" s="6">
        <v>0</v>
      </c>
      <c r="Q4439" s="13">
        <v>3.2000000000000001E-2</v>
      </c>
      <c r="R4439" s="13">
        <v>0</v>
      </c>
      <c r="S4439" s="31">
        <v>2007</v>
      </c>
      <c r="T4439" s="6">
        <f>VLOOKUP(E4439,'参数设置&amp;汇总'!S:U,3,0)</f>
        <v>0.25</v>
      </c>
      <c r="U4439" s="78">
        <f t="shared" si="345"/>
        <v>76.75</v>
      </c>
      <c r="V4439" s="13">
        <v>0.85000000000000009</v>
      </c>
      <c r="W4439" s="78">
        <f t="shared" si="347"/>
        <v>90.294117647058812</v>
      </c>
      <c r="X4439" s="1">
        <f>VLOOKUP(E4439,'渗透率、续签率'!AG:AJ,4,0)</f>
        <v>5365.5</v>
      </c>
      <c r="Y4439" s="1">
        <f t="shared" si="348"/>
        <v>484473.08823529404</v>
      </c>
      <c r="Z4439">
        <v>108</v>
      </c>
      <c r="AA4439" s="89">
        <f t="shared" si="349"/>
        <v>1647208.5</v>
      </c>
      <c r="AH4439" s="37"/>
      <c r="AI4439" s="37"/>
      <c r="AK4439" s="37"/>
    </row>
    <row r="4440" spans="1:37" hidden="1">
      <c r="A4440" t="s">
        <v>64</v>
      </c>
      <c r="B4440" t="s">
        <v>2</v>
      </c>
      <c r="C4440" t="s">
        <v>11</v>
      </c>
      <c r="D4440" t="s">
        <v>84</v>
      </c>
      <c r="E4440" t="s">
        <v>520</v>
      </c>
      <c r="F4440" t="str">
        <f t="shared" si="346"/>
        <v>南宁市舞蹈培训</v>
      </c>
      <c r="G4440" t="s">
        <v>88</v>
      </c>
      <c r="H4440" t="s">
        <v>89</v>
      </c>
      <c r="I4440" t="s">
        <v>68</v>
      </c>
      <c r="J4440">
        <v>536</v>
      </c>
      <c r="K4440">
        <v>15</v>
      </c>
      <c r="L4440" s="13">
        <f>VLOOKUP(C4440,'渗透率、续签率'!B:C,2,0)</f>
        <v>9.6000000000000002E-2</v>
      </c>
      <c r="M4440" s="6">
        <v>0.03</v>
      </c>
      <c r="N4440">
        <v>195</v>
      </c>
      <c r="O4440">
        <v>6</v>
      </c>
      <c r="P4440" s="6">
        <v>0.03</v>
      </c>
      <c r="Q4440" s="13">
        <v>8.3000000000000004E-2</v>
      </c>
      <c r="R4440" s="13">
        <v>0</v>
      </c>
      <c r="S4440" s="31">
        <v>1446</v>
      </c>
      <c r="T4440" s="6">
        <f>VLOOKUP(E4440,'参数设置&amp;汇总'!S:U,3,0)</f>
        <v>0.25</v>
      </c>
      <c r="U4440" s="78">
        <f t="shared" si="345"/>
        <v>48.75</v>
      </c>
      <c r="V4440" s="13">
        <v>0.85000000000000009</v>
      </c>
      <c r="W4440" s="78">
        <f t="shared" si="347"/>
        <v>56.675294117647056</v>
      </c>
      <c r="X4440" s="1">
        <f>VLOOKUP(E4440,'渗透率、续签率'!AG:AJ,4,0)</f>
        <v>5365.5</v>
      </c>
      <c r="Y4440" s="1">
        <f t="shared" si="348"/>
        <v>304091.29058823525</v>
      </c>
      <c r="Z4440">
        <v>80</v>
      </c>
      <c r="AA4440" s="89">
        <f t="shared" si="349"/>
        <v>1046272.5</v>
      </c>
      <c r="AH4440" s="37"/>
      <c r="AI4440" s="37"/>
      <c r="AK4440" s="37"/>
    </row>
    <row r="4441" spans="1:37" hidden="1">
      <c r="A4441" t="s">
        <v>64</v>
      </c>
      <c r="B4441" t="s">
        <v>2</v>
      </c>
      <c r="C4441" t="s">
        <v>11</v>
      </c>
      <c r="D4441" t="s">
        <v>84</v>
      </c>
      <c r="E4441" t="s">
        <v>520</v>
      </c>
      <c r="F4441" t="str">
        <f t="shared" si="346"/>
        <v>南昌市舞蹈培训</v>
      </c>
      <c r="G4441" t="s">
        <v>90</v>
      </c>
      <c r="H4441" t="s">
        <v>91</v>
      </c>
      <c r="I4441" t="s">
        <v>68</v>
      </c>
      <c r="J4441">
        <v>377</v>
      </c>
      <c r="K4441">
        <v>0</v>
      </c>
      <c r="L4441" s="13">
        <f>VLOOKUP(C4441,'渗透率、续签率'!B:C,2,0)</f>
        <v>9.6000000000000002E-2</v>
      </c>
      <c r="M4441" s="6">
        <v>0</v>
      </c>
      <c r="N4441">
        <v>200</v>
      </c>
      <c r="O4441">
        <v>0</v>
      </c>
      <c r="P4441" s="6">
        <v>0</v>
      </c>
      <c r="Q4441" s="13">
        <v>8.2000000000000003E-2</v>
      </c>
      <c r="R4441" s="13">
        <v>0</v>
      </c>
      <c r="S4441" s="31">
        <v>1507</v>
      </c>
      <c r="T4441" s="6">
        <f>VLOOKUP(E4441,'参数设置&amp;汇总'!S:U,3,0)</f>
        <v>0.25</v>
      </c>
      <c r="U4441" s="78">
        <f t="shared" si="345"/>
        <v>50</v>
      </c>
      <c r="V4441" s="13">
        <v>0.85000000000000009</v>
      </c>
      <c r="W4441" s="78">
        <f t="shared" si="347"/>
        <v>58.823529411764703</v>
      </c>
      <c r="X4441" s="1">
        <f>VLOOKUP(E4441,'渗透率、续签率'!AG:AJ,4,0)</f>
        <v>5365.5</v>
      </c>
      <c r="Y4441" s="1">
        <f t="shared" si="348"/>
        <v>315617.6470588235</v>
      </c>
      <c r="Z4441">
        <v>78</v>
      </c>
      <c r="AA4441" s="89">
        <f t="shared" si="349"/>
        <v>1073100</v>
      </c>
      <c r="AH4441" s="37"/>
      <c r="AI4441" s="37"/>
      <c r="AK4441" s="37"/>
    </row>
    <row r="4442" spans="1:37" hidden="1">
      <c r="A4442" t="s">
        <v>64</v>
      </c>
      <c r="B4442" t="s">
        <v>2</v>
      </c>
      <c r="C4442" t="s">
        <v>11</v>
      </c>
      <c r="D4442" t="s">
        <v>84</v>
      </c>
      <c r="E4442" t="s">
        <v>520</v>
      </c>
      <c r="F4442" t="str">
        <f t="shared" si="346"/>
        <v>厦门市舞蹈培训</v>
      </c>
      <c r="G4442" t="s">
        <v>92</v>
      </c>
      <c r="H4442" t="s">
        <v>93</v>
      </c>
      <c r="I4442" t="s">
        <v>68</v>
      </c>
      <c r="J4442">
        <v>478</v>
      </c>
      <c r="K4442">
        <v>11</v>
      </c>
      <c r="L4442" s="13">
        <f>VLOOKUP(C4442,'渗透率、续签率'!B:C,2,0)</f>
        <v>9.6000000000000002E-2</v>
      </c>
      <c r="M4442" s="6">
        <v>0.02</v>
      </c>
      <c r="N4442">
        <v>173</v>
      </c>
      <c r="O4442">
        <v>8</v>
      </c>
      <c r="P4442" s="6">
        <v>0.05</v>
      </c>
      <c r="Q4442" s="13">
        <v>6.3E-2</v>
      </c>
      <c r="R4442" s="13">
        <v>0</v>
      </c>
      <c r="S4442" s="31">
        <v>1304</v>
      </c>
      <c r="T4442" s="6">
        <f>VLOOKUP(E4442,'参数设置&amp;汇总'!S:U,3,0)</f>
        <v>0.25</v>
      </c>
      <c r="U4442" s="78">
        <f t="shared" si="345"/>
        <v>43.25</v>
      </c>
      <c r="V4442" s="13">
        <v>0.85000000000000009</v>
      </c>
      <c r="W4442" s="78">
        <f t="shared" si="347"/>
        <v>49.978823529411756</v>
      </c>
      <c r="X4442" s="1">
        <f>VLOOKUP(E4442,'渗透率、续签率'!AG:AJ,4,0)</f>
        <v>5365.5</v>
      </c>
      <c r="Y4442" s="1">
        <f t="shared" si="348"/>
        <v>268161.37764705875</v>
      </c>
      <c r="Z4442">
        <v>69</v>
      </c>
      <c r="AA4442" s="89">
        <f t="shared" si="349"/>
        <v>928231.5</v>
      </c>
      <c r="AH4442" s="37"/>
      <c r="AI4442" s="37"/>
      <c r="AK4442" s="37"/>
    </row>
    <row r="4443" spans="1:37" hidden="1">
      <c r="A4443" t="s">
        <v>64</v>
      </c>
      <c r="B4443" t="s">
        <v>2</v>
      </c>
      <c r="C4443" t="s">
        <v>11</v>
      </c>
      <c r="D4443" t="s">
        <v>84</v>
      </c>
      <c r="E4443" t="s">
        <v>520</v>
      </c>
      <c r="F4443" t="str">
        <f t="shared" si="346"/>
        <v>合肥市舞蹈培训</v>
      </c>
      <c r="G4443" t="s">
        <v>94</v>
      </c>
      <c r="H4443" t="s">
        <v>95</v>
      </c>
      <c r="I4443" t="s">
        <v>68</v>
      </c>
      <c r="J4443">
        <v>613</v>
      </c>
      <c r="K4443">
        <v>0</v>
      </c>
      <c r="L4443" s="13">
        <f>VLOOKUP(C4443,'渗透率、续签率'!B:C,2,0)</f>
        <v>9.6000000000000002E-2</v>
      </c>
      <c r="M4443" s="6">
        <v>0</v>
      </c>
      <c r="N4443">
        <v>360</v>
      </c>
      <c r="O4443">
        <v>0</v>
      </c>
      <c r="P4443" s="6">
        <v>0</v>
      </c>
      <c r="Q4443" s="13">
        <v>6.0999999999999999E-2</v>
      </c>
      <c r="R4443" s="13">
        <v>0</v>
      </c>
      <c r="S4443" s="31">
        <v>2792</v>
      </c>
      <c r="T4443" s="6">
        <f>VLOOKUP(E4443,'参数设置&amp;汇总'!S:U,3,0)</f>
        <v>0.25</v>
      </c>
      <c r="U4443" s="78">
        <f t="shared" si="345"/>
        <v>90</v>
      </c>
      <c r="V4443" s="13">
        <v>0.85000000000000009</v>
      </c>
      <c r="W4443" s="78">
        <f t="shared" si="347"/>
        <v>105.88235294117646</v>
      </c>
      <c r="X4443" s="1">
        <f>VLOOKUP(E4443,'渗透率、续签率'!AG:AJ,4,0)</f>
        <v>5365.5</v>
      </c>
      <c r="Y4443" s="1">
        <f t="shared" si="348"/>
        <v>568111.76470588229</v>
      </c>
      <c r="Z4443">
        <v>113</v>
      </c>
      <c r="AA4443" s="89">
        <f t="shared" si="349"/>
        <v>1931580</v>
      </c>
      <c r="AH4443" s="37"/>
      <c r="AI4443" s="37"/>
      <c r="AK4443" s="37"/>
    </row>
    <row r="4444" spans="1:37" hidden="1">
      <c r="A4444" t="s">
        <v>64</v>
      </c>
      <c r="B4444" t="s">
        <v>2</v>
      </c>
      <c r="C4444" t="s">
        <v>11</v>
      </c>
      <c r="D4444" t="s">
        <v>84</v>
      </c>
      <c r="E4444" t="s">
        <v>520</v>
      </c>
      <c r="F4444" t="str">
        <f t="shared" si="346"/>
        <v>天津市舞蹈培训</v>
      </c>
      <c r="G4444" t="s">
        <v>96</v>
      </c>
      <c r="H4444" t="s">
        <v>96</v>
      </c>
      <c r="I4444" t="s">
        <v>70</v>
      </c>
      <c r="J4444">
        <v>513</v>
      </c>
      <c r="K4444">
        <v>23</v>
      </c>
      <c r="L4444" s="13">
        <f>VLOOKUP(C4444,'渗透率、续签率'!B:C,2,0)</f>
        <v>9.6000000000000002E-2</v>
      </c>
      <c r="M4444" s="6">
        <v>0.04</v>
      </c>
      <c r="N4444">
        <v>261</v>
      </c>
      <c r="O4444">
        <v>15</v>
      </c>
      <c r="P4444" s="6">
        <v>0.06</v>
      </c>
      <c r="Q4444" s="13">
        <v>0.16</v>
      </c>
      <c r="R4444" s="13">
        <v>0</v>
      </c>
      <c r="S4444" s="31">
        <v>1809</v>
      </c>
      <c r="T4444" s="6">
        <f>VLOOKUP(E4444,'参数设置&amp;汇总'!S:U,3,0)</f>
        <v>0.25</v>
      </c>
      <c r="U4444" s="78">
        <f t="shared" si="345"/>
        <v>65.25</v>
      </c>
      <c r="V4444" s="13">
        <v>0.85000000000000009</v>
      </c>
      <c r="W4444" s="78">
        <f t="shared" si="347"/>
        <v>75.07058823529411</v>
      </c>
      <c r="X4444" s="1">
        <f>VLOOKUP(E4444,'渗透率、续签率'!AG:AJ,4,0)</f>
        <v>5365.5</v>
      </c>
      <c r="Y4444" s="1">
        <f t="shared" si="348"/>
        <v>402791.24117647053</v>
      </c>
      <c r="Z4444">
        <v>136</v>
      </c>
      <c r="AA4444" s="89">
        <f t="shared" si="349"/>
        <v>1400395.5</v>
      </c>
      <c r="AH4444" s="37"/>
      <c r="AI4444" s="37"/>
      <c r="AK4444" s="37"/>
    </row>
    <row r="4445" spans="1:37" hidden="1">
      <c r="A4445" t="s">
        <v>64</v>
      </c>
      <c r="B4445" t="s">
        <v>2</v>
      </c>
      <c r="C4445" t="s">
        <v>11</v>
      </c>
      <c r="D4445" t="s">
        <v>84</v>
      </c>
      <c r="E4445" t="s">
        <v>520</v>
      </c>
      <c r="F4445" t="str">
        <f t="shared" si="346"/>
        <v>宁波市舞蹈培训</v>
      </c>
      <c r="G4445" t="s">
        <v>79</v>
      </c>
      <c r="H4445" t="s">
        <v>97</v>
      </c>
      <c r="I4445" t="s">
        <v>68</v>
      </c>
      <c r="J4445">
        <v>504</v>
      </c>
      <c r="K4445">
        <v>36</v>
      </c>
      <c r="L4445" s="13">
        <f>VLOOKUP(C4445,'渗透率、续签率'!B:C,2,0)</f>
        <v>9.6000000000000002E-2</v>
      </c>
      <c r="M4445" s="6">
        <v>7.0000000000000007E-2</v>
      </c>
      <c r="N4445">
        <v>211</v>
      </c>
      <c r="O4445">
        <v>20</v>
      </c>
      <c r="P4445" s="6">
        <v>0.09</v>
      </c>
      <c r="Q4445" s="13">
        <v>0.30399999999999999</v>
      </c>
      <c r="R4445" s="13">
        <v>0</v>
      </c>
      <c r="S4445" s="31">
        <v>1636</v>
      </c>
      <c r="T4445" s="6">
        <f>VLOOKUP(E4445,'参数设置&amp;汇总'!S:U,3,0)</f>
        <v>0.25</v>
      </c>
      <c r="U4445" s="78">
        <f t="shared" si="345"/>
        <v>52.75</v>
      </c>
      <c r="V4445" s="13">
        <v>0.85000000000000009</v>
      </c>
      <c r="W4445" s="78">
        <f t="shared" si="347"/>
        <v>59.79999999999999</v>
      </c>
      <c r="X4445" s="1">
        <f>VLOOKUP(E4445,'渗透率、续签率'!AG:AJ,4,0)</f>
        <v>5365.5</v>
      </c>
      <c r="Y4445" s="1">
        <f t="shared" si="348"/>
        <v>320856.89999999997</v>
      </c>
      <c r="Z4445">
        <v>128</v>
      </c>
      <c r="AA4445" s="89">
        <f t="shared" si="349"/>
        <v>1132120.5</v>
      </c>
      <c r="AH4445" s="37"/>
      <c r="AI4445" s="37"/>
      <c r="AK4445" s="37"/>
    </row>
    <row r="4446" spans="1:37" hidden="1">
      <c r="A4446" t="s">
        <v>64</v>
      </c>
      <c r="B4446" t="s">
        <v>2</v>
      </c>
      <c r="C4446" t="s">
        <v>11</v>
      </c>
      <c r="D4446" t="s">
        <v>84</v>
      </c>
      <c r="E4446" t="s">
        <v>520</v>
      </c>
      <c r="F4446" t="str">
        <f t="shared" si="346"/>
        <v>无锡市舞蹈培训</v>
      </c>
      <c r="G4446" t="s">
        <v>73</v>
      </c>
      <c r="H4446" t="s">
        <v>98</v>
      </c>
      <c r="I4446" t="s">
        <v>70</v>
      </c>
      <c r="J4446">
        <v>374</v>
      </c>
      <c r="K4446">
        <v>0</v>
      </c>
      <c r="L4446" s="13">
        <f>VLOOKUP(C4446,'渗透率、续签率'!B:C,2,0)</f>
        <v>9.6000000000000002E-2</v>
      </c>
      <c r="M4446" s="6">
        <v>0</v>
      </c>
      <c r="N4446">
        <v>103</v>
      </c>
      <c r="O4446">
        <v>0</v>
      </c>
      <c r="P4446" s="6">
        <v>0</v>
      </c>
      <c r="Q4446" s="13">
        <v>0</v>
      </c>
      <c r="R4446" s="13">
        <v>0</v>
      </c>
      <c r="S4446" s="31">
        <v>815</v>
      </c>
      <c r="T4446" s="6">
        <f>VLOOKUP(E4446,'参数设置&amp;汇总'!S:U,3,0)</f>
        <v>0.25</v>
      </c>
      <c r="U4446" s="78">
        <f t="shared" si="345"/>
        <v>25.75</v>
      </c>
      <c r="V4446" s="13">
        <v>0.85000000000000009</v>
      </c>
      <c r="W4446" s="78">
        <f t="shared" si="347"/>
        <v>30.294117647058819</v>
      </c>
      <c r="X4446" s="1">
        <f>VLOOKUP(E4446,'渗透率、续签率'!AG:AJ,4,0)</f>
        <v>5365.5</v>
      </c>
      <c r="Y4446" s="1">
        <f t="shared" si="348"/>
        <v>162543.0882352941</v>
      </c>
      <c r="Z4446">
        <v>85</v>
      </c>
      <c r="AA4446" s="89">
        <f t="shared" si="349"/>
        <v>552646.5</v>
      </c>
      <c r="AH4446" s="37"/>
      <c r="AI4446" s="37"/>
      <c r="AJ4446" s="1"/>
      <c r="AK4446" s="37"/>
    </row>
    <row r="4447" spans="1:37" hidden="1">
      <c r="A4447" t="s">
        <v>64</v>
      </c>
      <c r="B4447" t="s">
        <v>2</v>
      </c>
      <c r="C4447" t="s">
        <v>11</v>
      </c>
      <c r="D4447" t="s">
        <v>84</v>
      </c>
      <c r="E4447" t="s">
        <v>520</v>
      </c>
      <c r="F4447" t="str">
        <f t="shared" si="346"/>
        <v>昆明市舞蹈培训</v>
      </c>
      <c r="G4447" t="s">
        <v>99</v>
      </c>
      <c r="H4447" t="s">
        <v>100</v>
      </c>
      <c r="I4447" t="s">
        <v>68</v>
      </c>
      <c r="J4447">
        <v>408</v>
      </c>
      <c r="K4447">
        <v>0</v>
      </c>
      <c r="L4447" s="13">
        <f>VLOOKUP(C4447,'渗透率、续签率'!B:C,2,0)</f>
        <v>9.6000000000000002E-2</v>
      </c>
      <c r="M4447" s="6">
        <v>0</v>
      </c>
      <c r="N4447">
        <v>140</v>
      </c>
      <c r="O4447">
        <v>0</v>
      </c>
      <c r="P4447" s="6">
        <v>0</v>
      </c>
      <c r="Q4447" s="13">
        <v>4.7E-2</v>
      </c>
      <c r="R4447" s="13">
        <v>0</v>
      </c>
      <c r="S4447" s="31">
        <v>1100</v>
      </c>
      <c r="T4447" s="6">
        <f>VLOOKUP(E4447,'参数设置&amp;汇总'!S:U,3,0)</f>
        <v>0.25</v>
      </c>
      <c r="U4447" s="78">
        <f t="shared" si="345"/>
        <v>35</v>
      </c>
      <c r="V4447" s="13">
        <v>0.85000000000000009</v>
      </c>
      <c r="W4447" s="78">
        <f t="shared" si="347"/>
        <v>41.17647058823529</v>
      </c>
      <c r="X4447" s="1">
        <f>VLOOKUP(E4447,'渗透率、续签率'!AG:AJ,4,0)</f>
        <v>5365.5</v>
      </c>
      <c r="Y4447" s="1">
        <f t="shared" si="348"/>
        <v>220932.35294117645</v>
      </c>
      <c r="Z4447">
        <v>77</v>
      </c>
      <c r="AA4447" s="89">
        <f t="shared" si="349"/>
        <v>751170</v>
      </c>
      <c r="AH4447" s="37"/>
      <c r="AI4447" s="37"/>
      <c r="AK4447" s="37"/>
    </row>
    <row r="4448" spans="1:37" hidden="1">
      <c r="A4448" t="s">
        <v>64</v>
      </c>
      <c r="B4448" t="s">
        <v>2</v>
      </c>
      <c r="C4448" t="s">
        <v>11</v>
      </c>
      <c r="D4448" t="s">
        <v>84</v>
      </c>
      <c r="E4448" t="s">
        <v>520</v>
      </c>
      <c r="F4448" t="str">
        <f t="shared" si="346"/>
        <v>沈阳市舞蹈培训</v>
      </c>
      <c r="G4448" t="s">
        <v>101</v>
      </c>
      <c r="H4448" t="s">
        <v>102</v>
      </c>
      <c r="I4448" t="s">
        <v>70</v>
      </c>
      <c r="J4448">
        <v>740</v>
      </c>
      <c r="K4448">
        <v>72</v>
      </c>
      <c r="L4448" s="13">
        <f>VLOOKUP(C4448,'渗透率、续签率'!B:C,2,0)</f>
        <v>9.6000000000000002E-2</v>
      </c>
      <c r="M4448" s="6">
        <v>0.1</v>
      </c>
      <c r="N4448">
        <v>295</v>
      </c>
      <c r="O4448">
        <v>26</v>
      </c>
      <c r="P4448" s="6">
        <v>0.09</v>
      </c>
      <c r="Q4448" s="13">
        <v>0.11899999999999999</v>
      </c>
      <c r="R4448" s="13">
        <v>0</v>
      </c>
      <c r="S4448" s="31">
        <v>2069</v>
      </c>
      <c r="T4448" s="6">
        <f>VLOOKUP(E4448,'参数设置&amp;汇总'!S:U,3,0)</f>
        <v>0.25</v>
      </c>
      <c r="U4448" s="78">
        <f t="shared" si="345"/>
        <v>73.75</v>
      </c>
      <c r="V4448" s="13">
        <v>0.85000000000000009</v>
      </c>
      <c r="W4448" s="78">
        <f t="shared" si="347"/>
        <v>83.828235294117647</v>
      </c>
      <c r="X4448" s="1">
        <f>VLOOKUP(E4448,'渗透率、续签率'!AG:AJ,4,0)</f>
        <v>5365.5</v>
      </c>
      <c r="Y4448" s="1">
        <f t="shared" si="348"/>
        <v>449780.39647058822</v>
      </c>
      <c r="Z4448">
        <v>125</v>
      </c>
      <c r="AA4448" s="89">
        <f t="shared" si="349"/>
        <v>1582822.5</v>
      </c>
      <c r="AH4448" s="37"/>
      <c r="AI4448" s="37"/>
      <c r="AK4448" s="37"/>
    </row>
    <row r="4449" spans="1:37" hidden="1">
      <c r="A4449" t="s">
        <v>64</v>
      </c>
      <c r="B4449" t="s">
        <v>2</v>
      </c>
      <c r="C4449" t="s">
        <v>11</v>
      </c>
      <c r="D4449" t="s">
        <v>84</v>
      </c>
      <c r="E4449" t="s">
        <v>520</v>
      </c>
      <c r="F4449" t="str">
        <f t="shared" si="346"/>
        <v>济南市舞蹈培训</v>
      </c>
      <c r="G4449" t="s">
        <v>103</v>
      </c>
      <c r="H4449" t="s">
        <v>104</v>
      </c>
      <c r="I4449" t="s">
        <v>70</v>
      </c>
      <c r="J4449">
        <v>540</v>
      </c>
      <c r="K4449">
        <v>27</v>
      </c>
      <c r="L4449" s="13">
        <f>VLOOKUP(C4449,'渗透率、续签率'!B:C,2,0)</f>
        <v>9.6000000000000002E-2</v>
      </c>
      <c r="M4449" s="6">
        <v>0.05</v>
      </c>
      <c r="N4449">
        <v>286</v>
      </c>
      <c r="O4449">
        <v>18</v>
      </c>
      <c r="P4449" s="6">
        <v>0.06</v>
      </c>
      <c r="Q4449" s="13">
        <v>0.18</v>
      </c>
      <c r="R4449" s="13">
        <v>0.109</v>
      </c>
      <c r="S4449" s="31">
        <v>2193</v>
      </c>
      <c r="T4449" s="6">
        <f>VLOOKUP(E4449,'参数设置&amp;汇总'!S:U,3,0)</f>
        <v>0.25</v>
      </c>
      <c r="U4449" s="78">
        <f t="shared" si="345"/>
        <v>71.5</v>
      </c>
      <c r="V4449" s="13">
        <v>0.85000000000000009</v>
      </c>
      <c r="W4449" s="78">
        <f t="shared" si="347"/>
        <v>82.084705882352935</v>
      </c>
      <c r="X4449" s="1">
        <f>VLOOKUP(E4449,'渗透率、续签率'!AG:AJ,4,0)</f>
        <v>5365.5</v>
      </c>
      <c r="Y4449" s="1">
        <f t="shared" si="348"/>
        <v>440425.48941176466</v>
      </c>
      <c r="Z4449">
        <v>100</v>
      </c>
      <c r="AA4449" s="89">
        <f t="shared" si="349"/>
        <v>1534533</v>
      </c>
      <c r="AH4449" s="37"/>
      <c r="AI4449" s="37"/>
      <c r="AK4449" s="37"/>
    </row>
    <row r="4450" spans="1:37" hidden="1">
      <c r="A4450" t="s">
        <v>64</v>
      </c>
      <c r="B4450" t="s">
        <v>2</v>
      </c>
      <c r="C4450" t="s">
        <v>11</v>
      </c>
      <c r="D4450" t="s">
        <v>84</v>
      </c>
      <c r="E4450" t="s">
        <v>520</v>
      </c>
      <c r="F4450" t="str">
        <f t="shared" si="346"/>
        <v>温州市舞蹈培训</v>
      </c>
      <c r="G4450" t="s">
        <v>79</v>
      </c>
      <c r="H4450" t="s">
        <v>105</v>
      </c>
      <c r="I4450" t="s">
        <v>68</v>
      </c>
      <c r="J4450">
        <v>493</v>
      </c>
      <c r="K4450">
        <v>7</v>
      </c>
      <c r="L4450" s="13">
        <f>VLOOKUP(C4450,'渗透率、续签率'!B:C,2,0)</f>
        <v>9.6000000000000002E-2</v>
      </c>
      <c r="M4450" s="6">
        <v>0.01</v>
      </c>
      <c r="N4450">
        <v>131</v>
      </c>
      <c r="O4450">
        <v>4</v>
      </c>
      <c r="P4450" s="6">
        <v>0.03</v>
      </c>
      <c r="Q4450" s="13">
        <v>4.3999999999999997E-2</v>
      </c>
      <c r="R4450" s="13">
        <v>0</v>
      </c>
      <c r="S4450" s="31">
        <v>1119</v>
      </c>
      <c r="T4450" s="6">
        <f>VLOOKUP(E4450,'参数设置&amp;汇总'!S:U,3,0)</f>
        <v>0.25</v>
      </c>
      <c r="U4450" s="78">
        <f t="shared" si="345"/>
        <v>32.75</v>
      </c>
      <c r="V4450" s="13">
        <v>0.85000000000000009</v>
      </c>
      <c r="W4450" s="78">
        <f t="shared" si="347"/>
        <v>38.077647058823523</v>
      </c>
      <c r="X4450" s="1">
        <f>VLOOKUP(E4450,'渗透率、续签率'!AG:AJ,4,0)</f>
        <v>5365.5</v>
      </c>
      <c r="Y4450" s="1">
        <f t="shared" si="348"/>
        <v>204305.6152941176</v>
      </c>
      <c r="Z4450">
        <v>93</v>
      </c>
      <c r="AA4450" s="89">
        <f t="shared" si="349"/>
        <v>702880.5</v>
      </c>
      <c r="AH4450" s="37"/>
      <c r="AI4450" s="37"/>
      <c r="AJ4450" s="1"/>
      <c r="AK4450" s="37"/>
    </row>
    <row r="4451" spans="1:37" hidden="1">
      <c r="A4451" t="s">
        <v>64</v>
      </c>
      <c r="B4451" t="s">
        <v>2</v>
      </c>
      <c r="C4451" t="s">
        <v>11</v>
      </c>
      <c r="D4451" t="s">
        <v>84</v>
      </c>
      <c r="E4451" t="s">
        <v>520</v>
      </c>
      <c r="F4451" t="str">
        <f t="shared" si="346"/>
        <v>福州市舞蹈培训</v>
      </c>
      <c r="G4451" t="s">
        <v>92</v>
      </c>
      <c r="H4451" t="s">
        <v>106</v>
      </c>
      <c r="I4451" t="s">
        <v>68</v>
      </c>
      <c r="J4451">
        <v>408</v>
      </c>
      <c r="K4451">
        <v>54</v>
      </c>
      <c r="L4451" s="13">
        <f>VLOOKUP(C4451,'渗透率、续签率'!B:C,2,0)</f>
        <v>9.6000000000000002E-2</v>
      </c>
      <c r="M4451" s="6">
        <v>0.13</v>
      </c>
      <c r="N4451">
        <v>145</v>
      </c>
      <c r="O4451">
        <v>25</v>
      </c>
      <c r="P4451" s="6">
        <v>0.17</v>
      </c>
      <c r="Q4451" s="13">
        <v>0.16800000000000001</v>
      </c>
      <c r="R4451" s="13">
        <v>0</v>
      </c>
      <c r="S4451" s="31">
        <v>1056</v>
      </c>
      <c r="T4451" s="6">
        <f>VLOOKUP(E4451,'参数设置&amp;汇总'!S:U,3,0)</f>
        <v>0.25</v>
      </c>
      <c r="U4451" s="78">
        <f t="shared" si="345"/>
        <v>36.25</v>
      </c>
      <c r="V4451" s="13">
        <v>0.85000000000000009</v>
      </c>
      <c r="W4451" s="78">
        <f t="shared" si="347"/>
        <v>39.823529411764703</v>
      </c>
      <c r="X4451" s="1">
        <f>VLOOKUP(E4451,'渗透率、续签率'!AG:AJ,4,0)</f>
        <v>5365.5</v>
      </c>
      <c r="Y4451" s="1">
        <f t="shared" si="348"/>
        <v>213673.14705882352</v>
      </c>
      <c r="Z4451">
        <v>91</v>
      </c>
      <c r="AA4451" s="89">
        <f t="shared" si="349"/>
        <v>777997.5</v>
      </c>
      <c r="AH4451" s="37"/>
      <c r="AI4451" s="37"/>
      <c r="AJ4451" s="1"/>
      <c r="AK4451" s="37"/>
    </row>
    <row r="4452" spans="1:37" hidden="1">
      <c r="A4452" t="s">
        <v>64</v>
      </c>
      <c r="B4452" t="s">
        <v>2</v>
      </c>
      <c r="C4452" t="s">
        <v>11</v>
      </c>
      <c r="D4452" t="s">
        <v>84</v>
      </c>
      <c r="E4452" t="s">
        <v>520</v>
      </c>
      <c r="F4452" t="str">
        <f t="shared" si="346"/>
        <v>苏州市舞蹈培训</v>
      </c>
      <c r="G4452" t="s">
        <v>73</v>
      </c>
      <c r="H4452" t="s">
        <v>107</v>
      </c>
      <c r="I4452" t="s">
        <v>70</v>
      </c>
      <c r="J4452">
        <v>754</v>
      </c>
      <c r="K4452">
        <v>0</v>
      </c>
      <c r="L4452" s="13">
        <f>VLOOKUP(C4452,'渗透率、续签率'!B:C,2,0)</f>
        <v>9.6000000000000002E-2</v>
      </c>
      <c r="M4452" s="6">
        <v>0</v>
      </c>
      <c r="N4452">
        <v>302</v>
      </c>
      <c r="O4452">
        <v>0</v>
      </c>
      <c r="P4452" s="6">
        <v>0</v>
      </c>
      <c r="Q4452" s="13">
        <v>8.7999999999999995E-2</v>
      </c>
      <c r="R4452" s="13">
        <v>0</v>
      </c>
      <c r="S4452" s="31">
        <v>2236</v>
      </c>
      <c r="T4452" s="6">
        <f>VLOOKUP(E4452,'参数设置&amp;汇总'!S:U,3,0)</f>
        <v>0.25</v>
      </c>
      <c r="U4452" s="78">
        <f t="shared" si="345"/>
        <v>75.5</v>
      </c>
      <c r="V4452" s="13">
        <v>0.85000000000000009</v>
      </c>
      <c r="W4452" s="78">
        <f t="shared" si="347"/>
        <v>88.823529411764696</v>
      </c>
      <c r="X4452" s="1">
        <f>VLOOKUP(E4452,'渗透率、续签率'!AG:AJ,4,0)</f>
        <v>5365.5</v>
      </c>
      <c r="Y4452" s="1">
        <f t="shared" si="348"/>
        <v>476582.6470588235</v>
      </c>
      <c r="Z4452">
        <v>210</v>
      </c>
      <c r="AA4452" s="89">
        <f t="shared" si="349"/>
        <v>1620381</v>
      </c>
      <c r="AH4452" s="37"/>
      <c r="AI4452" s="37"/>
      <c r="AJ4452" s="1"/>
      <c r="AK4452" s="37"/>
    </row>
    <row r="4453" spans="1:37" hidden="1">
      <c r="A4453" t="s">
        <v>64</v>
      </c>
      <c r="B4453" t="s">
        <v>2</v>
      </c>
      <c r="C4453" t="s">
        <v>11</v>
      </c>
      <c r="D4453" t="s">
        <v>84</v>
      </c>
      <c r="E4453" t="s">
        <v>520</v>
      </c>
      <c r="F4453" t="str">
        <f t="shared" si="346"/>
        <v>西安市舞蹈培训</v>
      </c>
      <c r="G4453" t="s">
        <v>108</v>
      </c>
      <c r="H4453" t="s">
        <v>109</v>
      </c>
      <c r="I4453" t="s">
        <v>70</v>
      </c>
      <c r="J4453">
        <v>661</v>
      </c>
      <c r="K4453">
        <v>3</v>
      </c>
      <c r="L4453" s="13">
        <f>VLOOKUP(C4453,'渗透率、续签率'!B:C,2,0)</f>
        <v>9.6000000000000002E-2</v>
      </c>
      <c r="M4453" s="6">
        <v>0</v>
      </c>
      <c r="N4453">
        <v>394</v>
      </c>
      <c r="O4453">
        <v>3</v>
      </c>
      <c r="P4453" s="6">
        <v>0.01</v>
      </c>
      <c r="Q4453" s="13">
        <v>0.17599999999999999</v>
      </c>
      <c r="R4453" s="13">
        <v>4.9000000000000002E-2</v>
      </c>
      <c r="S4453" s="31">
        <v>3927</v>
      </c>
      <c r="T4453" s="6">
        <f>VLOOKUP(E4453,'参数设置&amp;汇总'!S:U,3,0)</f>
        <v>0.25</v>
      </c>
      <c r="U4453" s="78">
        <f t="shared" si="345"/>
        <v>98.5</v>
      </c>
      <c r="V4453" s="13">
        <v>0.85000000000000009</v>
      </c>
      <c r="W4453" s="78">
        <f t="shared" si="347"/>
        <v>115.54352941176469</v>
      </c>
      <c r="X4453" s="1">
        <f>VLOOKUP(E4453,'渗透率、续签率'!AG:AJ,4,0)</f>
        <v>5365.5</v>
      </c>
      <c r="Y4453" s="1">
        <f t="shared" si="348"/>
        <v>619948.80705882341</v>
      </c>
      <c r="Z4453">
        <v>141</v>
      </c>
      <c r="AA4453" s="89">
        <f t="shared" si="349"/>
        <v>2114007</v>
      </c>
      <c r="AH4453" s="37"/>
      <c r="AI4453" s="37"/>
      <c r="AJ4453" s="1"/>
      <c r="AK4453" s="37"/>
    </row>
    <row r="4454" spans="1:37" hidden="1">
      <c r="A4454" t="s">
        <v>64</v>
      </c>
      <c r="B4454" t="s">
        <v>2</v>
      </c>
      <c r="C4454" t="s">
        <v>11</v>
      </c>
      <c r="D4454" t="s">
        <v>84</v>
      </c>
      <c r="E4454" t="s">
        <v>520</v>
      </c>
      <c r="F4454" t="str">
        <f t="shared" si="346"/>
        <v>郑州市舞蹈培训</v>
      </c>
      <c r="G4454" t="s">
        <v>110</v>
      </c>
      <c r="H4454" t="s">
        <v>111</v>
      </c>
      <c r="I4454" t="s">
        <v>70</v>
      </c>
      <c r="J4454">
        <v>921</v>
      </c>
      <c r="K4454">
        <v>7</v>
      </c>
      <c r="L4454" s="13">
        <f>VLOOKUP(C4454,'渗透率、续签率'!B:C,2,0)</f>
        <v>9.6000000000000002E-2</v>
      </c>
      <c r="M4454" s="6">
        <v>0.01</v>
      </c>
      <c r="N4454">
        <v>475</v>
      </c>
      <c r="O4454">
        <v>7</v>
      </c>
      <c r="P4454" s="6">
        <v>0.01</v>
      </c>
      <c r="Q4454" s="13">
        <v>0.188</v>
      </c>
      <c r="R4454" s="13">
        <v>0.105</v>
      </c>
      <c r="S4454" s="31">
        <v>4394</v>
      </c>
      <c r="T4454" s="6">
        <f>VLOOKUP(E4454,'参数设置&amp;汇总'!S:U,3,0)</f>
        <v>0.25</v>
      </c>
      <c r="U4454" s="78">
        <f t="shared" si="345"/>
        <v>118.75</v>
      </c>
      <c r="V4454" s="13">
        <v>0.85000000000000009</v>
      </c>
      <c r="W4454" s="78">
        <f t="shared" si="347"/>
        <v>138.91529411764705</v>
      </c>
      <c r="X4454" s="1">
        <f>VLOOKUP(E4454,'渗透率、续签率'!AG:AJ,4,0)</f>
        <v>5365.5</v>
      </c>
      <c r="Y4454" s="1">
        <f t="shared" si="348"/>
        <v>745350.01058823522</v>
      </c>
      <c r="Z4454">
        <v>125</v>
      </c>
      <c r="AA4454" s="89">
        <f t="shared" si="349"/>
        <v>2548612.5</v>
      </c>
      <c r="AH4454" s="37"/>
      <c r="AI4454" s="37"/>
      <c r="AK4454" s="37"/>
    </row>
    <row r="4455" spans="1:37" hidden="1">
      <c r="A4455" t="s">
        <v>64</v>
      </c>
      <c r="B4455" t="s">
        <v>2</v>
      </c>
      <c r="C4455" t="s">
        <v>11</v>
      </c>
      <c r="D4455" t="s">
        <v>84</v>
      </c>
      <c r="E4455" t="s">
        <v>520</v>
      </c>
      <c r="F4455" t="str">
        <f t="shared" si="346"/>
        <v>重庆市舞蹈培训</v>
      </c>
      <c r="G4455" t="s">
        <v>112</v>
      </c>
      <c r="H4455" t="s">
        <v>112</v>
      </c>
      <c r="I4455" t="s">
        <v>70</v>
      </c>
      <c r="J4455" s="1">
        <v>1091</v>
      </c>
      <c r="K4455">
        <v>6</v>
      </c>
      <c r="L4455" s="13">
        <f>VLOOKUP(C4455,'渗透率、续签率'!B:C,2,0)</f>
        <v>9.6000000000000002E-2</v>
      </c>
      <c r="M4455" s="6">
        <v>0.01</v>
      </c>
      <c r="N4455">
        <v>440</v>
      </c>
      <c r="O4455">
        <v>6</v>
      </c>
      <c r="P4455" s="6">
        <v>0.01</v>
      </c>
      <c r="Q4455" s="13">
        <v>7.1999999999999995E-2</v>
      </c>
      <c r="R4455" s="13">
        <v>0</v>
      </c>
      <c r="S4455" s="31">
        <v>3457</v>
      </c>
      <c r="T4455" s="6">
        <f>VLOOKUP(E4455,'参数设置&amp;汇总'!S:U,3,0)</f>
        <v>0.25</v>
      </c>
      <c r="U4455" s="78">
        <f t="shared" si="345"/>
        <v>110</v>
      </c>
      <c r="V4455" s="13">
        <v>0.85000000000000009</v>
      </c>
      <c r="W4455" s="78">
        <f t="shared" si="347"/>
        <v>128.73411764705881</v>
      </c>
      <c r="X4455" s="1">
        <f>VLOOKUP(E4455,'渗透率、续签率'!AG:AJ,4,0)</f>
        <v>5365.5</v>
      </c>
      <c r="Y4455" s="1">
        <f t="shared" si="348"/>
        <v>690722.90823529405</v>
      </c>
      <c r="Z4455">
        <v>239</v>
      </c>
      <c r="AA4455" s="89">
        <f t="shared" si="349"/>
        <v>2360820</v>
      </c>
      <c r="AH4455" s="37"/>
      <c r="AI4455" s="37"/>
      <c r="AJ4455" s="1"/>
      <c r="AK4455" s="37"/>
    </row>
    <row r="4456" spans="1:37" hidden="1">
      <c r="A4456" t="s">
        <v>64</v>
      </c>
      <c r="B4456" t="s">
        <v>2</v>
      </c>
      <c r="C4456" t="s">
        <v>11</v>
      </c>
      <c r="D4456" t="s">
        <v>84</v>
      </c>
      <c r="E4456" t="s">
        <v>520</v>
      </c>
      <c r="F4456" t="str">
        <f t="shared" si="346"/>
        <v>长沙市舞蹈培训</v>
      </c>
      <c r="G4456" t="s">
        <v>113</v>
      </c>
      <c r="H4456" t="s">
        <v>114</v>
      </c>
      <c r="I4456" t="s">
        <v>68</v>
      </c>
      <c r="J4456">
        <v>839</v>
      </c>
      <c r="K4456">
        <v>33</v>
      </c>
      <c r="L4456" s="13">
        <f>VLOOKUP(C4456,'渗透率、续签率'!B:C,2,0)</f>
        <v>9.6000000000000002E-2</v>
      </c>
      <c r="M4456" s="6">
        <v>0.04</v>
      </c>
      <c r="N4456">
        <v>492</v>
      </c>
      <c r="O4456">
        <v>24</v>
      </c>
      <c r="P4456" s="6">
        <v>0.05</v>
      </c>
      <c r="Q4456" s="13">
        <v>0.112</v>
      </c>
      <c r="R4456" s="13">
        <v>4.4999999999999998E-2</v>
      </c>
      <c r="S4456" s="31">
        <v>4556</v>
      </c>
      <c r="T4456" s="6">
        <f>VLOOKUP(E4456,'参数设置&amp;汇总'!S:U,3,0)</f>
        <v>0.25</v>
      </c>
      <c r="U4456" s="78">
        <f t="shared" si="345"/>
        <v>123</v>
      </c>
      <c r="V4456" s="13">
        <v>0.85000000000000009</v>
      </c>
      <c r="W4456" s="78">
        <f t="shared" si="347"/>
        <v>141.99529411764703</v>
      </c>
      <c r="X4456" s="1">
        <f>VLOOKUP(E4456,'渗透率、续签率'!AG:AJ,4,0)</f>
        <v>5365.5</v>
      </c>
      <c r="Y4456" s="1">
        <f t="shared" si="348"/>
        <v>761875.75058823521</v>
      </c>
      <c r="Z4456">
        <v>226</v>
      </c>
      <c r="AA4456" s="89">
        <f t="shared" si="349"/>
        <v>2639826</v>
      </c>
      <c r="AH4456" s="37"/>
      <c r="AI4456" s="37"/>
      <c r="AJ4456" s="1"/>
      <c r="AK4456" s="37"/>
    </row>
    <row r="4457" spans="1:37" hidden="1">
      <c r="A4457" t="s">
        <v>64</v>
      </c>
      <c r="B4457" t="s">
        <v>2</v>
      </c>
      <c r="C4457" t="s">
        <v>11</v>
      </c>
      <c r="D4457" t="s">
        <v>84</v>
      </c>
      <c r="E4457" t="s">
        <v>520</v>
      </c>
      <c r="F4457" t="str">
        <f t="shared" si="346"/>
        <v>青岛市舞蹈培训</v>
      </c>
      <c r="G4457" t="s">
        <v>103</v>
      </c>
      <c r="H4457" t="s">
        <v>115</v>
      </c>
      <c r="I4457" t="s">
        <v>70</v>
      </c>
      <c r="J4457">
        <v>716</v>
      </c>
      <c r="K4457">
        <v>60</v>
      </c>
      <c r="L4457" s="13">
        <f>VLOOKUP(C4457,'渗透率、续签率'!B:C,2,0)</f>
        <v>9.6000000000000002E-2</v>
      </c>
      <c r="M4457" s="6">
        <v>0.08</v>
      </c>
      <c r="N4457">
        <v>274</v>
      </c>
      <c r="O4457">
        <v>25</v>
      </c>
      <c r="P4457" s="6">
        <v>0.09</v>
      </c>
      <c r="Q4457" s="13">
        <v>0.115</v>
      </c>
      <c r="R4457" s="13">
        <v>0</v>
      </c>
      <c r="S4457" s="31">
        <v>1955</v>
      </c>
      <c r="T4457" s="6">
        <f>VLOOKUP(E4457,'参数设置&amp;汇总'!S:U,3,0)</f>
        <v>0.25</v>
      </c>
      <c r="U4457" s="78">
        <f t="shared" si="345"/>
        <v>68.5</v>
      </c>
      <c r="V4457" s="13">
        <v>0.85000000000000009</v>
      </c>
      <c r="W4457" s="78">
        <f t="shared" si="347"/>
        <v>77.764705882352928</v>
      </c>
      <c r="X4457" s="1">
        <f>VLOOKUP(E4457,'渗透率、续签率'!AG:AJ,4,0)</f>
        <v>5365.5</v>
      </c>
      <c r="Y4457" s="1">
        <f t="shared" si="348"/>
        <v>417246.52941176464</v>
      </c>
      <c r="Z4457">
        <v>121</v>
      </c>
      <c r="AA4457" s="89">
        <f t="shared" si="349"/>
        <v>1470147</v>
      </c>
      <c r="AH4457" s="37"/>
      <c r="AI4457" s="37"/>
      <c r="AJ4457" s="1"/>
      <c r="AK4457" s="37"/>
    </row>
    <row r="4458" spans="1:37" hidden="1">
      <c r="A4458" t="s">
        <v>64</v>
      </c>
      <c r="B4458" t="s">
        <v>2</v>
      </c>
      <c r="C4458" t="s">
        <v>11</v>
      </c>
      <c r="D4458" t="s">
        <v>116</v>
      </c>
      <c r="E4458" t="s">
        <v>521</v>
      </c>
      <c r="F4458" t="str">
        <f t="shared" si="346"/>
        <v>七台河市舞蹈培训</v>
      </c>
      <c r="G4458" t="s">
        <v>118</v>
      </c>
      <c r="H4458" t="s">
        <v>119</v>
      </c>
      <c r="I4458" t="s">
        <v>70</v>
      </c>
      <c r="J4458">
        <v>25</v>
      </c>
      <c r="K4458">
        <v>0</v>
      </c>
      <c r="L4458" s="13">
        <f>VLOOKUP(C4458,'渗透率、续签率'!B:C,2,0)</f>
        <v>9.6000000000000002E-2</v>
      </c>
      <c r="M4458" s="6">
        <v>0</v>
      </c>
      <c r="N4458">
        <v>0</v>
      </c>
      <c r="O4458">
        <v>0</v>
      </c>
      <c r="P4458" s="6">
        <v>0</v>
      </c>
      <c r="Q4458" s="13">
        <v>0</v>
      </c>
      <c r="R4458" s="13">
        <v>0</v>
      </c>
      <c r="S4458" s="31">
        <v>30</v>
      </c>
      <c r="T4458" s="6">
        <f>VLOOKUP(E4458,'参数设置&amp;汇总'!S:U,3,0)</f>
        <v>0.04</v>
      </c>
      <c r="U4458" s="78">
        <f t="shared" si="345"/>
        <v>0</v>
      </c>
      <c r="V4458" s="13">
        <v>0.85000000000000009</v>
      </c>
      <c r="W4458" s="78">
        <f t="shared" si="347"/>
        <v>0</v>
      </c>
      <c r="X4458" s="1">
        <f>VLOOKUP(E4458,'渗透率、续签率'!AG:AJ,4,0)</f>
        <v>2847</v>
      </c>
      <c r="Y4458" s="1">
        <f t="shared" si="348"/>
        <v>0</v>
      </c>
      <c r="Z4458">
        <v>0</v>
      </c>
      <c r="AA4458" s="89">
        <f t="shared" si="349"/>
        <v>0</v>
      </c>
      <c r="AH4458" s="37"/>
      <c r="AI4458" s="37"/>
      <c r="AJ4458" s="1"/>
      <c r="AK4458" s="37"/>
    </row>
    <row r="4459" spans="1:37" hidden="1">
      <c r="A4459" t="s">
        <v>64</v>
      </c>
      <c r="B4459" t="s">
        <v>2</v>
      </c>
      <c r="C4459" t="s">
        <v>11</v>
      </c>
      <c r="D4459" t="s">
        <v>116</v>
      </c>
      <c r="E4459" t="s">
        <v>521</v>
      </c>
      <c r="F4459" t="str">
        <f t="shared" si="346"/>
        <v>万宁市舞蹈培训</v>
      </c>
      <c r="G4459" t="s">
        <v>120</v>
      </c>
      <c r="H4459" t="s">
        <v>121</v>
      </c>
      <c r="I4459" t="s">
        <v>68</v>
      </c>
      <c r="J4459">
        <v>9</v>
      </c>
      <c r="K4459">
        <v>0</v>
      </c>
      <c r="L4459" s="13">
        <f>VLOOKUP(C4459,'渗透率、续签率'!B:C,2,0)</f>
        <v>9.6000000000000002E-2</v>
      </c>
      <c r="M4459" s="6">
        <v>0</v>
      </c>
      <c r="N4459">
        <v>0</v>
      </c>
      <c r="O4459">
        <v>0</v>
      </c>
      <c r="P4459" s="6">
        <v>0</v>
      </c>
      <c r="Q4459" s="13">
        <v>0</v>
      </c>
      <c r="R4459" s="13">
        <v>0</v>
      </c>
      <c r="S4459" s="31">
        <v>4</v>
      </c>
      <c r="T4459" s="6">
        <f>VLOOKUP(E4459,'参数设置&amp;汇总'!S:U,3,0)</f>
        <v>0.04</v>
      </c>
      <c r="U4459" s="78">
        <f t="shared" si="345"/>
        <v>0</v>
      </c>
      <c r="V4459" s="13">
        <v>0.85000000000000009</v>
      </c>
      <c r="W4459" s="78">
        <f t="shared" si="347"/>
        <v>0</v>
      </c>
      <c r="X4459" s="1">
        <f>VLOOKUP(E4459,'渗透率、续签率'!AG:AJ,4,0)</f>
        <v>2847</v>
      </c>
      <c r="Y4459" s="1">
        <f t="shared" si="348"/>
        <v>0</v>
      </c>
      <c r="Z4459">
        <v>2</v>
      </c>
      <c r="AA4459" s="89">
        <f t="shared" si="349"/>
        <v>0</v>
      </c>
      <c r="AH4459" s="37"/>
      <c r="AI4459" s="37"/>
      <c r="AK4459" s="37"/>
    </row>
    <row r="4460" spans="1:37" hidden="1">
      <c r="A4460" t="s">
        <v>64</v>
      </c>
      <c r="B4460" t="s">
        <v>2</v>
      </c>
      <c r="C4460" t="s">
        <v>11</v>
      </c>
      <c r="D4460" t="s">
        <v>116</v>
      </c>
      <c r="E4460" t="s">
        <v>521</v>
      </c>
      <c r="F4460" t="str">
        <f t="shared" si="346"/>
        <v>三亚市舞蹈培训</v>
      </c>
      <c r="G4460" t="s">
        <v>120</v>
      </c>
      <c r="H4460" t="s">
        <v>122</v>
      </c>
      <c r="I4460" t="s">
        <v>68</v>
      </c>
      <c r="J4460">
        <v>68</v>
      </c>
      <c r="K4460">
        <v>0</v>
      </c>
      <c r="L4460" s="13">
        <f>VLOOKUP(C4460,'渗透率、续签率'!B:C,2,0)</f>
        <v>9.6000000000000002E-2</v>
      </c>
      <c r="M4460" s="6">
        <v>0</v>
      </c>
      <c r="N4460">
        <v>27</v>
      </c>
      <c r="O4460">
        <v>0</v>
      </c>
      <c r="P4460" s="6">
        <v>0</v>
      </c>
      <c r="Q4460" s="13">
        <v>2.1000000000000001E-2</v>
      </c>
      <c r="R4460" s="13">
        <v>0</v>
      </c>
      <c r="S4460" s="31">
        <v>187</v>
      </c>
      <c r="T4460" s="6">
        <f>VLOOKUP(E4460,'参数设置&amp;汇总'!S:U,3,0)</f>
        <v>0.04</v>
      </c>
      <c r="U4460" s="78">
        <f t="shared" si="345"/>
        <v>1.08</v>
      </c>
      <c r="V4460" s="13">
        <v>0.85000000000000009</v>
      </c>
      <c r="W4460" s="78">
        <f t="shared" si="347"/>
        <v>1.2705882352941176</v>
      </c>
      <c r="X4460" s="1">
        <f>VLOOKUP(E4460,'渗透率、续签率'!AG:AJ,4,0)</f>
        <v>2847</v>
      </c>
      <c r="Y4460" s="1">
        <f t="shared" si="348"/>
        <v>3617.3647058823526</v>
      </c>
      <c r="Z4460">
        <v>4</v>
      </c>
      <c r="AA4460" s="89">
        <f t="shared" si="349"/>
        <v>76869</v>
      </c>
      <c r="AH4460" s="37"/>
      <c r="AI4460" s="37"/>
      <c r="AJ4460" s="1"/>
      <c r="AK4460" s="37"/>
    </row>
    <row r="4461" spans="1:37" hidden="1">
      <c r="A4461" t="s">
        <v>64</v>
      </c>
      <c r="B4461" t="s">
        <v>2</v>
      </c>
      <c r="C4461" t="s">
        <v>11</v>
      </c>
      <c r="D4461" t="s">
        <v>116</v>
      </c>
      <c r="E4461" t="s">
        <v>521</v>
      </c>
      <c r="F4461" t="str">
        <f t="shared" si="346"/>
        <v>三明市舞蹈培训</v>
      </c>
      <c r="G4461" t="s">
        <v>92</v>
      </c>
      <c r="H4461" t="s">
        <v>123</v>
      </c>
      <c r="I4461" t="s">
        <v>68</v>
      </c>
      <c r="J4461">
        <v>86</v>
      </c>
      <c r="K4461">
        <v>0</v>
      </c>
      <c r="L4461" s="13">
        <f>VLOOKUP(C4461,'渗透率、续签率'!B:C,2,0)</f>
        <v>9.6000000000000002E-2</v>
      </c>
      <c r="M4461" s="6">
        <v>0</v>
      </c>
      <c r="N4461">
        <v>2</v>
      </c>
      <c r="O4461">
        <v>0</v>
      </c>
      <c r="P4461" s="6">
        <v>0</v>
      </c>
      <c r="Q4461" s="13">
        <v>0</v>
      </c>
      <c r="R4461" s="13">
        <v>0</v>
      </c>
      <c r="S4461" s="31">
        <v>91</v>
      </c>
      <c r="T4461" s="6">
        <f>VLOOKUP(E4461,'参数设置&amp;汇总'!S:U,3,0)</f>
        <v>0.04</v>
      </c>
      <c r="U4461" s="78">
        <f t="shared" si="345"/>
        <v>0.08</v>
      </c>
      <c r="V4461" s="13">
        <v>0.85000000000000009</v>
      </c>
      <c r="W4461" s="78">
        <f t="shared" si="347"/>
        <v>9.4117647058823528E-2</v>
      </c>
      <c r="X4461" s="1">
        <f>VLOOKUP(E4461,'渗透率、续签率'!AG:AJ,4,0)</f>
        <v>2847</v>
      </c>
      <c r="Y4461" s="1">
        <f t="shared" si="348"/>
        <v>267.95294117647057</v>
      </c>
      <c r="Z4461">
        <v>5</v>
      </c>
      <c r="AA4461" s="89">
        <f t="shared" si="349"/>
        <v>5694</v>
      </c>
      <c r="AH4461" s="37"/>
      <c r="AI4461" s="37"/>
      <c r="AJ4461" s="1"/>
      <c r="AK4461" s="37"/>
    </row>
    <row r="4462" spans="1:37" hidden="1">
      <c r="A4462" t="s">
        <v>64</v>
      </c>
      <c r="B4462" t="s">
        <v>2</v>
      </c>
      <c r="C4462" t="s">
        <v>11</v>
      </c>
      <c r="D4462" t="s">
        <v>116</v>
      </c>
      <c r="E4462" t="s">
        <v>521</v>
      </c>
      <c r="F4462" t="str">
        <f t="shared" si="346"/>
        <v>三沙市舞蹈培训</v>
      </c>
      <c r="G4462" t="s">
        <v>120</v>
      </c>
      <c r="H4462" t="s">
        <v>124</v>
      </c>
      <c r="I4462" t="s">
        <v>68</v>
      </c>
      <c r="J4462">
        <v>0</v>
      </c>
      <c r="K4462">
        <v>0</v>
      </c>
      <c r="L4462" s="13">
        <f>VLOOKUP(C4462,'渗透率、续签率'!B:C,2,0)</f>
        <v>9.6000000000000002E-2</v>
      </c>
      <c r="M4462" s="6">
        <v>0</v>
      </c>
      <c r="N4462">
        <v>0</v>
      </c>
      <c r="O4462">
        <v>0</v>
      </c>
      <c r="P4462" s="6">
        <v>0</v>
      </c>
      <c r="Q4462" s="13">
        <v>0</v>
      </c>
      <c r="R4462" s="13">
        <v>0</v>
      </c>
      <c r="S4462" s="31">
        <v>0</v>
      </c>
      <c r="T4462" s="6">
        <f>VLOOKUP(E4462,'参数设置&amp;汇总'!S:U,3,0)</f>
        <v>0.04</v>
      </c>
      <c r="U4462" s="78">
        <f t="shared" si="345"/>
        <v>0</v>
      </c>
      <c r="V4462" s="13">
        <v>0.85000000000000009</v>
      </c>
      <c r="W4462" s="78">
        <f t="shared" si="347"/>
        <v>0</v>
      </c>
      <c r="X4462" s="1">
        <f>VLOOKUP(E4462,'渗透率、续签率'!AG:AJ,4,0)</f>
        <v>2847</v>
      </c>
      <c r="Y4462" s="1">
        <f t="shared" si="348"/>
        <v>0</v>
      </c>
      <c r="Z4462">
        <v>0</v>
      </c>
      <c r="AA4462" s="89">
        <f t="shared" si="349"/>
        <v>0</v>
      </c>
      <c r="AH4462" s="37"/>
      <c r="AI4462" s="37"/>
      <c r="AJ4462" s="1"/>
      <c r="AK4462" s="37"/>
    </row>
    <row r="4463" spans="1:37" hidden="1">
      <c r="A4463" t="s">
        <v>64</v>
      </c>
      <c r="B4463" t="s">
        <v>2</v>
      </c>
      <c r="C4463" t="s">
        <v>11</v>
      </c>
      <c r="D4463" t="s">
        <v>116</v>
      </c>
      <c r="E4463" t="s">
        <v>521</v>
      </c>
      <c r="F4463" t="str">
        <f t="shared" si="346"/>
        <v>三门峡市舞蹈培训</v>
      </c>
      <c r="G4463" t="s">
        <v>110</v>
      </c>
      <c r="H4463" t="s">
        <v>125</v>
      </c>
      <c r="I4463" t="s">
        <v>70</v>
      </c>
      <c r="J4463">
        <v>116</v>
      </c>
      <c r="K4463">
        <v>0</v>
      </c>
      <c r="L4463" s="13">
        <f>VLOOKUP(C4463,'渗透率、续签率'!B:C,2,0)</f>
        <v>9.6000000000000002E-2</v>
      </c>
      <c r="M4463" s="6">
        <v>0</v>
      </c>
      <c r="N4463">
        <v>2</v>
      </c>
      <c r="O4463">
        <v>0</v>
      </c>
      <c r="P4463" s="6">
        <v>0</v>
      </c>
      <c r="Q4463" s="13">
        <v>2.9000000000000001E-2</v>
      </c>
      <c r="R4463" s="13">
        <v>0</v>
      </c>
      <c r="S4463" s="31">
        <v>68</v>
      </c>
      <c r="T4463" s="6">
        <f>VLOOKUP(E4463,'参数设置&amp;汇总'!S:U,3,0)</f>
        <v>0.04</v>
      </c>
      <c r="U4463" s="78">
        <f t="shared" si="345"/>
        <v>0.08</v>
      </c>
      <c r="V4463" s="13">
        <v>0.85000000000000009</v>
      </c>
      <c r="W4463" s="78">
        <f t="shared" si="347"/>
        <v>9.4117647058823528E-2</v>
      </c>
      <c r="X4463" s="1">
        <f>VLOOKUP(E4463,'渗透率、续签率'!AG:AJ,4,0)</f>
        <v>2847</v>
      </c>
      <c r="Y4463" s="1">
        <f t="shared" si="348"/>
        <v>267.95294117647057</v>
      </c>
      <c r="Z4463">
        <v>3</v>
      </c>
      <c r="AA4463" s="89">
        <f t="shared" si="349"/>
        <v>5694</v>
      </c>
      <c r="AH4463" s="37"/>
      <c r="AI4463" s="37"/>
      <c r="AJ4463" s="1"/>
      <c r="AK4463" s="37"/>
    </row>
    <row r="4464" spans="1:37" hidden="1">
      <c r="A4464" t="s">
        <v>64</v>
      </c>
      <c r="B4464" t="s">
        <v>2</v>
      </c>
      <c r="C4464" t="s">
        <v>11</v>
      </c>
      <c r="D4464" t="s">
        <v>116</v>
      </c>
      <c r="E4464" t="s">
        <v>521</v>
      </c>
      <c r="F4464" t="str">
        <f t="shared" si="346"/>
        <v>上饶市舞蹈培训</v>
      </c>
      <c r="G4464" t="s">
        <v>90</v>
      </c>
      <c r="H4464" t="s">
        <v>126</v>
      </c>
      <c r="I4464" t="s">
        <v>68</v>
      </c>
      <c r="J4464">
        <v>207</v>
      </c>
      <c r="K4464">
        <v>0</v>
      </c>
      <c r="L4464" s="13">
        <f>VLOOKUP(C4464,'渗透率、续签率'!B:C,2,0)</f>
        <v>9.6000000000000002E-2</v>
      </c>
      <c r="M4464" s="6">
        <v>0</v>
      </c>
      <c r="N4464">
        <v>38</v>
      </c>
      <c r="O4464">
        <v>0</v>
      </c>
      <c r="P4464" s="6">
        <v>0</v>
      </c>
      <c r="Q4464" s="13">
        <v>0.10299999999999999</v>
      </c>
      <c r="R4464" s="13">
        <v>0</v>
      </c>
      <c r="S4464" s="31">
        <v>295</v>
      </c>
      <c r="T4464" s="6">
        <f>VLOOKUP(E4464,'参数设置&amp;汇总'!S:U,3,0)</f>
        <v>0.04</v>
      </c>
      <c r="U4464" s="78">
        <f t="shared" si="345"/>
        <v>1.52</v>
      </c>
      <c r="V4464" s="13">
        <v>0.85000000000000009</v>
      </c>
      <c r="W4464" s="78">
        <f t="shared" si="347"/>
        <v>1.7882352941176469</v>
      </c>
      <c r="X4464" s="1">
        <f>VLOOKUP(E4464,'渗透率、续签率'!AG:AJ,4,0)</f>
        <v>2847</v>
      </c>
      <c r="Y4464" s="1">
        <f t="shared" si="348"/>
        <v>5091.1058823529411</v>
      </c>
      <c r="Z4464">
        <v>21</v>
      </c>
      <c r="AA4464" s="89">
        <f t="shared" si="349"/>
        <v>108186</v>
      </c>
      <c r="AH4464" s="37"/>
      <c r="AI4464" s="37"/>
      <c r="AJ4464" s="1"/>
      <c r="AK4464" s="37"/>
    </row>
    <row r="4465" spans="1:37" hidden="1">
      <c r="A4465" t="s">
        <v>64</v>
      </c>
      <c r="B4465" t="s">
        <v>2</v>
      </c>
      <c r="C4465" t="s">
        <v>11</v>
      </c>
      <c r="D4465" t="s">
        <v>116</v>
      </c>
      <c r="E4465" t="s">
        <v>521</v>
      </c>
      <c r="F4465" t="str">
        <f t="shared" si="346"/>
        <v>东方市舞蹈培训</v>
      </c>
      <c r="G4465" t="s">
        <v>120</v>
      </c>
      <c r="H4465" t="s">
        <v>127</v>
      </c>
      <c r="I4465" t="s">
        <v>68</v>
      </c>
      <c r="J4465">
        <v>6</v>
      </c>
      <c r="K4465">
        <v>0</v>
      </c>
      <c r="L4465" s="13">
        <f>VLOOKUP(C4465,'渗透率、续签率'!B:C,2,0)</f>
        <v>9.6000000000000002E-2</v>
      </c>
      <c r="M4465" s="6">
        <v>0</v>
      </c>
      <c r="N4465">
        <v>0</v>
      </c>
      <c r="O4465">
        <v>0</v>
      </c>
      <c r="P4465" s="6">
        <v>0</v>
      </c>
      <c r="Q4465" s="13">
        <v>0</v>
      </c>
      <c r="R4465" s="13">
        <v>0</v>
      </c>
      <c r="S4465" s="31">
        <v>10</v>
      </c>
      <c r="T4465" s="6">
        <f>VLOOKUP(E4465,'参数设置&amp;汇总'!S:U,3,0)</f>
        <v>0.04</v>
      </c>
      <c r="U4465" s="78">
        <f t="shared" si="345"/>
        <v>0</v>
      </c>
      <c r="V4465" s="13">
        <v>0.85000000000000009</v>
      </c>
      <c r="W4465" s="78">
        <f t="shared" si="347"/>
        <v>0</v>
      </c>
      <c r="X4465" s="1">
        <f>VLOOKUP(E4465,'渗透率、续签率'!AG:AJ,4,0)</f>
        <v>2847</v>
      </c>
      <c r="Y4465" s="1">
        <f t="shared" si="348"/>
        <v>0</v>
      </c>
      <c r="Z4465">
        <v>0</v>
      </c>
      <c r="AA4465" s="89">
        <f t="shared" si="349"/>
        <v>0</v>
      </c>
      <c r="AH4465" s="37"/>
      <c r="AI4465" s="37"/>
      <c r="AJ4465" s="1"/>
      <c r="AK4465" s="37"/>
    </row>
    <row r="4466" spans="1:37" hidden="1">
      <c r="A4466" t="s">
        <v>64</v>
      </c>
      <c r="B4466" t="s">
        <v>2</v>
      </c>
      <c r="C4466" t="s">
        <v>11</v>
      </c>
      <c r="D4466" t="s">
        <v>116</v>
      </c>
      <c r="E4466" t="s">
        <v>521</v>
      </c>
      <c r="F4466" t="str">
        <f t="shared" si="346"/>
        <v>东营市舞蹈培训</v>
      </c>
      <c r="G4466" t="s">
        <v>103</v>
      </c>
      <c r="H4466" t="s">
        <v>128</v>
      </c>
      <c r="I4466" t="s">
        <v>70</v>
      </c>
      <c r="J4466">
        <v>131</v>
      </c>
      <c r="K4466">
        <v>3</v>
      </c>
      <c r="L4466" s="13">
        <f>VLOOKUP(C4466,'渗透率、续签率'!B:C,2,0)</f>
        <v>9.6000000000000002E-2</v>
      </c>
      <c r="M4466" s="6">
        <v>0.02</v>
      </c>
      <c r="N4466">
        <v>26</v>
      </c>
      <c r="O4466">
        <v>1</v>
      </c>
      <c r="P4466" s="6">
        <v>0.04</v>
      </c>
      <c r="Q4466" s="13">
        <v>4.1000000000000002E-2</v>
      </c>
      <c r="R4466" s="13">
        <v>0</v>
      </c>
      <c r="S4466" s="31">
        <v>224</v>
      </c>
      <c r="T4466" s="6">
        <f>VLOOKUP(E4466,'参数设置&amp;汇总'!S:U,3,0)</f>
        <v>0.04</v>
      </c>
      <c r="U4466" s="78">
        <f t="shared" si="345"/>
        <v>1.04</v>
      </c>
      <c r="V4466" s="13">
        <v>0.85000000000000009</v>
      </c>
      <c r="W4466" s="78">
        <f t="shared" si="347"/>
        <v>1.1105882352941177</v>
      </c>
      <c r="X4466" s="1">
        <f>VLOOKUP(E4466,'渗透率、续签率'!AG:AJ,4,0)</f>
        <v>2847</v>
      </c>
      <c r="Y4466" s="1">
        <f t="shared" si="348"/>
        <v>3161.8447058823531</v>
      </c>
      <c r="Z4466">
        <v>12</v>
      </c>
      <c r="AA4466" s="89">
        <f t="shared" si="349"/>
        <v>74022</v>
      </c>
      <c r="AH4466" s="37"/>
      <c r="AI4466" s="37"/>
      <c r="AJ4466" s="1"/>
      <c r="AK4466" s="37"/>
    </row>
    <row r="4467" spans="1:37" hidden="1">
      <c r="A4467" t="s">
        <v>64</v>
      </c>
      <c r="B4467" t="s">
        <v>2</v>
      </c>
      <c r="C4467" t="s">
        <v>11</v>
      </c>
      <c r="D4467" t="s">
        <v>116</v>
      </c>
      <c r="E4467" t="s">
        <v>521</v>
      </c>
      <c r="F4467" t="str">
        <f t="shared" si="346"/>
        <v>中卫市舞蹈培训</v>
      </c>
      <c r="G4467" t="s">
        <v>129</v>
      </c>
      <c r="H4467" t="s">
        <v>130</v>
      </c>
      <c r="I4467" t="s">
        <v>70</v>
      </c>
      <c r="J4467">
        <v>17</v>
      </c>
      <c r="K4467">
        <v>0</v>
      </c>
      <c r="L4467" s="13">
        <f>VLOOKUP(C4467,'渗透率、续签率'!B:C,2,0)</f>
        <v>9.6000000000000002E-2</v>
      </c>
      <c r="M4467" s="6">
        <v>0</v>
      </c>
      <c r="N4467">
        <v>0</v>
      </c>
      <c r="O4467">
        <v>0</v>
      </c>
      <c r="P4467" s="6">
        <v>0</v>
      </c>
      <c r="Q4467" s="13">
        <v>0</v>
      </c>
      <c r="R4467" s="13">
        <v>0</v>
      </c>
      <c r="S4467" s="31">
        <v>8</v>
      </c>
      <c r="T4467" s="6">
        <f>VLOOKUP(E4467,'参数设置&amp;汇总'!S:U,3,0)</f>
        <v>0.04</v>
      </c>
      <c r="U4467" s="78">
        <f t="shared" si="345"/>
        <v>0</v>
      </c>
      <c r="V4467" s="13">
        <v>0.85000000000000009</v>
      </c>
      <c r="W4467" s="78">
        <f t="shared" si="347"/>
        <v>0</v>
      </c>
      <c r="X4467" s="1">
        <f>VLOOKUP(E4467,'渗透率、续签率'!AG:AJ,4,0)</f>
        <v>2847</v>
      </c>
      <c r="Y4467" s="1">
        <f t="shared" si="348"/>
        <v>0</v>
      </c>
      <c r="Z4467">
        <v>1</v>
      </c>
      <c r="AA4467" s="89">
        <f t="shared" si="349"/>
        <v>0</v>
      </c>
      <c r="AH4467" s="37"/>
      <c r="AI4467" s="37"/>
      <c r="AJ4467" s="1"/>
      <c r="AK4467" s="37"/>
    </row>
    <row r="4468" spans="1:37" hidden="1">
      <c r="A4468" t="s">
        <v>64</v>
      </c>
      <c r="B4468" t="s">
        <v>2</v>
      </c>
      <c r="C4468" t="s">
        <v>11</v>
      </c>
      <c r="D4468" t="s">
        <v>116</v>
      </c>
      <c r="E4468" t="s">
        <v>521</v>
      </c>
      <c r="F4468" t="str">
        <f t="shared" si="346"/>
        <v>中山市舞蹈培训</v>
      </c>
      <c r="G4468" t="s">
        <v>75</v>
      </c>
      <c r="H4468" t="s">
        <v>131</v>
      </c>
      <c r="I4468" t="s">
        <v>68</v>
      </c>
      <c r="J4468">
        <v>316</v>
      </c>
      <c r="K4468">
        <v>0</v>
      </c>
      <c r="L4468" s="13">
        <f>VLOOKUP(C4468,'渗透率、续签率'!B:C,2,0)</f>
        <v>9.6000000000000002E-2</v>
      </c>
      <c r="M4468" s="6">
        <v>0</v>
      </c>
      <c r="N4468">
        <v>97</v>
      </c>
      <c r="O4468">
        <v>0</v>
      </c>
      <c r="P4468" s="6">
        <v>0</v>
      </c>
      <c r="Q4468" s="13">
        <v>2.8000000000000001E-2</v>
      </c>
      <c r="R4468" s="13">
        <v>0</v>
      </c>
      <c r="S4468" s="31">
        <v>707</v>
      </c>
      <c r="T4468" s="6">
        <f>VLOOKUP(E4468,'参数设置&amp;汇总'!S:U,3,0)</f>
        <v>0.04</v>
      </c>
      <c r="U4468" s="78">
        <f t="shared" si="345"/>
        <v>3.88</v>
      </c>
      <c r="V4468" s="13">
        <v>0.85000000000000009</v>
      </c>
      <c r="W4468" s="78">
        <f t="shared" si="347"/>
        <v>4.5647058823529409</v>
      </c>
      <c r="X4468" s="1">
        <f>VLOOKUP(E4468,'渗透率、续签率'!AG:AJ,4,0)</f>
        <v>2847</v>
      </c>
      <c r="Y4468" s="1">
        <f t="shared" si="348"/>
        <v>12995.717647058822</v>
      </c>
      <c r="Z4468">
        <v>83</v>
      </c>
      <c r="AA4468" s="89">
        <f t="shared" si="349"/>
        <v>276159</v>
      </c>
      <c r="AH4468" s="37"/>
      <c r="AI4468" s="37"/>
      <c r="AK4468" s="37"/>
    </row>
    <row r="4469" spans="1:37" hidden="1">
      <c r="A4469" t="s">
        <v>64</v>
      </c>
      <c r="B4469" t="s">
        <v>2</v>
      </c>
      <c r="C4469" t="s">
        <v>11</v>
      </c>
      <c r="D4469" t="s">
        <v>116</v>
      </c>
      <c r="E4469" t="s">
        <v>521</v>
      </c>
      <c r="F4469" t="str">
        <f t="shared" si="346"/>
        <v>临夏回族自治州舞蹈培训</v>
      </c>
      <c r="G4469" t="s">
        <v>132</v>
      </c>
      <c r="H4469" t="s">
        <v>133</v>
      </c>
      <c r="I4469" t="s">
        <v>70</v>
      </c>
      <c r="J4469">
        <v>20</v>
      </c>
      <c r="K4469">
        <v>0</v>
      </c>
      <c r="L4469" s="13">
        <f>VLOOKUP(C4469,'渗透率、续签率'!B:C,2,0)</f>
        <v>9.6000000000000002E-2</v>
      </c>
      <c r="M4469" s="6">
        <v>0</v>
      </c>
      <c r="N4469">
        <v>0</v>
      </c>
      <c r="O4469">
        <v>0</v>
      </c>
      <c r="P4469" s="6">
        <v>0</v>
      </c>
      <c r="Q4469" s="13">
        <v>0</v>
      </c>
      <c r="R4469" s="13">
        <v>0</v>
      </c>
      <c r="S4469" s="31">
        <v>7</v>
      </c>
      <c r="T4469" s="6">
        <f>VLOOKUP(E4469,'参数设置&amp;汇总'!S:U,3,0)</f>
        <v>0.04</v>
      </c>
      <c r="U4469" s="78">
        <f t="shared" si="345"/>
        <v>0</v>
      </c>
      <c r="V4469" s="13">
        <v>0.85000000000000009</v>
      </c>
      <c r="W4469" s="78">
        <f t="shared" si="347"/>
        <v>0</v>
      </c>
      <c r="X4469" s="1">
        <f>VLOOKUP(E4469,'渗透率、续签率'!AG:AJ,4,0)</f>
        <v>2847</v>
      </c>
      <c r="Y4469" s="1">
        <f t="shared" si="348"/>
        <v>0</v>
      </c>
      <c r="Z4469">
        <v>0</v>
      </c>
      <c r="AA4469" s="89">
        <f t="shared" si="349"/>
        <v>0</v>
      </c>
      <c r="AH4469" s="37"/>
      <c r="AI4469" s="37"/>
      <c r="AK4469" s="37"/>
    </row>
    <row r="4470" spans="1:37" hidden="1">
      <c r="A4470" t="s">
        <v>64</v>
      </c>
      <c r="B4470" t="s">
        <v>2</v>
      </c>
      <c r="C4470" t="s">
        <v>11</v>
      </c>
      <c r="D4470" t="s">
        <v>116</v>
      </c>
      <c r="E4470" t="s">
        <v>521</v>
      </c>
      <c r="F4470" t="str">
        <f t="shared" si="346"/>
        <v>临汾市舞蹈培训</v>
      </c>
      <c r="G4470" t="s">
        <v>134</v>
      </c>
      <c r="H4470" t="s">
        <v>135</v>
      </c>
      <c r="I4470" t="s">
        <v>70</v>
      </c>
      <c r="J4470">
        <v>182</v>
      </c>
      <c r="K4470">
        <v>0</v>
      </c>
      <c r="L4470" s="13">
        <f>VLOOKUP(C4470,'渗透率、续签率'!B:C,2,0)</f>
        <v>9.6000000000000002E-2</v>
      </c>
      <c r="M4470" s="6">
        <v>0</v>
      </c>
      <c r="N4470">
        <v>30</v>
      </c>
      <c r="O4470">
        <v>0</v>
      </c>
      <c r="P4470" s="6">
        <v>0</v>
      </c>
      <c r="Q4470" s="13">
        <v>0</v>
      </c>
      <c r="R4470" s="13">
        <v>0</v>
      </c>
      <c r="S4470" s="31">
        <v>195</v>
      </c>
      <c r="T4470" s="6">
        <f>VLOOKUP(E4470,'参数设置&amp;汇总'!S:U,3,0)</f>
        <v>0.04</v>
      </c>
      <c r="U4470" s="78">
        <f t="shared" si="345"/>
        <v>1.2</v>
      </c>
      <c r="V4470" s="13">
        <v>0.85000000000000009</v>
      </c>
      <c r="W4470" s="78">
        <f t="shared" si="347"/>
        <v>1.4117647058823528</v>
      </c>
      <c r="X4470" s="1">
        <f>VLOOKUP(E4470,'渗透率、续签率'!AG:AJ,4,0)</f>
        <v>2847</v>
      </c>
      <c r="Y4470" s="1">
        <f t="shared" si="348"/>
        <v>4019.2941176470586</v>
      </c>
      <c r="Z4470">
        <v>12</v>
      </c>
      <c r="AA4470" s="89">
        <f t="shared" si="349"/>
        <v>85410</v>
      </c>
      <c r="AH4470" s="37"/>
      <c r="AI4470" s="37"/>
      <c r="AK4470" s="37"/>
    </row>
    <row r="4471" spans="1:37" hidden="1">
      <c r="A4471" t="s">
        <v>64</v>
      </c>
      <c r="B4471" t="s">
        <v>2</v>
      </c>
      <c r="C4471" t="s">
        <v>11</v>
      </c>
      <c r="D4471" t="s">
        <v>116</v>
      </c>
      <c r="E4471" t="s">
        <v>521</v>
      </c>
      <c r="F4471" t="str">
        <f t="shared" si="346"/>
        <v>临沂市舞蹈培训</v>
      </c>
      <c r="G4471" t="s">
        <v>103</v>
      </c>
      <c r="H4471" t="s">
        <v>136</v>
      </c>
      <c r="I4471" t="s">
        <v>70</v>
      </c>
      <c r="J4471">
        <v>623</v>
      </c>
      <c r="K4471">
        <v>15</v>
      </c>
      <c r="L4471" s="13">
        <f>VLOOKUP(C4471,'渗透率、续签率'!B:C,2,0)</f>
        <v>9.6000000000000002E-2</v>
      </c>
      <c r="M4471" s="6">
        <v>0.02</v>
      </c>
      <c r="N4471">
        <v>165</v>
      </c>
      <c r="O4471">
        <v>6</v>
      </c>
      <c r="P4471" s="6">
        <v>0.04</v>
      </c>
      <c r="Q4471" s="13">
        <v>6.2E-2</v>
      </c>
      <c r="R4471" s="13">
        <v>0</v>
      </c>
      <c r="S4471" s="31">
        <v>1424</v>
      </c>
      <c r="T4471" s="6">
        <f>VLOOKUP(E4471,'参数设置&amp;汇总'!S:U,3,0)</f>
        <v>0.04</v>
      </c>
      <c r="U4471" s="78">
        <f t="shared" si="345"/>
        <v>6.6000000000000005</v>
      </c>
      <c r="V4471" s="13">
        <v>0.85000000000000009</v>
      </c>
      <c r="W4471" s="78">
        <f t="shared" si="347"/>
        <v>7.0870588235294125</v>
      </c>
      <c r="X4471" s="1">
        <f>VLOOKUP(E4471,'渗透率、续签率'!AG:AJ,4,0)</f>
        <v>2847</v>
      </c>
      <c r="Y4471" s="1">
        <f t="shared" si="348"/>
        <v>20176.856470588238</v>
      </c>
      <c r="Z4471">
        <v>50</v>
      </c>
      <c r="AA4471" s="89">
        <f t="shared" si="349"/>
        <v>469755</v>
      </c>
      <c r="AH4471" s="37"/>
      <c r="AI4471" s="37"/>
      <c r="AK4471" s="37"/>
    </row>
    <row r="4472" spans="1:37" hidden="1">
      <c r="A4472" t="s">
        <v>64</v>
      </c>
      <c r="B4472" t="s">
        <v>2</v>
      </c>
      <c r="C4472" t="s">
        <v>11</v>
      </c>
      <c r="D4472" t="s">
        <v>116</v>
      </c>
      <c r="E4472" t="s">
        <v>521</v>
      </c>
      <c r="F4472" t="str">
        <f t="shared" si="346"/>
        <v>临沧市舞蹈培训</v>
      </c>
      <c r="G4472" t="s">
        <v>99</v>
      </c>
      <c r="H4472" t="s">
        <v>137</v>
      </c>
      <c r="I4472" t="s">
        <v>68</v>
      </c>
      <c r="J4472">
        <v>32</v>
      </c>
      <c r="K4472">
        <v>0</v>
      </c>
      <c r="L4472" s="13">
        <f>VLOOKUP(C4472,'渗透率、续签率'!B:C,2,0)</f>
        <v>9.6000000000000002E-2</v>
      </c>
      <c r="M4472" s="6">
        <v>0</v>
      </c>
      <c r="N4472">
        <v>0</v>
      </c>
      <c r="O4472">
        <v>0</v>
      </c>
      <c r="P4472" s="6">
        <v>0</v>
      </c>
      <c r="Q4472" s="13">
        <v>0</v>
      </c>
      <c r="R4472" s="13">
        <v>0</v>
      </c>
      <c r="S4472" s="31">
        <v>14</v>
      </c>
      <c r="T4472" s="6">
        <f>VLOOKUP(E4472,'参数设置&amp;汇总'!S:U,3,0)</f>
        <v>0.04</v>
      </c>
      <c r="U4472" s="78">
        <f t="shared" si="345"/>
        <v>0</v>
      </c>
      <c r="V4472" s="13">
        <v>0.85000000000000009</v>
      </c>
      <c r="W4472" s="78">
        <f t="shared" si="347"/>
        <v>0</v>
      </c>
      <c r="X4472" s="1">
        <f>VLOOKUP(E4472,'渗透率、续签率'!AG:AJ,4,0)</f>
        <v>2847</v>
      </c>
      <c r="Y4472" s="1">
        <f t="shared" si="348"/>
        <v>0</v>
      </c>
      <c r="Z4472">
        <v>0</v>
      </c>
      <c r="AA4472" s="89">
        <f t="shared" si="349"/>
        <v>0</v>
      </c>
      <c r="AH4472" s="37"/>
      <c r="AI4472" s="37"/>
      <c r="AJ4472" s="1"/>
      <c r="AK4472" s="37"/>
    </row>
    <row r="4473" spans="1:37" hidden="1">
      <c r="A4473" t="s">
        <v>64</v>
      </c>
      <c r="B4473" t="s">
        <v>2</v>
      </c>
      <c r="C4473" t="s">
        <v>11</v>
      </c>
      <c r="D4473" t="s">
        <v>116</v>
      </c>
      <c r="E4473" t="s">
        <v>521</v>
      </c>
      <c r="F4473" t="str">
        <f t="shared" si="346"/>
        <v>临高县舞蹈培训</v>
      </c>
      <c r="G4473" t="s">
        <v>120</v>
      </c>
      <c r="H4473" t="s">
        <v>138</v>
      </c>
      <c r="I4473" t="s">
        <v>68</v>
      </c>
      <c r="J4473">
        <v>6</v>
      </c>
      <c r="K4473">
        <v>0</v>
      </c>
      <c r="L4473" s="13">
        <f>VLOOKUP(C4473,'渗透率、续签率'!B:C,2,0)</f>
        <v>9.6000000000000002E-2</v>
      </c>
      <c r="M4473" s="6">
        <v>0</v>
      </c>
      <c r="N4473">
        <v>0</v>
      </c>
      <c r="O4473">
        <v>0</v>
      </c>
      <c r="P4473" s="6">
        <v>0</v>
      </c>
      <c r="Q4473" s="13">
        <v>0</v>
      </c>
      <c r="R4473" s="13">
        <v>0</v>
      </c>
      <c r="S4473" s="31">
        <v>1</v>
      </c>
      <c r="T4473" s="6">
        <f>VLOOKUP(E4473,'参数设置&amp;汇总'!S:U,3,0)</f>
        <v>0.04</v>
      </c>
      <c r="U4473" s="78">
        <f t="shared" si="345"/>
        <v>0</v>
      </c>
      <c r="V4473" s="13">
        <v>0.85000000000000009</v>
      </c>
      <c r="W4473" s="78">
        <f t="shared" si="347"/>
        <v>0</v>
      </c>
      <c r="X4473" s="1">
        <f>VLOOKUP(E4473,'渗透率、续签率'!AG:AJ,4,0)</f>
        <v>2847</v>
      </c>
      <c r="Y4473" s="1">
        <f t="shared" si="348"/>
        <v>0</v>
      </c>
      <c r="Z4473">
        <v>0</v>
      </c>
      <c r="AA4473" s="89">
        <f t="shared" si="349"/>
        <v>0</v>
      </c>
      <c r="AH4473" s="37"/>
      <c r="AI4473" s="37"/>
      <c r="AK4473" s="37"/>
    </row>
    <row r="4474" spans="1:37" hidden="1">
      <c r="A4474" t="s">
        <v>64</v>
      </c>
      <c r="B4474" t="s">
        <v>2</v>
      </c>
      <c r="C4474" t="s">
        <v>11</v>
      </c>
      <c r="D4474" t="s">
        <v>116</v>
      </c>
      <c r="E4474" t="s">
        <v>521</v>
      </c>
      <c r="F4474" t="str">
        <f t="shared" si="346"/>
        <v>丹东市舞蹈培训</v>
      </c>
      <c r="G4474" t="s">
        <v>101</v>
      </c>
      <c r="H4474" t="s">
        <v>139</v>
      </c>
      <c r="I4474" t="s">
        <v>70</v>
      </c>
      <c r="J4474">
        <v>98</v>
      </c>
      <c r="K4474">
        <v>0</v>
      </c>
      <c r="L4474" s="13">
        <f>VLOOKUP(C4474,'渗透率、续签率'!B:C,2,0)</f>
        <v>9.6000000000000002E-2</v>
      </c>
      <c r="M4474" s="6">
        <v>0</v>
      </c>
      <c r="N4474">
        <v>19</v>
      </c>
      <c r="O4474">
        <v>0</v>
      </c>
      <c r="P4474" s="6">
        <v>0</v>
      </c>
      <c r="Q4474" s="13">
        <v>0</v>
      </c>
      <c r="R4474" s="13">
        <v>0</v>
      </c>
      <c r="S4474" s="31">
        <v>156</v>
      </c>
      <c r="T4474" s="6">
        <f>VLOOKUP(E4474,'参数设置&amp;汇总'!S:U,3,0)</f>
        <v>0.04</v>
      </c>
      <c r="U4474" s="78">
        <f t="shared" si="345"/>
        <v>0.76</v>
      </c>
      <c r="V4474" s="13">
        <v>0.85000000000000009</v>
      </c>
      <c r="W4474" s="78">
        <f t="shared" si="347"/>
        <v>0.89411764705882346</v>
      </c>
      <c r="X4474" s="1">
        <f>VLOOKUP(E4474,'渗透率、续签率'!AG:AJ,4,0)</f>
        <v>2847</v>
      </c>
      <c r="Y4474" s="1">
        <f t="shared" si="348"/>
        <v>2545.5529411764705</v>
      </c>
      <c r="Z4474">
        <v>6</v>
      </c>
      <c r="AA4474" s="89">
        <f t="shared" si="349"/>
        <v>54093</v>
      </c>
      <c r="AH4474" s="37"/>
      <c r="AI4474" s="37"/>
      <c r="AK4474" s="37"/>
    </row>
    <row r="4475" spans="1:37" hidden="1">
      <c r="A4475" t="s">
        <v>64</v>
      </c>
      <c r="B4475" t="s">
        <v>2</v>
      </c>
      <c r="C4475" t="s">
        <v>11</v>
      </c>
      <c r="D4475" t="s">
        <v>116</v>
      </c>
      <c r="E4475" t="s">
        <v>521</v>
      </c>
      <c r="F4475" t="str">
        <f t="shared" si="346"/>
        <v>丽水市舞蹈培训</v>
      </c>
      <c r="G4475" t="s">
        <v>79</v>
      </c>
      <c r="H4475" t="s">
        <v>140</v>
      </c>
      <c r="I4475" t="s">
        <v>68</v>
      </c>
      <c r="J4475">
        <v>88</v>
      </c>
      <c r="K4475">
        <v>0</v>
      </c>
      <c r="L4475" s="13">
        <f>VLOOKUP(C4475,'渗透率、续签率'!B:C,2,0)</f>
        <v>9.6000000000000002E-2</v>
      </c>
      <c r="M4475" s="6">
        <v>0</v>
      </c>
      <c r="N4475">
        <v>5</v>
      </c>
      <c r="O4475">
        <v>0</v>
      </c>
      <c r="P4475" s="6">
        <v>0</v>
      </c>
      <c r="Q4475" s="13">
        <v>8.0000000000000002E-3</v>
      </c>
      <c r="R4475" s="13">
        <v>0</v>
      </c>
      <c r="S4475" s="31">
        <v>102</v>
      </c>
      <c r="T4475" s="6">
        <f>VLOOKUP(E4475,'参数设置&amp;汇总'!S:U,3,0)</f>
        <v>0.04</v>
      </c>
      <c r="U4475" s="78">
        <f t="shared" si="345"/>
        <v>0.2</v>
      </c>
      <c r="V4475" s="13">
        <v>0.85000000000000009</v>
      </c>
      <c r="W4475" s="78">
        <f t="shared" si="347"/>
        <v>0.23529411764705882</v>
      </c>
      <c r="X4475" s="1">
        <f>VLOOKUP(E4475,'渗透率、续签率'!AG:AJ,4,0)</f>
        <v>2847</v>
      </c>
      <c r="Y4475" s="1">
        <f t="shared" si="348"/>
        <v>669.88235294117646</v>
      </c>
      <c r="Z4475">
        <v>11</v>
      </c>
      <c r="AA4475" s="89">
        <f t="shared" si="349"/>
        <v>14235</v>
      </c>
      <c r="AH4475" s="37"/>
      <c r="AI4475" s="37"/>
      <c r="AJ4475" s="1"/>
      <c r="AK4475" s="37"/>
    </row>
    <row r="4476" spans="1:37" hidden="1">
      <c r="A4476" t="s">
        <v>64</v>
      </c>
      <c r="B4476" t="s">
        <v>2</v>
      </c>
      <c r="C4476" t="s">
        <v>11</v>
      </c>
      <c r="D4476" t="s">
        <v>116</v>
      </c>
      <c r="E4476" t="s">
        <v>521</v>
      </c>
      <c r="F4476" t="str">
        <f t="shared" si="346"/>
        <v>丽江市舞蹈培训</v>
      </c>
      <c r="G4476" t="s">
        <v>99</v>
      </c>
      <c r="H4476" t="s">
        <v>141</v>
      </c>
      <c r="I4476" t="s">
        <v>68</v>
      </c>
      <c r="J4476">
        <v>33</v>
      </c>
      <c r="K4476">
        <v>0</v>
      </c>
      <c r="L4476" s="13">
        <f>VLOOKUP(C4476,'渗透率、续签率'!B:C,2,0)</f>
        <v>9.6000000000000002E-2</v>
      </c>
      <c r="M4476" s="6">
        <v>0</v>
      </c>
      <c r="N4476">
        <v>8</v>
      </c>
      <c r="O4476">
        <v>0</v>
      </c>
      <c r="P4476" s="6">
        <v>0</v>
      </c>
      <c r="Q4476" s="13">
        <v>0</v>
      </c>
      <c r="R4476" s="13">
        <v>0</v>
      </c>
      <c r="S4476" s="31">
        <v>57</v>
      </c>
      <c r="T4476" s="6">
        <f>VLOOKUP(E4476,'参数设置&amp;汇总'!S:U,3,0)</f>
        <v>0.04</v>
      </c>
      <c r="U4476" s="78">
        <f t="shared" si="345"/>
        <v>0.32</v>
      </c>
      <c r="V4476" s="13">
        <v>0.85000000000000009</v>
      </c>
      <c r="W4476" s="78">
        <f t="shared" si="347"/>
        <v>0.37647058823529411</v>
      </c>
      <c r="X4476" s="1">
        <f>VLOOKUP(E4476,'渗透率、续签率'!AG:AJ,4,0)</f>
        <v>2847</v>
      </c>
      <c r="Y4476" s="1">
        <f t="shared" si="348"/>
        <v>1071.8117647058823</v>
      </c>
      <c r="Z4476">
        <v>2</v>
      </c>
      <c r="AA4476" s="89">
        <f t="shared" si="349"/>
        <v>22776</v>
      </c>
      <c r="AH4476" s="37"/>
      <c r="AI4476" s="37"/>
      <c r="AK4476" s="37"/>
    </row>
    <row r="4477" spans="1:37" hidden="1">
      <c r="A4477" t="s">
        <v>64</v>
      </c>
      <c r="B4477" t="s">
        <v>2</v>
      </c>
      <c r="C4477" t="s">
        <v>11</v>
      </c>
      <c r="D4477" t="s">
        <v>116</v>
      </c>
      <c r="E4477" t="s">
        <v>521</v>
      </c>
      <c r="F4477" t="str">
        <f t="shared" si="346"/>
        <v>乌兰察布市舞蹈培训</v>
      </c>
      <c r="G4477" t="s">
        <v>142</v>
      </c>
      <c r="H4477" t="s">
        <v>143</v>
      </c>
      <c r="I4477" t="s">
        <v>70</v>
      </c>
      <c r="J4477">
        <v>26</v>
      </c>
      <c r="K4477">
        <v>0</v>
      </c>
      <c r="L4477" s="13">
        <f>VLOOKUP(C4477,'渗透率、续签率'!B:C,2,0)</f>
        <v>9.6000000000000002E-2</v>
      </c>
      <c r="M4477" s="6">
        <v>0</v>
      </c>
      <c r="N4477">
        <v>7</v>
      </c>
      <c r="O4477">
        <v>0</v>
      </c>
      <c r="P4477" s="6">
        <v>0</v>
      </c>
      <c r="Q4477" s="13">
        <v>0</v>
      </c>
      <c r="R4477" s="13">
        <v>0</v>
      </c>
      <c r="S4477" s="31">
        <v>48</v>
      </c>
      <c r="T4477" s="6">
        <f>VLOOKUP(E4477,'参数设置&amp;汇总'!S:U,3,0)</f>
        <v>0.04</v>
      </c>
      <c r="U4477" s="78">
        <f t="shared" si="345"/>
        <v>0.28000000000000003</v>
      </c>
      <c r="V4477" s="13">
        <v>0.85000000000000009</v>
      </c>
      <c r="W4477" s="78">
        <f t="shared" si="347"/>
        <v>0.32941176470588235</v>
      </c>
      <c r="X4477" s="1">
        <f>VLOOKUP(E4477,'渗透率、续签率'!AG:AJ,4,0)</f>
        <v>2847</v>
      </c>
      <c r="Y4477" s="1">
        <f t="shared" si="348"/>
        <v>937.83529411764709</v>
      </c>
      <c r="Z4477">
        <v>0</v>
      </c>
      <c r="AA4477" s="89">
        <f t="shared" si="349"/>
        <v>19929</v>
      </c>
      <c r="AH4477" s="37"/>
      <c r="AI4477" s="37"/>
      <c r="AJ4477" s="1"/>
      <c r="AK4477" s="37"/>
    </row>
    <row r="4478" spans="1:37" hidden="1">
      <c r="A4478" t="s">
        <v>64</v>
      </c>
      <c r="B4478" t="s">
        <v>2</v>
      </c>
      <c r="C4478" t="s">
        <v>11</v>
      </c>
      <c r="D4478" t="s">
        <v>116</v>
      </c>
      <c r="E4478" t="s">
        <v>521</v>
      </c>
      <c r="F4478" t="str">
        <f t="shared" si="346"/>
        <v>乌海市舞蹈培训</v>
      </c>
      <c r="G4478" t="s">
        <v>142</v>
      </c>
      <c r="H4478" t="s">
        <v>144</v>
      </c>
      <c r="I4478" t="s">
        <v>70</v>
      </c>
      <c r="J4478">
        <v>25</v>
      </c>
      <c r="K4478">
        <v>0</v>
      </c>
      <c r="L4478" s="13">
        <f>VLOOKUP(C4478,'渗透率、续签率'!B:C,2,0)</f>
        <v>9.6000000000000002E-2</v>
      </c>
      <c r="M4478" s="6">
        <v>0</v>
      </c>
      <c r="N4478">
        <v>1</v>
      </c>
      <c r="O4478">
        <v>0</v>
      </c>
      <c r="P4478" s="6">
        <v>0</v>
      </c>
      <c r="Q4478" s="13">
        <v>0</v>
      </c>
      <c r="R4478" s="13">
        <v>0</v>
      </c>
      <c r="S4478" s="31">
        <v>22</v>
      </c>
      <c r="T4478" s="6">
        <f>VLOOKUP(E4478,'参数设置&amp;汇总'!S:U,3,0)</f>
        <v>0.04</v>
      </c>
      <c r="U4478" s="78">
        <f t="shared" si="345"/>
        <v>0.04</v>
      </c>
      <c r="V4478" s="13">
        <v>0.85000000000000009</v>
      </c>
      <c r="W4478" s="78">
        <f t="shared" si="347"/>
        <v>4.7058823529411764E-2</v>
      </c>
      <c r="X4478" s="1">
        <f>VLOOKUP(E4478,'渗透率、续签率'!AG:AJ,4,0)</f>
        <v>2847</v>
      </c>
      <c r="Y4478" s="1">
        <f t="shared" si="348"/>
        <v>133.97647058823529</v>
      </c>
      <c r="Z4478">
        <v>1</v>
      </c>
      <c r="AA4478" s="89">
        <f t="shared" si="349"/>
        <v>2847</v>
      </c>
      <c r="AH4478" s="37"/>
      <c r="AI4478" s="37"/>
      <c r="AJ4478" s="1"/>
      <c r="AK4478" s="37"/>
    </row>
    <row r="4479" spans="1:37" hidden="1">
      <c r="A4479" t="s">
        <v>64</v>
      </c>
      <c r="B4479" t="s">
        <v>2</v>
      </c>
      <c r="C4479" t="s">
        <v>11</v>
      </c>
      <c r="D4479" t="s">
        <v>116</v>
      </c>
      <c r="E4479" t="s">
        <v>521</v>
      </c>
      <c r="F4479" t="str">
        <f t="shared" si="346"/>
        <v>乌鲁木齐市舞蹈培训</v>
      </c>
      <c r="G4479" t="s">
        <v>145</v>
      </c>
      <c r="H4479" t="s">
        <v>146</v>
      </c>
      <c r="I4479" t="s">
        <v>70</v>
      </c>
      <c r="J4479">
        <v>150</v>
      </c>
      <c r="K4479">
        <v>1</v>
      </c>
      <c r="L4479" s="13">
        <f>VLOOKUP(C4479,'渗透率、续签率'!B:C,2,0)</f>
        <v>9.6000000000000002E-2</v>
      </c>
      <c r="M4479" s="6">
        <v>0.01</v>
      </c>
      <c r="N4479">
        <v>97</v>
      </c>
      <c r="O4479">
        <v>0</v>
      </c>
      <c r="P4479" s="6">
        <v>0</v>
      </c>
      <c r="Q4479" s="13">
        <v>4.2000000000000003E-2</v>
      </c>
      <c r="R4479" s="13">
        <v>0</v>
      </c>
      <c r="S4479" s="31">
        <v>669</v>
      </c>
      <c r="T4479" s="6">
        <f>VLOOKUP(E4479,'参数设置&amp;汇总'!S:U,3,0)</f>
        <v>0.04</v>
      </c>
      <c r="U4479" s="78">
        <f t="shared" si="345"/>
        <v>3.88</v>
      </c>
      <c r="V4479" s="13">
        <v>0.85000000000000009</v>
      </c>
      <c r="W4479" s="78">
        <f t="shared" si="347"/>
        <v>4.5647058823529409</v>
      </c>
      <c r="X4479" s="1">
        <f>VLOOKUP(E4479,'渗透率、续签率'!AG:AJ,4,0)</f>
        <v>2847</v>
      </c>
      <c r="Y4479" s="1">
        <f t="shared" si="348"/>
        <v>12995.717647058822</v>
      </c>
      <c r="Z4479">
        <v>33</v>
      </c>
      <c r="AA4479" s="89">
        <f t="shared" si="349"/>
        <v>276159</v>
      </c>
      <c r="AH4479" s="37"/>
      <c r="AI4479" s="37"/>
      <c r="AK4479" s="37"/>
    </row>
    <row r="4480" spans="1:37" hidden="1">
      <c r="A4480" t="s">
        <v>64</v>
      </c>
      <c r="B4480" t="s">
        <v>2</v>
      </c>
      <c r="C4480" t="s">
        <v>11</v>
      </c>
      <c r="D4480" t="s">
        <v>116</v>
      </c>
      <c r="E4480" t="s">
        <v>521</v>
      </c>
      <c r="F4480" t="str">
        <f t="shared" si="346"/>
        <v>乐东黎族自治县舞蹈培训</v>
      </c>
      <c r="G4480" t="s">
        <v>120</v>
      </c>
      <c r="H4480" t="s">
        <v>147</v>
      </c>
      <c r="I4480" t="s">
        <v>68</v>
      </c>
      <c r="J4480">
        <v>1</v>
      </c>
      <c r="K4480">
        <v>0</v>
      </c>
      <c r="L4480" s="13">
        <f>VLOOKUP(C4480,'渗透率、续签率'!B:C,2,0)</f>
        <v>9.6000000000000002E-2</v>
      </c>
      <c r="M4480" s="6">
        <v>0</v>
      </c>
      <c r="N4480">
        <v>0</v>
      </c>
      <c r="O4480">
        <v>0</v>
      </c>
      <c r="P4480" s="6">
        <v>0</v>
      </c>
      <c r="Q4480" s="13">
        <v>0</v>
      </c>
      <c r="R4480" s="13">
        <v>0</v>
      </c>
      <c r="S4480" s="31">
        <v>0</v>
      </c>
      <c r="T4480" s="6">
        <f>VLOOKUP(E4480,'参数设置&amp;汇总'!S:U,3,0)</f>
        <v>0.04</v>
      </c>
      <c r="U4480" s="78">
        <f t="shared" si="345"/>
        <v>0</v>
      </c>
      <c r="V4480" s="13">
        <v>0.85000000000000009</v>
      </c>
      <c r="W4480" s="78">
        <f t="shared" si="347"/>
        <v>0</v>
      </c>
      <c r="X4480" s="1">
        <f>VLOOKUP(E4480,'渗透率、续签率'!AG:AJ,4,0)</f>
        <v>2847</v>
      </c>
      <c r="Y4480" s="1">
        <f t="shared" si="348"/>
        <v>0</v>
      </c>
      <c r="Z4480">
        <v>0</v>
      </c>
      <c r="AA4480" s="89">
        <f t="shared" si="349"/>
        <v>0</v>
      </c>
      <c r="AH4480" s="37"/>
      <c r="AI4480" s="37"/>
      <c r="AK4480" s="37"/>
    </row>
    <row r="4481" spans="1:37" hidden="1">
      <c r="A4481" t="s">
        <v>64</v>
      </c>
      <c r="B4481" t="s">
        <v>2</v>
      </c>
      <c r="C4481" t="s">
        <v>11</v>
      </c>
      <c r="D4481" t="s">
        <v>116</v>
      </c>
      <c r="E4481" t="s">
        <v>521</v>
      </c>
      <c r="F4481" t="str">
        <f t="shared" si="346"/>
        <v>乐山市舞蹈培训</v>
      </c>
      <c r="G4481" t="s">
        <v>77</v>
      </c>
      <c r="H4481" t="s">
        <v>148</v>
      </c>
      <c r="I4481" t="s">
        <v>70</v>
      </c>
      <c r="J4481">
        <v>95</v>
      </c>
      <c r="K4481">
        <v>0</v>
      </c>
      <c r="L4481" s="13">
        <f>VLOOKUP(C4481,'渗透率、续签率'!B:C,2,0)</f>
        <v>9.6000000000000002E-2</v>
      </c>
      <c r="M4481" s="6">
        <v>0</v>
      </c>
      <c r="N4481">
        <v>21</v>
      </c>
      <c r="O4481">
        <v>0</v>
      </c>
      <c r="P4481" s="6">
        <v>0</v>
      </c>
      <c r="Q4481" s="13">
        <v>0</v>
      </c>
      <c r="R4481" s="13">
        <v>0</v>
      </c>
      <c r="S4481" s="31">
        <v>157</v>
      </c>
      <c r="T4481" s="6">
        <f>VLOOKUP(E4481,'参数设置&amp;汇总'!S:U,3,0)</f>
        <v>0.04</v>
      </c>
      <c r="U4481" s="78">
        <f t="shared" si="345"/>
        <v>0.84</v>
      </c>
      <c r="V4481" s="13">
        <v>0.85000000000000009</v>
      </c>
      <c r="W4481" s="78">
        <f t="shared" si="347"/>
        <v>0.98823529411764688</v>
      </c>
      <c r="X4481" s="1">
        <f>VLOOKUP(E4481,'渗透率、续签率'!AG:AJ,4,0)</f>
        <v>2847</v>
      </c>
      <c r="Y4481" s="1">
        <f t="shared" si="348"/>
        <v>2813.5058823529407</v>
      </c>
      <c r="Z4481">
        <v>10</v>
      </c>
      <c r="AA4481" s="89">
        <f t="shared" si="349"/>
        <v>59787</v>
      </c>
      <c r="AH4481" s="37"/>
      <c r="AI4481" s="37"/>
      <c r="AK4481" s="37"/>
    </row>
    <row r="4482" spans="1:37" hidden="1">
      <c r="A4482" t="s">
        <v>64</v>
      </c>
      <c r="B4482" t="s">
        <v>2</v>
      </c>
      <c r="C4482" t="s">
        <v>11</v>
      </c>
      <c r="D4482" t="s">
        <v>116</v>
      </c>
      <c r="E4482" t="s">
        <v>521</v>
      </c>
      <c r="F4482" t="str">
        <f t="shared" si="346"/>
        <v>九江市舞蹈培训</v>
      </c>
      <c r="G4482" t="s">
        <v>90</v>
      </c>
      <c r="H4482" t="s">
        <v>149</v>
      </c>
      <c r="I4482" t="s">
        <v>68</v>
      </c>
      <c r="J4482">
        <v>216</v>
      </c>
      <c r="K4482">
        <v>0</v>
      </c>
      <c r="L4482" s="13">
        <f>VLOOKUP(C4482,'渗透率、续签率'!B:C,2,0)</f>
        <v>9.6000000000000002E-2</v>
      </c>
      <c r="M4482" s="6">
        <v>0</v>
      </c>
      <c r="N4482">
        <v>28</v>
      </c>
      <c r="O4482">
        <v>0</v>
      </c>
      <c r="P4482" s="6">
        <v>0</v>
      </c>
      <c r="Q4482" s="13">
        <v>0</v>
      </c>
      <c r="R4482" s="13">
        <v>0</v>
      </c>
      <c r="S4482" s="31">
        <v>309</v>
      </c>
      <c r="T4482" s="6">
        <f>VLOOKUP(E4482,'参数设置&amp;汇总'!S:U,3,0)</f>
        <v>0.04</v>
      </c>
      <c r="U4482" s="78">
        <f t="shared" si="345"/>
        <v>1.1200000000000001</v>
      </c>
      <c r="V4482" s="13">
        <v>0.85000000000000009</v>
      </c>
      <c r="W4482" s="78">
        <f t="shared" si="347"/>
        <v>1.3176470588235294</v>
      </c>
      <c r="X4482" s="1">
        <f>VLOOKUP(E4482,'渗透率、续签率'!AG:AJ,4,0)</f>
        <v>2847</v>
      </c>
      <c r="Y4482" s="1">
        <f t="shared" si="348"/>
        <v>3751.3411764705884</v>
      </c>
      <c r="Z4482">
        <v>10</v>
      </c>
      <c r="AA4482" s="89">
        <f t="shared" si="349"/>
        <v>79716</v>
      </c>
      <c r="AH4482" s="37"/>
      <c r="AI4482" s="37"/>
      <c r="AK4482" s="37"/>
    </row>
    <row r="4483" spans="1:37" hidden="1">
      <c r="A4483" t="s">
        <v>64</v>
      </c>
      <c r="B4483" t="s">
        <v>2</v>
      </c>
      <c r="C4483" t="s">
        <v>11</v>
      </c>
      <c r="D4483" t="s">
        <v>116</v>
      </c>
      <c r="E4483" t="s">
        <v>521</v>
      </c>
      <c r="F4483" t="str">
        <f t="shared" si="346"/>
        <v>云浮市舞蹈培训</v>
      </c>
      <c r="G4483" t="s">
        <v>75</v>
      </c>
      <c r="H4483" t="s">
        <v>150</v>
      </c>
      <c r="I4483" t="s">
        <v>68</v>
      </c>
      <c r="J4483">
        <v>60</v>
      </c>
      <c r="K4483">
        <v>0</v>
      </c>
      <c r="L4483" s="13">
        <f>VLOOKUP(C4483,'渗透率、续签率'!B:C,2,0)</f>
        <v>9.6000000000000002E-2</v>
      </c>
      <c r="M4483" s="6">
        <v>0</v>
      </c>
      <c r="N4483">
        <v>1</v>
      </c>
      <c r="O4483">
        <v>0</v>
      </c>
      <c r="P4483" s="6">
        <v>0</v>
      </c>
      <c r="Q4483" s="13">
        <v>0</v>
      </c>
      <c r="R4483" s="13">
        <v>0</v>
      </c>
      <c r="S4483" s="31">
        <v>71</v>
      </c>
      <c r="T4483" s="6">
        <f>VLOOKUP(E4483,'参数设置&amp;汇总'!S:U,3,0)</f>
        <v>0.04</v>
      </c>
      <c r="U4483" s="78">
        <f t="shared" ref="U4483:U4546" si="350">IF(T4483*N4483&gt;=O4483,T4483*N4483,O4483)</f>
        <v>0.04</v>
      </c>
      <c r="V4483" s="13">
        <v>0.85000000000000009</v>
      </c>
      <c r="W4483" s="78">
        <f t="shared" si="347"/>
        <v>4.7058823529411764E-2</v>
      </c>
      <c r="X4483" s="1">
        <f>VLOOKUP(E4483,'渗透率、续签率'!AG:AJ,4,0)</f>
        <v>2847</v>
      </c>
      <c r="Y4483" s="1">
        <f t="shared" si="348"/>
        <v>133.97647058823529</v>
      </c>
      <c r="Z4483">
        <v>6</v>
      </c>
      <c r="AA4483" s="89">
        <f t="shared" si="349"/>
        <v>2847</v>
      </c>
      <c r="AH4483" s="37"/>
      <c r="AI4483" s="37"/>
      <c r="AJ4483" s="1"/>
      <c r="AK4483" s="37"/>
    </row>
    <row r="4484" spans="1:37" hidden="1">
      <c r="A4484" t="s">
        <v>64</v>
      </c>
      <c r="B4484" t="s">
        <v>2</v>
      </c>
      <c r="C4484" t="s">
        <v>11</v>
      </c>
      <c r="D4484" t="s">
        <v>116</v>
      </c>
      <c r="E4484" t="s">
        <v>521</v>
      </c>
      <c r="F4484" t="str">
        <f t="shared" ref="F4484:F4547" si="351">H4484&amp;C4484</f>
        <v>五家渠市舞蹈培训</v>
      </c>
      <c r="G4484" t="s">
        <v>145</v>
      </c>
      <c r="H4484" t="s">
        <v>151</v>
      </c>
      <c r="I4484" t="s">
        <v>70</v>
      </c>
      <c r="J4484">
        <v>6</v>
      </c>
      <c r="K4484">
        <v>0</v>
      </c>
      <c r="L4484" s="13">
        <f>VLOOKUP(C4484,'渗透率、续签率'!B:C,2,0)</f>
        <v>9.6000000000000002E-2</v>
      </c>
      <c r="M4484" s="6">
        <v>0</v>
      </c>
      <c r="N4484">
        <v>1</v>
      </c>
      <c r="O4484">
        <v>0</v>
      </c>
      <c r="P4484" s="6">
        <v>0</v>
      </c>
      <c r="Q4484" s="13">
        <v>0</v>
      </c>
      <c r="R4484" s="13">
        <v>0</v>
      </c>
      <c r="S4484" s="31">
        <v>12</v>
      </c>
      <c r="T4484" s="6">
        <f>VLOOKUP(E4484,'参数设置&amp;汇总'!S:U,3,0)</f>
        <v>0.04</v>
      </c>
      <c r="U4484" s="78">
        <f t="shared" si="350"/>
        <v>0.04</v>
      </c>
      <c r="V4484" s="13">
        <v>0.85000000000000009</v>
      </c>
      <c r="W4484" s="78">
        <f t="shared" ref="W4484:W4547" si="352">(O4484*(1-L4484)+IF((U4484-O4484)&lt;0,0,(U4484-O4484)))/V4484</f>
        <v>4.7058823529411764E-2</v>
      </c>
      <c r="X4484" s="1">
        <f>VLOOKUP(E4484,'渗透率、续签率'!AG:AJ,4,0)</f>
        <v>2847</v>
      </c>
      <c r="Y4484" s="1">
        <f t="shared" ref="Y4484:Y4547" si="353">X4484*W4484</f>
        <v>133.97647058823529</v>
      </c>
      <c r="Z4484">
        <v>0</v>
      </c>
      <c r="AA4484" s="89">
        <f t="shared" ref="AA4484:AA4547" si="354">N4484*X4484</f>
        <v>2847</v>
      </c>
      <c r="AH4484" s="37"/>
      <c r="AI4484" s="37"/>
      <c r="AK4484" s="37"/>
    </row>
    <row r="4485" spans="1:37" hidden="1">
      <c r="A4485" t="s">
        <v>64</v>
      </c>
      <c r="B4485" t="s">
        <v>2</v>
      </c>
      <c r="C4485" t="s">
        <v>11</v>
      </c>
      <c r="D4485" t="s">
        <v>116</v>
      </c>
      <c r="E4485" t="s">
        <v>521</v>
      </c>
      <c r="F4485" t="str">
        <f t="shared" si="351"/>
        <v>五指山市舞蹈培训</v>
      </c>
      <c r="G4485" t="s">
        <v>120</v>
      </c>
      <c r="H4485" t="s">
        <v>152</v>
      </c>
      <c r="I4485" t="s">
        <v>68</v>
      </c>
      <c r="J4485">
        <v>4</v>
      </c>
      <c r="K4485">
        <v>0</v>
      </c>
      <c r="L4485" s="13">
        <f>VLOOKUP(C4485,'渗透率、续签率'!B:C,2,0)</f>
        <v>9.6000000000000002E-2</v>
      </c>
      <c r="M4485" s="6">
        <v>0</v>
      </c>
      <c r="N4485">
        <v>0</v>
      </c>
      <c r="O4485">
        <v>0</v>
      </c>
      <c r="P4485" s="6">
        <v>0</v>
      </c>
      <c r="Q4485" s="13">
        <v>0</v>
      </c>
      <c r="R4485" s="13">
        <v>0</v>
      </c>
      <c r="S4485" s="31">
        <v>2</v>
      </c>
      <c r="T4485" s="6">
        <f>VLOOKUP(E4485,'参数设置&amp;汇总'!S:U,3,0)</f>
        <v>0.04</v>
      </c>
      <c r="U4485" s="78">
        <f t="shared" si="350"/>
        <v>0</v>
      </c>
      <c r="V4485" s="13">
        <v>0.85000000000000009</v>
      </c>
      <c r="W4485" s="78">
        <f t="shared" si="352"/>
        <v>0</v>
      </c>
      <c r="X4485" s="1">
        <f>VLOOKUP(E4485,'渗透率、续签率'!AG:AJ,4,0)</f>
        <v>2847</v>
      </c>
      <c r="Y4485" s="1">
        <f t="shared" si="353"/>
        <v>0</v>
      </c>
      <c r="Z4485">
        <v>0</v>
      </c>
      <c r="AA4485" s="89">
        <f t="shared" si="354"/>
        <v>0</v>
      </c>
      <c r="AH4485" s="37"/>
      <c r="AI4485" s="37"/>
      <c r="AK4485" s="37"/>
    </row>
    <row r="4486" spans="1:37" hidden="1">
      <c r="A4486" t="s">
        <v>64</v>
      </c>
      <c r="B4486" t="s">
        <v>2</v>
      </c>
      <c r="C4486" t="s">
        <v>11</v>
      </c>
      <c r="D4486" t="s">
        <v>116</v>
      </c>
      <c r="E4486" t="s">
        <v>521</v>
      </c>
      <c r="F4486" t="str">
        <f t="shared" si="351"/>
        <v>亳州市舞蹈培训</v>
      </c>
      <c r="G4486" t="s">
        <v>94</v>
      </c>
      <c r="H4486" t="s">
        <v>153</v>
      </c>
      <c r="I4486" t="s">
        <v>68</v>
      </c>
      <c r="J4486">
        <v>203</v>
      </c>
      <c r="K4486">
        <v>0</v>
      </c>
      <c r="L4486" s="13">
        <f>VLOOKUP(C4486,'渗透率、续签率'!B:C,2,0)</f>
        <v>9.6000000000000002E-2</v>
      </c>
      <c r="M4486" s="6">
        <v>0</v>
      </c>
      <c r="N4486">
        <v>38</v>
      </c>
      <c r="O4486">
        <v>0</v>
      </c>
      <c r="P4486" s="6">
        <v>0</v>
      </c>
      <c r="Q4486" s="13">
        <v>5.8999999999999997E-2</v>
      </c>
      <c r="R4486" s="13">
        <v>0</v>
      </c>
      <c r="S4486" s="31">
        <v>302</v>
      </c>
      <c r="T4486" s="6">
        <f>VLOOKUP(E4486,'参数设置&amp;汇总'!S:U,3,0)</f>
        <v>0.04</v>
      </c>
      <c r="U4486" s="78">
        <f t="shared" si="350"/>
        <v>1.52</v>
      </c>
      <c r="V4486" s="13">
        <v>0.85000000000000009</v>
      </c>
      <c r="W4486" s="78">
        <f t="shared" si="352"/>
        <v>1.7882352941176469</v>
      </c>
      <c r="X4486" s="1">
        <f>VLOOKUP(E4486,'渗透率、续签率'!AG:AJ,4,0)</f>
        <v>2847</v>
      </c>
      <c r="Y4486" s="1">
        <f t="shared" si="353"/>
        <v>5091.1058823529411</v>
      </c>
      <c r="Z4486">
        <v>2</v>
      </c>
      <c r="AA4486" s="89">
        <f t="shared" si="354"/>
        <v>108186</v>
      </c>
      <c r="AH4486" s="37"/>
      <c r="AI4486" s="37"/>
      <c r="AJ4486" s="1"/>
      <c r="AK4486" s="37"/>
    </row>
    <row r="4487" spans="1:37" hidden="1">
      <c r="A4487" t="s">
        <v>64</v>
      </c>
      <c r="B4487" t="s">
        <v>2</v>
      </c>
      <c r="C4487" t="s">
        <v>11</v>
      </c>
      <c r="D4487" t="s">
        <v>116</v>
      </c>
      <c r="E4487" t="s">
        <v>521</v>
      </c>
      <c r="F4487" t="str">
        <f t="shared" si="351"/>
        <v>仙桃市舞蹈培训</v>
      </c>
      <c r="G4487" t="s">
        <v>81</v>
      </c>
      <c r="H4487" t="s">
        <v>154</v>
      </c>
      <c r="I4487" t="s">
        <v>68</v>
      </c>
      <c r="J4487">
        <v>56</v>
      </c>
      <c r="K4487">
        <v>0</v>
      </c>
      <c r="L4487" s="13">
        <f>VLOOKUP(C4487,'渗透率、续签率'!B:C,2,0)</f>
        <v>9.6000000000000002E-2</v>
      </c>
      <c r="M4487" s="6">
        <v>0</v>
      </c>
      <c r="N4487">
        <v>1</v>
      </c>
      <c r="O4487">
        <v>0</v>
      </c>
      <c r="P4487" s="6">
        <v>0</v>
      </c>
      <c r="Q4487" s="13">
        <v>0</v>
      </c>
      <c r="R4487" s="13">
        <v>0</v>
      </c>
      <c r="S4487" s="31">
        <v>47</v>
      </c>
      <c r="T4487" s="6">
        <f>VLOOKUP(E4487,'参数设置&amp;汇总'!S:U,3,0)</f>
        <v>0.04</v>
      </c>
      <c r="U4487" s="78">
        <f t="shared" si="350"/>
        <v>0.04</v>
      </c>
      <c r="V4487" s="13">
        <v>0.85000000000000009</v>
      </c>
      <c r="W4487" s="78">
        <f t="shared" si="352"/>
        <v>4.7058823529411764E-2</v>
      </c>
      <c r="X4487" s="1">
        <f>VLOOKUP(E4487,'渗透率、续签率'!AG:AJ,4,0)</f>
        <v>2847</v>
      </c>
      <c r="Y4487" s="1">
        <f t="shared" si="353"/>
        <v>133.97647058823529</v>
      </c>
      <c r="Z4487">
        <v>3</v>
      </c>
      <c r="AA4487" s="89">
        <f t="shared" si="354"/>
        <v>2847</v>
      </c>
      <c r="AH4487" s="37"/>
      <c r="AI4487" s="37"/>
      <c r="AK4487" s="37"/>
    </row>
    <row r="4488" spans="1:37" hidden="1">
      <c r="A4488" t="s">
        <v>64</v>
      </c>
      <c r="B4488" t="s">
        <v>2</v>
      </c>
      <c r="C4488" t="s">
        <v>11</v>
      </c>
      <c r="D4488" t="s">
        <v>116</v>
      </c>
      <c r="E4488" t="s">
        <v>521</v>
      </c>
      <c r="F4488" t="str">
        <f t="shared" si="351"/>
        <v>伊春市舞蹈培训</v>
      </c>
      <c r="G4488" t="s">
        <v>118</v>
      </c>
      <c r="H4488" t="s">
        <v>155</v>
      </c>
      <c r="I4488" t="s">
        <v>70</v>
      </c>
      <c r="J4488">
        <v>15</v>
      </c>
      <c r="K4488">
        <v>0</v>
      </c>
      <c r="L4488" s="13">
        <f>VLOOKUP(C4488,'渗透率、续签率'!B:C,2,0)</f>
        <v>9.6000000000000002E-2</v>
      </c>
      <c r="M4488" s="6">
        <v>0</v>
      </c>
      <c r="N4488">
        <v>0</v>
      </c>
      <c r="O4488">
        <v>0</v>
      </c>
      <c r="P4488" s="6">
        <v>0</v>
      </c>
      <c r="Q4488" s="13">
        <v>0</v>
      </c>
      <c r="R4488" s="13">
        <v>0</v>
      </c>
      <c r="S4488" s="31">
        <v>12</v>
      </c>
      <c r="T4488" s="6">
        <f>VLOOKUP(E4488,'参数设置&amp;汇总'!S:U,3,0)</f>
        <v>0.04</v>
      </c>
      <c r="U4488" s="78">
        <f t="shared" si="350"/>
        <v>0</v>
      </c>
      <c r="V4488" s="13">
        <v>0.85000000000000009</v>
      </c>
      <c r="W4488" s="78">
        <f t="shared" si="352"/>
        <v>0</v>
      </c>
      <c r="X4488" s="1">
        <f>VLOOKUP(E4488,'渗透率、续签率'!AG:AJ,4,0)</f>
        <v>2847</v>
      </c>
      <c r="Y4488" s="1">
        <f t="shared" si="353"/>
        <v>0</v>
      </c>
      <c r="Z4488">
        <v>0</v>
      </c>
      <c r="AA4488" s="89">
        <f t="shared" si="354"/>
        <v>0</v>
      </c>
      <c r="AH4488" s="37"/>
      <c r="AI4488" s="37"/>
      <c r="AK4488" s="37"/>
    </row>
    <row r="4489" spans="1:37" hidden="1">
      <c r="A4489" t="s">
        <v>64</v>
      </c>
      <c r="B4489" t="s">
        <v>2</v>
      </c>
      <c r="C4489" t="s">
        <v>11</v>
      </c>
      <c r="D4489" t="s">
        <v>116</v>
      </c>
      <c r="E4489" t="s">
        <v>521</v>
      </c>
      <c r="F4489" t="str">
        <f t="shared" si="351"/>
        <v>伊犁哈萨克自治州舞蹈培训</v>
      </c>
      <c r="G4489" t="s">
        <v>145</v>
      </c>
      <c r="H4489" t="s">
        <v>156</v>
      </c>
      <c r="I4489" t="s">
        <v>70</v>
      </c>
      <c r="J4489">
        <v>30</v>
      </c>
      <c r="K4489">
        <v>0</v>
      </c>
      <c r="L4489" s="13">
        <f>VLOOKUP(C4489,'渗透率、续签率'!B:C,2,0)</f>
        <v>9.6000000000000002E-2</v>
      </c>
      <c r="M4489" s="6">
        <v>0</v>
      </c>
      <c r="N4489">
        <v>8</v>
      </c>
      <c r="O4489">
        <v>0</v>
      </c>
      <c r="P4489" s="6">
        <v>0</v>
      </c>
      <c r="Q4489" s="13">
        <v>0.01</v>
      </c>
      <c r="R4489" s="13">
        <v>0</v>
      </c>
      <c r="S4489" s="31">
        <v>51</v>
      </c>
      <c r="T4489" s="6">
        <f>VLOOKUP(E4489,'参数设置&amp;汇总'!S:U,3,0)</f>
        <v>0.04</v>
      </c>
      <c r="U4489" s="78">
        <f t="shared" si="350"/>
        <v>0.32</v>
      </c>
      <c r="V4489" s="13">
        <v>0.85000000000000009</v>
      </c>
      <c r="W4489" s="78">
        <f t="shared" si="352"/>
        <v>0.37647058823529411</v>
      </c>
      <c r="X4489" s="1">
        <f>VLOOKUP(E4489,'渗透率、续签率'!AG:AJ,4,0)</f>
        <v>2847</v>
      </c>
      <c r="Y4489" s="1">
        <f t="shared" si="353"/>
        <v>1071.8117647058823</v>
      </c>
      <c r="Z4489">
        <v>0</v>
      </c>
      <c r="AA4489" s="89">
        <f t="shared" si="354"/>
        <v>22776</v>
      </c>
      <c r="AH4489" s="37"/>
      <c r="AI4489" s="37"/>
      <c r="AJ4489" s="1"/>
      <c r="AK4489" s="37"/>
    </row>
    <row r="4490" spans="1:37" hidden="1">
      <c r="A4490" t="s">
        <v>64</v>
      </c>
      <c r="B4490" t="s">
        <v>2</v>
      </c>
      <c r="C4490" t="s">
        <v>11</v>
      </c>
      <c r="D4490" t="s">
        <v>116</v>
      </c>
      <c r="E4490" t="s">
        <v>521</v>
      </c>
      <c r="F4490" t="str">
        <f t="shared" si="351"/>
        <v>佳木斯市舞蹈培训</v>
      </c>
      <c r="G4490" t="s">
        <v>118</v>
      </c>
      <c r="H4490" t="s">
        <v>157</v>
      </c>
      <c r="I4490" t="s">
        <v>70</v>
      </c>
      <c r="J4490">
        <v>71</v>
      </c>
      <c r="K4490">
        <v>0</v>
      </c>
      <c r="L4490" s="13">
        <f>VLOOKUP(C4490,'渗透率、续签率'!B:C,2,0)</f>
        <v>9.6000000000000002E-2</v>
      </c>
      <c r="M4490" s="6">
        <v>0</v>
      </c>
      <c r="N4490">
        <v>13</v>
      </c>
      <c r="O4490">
        <v>0</v>
      </c>
      <c r="P4490" s="6">
        <v>0</v>
      </c>
      <c r="Q4490" s="13">
        <v>0</v>
      </c>
      <c r="R4490" s="13">
        <v>0</v>
      </c>
      <c r="S4490" s="31">
        <v>126</v>
      </c>
      <c r="T4490" s="6">
        <f>VLOOKUP(E4490,'参数设置&amp;汇总'!S:U,3,0)</f>
        <v>0.04</v>
      </c>
      <c r="U4490" s="78">
        <f t="shared" si="350"/>
        <v>0.52</v>
      </c>
      <c r="V4490" s="13">
        <v>0.85000000000000009</v>
      </c>
      <c r="W4490" s="78">
        <f t="shared" si="352"/>
        <v>0.61176470588235288</v>
      </c>
      <c r="X4490" s="1">
        <f>VLOOKUP(E4490,'渗透率、续签率'!AG:AJ,4,0)</f>
        <v>2847</v>
      </c>
      <c r="Y4490" s="1">
        <f t="shared" si="353"/>
        <v>1741.6941176470586</v>
      </c>
      <c r="Z4490">
        <v>1</v>
      </c>
      <c r="AA4490" s="89">
        <f t="shared" si="354"/>
        <v>37011</v>
      </c>
      <c r="AH4490" s="37"/>
      <c r="AI4490" s="37"/>
      <c r="AK4490" s="37"/>
    </row>
    <row r="4491" spans="1:37" hidden="1">
      <c r="A4491" t="s">
        <v>64</v>
      </c>
      <c r="B4491" t="s">
        <v>2</v>
      </c>
      <c r="C4491" t="s">
        <v>11</v>
      </c>
      <c r="D4491" t="s">
        <v>116</v>
      </c>
      <c r="E4491" t="s">
        <v>521</v>
      </c>
      <c r="F4491" t="str">
        <f t="shared" si="351"/>
        <v>保亭黎族苗族自治县舞蹈培训</v>
      </c>
      <c r="G4491" t="s">
        <v>120</v>
      </c>
      <c r="H4491" t="s">
        <v>158</v>
      </c>
      <c r="I4491" t="s">
        <v>68</v>
      </c>
      <c r="J4491">
        <v>2</v>
      </c>
      <c r="K4491">
        <v>0</v>
      </c>
      <c r="L4491" s="13">
        <f>VLOOKUP(C4491,'渗透率、续签率'!B:C,2,0)</f>
        <v>9.6000000000000002E-2</v>
      </c>
      <c r="M4491" s="6">
        <v>0</v>
      </c>
      <c r="N4491">
        <v>0</v>
      </c>
      <c r="O4491">
        <v>0</v>
      </c>
      <c r="P4491" s="6">
        <v>0</v>
      </c>
      <c r="Q4491" s="13">
        <v>0</v>
      </c>
      <c r="R4491" s="13">
        <v>0</v>
      </c>
      <c r="S4491" s="31">
        <v>0</v>
      </c>
      <c r="T4491" s="6">
        <f>VLOOKUP(E4491,'参数设置&amp;汇总'!S:U,3,0)</f>
        <v>0.04</v>
      </c>
      <c r="U4491" s="78">
        <f t="shared" si="350"/>
        <v>0</v>
      </c>
      <c r="V4491" s="13">
        <v>0.85000000000000009</v>
      </c>
      <c r="W4491" s="78">
        <f t="shared" si="352"/>
        <v>0</v>
      </c>
      <c r="X4491" s="1">
        <f>VLOOKUP(E4491,'渗透率、续签率'!AG:AJ,4,0)</f>
        <v>2847</v>
      </c>
      <c r="Y4491" s="1">
        <f t="shared" si="353"/>
        <v>0</v>
      </c>
      <c r="Z4491">
        <v>0</v>
      </c>
      <c r="AA4491" s="89">
        <f t="shared" si="354"/>
        <v>0</v>
      </c>
      <c r="AH4491" s="37"/>
      <c r="AI4491" s="37"/>
      <c r="AK4491" s="37"/>
    </row>
    <row r="4492" spans="1:37" hidden="1">
      <c r="A4492" t="s">
        <v>64</v>
      </c>
      <c r="B4492" t="s">
        <v>2</v>
      </c>
      <c r="C4492" t="s">
        <v>11</v>
      </c>
      <c r="D4492" t="s">
        <v>116</v>
      </c>
      <c r="E4492" t="s">
        <v>521</v>
      </c>
      <c r="F4492" t="str">
        <f t="shared" si="351"/>
        <v>保定市舞蹈培训</v>
      </c>
      <c r="G4492" t="s">
        <v>159</v>
      </c>
      <c r="H4492" t="s">
        <v>160</v>
      </c>
      <c r="I4492" t="s">
        <v>70</v>
      </c>
      <c r="J4492">
        <v>436</v>
      </c>
      <c r="K4492">
        <v>0</v>
      </c>
      <c r="L4492" s="13">
        <f>VLOOKUP(C4492,'渗透率、续签率'!B:C,2,0)</f>
        <v>9.6000000000000002E-2</v>
      </c>
      <c r="M4492" s="6">
        <v>0</v>
      </c>
      <c r="N4492">
        <v>97</v>
      </c>
      <c r="O4492">
        <v>0</v>
      </c>
      <c r="P4492" s="6">
        <v>0</v>
      </c>
      <c r="Q4492" s="13">
        <v>2.3E-2</v>
      </c>
      <c r="R4492" s="13">
        <v>0</v>
      </c>
      <c r="S4492" s="31">
        <v>813</v>
      </c>
      <c r="T4492" s="6">
        <f>VLOOKUP(E4492,'参数设置&amp;汇总'!S:U,3,0)</f>
        <v>0.04</v>
      </c>
      <c r="U4492" s="78">
        <f t="shared" si="350"/>
        <v>3.88</v>
      </c>
      <c r="V4492" s="13">
        <v>0.85000000000000009</v>
      </c>
      <c r="W4492" s="78">
        <f t="shared" si="352"/>
        <v>4.5647058823529409</v>
      </c>
      <c r="X4492" s="1">
        <f>VLOOKUP(E4492,'渗透率、续签率'!AG:AJ,4,0)</f>
        <v>2847</v>
      </c>
      <c r="Y4492" s="1">
        <f t="shared" si="353"/>
        <v>12995.717647058822</v>
      </c>
      <c r="Z4492">
        <v>52</v>
      </c>
      <c r="AA4492" s="89">
        <f t="shared" si="354"/>
        <v>276159</v>
      </c>
      <c r="AH4492" s="37"/>
      <c r="AI4492" s="37"/>
      <c r="AK4492" s="37"/>
    </row>
    <row r="4493" spans="1:37" hidden="1">
      <c r="A4493" t="s">
        <v>64</v>
      </c>
      <c r="B4493" t="s">
        <v>2</v>
      </c>
      <c r="C4493" t="s">
        <v>11</v>
      </c>
      <c r="D4493" t="s">
        <v>116</v>
      </c>
      <c r="E4493" t="s">
        <v>521</v>
      </c>
      <c r="F4493" t="str">
        <f t="shared" si="351"/>
        <v>保山市舞蹈培训</v>
      </c>
      <c r="G4493" t="s">
        <v>99</v>
      </c>
      <c r="H4493" t="s">
        <v>161</v>
      </c>
      <c r="I4493" t="s">
        <v>68</v>
      </c>
      <c r="J4493">
        <v>29</v>
      </c>
      <c r="K4493">
        <v>0</v>
      </c>
      <c r="L4493" s="13">
        <f>VLOOKUP(C4493,'渗透率、续签率'!B:C,2,0)</f>
        <v>9.6000000000000002E-2</v>
      </c>
      <c r="M4493" s="6">
        <v>0</v>
      </c>
      <c r="N4493">
        <v>2</v>
      </c>
      <c r="O4493">
        <v>0</v>
      </c>
      <c r="P4493" s="6">
        <v>0</v>
      </c>
      <c r="Q4493" s="13">
        <v>0</v>
      </c>
      <c r="R4493" s="13">
        <v>0</v>
      </c>
      <c r="S4493" s="31">
        <v>38</v>
      </c>
      <c r="T4493" s="6">
        <f>VLOOKUP(E4493,'参数设置&amp;汇总'!S:U,3,0)</f>
        <v>0.04</v>
      </c>
      <c r="U4493" s="78">
        <f t="shared" si="350"/>
        <v>0.08</v>
      </c>
      <c r="V4493" s="13">
        <v>0.85000000000000009</v>
      </c>
      <c r="W4493" s="78">
        <f t="shared" si="352"/>
        <v>9.4117647058823528E-2</v>
      </c>
      <c r="X4493" s="1">
        <f>VLOOKUP(E4493,'渗透率、续签率'!AG:AJ,4,0)</f>
        <v>2847</v>
      </c>
      <c r="Y4493" s="1">
        <f t="shared" si="353"/>
        <v>267.95294117647057</v>
      </c>
      <c r="Z4493">
        <v>2</v>
      </c>
      <c r="AA4493" s="89">
        <f t="shared" si="354"/>
        <v>5694</v>
      </c>
      <c r="AH4493" s="37"/>
      <c r="AI4493" s="37"/>
      <c r="AK4493" s="37"/>
    </row>
    <row r="4494" spans="1:37" hidden="1">
      <c r="A4494" t="s">
        <v>64</v>
      </c>
      <c r="B4494" t="s">
        <v>2</v>
      </c>
      <c r="C4494" t="s">
        <v>11</v>
      </c>
      <c r="D4494" t="s">
        <v>116</v>
      </c>
      <c r="E4494" t="s">
        <v>521</v>
      </c>
      <c r="F4494" t="str">
        <f t="shared" si="351"/>
        <v>信阳市舞蹈培训</v>
      </c>
      <c r="G4494" t="s">
        <v>110</v>
      </c>
      <c r="H4494" t="s">
        <v>162</v>
      </c>
      <c r="I4494" t="s">
        <v>70</v>
      </c>
      <c r="J4494">
        <v>202</v>
      </c>
      <c r="K4494">
        <v>0</v>
      </c>
      <c r="L4494" s="13">
        <f>VLOOKUP(C4494,'渗透率、续签率'!B:C,2,0)</f>
        <v>9.6000000000000002E-2</v>
      </c>
      <c r="M4494" s="6">
        <v>0</v>
      </c>
      <c r="N4494">
        <v>24</v>
      </c>
      <c r="O4494">
        <v>0</v>
      </c>
      <c r="P4494" s="6">
        <v>0</v>
      </c>
      <c r="Q4494" s="13">
        <v>0</v>
      </c>
      <c r="R4494" s="13">
        <v>0</v>
      </c>
      <c r="S4494" s="31">
        <v>274</v>
      </c>
      <c r="T4494" s="6">
        <f>VLOOKUP(E4494,'参数设置&amp;汇总'!S:U,3,0)</f>
        <v>0.04</v>
      </c>
      <c r="U4494" s="78">
        <f t="shared" si="350"/>
        <v>0.96</v>
      </c>
      <c r="V4494" s="13">
        <v>0.85000000000000009</v>
      </c>
      <c r="W4494" s="78">
        <f t="shared" si="352"/>
        <v>1.1294117647058821</v>
      </c>
      <c r="X4494" s="1">
        <f>VLOOKUP(E4494,'渗透率、续签率'!AG:AJ,4,0)</f>
        <v>2847</v>
      </c>
      <c r="Y4494" s="1">
        <f t="shared" si="353"/>
        <v>3215.4352941176462</v>
      </c>
      <c r="Z4494">
        <v>36</v>
      </c>
      <c r="AA4494" s="89">
        <f t="shared" si="354"/>
        <v>68328</v>
      </c>
      <c r="AH4494" s="37"/>
      <c r="AI4494" s="37"/>
      <c r="AK4494" s="37"/>
    </row>
    <row r="4495" spans="1:37" hidden="1">
      <c r="A4495" t="s">
        <v>64</v>
      </c>
      <c r="B4495" t="s">
        <v>2</v>
      </c>
      <c r="C4495" t="s">
        <v>11</v>
      </c>
      <c r="D4495" t="s">
        <v>116</v>
      </c>
      <c r="E4495" t="s">
        <v>521</v>
      </c>
      <c r="F4495" t="str">
        <f t="shared" si="351"/>
        <v>儋州市舞蹈培训</v>
      </c>
      <c r="G4495" t="s">
        <v>120</v>
      </c>
      <c r="H4495" t="s">
        <v>163</v>
      </c>
      <c r="I4495" t="s">
        <v>68</v>
      </c>
      <c r="J4495">
        <v>13</v>
      </c>
      <c r="K4495">
        <v>0</v>
      </c>
      <c r="L4495" s="13">
        <f>VLOOKUP(C4495,'渗透率、续签率'!B:C,2,0)</f>
        <v>9.6000000000000002E-2</v>
      </c>
      <c r="M4495" s="6">
        <v>0</v>
      </c>
      <c r="N4495">
        <v>1</v>
      </c>
      <c r="O4495">
        <v>0</v>
      </c>
      <c r="P4495" s="6">
        <v>0</v>
      </c>
      <c r="Q4495" s="13">
        <v>0</v>
      </c>
      <c r="R4495" s="13">
        <v>0</v>
      </c>
      <c r="S4495" s="31">
        <v>19</v>
      </c>
      <c r="T4495" s="6">
        <f>VLOOKUP(E4495,'参数设置&amp;汇总'!S:U,3,0)</f>
        <v>0.04</v>
      </c>
      <c r="U4495" s="78">
        <f t="shared" si="350"/>
        <v>0.04</v>
      </c>
      <c r="V4495" s="13">
        <v>0.85000000000000009</v>
      </c>
      <c r="W4495" s="78">
        <f t="shared" si="352"/>
        <v>4.7058823529411764E-2</v>
      </c>
      <c r="X4495" s="1">
        <f>VLOOKUP(E4495,'渗透率、续签率'!AG:AJ,4,0)</f>
        <v>2847</v>
      </c>
      <c r="Y4495" s="1">
        <f t="shared" si="353"/>
        <v>133.97647058823529</v>
      </c>
      <c r="Z4495">
        <v>1</v>
      </c>
      <c r="AA4495" s="89">
        <f t="shared" si="354"/>
        <v>2847</v>
      </c>
      <c r="AH4495" s="37"/>
      <c r="AI4495" s="37"/>
      <c r="AK4495" s="37"/>
    </row>
    <row r="4496" spans="1:37" hidden="1">
      <c r="A4496" t="s">
        <v>64</v>
      </c>
      <c r="B4496" t="s">
        <v>2</v>
      </c>
      <c r="C4496" t="s">
        <v>11</v>
      </c>
      <c r="D4496" t="s">
        <v>116</v>
      </c>
      <c r="E4496" t="s">
        <v>521</v>
      </c>
      <c r="F4496" t="str">
        <f t="shared" si="351"/>
        <v>克孜勒苏柯尔克孜自治州舞蹈培训</v>
      </c>
      <c r="G4496" t="s">
        <v>145</v>
      </c>
      <c r="H4496" t="s">
        <v>164</v>
      </c>
      <c r="I4496" t="s">
        <v>70</v>
      </c>
      <c r="J4496">
        <v>1</v>
      </c>
      <c r="K4496">
        <v>0</v>
      </c>
      <c r="L4496" s="13">
        <f>VLOOKUP(C4496,'渗透率、续签率'!B:C,2,0)</f>
        <v>9.6000000000000002E-2</v>
      </c>
      <c r="M4496" s="6">
        <v>0</v>
      </c>
      <c r="N4496">
        <v>0</v>
      </c>
      <c r="O4496">
        <v>0</v>
      </c>
      <c r="P4496" s="6">
        <v>0</v>
      </c>
      <c r="Q4496" s="13">
        <v>0</v>
      </c>
      <c r="R4496" s="13">
        <v>0</v>
      </c>
      <c r="S4496" s="31">
        <v>2</v>
      </c>
      <c r="T4496" s="6">
        <f>VLOOKUP(E4496,'参数设置&amp;汇总'!S:U,3,0)</f>
        <v>0.04</v>
      </c>
      <c r="U4496" s="78">
        <f t="shared" si="350"/>
        <v>0</v>
      </c>
      <c r="V4496" s="13">
        <v>0.85000000000000009</v>
      </c>
      <c r="W4496" s="78">
        <f t="shared" si="352"/>
        <v>0</v>
      </c>
      <c r="X4496" s="1">
        <f>VLOOKUP(E4496,'渗透率、续签率'!AG:AJ,4,0)</f>
        <v>2847</v>
      </c>
      <c r="Y4496" s="1">
        <f t="shared" si="353"/>
        <v>0</v>
      </c>
      <c r="Z4496">
        <v>0</v>
      </c>
      <c r="AA4496" s="89">
        <f t="shared" si="354"/>
        <v>0</v>
      </c>
      <c r="AH4496" s="37"/>
      <c r="AI4496" s="37"/>
      <c r="AK4496" s="37"/>
    </row>
    <row r="4497" spans="1:37" hidden="1">
      <c r="A4497" t="s">
        <v>64</v>
      </c>
      <c r="B4497" t="s">
        <v>2</v>
      </c>
      <c r="C4497" t="s">
        <v>11</v>
      </c>
      <c r="D4497" t="s">
        <v>116</v>
      </c>
      <c r="E4497" t="s">
        <v>521</v>
      </c>
      <c r="F4497" t="str">
        <f t="shared" si="351"/>
        <v>克拉玛依市舞蹈培训</v>
      </c>
      <c r="G4497" t="s">
        <v>145</v>
      </c>
      <c r="H4497" t="s">
        <v>165</v>
      </c>
      <c r="I4497" t="s">
        <v>70</v>
      </c>
      <c r="J4497">
        <v>15</v>
      </c>
      <c r="K4497">
        <v>0</v>
      </c>
      <c r="L4497" s="13">
        <f>VLOOKUP(C4497,'渗透率、续签率'!B:C,2,0)</f>
        <v>9.6000000000000002E-2</v>
      </c>
      <c r="M4497" s="6">
        <v>0</v>
      </c>
      <c r="N4497">
        <v>1</v>
      </c>
      <c r="O4497">
        <v>0</v>
      </c>
      <c r="P4497" s="6">
        <v>0</v>
      </c>
      <c r="Q4497" s="13">
        <v>0</v>
      </c>
      <c r="R4497" s="13">
        <v>0</v>
      </c>
      <c r="S4497" s="31">
        <v>25</v>
      </c>
      <c r="T4497" s="6">
        <f>VLOOKUP(E4497,'参数设置&amp;汇总'!S:U,3,0)</f>
        <v>0.04</v>
      </c>
      <c r="U4497" s="78">
        <f t="shared" si="350"/>
        <v>0.04</v>
      </c>
      <c r="V4497" s="13">
        <v>0.85000000000000009</v>
      </c>
      <c r="W4497" s="78">
        <f t="shared" si="352"/>
        <v>4.7058823529411764E-2</v>
      </c>
      <c r="X4497" s="1">
        <f>VLOOKUP(E4497,'渗透率、续签率'!AG:AJ,4,0)</f>
        <v>2847</v>
      </c>
      <c r="Y4497" s="1">
        <f t="shared" si="353"/>
        <v>133.97647058823529</v>
      </c>
      <c r="Z4497">
        <v>0</v>
      </c>
      <c r="AA4497" s="89">
        <f t="shared" si="354"/>
        <v>2847</v>
      </c>
      <c r="AH4497" s="37"/>
      <c r="AI4497" s="37"/>
      <c r="AK4497" s="37"/>
    </row>
    <row r="4498" spans="1:37" hidden="1">
      <c r="A4498" t="s">
        <v>64</v>
      </c>
      <c r="B4498" t="s">
        <v>2</v>
      </c>
      <c r="C4498" t="s">
        <v>11</v>
      </c>
      <c r="D4498" t="s">
        <v>116</v>
      </c>
      <c r="E4498" t="s">
        <v>521</v>
      </c>
      <c r="F4498" t="str">
        <f t="shared" si="351"/>
        <v>六安市舞蹈培训</v>
      </c>
      <c r="G4498" t="s">
        <v>94</v>
      </c>
      <c r="H4498" t="s">
        <v>166</v>
      </c>
      <c r="I4498" t="s">
        <v>68</v>
      </c>
      <c r="J4498">
        <v>141</v>
      </c>
      <c r="K4498">
        <v>0</v>
      </c>
      <c r="L4498" s="13">
        <f>VLOOKUP(C4498,'渗透率、续签率'!B:C,2,0)</f>
        <v>9.6000000000000002E-2</v>
      </c>
      <c r="M4498" s="6">
        <v>0</v>
      </c>
      <c r="N4498">
        <v>28</v>
      </c>
      <c r="O4498">
        <v>0</v>
      </c>
      <c r="P4498" s="6">
        <v>0</v>
      </c>
      <c r="Q4498" s="13">
        <v>8.3000000000000004E-2</v>
      </c>
      <c r="R4498" s="13">
        <v>0</v>
      </c>
      <c r="S4498" s="31">
        <v>233</v>
      </c>
      <c r="T4498" s="6">
        <f>VLOOKUP(E4498,'参数设置&amp;汇总'!S:U,3,0)</f>
        <v>0.04</v>
      </c>
      <c r="U4498" s="78">
        <f t="shared" si="350"/>
        <v>1.1200000000000001</v>
      </c>
      <c r="V4498" s="13">
        <v>0.85000000000000009</v>
      </c>
      <c r="W4498" s="78">
        <f t="shared" si="352"/>
        <v>1.3176470588235294</v>
      </c>
      <c r="X4498" s="1">
        <f>VLOOKUP(E4498,'渗透率、续签率'!AG:AJ,4,0)</f>
        <v>2847</v>
      </c>
      <c r="Y4498" s="1">
        <f t="shared" si="353"/>
        <v>3751.3411764705884</v>
      </c>
      <c r="Z4498">
        <v>5</v>
      </c>
      <c r="AA4498" s="89">
        <f t="shared" si="354"/>
        <v>79716</v>
      </c>
    </row>
    <row r="4499" spans="1:37" hidden="1">
      <c r="A4499" t="s">
        <v>64</v>
      </c>
      <c r="B4499" t="s">
        <v>2</v>
      </c>
      <c r="C4499" t="s">
        <v>11</v>
      </c>
      <c r="D4499" t="s">
        <v>116</v>
      </c>
      <c r="E4499" t="s">
        <v>521</v>
      </c>
      <c r="F4499" t="str">
        <f t="shared" si="351"/>
        <v>六盘水市舞蹈培训</v>
      </c>
      <c r="G4499" t="s">
        <v>167</v>
      </c>
      <c r="H4499" t="s">
        <v>168</v>
      </c>
      <c r="I4499" t="s">
        <v>70</v>
      </c>
      <c r="J4499">
        <v>94</v>
      </c>
      <c r="K4499">
        <v>0</v>
      </c>
      <c r="L4499" s="13">
        <f>VLOOKUP(C4499,'渗透率、续签率'!B:C,2,0)</f>
        <v>9.6000000000000002E-2</v>
      </c>
      <c r="M4499" s="6">
        <v>0</v>
      </c>
      <c r="N4499">
        <v>17</v>
      </c>
      <c r="O4499">
        <v>0</v>
      </c>
      <c r="P4499" s="6">
        <v>0</v>
      </c>
      <c r="Q4499" s="13">
        <v>0.02</v>
      </c>
      <c r="R4499" s="13">
        <v>0</v>
      </c>
      <c r="S4499" s="31">
        <v>113</v>
      </c>
      <c r="T4499" s="6">
        <f>VLOOKUP(E4499,'参数设置&amp;汇总'!S:U,3,0)</f>
        <v>0.04</v>
      </c>
      <c r="U4499" s="78">
        <f t="shared" si="350"/>
        <v>0.68</v>
      </c>
      <c r="V4499" s="13">
        <v>0.85000000000000009</v>
      </c>
      <c r="W4499" s="78">
        <f t="shared" si="352"/>
        <v>0.79999999999999993</v>
      </c>
      <c r="X4499" s="1">
        <f>VLOOKUP(E4499,'渗透率、续签率'!AG:AJ,4,0)</f>
        <v>2847</v>
      </c>
      <c r="Y4499" s="1">
        <f t="shared" si="353"/>
        <v>2277.6</v>
      </c>
      <c r="Z4499">
        <v>6</v>
      </c>
      <c r="AA4499" s="89">
        <f t="shared" si="354"/>
        <v>48399</v>
      </c>
      <c r="AH4499" s="37"/>
      <c r="AI4499" s="37"/>
      <c r="AK4499" s="37"/>
    </row>
    <row r="4500" spans="1:37" hidden="1">
      <c r="A4500" t="s">
        <v>64</v>
      </c>
      <c r="B4500" t="s">
        <v>2</v>
      </c>
      <c r="C4500" t="s">
        <v>11</v>
      </c>
      <c r="D4500" t="s">
        <v>116</v>
      </c>
      <c r="E4500" t="s">
        <v>521</v>
      </c>
      <c r="F4500" t="str">
        <f t="shared" si="351"/>
        <v>兰州市舞蹈培训</v>
      </c>
      <c r="G4500" t="s">
        <v>132</v>
      </c>
      <c r="H4500" t="s">
        <v>169</v>
      </c>
      <c r="I4500" t="s">
        <v>70</v>
      </c>
      <c r="J4500">
        <v>197</v>
      </c>
      <c r="K4500">
        <v>0</v>
      </c>
      <c r="L4500" s="13">
        <f>VLOOKUP(C4500,'渗透率、续签率'!B:C,2,0)</f>
        <v>9.6000000000000002E-2</v>
      </c>
      <c r="M4500" s="6">
        <v>0</v>
      </c>
      <c r="N4500">
        <v>80</v>
      </c>
      <c r="O4500">
        <v>0</v>
      </c>
      <c r="P4500" s="6">
        <v>0</v>
      </c>
      <c r="Q4500" s="13">
        <v>8.5000000000000006E-2</v>
      </c>
      <c r="R4500" s="13">
        <v>0</v>
      </c>
      <c r="S4500" s="31">
        <v>525</v>
      </c>
      <c r="T4500" s="6">
        <f>VLOOKUP(E4500,'参数设置&amp;汇总'!S:U,3,0)</f>
        <v>0.04</v>
      </c>
      <c r="U4500" s="78">
        <f t="shared" si="350"/>
        <v>3.2</v>
      </c>
      <c r="V4500" s="13">
        <v>0.85000000000000009</v>
      </c>
      <c r="W4500" s="78">
        <f t="shared" si="352"/>
        <v>3.7647058823529411</v>
      </c>
      <c r="X4500" s="1">
        <f>VLOOKUP(E4500,'渗透率、续签率'!AG:AJ,4,0)</f>
        <v>2847</v>
      </c>
      <c r="Y4500" s="1">
        <f t="shared" si="353"/>
        <v>10718.117647058823</v>
      </c>
      <c r="Z4500">
        <v>24</v>
      </c>
      <c r="AA4500" s="89">
        <f t="shared" si="354"/>
        <v>227760</v>
      </c>
      <c r="AH4500" s="37"/>
      <c r="AI4500" s="37"/>
      <c r="AJ4500" s="1"/>
      <c r="AK4500" s="37"/>
    </row>
    <row r="4501" spans="1:37" hidden="1">
      <c r="A4501" t="s">
        <v>64</v>
      </c>
      <c r="B4501" t="s">
        <v>2</v>
      </c>
      <c r="C4501" t="s">
        <v>11</v>
      </c>
      <c r="D4501" t="s">
        <v>116</v>
      </c>
      <c r="E4501" t="s">
        <v>521</v>
      </c>
      <c r="F4501" t="str">
        <f t="shared" si="351"/>
        <v>兴安盟舞蹈培训</v>
      </c>
      <c r="G4501" t="s">
        <v>142</v>
      </c>
      <c r="H4501" t="s">
        <v>170</v>
      </c>
      <c r="I4501" t="s">
        <v>70</v>
      </c>
      <c r="J4501">
        <v>55</v>
      </c>
      <c r="K4501">
        <v>0</v>
      </c>
      <c r="L4501" s="13">
        <f>VLOOKUP(C4501,'渗透率、续签率'!B:C,2,0)</f>
        <v>9.6000000000000002E-2</v>
      </c>
      <c r="M4501" s="6">
        <v>0</v>
      </c>
      <c r="N4501">
        <v>5</v>
      </c>
      <c r="O4501">
        <v>0</v>
      </c>
      <c r="P4501" s="6">
        <v>0</v>
      </c>
      <c r="Q4501" s="13">
        <v>0</v>
      </c>
      <c r="R4501" s="13">
        <v>0</v>
      </c>
      <c r="S4501" s="31">
        <v>62</v>
      </c>
      <c r="T4501" s="6">
        <f>VLOOKUP(E4501,'参数设置&amp;汇总'!S:U,3,0)</f>
        <v>0.04</v>
      </c>
      <c r="U4501" s="78">
        <f t="shared" si="350"/>
        <v>0.2</v>
      </c>
      <c r="V4501" s="13">
        <v>0.85000000000000009</v>
      </c>
      <c r="W4501" s="78">
        <f t="shared" si="352"/>
        <v>0.23529411764705882</v>
      </c>
      <c r="X4501" s="1">
        <f>VLOOKUP(E4501,'渗透率、续签率'!AG:AJ,4,0)</f>
        <v>2847</v>
      </c>
      <c r="Y4501" s="1">
        <f t="shared" si="353"/>
        <v>669.88235294117646</v>
      </c>
      <c r="Z4501">
        <v>0</v>
      </c>
      <c r="AA4501" s="89">
        <f t="shared" si="354"/>
        <v>14235</v>
      </c>
      <c r="AH4501" s="37"/>
      <c r="AI4501" s="37"/>
      <c r="AK4501" s="37"/>
    </row>
    <row r="4502" spans="1:37" hidden="1">
      <c r="A4502" t="s">
        <v>64</v>
      </c>
      <c r="B4502" t="s">
        <v>2</v>
      </c>
      <c r="C4502" t="s">
        <v>11</v>
      </c>
      <c r="D4502" t="s">
        <v>116</v>
      </c>
      <c r="E4502" t="s">
        <v>521</v>
      </c>
      <c r="F4502" t="str">
        <f t="shared" si="351"/>
        <v>内江市舞蹈培训</v>
      </c>
      <c r="G4502" t="s">
        <v>77</v>
      </c>
      <c r="H4502" t="s">
        <v>171</v>
      </c>
      <c r="I4502" t="s">
        <v>70</v>
      </c>
      <c r="J4502">
        <v>75</v>
      </c>
      <c r="K4502">
        <v>0</v>
      </c>
      <c r="L4502" s="13">
        <f>VLOOKUP(C4502,'渗透率、续签率'!B:C,2,0)</f>
        <v>9.6000000000000002E-2</v>
      </c>
      <c r="M4502" s="6">
        <v>0</v>
      </c>
      <c r="N4502">
        <v>14</v>
      </c>
      <c r="O4502">
        <v>0</v>
      </c>
      <c r="P4502" s="6">
        <v>0</v>
      </c>
      <c r="Q4502" s="13">
        <v>9.9000000000000005E-2</v>
      </c>
      <c r="R4502" s="13">
        <v>8.0000000000000002E-3</v>
      </c>
      <c r="S4502" s="31">
        <v>110</v>
      </c>
      <c r="T4502" s="6">
        <f>VLOOKUP(E4502,'参数设置&amp;汇总'!S:U,3,0)</f>
        <v>0.04</v>
      </c>
      <c r="U4502" s="78">
        <f t="shared" si="350"/>
        <v>0.56000000000000005</v>
      </c>
      <c r="V4502" s="13">
        <v>0.85000000000000009</v>
      </c>
      <c r="W4502" s="78">
        <f t="shared" si="352"/>
        <v>0.6588235294117647</v>
      </c>
      <c r="X4502" s="1">
        <f>VLOOKUP(E4502,'渗透率、续签率'!AG:AJ,4,0)</f>
        <v>2847</v>
      </c>
      <c r="Y4502" s="1">
        <f t="shared" si="353"/>
        <v>1875.6705882352942</v>
      </c>
      <c r="Z4502">
        <v>5</v>
      </c>
      <c r="AA4502" s="89">
        <f t="shared" si="354"/>
        <v>39858</v>
      </c>
    </row>
    <row r="4503" spans="1:37" hidden="1">
      <c r="A4503" t="s">
        <v>64</v>
      </c>
      <c r="B4503" t="s">
        <v>2</v>
      </c>
      <c r="C4503" t="s">
        <v>11</v>
      </c>
      <c r="D4503" t="s">
        <v>116</v>
      </c>
      <c r="E4503" t="s">
        <v>521</v>
      </c>
      <c r="F4503" t="str">
        <f t="shared" si="351"/>
        <v>凉山彝族自治州舞蹈培训</v>
      </c>
      <c r="G4503" t="s">
        <v>77</v>
      </c>
      <c r="H4503" t="s">
        <v>172</v>
      </c>
      <c r="I4503" t="s">
        <v>70</v>
      </c>
      <c r="J4503">
        <v>79</v>
      </c>
      <c r="K4503">
        <v>0</v>
      </c>
      <c r="L4503" s="13">
        <f>VLOOKUP(C4503,'渗透率、续签率'!B:C,2,0)</f>
        <v>9.6000000000000002E-2</v>
      </c>
      <c r="M4503" s="6">
        <v>0</v>
      </c>
      <c r="N4503">
        <v>5</v>
      </c>
      <c r="O4503">
        <v>0</v>
      </c>
      <c r="P4503" s="6">
        <v>0</v>
      </c>
      <c r="Q4503" s="13">
        <v>0</v>
      </c>
      <c r="R4503" s="13">
        <v>0</v>
      </c>
      <c r="S4503" s="31">
        <v>73</v>
      </c>
      <c r="T4503" s="6">
        <f>VLOOKUP(E4503,'参数设置&amp;汇总'!S:U,3,0)</f>
        <v>0.04</v>
      </c>
      <c r="U4503" s="78">
        <f t="shared" si="350"/>
        <v>0.2</v>
      </c>
      <c r="V4503" s="13">
        <v>0.85000000000000009</v>
      </c>
      <c r="W4503" s="78">
        <f t="shared" si="352"/>
        <v>0.23529411764705882</v>
      </c>
      <c r="X4503" s="1">
        <f>VLOOKUP(E4503,'渗透率、续签率'!AG:AJ,4,0)</f>
        <v>2847</v>
      </c>
      <c r="Y4503" s="1">
        <f t="shared" si="353"/>
        <v>669.88235294117646</v>
      </c>
      <c r="Z4503">
        <v>0</v>
      </c>
      <c r="AA4503" s="89">
        <f t="shared" si="354"/>
        <v>14235</v>
      </c>
      <c r="AH4503" s="37"/>
      <c r="AI4503" s="37"/>
      <c r="AK4503" s="37"/>
    </row>
    <row r="4504" spans="1:37" hidden="1">
      <c r="A4504" t="s">
        <v>64</v>
      </c>
      <c r="B4504" t="s">
        <v>2</v>
      </c>
      <c r="C4504" t="s">
        <v>11</v>
      </c>
      <c r="D4504" t="s">
        <v>116</v>
      </c>
      <c r="E4504" t="s">
        <v>521</v>
      </c>
      <c r="F4504" t="str">
        <f t="shared" si="351"/>
        <v>包头市舞蹈培训</v>
      </c>
      <c r="G4504" t="s">
        <v>142</v>
      </c>
      <c r="H4504" t="s">
        <v>173</v>
      </c>
      <c r="I4504" t="s">
        <v>70</v>
      </c>
      <c r="J4504">
        <v>121</v>
      </c>
      <c r="K4504">
        <v>0</v>
      </c>
      <c r="L4504" s="13">
        <f>VLOOKUP(C4504,'渗透率、续签率'!B:C,2,0)</f>
        <v>9.6000000000000002E-2</v>
      </c>
      <c r="M4504" s="6">
        <v>0</v>
      </c>
      <c r="N4504">
        <v>57</v>
      </c>
      <c r="O4504">
        <v>0</v>
      </c>
      <c r="P4504" s="6">
        <v>0</v>
      </c>
      <c r="Q4504" s="13">
        <v>0</v>
      </c>
      <c r="R4504" s="13">
        <v>0</v>
      </c>
      <c r="S4504" s="31">
        <v>288</v>
      </c>
      <c r="T4504" s="6">
        <f>VLOOKUP(E4504,'参数设置&amp;汇总'!S:U,3,0)</f>
        <v>0.04</v>
      </c>
      <c r="U4504" s="78">
        <f t="shared" si="350"/>
        <v>2.2800000000000002</v>
      </c>
      <c r="V4504" s="13">
        <v>0.85000000000000009</v>
      </c>
      <c r="W4504" s="78">
        <f t="shared" si="352"/>
        <v>2.6823529411764704</v>
      </c>
      <c r="X4504" s="1">
        <f>VLOOKUP(E4504,'渗透率、续签率'!AG:AJ,4,0)</f>
        <v>2847</v>
      </c>
      <c r="Y4504" s="1">
        <f t="shared" si="353"/>
        <v>7636.6588235294112</v>
      </c>
      <c r="Z4504">
        <v>12</v>
      </c>
      <c r="AA4504" s="89">
        <f t="shared" si="354"/>
        <v>162279</v>
      </c>
      <c r="AH4504" s="37"/>
      <c r="AI4504" s="37"/>
      <c r="AK4504" s="37"/>
    </row>
    <row r="4505" spans="1:37" hidden="1">
      <c r="A4505" t="s">
        <v>64</v>
      </c>
      <c r="B4505" t="s">
        <v>2</v>
      </c>
      <c r="C4505" t="s">
        <v>11</v>
      </c>
      <c r="D4505" t="s">
        <v>116</v>
      </c>
      <c r="E4505" t="s">
        <v>521</v>
      </c>
      <c r="F4505" t="str">
        <f t="shared" si="351"/>
        <v>北屯市舞蹈培训</v>
      </c>
      <c r="G4505" t="s">
        <v>145</v>
      </c>
      <c r="H4505" t="s">
        <v>174</v>
      </c>
      <c r="I4505" t="s">
        <v>70</v>
      </c>
      <c r="J4505">
        <v>2</v>
      </c>
      <c r="K4505">
        <v>0</v>
      </c>
      <c r="L4505" s="13">
        <f>VLOOKUP(C4505,'渗透率、续签率'!B:C,2,0)</f>
        <v>9.6000000000000002E-2</v>
      </c>
      <c r="M4505" s="6">
        <v>0</v>
      </c>
      <c r="N4505">
        <v>0</v>
      </c>
      <c r="O4505">
        <v>0</v>
      </c>
      <c r="P4505" s="6">
        <v>0</v>
      </c>
      <c r="Q4505" s="13">
        <v>0</v>
      </c>
      <c r="R4505" s="13">
        <v>0</v>
      </c>
      <c r="S4505" s="31">
        <v>2</v>
      </c>
      <c r="T4505" s="6">
        <f>VLOOKUP(E4505,'参数设置&amp;汇总'!S:U,3,0)</f>
        <v>0.04</v>
      </c>
      <c r="U4505" s="78">
        <f t="shared" si="350"/>
        <v>0</v>
      </c>
      <c r="V4505" s="13">
        <v>0.85000000000000009</v>
      </c>
      <c r="W4505" s="78">
        <f t="shared" si="352"/>
        <v>0</v>
      </c>
      <c r="X4505" s="1">
        <f>VLOOKUP(E4505,'渗透率、续签率'!AG:AJ,4,0)</f>
        <v>2847</v>
      </c>
      <c r="Y4505" s="1">
        <f t="shared" si="353"/>
        <v>0</v>
      </c>
      <c r="Z4505">
        <v>0</v>
      </c>
      <c r="AA4505" s="89">
        <f t="shared" si="354"/>
        <v>0</v>
      </c>
      <c r="AH4505" s="37"/>
      <c r="AI4505" s="37"/>
      <c r="AK4505" s="37"/>
    </row>
    <row r="4506" spans="1:37" hidden="1">
      <c r="A4506" t="s">
        <v>64</v>
      </c>
      <c r="B4506" t="s">
        <v>2</v>
      </c>
      <c r="C4506" t="s">
        <v>11</v>
      </c>
      <c r="D4506" t="s">
        <v>116</v>
      </c>
      <c r="E4506" t="s">
        <v>521</v>
      </c>
      <c r="F4506" t="str">
        <f t="shared" si="351"/>
        <v>北海市舞蹈培训</v>
      </c>
      <c r="G4506" t="s">
        <v>88</v>
      </c>
      <c r="H4506" t="s">
        <v>175</v>
      </c>
      <c r="I4506" t="s">
        <v>68</v>
      </c>
      <c r="J4506">
        <v>76</v>
      </c>
      <c r="K4506">
        <v>5</v>
      </c>
      <c r="L4506" s="13">
        <f>VLOOKUP(C4506,'渗透率、续签率'!B:C,2,0)</f>
        <v>9.6000000000000002E-2</v>
      </c>
      <c r="M4506" s="6">
        <v>7.0000000000000007E-2</v>
      </c>
      <c r="N4506">
        <v>20</v>
      </c>
      <c r="O4506">
        <v>0</v>
      </c>
      <c r="P4506" s="6">
        <v>0</v>
      </c>
      <c r="Q4506" s="13">
        <v>6.5000000000000002E-2</v>
      </c>
      <c r="R4506" s="13">
        <v>0</v>
      </c>
      <c r="S4506" s="31">
        <v>146</v>
      </c>
      <c r="T4506" s="6">
        <f>VLOOKUP(E4506,'参数设置&amp;汇总'!S:U,3,0)</f>
        <v>0.04</v>
      </c>
      <c r="U4506" s="78">
        <f t="shared" si="350"/>
        <v>0.8</v>
      </c>
      <c r="V4506" s="13">
        <v>0.85000000000000009</v>
      </c>
      <c r="W4506" s="78">
        <f t="shared" si="352"/>
        <v>0.94117647058823528</v>
      </c>
      <c r="X4506" s="1">
        <f>VLOOKUP(E4506,'渗透率、续签率'!AG:AJ,4,0)</f>
        <v>2847</v>
      </c>
      <c r="Y4506" s="1">
        <f t="shared" si="353"/>
        <v>2679.5294117647059</v>
      </c>
      <c r="Z4506">
        <v>5</v>
      </c>
      <c r="AA4506" s="89">
        <f t="shared" si="354"/>
        <v>56940</v>
      </c>
      <c r="AH4506" s="37"/>
      <c r="AI4506" s="37"/>
      <c r="AK4506" s="37"/>
    </row>
    <row r="4507" spans="1:37" hidden="1">
      <c r="A4507" t="s">
        <v>64</v>
      </c>
      <c r="B4507" t="s">
        <v>2</v>
      </c>
      <c r="C4507" t="s">
        <v>11</v>
      </c>
      <c r="D4507" t="s">
        <v>116</v>
      </c>
      <c r="E4507" t="s">
        <v>521</v>
      </c>
      <c r="F4507" t="str">
        <f t="shared" si="351"/>
        <v>十堰市舞蹈培训</v>
      </c>
      <c r="G4507" t="s">
        <v>81</v>
      </c>
      <c r="H4507" t="s">
        <v>176</v>
      </c>
      <c r="I4507" t="s">
        <v>68</v>
      </c>
      <c r="J4507">
        <v>102</v>
      </c>
      <c r="K4507">
        <v>0</v>
      </c>
      <c r="L4507" s="13">
        <f>VLOOKUP(C4507,'渗透率、续签率'!B:C,2,0)</f>
        <v>9.6000000000000002E-2</v>
      </c>
      <c r="M4507" s="6">
        <v>0</v>
      </c>
      <c r="N4507">
        <v>20</v>
      </c>
      <c r="O4507">
        <v>0</v>
      </c>
      <c r="P4507" s="6">
        <v>0</v>
      </c>
      <c r="Q4507" s="13">
        <v>0</v>
      </c>
      <c r="R4507" s="13">
        <v>0</v>
      </c>
      <c r="S4507" s="31">
        <v>155</v>
      </c>
      <c r="T4507" s="6">
        <f>VLOOKUP(E4507,'参数设置&amp;汇总'!S:U,3,0)</f>
        <v>0.04</v>
      </c>
      <c r="U4507" s="78">
        <f t="shared" si="350"/>
        <v>0.8</v>
      </c>
      <c r="V4507" s="13">
        <v>0.85000000000000009</v>
      </c>
      <c r="W4507" s="78">
        <f t="shared" si="352"/>
        <v>0.94117647058823528</v>
      </c>
      <c r="X4507" s="1">
        <f>VLOOKUP(E4507,'渗透率、续签率'!AG:AJ,4,0)</f>
        <v>2847</v>
      </c>
      <c r="Y4507" s="1">
        <f t="shared" si="353"/>
        <v>2679.5294117647059</v>
      </c>
      <c r="Z4507">
        <v>8</v>
      </c>
      <c r="AA4507" s="89">
        <f t="shared" si="354"/>
        <v>56940</v>
      </c>
      <c r="AH4507" s="37"/>
      <c r="AI4507" s="37"/>
      <c r="AK4507" s="37"/>
    </row>
    <row r="4508" spans="1:37" hidden="1">
      <c r="A4508" t="s">
        <v>64</v>
      </c>
      <c r="B4508" t="s">
        <v>2</v>
      </c>
      <c r="C4508" t="s">
        <v>11</v>
      </c>
      <c r="D4508" t="s">
        <v>116</v>
      </c>
      <c r="E4508" t="s">
        <v>521</v>
      </c>
      <c r="F4508" t="str">
        <f t="shared" si="351"/>
        <v>南充市舞蹈培训</v>
      </c>
      <c r="G4508" t="s">
        <v>77</v>
      </c>
      <c r="H4508" t="s">
        <v>177</v>
      </c>
      <c r="I4508" t="s">
        <v>70</v>
      </c>
      <c r="J4508">
        <v>144</v>
      </c>
      <c r="K4508">
        <v>0</v>
      </c>
      <c r="L4508" s="13">
        <f>VLOOKUP(C4508,'渗透率、续签率'!B:C,2,0)</f>
        <v>9.6000000000000002E-2</v>
      </c>
      <c r="M4508" s="6">
        <v>0</v>
      </c>
      <c r="N4508">
        <v>42</v>
      </c>
      <c r="O4508">
        <v>0</v>
      </c>
      <c r="P4508" s="6">
        <v>0</v>
      </c>
      <c r="Q4508" s="13">
        <v>0.01</v>
      </c>
      <c r="R4508" s="13">
        <v>0</v>
      </c>
      <c r="S4508" s="31">
        <v>284</v>
      </c>
      <c r="T4508" s="6">
        <f>VLOOKUP(E4508,'参数设置&amp;汇总'!S:U,3,0)</f>
        <v>0.04</v>
      </c>
      <c r="U4508" s="78">
        <f t="shared" si="350"/>
        <v>1.68</v>
      </c>
      <c r="V4508" s="13">
        <v>0.85000000000000009</v>
      </c>
      <c r="W4508" s="78">
        <f t="shared" si="352"/>
        <v>1.9764705882352938</v>
      </c>
      <c r="X4508" s="1">
        <f>VLOOKUP(E4508,'渗透率、续签率'!AG:AJ,4,0)</f>
        <v>2847</v>
      </c>
      <c r="Y4508" s="1">
        <f t="shared" si="353"/>
        <v>5627.0117647058814</v>
      </c>
      <c r="Z4508">
        <v>14</v>
      </c>
      <c r="AA4508" s="89">
        <f t="shared" si="354"/>
        <v>119574</v>
      </c>
      <c r="AH4508" s="37"/>
      <c r="AI4508" s="37"/>
      <c r="AK4508" s="37"/>
    </row>
    <row r="4509" spans="1:37" hidden="1">
      <c r="A4509" t="s">
        <v>64</v>
      </c>
      <c r="B4509" t="s">
        <v>2</v>
      </c>
      <c r="C4509" t="s">
        <v>11</v>
      </c>
      <c r="D4509" t="s">
        <v>116</v>
      </c>
      <c r="E4509" t="s">
        <v>521</v>
      </c>
      <c r="F4509" t="str">
        <f t="shared" si="351"/>
        <v>南平市舞蹈培训</v>
      </c>
      <c r="G4509" t="s">
        <v>92</v>
      </c>
      <c r="H4509" t="s">
        <v>178</v>
      </c>
      <c r="I4509" t="s">
        <v>68</v>
      </c>
      <c r="J4509">
        <v>108</v>
      </c>
      <c r="K4509">
        <v>0</v>
      </c>
      <c r="L4509" s="13">
        <f>VLOOKUP(C4509,'渗透率、续签率'!B:C,2,0)</f>
        <v>9.6000000000000002E-2</v>
      </c>
      <c r="M4509" s="6">
        <v>0</v>
      </c>
      <c r="N4509">
        <v>0</v>
      </c>
      <c r="O4509">
        <v>0</v>
      </c>
      <c r="P4509" s="6">
        <v>0</v>
      </c>
      <c r="Q4509" s="13">
        <v>0</v>
      </c>
      <c r="R4509" s="13">
        <v>0</v>
      </c>
      <c r="S4509" s="31">
        <v>57</v>
      </c>
      <c r="T4509" s="6">
        <f>VLOOKUP(E4509,'参数设置&amp;汇总'!S:U,3,0)</f>
        <v>0.04</v>
      </c>
      <c r="U4509" s="78">
        <f t="shared" si="350"/>
        <v>0</v>
      </c>
      <c r="V4509" s="13">
        <v>0.85000000000000009</v>
      </c>
      <c r="W4509" s="78">
        <f t="shared" si="352"/>
        <v>0</v>
      </c>
      <c r="X4509" s="1">
        <f>VLOOKUP(E4509,'渗透率、续签率'!AG:AJ,4,0)</f>
        <v>2847</v>
      </c>
      <c r="Y4509" s="1">
        <f t="shared" si="353"/>
        <v>0</v>
      </c>
      <c r="Z4509">
        <v>2</v>
      </c>
      <c r="AA4509" s="89">
        <f t="shared" si="354"/>
        <v>0</v>
      </c>
      <c r="AH4509" s="37"/>
      <c r="AI4509" s="37"/>
      <c r="AK4509" s="37"/>
    </row>
    <row r="4510" spans="1:37" hidden="1">
      <c r="A4510" t="s">
        <v>64</v>
      </c>
      <c r="B4510" t="s">
        <v>2</v>
      </c>
      <c r="C4510" t="s">
        <v>11</v>
      </c>
      <c r="D4510" t="s">
        <v>116</v>
      </c>
      <c r="E4510" t="s">
        <v>521</v>
      </c>
      <c r="F4510" t="str">
        <f t="shared" si="351"/>
        <v>南通市舞蹈培训</v>
      </c>
      <c r="G4510" t="s">
        <v>73</v>
      </c>
      <c r="H4510" t="s">
        <v>179</v>
      </c>
      <c r="I4510" t="s">
        <v>70</v>
      </c>
      <c r="J4510">
        <v>259</v>
      </c>
      <c r="K4510">
        <v>1</v>
      </c>
      <c r="L4510" s="13">
        <f>VLOOKUP(C4510,'渗透率、续签率'!B:C,2,0)</f>
        <v>9.6000000000000002E-2</v>
      </c>
      <c r="M4510" s="6">
        <v>0</v>
      </c>
      <c r="N4510">
        <v>47</v>
      </c>
      <c r="O4510">
        <v>1</v>
      </c>
      <c r="P4510" s="6">
        <v>0.02</v>
      </c>
      <c r="Q4510" s="13">
        <v>0.108</v>
      </c>
      <c r="R4510" s="13">
        <v>0</v>
      </c>
      <c r="S4510" s="31">
        <v>473</v>
      </c>
      <c r="T4510" s="6">
        <f>VLOOKUP(E4510,'参数设置&amp;汇总'!S:U,3,0)</f>
        <v>0.04</v>
      </c>
      <c r="U4510" s="78">
        <f t="shared" si="350"/>
        <v>1.8800000000000001</v>
      </c>
      <c r="V4510" s="13">
        <v>0.85000000000000009</v>
      </c>
      <c r="W4510" s="78">
        <f t="shared" si="352"/>
        <v>2.098823529411765</v>
      </c>
      <c r="X4510" s="1">
        <f>VLOOKUP(E4510,'渗透率、续签率'!AG:AJ,4,0)</f>
        <v>2847</v>
      </c>
      <c r="Y4510" s="1">
        <f t="shared" si="353"/>
        <v>5975.3505882352947</v>
      </c>
      <c r="Z4510">
        <v>20</v>
      </c>
      <c r="AA4510" s="89">
        <f t="shared" si="354"/>
        <v>133809</v>
      </c>
      <c r="AH4510" s="37"/>
      <c r="AI4510" s="37"/>
      <c r="AK4510" s="37"/>
    </row>
    <row r="4511" spans="1:37" hidden="1">
      <c r="A4511" t="s">
        <v>64</v>
      </c>
      <c r="B4511" t="s">
        <v>2</v>
      </c>
      <c r="C4511" t="s">
        <v>11</v>
      </c>
      <c r="D4511" t="s">
        <v>116</v>
      </c>
      <c r="E4511" t="s">
        <v>521</v>
      </c>
      <c r="F4511" t="str">
        <f t="shared" si="351"/>
        <v>南阳市舞蹈培训</v>
      </c>
      <c r="G4511" t="s">
        <v>110</v>
      </c>
      <c r="H4511" t="s">
        <v>180</v>
      </c>
      <c r="I4511" t="s">
        <v>70</v>
      </c>
      <c r="J4511">
        <v>523</v>
      </c>
      <c r="K4511">
        <v>5</v>
      </c>
      <c r="L4511" s="13">
        <f>VLOOKUP(C4511,'渗透率、续签率'!B:C,2,0)</f>
        <v>9.6000000000000002E-2</v>
      </c>
      <c r="M4511" s="6">
        <v>0.01</v>
      </c>
      <c r="N4511">
        <v>47</v>
      </c>
      <c r="O4511">
        <v>1</v>
      </c>
      <c r="P4511" s="6">
        <v>0.02</v>
      </c>
      <c r="Q4511" s="13">
        <v>2.7E-2</v>
      </c>
      <c r="R4511" s="13">
        <v>0</v>
      </c>
      <c r="S4511" s="31">
        <v>602</v>
      </c>
      <c r="T4511" s="6">
        <f>VLOOKUP(E4511,'参数设置&amp;汇总'!S:U,3,0)</f>
        <v>0.04</v>
      </c>
      <c r="U4511" s="78">
        <f t="shared" si="350"/>
        <v>1.8800000000000001</v>
      </c>
      <c r="V4511" s="13">
        <v>0.85000000000000009</v>
      </c>
      <c r="W4511" s="78">
        <f t="shared" si="352"/>
        <v>2.098823529411765</v>
      </c>
      <c r="X4511" s="1">
        <f>VLOOKUP(E4511,'渗透率、续签率'!AG:AJ,4,0)</f>
        <v>2847</v>
      </c>
      <c r="Y4511" s="1">
        <f t="shared" si="353"/>
        <v>5975.3505882352947</v>
      </c>
      <c r="Z4511">
        <v>35</v>
      </c>
      <c r="AA4511" s="89">
        <f t="shared" si="354"/>
        <v>133809</v>
      </c>
      <c r="AH4511" s="37"/>
      <c r="AI4511" s="37"/>
      <c r="AK4511" s="37"/>
    </row>
    <row r="4512" spans="1:37" hidden="1">
      <c r="A4512" t="s">
        <v>64</v>
      </c>
      <c r="B4512" t="s">
        <v>2</v>
      </c>
      <c r="C4512" t="s">
        <v>11</v>
      </c>
      <c r="D4512" t="s">
        <v>116</v>
      </c>
      <c r="E4512" t="s">
        <v>521</v>
      </c>
      <c r="F4512" t="str">
        <f t="shared" si="351"/>
        <v>博尔塔拉蒙古自治州舞蹈培训</v>
      </c>
      <c r="G4512" t="s">
        <v>145</v>
      </c>
      <c r="H4512" t="s">
        <v>181</v>
      </c>
      <c r="I4512" t="s">
        <v>70</v>
      </c>
      <c r="J4512">
        <v>8</v>
      </c>
      <c r="K4512">
        <v>0</v>
      </c>
      <c r="L4512" s="13">
        <f>VLOOKUP(C4512,'渗透率、续签率'!B:C,2,0)</f>
        <v>9.6000000000000002E-2</v>
      </c>
      <c r="M4512" s="6">
        <v>0</v>
      </c>
      <c r="N4512">
        <v>0</v>
      </c>
      <c r="O4512">
        <v>0</v>
      </c>
      <c r="P4512" s="6">
        <v>0</v>
      </c>
      <c r="Q4512" s="13">
        <v>0</v>
      </c>
      <c r="R4512" s="13">
        <v>0</v>
      </c>
      <c r="S4512" s="31">
        <v>5</v>
      </c>
      <c r="T4512" s="6">
        <f>VLOOKUP(E4512,'参数设置&amp;汇总'!S:U,3,0)</f>
        <v>0.04</v>
      </c>
      <c r="U4512" s="78">
        <f t="shared" si="350"/>
        <v>0</v>
      </c>
      <c r="V4512" s="13">
        <v>0.85000000000000009</v>
      </c>
      <c r="W4512" s="78">
        <f t="shared" si="352"/>
        <v>0</v>
      </c>
      <c r="X4512" s="1">
        <f>VLOOKUP(E4512,'渗透率、续签率'!AG:AJ,4,0)</f>
        <v>2847</v>
      </c>
      <c r="Y4512" s="1">
        <f t="shared" si="353"/>
        <v>0</v>
      </c>
      <c r="Z4512">
        <v>0</v>
      </c>
      <c r="AA4512" s="89">
        <f t="shared" si="354"/>
        <v>0</v>
      </c>
      <c r="AH4512" s="37"/>
      <c r="AI4512" s="37"/>
      <c r="AK4512" s="37"/>
    </row>
    <row r="4513" spans="1:37" hidden="1">
      <c r="A4513" t="s">
        <v>64</v>
      </c>
      <c r="B4513" t="s">
        <v>2</v>
      </c>
      <c r="C4513" t="s">
        <v>11</v>
      </c>
      <c r="D4513" t="s">
        <v>116</v>
      </c>
      <c r="E4513" t="s">
        <v>521</v>
      </c>
      <c r="F4513" t="str">
        <f t="shared" si="351"/>
        <v>双河市舞蹈培训</v>
      </c>
      <c r="G4513" t="s">
        <v>145</v>
      </c>
      <c r="H4513" t="s">
        <v>182</v>
      </c>
      <c r="I4513" t="s">
        <v>70</v>
      </c>
      <c r="J4513">
        <v>1</v>
      </c>
      <c r="K4513">
        <v>0</v>
      </c>
      <c r="L4513" s="13">
        <f>VLOOKUP(C4513,'渗透率、续签率'!B:C,2,0)</f>
        <v>9.6000000000000002E-2</v>
      </c>
      <c r="M4513" s="6">
        <v>0</v>
      </c>
      <c r="N4513">
        <v>0</v>
      </c>
      <c r="O4513">
        <v>0</v>
      </c>
      <c r="P4513" s="6">
        <v>0</v>
      </c>
      <c r="Q4513" s="13">
        <v>0</v>
      </c>
      <c r="R4513" s="13">
        <v>0</v>
      </c>
      <c r="S4513" s="31">
        <v>1</v>
      </c>
      <c r="T4513" s="6">
        <f>VLOOKUP(E4513,'参数设置&amp;汇总'!S:U,3,0)</f>
        <v>0.04</v>
      </c>
      <c r="U4513" s="78">
        <f t="shared" si="350"/>
        <v>0</v>
      </c>
      <c r="V4513" s="13">
        <v>0.85000000000000009</v>
      </c>
      <c r="W4513" s="78">
        <f t="shared" si="352"/>
        <v>0</v>
      </c>
      <c r="X4513" s="1">
        <f>VLOOKUP(E4513,'渗透率、续签率'!AG:AJ,4,0)</f>
        <v>2847</v>
      </c>
      <c r="Y4513" s="1">
        <f t="shared" si="353"/>
        <v>0</v>
      </c>
      <c r="Z4513">
        <v>0</v>
      </c>
      <c r="AA4513" s="89">
        <f t="shared" si="354"/>
        <v>0</v>
      </c>
      <c r="AH4513" s="37"/>
      <c r="AI4513" s="37"/>
      <c r="AK4513" s="37"/>
    </row>
    <row r="4514" spans="1:37" hidden="1">
      <c r="A4514" t="s">
        <v>64</v>
      </c>
      <c r="B4514" t="s">
        <v>2</v>
      </c>
      <c r="C4514" t="s">
        <v>11</v>
      </c>
      <c r="D4514" t="s">
        <v>116</v>
      </c>
      <c r="E4514" t="s">
        <v>521</v>
      </c>
      <c r="F4514" t="str">
        <f t="shared" si="351"/>
        <v>双鸭山市舞蹈培训</v>
      </c>
      <c r="G4514" t="s">
        <v>118</v>
      </c>
      <c r="H4514" t="s">
        <v>183</v>
      </c>
      <c r="I4514" t="s">
        <v>70</v>
      </c>
      <c r="J4514">
        <v>29</v>
      </c>
      <c r="K4514">
        <v>0</v>
      </c>
      <c r="L4514" s="13">
        <f>VLOOKUP(C4514,'渗透率、续签率'!B:C,2,0)</f>
        <v>9.6000000000000002E-2</v>
      </c>
      <c r="M4514" s="6">
        <v>0</v>
      </c>
      <c r="N4514">
        <v>0</v>
      </c>
      <c r="O4514">
        <v>0</v>
      </c>
      <c r="P4514" s="6">
        <v>0</v>
      </c>
      <c r="Q4514" s="13">
        <v>0</v>
      </c>
      <c r="R4514" s="13">
        <v>0</v>
      </c>
      <c r="S4514" s="31">
        <v>16</v>
      </c>
      <c r="T4514" s="6">
        <f>VLOOKUP(E4514,'参数设置&amp;汇总'!S:U,3,0)</f>
        <v>0.04</v>
      </c>
      <c r="U4514" s="78">
        <f t="shared" si="350"/>
        <v>0</v>
      </c>
      <c r="V4514" s="13">
        <v>0.85000000000000009</v>
      </c>
      <c r="W4514" s="78">
        <f t="shared" si="352"/>
        <v>0</v>
      </c>
      <c r="X4514" s="1">
        <f>VLOOKUP(E4514,'渗透率、续签率'!AG:AJ,4,0)</f>
        <v>2847</v>
      </c>
      <c r="Y4514" s="1">
        <f t="shared" si="353"/>
        <v>0</v>
      </c>
      <c r="Z4514">
        <v>0</v>
      </c>
      <c r="AA4514" s="89">
        <f t="shared" si="354"/>
        <v>0</v>
      </c>
      <c r="AH4514" s="37"/>
      <c r="AI4514" s="37"/>
      <c r="AK4514" s="37"/>
    </row>
    <row r="4515" spans="1:37" hidden="1">
      <c r="A4515" t="s">
        <v>64</v>
      </c>
      <c r="B4515" t="s">
        <v>2</v>
      </c>
      <c r="C4515" t="s">
        <v>11</v>
      </c>
      <c r="D4515" t="s">
        <v>116</v>
      </c>
      <c r="E4515" t="s">
        <v>521</v>
      </c>
      <c r="F4515" t="str">
        <f t="shared" si="351"/>
        <v>可克达拉市舞蹈培训</v>
      </c>
      <c r="G4515" t="s">
        <v>145</v>
      </c>
      <c r="H4515" t="s">
        <v>184</v>
      </c>
      <c r="I4515" t="s">
        <v>70</v>
      </c>
      <c r="J4515">
        <v>5</v>
      </c>
      <c r="K4515">
        <v>0</v>
      </c>
      <c r="L4515" s="13">
        <f>VLOOKUP(C4515,'渗透率、续签率'!B:C,2,0)</f>
        <v>9.6000000000000002E-2</v>
      </c>
      <c r="M4515" s="6">
        <v>0</v>
      </c>
      <c r="N4515">
        <v>0</v>
      </c>
      <c r="O4515">
        <v>0</v>
      </c>
      <c r="P4515" s="6">
        <v>0</v>
      </c>
      <c r="Q4515" s="13">
        <v>0</v>
      </c>
      <c r="R4515" s="13">
        <v>0</v>
      </c>
      <c r="S4515" s="31">
        <v>4</v>
      </c>
      <c r="T4515" s="6">
        <f>VLOOKUP(E4515,'参数设置&amp;汇总'!S:U,3,0)</f>
        <v>0.04</v>
      </c>
      <c r="U4515" s="78">
        <f t="shared" si="350"/>
        <v>0</v>
      </c>
      <c r="V4515" s="13">
        <v>0.85000000000000009</v>
      </c>
      <c r="W4515" s="78">
        <f t="shared" si="352"/>
        <v>0</v>
      </c>
      <c r="X4515" s="1">
        <f>VLOOKUP(E4515,'渗透率、续签率'!AG:AJ,4,0)</f>
        <v>2847</v>
      </c>
      <c r="Y4515" s="1">
        <f t="shared" si="353"/>
        <v>0</v>
      </c>
      <c r="Z4515">
        <v>0</v>
      </c>
      <c r="AA4515" s="89">
        <f t="shared" si="354"/>
        <v>0</v>
      </c>
      <c r="AH4515" s="37"/>
      <c r="AI4515" s="37"/>
      <c r="AK4515" s="37"/>
    </row>
    <row r="4516" spans="1:37" hidden="1">
      <c r="A4516" t="s">
        <v>64</v>
      </c>
      <c r="B4516" t="s">
        <v>2</v>
      </c>
      <c r="C4516" t="s">
        <v>11</v>
      </c>
      <c r="D4516" t="s">
        <v>116</v>
      </c>
      <c r="E4516" t="s">
        <v>521</v>
      </c>
      <c r="F4516" t="str">
        <f t="shared" si="351"/>
        <v>台州市舞蹈培训</v>
      </c>
      <c r="G4516" t="s">
        <v>79</v>
      </c>
      <c r="H4516" t="s">
        <v>185</v>
      </c>
      <c r="I4516" t="s">
        <v>68</v>
      </c>
      <c r="J4516">
        <v>314</v>
      </c>
      <c r="K4516">
        <v>0</v>
      </c>
      <c r="L4516" s="13">
        <f>VLOOKUP(C4516,'渗透率、续签率'!B:C,2,0)</f>
        <v>9.6000000000000002E-2</v>
      </c>
      <c r="M4516" s="6">
        <v>0</v>
      </c>
      <c r="N4516">
        <v>56</v>
      </c>
      <c r="O4516">
        <v>0</v>
      </c>
      <c r="P4516" s="6">
        <v>0</v>
      </c>
      <c r="Q4516" s="13">
        <v>8.9999999999999993E-3</v>
      </c>
      <c r="R4516" s="13">
        <v>8.9999999999999993E-3</v>
      </c>
      <c r="S4516" s="31">
        <v>567</v>
      </c>
      <c r="T4516" s="6">
        <f>VLOOKUP(E4516,'参数设置&amp;汇总'!S:U,3,0)</f>
        <v>0.04</v>
      </c>
      <c r="U4516" s="78">
        <f t="shared" si="350"/>
        <v>2.2400000000000002</v>
      </c>
      <c r="V4516" s="13">
        <v>0.85000000000000009</v>
      </c>
      <c r="W4516" s="78">
        <f t="shared" si="352"/>
        <v>2.6352941176470588</v>
      </c>
      <c r="X4516" s="1">
        <f>VLOOKUP(E4516,'渗透率、续签率'!AG:AJ,4,0)</f>
        <v>2847</v>
      </c>
      <c r="Y4516" s="1">
        <f t="shared" si="353"/>
        <v>7502.6823529411768</v>
      </c>
      <c r="Z4516">
        <v>63</v>
      </c>
      <c r="AA4516" s="89">
        <f t="shared" si="354"/>
        <v>159432</v>
      </c>
      <c r="AH4516" s="37"/>
      <c r="AI4516" s="37"/>
      <c r="AK4516" s="37"/>
    </row>
    <row r="4517" spans="1:37" hidden="1">
      <c r="A4517" t="s">
        <v>64</v>
      </c>
      <c r="B4517" t="s">
        <v>2</v>
      </c>
      <c r="C4517" t="s">
        <v>11</v>
      </c>
      <c r="D4517" t="s">
        <v>116</v>
      </c>
      <c r="E4517" t="s">
        <v>521</v>
      </c>
      <c r="F4517" t="str">
        <f t="shared" si="351"/>
        <v>台湾省舞蹈培训</v>
      </c>
      <c r="G4517" t="s">
        <v>186</v>
      </c>
      <c r="H4517" t="s">
        <v>186</v>
      </c>
      <c r="I4517" t="s">
        <v>57</v>
      </c>
      <c r="J4517">
        <v>798</v>
      </c>
      <c r="K4517">
        <v>0</v>
      </c>
      <c r="L4517" s="13">
        <f>VLOOKUP(C4517,'渗透率、续签率'!B:C,2,0)</f>
        <v>9.6000000000000002E-2</v>
      </c>
      <c r="M4517" s="6">
        <v>0</v>
      </c>
      <c r="N4517">
        <v>0</v>
      </c>
      <c r="O4517">
        <v>0</v>
      </c>
      <c r="P4517" s="6">
        <v>0</v>
      </c>
      <c r="Q4517" s="13">
        <v>0</v>
      </c>
      <c r="R4517" s="13">
        <v>0</v>
      </c>
      <c r="S4517" s="31">
        <v>5</v>
      </c>
      <c r="T4517" s="6">
        <f>VLOOKUP(E4517,'参数设置&amp;汇总'!S:U,3,0)</f>
        <v>0.04</v>
      </c>
      <c r="U4517" s="78">
        <f t="shared" si="350"/>
        <v>0</v>
      </c>
      <c r="V4517" s="13">
        <v>0.85000000000000009</v>
      </c>
      <c r="W4517" s="78">
        <f t="shared" si="352"/>
        <v>0</v>
      </c>
      <c r="X4517" s="1">
        <f>VLOOKUP(E4517,'渗透率、续签率'!AG:AJ,4,0)</f>
        <v>2847</v>
      </c>
      <c r="Y4517" s="1">
        <f t="shared" si="353"/>
        <v>0</v>
      </c>
      <c r="Z4517">
        <v>0</v>
      </c>
      <c r="AA4517" s="89">
        <f t="shared" si="354"/>
        <v>0</v>
      </c>
      <c r="AH4517" s="37"/>
      <c r="AI4517" s="37"/>
      <c r="AK4517" s="37"/>
    </row>
    <row r="4518" spans="1:37" hidden="1">
      <c r="A4518" t="s">
        <v>64</v>
      </c>
      <c r="B4518" t="s">
        <v>2</v>
      </c>
      <c r="C4518" t="s">
        <v>11</v>
      </c>
      <c r="D4518" t="s">
        <v>116</v>
      </c>
      <c r="E4518" t="s">
        <v>521</v>
      </c>
      <c r="F4518" t="str">
        <f t="shared" si="351"/>
        <v>吉安市舞蹈培训</v>
      </c>
      <c r="G4518" t="s">
        <v>90</v>
      </c>
      <c r="H4518" t="s">
        <v>187</v>
      </c>
      <c r="I4518" t="s">
        <v>68</v>
      </c>
      <c r="J4518">
        <v>101</v>
      </c>
      <c r="K4518">
        <v>0</v>
      </c>
      <c r="L4518" s="13">
        <f>VLOOKUP(C4518,'渗透率、续签率'!B:C,2,0)</f>
        <v>9.6000000000000002E-2</v>
      </c>
      <c r="M4518" s="6">
        <v>0</v>
      </c>
      <c r="N4518">
        <v>17</v>
      </c>
      <c r="O4518">
        <v>0</v>
      </c>
      <c r="P4518" s="6">
        <v>0</v>
      </c>
      <c r="Q4518" s="13">
        <v>0</v>
      </c>
      <c r="R4518" s="13">
        <v>0</v>
      </c>
      <c r="S4518" s="31">
        <v>171</v>
      </c>
      <c r="T4518" s="6">
        <f>VLOOKUP(E4518,'参数设置&amp;汇总'!S:U,3,0)</f>
        <v>0.04</v>
      </c>
      <c r="U4518" s="78">
        <f t="shared" si="350"/>
        <v>0.68</v>
      </c>
      <c r="V4518" s="13">
        <v>0.85000000000000009</v>
      </c>
      <c r="W4518" s="78">
        <f t="shared" si="352"/>
        <v>0.79999999999999993</v>
      </c>
      <c r="X4518" s="1">
        <f>VLOOKUP(E4518,'渗透率、续签率'!AG:AJ,4,0)</f>
        <v>2847</v>
      </c>
      <c r="Y4518" s="1">
        <f t="shared" si="353"/>
        <v>2277.6</v>
      </c>
      <c r="Z4518">
        <v>6</v>
      </c>
      <c r="AA4518" s="89">
        <f t="shared" si="354"/>
        <v>48399</v>
      </c>
      <c r="AH4518" s="37"/>
      <c r="AI4518" s="37"/>
      <c r="AK4518" s="37"/>
    </row>
    <row r="4519" spans="1:37" hidden="1">
      <c r="A4519" t="s">
        <v>64</v>
      </c>
      <c r="B4519" t="s">
        <v>2</v>
      </c>
      <c r="C4519" t="s">
        <v>11</v>
      </c>
      <c r="D4519" t="s">
        <v>116</v>
      </c>
      <c r="E4519" t="s">
        <v>521</v>
      </c>
      <c r="F4519" t="str">
        <f t="shared" si="351"/>
        <v>吉林市舞蹈培训</v>
      </c>
      <c r="G4519" t="s">
        <v>188</v>
      </c>
      <c r="H4519" t="s">
        <v>189</v>
      </c>
      <c r="I4519" t="s">
        <v>70</v>
      </c>
      <c r="J4519">
        <v>159</v>
      </c>
      <c r="K4519">
        <v>40</v>
      </c>
      <c r="L4519" s="13">
        <f>VLOOKUP(C4519,'渗透率、续签率'!B:C,2,0)</f>
        <v>9.6000000000000002E-2</v>
      </c>
      <c r="M4519" s="6">
        <v>0.25</v>
      </c>
      <c r="N4519">
        <v>24</v>
      </c>
      <c r="O4519">
        <v>5</v>
      </c>
      <c r="P4519" s="6">
        <v>0.21</v>
      </c>
      <c r="Q4519" s="13">
        <v>0.3</v>
      </c>
      <c r="R4519" s="13">
        <v>0</v>
      </c>
      <c r="S4519" s="31">
        <v>233</v>
      </c>
      <c r="T4519" s="6">
        <f>VLOOKUP(E4519,'参数设置&amp;汇总'!S:U,3,0)</f>
        <v>0.04</v>
      </c>
      <c r="U4519" s="78">
        <f t="shared" si="350"/>
        <v>5</v>
      </c>
      <c r="V4519" s="13">
        <v>0.85000000000000009</v>
      </c>
      <c r="W4519" s="78">
        <f t="shared" si="352"/>
        <v>5.3176470588235292</v>
      </c>
      <c r="X4519" s="1">
        <f>VLOOKUP(E4519,'渗透率、续签率'!AG:AJ,4,0)</f>
        <v>2847</v>
      </c>
      <c r="Y4519" s="1">
        <f t="shared" si="353"/>
        <v>15139.341176470587</v>
      </c>
      <c r="Z4519">
        <v>11</v>
      </c>
      <c r="AA4519" s="89">
        <f t="shared" si="354"/>
        <v>68328</v>
      </c>
      <c r="AH4519" s="37"/>
      <c r="AI4519" s="37"/>
      <c r="AK4519" s="37"/>
    </row>
    <row r="4520" spans="1:37" hidden="1">
      <c r="A4520" t="s">
        <v>64</v>
      </c>
      <c r="B4520" t="s">
        <v>2</v>
      </c>
      <c r="C4520" t="s">
        <v>11</v>
      </c>
      <c r="D4520" t="s">
        <v>116</v>
      </c>
      <c r="E4520" t="s">
        <v>521</v>
      </c>
      <c r="F4520" t="str">
        <f t="shared" si="351"/>
        <v>吐鲁番市舞蹈培训</v>
      </c>
      <c r="G4520" t="s">
        <v>145</v>
      </c>
      <c r="H4520" t="s">
        <v>190</v>
      </c>
      <c r="I4520" t="s">
        <v>70</v>
      </c>
      <c r="J4520">
        <v>2</v>
      </c>
      <c r="K4520">
        <v>0</v>
      </c>
      <c r="L4520" s="13">
        <f>VLOOKUP(C4520,'渗透率、续签率'!B:C,2,0)</f>
        <v>9.6000000000000002E-2</v>
      </c>
      <c r="M4520" s="6">
        <v>0</v>
      </c>
      <c r="N4520">
        <v>0</v>
      </c>
      <c r="O4520">
        <v>0</v>
      </c>
      <c r="P4520" s="6">
        <v>0</v>
      </c>
      <c r="Q4520" s="13">
        <v>0</v>
      </c>
      <c r="R4520" s="13">
        <v>0</v>
      </c>
      <c r="S4520" s="31">
        <v>4</v>
      </c>
      <c r="T4520" s="6">
        <f>VLOOKUP(E4520,'参数设置&amp;汇总'!S:U,3,0)</f>
        <v>0.04</v>
      </c>
      <c r="U4520" s="78">
        <f t="shared" si="350"/>
        <v>0</v>
      </c>
      <c r="V4520" s="13">
        <v>0.85000000000000009</v>
      </c>
      <c r="W4520" s="78">
        <f t="shared" si="352"/>
        <v>0</v>
      </c>
      <c r="X4520" s="1">
        <f>VLOOKUP(E4520,'渗透率、续签率'!AG:AJ,4,0)</f>
        <v>2847</v>
      </c>
      <c r="Y4520" s="1">
        <f t="shared" si="353"/>
        <v>0</v>
      </c>
      <c r="Z4520">
        <v>0</v>
      </c>
      <c r="AA4520" s="89">
        <f t="shared" si="354"/>
        <v>0</v>
      </c>
    </row>
    <row r="4521" spans="1:37" hidden="1">
      <c r="A4521" t="s">
        <v>64</v>
      </c>
      <c r="B4521" t="s">
        <v>2</v>
      </c>
      <c r="C4521" t="s">
        <v>11</v>
      </c>
      <c r="D4521" t="s">
        <v>116</v>
      </c>
      <c r="E4521" t="s">
        <v>521</v>
      </c>
      <c r="F4521" t="str">
        <f t="shared" si="351"/>
        <v>吕梁市舞蹈培训</v>
      </c>
      <c r="G4521" t="s">
        <v>134</v>
      </c>
      <c r="H4521" t="s">
        <v>191</v>
      </c>
      <c r="I4521" t="s">
        <v>70</v>
      </c>
      <c r="J4521">
        <v>86</v>
      </c>
      <c r="K4521">
        <v>2</v>
      </c>
      <c r="L4521" s="13">
        <f>VLOOKUP(C4521,'渗透率、续签率'!B:C,2,0)</f>
        <v>9.6000000000000002E-2</v>
      </c>
      <c r="M4521" s="6">
        <v>0.02</v>
      </c>
      <c r="N4521">
        <v>12</v>
      </c>
      <c r="O4521">
        <v>0</v>
      </c>
      <c r="P4521" s="6">
        <v>0</v>
      </c>
      <c r="Q4521" s="13">
        <v>2.5000000000000001E-2</v>
      </c>
      <c r="R4521" s="13">
        <v>0</v>
      </c>
      <c r="S4521" s="31">
        <v>103</v>
      </c>
      <c r="T4521" s="6">
        <f>VLOOKUP(E4521,'参数设置&amp;汇总'!S:U,3,0)</f>
        <v>0.04</v>
      </c>
      <c r="U4521" s="78">
        <f t="shared" si="350"/>
        <v>0.48</v>
      </c>
      <c r="V4521" s="13">
        <v>0.85000000000000009</v>
      </c>
      <c r="W4521" s="78">
        <f t="shared" si="352"/>
        <v>0.56470588235294106</v>
      </c>
      <c r="X4521" s="1">
        <f>VLOOKUP(E4521,'渗透率、续签率'!AG:AJ,4,0)</f>
        <v>2847</v>
      </c>
      <c r="Y4521" s="1">
        <f t="shared" si="353"/>
        <v>1607.7176470588231</v>
      </c>
      <c r="Z4521">
        <v>1</v>
      </c>
      <c r="AA4521" s="89">
        <f t="shared" si="354"/>
        <v>34164</v>
      </c>
      <c r="AH4521" s="37"/>
      <c r="AI4521" s="37"/>
      <c r="AJ4521" s="1"/>
      <c r="AK4521" s="37"/>
    </row>
    <row r="4522" spans="1:37" hidden="1">
      <c r="A4522" t="s">
        <v>64</v>
      </c>
      <c r="B4522" t="s">
        <v>2</v>
      </c>
      <c r="C4522" t="s">
        <v>11</v>
      </c>
      <c r="D4522" t="s">
        <v>116</v>
      </c>
      <c r="E4522" t="s">
        <v>521</v>
      </c>
      <c r="F4522" t="str">
        <f t="shared" si="351"/>
        <v>吴忠市舞蹈培训</v>
      </c>
      <c r="G4522" t="s">
        <v>129</v>
      </c>
      <c r="H4522" t="s">
        <v>192</v>
      </c>
      <c r="I4522" t="s">
        <v>70</v>
      </c>
      <c r="J4522">
        <v>22</v>
      </c>
      <c r="K4522">
        <v>0</v>
      </c>
      <c r="L4522" s="13">
        <f>VLOOKUP(C4522,'渗透率、续签率'!B:C,2,0)</f>
        <v>9.6000000000000002E-2</v>
      </c>
      <c r="M4522" s="6">
        <v>0</v>
      </c>
      <c r="N4522">
        <v>4</v>
      </c>
      <c r="O4522">
        <v>0</v>
      </c>
      <c r="P4522" s="6">
        <v>0</v>
      </c>
      <c r="Q4522" s="13">
        <v>0</v>
      </c>
      <c r="R4522" s="13">
        <v>0</v>
      </c>
      <c r="S4522" s="31">
        <v>34</v>
      </c>
      <c r="T4522" s="6">
        <f>VLOOKUP(E4522,'参数设置&amp;汇总'!S:U,3,0)</f>
        <v>0.04</v>
      </c>
      <c r="U4522" s="78">
        <f t="shared" si="350"/>
        <v>0.16</v>
      </c>
      <c r="V4522" s="13">
        <v>0.85000000000000009</v>
      </c>
      <c r="W4522" s="78">
        <f t="shared" si="352"/>
        <v>0.18823529411764706</v>
      </c>
      <c r="X4522" s="1">
        <f>VLOOKUP(E4522,'渗透率、续签率'!AG:AJ,4,0)</f>
        <v>2847</v>
      </c>
      <c r="Y4522" s="1">
        <f t="shared" si="353"/>
        <v>535.90588235294115</v>
      </c>
      <c r="Z4522">
        <v>0</v>
      </c>
      <c r="AA4522" s="89">
        <f t="shared" si="354"/>
        <v>11388</v>
      </c>
      <c r="AH4522" s="37"/>
      <c r="AI4522" s="37"/>
      <c r="AJ4522" s="1"/>
      <c r="AK4522" s="37"/>
    </row>
    <row r="4523" spans="1:37" hidden="1">
      <c r="A4523" t="s">
        <v>64</v>
      </c>
      <c r="B4523" t="s">
        <v>2</v>
      </c>
      <c r="C4523" t="s">
        <v>11</v>
      </c>
      <c r="D4523" t="s">
        <v>116</v>
      </c>
      <c r="E4523" t="s">
        <v>521</v>
      </c>
      <c r="F4523" t="str">
        <f t="shared" si="351"/>
        <v>周口市舞蹈培训</v>
      </c>
      <c r="G4523" t="s">
        <v>110</v>
      </c>
      <c r="H4523" t="s">
        <v>193</v>
      </c>
      <c r="I4523" t="s">
        <v>70</v>
      </c>
      <c r="J4523">
        <v>403</v>
      </c>
      <c r="K4523">
        <v>0</v>
      </c>
      <c r="L4523" s="13">
        <f>VLOOKUP(C4523,'渗透率、续签率'!B:C,2,0)</f>
        <v>9.6000000000000002E-2</v>
      </c>
      <c r="M4523" s="6">
        <v>0</v>
      </c>
      <c r="N4523">
        <v>32</v>
      </c>
      <c r="O4523">
        <v>0</v>
      </c>
      <c r="P4523" s="6">
        <v>0</v>
      </c>
      <c r="Q4523" s="13">
        <v>0</v>
      </c>
      <c r="R4523" s="13">
        <v>0</v>
      </c>
      <c r="S4523" s="31">
        <v>451</v>
      </c>
      <c r="T4523" s="6">
        <f>VLOOKUP(E4523,'参数设置&amp;汇总'!S:U,3,0)</f>
        <v>0.04</v>
      </c>
      <c r="U4523" s="78">
        <f t="shared" si="350"/>
        <v>1.28</v>
      </c>
      <c r="V4523" s="13">
        <v>0.85000000000000009</v>
      </c>
      <c r="W4523" s="78">
        <f t="shared" si="352"/>
        <v>1.5058823529411764</v>
      </c>
      <c r="X4523" s="1">
        <f>VLOOKUP(E4523,'渗透率、续签率'!AG:AJ,4,0)</f>
        <v>2847</v>
      </c>
      <c r="Y4523" s="1">
        <f t="shared" si="353"/>
        <v>4287.2470588235292</v>
      </c>
      <c r="Z4523">
        <v>20</v>
      </c>
      <c r="AA4523" s="89">
        <f t="shared" si="354"/>
        <v>91104</v>
      </c>
      <c r="AH4523" s="37"/>
      <c r="AI4523" s="37"/>
      <c r="AK4523" s="37"/>
    </row>
    <row r="4524" spans="1:37" hidden="1">
      <c r="A4524" t="s">
        <v>64</v>
      </c>
      <c r="B4524" t="s">
        <v>2</v>
      </c>
      <c r="C4524" t="s">
        <v>11</v>
      </c>
      <c r="D4524" t="s">
        <v>116</v>
      </c>
      <c r="E4524" t="s">
        <v>521</v>
      </c>
      <c r="F4524" t="str">
        <f t="shared" si="351"/>
        <v>呼伦贝尔市舞蹈培训</v>
      </c>
      <c r="G4524" t="s">
        <v>142</v>
      </c>
      <c r="H4524" t="s">
        <v>194</v>
      </c>
      <c r="I4524" t="s">
        <v>70</v>
      </c>
      <c r="J4524">
        <v>63</v>
      </c>
      <c r="K4524">
        <v>0</v>
      </c>
      <c r="L4524" s="13">
        <f>VLOOKUP(C4524,'渗透率、续签率'!B:C,2,0)</f>
        <v>9.6000000000000002E-2</v>
      </c>
      <c r="M4524" s="6">
        <v>0</v>
      </c>
      <c r="N4524">
        <v>13</v>
      </c>
      <c r="O4524">
        <v>0</v>
      </c>
      <c r="P4524" s="6">
        <v>0</v>
      </c>
      <c r="Q4524" s="13">
        <v>0</v>
      </c>
      <c r="R4524" s="13">
        <v>0</v>
      </c>
      <c r="S4524" s="31">
        <v>76</v>
      </c>
      <c r="T4524" s="6">
        <f>VLOOKUP(E4524,'参数设置&amp;汇总'!S:U,3,0)</f>
        <v>0.04</v>
      </c>
      <c r="U4524" s="78">
        <f t="shared" si="350"/>
        <v>0.52</v>
      </c>
      <c r="V4524" s="13">
        <v>0.85000000000000009</v>
      </c>
      <c r="W4524" s="78">
        <f t="shared" si="352"/>
        <v>0.61176470588235288</v>
      </c>
      <c r="X4524" s="1">
        <f>VLOOKUP(E4524,'渗透率、续签率'!AG:AJ,4,0)</f>
        <v>2847</v>
      </c>
      <c r="Y4524" s="1">
        <f t="shared" si="353"/>
        <v>1741.6941176470586</v>
      </c>
      <c r="Z4524">
        <v>1</v>
      </c>
      <c r="AA4524" s="89">
        <f t="shared" si="354"/>
        <v>37011</v>
      </c>
    </row>
    <row r="4525" spans="1:37" hidden="1">
      <c r="A4525" t="s">
        <v>64</v>
      </c>
      <c r="B4525" t="s">
        <v>2</v>
      </c>
      <c r="C4525" t="s">
        <v>11</v>
      </c>
      <c r="D4525" t="s">
        <v>116</v>
      </c>
      <c r="E4525" t="s">
        <v>521</v>
      </c>
      <c r="F4525" t="str">
        <f t="shared" si="351"/>
        <v>呼和浩特市舞蹈培训</v>
      </c>
      <c r="G4525" t="s">
        <v>142</v>
      </c>
      <c r="H4525" t="s">
        <v>195</v>
      </c>
      <c r="I4525" t="s">
        <v>70</v>
      </c>
      <c r="J4525">
        <v>161</v>
      </c>
      <c r="K4525">
        <v>0</v>
      </c>
      <c r="L4525" s="13">
        <f>VLOOKUP(C4525,'渗透率、续签率'!B:C,2,0)</f>
        <v>9.6000000000000002E-2</v>
      </c>
      <c r="M4525" s="6">
        <v>0</v>
      </c>
      <c r="N4525">
        <v>99</v>
      </c>
      <c r="O4525">
        <v>0</v>
      </c>
      <c r="P4525" s="6">
        <v>0</v>
      </c>
      <c r="Q4525" s="13">
        <v>2.3E-2</v>
      </c>
      <c r="R4525" s="13">
        <v>0</v>
      </c>
      <c r="S4525" s="31">
        <v>695</v>
      </c>
      <c r="T4525" s="6">
        <f>VLOOKUP(E4525,'参数设置&amp;汇总'!S:U,3,0)</f>
        <v>0.04</v>
      </c>
      <c r="U4525" s="78">
        <f t="shared" si="350"/>
        <v>3.96</v>
      </c>
      <c r="V4525" s="13">
        <v>0.85000000000000009</v>
      </c>
      <c r="W4525" s="78">
        <f t="shared" si="352"/>
        <v>4.6588235294117641</v>
      </c>
      <c r="X4525" s="1">
        <f>VLOOKUP(E4525,'渗透率、续签率'!AG:AJ,4,0)</f>
        <v>2847</v>
      </c>
      <c r="Y4525" s="1">
        <f t="shared" si="353"/>
        <v>13263.670588235293</v>
      </c>
      <c r="Z4525">
        <v>20</v>
      </c>
      <c r="AA4525" s="89">
        <f t="shared" si="354"/>
        <v>281853</v>
      </c>
      <c r="AH4525" s="37"/>
      <c r="AI4525" s="37"/>
      <c r="AK4525" s="37"/>
    </row>
    <row r="4526" spans="1:37" hidden="1">
      <c r="A4526" t="s">
        <v>64</v>
      </c>
      <c r="B4526" t="s">
        <v>2</v>
      </c>
      <c r="C4526" t="s">
        <v>11</v>
      </c>
      <c r="D4526" t="s">
        <v>116</v>
      </c>
      <c r="E4526" t="s">
        <v>521</v>
      </c>
      <c r="F4526" t="str">
        <f t="shared" si="351"/>
        <v>和田地区舞蹈培训</v>
      </c>
      <c r="G4526" t="s">
        <v>145</v>
      </c>
      <c r="H4526" t="s">
        <v>196</v>
      </c>
      <c r="I4526" t="s">
        <v>70</v>
      </c>
      <c r="J4526">
        <v>4</v>
      </c>
      <c r="K4526">
        <v>0</v>
      </c>
      <c r="L4526" s="13">
        <f>VLOOKUP(C4526,'渗透率、续签率'!B:C,2,0)</f>
        <v>9.6000000000000002E-2</v>
      </c>
      <c r="M4526" s="6">
        <v>0</v>
      </c>
      <c r="N4526">
        <v>0</v>
      </c>
      <c r="O4526">
        <v>0</v>
      </c>
      <c r="P4526" s="6">
        <v>0</v>
      </c>
      <c r="Q4526" s="13">
        <v>0.216</v>
      </c>
      <c r="R4526" s="13">
        <v>0</v>
      </c>
      <c r="S4526" s="31">
        <v>5</v>
      </c>
      <c r="T4526" s="6">
        <f>VLOOKUP(E4526,'参数设置&amp;汇总'!S:U,3,0)</f>
        <v>0.04</v>
      </c>
      <c r="U4526" s="78">
        <f t="shared" si="350"/>
        <v>0</v>
      </c>
      <c r="V4526" s="13">
        <v>0.85000000000000009</v>
      </c>
      <c r="W4526" s="78">
        <f t="shared" si="352"/>
        <v>0</v>
      </c>
      <c r="X4526" s="1">
        <f>VLOOKUP(E4526,'渗透率、续签率'!AG:AJ,4,0)</f>
        <v>2847</v>
      </c>
      <c r="Y4526" s="1">
        <f t="shared" si="353"/>
        <v>0</v>
      </c>
      <c r="Z4526">
        <v>0</v>
      </c>
      <c r="AA4526" s="89">
        <f t="shared" si="354"/>
        <v>0</v>
      </c>
      <c r="AH4526" s="37"/>
      <c r="AI4526" s="37"/>
      <c r="AK4526" s="37"/>
    </row>
    <row r="4527" spans="1:37" hidden="1">
      <c r="A4527" t="s">
        <v>64</v>
      </c>
      <c r="B4527" t="s">
        <v>2</v>
      </c>
      <c r="C4527" t="s">
        <v>11</v>
      </c>
      <c r="D4527" t="s">
        <v>116</v>
      </c>
      <c r="E4527" t="s">
        <v>521</v>
      </c>
      <c r="F4527" t="str">
        <f t="shared" si="351"/>
        <v>咸宁市舞蹈培训</v>
      </c>
      <c r="G4527" t="s">
        <v>81</v>
      </c>
      <c r="H4527" t="s">
        <v>197</v>
      </c>
      <c r="I4527" t="s">
        <v>68</v>
      </c>
      <c r="J4527">
        <v>94</v>
      </c>
      <c r="K4527">
        <v>1</v>
      </c>
      <c r="L4527" s="13">
        <f>VLOOKUP(C4527,'渗透率、续签率'!B:C,2,0)</f>
        <v>9.6000000000000002E-2</v>
      </c>
      <c r="M4527" s="6">
        <v>0.01</v>
      </c>
      <c r="N4527">
        <v>14</v>
      </c>
      <c r="O4527">
        <v>0</v>
      </c>
      <c r="P4527" s="6">
        <v>0</v>
      </c>
      <c r="Q4527" s="13">
        <v>8.0000000000000002E-3</v>
      </c>
      <c r="R4527" s="13">
        <v>0</v>
      </c>
      <c r="S4527" s="31">
        <v>129</v>
      </c>
      <c r="T4527" s="6">
        <f>VLOOKUP(E4527,'参数设置&amp;汇总'!S:U,3,0)</f>
        <v>0.04</v>
      </c>
      <c r="U4527" s="78">
        <f t="shared" si="350"/>
        <v>0.56000000000000005</v>
      </c>
      <c r="V4527" s="13">
        <v>0.85000000000000009</v>
      </c>
      <c r="W4527" s="78">
        <f t="shared" si="352"/>
        <v>0.6588235294117647</v>
      </c>
      <c r="X4527" s="1">
        <f>VLOOKUP(E4527,'渗透率、续签率'!AG:AJ,4,0)</f>
        <v>2847</v>
      </c>
      <c r="Y4527" s="1">
        <f t="shared" si="353"/>
        <v>1875.6705882352942</v>
      </c>
      <c r="Z4527">
        <v>3</v>
      </c>
      <c r="AA4527" s="89">
        <f t="shared" si="354"/>
        <v>39858</v>
      </c>
      <c r="AH4527" s="37"/>
      <c r="AI4527" s="37"/>
      <c r="AK4527" s="37"/>
    </row>
    <row r="4528" spans="1:37" hidden="1">
      <c r="A4528" t="s">
        <v>64</v>
      </c>
      <c r="B4528" t="s">
        <v>2</v>
      </c>
      <c r="C4528" t="s">
        <v>11</v>
      </c>
      <c r="D4528" t="s">
        <v>116</v>
      </c>
      <c r="E4528" t="s">
        <v>521</v>
      </c>
      <c r="F4528" t="str">
        <f t="shared" si="351"/>
        <v>咸阳市舞蹈培训</v>
      </c>
      <c r="G4528" t="s">
        <v>108</v>
      </c>
      <c r="H4528" t="s">
        <v>198</v>
      </c>
      <c r="I4528" t="s">
        <v>70</v>
      </c>
      <c r="J4528">
        <v>150</v>
      </c>
      <c r="K4528">
        <v>0</v>
      </c>
      <c r="L4528" s="13">
        <f>VLOOKUP(C4528,'渗透率、续签率'!B:C,2,0)</f>
        <v>9.6000000000000002E-2</v>
      </c>
      <c r="M4528" s="6">
        <v>0</v>
      </c>
      <c r="N4528">
        <v>53</v>
      </c>
      <c r="O4528">
        <v>0</v>
      </c>
      <c r="P4528" s="6">
        <v>0</v>
      </c>
      <c r="Q4528" s="13">
        <v>5.1999999999999998E-2</v>
      </c>
      <c r="R4528" s="13">
        <v>0</v>
      </c>
      <c r="S4528" s="31">
        <v>420</v>
      </c>
      <c r="T4528" s="6">
        <f>VLOOKUP(E4528,'参数设置&amp;汇总'!S:U,3,0)</f>
        <v>0.04</v>
      </c>
      <c r="U4528" s="78">
        <f t="shared" si="350"/>
        <v>2.12</v>
      </c>
      <c r="V4528" s="13">
        <v>0.85000000000000009</v>
      </c>
      <c r="W4528" s="78">
        <f t="shared" si="352"/>
        <v>2.4941176470588236</v>
      </c>
      <c r="X4528" s="1">
        <f>VLOOKUP(E4528,'渗透率、续签率'!AG:AJ,4,0)</f>
        <v>2847</v>
      </c>
      <c r="Y4528" s="1">
        <f t="shared" si="353"/>
        <v>7100.7529411764708</v>
      </c>
      <c r="Z4528">
        <v>16</v>
      </c>
      <c r="AA4528" s="89">
        <f t="shared" si="354"/>
        <v>150891</v>
      </c>
      <c r="AH4528" s="37"/>
      <c r="AI4528" s="37"/>
      <c r="AK4528" s="37"/>
    </row>
    <row r="4529" spans="1:37" hidden="1">
      <c r="A4529" t="s">
        <v>64</v>
      </c>
      <c r="B4529" t="s">
        <v>2</v>
      </c>
      <c r="C4529" t="s">
        <v>11</v>
      </c>
      <c r="D4529" t="s">
        <v>116</v>
      </c>
      <c r="E4529" t="s">
        <v>521</v>
      </c>
      <c r="F4529" t="str">
        <f t="shared" si="351"/>
        <v>哈密市舞蹈培训</v>
      </c>
      <c r="G4529" t="s">
        <v>145</v>
      </c>
      <c r="H4529" t="s">
        <v>199</v>
      </c>
      <c r="I4529" t="s">
        <v>70</v>
      </c>
      <c r="J4529">
        <v>21</v>
      </c>
      <c r="K4529">
        <v>0</v>
      </c>
      <c r="L4529" s="13">
        <f>VLOOKUP(C4529,'渗透率、续签率'!B:C,2,0)</f>
        <v>9.6000000000000002E-2</v>
      </c>
      <c r="M4529" s="6">
        <v>0</v>
      </c>
      <c r="N4529">
        <v>2</v>
      </c>
      <c r="O4529">
        <v>0</v>
      </c>
      <c r="P4529" s="6">
        <v>0</v>
      </c>
      <c r="Q4529" s="13">
        <v>0</v>
      </c>
      <c r="R4529" s="13">
        <v>0</v>
      </c>
      <c r="S4529" s="31">
        <v>30</v>
      </c>
      <c r="T4529" s="6">
        <f>VLOOKUP(E4529,'参数设置&amp;汇总'!S:U,3,0)</f>
        <v>0.04</v>
      </c>
      <c r="U4529" s="78">
        <f t="shared" si="350"/>
        <v>0.08</v>
      </c>
      <c r="V4529" s="13">
        <v>0.85000000000000009</v>
      </c>
      <c r="W4529" s="78">
        <f t="shared" si="352"/>
        <v>9.4117647058823528E-2</v>
      </c>
      <c r="X4529" s="1">
        <f>VLOOKUP(E4529,'渗透率、续签率'!AG:AJ,4,0)</f>
        <v>2847</v>
      </c>
      <c r="Y4529" s="1">
        <f t="shared" si="353"/>
        <v>267.95294117647057</v>
      </c>
      <c r="Z4529">
        <v>0</v>
      </c>
      <c r="AA4529" s="89">
        <f t="shared" si="354"/>
        <v>5694</v>
      </c>
      <c r="AH4529" s="37"/>
      <c r="AI4529" s="37"/>
      <c r="AK4529" s="37"/>
    </row>
    <row r="4530" spans="1:37" hidden="1">
      <c r="A4530" t="s">
        <v>64</v>
      </c>
      <c r="B4530" t="s">
        <v>2</v>
      </c>
      <c r="C4530" t="s">
        <v>11</v>
      </c>
      <c r="D4530" t="s">
        <v>116</v>
      </c>
      <c r="E4530" t="s">
        <v>521</v>
      </c>
      <c r="F4530" t="str">
        <f t="shared" si="351"/>
        <v>哈尔滨市舞蹈培训</v>
      </c>
      <c r="G4530" t="s">
        <v>118</v>
      </c>
      <c r="H4530" t="s">
        <v>200</v>
      </c>
      <c r="I4530" t="s">
        <v>70</v>
      </c>
      <c r="J4530">
        <v>439</v>
      </c>
      <c r="K4530">
        <v>4</v>
      </c>
      <c r="L4530" s="13">
        <f>VLOOKUP(C4530,'渗透率、续签率'!B:C,2,0)</f>
        <v>9.6000000000000002E-2</v>
      </c>
      <c r="M4530" s="6">
        <v>0.01</v>
      </c>
      <c r="N4530">
        <v>213</v>
      </c>
      <c r="O4530">
        <v>4</v>
      </c>
      <c r="P4530" s="6">
        <v>0.02</v>
      </c>
      <c r="Q4530" s="13">
        <v>5.8999999999999997E-2</v>
      </c>
      <c r="R4530" s="13">
        <v>0</v>
      </c>
      <c r="S4530" s="31">
        <v>1652</v>
      </c>
      <c r="T4530" s="6">
        <f>VLOOKUP(E4530,'参数设置&amp;汇总'!S:U,3,0)</f>
        <v>0.04</v>
      </c>
      <c r="U4530" s="78">
        <f t="shared" si="350"/>
        <v>8.52</v>
      </c>
      <c r="V4530" s="13">
        <v>0.85000000000000009</v>
      </c>
      <c r="W4530" s="78">
        <f t="shared" si="352"/>
        <v>9.5717647058823516</v>
      </c>
      <c r="X4530" s="1">
        <f>VLOOKUP(E4530,'渗透率、续签率'!AG:AJ,4,0)</f>
        <v>2847</v>
      </c>
      <c r="Y4530" s="1">
        <f t="shared" si="353"/>
        <v>27250.814117647056</v>
      </c>
      <c r="Z4530">
        <v>83</v>
      </c>
      <c r="AA4530" s="89">
        <f t="shared" si="354"/>
        <v>606411</v>
      </c>
      <c r="AH4530" s="37"/>
      <c r="AI4530" s="37"/>
      <c r="AK4530" s="37"/>
    </row>
    <row r="4531" spans="1:37" hidden="1">
      <c r="A4531" t="s">
        <v>64</v>
      </c>
      <c r="B4531" t="s">
        <v>2</v>
      </c>
      <c r="C4531" t="s">
        <v>11</v>
      </c>
      <c r="D4531" t="s">
        <v>116</v>
      </c>
      <c r="E4531" t="s">
        <v>521</v>
      </c>
      <c r="F4531" t="str">
        <f t="shared" si="351"/>
        <v>唐山市舞蹈培训</v>
      </c>
      <c r="G4531" t="s">
        <v>159</v>
      </c>
      <c r="H4531" t="s">
        <v>201</v>
      </c>
      <c r="I4531" t="s">
        <v>70</v>
      </c>
      <c r="J4531">
        <v>302</v>
      </c>
      <c r="K4531">
        <v>0</v>
      </c>
      <c r="L4531" s="13">
        <f>VLOOKUP(C4531,'渗透率、续签率'!B:C,2,0)</f>
        <v>9.6000000000000002E-2</v>
      </c>
      <c r="M4531" s="6">
        <v>0</v>
      </c>
      <c r="N4531">
        <v>33</v>
      </c>
      <c r="O4531">
        <v>0</v>
      </c>
      <c r="P4531" s="6">
        <v>0</v>
      </c>
      <c r="Q4531" s="13">
        <v>0</v>
      </c>
      <c r="R4531" s="13">
        <v>0</v>
      </c>
      <c r="S4531" s="31">
        <v>413</v>
      </c>
      <c r="T4531" s="6">
        <f>VLOOKUP(E4531,'参数设置&amp;汇总'!S:U,3,0)</f>
        <v>0.04</v>
      </c>
      <c r="U4531" s="78">
        <f t="shared" si="350"/>
        <v>1.32</v>
      </c>
      <c r="V4531" s="13">
        <v>0.85000000000000009</v>
      </c>
      <c r="W4531" s="78">
        <f t="shared" si="352"/>
        <v>1.552941176470588</v>
      </c>
      <c r="X4531" s="1">
        <f>VLOOKUP(E4531,'渗透率、续签率'!AG:AJ,4,0)</f>
        <v>2847</v>
      </c>
      <c r="Y4531" s="1">
        <f t="shared" si="353"/>
        <v>4421.2235294117645</v>
      </c>
      <c r="Z4531">
        <v>54</v>
      </c>
      <c r="AA4531" s="89">
        <f t="shared" si="354"/>
        <v>93951</v>
      </c>
      <c r="AH4531" s="37"/>
      <c r="AI4531" s="37"/>
      <c r="AK4531" s="37"/>
    </row>
    <row r="4532" spans="1:37" hidden="1">
      <c r="A4532" t="s">
        <v>64</v>
      </c>
      <c r="B4532" t="s">
        <v>2</v>
      </c>
      <c r="C4532" t="s">
        <v>11</v>
      </c>
      <c r="D4532" t="s">
        <v>116</v>
      </c>
      <c r="E4532" t="s">
        <v>521</v>
      </c>
      <c r="F4532" t="str">
        <f t="shared" si="351"/>
        <v>商丘市舞蹈培训</v>
      </c>
      <c r="G4532" t="s">
        <v>110</v>
      </c>
      <c r="H4532" t="s">
        <v>202</v>
      </c>
      <c r="I4532" t="s">
        <v>70</v>
      </c>
      <c r="J4532">
        <v>382</v>
      </c>
      <c r="K4532">
        <v>4</v>
      </c>
      <c r="L4532" s="13">
        <f>VLOOKUP(C4532,'渗透率、续签率'!B:C,2,0)</f>
        <v>9.6000000000000002E-2</v>
      </c>
      <c r="M4532" s="6">
        <v>0.01</v>
      </c>
      <c r="N4532">
        <v>58</v>
      </c>
      <c r="O4532">
        <v>1</v>
      </c>
      <c r="P4532" s="6">
        <v>0.02</v>
      </c>
      <c r="Q4532" s="13">
        <v>1.6E-2</v>
      </c>
      <c r="R4532" s="13">
        <v>0</v>
      </c>
      <c r="S4532" s="31">
        <v>621</v>
      </c>
      <c r="T4532" s="6">
        <f>VLOOKUP(E4532,'参数设置&amp;汇总'!S:U,3,0)</f>
        <v>0.04</v>
      </c>
      <c r="U4532" s="78">
        <f t="shared" si="350"/>
        <v>2.3199999999999998</v>
      </c>
      <c r="V4532" s="13">
        <v>0.85000000000000009</v>
      </c>
      <c r="W4532" s="78">
        <f t="shared" si="352"/>
        <v>2.6164705882352934</v>
      </c>
      <c r="X4532" s="1">
        <f>VLOOKUP(E4532,'渗透率、续签率'!AG:AJ,4,0)</f>
        <v>2847</v>
      </c>
      <c r="Y4532" s="1">
        <f t="shared" si="353"/>
        <v>7449.0917647058805</v>
      </c>
      <c r="Z4532">
        <v>20</v>
      </c>
      <c r="AA4532" s="89">
        <f t="shared" si="354"/>
        <v>165126</v>
      </c>
      <c r="AH4532" s="37"/>
      <c r="AI4532" s="37"/>
      <c r="AK4532" s="37"/>
    </row>
    <row r="4533" spans="1:37" hidden="1">
      <c r="A4533" t="s">
        <v>64</v>
      </c>
      <c r="B4533" t="s">
        <v>2</v>
      </c>
      <c r="C4533" t="s">
        <v>11</v>
      </c>
      <c r="D4533" t="s">
        <v>116</v>
      </c>
      <c r="E4533" t="s">
        <v>521</v>
      </c>
      <c r="F4533" t="str">
        <f t="shared" si="351"/>
        <v>商洛市舞蹈培训</v>
      </c>
      <c r="G4533" t="s">
        <v>108</v>
      </c>
      <c r="H4533" t="s">
        <v>203</v>
      </c>
      <c r="I4533" t="s">
        <v>70</v>
      </c>
      <c r="J4533">
        <v>22</v>
      </c>
      <c r="K4533">
        <v>0</v>
      </c>
      <c r="L4533" s="13">
        <f>VLOOKUP(C4533,'渗透率、续签率'!B:C,2,0)</f>
        <v>9.6000000000000002E-2</v>
      </c>
      <c r="M4533" s="6">
        <v>0</v>
      </c>
      <c r="N4533">
        <v>0</v>
      </c>
      <c r="O4533">
        <v>0</v>
      </c>
      <c r="P4533" s="6">
        <v>0</v>
      </c>
      <c r="Q4533" s="13">
        <v>0</v>
      </c>
      <c r="R4533" s="13">
        <v>0</v>
      </c>
      <c r="S4533" s="31">
        <v>23</v>
      </c>
      <c r="T4533" s="6">
        <f>VLOOKUP(E4533,'参数设置&amp;汇总'!S:U,3,0)</f>
        <v>0.04</v>
      </c>
      <c r="U4533" s="78">
        <f t="shared" si="350"/>
        <v>0</v>
      </c>
      <c r="V4533" s="13">
        <v>0.85000000000000009</v>
      </c>
      <c r="W4533" s="78">
        <f t="shared" si="352"/>
        <v>0</v>
      </c>
      <c r="X4533" s="1">
        <f>VLOOKUP(E4533,'渗透率、续签率'!AG:AJ,4,0)</f>
        <v>2847</v>
      </c>
      <c r="Y4533" s="1">
        <f t="shared" si="353"/>
        <v>0</v>
      </c>
      <c r="Z4533">
        <v>0</v>
      </c>
      <c r="AA4533" s="89">
        <f t="shared" si="354"/>
        <v>0</v>
      </c>
      <c r="AH4533" s="37"/>
      <c r="AI4533" s="37"/>
      <c r="AK4533" s="37"/>
    </row>
    <row r="4534" spans="1:37" hidden="1">
      <c r="A4534" t="s">
        <v>64</v>
      </c>
      <c r="B4534" t="s">
        <v>2</v>
      </c>
      <c r="C4534" t="s">
        <v>11</v>
      </c>
      <c r="D4534" t="s">
        <v>116</v>
      </c>
      <c r="E4534" t="s">
        <v>521</v>
      </c>
      <c r="F4534" t="str">
        <f t="shared" si="351"/>
        <v>喀什地区舞蹈培训</v>
      </c>
      <c r="G4534" t="s">
        <v>145</v>
      </c>
      <c r="H4534" t="s">
        <v>204</v>
      </c>
      <c r="I4534" t="s">
        <v>70</v>
      </c>
      <c r="J4534">
        <v>19</v>
      </c>
      <c r="K4534">
        <v>0</v>
      </c>
      <c r="L4534" s="13">
        <f>VLOOKUP(C4534,'渗透率、续签率'!B:C,2,0)</f>
        <v>9.6000000000000002E-2</v>
      </c>
      <c r="M4534" s="6">
        <v>0</v>
      </c>
      <c r="N4534">
        <v>2</v>
      </c>
      <c r="O4534">
        <v>0</v>
      </c>
      <c r="P4534" s="6">
        <v>0</v>
      </c>
      <c r="Q4534" s="13">
        <v>0</v>
      </c>
      <c r="R4534" s="13">
        <v>0</v>
      </c>
      <c r="S4534" s="31">
        <v>44</v>
      </c>
      <c r="T4534" s="6">
        <f>VLOOKUP(E4534,'参数设置&amp;汇总'!S:U,3,0)</f>
        <v>0.04</v>
      </c>
      <c r="U4534" s="78">
        <f t="shared" si="350"/>
        <v>0.08</v>
      </c>
      <c r="V4534" s="13">
        <v>0.85000000000000009</v>
      </c>
      <c r="W4534" s="78">
        <f t="shared" si="352"/>
        <v>9.4117647058823528E-2</v>
      </c>
      <c r="X4534" s="1">
        <f>VLOOKUP(E4534,'渗透率、续签率'!AG:AJ,4,0)</f>
        <v>2847</v>
      </c>
      <c r="Y4534" s="1">
        <f t="shared" si="353"/>
        <v>267.95294117647057</v>
      </c>
      <c r="Z4534">
        <v>0</v>
      </c>
      <c r="AA4534" s="89">
        <f t="shared" si="354"/>
        <v>5694</v>
      </c>
      <c r="AH4534" s="37"/>
      <c r="AI4534" s="37"/>
      <c r="AJ4534" s="1"/>
      <c r="AK4534" s="37"/>
    </row>
    <row r="4535" spans="1:37" hidden="1">
      <c r="A4535" t="s">
        <v>64</v>
      </c>
      <c r="B4535" t="s">
        <v>2</v>
      </c>
      <c r="C4535" t="s">
        <v>11</v>
      </c>
      <c r="D4535" t="s">
        <v>116</v>
      </c>
      <c r="E4535" t="s">
        <v>521</v>
      </c>
      <c r="F4535" t="str">
        <f t="shared" si="351"/>
        <v>嘉兴市舞蹈培训</v>
      </c>
      <c r="G4535" t="s">
        <v>79</v>
      </c>
      <c r="H4535" t="s">
        <v>205</v>
      </c>
      <c r="I4535" t="s">
        <v>68</v>
      </c>
      <c r="J4535">
        <v>255</v>
      </c>
      <c r="K4535">
        <v>1</v>
      </c>
      <c r="L4535" s="13">
        <f>VLOOKUP(C4535,'渗透率、续签率'!B:C,2,0)</f>
        <v>9.6000000000000002E-2</v>
      </c>
      <c r="M4535" s="6">
        <v>0</v>
      </c>
      <c r="N4535">
        <v>94</v>
      </c>
      <c r="O4535">
        <v>1</v>
      </c>
      <c r="P4535" s="6">
        <v>0.01</v>
      </c>
      <c r="Q4535" s="13">
        <v>0.21199999999999999</v>
      </c>
      <c r="R4535" s="13">
        <v>9.7000000000000003E-2</v>
      </c>
      <c r="S4535" s="31">
        <v>755</v>
      </c>
      <c r="T4535" s="6">
        <f>VLOOKUP(E4535,'参数设置&amp;汇总'!S:U,3,0)</f>
        <v>0.04</v>
      </c>
      <c r="U4535" s="78">
        <f t="shared" si="350"/>
        <v>3.7600000000000002</v>
      </c>
      <c r="V4535" s="13">
        <v>0.85000000000000009</v>
      </c>
      <c r="W4535" s="78">
        <f t="shared" si="352"/>
        <v>4.3105882352941176</v>
      </c>
      <c r="X4535" s="1">
        <f>VLOOKUP(E4535,'渗透率、续签率'!AG:AJ,4,0)</f>
        <v>2847</v>
      </c>
      <c r="Y4535" s="1">
        <f t="shared" si="353"/>
        <v>12272.244705882353</v>
      </c>
      <c r="Z4535">
        <v>70</v>
      </c>
      <c r="AA4535" s="89">
        <f t="shared" si="354"/>
        <v>267618</v>
      </c>
      <c r="AH4535" s="37"/>
      <c r="AI4535" s="37"/>
      <c r="AK4535" s="37"/>
    </row>
    <row r="4536" spans="1:37" hidden="1">
      <c r="A4536" t="s">
        <v>64</v>
      </c>
      <c r="B4536" t="s">
        <v>2</v>
      </c>
      <c r="C4536" t="s">
        <v>11</v>
      </c>
      <c r="D4536" t="s">
        <v>116</v>
      </c>
      <c r="E4536" t="s">
        <v>521</v>
      </c>
      <c r="F4536" t="str">
        <f t="shared" si="351"/>
        <v>嘉峪关市舞蹈培训</v>
      </c>
      <c r="G4536" t="s">
        <v>132</v>
      </c>
      <c r="H4536" t="s">
        <v>206</v>
      </c>
      <c r="I4536" t="s">
        <v>70</v>
      </c>
      <c r="J4536">
        <v>16</v>
      </c>
      <c r="K4536">
        <v>0</v>
      </c>
      <c r="L4536" s="13">
        <f>VLOOKUP(C4536,'渗透率、续签率'!B:C,2,0)</f>
        <v>9.6000000000000002E-2</v>
      </c>
      <c r="M4536" s="6">
        <v>0</v>
      </c>
      <c r="N4536">
        <v>1</v>
      </c>
      <c r="O4536">
        <v>0</v>
      </c>
      <c r="P4536" s="6">
        <v>0</v>
      </c>
      <c r="Q4536" s="13">
        <v>0</v>
      </c>
      <c r="R4536" s="13">
        <v>0</v>
      </c>
      <c r="S4536" s="31">
        <v>22</v>
      </c>
      <c r="T4536" s="6">
        <f>VLOOKUP(E4536,'参数设置&amp;汇总'!S:U,3,0)</f>
        <v>0.04</v>
      </c>
      <c r="U4536" s="78">
        <f t="shared" si="350"/>
        <v>0.04</v>
      </c>
      <c r="V4536" s="13">
        <v>0.85000000000000009</v>
      </c>
      <c r="W4536" s="78">
        <f t="shared" si="352"/>
        <v>4.7058823529411764E-2</v>
      </c>
      <c r="X4536" s="1">
        <f>VLOOKUP(E4536,'渗透率、续签率'!AG:AJ,4,0)</f>
        <v>2847</v>
      </c>
      <c r="Y4536" s="1">
        <f t="shared" si="353"/>
        <v>133.97647058823529</v>
      </c>
      <c r="Z4536">
        <v>1</v>
      </c>
      <c r="AA4536" s="89">
        <f t="shared" si="354"/>
        <v>2847</v>
      </c>
      <c r="AH4536" s="37"/>
      <c r="AI4536" s="37"/>
      <c r="AK4536" s="37"/>
    </row>
    <row r="4537" spans="1:37" hidden="1">
      <c r="A4537" t="s">
        <v>64</v>
      </c>
      <c r="B4537" t="s">
        <v>2</v>
      </c>
      <c r="C4537" t="s">
        <v>11</v>
      </c>
      <c r="D4537" t="s">
        <v>116</v>
      </c>
      <c r="E4537" t="s">
        <v>521</v>
      </c>
      <c r="F4537" t="str">
        <f t="shared" si="351"/>
        <v>四平市舞蹈培训</v>
      </c>
      <c r="G4537" t="s">
        <v>188</v>
      </c>
      <c r="H4537" t="s">
        <v>207</v>
      </c>
      <c r="I4537" t="s">
        <v>70</v>
      </c>
      <c r="J4537">
        <v>48</v>
      </c>
      <c r="K4537">
        <v>0</v>
      </c>
      <c r="L4537" s="13">
        <f>VLOOKUP(C4537,'渗透率、续签率'!B:C,2,0)</f>
        <v>9.6000000000000002E-2</v>
      </c>
      <c r="M4537" s="6">
        <v>0</v>
      </c>
      <c r="N4537">
        <v>12</v>
      </c>
      <c r="O4537">
        <v>0</v>
      </c>
      <c r="P4537" s="6">
        <v>0</v>
      </c>
      <c r="Q4537" s="13">
        <v>0</v>
      </c>
      <c r="R4537" s="13">
        <v>0</v>
      </c>
      <c r="S4537" s="31">
        <v>60</v>
      </c>
      <c r="T4537" s="6">
        <f>VLOOKUP(E4537,'参数设置&amp;汇总'!S:U,3,0)</f>
        <v>0.04</v>
      </c>
      <c r="U4537" s="78">
        <f t="shared" si="350"/>
        <v>0.48</v>
      </c>
      <c r="V4537" s="13">
        <v>0.85000000000000009</v>
      </c>
      <c r="W4537" s="78">
        <f t="shared" si="352"/>
        <v>0.56470588235294106</v>
      </c>
      <c r="X4537" s="1">
        <f>VLOOKUP(E4537,'渗透率、续签率'!AG:AJ,4,0)</f>
        <v>2847</v>
      </c>
      <c r="Y4537" s="1">
        <f t="shared" si="353"/>
        <v>1607.7176470588231</v>
      </c>
      <c r="Z4537">
        <v>3</v>
      </c>
      <c r="AA4537" s="89">
        <f t="shared" si="354"/>
        <v>34164</v>
      </c>
      <c r="AH4537" s="37"/>
      <c r="AI4537" s="37"/>
      <c r="AK4537" s="37"/>
    </row>
    <row r="4538" spans="1:37" hidden="1">
      <c r="A4538" t="s">
        <v>64</v>
      </c>
      <c r="B4538" t="s">
        <v>2</v>
      </c>
      <c r="C4538" t="s">
        <v>11</v>
      </c>
      <c r="D4538" t="s">
        <v>116</v>
      </c>
      <c r="E4538" t="s">
        <v>521</v>
      </c>
      <c r="F4538" t="str">
        <f t="shared" si="351"/>
        <v>固原市舞蹈培训</v>
      </c>
      <c r="G4538" t="s">
        <v>129</v>
      </c>
      <c r="H4538" t="s">
        <v>208</v>
      </c>
      <c r="I4538" t="s">
        <v>70</v>
      </c>
      <c r="J4538">
        <v>19</v>
      </c>
      <c r="K4538">
        <v>0</v>
      </c>
      <c r="L4538" s="13">
        <f>VLOOKUP(C4538,'渗透率、续签率'!B:C,2,0)</f>
        <v>9.6000000000000002E-2</v>
      </c>
      <c r="M4538" s="6">
        <v>0</v>
      </c>
      <c r="N4538">
        <v>0</v>
      </c>
      <c r="O4538">
        <v>0</v>
      </c>
      <c r="P4538" s="6">
        <v>0</v>
      </c>
      <c r="Q4538" s="13">
        <v>0</v>
      </c>
      <c r="R4538" s="13">
        <v>0</v>
      </c>
      <c r="S4538" s="31">
        <v>24</v>
      </c>
      <c r="T4538" s="6">
        <f>VLOOKUP(E4538,'参数设置&amp;汇总'!S:U,3,0)</f>
        <v>0.04</v>
      </c>
      <c r="U4538" s="78">
        <f t="shared" si="350"/>
        <v>0</v>
      </c>
      <c r="V4538" s="13">
        <v>0.85000000000000009</v>
      </c>
      <c r="W4538" s="78">
        <f t="shared" si="352"/>
        <v>0</v>
      </c>
      <c r="X4538" s="1">
        <f>VLOOKUP(E4538,'渗透率、续签率'!AG:AJ,4,0)</f>
        <v>2847</v>
      </c>
      <c r="Y4538" s="1">
        <f t="shared" si="353"/>
        <v>0</v>
      </c>
      <c r="Z4538">
        <v>0</v>
      </c>
      <c r="AA4538" s="89">
        <f t="shared" si="354"/>
        <v>0</v>
      </c>
      <c r="AH4538" s="37"/>
      <c r="AI4538" s="37"/>
      <c r="AJ4538" s="1"/>
      <c r="AK4538" s="37"/>
    </row>
    <row r="4539" spans="1:37" hidden="1">
      <c r="A4539" t="s">
        <v>64</v>
      </c>
      <c r="B4539" t="s">
        <v>2</v>
      </c>
      <c r="C4539" t="s">
        <v>11</v>
      </c>
      <c r="D4539" t="s">
        <v>116</v>
      </c>
      <c r="E4539" t="s">
        <v>521</v>
      </c>
      <c r="F4539" t="str">
        <f t="shared" si="351"/>
        <v>图木舒克市舞蹈培训</v>
      </c>
      <c r="G4539" t="s">
        <v>145</v>
      </c>
      <c r="H4539" t="s">
        <v>209</v>
      </c>
      <c r="I4539" t="s">
        <v>70</v>
      </c>
      <c r="J4539">
        <v>2</v>
      </c>
      <c r="K4539">
        <v>0</v>
      </c>
      <c r="L4539" s="13">
        <f>VLOOKUP(C4539,'渗透率、续签率'!B:C,2,0)</f>
        <v>9.6000000000000002E-2</v>
      </c>
      <c r="M4539" s="6">
        <v>0</v>
      </c>
      <c r="N4539">
        <v>0</v>
      </c>
      <c r="O4539">
        <v>0</v>
      </c>
      <c r="P4539" s="6">
        <v>0</v>
      </c>
      <c r="Q4539" s="13">
        <v>0</v>
      </c>
      <c r="R4539" s="13">
        <v>0</v>
      </c>
      <c r="S4539" s="31">
        <v>2</v>
      </c>
      <c r="T4539" s="6">
        <f>VLOOKUP(E4539,'参数设置&amp;汇总'!S:U,3,0)</f>
        <v>0.04</v>
      </c>
      <c r="U4539" s="78">
        <f t="shared" si="350"/>
        <v>0</v>
      </c>
      <c r="V4539" s="13">
        <v>0.85000000000000009</v>
      </c>
      <c r="W4539" s="78">
        <f t="shared" si="352"/>
        <v>0</v>
      </c>
      <c r="X4539" s="1">
        <f>VLOOKUP(E4539,'渗透率、续签率'!AG:AJ,4,0)</f>
        <v>2847</v>
      </c>
      <c r="Y4539" s="1">
        <f t="shared" si="353"/>
        <v>0</v>
      </c>
      <c r="Z4539">
        <v>0</v>
      </c>
      <c r="AA4539" s="89">
        <f t="shared" si="354"/>
        <v>0</v>
      </c>
      <c r="AH4539" s="37"/>
      <c r="AI4539" s="37"/>
      <c r="AK4539" s="37"/>
    </row>
    <row r="4540" spans="1:37" hidden="1">
      <c r="A4540" t="s">
        <v>64</v>
      </c>
      <c r="B4540" t="s">
        <v>2</v>
      </c>
      <c r="C4540" t="s">
        <v>11</v>
      </c>
      <c r="D4540" t="s">
        <v>116</v>
      </c>
      <c r="E4540" t="s">
        <v>521</v>
      </c>
      <c r="F4540" t="str">
        <f t="shared" si="351"/>
        <v>塔城地区舞蹈培训</v>
      </c>
      <c r="G4540" t="s">
        <v>145</v>
      </c>
      <c r="H4540" t="s">
        <v>210</v>
      </c>
      <c r="I4540" t="s">
        <v>70</v>
      </c>
      <c r="J4540">
        <v>13</v>
      </c>
      <c r="K4540">
        <v>0</v>
      </c>
      <c r="L4540" s="13">
        <f>VLOOKUP(C4540,'渗透率、续签率'!B:C,2,0)</f>
        <v>9.6000000000000002E-2</v>
      </c>
      <c r="M4540" s="6">
        <v>0</v>
      </c>
      <c r="N4540">
        <v>0</v>
      </c>
      <c r="O4540">
        <v>0</v>
      </c>
      <c r="P4540" s="6">
        <v>0</v>
      </c>
      <c r="Q4540" s="13">
        <v>0</v>
      </c>
      <c r="R4540" s="13">
        <v>0</v>
      </c>
      <c r="S4540" s="31">
        <v>13</v>
      </c>
      <c r="T4540" s="6">
        <f>VLOOKUP(E4540,'参数设置&amp;汇总'!S:U,3,0)</f>
        <v>0.04</v>
      </c>
      <c r="U4540" s="78">
        <f t="shared" si="350"/>
        <v>0</v>
      </c>
      <c r="V4540" s="13">
        <v>0.85000000000000009</v>
      </c>
      <c r="W4540" s="78">
        <f t="shared" si="352"/>
        <v>0</v>
      </c>
      <c r="X4540" s="1">
        <f>VLOOKUP(E4540,'渗透率、续签率'!AG:AJ,4,0)</f>
        <v>2847</v>
      </c>
      <c r="Y4540" s="1">
        <f t="shared" si="353"/>
        <v>0</v>
      </c>
      <c r="Z4540">
        <v>0</v>
      </c>
      <c r="AA4540" s="89">
        <f t="shared" si="354"/>
        <v>0</v>
      </c>
      <c r="AH4540" s="37"/>
      <c r="AI4540" s="37"/>
      <c r="AK4540" s="37"/>
    </row>
    <row r="4541" spans="1:37" hidden="1">
      <c r="A4541" t="s">
        <v>64</v>
      </c>
      <c r="B4541" t="s">
        <v>2</v>
      </c>
      <c r="C4541" t="s">
        <v>11</v>
      </c>
      <c r="D4541" t="s">
        <v>116</v>
      </c>
      <c r="E4541" t="s">
        <v>521</v>
      </c>
      <c r="F4541" t="str">
        <f t="shared" si="351"/>
        <v>大兴安岭地区舞蹈培训</v>
      </c>
      <c r="G4541" t="s">
        <v>118</v>
      </c>
      <c r="H4541" t="s">
        <v>211</v>
      </c>
      <c r="I4541" t="s">
        <v>70</v>
      </c>
      <c r="J4541">
        <v>6</v>
      </c>
      <c r="K4541">
        <v>0</v>
      </c>
      <c r="L4541" s="13">
        <f>VLOOKUP(C4541,'渗透率、续签率'!B:C,2,0)</f>
        <v>9.6000000000000002E-2</v>
      </c>
      <c r="M4541" s="6">
        <v>0</v>
      </c>
      <c r="N4541">
        <v>0</v>
      </c>
      <c r="O4541">
        <v>0</v>
      </c>
      <c r="P4541" s="6">
        <v>0</v>
      </c>
      <c r="Q4541" s="13">
        <v>0</v>
      </c>
      <c r="R4541" s="13">
        <v>0</v>
      </c>
      <c r="S4541" s="31">
        <v>2</v>
      </c>
      <c r="T4541" s="6">
        <f>VLOOKUP(E4541,'参数设置&amp;汇总'!S:U,3,0)</f>
        <v>0.04</v>
      </c>
      <c r="U4541" s="78">
        <f t="shared" si="350"/>
        <v>0</v>
      </c>
      <c r="V4541" s="13">
        <v>0.85000000000000009</v>
      </c>
      <c r="W4541" s="78">
        <f t="shared" si="352"/>
        <v>0</v>
      </c>
      <c r="X4541" s="1">
        <f>VLOOKUP(E4541,'渗透率、续签率'!AG:AJ,4,0)</f>
        <v>2847</v>
      </c>
      <c r="Y4541" s="1">
        <f t="shared" si="353"/>
        <v>0</v>
      </c>
      <c r="Z4541">
        <v>0</v>
      </c>
      <c r="AA4541" s="89">
        <f t="shared" si="354"/>
        <v>0</v>
      </c>
      <c r="AH4541" s="37"/>
      <c r="AI4541" s="37"/>
      <c r="AJ4541" s="1"/>
      <c r="AK4541" s="37"/>
    </row>
    <row r="4542" spans="1:37" hidden="1">
      <c r="A4542" t="s">
        <v>64</v>
      </c>
      <c r="B4542" t="s">
        <v>2</v>
      </c>
      <c r="C4542" t="s">
        <v>11</v>
      </c>
      <c r="D4542" t="s">
        <v>116</v>
      </c>
      <c r="E4542" t="s">
        <v>521</v>
      </c>
      <c r="F4542" t="str">
        <f t="shared" si="351"/>
        <v>大同市舞蹈培训</v>
      </c>
      <c r="G4542" t="s">
        <v>134</v>
      </c>
      <c r="H4542" t="s">
        <v>212</v>
      </c>
      <c r="I4542" t="s">
        <v>70</v>
      </c>
      <c r="J4542">
        <v>167</v>
      </c>
      <c r="K4542">
        <v>0</v>
      </c>
      <c r="L4542" s="13">
        <f>VLOOKUP(C4542,'渗透率、续签率'!B:C,2,0)</f>
        <v>9.6000000000000002E-2</v>
      </c>
      <c r="M4542" s="6">
        <v>0</v>
      </c>
      <c r="N4542">
        <v>64</v>
      </c>
      <c r="O4542">
        <v>0</v>
      </c>
      <c r="P4542" s="6">
        <v>0</v>
      </c>
      <c r="Q4542" s="13">
        <v>2.1000000000000001E-2</v>
      </c>
      <c r="R4542" s="13">
        <v>0</v>
      </c>
      <c r="S4542" s="31">
        <v>394</v>
      </c>
      <c r="T4542" s="6">
        <f>VLOOKUP(E4542,'参数设置&amp;汇总'!S:U,3,0)</f>
        <v>0.04</v>
      </c>
      <c r="U4542" s="78">
        <f t="shared" si="350"/>
        <v>2.56</v>
      </c>
      <c r="V4542" s="13">
        <v>0.85000000000000009</v>
      </c>
      <c r="W4542" s="78">
        <f t="shared" si="352"/>
        <v>3.0117647058823529</v>
      </c>
      <c r="X4542" s="1">
        <f>VLOOKUP(E4542,'渗透率、续签率'!AG:AJ,4,0)</f>
        <v>2847</v>
      </c>
      <c r="Y4542" s="1">
        <f t="shared" si="353"/>
        <v>8574.4941176470584</v>
      </c>
      <c r="Z4542">
        <v>8</v>
      </c>
      <c r="AA4542" s="89">
        <f t="shared" si="354"/>
        <v>182208</v>
      </c>
    </row>
    <row r="4543" spans="1:37" hidden="1">
      <c r="A4543" t="s">
        <v>64</v>
      </c>
      <c r="B4543" t="s">
        <v>2</v>
      </c>
      <c r="C4543" t="s">
        <v>11</v>
      </c>
      <c r="D4543" t="s">
        <v>116</v>
      </c>
      <c r="E4543" t="s">
        <v>521</v>
      </c>
      <c r="F4543" t="str">
        <f t="shared" si="351"/>
        <v>大庆市舞蹈培训</v>
      </c>
      <c r="G4543" t="s">
        <v>118</v>
      </c>
      <c r="H4543" t="s">
        <v>213</v>
      </c>
      <c r="I4543" t="s">
        <v>70</v>
      </c>
      <c r="J4543">
        <v>90</v>
      </c>
      <c r="K4543">
        <v>0</v>
      </c>
      <c r="L4543" s="13">
        <f>VLOOKUP(C4543,'渗透率、续签率'!B:C,2,0)</f>
        <v>9.6000000000000002E-2</v>
      </c>
      <c r="M4543" s="6">
        <v>0</v>
      </c>
      <c r="N4543">
        <v>27</v>
      </c>
      <c r="O4543">
        <v>0</v>
      </c>
      <c r="P4543" s="6">
        <v>0</v>
      </c>
      <c r="Q4543" s="13">
        <v>0</v>
      </c>
      <c r="R4543" s="13">
        <v>0</v>
      </c>
      <c r="S4543" s="31">
        <v>205</v>
      </c>
      <c r="T4543" s="6">
        <f>VLOOKUP(E4543,'参数设置&amp;汇总'!S:U,3,0)</f>
        <v>0.04</v>
      </c>
      <c r="U4543" s="78">
        <f t="shared" si="350"/>
        <v>1.08</v>
      </c>
      <c r="V4543" s="13">
        <v>0.85000000000000009</v>
      </c>
      <c r="W4543" s="78">
        <f t="shared" si="352"/>
        <v>1.2705882352941176</v>
      </c>
      <c r="X4543" s="1">
        <f>VLOOKUP(E4543,'渗透率、续签率'!AG:AJ,4,0)</f>
        <v>2847</v>
      </c>
      <c r="Y4543" s="1">
        <f t="shared" si="353"/>
        <v>3617.3647058823526</v>
      </c>
      <c r="Z4543">
        <v>15</v>
      </c>
      <c r="AA4543" s="89">
        <f t="shared" si="354"/>
        <v>76869</v>
      </c>
      <c r="AH4543" s="37"/>
      <c r="AI4543" s="37"/>
      <c r="AJ4543" s="1"/>
      <c r="AK4543" s="37"/>
    </row>
    <row r="4544" spans="1:37" hidden="1">
      <c r="A4544" t="s">
        <v>64</v>
      </c>
      <c r="B4544" t="s">
        <v>2</v>
      </c>
      <c r="C4544" t="s">
        <v>11</v>
      </c>
      <c r="D4544" t="s">
        <v>116</v>
      </c>
      <c r="E4544" t="s">
        <v>521</v>
      </c>
      <c r="F4544" t="str">
        <f t="shared" si="351"/>
        <v>大理白族自治州舞蹈培训</v>
      </c>
      <c r="G4544" t="s">
        <v>99</v>
      </c>
      <c r="H4544" t="s">
        <v>214</v>
      </c>
      <c r="I4544" t="s">
        <v>68</v>
      </c>
      <c r="J4544">
        <v>63</v>
      </c>
      <c r="K4544">
        <v>0</v>
      </c>
      <c r="L4544" s="13">
        <f>VLOOKUP(C4544,'渗透率、续签率'!B:C,2,0)</f>
        <v>9.6000000000000002E-2</v>
      </c>
      <c r="M4544" s="6">
        <v>0</v>
      </c>
      <c r="N4544">
        <v>12</v>
      </c>
      <c r="O4544">
        <v>0</v>
      </c>
      <c r="P4544" s="6">
        <v>0</v>
      </c>
      <c r="Q4544" s="13">
        <v>0</v>
      </c>
      <c r="R4544" s="13">
        <v>0</v>
      </c>
      <c r="S4544" s="31">
        <v>104</v>
      </c>
      <c r="T4544" s="6">
        <f>VLOOKUP(E4544,'参数设置&amp;汇总'!S:U,3,0)</f>
        <v>0.04</v>
      </c>
      <c r="U4544" s="78">
        <f t="shared" si="350"/>
        <v>0.48</v>
      </c>
      <c r="V4544" s="13">
        <v>0.85000000000000009</v>
      </c>
      <c r="W4544" s="78">
        <f t="shared" si="352"/>
        <v>0.56470588235294106</v>
      </c>
      <c r="X4544" s="1">
        <f>VLOOKUP(E4544,'渗透率、续签率'!AG:AJ,4,0)</f>
        <v>2847</v>
      </c>
      <c r="Y4544" s="1">
        <f t="shared" si="353"/>
        <v>1607.7176470588231</v>
      </c>
      <c r="Z4544">
        <v>3</v>
      </c>
      <c r="AA4544" s="89">
        <f t="shared" si="354"/>
        <v>34164</v>
      </c>
      <c r="AH4544" s="37"/>
      <c r="AI4544" s="37"/>
      <c r="AJ4544" s="1"/>
      <c r="AK4544" s="37"/>
    </row>
    <row r="4545" spans="1:37" hidden="1">
      <c r="A4545" t="s">
        <v>64</v>
      </c>
      <c r="B4545" t="s">
        <v>2</v>
      </c>
      <c r="C4545" t="s">
        <v>11</v>
      </c>
      <c r="D4545" t="s">
        <v>116</v>
      </c>
      <c r="E4545" t="s">
        <v>521</v>
      </c>
      <c r="F4545" t="str">
        <f t="shared" si="351"/>
        <v>大连市舞蹈培训</v>
      </c>
      <c r="G4545" t="s">
        <v>101</v>
      </c>
      <c r="H4545" t="s">
        <v>215</v>
      </c>
      <c r="I4545" t="s">
        <v>70</v>
      </c>
      <c r="J4545">
        <v>436</v>
      </c>
      <c r="K4545">
        <v>127</v>
      </c>
      <c r="L4545" s="13">
        <f>VLOOKUP(C4545,'渗透率、续签率'!B:C,2,0)</f>
        <v>9.6000000000000002E-2</v>
      </c>
      <c r="M4545" s="6">
        <v>0.28999999999999998</v>
      </c>
      <c r="N4545">
        <v>137</v>
      </c>
      <c r="O4545">
        <v>35</v>
      </c>
      <c r="P4545" s="6">
        <v>0.26</v>
      </c>
      <c r="Q4545" s="13">
        <v>0.34200000000000003</v>
      </c>
      <c r="R4545" s="13">
        <v>5.1999999999999998E-2</v>
      </c>
      <c r="S4545" s="31">
        <v>1010</v>
      </c>
      <c r="T4545" s="6">
        <f>VLOOKUP(E4545,'参数设置&amp;汇总'!S:U,3,0)</f>
        <v>0.04</v>
      </c>
      <c r="U4545" s="78">
        <f t="shared" si="350"/>
        <v>35</v>
      </c>
      <c r="V4545" s="13">
        <v>0.85000000000000009</v>
      </c>
      <c r="W4545" s="78">
        <f t="shared" si="352"/>
        <v>37.223529411764702</v>
      </c>
      <c r="X4545" s="1">
        <f>VLOOKUP(E4545,'渗透率、续签率'!AG:AJ,4,0)</f>
        <v>2847</v>
      </c>
      <c r="Y4545" s="1">
        <f t="shared" si="353"/>
        <v>105975.3882352941</v>
      </c>
      <c r="Z4545">
        <v>98</v>
      </c>
      <c r="AA4545" s="89">
        <f t="shared" si="354"/>
        <v>390039</v>
      </c>
      <c r="AH4545" s="37"/>
      <c r="AI4545" s="37"/>
      <c r="AK4545" s="37"/>
    </row>
    <row r="4546" spans="1:37" hidden="1">
      <c r="A4546" t="s">
        <v>64</v>
      </c>
      <c r="B4546" t="s">
        <v>2</v>
      </c>
      <c r="C4546" t="s">
        <v>11</v>
      </c>
      <c r="D4546" t="s">
        <v>116</v>
      </c>
      <c r="E4546" t="s">
        <v>521</v>
      </c>
      <c r="F4546" t="str">
        <f t="shared" si="351"/>
        <v>天水市舞蹈培训</v>
      </c>
      <c r="G4546" t="s">
        <v>132</v>
      </c>
      <c r="H4546" t="s">
        <v>216</v>
      </c>
      <c r="I4546" t="s">
        <v>70</v>
      </c>
      <c r="J4546">
        <v>69</v>
      </c>
      <c r="K4546">
        <v>0</v>
      </c>
      <c r="L4546" s="13">
        <f>VLOOKUP(C4546,'渗透率、续签率'!B:C,2,0)</f>
        <v>9.6000000000000002E-2</v>
      </c>
      <c r="M4546" s="6">
        <v>0</v>
      </c>
      <c r="N4546">
        <v>2</v>
      </c>
      <c r="O4546">
        <v>0</v>
      </c>
      <c r="P4546" s="6">
        <v>0</v>
      </c>
      <c r="Q4546" s="13">
        <v>0</v>
      </c>
      <c r="R4546" s="13">
        <v>0</v>
      </c>
      <c r="S4546" s="31">
        <v>67</v>
      </c>
      <c r="T4546" s="6">
        <f>VLOOKUP(E4546,'参数设置&amp;汇总'!S:U,3,0)</f>
        <v>0.04</v>
      </c>
      <c r="U4546" s="78">
        <f t="shared" si="350"/>
        <v>0.08</v>
      </c>
      <c r="V4546" s="13">
        <v>0.85000000000000009</v>
      </c>
      <c r="W4546" s="78">
        <f t="shared" si="352"/>
        <v>9.4117647058823528E-2</v>
      </c>
      <c r="X4546" s="1">
        <f>VLOOKUP(E4546,'渗透率、续签率'!AG:AJ,4,0)</f>
        <v>2847</v>
      </c>
      <c r="Y4546" s="1">
        <f t="shared" si="353"/>
        <v>267.95294117647057</v>
      </c>
      <c r="Z4546">
        <v>1</v>
      </c>
      <c r="AA4546" s="89">
        <f t="shared" si="354"/>
        <v>5694</v>
      </c>
      <c r="AH4546" s="37"/>
      <c r="AI4546" s="37"/>
      <c r="AK4546" s="37"/>
    </row>
    <row r="4547" spans="1:37" hidden="1">
      <c r="A4547" t="s">
        <v>64</v>
      </c>
      <c r="B4547" t="s">
        <v>2</v>
      </c>
      <c r="C4547" t="s">
        <v>11</v>
      </c>
      <c r="D4547" t="s">
        <v>116</v>
      </c>
      <c r="E4547" t="s">
        <v>521</v>
      </c>
      <c r="F4547" t="str">
        <f t="shared" si="351"/>
        <v>天门市舞蹈培训</v>
      </c>
      <c r="G4547" t="s">
        <v>81</v>
      </c>
      <c r="H4547" t="s">
        <v>217</v>
      </c>
      <c r="I4547" t="s">
        <v>68</v>
      </c>
      <c r="J4547">
        <v>32</v>
      </c>
      <c r="K4547">
        <v>0</v>
      </c>
      <c r="L4547" s="13">
        <f>VLOOKUP(C4547,'渗透率、续签率'!B:C,2,0)</f>
        <v>9.6000000000000002E-2</v>
      </c>
      <c r="M4547" s="6">
        <v>0</v>
      </c>
      <c r="N4547">
        <v>3</v>
      </c>
      <c r="O4547">
        <v>0</v>
      </c>
      <c r="P4547" s="6">
        <v>0</v>
      </c>
      <c r="Q4547" s="13">
        <v>0</v>
      </c>
      <c r="R4547" s="13">
        <v>0</v>
      </c>
      <c r="S4547" s="31">
        <v>36</v>
      </c>
      <c r="T4547" s="6">
        <f>VLOOKUP(E4547,'参数设置&amp;汇总'!S:U,3,0)</f>
        <v>0.04</v>
      </c>
      <c r="U4547" s="78">
        <f t="shared" ref="U4547:U4610" si="355">IF(T4547*N4547&gt;=O4547,T4547*N4547,O4547)</f>
        <v>0.12</v>
      </c>
      <c r="V4547" s="13">
        <v>0.85000000000000009</v>
      </c>
      <c r="W4547" s="78">
        <f t="shared" si="352"/>
        <v>0.14117647058823526</v>
      </c>
      <c r="X4547" s="1">
        <f>VLOOKUP(E4547,'渗透率、续签率'!AG:AJ,4,0)</f>
        <v>2847</v>
      </c>
      <c r="Y4547" s="1">
        <f t="shared" si="353"/>
        <v>401.92941176470578</v>
      </c>
      <c r="Z4547">
        <v>6</v>
      </c>
      <c r="AA4547" s="89">
        <f t="shared" si="354"/>
        <v>8541</v>
      </c>
      <c r="AH4547" s="37"/>
      <c r="AI4547" s="37"/>
      <c r="AK4547" s="37"/>
    </row>
    <row r="4548" spans="1:37" hidden="1">
      <c r="A4548" t="s">
        <v>64</v>
      </c>
      <c r="B4548" t="s">
        <v>2</v>
      </c>
      <c r="C4548" t="s">
        <v>11</v>
      </c>
      <c r="D4548" t="s">
        <v>116</v>
      </c>
      <c r="E4548" t="s">
        <v>521</v>
      </c>
      <c r="F4548" t="str">
        <f t="shared" ref="F4548:F4611" si="356">H4548&amp;C4548</f>
        <v>太原市舞蹈培训</v>
      </c>
      <c r="G4548" t="s">
        <v>134</v>
      </c>
      <c r="H4548" t="s">
        <v>218</v>
      </c>
      <c r="I4548" t="s">
        <v>70</v>
      </c>
      <c r="J4548">
        <v>329</v>
      </c>
      <c r="K4548">
        <v>36</v>
      </c>
      <c r="L4548" s="13">
        <f>VLOOKUP(C4548,'渗透率、续签率'!B:C,2,0)</f>
        <v>9.6000000000000002E-2</v>
      </c>
      <c r="M4548" s="6">
        <v>0.11</v>
      </c>
      <c r="N4548">
        <v>204</v>
      </c>
      <c r="O4548">
        <v>25</v>
      </c>
      <c r="P4548" s="6">
        <v>0.12</v>
      </c>
      <c r="Q4548" s="13">
        <v>0.14399999999999999</v>
      </c>
      <c r="R4548" s="13">
        <v>0</v>
      </c>
      <c r="S4548" s="31">
        <v>1548</v>
      </c>
      <c r="T4548" s="6">
        <f>VLOOKUP(E4548,'参数设置&amp;汇总'!S:U,3,0)</f>
        <v>0.04</v>
      </c>
      <c r="U4548" s="78">
        <f t="shared" si="355"/>
        <v>25</v>
      </c>
      <c r="V4548" s="13">
        <v>0.85000000000000009</v>
      </c>
      <c r="W4548" s="78">
        <f t="shared" ref="W4548:W4611" si="357">(O4548*(1-L4548)+IF((U4548-O4548)&lt;0,0,(U4548-O4548)))/V4548</f>
        <v>26.588235294117645</v>
      </c>
      <c r="X4548" s="1">
        <f>VLOOKUP(E4548,'渗透率、续签率'!AG:AJ,4,0)</f>
        <v>2847</v>
      </c>
      <c r="Y4548" s="1">
        <f t="shared" ref="Y4548:Y4611" si="358">X4548*W4548</f>
        <v>75696.705882352937</v>
      </c>
      <c r="Z4548">
        <v>65</v>
      </c>
      <c r="AA4548" s="89">
        <f t="shared" ref="AA4548:AA4611" si="359">N4548*X4548</f>
        <v>580788</v>
      </c>
      <c r="AH4548" s="37"/>
      <c r="AI4548" s="37"/>
      <c r="AJ4548" s="1"/>
      <c r="AK4548" s="37"/>
    </row>
    <row r="4549" spans="1:37" hidden="1">
      <c r="A4549" t="s">
        <v>64</v>
      </c>
      <c r="B4549" t="s">
        <v>2</v>
      </c>
      <c r="C4549" t="s">
        <v>11</v>
      </c>
      <c r="D4549" t="s">
        <v>116</v>
      </c>
      <c r="E4549" t="s">
        <v>521</v>
      </c>
      <c r="F4549" t="str">
        <f t="shared" si="356"/>
        <v>威海市舞蹈培训</v>
      </c>
      <c r="G4549" t="s">
        <v>103</v>
      </c>
      <c r="H4549" t="s">
        <v>219</v>
      </c>
      <c r="I4549" t="s">
        <v>70</v>
      </c>
      <c r="J4549">
        <v>109</v>
      </c>
      <c r="K4549">
        <v>6</v>
      </c>
      <c r="L4549" s="13">
        <f>VLOOKUP(C4549,'渗透率、续签率'!B:C,2,0)</f>
        <v>9.6000000000000002E-2</v>
      </c>
      <c r="M4549" s="6">
        <v>0.06</v>
      </c>
      <c r="N4549">
        <v>23</v>
      </c>
      <c r="O4549">
        <v>1</v>
      </c>
      <c r="P4549" s="6">
        <v>0.04</v>
      </c>
      <c r="Q4549" s="13">
        <v>5.1999999999999998E-2</v>
      </c>
      <c r="R4549" s="13">
        <v>0</v>
      </c>
      <c r="S4549" s="31">
        <v>211</v>
      </c>
      <c r="T4549" s="6">
        <f>VLOOKUP(E4549,'参数设置&amp;汇总'!S:U,3,0)</f>
        <v>0.04</v>
      </c>
      <c r="U4549" s="78">
        <f t="shared" si="355"/>
        <v>1</v>
      </c>
      <c r="V4549" s="13">
        <v>0.85000000000000009</v>
      </c>
      <c r="W4549" s="78">
        <f t="shared" si="357"/>
        <v>1.0635294117647058</v>
      </c>
      <c r="X4549" s="1">
        <f>VLOOKUP(E4549,'渗透率、续签率'!AG:AJ,4,0)</f>
        <v>2847</v>
      </c>
      <c r="Y4549" s="1">
        <f t="shared" si="358"/>
        <v>3027.8682352941173</v>
      </c>
      <c r="Z4549">
        <v>11</v>
      </c>
      <c r="AA4549" s="89">
        <f t="shared" si="359"/>
        <v>65481</v>
      </c>
      <c r="AH4549" s="37"/>
      <c r="AI4549" s="37"/>
      <c r="AJ4549" s="1"/>
      <c r="AK4549" s="37"/>
    </row>
    <row r="4550" spans="1:37" hidden="1">
      <c r="A4550" t="s">
        <v>64</v>
      </c>
      <c r="B4550" t="s">
        <v>2</v>
      </c>
      <c r="C4550" t="s">
        <v>11</v>
      </c>
      <c r="D4550" t="s">
        <v>116</v>
      </c>
      <c r="E4550" t="s">
        <v>521</v>
      </c>
      <c r="F4550" t="str">
        <f t="shared" si="356"/>
        <v>娄底市舞蹈培训</v>
      </c>
      <c r="G4550" t="s">
        <v>113</v>
      </c>
      <c r="H4550" t="s">
        <v>220</v>
      </c>
      <c r="I4550" t="s">
        <v>68</v>
      </c>
      <c r="J4550">
        <v>131</v>
      </c>
      <c r="K4550">
        <v>0</v>
      </c>
      <c r="L4550" s="13">
        <f>VLOOKUP(C4550,'渗透率、续签率'!B:C,2,0)</f>
        <v>9.6000000000000002E-2</v>
      </c>
      <c r="M4550" s="6">
        <v>0</v>
      </c>
      <c r="N4550">
        <v>30</v>
      </c>
      <c r="O4550">
        <v>0</v>
      </c>
      <c r="P4550" s="6">
        <v>0</v>
      </c>
      <c r="Q4550" s="13">
        <v>4.7E-2</v>
      </c>
      <c r="R4550" s="13">
        <v>0</v>
      </c>
      <c r="S4550" s="31">
        <v>235</v>
      </c>
      <c r="T4550" s="6">
        <f>VLOOKUP(E4550,'参数设置&amp;汇总'!S:U,3,0)</f>
        <v>0.04</v>
      </c>
      <c r="U4550" s="78">
        <f t="shared" si="355"/>
        <v>1.2</v>
      </c>
      <c r="V4550" s="13">
        <v>0.85000000000000009</v>
      </c>
      <c r="W4550" s="78">
        <f t="shared" si="357"/>
        <v>1.4117647058823528</v>
      </c>
      <c r="X4550" s="1">
        <f>VLOOKUP(E4550,'渗透率、续签率'!AG:AJ,4,0)</f>
        <v>2847</v>
      </c>
      <c r="Y4550" s="1">
        <f t="shared" si="358"/>
        <v>4019.2941176470586</v>
      </c>
      <c r="Z4550">
        <v>0</v>
      </c>
      <c r="AA4550" s="89">
        <f t="shared" si="359"/>
        <v>85410</v>
      </c>
      <c r="AH4550" s="37"/>
      <c r="AI4550" s="37"/>
      <c r="AK4550" s="37"/>
    </row>
    <row r="4551" spans="1:37" hidden="1">
      <c r="A4551" t="s">
        <v>64</v>
      </c>
      <c r="B4551" t="s">
        <v>2</v>
      </c>
      <c r="C4551" t="s">
        <v>11</v>
      </c>
      <c r="D4551" t="s">
        <v>116</v>
      </c>
      <c r="E4551" t="s">
        <v>521</v>
      </c>
      <c r="F4551" t="str">
        <f t="shared" si="356"/>
        <v>孝感市舞蹈培训</v>
      </c>
      <c r="G4551" t="s">
        <v>81</v>
      </c>
      <c r="H4551" t="s">
        <v>221</v>
      </c>
      <c r="I4551" t="s">
        <v>68</v>
      </c>
      <c r="J4551">
        <v>131</v>
      </c>
      <c r="K4551">
        <v>0</v>
      </c>
      <c r="L4551" s="13">
        <f>VLOOKUP(C4551,'渗透率、续签率'!B:C,2,0)</f>
        <v>9.6000000000000002E-2</v>
      </c>
      <c r="M4551" s="6">
        <v>0</v>
      </c>
      <c r="N4551">
        <v>16</v>
      </c>
      <c r="O4551">
        <v>0</v>
      </c>
      <c r="P4551" s="6">
        <v>0</v>
      </c>
      <c r="Q4551" s="13">
        <v>0</v>
      </c>
      <c r="R4551" s="13">
        <v>0</v>
      </c>
      <c r="S4551" s="31">
        <v>159</v>
      </c>
      <c r="T4551" s="6">
        <f>VLOOKUP(E4551,'参数设置&amp;汇总'!S:U,3,0)</f>
        <v>0.04</v>
      </c>
      <c r="U4551" s="78">
        <f t="shared" si="355"/>
        <v>0.64</v>
      </c>
      <c r="V4551" s="13">
        <v>0.85000000000000009</v>
      </c>
      <c r="W4551" s="78">
        <f t="shared" si="357"/>
        <v>0.75294117647058822</v>
      </c>
      <c r="X4551" s="1">
        <f>VLOOKUP(E4551,'渗透率、续签率'!AG:AJ,4,0)</f>
        <v>2847</v>
      </c>
      <c r="Y4551" s="1">
        <f t="shared" si="358"/>
        <v>2143.6235294117646</v>
      </c>
      <c r="Z4551">
        <v>11</v>
      </c>
      <c r="AA4551" s="89">
        <f t="shared" si="359"/>
        <v>45552</v>
      </c>
      <c r="AH4551" s="37"/>
      <c r="AI4551" s="37"/>
      <c r="AK4551" s="37"/>
    </row>
    <row r="4552" spans="1:37" hidden="1">
      <c r="A4552" t="s">
        <v>64</v>
      </c>
      <c r="B4552" t="s">
        <v>2</v>
      </c>
      <c r="C4552" t="s">
        <v>11</v>
      </c>
      <c r="D4552" t="s">
        <v>116</v>
      </c>
      <c r="E4552" t="s">
        <v>521</v>
      </c>
      <c r="F4552" t="str">
        <f t="shared" si="356"/>
        <v>宁德市舞蹈培训</v>
      </c>
      <c r="G4552" t="s">
        <v>92</v>
      </c>
      <c r="H4552" t="s">
        <v>222</v>
      </c>
      <c r="I4552" t="s">
        <v>68</v>
      </c>
      <c r="J4552">
        <v>103</v>
      </c>
      <c r="K4552">
        <v>0</v>
      </c>
      <c r="L4552" s="13">
        <f>VLOOKUP(C4552,'渗透率、续签率'!B:C,2,0)</f>
        <v>9.6000000000000002E-2</v>
      </c>
      <c r="M4552" s="6">
        <v>0</v>
      </c>
      <c r="N4552">
        <v>1</v>
      </c>
      <c r="O4552">
        <v>0</v>
      </c>
      <c r="P4552" s="6">
        <v>0</v>
      </c>
      <c r="Q4552" s="13">
        <v>0</v>
      </c>
      <c r="R4552" s="13">
        <v>0</v>
      </c>
      <c r="S4552" s="31">
        <v>89</v>
      </c>
      <c r="T4552" s="6">
        <f>VLOOKUP(E4552,'参数设置&amp;汇总'!S:U,3,0)</f>
        <v>0.04</v>
      </c>
      <c r="U4552" s="78">
        <f t="shared" si="355"/>
        <v>0.04</v>
      </c>
      <c r="V4552" s="13">
        <v>0.85000000000000009</v>
      </c>
      <c r="W4552" s="78">
        <f t="shared" si="357"/>
        <v>4.7058823529411764E-2</v>
      </c>
      <c r="X4552" s="1">
        <f>VLOOKUP(E4552,'渗透率、续签率'!AG:AJ,4,0)</f>
        <v>2847</v>
      </c>
      <c r="Y4552" s="1">
        <f t="shared" si="358"/>
        <v>133.97647058823529</v>
      </c>
      <c r="Z4552">
        <v>6</v>
      </c>
      <c r="AA4552" s="89">
        <f t="shared" si="359"/>
        <v>2847</v>
      </c>
      <c r="AH4552" s="37"/>
      <c r="AI4552" s="37"/>
      <c r="AJ4552" s="1"/>
      <c r="AK4552" s="37"/>
    </row>
    <row r="4553" spans="1:37" hidden="1">
      <c r="A4553" t="s">
        <v>64</v>
      </c>
      <c r="B4553" t="s">
        <v>2</v>
      </c>
      <c r="C4553" t="s">
        <v>11</v>
      </c>
      <c r="D4553" t="s">
        <v>116</v>
      </c>
      <c r="E4553" t="s">
        <v>521</v>
      </c>
      <c r="F4553" t="str">
        <f t="shared" si="356"/>
        <v>安庆市舞蹈培训</v>
      </c>
      <c r="G4553" t="s">
        <v>94</v>
      </c>
      <c r="H4553" t="s">
        <v>223</v>
      </c>
      <c r="I4553" t="s">
        <v>68</v>
      </c>
      <c r="J4553">
        <v>125</v>
      </c>
      <c r="K4553">
        <v>0</v>
      </c>
      <c r="L4553" s="13">
        <f>VLOOKUP(C4553,'渗透率、续签率'!B:C,2,0)</f>
        <v>9.6000000000000002E-2</v>
      </c>
      <c r="M4553" s="6">
        <v>0</v>
      </c>
      <c r="N4553">
        <v>9</v>
      </c>
      <c r="O4553">
        <v>0</v>
      </c>
      <c r="P4553" s="6">
        <v>0</v>
      </c>
      <c r="Q4553" s="13">
        <v>0</v>
      </c>
      <c r="R4553" s="13">
        <v>0</v>
      </c>
      <c r="S4553" s="31">
        <v>140</v>
      </c>
      <c r="T4553" s="6">
        <f>VLOOKUP(E4553,'参数设置&amp;汇总'!S:U,3,0)</f>
        <v>0.04</v>
      </c>
      <c r="U4553" s="78">
        <f t="shared" si="355"/>
        <v>0.36</v>
      </c>
      <c r="V4553" s="13">
        <v>0.85000000000000009</v>
      </c>
      <c r="W4553" s="78">
        <f t="shared" si="357"/>
        <v>0.42352941176470582</v>
      </c>
      <c r="X4553" s="1">
        <f>VLOOKUP(E4553,'渗透率、续签率'!AG:AJ,4,0)</f>
        <v>2847</v>
      </c>
      <c r="Y4553" s="1">
        <f t="shared" si="358"/>
        <v>1205.7882352941174</v>
      </c>
      <c r="Z4553">
        <v>8</v>
      </c>
      <c r="AA4553" s="89">
        <f t="shared" si="359"/>
        <v>25623</v>
      </c>
      <c r="AH4553" s="37"/>
      <c r="AI4553" s="37"/>
      <c r="AK4553" s="37"/>
    </row>
    <row r="4554" spans="1:37" hidden="1">
      <c r="A4554" t="s">
        <v>64</v>
      </c>
      <c r="B4554" t="s">
        <v>2</v>
      </c>
      <c r="C4554" t="s">
        <v>11</v>
      </c>
      <c r="D4554" t="s">
        <v>116</v>
      </c>
      <c r="E4554" t="s">
        <v>521</v>
      </c>
      <c r="F4554" t="str">
        <f t="shared" si="356"/>
        <v>安康市舞蹈培训</v>
      </c>
      <c r="G4554" t="s">
        <v>108</v>
      </c>
      <c r="H4554" t="s">
        <v>224</v>
      </c>
      <c r="I4554" t="s">
        <v>70</v>
      </c>
      <c r="J4554">
        <v>59</v>
      </c>
      <c r="K4554">
        <v>0</v>
      </c>
      <c r="L4554" s="13">
        <f>VLOOKUP(C4554,'渗透率、续签率'!B:C,2,0)</f>
        <v>9.6000000000000002E-2</v>
      </c>
      <c r="M4554" s="6">
        <v>0</v>
      </c>
      <c r="N4554">
        <v>9</v>
      </c>
      <c r="O4554">
        <v>0</v>
      </c>
      <c r="P4554" s="6">
        <v>0</v>
      </c>
      <c r="Q4554" s="13">
        <v>0</v>
      </c>
      <c r="R4554" s="13">
        <v>0</v>
      </c>
      <c r="S4554" s="31">
        <v>81</v>
      </c>
      <c r="T4554" s="6">
        <f>VLOOKUP(E4554,'参数设置&amp;汇总'!S:U,3,0)</f>
        <v>0.04</v>
      </c>
      <c r="U4554" s="78">
        <f t="shared" si="355"/>
        <v>0.36</v>
      </c>
      <c r="V4554" s="13">
        <v>0.85000000000000009</v>
      </c>
      <c r="W4554" s="78">
        <f t="shared" si="357"/>
        <v>0.42352941176470582</v>
      </c>
      <c r="X4554" s="1">
        <f>VLOOKUP(E4554,'渗透率、续签率'!AG:AJ,4,0)</f>
        <v>2847</v>
      </c>
      <c r="Y4554" s="1">
        <f t="shared" si="358"/>
        <v>1205.7882352941174</v>
      </c>
      <c r="Z4554">
        <v>4</v>
      </c>
      <c r="AA4554" s="89">
        <f t="shared" si="359"/>
        <v>25623</v>
      </c>
      <c r="AH4554" s="37"/>
      <c r="AI4554" s="37"/>
      <c r="AK4554" s="37"/>
    </row>
    <row r="4555" spans="1:37" hidden="1">
      <c r="A4555" t="s">
        <v>64</v>
      </c>
      <c r="B4555" t="s">
        <v>2</v>
      </c>
      <c r="C4555" t="s">
        <v>11</v>
      </c>
      <c r="D4555" t="s">
        <v>116</v>
      </c>
      <c r="E4555" t="s">
        <v>521</v>
      </c>
      <c r="F4555" t="str">
        <f t="shared" si="356"/>
        <v>安阳市舞蹈培训</v>
      </c>
      <c r="G4555" t="s">
        <v>110</v>
      </c>
      <c r="H4555" t="s">
        <v>225</v>
      </c>
      <c r="I4555" t="s">
        <v>70</v>
      </c>
      <c r="J4555">
        <v>320</v>
      </c>
      <c r="K4555">
        <v>2</v>
      </c>
      <c r="L4555" s="13">
        <f>VLOOKUP(C4555,'渗透率、续签率'!B:C,2,0)</f>
        <v>9.6000000000000002E-2</v>
      </c>
      <c r="M4555" s="6">
        <v>0.01</v>
      </c>
      <c r="N4555">
        <v>82</v>
      </c>
      <c r="O4555">
        <v>1</v>
      </c>
      <c r="P4555" s="6">
        <v>0.01</v>
      </c>
      <c r="Q4555" s="13">
        <v>0.01</v>
      </c>
      <c r="R4555" s="13">
        <v>0</v>
      </c>
      <c r="S4555" s="31">
        <v>583</v>
      </c>
      <c r="T4555" s="6">
        <f>VLOOKUP(E4555,'参数设置&amp;汇总'!S:U,3,0)</f>
        <v>0.04</v>
      </c>
      <c r="U4555" s="78">
        <f t="shared" si="355"/>
        <v>3.2800000000000002</v>
      </c>
      <c r="V4555" s="13">
        <v>0.85000000000000009</v>
      </c>
      <c r="W4555" s="78">
        <f t="shared" si="357"/>
        <v>3.7458823529411762</v>
      </c>
      <c r="X4555" s="1">
        <f>VLOOKUP(E4555,'渗透率、续签率'!AG:AJ,4,0)</f>
        <v>2847</v>
      </c>
      <c r="Y4555" s="1">
        <f t="shared" si="358"/>
        <v>10664.527058823529</v>
      </c>
      <c r="Z4555">
        <v>27</v>
      </c>
      <c r="AA4555" s="89">
        <f t="shared" si="359"/>
        <v>233454</v>
      </c>
      <c r="AH4555" s="37"/>
      <c r="AI4555" s="37"/>
      <c r="AJ4555" s="1"/>
      <c r="AK4555" s="37"/>
    </row>
    <row r="4556" spans="1:37" hidden="1">
      <c r="A4556" t="s">
        <v>64</v>
      </c>
      <c r="B4556" t="s">
        <v>2</v>
      </c>
      <c r="C4556" t="s">
        <v>11</v>
      </c>
      <c r="D4556" t="s">
        <v>116</v>
      </c>
      <c r="E4556" t="s">
        <v>521</v>
      </c>
      <c r="F4556" t="str">
        <f t="shared" si="356"/>
        <v>安顺市舞蹈培训</v>
      </c>
      <c r="G4556" t="s">
        <v>167</v>
      </c>
      <c r="H4556" t="s">
        <v>226</v>
      </c>
      <c r="I4556" t="s">
        <v>70</v>
      </c>
      <c r="J4556">
        <v>98</v>
      </c>
      <c r="K4556">
        <v>0</v>
      </c>
      <c r="L4556" s="13">
        <f>VLOOKUP(C4556,'渗透率、续签率'!B:C,2,0)</f>
        <v>9.6000000000000002E-2</v>
      </c>
      <c r="M4556" s="6">
        <v>0</v>
      </c>
      <c r="N4556">
        <v>10</v>
      </c>
      <c r="O4556">
        <v>0</v>
      </c>
      <c r="P4556" s="6">
        <v>0</v>
      </c>
      <c r="Q4556" s="13">
        <v>7.6999999999999999E-2</v>
      </c>
      <c r="R4556" s="13">
        <v>0</v>
      </c>
      <c r="S4556" s="31">
        <v>125</v>
      </c>
      <c r="T4556" s="6">
        <f>VLOOKUP(E4556,'参数设置&amp;汇总'!S:U,3,0)</f>
        <v>0.04</v>
      </c>
      <c r="U4556" s="78">
        <f t="shared" si="355"/>
        <v>0.4</v>
      </c>
      <c r="V4556" s="13">
        <v>0.85000000000000009</v>
      </c>
      <c r="W4556" s="78">
        <f t="shared" si="357"/>
        <v>0.47058823529411764</v>
      </c>
      <c r="X4556" s="1">
        <f>VLOOKUP(E4556,'渗透率、续签率'!AG:AJ,4,0)</f>
        <v>2847</v>
      </c>
      <c r="Y4556" s="1">
        <f t="shared" si="358"/>
        <v>1339.7647058823529</v>
      </c>
      <c r="Z4556">
        <v>6</v>
      </c>
      <c r="AA4556" s="89">
        <f t="shared" si="359"/>
        <v>28470</v>
      </c>
      <c r="AH4556" s="37"/>
      <c r="AI4556" s="37"/>
      <c r="AK4556" s="37"/>
    </row>
    <row r="4557" spans="1:37" hidden="1">
      <c r="A4557" t="s">
        <v>64</v>
      </c>
      <c r="B4557" t="s">
        <v>2</v>
      </c>
      <c r="C4557" t="s">
        <v>11</v>
      </c>
      <c r="D4557" t="s">
        <v>116</v>
      </c>
      <c r="E4557" t="s">
        <v>521</v>
      </c>
      <c r="F4557" t="str">
        <f t="shared" si="356"/>
        <v>定安县舞蹈培训</v>
      </c>
      <c r="G4557" t="s">
        <v>120</v>
      </c>
      <c r="H4557" t="s">
        <v>227</v>
      </c>
      <c r="I4557" t="s">
        <v>68</v>
      </c>
      <c r="J4557">
        <v>4</v>
      </c>
      <c r="K4557">
        <v>0</v>
      </c>
      <c r="L4557" s="13">
        <f>VLOOKUP(C4557,'渗透率、续签率'!B:C,2,0)</f>
        <v>9.6000000000000002E-2</v>
      </c>
      <c r="M4557" s="6">
        <v>0</v>
      </c>
      <c r="N4557">
        <v>0</v>
      </c>
      <c r="O4557">
        <v>0</v>
      </c>
      <c r="P4557" s="6">
        <v>0</v>
      </c>
      <c r="Q4557" s="13">
        <v>0</v>
      </c>
      <c r="R4557" s="13">
        <v>0</v>
      </c>
      <c r="S4557" s="31">
        <v>4</v>
      </c>
      <c r="T4557" s="6">
        <f>VLOOKUP(E4557,'参数设置&amp;汇总'!S:U,3,0)</f>
        <v>0.04</v>
      </c>
      <c r="U4557" s="78">
        <f t="shared" si="355"/>
        <v>0</v>
      </c>
      <c r="V4557" s="13">
        <v>0.85000000000000009</v>
      </c>
      <c r="W4557" s="78">
        <f t="shared" si="357"/>
        <v>0</v>
      </c>
      <c r="X4557" s="1">
        <f>VLOOKUP(E4557,'渗透率、续签率'!AG:AJ,4,0)</f>
        <v>2847</v>
      </c>
      <c r="Y4557" s="1">
        <f t="shared" si="358"/>
        <v>0</v>
      </c>
      <c r="Z4557">
        <v>0</v>
      </c>
      <c r="AA4557" s="89">
        <f t="shared" si="359"/>
        <v>0</v>
      </c>
      <c r="AH4557" s="37"/>
      <c r="AI4557" s="37"/>
      <c r="AK4557" s="37"/>
    </row>
    <row r="4558" spans="1:37" hidden="1">
      <c r="A4558" t="s">
        <v>64</v>
      </c>
      <c r="B4558" t="s">
        <v>2</v>
      </c>
      <c r="C4558" t="s">
        <v>11</v>
      </c>
      <c r="D4558" t="s">
        <v>116</v>
      </c>
      <c r="E4558" t="s">
        <v>521</v>
      </c>
      <c r="F4558" t="str">
        <f t="shared" si="356"/>
        <v>定西市舞蹈培训</v>
      </c>
      <c r="G4558" t="s">
        <v>132</v>
      </c>
      <c r="H4558" t="s">
        <v>228</v>
      </c>
      <c r="I4558" t="s">
        <v>70</v>
      </c>
      <c r="J4558">
        <v>63</v>
      </c>
      <c r="K4558">
        <v>0</v>
      </c>
      <c r="L4558" s="13">
        <f>VLOOKUP(C4558,'渗透率、续签率'!B:C,2,0)</f>
        <v>9.6000000000000002E-2</v>
      </c>
      <c r="M4558" s="6">
        <v>0</v>
      </c>
      <c r="N4558">
        <v>1</v>
      </c>
      <c r="O4558">
        <v>0</v>
      </c>
      <c r="P4558" s="6">
        <v>0</v>
      </c>
      <c r="Q4558" s="13">
        <v>0</v>
      </c>
      <c r="R4558" s="13">
        <v>0</v>
      </c>
      <c r="S4558" s="31">
        <v>59</v>
      </c>
      <c r="T4558" s="6">
        <f>VLOOKUP(E4558,'参数设置&amp;汇总'!S:U,3,0)</f>
        <v>0.04</v>
      </c>
      <c r="U4558" s="78">
        <f t="shared" si="355"/>
        <v>0.04</v>
      </c>
      <c r="V4558" s="13">
        <v>0.85000000000000009</v>
      </c>
      <c r="W4558" s="78">
        <f t="shared" si="357"/>
        <v>4.7058823529411764E-2</v>
      </c>
      <c r="X4558" s="1">
        <f>VLOOKUP(E4558,'渗透率、续签率'!AG:AJ,4,0)</f>
        <v>2847</v>
      </c>
      <c r="Y4558" s="1">
        <f t="shared" si="358"/>
        <v>133.97647058823529</v>
      </c>
      <c r="Z4558">
        <v>0</v>
      </c>
      <c r="AA4558" s="89">
        <f t="shared" si="359"/>
        <v>2847</v>
      </c>
      <c r="AH4558" s="37"/>
      <c r="AI4558" s="37"/>
      <c r="AK4558" s="37"/>
    </row>
    <row r="4559" spans="1:37" hidden="1">
      <c r="A4559" t="s">
        <v>64</v>
      </c>
      <c r="B4559" t="s">
        <v>2</v>
      </c>
      <c r="C4559" t="s">
        <v>11</v>
      </c>
      <c r="D4559" t="s">
        <v>116</v>
      </c>
      <c r="E4559" t="s">
        <v>521</v>
      </c>
      <c r="F4559" t="str">
        <f t="shared" si="356"/>
        <v>宜宾市舞蹈培训</v>
      </c>
      <c r="G4559" t="s">
        <v>77</v>
      </c>
      <c r="H4559" t="s">
        <v>229</v>
      </c>
      <c r="I4559" t="s">
        <v>70</v>
      </c>
      <c r="J4559">
        <v>111</v>
      </c>
      <c r="K4559">
        <v>0</v>
      </c>
      <c r="L4559" s="13">
        <f>VLOOKUP(C4559,'渗透率、续签率'!B:C,2,0)</f>
        <v>9.6000000000000002E-2</v>
      </c>
      <c r="M4559" s="6">
        <v>0</v>
      </c>
      <c r="N4559">
        <v>36</v>
      </c>
      <c r="O4559">
        <v>0</v>
      </c>
      <c r="P4559" s="6">
        <v>0</v>
      </c>
      <c r="Q4559" s="13">
        <v>0</v>
      </c>
      <c r="R4559" s="13">
        <v>0</v>
      </c>
      <c r="S4559" s="31">
        <v>247</v>
      </c>
      <c r="T4559" s="6">
        <f>VLOOKUP(E4559,'参数设置&amp;汇总'!S:U,3,0)</f>
        <v>0.04</v>
      </c>
      <c r="U4559" s="78">
        <f t="shared" si="355"/>
        <v>1.44</v>
      </c>
      <c r="V4559" s="13">
        <v>0.85000000000000009</v>
      </c>
      <c r="W4559" s="78">
        <f t="shared" si="357"/>
        <v>1.6941176470588233</v>
      </c>
      <c r="X4559" s="1">
        <f>VLOOKUP(E4559,'渗透率、续签率'!AG:AJ,4,0)</f>
        <v>2847</v>
      </c>
      <c r="Y4559" s="1">
        <f t="shared" si="358"/>
        <v>4823.1529411764695</v>
      </c>
      <c r="Z4559">
        <v>12</v>
      </c>
      <c r="AA4559" s="89">
        <f t="shared" si="359"/>
        <v>102492</v>
      </c>
      <c r="AH4559" s="37"/>
      <c r="AI4559" s="37"/>
      <c r="AK4559" s="37"/>
    </row>
    <row r="4560" spans="1:37" hidden="1">
      <c r="A4560" t="s">
        <v>64</v>
      </c>
      <c r="B4560" t="s">
        <v>2</v>
      </c>
      <c r="C4560" t="s">
        <v>11</v>
      </c>
      <c r="D4560" t="s">
        <v>116</v>
      </c>
      <c r="E4560" t="s">
        <v>521</v>
      </c>
      <c r="F4560" t="str">
        <f t="shared" si="356"/>
        <v>宜昌市舞蹈培训</v>
      </c>
      <c r="G4560" t="s">
        <v>81</v>
      </c>
      <c r="H4560" t="s">
        <v>230</v>
      </c>
      <c r="I4560" t="s">
        <v>68</v>
      </c>
      <c r="J4560">
        <v>148</v>
      </c>
      <c r="K4560">
        <v>0</v>
      </c>
      <c r="L4560" s="13">
        <f>VLOOKUP(C4560,'渗透率、续签率'!B:C,2,0)</f>
        <v>9.6000000000000002E-2</v>
      </c>
      <c r="M4560" s="6">
        <v>0</v>
      </c>
      <c r="N4560">
        <v>18</v>
      </c>
      <c r="O4560">
        <v>0</v>
      </c>
      <c r="P4560" s="6">
        <v>0</v>
      </c>
      <c r="Q4560" s="13">
        <v>0</v>
      </c>
      <c r="R4560" s="13">
        <v>0</v>
      </c>
      <c r="S4560" s="31">
        <v>185</v>
      </c>
      <c r="T4560" s="6">
        <f>VLOOKUP(E4560,'参数设置&amp;汇总'!S:U,3,0)</f>
        <v>0.04</v>
      </c>
      <c r="U4560" s="78">
        <f t="shared" si="355"/>
        <v>0.72</v>
      </c>
      <c r="V4560" s="13">
        <v>0.85000000000000009</v>
      </c>
      <c r="W4560" s="78">
        <f t="shared" si="357"/>
        <v>0.84705882352941164</v>
      </c>
      <c r="X4560" s="1">
        <f>VLOOKUP(E4560,'渗透率、续签率'!AG:AJ,4,0)</f>
        <v>2847</v>
      </c>
      <c r="Y4560" s="1">
        <f t="shared" si="358"/>
        <v>2411.5764705882348</v>
      </c>
      <c r="Z4560">
        <v>23</v>
      </c>
      <c r="AA4560" s="89">
        <f t="shared" si="359"/>
        <v>51246</v>
      </c>
      <c r="AH4560" s="37"/>
      <c r="AI4560" s="37"/>
      <c r="AJ4560" s="1"/>
      <c r="AK4560" s="37"/>
    </row>
    <row r="4561" spans="1:37" hidden="1">
      <c r="A4561" t="s">
        <v>64</v>
      </c>
      <c r="B4561" t="s">
        <v>2</v>
      </c>
      <c r="C4561" t="s">
        <v>11</v>
      </c>
      <c r="D4561" t="s">
        <v>116</v>
      </c>
      <c r="E4561" t="s">
        <v>521</v>
      </c>
      <c r="F4561" t="str">
        <f t="shared" si="356"/>
        <v>宜春市舞蹈培训</v>
      </c>
      <c r="G4561" t="s">
        <v>90</v>
      </c>
      <c r="H4561" t="s">
        <v>231</v>
      </c>
      <c r="I4561" t="s">
        <v>68</v>
      </c>
      <c r="J4561">
        <v>164</v>
      </c>
      <c r="K4561">
        <v>0</v>
      </c>
      <c r="L4561" s="13">
        <f>VLOOKUP(C4561,'渗透率、续签率'!B:C,2,0)</f>
        <v>9.6000000000000002E-2</v>
      </c>
      <c r="M4561" s="6">
        <v>0</v>
      </c>
      <c r="N4561">
        <v>20</v>
      </c>
      <c r="O4561">
        <v>0</v>
      </c>
      <c r="P4561" s="6">
        <v>0</v>
      </c>
      <c r="Q4561" s="13">
        <v>0</v>
      </c>
      <c r="R4561" s="13">
        <v>0</v>
      </c>
      <c r="S4561" s="31">
        <v>225</v>
      </c>
      <c r="T4561" s="6">
        <f>VLOOKUP(E4561,'参数设置&amp;汇总'!S:U,3,0)</f>
        <v>0.04</v>
      </c>
      <c r="U4561" s="78">
        <f t="shared" si="355"/>
        <v>0.8</v>
      </c>
      <c r="V4561" s="13">
        <v>0.85000000000000009</v>
      </c>
      <c r="W4561" s="78">
        <f t="shared" si="357"/>
        <v>0.94117647058823528</v>
      </c>
      <c r="X4561" s="1">
        <f>VLOOKUP(E4561,'渗透率、续签率'!AG:AJ,4,0)</f>
        <v>2847</v>
      </c>
      <c r="Y4561" s="1">
        <f t="shared" si="358"/>
        <v>2679.5294117647059</v>
      </c>
      <c r="Z4561">
        <v>8</v>
      </c>
      <c r="AA4561" s="89">
        <f t="shared" si="359"/>
        <v>56940</v>
      </c>
      <c r="AH4561" s="37"/>
      <c r="AI4561" s="37"/>
      <c r="AK4561" s="37"/>
    </row>
    <row r="4562" spans="1:37" hidden="1">
      <c r="A4562" t="s">
        <v>64</v>
      </c>
      <c r="B4562" t="s">
        <v>2</v>
      </c>
      <c r="C4562" t="s">
        <v>11</v>
      </c>
      <c r="D4562" t="s">
        <v>116</v>
      </c>
      <c r="E4562" t="s">
        <v>521</v>
      </c>
      <c r="F4562" t="str">
        <f t="shared" si="356"/>
        <v>宝鸡市舞蹈培训</v>
      </c>
      <c r="G4562" t="s">
        <v>108</v>
      </c>
      <c r="H4562" t="s">
        <v>232</v>
      </c>
      <c r="I4562" t="s">
        <v>70</v>
      </c>
      <c r="J4562">
        <v>101</v>
      </c>
      <c r="K4562">
        <v>0</v>
      </c>
      <c r="L4562" s="13">
        <f>VLOOKUP(C4562,'渗透率、续签率'!B:C,2,0)</f>
        <v>9.6000000000000002E-2</v>
      </c>
      <c r="M4562" s="6">
        <v>0</v>
      </c>
      <c r="N4562">
        <v>33</v>
      </c>
      <c r="O4562">
        <v>0</v>
      </c>
      <c r="P4562" s="6">
        <v>0</v>
      </c>
      <c r="Q4562" s="13">
        <v>3.3000000000000002E-2</v>
      </c>
      <c r="R4562" s="13">
        <v>0</v>
      </c>
      <c r="S4562" s="31">
        <v>208</v>
      </c>
      <c r="T4562" s="6">
        <f>VLOOKUP(E4562,'参数设置&amp;汇总'!S:U,3,0)</f>
        <v>0.04</v>
      </c>
      <c r="U4562" s="78">
        <f t="shared" si="355"/>
        <v>1.32</v>
      </c>
      <c r="V4562" s="13">
        <v>0.85000000000000009</v>
      </c>
      <c r="W4562" s="78">
        <f t="shared" si="357"/>
        <v>1.552941176470588</v>
      </c>
      <c r="X4562" s="1">
        <f>VLOOKUP(E4562,'渗透率、续签率'!AG:AJ,4,0)</f>
        <v>2847</v>
      </c>
      <c r="Y4562" s="1">
        <f t="shared" si="358"/>
        <v>4421.2235294117645</v>
      </c>
      <c r="Z4562">
        <v>6</v>
      </c>
      <c r="AA4562" s="89">
        <f t="shared" si="359"/>
        <v>93951</v>
      </c>
      <c r="AH4562" s="37"/>
      <c r="AI4562" s="37"/>
      <c r="AK4562" s="37"/>
    </row>
    <row r="4563" spans="1:37" hidden="1">
      <c r="A4563" t="s">
        <v>64</v>
      </c>
      <c r="B4563" t="s">
        <v>2</v>
      </c>
      <c r="C4563" t="s">
        <v>11</v>
      </c>
      <c r="D4563" t="s">
        <v>116</v>
      </c>
      <c r="E4563" t="s">
        <v>521</v>
      </c>
      <c r="F4563" t="str">
        <f t="shared" si="356"/>
        <v>宣城市舞蹈培训</v>
      </c>
      <c r="G4563" t="s">
        <v>94</v>
      </c>
      <c r="H4563" t="s">
        <v>233</v>
      </c>
      <c r="I4563" t="s">
        <v>68</v>
      </c>
      <c r="J4563">
        <v>86</v>
      </c>
      <c r="K4563">
        <v>0</v>
      </c>
      <c r="L4563" s="13">
        <f>VLOOKUP(C4563,'渗透率、续签率'!B:C,2,0)</f>
        <v>9.6000000000000002E-2</v>
      </c>
      <c r="M4563" s="6">
        <v>0</v>
      </c>
      <c r="N4563">
        <v>8</v>
      </c>
      <c r="O4563">
        <v>0</v>
      </c>
      <c r="P4563" s="6">
        <v>0</v>
      </c>
      <c r="Q4563" s="13">
        <v>0</v>
      </c>
      <c r="R4563" s="13">
        <v>0</v>
      </c>
      <c r="S4563" s="31">
        <v>127</v>
      </c>
      <c r="T4563" s="6">
        <f>VLOOKUP(E4563,'参数设置&amp;汇总'!S:U,3,0)</f>
        <v>0.04</v>
      </c>
      <c r="U4563" s="78">
        <f t="shared" si="355"/>
        <v>0.32</v>
      </c>
      <c r="V4563" s="13">
        <v>0.85000000000000009</v>
      </c>
      <c r="W4563" s="78">
        <f t="shared" si="357"/>
        <v>0.37647058823529411</v>
      </c>
      <c r="X4563" s="1">
        <f>VLOOKUP(E4563,'渗透率、续签率'!AG:AJ,4,0)</f>
        <v>2847</v>
      </c>
      <c r="Y4563" s="1">
        <f t="shared" si="358"/>
        <v>1071.8117647058823</v>
      </c>
      <c r="Z4563">
        <v>1</v>
      </c>
      <c r="AA4563" s="89">
        <f t="shared" si="359"/>
        <v>22776</v>
      </c>
      <c r="AH4563" s="37"/>
      <c r="AI4563" s="37"/>
      <c r="AJ4563" s="1"/>
      <c r="AK4563" s="37"/>
    </row>
    <row r="4564" spans="1:37" hidden="1">
      <c r="A4564" t="s">
        <v>64</v>
      </c>
      <c r="B4564" t="s">
        <v>2</v>
      </c>
      <c r="C4564" t="s">
        <v>11</v>
      </c>
      <c r="D4564" t="s">
        <v>116</v>
      </c>
      <c r="E4564" t="s">
        <v>521</v>
      </c>
      <c r="F4564" t="str">
        <f t="shared" si="356"/>
        <v>宿州市舞蹈培训</v>
      </c>
      <c r="G4564" t="s">
        <v>94</v>
      </c>
      <c r="H4564" t="s">
        <v>234</v>
      </c>
      <c r="I4564" t="s">
        <v>68</v>
      </c>
      <c r="J4564">
        <v>161</v>
      </c>
      <c r="K4564">
        <v>0</v>
      </c>
      <c r="L4564" s="13">
        <f>VLOOKUP(C4564,'渗透率、续签率'!B:C,2,0)</f>
        <v>9.6000000000000002E-2</v>
      </c>
      <c r="M4564" s="6">
        <v>0</v>
      </c>
      <c r="N4564">
        <v>10</v>
      </c>
      <c r="O4564">
        <v>0</v>
      </c>
      <c r="P4564" s="6">
        <v>0</v>
      </c>
      <c r="Q4564" s="13">
        <v>0</v>
      </c>
      <c r="R4564" s="13">
        <v>0</v>
      </c>
      <c r="S4564" s="31">
        <v>178</v>
      </c>
      <c r="T4564" s="6">
        <f>VLOOKUP(E4564,'参数设置&amp;汇总'!S:U,3,0)</f>
        <v>0.04</v>
      </c>
      <c r="U4564" s="78">
        <f t="shared" si="355"/>
        <v>0.4</v>
      </c>
      <c r="V4564" s="13">
        <v>0.85000000000000009</v>
      </c>
      <c r="W4564" s="78">
        <f t="shared" si="357"/>
        <v>0.47058823529411764</v>
      </c>
      <c r="X4564" s="1">
        <f>VLOOKUP(E4564,'渗透率、续签率'!AG:AJ,4,0)</f>
        <v>2847</v>
      </c>
      <c r="Y4564" s="1">
        <f t="shared" si="358"/>
        <v>1339.7647058823529</v>
      </c>
      <c r="Z4564">
        <v>4</v>
      </c>
      <c r="AA4564" s="89">
        <f t="shared" si="359"/>
        <v>28470</v>
      </c>
    </row>
    <row r="4565" spans="1:37" hidden="1">
      <c r="A4565" t="s">
        <v>64</v>
      </c>
      <c r="B4565" t="s">
        <v>2</v>
      </c>
      <c r="C4565" t="s">
        <v>11</v>
      </c>
      <c r="D4565" t="s">
        <v>116</v>
      </c>
      <c r="E4565" t="s">
        <v>521</v>
      </c>
      <c r="F4565" t="str">
        <f t="shared" si="356"/>
        <v>宿迁市舞蹈培训</v>
      </c>
      <c r="G4565" t="s">
        <v>73</v>
      </c>
      <c r="H4565" t="s">
        <v>235</v>
      </c>
      <c r="I4565" t="s">
        <v>70</v>
      </c>
      <c r="J4565">
        <v>210</v>
      </c>
      <c r="K4565">
        <v>0</v>
      </c>
      <c r="L4565" s="13">
        <f>VLOOKUP(C4565,'渗透率、续签率'!B:C,2,0)</f>
        <v>9.6000000000000002E-2</v>
      </c>
      <c r="M4565" s="6">
        <v>0</v>
      </c>
      <c r="N4565">
        <v>11</v>
      </c>
      <c r="O4565">
        <v>0</v>
      </c>
      <c r="P4565" s="6">
        <v>0</v>
      </c>
      <c r="Q4565" s="13">
        <v>0</v>
      </c>
      <c r="R4565" s="13">
        <v>0</v>
      </c>
      <c r="S4565" s="31">
        <v>180</v>
      </c>
      <c r="T4565" s="6">
        <f>VLOOKUP(E4565,'参数设置&amp;汇总'!S:U,3,0)</f>
        <v>0.04</v>
      </c>
      <c r="U4565" s="78">
        <f t="shared" si="355"/>
        <v>0.44</v>
      </c>
      <c r="V4565" s="13">
        <v>0.85000000000000009</v>
      </c>
      <c r="W4565" s="78">
        <f t="shared" si="357"/>
        <v>0.51764705882352935</v>
      </c>
      <c r="X4565" s="1">
        <f>VLOOKUP(E4565,'渗透率、续签率'!AG:AJ,4,0)</f>
        <v>2847</v>
      </c>
      <c r="Y4565" s="1">
        <f t="shared" si="358"/>
        <v>1473.741176470588</v>
      </c>
      <c r="Z4565">
        <v>31</v>
      </c>
      <c r="AA4565" s="89">
        <f t="shared" si="359"/>
        <v>31317</v>
      </c>
      <c r="AH4565" s="37"/>
      <c r="AI4565" s="37"/>
      <c r="AJ4565" s="1"/>
      <c r="AK4565" s="37"/>
    </row>
    <row r="4566" spans="1:37" hidden="1">
      <c r="A4566" t="s">
        <v>64</v>
      </c>
      <c r="B4566" t="s">
        <v>2</v>
      </c>
      <c r="C4566" t="s">
        <v>11</v>
      </c>
      <c r="D4566" t="s">
        <v>116</v>
      </c>
      <c r="E4566" t="s">
        <v>521</v>
      </c>
      <c r="F4566" t="str">
        <f t="shared" si="356"/>
        <v>屯昌县舞蹈培训</v>
      </c>
      <c r="G4566" t="s">
        <v>120</v>
      </c>
      <c r="H4566" t="s">
        <v>236</v>
      </c>
      <c r="I4566" t="s">
        <v>68</v>
      </c>
      <c r="J4566">
        <v>1</v>
      </c>
      <c r="K4566">
        <v>0</v>
      </c>
      <c r="L4566" s="13">
        <f>VLOOKUP(C4566,'渗透率、续签率'!B:C,2,0)</f>
        <v>9.6000000000000002E-2</v>
      </c>
      <c r="M4566" s="6">
        <v>0</v>
      </c>
      <c r="N4566">
        <v>0</v>
      </c>
      <c r="O4566">
        <v>0</v>
      </c>
      <c r="P4566" s="6">
        <v>0</v>
      </c>
      <c r="Q4566" s="13">
        <v>0</v>
      </c>
      <c r="R4566" s="13">
        <v>0</v>
      </c>
      <c r="S4566" s="31">
        <v>0</v>
      </c>
      <c r="T4566" s="6">
        <f>VLOOKUP(E4566,'参数设置&amp;汇总'!S:U,3,0)</f>
        <v>0.04</v>
      </c>
      <c r="U4566" s="78">
        <f t="shared" si="355"/>
        <v>0</v>
      </c>
      <c r="V4566" s="13">
        <v>0.85000000000000009</v>
      </c>
      <c r="W4566" s="78">
        <f t="shared" si="357"/>
        <v>0</v>
      </c>
      <c r="X4566" s="1">
        <f>VLOOKUP(E4566,'渗透率、续签率'!AG:AJ,4,0)</f>
        <v>2847</v>
      </c>
      <c r="Y4566" s="1">
        <f t="shared" si="358"/>
        <v>0</v>
      </c>
      <c r="Z4566">
        <v>0</v>
      </c>
      <c r="AA4566" s="89">
        <f t="shared" si="359"/>
        <v>0</v>
      </c>
      <c r="AH4566" s="37"/>
      <c r="AI4566" s="37"/>
      <c r="AJ4566" s="1"/>
      <c r="AK4566" s="37"/>
    </row>
    <row r="4567" spans="1:37" hidden="1">
      <c r="A4567" t="s">
        <v>64</v>
      </c>
      <c r="B4567" t="s">
        <v>2</v>
      </c>
      <c r="C4567" t="s">
        <v>11</v>
      </c>
      <c r="D4567" t="s">
        <v>116</v>
      </c>
      <c r="E4567" t="s">
        <v>521</v>
      </c>
      <c r="F4567" t="str">
        <f t="shared" si="356"/>
        <v>山南市舞蹈培训</v>
      </c>
      <c r="G4567" t="s">
        <v>237</v>
      </c>
      <c r="H4567" t="s">
        <v>238</v>
      </c>
      <c r="I4567" t="s">
        <v>57</v>
      </c>
      <c r="J4567">
        <v>1</v>
      </c>
      <c r="K4567">
        <v>0</v>
      </c>
      <c r="L4567" s="13">
        <f>VLOOKUP(C4567,'渗透率、续签率'!B:C,2,0)</f>
        <v>9.6000000000000002E-2</v>
      </c>
      <c r="M4567" s="6">
        <v>0</v>
      </c>
      <c r="N4567">
        <v>0</v>
      </c>
      <c r="O4567">
        <v>0</v>
      </c>
      <c r="P4567" s="6">
        <v>0</v>
      </c>
      <c r="Q4567" s="13">
        <v>0</v>
      </c>
      <c r="R4567" s="13">
        <v>0</v>
      </c>
      <c r="S4567" s="31">
        <v>1</v>
      </c>
      <c r="T4567" s="6">
        <f>VLOOKUP(E4567,'参数设置&amp;汇总'!S:U,3,0)</f>
        <v>0.04</v>
      </c>
      <c r="U4567" s="78">
        <f t="shared" si="355"/>
        <v>0</v>
      </c>
      <c r="V4567" s="13">
        <v>0.85000000000000009</v>
      </c>
      <c r="W4567" s="78">
        <f t="shared" si="357"/>
        <v>0</v>
      </c>
      <c r="X4567" s="1">
        <f>VLOOKUP(E4567,'渗透率、续签率'!AG:AJ,4,0)</f>
        <v>2847</v>
      </c>
      <c r="Y4567" s="1">
        <f t="shared" si="358"/>
        <v>0</v>
      </c>
      <c r="Z4567">
        <v>0</v>
      </c>
      <c r="AA4567" s="89">
        <f t="shared" si="359"/>
        <v>0</v>
      </c>
      <c r="AH4567" s="37"/>
      <c r="AI4567" s="37"/>
      <c r="AK4567" s="37"/>
    </row>
    <row r="4568" spans="1:37" hidden="1">
      <c r="A4568" t="s">
        <v>64</v>
      </c>
      <c r="B4568" t="s">
        <v>2</v>
      </c>
      <c r="C4568" t="s">
        <v>11</v>
      </c>
      <c r="D4568" t="s">
        <v>116</v>
      </c>
      <c r="E4568" t="s">
        <v>521</v>
      </c>
      <c r="F4568" t="str">
        <f t="shared" si="356"/>
        <v>岳阳市舞蹈培训</v>
      </c>
      <c r="G4568" t="s">
        <v>113</v>
      </c>
      <c r="H4568" t="s">
        <v>239</v>
      </c>
      <c r="I4568" t="s">
        <v>68</v>
      </c>
      <c r="J4568">
        <v>174</v>
      </c>
      <c r="K4568">
        <v>0</v>
      </c>
      <c r="L4568" s="13">
        <f>VLOOKUP(C4568,'渗透率、续签率'!B:C,2,0)</f>
        <v>9.6000000000000002E-2</v>
      </c>
      <c r="M4568" s="6">
        <v>0</v>
      </c>
      <c r="N4568">
        <v>25</v>
      </c>
      <c r="O4568">
        <v>0</v>
      </c>
      <c r="P4568" s="6">
        <v>0</v>
      </c>
      <c r="Q4568" s="13">
        <v>0</v>
      </c>
      <c r="R4568" s="13">
        <v>0</v>
      </c>
      <c r="S4568" s="31">
        <v>260</v>
      </c>
      <c r="T4568" s="6">
        <f>VLOOKUP(E4568,'参数设置&amp;汇总'!S:U,3,0)</f>
        <v>0.04</v>
      </c>
      <c r="U4568" s="78">
        <f t="shared" si="355"/>
        <v>1</v>
      </c>
      <c r="V4568" s="13">
        <v>0.85000000000000009</v>
      </c>
      <c r="W4568" s="78">
        <f t="shared" si="357"/>
        <v>1.1764705882352939</v>
      </c>
      <c r="X4568" s="1">
        <f>VLOOKUP(E4568,'渗透率、续签率'!AG:AJ,4,0)</f>
        <v>2847</v>
      </c>
      <c r="Y4568" s="1">
        <f t="shared" si="358"/>
        <v>3349.411764705882</v>
      </c>
      <c r="Z4568">
        <v>24</v>
      </c>
      <c r="AA4568" s="89">
        <f t="shared" si="359"/>
        <v>71175</v>
      </c>
      <c r="AH4568" s="37"/>
      <c r="AI4568" s="37"/>
      <c r="AK4568" s="37"/>
    </row>
    <row r="4569" spans="1:37" hidden="1">
      <c r="A4569" t="s">
        <v>64</v>
      </c>
      <c r="B4569" t="s">
        <v>2</v>
      </c>
      <c r="C4569" t="s">
        <v>11</v>
      </c>
      <c r="D4569" t="s">
        <v>116</v>
      </c>
      <c r="E4569" t="s">
        <v>521</v>
      </c>
      <c r="F4569" t="str">
        <f t="shared" si="356"/>
        <v>崇左市舞蹈培训</v>
      </c>
      <c r="G4569" t="s">
        <v>88</v>
      </c>
      <c r="H4569" t="s">
        <v>240</v>
      </c>
      <c r="I4569" t="s">
        <v>68</v>
      </c>
      <c r="J4569">
        <v>43</v>
      </c>
      <c r="K4569">
        <v>2</v>
      </c>
      <c r="L4569" s="13">
        <f>VLOOKUP(C4569,'渗透率、续签率'!B:C,2,0)</f>
        <v>9.6000000000000002E-2</v>
      </c>
      <c r="M4569" s="6">
        <v>0.05</v>
      </c>
      <c r="N4569">
        <v>3</v>
      </c>
      <c r="O4569">
        <v>0</v>
      </c>
      <c r="P4569" s="6">
        <v>0</v>
      </c>
      <c r="Q4569" s="13">
        <v>8.1000000000000003E-2</v>
      </c>
      <c r="R4569" s="13">
        <v>0</v>
      </c>
      <c r="S4569" s="31">
        <v>41</v>
      </c>
      <c r="T4569" s="6">
        <f>VLOOKUP(E4569,'参数设置&amp;汇总'!S:U,3,0)</f>
        <v>0.04</v>
      </c>
      <c r="U4569" s="78">
        <f t="shared" si="355"/>
        <v>0.12</v>
      </c>
      <c r="V4569" s="13">
        <v>0.85000000000000009</v>
      </c>
      <c r="W4569" s="78">
        <f t="shared" si="357"/>
        <v>0.14117647058823526</v>
      </c>
      <c r="X4569" s="1">
        <f>VLOOKUP(E4569,'渗透率、续签率'!AG:AJ,4,0)</f>
        <v>2847</v>
      </c>
      <c r="Y4569" s="1">
        <f t="shared" si="358"/>
        <v>401.92941176470578</v>
      </c>
      <c r="Z4569">
        <v>1</v>
      </c>
      <c r="AA4569" s="89">
        <f t="shared" si="359"/>
        <v>8541</v>
      </c>
      <c r="AH4569" s="37"/>
      <c r="AI4569" s="37"/>
      <c r="AK4569" s="37"/>
    </row>
    <row r="4570" spans="1:37" hidden="1">
      <c r="A4570" t="s">
        <v>64</v>
      </c>
      <c r="B4570" t="s">
        <v>2</v>
      </c>
      <c r="C4570" t="s">
        <v>11</v>
      </c>
      <c r="D4570" t="s">
        <v>116</v>
      </c>
      <c r="E4570" t="s">
        <v>521</v>
      </c>
      <c r="F4570" t="str">
        <f t="shared" si="356"/>
        <v>巴中市舞蹈培训</v>
      </c>
      <c r="G4570" t="s">
        <v>77</v>
      </c>
      <c r="H4570" t="s">
        <v>241</v>
      </c>
      <c r="I4570" t="s">
        <v>70</v>
      </c>
      <c r="J4570">
        <v>37</v>
      </c>
      <c r="K4570">
        <v>0</v>
      </c>
      <c r="L4570" s="13">
        <f>VLOOKUP(C4570,'渗透率、续签率'!B:C,2,0)</f>
        <v>9.6000000000000002E-2</v>
      </c>
      <c r="M4570" s="6">
        <v>0</v>
      </c>
      <c r="N4570">
        <v>5</v>
      </c>
      <c r="O4570">
        <v>0</v>
      </c>
      <c r="P4570" s="6">
        <v>0</v>
      </c>
      <c r="Q4570" s="13">
        <v>0</v>
      </c>
      <c r="R4570" s="13">
        <v>0</v>
      </c>
      <c r="S4570" s="31">
        <v>65</v>
      </c>
      <c r="T4570" s="6">
        <f>VLOOKUP(E4570,'参数设置&amp;汇总'!S:U,3,0)</f>
        <v>0.04</v>
      </c>
      <c r="U4570" s="78">
        <f t="shared" si="355"/>
        <v>0.2</v>
      </c>
      <c r="V4570" s="13">
        <v>0.85000000000000009</v>
      </c>
      <c r="W4570" s="78">
        <f t="shared" si="357"/>
        <v>0.23529411764705882</v>
      </c>
      <c r="X4570" s="1">
        <f>VLOOKUP(E4570,'渗透率、续签率'!AG:AJ,4,0)</f>
        <v>2847</v>
      </c>
      <c r="Y4570" s="1">
        <f t="shared" si="358"/>
        <v>669.88235294117646</v>
      </c>
      <c r="Z4570">
        <v>1</v>
      </c>
      <c r="AA4570" s="89">
        <f t="shared" si="359"/>
        <v>14235</v>
      </c>
      <c r="AH4570" s="37"/>
      <c r="AI4570" s="37"/>
      <c r="AK4570" s="37"/>
    </row>
    <row r="4571" spans="1:37" hidden="1">
      <c r="A4571" t="s">
        <v>64</v>
      </c>
      <c r="B4571" t="s">
        <v>2</v>
      </c>
      <c r="C4571" t="s">
        <v>11</v>
      </c>
      <c r="D4571" t="s">
        <v>116</v>
      </c>
      <c r="E4571" t="s">
        <v>521</v>
      </c>
      <c r="F4571" t="str">
        <f t="shared" si="356"/>
        <v>巴彦淖尔市舞蹈培训</v>
      </c>
      <c r="G4571" t="s">
        <v>142</v>
      </c>
      <c r="H4571" t="s">
        <v>242</v>
      </c>
      <c r="I4571" t="s">
        <v>70</v>
      </c>
      <c r="J4571">
        <v>52</v>
      </c>
      <c r="K4571">
        <v>0</v>
      </c>
      <c r="L4571" s="13">
        <f>VLOOKUP(C4571,'渗透率、续签率'!B:C,2,0)</f>
        <v>9.6000000000000002E-2</v>
      </c>
      <c r="M4571" s="6">
        <v>0</v>
      </c>
      <c r="N4571">
        <v>8</v>
      </c>
      <c r="O4571">
        <v>0</v>
      </c>
      <c r="P4571" s="6">
        <v>0</v>
      </c>
      <c r="Q4571" s="13">
        <v>0</v>
      </c>
      <c r="R4571" s="13">
        <v>0</v>
      </c>
      <c r="S4571" s="31">
        <v>49</v>
      </c>
      <c r="T4571" s="6">
        <f>VLOOKUP(E4571,'参数设置&amp;汇总'!S:U,3,0)</f>
        <v>0.04</v>
      </c>
      <c r="U4571" s="78">
        <f t="shared" si="355"/>
        <v>0.32</v>
      </c>
      <c r="V4571" s="13">
        <v>0.85000000000000009</v>
      </c>
      <c r="W4571" s="78">
        <f t="shared" si="357"/>
        <v>0.37647058823529411</v>
      </c>
      <c r="X4571" s="1">
        <f>VLOOKUP(E4571,'渗透率、续签率'!AG:AJ,4,0)</f>
        <v>2847</v>
      </c>
      <c r="Y4571" s="1">
        <f t="shared" si="358"/>
        <v>1071.8117647058823</v>
      </c>
      <c r="Z4571">
        <v>1</v>
      </c>
      <c r="AA4571" s="89">
        <f t="shared" si="359"/>
        <v>22776</v>
      </c>
      <c r="AH4571" s="37"/>
      <c r="AI4571" s="37"/>
      <c r="AJ4571" s="1"/>
      <c r="AK4571" s="37"/>
    </row>
    <row r="4572" spans="1:37" hidden="1">
      <c r="A4572" t="s">
        <v>64</v>
      </c>
      <c r="B4572" t="s">
        <v>2</v>
      </c>
      <c r="C4572" t="s">
        <v>11</v>
      </c>
      <c r="D4572" t="s">
        <v>116</v>
      </c>
      <c r="E4572" t="s">
        <v>521</v>
      </c>
      <c r="F4572" t="str">
        <f t="shared" si="356"/>
        <v>巴音郭楞蒙古自治州舞蹈培训</v>
      </c>
      <c r="G4572" t="s">
        <v>145</v>
      </c>
      <c r="H4572" t="s">
        <v>243</v>
      </c>
      <c r="I4572" t="s">
        <v>70</v>
      </c>
      <c r="J4572">
        <v>29</v>
      </c>
      <c r="K4572">
        <v>0</v>
      </c>
      <c r="L4572" s="13">
        <f>VLOOKUP(C4572,'渗透率、续签率'!B:C,2,0)</f>
        <v>9.6000000000000002E-2</v>
      </c>
      <c r="M4572" s="6">
        <v>0</v>
      </c>
      <c r="N4572">
        <v>9</v>
      </c>
      <c r="O4572">
        <v>0</v>
      </c>
      <c r="P4572" s="6">
        <v>0</v>
      </c>
      <c r="Q4572" s="13">
        <v>0</v>
      </c>
      <c r="R4572" s="13">
        <v>0</v>
      </c>
      <c r="S4572" s="31">
        <v>63</v>
      </c>
      <c r="T4572" s="6">
        <f>VLOOKUP(E4572,'参数设置&amp;汇总'!S:U,3,0)</f>
        <v>0.04</v>
      </c>
      <c r="U4572" s="78">
        <f t="shared" si="355"/>
        <v>0.36</v>
      </c>
      <c r="V4572" s="13">
        <v>0.85000000000000009</v>
      </c>
      <c r="W4572" s="78">
        <f t="shared" si="357"/>
        <v>0.42352941176470582</v>
      </c>
      <c r="X4572" s="1">
        <f>VLOOKUP(E4572,'渗透率、续签率'!AG:AJ,4,0)</f>
        <v>2847</v>
      </c>
      <c r="Y4572" s="1">
        <f t="shared" si="358"/>
        <v>1205.7882352941174</v>
      </c>
      <c r="Z4572">
        <v>2</v>
      </c>
      <c r="AA4572" s="89">
        <f t="shared" si="359"/>
        <v>25623</v>
      </c>
      <c r="AH4572" s="37"/>
      <c r="AI4572" s="37"/>
      <c r="AK4572" s="37"/>
    </row>
    <row r="4573" spans="1:37" hidden="1">
      <c r="A4573" t="s">
        <v>64</v>
      </c>
      <c r="B4573" t="s">
        <v>2</v>
      </c>
      <c r="C4573" t="s">
        <v>11</v>
      </c>
      <c r="D4573" t="s">
        <v>116</v>
      </c>
      <c r="E4573" t="s">
        <v>521</v>
      </c>
      <c r="F4573" t="str">
        <f t="shared" si="356"/>
        <v>常州市舞蹈培训</v>
      </c>
      <c r="G4573" t="s">
        <v>73</v>
      </c>
      <c r="H4573" t="s">
        <v>244</v>
      </c>
      <c r="I4573" t="s">
        <v>70</v>
      </c>
      <c r="J4573">
        <v>287</v>
      </c>
      <c r="K4573">
        <v>0</v>
      </c>
      <c r="L4573" s="13">
        <f>VLOOKUP(C4573,'渗透率、续签率'!B:C,2,0)</f>
        <v>9.6000000000000002E-2</v>
      </c>
      <c r="M4573" s="6">
        <v>0</v>
      </c>
      <c r="N4573">
        <v>84</v>
      </c>
      <c r="O4573">
        <v>0</v>
      </c>
      <c r="P4573" s="6">
        <v>0</v>
      </c>
      <c r="Q4573" s="13">
        <v>5.7000000000000002E-2</v>
      </c>
      <c r="R4573" s="13">
        <v>0</v>
      </c>
      <c r="S4573" s="31">
        <v>655</v>
      </c>
      <c r="T4573" s="6">
        <f>VLOOKUP(E4573,'参数设置&amp;汇总'!S:U,3,0)</f>
        <v>0.04</v>
      </c>
      <c r="U4573" s="78">
        <f t="shared" si="355"/>
        <v>3.36</v>
      </c>
      <c r="V4573" s="13">
        <v>0.85000000000000009</v>
      </c>
      <c r="W4573" s="78">
        <f t="shared" si="357"/>
        <v>3.9529411764705875</v>
      </c>
      <c r="X4573" s="1">
        <f>VLOOKUP(E4573,'渗透率、续签率'!AG:AJ,4,0)</f>
        <v>2847</v>
      </c>
      <c r="Y4573" s="1">
        <f t="shared" si="358"/>
        <v>11254.023529411763</v>
      </c>
      <c r="Z4573">
        <v>49</v>
      </c>
      <c r="AA4573" s="89">
        <f t="shared" si="359"/>
        <v>239148</v>
      </c>
      <c r="AH4573" s="37"/>
      <c r="AI4573" s="37"/>
      <c r="AK4573" s="37"/>
    </row>
    <row r="4574" spans="1:37" hidden="1">
      <c r="A4574" t="s">
        <v>64</v>
      </c>
      <c r="B4574" t="s">
        <v>2</v>
      </c>
      <c r="C4574" t="s">
        <v>11</v>
      </c>
      <c r="D4574" t="s">
        <v>116</v>
      </c>
      <c r="E4574" t="s">
        <v>521</v>
      </c>
      <c r="F4574" t="str">
        <f t="shared" si="356"/>
        <v>常德市舞蹈培训</v>
      </c>
      <c r="G4574" t="s">
        <v>113</v>
      </c>
      <c r="H4574" t="s">
        <v>245</v>
      </c>
      <c r="I4574" t="s">
        <v>68</v>
      </c>
      <c r="J4574">
        <v>177</v>
      </c>
      <c r="K4574">
        <v>0</v>
      </c>
      <c r="L4574" s="13">
        <f>VLOOKUP(C4574,'渗透率、续签率'!B:C,2,0)</f>
        <v>9.6000000000000002E-2</v>
      </c>
      <c r="M4574" s="6">
        <v>0</v>
      </c>
      <c r="N4574">
        <v>37</v>
      </c>
      <c r="O4574">
        <v>0</v>
      </c>
      <c r="P4574" s="6">
        <v>0</v>
      </c>
      <c r="Q4574" s="13">
        <v>0</v>
      </c>
      <c r="R4574" s="13">
        <v>0</v>
      </c>
      <c r="S4574" s="31">
        <v>256</v>
      </c>
      <c r="T4574" s="6">
        <f>VLOOKUP(E4574,'参数设置&amp;汇总'!S:U,3,0)</f>
        <v>0.04</v>
      </c>
      <c r="U4574" s="78">
        <f t="shared" si="355"/>
        <v>1.48</v>
      </c>
      <c r="V4574" s="13">
        <v>0.85000000000000009</v>
      </c>
      <c r="W4574" s="78">
        <f t="shared" si="357"/>
        <v>1.7411764705882351</v>
      </c>
      <c r="X4574" s="1">
        <f>VLOOKUP(E4574,'渗透率、续签率'!AG:AJ,4,0)</f>
        <v>2847</v>
      </c>
      <c r="Y4574" s="1">
        <f t="shared" si="358"/>
        <v>4957.1294117647058</v>
      </c>
      <c r="Z4574">
        <v>8</v>
      </c>
      <c r="AA4574" s="89">
        <f t="shared" si="359"/>
        <v>105339</v>
      </c>
      <c r="AH4574" s="37"/>
      <c r="AI4574" s="37"/>
      <c r="AK4574" s="37"/>
    </row>
    <row r="4575" spans="1:37" hidden="1">
      <c r="A4575" t="s">
        <v>64</v>
      </c>
      <c r="B4575" t="s">
        <v>2</v>
      </c>
      <c r="C4575" t="s">
        <v>11</v>
      </c>
      <c r="D4575" t="s">
        <v>116</v>
      </c>
      <c r="E4575" t="s">
        <v>521</v>
      </c>
      <c r="F4575" t="str">
        <f t="shared" si="356"/>
        <v>平凉市舞蹈培训</v>
      </c>
      <c r="G4575" t="s">
        <v>132</v>
      </c>
      <c r="H4575" t="s">
        <v>246</v>
      </c>
      <c r="I4575" t="s">
        <v>70</v>
      </c>
      <c r="J4575">
        <v>38</v>
      </c>
      <c r="K4575">
        <v>0</v>
      </c>
      <c r="L4575" s="13">
        <f>VLOOKUP(C4575,'渗透率、续签率'!B:C,2,0)</f>
        <v>9.6000000000000002E-2</v>
      </c>
      <c r="M4575" s="6">
        <v>0</v>
      </c>
      <c r="N4575">
        <v>5</v>
      </c>
      <c r="O4575">
        <v>0</v>
      </c>
      <c r="P4575" s="6">
        <v>0</v>
      </c>
      <c r="Q4575" s="13">
        <v>0</v>
      </c>
      <c r="R4575" s="13">
        <v>0</v>
      </c>
      <c r="S4575" s="31">
        <v>50</v>
      </c>
      <c r="T4575" s="6">
        <f>VLOOKUP(E4575,'参数设置&amp;汇总'!S:U,3,0)</f>
        <v>0.04</v>
      </c>
      <c r="U4575" s="78">
        <f t="shared" si="355"/>
        <v>0.2</v>
      </c>
      <c r="V4575" s="13">
        <v>0.85000000000000009</v>
      </c>
      <c r="W4575" s="78">
        <f t="shared" si="357"/>
        <v>0.23529411764705882</v>
      </c>
      <c r="X4575" s="1">
        <f>VLOOKUP(E4575,'渗透率、续签率'!AG:AJ,4,0)</f>
        <v>2847</v>
      </c>
      <c r="Y4575" s="1">
        <f t="shared" si="358"/>
        <v>669.88235294117646</v>
      </c>
      <c r="Z4575">
        <v>3</v>
      </c>
      <c r="AA4575" s="89">
        <f t="shared" si="359"/>
        <v>14235</v>
      </c>
      <c r="AH4575" s="37"/>
      <c r="AI4575" s="37"/>
      <c r="AK4575" s="37"/>
    </row>
    <row r="4576" spans="1:37" hidden="1">
      <c r="A4576" t="s">
        <v>64</v>
      </c>
      <c r="B4576" t="s">
        <v>2</v>
      </c>
      <c r="C4576" t="s">
        <v>11</v>
      </c>
      <c r="D4576" t="s">
        <v>116</v>
      </c>
      <c r="E4576" t="s">
        <v>521</v>
      </c>
      <c r="F4576" t="str">
        <f t="shared" si="356"/>
        <v>平顶山市舞蹈培训</v>
      </c>
      <c r="G4576" t="s">
        <v>110</v>
      </c>
      <c r="H4576" t="s">
        <v>247</v>
      </c>
      <c r="I4576" t="s">
        <v>70</v>
      </c>
      <c r="J4576">
        <v>269</v>
      </c>
      <c r="K4576">
        <v>0</v>
      </c>
      <c r="L4576" s="13">
        <f>VLOOKUP(C4576,'渗透率、续签率'!B:C,2,0)</f>
        <v>9.6000000000000002E-2</v>
      </c>
      <c r="M4576" s="6">
        <v>0</v>
      </c>
      <c r="N4576">
        <v>7</v>
      </c>
      <c r="O4576">
        <v>0</v>
      </c>
      <c r="P4576" s="6">
        <v>0</v>
      </c>
      <c r="Q4576" s="13">
        <v>1.9E-2</v>
      </c>
      <c r="R4576" s="13">
        <v>0</v>
      </c>
      <c r="S4576" s="31">
        <v>250</v>
      </c>
      <c r="T4576" s="6">
        <f>VLOOKUP(E4576,'参数设置&amp;汇总'!S:U,3,0)</f>
        <v>0.04</v>
      </c>
      <c r="U4576" s="78">
        <f t="shared" si="355"/>
        <v>0.28000000000000003</v>
      </c>
      <c r="V4576" s="13">
        <v>0.85000000000000009</v>
      </c>
      <c r="W4576" s="78">
        <f t="shared" si="357"/>
        <v>0.32941176470588235</v>
      </c>
      <c r="X4576" s="1">
        <f>VLOOKUP(E4576,'渗透率、续签率'!AG:AJ,4,0)</f>
        <v>2847</v>
      </c>
      <c r="Y4576" s="1">
        <f t="shared" si="358"/>
        <v>937.83529411764709</v>
      </c>
      <c r="Z4576">
        <v>7</v>
      </c>
      <c r="AA4576" s="89">
        <f t="shared" si="359"/>
        <v>19929</v>
      </c>
      <c r="AH4576" s="37"/>
      <c r="AI4576" s="37"/>
      <c r="AK4576" s="37"/>
    </row>
    <row r="4577" spans="1:37" hidden="1">
      <c r="A4577" t="s">
        <v>64</v>
      </c>
      <c r="B4577" t="s">
        <v>2</v>
      </c>
      <c r="C4577" t="s">
        <v>11</v>
      </c>
      <c r="D4577" t="s">
        <v>116</v>
      </c>
      <c r="E4577" t="s">
        <v>521</v>
      </c>
      <c r="F4577" t="str">
        <f t="shared" si="356"/>
        <v>广元市舞蹈培训</v>
      </c>
      <c r="G4577" t="s">
        <v>77</v>
      </c>
      <c r="H4577" t="s">
        <v>248</v>
      </c>
      <c r="I4577" t="s">
        <v>70</v>
      </c>
      <c r="J4577">
        <v>48</v>
      </c>
      <c r="K4577">
        <v>0</v>
      </c>
      <c r="L4577" s="13">
        <f>VLOOKUP(C4577,'渗透率、续签率'!B:C,2,0)</f>
        <v>9.6000000000000002E-2</v>
      </c>
      <c r="M4577" s="6">
        <v>0</v>
      </c>
      <c r="N4577">
        <v>14</v>
      </c>
      <c r="O4577">
        <v>0</v>
      </c>
      <c r="P4577" s="6">
        <v>0</v>
      </c>
      <c r="Q4577" s="13">
        <v>0</v>
      </c>
      <c r="R4577" s="13">
        <v>0</v>
      </c>
      <c r="S4577" s="31">
        <v>105</v>
      </c>
      <c r="T4577" s="6">
        <f>VLOOKUP(E4577,'参数设置&amp;汇总'!S:U,3,0)</f>
        <v>0.04</v>
      </c>
      <c r="U4577" s="78">
        <f t="shared" si="355"/>
        <v>0.56000000000000005</v>
      </c>
      <c r="V4577" s="13">
        <v>0.85000000000000009</v>
      </c>
      <c r="W4577" s="78">
        <f t="shared" si="357"/>
        <v>0.6588235294117647</v>
      </c>
      <c r="X4577" s="1">
        <f>VLOOKUP(E4577,'渗透率、续签率'!AG:AJ,4,0)</f>
        <v>2847</v>
      </c>
      <c r="Y4577" s="1">
        <f t="shared" si="358"/>
        <v>1875.6705882352942</v>
      </c>
      <c r="Z4577">
        <v>4</v>
      </c>
      <c r="AA4577" s="89">
        <f t="shared" si="359"/>
        <v>39858</v>
      </c>
      <c r="AH4577" s="37"/>
      <c r="AI4577" s="37"/>
      <c r="AJ4577" s="1"/>
      <c r="AK4577" s="37"/>
    </row>
    <row r="4578" spans="1:37" hidden="1">
      <c r="A4578" t="s">
        <v>64</v>
      </c>
      <c r="B4578" t="s">
        <v>2</v>
      </c>
      <c r="C4578" t="s">
        <v>11</v>
      </c>
      <c r="D4578" t="s">
        <v>116</v>
      </c>
      <c r="E4578" t="s">
        <v>521</v>
      </c>
      <c r="F4578" t="str">
        <f t="shared" si="356"/>
        <v>广安市舞蹈培训</v>
      </c>
      <c r="G4578" t="s">
        <v>77</v>
      </c>
      <c r="H4578" t="s">
        <v>249</v>
      </c>
      <c r="I4578" t="s">
        <v>70</v>
      </c>
      <c r="J4578">
        <v>57</v>
      </c>
      <c r="K4578">
        <v>0</v>
      </c>
      <c r="L4578" s="13">
        <f>VLOOKUP(C4578,'渗透率、续签率'!B:C,2,0)</f>
        <v>9.6000000000000002E-2</v>
      </c>
      <c r="M4578" s="6">
        <v>0</v>
      </c>
      <c r="N4578">
        <v>14</v>
      </c>
      <c r="O4578">
        <v>0</v>
      </c>
      <c r="P4578" s="6">
        <v>0</v>
      </c>
      <c r="Q4578" s="13">
        <v>0</v>
      </c>
      <c r="R4578" s="13">
        <v>0</v>
      </c>
      <c r="S4578" s="31">
        <v>99</v>
      </c>
      <c r="T4578" s="6">
        <f>VLOOKUP(E4578,'参数设置&amp;汇总'!S:U,3,0)</f>
        <v>0.04</v>
      </c>
      <c r="U4578" s="78">
        <f t="shared" si="355"/>
        <v>0.56000000000000005</v>
      </c>
      <c r="V4578" s="13">
        <v>0.85000000000000009</v>
      </c>
      <c r="W4578" s="78">
        <f t="shared" si="357"/>
        <v>0.6588235294117647</v>
      </c>
      <c r="X4578" s="1">
        <f>VLOOKUP(E4578,'渗透率、续签率'!AG:AJ,4,0)</f>
        <v>2847</v>
      </c>
      <c r="Y4578" s="1">
        <f t="shared" si="358"/>
        <v>1875.6705882352942</v>
      </c>
      <c r="Z4578">
        <v>0</v>
      </c>
      <c r="AA4578" s="89">
        <f t="shared" si="359"/>
        <v>39858</v>
      </c>
      <c r="AH4578" s="37"/>
      <c r="AI4578" s="37"/>
      <c r="AK4578" s="37"/>
    </row>
    <row r="4579" spans="1:37" hidden="1">
      <c r="A4579" t="s">
        <v>64</v>
      </c>
      <c r="B4579" t="s">
        <v>2</v>
      </c>
      <c r="C4579" t="s">
        <v>11</v>
      </c>
      <c r="D4579" t="s">
        <v>116</v>
      </c>
      <c r="E4579" t="s">
        <v>521</v>
      </c>
      <c r="F4579" t="str">
        <f t="shared" si="356"/>
        <v>庆阳市舞蹈培训</v>
      </c>
      <c r="G4579" t="s">
        <v>132</v>
      </c>
      <c r="H4579" t="s">
        <v>250</v>
      </c>
      <c r="I4579" t="s">
        <v>70</v>
      </c>
      <c r="J4579">
        <v>63</v>
      </c>
      <c r="K4579">
        <v>0</v>
      </c>
      <c r="L4579" s="13">
        <f>VLOOKUP(C4579,'渗透率、续签率'!B:C,2,0)</f>
        <v>9.6000000000000002E-2</v>
      </c>
      <c r="M4579" s="6">
        <v>0</v>
      </c>
      <c r="N4579">
        <v>0</v>
      </c>
      <c r="O4579">
        <v>0</v>
      </c>
      <c r="P4579" s="6">
        <v>0</v>
      </c>
      <c r="Q4579" s="13">
        <v>0</v>
      </c>
      <c r="R4579" s="13">
        <v>0</v>
      </c>
      <c r="S4579" s="31">
        <v>50</v>
      </c>
      <c r="T4579" s="6">
        <f>VLOOKUP(E4579,'参数设置&amp;汇总'!S:U,3,0)</f>
        <v>0.04</v>
      </c>
      <c r="U4579" s="78">
        <f t="shared" si="355"/>
        <v>0</v>
      </c>
      <c r="V4579" s="13">
        <v>0.85000000000000009</v>
      </c>
      <c r="W4579" s="78">
        <f t="shared" si="357"/>
        <v>0</v>
      </c>
      <c r="X4579" s="1">
        <f>VLOOKUP(E4579,'渗透率、续签率'!AG:AJ,4,0)</f>
        <v>2847</v>
      </c>
      <c r="Y4579" s="1">
        <f t="shared" si="358"/>
        <v>0</v>
      </c>
      <c r="Z4579">
        <v>1</v>
      </c>
      <c r="AA4579" s="89">
        <f t="shared" si="359"/>
        <v>0</v>
      </c>
      <c r="AH4579" s="37"/>
      <c r="AI4579" s="37"/>
      <c r="AK4579" s="37"/>
    </row>
    <row r="4580" spans="1:37" hidden="1">
      <c r="A4580" t="s">
        <v>64</v>
      </c>
      <c r="B4580" t="s">
        <v>2</v>
      </c>
      <c r="C4580" t="s">
        <v>11</v>
      </c>
      <c r="D4580" t="s">
        <v>116</v>
      </c>
      <c r="E4580" t="s">
        <v>521</v>
      </c>
      <c r="F4580" t="str">
        <f t="shared" si="356"/>
        <v>廊坊市舞蹈培训</v>
      </c>
      <c r="G4580" t="s">
        <v>159</v>
      </c>
      <c r="H4580" t="s">
        <v>251</v>
      </c>
      <c r="I4580" t="s">
        <v>70</v>
      </c>
      <c r="J4580">
        <v>282</v>
      </c>
      <c r="K4580">
        <v>0</v>
      </c>
      <c r="L4580" s="13">
        <f>VLOOKUP(C4580,'渗透率、续签率'!B:C,2,0)</f>
        <v>9.6000000000000002E-2</v>
      </c>
      <c r="M4580" s="6">
        <v>0</v>
      </c>
      <c r="N4580">
        <v>103</v>
      </c>
      <c r="O4580">
        <v>0</v>
      </c>
      <c r="P4580" s="6">
        <v>0</v>
      </c>
      <c r="Q4580" s="13">
        <v>4.9000000000000002E-2</v>
      </c>
      <c r="R4580" s="13">
        <v>0</v>
      </c>
      <c r="S4580" s="31">
        <v>746</v>
      </c>
      <c r="T4580" s="6">
        <f>VLOOKUP(E4580,'参数设置&amp;汇总'!S:U,3,0)</f>
        <v>0.04</v>
      </c>
      <c r="U4580" s="78">
        <f t="shared" si="355"/>
        <v>4.12</v>
      </c>
      <c r="V4580" s="13">
        <v>0.85000000000000009</v>
      </c>
      <c r="W4580" s="78">
        <f t="shared" si="357"/>
        <v>4.8470588235294114</v>
      </c>
      <c r="X4580" s="1">
        <f>VLOOKUP(E4580,'渗透率、续签率'!AG:AJ,4,0)</f>
        <v>2847</v>
      </c>
      <c r="Y4580" s="1">
        <f t="shared" si="358"/>
        <v>13799.576470588234</v>
      </c>
      <c r="Z4580">
        <v>19</v>
      </c>
      <c r="AA4580" s="89">
        <f t="shared" si="359"/>
        <v>293241</v>
      </c>
      <c r="AH4580" s="37"/>
      <c r="AI4580" s="37"/>
      <c r="AK4580" s="37"/>
    </row>
    <row r="4581" spans="1:37" hidden="1">
      <c r="A4581" t="s">
        <v>64</v>
      </c>
      <c r="B4581" t="s">
        <v>2</v>
      </c>
      <c r="C4581" t="s">
        <v>11</v>
      </c>
      <c r="D4581" t="s">
        <v>116</v>
      </c>
      <c r="E4581" t="s">
        <v>521</v>
      </c>
      <c r="F4581" t="str">
        <f t="shared" si="356"/>
        <v>延安市舞蹈培训</v>
      </c>
      <c r="G4581" t="s">
        <v>108</v>
      </c>
      <c r="H4581" t="s">
        <v>252</v>
      </c>
      <c r="I4581" t="s">
        <v>70</v>
      </c>
      <c r="J4581">
        <v>69</v>
      </c>
      <c r="K4581">
        <v>0</v>
      </c>
      <c r="L4581" s="13">
        <f>VLOOKUP(C4581,'渗透率、续签率'!B:C,2,0)</f>
        <v>9.6000000000000002E-2</v>
      </c>
      <c r="M4581" s="6">
        <v>0</v>
      </c>
      <c r="N4581">
        <v>9</v>
      </c>
      <c r="O4581">
        <v>0</v>
      </c>
      <c r="P4581" s="6">
        <v>0</v>
      </c>
      <c r="Q4581" s="13">
        <v>0</v>
      </c>
      <c r="R4581" s="13">
        <v>0</v>
      </c>
      <c r="S4581" s="31">
        <v>80</v>
      </c>
      <c r="T4581" s="6">
        <f>VLOOKUP(E4581,'参数设置&amp;汇总'!S:U,3,0)</f>
        <v>0.04</v>
      </c>
      <c r="U4581" s="78">
        <f t="shared" si="355"/>
        <v>0.36</v>
      </c>
      <c r="V4581" s="13">
        <v>0.85000000000000009</v>
      </c>
      <c r="W4581" s="78">
        <f t="shared" si="357"/>
        <v>0.42352941176470582</v>
      </c>
      <c r="X4581" s="1">
        <f>VLOOKUP(E4581,'渗透率、续签率'!AG:AJ,4,0)</f>
        <v>2847</v>
      </c>
      <c r="Y4581" s="1">
        <f t="shared" si="358"/>
        <v>1205.7882352941174</v>
      </c>
      <c r="Z4581">
        <v>3</v>
      </c>
      <c r="AA4581" s="89">
        <f t="shared" si="359"/>
        <v>25623</v>
      </c>
      <c r="AH4581" s="37"/>
      <c r="AI4581" s="37"/>
      <c r="AK4581" s="37"/>
    </row>
    <row r="4582" spans="1:37" hidden="1">
      <c r="A4582" t="s">
        <v>64</v>
      </c>
      <c r="B4582" t="s">
        <v>2</v>
      </c>
      <c r="C4582" t="s">
        <v>11</v>
      </c>
      <c r="D4582" t="s">
        <v>116</v>
      </c>
      <c r="E4582" t="s">
        <v>521</v>
      </c>
      <c r="F4582" t="str">
        <f t="shared" si="356"/>
        <v>延边朝鲜族自治州舞蹈培训</v>
      </c>
      <c r="G4582" t="s">
        <v>188</v>
      </c>
      <c r="H4582" t="s">
        <v>253</v>
      </c>
      <c r="I4582" t="s">
        <v>70</v>
      </c>
      <c r="J4582">
        <v>88</v>
      </c>
      <c r="K4582">
        <v>0</v>
      </c>
      <c r="L4582" s="13">
        <f>VLOOKUP(C4582,'渗透率、续签率'!B:C,2,0)</f>
        <v>9.6000000000000002E-2</v>
      </c>
      <c r="M4582" s="6">
        <v>0</v>
      </c>
      <c r="N4582">
        <v>5</v>
      </c>
      <c r="O4582">
        <v>0</v>
      </c>
      <c r="P4582" s="6">
        <v>0</v>
      </c>
      <c r="Q4582" s="13">
        <v>0</v>
      </c>
      <c r="R4582" s="13">
        <v>0</v>
      </c>
      <c r="S4582" s="31">
        <v>82</v>
      </c>
      <c r="T4582" s="6">
        <f>VLOOKUP(E4582,'参数设置&amp;汇总'!S:U,3,0)</f>
        <v>0.04</v>
      </c>
      <c r="U4582" s="78">
        <f t="shared" si="355"/>
        <v>0.2</v>
      </c>
      <c r="V4582" s="13">
        <v>0.85000000000000009</v>
      </c>
      <c r="W4582" s="78">
        <f t="shared" si="357"/>
        <v>0.23529411764705882</v>
      </c>
      <c r="X4582" s="1">
        <f>VLOOKUP(E4582,'渗透率、续签率'!AG:AJ,4,0)</f>
        <v>2847</v>
      </c>
      <c r="Y4582" s="1">
        <f t="shared" si="358"/>
        <v>669.88235294117646</v>
      </c>
      <c r="Z4582">
        <v>1</v>
      </c>
      <c r="AA4582" s="89">
        <f t="shared" si="359"/>
        <v>14235</v>
      </c>
      <c r="AH4582" s="37"/>
      <c r="AI4582" s="37"/>
      <c r="AK4582" s="37"/>
    </row>
    <row r="4583" spans="1:37" hidden="1">
      <c r="A4583" t="s">
        <v>64</v>
      </c>
      <c r="B4583" t="s">
        <v>2</v>
      </c>
      <c r="C4583" t="s">
        <v>11</v>
      </c>
      <c r="D4583" t="s">
        <v>116</v>
      </c>
      <c r="E4583" t="s">
        <v>521</v>
      </c>
      <c r="F4583" t="str">
        <f t="shared" si="356"/>
        <v>开封市舞蹈培训</v>
      </c>
      <c r="G4583" t="s">
        <v>110</v>
      </c>
      <c r="H4583" t="s">
        <v>254</v>
      </c>
      <c r="I4583" t="s">
        <v>70</v>
      </c>
      <c r="J4583">
        <v>242</v>
      </c>
      <c r="K4583">
        <v>1</v>
      </c>
      <c r="L4583" s="13">
        <f>VLOOKUP(C4583,'渗透率、续签率'!B:C,2,0)</f>
        <v>9.6000000000000002E-2</v>
      </c>
      <c r="M4583" s="6">
        <v>0</v>
      </c>
      <c r="N4583">
        <v>44</v>
      </c>
      <c r="O4583">
        <v>0</v>
      </c>
      <c r="P4583" s="6">
        <v>0</v>
      </c>
      <c r="Q4583" s="13">
        <v>5.0000000000000001E-3</v>
      </c>
      <c r="R4583" s="13">
        <v>0</v>
      </c>
      <c r="S4583" s="31">
        <v>405</v>
      </c>
      <c r="T4583" s="6">
        <f>VLOOKUP(E4583,'参数设置&amp;汇总'!S:U,3,0)</f>
        <v>0.04</v>
      </c>
      <c r="U4583" s="78">
        <f t="shared" si="355"/>
        <v>1.76</v>
      </c>
      <c r="V4583" s="13">
        <v>0.85000000000000009</v>
      </c>
      <c r="W4583" s="78">
        <f t="shared" si="357"/>
        <v>2.0705882352941174</v>
      </c>
      <c r="X4583" s="1">
        <f>VLOOKUP(E4583,'渗透率、续签率'!AG:AJ,4,0)</f>
        <v>2847</v>
      </c>
      <c r="Y4583" s="1">
        <f t="shared" si="358"/>
        <v>5894.9647058823521</v>
      </c>
      <c r="Z4583">
        <v>13</v>
      </c>
      <c r="AA4583" s="89">
        <f t="shared" si="359"/>
        <v>125268</v>
      </c>
      <c r="AH4583" s="37"/>
      <c r="AI4583" s="37"/>
      <c r="AK4583" s="37"/>
    </row>
    <row r="4584" spans="1:37" hidden="1">
      <c r="A4584" t="s">
        <v>64</v>
      </c>
      <c r="B4584" t="s">
        <v>2</v>
      </c>
      <c r="C4584" t="s">
        <v>11</v>
      </c>
      <c r="D4584" t="s">
        <v>116</v>
      </c>
      <c r="E4584" t="s">
        <v>521</v>
      </c>
      <c r="F4584" t="str">
        <f t="shared" si="356"/>
        <v>张家口市舞蹈培训</v>
      </c>
      <c r="G4584" t="s">
        <v>159</v>
      </c>
      <c r="H4584" t="s">
        <v>255</v>
      </c>
      <c r="I4584" t="s">
        <v>70</v>
      </c>
      <c r="J4584">
        <v>149</v>
      </c>
      <c r="K4584">
        <v>0</v>
      </c>
      <c r="L4584" s="13">
        <f>VLOOKUP(C4584,'渗透率、续签率'!B:C,2,0)</f>
        <v>9.6000000000000002E-2</v>
      </c>
      <c r="M4584" s="6">
        <v>0</v>
      </c>
      <c r="N4584">
        <v>39</v>
      </c>
      <c r="O4584">
        <v>0</v>
      </c>
      <c r="P4584" s="6">
        <v>0</v>
      </c>
      <c r="Q4584" s="13">
        <v>0</v>
      </c>
      <c r="R4584" s="13">
        <v>0</v>
      </c>
      <c r="S4584" s="31">
        <v>299</v>
      </c>
      <c r="T4584" s="6">
        <f>VLOOKUP(E4584,'参数设置&amp;汇总'!S:U,3,0)</f>
        <v>0.04</v>
      </c>
      <c r="U4584" s="78">
        <f t="shared" si="355"/>
        <v>1.56</v>
      </c>
      <c r="V4584" s="13">
        <v>0.85000000000000009</v>
      </c>
      <c r="W4584" s="78">
        <f t="shared" si="357"/>
        <v>1.8352941176470587</v>
      </c>
      <c r="X4584" s="1">
        <f>VLOOKUP(E4584,'渗透率、续签率'!AG:AJ,4,0)</f>
        <v>2847</v>
      </c>
      <c r="Y4584" s="1">
        <f t="shared" si="358"/>
        <v>5225.0823529411764</v>
      </c>
      <c r="Z4584">
        <v>22</v>
      </c>
      <c r="AA4584" s="89">
        <f t="shared" si="359"/>
        <v>111033</v>
      </c>
      <c r="AH4584" s="37"/>
      <c r="AI4584" s="37"/>
      <c r="AK4584" s="37"/>
    </row>
    <row r="4585" spans="1:37" hidden="1">
      <c r="A4585" t="s">
        <v>64</v>
      </c>
      <c r="B4585" t="s">
        <v>2</v>
      </c>
      <c r="C4585" t="s">
        <v>11</v>
      </c>
      <c r="D4585" t="s">
        <v>116</v>
      </c>
      <c r="E4585" t="s">
        <v>521</v>
      </c>
      <c r="F4585" t="str">
        <f t="shared" si="356"/>
        <v>张家界市舞蹈培训</v>
      </c>
      <c r="G4585" t="s">
        <v>113</v>
      </c>
      <c r="H4585" t="s">
        <v>256</v>
      </c>
      <c r="I4585" t="s">
        <v>68</v>
      </c>
      <c r="J4585">
        <v>45</v>
      </c>
      <c r="K4585">
        <v>0</v>
      </c>
      <c r="L4585" s="13">
        <f>VLOOKUP(C4585,'渗透率、续签率'!B:C,2,0)</f>
        <v>9.6000000000000002E-2</v>
      </c>
      <c r="M4585" s="6">
        <v>0</v>
      </c>
      <c r="N4585">
        <v>1</v>
      </c>
      <c r="O4585">
        <v>0</v>
      </c>
      <c r="P4585" s="6">
        <v>0</v>
      </c>
      <c r="Q4585" s="13">
        <v>0</v>
      </c>
      <c r="R4585" s="13">
        <v>0</v>
      </c>
      <c r="S4585" s="31">
        <v>49</v>
      </c>
      <c r="T4585" s="6">
        <f>VLOOKUP(E4585,'参数设置&amp;汇总'!S:U,3,0)</f>
        <v>0.04</v>
      </c>
      <c r="U4585" s="78">
        <f t="shared" si="355"/>
        <v>0.04</v>
      </c>
      <c r="V4585" s="13">
        <v>0.85000000000000009</v>
      </c>
      <c r="W4585" s="78">
        <f t="shared" si="357"/>
        <v>4.7058823529411764E-2</v>
      </c>
      <c r="X4585" s="1">
        <f>VLOOKUP(E4585,'渗透率、续签率'!AG:AJ,4,0)</f>
        <v>2847</v>
      </c>
      <c r="Y4585" s="1">
        <f t="shared" si="358"/>
        <v>133.97647058823529</v>
      </c>
      <c r="Z4585">
        <v>3</v>
      </c>
      <c r="AA4585" s="89">
        <f t="shared" si="359"/>
        <v>2847</v>
      </c>
      <c r="AH4585" s="37"/>
      <c r="AI4585" s="37"/>
      <c r="AJ4585" s="1"/>
      <c r="AK4585" s="37"/>
    </row>
    <row r="4586" spans="1:37" hidden="1">
      <c r="A4586" t="s">
        <v>64</v>
      </c>
      <c r="B4586" t="s">
        <v>2</v>
      </c>
      <c r="C4586" t="s">
        <v>11</v>
      </c>
      <c r="D4586" t="s">
        <v>116</v>
      </c>
      <c r="E4586" t="s">
        <v>521</v>
      </c>
      <c r="F4586" t="str">
        <f t="shared" si="356"/>
        <v>张掖市舞蹈培训</v>
      </c>
      <c r="G4586" t="s">
        <v>132</v>
      </c>
      <c r="H4586" t="s">
        <v>257</v>
      </c>
      <c r="I4586" t="s">
        <v>70</v>
      </c>
      <c r="J4586">
        <v>17</v>
      </c>
      <c r="K4586">
        <v>0</v>
      </c>
      <c r="L4586" s="13">
        <f>VLOOKUP(C4586,'渗透率、续签率'!B:C,2,0)</f>
        <v>9.6000000000000002E-2</v>
      </c>
      <c r="M4586" s="6">
        <v>0</v>
      </c>
      <c r="N4586">
        <v>0</v>
      </c>
      <c r="O4586">
        <v>0</v>
      </c>
      <c r="P4586" s="6">
        <v>0</v>
      </c>
      <c r="Q4586" s="13">
        <v>0</v>
      </c>
      <c r="R4586" s="13">
        <v>0</v>
      </c>
      <c r="S4586" s="31">
        <v>14</v>
      </c>
      <c r="T4586" s="6">
        <f>VLOOKUP(E4586,'参数设置&amp;汇总'!S:U,3,0)</f>
        <v>0.04</v>
      </c>
      <c r="U4586" s="78">
        <f t="shared" si="355"/>
        <v>0</v>
      </c>
      <c r="V4586" s="13">
        <v>0.85000000000000009</v>
      </c>
      <c r="W4586" s="78">
        <f t="shared" si="357"/>
        <v>0</v>
      </c>
      <c r="X4586" s="1">
        <f>VLOOKUP(E4586,'渗透率、续签率'!AG:AJ,4,0)</f>
        <v>2847</v>
      </c>
      <c r="Y4586" s="1">
        <f t="shared" si="358"/>
        <v>0</v>
      </c>
      <c r="Z4586">
        <v>0</v>
      </c>
      <c r="AA4586" s="89">
        <f t="shared" si="359"/>
        <v>0</v>
      </c>
    </row>
    <row r="4587" spans="1:37" hidden="1">
      <c r="A4587" t="s">
        <v>64</v>
      </c>
      <c r="B4587" t="s">
        <v>2</v>
      </c>
      <c r="C4587" t="s">
        <v>11</v>
      </c>
      <c r="D4587" t="s">
        <v>116</v>
      </c>
      <c r="E4587" t="s">
        <v>521</v>
      </c>
      <c r="F4587" t="str">
        <f t="shared" si="356"/>
        <v>徐州市舞蹈培训</v>
      </c>
      <c r="G4587" t="s">
        <v>73</v>
      </c>
      <c r="H4587" t="s">
        <v>258</v>
      </c>
      <c r="I4587" t="s">
        <v>70</v>
      </c>
      <c r="J4587">
        <v>473</v>
      </c>
      <c r="K4587">
        <v>1</v>
      </c>
      <c r="L4587" s="13">
        <f>VLOOKUP(C4587,'渗透率、续签率'!B:C,2,0)</f>
        <v>9.6000000000000002E-2</v>
      </c>
      <c r="M4587" s="6">
        <v>0</v>
      </c>
      <c r="N4587">
        <v>56</v>
      </c>
      <c r="O4587">
        <v>1</v>
      </c>
      <c r="P4587" s="6">
        <v>0.02</v>
      </c>
      <c r="Q4587" s="13">
        <v>1.7999999999999999E-2</v>
      </c>
      <c r="R4587" s="13">
        <v>0</v>
      </c>
      <c r="S4587" s="31">
        <v>611</v>
      </c>
      <c r="T4587" s="6">
        <f>VLOOKUP(E4587,'参数设置&amp;汇总'!S:U,3,0)</f>
        <v>0.04</v>
      </c>
      <c r="U4587" s="78">
        <f t="shared" si="355"/>
        <v>2.2400000000000002</v>
      </c>
      <c r="V4587" s="13">
        <v>0.85000000000000009</v>
      </c>
      <c r="W4587" s="78">
        <f t="shared" si="357"/>
        <v>2.5223529411764707</v>
      </c>
      <c r="X4587" s="1">
        <f>VLOOKUP(E4587,'渗透率、续签率'!AG:AJ,4,0)</f>
        <v>2847</v>
      </c>
      <c r="Y4587" s="1">
        <f t="shared" si="358"/>
        <v>7181.1388235294116</v>
      </c>
      <c r="Z4587">
        <v>46</v>
      </c>
      <c r="AA4587" s="89">
        <f t="shared" si="359"/>
        <v>159432</v>
      </c>
      <c r="AH4587" s="37"/>
      <c r="AI4587" s="37"/>
      <c r="AJ4587" s="1"/>
      <c r="AK4587" s="37"/>
    </row>
    <row r="4588" spans="1:37" hidden="1">
      <c r="A4588" t="s">
        <v>64</v>
      </c>
      <c r="B4588" t="s">
        <v>2</v>
      </c>
      <c r="C4588" t="s">
        <v>11</v>
      </c>
      <c r="D4588" t="s">
        <v>116</v>
      </c>
      <c r="E4588" t="s">
        <v>521</v>
      </c>
      <c r="F4588" t="str">
        <f t="shared" si="356"/>
        <v>德宏傣族景颇族自治州舞蹈培训</v>
      </c>
      <c r="G4588" t="s">
        <v>99</v>
      </c>
      <c r="H4588" t="s">
        <v>259</v>
      </c>
      <c r="I4588" t="s">
        <v>68</v>
      </c>
      <c r="J4588">
        <v>42</v>
      </c>
      <c r="K4588">
        <v>0</v>
      </c>
      <c r="L4588" s="13">
        <f>VLOOKUP(C4588,'渗透率、续签率'!B:C,2,0)</f>
        <v>9.6000000000000002E-2</v>
      </c>
      <c r="M4588" s="6">
        <v>0</v>
      </c>
      <c r="N4588">
        <v>0</v>
      </c>
      <c r="O4588">
        <v>0</v>
      </c>
      <c r="P4588" s="6">
        <v>0</v>
      </c>
      <c r="Q4588" s="13">
        <v>0</v>
      </c>
      <c r="R4588" s="13">
        <v>0</v>
      </c>
      <c r="S4588" s="31">
        <v>21</v>
      </c>
      <c r="T4588" s="6">
        <f>VLOOKUP(E4588,'参数设置&amp;汇总'!S:U,3,0)</f>
        <v>0.04</v>
      </c>
      <c r="U4588" s="78">
        <f t="shared" si="355"/>
        <v>0</v>
      </c>
      <c r="V4588" s="13">
        <v>0.85000000000000009</v>
      </c>
      <c r="W4588" s="78">
        <f t="shared" si="357"/>
        <v>0</v>
      </c>
      <c r="X4588" s="1">
        <f>VLOOKUP(E4588,'渗透率、续签率'!AG:AJ,4,0)</f>
        <v>2847</v>
      </c>
      <c r="Y4588" s="1">
        <f t="shared" si="358"/>
        <v>0</v>
      </c>
      <c r="Z4588">
        <v>1</v>
      </c>
      <c r="AA4588" s="89">
        <f t="shared" si="359"/>
        <v>0</v>
      </c>
      <c r="AH4588" s="37"/>
      <c r="AI4588" s="37"/>
      <c r="AJ4588" s="1"/>
      <c r="AK4588" s="37"/>
    </row>
    <row r="4589" spans="1:37" hidden="1">
      <c r="A4589" t="s">
        <v>64</v>
      </c>
      <c r="B4589" t="s">
        <v>2</v>
      </c>
      <c r="C4589" t="s">
        <v>11</v>
      </c>
      <c r="D4589" t="s">
        <v>116</v>
      </c>
      <c r="E4589" t="s">
        <v>521</v>
      </c>
      <c r="F4589" t="str">
        <f t="shared" si="356"/>
        <v>德州市舞蹈培训</v>
      </c>
      <c r="G4589" t="s">
        <v>103</v>
      </c>
      <c r="H4589" t="s">
        <v>260</v>
      </c>
      <c r="I4589" t="s">
        <v>70</v>
      </c>
      <c r="J4589">
        <v>171</v>
      </c>
      <c r="K4589">
        <v>1</v>
      </c>
      <c r="L4589" s="13">
        <f>VLOOKUP(C4589,'渗透率、续签率'!B:C,2,0)</f>
        <v>9.6000000000000002E-2</v>
      </c>
      <c r="M4589" s="6">
        <v>0.01</v>
      </c>
      <c r="N4589">
        <v>32</v>
      </c>
      <c r="O4589">
        <v>0</v>
      </c>
      <c r="P4589" s="6">
        <v>0</v>
      </c>
      <c r="Q4589" s="13">
        <v>5.0000000000000001E-3</v>
      </c>
      <c r="R4589" s="13">
        <v>0</v>
      </c>
      <c r="S4589" s="31">
        <v>289</v>
      </c>
      <c r="T4589" s="6">
        <f>VLOOKUP(E4589,'参数设置&amp;汇总'!S:U,3,0)</f>
        <v>0.04</v>
      </c>
      <c r="U4589" s="78">
        <f t="shared" si="355"/>
        <v>1.28</v>
      </c>
      <c r="V4589" s="13">
        <v>0.85000000000000009</v>
      </c>
      <c r="W4589" s="78">
        <f t="shared" si="357"/>
        <v>1.5058823529411764</v>
      </c>
      <c r="X4589" s="1">
        <f>VLOOKUP(E4589,'渗透率、续签率'!AG:AJ,4,0)</f>
        <v>2847</v>
      </c>
      <c r="Y4589" s="1">
        <f t="shared" si="358"/>
        <v>4287.2470588235292</v>
      </c>
      <c r="Z4589">
        <v>6</v>
      </c>
      <c r="AA4589" s="89">
        <f t="shared" si="359"/>
        <v>91104</v>
      </c>
      <c r="AH4589" s="37"/>
      <c r="AI4589" s="37"/>
      <c r="AK4589" s="37"/>
    </row>
    <row r="4590" spans="1:37" hidden="1">
      <c r="A4590" t="s">
        <v>64</v>
      </c>
      <c r="B4590" t="s">
        <v>2</v>
      </c>
      <c r="C4590" t="s">
        <v>11</v>
      </c>
      <c r="D4590" t="s">
        <v>116</v>
      </c>
      <c r="E4590" t="s">
        <v>521</v>
      </c>
      <c r="F4590" t="str">
        <f t="shared" si="356"/>
        <v>德阳市舞蹈培训</v>
      </c>
      <c r="G4590" t="s">
        <v>77</v>
      </c>
      <c r="H4590" t="s">
        <v>261</v>
      </c>
      <c r="I4590" t="s">
        <v>70</v>
      </c>
      <c r="J4590">
        <v>115</v>
      </c>
      <c r="K4590">
        <v>0</v>
      </c>
      <c r="L4590" s="13">
        <f>VLOOKUP(C4590,'渗透率、续签率'!B:C,2,0)</f>
        <v>9.6000000000000002E-2</v>
      </c>
      <c r="M4590" s="6">
        <v>0</v>
      </c>
      <c r="N4590">
        <v>35</v>
      </c>
      <c r="O4590">
        <v>0</v>
      </c>
      <c r="P4590" s="6">
        <v>0</v>
      </c>
      <c r="Q4590" s="13">
        <v>0</v>
      </c>
      <c r="R4590" s="13">
        <v>0</v>
      </c>
      <c r="S4590" s="31">
        <v>222</v>
      </c>
      <c r="T4590" s="6">
        <f>VLOOKUP(E4590,'参数设置&amp;汇总'!S:U,3,0)</f>
        <v>0.04</v>
      </c>
      <c r="U4590" s="78">
        <f t="shared" si="355"/>
        <v>1.4000000000000001</v>
      </c>
      <c r="V4590" s="13">
        <v>0.85000000000000009</v>
      </c>
      <c r="W4590" s="78">
        <f t="shared" si="357"/>
        <v>1.6470588235294117</v>
      </c>
      <c r="X4590" s="1">
        <f>VLOOKUP(E4590,'渗透率、续签率'!AG:AJ,4,0)</f>
        <v>2847</v>
      </c>
      <c r="Y4590" s="1">
        <f t="shared" si="358"/>
        <v>4689.1764705882351</v>
      </c>
      <c r="Z4590">
        <v>20</v>
      </c>
      <c r="AA4590" s="89">
        <f t="shared" si="359"/>
        <v>99645</v>
      </c>
      <c r="AH4590" s="37"/>
      <c r="AI4590" s="37"/>
      <c r="AK4590" s="37"/>
    </row>
    <row r="4591" spans="1:37" hidden="1">
      <c r="A4591" t="s">
        <v>64</v>
      </c>
      <c r="B4591" t="s">
        <v>2</v>
      </c>
      <c r="C4591" t="s">
        <v>11</v>
      </c>
      <c r="D4591" t="s">
        <v>116</v>
      </c>
      <c r="E4591" t="s">
        <v>521</v>
      </c>
      <c r="F4591" t="str">
        <f t="shared" si="356"/>
        <v>忻州市舞蹈培训</v>
      </c>
      <c r="G4591" t="s">
        <v>134</v>
      </c>
      <c r="H4591" t="s">
        <v>262</v>
      </c>
      <c r="I4591" t="s">
        <v>70</v>
      </c>
      <c r="J4591">
        <v>74</v>
      </c>
      <c r="K4591">
        <v>0</v>
      </c>
      <c r="L4591" s="13">
        <f>VLOOKUP(C4591,'渗透率、续签率'!B:C,2,0)</f>
        <v>9.6000000000000002E-2</v>
      </c>
      <c r="M4591" s="6">
        <v>0</v>
      </c>
      <c r="N4591">
        <v>22</v>
      </c>
      <c r="O4591">
        <v>0</v>
      </c>
      <c r="P4591" s="6">
        <v>0</v>
      </c>
      <c r="Q4591" s="13">
        <v>7.2999999999999995E-2</v>
      </c>
      <c r="R4591" s="13">
        <v>0</v>
      </c>
      <c r="S4591" s="31">
        <v>168</v>
      </c>
      <c r="T4591" s="6">
        <f>VLOOKUP(E4591,'参数设置&amp;汇总'!S:U,3,0)</f>
        <v>0.04</v>
      </c>
      <c r="U4591" s="78">
        <f t="shared" si="355"/>
        <v>0.88</v>
      </c>
      <c r="V4591" s="13">
        <v>0.85000000000000009</v>
      </c>
      <c r="W4591" s="78">
        <f t="shared" si="357"/>
        <v>1.0352941176470587</v>
      </c>
      <c r="X4591" s="1">
        <f>VLOOKUP(E4591,'渗透率、续签率'!AG:AJ,4,0)</f>
        <v>2847</v>
      </c>
      <c r="Y4591" s="1">
        <f t="shared" si="358"/>
        <v>2947.482352941176</v>
      </c>
      <c r="Z4591">
        <v>4</v>
      </c>
      <c r="AA4591" s="89">
        <f t="shared" si="359"/>
        <v>62634</v>
      </c>
      <c r="AH4591" s="37"/>
      <c r="AI4591" s="37"/>
      <c r="AK4591" s="37"/>
    </row>
    <row r="4592" spans="1:37" hidden="1">
      <c r="A4592" t="s">
        <v>64</v>
      </c>
      <c r="B4592" t="s">
        <v>2</v>
      </c>
      <c r="C4592" t="s">
        <v>11</v>
      </c>
      <c r="D4592" t="s">
        <v>116</v>
      </c>
      <c r="E4592" t="s">
        <v>521</v>
      </c>
      <c r="F4592" t="str">
        <f t="shared" si="356"/>
        <v>怀化市舞蹈培训</v>
      </c>
      <c r="G4592" t="s">
        <v>113</v>
      </c>
      <c r="H4592" t="s">
        <v>263</v>
      </c>
      <c r="I4592" t="s">
        <v>68</v>
      </c>
      <c r="J4592">
        <v>161</v>
      </c>
      <c r="K4592">
        <v>0</v>
      </c>
      <c r="L4592" s="13">
        <f>VLOOKUP(C4592,'渗透率、续签率'!B:C,2,0)</f>
        <v>9.6000000000000002E-2</v>
      </c>
      <c r="M4592" s="6">
        <v>0</v>
      </c>
      <c r="N4592">
        <v>19</v>
      </c>
      <c r="O4592">
        <v>0</v>
      </c>
      <c r="P4592" s="6">
        <v>0</v>
      </c>
      <c r="Q4592" s="13">
        <v>0</v>
      </c>
      <c r="R4592" s="13">
        <v>0</v>
      </c>
      <c r="S4592" s="31">
        <v>179</v>
      </c>
      <c r="T4592" s="6">
        <f>VLOOKUP(E4592,'参数设置&amp;汇总'!S:U,3,0)</f>
        <v>0.04</v>
      </c>
      <c r="U4592" s="78">
        <f t="shared" si="355"/>
        <v>0.76</v>
      </c>
      <c r="V4592" s="13">
        <v>0.85000000000000009</v>
      </c>
      <c r="W4592" s="78">
        <f t="shared" si="357"/>
        <v>0.89411764705882346</v>
      </c>
      <c r="X4592" s="1">
        <f>VLOOKUP(E4592,'渗透率、续签率'!AG:AJ,4,0)</f>
        <v>2847</v>
      </c>
      <c r="Y4592" s="1">
        <f t="shared" si="358"/>
        <v>2545.5529411764705</v>
      </c>
      <c r="Z4592">
        <v>4</v>
      </c>
      <c r="AA4592" s="89">
        <f t="shared" si="359"/>
        <v>54093</v>
      </c>
      <c r="AH4592" s="37"/>
      <c r="AI4592" s="37"/>
      <c r="AK4592" s="37"/>
    </row>
    <row r="4593" spans="1:37" hidden="1">
      <c r="A4593" t="s">
        <v>64</v>
      </c>
      <c r="B4593" t="s">
        <v>2</v>
      </c>
      <c r="C4593" t="s">
        <v>11</v>
      </c>
      <c r="D4593" t="s">
        <v>116</v>
      </c>
      <c r="E4593" t="s">
        <v>521</v>
      </c>
      <c r="F4593" t="str">
        <f t="shared" si="356"/>
        <v>怒江傈僳族自治州舞蹈培训</v>
      </c>
      <c r="G4593" t="s">
        <v>99</v>
      </c>
      <c r="H4593" t="s">
        <v>264</v>
      </c>
      <c r="I4593" t="s">
        <v>68</v>
      </c>
      <c r="J4593">
        <v>10</v>
      </c>
      <c r="K4593">
        <v>0</v>
      </c>
      <c r="L4593" s="13">
        <f>VLOOKUP(C4593,'渗透率、续签率'!B:C,2,0)</f>
        <v>9.6000000000000002E-2</v>
      </c>
      <c r="M4593" s="6">
        <v>0</v>
      </c>
      <c r="N4593">
        <v>0</v>
      </c>
      <c r="O4593">
        <v>0</v>
      </c>
      <c r="P4593" s="6">
        <v>0</v>
      </c>
      <c r="Q4593" s="13">
        <v>0</v>
      </c>
      <c r="R4593" s="13">
        <v>0</v>
      </c>
      <c r="S4593" s="31">
        <v>4</v>
      </c>
      <c r="T4593" s="6">
        <f>VLOOKUP(E4593,'参数设置&amp;汇总'!S:U,3,0)</f>
        <v>0.04</v>
      </c>
      <c r="U4593" s="78">
        <f t="shared" si="355"/>
        <v>0</v>
      </c>
      <c r="V4593" s="13">
        <v>0.85000000000000009</v>
      </c>
      <c r="W4593" s="78">
        <f t="shared" si="357"/>
        <v>0</v>
      </c>
      <c r="X4593" s="1">
        <f>VLOOKUP(E4593,'渗透率、续签率'!AG:AJ,4,0)</f>
        <v>2847</v>
      </c>
      <c r="Y4593" s="1">
        <f t="shared" si="358"/>
        <v>0</v>
      </c>
      <c r="Z4593">
        <v>0</v>
      </c>
      <c r="AA4593" s="89">
        <f t="shared" si="359"/>
        <v>0</v>
      </c>
      <c r="AH4593" s="37"/>
      <c r="AI4593" s="37"/>
      <c r="AJ4593" s="1"/>
      <c r="AK4593" s="37"/>
    </row>
    <row r="4594" spans="1:37" hidden="1">
      <c r="A4594" t="s">
        <v>64</v>
      </c>
      <c r="B4594" t="s">
        <v>2</v>
      </c>
      <c r="C4594" t="s">
        <v>11</v>
      </c>
      <c r="D4594" t="s">
        <v>116</v>
      </c>
      <c r="E4594" t="s">
        <v>521</v>
      </c>
      <c r="F4594" t="str">
        <f t="shared" si="356"/>
        <v>恩施土家族苗族自治州舞蹈培训</v>
      </c>
      <c r="G4594" t="s">
        <v>81</v>
      </c>
      <c r="H4594" t="s">
        <v>265</v>
      </c>
      <c r="I4594" t="s">
        <v>68</v>
      </c>
      <c r="J4594">
        <v>119</v>
      </c>
      <c r="K4594">
        <v>0</v>
      </c>
      <c r="L4594" s="13">
        <f>VLOOKUP(C4594,'渗透率、续签率'!B:C,2,0)</f>
        <v>9.6000000000000002E-2</v>
      </c>
      <c r="M4594" s="6">
        <v>0</v>
      </c>
      <c r="N4594">
        <v>9</v>
      </c>
      <c r="O4594">
        <v>0</v>
      </c>
      <c r="P4594" s="6">
        <v>0</v>
      </c>
      <c r="Q4594" s="13">
        <v>1.7000000000000001E-2</v>
      </c>
      <c r="R4594" s="13">
        <v>0</v>
      </c>
      <c r="S4594" s="31">
        <v>148</v>
      </c>
      <c r="T4594" s="6">
        <f>VLOOKUP(E4594,'参数设置&amp;汇总'!S:U,3,0)</f>
        <v>0.04</v>
      </c>
      <c r="U4594" s="78">
        <f t="shared" si="355"/>
        <v>0.36</v>
      </c>
      <c r="V4594" s="13">
        <v>0.85000000000000009</v>
      </c>
      <c r="W4594" s="78">
        <f t="shared" si="357"/>
        <v>0.42352941176470582</v>
      </c>
      <c r="X4594" s="1">
        <f>VLOOKUP(E4594,'渗透率、续签率'!AG:AJ,4,0)</f>
        <v>2847</v>
      </c>
      <c r="Y4594" s="1">
        <f t="shared" si="358"/>
        <v>1205.7882352941174</v>
      </c>
      <c r="Z4594">
        <v>3</v>
      </c>
      <c r="AA4594" s="89">
        <f t="shared" si="359"/>
        <v>25623</v>
      </c>
      <c r="AH4594" s="37"/>
      <c r="AI4594" s="37"/>
      <c r="AK4594" s="37"/>
    </row>
    <row r="4595" spans="1:37" hidden="1">
      <c r="A4595" t="s">
        <v>64</v>
      </c>
      <c r="B4595" t="s">
        <v>2</v>
      </c>
      <c r="C4595" t="s">
        <v>11</v>
      </c>
      <c r="D4595" t="s">
        <v>116</v>
      </c>
      <c r="E4595" t="s">
        <v>521</v>
      </c>
      <c r="F4595" t="str">
        <f t="shared" si="356"/>
        <v>惠州市舞蹈培训</v>
      </c>
      <c r="G4595" t="s">
        <v>75</v>
      </c>
      <c r="H4595" t="s">
        <v>266</v>
      </c>
      <c r="I4595" t="s">
        <v>68</v>
      </c>
      <c r="J4595">
        <v>405</v>
      </c>
      <c r="K4595">
        <v>0</v>
      </c>
      <c r="L4595" s="13">
        <f>VLOOKUP(C4595,'渗透率、续签率'!B:C,2,0)</f>
        <v>9.6000000000000002E-2</v>
      </c>
      <c r="M4595" s="6">
        <v>0</v>
      </c>
      <c r="N4595">
        <v>162</v>
      </c>
      <c r="O4595">
        <v>0</v>
      </c>
      <c r="P4595" s="6">
        <v>0</v>
      </c>
      <c r="Q4595" s="13">
        <v>0.04</v>
      </c>
      <c r="R4595" s="13">
        <v>0</v>
      </c>
      <c r="S4595" s="31">
        <v>1246</v>
      </c>
      <c r="T4595" s="6">
        <f>VLOOKUP(E4595,'参数设置&amp;汇总'!S:U,3,0)</f>
        <v>0.04</v>
      </c>
      <c r="U4595" s="78">
        <f t="shared" si="355"/>
        <v>6.48</v>
      </c>
      <c r="V4595" s="13">
        <v>0.85000000000000009</v>
      </c>
      <c r="W4595" s="78">
        <f t="shared" si="357"/>
        <v>7.6235294117647054</v>
      </c>
      <c r="X4595" s="1">
        <f>VLOOKUP(E4595,'渗透率、续签率'!AG:AJ,4,0)</f>
        <v>2847</v>
      </c>
      <c r="Y4595" s="1">
        <f t="shared" si="358"/>
        <v>21704.188235294117</v>
      </c>
      <c r="Z4595">
        <v>72</v>
      </c>
      <c r="AA4595" s="89">
        <f t="shared" si="359"/>
        <v>461214</v>
      </c>
      <c r="AH4595" s="37"/>
      <c r="AI4595" s="37"/>
      <c r="AK4595" s="37"/>
    </row>
    <row r="4596" spans="1:37" hidden="1">
      <c r="A4596" t="s">
        <v>64</v>
      </c>
      <c r="B4596" t="s">
        <v>2</v>
      </c>
      <c r="C4596" t="s">
        <v>11</v>
      </c>
      <c r="D4596" t="s">
        <v>116</v>
      </c>
      <c r="E4596" t="s">
        <v>521</v>
      </c>
      <c r="F4596" t="str">
        <f t="shared" si="356"/>
        <v>扬州市舞蹈培训</v>
      </c>
      <c r="G4596" t="s">
        <v>73</v>
      </c>
      <c r="H4596" t="s">
        <v>267</v>
      </c>
      <c r="I4596" t="s">
        <v>70</v>
      </c>
      <c r="J4596">
        <v>186</v>
      </c>
      <c r="K4596">
        <v>0</v>
      </c>
      <c r="L4596" s="13">
        <f>VLOOKUP(C4596,'渗透率、续签率'!B:C,2,0)</f>
        <v>9.6000000000000002E-2</v>
      </c>
      <c r="M4596" s="6">
        <v>0</v>
      </c>
      <c r="N4596">
        <v>25</v>
      </c>
      <c r="O4596">
        <v>0</v>
      </c>
      <c r="P4596" s="6">
        <v>0</v>
      </c>
      <c r="Q4596" s="13">
        <v>0</v>
      </c>
      <c r="R4596" s="13">
        <v>0</v>
      </c>
      <c r="S4596" s="31">
        <v>284</v>
      </c>
      <c r="T4596" s="6">
        <f>VLOOKUP(E4596,'参数设置&amp;汇总'!S:U,3,0)</f>
        <v>0.04</v>
      </c>
      <c r="U4596" s="78">
        <f t="shared" si="355"/>
        <v>1</v>
      </c>
      <c r="V4596" s="13">
        <v>0.85000000000000009</v>
      </c>
      <c r="W4596" s="78">
        <f t="shared" si="357"/>
        <v>1.1764705882352939</v>
      </c>
      <c r="X4596" s="1">
        <f>VLOOKUP(E4596,'渗透率、续签率'!AG:AJ,4,0)</f>
        <v>2847</v>
      </c>
      <c r="Y4596" s="1">
        <f t="shared" si="358"/>
        <v>3349.411764705882</v>
      </c>
      <c r="Z4596">
        <v>41</v>
      </c>
      <c r="AA4596" s="89">
        <f t="shared" si="359"/>
        <v>71175</v>
      </c>
      <c r="AH4596" s="37"/>
      <c r="AI4596" s="37"/>
      <c r="AK4596" s="37"/>
    </row>
    <row r="4597" spans="1:37" hidden="1">
      <c r="A4597" t="s">
        <v>64</v>
      </c>
      <c r="B4597" t="s">
        <v>2</v>
      </c>
      <c r="C4597" t="s">
        <v>11</v>
      </c>
      <c r="D4597" t="s">
        <v>116</v>
      </c>
      <c r="E4597" t="s">
        <v>521</v>
      </c>
      <c r="F4597" t="str">
        <f t="shared" si="356"/>
        <v>承德市舞蹈培训</v>
      </c>
      <c r="G4597" t="s">
        <v>159</v>
      </c>
      <c r="H4597" t="s">
        <v>268</v>
      </c>
      <c r="I4597" t="s">
        <v>70</v>
      </c>
      <c r="J4597">
        <v>76</v>
      </c>
      <c r="K4597">
        <v>0</v>
      </c>
      <c r="L4597" s="13">
        <f>VLOOKUP(C4597,'渗透率、续签率'!B:C,2,0)</f>
        <v>9.6000000000000002E-2</v>
      </c>
      <c r="M4597" s="6">
        <v>0</v>
      </c>
      <c r="N4597">
        <v>6</v>
      </c>
      <c r="O4597">
        <v>0</v>
      </c>
      <c r="P4597" s="6">
        <v>0</v>
      </c>
      <c r="Q4597" s="13">
        <v>0</v>
      </c>
      <c r="R4597" s="13">
        <v>0</v>
      </c>
      <c r="S4597" s="31">
        <v>119</v>
      </c>
      <c r="T4597" s="6">
        <f>VLOOKUP(E4597,'参数设置&amp;汇总'!S:U,3,0)</f>
        <v>0.04</v>
      </c>
      <c r="U4597" s="78">
        <f t="shared" si="355"/>
        <v>0.24</v>
      </c>
      <c r="V4597" s="13">
        <v>0.85000000000000009</v>
      </c>
      <c r="W4597" s="78">
        <f t="shared" si="357"/>
        <v>0.28235294117647053</v>
      </c>
      <c r="X4597" s="1">
        <f>VLOOKUP(E4597,'渗透率、续签率'!AG:AJ,4,0)</f>
        <v>2847</v>
      </c>
      <c r="Y4597" s="1">
        <f t="shared" si="358"/>
        <v>803.85882352941155</v>
      </c>
      <c r="Z4597">
        <v>8</v>
      </c>
      <c r="AA4597" s="89">
        <f t="shared" si="359"/>
        <v>17082</v>
      </c>
      <c r="AH4597" s="37"/>
      <c r="AI4597" s="37"/>
      <c r="AK4597" s="37"/>
    </row>
    <row r="4598" spans="1:37" hidden="1">
      <c r="A4598" t="s">
        <v>64</v>
      </c>
      <c r="B4598" t="s">
        <v>2</v>
      </c>
      <c r="C4598" t="s">
        <v>11</v>
      </c>
      <c r="D4598" t="s">
        <v>116</v>
      </c>
      <c r="E4598" t="s">
        <v>521</v>
      </c>
      <c r="F4598" t="str">
        <f t="shared" si="356"/>
        <v>抚州市舞蹈培训</v>
      </c>
      <c r="G4598" t="s">
        <v>90</v>
      </c>
      <c r="H4598" t="s">
        <v>269</v>
      </c>
      <c r="I4598" t="s">
        <v>68</v>
      </c>
      <c r="J4598">
        <v>106</v>
      </c>
      <c r="K4598">
        <v>1</v>
      </c>
      <c r="L4598" s="13">
        <f>VLOOKUP(C4598,'渗透率、续签率'!B:C,2,0)</f>
        <v>9.6000000000000002E-2</v>
      </c>
      <c r="M4598" s="6">
        <v>0.01</v>
      </c>
      <c r="N4598">
        <v>14</v>
      </c>
      <c r="O4598">
        <v>1</v>
      </c>
      <c r="P4598" s="6">
        <v>7.0000000000000007E-2</v>
      </c>
      <c r="Q4598" s="13">
        <v>0.10100000000000001</v>
      </c>
      <c r="R4598" s="13">
        <v>0</v>
      </c>
      <c r="S4598" s="31">
        <v>142</v>
      </c>
      <c r="T4598" s="6">
        <f>VLOOKUP(E4598,'参数设置&amp;汇总'!S:U,3,0)</f>
        <v>0.04</v>
      </c>
      <c r="U4598" s="78">
        <f t="shared" si="355"/>
        <v>1</v>
      </c>
      <c r="V4598" s="13">
        <v>0.85000000000000009</v>
      </c>
      <c r="W4598" s="78">
        <f t="shared" si="357"/>
        <v>1.0635294117647058</v>
      </c>
      <c r="X4598" s="1">
        <f>VLOOKUP(E4598,'渗透率、续签率'!AG:AJ,4,0)</f>
        <v>2847</v>
      </c>
      <c r="Y4598" s="1">
        <f t="shared" si="358"/>
        <v>3027.8682352941173</v>
      </c>
      <c r="Z4598">
        <v>8</v>
      </c>
      <c r="AA4598" s="89">
        <f t="shared" si="359"/>
        <v>39858</v>
      </c>
      <c r="AH4598" s="37"/>
      <c r="AI4598" s="37"/>
      <c r="AK4598" s="37"/>
    </row>
    <row r="4599" spans="1:37" hidden="1">
      <c r="A4599" t="s">
        <v>64</v>
      </c>
      <c r="B4599" t="s">
        <v>2</v>
      </c>
      <c r="C4599" t="s">
        <v>11</v>
      </c>
      <c r="D4599" t="s">
        <v>116</v>
      </c>
      <c r="E4599" t="s">
        <v>521</v>
      </c>
      <c r="F4599" t="str">
        <f t="shared" si="356"/>
        <v>抚顺市舞蹈培训</v>
      </c>
      <c r="G4599" t="s">
        <v>101</v>
      </c>
      <c r="H4599" t="s">
        <v>270</v>
      </c>
      <c r="I4599" t="s">
        <v>70</v>
      </c>
      <c r="J4599">
        <v>76</v>
      </c>
      <c r="K4599">
        <v>0</v>
      </c>
      <c r="L4599" s="13">
        <f>VLOOKUP(C4599,'渗透率、续签率'!B:C,2,0)</f>
        <v>9.6000000000000002E-2</v>
      </c>
      <c r="M4599" s="6">
        <v>0</v>
      </c>
      <c r="N4599">
        <v>3</v>
      </c>
      <c r="O4599">
        <v>0</v>
      </c>
      <c r="P4599" s="6">
        <v>0</v>
      </c>
      <c r="Q4599" s="13">
        <v>5.0999999999999997E-2</v>
      </c>
      <c r="R4599" s="13">
        <v>0</v>
      </c>
      <c r="S4599" s="31">
        <v>89</v>
      </c>
      <c r="T4599" s="6">
        <f>VLOOKUP(E4599,'参数设置&amp;汇总'!S:U,3,0)</f>
        <v>0.04</v>
      </c>
      <c r="U4599" s="78">
        <f t="shared" si="355"/>
        <v>0.12</v>
      </c>
      <c r="V4599" s="13">
        <v>0.85000000000000009</v>
      </c>
      <c r="W4599" s="78">
        <f t="shared" si="357"/>
        <v>0.14117647058823526</v>
      </c>
      <c r="X4599" s="1">
        <f>VLOOKUP(E4599,'渗透率、续签率'!AG:AJ,4,0)</f>
        <v>2847</v>
      </c>
      <c r="Y4599" s="1">
        <f t="shared" si="358"/>
        <v>401.92941176470578</v>
      </c>
      <c r="Z4599">
        <v>3</v>
      </c>
      <c r="AA4599" s="89">
        <f t="shared" si="359"/>
        <v>8541</v>
      </c>
      <c r="AH4599" s="37"/>
      <c r="AI4599" s="37"/>
      <c r="AJ4599" s="1"/>
      <c r="AK4599" s="37"/>
    </row>
    <row r="4600" spans="1:37" hidden="1">
      <c r="A4600" t="s">
        <v>64</v>
      </c>
      <c r="B4600" t="s">
        <v>2</v>
      </c>
      <c r="C4600" t="s">
        <v>11</v>
      </c>
      <c r="D4600" t="s">
        <v>116</v>
      </c>
      <c r="E4600" t="s">
        <v>521</v>
      </c>
      <c r="F4600" t="str">
        <f t="shared" si="356"/>
        <v>拉萨市舞蹈培训</v>
      </c>
      <c r="G4600" t="s">
        <v>237</v>
      </c>
      <c r="H4600" t="s">
        <v>271</v>
      </c>
      <c r="I4600" t="s">
        <v>57</v>
      </c>
      <c r="J4600">
        <v>9</v>
      </c>
      <c r="K4600">
        <v>0</v>
      </c>
      <c r="L4600" s="13">
        <f>VLOOKUP(C4600,'渗透率、续签率'!B:C,2,0)</f>
        <v>9.6000000000000002E-2</v>
      </c>
      <c r="M4600" s="6">
        <v>0</v>
      </c>
      <c r="N4600">
        <v>3</v>
      </c>
      <c r="O4600">
        <v>0</v>
      </c>
      <c r="P4600" s="6">
        <v>0</v>
      </c>
      <c r="Q4600" s="13">
        <v>0</v>
      </c>
      <c r="R4600" s="13">
        <v>0</v>
      </c>
      <c r="S4600" s="31">
        <v>23</v>
      </c>
      <c r="T4600" s="6">
        <f>VLOOKUP(E4600,'参数设置&amp;汇总'!S:U,3,0)</f>
        <v>0.04</v>
      </c>
      <c r="U4600" s="78">
        <f t="shared" si="355"/>
        <v>0.12</v>
      </c>
      <c r="V4600" s="13">
        <v>0.85000000000000009</v>
      </c>
      <c r="W4600" s="78">
        <f t="shared" si="357"/>
        <v>0.14117647058823526</v>
      </c>
      <c r="X4600" s="1">
        <f>VLOOKUP(E4600,'渗透率、续签率'!AG:AJ,4,0)</f>
        <v>2847</v>
      </c>
      <c r="Y4600" s="1">
        <f t="shared" si="358"/>
        <v>401.92941176470578</v>
      </c>
      <c r="Z4600">
        <v>2</v>
      </c>
      <c r="AA4600" s="89">
        <f t="shared" si="359"/>
        <v>8541</v>
      </c>
      <c r="AH4600" s="37"/>
      <c r="AI4600" s="37"/>
      <c r="AK4600" s="37"/>
    </row>
    <row r="4601" spans="1:37" hidden="1">
      <c r="A4601" t="s">
        <v>64</v>
      </c>
      <c r="B4601" t="s">
        <v>2</v>
      </c>
      <c r="C4601" t="s">
        <v>11</v>
      </c>
      <c r="D4601" t="s">
        <v>116</v>
      </c>
      <c r="E4601" t="s">
        <v>521</v>
      </c>
      <c r="F4601" t="str">
        <f t="shared" si="356"/>
        <v>揭阳市舞蹈培训</v>
      </c>
      <c r="G4601" t="s">
        <v>75</v>
      </c>
      <c r="H4601" t="s">
        <v>272</v>
      </c>
      <c r="I4601" t="s">
        <v>68</v>
      </c>
      <c r="J4601">
        <v>304</v>
      </c>
      <c r="K4601">
        <v>0</v>
      </c>
      <c r="L4601" s="13">
        <f>VLOOKUP(C4601,'渗透率、续签率'!B:C,2,0)</f>
        <v>9.6000000000000002E-2</v>
      </c>
      <c r="M4601" s="6">
        <v>0</v>
      </c>
      <c r="N4601">
        <v>18</v>
      </c>
      <c r="O4601">
        <v>0</v>
      </c>
      <c r="P4601" s="6">
        <v>0</v>
      </c>
      <c r="Q4601" s="13">
        <v>1.7000000000000001E-2</v>
      </c>
      <c r="R4601" s="13">
        <v>0</v>
      </c>
      <c r="S4601" s="31">
        <v>277</v>
      </c>
      <c r="T4601" s="6">
        <f>VLOOKUP(E4601,'参数设置&amp;汇总'!S:U,3,0)</f>
        <v>0.04</v>
      </c>
      <c r="U4601" s="78">
        <f t="shared" si="355"/>
        <v>0.72</v>
      </c>
      <c r="V4601" s="13">
        <v>0.85000000000000009</v>
      </c>
      <c r="W4601" s="78">
        <f t="shared" si="357"/>
        <v>0.84705882352941164</v>
      </c>
      <c r="X4601" s="1">
        <f>VLOOKUP(E4601,'渗透率、续签率'!AG:AJ,4,0)</f>
        <v>2847</v>
      </c>
      <c r="Y4601" s="1">
        <f t="shared" si="358"/>
        <v>2411.5764705882348</v>
      </c>
      <c r="Z4601">
        <v>29</v>
      </c>
      <c r="AA4601" s="89">
        <f t="shared" si="359"/>
        <v>51246</v>
      </c>
      <c r="AH4601" s="37"/>
      <c r="AI4601" s="37"/>
      <c r="AK4601" s="37"/>
    </row>
    <row r="4602" spans="1:37" hidden="1">
      <c r="A4602" t="s">
        <v>64</v>
      </c>
      <c r="B4602" t="s">
        <v>2</v>
      </c>
      <c r="C4602" t="s">
        <v>11</v>
      </c>
      <c r="D4602" t="s">
        <v>116</v>
      </c>
      <c r="E4602" t="s">
        <v>521</v>
      </c>
      <c r="F4602" t="str">
        <f t="shared" si="356"/>
        <v>攀枝花市舞蹈培训</v>
      </c>
      <c r="G4602" t="s">
        <v>77</v>
      </c>
      <c r="H4602" t="s">
        <v>273</v>
      </c>
      <c r="I4602" t="s">
        <v>70</v>
      </c>
      <c r="J4602">
        <v>20</v>
      </c>
      <c r="K4602">
        <v>0</v>
      </c>
      <c r="L4602" s="13">
        <f>VLOOKUP(C4602,'渗透率、续签率'!B:C,2,0)</f>
        <v>9.6000000000000002E-2</v>
      </c>
      <c r="M4602" s="6">
        <v>0</v>
      </c>
      <c r="N4602">
        <v>0</v>
      </c>
      <c r="O4602">
        <v>0</v>
      </c>
      <c r="P4602" s="6">
        <v>0</v>
      </c>
      <c r="Q4602" s="13">
        <v>0</v>
      </c>
      <c r="R4602" s="13">
        <v>0</v>
      </c>
      <c r="S4602" s="31">
        <v>23</v>
      </c>
      <c r="T4602" s="6">
        <f>VLOOKUP(E4602,'参数设置&amp;汇总'!S:U,3,0)</f>
        <v>0.04</v>
      </c>
      <c r="U4602" s="78">
        <f t="shared" si="355"/>
        <v>0</v>
      </c>
      <c r="V4602" s="13">
        <v>0.85000000000000009</v>
      </c>
      <c r="W4602" s="78">
        <f t="shared" si="357"/>
        <v>0</v>
      </c>
      <c r="X4602" s="1">
        <f>VLOOKUP(E4602,'渗透率、续签率'!AG:AJ,4,0)</f>
        <v>2847</v>
      </c>
      <c r="Y4602" s="1">
        <f t="shared" si="358"/>
        <v>0</v>
      </c>
      <c r="Z4602">
        <v>1</v>
      </c>
      <c r="AA4602" s="89">
        <f t="shared" si="359"/>
        <v>0</v>
      </c>
      <c r="AH4602" s="37"/>
      <c r="AI4602" s="37"/>
      <c r="AK4602" s="37"/>
    </row>
    <row r="4603" spans="1:37" hidden="1">
      <c r="A4603" t="s">
        <v>64</v>
      </c>
      <c r="B4603" t="s">
        <v>2</v>
      </c>
      <c r="C4603" t="s">
        <v>11</v>
      </c>
      <c r="D4603" t="s">
        <v>116</v>
      </c>
      <c r="E4603" t="s">
        <v>521</v>
      </c>
      <c r="F4603" t="str">
        <f t="shared" si="356"/>
        <v>文山壮族苗族自治州舞蹈培训</v>
      </c>
      <c r="G4603" t="s">
        <v>99</v>
      </c>
      <c r="H4603" t="s">
        <v>274</v>
      </c>
      <c r="I4603" t="s">
        <v>68</v>
      </c>
      <c r="J4603">
        <v>48</v>
      </c>
      <c r="K4603">
        <v>0</v>
      </c>
      <c r="L4603" s="13">
        <f>VLOOKUP(C4603,'渗透率、续签率'!B:C,2,0)</f>
        <v>9.6000000000000002E-2</v>
      </c>
      <c r="M4603" s="6">
        <v>0</v>
      </c>
      <c r="N4603">
        <v>0</v>
      </c>
      <c r="O4603">
        <v>0</v>
      </c>
      <c r="P4603" s="6">
        <v>0</v>
      </c>
      <c r="Q4603" s="13">
        <v>0</v>
      </c>
      <c r="R4603" s="13">
        <v>0</v>
      </c>
      <c r="S4603" s="31">
        <v>28</v>
      </c>
      <c r="T4603" s="6">
        <f>VLOOKUP(E4603,'参数设置&amp;汇总'!S:U,3,0)</f>
        <v>0.04</v>
      </c>
      <c r="U4603" s="78">
        <f t="shared" si="355"/>
        <v>0</v>
      </c>
      <c r="V4603" s="13">
        <v>0.85000000000000009</v>
      </c>
      <c r="W4603" s="78">
        <f t="shared" si="357"/>
        <v>0</v>
      </c>
      <c r="X4603" s="1">
        <f>VLOOKUP(E4603,'渗透率、续签率'!AG:AJ,4,0)</f>
        <v>2847</v>
      </c>
      <c r="Y4603" s="1">
        <f t="shared" si="358"/>
        <v>0</v>
      </c>
      <c r="Z4603">
        <v>1</v>
      </c>
      <c r="AA4603" s="89">
        <f t="shared" si="359"/>
        <v>0</v>
      </c>
    </row>
    <row r="4604" spans="1:37" hidden="1">
      <c r="A4604" t="s">
        <v>64</v>
      </c>
      <c r="B4604" t="s">
        <v>2</v>
      </c>
      <c r="C4604" t="s">
        <v>11</v>
      </c>
      <c r="D4604" t="s">
        <v>116</v>
      </c>
      <c r="E4604" t="s">
        <v>521</v>
      </c>
      <c r="F4604" t="str">
        <f t="shared" si="356"/>
        <v>文昌市舞蹈培训</v>
      </c>
      <c r="G4604" t="s">
        <v>120</v>
      </c>
      <c r="H4604" t="s">
        <v>275</v>
      </c>
      <c r="I4604" t="s">
        <v>68</v>
      </c>
      <c r="J4604">
        <v>8</v>
      </c>
      <c r="K4604">
        <v>0</v>
      </c>
      <c r="L4604" s="13">
        <f>VLOOKUP(C4604,'渗透率、续签率'!B:C,2,0)</f>
        <v>9.6000000000000002E-2</v>
      </c>
      <c r="M4604" s="6">
        <v>0</v>
      </c>
      <c r="N4604">
        <v>0</v>
      </c>
      <c r="O4604">
        <v>0</v>
      </c>
      <c r="P4604" s="6">
        <v>0</v>
      </c>
      <c r="Q4604" s="13">
        <v>0</v>
      </c>
      <c r="R4604" s="13">
        <v>0</v>
      </c>
      <c r="S4604" s="31">
        <v>9</v>
      </c>
      <c r="T4604" s="6">
        <f>VLOOKUP(E4604,'参数设置&amp;汇总'!S:U,3,0)</f>
        <v>0.04</v>
      </c>
      <c r="U4604" s="78">
        <f t="shared" si="355"/>
        <v>0</v>
      </c>
      <c r="V4604" s="13">
        <v>0.85000000000000009</v>
      </c>
      <c r="W4604" s="78">
        <f t="shared" si="357"/>
        <v>0</v>
      </c>
      <c r="X4604" s="1">
        <f>VLOOKUP(E4604,'渗透率、续签率'!AG:AJ,4,0)</f>
        <v>2847</v>
      </c>
      <c r="Y4604" s="1">
        <f t="shared" si="358"/>
        <v>0</v>
      </c>
      <c r="Z4604">
        <v>0</v>
      </c>
      <c r="AA4604" s="89">
        <f t="shared" si="359"/>
        <v>0</v>
      </c>
      <c r="AH4604" s="37"/>
      <c r="AI4604" s="37"/>
      <c r="AK4604" s="37"/>
    </row>
    <row r="4605" spans="1:37" hidden="1">
      <c r="A4605" t="s">
        <v>64</v>
      </c>
      <c r="B4605" t="s">
        <v>2</v>
      </c>
      <c r="C4605" t="s">
        <v>11</v>
      </c>
      <c r="D4605" t="s">
        <v>116</v>
      </c>
      <c r="E4605" t="s">
        <v>521</v>
      </c>
      <c r="F4605" t="str">
        <f t="shared" si="356"/>
        <v>新乡市舞蹈培训</v>
      </c>
      <c r="G4605" t="s">
        <v>110</v>
      </c>
      <c r="H4605" t="s">
        <v>276</v>
      </c>
      <c r="I4605" t="s">
        <v>70</v>
      </c>
      <c r="J4605">
        <v>396</v>
      </c>
      <c r="K4605">
        <v>6</v>
      </c>
      <c r="L4605" s="13">
        <f>VLOOKUP(C4605,'渗透率、续签率'!B:C,2,0)</f>
        <v>9.6000000000000002E-2</v>
      </c>
      <c r="M4605" s="6">
        <v>0.02</v>
      </c>
      <c r="N4605">
        <v>95</v>
      </c>
      <c r="O4605">
        <v>2</v>
      </c>
      <c r="P4605" s="6">
        <v>0.02</v>
      </c>
      <c r="Q4605" s="13">
        <v>2.1000000000000001E-2</v>
      </c>
      <c r="R4605" s="13">
        <v>0</v>
      </c>
      <c r="S4605" s="31">
        <v>715</v>
      </c>
      <c r="T4605" s="6">
        <f>VLOOKUP(E4605,'参数设置&amp;汇总'!S:U,3,0)</f>
        <v>0.04</v>
      </c>
      <c r="U4605" s="78">
        <f t="shared" si="355"/>
        <v>3.8000000000000003</v>
      </c>
      <c r="V4605" s="13">
        <v>0.85000000000000009</v>
      </c>
      <c r="W4605" s="78">
        <f t="shared" si="357"/>
        <v>4.2447058823529416</v>
      </c>
      <c r="X4605" s="1">
        <f>VLOOKUP(E4605,'渗透率、续签率'!AG:AJ,4,0)</f>
        <v>2847</v>
      </c>
      <c r="Y4605" s="1">
        <f t="shared" si="358"/>
        <v>12084.677647058825</v>
      </c>
      <c r="Z4605">
        <v>50</v>
      </c>
      <c r="AA4605" s="89">
        <f t="shared" si="359"/>
        <v>270465</v>
      </c>
      <c r="AH4605" s="37"/>
      <c r="AI4605" s="37"/>
      <c r="AK4605" s="37"/>
    </row>
    <row r="4606" spans="1:37" hidden="1">
      <c r="A4606" t="s">
        <v>64</v>
      </c>
      <c r="B4606" t="s">
        <v>2</v>
      </c>
      <c r="C4606" t="s">
        <v>11</v>
      </c>
      <c r="D4606" t="s">
        <v>116</v>
      </c>
      <c r="E4606" t="s">
        <v>521</v>
      </c>
      <c r="F4606" t="str">
        <f t="shared" si="356"/>
        <v>新余市舞蹈培训</v>
      </c>
      <c r="G4606" t="s">
        <v>90</v>
      </c>
      <c r="H4606" t="s">
        <v>277</v>
      </c>
      <c r="I4606" t="s">
        <v>68</v>
      </c>
      <c r="J4606">
        <v>61</v>
      </c>
      <c r="K4606">
        <v>0</v>
      </c>
      <c r="L4606" s="13">
        <f>VLOOKUP(C4606,'渗透率、续签率'!B:C,2,0)</f>
        <v>9.6000000000000002E-2</v>
      </c>
      <c r="M4606" s="6">
        <v>0</v>
      </c>
      <c r="N4606">
        <v>5</v>
      </c>
      <c r="O4606">
        <v>0</v>
      </c>
      <c r="P4606" s="6">
        <v>0</v>
      </c>
      <c r="Q4606" s="13">
        <v>0</v>
      </c>
      <c r="R4606" s="13">
        <v>0</v>
      </c>
      <c r="S4606" s="31">
        <v>91</v>
      </c>
      <c r="T4606" s="6">
        <f>VLOOKUP(E4606,'参数设置&amp;汇总'!S:U,3,0)</f>
        <v>0.04</v>
      </c>
      <c r="U4606" s="78">
        <f t="shared" si="355"/>
        <v>0.2</v>
      </c>
      <c r="V4606" s="13">
        <v>0.85000000000000009</v>
      </c>
      <c r="W4606" s="78">
        <f t="shared" si="357"/>
        <v>0.23529411764705882</v>
      </c>
      <c r="X4606" s="1">
        <f>VLOOKUP(E4606,'渗透率、续签率'!AG:AJ,4,0)</f>
        <v>2847</v>
      </c>
      <c r="Y4606" s="1">
        <f t="shared" si="358"/>
        <v>669.88235294117646</v>
      </c>
      <c r="Z4606">
        <v>3</v>
      </c>
      <c r="AA4606" s="89">
        <f t="shared" si="359"/>
        <v>14235</v>
      </c>
      <c r="AH4606" s="37"/>
      <c r="AI4606" s="37"/>
      <c r="AK4606" s="37"/>
    </row>
    <row r="4607" spans="1:37" hidden="1">
      <c r="A4607" t="s">
        <v>64</v>
      </c>
      <c r="B4607" t="s">
        <v>2</v>
      </c>
      <c r="C4607" t="s">
        <v>11</v>
      </c>
      <c r="D4607" t="s">
        <v>116</v>
      </c>
      <c r="E4607" t="s">
        <v>521</v>
      </c>
      <c r="F4607" t="str">
        <f t="shared" si="356"/>
        <v>新星市舞蹈培训</v>
      </c>
      <c r="G4607" t="s">
        <v>145</v>
      </c>
      <c r="H4607" t="s">
        <v>278</v>
      </c>
      <c r="I4607" t="s">
        <v>70</v>
      </c>
      <c r="J4607">
        <v>2</v>
      </c>
      <c r="K4607">
        <v>0</v>
      </c>
      <c r="L4607" s="13">
        <f>VLOOKUP(C4607,'渗透率、续签率'!B:C,2,0)</f>
        <v>9.6000000000000002E-2</v>
      </c>
      <c r="M4607" s="6">
        <v>0</v>
      </c>
      <c r="N4607">
        <v>0</v>
      </c>
      <c r="O4607">
        <v>0</v>
      </c>
      <c r="P4607" s="6">
        <v>0</v>
      </c>
      <c r="Q4607" s="13">
        <v>0</v>
      </c>
      <c r="R4607" s="13">
        <v>0</v>
      </c>
      <c r="S4607" s="31">
        <v>1</v>
      </c>
      <c r="T4607" s="6">
        <f>VLOOKUP(E4607,'参数设置&amp;汇总'!S:U,3,0)</f>
        <v>0.04</v>
      </c>
      <c r="U4607" s="78">
        <f t="shared" si="355"/>
        <v>0</v>
      </c>
      <c r="V4607" s="13">
        <v>0.85000000000000009</v>
      </c>
      <c r="W4607" s="78">
        <f t="shared" si="357"/>
        <v>0</v>
      </c>
      <c r="X4607" s="1">
        <f>VLOOKUP(E4607,'渗透率、续签率'!AG:AJ,4,0)</f>
        <v>2847</v>
      </c>
      <c r="Y4607" s="1">
        <f t="shared" si="358"/>
        <v>0</v>
      </c>
      <c r="Z4607">
        <v>0</v>
      </c>
      <c r="AA4607" s="89">
        <f t="shared" si="359"/>
        <v>0</v>
      </c>
      <c r="AH4607" s="37"/>
      <c r="AI4607" s="37"/>
      <c r="AJ4607" s="1"/>
      <c r="AK4607" s="37"/>
    </row>
    <row r="4608" spans="1:37" hidden="1">
      <c r="A4608" t="s">
        <v>64</v>
      </c>
      <c r="B4608" t="s">
        <v>2</v>
      </c>
      <c r="C4608" t="s">
        <v>11</v>
      </c>
      <c r="D4608" t="s">
        <v>116</v>
      </c>
      <c r="E4608" t="s">
        <v>521</v>
      </c>
      <c r="F4608" t="str">
        <f t="shared" si="356"/>
        <v>日喀则市舞蹈培训</v>
      </c>
      <c r="G4608" t="s">
        <v>237</v>
      </c>
      <c r="H4608" t="s">
        <v>279</v>
      </c>
      <c r="I4608" t="s">
        <v>57</v>
      </c>
      <c r="J4608">
        <v>3</v>
      </c>
      <c r="K4608">
        <v>0</v>
      </c>
      <c r="L4608" s="13">
        <f>VLOOKUP(C4608,'渗透率、续签率'!B:C,2,0)</f>
        <v>9.6000000000000002E-2</v>
      </c>
      <c r="M4608" s="6">
        <v>0</v>
      </c>
      <c r="N4608">
        <v>0</v>
      </c>
      <c r="O4608">
        <v>0</v>
      </c>
      <c r="P4608" s="6">
        <v>0</v>
      </c>
      <c r="Q4608" s="13">
        <v>0</v>
      </c>
      <c r="R4608" s="13">
        <v>0</v>
      </c>
      <c r="S4608" s="31">
        <v>1</v>
      </c>
      <c r="T4608" s="6">
        <f>VLOOKUP(E4608,'参数设置&amp;汇总'!S:U,3,0)</f>
        <v>0.04</v>
      </c>
      <c r="U4608" s="78">
        <f t="shared" si="355"/>
        <v>0</v>
      </c>
      <c r="V4608" s="13">
        <v>0.85000000000000009</v>
      </c>
      <c r="W4608" s="78">
        <f t="shared" si="357"/>
        <v>0</v>
      </c>
      <c r="X4608" s="1">
        <f>VLOOKUP(E4608,'渗透率、续签率'!AG:AJ,4,0)</f>
        <v>2847</v>
      </c>
      <c r="Y4608" s="1">
        <f t="shared" si="358"/>
        <v>0</v>
      </c>
      <c r="Z4608">
        <v>0</v>
      </c>
      <c r="AA4608" s="89">
        <f t="shared" si="359"/>
        <v>0</v>
      </c>
    </row>
    <row r="4609" spans="1:37" hidden="1">
      <c r="A4609" t="s">
        <v>64</v>
      </c>
      <c r="B4609" t="s">
        <v>2</v>
      </c>
      <c r="C4609" t="s">
        <v>11</v>
      </c>
      <c r="D4609" t="s">
        <v>116</v>
      </c>
      <c r="E4609" t="s">
        <v>521</v>
      </c>
      <c r="F4609" t="str">
        <f t="shared" si="356"/>
        <v>日照市舞蹈培训</v>
      </c>
      <c r="G4609" t="s">
        <v>103</v>
      </c>
      <c r="H4609" t="s">
        <v>280</v>
      </c>
      <c r="I4609" t="s">
        <v>70</v>
      </c>
      <c r="J4609">
        <v>169</v>
      </c>
      <c r="K4609">
        <v>6</v>
      </c>
      <c r="L4609" s="13">
        <f>VLOOKUP(C4609,'渗透率、续签率'!B:C,2,0)</f>
        <v>9.6000000000000002E-2</v>
      </c>
      <c r="M4609" s="6">
        <v>0.04</v>
      </c>
      <c r="N4609">
        <v>51</v>
      </c>
      <c r="O4609">
        <v>4</v>
      </c>
      <c r="P4609" s="6">
        <v>0.08</v>
      </c>
      <c r="Q4609" s="13">
        <v>5.0999999999999997E-2</v>
      </c>
      <c r="R4609" s="13">
        <v>0</v>
      </c>
      <c r="S4609" s="31">
        <v>326</v>
      </c>
      <c r="T4609" s="6">
        <f>VLOOKUP(E4609,'参数设置&amp;汇总'!S:U,3,0)</f>
        <v>0.04</v>
      </c>
      <c r="U4609" s="78">
        <f t="shared" si="355"/>
        <v>4</v>
      </c>
      <c r="V4609" s="13">
        <v>0.85000000000000009</v>
      </c>
      <c r="W4609" s="78">
        <f t="shared" si="357"/>
        <v>4.2541176470588233</v>
      </c>
      <c r="X4609" s="1">
        <f>VLOOKUP(E4609,'渗透率、续签率'!AG:AJ,4,0)</f>
        <v>2847</v>
      </c>
      <c r="Y4609" s="1">
        <f t="shared" si="358"/>
        <v>12111.472941176469</v>
      </c>
      <c r="Z4609">
        <v>15</v>
      </c>
      <c r="AA4609" s="89">
        <f t="shared" si="359"/>
        <v>145197</v>
      </c>
      <c r="AH4609" s="37"/>
      <c r="AI4609" s="37"/>
      <c r="AK4609" s="37"/>
    </row>
    <row r="4610" spans="1:37" hidden="1">
      <c r="A4610" t="s">
        <v>64</v>
      </c>
      <c r="B4610" t="s">
        <v>2</v>
      </c>
      <c r="C4610" t="s">
        <v>11</v>
      </c>
      <c r="D4610" t="s">
        <v>116</v>
      </c>
      <c r="E4610" t="s">
        <v>521</v>
      </c>
      <c r="F4610" t="str">
        <f t="shared" si="356"/>
        <v>昆玉市舞蹈培训</v>
      </c>
      <c r="G4610" t="s">
        <v>145</v>
      </c>
      <c r="H4610" t="s">
        <v>281</v>
      </c>
      <c r="I4610" t="s">
        <v>70</v>
      </c>
      <c r="J4610">
        <v>1</v>
      </c>
      <c r="K4610">
        <v>0</v>
      </c>
      <c r="L4610" s="13">
        <f>VLOOKUP(C4610,'渗透率、续签率'!B:C,2,0)</f>
        <v>9.6000000000000002E-2</v>
      </c>
      <c r="M4610" s="6">
        <v>0</v>
      </c>
      <c r="N4610">
        <v>0</v>
      </c>
      <c r="O4610">
        <v>0</v>
      </c>
      <c r="P4610" s="6">
        <v>0</v>
      </c>
      <c r="Q4610" s="13">
        <v>0</v>
      </c>
      <c r="R4610" s="13">
        <v>0</v>
      </c>
      <c r="S4610" s="31">
        <v>1</v>
      </c>
      <c r="T4610" s="6">
        <f>VLOOKUP(E4610,'参数设置&amp;汇总'!S:U,3,0)</f>
        <v>0.04</v>
      </c>
      <c r="U4610" s="78">
        <f t="shared" si="355"/>
        <v>0</v>
      </c>
      <c r="V4610" s="13">
        <v>0.85000000000000009</v>
      </c>
      <c r="W4610" s="78">
        <f t="shared" si="357"/>
        <v>0</v>
      </c>
      <c r="X4610" s="1">
        <f>VLOOKUP(E4610,'渗透率、续签率'!AG:AJ,4,0)</f>
        <v>2847</v>
      </c>
      <c r="Y4610" s="1">
        <f t="shared" si="358"/>
        <v>0</v>
      </c>
      <c r="Z4610">
        <v>0</v>
      </c>
      <c r="AA4610" s="89">
        <f t="shared" si="359"/>
        <v>0</v>
      </c>
      <c r="AH4610" s="37"/>
      <c r="AI4610" s="37"/>
      <c r="AJ4610" s="1"/>
      <c r="AK4610" s="37"/>
    </row>
    <row r="4611" spans="1:37" hidden="1">
      <c r="A4611" t="s">
        <v>64</v>
      </c>
      <c r="B4611" t="s">
        <v>2</v>
      </c>
      <c r="C4611" t="s">
        <v>11</v>
      </c>
      <c r="D4611" t="s">
        <v>116</v>
      </c>
      <c r="E4611" t="s">
        <v>521</v>
      </c>
      <c r="F4611" t="str">
        <f t="shared" si="356"/>
        <v>昌吉回族自治州舞蹈培训</v>
      </c>
      <c r="G4611" t="s">
        <v>145</v>
      </c>
      <c r="H4611" t="s">
        <v>282</v>
      </c>
      <c r="I4611" t="s">
        <v>70</v>
      </c>
      <c r="J4611">
        <v>39</v>
      </c>
      <c r="K4611">
        <v>0</v>
      </c>
      <c r="L4611" s="13">
        <f>VLOOKUP(C4611,'渗透率、续签率'!B:C,2,0)</f>
        <v>9.6000000000000002E-2</v>
      </c>
      <c r="M4611" s="6">
        <v>0</v>
      </c>
      <c r="N4611">
        <v>16</v>
      </c>
      <c r="O4611">
        <v>0</v>
      </c>
      <c r="P4611" s="6">
        <v>0</v>
      </c>
      <c r="Q4611" s="13">
        <v>0</v>
      </c>
      <c r="R4611" s="13">
        <v>0</v>
      </c>
      <c r="S4611" s="31">
        <v>102</v>
      </c>
      <c r="T4611" s="6">
        <f>VLOOKUP(E4611,'参数设置&amp;汇总'!S:U,3,0)</f>
        <v>0.04</v>
      </c>
      <c r="U4611" s="78">
        <f t="shared" ref="U4611:U4674" si="360">IF(T4611*N4611&gt;=O4611,T4611*N4611,O4611)</f>
        <v>0.64</v>
      </c>
      <c r="V4611" s="13">
        <v>0.85000000000000009</v>
      </c>
      <c r="W4611" s="78">
        <f t="shared" si="357"/>
        <v>0.75294117647058822</v>
      </c>
      <c r="X4611" s="1">
        <f>VLOOKUP(E4611,'渗透率、续签率'!AG:AJ,4,0)</f>
        <v>2847</v>
      </c>
      <c r="Y4611" s="1">
        <f t="shared" si="358"/>
        <v>2143.6235294117646</v>
      </c>
      <c r="Z4611">
        <v>1</v>
      </c>
      <c r="AA4611" s="89">
        <f t="shared" si="359"/>
        <v>45552</v>
      </c>
      <c r="AH4611" s="37"/>
      <c r="AI4611" s="37"/>
      <c r="AK4611" s="37"/>
    </row>
    <row r="4612" spans="1:37" hidden="1">
      <c r="A4612" t="s">
        <v>64</v>
      </c>
      <c r="B4612" t="s">
        <v>2</v>
      </c>
      <c r="C4612" t="s">
        <v>11</v>
      </c>
      <c r="D4612" t="s">
        <v>116</v>
      </c>
      <c r="E4612" t="s">
        <v>521</v>
      </c>
      <c r="F4612" t="str">
        <f t="shared" ref="F4612:F4675" si="361">H4612&amp;C4612</f>
        <v>昌江黎族自治县舞蹈培训</v>
      </c>
      <c r="G4612" t="s">
        <v>120</v>
      </c>
      <c r="H4612" t="s">
        <v>283</v>
      </c>
      <c r="I4612" t="s">
        <v>68</v>
      </c>
      <c r="J4612">
        <v>3</v>
      </c>
      <c r="K4612">
        <v>0</v>
      </c>
      <c r="L4612" s="13">
        <f>VLOOKUP(C4612,'渗透率、续签率'!B:C,2,0)</f>
        <v>9.6000000000000002E-2</v>
      </c>
      <c r="M4612" s="6">
        <v>0</v>
      </c>
      <c r="N4612">
        <v>0</v>
      </c>
      <c r="O4612">
        <v>0</v>
      </c>
      <c r="P4612" s="6">
        <v>0</v>
      </c>
      <c r="Q4612" s="13">
        <v>0</v>
      </c>
      <c r="R4612" s="13">
        <v>0</v>
      </c>
      <c r="S4612" s="31">
        <v>2</v>
      </c>
      <c r="T4612" s="6">
        <f>VLOOKUP(E4612,'参数设置&amp;汇总'!S:U,3,0)</f>
        <v>0.04</v>
      </c>
      <c r="U4612" s="78">
        <f t="shared" si="360"/>
        <v>0</v>
      </c>
      <c r="V4612" s="13">
        <v>0.85000000000000009</v>
      </c>
      <c r="W4612" s="78">
        <f t="shared" ref="W4612:W4675" si="362">(O4612*(1-L4612)+IF((U4612-O4612)&lt;0,0,(U4612-O4612)))/V4612</f>
        <v>0</v>
      </c>
      <c r="X4612" s="1">
        <f>VLOOKUP(E4612,'渗透率、续签率'!AG:AJ,4,0)</f>
        <v>2847</v>
      </c>
      <c r="Y4612" s="1">
        <f t="shared" ref="Y4612:Y4675" si="363">X4612*W4612</f>
        <v>0</v>
      </c>
      <c r="Z4612">
        <v>0</v>
      </c>
      <c r="AA4612" s="89">
        <f t="shared" ref="AA4612:AA4675" si="364">N4612*X4612</f>
        <v>0</v>
      </c>
      <c r="AH4612" s="37"/>
      <c r="AI4612" s="37"/>
      <c r="AK4612" s="37"/>
    </row>
    <row r="4613" spans="1:37" hidden="1">
      <c r="A4613" t="s">
        <v>64</v>
      </c>
      <c r="B4613" t="s">
        <v>2</v>
      </c>
      <c r="C4613" t="s">
        <v>11</v>
      </c>
      <c r="D4613" t="s">
        <v>116</v>
      </c>
      <c r="E4613" t="s">
        <v>521</v>
      </c>
      <c r="F4613" t="str">
        <f t="shared" si="361"/>
        <v>昌都市舞蹈培训</v>
      </c>
      <c r="G4613" t="s">
        <v>237</v>
      </c>
      <c r="H4613" t="s">
        <v>284</v>
      </c>
      <c r="I4613" t="s">
        <v>57</v>
      </c>
      <c r="J4613">
        <v>0</v>
      </c>
      <c r="K4613">
        <v>0</v>
      </c>
      <c r="L4613" s="13">
        <f>VLOOKUP(C4613,'渗透率、续签率'!B:C,2,0)</f>
        <v>9.6000000000000002E-2</v>
      </c>
      <c r="M4613" s="6">
        <v>0</v>
      </c>
      <c r="N4613">
        <v>0</v>
      </c>
      <c r="O4613">
        <v>0</v>
      </c>
      <c r="P4613" s="6">
        <v>0</v>
      </c>
      <c r="Q4613" s="13">
        <v>0</v>
      </c>
      <c r="R4613" s="13">
        <v>0</v>
      </c>
      <c r="S4613" s="31">
        <v>0</v>
      </c>
      <c r="T4613" s="6">
        <f>VLOOKUP(E4613,'参数设置&amp;汇总'!S:U,3,0)</f>
        <v>0.04</v>
      </c>
      <c r="U4613" s="78">
        <f t="shared" si="360"/>
        <v>0</v>
      </c>
      <c r="V4613" s="13">
        <v>0.85000000000000009</v>
      </c>
      <c r="W4613" s="78">
        <f t="shared" si="362"/>
        <v>0</v>
      </c>
      <c r="X4613" s="1">
        <f>VLOOKUP(E4613,'渗透率、续签率'!AG:AJ,4,0)</f>
        <v>2847</v>
      </c>
      <c r="Y4613" s="1">
        <f t="shared" si="363"/>
        <v>0</v>
      </c>
      <c r="Z4613">
        <v>0</v>
      </c>
      <c r="AA4613" s="89">
        <f t="shared" si="364"/>
        <v>0</v>
      </c>
      <c r="AH4613" s="37"/>
      <c r="AI4613" s="37"/>
      <c r="AK4613" s="37"/>
    </row>
    <row r="4614" spans="1:37" hidden="1">
      <c r="A4614" t="s">
        <v>64</v>
      </c>
      <c r="B4614" t="s">
        <v>2</v>
      </c>
      <c r="C4614" t="s">
        <v>11</v>
      </c>
      <c r="D4614" t="s">
        <v>116</v>
      </c>
      <c r="E4614" t="s">
        <v>521</v>
      </c>
      <c r="F4614" t="str">
        <f t="shared" si="361"/>
        <v>昭通市舞蹈培训</v>
      </c>
      <c r="G4614" t="s">
        <v>99</v>
      </c>
      <c r="H4614" t="s">
        <v>285</v>
      </c>
      <c r="I4614" t="s">
        <v>68</v>
      </c>
      <c r="J4614">
        <v>73</v>
      </c>
      <c r="K4614">
        <v>0</v>
      </c>
      <c r="L4614" s="13">
        <f>VLOOKUP(C4614,'渗透率、续签率'!B:C,2,0)</f>
        <v>9.6000000000000002E-2</v>
      </c>
      <c r="M4614" s="6">
        <v>0</v>
      </c>
      <c r="N4614">
        <v>6</v>
      </c>
      <c r="O4614">
        <v>0</v>
      </c>
      <c r="P4614" s="6">
        <v>0</v>
      </c>
      <c r="Q4614" s="13">
        <v>0</v>
      </c>
      <c r="R4614" s="13">
        <v>0</v>
      </c>
      <c r="S4614" s="31">
        <v>87</v>
      </c>
      <c r="T4614" s="6">
        <f>VLOOKUP(E4614,'参数设置&amp;汇总'!S:U,3,0)</f>
        <v>0.04</v>
      </c>
      <c r="U4614" s="78">
        <f t="shared" si="360"/>
        <v>0.24</v>
      </c>
      <c r="V4614" s="13">
        <v>0.85000000000000009</v>
      </c>
      <c r="W4614" s="78">
        <f t="shared" si="362"/>
        <v>0.28235294117647053</v>
      </c>
      <c r="X4614" s="1">
        <f>VLOOKUP(E4614,'渗透率、续签率'!AG:AJ,4,0)</f>
        <v>2847</v>
      </c>
      <c r="Y4614" s="1">
        <f t="shared" si="363"/>
        <v>803.85882352941155</v>
      </c>
      <c r="Z4614">
        <v>1</v>
      </c>
      <c r="AA4614" s="89">
        <f t="shared" si="364"/>
        <v>17082</v>
      </c>
      <c r="AH4614" s="37"/>
      <c r="AI4614" s="37"/>
      <c r="AK4614" s="37"/>
    </row>
    <row r="4615" spans="1:37" hidden="1">
      <c r="A4615" t="s">
        <v>64</v>
      </c>
      <c r="B4615" t="s">
        <v>2</v>
      </c>
      <c r="C4615" t="s">
        <v>11</v>
      </c>
      <c r="D4615" t="s">
        <v>116</v>
      </c>
      <c r="E4615" t="s">
        <v>521</v>
      </c>
      <c r="F4615" t="str">
        <f t="shared" si="361"/>
        <v>晋中市舞蹈培训</v>
      </c>
      <c r="G4615" t="s">
        <v>134</v>
      </c>
      <c r="H4615" t="s">
        <v>286</v>
      </c>
      <c r="I4615" t="s">
        <v>70</v>
      </c>
      <c r="J4615">
        <v>79</v>
      </c>
      <c r="K4615">
        <v>0</v>
      </c>
      <c r="L4615" s="13">
        <f>VLOOKUP(C4615,'渗透率、续签率'!B:C,2,0)</f>
        <v>9.6000000000000002E-2</v>
      </c>
      <c r="M4615" s="6">
        <v>0</v>
      </c>
      <c r="N4615">
        <v>15</v>
      </c>
      <c r="O4615">
        <v>0</v>
      </c>
      <c r="P4615" s="6">
        <v>0</v>
      </c>
      <c r="Q4615" s="13">
        <v>0.104</v>
      </c>
      <c r="R4615" s="13">
        <v>0</v>
      </c>
      <c r="S4615" s="31">
        <v>133</v>
      </c>
      <c r="T4615" s="6">
        <f>VLOOKUP(E4615,'参数设置&amp;汇总'!S:U,3,0)</f>
        <v>0.04</v>
      </c>
      <c r="U4615" s="78">
        <f t="shared" si="360"/>
        <v>0.6</v>
      </c>
      <c r="V4615" s="13">
        <v>0.85000000000000009</v>
      </c>
      <c r="W4615" s="78">
        <f t="shared" si="362"/>
        <v>0.70588235294117641</v>
      </c>
      <c r="X4615" s="1">
        <f>VLOOKUP(E4615,'渗透率、续签率'!AG:AJ,4,0)</f>
        <v>2847</v>
      </c>
      <c r="Y4615" s="1">
        <f t="shared" si="363"/>
        <v>2009.6470588235293</v>
      </c>
      <c r="Z4615">
        <v>4</v>
      </c>
      <c r="AA4615" s="89">
        <f t="shared" si="364"/>
        <v>42705</v>
      </c>
      <c r="AH4615" s="37"/>
      <c r="AI4615" s="37"/>
      <c r="AK4615" s="37"/>
    </row>
    <row r="4616" spans="1:37" hidden="1">
      <c r="A4616" t="s">
        <v>64</v>
      </c>
      <c r="B4616" t="s">
        <v>2</v>
      </c>
      <c r="C4616" t="s">
        <v>11</v>
      </c>
      <c r="D4616" t="s">
        <v>116</v>
      </c>
      <c r="E4616" t="s">
        <v>521</v>
      </c>
      <c r="F4616" t="str">
        <f t="shared" si="361"/>
        <v>晋城市舞蹈培训</v>
      </c>
      <c r="G4616" t="s">
        <v>134</v>
      </c>
      <c r="H4616" t="s">
        <v>287</v>
      </c>
      <c r="I4616" t="s">
        <v>70</v>
      </c>
      <c r="J4616">
        <v>75</v>
      </c>
      <c r="K4616">
        <v>0</v>
      </c>
      <c r="L4616" s="13">
        <f>VLOOKUP(C4616,'渗透率、续签率'!B:C,2,0)</f>
        <v>9.6000000000000002E-2</v>
      </c>
      <c r="M4616" s="6">
        <v>0</v>
      </c>
      <c r="N4616">
        <v>7</v>
      </c>
      <c r="O4616">
        <v>0</v>
      </c>
      <c r="P4616" s="6">
        <v>0</v>
      </c>
      <c r="Q4616" s="13">
        <v>0</v>
      </c>
      <c r="R4616" s="13">
        <v>0</v>
      </c>
      <c r="S4616" s="31">
        <v>91</v>
      </c>
      <c r="T4616" s="6">
        <f>VLOOKUP(E4616,'参数设置&amp;汇总'!S:U,3,0)</f>
        <v>0.04</v>
      </c>
      <c r="U4616" s="78">
        <f t="shared" si="360"/>
        <v>0.28000000000000003</v>
      </c>
      <c r="V4616" s="13">
        <v>0.85000000000000009</v>
      </c>
      <c r="W4616" s="78">
        <f t="shared" si="362"/>
        <v>0.32941176470588235</v>
      </c>
      <c r="X4616" s="1">
        <f>VLOOKUP(E4616,'渗透率、续签率'!AG:AJ,4,0)</f>
        <v>2847</v>
      </c>
      <c r="Y4616" s="1">
        <f t="shared" si="363"/>
        <v>937.83529411764709</v>
      </c>
      <c r="Z4616">
        <v>5</v>
      </c>
      <c r="AA4616" s="89">
        <f t="shared" si="364"/>
        <v>19929</v>
      </c>
      <c r="AH4616" s="37"/>
      <c r="AI4616" s="37"/>
      <c r="AK4616" s="37"/>
    </row>
    <row r="4617" spans="1:37" hidden="1">
      <c r="A4617" t="s">
        <v>64</v>
      </c>
      <c r="B4617" t="s">
        <v>2</v>
      </c>
      <c r="C4617" t="s">
        <v>11</v>
      </c>
      <c r="D4617" t="s">
        <v>116</v>
      </c>
      <c r="E4617" t="s">
        <v>521</v>
      </c>
      <c r="F4617" t="str">
        <f t="shared" si="361"/>
        <v>普洱市舞蹈培训</v>
      </c>
      <c r="G4617" t="s">
        <v>99</v>
      </c>
      <c r="H4617" t="s">
        <v>288</v>
      </c>
      <c r="I4617" t="s">
        <v>68</v>
      </c>
      <c r="J4617">
        <v>29</v>
      </c>
      <c r="K4617">
        <v>0</v>
      </c>
      <c r="L4617" s="13">
        <f>VLOOKUP(C4617,'渗透率、续签率'!B:C,2,0)</f>
        <v>9.6000000000000002E-2</v>
      </c>
      <c r="M4617" s="6">
        <v>0</v>
      </c>
      <c r="N4617">
        <v>0</v>
      </c>
      <c r="O4617">
        <v>0</v>
      </c>
      <c r="P4617" s="6">
        <v>0</v>
      </c>
      <c r="Q4617" s="13">
        <v>0</v>
      </c>
      <c r="R4617" s="13">
        <v>0</v>
      </c>
      <c r="S4617" s="31">
        <v>26</v>
      </c>
      <c r="T4617" s="6">
        <f>VLOOKUP(E4617,'参数设置&amp;汇总'!S:U,3,0)</f>
        <v>0.04</v>
      </c>
      <c r="U4617" s="78">
        <f t="shared" si="360"/>
        <v>0</v>
      </c>
      <c r="V4617" s="13">
        <v>0.85000000000000009</v>
      </c>
      <c r="W4617" s="78">
        <f t="shared" si="362"/>
        <v>0</v>
      </c>
      <c r="X4617" s="1">
        <f>VLOOKUP(E4617,'渗透率、续签率'!AG:AJ,4,0)</f>
        <v>2847</v>
      </c>
      <c r="Y4617" s="1">
        <f t="shared" si="363"/>
        <v>0</v>
      </c>
      <c r="Z4617">
        <v>0</v>
      </c>
      <c r="AA4617" s="89">
        <f t="shared" si="364"/>
        <v>0</v>
      </c>
      <c r="AH4617" s="37"/>
      <c r="AI4617" s="37"/>
      <c r="AK4617" s="37"/>
    </row>
    <row r="4618" spans="1:37" hidden="1">
      <c r="A4618" t="s">
        <v>64</v>
      </c>
      <c r="B4618" t="s">
        <v>2</v>
      </c>
      <c r="C4618" t="s">
        <v>11</v>
      </c>
      <c r="D4618" t="s">
        <v>116</v>
      </c>
      <c r="E4618" t="s">
        <v>521</v>
      </c>
      <c r="F4618" t="str">
        <f t="shared" si="361"/>
        <v>景德镇市舞蹈培训</v>
      </c>
      <c r="G4618" t="s">
        <v>90</v>
      </c>
      <c r="H4618" t="s">
        <v>289</v>
      </c>
      <c r="I4618" t="s">
        <v>68</v>
      </c>
      <c r="J4618">
        <v>83</v>
      </c>
      <c r="K4618">
        <v>0</v>
      </c>
      <c r="L4618" s="13">
        <f>VLOOKUP(C4618,'渗透率、续签率'!B:C,2,0)</f>
        <v>9.6000000000000002E-2</v>
      </c>
      <c r="M4618" s="6">
        <v>0</v>
      </c>
      <c r="N4618">
        <v>17</v>
      </c>
      <c r="O4618">
        <v>0</v>
      </c>
      <c r="P4618" s="6">
        <v>0</v>
      </c>
      <c r="Q4618" s="13">
        <v>0</v>
      </c>
      <c r="R4618" s="13">
        <v>0</v>
      </c>
      <c r="S4618" s="31">
        <v>137</v>
      </c>
      <c r="T4618" s="6">
        <f>VLOOKUP(E4618,'参数设置&amp;汇总'!S:U,3,0)</f>
        <v>0.04</v>
      </c>
      <c r="U4618" s="78">
        <f t="shared" si="360"/>
        <v>0.68</v>
      </c>
      <c r="V4618" s="13">
        <v>0.85000000000000009</v>
      </c>
      <c r="W4618" s="78">
        <f t="shared" si="362"/>
        <v>0.79999999999999993</v>
      </c>
      <c r="X4618" s="1">
        <f>VLOOKUP(E4618,'渗透率、续签率'!AG:AJ,4,0)</f>
        <v>2847</v>
      </c>
      <c r="Y4618" s="1">
        <f t="shared" si="363"/>
        <v>2277.6</v>
      </c>
      <c r="Z4618">
        <v>6</v>
      </c>
      <c r="AA4618" s="89">
        <f t="shared" si="364"/>
        <v>48399</v>
      </c>
      <c r="AH4618" s="37"/>
      <c r="AI4618" s="37"/>
      <c r="AK4618" s="37"/>
    </row>
    <row r="4619" spans="1:37" hidden="1">
      <c r="A4619" t="s">
        <v>64</v>
      </c>
      <c r="B4619" t="s">
        <v>2</v>
      </c>
      <c r="C4619" t="s">
        <v>11</v>
      </c>
      <c r="D4619" t="s">
        <v>116</v>
      </c>
      <c r="E4619" t="s">
        <v>521</v>
      </c>
      <c r="F4619" t="str">
        <f t="shared" si="361"/>
        <v>曲靖市舞蹈培训</v>
      </c>
      <c r="G4619" t="s">
        <v>99</v>
      </c>
      <c r="H4619" t="s">
        <v>290</v>
      </c>
      <c r="I4619" t="s">
        <v>68</v>
      </c>
      <c r="J4619">
        <v>135</v>
      </c>
      <c r="K4619">
        <v>0</v>
      </c>
      <c r="L4619" s="13">
        <f>VLOOKUP(C4619,'渗透率、续签率'!B:C,2,0)</f>
        <v>9.6000000000000002E-2</v>
      </c>
      <c r="M4619" s="6">
        <v>0</v>
      </c>
      <c r="N4619">
        <v>6</v>
      </c>
      <c r="O4619">
        <v>0</v>
      </c>
      <c r="P4619" s="6">
        <v>0</v>
      </c>
      <c r="Q4619" s="13">
        <v>0</v>
      </c>
      <c r="R4619" s="13">
        <v>0</v>
      </c>
      <c r="S4619" s="31">
        <v>151</v>
      </c>
      <c r="T4619" s="6">
        <f>VLOOKUP(E4619,'参数设置&amp;汇总'!S:U,3,0)</f>
        <v>0.04</v>
      </c>
      <c r="U4619" s="78">
        <f t="shared" si="360"/>
        <v>0.24</v>
      </c>
      <c r="V4619" s="13">
        <v>0.85000000000000009</v>
      </c>
      <c r="W4619" s="78">
        <f t="shared" si="362"/>
        <v>0.28235294117647053</v>
      </c>
      <c r="X4619" s="1">
        <f>VLOOKUP(E4619,'渗透率、续签率'!AG:AJ,4,0)</f>
        <v>2847</v>
      </c>
      <c r="Y4619" s="1">
        <f t="shared" si="363"/>
        <v>803.85882352941155</v>
      </c>
      <c r="Z4619">
        <v>8</v>
      </c>
      <c r="AA4619" s="89">
        <f t="shared" si="364"/>
        <v>17082</v>
      </c>
      <c r="AH4619" s="37"/>
      <c r="AI4619" s="37"/>
      <c r="AK4619" s="37"/>
    </row>
    <row r="4620" spans="1:37" hidden="1">
      <c r="A4620" t="s">
        <v>64</v>
      </c>
      <c r="B4620" t="s">
        <v>2</v>
      </c>
      <c r="C4620" t="s">
        <v>11</v>
      </c>
      <c r="D4620" t="s">
        <v>116</v>
      </c>
      <c r="E4620" t="s">
        <v>521</v>
      </c>
      <c r="F4620" t="str">
        <f t="shared" si="361"/>
        <v>朔州市舞蹈培训</v>
      </c>
      <c r="G4620" t="s">
        <v>134</v>
      </c>
      <c r="H4620" t="s">
        <v>291</v>
      </c>
      <c r="I4620" t="s">
        <v>70</v>
      </c>
      <c r="J4620">
        <v>54</v>
      </c>
      <c r="K4620">
        <v>0</v>
      </c>
      <c r="L4620" s="13">
        <f>VLOOKUP(C4620,'渗透率、续签率'!B:C,2,0)</f>
        <v>9.6000000000000002E-2</v>
      </c>
      <c r="M4620" s="6">
        <v>0</v>
      </c>
      <c r="N4620">
        <v>27</v>
      </c>
      <c r="O4620">
        <v>0</v>
      </c>
      <c r="P4620" s="6">
        <v>0</v>
      </c>
      <c r="Q4620" s="13">
        <v>0</v>
      </c>
      <c r="R4620" s="13">
        <v>0</v>
      </c>
      <c r="S4620" s="31">
        <v>167</v>
      </c>
      <c r="T4620" s="6">
        <f>VLOOKUP(E4620,'参数设置&amp;汇总'!S:U,3,0)</f>
        <v>0.04</v>
      </c>
      <c r="U4620" s="78">
        <f t="shared" si="360"/>
        <v>1.08</v>
      </c>
      <c r="V4620" s="13">
        <v>0.85000000000000009</v>
      </c>
      <c r="W4620" s="78">
        <f t="shared" si="362"/>
        <v>1.2705882352941176</v>
      </c>
      <c r="X4620" s="1">
        <f>VLOOKUP(E4620,'渗透率、续签率'!AG:AJ,4,0)</f>
        <v>2847</v>
      </c>
      <c r="Y4620" s="1">
        <f t="shared" si="363"/>
        <v>3617.3647058823526</v>
      </c>
      <c r="Z4620">
        <v>1</v>
      </c>
      <c r="AA4620" s="89">
        <f t="shared" si="364"/>
        <v>76869</v>
      </c>
      <c r="AH4620" s="37"/>
      <c r="AI4620" s="37"/>
      <c r="AK4620" s="37"/>
    </row>
    <row r="4621" spans="1:37" hidden="1">
      <c r="A4621" t="s">
        <v>64</v>
      </c>
      <c r="B4621" t="s">
        <v>2</v>
      </c>
      <c r="C4621" t="s">
        <v>11</v>
      </c>
      <c r="D4621" t="s">
        <v>116</v>
      </c>
      <c r="E4621" t="s">
        <v>521</v>
      </c>
      <c r="F4621" t="str">
        <f t="shared" si="361"/>
        <v>朝阳市舞蹈培训</v>
      </c>
      <c r="G4621" t="s">
        <v>101</v>
      </c>
      <c r="H4621" t="s">
        <v>292</v>
      </c>
      <c r="I4621" t="s">
        <v>70</v>
      </c>
      <c r="J4621">
        <v>90</v>
      </c>
      <c r="K4621">
        <v>0</v>
      </c>
      <c r="L4621" s="13">
        <f>VLOOKUP(C4621,'渗透率、续签率'!B:C,2,0)</f>
        <v>9.6000000000000002E-2</v>
      </c>
      <c r="M4621" s="6">
        <v>0</v>
      </c>
      <c r="N4621">
        <v>8</v>
      </c>
      <c r="O4621">
        <v>0</v>
      </c>
      <c r="P4621" s="6">
        <v>0</v>
      </c>
      <c r="Q4621" s="13">
        <v>0</v>
      </c>
      <c r="R4621" s="13">
        <v>0</v>
      </c>
      <c r="S4621" s="31">
        <v>113</v>
      </c>
      <c r="T4621" s="6">
        <f>VLOOKUP(E4621,'参数设置&amp;汇总'!S:U,3,0)</f>
        <v>0.04</v>
      </c>
      <c r="U4621" s="78">
        <f t="shared" si="360"/>
        <v>0.32</v>
      </c>
      <c r="V4621" s="13">
        <v>0.85000000000000009</v>
      </c>
      <c r="W4621" s="78">
        <f t="shared" si="362"/>
        <v>0.37647058823529411</v>
      </c>
      <c r="X4621" s="1">
        <f>VLOOKUP(E4621,'渗透率、续签率'!AG:AJ,4,0)</f>
        <v>2847</v>
      </c>
      <c r="Y4621" s="1">
        <f t="shared" si="363"/>
        <v>1071.8117647058823</v>
      </c>
      <c r="Z4621">
        <v>0</v>
      </c>
      <c r="AA4621" s="89">
        <f t="shared" si="364"/>
        <v>22776</v>
      </c>
      <c r="AH4621" s="37"/>
      <c r="AI4621" s="37"/>
      <c r="AJ4621" s="1"/>
      <c r="AK4621" s="37"/>
    </row>
    <row r="4622" spans="1:37" hidden="1">
      <c r="A4622" t="s">
        <v>64</v>
      </c>
      <c r="B4622" t="s">
        <v>2</v>
      </c>
      <c r="C4622" t="s">
        <v>11</v>
      </c>
      <c r="D4622" t="s">
        <v>116</v>
      </c>
      <c r="E4622" t="s">
        <v>521</v>
      </c>
      <c r="F4622" t="str">
        <f t="shared" si="361"/>
        <v>本溪市舞蹈培训</v>
      </c>
      <c r="G4622" t="s">
        <v>101</v>
      </c>
      <c r="H4622" t="s">
        <v>293</v>
      </c>
      <c r="I4622" t="s">
        <v>70</v>
      </c>
      <c r="J4622">
        <v>38</v>
      </c>
      <c r="K4622">
        <v>0</v>
      </c>
      <c r="L4622" s="13">
        <f>VLOOKUP(C4622,'渗透率、续签率'!B:C,2,0)</f>
        <v>9.6000000000000002E-2</v>
      </c>
      <c r="M4622" s="6">
        <v>0</v>
      </c>
      <c r="N4622">
        <v>0</v>
      </c>
      <c r="O4622">
        <v>0</v>
      </c>
      <c r="P4622" s="6">
        <v>0</v>
      </c>
      <c r="Q4622" s="13">
        <v>0</v>
      </c>
      <c r="R4622" s="13">
        <v>0</v>
      </c>
      <c r="S4622" s="31">
        <v>26</v>
      </c>
      <c r="T4622" s="6">
        <f>VLOOKUP(E4622,'参数设置&amp;汇总'!S:U,3,0)</f>
        <v>0.04</v>
      </c>
      <c r="U4622" s="78">
        <f t="shared" si="360"/>
        <v>0</v>
      </c>
      <c r="V4622" s="13">
        <v>0.85000000000000009</v>
      </c>
      <c r="W4622" s="78">
        <f t="shared" si="362"/>
        <v>0</v>
      </c>
      <c r="X4622" s="1">
        <f>VLOOKUP(E4622,'渗透率、续签率'!AG:AJ,4,0)</f>
        <v>2847</v>
      </c>
      <c r="Y4622" s="1">
        <f t="shared" si="363"/>
        <v>0</v>
      </c>
      <c r="Z4622">
        <v>3</v>
      </c>
      <c r="AA4622" s="89">
        <f t="shared" si="364"/>
        <v>0</v>
      </c>
      <c r="AH4622" s="37"/>
      <c r="AI4622" s="37"/>
      <c r="AJ4622" s="1"/>
      <c r="AK4622" s="37"/>
    </row>
    <row r="4623" spans="1:37" hidden="1">
      <c r="A4623" t="s">
        <v>64</v>
      </c>
      <c r="B4623" t="s">
        <v>2</v>
      </c>
      <c r="C4623" t="s">
        <v>11</v>
      </c>
      <c r="D4623" t="s">
        <v>116</v>
      </c>
      <c r="E4623" t="s">
        <v>521</v>
      </c>
      <c r="F4623" t="str">
        <f t="shared" si="361"/>
        <v>来宾市舞蹈培训</v>
      </c>
      <c r="G4623" t="s">
        <v>88</v>
      </c>
      <c r="H4623" t="s">
        <v>294</v>
      </c>
      <c r="I4623" t="s">
        <v>68</v>
      </c>
      <c r="J4623">
        <v>62</v>
      </c>
      <c r="K4623">
        <v>0</v>
      </c>
      <c r="L4623" s="13">
        <f>VLOOKUP(C4623,'渗透率、续签率'!B:C,2,0)</f>
        <v>9.6000000000000002E-2</v>
      </c>
      <c r="M4623" s="6">
        <v>0</v>
      </c>
      <c r="N4623">
        <v>0</v>
      </c>
      <c r="O4623">
        <v>0</v>
      </c>
      <c r="P4623" s="6">
        <v>0</v>
      </c>
      <c r="Q4623" s="13">
        <v>0</v>
      </c>
      <c r="R4623" s="13">
        <v>0</v>
      </c>
      <c r="S4623" s="31">
        <v>44</v>
      </c>
      <c r="T4623" s="6">
        <f>VLOOKUP(E4623,'参数设置&amp;汇总'!S:U,3,0)</f>
        <v>0.04</v>
      </c>
      <c r="U4623" s="78">
        <f t="shared" si="360"/>
        <v>0</v>
      </c>
      <c r="V4623" s="13">
        <v>0.85000000000000009</v>
      </c>
      <c r="W4623" s="78">
        <f t="shared" si="362"/>
        <v>0</v>
      </c>
      <c r="X4623" s="1">
        <f>VLOOKUP(E4623,'渗透率、续签率'!AG:AJ,4,0)</f>
        <v>2847</v>
      </c>
      <c r="Y4623" s="1">
        <f t="shared" si="363"/>
        <v>0</v>
      </c>
      <c r="Z4623">
        <v>4</v>
      </c>
      <c r="AA4623" s="89">
        <f t="shared" si="364"/>
        <v>0</v>
      </c>
      <c r="AH4623" s="37"/>
      <c r="AI4623" s="37"/>
      <c r="AK4623" s="37"/>
    </row>
    <row r="4624" spans="1:37" hidden="1">
      <c r="A4624" t="s">
        <v>64</v>
      </c>
      <c r="B4624" t="s">
        <v>2</v>
      </c>
      <c r="C4624" t="s">
        <v>11</v>
      </c>
      <c r="D4624" t="s">
        <v>116</v>
      </c>
      <c r="E4624" t="s">
        <v>521</v>
      </c>
      <c r="F4624" t="str">
        <f t="shared" si="361"/>
        <v>松原市舞蹈培训</v>
      </c>
      <c r="G4624" t="s">
        <v>188</v>
      </c>
      <c r="H4624" t="s">
        <v>295</v>
      </c>
      <c r="I4624" t="s">
        <v>70</v>
      </c>
      <c r="J4624">
        <v>73</v>
      </c>
      <c r="K4624">
        <v>0</v>
      </c>
      <c r="L4624" s="13">
        <f>VLOOKUP(C4624,'渗透率、续签率'!B:C,2,0)</f>
        <v>9.6000000000000002E-2</v>
      </c>
      <c r="M4624" s="6">
        <v>0</v>
      </c>
      <c r="N4624">
        <v>10</v>
      </c>
      <c r="O4624">
        <v>0</v>
      </c>
      <c r="P4624" s="6">
        <v>0</v>
      </c>
      <c r="Q4624" s="13">
        <v>8.2000000000000003E-2</v>
      </c>
      <c r="R4624" s="13">
        <v>0</v>
      </c>
      <c r="S4624" s="31">
        <v>131</v>
      </c>
      <c r="T4624" s="6">
        <f>VLOOKUP(E4624,'参数设置&amp;汇总'!S:U,3,0)</f>
        <v>0.04</v>
      </c>
      <c r="U4624" s="78">
        <f t="shared" si="360"/>
        <v>0.4</v>
      </c>
      <c r="V4624" s="13">
        <v>0.85000000000000009</v>
      </c>
      <c r="W4624" s="78">
        <f t="shared" si="362"/>
        <v>0.47058823529411764</v>
      </c>
      <c r="X4624" s="1">
        <f>VLOOKUP(E4624,'渗透率、续签率'!AG:AJ,4,0)</f>
        <v>2847</v>
      </c>
      <c r="Y4624" s="1">
        <f t="shared" si="363"/>
        <v>1339.7647058823529</v>
      </c>
      <c r="Z4624">
        <v>2</v>
      </c>
      <c r="AA4624" s="89">
        <f t="shared" si="364"/>
        <v>28470</v>
      </c>
      <c r="AH4624" s="37"/>
      <c r="AI4624" s="37"/>
      <c r="AK4624" s="37"/>
    </row>
    <row r="4625" spans="1:37" hidden="1">
      <c r="A4625" t="s">
        <v>64</v>
      </c>
      <c r="B4625" t="s">
        <v>2</v>
      </c>
      <c r="C4625" t="s">
        <v>11</v>
      </c>
      <c r="D4625" t="s">
        <v>116</v>
      </c>
      <c r="E4625" t="s">
        <v>521</v>
      </c>
      <c r="F4625" t="str">
        <f t="shared" si="361"/>
        <v>林芝市舞蹈培训</v>
      </c>
      <c r="G4625" t="s">
        <v>237</v>
      </c>
      <c r="H4625" t="s">
        <v>296</v>
      </c>
      <c r="I4625" t="s">
        <v>57</v>
      </c>
      <c r="J4625">
        <v>3</v>
      </c>
      <c r="K4625">
        <v>0</v>
      </c>
      <c r="L4625" s="13">
        <f>VLOOKUP(C4625,'渗透率、续签率'!B:C,2,0)</f>
        <v>9.6000000000000002E-2</v>
      </c>
      <c r="M4625" s="6">
        <v>0</v>
      </c>
      <c r="N4625">
        <v>0</v>
      </c>
      <c r="O4625">
        <v>0</v>
      </c>
      <c r="P4625" s="6">
        <v>0</v>
      </c>
      <c r="Q4625" s="13">
        <v>0</v>
      </c>
      <c r="R4625" s="13">
        <v>0</v>
      </c>
      <c r="S4625" s="31">
        <v>6</v>
      </c>
      <c r="T4625" s="6">
        <f>VLOOKUP(E4625,'参数设置&amp;汇总'!S:U,3,0)</f>
        <v>0.04</v>
      </c>
      <c r="U4625" s="78">
        <f t="shared" si="360"/>
        <v>0</v>
      </c>
      <c r="V4625" s="13">
        <v>0.85000000000000009</v>
      </c>
      <c r="W4625" s="78">
        <f t="shared" si="362"/>
        <v>0</v>
      </c>
      <c r="X4625" s="1">
        <f>VLOOKUP(E4625,'渗透率、续签率'!AG:AJ,4,0)</f>
        <v>2847</v>
      </c>
      <c r="Y4625" s="1">
        <f t="shared" si="363"/>
        <v>0</v>
      </c>
      <c r="Z4625">
        <v>0</v>
      </c>
      <c r="AA4625" s="89">
        <f t="shared" si="364"/>
        <v>0</v>
      </c>
      <c r="AH4625" s="37"/>
      <c r="AI4625" s="37"/>
      <c r="AK4625" s="37"/>
    </row>
    <row r="4626" spans="1:37" hidden="1">
      <c r="A4626" t="s">
        <v>64</v>
      </c>
      <c r="B4626" t="s">
        <v>2</v>
      </c>
      <c r="C4626" t="s">
        <v>11</v>
      </c>
      <c r="D4626" t="s">
        <v>116</v>
      </c>
      <c r="E4626" t="s">
        <v>521</v>
      </c>
      <c r="F4626" t="str">
        <f t="shared" si="361"/>
        <v>果洛藏族自治州舞蹈培训</v>
      </c>
      <c r="G4626" t="s">
        <v>297</v>
      </c>
      <c r="H4626" t="s">
        <v>298</v>
      </c>
      <c r="I4626" t="s">
        <v>70</v>
      </c>
      <c r="J4626">
        <v>1</v>
      </c>
      <c r="K4626">
        <v>0</v>
      </c>
      <c r="L4626" s="13">
        <f>VLOOKUP(C4626,'渗透率、续签率'!B:C,2,0)</f>
        <v>9.6000000000000002E-2</v>
      </c>
      <c r="M4626" s="6">
        <v>0</v>
      </c>
      <c r="N4626">
        <v>0</v>
      </c>
      <c r="O4626">
        <v>0</v>
      </c>
      <c r="P4626" s="6">
        <v>0</v>
      </c>
      <c r="Q4626" s="13">
        <v>0</v>
      </c>
      <c r="R4626" s="13">
        <v>0</v>
      </c>
      <c r="S4626" s="31">
        <v>0</v>
      </c>
      <c r="T4626" s="6">
        <f>VLOOKUP(E4626,'参数设置&amp;汇总'!S:U,3,0)</f>
        <v>0.04</v>
      </c>
      <c r="U4626" s="78">
        <f t="shared" si="360"/>
        <v>0</v>
      </c>
      <c r="V4626" s="13">
        <v>0.85000000000000009</v>
      </c>
      <c r="W4626" s="78">
        <f t="shared" si="362"/>
        <v>0</v>
      </c>
      <c r="X4626" s="1">
        <f>VLOOKUP(E4626,'渗透率、续签率'!AG:AJ,4,0)</f>
        <v>2847</v>
      </c>
      <c r="Y4626" s="1">
        <f t="shared" si="363"/>
        <v>0</v>
      </c>
      <c r="Z4626">
        <v>0</v>
      </c>
      <c r="AA4626" s="89">
        <f t="shared" si="364"/>
        <v>0</v>
      </c>
      <c r="AH4626" s="37"/>
      <c r="AI4626" s="37"/>
      <c r="AJ4626" s="1"/>
      <c r="AK4626" s="37"/>
    </row>
    <row r="4627" spans="1:37" hidden="1">
      <c r="A4627" t="s">
        <v>64</v>
      </c>
      <c r="B4627" t="s">
        <v>2</v>
      </c>
      <c r="C4627" t="s">
        <v>11</v>
      </c>
      <c r="D4627" t="s">
        <v>116</v>
      </c>
      <c r="E4627" t="s">
        <v>521</v>
      </c>
      <c r="F4627" t="str">
        <f t="shared" si="361"/>
        <v>枣庄市舞蹈培训</v>
      </c>
      <c r="G4627" t="s">
        <v>103</v>
      </c>
      <c r="H4627" t="s">
        <v>299</v>
      </c>
      <c r="I4627" t="s">
        <v>70</v>
      </c>
      <c r="J4627">
        <v>204</v>
      </c>
      <c r="K4627">
        <v>4</v>
      </c>
      <c r="L4627" s="13">
        <f>VLOOKUP(C4627,'渗透率、续签率'!B:C,2,0)</f>
        <v>9.6000000000000002E-2</v>
      </c>
      <c r="M4627" s="6">
        <v>0.02</v>
      </c>
      <c r="N4627">
        <v>15</v>
      </c>
      <c r="O4627">
        <v>1</v>
      </c>
      <c r="P4627" s="6">
        <v>7.0000000000000007E-2</v>
      </c>
      <c r="Q4627" s="13">
        <v>2.5999999999999999E-2</v>
      </c>
      <c r="R4627" s="13">
        <v>0</v>
      </c>
      <c r="S4627" s="31">
        <v>282</v>
      </c>
      <c r="T4627" s="6">
        <f>VLOOKUP(E4627,'参数设置&amp;汇总'!S:U,3,0)</f>
        <v>0.04</v>
      </c>
      <c r="U4627" s="78">
        <f t="shared" si="360"/>
        <v>1</v>
      </c>
      <c r="V4627" s="13">
        <v>0.85000000000000009</v>
      </c>
      <c r="W4627" s="78">
        <f t="shared" si="362"/>
        <v>1.0635294117647058</v>
      </c>
      <c r="X4627" s="1">
        <f>VLOOKUP(E4627,'渗透率、续签率'!AG:AJ,4,0)</f>
        <v>2847</v>
      </c>
      <c r="Y4627" s="1">
        <f t="shared" si="363"/>
        <v>3027.8682352941173</v>
      </c>
      <c r="Z4627">
        <v>6</v>
      </c>
      <c r="AA4627" s="89">
        <f t="shared" si="364"/>
        <v>42705</v>
      </c>
      <c r="AH4627" s="37"/>
      <c r="AI4627" s="37"/>
      <c r="AK4627" s="37"/>
    </row>
    <row r="4628" spans="1:37" hidden="1">
      <c r="A4628" t="s">
        <v>64</v>
      </c>
      <c r="B4628" t="s">
        <v>2</v>
      </c>
      <c r="C4628" t="s">
        <v>11</v>
      </c>
      <c r="D4628" t="s">
        <v>116</v>
      </c>
      <c r="E4628" t="s">
        <v>521</v>
      </c>
      <c r="F4628" t="str">
        <f t="shared" si="361"/>
        <v>柳州市舞蹈培训</v>
      </c>
      <c r="G4628" t="s">
        <v>88</v>
      </c>
      <c r="H4628" t="s">
        <v>300</v>
      </c>
      <c r="I4628" t="s">
        <v>68</v>
      </c>
      <c r="J4628">
        <v>203</v>
      </c>
      <c r="K4628">
        <v>4</v>
      </c>
      <c r="L4628" s="13">
        <f>VLOOKUP(C4628,'渗透率、续签率'!B:C,2,0)</f>
        <v>9.6000000000000002E-2</v>
      </c>
      <c r="M4628" s="6">
        <v>0.02</v>
      </c>
      <c r="N4628">
        <v>44</v>
      </c>
      <c r="O4628">
        <v>0</v>
      </c>
      <c r="P4628" s="6">
        <v>0</v>
      </c>
      <c r="Q4628" s="13">
        <v>0.02</v>
      </c>
      <c r="R4628" s="13">
        <v>0</v>
      </c>
      <c r="S4628" s="31">
        <v>354</v>
      </c>
      <c r="T4628" s="6">
        <f>VLOOKUP(E4628,'参数设置&amp;汇总'!S:U,3,0)</f>
        <v>0.04</v>
      </c>
      <c r="U4628" s="78">
        <f t="shared" si="360"/>
        <v>1.76</v>
      </c>
      <c r="V4628" s="13">
        <v>0.85000000000000009</v>
      </c>
      <c r="W4628" s="78">
        <f t="shared" si="362"/>
        <v>2.0705882352941174</v>
      </c>
      <c r="X4628" s="1">
        <f>VLOOKUP(E4628,'渗透率、续签率'!AG:AJ,4,0)</f>
        <v>2847</v>
      </c>
      <c r="Y4628" s="1">
        <f t="shared" si="363"/>
        <v>5894.9647058823521</v>
      </c>
      <c r="Z4628">
        <v>22</v>
      </c>
      <c r="AA4628" s="89">
        <f t="shared" si="364"/>
        <v>125268</v>
      </c>
      <c r="AH4628" s="37"/>
      <c r="AI4628" s="37"/>
      <c r="AK4628" s="37"/>
    </row>
    <row r="4629" spans="1:37" hidden="1">
      <c r="A4629" t="s">
        <v>64</v>
      </c>
      <c r="B4629" t="s">
        <v>2</v>
      </c>
      <c r="C4629" t="s">
        <v>11</v>
      </c>
      <c r="D4629" t="s">
        <v>116</v>
      </c>
      <c r="E4629" t="s">
        <v>521</v>
      </c>
      <c r="F4629" t="str">
        <f t="shared" si="361"/>
        <v>株洲市舞蹈培训</v>
      </c>
      <c r="G4629" t="s">
        <v>113</v>
      </c>
      <c r="H4629" t="s">
        <v>301</v>
      </c>
      <c r="I4629" t="s">
        <v>68</v>
      </c>
      <c r="J4629">
        <v>138</v>
      </c>
      <c r="K4629">
        <v>0</v>
      </c>
      <c r="L4629" s="13">
        <f>VLOOKUP(C4629,'渗透率、续签率'!B:C,2,0)</f>
        <v>9.6000000000000002E-2</v>
      </c>
      <c r="M4629" s="6">
        <v>0</v>
      </c>
      <c r="N4629">
        <v>67</v>
      </c>
      <c r="O4629">
        <v>0</v>
      </c>
      <c r="P4629" s="6">
        <v>0</v>
      </c>
      <c r="Q4629" s="13">
        <v>2.4E-2</v>
      </c>
      <c r="R4629" s="13">
        <v>0</v>
      </c>
      <c r="S4629" s="31">
        <v>377</v>
      </c>
      <c r="T4629" s="6">
        <f>VLOOKUP(E4629,'参数设置&amp;汇总'!S:U,3,0)</f>
        <v>0.04</v>
      </c>
      <c r="U4629" s="78">
        <f t="shared" si="360"/>
        <v>2.68</v>
      </c>
      <c r="V4629" s="13">
        <v>0.85000000000000009</v>
      </c>
      <c r="W4629" s="78">
        <f t="shared" si="362"/>
        <v>3.1529411764705881</v>
      </c>
      <c r="X4629" s="1">
        <f>VLOOKUP(E4629,'渗透率、续签率'!AG:AJ,4,0)</f>
        <v>2847</v>
      </c>
      <c r="Y4629" s="1">
        <f t="shared" si="363"/>
        <v>8976.4235294117643</v>
      </c>
      <c r="Z4629">
        <v>13</v>
      </c>
      <c r="AA4629" s="89">
        <f t="shared" si="364"/>
        <v>190749</v>
      </c>
      <c r="AH4629" s="37"/>
      <c r="AI4629" s="37"/>
      <c r="AJ4629" s="1"/>
      <c r="AK4629" s="37"/>
    </row>
    <row r="4630" spans="1:37" hidden="1">
      <c r="A4630" t="s">
        <v>64</v>
      </c>
      <c r="B4630" t="s">
        <v>2</v>
      </c>
      <c r="C4630" t="s">
        <v>11</v>
      </c>
      <c r="D4630" t="s">
        <v>116</v>
      </c>
      <c r="E4630" t="s">
        <v>521</v>
      </c>
      <c r="F4630" t="str">
        <f t="shared" si="361"/>
        <v>桂林市舞蹈培训</v>
      </c>
      <c r="G4630" t="s">
        <v>88</v>
      </c>
      <c r="H4630" t="s">
        <v>302</v>
      </c>
      <c r="I4630" t="s">
        <v>68</v>
      </c>
      <c r="J4630">
        <v>172</v>
      </c>
      <c r="K4630">
        <v>13</v>
      </c>
      <c r="L4630" s="13">
        <f>VLOOKUP(C4630,'渗透率、续签率'!B:C,2,0)</f>
        <v>9.6000000000000002E-2</v>
      </c>
      <c r="M4630" s="6">
        <v>0.08</v>
      </c>
      <c r="N4630">
        <v>56</v>
      </c>
      <c r="O4630">
        <v>5</v>
      </c>
      <c r="P4630" s="6">
        <v>0.09</v>
      </c>
      <c r="Q4630" s="13">
        <v>0.08</v>
      </c>
      <c r="R4630" s="13">
        <v>0</v>
      </c>
      <c r="S4630" s="31">
        <v>368</v>
      </c>
      <c r="T4630" s="6">
        <f>VLOOKUP(E4630,'参数设置&amp;汇总'!S:U,3,0)</f>
        <v>0.04</v>
      </c>
      <c r="U4630" s="78">
        <f t="shared" si="360"/>
        <v>5</v>
      </c>
      <c r="V4630" s="13">
        <v>0.85000000000000009</v>
      </c>
      <c r="W4630" s="78">
        <f t="shared" si="362"/>
        <v>5.3176470588235292</v>
      </c>
      <c r="X4630" s="1">
        <f>VLOOKUP(E4630,'渗透率、续签率'!AG:AJ,4,0)</f>
        <v>2847</v>
      </c>
      <c r="Y4630" s="1">
        <f t="shared" si="363"/>
        <v>15139.341176470587</v>
      </c>
      <c r="Z4630">
        <v>12</v>
      </c>
      <c r="AA4630" s="89">
        <f t="shared" si="364"/>
        <v>159432</v>
      </c>
    </row>
    <row r="4631" spans="1:37" hidden="1">
      <c r="A4631" t="s">
        <v>64</v>
      </c>
      <c r="B4631" t="s">
        <v>2</v>
      </c>
      <c r="C4631" t="s">
        <v>11</v>
      </c>
      <c r="D4631" t="s">
        <v>116</v>
      </c>
      <c r="E4631" t="s">
        <v>521</v>
      </c>
      <c r="F4631" t="str">
        <f t="shared" si="361"/>
        <v>梅州市舞蹈培训</v>
      </c>
      <c r="G4631" t="s">
        <v>75</v>
      </c>
      <c r="H4631" t="s">
        <v>303</v>
      </c>
      <c r="I4631" t="s">
        <v>68</v>
      </c>
      <c r="J4631">
        <v>107</v>
      </c>
      <c r="K4631">
        <v>0</v>
      </c>
      <c r="L4631" s="13">
        <f>VLOOKUP(C4631,'渗透率、续签率'!B:C,2,0)</f>
        <v>9.6000000000000002E-2</v>
      </c>
      <c r="M4631" s="6">
        <v>0</v>
      </c>
      <c r="N4631">
        <v>12</v>
      </c>
      <c r="O4631">
        <v>0</v>
      </c>
      <c r="P4631" s="6">
        <v>0</v>
      </c>
      <c r="Q4631" s="13">
        <v>0</v>
      </c>
      <c r="R4631" s="13">
        <v>0</v>
      </c>
      <c r="S4631" s="31">
        <v>150</v>
      </c>
      <c r="T4631" s="6">
        <f>VLOOKUP(E4631,'参数设置&amp;汇总'!S:U,3,0)</f>
        <v>0.04</v>
      </c>
      <c r="U4631" s="78">
        <f t="shared" si="360"/>
        <v>0.48</v>
      </c>
      <c r="V4631" s="13">
        <v>0.85000000000000009</v>
      </c>
      <c r="W4631" s="78">
        <f t="shared" si="362"/>
        <v>0.56470588235294106</v>
      </c>
      <c r="X4631" s="1">
        <f>VLOOKUP(E4631,'渗透率、续签率'!AG:AJ,4,0)</f>
        <v>2847</v>
      </c>
      <c r="Y4631" s="1">
        <f t="shared" si="363"/>
        <v>1607.7176470588231</v>
      </c>
      <c r="Z4631">
        <v>4</v>
      </c>
      <c r="AA4631" s="89">
        <f t="shared" si="364"/>
        <v>34164</v>
      </c>
      <c r="AH4631" s="37"/>
      <c r="AI4631" s="37"/>
      <c r="AJ4631" s="1"/>
      <c r="AK4631" s="37"/>
    </row>
    <row r="4632" spans="1:37" hidden="1">
      <c r="A4632" t="s">
        <v>64</v>
      </c>
      <c r="B4632" t="s">
        <v>2</v>
      </c>
      <c r="C4632" t="s">
        <v>11</v>
      </c>
      <c r="D4632" t="s">
        <v>116</v>
      </c>
      <c r="E4632" t="s">
        <v>521</v>
      </c>
      <c r="F4632" t="str">
        <f t="shared" si="361"/>
        <v>梧州市舞蹈培训</v>
      </c>
      <c r="G4632" t="s">
        <v>88</v>
      </c>
      <c r="H4632" t="s">
        <v>304</v>
      </c>
      <c r="I4632" t="s">
        <v>68</v>
      </c>
      <c r="J4632">
        <v>97</v>
      </c>
      <c r="K4632">
        <v>0</v>
      </c>
      <c r="L4632" s="13">
        <f>VLOOKUP(C4632,'渗透率、续签率'!B:C,2,0)</f>
        <v>9.6000000000000002E-2</v>
      </c>
      <c r="M4632" s="6">
        <v>0</v>
      </c>
      <c r="N4632">
        <v>13</v>
      </c>
      <c r="O4632">
        <v>0</v>
      </c>
      <c r="P4632" s="6">
        <v>0</v>
      </c>
      <c r="Q4632" s="13">
        <v>0</v>
      </c>
      <c r="R4632" s="13">
        <v>0</v>
      </c>
      <c r="S4632" s="31">
        <v>160</v>
      </c>
      <c r="T4632" s="6">
        <f>VLOOKUP(E4632,'参数设置&amp;汇总'!S:U,3,0)</f>
        <v>0.04</v>
      </c>
      <c r="U4632" s="78">
        <f t="shared" si="360"/>
        <v>0.52</v>
      </c>
      <c r="V4632" s="13">
        <v>0.85000000000000009</v>
      </c>
      <c r="W4632" s="78">
        <f t="shared" si="362"/>
        <v>0.61176470588235288</v>
      </c>
      <c r="X4632" s="1">
        <f>VLOOKUP(E4632,'渗透率、续签率'!AG:AJ,4,0)</f>
        <v>2847</v>
      </c>
      <c r="Y4632" s="1">
        <f t="shared" si="363"/>
        <v>1741.6941176470586</v>
      </c>
      <c r="Z4632">
        <v>5</v>
      </c>
      <c r="AA4632" s="89">
        <f t="shared" si="364"/>
        <v>37011</v>
      </c>
      <c r="AH4632" s="37"/>
      <c r="AI4632" s="37"/>
      <c r="AJ4632" s="1"/>
      <c r="AK4632" s="37"/>
    </row>
    <row r="4633" spans="1:37" hidden="1">
      <c r="A4633" t="s">
        <v>64</v>
      </c>
      <c r="B4633" t="s">
        <v>2</v>
      </c>
      <c r="C4633" t="s">
        <v>11</v>
      </c>
      <c r="D4633" t="s">
        <v>116</v>
      </c>
      <c r="E4633" t="s">
        <v>521</v>
      </c>
      <c r="F4633" t="str">
        <f t="shared" si="361"/>
        <v>楚雄彝族自治州舞蹈培训</v>
      </c>
      <c r="G4633" t="s">
        <v>99</v>
      </c>
      <c r="H4633" t="s">
        <v>305</v>
      </c>
      <c r="I4633" t="s">
        <v>68</v>
      </c>
      <c r="J4633">
        <v>34</v>
      </c>
      <c r="K4633">
        <v>0</v>
      </c>
      <c r="L4633" s="13">
        <f>VLOOKUP(C4633,'渗透率、续签率'!B:C,2,0)</f>
        <v>9.6000000000000002E-2</v>
      </c>
      <c r="M4633" s="6">
        <v>0</v>
      </c>
      <c r="N4633">
        <v>1</v>
      </c>
      <c r="O4633">
        <v>0</v>
      </c>
      <c r="P4633" s="6">
        <v>0</v>
      </c>
      <c r="Q4633" s="13">
        <v>0</v>
      </c>
      <c r="R4633" s="13">
        <v>0</v>
      </c>
      <c r="S4633" s="31">
        <v>35</v>
      </c>
      <c r="T4633" s="6">
        <f>VLOOKUP(E4633,'参数设置&amp;汇总'!S:U,3,0)</f>
        <v>0.04</v>
      </c>
      <c r="U4633" s="78">
        <f t="shared" si="360"/>
        <v>0.04</v>
      </c>
      <c r="V4633" s="13">
        <v>0.85000000000000009</v>
      </c>
      <c r="W4633" s="78">
        <f t="shared" si="362"/>
        <v>4.7058823529411764E-2</v>
      </c>
      <c r="X4633" s="1">
        <f>VLOOKUP(E4633,'渗透率、续签率'!AG:AJ,4,0)</f>
        <v>2847</v>
      </c>
      <c r="Y4633" s="1">
        <f t="shared" si="363"/>
        <v>133.97647058823529</v>
      </c>
      <c r="Z4633">
        <v>1</v>
      </c>
      <c r="AA4633" s="89">
        <f t="shared" si="364"/>
        <v>2847</v>
      </c>
      <c r="AH4633" s="37"/>
      <c r="AI4633" s="37"/>
      <c r="AK4633" s="37"/>
    </row>
    <row r="4634" spans="1:37" hidden="1">
      <c r="A4634" t="s">
        <v>64</v>
      </c>
      <c r="B4634" t="s">
        <v>2</v>
      </c>
      <c r="C4634" t="s">
        <v>11</v>
      </c>
      <c r="D4634" t="s">
        <v>116</v>
      </c>
      <c r="E4634" t="s">
        <v>521</v>
      </c>
      <c r="F4634" t="str">
        <f t="shared" si="361"/>
        <v>榆林市舞蹈培训</v>
      </c>
      <c r="G4634" t="s">
        <v>108</v>
      </c>
      <c r="H4634" t="s">
        <v>306</v>
      </c>
      <c r="I4634" t="s">
        <v>70</v>
      </c>
      <c r="J4634">
        <v>133</v>
      </c>
      <c r="K4634">
        <v>0</v>
      </c>
      <c r="L4634" s="13">
        <f>VLOOKUP(C4634,'渗透率、续签率'!B:C,2,0)</f>
        <v>9.6000000000000002E-2</v>
      </c>
      <c r="M4634" s="6">
        <v>0</v>
      </c>
      <c r="N4634">
        <v>40</v>
      </c>
      <c r="O4634">
        <v>0</v>
      </c>
      <c r="P4634" s="6">
        <v>0</v>
      </c>
      <c r="Q4634" s="13">
        <v>7.0000000000000001E-3</v>
      </c>
      <c r="R4634" s="13">
        <v>0</v>
      </c>
      <c r="S4634" s="31">
        <v>298</v>
      </c>
      <c r="T4634" s="6">
        <f>VLOOKUP(E4634,'参数设置&amp;汇总'!S:U,3,0)</f>
        <v>0.04</v>
      </c>
      <c r="U4634" s="78">
        <f t="shared" si="360"/>
        <v>1.6</v>
      </c>
      <c r="V4634" s="13">
        <v>0.85000000000000009</v>
      </c>
      <c r="W4634" s="78">
        <f t="shared" si="362"/>
        <v>1.8823529411764706</v>
      </c>
      <c r="X4634" s="1">
        <f>VLOOKUP(E4634,'渗透率、续签率'!AG:AJ,4,0)</f>
        <v>2847</v>
      </c>
      <c r="Y4634" s="1">
        <f t="shared" si="363"/>
        <v>5359.0588235294117</v>
      </c>
      <c r="Z4634">
        <v>1</v>
      </c>
      <c r="AA4634" s="89">
        <f t="shared" si="364"/>
        <v>113880</v>
      </c>
      <c r="AH4634" s="37"/>
      <c r="AI4634" s="37"/>
      <c r="AK4634" s="37"/>
    </row>
    <row r="4635" spans="1:37" hidden="1">
      <c r="A4635" t="s">
        <v>64</v>
      </c>
      <c r="B4635" t="s">
        <v>2</v>
      </c>
      <c r="C4635" t="s">
        <v>11</v>
      </c>
      <c r="D4635" t="s">
        <v>116</v>
      </c>
      <c r="E4635" t="s">
        <v>521</v>
      </c>
      <c r="F4635" t="str">
        <f t="shared" si="361"/>
        <v>武威市舞蹈培训</v>
      </c>
      <c r="G4635" t="s">
        <v>132</v>
      </c>
      <c r="H4635" t="s">
        <v>307</v>
      </c>
      <c r="I4635" t="s">
        <v>70</v>
      </c>
      <c r="J4635">
        <v>40</v>
      </c>
      <c r="K4635">
        <v>0</v>
      </c>
      <c r="L4635" s="13">
        <f>VLOOKUP(C4635,'渗透率、续签率'!B:C,2,0)</f>
        <v>9.6000000000000002E-2</v>
      </c>
      <c r="M4635" s="6">
        <v>0</v>
      </c>
      <c r="N4635">
        <v>15</v>
      </c>
      <c r="O4635">
        <v>0</v>
      </c>
      <c r="P4635" s="6">
        <v>0</v>
      </c>
      <c r="Q4635" s="13">
        <v>0</v>
      </c>
      <c r="R4635" s="13">
        <v>0</v>
      </c>
      <c r="S4635" s="31">
        <v>80</v>
      </c>
      <c r="T4635" s="6">
        <f>VLOOKUP(E4635,'参数设置&amp;汇总'!S:U,3,0)</f>
        <v>0.04</v>
      </c>
      <c r="U4635" s="78">
        <f t="shared" si="360"/>
        <v>0.6</v>
      </c>
      <c r="V4635" s="13">
        <v>0.85000000000000009</v>
      </c>
      <c r="W4635" s="78">
        <f t="shared" si="362"/>
        <v>0.70588235294117641</v>
      </c>
      <c r="X4635" s="1">
        <f>VLOOKUP(E4635,'渗透率、续签率'!AG:AJ,4,0)</f>
        <v>2847</v>
      </c>
      <c r="Y4635" s="1">
        <f t="shared" si="363"/>
        <v>2009.6470588235293</v>
      </c>
      <c r="Z4635">
        <v>0</v>
      </c>
      <c r="AA4635" s="89">
        <f t="shared" si="364"/>
        <v>42705</v>
      </c>
      <c r="AH4635" s="37"/>
      <c r="AI4635" s="37"/>
      <c r="AK4635" s="37"/>
    </row>
    <row r="4636" spans="1:37" hidden="1">
      <c r="A4636" t="s">
        <v>64</v>
      </c>
      <c r="B4636" t="s">
        <v>2</v>
      </c>
      <c r="C4636" t="s">
        <v>11</v>
      </c>
      <c r="D4636" t="s">
        <v>116</v>
      </c>
      <c r="E4636" t="s">
        <v>521</v>
      </c>
      <c r="F4636" t="str">
        <f t="shared" si="361"/>
        <v>毕节市舞蹈培训</v>
      </c>
      <c r="G4636" t="s">
        <v>167</v>
      </c>
      <c r="H4636" t="s">
        <v>308</v>
      </c>
      <c r="I4636" t="s">
        <v>70</v>
      </c>
      <c r="J4636">
        <v>146</v>
      </c>
      <c r="K4636">
        <v>0</v>
      </c>
      <c r="L4636" s="13">
        <f>VLOOKUP(C4636,'渗透率、续签率'!B:C,2,0)</f>
        <v>9.6000000000000002E-2</v>
      </c>
      <c r="M4636" s="6">
        <v>0</v>
      </c>
      <c r="N4636">
        <v>2</v>
      </c>
      <c r="O4636">
        <v>0</v>
      </c>
      <c r="P4636" s="6">
        <v>0</v>
      </c>
      <c r="Q4636" s="13">
        <v>0</v>
      </c>
      <c r="R4636" s="13">
        <v>0</v>
      </c>
      <c r="S4636" s="31">
        <v>110</v>
      </c>
      <c r="T4636" s="6">
        <f>VLOOKUP(E4636,'参数设置&amp;汇总'!S:U,3,0)</f>
        <v>0.04</v>
      </c>
      <c r="U4636" s="78">
        <f t="shared" si="360"/>
        <v>0.08</v>
      </c>
      <c r="V4636" s="13">
        <v>0.85000000000000009</v>
      </c>
      <c r="W4636" s="78">
        <f t="shared" si="362"/>
        <v>9.4117647058823528E-2</v>
      </c>
      <c r="X4636" s="1">
        <f>VLOOKUP(E4636,'渗透率、续签率'!AG:AJ,4,0)</f>
        <v>2847</v>
      </c>
      <c r="Y4636" s="1">
        <f t="shared" si="363"/>
        <v>267.95294117647057</v>
      </c>
      <c r="Z4636">
        <v>7</v>
      </c>
      <c r="AA4636" s="89">
        <f t="shared" si="364"/>
        <v>5694</v>
      </c>
      <c r="AH4636" s="37"/>
      <c r="AI4636" s="37"/>
      <c r="AK4636" s="37"/>
    </row>
    <row r="4637" spans="1:37" hidden="1">
      <c r="A4637" t="s">
        <v>64</v>
      </c>
      <c r="B4637" t="s">
        <v>2</v>
      </c>
      <c r="C4637" t="s">
        <v>11</v>
      </c>
      <c r="D4637" t="s">
        <v>116</v>
      </c>
      <c r="E4637" t="s">
        <v>521</v>
      </c>
      <c r="F4637" t="str">
        <f t="shared" si="361"/>
        <v>永州市舞蹈培训</v>
      </c>
      <c r="G4637" t="s">
        <v>113</v>
      </c>
      <c r="H4637" t="s">
        <v>309</v>
      </c>
      <c r="I4637" t="s">
        <v>68</v>
      </c>
      <c r="J4637">
        <v>158</v>
      </c>
      <c r="K4637">
        <v>0</v>
      </c>
      <c r="L4637" s="13">
        <f>VLOOKUP(C4637,'渗透率、续签率'!B:C,2,0)</f>
        <v>9.6000000000000002E-2</v>
      </c>
      <c r="M4637" s="6">
        <v>0</v>
      </c>
      <c r="N4637">
        <v>11</v>
      </c>
      <c r="O4637">
        <v>0</v>
      </c>
      <c r="P4637" s="6">
        <v>0</v>
      </c>
      <c r="Q4637" s="13">
        <v>0</v>
      </c>
      <c r="R4637" s="13">
        <v>0</v>
      </c>
      <c r="S4637" s="31">
        <v>227</v>
      </c>
      <c r="T4637" s="6">
        <f>VLOOKUP(E4637,'参数设置&amp;汇总'!S:U,3,0)</f>
        <v>0.04</v>
      </c>
      <c r="U4637" s="78">
        <f t="shared" si="360"/>
        <v>0.44</v>
      </c>
      <c r="V4637" s="13">
        <v>0.85000000000000009</v>
      </c>
      <c r="W4637" s="78">
        <f t="shared" si="362"/>
        <v>0.51764705882352935</v>
      </c>
      <c r="X4637" s="1">
        <f>VLOOKUP(E4637,'渗透率、续签率'!AG:AJ,4,0)</f>
        <v>2847</v>
      </c>
      <c r="Y4637" s="1">
        <f t="shared" si="363"/>
        <v>1473.741176470588</v>
      </c>
      <c r="Z4637">
        <v>2</v>
      </c>
      <c r="AA4637" s="89">
        <f t="shared" si="364"/>
        <v>31317</v>
      </c>
      <c r="AH4637" s="37"/>
      <c r="AI4637" s="37"/>
      <c r="AJ4637" s="1"/>
      <c r="AK4637" s="37"/>
    </row>
    <row r="4638" spans="1:37" hidden="1">
      <c r="A4638" t="s">
        <v>64</v>
      </c>
      <c r="B4638" t="s">
        <v>2</v>
      </c>
      <c r="C4638" t="s">
        <v>11</v>
      </c>
      <c r="D4638" t="s">
        <v>116</v>
      </c>
      <c r="E4638" t="s">
        <v>521</v>
      </c>
      <c r="F4638" t="str">
        <f t="shared" si="361"/>
        <v>汉中市舞蹈培训</v>
      </c>
      <c r="G4638" t="s">
        <v>108</v>
      </c>
      <c r="H4638" t="s">
        <v>310</v>
      </c>
      <c r="I4638" t="s">
        <v>70</v>
      </c>
      <c r="J4638">
        <v>73</v>
      </c>
      <c r="K4638">
        <v>0</v>
      </c>
      <c r="L4638" s="13">
        <f>VLOOKUP(C4638,'渗透率、续签率'!B:C,2,0)</f>
        <v>9.6000000000000002E-2</v>
      </c>
      <c r="M4638" s="6">
        <v>0</v>
      </c>
      <c r="N4638">
        <v>7</v>
      </c>
      <c r="O4638">
        <v>0</v>
      </c>
      <c r="P4638" s="6">
        <v>0</v>
      </c>
      <c r="Q4638" s="13">
        <v>0</v>
      </c>
      <c r="R4638" s="13">
        <v>0</v>
      </c>
      <c r="S4638" s="31">
        <v>80</v>
      </c>
      <c r="T4638" s="6">
        <f>VLOOKUP(E4638,'参数设置&amp;汇总'!S:U,3,0)</f>
        <v>0.04</v>
      </c>
      <c r="U4638" s="78">
        <f t="shared" si="360"/>
        <v>0.28000000000000003</v>
      </c>
      <c r="V4638" s="13">
        <v>0.85000000000000009</v>
      </c>
      <c r="W4638" s="78">
        <f t="shared" si="362"/>
        <v>0.32941176470588235</v>
      </c>
      <c r="X4638" s="1">
        <f>VLOOKUP(E4638,'渗透率、续签率'!AG:AJ,4,0)</f>
        <v>2847</v>
      </c>
      <c r="Y4638" s="1">
        <f t="shared" si="363"/>
        <v>937.83529411764709</v>
      </c>
      <c r="Z4638">
        <v>3</v>
      </c>
      <c r="AA4638" s="89">
        <f t="shared" si="364"/>
        <v>19929</v>
      </c>
      <c r="AH4638" s="37"/>
      <c r="AI4638" s="37"/>
      <c r="AK4638" s="37"/>
    </row>
    <row r="4639" spans="1:37" hidden="1">
      <c r="A4639" t="s">
        <v>64</v>
      </c>
      <c r="B4639" t="s">
        <v>2</v>
      </c>
      <c r="C4639" t="s">
        <v>11</v>
      </c>
      <c r="D4639" t="s">
        <v>116</v>
      </c>
      <c r="E4639" t="s">
        <v>521</v>
      </c>
      <c r="F4639" t="str">
        <f t="shared" si="361"/>
        <v>汕头市舞蹈培训</v>
      </c>
      <c r="G4639" t="s">
        <v>75</v>
      </c>
      <c r="H4639" t="s">
        <v>311</v>
      </c>
      <c r="I4639" t="s">
        <v>68</v>
      </c>
      <c r="J4639">
        <v>220</v>
      </c>
      <c r="K4639">
        <v>0</v>
      </c>
      <c r="L4639" s="13">
        <f>VLOOKUP(C4639,'渗透率、续签率'!B:C,2,0)</f>
        <v>9.6000000000000002E-2</v>
      </c>
      <c r="M4639" s="6">
        <v>0</v>
      </c>
      <c r="N4639">
        <v>43</v>
      </c>
      <c r="O4639">
        <v>0</v>
      </c>
      <c r="P4639" s="6">
        <v>0</v>
      </c>
      <c r="Q4639" s="13">
        <v>0</v>
      </c>
      <c r="R4639" s="13">
        <v>0</v>
      </c>
      <c r="S4639" s="31">
        <v>421</v>
      </c>
      <c r="T4639" s="6">
        <f>VLOOKUP(E4639,'参数设置&amp;汇总'!S:U,3,0)</f>
        <v>0.04</v>
      </c>
      <c r="U4639" s="78">
        <f t="shared" si="360"/>
        <v>1.72</v>
      </c>
      <c r="V4639" s="13">
        <v>0.85000000000000009</v>
      </c>
      <c r="W4639" s="78">
        <f t="shared" si="362"/>
        <v>2.0235294117647058</v>
      </c>
      <c r="X4639" s="1">
        <f>VLOOKUP(E4639,'渗透率、续签率'!AG:AJ,4,0)</f>
        <v>2847</v>
      </c>
      <c r="Y4639" s="1">
        <f t="shared" si="363"/>
        <v>5760.9882352941177</v>
      </c>
      <c r="Z4639">
        <v>40</v>
      </c>
      <c r="AA4639" s="89">
        <f t="shared" si="364"/>
        <v>122421</v>
      </c>
      <c r="AH4639" s="37"/>
      <c r="AI4639" s="37"/>
      <c r="AK4639" s="37"/>
    </row>
    <row r="4640" spans="1:37" hidden="1">
      <c r="A4640" t="s">
        <v>64</v>
      </c>
      <c r="B4640" t="s">
        <v>2</v>
      </c>
      <c r="C4640" t="s">
        <v>11</v>
      </c>
      <c r="D4640" t="s">
        <v>116</v>
      </c>
      <c r="E4640" t="s">
        <v>521</v>
      </c>
      <c r="F4640" t="str">
        <f t="shared" si="361"/>
        <v>汕尾市舞蹈培训</v>
      </c>
      <c r="G4640" t="s">
        <v>75</v>
      </c>
      <c r="H4640" t="s">
        <v>312</v>
      </c>
      <c r="I4640" t="s">
        <v>68</v>
      </c>
      <c r="J4640">
        <v>72</v>
      </c>
      <c r="K4640">
        <v>0</v>
      </c>
      <c r="L4640" s="13">
        <f>VLOOKUP(C4640,'渗透率、续签率'!B:C,2,0)</f>
        <v>9.6000000000000002E-2</v>
      </c>
      <c r="M4640" s="6">
        <v>0</v>
      </c>
      <c r="N4640">
        <v>12</v>
      </c>
      <c r="O4640">
        <v>0</v>
      </c>
      <c r="P4640" s="6">
        <v>0</v>
      </c>
      <c r="Q4640" s="13">
        <v>0</v>
      </c>
      <c r="R4640" s="13">
        <v>0</v>
      </c>
      <c r="S4640" s="31">
        <v>130</v>
      </c>
      <c r="T4640" s="6">
        <f>VLOOKUP(E4640,'参数设置&amp;汇总'!S:U,3,0)</f>
        <v>0.04</v>
      </c>
      <c r="U4640" s="78">
        <f t="shared" si="360"/>
        <v>0.48</v>
      </c>
      <c r="V4640" s="13">
        <v>0.85000000000000009</v>
      </c>
      <c r="W4640" s="78">
        <f t="shared" si="362"/>
        <v>0.56470588235294106</v>
      </c>
      <c r="X4640" s="1">
        <f>VLOOKUP(E4640,'渗透率、续签率'!AG:AJ,4,0)</f>
        <v>2847</v>
      </c>
      <c r="Y4640" s="1">
        <f t="shared" si="363"/>
        <v>1607.7176470588231</v>
      </c>
      <c r="Z4640">
        <v>8</v>
      </c>
      <c r="AA4640" s="89">
        <f t="shared" si="364"/>
        <v>34164</v>
      </c>
      <c r="AH4640" s="37"/>
      <c r="AI4640" s="37"/>
      <c r="AJ4640" s="1"/>
      <c r="AK4640" s="37"/>
    </row>
    <row r="4641" spans="1:37" hidden="1">
      <c r="A4641" t="s">
        <v>64</v>
      </c>
      <c r="B4641" t="s">
        <v>2</v>
      </c>
      <c r="C4641" t="s">
        <v>11</v>
      </c>
      <c r="D4641" t="s">
        <v>116</v>
      </c>
      <c r="E4641" t="s">
        <v>521</v>
      </c>
      <c r="F4641" t="str">
        <f t="shared" si="361"/>
        <v>江门市舞蹈培训</v>
      </c>
      <c r="G4641" t="s">
        <v>75</v>
      </c>
      <c r="H4641" t="s">
        <v>313</v>
      </c>
      <c r="I4641" t="s">
        <v>68</v>
      </c>
      <c r="J4641">
        <v>154</v>
      </c>
      <c r="K4641">
        <v>1</v>
      </c>
      <c r="L4641" s="13">
        <f>VLOOKUP(C4641,'渗透率、续签率'!B:C,2,0)</f>
        <v>9.6000000000000002E-2</v>
      </c>
      <c r="M4641" s="6">
        <v>0.01</v>
      </c>
      <c r="N4641">
        <v>35</v>
      </c>
      <c r="O4641">
        <v>1</v>
      </c>
      <c r="P4641" s="6">
        <v>0.03</v>
      </c>
      <c r="Q4641" s="13">
        <v>0.25</v>
      </c>
      <c r="R4641" s="13">
        <v>0.25</v>
      </c>
      <c r="S4641" s="31">
        <v>415</v>
      </c>
      <c r="T4641" s="6">
        <f>VLOOKUP(E4641,'参数设置&amp;汇总'!S:U,3,0)</f>
        <v>0.04</v>
      </c>
      <c r="U4641" s="78">
        <f t="shared" si="360"/>
        <v>1.4000000000000001</v>
      </c>
      <c r="V4641" s="13">
        <v>0.85000000000000009</v>
      </c>
      <c r="W4641" s="78">
        <f t="shared" si="362"/>
        <v>1.5341176470588236</v>
      </c>
      <c r="X4641" s="1">
        <f>VLOOKUP(E4641,'渗透率、续签率'!AG:AJ,4,0)</f>
        <v>2847</v>
      </c>
      <c r="Y4641" s="1">
        <f t="shared" si="363"/>
        <v>4367.6329411764709</v>
      </c>
      <c r="Z4641">
        <v>33</v>
      </c>
      <c r="AA4641" s="89">
        <f t="shared" si="364"/>
        <v>99645</v>
      </c>
      <c r="AH4641" s="37"/>
      <c r="AI4641" s="37"/>
      <c r="AK4641" s="37"/>
    </row>
    <row r="4642" spans="1:37" hidden="1">
      <c r="A4642" t="s">
        <v>64</v>
      </c>
      <c r="B4642" t="s">
        <v>2</v>
      </c>
      <c r="C4642" t="s">
        <v>11</v>
      </c>
      <c r="D4642" t="s">
        <v>116</v>
      </c>
      <c r="E4642" t="s">
        <v>521</v>
      </c>
      <c r="F4642" t="str">
        <f t="shared" si="361"/>
        <v>池州市舞蹈培训</v>
      </c>
      <c r="G4642" t="s">
        <v>94</v>
      </c>
      <c r="H4642" t="s">
        <v>314</v>
      </c>
      <c r="I4642" t="s">
        <v>68</v>
      </c>
      <c r="J4642">
        <v>39</v>
      </c>
      <c r="K4642">
        <v>0</v>
      </c>
      <c r="L4642" s="13">
        <f>VLOOKUP(C4642,'渗透率、续签率'!B:C,2,0)</f>
        <v>9.6000000000000002E-2</v>
      </c>
      <c r="M4642" s="6">
        <v>0</v>
      </c>
      <c r="N4642">
        <v>3</v>
      </c>
      <c r="O4642">
        <v>0</v>
      </c>
      <c r="P4642" s="6">
        <v>0</v>
      </c>
      <c r="Q4642" s="13">
        <v>0</v>
      </c>
      <c r="R4642" s="13">
        <v>0</v>
      </c>
      <c r="S4642" s="31">
        <v>47</v>
      </c>
      <c r="T4642" s="6">
        <f>VLOOKUP(E4642,'参数设置&amp;汇总'!S:U,3,0)</f>
        <v>0.04</v>
      </c>
      <c r="U4642" s="78">
        <f t="shared" si="360"/>
        <v>0.12</v>
      </c>
      <c r="V4642" s="13">
        <v>0.85000000000000009</v>
      </c>
      <c r="W4642" s="78">
        <f t="shared" si="362"/>
        <v>0.14117647058823526</v>
      </c>
      <c r="X4642" s="1">
        <f>VLOOKUP(E4642,'渗透率、续签率'!AG:AJ,4,0)</f>
        <v>2847</v>
      </c>
      <c r="Y4642" s="1">
        <f t="shared" si="363"/>
        <v>401.92941176470578</v>
      </c>
      <c r="Z4642">
        <v>3</v>
      </c>
      <c r="AA4642" s="89">
        <f t="shared" si="364"/>
        <v>8541</v>
      </c>
      <c r="AH4642" s="37"/>
      <c r="AI4642" s="37"/>
      <c r="AK4642" s="37"/>
    </row>
    <row r="4643" spans="1:37" hidden="1">
      <c r="A4643" t="s">
        <v>64</v>
      </c>
      <c r="B4643" t="s">
        <v>2</v>
      </c>
      <c r="C4643" t="s">
        <v>11</v>
      </c>
      <c r="D4643" t="s">
        <v>116</v>
      </c>
      <c r="E4643" t="s">
        <v>521</v>
      </c>
      <c r="F4643" t="str">
        <f t="shared" si="361"/>
        <v>沧州市舞蹈培训</v>
      </c>
      <c r="G4643" t="s">
        <v>159</v>
      </c>
      <c r="H4643" t="s">
        <v>315</v>
      </c>
      <c r="I4643" t="s">
        <v>70</v>
      </c>
      <c r="J4643">
        <v>158</v>
      </c>
      <c r="K4643">
        <v>0</v>
      </c>
      <c r="L4643" s="13">
        <f>VLOOKUP(C4643,'渗透率、续签率'!B:C,2,0)</f>
        <v>9.6000000000000002E-2</v>
      </c>
      <c r="M4643" s="6">
        <v>0</v>
      </c>
      <c r="N4643">
        <v>41</v>
      </c>
      <c r="O4643">
        <v>0</v>
      </c>
      <c r="P4643" s="6">
        <v>0</v>
      </c>
      <c r="Q4643" s="13">
        <v>0</v>
      </c>
      <c r="R4643" s="13">
        <v>0</v>
      </c>
      <c r="S4643" s="31">
        <v>329</v>
      </c>
      <c r="T4643" s="6">
        <f>VLOOKUP(E4643,'参数设置&amp;汇总'!S:U,3,0)</f>
        <v>0.04</v>
      </c>
      <c r="U4643" s="78">
        <f t="shared" si="360"/>
        <v>1.6400000000000001</v>
      </c>
      <c r="V4643" s="13">
        <v>0.85000000000000009</v>
      </c>
      <c r="W4643" s="78">
        <f t="shared" si="362"/>
        <v>1.9294117647058824</v>
      </c>
      <c r="X4643" s="1">
        <f>VLOOKUP(E4643,'渗透率、续签率'!AG:AJ,4,0)</f>
        <v>2847</v>
      </c>
      <c r="Y4643" s="1">
        <f t="shared" si="363"/>
        <v>5493.035294117647</v>
      </c>
      <c r="Z4643">
        <v>3</v>
      </c>
      <c r="AA4643" s="89">
        <f t="shared" si="364"/>
        <v>116727</v>
      </c>
      <c r="AH4643" s="37"/>
      <c r="AI4643" s="37"/>
      <c r="AJ4643" s="1"/>
      <c r="AK4643" s="37"/>
    </row>
    <row r="4644" spans="1:37" hidden="1">
      <c r="A4644" t="s">
        <v>64</v>
      </c>
      <c r="B4644" t="s">
        <v>2</v>
      </c>
      <c r="C4644" t="s">
        <v>11</v>
      </c>
      <c r="D4644" t="s">
        <v>116</v>
      </c>
      <c r="E4644" t="s">
        <v>521</v>
      </c>
      <c r="F4644" t="str">
        <f t="shared" si="361"/>
        <v>河池市舞蹈培训</v>
      </c>
      <c r="G4644" t="s">
        <v>88</v>
      </c>
      <c r="H4644" t="s">
        <v>316</v>
      </c>
      <c r="I4644" t="s">
        <v>68</v>
      </c>
      <c r="J4644">
        <v>83</v>
      </c>
      <c r="K4644">
        <v>0</v>
      </c>
      <c r="L4644" s="13">
        <f>VLOOKUP(C4644,'渗透率、续签率'!B:C,2,0)</f>
        <v>9.6000000000000002E-2</v>
      </c>
      <c r="M4644" s="6">
        <v>0</v>
      </c>
      <c r="N4644">
        <v>0</v>
      </c>
      <c r="O4644">
        <v>0</v>
      </c>
      <c r="P4644" s="6">
        <v>0</v>
      </c>
      <c r="Q4644" s="13">
        <v>0</v>
      </c>
      <c r="R4644" s="13">
        <v>0</v>
      </c>
      <c r="S4644" s="31">
        <v>42</v>
      </c>
      <c r="T4644" s="6">
        <f>VLOOKUP(E4644,'参数设置&amp;汇总'!S:U,3,0)</f>
        <v>0.04</v>
      </c>
      <c r="U4644" s="78">
        <f t="shared" si="360"/>
        <v>0</v>
      </c>
      <c r="V4644" s="13">
        <v>0.85000000000000009</v>
      </c>
      <c r="W4644" s="78">
        <f t="shared" si="362"/>
        <v>0</v>
      </c>
      <c r="X4644" s="1">
        <f>VLOOKUP(E4644,'渗透率、续签率'!AG:AJ,4,0)</f>
        <v>2847</v>
      </c>
      <c r="Y4644" s="1">
        <f t="shared" si="363"/>
        <v>0</v>
      </c>
      <c r="Z4644">
        <v>1</v>
      </c>
      <c r="AA4644" s="89">
        <f t="shared" si="364"/>
        <v>0</v>
      </c>
      <c r="AH4644" s="37"/>
      <c r="AI4644" s="37"/>
      <c r="AJ4644" s="1"/>
      <c r="AK4644" s="37"/>
    </row>
    <row r="4645" spans="1:37" hidden="1">
      <c r="A4645" t="s">
        <v>64</v>
      </c>
      <c r="B4645" t="s">
        <v>2</v>
      </c>
      <c r="C4645" t="s">
        <v>11</v>
      </c>
      <c r="D4645" t="s">
        <v>116</v>
      </c>
      <c r="E4645" t="s">
        <v>521</v>
      </c>
      <c r="F4645" t="str">
        <f t="shared" si="361"/>
        <v>河源市舞蹈培训</v>
      </c>
      <c r="G4645" t="s">
        <v>75</v>
      </c>
      <c r="H4645" t="s">
        <v>317</v>
      </c>
      <c r="I4645" t="s">
        <v>68</v>
      </c>
      <c r="J4645">
        <v>101</v>
      </c>
      <c r="K4645">
        <v>0</v>
      </c>
      <c r="L4645" s="13">
        <f>VLOOKUP(C4645,'渗透率、续签率'!B:C,2,0)</f>
        <v>9.6000000000000002E-2</v>
      </c>
      <c r="M4645" s="6">
        <v>0</v>
      </c>
      <c r="N4645">
        <v>15</v>
      </c>
      <c r="O4645">
        <v>0</v>
      </c>
      <c r="P4645" s="6">
        <v>0</v>
      </c>
      <c r="Q4645" s="13">
        <v>0</v>
      </c>
      <c r="R4645" s="13">
        <v>0</v>
      </c>
      <c r="S4645" s="31">
        <v>196</v>
      </c>
      <c r="T4645" s="6">
        <f>VLOOKUP(E4645,'参数设置&amp;汇总'!S:U,3,0)</f>
        <v>0.04</v>
      </c>
      <c r="U4645" s="78">
        <f t="shared" si="360"/>
        <v>0.6</v>
      </c>
      <c r="V4645" s="13">
        <v>0.85000000000000009</v>
      </c>
      <c r="W4645" s="78">
        <f t="shared" si="362"/>
        <v>0.70588235294117641</v>
      </c>
      <c r="X4645" s="1">
        <f>VLOOKUP(E4645,'渗透率、续签率'!AG:AJ,4,0)</f>
        <v>2847</v>
      </c>
      <c r="Y4645" s="1">
        <f t="shared" si="363"/>
        <v>2009.6470588235293</v>
      </c>
      <c r="Z4645">
        <v>2</v>
      </c>
      <c r="AA4645" s="89">
        <f t="shared" si="364"/>
        <v>42705</v>
      </c>
      <c r="AH4645" s="37"/>
      <c r="AI4645" s="37"/>
      <c r="AK4645" s="37"/>
    </row>
    <row r="4646" spans="1:37" hidden="1">
      <c r="A4646" t="s">
        <v>64</v>
      </c>
      <c r="B4646" t="s">
        <v>2</v>
      </c>
      <c r="C4646" t="s">
        <v>11</v>
      </c>
      <c r="D4646" t="s">
        <v>116</v>
      </c>
      <c r="E4646" t="s">
        <v>521</v>
      </c>
      <c r="F4646" t="str">
        <f t="shared" si="361"/>
        <v>泉州市舞蹈培训</v>
      </c>
      <c r="G4646" t="s">
        <v>92</v>
      </c>
      <c r="H4646" t="s">
        <v>318</v>
      </c>
      <c r="I4646" t="s">
        <v>68</v>
      </c>
      <c r="J4646">
        <v>485</v>
      </c>
      <c r="K4646">
        <v>0</v>
      </c>
      <c r="L4646" s="13">
        <f>VLOOKUP(C4646,'渗透率、续签率'!B:C,2,0)</f>
        <v>9.6000000000000002E-2</v>
      </c>
      <c r="M4646" s="6">
        <v>0</v>
      </c>
      <c r="N4646">
        <v>69</v>
      </c>
      <c r="O4646">
        <v>0</v>
      </c>
      <c r="P4646" s="6">
        <v>0</v>
      </c>
      <c r="Q4646" s="13">
        <v>5.0000000000000001E-3</v>
      </c>
      <c r="R4646" s="13">
        <v>0</v>
      </c>
      <c r="S4646" s="31">
        <v>856</v>
      </c>
      <c r="T4646" s="6">
        <f>VLOOKUP(E4646,'参数设置&amp;汇总'!S:U,3,0)</f>
        <v>0.04</v>
      </c>
      <c r="U4646" s="78">
        <f t="shared" si="360"/>
        <v>2.7600000000000002</v>
      </c>
      <c r="V4646" s="13">
        <v>0.85000000000000009</v>
      </c>
      <c r="W4646" s="78">
        <f t="shared" si="362"/>
        <v>3.2470588235294118</v>
      </c>
      <c r="X4646" s="1">
        <f>VLOOKUP(E4646,'渗透率、续签率'!AG:AJ,4,0)</f>
        <v>2847</v>
      </c>
      <c r="Y4646" s="1">
        <f t="shared" si="363"/>
        <v>9244.376470588235</v>
      </c>
      <c r="Z4646">
        <v>67</v>
      </c>
      <c r="AA4646" s="89">
        <f t="shared" si="364"/>
        <v>196443</v>
      </c>
      <c r="AH4646" s="37"/>
      <c r="AI4646" s="37"/>
      <c r="AK4646" s="37"/>
    </row>
    <row r="4647" spans="1:37" hidden="1">
      <c r="A4647" t="s">
        <v>64</v>
      </c>
      <c r="B4647" t="s">
        <v>2</v>
      </c>
      <c r="C4647" t="s">
        <v>11</v>
      </c>
      <c r="D4647" t="s">
        <v>116</v>
      </c>
      <c r="E4647" t="s">
        <v>521</v>
      </c>
      <c r="F4647" t="str">
        <f t="shared" si="361"/>
        <v>泰安市舞蹈培训</v>
      </c>
      <c r="G4647" t="s">
        <v>103</v>
      </c>
      <c r="H4647" t="s">
        <v>319</v>
      </c>
      <c r="I4647" t="s">
        <v>70</v>
      </c>
      <c r="J4647">
        <v>187</v>
      </c>
      <c r="K4647">
        <v>0</v>
      </c>
      <c r="L4647" s="13">
        <f>VLOOKUP(C4647,'渗透率、续签率'!B:C,2,0)</f>
        <v>9.6000000000000002E-2</v>
      </c>
      <c r="M4647" s="6">
        <v>0</v>
      </c>
      <c r="N4647">
        <v>27</v>
      </c>
      <c r="O4647">
        <v>0</v>
      </c>
      <c r="P4647" s="6">
        <v>0</v>
      </c>
      <c r="Q4647" s="13">
        <v>0</v>
      </c>
      <c r="R4647" s="13">
        <v>0</v>
      </c>
      <c r="S4647" s="31">
        <v>271</v>
      </c>
      <c r="T4647" s="6">
        <f>VLOOKUP(E4647,'参数设置&amp;汇总'!S:U,3,0)</f>
        <v>0.04</v>
      </c>
      <c r="U4647" s="78">
        <f t="shared" si="360"/>
        <v>1.08</v>
      </c>
      <c r="V4647" s="13">
        <v>0.85000000000000009</v>
      </c>
      <c r="W4647" s="78">
        <f t="shared" si="362"/>
        <v>1.2705882352941176</v>
      </c>
      <c r="X4647" s="1">
        <f>VLOOKUP(E4647,'渗透率、续签率'!AG:AJ,4,0)</f>
        <v>2847</v>
      </c>
      <c r="Y4647" s="1">
        <f t="shared" si="363"/>
        <v>3617.3647058823526</v>
      </c>
      <c r="Z4647">
        <v>9</v>
      </c>
      <c r="AA4647" s="89">
        <f t="shared" si="364"/>
        <v>76869</v>
      </c>
      <c r="AH4647" s="37"/>
      <c r="AI4647" s="37"/>
      <c r="AK4647" s="37"/>
    </row>
    <row r="4648" spans="1:37" hidden="1">
      <c r="A4648" t="s">
        <v>64</v>
      </c>
      <c r="B4648" t="s">
        <v>2</v>
      </c>
      <c r="C4648" t="s">
        <v>11</v>
      </c>
      <c r="D4648" t="s">
        <v>116</v>
      </c>
      <c r="E4648" t="s">
        <v>521</v>
      </c>
      <c r="F4648" t="str">
        <f t="shared" si="361"/>
        <v>泰州市舞蹈培训</v>
      </c>
      <c r="G4648" t="s">
        <v>73</v>
      </c>
      <c r="H4648" t="s">
        <v>320</v>
      </c>
      <c r="I4648" t="s">
        <v>70</v>
      </c>
      <c r="J4648">
        <v>132</v>
      </c>
      <c r="K4648">
        <v>0</v>
      </c>
      <c r="L4648" s="13">
        <f>VLOOKUP(C4648,'渗透率、续签率'!B:C,2,0)</f>
        <v>9.6000000000000002E-2</v>
      </c>
      <c r="M4648" s="6">
        <v>0</v>
      </c>
      <c r="N4648">
        <v>18</v>
      </c>
      <c r="O4648">
        <v>0</v>
      </c>
      <c r="P4648" s="6">
        <v>0</v>
      </c>
      <c r="Q4648" s="13">
        <v>0</v>
      </c>
      <c r="R4648" s="13">
        <v>0</v>
      </c>
      <c r="S4648" s="31">
        <v>189</v>
      </c>
      <c r="T4648" s="6">
        <f>VLOOKUP(E4648,'参数设置&amp;汇总'!S:U,3,0)</f>
        <v>0.04</v>
      </c>
      <c r="U4648" s="78">
        <f t="shared" si="360"/>
        <v>0.72</v>
      </c>
      <c r="V4648" s="13">
        <v>0.85000000000000009</v>
      </c>
      <c r="W4648" s="78">
        <f t="shared" si="362"/>
        <v>0.84705882352941164</v>
      </c>
      <c r="X4648" s="1">
        <f>VLOOKUP(E4648,'渗透率、续签率'!AG:AJ,4,0)</f>
        <v>2847</v>
      </c>
      <c r="Y4648" s="1">
        <f t="shared" si="363"/>
        <v>2411.5764705882348</v>
      </c>
      <c r="Z4648">
        <v>18</v>
      </c>
      <c r="AA4648" s="89">
        <f t="shared" si="364"/>
        <v>51246</v>
      </c>
      <c r="AH4648" s="37"/>
      <c r="AI4648" s="37"/>
      <c r="AJ4648" s="1"/>
      <c r="AK4648" s="37"/>
    </row>
    <row r="4649" spans="1:37" hidden="1">
      <c r="A4649" t="s">
        <v>64</v>
      </c>
      <c r="B4649" t="s">
        <v>2</v>
      </c>
      <c r="C4649" t="s">
        <v>11</v>
      </c>
      <c r="D4649" t="s">
        <v>116</v>
      </c>
      <c r="E4649" t="s">
        <v>521</v>
      </c>
      <c r="F4649" t="str">
        <f t="shared" si="361"/>
        <v>泸州市舞蹈培训</v>
      </c>
      <c r="G4649" t="s">
        <v>77</v>
      </c>
      <c r="H4649" t="s">
        <v>321</v>
      </c>
      <c r="I4649" t="s">
        <v>70</v>
      </c>
      <c r="J4649">
        <v>70</v>
      </c>
      <c r="K4649">
        <v>0</v>
      </c>
      <c r="L4649" s="13">
        <f>VLOOKUP(C4649,'渗透率、续签率'!B:C,2,0)</f>
        <v>9.6000000000000002E-2</v>
      </c>
      <c r="M4649" s="6">
        <v>0</v>
      </c>
      <c r="N4649">
        <v>16</v>
      </c>
      <c r="O4649">
        <v>0</v>
      </c>
      <c r="P4649" s="6">
        <v>0</v>
      </c>
      <c r="Q4649" s="13">
        <v>0</v>
      </c>
      <c r="R4649" s="13">
        <v>0</v>
      </c>
      <c r="S4649" s="31">
        <v>131</v>
      </c>
      <c r="T4649" s="6">
        <f>VLOOKUP(E4649,'参数设置&amp;汇总'!S:U,3,0)</f>
        <v>0.04</v>
      </c>
      <c r="U4649" s="78">
        <f t="shared" si="360"/>
        <v>0.64</v>
      </c>
      <c r="V4649" s="13">
        <v>0.85000000000000009</v>
      </c>
      <c r="W4649" s="78">
        <f t="shared" si="362"/>
        <v>0.75294117647058822</v>
      </c>
      <c r="X4649" s="1">
        <f>VLOOKUP(E4649,'渗透率、续签率'!AG:AJ,4,0)</f>
        <v>2847</v>
      </c>
      <c r="Y4649" s="1">
        <f t="shared" si="363"/>
        <v>2143.6235294117646</v>
      </c>
      <c r="Z4649">
        <v>10</v>
      </c>
      <c r="AA4649" s="89">
        <f t="shared" si="364"/>
        <v>45552</v>
      </c>
      <c r="AH4649" s="37"/>
      <c r="AI4649" s="37"/>
      <c r="AJ4649" s="1"/>
      <c r="AK4649" s="37"/>
    </row>
    <row r="4650" spans="1:37" hidden="1">
      <c r="A4650" t="s">
        <v>64</v>
      </c>
      <c r="B4650" t="s">
        <v>2</v>
      </c>
      <c r="C4650" t="s">
        <v>11</v>
      </c>
      <c r="D4650" t="s">
        <v>116</v>
      </c>
      <c r="E4650" t="s">
        <v>521</v>
      </c>
      <c r="F4650" t="str">
        <f t="shared" si="361"/>
        <v>洛阳市舞蹈培训</v>
      </c>
      <c r="G4650" t="s">
        <v>110</v>
      </c>
      <c r="H4650" t="s">
        <v>322</v>
      </c>
      <c r="I4650" t="s">
        <v>70</v>
      </c>
      <c r="J4650">
        <v>494</v>
      </c>
      <c r="K4650">
        <v>15</v>
      </c>
      <c r="L4650" s="13">
        <f>VLOOKUP(C4650,'渗透率、续签率'!B:C,2,0)</f>
        <v>9.6000000000000002E-2</v>
      </c>
      <c r="M4650" s="6">
        <v>0.03</v>
      </c>
      <c r="N4650">
        <v>115</v>
      </c>
      <c r="O4650">
        <v>10</v>
      </c>
      <c r="P4650" s="6">
        <v>0.09</v>
      </c>
      <c r="Q4650" s="13">
        <v>0.15</v>
      </c>
      <c r="R4650" s="13">
        <v>1.4999999999999999E-2</v>
      </c>
      <c r="S4650" s="31">
        <v>991</v>
      </c>
      <c r="T4650" s="6">
        <f>VLOOKUP(E4650,'参数设置&amp;汇总'!S:U,3,0)</f>
        <v>0.04</v>
      </c>
      <c r="U4650" s="78">
        <f t="shared" si="360"/>
        <v>10</v>
      </c>
      <c r="V4650" s="13">
        <v>0.85000000000000009</v>
      </c>
      <c r="W4650" s="78">
        <f t="shared" si="362"/>
        <v>10.635294117647058</v>
      </c>
      <c r="X4650" s="1">
        <f>VLOOKUP(E4650,'渗透率、续签率'!AG:AJ,4,0)</f>
        <v>2847</v>
      </c>
      <c r="Y4650" s="1">
        <f t="shared" si="363"/>
        <v>30278.682352941174</v>
      </c>
      <c r="Z4650">
        <v>49</v>
      </c>
      <c r="AA4650" s="89">
        <f t="shared" si="364"/>
        <v>327405</v>
      </c>
      <c r="AH4650" s="37"/>
      <c r="AI4650" s="37"/>
      <c r="AJ4650" s="1"/>
      <c r="AK4650" s="37"/>
    </row>
    <row r="4651" spans="1:37" hidden="1">
      <c r="A4651" t="s">
        <v>64</v>
      </c>
      <c r="B4651" t="s">
        <v>2</v>
      </c>
      <c r="C4651" t="s">
        <v>11</v>
      </c>
      <c r="D4651" t="s">
        <v>116</v>
      </c>
      <c r="E4651" t="s">
        <v>521</v>
      </c>
      <c r="F4651" t="str">
        <f t="shared" si="361"/>
        <v>济宁市舞蹈培训</v>
      </c>
      <c r="G4651" t="s">
        <v>103</v>
      </c>
      <c r="H4651" t="s">
        <v>323</v>
      </c>
      <c r="I4651" t="s">
        <v>70</v>
      </c>
      <c r="J4651">
        <v>316</v>
      </c>
      <c r="K4651">
        <v>13</v>
      </c>
      <c r="L4651" s="13">
        <f>VLOOKUP(C4651,'渗透率、续签率'!B:C,2,0)</f>
        <v>9.6000000000000002E-2</v>
      </c>
      <c r="M4651" s="6">
        <v>0.04</v>
      </c>
      <c r="N4651">
        <v>50</v>
      </c>
      <c r="O4651">
        <v>4</v>
      </c>
      <c r="P4651" s="6">
        <v>0.08</v>
      </c>
      <c r="Q4651" s="13">
        <v>7.1999999999999995E-2</v>
      </c>
      <c r="R4651" s="13">
        <v>0</v>
      </c>
      <c r="S4651" s="31">
        <v>518</v>
      </c>
      <c r="T4651" s="6">
        <f>VLOOKUP(E4651,'参数设置&amp;汇总'!S:U,3,0)</f>
        <v>0.04</v>
      </c>
      <c r="U4651" s="78">
        <f t="shared" si="360"/>
        <v>4</v>
      </c>
      <c r="V4651" s="13">
        <v>0.85000000000000009</v>
      </c>
      <c r="W4651" s="78">
        <f t="shared" si="362"/>
        <v>4.2541176470588233</v>
      </c>
      <c r="X4651" s="1">
        <f>VLOOKUP(E4651,'渗透率、续签率'!AG:AJ,4,0)</f>
        <v>2847</v>
      </c>
      <c r="Y4651" s="1">
        <f t="shared" si="363"/>
        <v>12111.472941176469</v>
      </c>
      <c r="Z4651">
        <v>50</v>
      </c>
      <c r="AA4651" s="89">
        <f t="shared" si="364"/>
        <v>142350</v>
      </c>
      <c r="AH4651" s="37"/>
      <c r="AI4651" s="37"/>
      <c r="AJ4651" s="1"/>
      <c r="AK4651" s="37"/>
    </row>
    <row r="4652" spans="1:37" hidden="1">
      <c r="A4652" t="s">
        <v>64</v>
      </c>
      <c r="B4652" t="s">
        <v>2</v>
      </c>
      <c r="C4652" t="s">
        <v>11</v>
      </c>
      <c r="D4652" t="s">
        <v>116</v>
      </c>
      <c r="E4652" t="s">
        <v>521</v>
      </c>
      <c r="F4652" t="str">
        <f t="shared" si="361"/>
        <v>济源市舞蹈培训</v>
      </c>
      <c r="G4652" t="s">
        <v>110</v>
      </c>
      <c r="H4652" t="s">
        <v>324</v>
      </c>
      <c r="I4652" t="s">
        <v>70</v>
      </c>
      <c r="J4652">
        <v>48</v>
      </c>
      <c r="K4652">
        <v>0</v>
      </c>
      <c r="L4652" s="13">
        <f>VLOOKUP(C4652,'渗透率、续签率'!B:C,2,0)</f>
        <v>9.6000000000000002E-2</v>
      </c>
      <c r="M4652" s="6">
        <v>0</v>
      </c>
      <c r="N4652">
        <v>9</v>
      </c>
      <c r="O4652">
        <v>0</v>
      </c>
      <c r="P4652" s="6">
        <v>0</v>
      </c>
      <c r="Q4652" s="13">
        <v>0</v>
      </c>
      <c r="R4652" s="13">
        <v>0</v>
      </c>
      <c r="S4652" s="31">
        <v>73</v>
      </c>
      <c r="T4652" s="6">
        <f>VLOOKUP(E4652,'参数设置&amp;汇总'!S:U,3,0)</f>
        <v>0.04</v>
      </c>
      <c r="U4652" s="78">
        <f t="shared" si="360"/>
        <v>0.36</v>
      </c>
      <c r="V4652" s="13">
        <v>0.85000000000000009</v>
      </c>
      <c r="W4652" s="78">
        <f t="shared" si="362"/>
        <v>0.42352941176470582</v>
      </c>
      <c r="X4652" s="1">
        <f>VLOOKUP(E4652,'渗透率、续签率'!AG:AJ,4,0)</f>
        <v>2847</v>
      </c>
      <c r="Y4652" s="1">
        <f t="shared" si="363"/>
        <v>1205.7882352941174</v>
      </c>
      <c r="Z4652">
        <v>1</v>
      </c>
      <c r="AA4652" s="89">
        <f t="shared" si="364"/>
        <v>25623</v>
      </c>
      <c r="AH4652" s="37"/>
      <c r="AI4652" s="37"/>
      <c r="AK4652" s="37"/>
    </row>
    <row r="4653" spans="1:37" hidden="1">
      <c r="A4653" t="s">
        <v>64</v>
      </c>
      <c r="B4653" t="s">
        <v>2</v>
      </c>
      <c r="C4653" t="s">
        <v>11</v>
      </c>
      <c r="D4653" t="s">
        <v>116</v>
      </c>
      <c r="E4653" t="s">
        <v>521</v>
      </c>
      <c r="F4653" t="str">
        <f t="shared" si="361"/>
        <v>海东市舞蹈培训</v>
      </c>
      <c r="G4653" t="s">
        <v>297</v>
      </c>
      <c r="H4653" t="s">
        <v>325</v>
      </c>
      <c r="I4653" t="s">
        <v>70</v>
      </c>
      <c r="J4653">
        <v>10</v>
      </c>
      <c r="K4653">
        <v>0</v>
      </c>
      <c r="L4653" s="13">
        <f>VLOOKUP(C4653,'渗透率、续签率'!B:C,2,0)</f>
        <v>9.6000000000000002E-2</v>
      </c>
      <c r="M4653" s="6">
        <v>0</v>
      </c>
      <c r="N4653">
        <v>0</v>
      </c>
      <c r="O4653">
        <v>0</v>
      </c>
      <c r="P4653" s="6">
        <v>0</v>
      </c>
      <c r="Q4653" s="13">
        <v>0</v>
      </c>
      <c r="R4653" s="13">
        <v>0</v>
      </c>
      <c r="S4653" s="31">
        <v>11</v>
      </c>
      <c r="T4653" s="6">
        <f>VLOOKUP(E4653,'参数设置&amp;汇总'!S:U,3,0)</f>
        <v>0.04</v>
      </c>
      <c r="U4653" s="78">
        <f t="shared" si="360"/>
        <v>0</v>
      </c>
      <c r="V4653" s="13">
        <v>0.85000000000000009</v>
      </c>
      <c r="W4653" s="78">
        <f t="shared" si="362"/>
        <v>0</v>
      </c>
      <c r="X4653" s="1">
        <f>VLOOKUP(E4653,'渗透率、续签率'!AG:AJ,4,0)</f>
        <v>2847</v>
      </c>
      <c r="Y4653" s="1">
        <f t="shared" si="363"/>
        <v>0</v>
      </c>
      <c r="Z4653">
        <v>0</v>
      </c>
      <c r="AA4653" s="89">
        <f t="shared" si="364"/>
        <v>0</v>
      </c>
      <c r="AH4653" s="37"/>
      <c r="AI4653" s="37"/>
      <c r="AJ4653" s="1"/>
      <c r="AK4653" s="37"/>
    </row>
    <row r="4654" spans="1:37" hidden="1">
      <c r="A4654" t="s">
        <v>64</v>
      </c>
      <c r="B4654" t="s">
        <v>2</v>
      </c>
      <c r="C4654" t="s">
        <v>11</v>
      </c>
      <c r="D4654" t="s">
        <v>116</v>
      </c>
      <c r="E4654" t="s">
        <v>521</v>
      </c>
      <c r="F4654" t="str">
        <f t="shared" si="361"/>
        <v>海北藏族自治州舞蹈培训</v>
      </c>
      <c r="G4654" t="s">
        <v>297</v>
      </c>
      <c r="H4654" t="s">
        <v>326</v>
      </c>
      <c r="I4654" t="s">
        <v>70</v>
      </c>
      <c r="J4654">
        <v>0</v>
      </c>
      <c r="K4654">
        <v>0</v>
      </c>
      <c r="L4654" s="13">
        <f>VLOOKUP(C4654,'渗透率、续签率'!B:C,2,0)</f>
        <v>9.6000000000000002E-2</v>
      </c>
      <c r="M4654" s="6">
        <v>0</v>
      </c>
      <c r="N4654">
        <v>0</v>
      </c>
      <c r="O4654">
        <v>0</v>
      </c>
      <c r="P4654" s="6">
        <v>0</v>
      </c>
      <c r="Q4654" s="13">
        <v>0</v>
      </c>
      <c r="R4654" s="13">
        <v>0</v>
      </c>
      <c r="S4654" s="31">
        <v>0</v>
      </c>
      <c r="T4654" s="6">
        <f>VLOOKUP(E4654,'参数设置&amp;汇总'!S:U,3,0)</f>
        <v>0.04</v>
      </c>
      <c r="U4654" s="78">
        <f t="shared" si="360"/>
        <v>0</v>
      </c>
      <c r="V4654" s="13">
        <v>0.85000000000000009</v>
      </c>
      <c r="W4654" s="78">
        <f t="shared" si="362"/>
        <v>0</v>
      </c>
      <c r="X4654" s="1">
        <f>VLOOKUP(E4654,'渗透率、续签率'!AG:AJ,4,0)</f>
        <v>2847</v>
      </c>
      <c r="Y4654" s="1">
        <f t="shared" si="363"/>
        <v>0</v>
      </c>
      <c r="Z4654">
        <v>0</v>
      </c>
      <c r="AA4654" s="89">
        <f t="shared" si="364"/>
        <v>0</v>
      </c>
      <c r="AH4654" s="37"/>
      <c r="AI4654" s="37"/>
      <c r="AJ4654" s="1"/>
      <c r="AK4654" s="37"/>
    </row>
    <row r="4655" spans="1:37" hidden="1">
      <c r="A4655" t="s">
        <v>64</v>
      </c>
      <c r="B4655" t="s">
        <v>2</v>
      </c>
      <c r="C4655" t="s">
        <v>11</v>
      </c>
      <c r="D4655" t="s">
        <v>116</v>
      </c>
      <c r="E4655" t="s">
        <v>521</v>
      </c>
      <c r="F4655" t="str">
        <f t="shared" si="361"/>
        <v>海南藏族自治州舞蹈培训</v>
      </c>
      <c r="G4655" t="s">
        <v>297</v>
      </c>
      <c r="H4655" t="s">
        <v>327</v>
      </c>
      <c r="I4655" t="s">
        <v>70</v>
      </c>
      <c r="J4655">
        <v>3</v>
      </c>
      <c r="K4655">
        <v>0</v>
      </c>
      <c r="L4655" s="13">
        <f>VLOOKUP(C4655,'渗透率、续签率'!B:C,2,0)</f>
        <v>9.6000000000000002E-2</v>
      </c>
      <c r="M4655" s="6">
        <v>0</v>
      </c>
      <c r="N4655">
        <v>0</v>
      </c>
      <c r="O4655">
        <v>0</v>
      </c>
      <c r="P4655" s="6">
        <v>0</v>
      </c>
      <c r="Q4655" s="13">
        <v>0</v>
      </c>
      <c r="R4655" s="13">
        <v>0</v>
      </c>
      <c r="S4655" s="31">
        <v>1</v>
      </c>
      <c r="T4655" s="6">
        <f>VLOOKUP(E4655,'参数设置&amp;汇总'!S:U,3,0)</f>
        <v>0.04</v>
      </c>
      <c r="U4655" s="78">
        <f t="shared" si="360"/>
        <v>0</v>
      </c>
      <c r="V4655" s="13">
        <v>0.85000000000000009</v>
      </c>
      <c r="W4655" s="78">
        <f t="shared" si="362"/>
        <v>0</v>
      </c>
      <c r="X4655" s="1">
        <f>VLOOKUP(E4655,'渗透率、续签率'!AG:AJ,4,0)</f>
        <v>2847</v>
      </c>
      <c r="Y4655" s="1">
        <f t="shared" si="363"/>
        <v>0</v>
      </c>
      <c r="Z4655">
        <v>0</v>
      </c>
      <c r="AA4655" s="89">
        <f t="shared" si="364"/>
        <v>0</v>
      </c>
      <c r="AH4655" s="37"/>
      <c r="AI4655" s="37"/>
      <c r="AJ4655" s="1"/>
      <c r="AK4655" s="37"/>
    </row>
    <row r="4656" spans="1:37" hidden="1">
      <c r="A4656" t="s">
        <v>64</v>
      </c>
      <c r="B4656" t="s">
        <v>2</v>
      </c>
      <c r="C4656" t="s">
        <v>11</v>
      </c>
      <c r="D4656" t="s">
        <v>116</v>
      </c>
      <c r="E4656" t="s">
        <v>521</v>
      </c>
      <c r="F4656" t="str">
        <f t="shared" si="361"/>
        <v>海口市舞蹈培训</v>
      </c>
      <c r="G4656" t="s">
        <v>120</v>
      </c>
      <c r="H4656" t="s">
        <v>328</v>
      </c>
      <c r="I4656" t="s">
        <v>68</v>
      </c>
      <c r="J4656">
        <v>169</v>
      </c>
      <c r="K4656">
        <v>0</v>
      </c>
      <c r="L4656" s="13">
        <f>VLOOKUP(C4656,'渗透率、续签率'!B:C,2,0)</f>
        <v>9.6000000000000002E-2</v>
      </c>
      <c r="M4656" s="6">
        <v>0</v>
      </c>
      <c r="N4656">
        <v>88</v>
      </c>
      <c r="O4656">
        <v>0</v>
      </c>
      <c r="P4656" s="6">
        <v>0</v>
      </c>
      <c r="Q4656" s="13">
        <v>0</v>
      </c>
      <c r="R4656" s="13">
        <v>0</v>
      </c>
      <c r="S4656" s="31">
        <v>542</v>
      </c>
      <c r="T4656" s="6">
        <f>VLOOKUP(E4656,'参数设置&amp;汇总'!S:U,3,0)</f>
        <v>0.04</v>
      </c>
      <c r="U4656" s="78">
        <f t="shared" si="360"/>
        <v>3.52</v>
      </c>
      <c r="V4656" s="13">
        <v>0.85000000000000009</v>
      </c>
      <c r="W4656" s="78">
        <f t="shared" si="362"/>
        <v>4.1411764705882348</v>
      </c>
      <c r="X4656" s="1">
        <f>VLOOKUP(E4656,'渗透率、续签率'!AG:AJ,4,0)</f>
        <v>2847</v>
      </c>
      <c r="Y4656" s="1">
        <f t="shared" si="363"/>
        <v>11789.929411764704</v>
      </c>
      <c r="Z4656">
        <v>39</v>
      </c>
      <c r="AA4656" s="89">
        <f t="shared" si="364"/>
        <v>250536</v>
      </c>
      <c r="AH4656" s="37"/>
      <c r="AI4656" s="37"/>
      <c r="AJ4656" s="1"/>
      <c r="AK4656" s="37"/>
    </row>
    <row r="4657" spans="1:37" hidden="1">
      <c r="A4657" t="s">
        <v>64</v>
      </c>
      <c r="B4657" t="s">
        <v>2</v>
      </c>
      <c r="C4657" t="s">
        <v>11</v>
      </c>
      <c r="D4657" t="s">
        <v>116</v>
      </c>
      <c r="E4657" t="s">
        <v>521</v>
      </c>
      <c r="F4657" t="str">
        <f t="shared" si="361"/>
        <v>海西蒙古族藏族自治州舞蹈培训</v>
      </c>
      <c r="G4657" t="s">
        <v>297</v>
      </c>
      <c r="H4657" t="s">
        <v>329</v>
      </c>
      <c r="I4657" t="s">
        <v>70</v>
      </c>
      <c r="J4657">
        <v>9</v>
      </c>
      <c r="K4657">
        <v>0</v>
      </c>
      <c r="L4657" s="13">
        <f>VLOOKUP(C4657,'渗透率、续签率'!B:C,2,0)</f>
        <v>9.6000000000000002E-2</v>
      </c>
      <c r="M4657" s="6">
        <v>0</v>
      </c>
      <c r="N4657">
        <v>0</v>
      </c>
      <c r="O4657">
        <v>0</v>
      </c>
      <c r="P4657" s="6">
        <v>0</v>
      </c>
      <c r="Q4657" s="13">
        <v>0</v>
      </c>
      <c r="R4657" s="13">
        <v>0</v>
      </c>
      <c r="S4657" s="31">
        <v>10</v>
      </c>
      <c r="T4657" s="6">
        <f>VLOOKUP(E4657,'参数设置&amp;汇总'!S:U,3,0)</f>
        <v>0.04</v>
      </c>
      <c r="U4657" s="78">
        <f t="shared" si="360"/>
        <v>0</v>
      </c>
      <c r="V4657" s="13">
        <v>0.85000000000000009</v>
      </c>
      <c r="W4657" s="78">
        <f t="shared" si="362"/>
        <v>0</v>
      </c>
      <c r="X4657" s="1">
        <f>VLOOKUP(E4657,'渗透率、续签率'!AG:AJ,4,0)</f>
        <v>2847</v>
      </c>
      <c r="Y4657" s="1">
        <f t="shared" si="363"/>
        <v>0</v>
      </c>
      <c r="Z4657">
        <v>0</v>
      </c>
      <c r="AA4657" s="89">
        <f t="shared" si="364"/>
        <v>0</v>
      </c>
      <c r="AH4657" s="37"/>
      <c r="AI4657" s="37"/>
      <c r="AJ4657" s="1"/>
      <c r="AK4657" s="37"/>
    </row>
    <row r="4658" spans="1:37" hidden="1">
      <c r="A4658" t="s">
        <v>64</v>
      </c>
      <c r="B4658" t="s">
        <v>2</v>
      </c>
      <c r="C4658" t="s">
        <v>11</v>
      </c>
      <c r="D4658" t="s">
        <v>116</v>
      </c>
      <c r="E4658" t="s">
        <v>521</v>
      </c>
      <c r="F4658" t="str">
        <f t="shared" si="361"/>
        <v>淄博市舞蹈培训</v>
      </c>
      <c r="G4658" t="s">
        <v>103</v>
      </c>
      <c r="H4658" t="s">
        <v>330</v>
      </c>
      <c r="I4658" t="s">
        <v>70</v>
      </c>
      <c r="J4658">
        <v>257</v>
      </c>
      <c r="K4658">
        <v>20</v>
      </c>
      <c r="L4658" s="13">
        <f>VLOOKUP(C4658,'渗透率、续签率'!B:C,2,0)</f>
        <v>9.6000000000000002E-2</v>
      </c>
      <c r="M4658" s="6">
        <v>0.08</v>
      </c>
      <c r="N4658">
        <v>53</v>
      </c>
      <c r="O4658">
        <v>7</v>
      </c>
      <c r="P4658" s="6">
        <v>0.13</v>
      </c>
      <c r="Q4658" s="13">
        <v>9.7000000000000003E-2</v>
      </c>
      <c r="R4658" s="13">
        <v>0</v>
      </c>
      <c r="S4658" s="31">
        <v>450</v>
      </c>
      <c r="T4658" s="6">
        <f>VLOOKUP(E4658,'参数设置&amp;汇总'!S:U,3,0)</f>
        <v>0.04</v>
      </c>
      <c r="U4658" s="78">
        <f t="shared" si="360"/>
        <v>7</v>
      </c>
      <c r="V4658" s="13">
        <v>0.85000000000000009</v>
      </c>
      <c r="W4658" s="78">
        <f t="shared" si="362"/>
        <v>7.4447058823529408</v>
      </c>
      <c r="X4658" s="1">
        <f>VLOOKUP(E4658,'渗透率、续签率'!AG:AJ,4,0)</f>
        <v>2847</v>
      </c>
      <c r="Y4658" s="1">
        <f t="shared" si="363"/>
        <v>21195.077647058824</v>
      </c>
      <c r="Z4658">
        <v>39</v>
      </c>
      <c r="AA4658" s="89">
        <f t="shared" si="364"/>
        <v>150891</v>
      </c>
      <c r="AH4658" s="37"/>
      <c r="AI4658" s="37"/>
      <c r="AJ4658" s="1"/>
      <c r="AK4658" s="37"/>
    </row>
    <row r="4659" spans="1:37" hidden="1">
      <c r="A4659" t="s">
        <v>64</v>
      </c>
      <c r="B4659" t="s">
        <v>2</v>
      </c>
      <c r="C4659" t="s">
        <v>11</v>
      </c>
      <c r="D4659" t="s">
        <v>116</v>
      </c>
      <c r="E4659" t="s">
        <v>521</v>
      </c>
      <c r="F4659" t="str">
        <f t="shared" si="361"/>
        <v>淮北市舞蹈培训</v>
      </c>
      <c r="G4659" t="s">
        <v>94</v>
      </c>
      <c r="H4659" t="s">
        <v>331</v>
      </c>
      <c r="I4659" t="s">
        <v>68</v>
      </c>
      <c r="J4659">
        <v>91</v>
      </c>
      <c r="K4659">
        <v>0</v>
      </c>
      <c r="L4659" s="13">
        <f>VLOOKUP(C4659,'渗透率、续签率'!B:C,2,0)</f>
        <v>9.6000000000000002E-2</v>
      </c>
      <c r="M4659" s="6">
        <v>0</v>
      </c>
      <c r="N4659">
        <v>7</v>
      </c>
      <c r="O4659">
        <v>0</v>
      </c>
      <c r="P4659" s="6">
        <v>0</v>
      </c>
      <c r="Q4659" s="13">
        <v>0</v>
      </c>
      <c r="R4659" s="13">
        <v>0</v>
      </c>
      <c r="S4659" s="31">
        <v>138</v>
      </c>
      <c r="T4659" s="6">
        <f>VLOOKUP(E4659,'参数设置&amp;汇总'!S:U,3,0)</f>
        <v>0.04</v>
      </c>
      <c r="U4659" s="78">
        <f t="shared" si="360"/>
        <v>0.28000000000000003</v>
      </c>
      <c r="V4659" s="13">
        <v>0.85000000000000009</v>
      </c>
      <c r="W4659" s="78">
        <f t="shared" si="362"/>
        <v>0.32941176470588235</v>
      </c>
      <c r="X4659" s="1">
        <f>VLOOKUP(E4659,'渗透率、续签率'!AG:AJ,4,0)</f>
        <v>2847</v>
      </c>
      <c r="Y4659" s="1">
        <f t="shared" si="363"/>
        <v>937.83529411764709</v>
      </c>
      <c r="Z4659">
        <v>4</v>
      </c>
      <c r="AA4659" s="89">
        <f t="shared" si="364"/>
        <v>19929</v>
      </c>
      <c r="AH4659" s="37"/>
      <c r="AI4659" s="37"/>
      <c r="AJ4659" s="1"/>
      <c r="AK4659" s="37"/>
    </row>
    <row r="4660" spans="1:37" hidden="1">
      <c r="A4660" t="s">
        <v>64</v>
      </c>
      <c r="B4660" t="s">
        <v>2</v>
      </c>
      <c r="C4660" t="s">
        <v>11</v>
      </c>
      <c r="D4660" t="s">
        <v>116</v>
      </c>
      <c r="E4660" t="s">
        <v>521</v>
      </c>
      <c r="F4660" t="str">
        <f t="shared" si="361"/>
        <v>淮南市舞蹈培训</v>
      </c>
      <c r="G4660" t="s">
        <v>94</v>
      </c>
      <c r="H4660" t="s">
        <v>332</v>
      </c>
      <c r="I4660" t="s">
        <v>68</v>
      </c>
      <c r="J4660">
        <v>112</v>
      </c>
      <c r="K4660">
        <v>0</v>
      </c>
      <c r="L4660" s="13">
        <f>VLOOKUP(C4660,'渗透率、续签率'!B:C,2,0)</f>
        <v>9.6000000000000002E-2</v>
      </c>
      <c r="M4660" s="6">
        <v>0</v>
      </c>
      <c r="N4660">
        <v>6</v>
      </c>
      <c r="O4660">
        <v>0</v>
      </c>
      <c r="P4660" s="6">
        <v>0</v>
      </c>
      <c r="Q4660" s="13">
        <v>0</v>
      </c>
      <c r="R4660" s="13">
        <v>0</v>
      </c>
      <c r="S4660" s="31">
        <v>145</v>
      </c>
      <c r="T4660" s="6">
        <f>VLOOKUP(E4660,'参数设置&amp;汇总'!S:U,3,0)</f>
        <v>0.04</v>
      </c>
      <c r="U4660" s="78">
        <f t="shared" si="360"/>
        <v>0.24</v>
      </c>
      <c r="V4660" s="13">
        <v>0.85000000000000009</v>
      </c>
      <c r="W4660" s="78">
        <f t="shared" si="362"/>
        <v>0.28235294117647053</v>
      </c>
      <c r="X4660" s="1">
        <f>VLOOKUP(E4660,'渗透率、续签率'!AG:AJ,4,0)</f>
        <v>2847</v>
      </c>
      <c r="Y4660" s="1">
        <f t="shared" si="363"/>
        <v>803.85882352941155</v>
      </c>
      <c r="Z4660">
        <v>4</v>
      </c>
      <c r="AA4660" s="89">
        <f t="shared" si="364"/>
        <v>17082</v>
      </c>
      <c r="AH4660" s="37"/>
      <c r="AI4660" s="37"/>
      <c r="AJ4660" s="1"/>
      <c r="AK4660" s="37"/>
    </row>
    <row r="4661" spans="1:37" hidden="1">
      <c r="A4661" t="s">
        <v>64</v>
      </c>
      <c r="B4661" t="s">
        <v>2</v>
      </c>
      <c r="C4661" t="s">
        <v>11</v>
      </c>
      <c r="D4661" t="s">
        <v>116</v>
      </c>
      <c r="E4661" t="s">
        <v>521</v>
      </c>
      <c r="F4661" t="str">
        <f t="shared" si="361"/>
        <v>淮安市舞蹈培训</v>
      </c>
      <c r="G4661" t="s">
        <v>73</v>
      </c>
      <c r="H4661" t="s">
        <v>333</v>
      </c>
      <c r="I4661" t="s">
        <v>70</v>
      </c>
      <c r="J4661">
        <v>225</v>
      </c>
      <c r="K4661">
        <v>0</v>
      </c>
      <c r="L4661" s="13">
        <f>VLOOKUP(C4661,'渗透率、续签率'!B:C,2,0)</f>
        <v>9.6000000000000002E-2</v>
      </c>
      <c r="M4661" s="6">
        <v>0</v>
      </c>
      <c r="N4661">
        <v>40</v>
      </c>
      <c r="O4661">
        <v>0</v>
      </c>
      <c r="P4661" s="6">
        <v>0</v>
      </c>
      <c r="Q4661" s="13">
        <v>0</v>
      </c>
      <c r="R4661" s="13">
        <v>0</v>
      </c>
      <c r="S4661" s="31">
        <v>336</v>
      </c>
      <c r="T4661" s="6">
        <f>VLOOKUP(E4661,'参数设置&amp;汇总'!S:U,3,0)</f>
        <v>0.04</v>
      </c>
      <c r="U4661" s="78">
        <f t="shared" si="360"/>
        <v>1.6</v>
      </c>
      <c r="V4661" s="13">
        <v>0.85000000000000009</v>
      </c>
      <c r="W4661" s="78">
        <f t="shared" si="362"/>
        <v>1.8823529411764706</v>
      </c>
      <c r="X4661" s="1">
        <f>VLOOKUP(E4661,'渗透率、续签率'!AG:AJ,4,0)</f>
        <v>2847</v>
      </c>
      <c r="Y4661" s="1">
        <f t="shared" si="363"/>
        <v>5359.0588235294117</v>
      </c>
      <c r="Z4661">
        <v>24</v>
      </c>
      <c r="AA4661" s="89">
        <f t="shared" si="364"/>
        <v>113880</v>
      </c>
      <c r="AH4661" s="37"/>
      <c r="AI4661" s="37"/>
      <c r="AJ4661" s="1"/>
      <c r="AK4661" s="37"/>
    </row>
    <row r="4662" spans="1:37" hidden="1">
      <c r="A4662" t="s">
        <v>64</v>
      </c>
      <c r="B4662" t="s">
        <v>2</v>
      </c>
      <c r="C4662" t="s">
        <v>11</v>
      </c>
      <c r="D4662" t="s">
        <v>116</v>
      </c>
      <c r="E4662" t="s">
        <v>521</v>
      </c>
      <c r="F4662" t="str">
        <f t="shared" si="361"/>
        <v>清远市舞蹈培训</v>
      </c>
      <c r="G4662" t="s">
        <v>75</v>
      </c>
      <c r="H4662" t="s">
        <v>334</v>
      </c>
      <c r="I4662" t="s">
        <v>68</v>
      </c>
      <c r="J4662">
        <v>128</v>
      </c>
      <c r="K4662">
        <v>0</v>
      </c>
      <c r="L4662" s="13">
        <f>VLOOKUP(C4662,'渗透率、续签率'!B:C,2,0)</f>
        <v>9.6000000000000002E-2</v>
      </c>
      <c r="M4662" s="6">
        <v>0</v>
      </c>
      <c r="N4662">
        <v>32</v>
      </c>
      <c r="O4662">
        <v>0</v>
      </c>
      <c r="P4662" s="6">
        <v>0</v>
      </c>
      <c r="Q4662" s="13">
        <v>0.09</v>
      </c>
      <c r="R4662" s="13">
        <v>2.5000000000000001E-2</v>
      </c>
      <c r="S4662" s="31">
        <v>267</v>
      </c>
      <c r="T4662" s="6">
        <f>VLOOKUP(E4662,'参数设置&amp;汇总'!S:U,3,0)</f>
        <v>0.04</v>
      </c>
      <c r="U4662" s="78">
        <f t="shared" si="360"/>
        <v>1.28</v>
      </c>
      <c r="V4662" s="13">
        <v>0.85000000000000009</v>
      </c>
      <c r="W4662" s="78">
        <f t="shared" si="362"/>
        <v>1.5058823529411764</v>
      </c>
      <c r="X4662" s="1">
        <f>VLOOKUP(E4662,'渗透率、续签率'!AG:AJ,4,0)</f>
        <v>2847</v>
      </c>
      <c r="Y4662" s="1">
        <f t="shared" si="363"/>
        <v>4287.2470588235292</v>
      </c>
      <c r="Z4662">
        <v>12</v>
      </c>
      <c r="AA4662" s="89">
        <f t="shared" si="364"/>
        <v>91104</v>
      </c>
      <c r="AH4662" s="37"/>
      <c r="AI4662" s="37"/>
      <c r="AJ4662" s="1"/>
      <c r="AK4662" s="37"/>
    </row>
    <row r="4663" spans="1:37" hidden="1">
      <c r="A4663" t="s">
        <v>64</v>
      </c>
      <c r="B4663" t="s">
        <v>2</v>
      </c>
      <c r="C4663" t="s">
        <v>11</v>
      </c>
      <c r="D4663" t="s">
        <v>116</v>
      </c>
      <c r="E4663" t="s">
        <v>521</v>
      </c>
      <c r="F4663" t="str">
        <f t="shared" si="361"/>
        <v>渭南市舞蹈培训</v>
      </c>
      <c r="G4663" t="s">
        <v>108</v>
      </c>
      <c r="H4663" t="s">
        <v>335</v>
      </c>
      <c r="I4663" t="s">
        <v>70</v>
      </c>
      <c r="J4663">
        <v>150</v>
      </c>
      <c r="K4663">
        <v>0</v>
      </c>
      <c r="L4663" s="13">
        <f>VLOOKUP(C4663,'渗透率、续签率'!B:C,2,0)</f>
        <v>9.6000000000000002E-2</v>
      </c>
      <c r="M4663" s="6">
        <v>0</v>
      </c>
      <c r="N4663">
        <v>10</v>
      </c>
      <c r="O4663">
        <v>0</v>
      </c>
      <c r="P4663" s="6">
        <v>0</v>
      </c>
      <c r="Q4663" s="13">
        <v>0</v>
      </c>
      <c r="R4663" s="13">
        <v>0</v>
      </c>
      <c r="S4663" s="31">
        <v>183</v>
      </c>
      <c r="T4663" s="6">
        <f>VLOOKUP(E4663,'参数设置&amp;汇总'!S:U,3,0)</f>
        <v>0.04</v>
      </c>
      <c r="U4663" s="78">
        <f t="shared" si="360"/>
        <v>0.4</v>
      </c>
      <c r="V4663" s="13">
        <v>0.85000000000000009</v>
      </c>
      <c r="W4663" s="78">
        <f t="shared" si="362"/>
        <v>0.47058823529411764</v>
      </c>
      <c r="X4663" s="1">
        <f>VLOOKUP(E4663,'渗透率、续签率'!AG:AJ,4,0)</f>
        <v>2847</v>
      </c>
      <c r="Y4663" s="1">
        <f t="shared" si="363"/>
        <v>1339.7647058823529</v>
      </c>
      <c r="Z4663">
        <v>8</v>
      </c>
      <c r="AA4663" s="89">
        <f t="shared" si="364"/>
        <v>28470</v>
      </c>
      <c r="AH4663" s="37"/>
      <c r="AI4663" s="37"/>
      <c r="AJ4663" s="1"/>
      <c r="AK4663" s="37"/>
    </row>
    <row r="4664" spans="1:37" hidden="1">
      <c r="A4664" t="s">
        <v>64</v>
      </c>
      <c r="B4664" t="s">
        <v>2</v>
      </c>
      <c r="C4664" t="s">
        <v>11</v>
      </c>
      <c r="D4664" t="s">
        <v>116</v>
      </c>
      <c r="E4664" t="s">
        <v>521</v>
      </c>
      <c r="F4664" t="str">
        <f t="shared" si="361"/>
        <v>湖州市舞蹈培训</v>
      </c>
      <c r="G4664" t="s">
        <v>79</v>
      </c>
      <c r="H4664" t="s">
        <v>336</v>
      </c>
      <c r="I4664" t="s">
        <v>68</v>
      </c>
      <c r="J4664">
        <v>143</v>
      </c>
      <c r="K4664">
        <v>0</v>
      </c>
      <c r="L4664" s="13">
        <f>VLOOKUP(C4664,'渗透率、续签率'!B:C,2,0)</f>
        <v>9.6000000000000002E-2</v>
      </c>
      <c r="M4664" s="6">
        <v>0</v>
      </c>
      <c r="N4664">
        <v>62</v>
      </c>
      <c r="O4664">
        <v>0</v>
      </c>
      <c r="P4664" s="6">
        <v>0</v>
      </c>
      <c r="Q4664" s="13">
        <v>0</v>
      </c>
      <c r="R4664" s="13">
        <v>0</v>
      </c>
      <c r="S4664" s="31">
        <v>411</v>
      </c>
      <c r="T4664" s="6">
        <f>VLOOKUP(E4664,'参数设置&amp;汇总'!S:U,3,0)</f>
        <v>0.04</v>
      </c>
      <c r="U4664" s="78">
        <f t="shared" si="360"/>
        <v>2.48</v>
      </c>
      <c r="V4664" s="13">
        <v>0.85000000000000009</v>
      </c>
      <c r="W4664" s="78">
        <f t="shared" si="362"/>
        <v>2.9176470588235293</v>
      </c>
      <c r="X4664" s="1">
        <f>VLOOKUP(E4664,'渗透率、续签率'!AG:AJ,4,0)</f>
        <v>2847</v>
      </c>
      <c r="Y4664" s="1">
        <f t="shared" si="363"/>
        <v>8306.5411764705877</v>
      </c>
      <c r="Z4664">
        <v>23</v>
      </c>
      <c r="AA4664" s="89">
        <f t="shared" si="364"/>
        <v>176514</v>
      </c>
      <c r="AH4664" s="37"/>
      <c r="AI4664" s="37"/>
      <c r="AJ4664" s="1"/>
      <c r="AK4664" s="37"/>
    </row>
    <row r="4665" spans="1:37" hidden="1">
      <c r="A4665" t="s">
        <v>64</v>
      </c>
      <c r="B4665" t="s">
        <v>2</v>
      </c>
      <c r="C4665" t="s">
        <v>11</v>
      </c>
      <c r="D4665" t="s">
        <v>116</v>
      </c>
      <c r="E4665" t="s">
        <v>521</v>
      </c>
      <c r="F4665" t="str">
        <f t="shared" si="361"/>
        <v>湘潭市舞蹈培训</v>
      </c>
      <c r="G4665" t="s">
        <v>113</v>
      </c>
      <c r="H4665" t="s">
        <v>337</v>
      </c>
      <c r="I4665" t="s">
        <v>68</v>
      </c>
      <c r="J4665">
        <v>118</v>
      </c>
      <c r="K4665">
        <v>0</v>
      </c>
      <c r="L4665" s="13">
        <f>VLOOKUP(C4665,'渗透率、续签率'!B:C,2,0)</f>
        <v>9.6000000000000002E-2</v>
      </c>
      <c r="M4665" s="6">
        <v>0</v>
      </c>
      <c r="N4665">
        <v>32</v>
      </c>
      <c r="O4665">
        <v>0</v>
      </c>
      <c r="P4665" s="6">
        <v>0</v>
      </c>
      <c r="Q4665" s="13">
        <v>0</v>
      </c>
      <c r="R4665" s="13">
        <v>0</v>
      </c>
      <c r="S4665" s="31">
        <v>240</v>
      </c>
      <c r="T4665" s="6">
        <f>VLOOKUP(E4665,'参数设置&amp;汇总'!S:U,3,0)</f>
        <v>0.04</v>
      </c>
      <c r="U4665" s="78">
        <f t="shared" si="360"/>
        <v>1.28</v>
      </c>
      <c r="V4665" s="13">
        <v>0.85000000000000009</v>
      </c>
      <c r="W4665" s="78">
        <f t="shared" si="362"/>
        <v>1.5058823529411764</v>
      </c>
      <c r="X4665" s="1">
        <f>VLOOKUP(E4665,'渗透率、续签率'!AG:AJ,4,0)</f>
        <v>2847</v>
      </c>
      <c r="Y4665" s="1">
        <f t="shared" si="363"/>
        <v>4287.2470588235292</v>
      </c>
      <c r="Z4665">
        <v>10</v>
      </c>
      <c r="AA4665" s="89">
        <f t="shared" si="364"/>
        <v>91104</v>
      </c>
      <c r="AH4665" s="37"/>
      <c r="AI4665" s="37"/>
      <c r="AJ4665" s="1"/>
      <c r="AK4665" s="37"/>
    </row>
    <row r="4666" spans="1:37" hidden="1">
      <c r="A4666" t="s">
        <v>64</v>
      </c>
      <c r="B4666" t="s">
        <v>2</v>
      </c>
      <c r="C4666" t="s">
        <v>11</v>
      </c>
      <c r="D4666" t="s">
        <v>116</v>
      </c>
      <c r="E4666" t="s">
        <v>521</v>
      </c>
      <c r="F4666" t="str">
        <f t="shared" si="361"/>
        <v>湘西土家族苗族自治州舞蹈培训</v>
      </c>
      <c r="G4666" t="s">
        <v>113</v>
      </c>
      <c r="H4666" t="s">
        <v>338</v>
      </c>
      <c r="I4666" t="s">
        <v>68</v>
      </c>
      <c r="J4666">
        <v>90</v>
      </c>
      <c r="K4666">
        <v>0</v>
      </c>
      <c r="L4666" s="13">
        <f>VLOOKUP(C4666,'渗透率、续签率'!B:C,2,0)</f>
        <v>9.6000000000000002E-2</v>
      </c>
      <c r="M4666" s="6">
        <v>0</v>
      </c>
      <c r="N4666">
        <v>4</v>
      </c>
      <c r="O4666">
        <v>0</v>
      </c>
      <c r="P4666" s="6">
        <v>0</v>
      </c>
      <c r="Q4666" s="13">
        <v>2.5000000000000001E-2</v>
      </c>
      <c r="R4666" s="13">
        <v>0</v>
      </c>
      <c r="S4666" s="31">
        <v>74</v>
      </c>
      <c r="T4666" s="6">
        <f>VLOOKUP(E4666,'参数设置&amp;汇总'!S:U,3,0)</f>
        <v>0.04</v>
      </c>
      <c r="U4666" s="78">
        <f t="shared" si="360"/>
        <v>0.16</v>
      </c>
      <c r="V4666" s="13">
        <v>0.85000000000000009</v>
      </c>
      <c r="W4666" s="78">
        <f t="shared" si="362"/>
        <v>0.18823529411764706</v>
      </c>
      <c r="X4666" s="1">
        <f>VLOOKUP(E4666,'渗透率、续签率'!AG:AJ,4,0)</f>
        <v>2847</v>
      </c>
      <c r="Y4666" s="1">
        <f t="shared" si="363"/>
        <v>535.90588235294115</v>
      </c>
      <c r="Z4666">
        <v>3</v>
      </c>
      <c r="AA4666" s="89">
        <f t="shared" si="364"/>
        <v>11388</v>
      </c>
      <c r="AH4666" s="37"/>
      <c r="AI4666" s="37"/>
      <c r="AJ4666" s="1"/>
      <c r="AK4666" s="37"/>
    </row>
    <row r="4667" spans="1:37" hidden="1">
      <c r="A4667" t="s">
        <v>64</v>
      </c>
      <c r="B4667" t="s">
        <v>2</v>
      </c>
      <c r="C4667" t="s">
        <v>11</v>
      </c>
      <c r="D4667" t="s">
        <v>116</v>
      </c>
      <c r="E4667" t="s">
        <v>521</v>
      </c>
      <c r="F4667" t="str">
        <f t="shared" si="361"/>
        <v>湛江市舞蹈培训</v>
      </c>
      <c r="G4667" t="s">
        <v>75</v>
      </c>
      <c r="H4667" t="s">
        <v>339</v>
      </c>
      <c r="I4667" t="s">
        <v>68</v>
      </c>
      <c r="J4667">
        <v>198</v>
      </c>
      <c r="K4667">
        <v>0</v>
      </c>
      <c r="L4667" s="13">
        <f>VLOOKUP(C4667,'渗透率、续签率'!B:C,2,0)</f>
        <v>9.6000000000000002E-2</v>
      </c>
      <c r="M4667" s="6">
        <v>0</v>
      </c>
      <c r="N4667">
        <v>27</v>
      </c>
      <c r="O4667">
        <v>0</v>
      </c>
      <c r="P4667" s="6">
        <v>0</v>
      </c>
      <c r="Q4667" s="13">
        <v>0</v>
      </c>
      <c r="R4667" s="13">
        <v>0</v>
      </c>
      <c r="S4667" s="31">
        <v>299</v>
      </c>
      <c r="T4667" s="6">
        <f>VLOOKUP(E4667,'参数设置&amp;汇总'!S:U,3,0)</f>
        <v>0.04</v>
      </c>
      <c r="U4667" s="78">
        <f t="shared" si="360"/>
        <v>1.08</v>
      </c>
      <c r="V4667" s="13">
        <v>0.85000000000000009</v>
      </c>
      <c r="W4667" s="78">
        <f t="shared" si="362"/>
        <v>1.2705882352941176</v>
      </c>
      <c r="X4667" s="1">
        <f>VLOOKUP(E4667,'渗透率、续签率'!AG:AJ,4,0)</f>
        <v>2847</v>
      </c>
      <c r="Y4667" s="1">
        <f t="shared" si="363"/>
        <v>3617.3647058823526</v>
      </c>
      <c r="Z4667">
        <v>25</v>
      </c>
      <c r="AA4667" s="89">
        <f t="shared" si="364"/>
        <v>76869</v>
      </c>
      <c r="AH4667" s="37"/>
      <c r="AI4667" s="37"/>
      <c r="AK4667" s="37"/>
    </row>
    <row r="4668" spans="1:37" hidden="1">
      <c r="A4668" t="s">
        <v>64</v>
      </c>
      <c r="B4668" t="s">
        <v>2</v>
      </c>
      <c r="C4668" t="s">
        <v>11</v>
      </c>
      <c r="D4668" t="s">
        <v>116</v>
      </c>
      <c r="E4668" t="s">
        <v>521</v>
      </c>
      <c r="F4668" t="str">
        <f t="shared" si="361"/>
        <v>滁州市舞蹈培训</v>
      </c>
      <c r="G4668" t="s">
        <v>94</v>
      </c>
      <c r="H4668" t="s">
        <v>340</v>
      </c>
      <c r="I4668" t="s">
        <v>68</v>
      </c>
      <c r="J4668">
        <v>114</v>
      </c>
      <c r="K4668">
        <v>0</v>
      </c>
      <c r="L4668" s="13">
        <f>VLOOKUP(C4668,'渗透率、续签率'!B:C,2,0)</f>
        <v>9.6000000000000002E-2</v>
      </c>
      <c r="M4668" s="6">
        <v>0</v>
      </c>
      <c r="N4668">
        <v>17</v>
      </c>
      <c r="O4668">
        <v>0</v>
      </c>
      <c r="P4668" s="6">
        <v>0</v>
      </c>
      <c r="Q4668" s="13">
        <v>0</v>
      </c>
      <c r="R4668" s="13">
        <v>0</v>
      </c>
      <c r="S4668" s="31">
        <v>169</v>
      </c>
      <c r="T4668" s="6">
        <f>VLOOKUP(E4668,'参数设置&amp;汇总'!S:U,3,0)</f>
        <v>0.04</v>
      </c>
      <c r="U4668" s="78">
        <f t="shared" si="360"/>
        <v>0.68</v>
      </c>
      <c r="V4668" s="13">
        <v>0.85000000000000009</v>
      </c>
      <c r="W4668" s="78">
        <f t="shared" si="362"/>
        <v>0.79999999999999993</v>
      </c>
      <c r="X4668" s="1">
        <f>VLOOKUP(E4668,'渗透率、续签率'!AG:AJ,4,0)</f>
        <v>2847</v>
      </c>
      <c r="Y4668" s="1">
        <f t="shared" si="363"/>
        <v>2277.6</v>
      </c>
      <c r="Z4668">
        <v>15</v>
      </c>
      <c r="AA4668" s="89">
        <f t="shared" si="364"/>
        <v>48399</v>
      </c>
      <c r="AH4668" s="37"/>
      <c r="AI4668" s="37"/>
      <c r="AK4668" s="37"/>
    </row>
    <row r="4669" spans="1:37" hidden="1">
      <c r="A4669" t="s">
        <v>64</v>
      </c>
      <c r="B4669" t="s">
        <v>2</v>
      </c>
      <c r="C4669" t="s">
        <v>11</v>
      </c>
      <c r="D4669" t="s">
        <v>116</v>
      </c>
      <c r="E4669" t="s">
        <v>521</v>
      </c>
      <c r="F4669" t="str">
        <f t="shared" si="361"/>
        <v>滨州市舞蹈培训</v>
      </c>
      <c r="G4669" t="s">
        <v>103</v>
      </c>
      <c r="H4669" t="s">
        <v>341</v>
      </c>
      <c r="I4669" t="s">
        <v>70</v>
      </c>
      <c r="J4669">
        <v>173</v>
      </c>
      <c r="K4669">
        <v>6</v>
      </c>
      <c r="L4669" s="13">
        <f>VLOOKUP(C4669,'渗透率、续签率'!B:C,2,0)</f>
        <v>9.6000000000000002E-2</v>
      </c>
      <c r="M4669" s="6">
        <v>0.03</v>
      </c>
      <c r="N4669">
        <v>21</v>
      </c>
      <c r="O4669">
        <v>2</v>
      </c>
      <c r="P4669" s="6">
        <v>0.1</v>
      </c>
      <c r="Q4669" s="13">
        <v>5.5E-2</v>
      </c>
      <c r="R4669" s="13">
        <v>0</v>
      </c>
      <c r="S4669" s="31">
        <v>282</v>
      </c>
      <c r="T4669" s="6">
        <f>VLOOKUP(E4669,'参数设置&amp;汇总'!S:U,3,0)</f>
        <v>0.04</v>
      </c>
      <c r="U4669" s="78">
        <f t="shared" si="360"/>
        <v>2</v>
      </c>
      <c r="V4669" s="13">
        <v>0.85000000000000009</v>
      </c>
      <c r="W4669" s="78">
        <f t="shared" si="362"/>
        <v>2.1270588235294117</v>
      </c>
      <c r="X4669" s="1">
        <f>VLOOKUP(E4669,'渗透率、续签率'!AG:AJ,4,0)</f>
        <v>2847</v>
      </c>
      <c r="Y4669" s="1">
        <f t="shared" si="363"/>
        <v>6055.7364705882346</v>
      </c>
      <c r="Z4669">
        <v>6</v>
      </c>
      <c r="AA4669" s="89">
        <f t="shared" si="364"/>
        <v>59787</v>
      </c>
      <c r="AH4669" s="37"/>
      <c r="AI4669" s="37"/>
      <c r="AK4669" s="37"/>
    </row>
    <row r="4670" spans="1:37" hidden="1">
      <c r="A4670" t="s">
        <v>64</v>
      </c>
      <c r="B4670" t="s">
        <v>2</v>
      </c>
      <c r="C4670" t="s">
        <v>11</v>
      </c>
      <c r="D4670" t="s">
        <v>116</v>
      </c>
      <c r="E4670" t="s">
        <v>521</v>
      </c>
      <c r="F4670" t="str">
        <f t="shared" si="361"/>
        <v>漯河市舞蹈培训</v>
      </c>
      <c r="G4670" t="s">
        <v>110</v>
      </c>
      <c r="H4670" t="s">
        <v>342</v>
      </c>
      <c r="I4670" t="s">
        <v>70</v>
      </c>
      <c r="J4670">
        <v>109</v>
      </c>
      <c r="K4670">
        <v>0</v>
      </c>
      <c r="L4670" s="13">
        <f>VLOOKUP(C4670,'渗透率、续签率'!B:C,2,0)</f>
        <v>9.6000000000000002E-2</v>
      </c>
      <c r="M4670" s="6">
        <v>0</v>
      </c>
      <c r="N4670">
        <v>18</v>
      </c>
      <c r="O4670">
        <v>0</v>
      </c>
      <c r="P4670" s="6">
        <v>0</v>
      </c>
      <c r="Q4670" s="13">
        <v>0</v>
      </c>
      <c r="R4670" s="13">
        <v>0</v>
      </c>
      <c r="S4670" s="31">
        <v>129</v>
      </c>
      <c r="T4670" s="6">
        <f>VLOOKUP(E4670,'参数设置&amp;汇总'!S:U,3,0)</f>
        <v>0.04</v>
      </c>
      <c r="U4670" s="78">
        <f t="shared" si="360"/>
        <v>0.72</v>
      </c>
      <c r="V4670" s="13">
        <v>0.85000000000000009</v>
      </c>
      <c r="W4670" s="78">
        <f t="shared" si="362"/>
        <v>0.84705882352941164</v>
      </c>
      <c r="X4670" s="1">
        <f>VLOOKUP(E4670,'渗透率、续签率'!AG:AJ,4,0)</f>
        <v>2847</v>
      </c>
      <c r="Y4670" s="1">
        <f t="shared" si="363"/>
        <v>2411.5764705882348</v>
      </c>
      <c r="Z4670">
        <v>11</v>
      </c>
      <c r="AA4670" s="89">
        <f t="shared" si="364"/>
        <v>51246</v>
      </c>
      <c r="AH4670" s="37"/>
      <c r="AI4670" s="37"/>
      <c r="AJ4670" s="1"/>
      <c r="AK4670" s="37"/>
    </row>
    <row r="4671" spans="1:37" hidden="1">
      <c r="A4671" t="s">
        <v>64</v>
      </c>
      <c r="B4671" t="s">
        <v>2</v>
      </c>
      <c r="C4671" t="s">
        <v>11</v>
      </c>
      <c r="D4671" t="s">
        <v>116</v>
      </c>
      <c r="E4671" t="s">
        <v>521</v>
      </c>
      <c r="F4671" t="str">
        <f t="shared" si="361"/>
        <v>漳州市舞蹈培训</v>
      </c>
      <c r="G4671" t="s">
        <v>92</v>
      </c>
      <c r="H4671" t="s">
        <v>343</v>
      </c>
      <c r="I4671" t="s">
        <v>68</v>
      </c>
      <c r="J4671">
        <v>325</v>
      </c>
      <c r="K4671">
        <v>0</v>
      </c>
      <c r="L4671" s="13">
        <f>VLOOKUP(C4671,'渗透率、续签率'!B:C,2,0)</f>
        <v>9.6000000000000002E-2</v>
      </c>
      <c r="M4671" s="6">
        <v>0</v>
      </c>
      <c r="N4671">
        <v>14</v>
      </c>
      <c r="O4671">
        <v>0</v>
      </c>
      <c r="P4671" s="6">
        <v>0</v>
      </c>
      <c r="Q4671" s="13">
        <v>8.9999999999999993E-3</v>
      </c>
      <c r="R4671" s="13">
        <v>0</v>
      </c>
      <c r="S4671" s="31">
        <v>353</v>
      </c>
      <c r="T4671" s="6">
        <f>VLOOKUP(E4671,'参数设置&amp;汇总'!S:U,3,0)</f>
        <v>0.04</v>
      </c>
      <c r="U4671" s="78">
        <f t="shared" si="360"/>
        <v>0.56000000000000005</v>
      </c>
      <c r="V4671" s="13">
        <v>0.85000000000000009</v>
      </c>
      <c r="W4671" s="78">
        <f t="shared" si="362"/>
        <v>0.6588235294117647</v>
      </c>
      <c r="X4671" s="1">
        <f>VLOOKUP(E4671,'渗透率、续签率'!AG:AJ,4,0)</f>
        <v>2847</v>
      </c>
      <c r="Y4671" s="1">
        <f t="shared" si="363"/>
        <v>1875.6705882352942</v>
      </c>
      <c r="Z4671">
        <v>41</v>
      </c>
      <c r="AA4671" s="89">
        <f t="shared" si="364"/>
        <v>39858</v>
      </c>
      <c r="AH4671" s="37"/>
      <c r="AI4671" s="37"/>
      <c r="AJ4671" s="1"/>
      <c r="AK4671" s="37"/>
    </row>
    <row r="4672" spans="1:37" hidden="1">
      <c r="A4672" t="s">
        <v>64</v>
      </c>
      <c r="B4672" t="s">
        <v>2</v>
      </c>
      <c r="C4672" t="s">
        <v>11</v>
      </c>
      <c r="D4672" t="s">
        <v>116</v>
      </c>
      <c r="E4672" t="s">
        <v>521</v>
      </c>
      <c r="F4672" t="str">
        <f t="shared" si="361"/>
        <v>潍坊市舞蹈培训</v>
      </c>
      <c r="G4672" t="s">
        <v>103</v>
      </c>
      <c r="H4672" t="s">
        <v>344</v>
      </c>
      <c r="I4672" t="s">
        <v>70</v>
      </c>
      <c r="J4672">
        <v>456</v>
      </c>
      <c r="K4672">
        <v>11</v>
      </c>
      <c r="L4672" s="13">
        <f>VLOOKUP(C4672,'渗透率、续签率'!B:C,2,0)</f>
        <v>9.6000000000000002E-2</v>
      </c>
      <c r="M4672" s="6">
        <v>0.02</v>
      </c>
      <c r="N4672">
        <v>89</v>
      </c>
      <c r="O4672">
        <v>1</v>
      </c>
      <c r="P4672" s="6">
        <v>0.01</v>
      </c>
      <c r="Q4672" s="13">
        <v>0.107</v>
      </c>
      <c r="R4672" s="13">
        <v>0</v>
      </c>
      <c r="S4672" s="31">
        <v>845</v>
      </c>
      <c r="T4672" s="6">
        <f>VLOOKUP(E4672,'参数设置&amp;汇总'!S:U,3,0)</f>
        <v>0.04</v>
      </c>
      <c r="U4672" s="78">
        <f t="shared" si="360"/>
        <v>3.56</v>
      </c>
      <c r="V4672" s="13">
        <v>0.85000000000000009</v>
      </c>
      <c r="W4672" s="78">
        <f t="shared" si="362"/>
        <v>4.0752941176470587</v>
      </c>
      <c r="X4672" s="1">
        <f>VLOOKUP(E4672,'渗透率、续签率'!AG:AJ,4,0)</f>
        <v>2847</v>
      </c>
      <c r="Y4672" s="1">
        <f t="shared" si="363"/>
        <v>11602.362352941176</v>
      </c>
      <c r="Z4672">
        <v>38</v>
      </c>
      <c r="AA4672" s="89">
        <f t="shared" si="364"/>
        <v>253383</v>
      </c>
      <c r="AH4672" s="37"/>
      <c r="AI4672" s="37"/>
      <c r="AK4672" s="37"/>
    </row>
    <row r="4673" spans="1:37" hidden="1">
      <c r="A4673" t="s">
        <v>64</v>
      </c>
      <c r="B4673" t="s">
        <v>2</v>
      </c>
      <c r="C4673" t="s">
        <v>11</v>
      </c>
      <c r="D4673" t="s">
        <v>116</v>
      </c>
      <c r="E4673" t="s">
        <v>521</v>
      </c>
      <c r="F4673" t="str">
        <f t="shared" si="361"/>
        <v>潜江市舞蹈培训</v>
      </c>
      <c r="G4673" t="s">
        <v>81</v>
      </c>
      <c r="H4673" t="s">
        <v>345</v>
      </c>
      <c r="I4673" t="s">
        <v>68</v>
      </c>
      <c r="J4673">
        <v>46</v>
      </c>
      <c r="K4673">
        <v>0</v>
      </c>
      <c r="L4673" s="13">
        <f>VLOOKUP(C4673,'渗透率、续签率'!B:C,2,0)</f>
        <v>9.6000000000000002E-2</v>
      </c>
      <c r="M4673" s="6">
        <v>0</v>
      </c>
      <c r="N4673">
        <v>1</v>
      </c>
      <c r="O4673">
        <v>0</v>
      </c>
      <c r="P4673" s="6">
        <v>0</v>
      </c>
      <c r="Q4673" s="13">
        <v>0</v>
      </c>
      <c r="R4673" s="13">
        <v>0</v>
      </c>
      <c r="S4673" s="31">
        <v>41</v>
      </c>
      <c r="T4673" s="6">
        <f>VLOOKUP(E4673,'参数设置&amp;汇总'!S:U,3,0)</f>
        <v>0.04</v>
      </c>
      <c r="U4673" s="78">
        <f t="shared" si="360"/>
        <v>0.04</v>
      </c>
      <c r="V4673" s="13">
        <v>0.85000000000000009</v>
      </c>
      <c r="W4673" s="78">
        <f t="shared" si="362"/>
        <v>4.7058823529411764E-2</v>
      </c>
      <c r="X4673" s="1">
        <f>VLOOKUP(E4673,'渗透率、续签率'!AG:AJ,4,0)</f>
        <v>2847</v>
      </c>
      <c r="Y4673" s="1">
        <f t="shared" si="363"/>
        <v>133.97647058823529</v>
      </c>
      <c r="Z4673">
        <v>0</v>
      </c>
      <c r="AA4673" s="89">
        <f t="shared" si="364"/>
        <v>2847</v>
      </c>
      <c r="AH4673" s="37"/>
      <c r="AI4673" s="37"/>
      <c r="AJ4673" s="1"/>
      <c r="AK4673" s="37"/>
    </row>
    <row r="4674" spans="1:37" hidden="1">
      <c r="A4674" t="s">
        <v>64</v>
      </c>
      <c r="B4674" t="s">
        <v>2</v>
      </c>
      <c r="C4674" t="s">
        <v>11</v>
      </c>
      <c r="D4674" t="s">
        <v>116</v>
      </c>
      <c r="E4674" t="s">
        <v>521</v>
      </c>
      <c r="F4674" t="str">
        <f t="shared" si="361"/>
        <v>潮州市舞蹈培训</v>
      </c>
      <c r="G4674" t="s">
        <v>75</v>
      </c>
      <c r="H4674" t="s">
        <v>346</v>
      </c>
      <c r="I4674" t="s">
        <v>68</v>
      </c>
      <c r="J4674">
        <v>94</v>
      </c>
      <c r="K4674">
        <v>1</v>
      </c>
      <c r="L4674" s="13">
        <f>VLOOKUP(C4674,'渗透率、续签率'!B:C,2,0)</f>
        <v>9.6000000000000002E-2</v>
      </c>
      <c r="M4674" s="6">
        <v>0.01</v>
      </c>
      <c r="N4674">
        <v>7</v>
      </c>
      <c r="O4674">
        <v>0</v>
      </c>
      <c r="P4674" s="6">
        <v>0</v>
      </c>
      <c r="Q4674" s="13">
        <v>2.9000000000000001E-2</v>
      </c>
      <c r="R4674" s="13">
        <v>0</v>
      </c>
      <c r="S4674" s="31">
        <v>95</v>
      </c>
      <c r="T4674" s="6">
        <f>VLOOKUP(E4674,'参数设置&amp;汇总'!S:U,3,0)</f>
        <v>0.04</v>
      </c>
      <c r="U4674" s="78">
        <f t="shared" si="360"/>
        <v>0.28000000000000003</v>
      </c>
      <c r="V4674" s="13">
        <v>0.85000000000000009</v>
      </c>
      <c r="W4674" s="78">
        <f t="shared" si="362"/>
        <v>0.32941176470588235</v>
      </c>
      <c r="X4674" s="1">
        <f>VLOOKUP(E4674,'渗透率、续签率'!AG:AJ,4,0)</f>
        <v>2847</v>
      </c>
      <c r="Y4674" s="1">
        <f t="shared" si="363"/>
        <v>937.83529411764709</v>
      </c>
      <c r="Z4674">
        <v>6</v>
      </c>
      <c r="AA4674" s="89">
        <f t="shared" si="364"/>
        <v>19929</v>
      </c>
      <c r="AH4674" s="37"/>
      <c r="AI4674" s="37"/>
      <c r="AK4674" s="37"/>
    </row>
    <row r="4675" spans="1:37" hidden="1">
      <c r="A4675" t="s">
        <v>64</v>
      </c>
      <c r="B4675" t="s">
        <v>2</v>
      </c>
      <c r="C4675" t="s">
        <v>11</v>
      </c>
      <c r="D4675" t="s">
        <v>116</v>
      </c>
      <c r="E4675" t="s">
        <v>521</v>
      </c>
      <c r="F4675" t="str">
        <f t="shared" si="361"/>
        <v>澄迈县舞蹈培训</v>
      </c>
      <c r="G4675" t="s">
        <v>120</v>
      </c>
      <c r="H4675" t="s">
        <v>347</v>
      </c>
      <c r="I4675" t="s">
        <v>68</v>
      </c>
      <c r="J4675">
        <v>10</v>
      </c>
      <c r="K4675">
        <v>0</v>
      </c>
      <c r="L4675" s="13">
        <f>VLOOKUP(C4675,'渗透率、续签率'!B:C,2,0)</f>
        <v>9.6000000000000002E-2</v>
      </c>
      <c r="M4675" s="6">
        <v>0</v>
      </c>
      <c r="N4675">
        <v>1</v>
      </c>
      <c r="O4675">
        <v>0</v>
      </c>
      <c r="P4675" s="6">
        <v>0</v>
      </c>
      <c r="Q4675" s="13">
        <v>0.42899999999999999</v>
      </c>
      <c r="R4675" s="13">
        <v>0</v>
      </c>
      <c r="S4675" s="31">
        <v>13</v>
      </c>
      <c r="T4675" s="6">
        <f>VLOOKUP(E4675,'参数设置&amp;汇总'!S:U,3,0)</f>
        <v>0.04</v>
      </c>
      <c r="U4675" s="78">
        <f t="shared" ref="U4675:U4738" si="365">IF(T4675*N4675&gt;=O4675,T4675*N4675,O4675)</f>
        <v>0.04</v>
      </c>
      <c r="V4675" s="13">
        <v>0.85000000000000009</v>
      </c>
      <c r="W4675" s="78">
        <f t="shared" si="362"/>
        <v>4.7058823529411764E-2</v>
      </c>
      <c r="X4675" s="1">
        <f>VLOOKUP(E4675,'渗透率、续签率'!AG:AJ,4,0)</f>
        <v>2847</v>
      </c>
      <c r="Y4675" s="1">
        <f t="shared" si="363"/>
        <v>133.97647058823529</v>
      </c>
      <c r="Z4675">
        <v>0</v>
      </c>
      <c r="AA4675" s="89">
        <f t="shared" si="364"/>
        <v>2847</v>
      </c>
      <c r="AH4675" s="37"/>
      <c r="AI4675" s="37"/>
      <c r="AJ4675" s="1"/>
      <c r="AK4675" s="37"/>
    </row>
    <row r="4676" spans="1:37" hidden="1">
      <c r="A4676" t="s">
        <v>64</v>
      </c>
      <c r="B4676" t="s">
        <v>2</v>
      </c>
      <c r="C4676" t="s">
        <v>11</v>
      </c>
      <c r="D4676" t="s">
        <v>116</v>
      </c>
      <c r="E4676" t="s">
        <v>521</v>
      </c>
      <c r="F4676" t="str">
        <f t="shared" ref="F4676:F4739" si="366">H4676&amp;C4676</f>
        <v>澳门特别行政区舞蹈培训</v>
      </c>
      <c r="G4676" t="s">
        <v>348</v>
      </c>
      <c r="H4676" t="s">
        <v>348</v>
      </c>
      <c r="I4676" t="s">
        <v>57</v>
      </c>
      <c r="J4676">
        <v>11</v>
      </c>
      <c r="K4676">
        <v>0</v>
      </c>
      <c r="L4676" s="13">
        <f>VLOOKUP(C4676,'渗透率、续签率'!B:C,2,0)</f>
        <v>9.6000000000000002E-2</v>
      </c>
      <c r="M4676" s="6">
        <v>0</v>
      </c>
      <c r="N4676">
        <v>1</v>
      </c>
      <c r="O4676">
        <v>0</v>
      </c>
      <c r="P4676" s="6">
        <v>0</v>
      </c>
      <c r="Q4676" s="13">
        <v>0</v>
      </c>
      <c r="R4676" s="13">
        <v>0</v>
      </c>
      <c r="S4676" s="31">
        <v>21</v>
      </c>
      <c r="T4676" s="6">
        <f>VLOOKUP(E4676,'参数设置&amp;汇总'!S:U,3,0)</f>
        <v>0.04</v>
      </c>
      <c r="U4676" s="78">
        <f t="shared" si="365"/>
        <v>0.04</v>
      </c>
      <c r="V4676" s="13">
        <v>0.85000000000000009</v>
      </c>
      <c r="W4676" s="78">
        <f t="shared" ref="W4676:W4739" si="367">(O4676*(1-L4676)+IF((U4676-O4676)&lt;0,0,(U4676-O4676)))/V4676</f>
        <v>4.7058823529411764E-2</v>
      </c>
      <c r="X4676" s="1">
        <f>VLOOKUP(E4676,'渗透率、续签率'!AG:AJ,4,0)</f>
        <v>2847</v>
      </c>
      <c r="Y4676" s="1">
        <f t="shared" ref="Y4676:Y4739" si="368">X4676*W4676</f>
        <v>133.97647058823529</v>
      </c>
      <c r="Z4676">
        <v>0</v>
      </c>
      <c r="AA4676" s="89">
        <f t="shared" ref="AA4676:AA4739" si="369">N4676*X4676</f>
        <v>2847</v>
      </c>
      <c r="AH4676" s="37"/>
      <c r="AI4676" s="37"/>
      <c r="AJ4676" s="1"/>
      <c r="AK4676" s="37"/>
    </row>
    <row r="4677" spans="1:37" hidden="1">
      <c r="A4677" t="s">
        <v>64</v>
      </c>
      <c r="B4677" t="s">
        <v>2</v>
      </c>
      <c r="C4677" t="s">
        <v>11</v>
      </c>
      <c r="D4677" t="s">
        <v>116</v>
      </c>
      <c r="E4677" t="s">
        <v>521</v>
      </c>
      <c r="F4677" t="str">
        <f t="shared" si="366"/>
        <v>濮阳市舞蹈培训</v>
      </c>
      <c r="G4677" t="s">
        <v>110</v>
      </c>
      <c r="H4677" t="s">
        <v>349</v>
      </c>
      <c r="I4677" t="s">
        <v>70</v>
      </c>
      <c r="J4677">
        <v>104</v>
      </c>
      <c r="K4677">
        <v>1</v>
      </c>
      <c r="L4677" s="13">
        <f>VLOOKUP(C4677,'渗透率、续签率'!B:C,2,0)</f>
        <v>9.6000000000000002E-2</v>
      </c>
      <c r="M4677" s="6">
        <v>0.01</v>
      </c>
      <c r="N4677">
        <v>29</v>
      </c>
      <c r="O4677">
        <v>1</v>
      </c>
      <c r="P4677" s="6">
        <v>0.03</v>
      </c>
      <c r="Q4677" s="13">
        <v>5.1999999999999998E-2</v>
      </c>
      <c r="R4677" s="13">
        <v>0</v>
      </c>
      <c r="S4677" s="31">
        <v>215</v>
      </c>
      <c r="T4677" s="6">
        <f>VLOOKUP(E4677,'参数设置&amp;汇总'!S:U,3,0)</f>
        <v>0.04</v>
      </c>
      <c r="U4677" s="78">
        <f t="shared" si="365"/>
        <v>1.1599999999999999</v>
      </c>
      <c r="V4677" s="13">
        <v>0.85000000000000009</v>
      </c>
      <c r="W4677" s="78">
        <f t="shared" si="367"/>
        <v>1.2517647058823529</v>
      </c>
      <c r="X4677" s="1">
        <f>VLOOKUP(E4677,'渗透率、续签率'!AG:AJ,4,0)</f>
        <v>2847</v>
      </c>
      <c r="Y4677" s="1">
        <f t="shared" si="368"/>
        <v>3563.7741176470586</v>
      </c>
      <c r="Z4677">
        <v>13</v>
      </c>
      <c r="AA4677" s="89">
        <f t="shared" si="369"/>
        <v>82563</v>
      </c>
      <c r="AH4677" s="37"/>
      <c r="AI4677" s="37"/>
      <c r="AK4677" s="37"/>
    </row>
    <row r="4678" spans="1:37" hidden="1">
      <c r="A4678" t="s">
        <v>64</v>
      </c>
      <c r="B4678" t="s">
        <v>2</v>
      </c>
      <c r="C4678" t="s">
        <v>11</v>
      </c>
      <c r="D4678" t="s">
        <v>116</v>
      </c>
      <c r="E4678" t="s">
        <v>521</v>
      </c>
      <c r="F4678" t="str">
        <f t="shared" si="366"/>
        <v>烟台市舞蹈培训</v>
      </c>
      <c r="G4678" t="s">
        <v>103</v>
      </c>
      <c r="H4678" t="s">
        <v>350</v>
      </c>
      <c r="I4678" t="s">
        <v>70</v>
      </c>
      <c r="J4678">
        <v>274</v>
      </c>
      <c r="K4678">
        <v>0</v>
      </c>
      <c r="L4678" s="13">
        <f>VLOOKUP(C4678,'渗透率、续签率'!B:C,2,0)</f>
        <v>9.6000000000000002E-2</v>
      </c>
      <c r="M4678" s="6">
        <v>0</v>
      </c>
      <c r="N4678">
        <v>56</v>
      </c>
      <c r="O4678">
        <v>0</v>
      </c>
      <c r="P4678" s="6">
        <v>0</v>
      </c>
      <c r="Q4678" s="13">
        <v>7.3999999999999996E-2</v>
      </c>
      <c r="R4678" s="13">
        <v>0</v>
      </c>
      <c r="S4678" s="31">
        <v>470</v>
      </c>
      <c r="T4678" s="6">
        <f>VLOOKUP(E4678,'参数设置&amp;汇总'!S:U,3,0)</f>
        <v>0.04</v>
      </c>
      <c r="U4678" s="78">
        <f t="shared" si="365"/>
        <v>2.2400000000000002</v>
      </c>
      <c r="V4678" s="13">
        <v>0.85000000000000009</v>
      </c>
      <c r="W4678" s="78">
        <f t="shared" si="367"/>
        <v>2.6352941176470588</v>
      </c>
      <c r="X4678" s="1">
        <f>VLOOKUP(E4678,'渗透率、续签率'!AG:AJ,4,0)</f>
        <v>2847</v>
      </c>
      <c r="Y4678" s="1">
        <f t="shared" si="368"/>
        <v>7502.6823529411768</v>
      </c>
      <c r="Z4678">
        <v>34</v>
      </c>
      <c r="AA4678" s="89">
        <f t="shared" si="369"/>
        <v>159432</v>
      </c>
      <c r="AH4678" s="37"/>
      <c r="AI4678" s="37"/>
      <c r="AK4678" s="37"/>
    </row>
    <row r="4679" spans="1:37" hidden="1">
      <c r="A4679" t="s">
        <v>64</v>
      </c>
      <c r="B4679" t="s">
        <v>2</v>
      </c>
      <c r="C4679" t="s">
        <v>11</v>
      </c>
      <c r="D4679" t="s">
        <v>116</v>
      </c>
      <c r="E4679" t="s">
        <v>521</v>
      </c>
      <c r="F4679" t="str">
        <f t="shared" si="366"/>
        <v>焦作市舞蹈培训</v>
      </c>
      <c r="G4679" t="s">
        <v>110</v>
      </c>
      <c r="H4679" t="s">
        <v>351</v>
      </c>
      <c r="I4679" t="s">
        <v>70</v>
      </c>
      <c r="J4679">
        <v>246</v>
      </c>
      <c r="K4679">
        <v>3</v>
      </c>
      <c r="L4679" s="13">
        <f>VLOOKUP(C4679,'渗透率、续签率'!B:C,2,0)</f>
        <v>9.6000000000000002E-2</v>
      </c>
      <c r="M4679" s="6">
        <v>0.01</v>
      </c>
      <c r="N4679">
        <v>20</v>
      </c>
      <c r="O4679">
        <v>0</v>
      </c>
      <c r="P4679" s="6">
        <v>0</v>
      </c>
      <c r="Q4679" s="13">
        <v>6.0000000000000001E-3</v>
      </c>
      <c r="R4679" s="13">
        <v>0</v>
      </c>
      <c r="S4679" s="31">
        <v>276</v>
      </c>
      <c r="T4679" s="6">
        <f>VLOOKUP(E4679,'参数设置&amp;汇总'!S:U,3,0)</f>
        <v>0.04</v>
      </c>
      <c r="U4679" s="78">
        <f t="shared" si="365"/>
        <v>0.8</v>
      </c>
      <c r="V4679" s="13">
        <v>0.85000000000000009</v>
      </c>
      <c r="W4679" s="78">
        <f t="shared" si="367"/>
        <v>0.94117647058823528</v>
      </c>
      <c r="X4679" s="1">
        <f>VLOOKUP(E4679,'渗透率、续签率'!AG:AJ,4,0)</f>
        <v>2847</v>
      </c>
      <c r="Y4679" s="1">
        <f t="shared" si="368"/>
        <v>2679.5294117647059</v>
      </c>
      <c r="Z4679">
        <v>17</v>
      </c>
      <c r="AA4679" s="89">
        <f t="shared" si="369"/>
        <v>56940</v>
      </c>
      <c r="AH4679" s="37"/>
      <c r="AI4679" s="37"/>
      <c r="AK4679" s="37"/>
    </row>
    <row r="4680" spans="1:37" hidden="1">
      <c r="A4680" t="s">
        <v>64</v>
      </c>
      <c r="B4680" t="s">
        <v>2</v>
      </c>
      <c r="C4680" t="s">
        <v>11</v>
      </c>
      <c r="D4680" t="s">
        <v>116</v>
      </c>
      <c r="E4680" t="s">
        <v>521</v>
      </c>
      <c r="F4680" t="str">
        <f t="shared" si="366"/>
        <v>牡丹江市舞蹈培训</v>
      </c>
      <c r="G4680" t="s">
        <v>118</v>
      </c>
      <c r="H4680" t="s">
        <v>352</v>
      </c>
      <c r="I4680" t="s">
        <v>70</v>
      </c>
      <c r="J4680">
        <v>82</v>
      </c>
      <c r="K4680">
        <v>0</v>
      </c>
      <c r="L4680" s="13">
        <f>VLOOKUP(C4680,'渗透率、续签率'!B:C,2,0)</f>
        <v>9.6000000000000002E-2</v>
      </c>
      <c r="M4680" s="6">
        <v>0</v>
      </c>
      <c r="N4680">
        <v>20</v>
      </c>
      <c r="O4680">
        <v>0</v>
      </c>
      <c r="P4680" s="6">
        <v>0</v>
      </c>
      <c r="Q4680" s="13">
        <v>0</v>
      </c>
      <c r="R4680" s="13">
        <v>0</v>
      </c>
      <c r="S4680" s="31">
        <v>131</v>
      </c>
      <c r="T4680" s="6">
        <f>VLOOKUP(E4680,'参数设置&amp;汇总'!S:U,3,0)</f>
        <v>0.04</v>
      </c>
      <c r="U4680" s="78">
        <f t="shared" si="365"/>
        <v>0.8</v>
      </c>
      <c r="V4680" s="13">
        <v>0.85000000000000009</v>
      </c>
      <c r="W4680" s="78">
        <f t="shared" si="367"/>
        <v>0.94117647058823528</v>
      </c>
      <c r="X4680" s="1">
        <f>VLOOKUP(E4680,'渗透率、续签率'!AG:AJ,4,0)</f>
        <v>2847</v>
      </c>
      <c r="Y4680" s="1">
        <f t="shared" si="368"/>
        <v>2679.5294117647059</v>
      </c>
      <c r="Z4680">
        <v>1</v>
      </c>
      <c r="AA4680" s="89">
        <f t="shared" si="369"/>
        <v>56940</v>
      </c>
      <c r="AH4680" s="37"/>
      <c r="AI4680" s="37"/>
      <c r="AK4680" s="37"/>
    </row>
    <row r="4681" spans="1:37" hidden="1">
      <c r="A4681" t="s">
        <v>64</v>
      </c>
      <c r="B4681" t="s">
        <v>2</v>
      </c>
      <c r="C4681" t="s">
        <v>11</v>
      </c>
      <c r="D4681" t="s">
        <v>116</v>
      </c>
      <c r="E4681" t="s">
        <v>521</v>
      </c>
      <c r="F4681" t="str">
        <f t="shared" si="366"/>
        <v>玉林市舞蹈培训</v>
      </c>
      <c r="G4681" t="s">
        <v>88</v>
      </c>
      <c r="H4681" t="s">
        <v>353</v>
      </c>
      <c r="I4681" t="s">
        <v>68</v>
      </c>
      <c r="J4681">
        <v>175</v>
      </c>
      <c r="K4681">
        <v>2</v>
      </c>
      <c r="L4681" s="13">
        <f>VLOOKUP(C4681,'渗透率、续签率'!B:C,2,0)</f>
        <v>9.6000000000000002E-2</v>
      </c>
      <c r="M4681" s="6">
        <v>0.01</v>
      </c>
      <c r="N4681">
        <v>12</v>
      </c>
      <c r="O4681">
        <v>0</v>
      </c>
      <c r="P4681" s="6">
        <v>0</v>
      </c>
      <c r="Q4681" s="13">
        <v>4.0000000000000001E-3</v>
      </c>
      <c r="R4681" s="13">
        <v>0</v>
      </c>
      <c r="S4681" s="31">
        <v>182</v>
      </c>
      <c r="T4681" s="6">
        <f>VLOOKUP(E4681,'参数设置&amp;汇总'!S:U,3,0)</f>
        <v>0.04</v>
      </c>
      <c r="U4681" s="78">
        <f t="shared" si="365"/>
        <v>0.48</v>
      </c>
      <c r="V4681" s="13">
        <v>0.85000000000000009</v>
      </c>
      <c r="W4681" s="78">
        <f t="shared" si="367"/>
        <v>0.56470588235294106</v>
      </c>
      <c r="X4681" s="1">
        <f>VLOOKUP(E4681,'渗透率、续签率'!AG:AJ,4,0)</f>
        <v>2847</v>
      </c>
      <c r="Y4681" s="1">
        <f t="shared" si="368"/>
        <v>1607.7176470588231</v>
      </c>
      <c r="Z4681">
        <v>8</v>
      </c>
      <c r="AA4681" s="89">
        <f t="shared" si="369"/>
        <v>34164</v>
      </c>
      <c r="AH4681" s="37"/>
      <c r="AI4681" s="37"/>
      <c r="AJ4681" s="1"/>
      <c r="AK4681" s="37"/>
    </row>
    <row r="4682" spans="1:37" hidden="1">
      <c r="A4682" t="s">
        <v>64</v>
      </c>
      <c r="B4682" t="s">
        <v>2</v>
      </c>
      <c r="C4682" t="s">
        <v>11</v>
      </c>
      <c r="D4682" t="s">
        <v>116</v>
      </c>
      <c r="E4682" t="s">
        <v>521</v>
      </c>
      <c r="F4682" t="str">
        <f t="shared" si="366"/>
        <v>玉树藏族自治州舞蹈培训</v>
      </c>
      <c r="G4682" t="s">
        <v>297</v>
      </c>
      <c r="H4682" t="s">
        <v>354</v>
      </c>
      <c r="I4682" t="s">
        <v>70</v>
      </c>
      <c r="J4682">
        <v>2</v>
      </c>
      <c r="K4682">
        <v>0</v>
      </c>
      <c r="L4682" s="13">
        <f>VLOOKUP(C4682,'渗透率、续签率'!B:C,2,0)</f>
        <v>9.6000000000000002E-2</v>
      </c>
      <c r="M4682" s="6">
        <v>0</v>
      </c>
      <c r="N4682">
        <v>0</v>
      </c>
      <c r="O4682">
        <v>0</v>
      </c>
      <c r="P4682" s="6">
        <v>0</v>
      </c>
      <c r="Q4682" s="13">
        <v>0</v>
      </c>
      <c r="R4682" s="13">
        <v>0</v>
      </c>
      <c r="S4682" s="31">
        <v>0</v>
      </c>
      <c r="T4682" s="6">
        <f>VLOOKUP(E4682,'参数设置&amp;汇总'!S:U,3,0)</f>
        <v>0.04</v>
      </c>
      <c r="U4682" s="78">
        <f t="shared" si="365"/>
        <v>0</v>
      </c>
      <c r="V4682" s="13">
        <v>0.85000000000000009</v>
      </c>
      <c r="W4682" s="78">
        <f t="shared" si="367"/>
        <v>0</v>
      </c>
      <c r="X4682" s="1">
        <f>VLOOKUP(E4682,'渗透率、续签率'!AG:AJ,4,0)</f>
        <v>2847</v>
      </c>
      <c r="Y4682" s="1">
        <f t="shared" si="368"/>
        <v>0</v>
      </c>
      <c r="Z4682">
        <v>0</v>
      </c>
      <c r="AA4682" s="89">
        <f t="shared" si="369"/>
        <v>0</v>
      </c>
      <c r="AH4682" s="37"/>
      <c r="AI4682" s="37"/>
      <c r="AK4682" s="37"/>
    </row>
    <row r="4683" spans="1:37" hidden="1">
      <c r="A4683" t="s">
        <v>64</v>
      </c>
      <c r="B4683" t="s">
        <v>2</v>
      </c>
      <c r="C4683" t="s">
        <v>11</v>
      </c>
      <c r="D4683" t="s">
        <v>116</v>
      </c>
      <c r="E4683" t="s">
        <v>521</v>
      </c>
      <c r="F4683" t="str">
        <f t="shared" si="366"/>
        <v>玉溪市舞蹈培训</v>
      </c>
      <c r="G4683" t="s">
        <v>99</v>
      </c>
      <c r="H4683" t="s">
        <v>355</v>
      </c>
      <c r="I4683" t="s">
        <v>68</v>
      </c>
      <c r="J4683">
        <v>54</v>
      </c>
      <c r="K4683">
        <v>0</v>
      </c>
      <c r="L4683" s="13">
        <f>VLOOKUP(C4683,'渗透率、续签率'!B:C,2,0)</f>
        <v>9.6000000000000002E-2</v>
      </c>
      <c r="M4683" s="6">
        <v>0</v>
      </c>
      <c r="N4683">
        <v>4</v>
      </c>
      <c r="O4683">
        <v>0</v>
      </c>
      <c r="P4683" s="6">
        <v>0</v>
      </c>
      <c r="Q4683" s="13">
        <v>0</v>
      </c>
      <c r="R4683" s="13">
        <v>0</v>
      </c>
      <c r="S4683" s="31">
        <v>60</v>
      </c>
      <c r="T4683" s="6">
        <f>VLOOKUP(E4683,'参数设置&amp;汇总'!S:U,3,0)</f>
        <v>0.04</v>
      </c>
      <c r="U4683" s="78">
        <f t="shared" si="365"/>
        <v>0.16</v>
      </c>
      <c r="V4683" s="13">
        <v>0.85000000000000009</v>
      </c>
      <c r="W4683" s="78">
        <f t="shared" si="367"/>
        <v>0.18823529411764706</v>
      </c>
      <c r="X4683" s="1">
        <f>VLOOKUP(E4683,'渗透率、续签率'!AG:AJ,4,0)</f>
        <v>2847</v>
      </c>
      <c r="Y4683" s="1">
        <f t="shared" si="368"/>
        <v>535.90588235294115</v>
      </c>
      <c r="Z4683">
        <v>1</v>
      </c>
      <c r="AA4683" s="89">
        <f t="shared" si="369"/>
        <v>11388</v>
      </c>
      <c r="AH4683" s="37"/>
      <c r="AI4683" s="37"/>
      <c r="AK4683" s="37"/>
    </row>
    <row r="4684" spans="1:37" hidden="1">
      <c r="A4684" t="s">
        <v>64</v>
      </c>
      <c r="B4684" t="s">
        <v>2</v>
      </c>
      <c r="C4684" t="s">
        <v>11</v>
      </c>
      <c r="D4684" t="s">
        <v>116</v>
      </c>
      <c r="E4684" t="s">
        <v>521</v>
      </c>
      <c r="F4684" t="str">
        <f t="shared" si="366"/>
        <v>珠海市舞蹈培训</v>
      </c>
      <c r="G4684" t="s">
        <v>75</v>
      </c>
      <c r="H4684" t="s">
        <v>356</v>
      </c>
      <c r="I4684" t="s">
        <v>68</v>
      </c>
      <c r="J4684">
        <v>187</v>
      </c>
      <c r="K4684">
        <v>1</v>
      </c>
      <c r="L4684" s="13">
        <f>VLOOKUP(C4684,'渗透率、续签率'!B:C,2,0)</f>
        <v>9.6000000000000002E-2</v>
      </c>
      <c r="M4684" s="6">
        <v>0.01</v>
      </c>
      <c r="N4684">
        <v>92</v>
      </c>
      <c r="O4684">
        <v>1</v>
      </c>
      <c r="P4684" s="6">
        <v>0.01</v>
      </c>
      <c r="Q4684" s="13">
        <v>5.1999999999999998E-2</v>
      </c>
      <c r="R4684" s="13">
        <v>0</v>
      </c>
      <c r="S4684" s="31">
        <v>650</v>
      </c>
      <c r="T4684" s="6">
        <f>VLOOKUP(E4684,'参数设置&amp;汇总'!S:U,3,0)</f>
        <v>0.04</v>
      </c>
      <c r="U4684" s="78">
        <f t="shared" si="365"/>
        <v>3.68</v>
      </c>
      <c r="V4684" s="13">
        <v>0.85000000000000009</v>
      </c>
      <c r="W4684" s="78">
        <f t="shared" si="367"/>
        <v>4.2164705882352935</v>
      </c>
      <c r="X4684" s="1">
        <f>VLOOKUP(E4684,'渗透率、续签率'!AG:AJ,4,0)</f>
        <v>2847</v>
      </c>
      <c r="Y4684" s="1">
        <f t="shared" si="368"/>
        <v>12004.29176470588</v>
      </c>
      <c r="Z4684">
        <v>24</v>
      </c>
      <c r="AA4684" s="89">
        <f t="shared" si="369"/>
        <v>261924</v>
      </c>
      <c r="AH4684" s="37"/>
      <c r="AI4684" s="37"/>
      <c r="AJ4684" s="1"/>
      <c r="AK4684" s="37"/>
    </row>
    <row r="4685" spans="1:37" hidden="1">
      <c r="A4685" t="s">
        <v>64</v>
      </c>
      <c r="B4685" t="s">
        <v>2</v>
      </c>
      <c r="C4685" t="s">
        <v>11</v>
      </c>
      <c r="D4685" t="s">
        <v>116</v>
      </c>
      <c r="E4685" t="s">
        <v>521</v>
      </c>
      <c r="F4685" t="str">
        <f t="shared" si="366"/>
        <v>琼中黎族苗族自治县舞蹈培训</v>
      </c>
      <c r="G4685" t="s">
        <v>120</v>
      </c>
      <c r="H4685" t="s">
        <v>357</v>
      </c>
      <c r="I4685" t="s">
        <v>68</v>
      </c>
      <c r="J4685">
        <v>1</v>
      </c>
      <c r="K4685">
        <v>0</v>
      </c>
      <c r="L4685" s="13">
        <f>VLOOKUP(C4685,'渗透率、续签率'!B:C,2,0)</f>
        <v>9.6000000000000002E-2</v>
      </c>
      <c r="M4685" s="6">
        <v>0</v>
      </c>
      <c r="N4685">
        <v>0</v>
      </c>
      <c r="O4685">
        <v>0</v>
      </c>
      <c r="P4685" s="6">
        <v>0</v>
      </c>
      <c r="Q4685" s="13">
        <v>0</v>
      </c>
      <c r="R4685" s="13">
        <v>0</v>
      </c>
      <c r="S4685" s="31">
        <v>0</v>
      </c>
      <c r="T4685" s="6">
        <f>VLOOKUP(E4685,'参数设置&amp;汇总'!S:U,3,0)</f>
        <v>0.04</v>
      </c>
      <c r="U4685" s="78">
        <f t="shared" si="365"/>
        <v>0</v>
      </c>
      <c r="V4685" s="13">
        <v>0.85000000000000009</v>
      </c>
      <c r="W4685" s="78">
        <f t="shared" si="367"/>
        <v>0</v>
      </c>
      <c r="X4685" s="1">
        <f>VLOOKUP(E4685,'渗透率、续签率'!AG:AJ,4,0)</f>
        <v>2847</v>
      </c>
      <c r="Y4685" s="1">
        <f t="shared" si="368"/>
        <v>0</v>
      </c>
      <c r="Z4685">
        <v>0</v>
      </c>
      <c r="AA4685" s="89">
        <f t="shared" si="369"/>
        <v>0</v>
      </c>
      <c r="AH4685" s="37"/>
      <c r="AI4685" s="37"/>
      <c r="AK4685" s="37"/>
    </row>
    <row r="4686" spans="1:37" hidden="1">
      <c r="A4686" t="s">
        <v>64</v>
      </c>
      <c r="B4686" t="s">
        <v>2</v>
      </c>
      <c r="C4686" t="s">
        <v>11</v>
      </c>
      <c r="D4686" t="s">
        <v>116</v>
      </c>
      <c r="E4686" t="s">
        <v>521</v>
      </c>
      <c r="F4686" t="str">
        <f t="shared" si="366"/>
        <v>琼海市舞蹈培训</v>
      </c>
      <c r="G4686" t="s">
        <v>120</v>
      </c>
      <c r="H4686" t="s">
        <v>358</v>
      </c>
      <c r="I4686" t="s">
        <v>68</v>
      </c>
      <c r="J4686">
        <v>10</v>
      </c>
      <c r="K4686">
        <v>0</v>
      </c>
      <c r="L4686" s="13">
        <f>VLOOKUP(C4686,'渗透率、续签率'!B:C,2,0)</f>
        <v>9.6000000000000002E-2</v>
      </c>
      <c r="M4686" s="6">
        <v>0</v>
      </c>
      <c r="N4686">
        <v>0</v>
      </c>
      <c r="O4686">
        <v>0</v>
      </c>
      <c r="P4686" s="6">
        <v>0</v>
      </c>
      <c r="Q4686" s="13">
        <v>0</v>
      </c>
      <c r="R4686" s="13">
        <v>0</v>
      </c>
      <c r="S4686" s="31">
        <v>12</v>
      </c>
      <c r="T4686" s="6">
        <f>VLOOKUP(E4686,'参数设置&amp;汇总'!S:U,3,0)</f>
        <v>0.04</v>
      </c>
      <c r="U4686" s="78">
        <f t="shared" si="365"/>
        <v>0</v>
      </c>
      <c r="V4686" s="13">
        <v>0.85000000000000009</v>
      </c>
      <c r="W4686" s="78">
        <f t="shared" si="367"/>
        <v>0</v>
      </c>
      <c r="X4686" s="1">
        <f>VLOOKUP(E4686,'渗透率、续签率'!AG:AJ,4,0)</f>
        <v>2847</v>
      </c>
      <c r="Y4686" s="1">
        <f t="shared" si="368"/>
        <v>0</v>
      </c>
      <c r="Z4686">
        <v>0</v>
      </c>
      <c r="AA4686" s="89">
        <f t="shared" si="369"/>
        <v>0</v>
      </c>
      <c r="AH4686" s="37"/>
      <c r="AI4686" s="37"/>
      <c r="AK4686" s="37"/>
    </row>
    <row r="4687" spans="1:37" hidden="1">
      <c r="A4687" t="s">
        <v>64</v>
      </c>
      <c r="B4687" t="s">
        <v>2</v>
      </c>
      <c r="C4687" t="s">
        <v>11</v>
      </c>
      <c r="D4687" t="s">
        <v>116</v>
      </c>
      <c r="E4687" t="s">
        <v>521</v>
      </c>
      <c r="F4687" t="str">
        <f t="shared" si="366"/>
        <v>甘南藏族自治州舞蹈培训</v>
      </c>
      <c r="G4687" t="s">
        <v>132</v>
      </c>
      <c r="H4687" t="s">
        <v>359</v>
      </c>
      <c r="I4687" t="s">
        <v>70</v>
      </c>
      <c r="J4687">
        <v>3</v>
      </c>
      <c r="K4687">
        <v>0</v>
      </c>
      <c r="L4687" s="13">
        <f>VLOOKUP(C4687,'渗透率、续签率'!B:C,2,0)</f>
        <v>9.6000000000000002E-2</v>
      </c>
      <c r="M4687" s="6">
        <v>0</v>
      </c>
      <c r="N4687">
        <v>0</v>
      </c>
      <c r="O4687">
        <v>0</v>
      </c>
      <c r="P4687" s="6">
        <v>0</v>
      </c>
      <c r="Q4687" s="13">
        <v>0</v>
      </c>
      <c r="R4687" s="13">
        <v>0</v>
      </c>
      <c r="S4687" s="31">
        <v>2</v>
      </c>
      <c r="T4687" s="6">
        <f>VLOOKUP(E4687,'参数设置&amp;汇总'!S:U,3,0)</f>
        <v>0.04</v>
      </c>
      <c r="U4687" s="78">
        <f t="shared" si="365"/>
        <v>0</v>
      </c>
      <c r="V4687" s="13">
        <v>0.85000000000000009</v>
      </c>
      <c r="W4687" s="78">
        <f t="shared" si="367"/>
        <v>0</v>
      </c>
      <c r="X4687" s="1">
        <f>VLOOKUP(E4687,'渗透率、续签率'!AG:AJ,4,0)</f>
        <v>2847</v>
      </c>
      <c r="Y4687" s="1">
        <f t="shared" si="368"/>
        <v>0</v>
      </c>
      <c r="Z4687">
        <v>0</v>
      </c>
      <c r="AA4687" s="89">
        <f t="shared" si="369"/>
        <v>0</v>
      </c>
      <c r="AH4687" s="37"/>
      <c r="AI4687" s="37"/>
      <c r="AJ4687" s="1"/>
      <c r="AK4687" s="37"/>
    </row>
    <row r="4688" spans="1:37" hidden="1">
      <c r="A4688" t="s">
        <v>64</v>
      </c>
      <c r="B4688" t="s">
        <v>2</v>
      </c>
      <c r="C4688" t="s">
        <v>11</v>
      </c>
      <c r="D4688" t="s">
        <v>116</v>
      </c>
      <c r="E4688" t="s">
        <v>521</v>
      </c>
      <c r="F4688" t="str">
        <f t="shared" si="366"/>
        <v>甘孜藏族自治州舞蹈培训</v>
      </c>
      <c r="G4688" t="s">
        <v>77</v>
      </c>
      <c r="H4688" t="s">
        <v>360</v>
      </c>
      <c r="I4688" t="s">
        <v>70</v>
      </c>
      <c r="J4688">
        <v>3</v>
      </c>
      <c r="K4688">
        <v>0</v>
      </c>
      <c r="L4688" s="13">
        <f>VLOOKUP(C4688,'渗透率、续签率'!B:C,2,0)</f>
        <v>9.6000000000000002E-2</v>
      </c>
      <c r="M4688" s="6">
        <v>0</v>
      </c>
      <c r="N4688">
        <v>0</v>
      </c>
      <c r="O4688">
        <v>0</v>
      </c>
      <c r="P4688" s="6">
        <v>0</v>
      </c>
      <c r="Q4688" s="13">
        <v>0</v>
      </c>
      <c r="R4688" s="13">
        <v>0</v>
      </c>
      <c r="S4688" s="31">
        <v>1</v>
      </c>
      <c r="T4688" s="6">
        <f>VLOOKUP(E4688,'参数设置&amp;汇总'!S:U,3,0)</f>
        <v>0.04</v>
      </c>
      <c r="U4688" s="78">
        <f t="shared" si="365"/>
        <v>0</v>
      </c>
      <c r="V4688" s="13">
        <v>0.85000000000000009</v>
      </c>
      <c r="W4688" s="78">
        <f t="shared" si="367"/>
        <v>0</v>
      </c>
      <c r="X4688" s="1">
        <f>VLOOKUP(E4688,'渗透率、续签率'!AG:AJ,4,0)</f>
        <v>2847</v>
      </c>
      <c r="Y4688" s="1">
        <f t="shared" si="368"/>
        <v>0</v>
      </c>
      <c r="Z4688">
        <v>0</v>
      </c>
      <c r="AA4688" s="89">
        <f t="shared" si="369"/>
        <v>0</v>
      </c>
      <c r="AH4688" s="37"/>
      <c r="AI4688" s="37"/>
      <c r="AK4688" s="37"/>
    </row>
    <row r="4689" spans="1:37" hidden="1">
      <c r="A4689" t="s">
        <v>64</v>
      </c>
      <c r="B4689" t="s">
        <v>2</v>
      </c>
      <c r="C4689" t="s">
        <v>11</v>
      </c>
      <c r="D4689" t="s">
        <v>116</v>
      </c>
      <c r="E4689" t="s">
        <v>521</v>
      </c>
      <c r="F4689" t="str">
        <f t="shared" si="366"/>
        <v>白城市舞蹈培训</v>
      </c>
      <c r="G4689" t="s">
        <v>188</v>
      </c>
      <c r="H4689" t="s">
        <v>361</v>
      </c>
      <c r="I4689" t="s">
        <v>70</v>
      </c>
      <c r="J4689">
        <v>43</v>
      </c>
      <c r="K4689">
        <v>0</v>
      </c>
      <c r="L4689" s="13">
        <f>VLOOKUP(C4689,'渗透率、续签率'!B:C,2,0)</f>
        <v>9.6000000000000002E-2</v>
      </c>
      <c r="M4689" s="6">
        <v>0</v>
      </c>
      <c r="N4689">
        <v>3</v>
      </c>
      <c r="O4689">
        <v>0</v>
      </c>
      <c r="P4689" s="6">
        <v>0</v>
      </c>
      <c r="Q4689" s="13">
        <v>0</v>
      </c>
      <c r="R4689" s="13">
        <v>0</v>
      </c>
      <c r="S4689" s="31">
        <v>58</v>
      </c>
      <c r="T4689" s="6">
        <f>VLOOKUP(E4689,'参数设置&amp;汇总'!S:U,3,0)</f>
        <v>0.04</v>
      </c>
      <c r="U4689" s="78">
        <f t="shared" si="365"/>
        <v>0.12</v>
      </c>
      <c r="V4689" s="13">
        <v>0.85000000000000009</v>
      </c>
      <c r="W4689" s="78">
        <f t="shared" si="367"/>
        <v>0.14117647058823526</v>
      </c>
      <c r="X4689" s="1">
        <f>VLOOKUP(E4689,'渗透率、续签率'!AG:AJ,4,0)</f>
        <v>2847</v>
      </c>
      <c r="Y4689" s="1">
        <f t="shared" si="368"/>
        <v>401.92941176470578</v>
      </c>
      <c r="Z4689">
        <v>0</v>
      </c>
      <c r="AA4689" s="89">
        <f t="shared" si="369"/>
        <v>8541</v>
      </c>
      <c r="AH4689" s="37"/>
      <c r="AI4689" s="37"/>
      <c r="AK4689" s="37"/>
    </row>
    <row r="4690" spans="1:37" hidden="1">
      <c r="A4690" t="s">
        <v>64</v>
      </c>
      <c r="B4690" t="s">
        <v>2</v>
      </c>
      <c r="C4690" t="s">
        <v>11</v>
      </c>
      <c r="D4690" t="s">
        <v>116</v>
      </c>
      <c r="E4690" t="s">
        <v>521</v>
      </c>
      <c r="F4690" t="str">
        <f t="shared" si="366"/>
        <v>白山市舞蹈培训</v>
      </c>
      <c r="G4690" t="s">
        <v>188</v>
      </c>
      <c r="H4690" t="s">
        <v>362</v>
      </c>
      <c r="I4690" t="s">
        <v>70</v>
      </c>
      <c r="J4690">
        <v>26</v>
      </c>
      <c r="K4690">
        <v>0</v>
      </c>
      <c r="L4690" s="13">
        <f>VLOOKUP(C4690,'渗透率、续签率'!B:C,2,0)</f>
        <v>9.6000000000000002E-2</v>
      </c>
      <c r="M4690" s="6">
        <v>0</v>
      </c>
      <c r="N4690">
        <v>0</v>
      </c>
      <c r="O4690">
        <v>0</v>
      </c>
      <c r="P4690" s="6">
        <v>0</v>
      </c>
      <c r="Q4690" s="13">
        <v>0</v>
      </c>
      <c r="R4690" s="13">
        <v>0</v>
      </c>
      <c r="S4690" s="31">
        <v>23</v>
      </c>
      <c r="T4690" s="6">
        <f>VLOOKUP(E4690,'参数设置&amp;汇总'!S:U,3,0)</f>
        <v>0.04</v>
      </c>
      <c r="U4690" s="78">
        <f t="shared" si="365"/>
        <v>0</v>
      </c>
      <c r="V4690" s="13">
        <v>0.85000000000000009</v>
      </c>
      <c r="W4690" s="78">
        <f t="shared" si="367"/>
        <v>0</v>
      </c>
      <c r="X4690" s="1">
        <f>VLOOKUP(E4690,'渗透率、续签率'!AG:AJ,4,0)</f>
        <v>2847</v>
      </c>
      <c r="Y4690" s="1">
        <f t="shared" si="368"/>
        <v>0</v>
      </c>
      <c r="Z4690">
        <v>0</v>
      </c>
      <c r="AA4690" s="89">
        <f t="shared" si="369"/>
        <v>0</v>
      </c>
      <c r="AH4690" s="37"/>
      <c r="AI4690" s="37"/>
      <c r="AK4690" s="37"/>
    </row>
    <row r="4691" spans="1:37" hidden="1">
      <c r="A4691" t="s">
        <v>64</v>
      </c>
      <c r="B4691" t="s">
        <v>2</v>
      </c>
      <c r="C4691" t="s">
        <v>11</v>
      </c>
      <c r="D4691" t="s">
        <v>116</v>
      </c>
      <c r="E4691" t="s">
        <v>521</v>
      </c>
      <c r="F4691" t="str">
        <f t="shared" si="366"/>
        <v>白沙黎族自治县舞蹈培训</v>
      </c>
      <c r="G4691" t="s">
        <v>120</v>
      </c>
      <c r="H4691" t="s">
        <v>364</v>
      </c>
      <c r="I4691" t="s">
        <v>68</v>
      </c>
      <c r="J4691">
        <v>0</v>
      </c>
      <c r="K4691">
        <v>0</v>
      </c>
      <c r="L4691" s="13">
        <f>VLOOKUP(C4691,'渗透率、续签率'!B:C,2,0)</f>
        <v>9.6000000000000002E-2</v>
      </c>
      <c r="M4691" s="6">
        <v>0</v>
      </c>
      <c r="N4691">
        <v>0</v>
      </c>
      <c r="O4691">
        <v>0</v>
      </c>
      <c r="P4691" s="6">
        <v>0</v>
      </c>
      <c r="Q4691" s="13">
        <v>0</v>
      </c>
      <c r="R4691" s="13">
        <v>0</v>
      </c>
      <c r="S4691" s="31">
        <v>0</v>
      </c>
      <c r="T4691" s="6">
        <f>VLOOKUP(E4691,'参数设置&amp;汇总'!S:U,3,0)</f>
        <v>0.04</v>
      </c>
      <c r="U4691" s="78">
        <f t="shared" si="365"/>
        <v>0</v>
      </c>
      <c r="V4691" s="13">
        <v>0.85000000000000009</v>
      </c>
      <c r="W4691" s="78">
        <f t="shared" si="367"/>
        <v>0</v>
      </c>
      <c r="X4691" s="1">
        <f>VLOOKUP(E4691,'渗透率、续签率'!AG:AJ,4,0)</f>
        <v>2847</v>
      </c>
      <c r="Y4691" s="1">
        <f t="shared" si="368"/>
        <v>0</v>
      </c>
      <c r="Z4691">
        <v>0</v>
      </c>
      <c r="AA4691" s="89">
        <f t="shared" si="369"/>
        <v>0</v>
      </c>
      <c r="AH4691" s="37"/>
      <c r="AI4691" s="37"/>
      <c r="AK4691" s="37"/>
    </row>
    <row r="4692" spans="1:37" hidden="1">
      <c r="A4692" t="s">
        <v>64</v>
      </c>
      <c r="B4692" t="s">
        <v>2</v>
      </c>
      <c r="C4692" t="s">
        <v>11</v>
      </c>
      <c r="D4692" t="s">
        <v>116</v>
      </c>
      <c r="E4692" t="s">
        <v>521</v>
      </c>
      <c r="F4692" t="str">
        <f t="shared" si="366"/>
        <v>白银市舞蹈培训</v>
      </c>
      <c r="G4692" t="s">
        <v>132</v>
      </c>
      <c r="H4692" t="s">
        <v>365</v>
      </c>
      <c r="I4692" t="s">
        <v>70</v>
      </c>
      <c r="J4692">
        <v>44</v>
      </c>
      <c r="K4692">
        <v>0</v>
      </c>
      <c r="L4692" s="13">
        <f>VLOOKUP(C4692,'渗透率、续签率'!B:C,2,0)</f>
        <v>9.6000000000000002E-2</v>
      </c>
      <c r="M4692" s="6">
        <v>0</v>
      </c>
      <c r="N4692">
        <v>0</v>
      </c>
      <c r="O4692">
        <v>0</v>
      </c>
      <c r="P4692" s="6">
        <v>0</v>
      </c>
      <c r="Q4692" s="13">
        <v>0</v>
      </c>
      <c r="R4692" s="13">
        <v>0</v>
      </c>
      <c r="S4692" s="31">
        <v>36</v>
      </c>
      <c r="T4692" s="6">
        <f>VLOOKUP(E4692,'参数设置&amp;汇总'!S:U,3,0)</f>
        <v>0.04</v>
      </c>
      <c r="U4692" s="78">
        <f t="shared" si="365"/>
        <v>0</v>
      </c>
      <c r="V4692" s="13">
        <v>0.85000000000000009</v>
      </c>
      <c r="W4692" s="78">
        <f t="shared" si="367"/>
        <v>0</v>
      </c>
      <c r="X4692" s="1">
        <f>VLOOKUP(E4692,'渗透率、续签率'!AG:AJ,4,0)</f>
        <v>2847</v>
      </c>
      <c r="Y4692" s="1">
        <f t="shared" si="368"/>
        <v>0</v>
      </c>
      <c r="Z4692">
        <v>0</v>
      </c>
      <c r="AA4692" s="89">
        <f t="shared" si="369"/>
        <v>0</v>
      </c>
      <c r="AH4692" s="37"/>
      <c r="AI4692" s="37"/>
      <c r="AK4692" s="37"/>
    </row>
    <row r="4693" spans="1:37" hidden="1">
      <c r="A4693" t="s">
        <v>64</v>
      </c>
      <c r="B4693" t="s">
        <v>2</v>
      </c>
      <c r="C4693" t="s">
        <v>11</v>
      </c>
      <c r="D4693" t="s">
        <v>116</v>
      </c>
      <c r="E4693" t="s">
        <v>521</v>
      </c>
      <c r="F4693" t="str">
        <f t="shared" si="366"/>
        <v>百色市舞蹈培训</v>
      </c>
      <c r="G4693" t="s">
        <v>88</v>
      </c>
      <c r="H4693" t="s">
        <v>366</v>
      </c>
      <c r="I4693" t="s">
        <v>68</v>
      </c>
      <c r="J4693">
        <v>72</v>
      </c>
      <c r="K4693">
        <v>0</v>
      </c>
      <c r="L4693" s="13">
        <f>VLOOKUP(C4693,'渗透率、续签率'!B:C,2,0)</f>
        <v>9.6000000000000002E-2</v>
      </c>
      <c r="M4693" s="6">
        <v>0</v>
      </c>
      <c r="N4693">
        <v>8</v>
      </c>
      <c r="O4693">
        <v>0</v>
      </c>
      <c r="P4693" s="6">
        <v>0</v>
      </c>
      <c r="Q4693" s="13">
        <v>0</v>
      </c>
      <c r="R4693" s="13">
        <v>0</v>
      </c>
      <c r="S4693" s="31">
        <v>75</v>
      </c>
      <c r="T4693" s="6">
        <f>VLOOKUP(E4693,'参数设置&amp;汇总'!S:U,3,0)</f>
        <v>0.04</v>
      </c>
      <c r="U4693" s="78">
        <f t="shared" si="365"/>
        <v>0.32</v>
      </c>
      <c r="V4693" s="13">
        <v>0.85000000000000009</v>
      </c>
      <c r="W4693" s="78">
        <f t="shared" si="367"/>
        <v>0.37647058823529411</v>
      </c>
      <c r="X4693" s="1">
        <f>VLOOKUP(E4693,'渗透率、续签率'!AG:AJ,4,0)</f>
        <v>2847</v>
      </c>
      <c r="Y4693" s="1">
        <f t="shared" si="368"/>
        <v>1071.8117647058823</v>
      </c>
      <c r="Z4693">
        <v>8</v>
      </c>
      <c r="AA4693" s="89">
        <f t="shared" si="369"/>
        <v>22776</v>
      </c>
      <c r="AH4693" s="37"/>
      <c r="AI4693" s="37"/>
      <c r="AK4693" s="37"/>
    </row>
    <row r="4694" spans="1:37" hidden="1">
      <c r="A4694" t="s">
        <v>64</v>
      </c>
      <c r="B4694" t="s">
        <v>2</v>
      </c>
      <c r="C4694" t="s">
        <v>11</v>
      </c>
      <c r="D4694" t="s">
        <v>116</v>
      </c>
      <c r="E4694" t="s">
        <v>521</v>
      </c>
      <c r="F4694" t="str">
        <f t="shared" si="366"/>
        <v>益阳市舞蹈培训</v>
      </c>
      <c r="G4694" t="s">
        <v>113</v>
      </c>
      <c r="H4694" t="s">
        <v>367</v>
      </c>
      <c r="I4694" t="s">
        <v>68</v>
      </c>
      <c r="J4694">
        <v>101</v>
      </c>
      <c r="K4694">
        <v>0</v>
      </c>
      <c r="L4694" s="13">
        <f>VLOOKUP(C4694,'渗透率、续签率'!B:C,2,0)</f>
        <v>9.6000000000000002E-2</v>
      </c>
      <c r="M4694" s="6">
        <v>0</v>
      </c>
      <c r="N4694">
        <v>13</v>
      </c>
      <c r="O4694">
        <v>0</v>
      </c>
      <c r="P4694" s="6">
        <v>0</v>
      </c>
      <c r="Q4694" s="13">
        <v>0</v>
      </c>
      <c r="R4694" s="13">
        <v>0</v>
      </c>
      <c r="S4694" s="31">
        <v>121</v>
      </c>
      <c r="T4694" s="6">
        <f>VLOOKUP(E4694,'参数设置&amp;汇总'!S:U,3,0)</f>
        <v>0.04</v>
      </c>
      <c r="U4694" s="78">
        <f t="shared" si="365"/>
        <v>0.52</v>
      </c>
      <c r="V4694" s="13">
        <v>0.85000000000000009</v>
      </c>
      <c r="W4694" s="78">
        <f t="shared" si="367"/>
        <v>0.61176470588235288</v>
      </c>
      <c r="X4694" s="1">
        <f>VLOOKUP(E4694,'渗透率、续签率'!AG:AJ,4,0)</f>
        <v>2847</v>
      </c>
      <c r="Y4694" s="1">
        <f t="shared" si="368"/>
        <v>1741.6941176470586</v>
      </c>
      <c r="Z4694">
        <v>8</v>
      </c>
      <c r="AA4694" s="89">
        <f t="shared" si="369"/>
        <v>37011</v>
      </c>
      <c r="AH4694" s="37"/>
      <c r="AI4694" s="37"/>
      <c r="AK4694" s="37"/>
    </row>
    <row r="4695" spans="1:37" hidden="1">
      <c r="A4695" t="s">
        <v>64</v>
      </c>
      <c r="B4695" t="s">
        <v>2</v>
      </c>
      <c r="C4695" t="s">
        <v>11</v>
      </c>
      <c r="D4695" t="s">
        <v>116</v>
      </c>
      <c r="E4695" t="s">
        <v>521</v>
      </c>
      <c r="F4695" t="str">
        <f t="shared" si="366"/>
        <v>盐城市舞蹈培训</v>
      </c>
      <c r="G4695" t="s">
        <v>73</v>
      </c>
      <c r="H4695" t="s">
        <v>368</v>
      </c>
      <c r="I4695" t="s">
        <v>70</v>
      </c>
      <c r="J4695">
        <v>204</v>
      </c>
      <c r="K4695">
        <v>0</v>
      </c>
      <c r="L4695" s="13">
        <f>VLOOKUP(C4695,'渗透率、续签率'!B:C,2,0)</f>
        <v>9.6000000000000002E-2</v>
      </c>
      <c r="M4695" s="6">
        <v>0</v>
      </c>
      <c r="N4695">
        <v>16</v>
      </c>
      <c r="O4695">
        <v>0</v>
      </c>
      <c r="P4695" s="6">
        <v>0</v>
      </c>
      <c r="Q4695" s="13">
        <v>0</v>
      </c>
      <c r="R4695" s="13">
        <v>0</v>
      </c>
      <c r="S4695" s="31">
        <v>205</v>
      </c>
      <c r="T4695" s="6">
        <f>VLOOKUP(E4695,'参数设置&amp;汇总'!S:U,3,0)</f>
        <v>0.04</v>
      </c>
      <c r="U4695" s="78">
        <f t="shared" si="365"/>
        <v>0.64</v>
      </c>
      <c r="V4695" s="13">
        <v>0.85000000000000009</v>
      </c>
      <c r="W4695" s="78">
        <f t="shared" si="367"/>
        <v>0.75294117647058822</v>
      </c>
      <c r="X4695" s="1">
        <f>VLOOKUP(E4695,'渗透率、续签率'!AG:AJ,4,0)</f>
        <v>2847</v>
      </c>
      <c r="Y4695" s="1">
        <f t="shared" si="368"/>
        <v>2143.6235294117646</v>
      </c>
      <c r="Z4695">
        <v>41</v>
      </c>
      <c r="AA4695" s="89">
        <f t="shared" si="369"/>
        <v>45552</v>
      </c>
      <c r="AH4695" s="37"/>
      <c r="AI4695" s="37"/>
      <c r="AK4695" s="37"/>
    </row>
    <row r="4696" spans="1:37" hidden="1">
      <c r="A4696" t="s">
        <v>64</v>
      </c>
      <c r="B4696" t="s">
        <v>2</v>
      </c>
      <c r="C4696" t="s">
        <v>11</v>
      </c>
      <c r="D4696" t="s">
        <v>116</v>
      </c>
      <c r="E4696" t="s">
        <v>521</v>
      </c>
      <c r="F4696" t="str">
        <f t="shared" si="366"/>
        <v>盘锦市舞蹈培训</v>
      </c>
      <c r="G4696" t="s">
        <v>101</v>
      </c>
      <c r="H4696" t="s">
        <v>369</v>
      </c>
      <c r="I4696" t="s">
        <v>70</v>
      </c>
      <c r="J4696">
        <v>87</v>
      </c>
      <c r="K4696">
        <v>0</v>
      </c>
      <c r="L4696" s="13">
        <f>VLOOKUP(C4696,'渗透率、续签率'!B:C,2,0)</f>
        <v>9.6000000000000002E-2</v>
      </c>
      <c r="M4696" s="6">
        <v>0</v>
      </c>
      <c r="N4696">
        <v>27</v>
      </c>
      <c r="O4696">
        <v>0</v>
      </c>
      <c r="P4696" s="6">
        <v>0</v>
      </c>
      <c r="Q4696" s="13">
        <v>0</v>
      </c>
      <c r="R4696" s="13">
        <v>0</v>
      </c>
      <c r="S4696" s="31">
        <v>222</v>
      </c>
      <c r="T4696" s="6">
        <f>VLOOKUP(E4696,'参数设置&amp;汇总'!S:U,3,0)</f>
        <v>0.04</v>
      </c>
      <c r="U4696" s="78">
        <f t="shared" si="365"/>
        <v>1.08</v>
      </c>
      <c r="V4696" s="13">
        <v>0.85000000000000009</v>
      </c>
      <c r="W4696" s="78">
        <f t="shared" si="367"/>
        <v>1.2705882352941176</v>
      </c>
      <c r="X4696" s="1">
        <f>VLOOKUP(E4696,'渗透率、续签率'!AG:AJ,4,0)</f>
        <v>2847</v>
      </c>
      <c r="Y4696" s="1">
        <f t="shared" si="368"/>
        <v>3617.3647058823526</v>
      </c>
      <c r="Z4696">
        <v>3</v>
      </c>
      <c r="AA4696" s="89">
        <f t="shared" si="369"/>
        <v>76869</v>
      </c>
    </row>
    <row r="4697" spans="1:37" hidden="1">
      <c r="A4697" t="s">
        <v>64</v>
      </c>
      <c r="B4697" t="s">
        <v>2</v>
      </c>
      <c r="C4697" t="s">
        <v>11</v>
      </c>
      <c r="D4697" t="s">
        <v>116</v>
      </c>
      <c r="E4697" t="s">
        <v>521</v>
      </c>
      <c r="F4697" t="str">
        <f t="shared" si="366"/>
        <v>眉山市舞蹈培训</v>
      </c>
      <c r="G4697" t="s">
        <v>77</v>
      </c>
      <c r="H4697" t="s">
        <v>370</v>
      </c>
      <c r="I4697" t="s">
        <v>70</v>
      </c>
      <c r="J4697">
        <v>82</v>
      </c>
      <c r="K4697">
        <v>0</v>
      </c>
      <c r="L4697" s="13">
        <f>VLOOKUP(C4697,'渗透率、续签率'!B:C,2,0)</f>
        <v>9.6000000000000002E-2</v>
      </c>
      <c r="M4697" s="6">
        <v>0</v>
      </c>
      <c r="N4697">
        <v>33</v>
      </c>
      <c r="O4697">
        <v>0</v>
      </c>
      <c r="P4697" s="6">
        <v>0</v>
      </c>
      <c r="Q4697" s="13">
        <v>3.5000000000000003E-2</v>
      </c>
      <c r="R4697" s="13">
        <v>0</v>
      </c>
      <c r="S4697" s="31">
        <v>203</v>
      </c>
      <c r="T4697" s="6">
        <f>VLOOKUP(E4697,'参数设置&amp;汇总'!S:U,3,0)</f>
        <v>0.04</v>
      </c>
      <c r="U4697" s="78">
        <f t="shared" si="365"/>
        <v>1.32</v>
      </c>
      <c r="V4697" s="13">
        <v>0.85000000000000009</v>
      </c>
      <c r="W4697" s="78">
        <f t="shared" si="367"/>
        <v>1.552941176470588</v>
      </c>
      <c r="X4697" s="1">
        <f>VLOOKUP(E4697,'渗透率、续签率'!AG:AJ,4,0)</f>
        <v>2847</v>
      </c>
      <c r="Y4697" s="1">
        <f t="shared" si="368"/>
        <v>4421.2235294117645</v>
      </c>
      <c r="Z4697">
        <v>5</v>
      </c>
      <c r="AA4697" s="89">
        <f t="shared" si="369"/>
        <v>93951</v>
      </c>
      <c r="AH4697" s="37"/>
      <c r="AI4697" s="37"/>
      <c r="AK4697" s="37"/>
    </row>
    <row r="4698" spans="1:37" hidden="1">
      <c r="A4698" t="s">
        <v>64</v>
      </c>
      <c r="B4698" t="s">
        <v>2</v>
      </c>
      <c r="C4698" t="s">
        <v>11</v>
      </c>
      <c r="D4698" t="s">
        <v>116</v>
      </c>
      <c r="E4698" t="s">
        <v>521</v>
      </c>
      <c r="F4698" t="str">
        <f t="shared" si="366"/>
        <v>石嘴山市舞蹈培训</v>
      </c>
      <c r="G4698" t="s">
        <v>129</v>
      </c>
      <c r="H4698" t="s">
        <v>371</v>
      </c>
      <c r="I4698" t="s">
        <v>70</v>
      </c>
      <c r="J4698">
        <v>12</v>
      </c>
      <c r="K4698">
        <v>0</v>
      </c>
      <c r="L4698" s="13">
        <f>VLOOKUP(C4698,'渗透率、续签率'!B:C,2,0)</f>
        <v>9.6000000000000002E-2</v>
      </c>
      <c r="M4698" s="6">
        <v>0</v>
      </c>
      <c r="N4698">
        <v>0</v>
      </c>
      <c r="O4698">
        <v>0</v>
      </c>
      <c r="P4698" s="6">
        <v>0</v>
      </c>
      <c r="Q4698" s="13">
        <v>0</v>
      </c>
      <c r="R4698" s="13">
        <v>0</v>
      </c>
      <c r="S4698" s="31">
        <v>12</v>
      </c>
      <c r="T4698" s="6">
        <f>VLOOKUP(E4698,'参数设置&amp;汇总'!S:U,3,0)</f>
        <v>0.04</v>
      </c>
      <c r="U4698" s="78">
        <f t="shared" si="365"/>
        <v>0</v>
      </c>
      <c r="V4698" s="13">
        <v>0.85000000000000009</v>
      </c>
      <c r="W4698" s="78">
        <f t="shared" si="367"/>
        <v>0</v>
      </c>
      <c r="X4698" s="1">
        <f>VLOOKUP(E4698,'渗透率、续签率'!AG:AJ,4,0)</f>
        <v>2847</v>
      </c>
      <c r="Y4698" s="1">
        <f t="shared" si="368"/>
        <v>0</v>
      </c>
      <c r="Z4698">
        <v>0</v>
      </c>
      <c r="AA4698" s="89">
        <f t="shared" si="369"/>
        <v>0</v>
      </c>
      <c r="AH4698" s="37"/>
      <c r="AI4698" s="37"/>
      <c r="AK4698" s="37"/>
    </row>
    <row r="4699" spans="1:37" hidden="1">
      <c r="A4699" t="s">
        <v>64</v>
      </c>
      <c r="B4699" t="s">
        <v>2</v>
      </c>
      <c r="C4699" t="s">
        <v>11</v>
      </c>
      <c r="D4699" t="s">
        <v>116</v>
      </c>
      <c r="E4699" t="s">
        <v>521</v>
      </c>
      <c r="F4699" t="str">
        <f t="shared" si="366"/>
        <v>石家庄市舞蹈培训</v>
      </c>
      <c r="G4699" t="s">
        <v>159</v>
      </c>
      <c r="H4699" t="s">
        <v>372</v>
      </c>
      <c r="I4699" t="s">
        <v>70</v>
      </c>
      <c r="J4699">
        <v>492</v>
      </c>
      <c r="K4699">
        <v>24</v>
      </c>
      <c r="L4699" s="13">
        <f>VLOOKUP(C4699,'渗透率、续签率'!B:C,2,0)</f>
        <v>9.6000000000000002E-2</v>
      </c>
      <c r="M4699" s="6">
        <v>0.05</v>
      </c>
      <c r="N4699">
        <v>230</v>
      </c>
      <c r="O4699">
        <v>9</v>
      </c>
      <c r="P4699" s="6">
        <v>0.04</v>
      </c>
      <c r="Q4699" s="13">
        <v>0.126</v>
      </c>
      <c r="R4699" s="13">
        <v>0</v>
      </c>
      <c r="S4699" s="31">
        <v>1871</v>
      </c>
      <c r="T4699" s="6">
        <f>VLOOKUP(E4699,'参数设置&amp;汇总'!S:U,3,0)</f>
        <v>0.04</v>
      </c>
      <c r="U4699" s="78">
        <f t="shared" si="365"/>
        <v>9.2000000000000011</v>
      </c>
      <c r="V4699" s="13">
        <v>0.85000000000000009</v>
      </c>
      <c r="W4699" s="78">
        <f t="shared" si="367"/>
        <v>9.8070588235294132</v>
      </c>
      <c r="X4699" s="1">
        <f>VLOOKUP(E4699,'渗透率、续签率'!AG:AJ,4,0)</f>
        <v>2847</v>
      </c>
      <c r="Y4699" s="1">
        <f t="shared" si="368"/>
        <v>27920.696470588238</v>
      </c>
      <c r="Z4699">
        <v>64</v>
      </c>
      <c r="AA4699" s="89">
        <f t="shared" si="369"/>
        <v>654810</v>
      </c>
      <c r="AH4699" s="37"/>
      <c r="AI4699" s="37"/>
      <c r="AK4699" s="37"/>
    </row>
    <row r="4700" spans="1:37" hidden="1">
      <c r="A4700" t="s">
        <v>64</v>
      </c>
      <c r="B4700" t="s">
        <v>2</v>
      </c>
      <c r="C4700" t="s">
        <v>11</v>
      </c>
      <c r="D4700" t="s">
        <v>116</v>
      </c>
      <c r="E4700" t="s">
        <v>521</v>
      </c>
      <c r="F4700" t="str">
        <f t="shared" si="366"/>
        <v>石河子市舞蹈培训</v>
      </c>
      <c r="G4700" t="s">
        <v>145</v>
      </c>
      <c r="H4700" t="s">
        <v>373</v>
      </c>
      <c r="I4700" t="s">
        <v>70</v>
      </c>
      <c r="J4700">
        <v>24</v>
      </c>
      <c r="K4700">
        <v>0</v>
      </c>
      <c r="L4700" s="13">
        <f>VLOOKUP(C4700,'渗透率、续签率'!B:C,2,0)</f>
        <v>9.6000000000000002E-2</v>
      </c>
      <c r="M4700" s="6">
        <v>0</v>
      </c>
      <c r="N4700">
        <v>3</v>
      </c>
      <c r="O4700">
        <v>0</v>
      </c>
      <c r="P4700" s="6">
        <v>0</v>
      </c>
      <c r="Q4700" s="13">
        <v>0</v>
      </c>
      <c r="R4700" s="13">
        <v>0</v>
      </c>
      <c r="S4700" s="31">
        <v>42</v>
      </c>
      <c r="T4700" s="6">
        <f>VLOOKUP(E4700,'参数设置&amp;汇总'!S:U,3,0)</f>
        <v>0.04</v>
      </c>
      <c r="U4700" s="78">
        <f t="shared" si="365"/>
        <v>0.12</v>
      </c>
      <c r="V4700" s="13">
        <v>0.85000000000000009</v>
      </c>
      <c r="W4700" s="78">
        <f t="shared" si="367"/>
        <v>0.14117647058823526</v>
      </c>
      <c r="X4700" s="1">
        <f>VLOOKUP(E4700,'渗透率、续签率'!AG:AJ,4,0)</f>
        <v>2847</v>
      </c>
      <c r="Y4700" s="1">
        <f t="shared" si="368"/>
        <v>401.92941176470578</v>
      </c>
      <c r="Z4700">
        <v>0</v>
      </c>
      <c r="AA4700" s="89">
        <f t="shared" si="369"/>
        <v>8541</v>
      </c>
    </row>
    <row r="4701" spans="1:37" hidden="1">
      <c r="A4701" t="s">
        <v>64</v>
      </c>
      <c r="B4701" t="s">
        <v>2</v>
      </c>
      <c r="C4701" t="s">
        <v>11</v>
      </c>
      <c r="D4701" t="s">
        <v>116</v>
      </c>
      <c r="E4701" t="s">
        <v>521</v>
      </c>
      <c r="F4701" t="str">
        <f t="shared" si="366"/>
        <v>神农架林区舞蹈培训</v>
      </c>
      <c r="G4701" t="s">
        <v>81</v>
      </c>
      <c r="H4701" t="s">
        <v>374</v>
      </c>
      <c r="I4701" t="s">
        <v>68</v>
      </c>
      <c r="J4701">
        <v>0</v>
      </c>
      <c r="K4701">
        <v>0</v>
      </c>
      <c r="L4701" s="13">
        <f>VLOOKUP(C4701,'渗透率、续签率'!B:C,2,0)</f>
        <v>9.6000000000000002E-2</v>
      </c>
      <c r="M4701" s="6">
        <v>0</v>
      </c>
      <c r="N4701">
        <v>0</v>
      </c>
      <c r="O4701">
        <v>0</v>
      </c>
      <c r="P4701" s="6">
        <v>0</v>
      </c>
      <c r="Q4701" s="13">
        <v>0</v>
      </c>
      <c r="R4701" s="13">
        <v>0</v>
      </c>
      <c r="S4701" s="31">
        <v>0</v>
      </c>
      <c r="T4701" s="6">
        <f>VLOOKUP(E4701,'参数设置&amp;汇总'!S:U,3,0)</f>
        <v>0.04</v>
      </c>
      <c r="U4701" s="78">
        <f t="shared" si="365"/>
        <v>0</v>
      </c>
      <c r="V4701" s="13">
        <v>0.85000000000000009</v>
      </c>
      <c r="W4701" s="78">
        <f t="shared" si="367"/>
        <v>0</v>
      </c>
      <c r="X4701" s="1">
        <f>VLOOKUP(E4701,'渗透率、续签率'!AG:AJ,4,0)</f>
        <v>2847</v>
      </c>
      <c r="Y4701" s="1">
        <f t="shared" si="368"/>
        <v>0</v>
      </c>
      <c r="Z4701">
        <v>0</v>
      </c>
      <c r="AA4701" s="89">
        <f t="shared" si="369"/>
        <v>0</v>
      </c>
      <c r="AH4701" s="37"/>
      <c r="AI4701" s="37"/>
      <c r="AK4701" s="37"/>
    </row>
    <row r="4702" spans="1:37" hidden="1">
      <c r="A4702" t="s">
        <v>64</v>
      </c>
      <c r="B4702" t="s">
        <v>2</v>
      </c>
      <c r="C4702" t="s">
        <v>11</v>
      </c>
      <c r="D4702" t="s">
        <v>116</v>
      </c>
      <c r="E4702" t="s">
        <v>521</v>
      </c>
      <c r="F4702" t="str">
        <f t="shared" si="366"/>
        <v>秦皇岛市舞蹈培训</v>
      </c>
      <c r="G4702" t="s">
        <v>159</v>
      </c>
      <c r="H4702" t="s">
        <v>375</v>
      </c>
      <c r="I4702" t="s">
        <v>70</v>
      </c>
      <c r="J4702">
        <v>120</v>
      </c>
      <c r="K4702">
        <v>0</v>
      </c>
      <c r="L4702" s="13">
        <f>VLOOKUP(C4702,'渗透率、续签率'!B:C,2,0)</f>
        <v>9.6000000000000002E-2</v>
      </c>
      <c r="M4702" s="6">
        <v>0</v>
      </c>
      <c r="N4702">
        <v>56</v>
      </c>
      <c r="O4702">
        <v>0</v>
      </c>
      <c r="P4702" s="6">
        <v>0</v>
      </c>
      <c r="Q4702" s="13">
        <v>0</v>
      </c>
      <c r="R4702" s="13">
        <v>0</v>
      </c>
      <c r="S4702" s="31">
        <v>315</v>
      </c>
      <c r="T4702" s="6">
        <f>VLOOKUP(E4702,'参数设置&amp;汇总'!S:U,3,0)</f>
        <v>0.04</v>
      </c>
      <c r="U4702" s="78">
        <f t="shared" si="365"/>
        <v>2.2400000000000002</v>
      </c>
      <c r="V4702" s="13">
        <v>0.85000000000000009</v>
      </c>
      <c r="W4702" s="78">
        <f t="shared" si="367"/>
        <v>2.6352941176470588</v>
      </c>
      <c r="X4702" s="1">
        <f>VLOOKUP(E4702,'渗透率、续签率'!AG:AJ,4,0)</f>
        <v>2847</v>
      </c>
      <c r="Y4702" s="1">
        <f t="shared" si="368"/>
        <v>7502.6823529411768</v>
      </c>
      <c r="Z4702">
        <v>22</v>
      </c>
      <c r="AA4702" s="89">
        <f t="shared" si="369"/>
        <v>159432</v>
      </c>
      <c r="AH4702" s="37"/>
      <c r="AI4702" s="37"/>
      <c r="AK4702" s="37"/>
    </row>
    <row r="4703" spans="1:37" hidden="1">
      <c r="A4703" t="s">
        <v>64</v>
      </c>
      <c r="B4703" t="s">
        <v>2</v>
      </c>
      <c r="C4703" t="s">
        <v>11</v>
      </c>
      <c r="D4703" t="s">
        <v>116</v>
      </c>
      <c r="E4703" t="s">
        <v>521</v>
      </c>
      <c r="F4703" t="str">
        <f t="shared" si="366"/>
        <v>红河哈尼族彝族自治州舞蹈培训</v>
      </c>
      <c r="G4703" t="s">
        <v>99</v>
      </c>
      <c r="H4703" t="s">
        <v>376</v>
      </c>
      <c r="I4703" t="s">
        <v>68</v>
      </c>
      <c r="J4703">
        <v>100</v>
      </c>
      <c r="K4703">
        <v>0</v>
      </c>
      <c r="L4703" s="13">
        <f>VLOOKUP(C4703,'渗透率、续签率'!B:C,2,0)</f>
        <v>9.6000000000000002E-2</v>
      </c>
      <c r="M4703" s="6">
        <v>0</v>
      </c>
      <c r="N4703">
        <v>1</v>
      </c>
      <c r="O4703">
        <v>0</v>
      </c>
      <c r="P4703" s="6">
        <v>0</v>
      </c>
      <c r="Q4703" s="13">
        <v>0</v>
      </c>
      <c r="R4703" s="13">
        <v>0</v>
      </c>
      <c r="S4703" s="31">
        <v>79</v>
      </c>
      <c r="T4703" s="6">
        <f>VLOOKUP(E4703,'参数设置&amp;汇总'!S:U,3,0)</f>
        <v>0.04</v>
      </c>
      <c r="U4703" s="78">
        <f t="shared" si="365"/>
        <v>0.04</v>
      </c>
      <c r="V4703" s="13">
        <v>0.85000000000000009</v>
      </c>
      <c r="W4703" s="78">
        <f t="shared" si="367"/>
        <v>4.7058823529411764E-2</v>
      </c>
      <c r="X4703" s="1">
        <f>VLOOKUP(E4703,'渗透率、续签率'!AG:AJ,4,0)</f>
        <v>2847</v>
      </c>
      <c r="Y4703" s="1">
        <f t="shared" si="368"/>
        <v>133.97647058823529</v>
      </c>
      <c r="Z4703">
        <v>4</v>
      </c>
      <c r="AA4703" s="89">
        <f t="shared" si="369"/>
        <v>2847</v>
      </c>
      <c r="AH4703" s="37"/>
      <c r="AI4703" s="37"/>
      <c r="AK4703" s="37"/>
    </row>
    <row r="4704" spans="1:37" hidden="1">
      <c r="A4704" t="s">
        <v>64</v>
      </c>
      <c r="B4704" t="s">
        <v>2</v>
      </c>
      <c r="C4704" t="s">
        <v>11</v>
      </c>
      <c r="D4704" t="s">
        <v>116</v>
      </c>
      <c r="E4704" t="s">
        <v>521</v>
      </c>
      <c r="F4704" t="str">
        <f t="shared" si="366"/>
        <v>绍兴市舞蹈培训</v>
      </c>
      <c r="G4704" t="s">
        <v>79</v>
      </c>
      <c r="H4704" t="s">
        <v>377</v>
      </c>
      <c r="I4704" t="s">
        <v>68</v>
      </c>
      <c r="J4704">
        <v>189</v>
      </c>
      <c r="K4704">
        <v>0</v>
      </c>
      <c r="L4704" s="13">
        <f>VLOOKUP(C4704,'渗透率、续签率'!B:C,2,0)</f>
        <v>9.6000000000000002E-2</v>
      </c>
      <c r="M4704" s="6">
        <v>0</v>
      </c>
      <c r="N4704">
        <v>79</v>
      </c>
      <c r="O4704">
        <v>0</v>
      </c>
      <c r="P4704" s="6">
        <v>0</v>
      </c>
      <c r="Q4704" s="13">
        <v>1.2999999999999999E-2</v>
      </c>
      <c r="R4704" s="13">
        <v>0</v>
      </c>
      <c r="S4704" s="31">
        <v>632</v>
      </c>
      <c r="T4704" s="6">
        <f>VLOOKUP(E4704,'参数设置&amp;汇总'!S:U,3,0)</f>
        <v>0.04</v>
      </c>
      <c r="U4704" s="78">
        <f t="shared" si="365"/>
        <v>3.16</v>
      </c>
      <c r="V4704" s="13">
        <v>0.85000000000000009</v>
      </c>
      <c r="W4704" s="78">
        <f t="shared" si="367"/>
        <v>3.7176470588235291</v>
      </c>
      <c r="X4704" s="1">
        <f>VLOOKUP(E4704,'渗透率、续签率'!AG:AJ,4,0)</f>
        <v>2847</v>
      </c>
      <c r="Y4704" s="1">
        <f t="shared" si="368"/>
        <v>10584.141176470588</v>
      </c>
      <c r="Z4704">
        <v>39</v>
      </c>
      <c r="AA4704" s="89">
        <f t="shared" si="369"/>
        <v>224913</v>
      </c>
      <c r="AH4704" s="37"/>
      <c r="AI4704" s="37"/>
      <c r="AK4704" s="37"/>
    </row>
    <row r="4705" spans="1:37" hidden="1">
      <c r="A4705" t="s">
        <v>64</v>
      </c>
      <c r="B4705" t="s">
        <v>2</v>
      </c>
      <c r="C4705" t="s">
        <v>11</v>
      </c>
      <c r="D4705" t="s">
        <v>116</v>
      </c>
      <c r="E4705" t="s">
        <v>521</v>
      </c>
      <c r="F4705" t="str">
        <f t="shared" si="366"/>
        <v>绥化市舞蹈培训</v>
      </c>
      <c r="G4705" t="s">
        <v>118</v>
      </c>
      <c r="H4705" t="s">
        <v>378</v>
      </c>
      <c r="I4705" t="s">
        <v>70</v>
      </c>
      <c r="J4705">
        <v>78</v>
      </c>
      <c r="K4705">
        <v>0</v>
      </c>
      <c r="L4705" s="13">
        <f>VLOOKUP(C4705,'渗透率、续签率'!B:C,2,0)</f>
        <v>9.6000000000000002E-2</v>
      </c>
      <c r="M4705" s="6">
        <v>0</v>
      </c>
      <c r="N4705">
        <v>5</v>
      </c>
      <c r="O4705">
        <v>0</v>
      </c>
      <c r="P4705" s="6">
        <v>0</v>
      </c>
      <c r="Q4705" s="13">
        <v>0</v>
      </c>
      <c r="R4705" s="13">
        <v>0</v>
      </c>
      <c r="S4705" s="31">
        <v>103</v>
      </c>
      <c r="T4705" s="6">
        <f>VLOOKUP(E4705,'参数设置&amp;汇总'!S:U,3,0)</f>
        <v>0.04</v>
      </c>
      <c r="U4705" s="78">
        <f t="shared" si="365"/>
        <v>0.2</v>
      </c>
      <c r="V4705" s="13">
        <v>0.85000000000000009</v>
      </c>
      <c r="W4705" s="78">
        <f t="shared" si="367"/>
        <v>0.23529411764705882</v>
      </c>
      <c r="X4705" s="1">
        <f>VLOOKUP(E4705,'渗透率、续签率'!AG:AJ,4,0)</f>
        <v>2847</v>
      </c>
      <c r="Y4705" s="1">
        <f t="shared" si="368"/>
        <v>669.88235294117646</v>
      </c>
      <c r="Z4705">
        <v>1</v>
      </c>
      <c r="AA4705" s="89">
        <f t="shared" si="369"/>
        <v>14235</v>
      </c>
      <c r="AH4705" s="37"/>
      <c r="AI4705" s="37"/>
      <c r="AK4705" s="37"/>
    </row>
    <row r="4706" spans="1:37" hidden="1">
      <c r="A4706" t="s">
        <v>64</v>
      </c>
      <c r="B4706" t="s">
        <v>2</v>
      </c>
      <c r="C4706" t="s">
        <v>11</v>
      </c>
      <c r="D4706" t="s">
        <v>116</v>
      </c>
      <c r="E4706" t="s">
        <v>521</v>
      </c>
      <c r="F4706" t="str">
        <f t="shared" si="366"/>
        <v>绵阳市舞蹈培训</v>
      </c>
      <c r="G4706" t="s">
        <v>77</v>
      </c>
      <c r="H4706" t="s">
        <v>379</v>
      </c>
      <c r="I4706" t="s">
        <v>70</v>
      </c>
      <c r="J4706">
        <v>189</v>
      </c>
      <c r="K4706">
        <v>0</v>
      </c>
      <c r="L4706" s="13">
        <f>VLOOKUP(C4706,'渗透率、续签率'!B:C,2,0)</f>
        <v>9.6000000000000002E-2</v>
      </c>
      <c r="M4706" s="6">
        <v>0</v>
      </c>
      <c r="N4706">
        <v>59</v>
      </c>
      <c r="O4706">
        <v>0</v>
      </c>
      <c r="P4706" s="6">
        <v>0</v>
      </c>
      <c r="Q4706" s="13">
        <v>0</v>
      </c>
      <c r="R4706" s="13">
        <v>0</v>
      </c>
      <c r="S4706" s="31">
        <v>380</v>
      </c>
      <c r="T4706" s="6">
        <f>VLOOKUP(E4706,'参数设置&amp;汇总'!S:U,3,0)</f>
        <v>0.04</v>
      </c>
      <c r="U4706" s="78">
        <f t="shared" si="365"/>
        <v>2.36</v>
      </c>
      <c r="V4706" s="13">
        <v>0.85000000000000009</v>
      </c>
      <c r="W4706" s="78">
        <f t="shared" si="367"/>
        <v>2.7764705882352936</v>
      </c>
      <c r="X4706" s="1">
        <f>VLOOKUP(E4706,'渗透率、续签率'!AG:AJ,4,0)</f>
        <v>2847</v>
      </c>
      <c r="Y4706" s="1">
        <f t="shared" si="368"/>
        <v>7904.6117647058809</v>
      </c>
      <c r="Z4706">
        <v>40</v>
      </c>
      <c r="AA4706" s="89">
        <f t="shared" si="369"/>
        <v>167973</v>
      </c>
      <c r="AH4706" s="37"/>
      <c r="AI4706" s="37"/>
      <c r="AK4706" s="37"/>
    </row>
    <row r="4707" spans="1:37" hidden="1">
      <c r="A4707" t="s">
        <v>64</v>
      </c>
      <c r="B4707" t="s">
        <v>2</v>
      </c>
      <c r="C4707" t="s">
        <v>11</v>
      </c>
      <c r="D4707" t="s">
        <v>116</v>
      </c>
      <c r="E4707" t="s">
        <v>521</v>
      </c>
      <c r="F4707" t="str">
        <f t="shared" si="366"/>
        <v>聊城市舞蹈培训</v>
      </c>
      <c r="G4707" t="s">
        <v>103</v>
      </c>
      <c r="H4707" t="s">
        <v>380</v>
      </c>
      <c r="I4707" t="s">
        <v>70</v>
      </c>
      <c r="J4707">
        <v>225</v>
      </c>
      <c r="K4707">
        <v>2</v>
      </c>
      <c r="L4707" s="13">
        <f>VLOOKUP(C4707,'渗透率、续签率'!B:C,2,0)</f>
        <v>9.6000000000000002E-2</v>
      </c>
      <c r="M4707" s="6">
        <v>0.01</v>
      </c>
      <c r="N4707">
        <v>36</v>
      </c>
      <c r="O4707">
        <v>1</v>
      </c>
      <c r="P4707" s="6">
        <v>0.03</v>
      </c>
      <c r="Q4707" s="13">
        <v>1.4999999999999999E-2</v>
      </c>
      <c r="R4707" s="13">
        <v>0</v>
      </c>
      <c r="S4707" s="31">
        <v>352</v>
      </c>
      <c r="T4707" s="6">
        <f>VLOOKUP(E4707,'参数设置&amp;汇总'!S:U,3,0)</f>
        <v>0.04</v>
      </c>
      <c r="U4707" s="78">
        <f t="shared" si="365"/>
        <v>1.44</v>
      </c>
      <c r="V4707" s="13">
        <v>0.85000000000000009</v>
      </c>
      <c r="W4707" s="78">
        <f t="shared" si="367"/>
        <v>1.581176470588235</v>
      </c>
      <c r="X4707" s="1">
        <f>VLOOKUP(E4707,'渗透率、续签率'!AG:AJ,4,0)</f>
        <v>2847</v>
      </c>
      <c r="Y4707" s="1">
        <f t="shared" si="368"/>
        <v>4501.6094117647053</v>
      </c>
      <c r="Z4707">
        <v>15</v>
      </c>
      <c r="AA4707" s="89">
        <f t="shared" si="369"/>
        <v>102492</v>
      </c>
      <c r="AH4707" s="37"/>
      <c r="AI4707" s="37"/>
      <c r="AK4707" s="37"/>
    </row>
    <row r="4708" spans="1:37" hidden="1">
      <c r="A4708" t="s">
        <v>64</v>
      </c>
      <c r="B4708" t="s">
        <v>2</v>
      </c>
      <c r="C4708" t="s">
        <v>11</v>
      </c>
      <c r="D4708" t="s">
        <v>116</v>
      </c>
      <c r="E4708" t="s">
        <v>521</v>
      </c>
      <c r="F4708" t="str">
        <f t="shared" si="366"/>
        <v>肇庆市舞蹈培训</v>
      </c>
      <c r="G4708" t="s">
        <v>75</v>
      </c>
      <c r="H4708" t="s">
        <v>381</v>
      </c>
      <c r="I4708" t="s">
        <v>68</v>
      </c>
      <c r="J4708">
        <v>97</v>
      </c>
      <c r="K4708">
        <v>0</v>
      </c>
      <c r="L4708" s="13">
        <f>VLOOKUP(C4708,'渗透率、续签率'!B:C,2,0)</f>
        <v>9.6000000000000002E-2</v>
      </c>
      <c r="M4708" s="6">
        <v>0</v>
      </c>
      <c r="N4708">
        <v>26</v>
      </c>
      <c r="O4708">
        <v>0</v>
      </c>
      <c r="P4708" s="6">
        <v>0</v>
      </c>
      <c r="Q4708" s="13">
        <v>0</v>
      </c>
      <c r="R4708" s="13">
        <v>0</v>
      </c>
      <c r="S4708" s="31">
        <v>195</v>
      </c>
      <c r="T4708" s="6">
        <f>VLOOKUP(E4708,'参数设置&amp;汇总'!S:U,3,0)</f>
        <v>0.04</v>
      </c>
      <c r="U4708" s="78">
        <f t="shared" si="365"/>
        <v>1.04</v>
      </c>
      <c r="V4708" s="13">
        <v>0.85000000000000009</v>
      </c>
      <c r="W4708" s="78">
        <f t="shared" si="367"/>
        <v>1.2235294117647058</v>
      </c>
      <c r="X4708" s="1">
        <f>VLOOKUP(E4708,'渗透率、续签率'!AG:AJ,4,0)</f>
        <v>2847</v>
      </c>
      <c r="Y4708" s="1">
        <f t="shared" si="368"/>
        <v>3483.3882352941173</v>
      </c>
      <c r="Z4708">
        <v>6</v>
      </c>
      <c r="AA4708" s="89">
        <f t="shared" si="369"/>
        <v>74022</v>
      </c>
      <c r="AH4708" s="37"/>
      <c r="AI4708" s="37"/>
      <c r="AK4708" s="37"/>
    </row>
    <row r="4709" spans="1:37" hidden="1">
      <c r="A4709" t="s">
        <v>64</v>
      </c>
      <c r="B4709" t="s">
        <v>2</v>
      </c>
      <c r="C4709" t="s">
        <v>11</v>
      </c>
      <c r="D4709" t="s">
        <v>116</v>
      </c>
      <c r="E4709" t="s">
        <v>521</v>
      </c>
      <c r="F4709" t="str">
        <f t="shared" si="366"/>
        <v>胡杨河市舞蹈培训</v>
      </c>
      <c r="G4709" t="s">
        <v>145</v>
      </c>
      <c r="H4709" t="s">
        <v>382</v>
      </c>
      <c r="I4709" t="s">
        <v>70</v>
      </c>
      <c r="J4709">
        <v>0</v>
      </c>
      <c r="K4709">
        <v>0</v>
      </c>
      <c r="L4709" s="13">
        <f>VLOOKUP(C4709,'渗透率、续签率'!B:C,2,0)</f>
        <v>9.6000000000000002E-2</v>
      </c>
      <c r="M4709" s="6">
        <v>0</v>
      </c>
      <c r="N4709">
        <v>0</v>
      </c>
      <c r="O4709">
        <v>0</v>
      </c>
      <c r="P4709" s="6">
        <v>0</v>
      </c>
      <c r="Q4709" s="13">
        <v>0</v>
      </c>
      <c r="R4709" s="13">
        <v>0</v>
      </c>
      <c r="S4709" s="31">
        <v>0</v>
      </c>
      <c r="T4709" s="6">
        <f>VLOOKUP(E4709,'参数设置&amp;汇总'!S:U,3,0)</f>
        <v>0.04</v>
      </c>
      <c r="U4709" s="78">
        <f t="shared" si="365"/>
        <v>0</v>
      </c>
      <c r="V4709" s="13">
        <v>0.85000000000000009</v>
      </c>
      <c r="W4709" s="78">
        <f t="shared" si="367"/>
        <v>0</v>
      </c>
      <c r="X4709" s="1">
        <f>VLOOKUP(E4709,'渗透率、续签率'!AG:AJ,4,0)</f>
        <v>2847</v>
      </c>
      <c r="Y4709" s="1">
        <f t="shared" si="368"/>
        <v>0</v>
      </c>
      <c r="Z4709">
        <v>0</v>
      </c>
      <c r="AA4709" s="89">
        <f t="shared" si="369"/>
        <v>0</v>
      </c>
      <c r="AH4709" s="37"/>
      <c r="AI4709" s="37"/>
      <c r="AK4709" s="37"/>
    </row>
    <row r="4710" spans="1:37" hidden="1">
      <c r="A4710" t="s">
        <v>64</v>
      </c>
      <c r="B4710" t="s">
        <v>2</v>
      </c>
      <c r="C4710" t="s">
        <v>11</v>
      </c>
      <c r="D4710" t="s">
        <v>116</v>
      </c>
      <c r="E4710" t="s">
        <v>521</v>
      </c>
      <c r="F4710" t="str">
        <f t="shared" si="366"/>
        <v>自贡市舞蹈培训</v>
      </c>
      <c r="G4710" t="s">
        <v>77</v>
      </c>
      <c r="H4710" t="s">
        <v>383</v>
      </c>
      <c r="I4710" t="s">
        <v>70</v>
      </c>
      <c r="J4710">
        <v>44</v>
      </c>
      <c r="K4710">
        <v>0</v>
      </c>
      <c r="L4710" s="13">
        <f>VLOOKUP(C4710,'渗透率、续签率'!B:C,2,0)</f>
        <v>9.6000000000000002E-2</v>
      </c>
      <c r="M4710" s="6">
        <v>0</v>
      </c>
      <c r="N4710">
        <v>10</v>
      </c>
      <c r="O4710">
        <v>0</v>
      </c>
      <c r="P4710" s="6">
        <v>0</v>
      </c>
      <c r="Q4710" s="13">
        <v>0</v>
      </c>
      <c r="R4710" s="13">
        <v>0</v>
      </c>
      <c r="S4710" s="31">
        <v>88</v>
      </c>
      <c r="T4710" s="6">
        <f>VLOOKUP(E4710,'参数设置&amp;汇总'!S:U,3,0)</f>
        <v>0.04</v>
      </c>
      <c r="U4710" s="78">
        <f t="shared" si="365"/>
        <v>0.4</v>
      </c>
      <c r="V4710" s="13">
        <v>0.85000000000000009</v>
      </c>
      <c r="W4710" s="78">
        <f t="shared" si="367"/>
        <v>0.47058823529411764</v>
      </c>
      <c r="X4710" s="1">
        <f>VLOOKUP(E4710,'渗透率、续签率'!AG:AJ,4,0)</f>
        <v>2847</v>
      </c>
      <c r="Y4710" s="1">
        <f t="shared" si="368"/>
        <v>1339.7647058823529</v>
      </c>
      <c r="Z4710">
        <v>5</v>
      </c>
      <c r="AA4710" s="89">
        <f t="shared" si="369"/>
        <v>28470</v>
      </c>
      <c r="AH4710" s="37"/>
      <c r="AI4710" s="37"/>
      <c r="AK4710" s="37"/>
    </row>
    <row r="4711" spans="1:37" hidden="1">
      <c r="A4711" t="s">
        <v>64</v>
      </c>
      <c r="B4711" t="s">
        <v>2</v>
      </c>
      <c r="C4711" t="s">
        <v>11</v>
      </c>
      <c r="D4711" t="s">
        <v>116</v>
      </c>
      <c r="E4711" t="s">
        <v>521</v>
      </c>
      <c r="F4711" t="str">
        <f t="shared" si="366"/>
        <v>舟山市舞蹈培训</v>
      </c>
      <c r="G4711" t="s">
        <v>79</v>
      </c>
      <c r="H4711" t="s">
        <v>384</v>
      </c>
      <c r="I4711" t="s">
        <v>68</v>
      </c>
      <c r="J4711">
        <v>35</v>
      </c>
      <c r="K4711">
        <v>0</v>
      </c>
      <c r="L4711" s="13">
        <f>VLOOKUP(C4711,'渗透率、续签率'!B:C,2,0)</f>
        <v>9.6000000000000002E-2</v>
      </c>
      <c r="M4711" s="6">
        <v>0</v>
      </c>
      <c r="N4711">
        <v>4</v>
      </c>
      <c r="O4711">
        <v>0</v>
      </c>
      <c r="P4711" s="6">
        <v>0</v>
      </c>
      <c r="Q4711" s="13">
        <v>0.17299999999999999</v>
      </c>
      <c r="R4711" s="13">
        <v>0</v>
      </c>
      <c r="S4711" s="31">
        <v>53</v>
      </c>
      <c r="T4711" s="6">
        <f>VLOOKUP(E4711,'参数设置&amp;汇总'!S:U,3,0)</f>
        <v>0.04</v>
      </c>
      <c r="U4711" s="78">
        <f t="shared" si="365"/>
        <v>0.16</v>
      </c>
      <c r="V4711" s="13">
        <v>0.85000000000000009</v>
      </c>
      <c r="W4711" s="78">
        <f t="shared" si="367"/>
        <v>0.18823529411764706</v>
      </c>
      <c r="X4711" s="1">
        <f>VLOOKUP(E4711,'渗透率、续签率'!AG:AJ,4,0)</f>
        <v>2847</v>
      </c>
      <c r="Y4711" s="1">
        <f t="shared" si="368"/>
        <v>535.90588235294115</v>
      </c>
      <c r="Z4711">
        <v>6</v>
      </c>
      <c r="AA4711" s="89">
        <f t="shared" si="369"/>
        <v>11388</v>
      </c>
      <c r="AH4711" s="37"/>
      <c r="AI4711" s="37"/>
      <c r="AK4711" s="37"/>
    </row>
    <row r="4712" spans="1:37" hidden="1">
      <c r="A4712" t="s">
        <v>64</v>
      </c>
      <c r="B4712" t="s">
        <v>2</v>
      </c>
      <c r="C4712" t="s">
        <v>11</v>
      </c>
      <c r="D4712" t="s">
        <v>116</v>
      </c>
      <c r="E4712" t="s">
        <v>521</v>
      </c>
      <c r="F4712" t="str">
        <f t="shared" si="366"/>
        <v>芜湖市舞蹈培训</v>
      </c>
      <c r="G4712" t="s">
        <v>94</v>
      </c>
      <c r="H4712" t="s">
        <v>385</v>
      </c>
      <c r="I4712" t="s">
        <v>68</v>
      </c>
      <c r="J4712">
        <v>184</v>
      </c>
      <c r="K4712">
        <v>0</v>
      </c>
      <c r="L4712" s="13">
        <f>VLOOKUP(C4712,'渗透率、续签率'!B:C,2,0)</f>
        <v>9.6000000000000002E-2</v>
      </c>
      <c r="M4712" s="6">
        <v>0</v>
      </c>
      <c r="N4712">
        <v>50</v>
      </c>
      <c r="O4712">
        <v>0</v>
      </c>
      <c r="P4712" s="6">
        <v>0</v>
      </c>
      <c r="Q4712" s="13">
        <v>1.4999999999999999E-2</v>
      </c>
      <c r="R4712" s="13">
        <v>0</v>
      </c>
      <c r="S4712" s="31">
        <v>380</v>
      </c>
      <c r="T4712" s="6">
        <f>VLOOKUP(E4712,'参数设置&amp;汇总'!S:U,3,0)</f>
        <v>0.04</v>
      </c>
      <c r="U4712" s="78">
        <f t="shared" si="365"/>
        <v>2</v>
      </c>
      <c r="V4712" s="13">
        <v>0.85000000000000009</v>
      </c>
      <c r="W4712" s="78">
        <f t="shared" si="367"/>
        <v>2.3529411764705879</v>
      </c>
      <c r="X4712" s="1">
        <f>VLOOKUP(E4712,'渗透率、续签率'!AG:AJ,4,0)</f>
        <v>2847</v>
      </c>
      <c r="Y4712" s="1">
        <f t="shared" si="368"/>
        <v>6698.823529411764</v>
      </c>
      <c r="Z4712">
        <v>28</v>
      </c>
      <c r="AA4712" s="89">
        <f t="shared" si="369"/>
        <v>142350</v>
      </c>
      <c r="AH4712" s="37"/>
      <c r="AI4712" s="37"/>
      <c r="AK4712" s="37"/>
    </row>
    <row r="4713" spans="1:37" hidden="1">
      <c r="A4713" t="s">
        <v>64</v>
      </c>
      <c r="B4713" t="s">
        <v>2</v>
      </c>
      <c r="C4713" t="s">
        <v>11</v>
      </c>
      <c r="D4713" t="s">
        <v>116</v>
      </c>
      <c r="E4713" t="s">
        <v>521</v>
      </c>
      <c r="F4713" t="str">
        <f t="shared" si="366"/>
        <v>茂名市舞蹈培训</v>
      </c>
      <c r="G4713" t="s">
        <v>75</v>
      </c>
      <c r="H4713" t="s">
        <v>386</v>
      </c>
      <c r="I4713" t="s">
        <v>68</v>
      </c>
      <c r="J4713">
        <v>166</v>
      </c>
      <c r="K4713">
        <v>0</v>
      </c>
      <c r="L4713" s="13">
        <f>VLOOKUP(C4713,'渗透率、续签率'!B:C,2,0)</f>
        <v>9.6000000000000002E-2</v>
      </c>
      <c r="M4713" s="6">
        <v>0</v>
      </c>
      <c r="N4713">
        <v>46</v>
      </c>
      <c r="O4713">
        <v>0</v>
      </c>
      <c r="P4713" s="6">
        <v>0</v>
      </c>
      <c r="Q4713" s="13">
        <v>0</v>
      </c>
      <c r="R4713" s="13">
        <v>0</v>
      </c>
      <c r="S4713" s="31">
        <v>315</v>
      </c>
      <c r="T4713" s="6">
        <f>VLOOKUP(E4713,'参数设置&amp;汇总'!S:U,3,0)</f>
        <v>0.04</v>
      </c>
      <c r="U4713" s="78">
        <f t="shared" si="365"/>
        <v>1.84</v>
      </c>
      <c r="V4713" s="13">
        <v>0.85000000000000009</v>
      </c>
      <c r="W4713" s="78">
        <f t="shared" si="367"/>
        <v>2.164705882352941</v>
      </c>
      <c r="X4713" s="1">
        <f>VLOOKUP(E4713,'渗透率、续签率'!AG:AJ,4,0)</f>
        <v>2847</v>
      </c>
      <c r="Y4713" s="1">
        <f t="shared" si="368"/>
        <v>6162.9176470588227</v>
      </c>
      <c r="Z4713">
        <v>16</v>
      </c>
      <c r="AA4713" s="89">
        <f t="shared" si="369"/>
        <v>130962</v>
      </c>
    </row>
    <row r="4714" spans="1:37" hidden="1">
      <c r="A4714" t="s">
        <v>64</v>
      </c>
      <c r="B4714" t="s">
        <v>2</v>
      </c>
      <c r="C4714" t="s">
        <v>11</v>
      </c>
      <c r="D4714" t="s">
        <v>116</v>
      </c>
      <c r="E4714" t="s">
        <v>521</v>
      </c>
      <c r="F4714" t="str">
        <f t="shared" si="366"/>
        <v>荆州市舞蹈培训</v>
      </c>
      <c r="G4714" t="s">
        <v>81</v>
      </c>
      <c r="H4714" t="s">
        <v>387</v>
      </c>
      <c r="I4714" t="s">
        <v>68</v>
      </c>
      <c r="J4714">
        <v>170</v>
      </c>
      <c r="K4714">
        <v>0</v>
      </c>
      <c r="L4714" s="13">
        <f>VLOOKUP(C4714,'渗透率、续签率'!B:C,2,0)</f>
        <v>9.6000000000000002E-2</v>
      </c>
      <c r="M4714" s="6">
        <v>0</v>
      </c>
      <c r="N4714">
        <v>28</v>
      </c>
      <c r="O4714">
        <v>0</v>
      </c>
      <c r="P4714" s="6">
        <v>0</v>
      </c>
      <c r="Q4714" s="13">
        <v>0</v>
      </c>
      <c r="R4714" s="13">
        <v>0</v>
      </c>
      <c r="S4714" s="31">
        <v>209</v>
      </c>
      <c r="T4714" s="6">
        <f>VLOOKUP(E4714,'参数设置&amp;汇总'!S:U,3,0)</f>
        <v>0.04</v>
      </c>
      <c r="U4714" s="78">
        <f t="shared" si="365"/>
        <v>1.1200000000000001</v>
      </c>
      <c r="V4714" s="13">
        <v>0.85000000000000009</v>
      </c>
      <c r="W4714" s="78">
        <f t="shared" si="367"/>
        <v>1.3176470588235294</v>
      </c>
      <c r="X4714" s="1">
        <f>VLOOKUP(E4714,'渗透率、续签率'!AG:AJ,4,0)</f>
        <v>2847</v>
      </c>
      <c r="Y4714" s="1">
        <f t="shared" si="368"/>
        <v>3751.3411764705884</v>
      </c>
      <c r="Z4714">
        <v>13</v>
      </c>
      <c r="AA4714" s="89">
        <f t="shared" si="369"/>
        <v>79716</v>
      </c>
      <c r="AH4714" s="37"/>
      <c r="AI4714" s="37"/>
      <c r="AK4714" s="37"/>
    </row>
    <row r="4715" spans="1:37" hidden="1">
      <c r="A4715" t="s">
        <v>64</v>
      </c>
      <c r="B4715" t="s">
        <v>2</v>
      </c>
      <c r="C4715" t="s">
        <v>11</v>
      </c>
      <c r="D4715" t="s">
        <v>116</v>
      </c>
      <c r="E4715" t="s">
        <v>521</v>
      </c>
      <c r="F4715" t="str">
        <f t="shared" si="366"/>
        <v>荆门市舞蹈培训</v>
      </c>
      <c r="G4715" t="s">
        <v>81</v>
      </c>
      <c r="H4715" t="s">
        <v>388</v>
      </c>
      <c r="I4715" t="s">
        <v>68</v>
      </c>
      <c r="J4715">
        <v>95</v>
      </c>
      <c r="K4715">
        <v>0</v>
      </c>
      <c r="L4715" s="13">
        <f>VLOOKUP(C4715,'渗透率、续签率'!B:C,2,0)</f>
        <v>9.6000000000000002E-2</v>
      </c>
      <c r="M4715" s="6">
        <v>0</v>
      </c>
      <c r="N4715">
        <v>8</v>
      </c>
      <c r="O4715">
        <v>0</v>
      </c>
      <c r="P4715" s="6">
        <v>0</v>
      </c>
      <c r="Q4715" s="13">
        <v>5.7000000000000002E-2</v>
      </c>
      <c r="R4715" s="13">
        <v>0</v>
      </c>
      <c r="S4715" s="31">
        <v>115</v>
      </c>
      <c r="T4715" s="6">
        <f>VLOOKUP(E4715,'参数设置&amp;汇总'!S:U,3,0)</f>
        <v>0.04</v>
      </c>
      <c r="U4715" s="78">
        <f t="shared" si="365"/>
        <v>0.32</v>
      </c>
      <c r="V4715" s="13">
        <v>0.85000000000000009</v>
      </c>
      <c r="W4715" s="78">
        <f t="shared" si="367"/>
        <v>0.37647058823529411</v>
      </c>
      <c r="X4715" s="1">
        <f>VLOOKUP(E4715,'渗透率、续签率'!AG:AJ,4,0)</f>
        <v>2847</v>
      </c>
      <c r="Y4715" s="1">
        <f t="shared" si="368"/>
        <v>1071.8117647058823</v>
      </c>
      <c r="Z4715">
        <v>7</v>
      </c>
      <c r="AA4715" s="89">
        <f t="shared" si="369"/>
        <v>22776</v>
      </c>
      <c r="AH4715" s="37"/>
      <c r="AI4715" s="37"/>
      <c r="AK4715" s="37"/>
    </row>
    <row r="4716" spans="1:37" hidden="1">
      <c r="A4716" t="s">
        <v>64</v>
      </c>
      <c r="B4716" t="s">
        <v>2</v>
      </c>
      <c r="C4716" t="s">
        <v>11</v>
      </c>
      <c r="D4716" t="s">
        <v>116</v>
      </c>
      <c r="E4716" t="s">
        <v>521</v>
      </c>
      <c r="F4716" t="str">
        <f t="shared" si="366"/>
        <v>莆田市舞蹈培训</v>
      </c>
      <c r="G4716" t="s">
        <v>92</v>
      </c>
      <c r="H4716" t="s">
        <v>389</v>
      </c>
      <c r="I4716" t="s">
        <v>68</v>
      </c>
      <c r="J4716">
        <v>150</v>
      </c>
      <c r="K4716">
        <v>0</v>
      </c>
      <c r="L4716" s="13">
        <f>VLOOKUP(C4716,'渗透率、续签率'!B:C,2,0)</f>
        <v>9.6000000000000002E-2</v>
      </c>
      <c r="M4716" s="6">
        <v>0</v>
      </c>
      <c r="N4716">
        <v>12</v>
      </c>
      <c r="O4716">
        <v>0</v>
      </c>
      <c r="P4716" s="6">
        <v>0</v>
      </c>
      <c r="Q4716" s="13">
        <v>0</v>
      </c>
      <c r="R4716" s="13">
        <v>0</v>
      </c>
      <c r="S4716" s="31">
        <v>178</v>
      </c>
      <c r="T4716" s="6">
        <f>VLOOKUP(E4716,'参数设置&amp;汇总'!S:U,3,0)</f>
        <v>0.04</v>
      </c>
      <c r="U4716" s="78">
        <f t="shared" si="365"/>
        <v>0.48</v>
      </c>
      <c r="V4716" s="13">
        <v>0.85000000000000009</v>
      </c>
      <c r="W4716" s="78">
        <f t="shared" si="367"/>
        <v>0.56470588235294106</v>
      </c>
      <c r="X4716" s="1">
        <f>VLOOKUP(E4716,'渗透率、续签率'!AG:AJ,4,0)</f>
        <v>2847</v>
      </c>
      <c r="Y4716" s="1">
        <f t="shared" si="368"/>
        <v>1607.7176470588231</v>
      </c>
      <c r="Z4716">
        <v>14</v>
      </c>
      <c r="AA4716" s="89">
        <f t="shared" si="369"/>
        <v>34164</v>
      </c>
      <c r="AH4716" s="37"/>
      <c r="AI4716" s="37"/>
      <c r="AK4716" s="37"/>
    </row>
    <row r="4717" spans="1:37" hidden="1">
      <c r="A4717" t="s">
        <v>64</v>
      </c>
      <c r="B4717" t="s">
        <v>2</v>
      </c>
      <c r="C4717" t="s">
        <v>11</v>
      </c>
      <c r="D4717" t="s">
        <v>116</v>
      </c>
      <c r="E4717" t="s">
        <v>521</v>
      </c>
      <c r="F4717" t="str">
        <f t="shared" si="366"/>
        <v>菏泽市舞蹈培训</v>
      </c>
      <c r="G4717" t="s">
        <v>103</v>
      </c>
      <c r="H4717" t="s">
        <v>390</v>
      </c>
      <c r="I4717" t="s">
        <v>70</v>
      </c>
      <c r="J4717">
        <v>377</v>
      </c>
      <c r="K4717">
        <v>7</v>
      </c>
      <c r="L4717" s="13">
        <f>VLOOKUP(C4717,'渗透率、续签率'!B:C,2,0)</f>
        <v>9.6000000000000002E-2</v>
      </c>
      <c r="M4717" s="6">
        <v>0.02</v>
      </c>
      <c r="N4717">
        <v>44</v>
      </c>
      <c r="O4717">
        <v>4</v>
      </c>
      <c r="P4717" s="6">
        <v>0.09</v>
      </c>
      <c r="Q4717" s="13">
        <v>5.2999999999999999E-2</v>
      </c>
      <c r="R4717" s="13">
        <v>0</v>
      </c>
      <c r="S4717" s="31">
        <v>697</v>
      </c>
      <c r="T4717" s="6">
        <f>VLOOKUP(E4717,'参数设置&amp;汇总'!S:U,3,0)</f>
        <v>0.04</v>
      </c>
      <c r="U4717" s="78">
        <f t="shared" si="365"/>
        <v>4</v>
      </c>
      <c r="V4717" s="13">
        <v>0.85000000000000009</v>
      </c>
      <c r="W4717" s="78">
        <f t="shared" si="367"/>
        <v>4.2541176470588233</v>
      </c>
      <c r="X4717" s="1">
        <f>VLOOKUP(E4717,'渗透率、续签率'!AG:AJ,4,0)</f>
        <v>2847</v>
      </c>
      <c r="Y4717" s="1">
        <f t="shared" si="368"/>
        <v>12111.472941176469</v>
      </c>
      <c r="Z4717">
        <v>27</v>
      </c>
      <c r="AA4717" s="89">
        <f t="shared" si="369"/>
        <v>125268</v>
      </c>
      <c r="AH4717" s="37"/>
      <c r="AI4717" s="37"/>
      <c r="AK4717" s="37"/>
    </row>
    <row r="4718" spans="1:37" hidden="1">
      <c r="A4718" t="s">
        <v>64</v>
      </c>
      <c r="B4718" t="s">
        <v>2</v>
      </c>
      <c r="C4718" t="s">
        <v>11</v>
      </c>
      <c r="D4718" t="s">
        <v>116</v>
      </c>
      <c r="E4718" t="s">
        <v>521</v>
      </c>
      <c r="F4718" t="str">
        <f t="shared" si="366"/>
        <v>萍乡市舞蹈培训</v>
      </c>
      <c r="G4718" t="s">
        <v>90</v>
      </c>
      <c r="H4718" t="s">
        <v>391</v>
      </c>
      <c r="I4718" t="s">
        <v>68</v>
      </c>
      <c r="J4718">
        <v>67</v>
      </c>
      <c r="K4718">
        <v>0</v>
      </c>
      <c r="L4718" s="13">
        <f>VLOOKUP(C4718,'渗透率、续签率'!B:C,2,0)</f>
        <v>9.6000000000000002E-2</v>
      </c>
      <c r="M4718" s="6">
        <v>0</v>
      </c>
      <c r="N4718">
        <v>7</v>
      </c>
      <c r="O4718">
        <v>0</v>
      </c>
      <c r="P4718" s="6">
        <v>0</v>
      </c>
      <c r="Q4718" s="13">
        <v>0</v>
      </c>
      <c r="R4718" s="13">
        <v>0</v>
      </c>
      <c r="S4718" s="31">
        <v>92</v>
      </c>
      <c r="T4718" s="6">
        <f>VLOOKUP(E4718,'参数设置&amp;汇总'!S:U,3,0)</f>
        <v>0.04</v>
      </c>
      <c r="U4718" s="78">
        <f t="shared" si="365"/>
        <v>0.28000000000000003</v>
      </c>
      <c r="V4718" s="13">
        <v>0.85000000000000009</v>
      </c>
      <c r="W4718" s="78">
        <f t="shared" si="367"/>
        <v>0.32941176470588235</v>
      </c>
      <c r="X4718" s="1">
        <f>VLOOKUP(E4718,'渗透率、续签率'!AG:AJ,4,0)</f>
        <v>2847</v>
      </c>
      <c r="Y4718" s="1">
        <f t="shared" si="368"/>
        <v>937.83529411764709</v>
      </c>
      <c r="Z4718">
        <v>7</v>
      </c>
      <c r="AA4718" s="89">
        <f t="shared" si="369"/>
        <v>19929</v>
      </c>
    </row>
    <row r="4719" spans="1:37" hidden="1">
      <c r="A4719" t="s">
        <v>64</v>
      </c>
      <c r="B4719" t="s">
        <v>2</v>
      </c>
      <c r="C4719" t="s">
        <v>11</v>
      </c>
      <c r="D4719" t="s">
        <v>116</v>
      </c>
      <c r="E4719" t="s">
        <v>521</v>
      </c>
      <c r="F4719" t="str">
        <f t="shared" si="366"/>
        <v>营口市舞蹈培训</v>
      </c>
      <c r="G4719" t="s">
        <v>101</v>
      </c>
      <c r="H4719" t="s">
        <v>392</v>
      </c>
      <c r="I4719" t="s">
        <v>70</v>
      </c>
      <c r="J4719">
        <v>108</v>
      </c>
      <c r="K4719">
        <v>0</v>
      </c>
      <c r="L4719" s="13">
        <f>VLOOKUP(C4719,'渗透率、续签率'!B:C,2,0)</f>
        <v>9.6000000000000002E-2</v>
      </c>
      <c r="M4719" s="6">
        <v>0</v>
      </c>
      <c r="N4719">
        <v>35</v>
      </c>
      <c r="O4719">
        <v>0</v>
      </c>
      <c r="P4719" s="6">
        <v>0</v>
      </c>
      <c r="Q4719" s="13">
        <v>0</v>
      </c>
      <c r="R4719" s="13">
        <v>0</v>
      </c>
      <c r="S4719" s="31">
        <v>263</v>
      </c>
      <c r="T4719" s="6">
        <f>VLOOKUP(E4719,'参数设置&amp;汇总'!S:U,3,0)</f>
        <v>0.04</v>
      </c>
      <c r="U4719" s="78">
        <f t="shared" si="365"/>
        <v>1.4000000000000001</v>
      </c>
      <c r="V4719" s="13">
        <v>0.85000000000000009</v>
      </c>
      <c r="W4719" s="78">
        <f t="shared" si="367"/>
        <v>1.6470588235294117</v>
      </c>
      <c r="X4719" s="1">
        <f>VLOOKUP(E4719,'渗透率、续签率'!AG:AJ,4,0)</f>
        <v>2847</v>
      </c>
      <c r="Y4719" s="1">
        <f t="shared" si="368"/>
        <v>4689.1764705882351</v>
      </c>
      <c r="Z4719">
        <v>25</v>
      </c>
      <c r="AA4719" s="89">
        <f t="shared" si="369"/>
        <v>99645</v>
      </c>
      <c r="AH4719" s="37"/>
      <c r="AI4719" s="37"/>
      <c r="AK4719" s="37"/>
    </row>
    <row r="4720" spans="1:37" hidden="1">
      <c r="A4720" t="s">
        <v>64</v>
      </c>
      <c r="B4720" t="s">
        <v>2</v>
      </c>
      <c r="C4720" t="s">
        <v>11</v>
      </c>
      <c r="D4720" t="s">
        <v>116</v>
      </c>
      <c r="E4720" t="s">
        <v>521</v>
      </c>
      <c r="F4720" t="str">
        <f t="shared" si="366"/>
        <v>葫芦岛市舞蹈培训</v>
      </c>
      <c r="G4720" t="s">
        <v>101</v>
      </c>
      <c r="H4720" t="s">
        <v>393</v>
      </c>
      <c r="I4720" t="s">
        <v>70</v>
      </c>
      <c r="J4720">
        <v>81</v>
      </c>
      <c r="K4720">
        <v>0</v>
      </c>
      <c r="L4720" s="13">
        <f>VLOOKUP(C4720,'渗透率、续签率'!B:C,2,0)</f>
        <v>9.6000000000000002E-2</v>
      </c>
      <c r="M4720" s="6">
        <v>0</v>
      </c>
      <c r="N4720">
        <v>12</v>
      </c>
      <c r="O4720">
        <v>0</v>
      </c>
      <c r="P4720" s="6">
        <v>0</v>
      </c>
      <c r="Q4720" s="13">
        <v>0</v>
      </c>
      <c r="R4720" s="13">
        <v>0</v>
      </c>
      <c r="S4720" s="31">
        <v>130</v>
      </c>
      <c r="T4720" s="6">
        <f>VLOOKUP(E4720,'参数设置&amp;汇总'!S:U,3,0)</f>
        <v>0.04</v>
      </c>
      <c r="U4720" s="78">
        <f t="shared" si="365"/>
        <v>0.48</v>
      </c>
      <c r="V4720" s="13">
        <v>0.85000000000000009</v>
      </c>
      <c r="W4720" s="78">
        <f t="shared" si="367"/>
        <v>0.56470588235294106</v>
      </c>
      <c r="X4720" s="1">
        <f>VLOOKUP(E4720,'渗透率、续签率'!AG:AJ,4,0)</f>
        <v>2847</v>
      </c>
      <c r="Y4720" s="1">
        <f t="shared" si="368"/>
        <v>1607.7176470588231</v>
      </c>
      <c r="Z4720">
        <v>9</v>
      </c>
      <c r="AA4720" s="89">
        <f t="shared" si="369"/>
        <v>34164</v>
      </c>
      <c r="AH4720" s="37"/>
      <c r="AI4720" s="37"/>
      <c r="AJ4720" s="1"/>
      <c r="AK4720" s="37"/>
    </row>
    <row r="4721" spans="1:37" hidden="1">
      <c r="A4721" t="s">
        <v>64</v>
      </c>
      <c r="B4721" t="s">
        <v>2</v>
      </c>
      <c r="C4721" t="s">
        <v>11</v>
      </c>
      <c r="D4721" t="s">
        <v>116</v>
      </c>
      <c r="E4721" t="s">
        <v>521</v>
      </c>
      <c r="F4721" t="str">
        <f t="shared" si="366"/>
        <v>蚌埠市舞蹈培训</v>
      </c>
      <c r="G4721" t="s">
        <v>94</v>
      </c>
      <c r="H4721" t="s">
        <v>394</v>
      </c>
      <c r="I4721" t="s">
        <v>68</v>
      </c>
      <c r="J4721">
        <v>158</v>
      </c>
      <c r="K4721">
        <v>0</v>
      </c>
      <c r="L4721" s="13">
        <f>VLOOKUP(C4721,'渗透率、续签率'!B:C,2,0)</f>
        <v>9.6000000000000002E-2</v>
      </c>
      <c r="M4721" s="6">
        <v>0</v>
      </c>
      <c r="N4721">
        <v>18</v>
      </c>
      <c r="O4721">
        <v>0</v>
      </c>
      <c r="P4721" s="6">
        <v>0</v>
      </c>
      <c r="Q4721" s="13">
        <v>8.0000000000000002E-3</v>
      </c>
      <c r="R4721" s="13">
        <v>0</v>
      </c>
      <c r="S4721" s="31">
        <v>241</v>
      </c>
      <c r="T4721" s="6">
        <f>VLOOKUP(E4721,'参数设置&amp;汇总'!S:U,3,0)</f>
        <v>0.04</v>
      </c>
      <c r="U4721" s="78">
        <f t="shared" si="365"/>
        <v>0.72</v>
      </c>
      <c r="V4721" s="13">
        <v>0.85000000000000009</v>
      </c>
      <c r="W4721" s="78">
        <f t="shared" si="367"/>
        <v>0.84705882352941164</v>
      </c>
      <c r="X4721" s="1">
        <f>VLOOKUP(E4721,'渗透率、续签率'!AG:AJ,4,0)</f>
        <v>2847</v>
      </c>
      <c r="Y4721" s="1">
        <f t="shared" si="368"/>
        <v>2411.5764705882348</v>
      </c>
      <c r="Z4721">
        <v>12</v>
      </c>
      <c r="AA4721" s="89">
        <f t="shared" si="369"/>
        <v>51246</v>
      </c>
      <c r="AH4721" s="37"/>
      <c r="AI4721" s="37"/>
      <c r="AK4721" s="37"/>
    </row>
    <row r="4722" spans="1:37" hidden="1">
      <c r="A4722" t="s">
        <v>64</v>
      </c>
      <c r="B4722" t="s">
        <v>2</v>
      </c>
      <c r="C4722" t="s">
        <v>11</v>
      </c>
      <c r="D4722" t="s">
        <v>116</v>
      </c>
      <c r="E4722" t="s">
        <v>521</v>
      </c>
      <c r="F4722" t="str">
        <f t="shared" si="366"/>
        <v>衡水市舞蹈培训</v>
      </c>
      <c r="G4722" t="s">
        <v>159</v>
      </c>
      <c r="H4722" t="s">
        <v>395</v>
      </c>
      <c r="I4722" t="s">
        <v>70</v>
      </c>
      <c r="J4722">
        <v>83</v>
      </c>
      <c r="K4722">
        <v>0</v>
      </c>
      <c r="L4722" s="13">
        <f>VLOOKUP(C4722,'渗透率、续签率'!B:C,2,0)</f>
        <v>9.6000000000000002E-2</v>
      </c>
      <c r="M4722" s="6">
        <v>0</v>
      </c>
      <c r="N4722">
        <v>28</v>
      </c>
      <c r="O4722">
        <v>0</v>
      </c>
      <c r="P4722" s="6">
        <v>0</v>
      </c>
      <c r="Q4722" s="13">
        <v>0</v>
      </c>
      <c r="R4722" s="13">
        <v>0</v>
      </c>
      <c r="S4722" s="31">
        <v>224</v>
      </c>
      <c r="T4722" s="6">
        <f>VLOOKUP(E4722,'参数设置&amp;汇总'!S:U,3,0)</f>
        <v>0.04</v>
      </c>
      <c r="U4722" s="78">
        <f t="shared" si="365"/>
        <v>1.1200000000000001</v>
      </c>
      <c r="V4722" s="13">
        <v>0.85000000000000009</v>
      </c>
      <c r="W4722" s="78">
        <f t="shared" si="367"/>
        <v>1.3176470588235294</v>
      </c>
      <c r="X4722" s="1">
        <f>VLOOKUP(E4722,'渗透率、续签率'!AG:AJ,4,0)</f>
        <v>2847</v>
      </c>
      <c r="Y4722" s="1">
        <f t="shared" si="368"/>
        <v>3751.3411764705884</v>
      </c>
      <c r="Z4722">
        <v>8</v>
      </c>
      <c r="AA4722" s="89">
        <f t="shared" si="369"/>
        <v>79716</v>
      </c>
    </row>
    <row r="4723" spans="1:37" hidden="1">
      <c r="A4723" t="s">
        <v>64</v>
      </c>
      <c r="B4723" t="s">
        <v>2</v>
      </c>
      <c r="C4723" t="s">
        <v>11</v>
      </c>
      <c r="D4723" t="s">
        <v>116</v>
      </c>
      <c r="E4723" t="s">
        <v>521</v>
      </c>
      <c r="F4723" t="str">
        <f t="shared" si="366"/>
        <v>衡阳市舞蹈培训</v>
      </c>
      <c r="G4723" t="s">
        <v>113</v>
      </c>
      <c r="H4723" t="s">
        <v>396</v>
      </c>
      <c r="I4723" t="s">
        <v>68</v>
      </c>
      <c r="J4723">
        <v>198</v>
      </c>
      <c r="K4723">
        <v>0</v>
      </c>
      <c r="L4723" s="13">
        <f>VLOOKUP(C4723,'渗透率、续签率'!B:C,2,0)</f>
        <v>9.6000000000000002E-2</v>
      </c>
      <c r="M4723" s="6">
        <v>0</v>
      </c>
      <c r="N4723">
        <v>61</v>
      </c>
      <c r="O4723">
        <v>0</v>
      </c>
      <c r="P4723" s="6">
        <v>0</v>
      </c>
      <c r="Q4723" s="13">
        <v>0</v>
      </c>
      <c r="R4723" s="13">
        <v>0</v>
      </c>
      <c r="S4723" s="31">
        <v>470</v>
      </c>
      <c r="T4723" s="6">
        <f>VLOOKUP(E4723,'参数设置&amp;汇总'!S:U,3,0)</f>
        <v>0.04</v>
      </c>
      <c r="U4723" s="78">
        <f t="shared" si="365"/>
        <v>2.44</v>
      </c>
      <c r="V4723" s="13">
        <v>0.85000000000000009</v>
      </c>
      <c r="W4723" s="78">
        <f t="shared" si="367"/>
        <v>2.8705882352941172</v>
      </c>
      <c r="X4723" s="1">
        <f>VLOOKUP(E4723,'渗透率、续签率'!AG:AJ,4,0)</f>
        <v>2847</v>
      </c>
      <c r="Y4723" s="1">
        <f t="shared" si="368"/>
        <v>8172.5647058823515</v>
      </c>
      <c r="Z4723">
        <v>51</v>
      </c>
      <c r="AA4723" s="89">
        <f t="shared" si="369"/>
        <v>173667</v>
      </c>
      <c r="AH4723" s="37"/>
      <c r="AI4723" s="37"/>
      <c r="AK4723" s="37"/>
    </row>
    <row r="4724" spans="1:37" hidden="1">
      <c r="A4724" t="s">
        <v>64</v>
      </c>
      <c r="B4724" t="s">
        <v>2</v>
      </c>
      <c r="C4724" t="s">
        <v>11</v>
      </c>
      <c r="D4724" t="s">
        <v>116</v>
      </c>
      <c r="E4724" t="s">
        <v>521</v>
      </c>
      <c r="F4724" t="str">
        <f t="shared" si="366"/>
        <v>衢州市舞蹈培训</v>
      </c>
      <c r="G4724" t="s">
        <v>79</v>
      </c>
      <c r="H4724" t="s">
        <v>397</v>
      </c>
      <c r="I4724" t="s">
        <v>68</v>
      </c>
      <c r="J4724">
        <v>143</v>
      </c>
      <c r="K4724">
        <v>0</v>
      </c>
      <c r="L4724" s="13">
        <f>VLOOKUP(C4724,'渗透率、续签率'!B:C,2,0)</f>
        <v>9.6000000000000002E-2</v>
      </c>
      <c r="M4724" s="6">
        <v>0</v>
      </c>
      <c r="N4724">
        <v>17</v>
      </c>
      <c r="O4724">
        <v>0</v>
      </c>
      <c r="P4724" s="6">
        <v>0</v>
      </c>
      <c r="Q4724" s="13">
        <v>2.8000000000000001E-2</v>
      </c>
      <c r="R4724" s="13">
        <v>0</v>
      </c>
      <c r="S4724" s="31">
        <v>218</v>
      </c>
      <c r="T4724" s="6">
        <f>VLOOKUP(E4724,'参数设置&amp;汇总'!S:U,3,0)</f>
        <v>0.04</v>
      </c>
      <c r="U4724" s="78">
        <f t="shared" si="365"/>
        <v>0.68</v>
      </c>
      <c r="V4724" s="13">
        <v>0.85000000000000009</v>
      </c>
      <c r="W4724" s="78">
        <f t="shared" si="367"/>
        <v>0.79999999999999993</v>
      </c>
      <c r="X4724" s="1">
        <f>VLOOKUP(E4724,'渗透率、续签率'!AG:AJ,4,0)</f>
        <v>2847</v>
      </c>
      <c r="Y4724" s="1">
        <f t="shared" si="368"/>
        <v>2277.6</v>
      </c>
      <c r="Z4724">
        <v>12</v>
      </c>
      <c r="AA4724" s="89">
        <f t="shared" si="369"/>
        <v>48399</v>
      </c>
      <c r="AH4724" s="37"/>
      <c r="AI4724" s="37"/>
      <c r="AK4724" s="37"/>
    </row>
    <row r="4725" spans="1:37" hidden="1">
      <c r="A4725" t="s">
        <v>64</v>
      </c>
      <c r="B4725" t="s">
        <v>2</v>
      </c>
      <c r="C4725" t="s">
        <v>11</v>
      </c>
      <c r="D4725" t="s">
        <v>116</v>
      </c>
      <c r="E4725" t="s">
        <v>521</v>
      </c>
      <c r="F4725" t="str">
        <f t="shared" si="366"/>
        <v>襄阳市舞蹈培训</v>
      </c>
      <c r="G4725" t="s">
        <v>81</v>
      </c>
      <c r="H4725" t="s">
        <v>398</v>
      </c>
      <c r="I4725" t="s">
        <v>68</v>
      </c>
      <c r="J4725">
        <v>274</v>
      </c>
      <c r="K4725">
        <v>0</v>
      </c>
      <c r="L4725" s="13">
        <f>VLOOKUP(C4725,'渗透率、续签率'!B:C,2,0)</f>
        <v>9.6000000000000002E-2</v>
      </c>
      <c r="M4725" s="6">
        <v>0</v>
      </c>
      <c r="N4725">
        <v>35</v>
      </c>
      <c r="O4725">
        <v>0</v>
      </c>
      <c r="P4725" s="6">
        <v>0</v>
      </c>
      <c r="Q4725" s="13">
        <v>0.01</v>
      </c>
      <c r="R4725" s="13">
        <v>0</v>
      </c>
      <c r="S4725" s="31">
        <v>358</v>
      </c>
      <c r="T4725" s="6">
        <f>VLOOKUP(E4725,'参数设置&amp;汇总'!S:U,3,0)</f>
        <v>0.04</v>
      </c>
      <c r="U4725" s="78">
        <f t="shared" si="365"/>
        <v>1.4000000000000001</v>
      </c>
      <c r="V4725" s="13">
        <v>0.85000000000000009</v>
      </c>
      <c r="W4725" s="78">
        <f t="shared" si="367"/>
        <v>1.6470588235294117</v>
      </c>
      <c r="X4725" s="1">
        <f>VLOOKUP(E4725,'渗透率、续签率'!AG:AJ,4,0)</f>
        <v>2847</v>
      </c>
      <c r="Y4725" s="1">
        <f t="shared" si="368"/>
        <v>4689.1764705882351</v>
      </c>
      <c r="Z4725">
        <v>39</v>
      </c>
      <c r="AA4725" s="89">
        <f t="shared" si="369"/>
        <v>99645</v>
      </c>
      <c r="AH4725" s="37"/>
      <c r="AI4725" s="37"/>
      <c r="AK4725" s="37"/>
    </row>
    <row r="4726" spans="1:37" hidden="1">
      <c r="A4726" t="s">
        <v>64</v>
      </c>
      <c r="B4726" t="s">
        <v>2</v>
      </c>
      <c r="C4726" t="s">
        <v>11</v>
      </c>
      <c r="D4726" t="s">
        <v>116</v>
      </c>
      <c r="E4726" t="s">
        <v>521</v>
      </c>
      <c r="F4726" t="str">
        <f t="shared" si="366"/>
        <v>西双版纳傣族自治州舞蹈培训</v>
      </c>
      <c r="G4726" t="s">
        <v>99</v>
      </c>
      <c r="H4726" t="s">
        <v>399</v>
      </c>
      <c r="I4726" t="s">
        <v>68</v>
      </c>
      <c r="J4726">
        <v>28</v>
      </c>
      <c r="K4726">
        <v>0</v>
      </c>
      <c r="L4726" s="13">
        <f>VLOOKUP(C4726,'渗透率、续签率'!B:C,2,0)</f>
        <v>9.6000000000000002E-2</v>
      </c>
      <c r="M4726" s="6">
        <v>0</v>
      </c>
      <c r="N4726">
        <v>5</v>
      </c>
      <c r="O4726">
        <v>0</v>
      </c>
      <c r="P4726" s="6">
        <v>0</v>
      </c>
      <c r="Q4726" s="13">
        <v>0</v>
      </c>
      <c r="R4726" s="13">
        <v>0</v>
      </c>
      <c r="S4726" s="31">
        <v>40</v>
      </c>
      <c r="T4726" s="6">
        <f>VLOOKUP(E4726,'参数设置&amp;汇总'!S:U,3,0)</f>
        <v>0.04</v>
      </c>
      <c r="U4726" s="78">
        <f t="shared" si="365"/>
        <v>0.2</v>
      </c>
      <c r="V4726" s="13">
        <v>0.85000000000000009</v>
      </c>
      <c r="W4726" s="78">
        <f t="shared" si="367"/>
        <v>0.23529411764705882</v>
      </c>
      <c r="X4726" s="1">
        <f>VLOOKUP(E4726,'渗透率、续签率'!AG:AJ,4,0)</f>
        <v>2847</v>
      </c>
      <c r="Y4726" s="1">
        <f t="shared" si="368"/>
        <v>669.88235294117646</v>
      </c>
      <c r="Z4726">
        <v>0</v>
      </c>
      <c r="AA4726" s="89">
        <f t="shared" si="369"/>
        <v>14235</v>
      </c>
      <c r="AH4726" s="37"/>
      <c r="AI4726" s="37"/>
      <c r="AK4726" s="37"/>
    </row>
    <row r="4727" spans="1:37" hidden="1">
      <c r="A4727" t="s">
        <v>64</v>
      </c>
      <c r="B4727" t="s">
        <v>2</v>
      </c>
      <c r="C4727" t="s">
        <v>11</v>
      </c>
      <c r="D4727" t="s">
        <v>116</v>
      </c>
      <c r="E4727" t="s">
        <v>521</v>
      </c>
      <c r="F4727" t="str">
        <f t="shared" si="366"/>
        <v>西宁市舞蹈培训</v>
      </c>
      <c r="G4727" t="s">
        <v>297</v>
      </c>
      <c r="H4727" t="s">
        <v>400</v>
      </c>
      <c r="I4727" t="s">
        <v>70</v>
      </c>
      <c r="J4727">
        <v>51</v>
      </c>
      <c r="K4727">
        <v>1</v>
      </c>
      <c r="L4727" s="13">
        <f>VLOOKUP(C4727,'渗透率、续签率'!B:C,2,0)</f>
        <v>9.6000000000000002E-2</v>
      </c>
      <c r="M4727" s="6">
        <v>0.02</v>
      </c>
      <c r="N4727">
        <v>26</v>
      </c>
      <c r="O4727">
        <v>1</v>
      </c>
      <c r="P4727" s="6">
        <v>0.04</v>
      </c>
      <c r="Q4727" s="13">
        <v>0.309</v>
      </c>
      <c r="R4727" s="13">
        <v>0.3</v>
      </c>
      <c r="S4727" s="31">
        <v>203</v>
      </c>
      <c r="T4727" s="6">
        <f>VLOOKUP(E4727,'参数设置&amp;汇总'!S:U,3,0)</f>
        <v>0.04</v>
      </c>
      <c r="U4727" s="78">
        <f t="shared" si="365"/>
        <v>1.04</v>
      </c>
      <c r="V4727" s="13">
        <v>0.85000000000000009</v>
      </c>
      <c r="W4727" s="78">
        <f t="shared" si="367"/>
        <v>1.1105882352941177</v>
      </c>
      <c r="X4727" s="1">
        <f>VLOOKUP(E4727,'渗透率、续签率'!AG:AJ,4,0)</f>
        <v>2847</v>
      </c>
      <c r="Y4727" s="1">
        <f t="shared" si="368"/>
        <v>3161.8447058823531</v>
      </c>
      <c r="Z4727">
        <v>3</v>
      </c>
      <c r="AA4727" s="89">
        <f t="shared" si="369"/>
        <v>74022</v>
      </c>
      <c r="AH4727" s="37"/>
      <c r="AI4727" s="37"/>
      <c r="AK4727" s="37"/>
    </row>
    <row r="4728" spans="1:37" hidden="1">
      <c r="A4728" t="s">
        <v>64</v>
      </c>
      <c r="B4728" t="s">
        <v>2</v>
      </c>
      <c r="C4728" t="s">
        <v>11</v>
      </c>
      <c r="D4728" t="s">
        <v>116</v>
      </c>
      <c r="E4728" t="s">
        <v>521</v>
      </c>
      <c r="F4728" t="str">
        <f t="shared" si="366"/>
        <v>许昌市舞蹈培训</v>
      </c>
      <c r="G4728" t="s">
        <v>110</v>
      </c>
      <c r="H4728" t="s">
        <v>401</v>
      </c>
      <c r="I4728" t="s">
        <v>70</v>
      </c>
      <c r="J4728">
        <v>225</v>
      </c>
      <c r="K4728">
        <v>0</v>
      </c>
      <c r="L4728" s="13">
        <f>VLOOKUP(C4728,'渗透率、续签率'!B:C,2,0)</f>
        <v>9.6000000000000002E-2</v>
      </c>
      <c r="M4728" s="6">
        <v>0</v>
      </c>
      <c r="N4728">
        <v>32</v>
      </c>
      <c r="O4728">
        <v>0</v>
      </c>
      <c r="P4728" s="6">
        <v>0</v>
      </c>
      <c r="Q4728" s="13">
        <v>0</v>
      </c>
      <c r="R4728" s="13">
        <v>0</v>
      </c>
      <c r="S4728" s="31">
        <v>343</v>
      </c>
      <c r="T4728" s="6">
        <f>VLOOKUP(E4728,'参数设置&amp;汇总'!S:U,3,0)</f>
        <v>0.04</v>
      </c>
      <c r="U4728" s="78">
        <f t="shared" si="365"/>
        <v>1.28</v>
      </c>
      <c r="V4728" s="13">
        <v>0.85000000000000009</v>
      </c>
      <c r="W4728" s="78">
        <f t="shared" si="367"/>
        <v>1.5058823529411764</v>
      </c>
      <c r="X4728" s="1">
        <f>VLOOKUP(E4728,'渗透率、续签率'!AG:AJ,4,0)</f>
        <v>2847</v>
      </c>
      <c r="Y4728" s="1">
        <f t="shared" si="368"/>
        <v>4287.2470588235292</v>
      </c>
      <c r="Z4728">
        <v>16</v>
      </c>
      <c r="AA4728" s="89">
        <f t="shared" si="369"/>
        <v>91104</v>
      </c>
      <c r="AH4728" s="37"/>
      <c r="AI4728" s="37"/>
      <c r="AK4728" s="37"/>
    </row>
    <row r="4729" spans="1:37" hidden="1">
      <c r="A4729" t="s">
        <v>64</v>
      </c>
      <c r="B4729" t="s">
        <v>2</v>
      </c>
      <c r="C4729" t="s">
        <v>11</v>
      </c>
      <c r="D4729" t="s">
        <v>116</v>
      </c>
      <c r="E4729" t="s">
        <v>521</v>
      </c>
      <c r="F4729" t="str">
        <f t="shared" si="366"/>
        <v>贵港市舞蹈培训</v>
      </c>
      <c r="G4729" t="s">
        <v>88</v>
      </c>
      <c r="H4729" t="s">
        <v>402</v>
      </c>
      <c r="I4729" t="s">
        <v>68</v>
      </c>
      <c r="J4729">
        <v>142</v>
      </c>
      <c r="K4729">
        <v>8</v>
      </c>
      <c r="L4729" s="13">
        <f>VLOOKUP(C4729,'渗透率、续签率'!B:C,2,0)</f>
        <v>9.6000000000000002E-2</v>
      </c>
      <c r="M4729" s="6">
        <v>0.06</v>
      </c>
      <c r="N4729">
        <v>7</v>
      </c>
      <c r="O4729">
        <v>1</v>
      </c>
      <c r="P4729" s="6">
        <v>0.14000000000000001</v>
      </c>
      <c r="Q4729" s="13">
        <v>0.11600000000000001</v>
      </c>
      <c r="R4729" s="13">
        <v>0</v>
      </c>
      <c r="S4729" s="31">
        <v>162</v>
      </c>
      <c r="T4729" s="6">
        <f>VLOOKUP(E4729,'参数设置&amp;汇总'!S:U,3,0)</f>
        <v>0.04</v>
      </c>
      <c r="U4729" s="78">
        <f t="shared" si="365"/>
        <v>1</v>
      </c>
      <c r="V4729" s="13">
        <v>0.85000000000000009</v>
      </c>
      <c r="W4729" s="78">
        <f t="shared" si="367"/>
        <v>1.0635294117647058</v>
      </c>
      <c r="X4729" s="1">
        <f>VLOOKUP(E4729,'渗透率、续签率'!AG:AJ,4,0)</f>
        <v>2847</v>
      </c>
      <c r="Y4729" s="1">
        <f t="shared" si="368"/>
        <v>3027.8682352941173</v>
      </c>
      <c r="Z4729">
        <v>4</v>
      </c>
      <c r="AA4729" s="89">
        <f t="shared" si="369"/>
        <v>19929</v>
      </c>
      <c r="AH4729" s="37"/>
      <c r="AI4729" s="37"/>
      <c r="AK4729" s="37"/>
    </row>
    <row r="4730" spans="1:37" hidden="1">
      <c r="A4730" t="s">
        <v>64</v>
      </c>
      <c r="B4730" t="s">
        <v>2</v>
      </c>
      <c r="C4730" t="s">
        <v>11</v>
      </c>
      <c r="D4730" t="s">
        <v>116</v>
      </c>
      <c r="E4730" t="s">
        <v>521</v>
      </c>
      <c r="F4730" t="str">
        <f t="shared" si="366"/>
        <v>贵阳市舞蹈培训</v>
      </c>
      <c r="G4730" t="s">
        <v>167</v>
      </c>
      <c r="H4730" t="s">
        <v>403</v>
      </c>
      <c r="I4730" t="s">
        <v>70</v>
      </c>
      <c r="J4730">
        <v>362</v>
      </c>
      <c r="K4730">
        <v>0</v>
      </c>
      <c r="L4730" s="13">
        <f>VLOOKUP(C4730,'渗透率、续签率'!B:C,2,0)</f>
        <v>9.6000000000000002E-2</v>
      </c>
      <c r="M4730" s="6">
        <v>0</v>
      </c>
      <c r="N4730">
        <v>110</v>
      </c>
      <c r="O4730">
        <v>0</v>
      </c>
      <c r="P4730" s="6">
        <v>0</v>
      </c>
      <c r="Q4730" s="13">
        <v>0</v>
      </c>
      <c r="R4730" s="13">
        <v>0</v>
      </c>
      <c r="S4730" s="31">
        <v>807</v>
      </c>
      <c r="T4730" s="6">
        <f>VLOOKUP(E4730,'参数设置&amp;汇总'!S:U,3,0)</f>
        <v>0.04</v>
      </c>
      <c r="U4730" s="78">
        <f t="shared" si="365"/>
        <v>4.4000000000000004</v>
      </c>
      <c r="V4730" s="13">
        <v>0.85000000000000009</v>
      </c>
      <c r="W4730" s="78">
        <f t="shared" si="367"/>
        <v>5.1764705882352944</v>
      </c>
      <c r="X4730" s="1">
        <f>VLOOKUP(E4730,'渗透率、续签率'!AG:AJ,4,0)</f>
        <v>2847</v>
      </c>
      <c r="Y4730" s="1">
        <f t="shared" si="368"/>
        <v>14737.411764705883</v>
      </c>
      <c r="Z4730">
        <v>67</v>
      </c>
      <c r="AA4730" s="89">
        <f t="shared" si="369"/>
        <v>313170</v>
      </c>
      <c r="AH4730" s="37"/>
      <c r="AI4730" s="37"/>
      <c r="AK4730" s="37"/>
    </row>
    <row r="4731" spans="1:37" hidden="1">
      <c r="A4731" t="s">
        <v>64</v>
      </c>
      <c r="B4731" t="s">
        <v>2</v>
      </c>
      <c r="C4731" t="s">
        <v>11</v>
      </c>
      <c r="D4731" t="s">
        <v>116</v>
      </c>
      <c r="E4731" t="s">
        <v>521</v>
      </c>
      <c r="F4731" t="str">
        <f t="shared" si="366"/>
        <v>贺州市舞蹈培训</v>
      </c>
      <c r="G4731" t="s">
        <v>88</v>
      </c>
      <c r="H4731" t="s">
        <v>404</v>
      </c>
      <c r="I4731" t="s">
        <v>68</v>
      </c>
      <c r="J4731">
        <v>69</v>
      </c>
      <c r="K4731">
        <v>0</v>
      </c>
      <c r="L4731" s="13">
        <f>VLOOKUP(C4731,'渗透率、续签率'!B:C,2,0)</f>
        <v>9.6000000000000002E-2</v>
      </c>
      <c r="M4731" s="6">
        <v>0</v>
      </c>
      <c r="N4731">
        <v>1</v>
      </c>
      <c r="O4731">
        <v>0</v>
      </c>
      <c r="P4731" s="6">
        <v>0</v>
      </c>
      <c r="Q4731" s="13">
        <v>0</v>
      </c>
      <c r="R4731" s="13">
        <v>0</v>
      </c>
      <c r="S4731" s="31">
        <v>64</v>
      </c>
      <c r="T4731" s="6">
        <f>VLOOKUP(E4731,'参数设置&amp;汇总'!S:U,3,0)</f>
        <v>0.04</v>
      </c>
      <c r="U4731" s="78">
        <f t="shared" si="365"/>
        <v>0.04</v>
      </c>
      <c r="V4731" s="13">
        <v>0.85000000000000009</v>
      </c>
      <c r="W4731" s="78">
        <f t="shared" si="367"/>
        <v>4.7058823529411764E-2</v>
      </c>
      <c r="X4731" s="1">
        <f>VLOOKUP(E4731,'渗透率、续签率'!AG:AJ,4,0)</f>
        <v>2847</v>
      </c>
      <c r="Y4731" s="1">
        <f t="shared" si="368"/>
        <v>133.97647058823529</v>
      </c>
      <c r="Z4731">
        <v>1</v>
      </c>
      <c r="AA4731" s="89">
        <f t="shared" si="369"/>
        <v>2847</v>
      </c>
      <c r="AH4731" s="37"/>
      <c r="AI4731" s="37"/>
      <c r="AK4731" s="37"/>
    </row>
    <row r="4732" spans="1:37" hidden="1">
      <c r="A4732" t="s">
        <v>64</v>
      </c>
      <c r="B4732" t="s">
        <v>2</v>
      </c>
      <c r="C4732" t="s">
        <v>11</v>
      </c>
      <c r="D4732" t="s">
        <v>116</v>
      </c>
      <c r="E4732" t="s">
        <v>521</v>
      </c>
      <c r="F4732" t="str">
        <f t="shared" si="366"/>
        <v>资阳市舞蹈培训</v>
      </c>
      <c r="G4732" t="s">
        <v>77</v>
      </c>
      <c r="H4732" t="s">
        <v>405</v>
      </c>
      <c r="I4732" t="s">
        <v>70</v>
      </c>
      <c r="J4732">
        <v>48</v>
      </c>
      <c r="K4732">
        <v>0</v>
      </c>
      <c r="L4732" s="13">
        <f>VLOOKUP(C4732,'渗透率、续签率'!B:C,2,0)</f>
        <v>9.6000000000000002E-2</v>
      </c>
      <c r="M4732" s="6">
        <v>0</v>
      </c>
      <c r="N4732">
        <v>3</v>
      </c>
      <c r="O4732">
        <v>0</v>
      </c>
      <c r="P4732" s="6">
        <v>0</v>
      </c>
      <c r="Q4732" s="13">
        <v>0</v>
      </c>
      <c r="R4732" s="13">
        <v>0</v>
      </c>
      <c r="S4732" s="31">
        <v>47</v>
      </c>
      <c r="T4732" s="6">
        <f>VLOOKUP(E4732,'参数设置&amp;汇总'!S:U,3,0)</f>
        <v>0.04</v>
      </c>
      <c r="U4732" s="78">
        <f t="shared" si="365"/>
        <v>0.12</v>
      </c>
      <c r="V4732" s="13">
        <v>0.85000000000000009</v>
      </c>
      <c r="W4732" s="78">
        <f t="shared" si="367"/>
        <v>0.14117647058823526</v>
      </c>
      <c r="X4732" s="1">
        <f>VLOOKUP(E4732,'渗透率、续签率'!AG:AJ,4,0)</f>
        <v>2847</v>
      </c>
      <c r="Y4732" s="1">
        <f t="shared" si="368"/>
        <v>401.92941176470578</v>
      </c>
      <c r="Z4732">
        <v>5</v>
      </c>
      <c r="AA4732" s="89">
        <f t="shared" si="369"/>
        <v>8541</v>
      </c>
      <c r="AH4732" s="37"/>
      <c r="AI4732" s="37"/>
      <c r="AK4732" s="37"/>
    </row>
    <row r="4733" spans="1:37" hidden="1">
      <c r="A4733" t="s">
        <v>64</v>
      </c>
      <c r="B4733" t="s">
        <v>2</v>
      </c>
      <c r="C4733" t="s">
        <v>11</v>
      </c>
      <c r="D4733" t="s">
        <v>116</v>
      </c>
      <c r="E4733" t="s">
        <v>521</v>
      </c>
      <c r="F4733" t="str">
        <f t="shared" si="366"/>
        <v>赣州市舞蹈培训</v>
      </c>
      <c r="G4733" t="s">
        <v>90</v>
      </c>
      <c r="H4733" t="s">
        <v>406</v>
      </c>
      <c r="I4733" t="s">
        <v>68</v>
      </c>
      <c r="J4733">
        <v>295</v>
      </c>
      <c r="K4733">
        <v>0</v>
      </c>
      <c r="L4733" s="13">
        <f>VLOOKUP(C4733,'渗透率、续签率'!B:C,2,0)</f>
        <v>9.6000000000000002E-2</v>
      </c>
      <c r="M4733" s="6">
        <v>0</v>
      </c>
      <c r="N4733">
        <v>76</v>
      </c>
      <c r="O4733">
        <v>0</v>
      </c>
      <c r="P4733" s="6">
        <v>0</v>
      </c>
      <c r="Q4733" s="13">
        <v>2.7E-2</v>
      </c>
      <c r="R4733" s="13">
        <v>0</v>
      </c>
      <c r="S4733" s="31">
        <v>603</v>
      </c>
      <c r="T4733" s="6">
        <f>VLOOKUP(E4733,'参数设置&amp;汇总'!S:U,3,0)</f>
        <v>0.04</v>
      </c>
      <c r="U4733" s="78">
        <f t="shared" si="365"/>
        <v>3.04</v>
      </c>
      <c r="V4733" s="13">
        <v>0.85000000000000009</v>
      </c>
      <c r="W4733" s="78">
        <f t="shared" si="367"/>
        <v>3.5764705882352938</v>
      </c>
      <c r="X4733" s="1">
        <f>VLOOKUP(E4733,'渗透率、续签率'!AG:AJ,4,0)</f>
        <v>2847</v>
      </c>
      <c r="Y4733" s="1">
        <f t="shared" si="368"/>
        <v>10182.211764705882</v>
      </c>
      <c r="Z4733">
        <v>43</v>
      </c>
      <c r="AA4733" s="89">
        <f t="shared" si="369"/>
        <v>216372</v>
      </c>
      <c r="AH4733" s="37"/>
      <c r="AI4733" s="37"/>
      <c r="AK4733" s="37"/>
    </row>
    <row r="4734" spans="1:37" hidden="1">
      <c r="A4734" t="s">
        <v>64</v>
      </c>
      <c r="B4734" t="s">
        <v>2</v>
      </c>
      <c r="C4734" t="s">
        <v>11</v>
      </c>
      <c r="D4734" t="s">
        <v>116</v>
      </c>
      <c r="E4734" t="s">
        <v>521</v>
      </c>
      <c r="F4734" t="str">
        <f t="shared" si="366"/>
        <v>赤峰市舞蹈培训</v>
      </c>
      <c r="G4734" t="s">
        <v>142</v>
      </c>
      <c r="H4734" t="s">
        <v>407</v>
      </c>
      <c r="I4734" t="s">
        <v>70</v>
      </c>
      <c r="J4734">
        <v>119</v>
      </c>
      <c r="K4734">
        <v>0</v>
      </c>
      <c r="L4734" s="13">
        <f>VLOOKUP(C4734,'渗透率、续签率'!B:C,2,0)</f>
        <v>9.6000000000000002E-2</v>
      </c>
      <c r="M4734" s="6">
        <v>0</v>
      </c>
      <c r="N4734">
        <v>28</v>
      </c>
      <c r="O4734">
        <v>0</v>
      </c>
      <c r="P4734" s="6">
        <v>0</v>
      </c>
      <c r="Q4734" s="13">
        <v>1.2E-2</v>
      </c>
      <c r="R4734" s="13">
        <v>0</v>
      </c>
      <c r="S4734" s="31">
        <v>235</v>
      </c>
      <c r="T4734" s="6">
        <f>VLOOKUP(E4734,'参数设置&amp;汇总'!S:U,3,0)</f>
        <v>0.04</v>
      </c>
      <c r="U4734" s="78">
        <f t="shared" si="365"/>
        <v>1.1200000000000001</v>
      </c>
      <c r="V4734" s="13">
        <v>0.85000000000000009</v>
      </c>
      <c r="W4734" s="78">
        <f t="shared" si="367"/>
        <v>1.3176470588235294</v>
      </c>
      <c r="X4734" s="1">
        <f>VLOOKUP(E4734,'渗透率、续签率'!AG:AJ,4,0)</f>
        <v>2847</v>
      </c>
      <c r="Y4734" s="1">
        <f t="shared" si="368"/>
        <v>3751.3411764705884</v>
      </c>
      <c r="Z4734">
        <v>3</v>
      </c>
      <c r="AA4734" s="89">
        <f t="shared" si="369"/>
        <v>79716</v>
      </c>
      <c r="AH4734" s="37"/>
      <c r="AI4734" s="37"/>
      <c r="AK4734" s="37"/>
    </row>
    <row r="4735" spans="1:37" hidden="1">
      <c r="A4735" t="s">
        <v>64</v>
      </c>
      <c r="B4735" t="s">
        <v>2</v>
      </c>
      <c r="C4735" t="s">
        <v>11</v>
      </c>
      <c r="D4735" t="s">
        <v>116</v>
      </c>
      <c r="E4735" t="s">
        <v>521</v>
      </c>
      <c r="F4735" t="str">
        <f t="shared" si="366"/>
        <v>辽源市舞蹈培训</v>
      </c>
      <c r="G4735" t="s">
        <v>188</v>
      </c>
      <c r="H4735" t="s">
        <v>408</v>
      </c>
      <c r="I4735" t="s">
        <v>70</v>
      </c>
      <c r="J4735">
        <v>23</v>
      </c>
      <c r="K4735">
        <v>0</v>
      </c>
      <c r="L4735" s="13">
        <f>VLOOKUP(C4735,'渗透率、续签率'!B:C,2,0)</f>
        <v>9.6000000000000002E-2</v>
      </c>
      <c r="M4735" s="6">
        <v>0</v>
      </c>
      <c r="N4735">
        <v>0</v>
      </c>
      <c r="O4735">
        <v>0</v>
      </c>
      <c r="P4735" s="6">
        <v>0</v>
      </c>
      <c r="Q4735" s="13">
        <v>0</v>
      </c>
      <c r="R4735" s="13">
        <v>0</v>
      </c>
      <c r="S4735" s="31">
        <v>31</v>
      </c>
      <c r="T4735" s="6">
        <f>VLOOKUP(E4735,'参数设置&amp;汇总'!S:U,3,0)</f>
        <v>0.04</v>
      </c>
      <c r="U4735" s="78">
        <f t="shared" si="365"/>
        <v>0</v>
      </c>
      <c r="V4735" s="13">
        <v>0.85000000000000009</v>
      </c>
      <c r="W4735" s="78">
        <f t="shared" si="367"/>
        <v>0</v>
      </c>
      <c r="X4735" s="1">
        <f>VLOOKUP(E4735,'渗透率、续签率'!AG:AJ,4,0)</f>
        <v>2847</v>
      </c>
      <c r="Y4735" s="1">
        <f t="shared" si="368"/>
        <v>0</v>
      </c>
      <c r="Z4735">
        <v>0</v>
      </c>
      <c r="AA4735" s="89">
        <f t="shared" si="369"/>
        <v>0</v>
      </c>
    </row>
    <row r="4736" spans="1:37" hidden="1">
      <c r="A4736" t="s">
        <v>64</v>
      </c>
      <c r="B4736" t="s">
        <v>2</v>
      </c>
      <c r="C4736" t="s">
        <v>11</v>
      </c>
      <c r="D4736" t="s">
        <v>116</v>
      </c>
      <c r="E4736" t="s">
        <v>521</v>
      </c>
      <c r="F4736" t="str">
        <f t="shared" si="366"/>
        <v>辽阳市舞蹈培训</v>
      </c>
      <c r="G4736" t="s">
        <v>101</v>
      </c>
      <c r="H4736" t="s">
        <v>409</v>
      </c>
      <c r="I4736" t="s">
        <v>70</v>
      </c>
      <c r="J4736">
        <v>69</v>
      </c>
      <c r="K4736">
        <v>0</v>
      </c>
      <c r="L4736" s="13">
        <f>VLOOKUP(C4736,'渗透率、续签率'!B:C,2,0)</f>
        <v>9.6000000000000002E-2</v>
      </c>
      <c r="M4736" s="6">
        <v>0</v>
      </c>
      <c r="N4736">
        <v>10</v>
      </c>
      <c r="O4736">
        <v>0</v>
      </c>
      <c r="P4736" s="6">
        <v>0</v>
      </c>
      <c r="Q4736" s="13">
        <v>1.7999999999999999E-2</v>
      </c>
      <c r="R4736" s="13">
        <v>0</v>
      </c>
      <c r="S4736" s="31">
        <v>90</v>
      </c>
      <c r="T4736" s="6">
        <f>VLOOKUP(E4736,'参数设置&amp;汇总'!S:U,3,0)</f>
        <v>0.04</v>
      </c>
      <c r="U4736" s="78">
        <f t="shared" si="365"/>
        <v>0.4</v>
      </c>
      <c r="V4736" s="13">
        <v>0.85000000000000009</v>
      </c>
      <c r="W4736" s="78">
        <f t="shared" si="367"/>
        <v>0.47058823529411764</v>
      </c>
      <c r="X4736" s="1">
        <f>VLOOKUP(E4736,'渗透率、续签率'!AG:AJ,4,0)</f>
        <v>2847</v>
      </c>
      <c r="Y4736" s="1">
        <f t="shared" si="368"/>
        <v>1339.7647058823529</v>
      </c>
      <c r="Z4736">
        <v>6</v>
      </c>
      <c r="AA4736" s="89">
        <f t="shared" si="369"/>
        <v>28470</v>
      </c>
      <c r="AH4736" s="37"/>
      <c r="AI4736" s="37"/>
      <c r="AK4736" s="37"/>
    </row>
    <row r="4737" spans="1:37" hidden="1">
      <c r="A4737" t="s">
        <v>64</v>
      </c>
      <c r="B4737" t="s">
        <v>2</v>
      </c>
      <c r="C4737" t="s">
        <v>11</v>
      </c>
      <c r="D4737" t="s">
        <v>116</v>
      </c>
      <c r="E4737" t="s">
        <v>521</v>
      </c>
      <c r="F4737" t="str">
        <f t="shared" si="366"/>
        <v>达州市舞蹈培训</v>
      </c>
      <c r="G4737" t="s">
        <v>77</v>
      </c>
      <c r="H4737" t="s">
        <v>410</v>
      </c>
      <c r="I4737" t="s">
        <v>70</v>
      </c>
      <c r="J4737">
        <v>86</v>
      </c>
      <c r="K4737">
        <v>0</v>
      </c>
      <c r="L4737" s="13">
        <f>VLOOKUP(C4737,'渗透率、续签率'!B:C,2,0)</f>
        <v>9.6000000000000002E-2</v>
      </c>
      <c r="M4737" s="6">
        <v>0</v>
      </c>
      <c r="N4737">
        <v>17</v>
      </c>
      <c r="O4737">
        <v>0</v>
      </c>
      <c r="P4737" s="6">
        <v>0</v>
      </c>
      <c r="Q4737" s="13">
        <v>0.106</v>
      </c>
      <c r="R4737" s="13">
        <v>0</v>
      </c>
      <c r="S4737" s="31">
        <v>149</v>
      </c>
      <c r="T4737" s="6">
        <f>VLOOKUP(E4737,'参数设置&amp;汇总'!S:U,3,0)</f>
        <v>0.04</v>
      </c>
      <c r="U4737" s="78">
        <f t="shared" si="365"/>
        <v>0.68</v>
      </c>
      <c r="V4737" s="13">
        <v>0.85000000000000009</v>
      </c>
      <c r="W4737" s="78">
        <f t="shared" si="367"/>
        <v>0.79999999999999993</v>
      </c>
      <c r="X4737" s="1">
        <f>VLOOKUP(E4737,'渗透率、续签率'!AG:AJ,4,0)</f>
        <v>2847</v>
      </c>
      <c r="Y4737" s="1">
        <f t="shared" si="368"/>
        <v>2277.6</v>
      </c>
      <c r="Z4737">
        <v>15</v>
      </c>
      <c r="AA4737" s="89">
        <f t="shared" si="369"/>
        <v>48399</v>
      </c>
      <c r="AH4737" s="37"/>
      <c r="AI4737" s="37"/>
      <c r="AK4737" s="37"/>
    </row>
    <row r="4738" spans="1:37" hidden="1">
      <c r="A4738" t="s">
        <v>64</v>
      </c>
      <c r="B4738" t="s">
        <v>2</v>
      </c>
      <c r="C4738" t="s">
        <v>11</v>
      </c>
      <c r="D4738" t="s">
        <v>116</v>
      </c>
      <c r="E4738" t="s">
        <v>521</v>
      </c>
      <c r="F4738" t="str">
        <f t="shared" si="366"/>
        <v>运城市舞蹈培训</v>
      </c>
      <c r="G4738" t="s">
        <v>134</v>
      </c>
      <c r="H4738" t="s">
        <v>411</v>
      </c>
      <c r="I4738" t="s">
        <v>70</v>
      </c>
      <c r="J4738">
        <v>238</v>
      </c>
      <c r="K4738">
        <v>0</v>
      </c>
      <c r="L4738" s="13">
        <f>VLOOKUP(C4738,'渗透率、续签率'!B:C,2,0)</f>
        <v>9.6000000000000002E-2</v>
      </c>
      <c r="M4738" s="6">
        <v>0</v>
      </c>
      <c r="N4738">
        <v>27</v>
      </c>
      <c r="O4738">
        <v>0</v>
      </c>
      <c r="P4738" s="6">
        <v>0</v>
      </c>
      <c r="Q4738" s="13">
        <v>0</v>
      </c>
      <c r="R4738" s="13">
        <v>0</v>
      </c>
      <c r="S4738" s="31">
        <v>289</v>
      </c>
      <c r="T4738" s="6">
        <f>VLOOKUP(E4738,'参数设置&amp;汇总'!S:U,3,0)</f>
        <v>0.04</v>
      </c>
      <c r="U4738" s="78">
        <f t="shared" si="365"/>
        <v>1.08</v>
      </c>
      <c r="V4738" s="13">
        <v>0.85000000000000009</v>
      </c>
      <c r="W4738" s="78">
        <f t="shared" si="367"/>
        <v>1.2705882352941176</v>
      </c>
      <c r="X4738" s="1">
        <f>VLOOKUP(E4738,'渗透率、续签率'!AG:AJ,4,0)</f>
        <v>2847</v>
      </c>
      <c r="Y4738" s="1">
        <f t="shared" si="368"/>
        <v>3617.3647058823526</v>
      </c>
      <c r="Z4738">
        <v>19</v>
      </c>
      <c r="AA4738" s="89">
        <f t="shared" si="369"/>
        <v>76869</v>
      </c>
      <c r="AH4738" s="37"/>
      <c r="AI4738" s="37"/>
      <c r="AK4738" s="37"/>
    </row>
    <row r="4739" spans="1:37" hidden="1">
      <c r="A4739" t="s">
        <v>64</v>
      </c>
      <c r="B4739" t="s">
        <v>2</v>
      </c>
      <c r="C4739" t="s">
        <v>11</v>
      </c>
      <c r="D4739" t="s">
        <v>116</v>
      </c>
      <c r="E4739" t="s">
        <v>521</v>
      </c>
      <c r="F4739" t="str">
        <f t="shared" si="366"/>
        <v>连云港市舞蹈培训</v>
      </c>
      <c r="G4739" t="s">
        <v>73</v>
      </c>
      <c r="H4739" t="s">
        <v>412</v>
      </c>
      <c r="I4739" t="s">
        <v>70</v>
      </c>
      <c r="J4739">
        <v>206</v>
      </c>
      <c r="K4739">
        <v>0</v>
      </c>
      <c r="L4739" s="13">
        <f>VLOOKUP(C4739,'渗透率、续签率'!B:C,2,0)</f>
        <v>9.6000000000000002E-2</v>
      </c>
      <c r="M4739" s="6">
        <v>0</v>
      </c>
      <c r="N4739">
        <v>18</v>
      </c>
      <c r="O4739">
        <v>0</v>
      </c>
      <c r="P4739" s="6">
        <v>0</v>
      </c>
      <c r="Q4739" s="13">
        <v>0</v>
      </c>
      <c r="R4739" s="13">
        <v>0</v>
      </c>
      <c r="S4739" s="31">
        <v>249</v>
      </c>
      <c r="T4739" s="6">
        <f>VLOOKUP(E4739,'参数设置&amp;汇总'!S:U,3,0)</f>
        <v>0.04</v>
      </c>
      <c r="U4739" s="78">
        <f t="shared" ref="U4739:U4802" si="370">IF(T4739*N4739&gt;=O4739,T4739*N4739,O4739)</f>
        <v>0.72</v>
      </c>
      <c r="V4739" s="13">
        <v>0.85000000000000009</v>
      </c>
      <c r="W4739" s="78">
        <f t="shared" si="367"/>
        <v>0.84705882352941164</v>
      </c>
      <c r="X4739" s="1">
        <f>VLOOKUP(E4739,'渗透率、续签率'!AG:AJ,4,0)</f>
        <v>2847</v>
      </c>
      <c r="Y4739" s="1">
        <f t="shared" si="368"/>
        <v>2411.5764705882348</v>
      </c>
      <c r="Z4739">
        <v>21</v>
      </c>
      <c r="AA4739" s="89">
        <f t="shared" si="369"/>
        <v>51246</v>
      </c>
      <c r="AH4739" s="37"/>
      <c r="AI4739" s="37"/>
      <c r="AK4739" s="37"/>
    </row>
    <row r="4740" spans="1:37" hidden="1">
      <c r="A4740" t="s">
        <v>64</v>
      </c>
      <c r="B4740" t="s">
        <v>2</v>
      </c>
      <c r="C4740" t="s">
        <v>11</v>
      </c>
      <c r="D4740" t="s">
        <v>116</v>
      </c>
      <c r="E4740" t="s">
        <v>521</v>
      </c>
      <c r="F4740" t="str">
        <f t="shared" ref="F4740:F4803" si="371">H4740&amp;C4740</f>
        <v>迪庆藏族自治州舞蹈培训</v>
      </c>
      <c r="G4740" t="s">
        <v>99</v>
      </c>
      <c r="H4740" t="s">
        <v>413</v>
      </c>
      <c r="I4740" t="s">
        <v>68</v>
      </c>
      <c r="J4740">
        <v>6</v>
      </c>
      <c r="K4740">
        <v>0</v>
      </c>
      <c r="L4740" s="13">
        <f>VLOOKUP(C4740,'渗透率、续签率'!B:C,2,0)</f>
        <v>9.6000000000000002E-2</v>
      </c>
      <c r="M4740" s="6">
        <v>0</v>
      </c>
      <c r="N4740">
        <v>0</v>
      </c>
      <c r="O4740">
        <v>0</v>
      </c>
      <c r="P4740" s="6">
        <v>0</v>
      </c>
      <c r="Q4740" s="13">
        <v>0</v>
      </c>
      <c r="R4740" s="13">
        <v>0</v>
      </c>
      <c r="S4740" s="31">
        <v>3</v>
      </c>
      <c r="T4740" s="6">
        <f>VLOOKUP(E4740,'参数设置&amp;汇总'!S:U,3,0)</f>
        <v>0.04</v>
      </c>
      <c r="U4740" s="78">
        <f t="shared" si="370"/>
        <v>0</v>
      </c>
      <c r="V4740" s="13">
        <v>0.85000000000000009</v>
      </c>
      <c r="W4740" s="78">
        <f t="shared" ref="W4740:W4803" si="372">(O4740*(1-L4740)+IF((U4740-O4740)&lt;0,0,(U4740-O4740)))/V4740</f>
        <v>0</v>
      </c>
      <c r="X4740" s="1">
        <f>VLOOKUP(E4740,'渗透率、续签率'!AG:AJ,4,0)</f>
        <v>2847</v>
      </c>
      <c r="Y4740" s="1">
        <f t="shared" ref="Y4740:Y4803" si="373">X4740*W4740</f>
        <v>0</v>
      </c>
      <c r="Z4740">
        <v>0</v>
      </c>
      <c r="AA4740" s="89">
        <f t="shared" ref="AA4740:AA4803" si="374">N4740*X4740</f>
        <v>0</v>
      </c>
    </row>
    <row r="4741" spans="1:37" hidden="1">
      <c r="A4741" t="s">
        <v>64</v>
      </c>
      <c r="B4741" t="s">
        <v>2</v>
      </c>
      <c r="C4741" t="s">
        <v>11</v>
      </c>
      <c r="D4741" t="s">
        <v>116</v>
      </c>
      <c r="E4741" t="s">
        <v>521</v>
      </c>
      <c r="F4741" t="str">
        <f t="shared" si="371"/>
        <v>通化市舞蹈培训</v>
      </c>
      <c r="G4741" t="s">
        <v>188</v>
      </c>
      <c r="H4741" t="s">
        <v>414</v>
      </c>
      <c r="I4741" t="s">
        <v>70</v>
      </c>
      <c r="J4741">
        <v>64</v>
      </c>
      <c r="K4741">
        <v>0</v>
      </c>
      <c r="L4741" s="13">
        <f>VLOOKUP(C4741,'渗透率、续签率'!B:C,2,0)</f>
        <v>9.6000000000000002E-2</v>
      </c>
      <c r="M4741" s="6">
        <v>0</v>
      </c>
      <c r="N4741">
        <v>9</v>
      </c>
      <c r="O4741">
        <v>0</v>
      </c>
      <c r="P4741" s="6">
        <v>0</v>
      </c>
      <c r="Q4741" s="13">
        <v>0</v>
      </c>
      <c r="R4741" s="13">
        <v>0</v>
      </c>
      <c r="S4741" s="31">
        <v>93</v>
      </c>
      <c r="T4741" s="6">
        <f>VLOOKUP(E4741,'参数设置&amp;汇总'!S:U,3,0)</f>
        <v>0.04</v>
      </c>
      <c r="U4741" s="78">
        <f t="shared" si="370"/>
        <v>0.36</v>
      </c>
      <c r="V4741" s="13">
        <v>0.85000000000000009</v>
      </c>
      <c r="W4741" s="78">
        <f t="shared" si="372"/>
        <v>0.42352941176470582</v>
      </c>
      <c r="X4741" s="1">
        <f>VLOOKUP(E4741,'渗透率、续签率'!AG:AJ,4,0)</f>
        <v>2847</v>
      </c>
      <c r="Y4741" s="1">
        <f t="shared" si="373"/>
        <v>1205.7882352941174</v>
      </c>
      <c r="Z4741">
        <v>1</v>
      </c>
      <c r="AA4741" s="89">
        <f t="shared" si="374"/>
        <v>25623</v>
      </c>
      <c r="AH4741" s="37"/>
      <c r="AI4741" s="37"/>
      <c r="AK4741" s="37"/>
    </row>
    <row r="4742" spans="1:37" hidden="1">
      <c r="A4742" t="s">
        <v>64</v>
      </c>
      <c r="B4742" t="s">
        <v>2</v>
      </c>
      <c r="C4742" t="s">
        <v>11</v>
      </c>
      <c r="D4742" t="s">
        <v>116</v>
      </c>
      <c r="E4742" t="s">
        <v>521</v>
      </c>
      <c r="F4742" t="str">
        <f t="shared" si="371"/>
        <v>通辽市舞蹈培训</v>
      </c>
      <c r="G4742" t="s">
        <v>142</v>
      </c>
      <c r="H4742" t="s">
        <v>415</v>
      </c>
      <c r="I4742" t="s">
        <v>70</v>
      </c>
      <c r="J4742">
        <v>107</v>
      </c>
      <c r="K4742">
        <v>0</v>
      </c>
      <c r="L4742" s="13">
        <f>VLOOKUP(C4742,'渗透率、续签率'!B:C,2,0)</f>
        <v>9.6000000000000002E-2</v>
      </c>
      <c r="M4742" s="6">
        <v>0</v>
      </c>
      <c r="N4742">
        <v>36</v>
      </c>
      <c r="O4742">
        <v>0</v>
      </c>
      <c r="P4742" s="6">
        <v>0</v>
      </c>
      <c r="Q4742" s="13">
        <v>0</v>
      </c>
      <c r="R4742" s="13">
        <v>0</v>
      </c>
      <c r="S4742" s="31">
        <v>232</v>
      </c>
      <c r="T4742" s="6">
        <f>VLOOKUP(E4742,'参数设置&amp;汇总'!S:U,3,0)</f>
        <v>0.04</v>
      </c>
      <c r="U4742" s="78">
        <f t="shared" si="370"/>
        <v>1.44</v>
      </c>
      <c r="V4742" s="13">
        <v>0.85000000000000009</v>
      </c>
      <c r="W4742" s="78">
        <f t="shared" si="372"/>
        <v>1.6941176470588233</v>
      </c>
      <c r="X4742" s="1">
        <f>VLOOKUP(E4742,'渗透率、续签率'!AG:AJ,4,0)</f>
        <v>2847</v>
      </c>
      <c r="Y4742" s="1">
        <f t="shared" si="373"/>
        <v>4823.1529411764695</v>
      </c>
      <c r="Z4742">
        <v>1</v>
      </c>
      <c r="AA4742" s="89">
        <f t="shared" si="374"/>
        <v>102492</v>
      </c>
      <c r="AH4742" s="37"/>
      <c r="AI4742" s="37"/>
      <c r="AK4742" s="37"/>
    </row>
    <row r="4743" spans="1:37" hidden="1">
      <c r="A4743" t="s">
        <v>64</v>
      </c>
      <c r="B4743" t="s">
        <v>2</v>
      </c>
      <c r="C4743" t="s">
        <v>11</v>
      </c>
      <c r="D4743" t="s">
        <v>116</v>
      </c>
      <c r="E4743" t="s">
        <v>521</v>
      </c>
      <c r="F4743" t="str">
        <f t="shared" si="371"/>
        <v>遂宁市舞蹈培训</v>
      </c>
      <c r="G4743" t="s">
        <v>77</v>
      </c>
      <c r="H4743" t="s">
        <v>416</v>
      </c>
      <c r="I4743" t="s">
        <v>70</v>
      </c>
      <c r="J4743">
        <v>49</v>
      </c>
      <c r="K4743">
        <v>0</v>
      </c>
      <c r="L4743" s="13">
        <f>VLOOKUP(C4743,'渗透率、续签率'!B:C,2,0)</f>
        <v>9.6000000000000002E-2</v>
      </c>
      <c r="M4743" s="6">
        <v>0</v>
      </c>
      <c r="N4743">
        <v>16</v>
      </c>
      <c r="O4743">
        <v>0</v>
      </c>
      <c r="P4743" s="6">
        <v>0</v>
      </c>
      <c r="Q4743" s="13">
        <v>0</v>
      </c>
      <c r="R4743" s="13">
        <v>0</v>
      </c>
      <c r="S4743" s="31">
        <v>112</v>
      </c>
      <c r="T4743" s="6">
        <f>VLOOKUP(E4743,'参数设置&amp;汇总'!S:U,3,0)</f>
        <v>0.04</v>
      </c>
      <c r="U4743" s="78">
        <f t="shared" si="370"/>
        <v>0.64</v>
      </c>
      <c r="V4743" s="13">
        <v>0.85000000000000009</v>
      </c>
      <c r="W4743" s="78">
        <f t="shared" si="372"/>
        <v>0.75294117647058822</v>
      </c>
      <c r="X4743" s="1">
        <f>VLOOKUP(E4743,'渗透率、续签率'!AG:AJ,4,0)</f>
        <v>2847</v>
      </c>
      <c r="Y4743" s="1">
        <f t="shared" si="373"/>
        <v>2143.6235294117646</v>
      </c>
      <c r="Z4743">
        <v>5</v>
      </c>
      <c r="AA4743" s="89">
        <f t="shared" si="374"/>
        <v>45552</v>
      </c>
    </row>
    <row r="4744" spans="1:37" hidden="1">
      <c r="A4744" t="s">
        <v>64</v>
      </c>
      <c r="B4744" t="s">
        <v>2</v>
      </c>
      <c r="C4744" t="s">
        <v>11</v>
      </c>
      <c r="D4744" t="s">
        <v>116</v>
      </c>
      <c r="E4744" t="s">
        <v>521</v>
      </c>
      <c r="F4744" t="str">
        <f t="shared" si="371"/>
        <v>遵义市舞蹈培训</v>
      </c>
      <c r="G4744" t="s">
        <v>167</v>
      </c>
      <c r="H4744" t="s">
        <v>417</v>
      </c>
      <c r="I4744" t="s">
        <v>70</v>
      </c>
      <c r="J4744">
        <v>285</v>
      </c>
      <c r="K4744">
        <v>0</v>
      </c>
      <c r="L4744" s="13">
        <f>VLOOKUP(C4744,'渗透率、续签率'!B:C,2,0)</f>
        <v>9.6000000000000002E-2</v>
      </c>
      <c r="M4744" s="6">
        <v>0</v>
      </c>
      <c r="N4744">
        <v>27</v>
      </c>
      <c r="O4744">
        <v>0</v>
      </c>
      <c r="P4744" s="6">
        <v>0</v>
      </c>
      <c r="Q4744" s="13">
        <v>4.0000000000000001E-3</v>
      </c>
      <c r="R4744" s="13">
        <v>0</v>
      </c>
      <c r="S4744" s="31">
        <v>322</v>
      </c>
      <c r="T4744" s="6">
        <f>VLOOKUP(E4744,'参数设置&amp;汇总'!S:U,3,0)</f>
        <v>0.04</v>
      </c>
      <c r="U4744" s="78">
        <f t="shared" si="370"/>
        <v>1.08</v>
      </c>
      <c r="V4744" s="13">
        <v>0.85000000000000009</v>
      </c>
      <c r="W4744" s="78">
        <f t="shared" si="372"/>
        <v>1.2705882352941176</v>
      </c>
      <c r="X4744" s="1">
        <f>VLOOKUP(E4744,'渗透率、续签率'!AG:AJ,4,0)</f>
        <v>2847</v>
      </c>
      <c r="Y4744" s="1">
        <f t="shared" si="373"/>
        <v>3617.3647058823526</v>
      </c>
      <c r="Z4744">
        <v>24</v>
      </c>
      <c r="AA4744" s="89">
        <f t="shared" si="374"/>
        <v>76869</v>
      </c>
    </row>
    <row r="4745" spans="1:37" hidden="1">
      <c r="A4745" t="s">
        <v>64</v>
      </c>
      <c r="B4745" t="s">
        <v>2</v>
      </c>
      <c r="C4745" t="s">
        <v>11</v>
      </c>
      <c r="D4745" t="s">
        <v>116</v>
      </c>
      <c r="E4745" t="s">
        <v>521</v>
      </c>
      <c r="F4745" t="str">
        <f t="shared" si="371"/>
        <v>邢台市舞蹈培训</v>
      </c>
      <c r="G4745" t="s">
        <v>159</v>
      </c>
      <c r="H4745" t="s">
        <v>418</v>
      </c>
      <c r="I4745" t="s">
        <v>70</v>
      </c>
      <c r="J4745">
        <v>248</v>
      </c>
      <c r="K4745">
        <v>0</v>
      </c>
      <c r="L4745" s="13">
        <f>VLOOKUP(C4745,'渗透率、续签率'!B:C,2,0)</f>
        <v>9.6000000000000002E-2</v>
      </c>
      <c r="M4745" s="6">
        <v>0</v>
      </c>
      <c r="N4745">
        <v>32</v>
      </c>
      <c r="O4745">
        <v>0</v>
      </c>
      <c r="P4745" s="6">
        <v>0</v>
      </c>
      <c r="Q4745" s="13">
        <v>0</v>
      </c>
      <c r="R4745" s="13">
        <v>0</v>
      </c>
      <c r="S4745" s="31">
        <v>381</v>
      </c>
      <c r="T4745" s="6">
        <f>VLOOKUP(E4745,'参数设置&amp;汇总'!S:U,3,0)</f>
        <v>0.04</v>
      </c>
      <c r="U4745" s="78">
        <f t="shared" si="370"/>
        <v>1.28</v>
      </c>
      <c r="V4745" s="13">
        <v>0.85000000000000009</v>
      </c>
      <c r="W4745" s="78">
        <f t="shared" si="372"/>
        <v>1.5058823529411764</v>
      </c>
      <c r="X4745" s="1">
        <f>VLOOKUP(E4745,'渗透率、续签率'!AG:AJ,4,0)</f>
        <v>2847</v>
      </c>
      <c r="Y4745" s="1">
        <f t="shared" si="373"/>
        <v>4287.2470588235292</v>
      </c>
      <c r="Z4745">
        <v>25</v>
      </c>
      <c r="AA4745" s="89">
        <f t="shared" si="374"/>
        <v>91104</v>
      </c>
    </row>
    <row r="4746" spans="1:37" hidden="1">
      <c r="A4746" t="s">
        <v>64</v>
      </c>
      <c r="B4746" t="s">
        <v>2</v>
      </c>
      <c r="C4746" t="s">
        <v>11</v>
      </c>
      <c r="D4746" t="s">
        <v>116</v>
      </c>
      <c r="E4746" t="s">
        <v>521</v>
      </c>
      <c r="F4746" t="str">
        <f t="shared" si="371"/>
        <v>那曲市舞蹈培训</v>
      </c>
      <c r="G4746" t="s">
        <v>237</v>
      </c>
      <c r="H4746" t="s">
        <v>419</v>
      </c>
      <c r="I4746" t="s">
        <v>57</v>
      </c>
      <c r="J4746">
        <v>1</v>
      </c>
      <c r="K4746">
        <v>0</v>
      </c>
      <c r="L4746" s="13">
        <f>VLOOKUP(C4746,'渗透率、续签率'!B:C,2,0)</f>
        <v>9.6000000000000002E-2</v>
      </c>
      <c r="M4746" s="6">
        <v>0</v>
      </c>
      <c r="N4746">
        <v>0</v>
      </c>
      <c r="O4746">
        <v>0</v>
      </c>
      <c r="P4746" s="6">
        <v>0</v>
      </c>
      <c r="Q4746" s="13">
        <v>0</v>
      </c>
      <c r="R4746" s="13">
        <v>0</v>
      </c>
      <c r="S4746" s="31">
        <v>1</v>
      </c>
      <c r="T4746" s="6">
        <f>VLOOKUP(E4746,'参数设置&amp;汇总'!S:U,3,0)</f>
        <v>0.04</v>
      </c>
      <c r="U4746" s="78">
        <f t="shared" si="370"/>
        <v>0</v>
      </c>
      <c r="V4746" s="13">
        <v>0.85000000000000009</v>
      </c>
      <c r="W4746" s="78">
        <f t="shared" si="372"/>
        <v>0</v>
      </c>
      <c r="X4746" s="1">
        <f>VLOOKUP(E4746,'渗透率、续签率'!AG:AJ,4,0)</f>
        <v>2847</v>
      </c>
      <c r="Y4746" s="1">
        <f t="shared" si="373"/>
        <v>0</v>
      </c>
      <c r="Z4746">
        <v>0</v>
      </c>
      <c r="AA4746" s="89">
        <f t="shared" si="374"/>
        <v>0</v>
      </c>
    </row>
    <row r="4747" spans="1:37" hidden="1">
      <c r="A4747" t="s">
        <v>64</v>
      </c>
      <c r="B4747" t="s">
        <v>2</v>
      </c>
      <c r="C4747" t="s">
        <v>11</v>
      </c>
      <c r="D4747" t="s">
        <v>116</v>
      </c>
      <c r="E4747" t="s">
        <v>521</v>
      </c>
      <c r="F4747" t="str">
        <f t="shared" si="371"/>
        <v>邯郸市舞蹈培训</v>
      </c>
      <c r="G4747" t="s">
        <v>159</v>
      </c>
      <c r="H4747" t="s">
        <v>420</v>
      </c>
      <c r="I4747" t="s">
        <v>70</v>
      </c>
      <c r="J4747">
        <v>380</v>
      </c>
      <c r="K4747">
        <v>0</v>
      </c>
      <c r="L4747" s="13">
        <f>VLOOKUP(C4747,'渗透率、续签率'!B:C,2,0)</f>
        <v>9.6000000000000002E-2</v>
      </c>
      <c r="M4747" s="6">
        <v>0</v>
      </c>
      <c r="N4747">
        <v>95</v>
      </c>
      <c r="O4747">
        <v>0</v>
      </c>
      <c r="P4747" s="6">
        <v>0</v>
      </c>
      <c r="Q4747" s="13">
        <v>1.7000000000000001E-2</v>
      </c>
      <c r="R4747" s="13">
        <v>0</v>
      </c>
      <c r="S4747" s="31">
        <v>752</v>
      </c>
      <c r="T4747" s="6">
        <f>VLOOKUP(E4747,'参数设置&amp;汇总'!S:U,3,0)</f>
        <v>0.04</v>
      </c>
      <c r="U4747" s="78">
        <f t="shared" si="370"/>
        <v>3.8000000000000003</v>
      </c>
      <c r="V4747" s="13">
        <v>0.85000000000000009</v>
      </c>
      <c r="W4747" s="78">
        <f t="shared" si="372"/>
        <v>4.4705882352941178</v>
      </c>
      <c r="X4747" s="1">
        <f>VLOOKUP(E4747,'渗透率、续签率'!AG:AJ,4,0)</f>
        <v>2847</v>
      </c>
      <c r="Y4747" s="1">
        <f t="shared" si="373"/>
        <v>12727.764705882353</v>
      </c>
      <c r="Z4747">
        <v>37</v>
      </c>
      <c r="AA4747" s="89">
        <f t="shared" si="374"/>
        <v>270465</v>
      </c>
      <c r="AH4747" s="37"/>
      <c r="AI4747" s="37"/>
      <c r="AK4747" s="37"/>
    </row>
    <row r="4748" spans="1:37" hidden="1">
      <c r="A4748" t="s">
        <v>64</v>
      </c>
      <c r="B4748" t="s">
        <v>2</v>
      </c>
      <c r="C4748" t="s">
        <v>11</v>
      </c>
      <c r="D4748" t="s">
        <v>116</v>
      </c>
      <c r="E4748" t="s">
        <v>521</v>
      </c>
      <c r="F4748" t="str">
        <f t="shared" si="371"/>
        <v>邵阳市舞蹈培训</v>
      </c>
      <c r="G4748" t="s">
        <v>113</v>
      </c>
      <c r="H4748" t="s">
        <v>421</v>
      </c>
      <c r="I4748" t="s">
        <v>68</v>
      </c>
      <c r="J4748">
        <v>193</v>
      </c>
      <c r="K4748">
        <v>0</v>
      </c>
      <c r="L4748" s="13">
        <f>VLOOKUP(C4748,'渗透率、续签率'!B:C,2,0)</f>
        <v>9.6000000000000002E-2</v>
      </c>
      <c r="M4748" s="6">
        <v>0</v>
      </c>
      <c r="N4748">
        <v>40</v>
      </c>
      <c r="O4748">
        <v>0</v>
      </c>
      <c r="P4748" s="6">
        <v>0</v>
      </c>
      <c r="Q4748" s="13">
        <v>0</v>
      </c>
      <c r="R4748" s="13">
        <v>0</v>
      </c>
      <c r="S4748" s="31">
        <v>367</v>
      </c>
      <c r="T4748" s="6">
        <f>VLOOKUP(E4748,'参数设置&amp;汇总'!S:U,3,0)</f>
        <v>0.04</v>
      </c>
      <c r="U4748" s="78">
        <f t="shared" si="370"/>
        <v>1.6</v>
      </c>
      <c r="V4748" s="13">
        <v>0.85000000000000009</v>
      </c>
      <c r="W4748" s="78">
        <f t="shared" si="372"/>
        <v>1.8823529411764706</v>
      </c>
      <c r="X4748" s="1">
        <f>VLOOKUP(E4748,'渗透率、续签率'!AG:AJ,4,0)</f>
        <v>2847</v>
      </c>
      <c r="Y4748" s="1">
        <f t="shared" si="373"/>
        <v>5359.0588235294117</v>
      </c>
      <c r="Z4748">
        <v>13</v>
      </c>
      <c r="AA4748" s="89">
        <f t="shared" si="374"/>
        <v>113880</v>
      </c>
    </row>
    <row r="4749" spans="1:37" hidden="1">
      <c r="A4749" t="s">
        <v>64</v>
      </c>
      <c r="B4749" t="s">
        <v>2</v>
      </c>
      <c r="C4749" t="s">
        <v>11</v>
      </c>
      <c r="D4749" t="s">
        <v>116</v>
      </c>
      <c r="E4749" t="s">
        <v>521</v>
      </c>
      <c r="F4749" t="str">
        <f t="shared" si="371"/>
        <v>郴州市舞蹈培训</v>
      </c>
      <c r="G4749" t="s">
        <v>113</v>
      </c>
      <c r="H4749" t="s">
        <v>422</v>
      </c>
      <c r="I4749" t="s">
        <v>68</v>
      </c>
      <c r="J4749">
        <v>156</v>
      </c>
      <c r="K4749">
        <v>0</v>
      </c>
      <c r="L4749" s="13">
        <f>VLOOKUP(C4749,'渗透率、续签率'!B:C,2,0)</f>
        <v>9.6000000000000002E-2</v>
      </c>
      <c r="M4749" s="6">
        <v>0</v>
      </c>
      <c r="N4749">
        <v>33</v>
      </c>
      <c r="O4749">
        <v>0</v>
      </c>
      <c r="P4749" s="6">
        <v>0</v>
      </c>
      <c r="Q4749" s="13">
        <v>0</v>
      </c>
      <c r="R4749" s="13">
        <v>0</v>
      </c>
      <c r="S4749" s="31">
        <v>310</v>
      </c>
      <c r="T4749" s="6">
        <f>VLOOKUP(E4749,'参数设置&amp;汇总'!S:U,3,0)</f>
        <v>0.04</v>
      </c>
      <c r="U4749" s="78">
        <f t="shared" si="370"/>
        <v>1.32</v>
      </c>
      <c r="V4749" s="13">
        <v>0.85000000000000009</v>
      </c>
      <c r="W4749" s="78">
        <f t="shared" si="372"/>
        <v>1.552941176470588</v>
      </c>
      <c r="X4749" s="1">
        <f>VLOOKUP(E4749,'渗透率、续签率'!AG:AJ,4,0)</f>
        <v>2847</v>
      </c>
      <c r="Y4749" s="1">
        <f t="shared" si="373"/>
        <v>4421.2235294117645</v>
      </c>
      <c r="Z4749">
        <v>13</v>
      </c>
      <c r="AA4749" s="89">
        <f t="shared" si="374"/>
        <v>93951</v>
      </c>
    </row>
    <row r="4750" spans="1:37" hidden="1">
      <c r="A4750" t="s">
        <v>64</v>
      </c>
      <c r="B4750" t="s">
        <v>2</v>
      </c>
      <c r="C4750" t="s">
        <v>11</v>
      </c>
      <c r="D4750" t="s">
        <v>116</v>
      </c>
      <c r="E4750" t="s">
        <v>521</v>
      </c>
      <c r="F4750" t="str">
        <f t="shared" si="371"/>
        <v>鄂尔多斯市舞蹈培训</v>
      </c>
      <c r="G4750" t="s">
        <v>142</v>
      </c>
      <c r="H4750" t="s">
        <v>423</v>
      </c>
      <c r="I4750" t="s">
        <v>70</v>
      </c>
      <c r="J4750">
        <v>77</v>
      </c>
      <c r="K4750">
        <v>0</v>
      </c>
      <c r="L4750" s="13">
        <f>VLOOKUP(C4750,'渗透率、续签率'!B:C,2,0)</f>
        <v>9.6000000000000002E-2</v>
      </c>
      <c r="M4750" s="6">
        <v>0</v>
      </c>
      <c r="N4750">
        <v>18</v>
      </c>
      <c r="O4750">
        <v>0</v>
      </c>
      <c r="P4750" s="6">
        <v>0</v>
      </c>
      <c r="Q4750" s="13">
        <v>9.6000000000000002E-2</v>
      </c>
      <c r="R4750" s="13">
        <v>0</v>
      </c>
      <c r="S4750" s="31">
        <v>152</v>
      </c>
      <c r="T4750" s="6">
        <f>VLOOKUP(E4750,'参数设置&amp;汇总'!S:U,3,0)</f>
        <v>0.04</v>
      </c>
      <c r="U4750" s="78">
        <f t="shared" si="370"/>
        <v>0.72</v>
      </c>
      <c r="V4750" s="13">
        <v>0.85000000000000009</v>
      </c>
      <c r="W4750" s="78">
        <f t="shared" si="372"/>
        <v>0.84705882352941164</v>
      </c>
      <c r="X4750" s="1">
        <f>VLOOKUP(E4750,'渗透率、续签率'!AG:AJ,4,0)</f>
        <v>2847</v>
      </c>
      <c r="Y4750" s="1">
        <f t="shared" si="373"/>
        <v>2411.5764705882348</v>
      </c>
      <c r="Z4750">
        <v>3</v>
      </c>
      <c r="AA4750" s="89">
        <f t="shared" si="374"/>
        <v>51246</v>
      </c>
      <c r="AH4750" s="37"/>
      <c r="AI4750" s="37"/>
      <c r="AK4750" s="37"/>
    </row>
    <row r="4751" spans="1:37" hidden="1">
      <c r="A4751" t="s">
        <v>64</v>
      </c>
      <c r="B4751" t="s">
        <v>2</v>
      </c>
      <c r="C4751" t="s">
        <v>11</v>
      </c>
      <c r="D4751" t="s">
        <v>116</v>
      </c>
      <c r="E4751" t="s">
        <v>521</v>
      </c>
      <c r="F4751" t="str">
        <f t="shared" si="371"/>
        <v>鄂州市舞蹈培训</v>
      </c>
      <c r="G4751" t="s">
        <v>81</v>
      </c>
      <c r="H4751" t="s">
        <v>424</v>
      </c>
      <c r="I4751" t="s">
        <v>68</v>
      </c>
      <c r="J4751">
        <v>49</v>
      </c>
      <c r="K4751">
        <v>0</v>
      </c>
      <c r="L4751" s="13">
        <f>VLOOKUP(C4751,'渗透率、续签率'!B:C,2,0)</f>
        <v>9.6000000000000002E-2</v>
      </c>
      <c r="M4751" s="6">
        <v>0</v>
      </c>
      <c r="N4751">
        <v>13</v>
      </c>
      <c r="O4751">
        <v>0</v>
      </c>
      <c r="P4751" s="6">
        <v>0</v>
      </c>
      <c r="Q4751" s="13">
        <v>0</v>
      </c>
      <c r="R4751" s="13">
        <v>0</v>
      </c>
      <c r="S4751" s="31">
        <v>100</v>
      </c>
      <c r="T4751" s="6">
        <f>VLOOKUP(E4751,'参数设置&amp;汇总'!S:U,3,0)</f>
        <v>0.04</v>
      </c>
      <c r="U4751" s="78">
        <f t="shared" si="370"/>
        <v>0.52</v>
      </c>
      <c r="V4751" s="13">
        <v>0.85000000000000009</v>
      </c>
      <c r="W4751" s="78">
        <f t="shared" si="372"/>
        <v>0.61176470588235288</v>
      </c>
      <c r="X4751" s="1">
        <f>VLOOKUP(E4751,'渗透率、续签率'!AG:AJ,4,0)</f>
        <v>2847</v>
      </c>
      <c r="Y4751" s="1">
        <f t="shared" si="373"/>
        <v>1741.6941176470586</v>
      </c>
      <c r="Z4751">
        <v>5</v>
      </c>
      <c r="AA4751" s="89">
        <f t="shared" si="374"/>
        <v>37011</v>
      </c>
    </row>
    <row r="4752" spans="1:37" hidden="1">
      <c r="A4752" t="s">
        <v>64</v>
      </c>
      <c r="B4752" t="s">
        <v>2</v>
      </c>
      <c r="C4752" t="s">
        <v>11</v>
      </c>
      <c r="D4752" t="s">
        <v>116</v>
      </c>
      <c r="E4752" t="s">
        <v>521</v>
      </c>
      <c r="F4752" t="str">
        <f t="shared" si="371"/>
        <v>酒泉市舞蹈培训</v>
      </c>
      <c r="G4752" t="s">
        <v>132</v>
      </c>
      <c r="H4752" t="s">
        <v>425</v>
      </c>
      <c r="I4752" t="s">
        <v>70</v>
      </c>
      <c r="J4752">
        <v>46</v>
      </c>
      <c r="K4752">
        <v>0</v>
      </c>
      <c r="L4752" s="13">
        <f>VLOOKUP(C4752,'渗透率、续签率'!B:C,2,0)</f>
        <v>9.6000000000000002E-2</v>
      </c>
      <c r="M4752" s="6">
        <v>0</v>
      </c>
      <c r="N4752">
        <v>0</v>
      </c>
      <c r="O4752">
        <v>0</v>
      </c>
      <c r="P4752" s="6">
        <v>0</v>
      </c>
      <c r="Q4752" s="13">
        <v>0</v>
      </c>
      <c r="R4752" s="13">
        <v>0</v>
      </c>
      <c r="S4752" s="31">
        <v>42</v>
      </c>
      <c r="T4752" s="6">
        <f>VLOOKUP(E4752,'参数设置&amp;汇总'!S:U,3,0)</f>
        <v>0.04</v>
      </c>
      <c r="U4752" s="78">
        <f t="shared" si="370"/>
        <v>0</v>
      </c>
      <c r="V4752" s="13">
        <v>0.85000000000000009</v>
      </c>
      <c r="W4752" s="78">
        <f t="shared" si="372"/>
        <v>0</v>
      </c>
      <c r="X4752" s="1">
        <f>VLOOKUP(E4752,'渗透率、续签率'!AG:AJ,4,0)</f>
        <v>2847</v>
      </c>
      <c r="Y4752" s="1">
        <f t="shared" si="373"/>
        <v>0</v>
      </c>
      <c r="Z4752">
        <v>0</v>
      </c>
      <c r="AA4752" s="89">
        <f t="shared" si="374"/>
        <v>0</v>
      </c>
      <c r="AH4752" s="37"/>
      <c r="AI4752" s="37"/>
      <c r="AK4752" s="37"/>
    </row>
    <row r="4753" spans="1:37" hidden="1">
      <c r="A4753" t="s">
        <v>64</v>
      </c>
      <c r="B4753" t="s">
        <v>2</v>
      </c>
      <c r="C4753" t="s">
        <v>11</v>
      </c>
      <c r="D4753" t="s">
        <v>116</v>
      </c>
      <c r="E4753" t="s">
        <v>521</v>
      </c>
      <c r="F4753" t="str">
        <f t="shared" si="371"/>
        <v>金华市舞蹈培训</v>
      </c>
      <c r="G4753" t="s">
        <v>79</v>
      </c>
      <c r="H4753" t="s">
        <v>426</v>
      </c>
      <c r="I4753" t="s">
        <v>68</v>
      </c>
      <c r="J4753">
        <v>555</v>
      </c>
      <c r="K4753">
        <v>0</v>
      </c>
      <c r="L4753" s="13">
        <f>VLOOKUP(C4753,'渗透率、续签率'!B:C,2,0)</f>
        <v>9.6000000000000002E-2</v>
      </c>
      <c r="M4753" s="6">
        <v>0</v>
      </c>
      <c r="N4753">
        <v>233</v>
      </c>
      <c r="O4753">
        <v>0</v>
      </c>
      <c r="P4753" s="6">
        <v>0</v>
      </c>
      <c r="Q4753" s="13">
        <v>4.3999999999999997E-2</v>
      </c>
      <c r="R4753" s="13">
        <v>0.02</v>
      </c>
      <c r="S4753" s="31">
        <v>1570</v>
      </c>
      <c r="T4753" s="6">
        <f>VLOOKUP(E4753,'参数设置&amp;汇总'!S:U,3,0)</f>
        <v>0.04</v>
      </c>
      <c r="U4753" s="78">
        <f t="shared" si="370"/>
        <v>9.32</v>
      </c>
      <c r="V4753" s="13">
        <v>0.85000000000000009</v>
      </c>
      <c r="W4753" s="78">
        <f t="shared" si="372"/>
        <v>10.96470588235294</v>
      </c>
      <c r="X4753" s="1">
        <f>VLOOKUP(E4753,'渗透率、续签率'!AG:AJ,4,0)</f>
        <v>2847</v>
      </c>
      <c r="Y4753" s="1">
        <f t="shared" si="373"/>
        <v>31216.517647058819</v>
      </c>
      <c r="Z4753">
        <v>101</v>
      </c>
      <c r="AA4753" s="89">
        <f t="shared" si="374"/>
        <v>663351</v>
      </c>
      <c r="AH4753" s="37"/>
      <c r="AI4753" s="37"/>
      <c r="AK4753" s="37"/>
    </row>
    <row r="4754" spans="1:37" hidden="1">
      <c r="A4754" t="s">
        <v>64</v>
      </c>
      <c r="B4754" t="s">
        <v>2</v>
      </c>
      <c r="C4754" t="s">
        <v>11</v>
      </c>
      <c r="D4754" t="s">
        <v>116</v>
      </c>
      <c r="E4754" t="s">
        <v>521</v>
      </c>
      <c r="F4754" t="str">
        <f t="shared" si="371"/>
        <v>金昌市舞蹈培训</v>
      </c>
      <c r="G4754" t="s">
        <v>132</v>
      </c>
      <c r="H4754" t="s">
        <v>427</v>
      </c>
      <c r="I4754" t="s">
        <v>70</v>
      </c>
      <c r="J4754">
        <v>10</v>
      </c>
      <c r="K4754">
        <v>0</v>
      </c>
      <c r="L4754" s="13">
        <f>VLOOKUP(C4754,'渗透率、续签率'!B:C,2,0)</f>
        <v>9.6000000000000002E-2</v>
      </c>
      <c r="M4754" s="6">
        <v>0</v>
      </c>
      <c r="N4754">
        <v>3</v>
      </c>
      <c r="O4754">
        <v>0</v>
      </c>
      <c r="P4754" s="6">
        <v>0</v>
      </c>
      <c r="Q4754" s="13">
        <v>0</v>
      </c>
      <c r="R4754" s="13">
        <v>0</v>
      </c>
      <c r="S4754" s="31">
        <v>20</v>
      </c>
      <c r="T4754" s="6">
        <f>VLOOKUP(E4754,'参数设置&amp;汇总'!S:U,3,0)</f>
        <v>0.04</v>
      </c>
      <c r="U4754" s="78">
        <f t="shared" si="370"/>
        <v>0.12</v>
      </c>
      <c r="V4754" s="13">
        <v>0.85000000000000009</v>
      </c>
      <c r="W4754" s="78">
        <f t="shared" si="372"/>
        <v>0.14117647058823526</v>
      </c>
      <c r="X4754" s="1">
        <f>VLOOKUP(E4754,'渗透率、续签率'!AG:AJ,4,0)</f>
        <v>2847</v>
      </c>
      <c r="Y4754" s="1">
        <f t="shared" si="373"/>
        <v>401.92941176470578</v>
      </c>
      <c r="Z4754">
        <v>0</v>
      </c>
      <c r="AA4754" s="89">
        <f t="shared" si="374"/>
        <v>8541</v>
      </c>
      <c r="AH4754" s="37"/>
      <c r="AI4754" s="37"/>
      <c r="AK4754" s="37"/>
    </row>
    <row r="4755" spans="1:37" hidden="1">
      <c r="A4755" t="s">
        <v>64</v>
      </c>
      <c r="B4755" t="s">
        <v>2</v>
      </c>
      <c r="C4755" t="s">
        <v>11</v>
      </c>
      <c r="D4755" t="s">
        <v>116</v>
      </c>
      <c r="E4755" t="s">
        <v>521</v>
      </c>
      <c r="F4755" t="str">
        <f t="shared" si="371"/>
        <v>钦州市舞蹈培训</v>
      </c>
      <c r="G4755" t="s">
        <v>88</v>
      </c>
      <c r="H4755" t="s">
        <v>428</v>
      </c>
      <c r="I4755" t="s">
        <v>68</v>
      </c>
      <c r="J4755">
        <v>76</v>
      </c>
      <c r="K4755">
        <v>0</v>
      </c>
      <c r="L4755" s="13">
        <f>VLOOKUP(C4755,'渗透率、续签率'!B:C,2,0)</f>
        <v>9.6000000000000002E-2</v>
      </c>
      <c r="M4755" s="6">
        <v>0</v>
      </c>
      <c r="N4755">
        <v>8</v>
      </c>
      <c r="O4755">
        <v>0</v>
      </c>
      <c r="P4755" s="6">
        <v>0</v>
      </c>
      <c r="Q4755" s="13">
        <v>0</v>
      </c>
      <c r="R4755" s="13">
        <v>0</v>
      </c>
      <c r="S4755" s="31">
        <v>101</v>
      </c>
      <c r="T4755" s="6">
        <f>VLOOKUP(E4755,'参数设置&amp;汇总'!S:U,3,0)</f>
        <v>0.04</v>
      </c>
      <c r="U4755" s="78">
        <f t="shared" si="370"/>
        <v>0.32</v>
      </c>
      <c r="V4755" s="13">
        <v>0.85000000000000009</v>
      </c>
      <c r="W4755" s="78">
        <f t="shared" si="372"/>
        <v>0.37647058823529411</v>
      </c>
      <c r="X4755" s="1">
        <f>VLOOKUP(E4755,'渗透率、续签率'!AG:AJ,4,0)</f>
        <v>2847</v>
      </c>
      <c r="Y4755" s="1">
        <f t="shared" si="373"/>
        <v>1071.8117647058823</v>
      </c>
      <c r="Z4755">
        <v>6</v>
      </c>
      <c r="AA4755" s="89">
        <f t="shared" si="374"/>
        <v>22776</v>
      </c>
      <c r="AH4755" s="37"/>
      <c r="AI4755" s="37"/>
      <c r="AK4755" s="37"/>
    </row>
    <row r="4756" spans="1:37" hidden="1">
      <c r="A4756" t="s">
        <v>64</v>
      </c>
      <c r="B4756" t="s">
        <v>2</v>
      </c>
      <c r="C4756" t="s">
        <v>11</v>
      </c>
      <c r="D4756" t="s">
        <v>116</v>
      </c>
      <c r="E4756" t="s">
        <v>521</v>
      </c>
      <c r="F4756" t="str">
        <f t="shared" si="371"/>
        <v>铁岭市舞蹈培训</v>
      </c>
      <c r="G4756" t="s">
        <v>101</v>
      </c>
      <c r="H4756" t="s">
        <v>429</v>
      </c>
      <c r="I4756" t="s">
        <v>70</v>
      </c>
      <c r="J4756">
        <v>79</v>
      </c>
      <c r="K4756">
        <v>0</v>
      </c>
      <c r="L4756" s="13">
        <f>VLOOKUP(C4756,'渗透率、续签率'!B:C,2,0)</f>
        <v>9.6000000000000002E-2</v>
      </c>
      <c r="M4756" s="6">
        <v>0</v>
      </c>
      <c r="N4756">
        <v>7</v>
      </c>
      <c r="O4756">
        <v>0</v>
      </c>
      <c r="P4756" s="6">
        <v>0</v>
      </c>
      <c r="Q4756" s="13">
        <v>5.7000000000000002E-2</v>
      </c>
      <c r="R4756" s="13">
        <v>0</v>
      </c>
      <c r="S4756" s="31">
        <v>118</v>
      </c>
      <c r="T4756" s="6">
        <f>VLOOKUP(E4756,'参数设置&amp;汇总'!S:U,3,0)</f>
        <v>0.04</v>
      </c>
      <c r="U4756" s="78">
        <f t="shared" si="370"/>
        <v>0.28000000000000003</v>
      </c>
      <c r="V4756" s="13">
        <v>0.85000000000000009</v>
      </c>
      <c r="W4756" s="78">
        <f t="shared" si="372"/>
        <v>0.32941176470588235</v>
      </c>
      <c r="X4756" s="1">
        <f>VLOOKUP(E4756,'渗透率、续签率'!AG:AJ,4,0)</f>
        <v>2847</v>
      </c>
      <c r="Y4756" s="1">
        <f t="shared" si="373"/>
        <v>937.83529411764709</v>
      </c>
      <c r="Z4756">
        <v>3</v>
      </c>
      <c r="AA4756" s="89">
        <f t="shared" si="374"/>
        <v>19929</v>
      </c>
    </row>
    <row r="4757" spans="1:37" hidden="1">
      <c r="A4757" t="s">
        <v>64</v>
      </c>
      <c r="B4757" t="s">
        <v>2</v>
      </c>
      <c r="C4757" t="s">
        <v>11</v>
      </c>
      <c r="D4757" t="s">
        <v>116</v>
      </c>
      <c r="E4757" t="s">
        <v>521</v>
      </c>
      <c r="F4757" t="str">
        <f t="shared" si="371"/>
        <v>铁门关市舞蹈培训</v>
      </c>
      <c r="G4757" t="s">
        <v>145</v>
      </c>
      <c r="H4757" t="s">
        <v>430</v>
      </c>
      <c r="I4757" t="s">
        <v>70</v>
      </c>
      <c r="J4757">
        <v>0</v>
      </c>
      <c r="K4757">
        <v>0</v>
      </c>
      <c r="L4757" s="13">
        <f>VLOOKUP(C4757,'渗透率、续签率'!B:C,2,0)</f>
        <v>9.6000000000000002E-2</v>
      </c>
      <c r="M4757" s="6">
        <v>0</v>
      </c>
      <c r="N4757">
        <v>0</v>
      </c>
      <c r="O4757">
        <v>0</v>
      </c>
      <c r="P4757" s="6">
        <v>0</v>
      </c>
      <c r="Q4757" s="13">
        <v>0</v>
      </c>
      <c r="R4757" s="13">
        <v>0</v>
      </c>
      <c r="S4757" s="31">
        <v>0</v>
      </c>
      <c r="T4757" s="6">
        <f>VLOOKUP(E4757,'参数设置&amp;汇总'!S:U,3,0)</f>
        <v>0.04</v>
      </c>
      <c r="U4757" s="78">
        <f t="shared" si="370"/>
        <v>0</v>
      </c>
      <c r="V4757" s="13">
        <v>0.85000000000000009</v>
      </c>
      <c r="W4757" s="78">
        <f t="shared" si="372"/>
        <v>0</v>
      </c>
      <c r="X4757" s="1">
        <f>VLOOKUP(E4757,'渗透率、续签率'!AG:AJ,4,0)</f>
        <v>2847</v>
      </c>
      <c r="Y4757" s="1">
        <f t="shared" si="373"/>
        <v>0</v>
      </c>
      <c r="Z4757">
        <v>0</v>
      </c>
      <c r="AA4757" s="89">
        <f t="shared" si="374"/>
        <v>0</v>
      </c>
    </row>
    <row r="4758" spans="1:37" hidden="1">
      <c r="A4758" t="s">
        <v>64</v>
      </c>
      <c r="B4758" t="s">
        <v>2</v>
      </c>
      <c r="C4758" t="s">
        <v>11</v>
      </c>
      <c r="D4758" t="s">
        <v>116</v>
      </c>
      <c r="E4758" t="s">
        <v>521</v>
      </c>
      <c r="F4758" t="str">
        <f t="shared" si="371"/>
        <v>铜仁市舞蹈培训</v>
      </c>
      <c r="G4758" t="s">
        <v>167</v>
      </c>
      <c r="H4758" t="s">
        <v>431</v>
      </c>
      <c r="I4758" t="s">
        <v>70</v>
      </c>
      <c r="J4758">
        <v>113</v>
      </c>
      <c r="K4758">
        <v>0</v>
      </c>
      <c r="L4758" s="13">
        <f>VLOOKUP(C4758,'渗透率、续签率'!B:C,2,0)</f>
        <v>9.6000000000000002E-2</v>
      </c>
      <c r="M4758" s="6">
        <v>0</v>
      </c>
      <c r="N4758">
        <v>9</v>
      </c>
      <c r="O4758">
        <v>0</v>
      </c>
      <c r="P4758" s="6">
        <v>0</v>
      </c>
      <c r="Q4758" s="13">
        <v>0</v>
      </c>
      <c r="R4758" s="13">
        <v>0</v>
      </c>
      <c r="S4758" s="31">
        <v>142</v>
      </c>
      <c r="T4758" s="6">
        <f>VLOOKUP(E4758,'参数设置&amp;汇总'!S:U,3,0)</f>
        <v>0.04</v>
      </c>
      <c r="U4758" s="78">
        <f t="shared" si="370"/>
        <v>0.36</v>
      </c>
      <c r="V4758" s="13">
        <v>0.85000000000000009</v>
      </c>
      <c r="W4758" s="78">
        <f t="shared" si="372"/>
        <v>0.42352941176470582</v>
      </c>
      <c r="X4758" s="1">
        <f>VLOOKUP(E4758,'渗透率、续签率'!AG:AJ,4,0)</f>
        <v>2847</v>
      </c>
      <c r="Y4758" s="1">
        <f t="shared" si="373"/>
        <v>1205.7882352941174</v>
      </c>
      <c r="Z4758">
        <v>4</v>
      </c>
      <c r="AA4758" s="89">
        <f t="shared" si="374"/>
        <v>25623</v>
      </c>
      <c r="AH4758" s="37"/>
      <c r="AI4758" s="37"/>
      <c r="AK4758" s="37"/>
    </row>
    <row r="4759" spans="1:37" hidden="1">
      <c r="A4759" t="s">
        <v>64</v>
      </c>
      <c r="B4759" t="s">
        <v>2</v>
      </c>
      <c r="C4759" t="s">
        <v>11</v>
      </c>
      <c r="D4759" t="s">
        <v>116</v>
      </c>
      <c r="E4759" t="s">
        <v>521</v>
      </c>
      <c r="F4759" t="str">
        <f t="shared" si="371"/>
        <v>铜川市舞蹈培训</v>
      </c>
      <c r="G4759" t="s">
        <v>108</v>
      </c>
      <c r="H4759" t="s">
        <v>432</v>
      </c>
      <c r="I4759" t="s">
        <v>70</v>
      </c>
      <c r="J4759">
        <v>24</v>
      </c>
      <c r="K4759">
        <v>0</v>
      </c>
      <c r="L4759" s="13">
        <f>VLOOKUP(C4759,'渗透率、续签率'!B:C,2,0)</f>
        <v>9.6000000000000002E-2</v>
      </c>
      <c r="M4759" s="6">
        <v>0</v>
      </c>
      <c r="N4759">
        <v>0</v>
      </c>
      <c r="O4759">
        <v>0</v>
      </c>
      <c r="P4759" s="6">
        <v>0</v>
      </c>
      <c r="Q4759" s="13">
        <v>0</v>
      </c>
      <c r="R4759" s="13">
        <v>0</v>
      </c>
      <c r="S4759" s="31">
        <v>22</v>
      </c>
      <c r="T4759" s="6">
        <f>VLOOKUP(E4759,'参数设置&amp;汇总'!S:U,3,0)</f>
        <v>0.04</v>
      </c>
      <c r="U4759" s="78">
        <f t="shared" si="370"/>
        <v>0</v>
      </c>
      <c r="V4759" s="13">
        <v>0.85000000000000009</v>
      </c>
      <c r="W4759" s="78">
        <f t="shared" si="372"/>
        <v>0</v>
      </c>
      <c r="X4759" s="1">
        <f>VLOOKUP(E4759,'渗透率、续签率'!AG:AJ,4,0)</f>
        <v>2847</v>
      </c>
      <c r="Y4759" s="1">
        <f t="shared" si="373"/>
        <v>0</v>
      </c>
      <c r="Z4759">
        <v>0</v>
      </c>
      <c r="AA4759" s="89">
        <f t="shared" si="374"/>
        <v>0</v>
      </c>
      <c r="AH4759" s="37"/>
      <c r="AI4759" s="37"/>
      <c r="AK4759" s="37"/>
    </row>
    <row r="4760" spans="1:37" hidden="1">
      <c r="A4760" t="s">
        <v>64</v>
      </c>
      <c r="B4760" t="s">
        <v>2</v>
      </c>
      <c r="C4760" t="s">
        <v>11</v>
      </c>
      <c r="D4760" t="s">
        <v>116</v>
      </c>
      <c r="E4760" t="s">
        <v>521</v>
      </c>
      <c r="F4760" t="str">
        <f t="shared" si="371"/>
        <v>铜陵市舞蹈培训</v>
      </c>
      <c r="G4760" t="s">
        <v>94</v>
      </c>
      <c r="H4760" t="s">
        <v>433</v>
      </c>
      <c r="I4760" t="s">
        <v>68</v>
      </c>
      <c r="J4760">
        <v>37</v>
      </c>
      <c r="K4760">
        <v>0</v>
      </c>
      <c r="L4760" s="13">
        <f>VLOOKUP(C4760,'渗透率、续签率'!B:C,2,0)</f>
        <v>9.6000000000000002E-2</v>
      </c>
      <c r="M4760" s="6">
        <v>0</v>
      </c>
      <c r="N4760">
        <v>2</v>
      </c>
      <c r="O4760">
        <v>0</v>
      </c>
      <c r="P4760" s="6">
        <v>0</v>
      </c>
      <c r="Q4760" s="13">
        <v>0</v>
      </c>
      <c r="R4760" s="13">
        <v>0</v>
      </c>
      <c r="S4760" s="31">
        <v>49</v>
      </c>
      <c r="T4760" s="6">
        <f>VLOOKUP(E4760,'参数设置&amp;汇总'!S:U,3,0)</f>
        <v>0.04</v>
      </c>
      <c r="U4760" s="78">
        <f t="shared" si="370"/>
        <v>0.08</v>
      </c>
      <c r="V4760" s="13">
        <v>0.85000000000000009</v>
      </c>
      <c r="W4760" s="78">
        <f t="shared" si="372"/>
        <v>9.4117647058823528E-2</v>
      </c>
      <c r="X4760" s="1">
        <f>VLOOKUP(E4760,'渗透率、续签率'!AG:AJ,4,0)</f>
        <v>2847</v>
      </c>
      <c r="Y4760" s="1">
        <f t="shared" si="373"/>
        <v>267.95294117647057</v>
      </c>
      <c r="Z4760">
        <v>3</v>
      </c>
      <c r="AA4760" s="89">
        <f t="shared" si="374"/>
        <v>5694</v>
      </c>
      <c r="AH4760" s="37"/>
      <c r="AI4760" s="37"/>
      <c r="AK4760" s="37"/>
    </row>
    <row r="4761" spans="1:37" hidden="1">
      <c r="A4761" t="s">
        <v>64</v>
      </c>
      <c r="B4761" t="s">
        <v>2</v>
      </c>
      <c r="C4761" t="s">
        <v>11</v>
      </c>
      <c r="D4761" t="s">
        <v>116</v>
      </c>
      <c r="E4761" t="s">
        <v>521</v>
      </c>
      <c r="F4761" t="str">
        <f t="shared" si="371"/>
        <v>银川市舞蹈培训</v>
      </c>
      <c r="G4761" t="s">
        <v>129</v>
      </c>
      <c r="H4761" t="s">
        <v>434</v>
      </c>
      <c r="I4761" t="s">
        <v>70</v>
      </c>
      <c r="J4761">
        <v>151</v>
      </c>
      <c r="K4761">
        <v>0</v>
      </c>
      <c r="L4761" s="13">
        <f>VLOOKUP(C4761,'渗透率、续签率'!B:C,2,0)</f>
        <v>9.6000000000000002E-2</v>
      </c>
      <c r="M4761" s="6">
        <v>0</v>
      </c>
      <c r="N4761">
        <v>100</v>
      </c>
      <c r="O4761">
        <v>0</v>
      </c>
      <c r="P4761" s="6">
        <v>0</v>
      </c>
      <c r="Q4761" s="13">
        <v>0</v>
      </c>
      <c r="R4761" s="13">
        <v>0</v>
      </c>
      <c r="S4761" s="31">
        <v>638</v>
      </c>
      <c r="T4761" s="6">
        <f>VLOOKUP(E4761,'参数设置&amp;汇总'!S:U,3,0)</f>
        <v>0.04</v>
      </c>
      <c r="U4761" s="78">
        <f t="shared" si="370"/>
        <v>4</v>
      </c>
      <c r="V4761" s="13">
        <v>0.85000000000000009</v>
      </c>
      <c r="W4761" s="78">
        <f t="shared" si="372"/>
        <v>4.7058823529411757</v>
      </c>
      <c r="X4761" s="1">
        <f>VLOOKUP(E4761,'渗透率、续签率'!AG:AJ,4,0)</f>
        <v>2847</v>
      </c>
      <c r="Y4761" s="1">
        <f t="shared" si="373"/>
        <v>13397.647058823528</v>
      </c>
      <c r="Z4761">
        <v>11</v>
      </c>
      <c r="AA4761" s="89">
        <f t="shared" si="374"/>
        <v>284700</v>
      </c>
      <c r="AH4761" s="37"/>
      <c r="AI4761" s="37"/>
      <c r="AK4761" s="37"/>
    </row>
    <row r="4762" spans="1:37" hidden="1">
      <c r="A4762" t="s">
        <v>64</v>
      </c>
      <c r="B4762" t="s">
        <v>2</v>
      </c>
      <c r="C4762" t="s">
        <v>11</v>
      </c>
      <c r="D4762" t="s">
        <v>116</v>
      </c>
      <c r="E4762" t="s">
        <v>521</v>
      </c>
      <c r="F4762" t="str">
        <f t="shared" si="371"/>
        <v>锡林郭勒盟舞蹈培训</v>
      </c>
      <c r="G4762" t="s">
        <v>142</v>
      </c>
      <c r="H4762" t="s">
        <v>435</v>
      </c>
      <c r="I4762" t="s">
        <v>70</v>
      </c>
      <c r="J4762">
        <v>47</v>
      </c>
      <c r="K4762">
        <v>0</v>
      </c>
      <c r="L4762" s="13">
        <f>VLOOKUP(C4762,'渗透率、续签率'!B:C,2,0)</f>
        <v>9.6000000000000002E-2</v>
      </c>
      <c r="M4762" s="6">
        <v>0</v>
      </c>
      <c r="N4762">
        <v>7</v>
      </c>
      <c r="O4762">
        <v>0</v>
      </c>
      <c r="P4762" s="6">
        <v>0</v>
      </c>
      <c r="Q4762" s="13">
        <v>0</v>
      </c>
      <c r="R4762" s="13">
        <v>0</v>
      </c>
      <c r="S4762" s="31">
        <v>74</v>
      </c>
      <c r="T4762" s="6">
        <f>VLOOKUP(E4762,'参数设置&amp;汇总'!S:U,3,0)</f>
        <v>0.04</v>
      </c>
      <c r="U4762" s="78">
        <f t="shared" si="370"/>
        <v>0.28000000000000003</v>
      </c>
      <c r="V4762" s="13">
        <v>0.85000000000000009</v>
      </c>
      <c r="W4762" s="78">
        <f t="shared" si="372"/>
        <v>0.32941176470588235</v>
      </c>
      <c r="X4762" s="1">
        <f>VLOOKUP(E4762,'渗透率、续签率'!AG:AJ,4,0)</f>
        <v>2847</v>
      </c>
      <c r="Y4762" s="1">
        <f t="shared" si="373"/>
        <v>937.83529411764709</v>
      </c>
      <c r="Z4762">
        <v>1</v>
      </c>
      <c r="AA4762" s="89">
        <f t="shared" si="374"/>
        <v>19929</v>
      </c>
    </row>
    <row r="4763" spans="1:37" hidden="1">
      <c r="A4763" t="s">
        <v>64</v>
      </c>
      <c r="B4763" t="s">
        <v>2</v>
      </c>
      <c r="C4763" t="s">
        <v>11</v>
      </c>
      <c r="D4763" t="s">
        <v>116</v>
      </c>
      <c r="E4763" t="s">
        <v>521</v>
      </c>
      <c r="F4763" t="str">
        <f t="shared" si="371"/>
        <v>锦州市舞蹈培训</v>
      </c>
      <c r="G4763" t="s">
        <v>101</v>
      </c>
      <c r="H4763" t="s">
        <v>436</v>
      </c>
      <c r="I4763" t="s">
        <v>70</v>
      </c>
      <c r="J4763">
        <v>109</v>
      </c>
      <c r="K4763">
        <v>0</v>
      </c>
      <c r="L4763" s="13">
        <f>VLOOKUP(C4763,'渗透率、续签率'!B:C,2,0)</f>
        <v>9.6000000000000002E-2</v>
      </c>
      <c r="M4763" s="6">
        <v>0</v>
      </c>
      <c r="N4763">
        <v>26</v>
      </c>
      <c r="O4763">
        <v>0</v>
      </c>
      <c r="P4763" s="6">
        <v>0</v>
      </c>
      <c r="Q4763" s="13">
        <v>0</v>
      </c>
      <c r="R4763" s="13">
        <v>0</v>
      </c>
      <c r="S4763" s="31">
        <v>219</v>
      </c>
      <c r="T4763" s="6">
        <f>VLOOKUP(E4763,'参数设置&amp;汇总'!S:U,3,0)</f>
        <v>0.04</v>
      </c>
      <c r="U4763" s="78">
        <f t="shared" si="370"/>
        <v>1.04</v>
      </c>
      <c r="V4763" s="13">
        <v>0.85000000000000009</v>
      </c>
      <c r="W4763" s="78">
        <f t="shared" si="372"/>
        <v>1.2235294117647058</v>
      </c>
      <c r="X4763" s="1">
        <f>VLOOKUP(E4763,'渗透率、续签率'!AG:AJ,4,0)</f>
        <v>2847</v>
      </c>
      <c r="Y4763" s="1">
        <f t="shared" si="373"/>
        <v>3483.3882352941173</v>
      </c>
      <c r="Z4763">
        <v>4</v>
      </c>
      <c r="AA4763" s="89">
        <f t="shared" si="374"/>
        <v>74022</v>
      </c>
      <c r="AH4763" s="37"/>
      <c r="AI4763" s="37"/>
      <c r="AK4763" s="37"/>
    </row>
    <row r="4764" spans="1:37" hidden="1">
      <c r="A4764" t="s">
        <v>64</v>
      </c>
      <c r="B4764" t="s">
        <v>2</v>
      </c>
      <c r="C4764" t="s">
        <v>11</v>
      </c>
      <c r="D4764" t="s">
        <v>116</v>
      </c>
      <c r="E4764" t="s">
        <v>521</v>
      </c>
      <c r="F4764" t="str">
        <f t="shared" si="371"/>
        <v>镇江市舞蹈培训</v>
      </c>
      <c r="G4764" t="s">
        <v>73</v>
      </c>
      <c r="H4764" t="s">
        <v>437</v>
      </c>
      <c r="I4764" t="s">
        <v>70</v>
      </c>
      <c r="J4764">
        <v>135</v>
      </c>
      <c r="K4764">
        <v>0</v>
      </c>
      <c r="L4764" s="13">
        <f>VLOOKUP(C4764,'渗透率、续签率'!B:C,2,0)</f>
        <v>9.6000000000000002E-2</v>
      </c>
      <c r="M4764" s="6">
        <v>0</v>
      </c>
      <c r="N4764">
        <v>18</v>
      </c>
      <c r="O4764">
        <v>0</v>
      </c>
      <c r="P4764" s="6">
        <v>0</v>
      </c>
      <c r="Q4764" s="13">
        <v>0</v>
      </c>
      <c r="R4764" s="13">
        <v>0</v>
      </c>
      <c r="S4764" s="31">
        <v>252</v>
      </c>
      <c r="T4764" s="6">
        <f>VLOOKUP(E4764,'参数设置&amp;汇总'!S:U,3,0)</f>
        <v>0.04</v>
      </c>
      <c r="U4764" s="78">
        <f t="shared" si="370"/>
        <v>0.72</v>
      </c>
      <c r="V4764" s="13">
        <v>0.85000000000000009</v>
      </c>
      <c r="W4764" s="78">
        <f t="shared" si="372"/>
        <v>0.84705882352941164</v>
      </c>
      <c r="X4764" s="1">
        <f>VLOOKUP(E4764,'渗透率、续签率'!AG:AJ,4,0)</f>
        <v>2847</v>
      </c>
      <c r="Y4764" s="1">
        <f t="shared" si="373"/>
        <v>2411.5764705882348</v>
      </c>
      <c r="Z4764">
        <v>31</v>
      </c>
      <c r="AA4764" s="89">
        <f t="shared" si="374"/>
        <v>51246</v>
      </c>
      <c r="AH4764" s="37"/>
      <c r="AI4764" s="37"/>
      <c r="AK4764" s="37"/>
    </row>
    <row r="4765" spans="1:37" hidden="1">
      <c r="A4765" t="s">
        <v>64</v>
      </c>
      <c r="B4765" t="s">
        <v>2</v>
      </c>
      <c r="C4765" t="s">
        <v>11</v>
      </c>
      <c r="D4765" t="s">
        <v>116</v>
      </c>
      <c r="E4765" t="s">
        <v>521</v>
      </c>
      <c r="F4765" t="str">
        <f t="shared" si="371"/>
        <v>长春市舞蹈培训</v>
      </c>
      <c r="G4765" t="s">
        <v>188</v>
      </c>
      <c r="H4765" t="s">
        <v>438</v>
      </c>
      <c r="I4765" t="s">
        <v>70</v>
      </c>
      <c r="J4765">
        <v>543</v>
      </c>
      <c r="K4765">
        <v>4</v>
      </c>
      <c r="L4765" s="13">
        <f>VLOOKUP(C4765,'渗透率、续签率'!B:C,2,0)</f>
        <v>9.6000000000000002E-2</v>
      </c>
      <c r="M4765" s="6">
        <v>0.01</v>
      </c>
      <c r="N4765">
        <v>288</v>
      </c>
      <c r="O4765">
        <v>4</v>
      </c>
      <c r="P4765" s="6">
        <v>0.01</v>
      </c>
      <c r="Q4765" s="13">
        <v>9.0999999999999998E-2</v>
      </c>
      <c r="R4765" s="13">
        <v>5.8000000000000003E-2</v>
      </c>
      <c r="S4765" s="31">
        <v>2142</v>
      </c>
      <c r="T4765" s="6">
        <f>VLOOKUP(E4765,'参数设置&amp;汇总'!S:U,3,0)</f>
        <v>0.04</v>
      </c>
      <c r="U4765" s="78">
        <f t="shared" si="370"/>
        <v>11.52</v>
      </c>
      <c r="V4765" s="13">
        <v>0.85000000000000009</v>
      </c>
      <c r="W4765" s="78">
        <f t="shared" si="372"/>
        <v>13.101176470588234</v>
      </c>
      <c r="X4765" s="1">
        <f>VLOOKUP(E4765,'渗透率、续签率'!AG:AJ,4,0)</f>
        <v>2847</v>
      </c>
      <c r="Y4765" s="1">
        <f t="shared" si="373"/>
        <v>37299.049411764703</v>
      </c>
      <c r="Z4765">
        <v>62</v>
      </c>
      <c r="AA4765" s="89">
        <f t="shared" si="374"/>
        <v>819936</v>
      </c>
      <c r="AH4765" s="37"/>
      <c r="AI4765" s="37"/>
      <c r="AK4765" s="37"/>
    </row>
    <row r="4766" spans="1:37" hidden="1">
      <c r="A4766" t="s">
        <v>64</v>
      </c>
      <c r="B4766" t="s">
        <v>2</v>
      </c>
      <c r="C4766" t="s">
        <v>11</v>
      </c>
      <c r="D4766" t="s">
        <v>116</v>
      </c>
      <c r="E4766" t="s">
        <v>521</v>
      </c>
      <c r="F4766" t="str">
        <f t="shared" si="371"/>
        <v>长治市舞蹈培训</v>
      </c>
      <c r="G4766" t="s">
        <v>134</v>
      </c>
      <c r="H4766" t="s">
        <v>439</v>
      </c>
      <c r="I4766" t="s">
        <v>70</v>
      </c>
      <c r="J4766">
        <v>93</v>
      </c>
      <c r="K4766">
        <v>0</v>
      </c>
      <c r="L4766" s="13">
        <f>VLOOKUP(C4766,'渗透率、续签率'!B:C,2,0)</f>
        <v>9.6000000000000002E-2</v>
      </c>
      <c r="M4766" s="6">
        <v>0</v>
      </c>
      <c r="N4766">
        <v>7</v>
      </c>
      <c r="O4766">
        <v>0</v>
      </c>
      <c r="P4766" s="6">
        <v>0</v>
      </c>
      <c r="Q4766" s="13">
        <v>0</v>
      </c>
      <c r="R4766" s="13">
        <v>0</v>
      </c>
      <c r="S4766" s="31">
        <v>113</v>
      </c>
      <c r="T4766" s="6">
        <f>VLOOKUP(E4766,'参数设置&amp;汇总'!S:U,3,0)</f>
        <v>0.04</v>
      </c>
      <c r="U4766" s="78">
        <f t="shared" si="370"/>
        <v>0.28000000000000003</v>
      </c>
      <c r="V4766" s="13">
        <v>0.85000000000000009</v>
      </c>
      <c r="W4766" s="78">
        <f t="shared" si="372"/>
        <v>0.32941176470588235</v>
      </c>
      <c r="X4766" s="1">
        <f>VLOOKUP(E4766,'渗透率、续签率'!AG:AJ,4,0)</f>
        <v>2847</v>
      </c>
      <c r="Y4766" s="1">
        <f t="shared" si="373"/>
        <v>937.83529411764709</v>
      </c>
      <c r="Z4766">
        <v>4</v>
      </c>
      <c r="AA4766" s="89">
        <f t="shared" si="374"/>
        <v>19929</v>
      </c>
    </row>
    <row r="4767" spans="1:37" hidden="1">
      <c r="A4767" t="s">
        <v>64</v>
      </c>
      <c r="B4767" t="s">
        <v>2</v>
      </c>
      <c r="C4767" t="s">
        <v>11</v>
      </c>
      <c r="D4767" t="s">
        <v>116</v>
      </c>
      <c r="E4767" t="s">
        <v>521</v>
      </c>
      <c r="F4767" t="str">
        <f t="shared" si="371"/>
        <v>阜新市舞蹈培训</v>
      </c>
      <c r="G4767" t="s">
        <v>101</v>
      </c>
      <c r="H4767" t="s">
        <v>440</v>
      </c>
      <c r="I4767" t="s">
        <v>70</v>
      </c>
      <c r="J4767">
        <v>48</v>
      </c>
      <c r="K4767">
        <v>0</v>
      </c>
      <c r="L4767" s="13">
        <f>VLOOKUP(C4767,'渗透率、续签率'!B:C,2,0)</f>
        <v>9.6000000000000002E-2</v>
      </c>
      <c r="M4767" s="6">
        <v>0</v>
      </c>
      <c r="N4767">
        <v>4</v>
      </c>
      <c r="O4767">
        <v>0</v>
      </c>
      <c r="P4767" s="6">
        <v>0</v>
      </c>
      <c r="Q4767" s="13">
        <v>0</v>
      </c>
      <c r="R4767" s="13">
        <v>0</v>
      </c>
      <c r="S4767" s="31">
        <v>53</v>
      </c>
      <c r="T4767" s="6">
        <f>VLOOKUP(E4767,'参数设置&amp;汇总'!S:U,3,0)</f>
        <v>0.04</v>
      </c>
      <c r="U4767" s="78">
        <f t="shared" si="370"/>
        <v>0.16</v>
      </c>
      <c r="V4767" s="13">
        <v>0.85000000000000009</v>
      </c>
      <c r="W4767" s="78">
        <f t="shared" si="372"/>
        <v>0.18823529411764706</v>
      </c>
      <c r="X4767" s="1">
        <f>VLOOKUP(E4767,'渗透率、续签率'!AG:AJ,4,0)</f>
        <v>2847</v>
      </c>
      <c r="Y4767" s="1">
        <f t="shared" si="373"/>
        <v>535.90588235294115</v>
      </c>
      <c r="Z4767">
        <v>4</v>
      </c>
      <c r="AA4767" s="89">
        <f t="shared" si="374"/>
        <v>11388</v>
      </c>
      <c r="AH4767" s="37"/>
      <c r="AI4767" s="37"/>
      <c r="AK4767" s="37"/>
    </row>
    <row r="4768" spans="1:37" hidden="1">
      <c r="A4768" t="s">
        <v>64</v>
      </c>
      <c r="B4768" t="s">
        <v>2</v>
      </c>
      <c r="C4768" t="s">
        <v>11</v>
      </c>
      <c r="D4768" t="s">
        <v>116</v>
      </c>
      <c r="E4768" t="s">
        <v>521</v>
      </c>
      <c r="F4768" t="str">
        <f t="shared" si="371"/>
        <v>阜阳市舞蹈培训</v>
      </c>
      <c r="G4768" t="s">
        <v>94</v>
      </c>
      <c r="H4768" t="s">
        <v>441</v>
      </c>
      <c r="I4768" t="s">
        <v>68</v>
      </c>
      <c r="J4768">
        <v>323</v>
      </c>
      <c r="K4768">
        <v>0</v>
      </c>
      <c r="L4768" s="13">
        <f>VLOOKUP(C4768,'渗透率、续签率'!B:C,2,0)</f>
        <v>9.6000000000000002E-2</v>
      </c>
      <c r="M4768" s="6">
        <v>0</v>
      </c>
      <c r="N4768">
        <v>14</v>
      </c>
      <c r="O4768">
        <v>0</v>
      </c>
      <c r="P4768" s="6">
        <v>0</v>
      </c>
      <c r="Q4768" s="13">
        <v>0</v>
      </c>
      <c r="R4768" s="13">
        <v>0</v>
      </c>
      <c r="S4768" s="31">
        <v>316</v>
      </c>
      <c r="T4768" s="6">
        <f>VLOOKUP(E4768,'参数设置&amp;汇总'!S:U,3,0)</f>
        <v>0.04</v>
      </c>
      <c r="U4768" s="78">
        <f t="shared" si="370"/>
        <v>0.56000000000000005</v>
      </c>
      <c r="V4768" s="13">
        <v>0.85000000000000009</v>
      </c>
      <c r="W4768" s="78">
        <f t="shared" si="372"/>
        <v>0.6588235294117647</v>
      </c>
      <c r="X4768" s="1">
        <f>VLOOKUP(E4768,'渗透率、续签率'!AG:AJ,4,0)</f>
        <v>2847</v>
      </c>
      <c r="Y4768" s="1">
        <f t="shared" si="373"/>
        <v>1875.6705882352942</v>
      </c>
      <c r="Z4768">
        <v>27</v>
      </c>
      <c r="AA4768" s="89">
        <f t="shared" si="374"/>
        <v>39858</v>
      </c>
      <c r="AH4768" s="37"/>
      <c r="AI4768" s="37"/>
      <c r="AK4768" s="37"/>
    </row>
    <row r="4769" spans="1:37" hidden="1">
      <c r="A4769" t="s">
        <v>64</v>
      </c>
      <c r="B4769" t="s">
        <v>2</v>
      </c>
      <c r="C4769" t="s">
        <v>11</v>
      </c>
      <c r="D4769" t="s">
        <v>116</v>
      </c>
      <c r="E4769" t="s">
        <v>521</v>
      </c>
      <c r="F4769" t="str">
        <f t="shared" si="371"/>
        <v>防城港市舞蹈培训</v>
      </c>
      <c r="G4769" t="s">
        <v>88</v>
      </c>
      <c r="H4769" t="s">
        <v>442</v>
      </c>
      <c r="I4769" t="s">
        <v>68</v>
      </c>
      <c r="J4769">
        <v>31</v>
      </c>
      <c r="K4769">
        <v>0</v>
      </c>
      <c r="L4769" s="13">
        <f>VLOOKUP(C4769,'渗透率、续签率'!B:C,2,0)</f>
        <v>9.6000000000000002E-2</v>
      </c>
      <c r="M4769" s="6">
        <v>0</v>
      </c>
      <c r="N4769">
        <v>3</v>
      </c>
      <c r="O4769">
        <v>0</v>
      </c>
      <c r="P4769" s="6">
        <v>0</v>
      </c>
      <c r="Q4769" s="13">
        <v>0</v>
      </c>
      <c r="R4769" s="13">
        <v>0</v>
      </c>
      <c r="S4769" s="31">
        <v>35</v>
      </c>
      <c r="T4769" s="6">
        <f>VLOOKUP(E4769,'参数设置&amp;汇总'!S:U,3,0)</f>
        <v>0.04</v>
      </c>
      <c r="U4769" s="78">
        <f t="shared" si="370"/>
        <v>0.12</v>
      </c>
      <c r="V4769" s="13">
        <v>0.85000000000000009</v>
      </c>
      <c r="W4769" s="78">
        <f t="shared" si="372"/>
        <v>0.14117647058823526</v>
      </c>
      <c r="X4769" s="1">
        <f>VLOOKUP(E4769,'渗透率、续签率'!AG:AJ,4,0)</f>
        <v>2847</v>
      </c>
      <c r="Y4769" s="1">
        <f t="shared" si="373"/>
        <v>401.92941176470578</v>
      </c>
      <c r="Z4769">
        <v>2</v>
      </c>
      <c r="AA4769" s="89">
        <f t="shared" si="374"/>
        <v>8541</v>
      </c>
      <c r="AH4769" s="37"/>
      <c r="AI4769" s="37"/>
      <c r="AK4769" s="37"/>
    </row>
    <row r="4770" spans="1:37" hidden="1">
      <c r="A4770" t="s">
        <v>64</v>
      </c>
      <c r="B4770" t="s">
        <v>2</v>
      </c>
      <c r="C4770" t="s">
        <v>11</v>
      </c>
      <c r="D4770" t="s">
        <v>116</v>
      </c>
      <c r="E4770" t="s">
        <v>521</v>
      </c>
      <c r="F4770" t="str">
        <f t="shared" si="371"/>
        <v>阳江市舞蹈培训</v>
      </c>
      <c r="G4770" t="s">
        <v>75</v>
      </c>
      <c r="H4770" t="s">
        <v>443</v>
      </c>
      <c r="I4770" t="s">
        <v>68</v>
      </c>
      <c r="J4770">
        <v>96</v>
      </c>
      <c r="K4770">
        <v>0</v>
      </c>
      <c r="L4770" s="13">
        <f>VLOOKUP(C4770,'渗透率、续签率'!B:C,2,0)</f>
        <v>9.6000000000000002E-2</v>
      </c>
      <c r="M4770" s="6">
        <v>0</v>
      </c>
      <c r="N4770">
        <v>24</v>
      </c>
      <c r="O4770">
        <v>0</v>
      </c>
      <c r="P4770" s="6">
        <v>0</v>
      </c>
      <c r="Q4770" s="13">
        <v>0</v>
      </c>
      <c r="R4770" s="13">
        <v>0</v>
      </c>
      <c r="S4770" s="31">
        <v>175</v>
      </c>
      <c r="T4770" s="6">
        <f>VLOOKUP(E4770,'参数设置&amp;汇总'!S:U,3,0)</f>
        <v>0.04</v>
      </c>
      <c r="U4770" s="78">
        <f t="shared" si="370"/>
        <v>0.96</v>
      </c>
      <c r="V4770" s="13">
        <v>0.85000000000000009</v>
      </c>
      <c r="W4770" s="78">
        <f t="shared" si="372"/>
        <v>1.1294117647058821</v>
      </c>
      <c r="X4770" s="1">
        <f>VLOOKUP(E4770,'渗透率、续签率'!AG:AJ,4,0)</f>
        <v>2847</v>
      </c>
      <c r="Y4770" s="1">
        <f t="shared" si="373"/>
        <v>3215.4352941176462</v>
      </c>
      <c r="Z4770">
        <v>8</v>
      </c>
      <c r="AA4770" s="89">
        <f t="shared" si="374"/>
        <v>68328</v>
      </c>
      <c r="AH4770" s="37"/>
      <c r="AI4770" s="37"/>
      <c r="AK4770" s="37"/>
    </row>
    <row r="4771" spans="1:37" hidden="1">
      <c r="A4771" t="s">
        <v>64</v>
      </c>
      <c r="B4771" t="s">
        <v>2</v>
      </c>
      <c r="C4771" t="s">
        <v>11</v>
      </c>
      <c r="D4771" t="s">
        <v>116</v>
      </c>
      <c r="E4771" t="s">
        <v>521</v>
      </c>
      <c r="F4771" t="str">
        <f t="shared" si="371"/>
        <v>阳泉市舞蹈培训</v>
      </c>
      <c r="G4771" t="s">
        <v>134</v>
      </c>
      <c r="H4771" t="s">
        <v>444</v>
      </c>
      <c r="I4771" t="s">
        <v>70</v>
      </c>
      <c r="J4771">
        <v>23</v>
      </c>
      <c r="K4771">
        <v>0</v>
      </c>
      <c r="L4771" s="13">
        <f>VLOOKUP(C4771,'渗透率、续签率'!B:C,2,0)</f>
        <v>9.6000000000000002E-2</v>
      </c>
      <c r="M4771" s="6">
        <v>0</v>
      </c>
      <c r="N4771">
        <v>2</v>
      </c>
      <c r="O4771">
        <v>0</v>
      </c>
      <c r="P4771" s="6">
        <v>0</v>
      </c>
      <c r="Q4771" s="13">
        <v>0</v>
      </c>
      <c r="R4771" s="13">
        <v>0</v>
      </c>
      <c r="S4771" s="31">
        <v>26</v>
      </c>
      <c r="T4771" s="6">
        <f>VLOOKUP(E4771,'参数设置&amp;汇总'!S:U,3,0)</f>
        <v>0.04</v>
      </c>
      <c r="U4771" s="78">
        <f t="shared" si="370"/>
        <v>0.08</v>
      </c>
      <c r="V4771" s="13">
        <v>0.85000000000000009</v>
      </c>
      <c r="W4771" s="78">
        <f t="shared" si="372"/>
        <v>9.4117647058823528E-2</v>
      </c>
      <c r="X4771" s="1">
        <f>VLOOKUP(E4771,'渗透率、续签率'!AG:AJ,4,0)</f>
        <v>2847</v>
      </c>
      <c r="Y4771" s="1">
        <f t="shared" si="373"/>
        <v>267.95294117647057</v>
      </c>
      <c r="Z4771">
        <v>2</v>
      </c>
      <c r="AA4771" s="89">
        <f t="shared" si="374"/>
        <v>5694</v>
      </c>
    </row>
    <row r="4772" spans="1:37" hidden="1">
      <c r="A4772" t="s">
        <v>64</v>
      </c>
      <c r="B4772" t="s">
        <v>2</v>
      </c>
      <c r="C4772" t="s">
        <v>11</v>
      </c>
      <c r="D4772" t="s">
        <v>116</v>
      </c>
      <c r="E4772" t="s">
        <v>521</v>
      </c>
      <c r="F4772" t="str">
        <f t="shared" si="371"/>
        <v>阿克苏地区舞蹈培训</v>
      </c>
      <c r="G4772" t="s">
        <v>145</v>
      </c>
      <c r="H4772" t="s">
        <v>445</v>
      </c>
      <c r="I4772" t="s">
        <v>70</v>
      </c>
      <c r="J4772">
        <v>38</v>
      </c>
      <c r="K4772">
        <v>0</v>
      </c>
      <c r="L4772" s="13">
        <f>VLOOKUP(C4772,'渗透率、续签率'!B:C,2,0)</f>
        <v>9.6000000000000002E-2</v>
      </c>
      <c r="M4772" s="6">
        <v>0</v>
      </c>
      <c r="N4772">
        <v>7</v>
      </c>
      <c r="O4772">
        <v>0</v>
      </c>
      <c r="P4772" s="6">
        <v>0</v>
      </c>
      <c r="Q4772" s="13">
        <v>0</v>
      </c>
      <c r="R4772" s="13">
        <v>0</v>
      </c>
      <c r="S4772" s="31">
        <v>72</v>
      </c>
      <c r="T4772" s="6">
        <f>VLOOKUP(E4772,'参数设置&amp;汇总'!S:U,3,0)</f>
        <v>0.04</v>
      </c>
      <c r="U4772" s="78">
        <f t="shared" si="370"/>
        <v>0.28000000000000003</v>
      </c>
      <c r="V4772" s="13">
        <v>0.85000000000000009</v>
      </c>
      <c r="W4772" s="78">
        <f t="shared" si="372"/>
        <v>0.32941176470588235</v>
      </c>
      <c r="X4772" s="1">
        <f>VLOOKUP(E4772,'渗透率、续签率'!AG:AJ,4,0)</f>
        <v>2847</v>
      </c>
      <c r="Y4772" s="1">
        <f t="shared" si="373"/>
        <v>937.83529411764709</v>
      </c>
      <c r="Z4772">
        <v>0</v>
      </c>
      <c r="AA4772" s="89">
        <f t="shared" si="374"/>
        <v>19929</v>
      </c>
      <c r="AH4772" s="37"/>
      <c r="AI4772" s="37"/>
      <c r="AK4772" s="37"/>
    </row>
    <row r="4773" spans="1:37" hidden="1">
      <c r="A4773" t="s">
        <v>64</v>
      </c>
      <c r="B4773" t="s">
        <v>2</v>
      </c>
      <c r="C4773" t="s">
        <v>11</v>
      </c>
      <c r="D4773" t="s">
        <v>116</v>
      </c>
      <c r="E4773" t="s">
        <v>521</v>
      </c>
      <c r="F4773" t="str">
        <f t="shared" si="371"/>
        <v>阿勒泰地区舞蹈培训</v>
      </c>
      <c r="G4773" t="s">
        <v>145</v>
      </c>
      <c r="H4773" t="s">
        <v>446</v>
      </c>
      <c r="I4773" t="s">
        <v>70</v>
      </c>
      <c r="J4773">
        <v>2</v>
      </c>
      <c r="K4773">
        <v>0</v>
      </c>
      <c r="L4773" s="13">
        <f>VLOOKUP(C4773,'渗透率、续签率'!B:C,2,0)</f>
        <v>9.6000000000000002E-2</v>
      </c>
      <c r="M4773" s="6">
        <v>0</v>
      </c>
      <c r="N4773">
        <v>0</v>
      </c>
      <c r="O4773">
        <v>0</v>
      </c>
      <c r="P4773" s="6">
        <v>0</v>
      </c>
      <c r="Q4773" s="13">
        <v>0</v>
      </c>
      <c r="R4773" s="13">
        <v>0</v>
      </c>
      <c r="S4773" s="31">
        <v>0</v>
      </c>
      <c r="T4773" s="6">
        <f>VLOOKUP(E4773,'参数设置&amp;汇总'!S:U,3,0)</f>
        <v>0.04</v>
      </c>
      <c r="U4773" s="78">
        <f t="shared" si="370"/>
        <v>0</v>
      </c>
      <c r="V4773" s="13">
        <v>0.85000000000000009</v>
      </c>
      <c r="W4773" s="78">
        <f t="shared" si="372"/>
        <v>0</v>
      </c>
      <c r="X4773" s="1">
        <f>VLOOKUP(E4773,'渗透率、续签率'!AG:AJ,4,0)</f>
        <v>2847</v>
      </c>
      <c r="Y4773" s="1">
        <f t="shared" si="373"/>
        <v>0</v>
      </c>
      <c r="Z4773">
        <v>0</v>
      </c>
      <c r="AA4773" s="89">
        <f t="shared" si="374"/>
        <v>0</v>
      </c>
    </row>
    <row r="4774" spans="1:37" hidden="1">
      <c r="A4774" t="s">
        <v>64</v>
      </c>
      <c r="B4774" t="s">
        <v>2</v>
      </c>
      <c r="C4774" t="s">
        <v>11</v>
      </c>
      <c r="D4774" t="s">
        <v>116</v>
      </c>
      <c r="E4774" t="s">
        <v>521</v>
      </c>
      <c r="F4774" t="str">
        <f t="shared" si="371"/>
        <v>阿坝藏族羌族自治州舞蹈培训</v>
      </c>
      <c r="G4774" t="s">
        <v>77</v>
      </c>
      <c r="H4774" t="s">
        <v>447</v>
      </c>
      <c r="I4774" t="s">
        <v>70</v>
      </c>
      <c r="J4774">
        <v>10</v>
      </c>
      <c r="K4774">
        <v>0</v>
      </c>
      <c r="L4774" s="13">
        <f>VLOOKUP(C4774,'渗透率、续签率'!B:C,2,0)</f>
        <v>9.6000000000000002E-2</v>
      </c>
      <c r="M4774" s="6">
        <v>0</v>
      </c>
      <c r="N4774">
        <v>0</v>
      </c>
      <c r="O4774">
        <v>0</v>
      </c>
      <c r="P4774" s="6">
        <v>0</v>
      </c>
      <c r="Q4774" s="13">
        <v>0</v>
      </c>
      <c r="R4774" s="13">
        <v>0</v>
      </c>
      <c r="S4774" s="31">
        <v>6</v>
      </c>
      <c r="T4774" s="6">
        <f>VLOOKUP(E4774,'参数设置&amp;汇总'!S:U,3,0)</f>
        <v>0.04</v>
      </c>
      <c r="U4774" s="78">
        <f t="shared" si="370"/>
        <v>0</v>
      </c>
      <c r="V4774" s="13">
        <v>0.85000000000000009</v>
      </c>
      <c r="W4774" s="78">
        <f t="shared" si="372"/>
        <v>0</v>
      </c>
      <c r="X4774" s="1">
        <f>VLOOKUP(E4774,'渗透率、续签率'!AG:AJ,4,0)</f>
        <v>2847</v>
      </c>
      <c r="Y4774" s="1">
        <f t="shared" si="373"/>
        <v>0</v>
      </c>
      <c r="Z4774">
        <v>0</v>
      </c>
      <c r="AA4774" s="89">
        <f t="shared" si="374"/>
        <v>0</v>
      </c>
    </row>
    <row r="4775" spans="1:37" hidden="1">
      <c r="A4775" t="s">
        <v>64</v>
      </c>
      <c r="B4775" t="s">
        <v>2</v>
      </c>
      <c r="C4775" t="s">
        <v>11</v>
      </c>
      <c r="D4775" t="s">
        <v>116</v>
      </c>
      <c r="E4775" t="s">
        <v>521</v>
      </c>
      <c r="F4775" t="str">
        <f t="shared" si="371"/>
        <v>阿拉善盟舞蹈培训</v>
      </c>
      <c r="G4775" t="s">
        <v>142</v>
      </c>
      <c r="H4775" t="s">
        <v>448</v>
      </c>
      <c r="I4775" t="s">
        <v>70</v>
      </c>
      <c r="J4775">
        <v>5</v>
      </c>
      <c r="K4775">
        <v>0</v>
      </c>
      <c r="L4775" s="13">
        <f>VLOOKUP(C4775,'渗透率、续签率'!B:C,2,0)</f>
        <v>9.6000000000000002E-2</v>
      </c>
      <c r="M4775" s="6">
        <v>0</v>
      </c>
      <c r="N4775">
        <v>0</v>
      </c>
      <c r="O4775">
        <v>0</v>
      </c>
      <c r="P4775" s="6">
        <v>0</v>
      </c>
      <c r="Q4775" s="13">
        <v>0</v>
      </c>
      <c r="R4775" s="13">
        <v>0</v>
      </c>
      <c r="S4775" s="31">
        <v>4</v>
      </c>
      <c r="T4775" s="6">
        <f>VLOOKUP(E4775,'参数设置&amp;汇总'!S:U,3,0)</f>
        <v>0.04</v>
      </c>
      <c r="U4775" s="78">
        <f t="shared" si="370"/>
        <v>0</v>
      </c>
      <c r="V4775" s="13">
        <v>0.85000000000000009</v>
      </c>
      <c r="W4775" s="78">
        <f t="shared" si="372"/>
        <v>0</v>
      </c>
      <c r="X4775" s="1">
        <f>VLOOKUP(E4775,'渗透率、续签率'!AG:AJ,4,0)</f>
        <v>2847</v>
      </c>
      <c r="Y4775" s="1">
        <f t="shared" si="373"/>
        <v>0</v>
      </c>
      <c r="Z4775">
        <v>0</v>
      </c>
      <c r="AA4775" s="89">
        <f t="shared" si="374"/>
        <v>0</v>
      </c>
      <c r="AH4775" s="37"/>
      <c r="AI4775" s="37"/>
      <c r="AK4775" s="37"/>
    </row>
    <row r="4776" spans="1:37" hidden="1">
      <c r="A4776" t="s">
        <v>64</v>
      </c>
      <c r="B4776" t="s">
        <v>2</v>
      </c>
      <c r="C4776" t="s">
        <v>11</v>
      </c>
      <c r="D4776" t="s">
        <v>116</v>
      </c>
      <c r="E4776" t="s">
        <v>521</v>
      </c>
      <c r="F4776" t="str">
        <f t="shared" si="371"/>
        <v>阿拉尔市舞蹈培训</v>
      </c>
      <c r="G4776" t="s">
        <v>145</v>
      </c>
      <c r="H4776" t="s">
        <v>449</v>
      </c>
      <c r="I4776" t="s">
        <v>70</v>
      </c>
      <c r="J4776">
        <v>8</v>
      </c>
      <c r="K4776">
        <v>0</v>
      </c>
      <c r="L4776" s="13">
        <f>VLOOKUP(C4776,'渗透率、续签率'!B:C,2,0)</f>
        <v>9.6000000000000002E-2</v>
      </c>
      <c r="M4776" s="6">
        <v>0</v>
      </c>
      <c r="N4776">
        <v>3</v>
      </c>
      <c r="O4776">
        <v>0</v>
      </c>
      <c r="P4776" s="6">
        <v>0</v>
      </c>
      <c r="Q4776" s="13">
        <v>0</v>
      </c>
      <c r="R4776" s="13">
        <v>0</v>
      </c>
      <c r="S4776" s="31">
        <v>19</v>
      </c>
      <c r="T4776" s="6">
        <f>VLOOKUP(E4776,'参数设置&amp;汇总'!S:U,3,0)</f>
        <v>0.04</v>
      </c>
      <c r="U4776" s="78">
        <f t="shared" si="370"/>
        <v>0.12</v>
      </c>
      <c r="V4776" s="13">
        <v>0.85000000000000009</v>
      </c>
      <c r="W4776" s="78">
        <f t="shared" si="372"/>
        <v>0.14117647058823526</v>
      </c>
      <c r="X4776" s="1">
        <f>VLOOKUP(E4776,'渗透率、续签率'!AG:AJ,4,0)</f>
        <v>2847</v>
      </c>
      <c r="Y4776" s="1">
        <f t="shared" si="373"/>
        <v>401.92941176470578</v>
      </c>
      <c r="Z4776">
        <v>0</v>
      </c>
      <c r="AA4776" s="89">
        <f t="shared" si="374"/>
        <v>8541</v>
      </c>
      <c r="AH4776" s="37"/>
      <c r="AI4776" s="37"/>
      <c r="AK4776" s="37"/>
    </row>
    <row r="4777" spans="1:37" hidden="1">
      <c r="A4777" t="s">
        <v>64</v>
      </c>
      <c r="B4777" t="s">
        <v>2</v>
      </c>
      <c r="C4777" t="s">
        <v>11</v>
      </c>
      <c r="D4777" t="s">
        <v>116</v>
      </c>
      <c r="E4777" t="s">
        <v>521</v>
      </c>
      <c r="F4777" t="str">
        <f t="shared" si="371"/>
        <v>阿里地区舞蹈培训</v>
      </c>
      <c r="G4777" t="s">
        <v>237</v>
      </c>
      <c r="H4777" t="s">
        <v>450</v>
      </c>
      <c r="I4777" t="s">
        <v>57</v>
      </c>
      <c r="J4777">
        <v>0</v>
      </c>
      <c r="K4777">
        <v>0</v>
      </c>
      <c r="L4777" s="13">
        <f>VLOOKUP(C4777,'渗透率、续签率'!B:C,2,0)</f>
        <v>9.6000000000000002E-2</v>
      </c>
      <c r="M4777" s="6">
        <v>0</v>
      </c>
      <c r="N4777">
        <v>0</v>
      </c>
      <c r="O4777">
        <v>0</v>
      </c>
      <c r="P4777" s="6">
        <v>0</v>
      </c>
      <c r="Q4777" s="13">
        <v>0</v>
      </c>
      <c r="R4777" s="13">
        <v>0</v>
      </c>
      <c r="S4777" s="31">
        <v>0</v>
      </c>
      <c r="T4777" s="6">
        <f>VLOOKUP(E4777,'参数设置&amp;汇总'!S:U,3,0)</f>
        <v>0.04</v>
      </c>
      <c r="U4777" s="78">
        <f t="shared" si="370"/>
        <v>0</v>
      </c>
      <c r="V4777" s="13">
        <v>0.85000000000000009</v>
      </c>
      <c r="W4777" s="78">
        <f t="shared" si="372"/>
        <v>0</v>
      </c>
      <c r="X4777" s="1">
        <f>VLOOKUP(E4777,'渗透率、续签率'!AG:AJ,4,0)</f>
        <v>2847</v>
      </c>
      <c r="Y4777" s="1">
        <f t="shared" si="373"/>
        <v>0</v>
      </c>
      <c r="Z4777">
        <v>0</v>
      </c>
      <c r="AA4777" s="89">
        <f t="shared" si="374"/>
        <v>0</v>
      </c>
      <c r="AH4777" s="37"/>
      <c r="AI4777" s="37"/>
      <c r="AK4777" s="37"/>
    </row>
    <row r="4778" spans="1:37" hidden="1">
      <c r="A4778" t="s">
        <v>64</v>
      </c>
      <c r="B4778" t="s">
        <v>2</v>
      </c>
      <c r="C4778" t="s">
        <v>11</v>
      </c>
      <c r="D4778" t="s">
        <v>116</v>
      </c>
      <c r="E4778" t="s">
        <v>521</v>
      </c>
      <c r="F4778" t="str">
        <f t="shared" si="371"/>
        <v>陇南市舞蹈培训</v>
      </c>
      <c r="G4778" t="s">
        <v>132</v>
      </c>
      <c r="H4778" t="s">
        <v>451</v>
      </c>
      <c r="I4778" t="s">
        <v>70</v>
      </c>
      <c r="J4778">
        <v>75</v>
      </c>
      <c r="K4778">
        <v>0</v>
      </c>
      <c r="L4778" s="13">
        <f>VLOOKUP(C4778,'渗透率、续签率'!B:C,2,0)</f>
        <v>9.6000000000000002E-2</v>
      </c>
      <c r="M4778" s="6">
        <v>0</v>
      </c>
      <c r="N4778">
        <v>0</v>
      </c>
      <c r="O4778">
        <v>0</v>
      </c>
      <c r="P4778" s="6">
        <v>0</v>
      </c>
      <c r="Q4778" s="13">
        <v>0</v>
      </c>
      <c r="R4778" s="13">
        <v>0</v>
      </c>
      <c r="S4778" s="31">
        <v>33</v>
      </c>
      <c r="T4778" s="6">
        <f>VLOOKUP(E4778,'参数设置&amp;汇总'!S:U,3,0)</f>
        <v>0.04</v>
      </c>
      <c r="U4778" s="78">
        <f t="shared" si="370"/>
        <v>0</v>
      </c>
      <c r="V4778" s="13">
        <v>0.85000000000000009</v>
      </c>
      <c r="W4778" s="78">
        <f t="shared" si="372"/>
        <v>0</v>
      </c>
      <c r="X4778" s="1">
        <f>VLOOKUP(E4778,'渗透率、续签率'!AG:AJ,4,0)</f>
        <v>2847</v>
      </c>
      <c r="Y4778" s="1">
        <f t="shared" si="373"/>
        <v>0</v>
      </c>
      <c r="Z4778">
        <v>0</v>
      </c>
      <c r="AA4778" s="89">
        <f t="shared" si="374"/>
        <v>0</v>
      </c>
      <c r="AH4778" s="37"/>
      <c r="AI4778" s="37"/>
      <c r="AK4778" s="37"/>
    </row>
    <row r="4779" spans="1:37" hidden="1">
      <c r="A4779" t="s">
        <v>64</v>
      </c>
      <c r="B4779" t="s">
        <v>2</v>
      </c>
      <c r="C4779" t="s">
        <v>11</v>
      </c>
      <c r="D4779" t="s">
        <v>116</v>
      </c>
      <c r="E4779" t="s">
        <v>521</v>
      </c>
      <c r="F4779" t="str">
        <f t="shared" si="371"/>
        <v>陵水黎族自治县舞蹈培训</v>
      </c>
      <c r="G4779" t="s">
        <v>120</v>
      </c>
      <c r="H4779" t="s">
        <v>452</v>
      </c>
      <c r="I4779" t="s">
        <v>68</v>
      </c>
      <c r="J4779">
        <v>18</v>
      </c>
      <c r="K4779">
        <v>0</v>
      </c>
      <c r="L4779" s="13">
        <f>VLOOKUP(C4779,'渗透率、续签率'!B:C,2,0)</f>
        <v>9.6000000000000002E-2</v>
      </c>
      <c r="M4779" s="6">
        <v>0</v>
      </c>
      <c r="N4779">
        <v>0</v>
      </c>
      <c r="O4779">
        <v>0</v>
      </c>
      <c r="P4779" s="6">
        <v>0</v>
      </c>
      <c r="Q4779" s="13">
        <v>0</v>
      </c>
      <c r="R4779" s="13">
        <v>0</v>
      </c>
      <c r="S4779" s="31">
        <v>15</v>
      </c>
      <c r="T4779" s="6">
        <f>VLOOKUP(E4779,'参数设置&amp;汇总'!S:U,3,0)</f>
        <v>0.04</v>
      </c>
      <c r="U4779" s="78">
        <f t="shared" si="370"/>
        <v>0</v>
      </c>
      <c r="V4779" s="13">
        <v>0.85000000000000009</v>
      </c>
      <c r="W4779" s="78">
        <f t="shared" si="372"/>
        <v>0</v>
      </c>
      <c r="X4779" s="1">
        <f>VLOOKUP(E4779,'渗透率、续签率'!AG:AJ,4,0)</f>
        <v>2847</v>
      </c>
      <c r="Y4779" s="1">
        <f t="shared" si="373"/>
        <v>0</v>
      </c>
      <c r="Z4779">
        <v>0</v>
      </c>
      <c r="AA4779" s="89">
        <f t="shared" si="374"/>
        <v>0</v>
      </c>
      <c r="AH4779" s="37"/>
      <c r="AI4779" s="37"/>
      <c r="AK4779" s="37"/>
    </row>
    <row r="4780" spans="1:37" hidden="1">
      <c r="A4780" t="s">
        <v>64</v>
      </c>
      <c r="B4780" t="s">
        <v>2</v>
      </c>
      <c r="C4780" t="s">
        <v>11</v>
      </c>
      <c r="D4780" t="s">
        <v>116</v>
      </c>
      <c r="E4780" t="s">
        <v>521</v>
      </c>
      <c r="F4780" t="str">
        <f t="shared" si="371"/>
        <v>随州市舞蹈培训</v>
      </c>
      <c r="G4780" t="s">
        <v>81</v>
      </c>
      <c r="H4780" t="s">
        <v>453</v>
      </c>
      <c r="I4780" t="s">
        <v>68</v>
      </c>
      <c r="J4780">
        <v>46</v>
      </c>
      <c r="K4780">
        <v>0</v>
      </c>
      <c r="L4780" s="13">
        <f>VLOOKUP(C4780,'渗透率、续签率'!B:C,2,0)</f>
        <v>9.6000000000000002E-2</v>
      </c>
      <c r="M4780" s="6">
        <v>0</v>
      </c>
      <c r="N4780">
        <v>2</v>
      </c>
      <c r="O4780">
        <v>0</v>
      </c>
      <c r="P4780" s="6">
        <v>0</v>
      </c>
      <c r="Q4780" s="13">
        <v>5.5E-2</v>
      </c>
      <c r="R4780" s="13">
        <v>0</v>
      </c>
      <c r="S4780" s="31">
        <v>44</v>
      </c>
      <c r="T4780" s="6">
        <f>VLOOKUP(E4780,'参数设置&amp;汇总'!S:U,3,0)</f>
        <v>0.04</v>
      </c>
      <c r="U4780" s="78">
        <f t="shared" si="370"/>
        <v>0.08</v>
      </c>
      <c r="V4780" s="13">
        <v>0.85000000000000009</v>
      </c>
      <c r="W4780" s="78">
        <f t="shared" si="372"/>
        <v>9.4117647058823528E-2</v>
      </c>
      <c r="X4780" s="1">
        <f>VLOOKUP(E4780,'渗透率、续签率'!AG:AJ,4,0)</f>
        <v>2847</v>
      </c>
      <c r="Y4780" s="1">
        <f t="shared" si="373"/>
        <v>267.95294117647057</v>
      </c>
      <c r="Z4780">
        <v>6</v>
      </c>
      <c r="AA4780" s="89">
        <f t="shared" si="374"/>
        <v>5694</v>
      </c>
      <c r="AH4780" s="37"/>
      <c r="AI4780" s="37"/>
      <c r="AK4780" s="37"/>
    </row>
    <row r="4781" spans="1:37" hidden="1">
      <c r="A4781" t="s">
        <v>64</v>
      </c>
      <c r="B4781" t="s">
        <v>2</v>
      </c>
      <c r="C4781" t="s">
        <v>11</v>
      </c>
      <c r="D4781" t="s">
        <v>116</v>
      </c>
      <c r="E4781" t="s">
        <v>521</v>
      </c>
      <c r="F4781" t="str">
        <f t="shared" si="371"/>
        <v>雅安市舞蹈培训</v>
      </c>
      <c r="G4781" t="s">
        <v>77</v>
      </c>
      <c r="H4781" t="s">
        <v>454</v>
      </c>
      <c r="I4781" t="s">
        <v>70</v>
      </c>
      <c r="J4781">
        <v>39</v>
      </c>
      <c r="K4781">
        <v>0</v>
      </c>
      <c r="L4781" s="13">
        <f>VLOOKUP(C4781,'渗透率、续签率'!B:C,2,0)</f>
        <v>9.6000000000000002E-2</v>
      </c>
      <c r="M4781" s="6">
        <v>0</v>
      </c>
      <c r="N4781">
        <v>5</v>
      </c>
      <c r="O4781">
        <v>0</v>
      </c>
      <c r="P4781" s="6">
        <v>0</v>
      </c>
      <c r="Q4781" s="13">
        <v>0</v>
      </c>
      <c r="R4781" s="13">
        <v>0</v>
      </c>
      <c r="S4781" s="31">
        <v>49</v>
      </c>
      <c r="T4781" s="6">
        <f>VLOOKUP(E4781,'参数设置&amp;汇总'!S:U,3,0)</f>
        <v>0.04</v>
      </c>
      <c r="U4781" s="78">
        <f t="shared" si="370"/>
        <v>0.2</v>
      </c>
      <c r="V4781" s="13">
        <v>0.85000000000000009</v>
      </c>
      <c r="W4781" s="78">
        <f t="shared" si="372"/>
        <v>0.23529411764705882</v>
      </c>
      <c r="X4781" s="1">
        <f>VLOOKUP(E4781,'渗透率、续签率'!AG:AJ,4,0)</f>
        <v>2847</v>
      </c>
      <c r="Y4781" s="1">
        <f t="shared" si="373"/>
        <v>669.88235294117646</v>
      </c>
      <c r="Z4781">
        <v>0</v>
      </c>
      <c r="AA4781" s="89">
        <f t="shared" si="374"/>
        <v>14235</v>
      </c>
      <c r="AH4781" s="37"/>
      <c r="AI4781" s="37"/>
      <c r="AK4781" s="37"/>
    </row>
    <row r="4782" spans="1:37" hidden="1">
      <c r="A4782" t="s">
        <v>64</v>
      </c>
      <c r="B4782" t="s">
        <v>2</v>
      </c>
      <c r="C4782" t="s">
        <v>11</v>
      </c>
      <c r="D4782" t="s">
        <v>116</v>
      </c>
      <c r="E4782" t="s">
        <v>521</v>
      </c>
      <c r="F4782" t="str">
        <f t="shared" si="371"/>
        <v>鞍山市舞蹈培训</v>
      </c>
      <c r="G4782" t="s">
        <v>101</v>
      </c>
      <c r="H4782" t="s">
        <v>455</v>
      </c>
      <c r="I4782" t="s">
        <v>70</v>
      </c>
      <c r="J4782">
        <v>163</v>
      </c>
      <c r="K4782">
        <v>31</v>
      </c>
      <c r="L4782" s="13">
        <f>VLOOKUP(C4782,'渗透率、续签率'!B:C,2,0)</f>
        <v>9.6000000000000002E-2</v>
      </c>
      <c r="M4782" s="6">
        <v>0.19</v>
      </c>
      <c r="N4782">
        <v>24</v>
      </c>
      <c r="O4782">
        <v>4</v>
      </c>
      <c r="P4782" s="6">
        <v>0.17</v>
      </c>
      <c r="Q4782" s="13">
        <v>0.245</v>
      </c>
      <c r="R4782" s="13">
        <v>0</v>
      </c>
      <c r="S4782" s="31">
        <v>224</v>
      </c>
      <c r="T4782" s="6">
        <f>VLOOKUP(E4782,'参数设置&amp;汇总'!S:U,3,0)</f>
        <v>0.04</v>
      </c>
      <c r="U4782" s="78">
        <f t="shared" si="370"/>
        <v>4</v>
      </c>
      <c r="V4782" s="13">
        <v>0.85000000000000009</v>
      </c>
      <c r="W4782" s="78">
        <f t="shared" si="372"/>
        <v>4.2541176470588233</v>
      </c>
      <c r="X4782" s="1">
        <f>VLOOKUP(E4782,'渗透率、续签率'!AG:AJ,4,0)</f>
        <v>2847</v>
      </c>
      <c r="Y4782" s="1">
        <f t="shared" si="373"/>
        <v>12111.472941176469</v>
      </c>
      <c r="Z4782">
        <v>28</v>
      </c>
      <c r="AA4782" s="89">
        <f t="shared" si="374"/>
        <v>68328</v>
      </c>
      <c r="AH4782" s="37"/>
      <c r="AI4782" s="37"/>
      <c r="AK4782" s="37"/>
    </row>
    <row r="4783" spans="1:37" hidden="1">
      <c r="A4783" t="s">
        <v>64</v>
      </c>
      <c r="B4783" t="s">
        <v>2</v>
      </c>
      <c r="C4783" t="s">
        <v>11</v>
      </c>
      <c r="D4783" t="s">
        <v>116</v>
      </c>
      <c r="E4783" t="s">
        <v>521</v>
      </c>
      <c r="F4783" t="str">
        <f t="shared" si="371"/>
        <v>韶关市舞蹈培训</v>
      </c>
      <c r="G4783" t="s">
        <v>75</v>
      </c>
      <c r="H4783" t="s">
        <v>456</v>
      </c>
      <c r="I4783" t="s">
        <v>68</v>
      </c>
      <c r="J4783">
        <v>77</v>
      </c>
      <c r="K4783">
        <v>0</v>
      </c>
      <c r="L4783" s="13">
        <f>VLOOKUP(C4783,'渗透率、续签率'!B:C,2,0)</f>
        <v>9.6000000000000002E-2</v>
      </c>
      <c r="M4783" s="6">
        <v>0</v>
      </c>
      <c r="N4783">
        <v>6</v>
      </c>
      <c r="O4783">
        <v>0</v>
      </c>
      <c r="P4783" s="6">
        <v>0</v>
      </c>
      <c r="Q4783" s="13">
        <v>0</v>
      </c>
      <c r="R4783" s="13">
        <v>0</v>
      </c>
      <c r="S4783" s="31">
        <v>100</v>
      </c>
      <c r="T4783" s="6">
        <f>VLOOKUP(E4783,'参数设置&amp;汇总'!S:U,3,0)</f>
        <v>0.04</v>
      </c>
      <c r="U4783" s="78">
        <f t="shared" si="370"/>
        <v>0.24</v>
      </c>
      <c r="V4783" s="13">
        <v>0.85000000000000009</v>
      </c>
      <c r="W4783" s="78">
        <f t="shared" si="372"/>
        <v>0.28235294117647053</v>
      </c>
      <c r="X4783" s="1">
        <f>VLOOKUP(E4783,'渗透率、续签率'!AG:AJ,4,0)</f>
        <v>2847</v>
      </c>
      <c r="Y4783" s="1">
        <f t="shared" si="373"/>
        <v>803.85882352941155</v>
      </c>
      <c r="Z4783">
        <v>4</v>
      </c>
      <c r="AA4783" s="89">
        <f t="shared" si="374"/>
        <v>17082</v>
      </c>
      <c r="AH4783" s="37"/>
      <c r="AI4783" s="37"/>
      <c r="AJ4783" s="1"/>
      <c r="AK4783" s="37"/>
    </row>
    <row r="4784" spans="1:37" hidden="1">
      <c r="A4784" t="s">
        <v>64</v>
      </c>
      <c r="B4784" t="s">
        <v>2</v>
      </c>
      <c r="C4784" t="s">
        <v>11</v>
      </c>
      <c r="D4784" t="s">
        <v>116</v>
      </c>
      <c r="E4784" t="s">
        <v>521</v>
      </c>
      <c r="F4784" t="str">
        <f t="shared" si="371"/>
        <v>香港特别行政区舞蹈培训</v>
      </c>
      <c r="G4784" t="s">
        <v>457</v>
      </c>
      <c r="H4784" t="s">
        <v>457</v>
      </c>
      <c r="I4784" t="s">
        <v>57</v>
      </c>
      <c r="J4784">
        <v>306</v>
      </c>
      <c r="K4784">
        <v>0</v>
      </c>
      <c r="L4784" s="13">
        <f>VLOOKUP(C4784,'渗透率、续签率'!B:C,2,0)</f>
        <v>9.6000000000000002E-2</v>
      </c>
      <c r="M4784" s="6">
        <v>0</v>
      </c>
      <c r="N4784">
        <v>25</v>
      </c>
      <c r="O4784">
        <v>0</v>
      </c>
      <c r="P4784" s="6">
        <v>0</v>
      </c>
      <c r="Q4784" s="13">
        <v>0</v>
      </c>
      <c r="R4784" s="13">
        <v>0</v>
      </c>
      <c r="S4784" s="31">
        <v>297</v>
      </c>
      <c r="T4784" s="6">
        <f>VLOOKUP(E4784,'参数设置&amp;汇总'!S:U,3,0)</f>
        <v>0.04</v>
      </c>
      <c r="U4784" s="78">
        <f t="shared" si="370"/>
        <v>1</v>
      </c>
      <c r="V4784" s="13">
        <v>0.85000000000000009</v>
      </c>
      <c r="W4784" s="78">
        <f t="shared" si="372"/>
        <v>1.1764705882352939</v>
      </c>
      <c r="X4784" s="1">
        <f>VLOOKUP(E4784,'渗透率、续签率'!AG:AJ,4,0)</f>
        <v>2847</v>
      </c>
      <c r="Y4784" s="1">
        <f t="shared" si="373"/>
        <v>3349.411764705882</v>
      </c>
      <c r="Z4784">
        <v>0</v>
      </c>
      <c r="AA4784" s="89">
        <f t="shared" si="374"/>
        <v>71175</v>
      </c>
      <c r="AH4784" s="37"/>
      <c r="AI4784" s="37"/>
      <c r="AK4784" s="37"/>
    </row>
    <row r="4785" spans="1:37" hidden="1">
      <c r="A4785" t="s">
        <v>64</v>
      </c>
      <c r="B4785" t="s">
        <v>2</v>
      </c>
      <c r="C4785" t="s">
        <v>11</v>
      </c>
      <c r="D4785" t="s">
        <v>116</v>
      </c>
      <c r="E4785" t="s">
        <v>521</v>
      </c>
      <c r="F4785" t="str">
        <f t="shared" si="371"/>
        <v>马鞍山市舞蹈培训</v>
      </c>
      <c r="G4785" t="s">
        <v>94</v>
      </c>
      <c r="H4785" t="s">
        <v>458</v>
      </c>
      <c r="I4785" t="s">
        <v>68</v>
      </c>
      <c r="J4785">
        <v>87</v>
      </c>
      <c r="K4785">
        <v>0</v>
      </c>
      <c r="L4785" s="13">
        <f>VLOOKUP(C4785,'渗透率、续签率'!B:C,2,0)</f>
        <v>9.6000000000000002E-2</v>
      </c>
      <c r="M4785" s="6">
        <v>0</v>
      </c>
      <c r="N4785">
        <v>30</v>
      </c>
      <c r="O4785">
        <v>0</v>
      </c>
      <c r="P4785" s="6">
        <v>0</v>
      </c>
      <c r="Q4785" s="13">
        <v>0</v>
      </c>
      <c r="R4785" s="13">
        <v>0</v>
      </c>
      <c r="S4785" s="31">
        <v>170</v>
      </c>
      <c r="T4785" s="6">
        <f>VLOOKUP(E4785,'参数设置&amp;汇总'!S:U,3,0)</f>
        <v>0.04</v>
      </c>
      <c r="U4785" s="78">
        <f t="shared" si="370"/>
        <v>1.2</v>
      </c>
      <c r="V4785" s="13">
        <v>0.85000000000000009</v>
      </c>
      <c r="W4785" s="78">
        <f t="shared" si="372"/>
        <v>1.4117647058823528</v>
      </c>
      <c r="X4785" s="1">
        <f>VLOOKUP(E4785,'渗透率、续签率'!AG:AJ,4,0)</f>
        <v>2847</v>
      </c>
      <c r="Y4785" s="1">
        <f t="shared" si="373"/>
        <v>4019.2941176470586</v>
      </c>
      <c r="Z4785">
        <v>12</v>
      </c>
      <c r="AA4785" s="89">
        <f t="shared" si="374"/>
        <v>85410</v>
      </c>
      <c r="AH4785" s="37"/>
      <c r="AI4785" s="37"/>
      <c r="AJ4785" s="1"/>
      <c r="AK4785" s="37"/>
    </row>
    <row r="4786" spans="1:37" hidden="1">
      <c r="A4786" t="s">
        <v>64</v>
      </c>
      <c r="B4786" t="s">
        <v>2</v>
      </c>
      <c r="C4786" t="s">
        <v>11</v>
      </c>
      <c r="D4786" t="s">
        <v>116</v>
      </c>
      <c r="E4786" t="s">
        <v>521</v>
      </c>
      <c r="F4786" t="str">
        <f t="shared" si="371"/>
        <v>驻马店市舞蹈培训</v>
      </c>
      <c r="G4786" t="s">
        <v>110</v>
      </c>
      <c r="H4786" t="s">
        <v>459</v>
      </c>
      <c r="I4786" t="s">
        <v>70</v>
      </c>
      <c r="J4786">
        <v>275</v>
      </c>
      <c r="K4786">
        <v>2</v>
      </c>
      <c r="L4786" s="13">
        <f>VLOOKUP(C4786,'渗透率、续签率'!B:C,2,0)</f>
        <v>9.6000000000000002E-2</v>
      </c>
      <c r="M4786" s="6">
        <v>0.01</v>
      </c>
      <c r="N4786">
        <v>21</v>
      </c>
      <c r="O4786">
        <v>0</v>
      </c>
      <c r="P4786" s="6">
        <v>0</v>
      </c>
      <c r="Q4786" s="13">
        <v>2.1000000000000001E-2</v>
      </c>
      <c r="R4786" s="13">
        <v>0</v>
      </c>
      <c r="S4786" s="31">
        <v>328</v>
      </c>
      <c r="T4786" s="6">
        <f>VLOOKUP(E4786,'参数设置&amp;汇总'!S:U,3,0)</f>
        <v>0.04</v>
      </c>
      <c r="U4786" s="78">
        <f t="shared" si="370"/>
        <v>0.84</v>
      </c>
      <c r="V4786" s="13">
        <v>0.85000000000000009</v>
      </c>
      <c r="W4786" s="78">
        <f t="shared" si="372"/>
        <v>0.98823529411764688</v>
      </c>
      <c r="X4786" s="1">
        <f>VLOOKUP(E4786,'渗透率、续签率'!AG:AJ,4,0)</f>
        <v>2847</v>
      </c>
      <c r="Y4786" s="1">
        <f t="shared" si="373"/>
        <v>2813.5058823529407</v>
      </c>
      <c r="Z4786">
        <v>16</v>
      </c>
      <c r="AA4786" s="89">
        <f t="shared" si="374"/>
        <v>59787</v>
      </c>
      <c r="AH4786" s="37"/>
      <c r="AI4786" s="37"/>
      <c r="AJ4786" s="1"/>
      <c r="AK4786" s="37"/>
    </row>
    <row r="4787" spans="1:37" hidden="1">
      <c r="A4787" t="s">
        <v>64</v>
      </c>
      <c r="B4787" t="s">
        <v>2</v>
      </c>
      <c r="C4787" t="s">
        <v>11</v>
      </c>
      <c r="D4787" t="s">
        <v>116</v>
      </c>
      <c r="E4787" t="s">
        <v>521</v>
      </c>
      <c r="F4787" t="str">
        <f t="shared" si="371"/>
        <v>鸡西市舞蹈培训</v>
      </c>
      <c r="G4787" t="s">
        <v>118</v>
      </c>
      <c r="H4787" t="s">
        <v>460</v>
      </c>
      <c r="I4787" t="s">
        <v>70</v>
      </c>
      <c r="J4787">
        <v>42</v>
      </c>
      <c r="K4787">
        <v>0</v>
      </c>
      <c r="L4787" s="13">
        <f>VLOOKUP(C4787,'渗透率、续签率'!B:C,2,0)</f>
        <v>9.6000000000000002E-2</v>
      </c>
      <c r="M4787" s="6">
        <v>0</v>
      </c>
      <c r="N4787">
        <v>6</v>
      </c>
      <c r="O4787">
        <v>0</v>
      </c>
      <c r="P4787" s="6">
        <v>0</v>
      </c>
      <c r="Q4787" s="13">
        <v>0</v>
      </c>
      <c r="R4787" s="13">
        <v>0</v>
      </c>
      <c r="S4787" s="31">
        <v>92</v>
      </c>
      <c r="T4787" s="6">
        <f>VLOOKUP(E4787,'参数设置&amp;汇总'!S:U,3,0)</f>
        <v>0.04</v>
      </c>
      <c r="U4787" s="78">
        <f t="shared" si="370"/>
        <v>0.24</v>
      </c>
      <c r="V4787" s="13">
        <v>0.85000000000000009</v>
      </c>
      <c r="W4787" s="78">
        <f t="shared" si="372"/>
        <v>0.28235294117647053</v>
      </c>
      <c r="X4787" s="1">
        <f>VLOOKUP(E4787,'渗透率、续签率'!AG:AJ,4,0)</f>
        <v>2847</v>
      </c>
      <c r="Y4787" s="1">
        <f t="shared" si="373"/>
        <v>803.85882352941155</v>
      </c>
      <c r="Z4787">
        <v>2</v>
      </c>
      <c r="AA4787" s="89">
        <f t="shared" si="374"/>
        <v>17082</v>
      </c>
      <c r="AH4787" s="37"/>
      <c r="AI4787" s="37"/>
      <c r="AK4787" s="37"/>
    </row>
    <row r="4788" spans="1:37" hidden="1">
      <c r="A4788" t="s">
        <v>64</v>
      </c>
      <c r="B4788" t="s">
        <v>2</v>
      </c>
      <c r="C4788" t="s">
        <v>11</v>
      </c>
      <c r="D4788" t="s">
        <v>116</v>
      </c>
      <c r="E4788" t="s">
        <v>521</v>
      </c>
      <c r="F4788" t="str">
        <f t="shared" si="371"/>
        <v>鹤壁市舞蹈培训</v>
      </c>
      <c r="G4788" t="s">
        <v>110</v>
      </c>
      <c r="H4788" t="s">
        <v>461</v>
      </c>
      <c r="I4788" t="s">
        <v>70</v>
      </c>
      <c r="J4788">
        <v>82</v>
      </c>
      <c r="K4788">
        <v>2</v>
      </c>
      <c r="L4788" s="13">
        <f>VLOOKUP(C4788,'渗透率、续签率'!B:C,2,0)</f>
        <v>9.6000000000000002E-2</v>
      </c>
      <c r="M4788" s="6">
        <v>0.02</v>
      </c>
      <c r="N4788">
        <v>7</v>
      </c>
      <c r="O4788">
        <v>1</v>
      </c>
      <c r="P4788" s="6">
        <v>0.14000000000000001</v>
      </c>
      <c r="Q4788" s="13">
        <v>0.03</v>
      </c>
      <c r="R4788" s="13">
        <v>0</v>
      </c>
      <c r="S4788" s="31">
        <v>124</v>
      </c>
      <c r="T4788" s="6">
        <f>VLOOKUP(E4788,'参数设置&amp;汇总'!S:U,3,0)</f>
        <v>0.04</v>
      </c>
      <c r="U4788" s="78">
        <f t="shared" si="370"/>
        <v>1</v>
      </c>
      <c r="V4788" s="13">
        <v>0.85000000000000009</v>
      </c>
      <c r="W4788" s="78">
        <f t="shared" si="372"/>
        <v>1.0635294117647058</v>
      </c>
      <c r="X4788" s="1">
        <f>VLOOKUP(E4788,'渗透率、续签率'!AG:AJ,4,0)</f>
        <v>2847</v>
      </c>
      <c r="Y4788" s="1">
        <f t="shared" si="373"/>
        <v>3027.8682352941173</v>
      </c>
      <c r="Z4788">
        <v>2</v>
      </c>
      <c r="AA4788" s="89">
        <f t="shared" si="374"/>
        <v>19929</v>
      </c>
      <c r="AH4788" s="37"/>
      <c r="AI4788" s="37"/>
      <c r="AK4788" s="37"/>
    </row>
    <row r="4789" spans="1:37" hidden="1">
      <c r="A4789" t="s">
        <v>64</v>
      </c>
      <c r="B4789" t="s">
        <v>2</v>
      </c>
      <c r="C4789" t="s">
        <v>11</v>
      </c>
      <c r="D4789" t="s">
        <v>116</v>
      </c>
      <c r="E4789" t="s">
        <v>521</v>
      </c>
      <c r="F4789" t="str">
        <f t="shared" si="371"/>
        <v>鹤岗市舞蹈培训</v>
      </c>
      <c r="G4789" t="s">
        <v>118</v>
      </c>
      <c r="H4789" t="s">
        <v>462</v>
      </c>
      <c r="I4789" t="s">
        <v>70</v>
      </c>
      <c r="J4789">
        <v>26</v>
      </c>
      <c r="K4789">
        <v>0</v>
      </c>
      <c r="L4789" s="13">
        <f>VLOOKUP(C4789,'渗透率、续签率'!B:C,2,0)</f>
        <v>9.6000000000000002E-2</v>
      </c>
      <c r="M4789" s="6">
        <v>0</v>
      </c>
      <c r="N4789">
        <v>2</v>
      </c>
      <c r="O4789">
        <v>0</v>
      </c>
      <c r="P4789" s="6">
        <v>0</v>
      </c>
      <c r="Q4789" s="13">
        <v>0</v>
      </c>
      <c r="R4789" s="13">
        <v>0</v>
      </c>
      <c r="S4789" s="31">
        <v>40</v>
      </c>
      <c r="T4789" s="6">
        <f>VLOOKUP(E4789,'参数设置&amp;汇总'!S:U,3,0)</f>
        <v>0.04</v>
      </c>
      <c r="U4789" s="78">
        <f t="shared" si="370"/>
        <v>0.08</v>
      </c>
      <c r="V4789" s="13">
        <v>0.85000000000000009</v>
      </c>
      <c r="W4789" s="78">
        <f t="shared" si="372"/>
        <v>9.4117647058823528E-2</v>
      </c>
      <c r="X4789" s="1">
        <f>VLOOKUP(E4789,'渗透率、续签率'!AG:AJ,4,0)</f>
        <v>2847</v>
      </c>
      <c r="Y4789" s="1">
        <f t="shared" si="373"/>
        <v>267.95294117647057</v>
      </c>
      <c r="Z4789">
        <v>0</v>
      </c>
      <c r="AA4789" s="89">
        <f t="shared" si="374"/>
        <v>5694</v>
      </c>
      <c r="AH4789" s="37"/>
      <c r="AI4789" s="37"/>
      <c r="AK4789" s="37"/>
    </row>
    <row r="4790" spans="1:37" hidden="1">
      <c r="A4790" t="s">
        <v>64</v>
      </c>
      <c r="B4790" t="s">
        <v>2</v>
      </c>
      <c r="C4790" t="s">
        <v>11</v>
      </c>
      <c r="D4790" t="s">
        <v>116</v>
      </c>
      <c r="E4790" t="s">
        <v>521</v>
      </c>
      <c r="F4790" t="str">
        <f t="shared" si="371"/>
        <v>鹰潭市舞蹈培训</v>
      </c>
      <c r="G4790" t="s">
        <v>90</v>
      </c>
      <c r="H4790" t="s">
        <v>463</v>
      </c>
      <c r="I4790" t="s">
        <v>68</v>
      </c>
      <c r="J4790">
        <v>59</v>
      </c>
      <c r="K4790">
        <v>0</v>
      </c>
      <c r="L4790" s="13">
        <f>VLOOKUP(C4790,'渗透率、续签率'!B:C,2,0)</f>
        <v>9.6000000000000002E-2</v>
      </c>
      <c r="M4790" s="6">
        <v>0</v>
      </c>
      <c r="N4790">
        <v>18</v>
      </c>
      <c r="O4790">
        <v>0</v>
      </c>
      <c r="P4790" s="6">
        <v>0</v>
      </c>
      <c r="Q4790" s="13">
        <v>0</v>
      </c>
      <c r="R4790" s="13">
        <v>0</v>
      </c>
      <c r="S4790" s="31">
        <v>120</v>
      </c>
      <c r="T4790" s="6">
        <f>VLOOKUP(E4790,'参数设置&amp;汇总'!S:U,3,0)</f>
        <v>0.04</v>
      </c>
      <c r="U4790" s="78">
        <f t="shared" si="370"/>
        <v>0.72</v>
      </c>
      <c r="V4790" s="13">
        <v>0.85000000000000009</v>
      </c>
      <c r="W4790" s="78">
        <f t="shared" si="372"/>
        <v>0.84705882352941164</v>
      </c>
      <c r="X4790" s="1">
        <f>VLOOKUP(E4790,'渗透率、续签率'!AG:AJ,4,0)</f>
        <v>2847</v>
      </c>
      <c r="Y4790" s="1">
        <f t="shared" si="373"/>
        <v>2411.5764705882348</v>
      </c>
      <c r="Z4790">
        <v>5</v>
      </c>
      <c r="AA4790" s="89">
        <f t="shared" si="374"/>
        <v>51246</v>
      </c>
      <c r="AH4790" s="37"/>
      <c r="AI4790" s="37"/>
      <c r="AK4790" s="37"/>
    </row>
    <row r="4791" spans="1:37" hidden="1">
      <c r="A4791" t="s">
        <v>64</v>
      </c>
      <c r="B4791" t="s">
        <v>2</v>
      </c>
      <c r="C4791" t="s">
        <v>11</v>
      </c>
      <c r="D4791" t="s">
        <v>116</v>
      </c>
      <c r="E4791" t="s">
        <v>521</v>
      </c>
      <c r="F4791" t="str">
        <f t="shared" si="371"/>
        <v>黄冈市舞蹈培训</v>
      </c>
      <c r="G4791" t="s">
        <v>81</v>
      </c>
      <c r="H4791" t="s">
        <v>464</v>
      </c>
      <c r="I4791" t="s">
        <v>68</v>
      </c>
      <c r="J4791">
        <v>176</v>
      </c>
      <c r="K4791">
        <v>0</v>
      </c>
      <c r="L4791" s="13">
        <f>VLOOKUP(C4791,'渗透率、续签率'!B:C,2,0)</f>
        <v>9.6000000000000002E-2</v>
      </c>
      <c r="M4791" s="6">
        <v>0</v>
      </c>
      <c r="N4791">
        <v>22</v>
      </c>
      <c r="O4791">
        <v>0</v>
      </c>
      <c r="P4791" s="6">
        <v>0</v>
      </c>
      <c r="Q4791" s="13">
        <v>2.5999999999999999E-2</v>
      </c>
      <c r="R4791" s="13">
        <v>0</v>
      </c>
      <c r="S4791" s="31">
        <v>244</v>
      </c>
      <c r="T4791" s="6">
        <f>VLOOKUP(E4791,'参数设置&amp;汇总'!S:U,3,0)</f>
        <v>0.04</v>
      </c>
      <c r="U4791" s="78">
        <f t="shared" si="370"/>
        <v>0.88</v>
      </c>
      <c r="V4791" s="13">
        <v>0.85000000000000009</v>
      </c>
      <c r="W4791" s="78">
        <f t="shared" si="372"/>
        <v>1.0352941176470587</v>
      </c>
      <c r="X4791" s="1">
        <f>VLOOKUP(E4791,'渗透率、续签率'!AG:AJ,4,0)</f>
        <v>2847</v>
      </c>
      <c r="Y4791" s="1">
        <f t="shared" si="373"/>
        <v>2947.482352941176</v>
      </c>
      <c r="Z4791">
        <v>5</v>
      </c>
      <c r="AA4791" s="89">
        <f t="shared" si="374"/>
        <v>62634</v>
      </c>
      <c r="AH4791" s="37"/>
      <c r="AI4791" s="37"/>
      <c r="AJ4791" s="1"/>
      <c r="AK4791" s="37"/>
    </row>
    <row r="4792" spans="1:37" hidden="1">
      <c r="A4792" t="s">
        <v>64</v>
      </c>
      <c r="B4792" t="s">
        <v>2</v>
      </c>
      <c r="C4792" t="s">
        <v>11</v>
      </c>
      <c r="D4792" t="s">
        <v>116</v>
      </c>
      <c r="E4792" t="s">
        <v>521</v>
      </c>
      <c r="F4792" t="str">
        <f t="shared" si="371"/>
        <v>黄南藏族自治州舞蹈培训</v>
      </c>
      <c r="G4792" t="s">
        <v>297</v>
      </c>
      <c r="H4792" t="s">
        <v>465</v>
      </c>
      <c r="I4792" t="s">
        <v>70</v>
      </c>
      <c r="J4792">
        <v>0</v>
      </c>
      <c r="K4792">
        <v>0</v>
      </c>
      <c r="L4792" s="13">
        <f>VLOOKUP(C4792,'渗透率、续签率'!B:C,2,0)</f>
        <v>9.6000000000000002E-2</v>
      </c>
      <c r="M4792" s="6">
        <v>0</v>
      </c>
      <c r="N4792">
        <v>0</v>
      </c>
      <c r="O4792">
        <v>0</v>
      </c>
      <c r="P4792" s="6">
        <v>0</v>
      </c>
      <c r="Q4792" s="13">
        <v>0</v>
      </c>
      <c r="R4792" s="13">
        <v>0</v>
      </c>
      <c r="S4792" s="31">
        <v>0</v>
      </c>
      <c r="T4792" s="6">
        <f>VLOOKUP(E4792,'参数设置&amp;汇总'!S:U,3,0)</f>
        <v>0.04</v>
      </c>
      <c r="U4792" s="78">
        <f t="shared" si="370"/>
        <v>0</v>
      </c>
      <c r="V4792" s="13">
        <v>0.85000000000000009</v>
      </c>
      <c r="W4792" s="78">
        <f t="shared" si="372"/>
        <v>0</v>
      </c>
      <c r="X4792" s="1">
        <f>VLOOKUP(E4792,'渗透率、续签率'!AG:AJ,4,0)</f>
        <v>2847</v>
      </c>
      <c r="Y4792" s="1">
        <f t="shared" si="373"/>
        <v>0</v>
      </c>
      <c r="Z4792">
        <v>0</v>
      </c>
      <c r="AA4792" s="89">
        <f t="shared" si="374"/>
        <v>0</v>
      </c>
      <c r="AH4792" s="37"/>
      <c r="AI4792" s="37"/>
      <c r="AK4792" s="37"/>
    </row>
    <row r="4793" spans="1:37" hidden="1">
      <c r="A4793" t="s">
        <v>64</v>
      </c>
      <c r="B4793" t="s">
        <v>2</v>
      </c>
      <c r="C4793" t="s">
        <v>11</v>
      </c>
      <c r="D4793" t="s">
        <v>116</v>
      </c>
      <c r="E4793" t="s">
        <v>521</v>
      </c>
      <c r="F4793" t="str">
        <f t="shared" si="371"/>
        <v>黄山市舞蹈培训</v>
      </c>
      <c r="G4793" t="s">
        <v>94</v>
      </c>
      <c r="H4793" t="s">
        <v>466</v>
      </c>
      <c r="I4793" t="s">
        <v>68</v>
      </c>
      <c r="J4793">
        <v>45</v>
      </c>
      <c r="K4793">
        <v>0</v>
      </c>
      <c r="L4793" s="13">
        <f>VLOOKUP(C4793,'渗透率、续签率'!B:C,2,0)</f>
        <v>9.6000000000000002E-2</v>
      </c>
      <c r="M4793" s="6">
        <v>0</v>
      </c>
      <c r="N4793">
        <v>6</v>
      </c>
      <c r="O4793">
        <v>0</v>
      </c>
      <c r="P4793" s="6">
        <v>0</v>
      </c>
      <c r="Q4793" s="13">
        <v>0</v>
      </c>
      <c r="R4793" s="13">
        <v>0</v>
      </c>
      <c r="S4793" s="31">
        <v>57</v>
      </c>
      <c r="T4793" s="6">
        <f>VLOOKUP(E4793,'参数设置&amp;汇总'!S:U,3,0)</f>
        <v>0.04</v>
      </c>
      <c r="U4793" s="78">
        <f t="shared" si="370"/>
        <v>0.24</v>
      </c>
      <c r="V4793" s="13">
        <v>0.85000000000000009</v>
      </c>
      <c r="W4793" s="78">
        <f t="shared" si="372"/>
        <v>0.28235294117647053</v>
      </c>
      <c r="X4793" s="1">
        <f>VLOOKUP(E4793,'渗透率、续签率'!AG:AJ,4,0)</f>
        <v>2847</v>
      </c>
      <c r="Y4793" s="1">
        <f t="shared" si="373"/>
        <v>803.85882352941155</v>
      </c>
      <c r="Z4793">
        <v>2</v>
      </c>
      <c r="AA4793" s="89">
        <f t="shared" si="374"/>
        <v>17082</v>
      </c>
      <c r="AH4793" s="37"/>
      <c r="AI4793" s="37"/>
      <c r="AK4793" s="37"/>
    </row>
    <row r="4794" spans="1:37" hidden="1">
      <c r="A4794" t="s">
        <v>64</v>
      </c>
      <c r="B4794" t="s">
        <v>2</v>
      </c>
      <c r="C4794" t="s">
        <v>11</v>
      </c>
      <c r="D4794" t="s">
        <v>116</v>
      </c>
      <c r="E4794" t="s">
        <v>521</v>
      </c>
      <c r="F4794" t="str">
        <f t="shared" si="371"/>
        <v>黄石市舞蹈培训</v>
      </c>
      <c r="G4794" t="s">
        <v>81</v>
      </c>
      <c r="H4794" t="s">
        <v>467</v>
      </c>
      <c r="I4794" t="s">
        <v>68</v>
      </c>
      <c r="J4794">
        <v>92</v>
      </c>
      <c r="K4794">
        <v>0</v>
      </c>
      <c r="L4794" s="13">
        <f>VLOOKUP(C4794,'渗透率、续签率'!B:C,2,0)</f>
        <v>9.6000000000000002E-2</v>
      </c>
      <c r="M4794" s="6">
        <v>0</v>
      </c>
      <c r="N4794">
        <v>27</v>
      </c>
      <c r="O4794">
        <v>0</v>
      </c>
      <c r="P4794" s="6">
        <v>0</v>
      </c>
      <c r="Q4794" s="13">
        <v>1.9E-2</v>
      </c>
      <c r="R4794" s="13">
        <v>0</v>
      </c>
      <c r="S4794" s="31">
        <v>191</v>
      </c>
      <c r="T4794" s="6">
        <f>VLOOKUP(E4794,'参数设置&amp;汇总'!S:U,3,0)</f>
        <v>0.04</v>
      </c>
      <c r="U4794" s="78">
        <f t="shared" si="370"/>
        <v>1.08</v>
      </c>
      <c r="V4794" s="13">
        <v>0.85000000000000009</v>
      </c>
      <c r="W4794" s="78">
        <f t="shared" si="372"/>
        <v>1.2705882352941176</v>
      </c>
      <c r="X4794" s="1">
        <f>VLOOKUP(E4794,'渗透率、续签率'!AG:AJ,4,0)</f>
        <v>2847</v>
      </c>
      <c r="Y4794" s="1">
        <f t="shared" si="373"/>
        <v>3617.3647058823526</v>
      </c>
      <c r="Z4794">
        <v>10</v>
      </c>
      <c r="AA4794" s="89">
        <f t="shared" si="374"/>
        <v>76869</v>
      </c>
      <c r="AH4794" s="37"/>
      <c r="AI4794" s="37"/>
      <c r="AK4794" s="37"/>
    </row>
    <row r="4795" spans="1:37" hidden="1">
      <c r="A4795" t="s">
        <v>64</v>
      </c>
      <c r="B4795" t="s">
        <v>2</v>
      </c>
      <c r="C4795" t="s">
        <v>11</v>
      </c>
      <c r="D4795" t="s">
        <v>116</v>
      </c>
      <c r="E4795" t="s">
        <v>521</v>
      </c>
      <c r="F4795" t="str">
        <f t="shared" si="371"/>
        <v>黑河市舞蹈培训</v>
      </c>
      <c r="G4795" t="s">
        <v>118</v>
      </c>
      <c r="H4795" t="s">
        <v>468</v>
      </c>
      <c r="I4795" t="s">
        <v>70</v>
      </c>
      <c r="J4795">
        <v>31</v>
      </c>
      <c r="K4795">
        <v>0</v>
      </c>
      <c r="L4795" s="13">
        <f>VLOOKUP(C4795,'渗透率、续签率'!B:C,2,0)</f>
        <v>9.6000000000000002E-2</v>
      </c>
      <c r="M4795" s="6">
        <v>0</v>
      </c>
      <c r="N4795">
        <v>0</v>
      </c>
      <c r="O4795">
        <v>0</v>
      </c>
      <c r="P4795" s="6">
        <v>0</v>
      </c>
      <c r="Q4795" s="13">
        <v>0</v>
      </c>
      <c r="R4795" s="13">
        <v>0</v>
      </c>
      <c r="S4795" s="31">
        <v>22</v>
      </c>
      <c r="T4795" s="6">
        <f>VLOOKUP(E4795,'参数设置&amp;汇总'!S:U,3,0)</f>
        <v>0.04</v>
      </c>
      <c r="U4795" s="78">
        <f t="shared" si="370"/>
        <v>0</v>
      </c>
      <c r="V4795" s="13">
        <v>0.85000000000000009</v>
      </c>
      <c r="W4795" s="78">
        <f t="shared" si="372"/>
        <v>0</v>
      </c>
      <c r="X4795" s="1">
        <f>VLOOKUP(E4795,'渗透率、续签率'!AG:AJ,4,0)</f>
        <v>2847</v>
      </c>
      <c r="Y4795" s="1">
        <f t="shared" si="373"/>
        <v>0</v>
      </c>
      <c r="Z4795">
        <v>1</v>
      </c>
      <c r="AA4795" s="89">
        <f t="shared" si="374"/>
        <v>0</v>
      </c>
      <c r="AH4795" s="37"/>
      <c r="AI4795" s="37"/>
      <c r="AK4795" s="37"/>
    </row>
    <row r="4796" spans="1:37" hidden="1">
      <c r="A4796" t="s">
        <v>64</v>
      </c>
      <c r="B4796" t="s">
        <v>2</v>
      </c>
      <c r="C4796" t="s">
        <v>11</v>
      </c>
      <c r="D4796" t="s">
        <v>116</v>
      </c>
      <c r="E4796" t="s">
        <v>521</v>
      </c>
      <c r="F4796" t="str">
        <f t="shared" si="371"/>
        <v>黔东南苗族侗族自治州舞蹈培训</v>
      </c>
      <c r="G4796" t="s">
        <v>167</v>
      </c>
      <c r="H4796" t="s">
        <v>469</v>
      </c>
      <c r="I4796" t="s">
        <v>70</v>
      </c>
      <c r="J4796">
        <v>106</v>
      </c>
      <c r="K4796">
        <v>0</v>
      </c>
      <c r="L4796" s="13">
        <f>VLOOKUP(C4796,'渗透率、续签率'!B:C,2,0)</f>
        <v>9.6000000000000002E-2</v>
      </c>
      <c r="M4796" s="6">
        <v>0</v>
      </c>
      <c r="N4796">
        <v>8</v>
      </c>
      <c r="O4796">
        <v>0</v>
      </c>
      <c r="P4796" s="6">
        <v>0</v>
      </c>
      <c r="Q4796" s="13">
        <v>0</v>
      </c>
      <c r="R4796" s="13">
        <v>0</v>
      </c>
      <c r="S4796" s="31">
        <v>83</v>
      </c>
      <c r="T4796" s="6">
        <f>VLOOKUP(E4796,'参数设置&amp;汇总'!S:U,3,0)</f>
        <v>0.04</v>
      </c>
      <c r="U4796" s="78">
        <f t="shared" si="370"/>
        <v>0.32</v>
      </c>
      <c r="V4796" s="13">
        <v>0.85000000000000009</v>
      </c>
      <c r="W4796" s="78">
        <f t="shared" si="372"/>
        <v>0.37647058823529411</v>
      </c>
      <c r="X4796" s="1">
        <f>VLOOKUP(E4796,'渗透率、续签率'!AG:AJ,4,0)</f>
        <v>2847</v>
      </c>
      <c r="Y4796" s="1">
        <f t="shared" si="373"/>
        <v>1071.8117647058823</v>
      </c>
      <c r="Z4796">
        <v>3</v>
      </c>
      <c r="AA4796" s="89">
        <f t="shared" si="374"/>
        <v>22776</v>
      </c>
      <c r="AH4796" s="37"/>
      <c r="AI4796" s="37"/>
      <c r="AK4796" s="37"/>
    </row>
    <row r="4797" spans="1:37" hidden="1">
      <c r="A4797" t="s">
        <v>64</v>
      </c>
      <c r="B4797" t="s">
        <v>2</v>
      </c>
      <c r="C4797" t="s">
        <v>11</v>
      </c>
      <c r="D4797" t="s">
        <v>116</v>
      </c>
      <c r="E4797" t="s">
        <v>521</v>
      </c>
      <c r="F4797" t="str">
        <f t="shared" si="371"/>
        <v>黔南布依族苗族自治州舞蹈培训</v>
      </c>
      <c r="G4797" t="s">
        <v>167</v>
      </c>
      <c r="H4797" t="s">
        <v>470</v>
      </c>
      <c r="I4797" t="s">
        <v>70</v>
      </c>
      <c r="J4797">
        <v>141</v>
      </c>
      <c r="K4797">
        <v>0</v>
      </c>
      <c r="L4797" s="13">
        <f>VLOOKUP(C4797,'渗透率、续签率'!B:C,2,0)</f>
        <v>9.6000000000000002E-2</v>
      </c>
      <c r="M4797" s="6">
        <v>0</v>
      </c>
      <c r="N4797">
        <v>3</v>
      </c>
      <c r="O4797">
        <v>0</v>
      </c>
      <c r="P4797" s="6">
        <v>0</v>
      </c>
      <c r="Q4797" s="13">
        <v>0</v>
      </c>
      <c r="R4797" s="13">
        <v>0</v>
      </c>
      <c r="S4797" s="31">
        <v>79</v>
      </c>
      <c r="T4797" s="6">
        <f>VLOOKUP(E4797,'参数设置&amp;汇总'!S:U,3,0)</f>
        <v>0.04</v>
      </c>
      <c r="U4797" s="78">
        <f t="shared" si="370"/>
        <v>0.12</v>
      </c>
      <c r="V4797" s="13">
        <v>0.85000000000000009</v>
      </c>
      <c r="W4797" s="78">
        <f t="shared" si="372"/>
        <v>0.14117647058823526</v>
      </c>
      <c r="X4797" s="1">
        <f>VLOOKUP(E4797,'渗透率、续签率'!AG:AJ,4,0)</f>
        <v>2847</v>
      </c>
      <c r="Y4797" s="1">
        <f t="shared" si="373"/>
        <v>401.92941176470578</v>
      </c>
      <c r="Z4797">
        <v>5</v>
      </c>
      <c r="AA4797" s="89">
        <f t="shared" si="374"/>
        <v>8541</v>
      </c>
      <c r="AH4797" s="37"/>
      <c r="AI4797" s="37"/>
      <c r="AJ4797" s="1"/>
      <c r="AK4797" s="37"/>
    </row>
    <row r="4798" spans="1:37" hidden="1">
      <c r="A4798" t="s">
        <v>64</v>
      </c>
      <c r="B4798" t="s">
        <v>2</v>
      </c>
      <c r="C4798" t="s">
        <v>11</v>
      </c>
      <c r="D4798" t="s">
        <v>116</v>
      </c>
      <c r="E4798" t="s">
        <v>521</v>
      </c>
      <c r="F4798" t="str">
        <f t="shared" si="371"/>
        <v>黔西南布依族苗族自治州舞蹈培训</v>
      </c>
      <c r="G4798" t="s">
        <v>167</v>
      </c>
      <c r="H4798" t="s">
        <v>471</v>
      </c>
      <c r="I4798" t="s">
        <v>70</v>
      </c>
      <c r="J4798">
        <v>124</v>
      </c>
      <c r="K4798">
        <v>0</v>
      </c>
      <c r="L4798" s="13">
        <f>VLOOKUP(C4798,'渗透率、续签率'!B:C,2,0)</f>
        <v>9.6000000000000002E-2</v>
      </c>
      <c r="M4798" s="6">
        <v>0</v>
      </c>
      <c r="N4798">
        <v>0</v>
      </c>
      <c r="O4798">
        <v>0</v>
      </c>
      <c r="P4798" s="6">
        <v>0</v>
      </c>
      <c r="Q4798" s="13">
        <v>0</v>
      </c>
      <c r="R4798" s="13">
        <v>0</v>
      </c>
      <c r="S4798" s="31">
        <v>65</v>
      </c>
      <c r="T4798" s="6">
        <f>VLOOKUP(E4798,'参数设置&amp;汇总'!S:U,3,0)</f>
        <v>0.04</v>
      </c>
      <c r="U4798" s="78">
        <f t="shared" si="370"/>
        <v>0</v>
      </c>
      <c r="V4798" s="13">
        <v>0.85000000000000009</v>
      </c>
      <c r="W4798" s="78">
        <f t="shared" si="372"/>
        <v>0</v>
      </c>
      <c r="X4798" s="1">
        <f>VLOOKUP(E4798,'渗透率、续签率'!AG:AJ,4,0)</f>
        <v>2847</v>
      </c>
      <c r="Y4798" s="1">
        <f t="shared" si="373"/>
        <v>0</v>
      </c>
      <c r="Z4798">
        <v>3</v>
      </c>
      <c r="AA4798" s="89">
        <f t="shared" si="374"/>
        <v>0</v>
      </c>
      <c r="AH4798" s="37"/>
      <c r="AI4798" s="37"/>
      <c r="AK4798" s="37"/>
    </row>
    <row r="4799" spans="1:37" hidden="1">
      <c r="A4799" t="s">
        <v>64</v>
      </c>
      <c r="B4799" t="s">
        <v>2</v>
      </c>
      <c r="C4799" t="s">
        <v>11</v>
      </c>
      <c r="D4799" t="s">
        <v>116</v>
      </c>
      <c r="E4799" t="s">
        <v>521</v>
      </c>
      <c r="F4799" t="str">
        <f t="shared" si="371"/>
        <v>齐齐哈尔市舞蹈培训</v>
      </c>
      <c r="G4799" t="s">
        <v>118</v>
      </c>
      <c r="H4799" t="s">
        <v>472</v>
      </c>
      <c r="I4799" t="s">
        <v>70</v>
      </c>
      <c r="J4799">
        <v>101</v>
      </c>
      <c r="K4799">
        <v>0</v>
      </c>
      <c r="L4799" s="13">
        <f>VLOOKUP(C4799,'渗透率、续签率'!B:C,2,0)</f>
        <v>9.6000000000000002E-2</v>
      </c>
      <c r="M4799" s="6">
        <v>0</v>
      </c>
      <c r="N4799">
        <v>13</v>
      </c>
      <c r="O4799">
        <v>0</v>
      </c>
      <c r="P4799" s="6">
        <v>0</v>
      </c>
      <c r="Q4799" s="13">
        <v>0</v>
      </c>
      <c r="R4799" s="13">
        <v>0</v>
      </c>
      <c r="S4799" s="31">
        <v>139</v>
      </c>
      <c r="T4799" s="6">
        <f>VLOOKUP(E4799,'参数设置&amp;汇总'!S:U,3,0)</f>
        <v>0.04</v>
      </c>
      <c r="U4799" s="78">
        <f t="shared" si="370"/>
        <v>0.52</v>
      </c>
      <c r="V4799" s="13">
        <v>0.85000000000000009</v>
      </c>
      <c r="W4799" s="78">
        <f t="shared" si="372"/>
        <v>0.61176470588235288</v>
      </c>
      <c r="X4799" s="1">
        <f>VLOOKUP(E4799,'渗透率、续签率'!AG:AJ,4,0)</f>
        <v>2847</v>
      </c>
      <c r="Y4799" s="1">
        <f t="shared" si="373"/>
        <v>1741.6941176470586</v>
      </c>
      <c r="Z4799">
        <v>7</v>
      </c>
      <c r="AA4799" s="89">
        <f t="shared" si="374"/>
        <v>37011</v>
      </c>
      <c r="AH4799" s="37"/>
      <c r="AI4799" s="37"/>
      <c r="AK4799" s="37"/>
    </row>
    <row r="4800" spans="1:37" hidden="1">
      <c r="A4800" t="s">
        <v>64</v>
      </c>
      <c r="B4800" t="s">
        <v>2</v>
      </c>
      <c r="C4800" t="s">
        <v>11</v>
      </c>
      <c r="D4800" t="s">
        <v>116</v>
      </c>
      <c r="E4800" t="s">
        <v>521</v>
      </c>
      <c r="F4800" t="str">
        <f t="shared" si="371"/>
        <v>龙岩市舞蹈培训</v>
      </c>
      <c r="G4800" t="s">
        <v>92</v>
      </c>
      <c r="H4800" t="s">
        <v>473</v>
      </c>
      <c r="I4800" t="s">
        <v>68</v>
      </c>
      <c r="J4800">
        <v>87</v>
      </c>
      <c r="K4800">
        <v>0</v>
      </c>
      <c r="L4800" s="13">
        <f>VLOOKUP(C4800,'渗透率、续签率'!B:C,2,0)</f>
        <v>9.6000000000000002E-2</v>
      </c>
      <c r="M4800" s="6">
        <v>0</v>
      </c>
      <c r="N4800">
        <v>5</v>
      </c>
      <c r="O4800">
        <v>0</v>
      </c>
      <c r="P4800" s="6">
        <v>0</v>
      </c>
      <c r="Q4800" s="13">
        <v>0</v>
      </c>
      <c r="R4800" s="13">
        <v>0</v>
      </c>
      <c r="S4800" s="31">
        <v>86</v>
      </c>
      <c r="T4800" s="6">
        <f>VLOOKUP(E4800,'参数设置&amp;汇总'!S:U,3,0)</f>
        <v>0.04</v>
      </c>
      <c r="U4800" s="78">
        <f t="shared" si="370"/>
        <v>0.2</v>
      </c>
      <c r="V4800" s="13">
        <v>0.85000000000000009</v>
      </c>
      <c r="W4800" s="78">
        <f t="shared" si="372"/>
        <v>0.23529411764705882</v>
      </c>
      <c r="X4800" s="1">
        <f>VLOOKUP(E4800,'渗透率、续签率'!AG:AJ,4,0)</f>
        <v>2847</v>
      </c>
      <c r="Y4800" s="1">
        <f t="shared" si="373"/>
        <v>669.88235294117646</v>
      </c>
      <c r="Z4800">
        <v>4</v>
      </c>
      <c r="AA4800" s="89">
        <f t="shared" si="374"/>
        <v>14235</v>
      </c>
      <c r="AH4800" s="37"/>
      <c r="AI4800" s="37"/>
      <c r="AK4800" s="37"/>
    </row>
    <row r="4801" spans="1:37" ht="18">
      <c r="A4801" t="s">
        <v>64</v>
      </c>
      <c r="B4801" s="2" t="s">
        <v>2</v>
      </c>
      <c r="C4801" s="2" t="s">
        <v>3</v>
      </c>
      <c r="D4801" t="s">
        <v>65</v>
      </c>
      <c r="E4801" t="s">
        <v>522</v>
      </c>
      <c r="F4801" t="str">
        <f t="shared" si="371"/>
        <v>上海市兴趣生活</v>
      </c>
      <c r="G4801" t="s">
        <v>67</v>
      </c>
      <c r="H4801" s="2" t="s">
        <v>67</v>
      </c>
      <c r="I4801" s="2" t="s">
        <v>68</v>
      </c>
      <c r="J4801" s="2">
        <v>569</v>
      </c>
      <c r="K4801" s="2">
        <v>9</v>
      </c>
      <c r="L4801" s="13">
        <f>VLOOKUP(C4801,'渗透率、续签率'!B:C,2,0)</f>
        <v>0.52100000000000002</v>
      </c>
      <c r="M4801" s="6">
        <v>0.02</v>
      </c>
      <c r="N4801" s="2">
        <v>185</v>
      </c>
      <c r="O4801">
        <v>8</v>
      </c>
      <c r="P4801" s="55">
        <v>0.04</v>
      </c>
      <c r="Q4801" s="13">
        <v>0.16500000000000001</v>
      </c>
      <c r="R4801" s="13">
        <v>0.13</v>
      </c>
      <c r="S4801" s="31">
        <v>1035</v>
      </c>
      <c r="T4801" s="55">
        <f>VLOOKUP(E4801,'参数设置&amp;汇总'!S:U,3,0)</f>
        <v>8.5772727272727278E-2</v>
      </c>
      <c r="U4801" s="82">
        <f t="shared" si="370"/>
        <v>15.867954545454547</v>
      </c>
      <c r="V4801" s="13">
        <v>0.85000000000000009</v>
      </c>
      <c r="W4801" s="82">
        <f t="shared" si="372"/>
        <v>13.764652406417111</v>
      </c>
      <c r="X4801" s="1">
        <f>VLOOKUP(E4801,'渗透率、续签率'!AG:AJ,4,0)</f>
        <v>6898.4999999999991</v>
      </c>
      <c r="Y4801" s="1">
        <f t="shared" si="373"/>
        <v>94955.454625668426</v>
      </c>
      <c r="Z4801">
        <v>122</v>
      </c>
      <c r="AA4801" s="89">
        <f t="shared" si="374"/>
        <v>1276222.4999999998</v>
      </c>
      <c r="AH4801" s="37"/>
      <c r="AI4801" s="37"/>
      <c r="AK4801" s="37"/>
    </row>
    <row r="4802" spans="1:37" hidden="1">
      <c r="A4802" t="s">
        <v>64</v>
      </c>
      <c r="B4802" t="s">
        <v>2</v>
      </c>
      <c r="C4802" t="s">
        <v>3</v>
      </c>
      <c r="D4802" t="s">
        <v>65</v>
      </c>
      <c r="E4802" t="s">
        <v>522</v>
      </c>
      <c r="F4802" t="str">
        <f t="shared" si="371"/>
        <v>北京市兴趣生活</v>
      </c>
      <c r="G4802" t="s">
        <v>69</v>
      </c>
      <c r="H4802" t="s">
        <v>69</v>
      </c>
      <c r="I4802" t="s">
        <v>70</v>
      </c>
      <c r="J4802">
        <v>705</v>
      </c>
      <c r="K4802">
        <v>29</v>
      </c>
      <c r="L4802" s="13">
        <f>VLOOKUP(C4802,'渗透率、续签率'!B:C,2,0)</f>
        <v>0.52100000000000002</v>
      </c>
      <c r="M4802" s="6">
        <v>0.04</v>
      </c>
      <c r="N4802">
        <v>255</v>
      </c>
      <c r="O4802">
        <v>29</v>
      </c>
      <c r="P4802" s="6">
        <v>0.11</v>
      </c>
      <c r="Q4802" s="13">
        <v>0.61399999999999999</v>
      </c>
      <c r="R4802" s="13">
        <v>0.57099999999999995</v>
      </c>
      <c r="S4802" s="31">
        <v>2885</v>
      </c>
      <c r="T4802" s="6">
        <f>VLOOKUP(E4802,'参数设置&amp;汇总'!S:U,3,0)</f>
        <v>8.5772727272727278E-2</v>
      </c>
      <c r="U4802" s="78">
        <f t="shared" si="370"/>
        <v>29</v>
      </c>
      <c r="V4802" s="13">
        <v>0.85000000000000009</v>
      </c>
      <c r="W4802" s="78">
        <f t="shared" si="372"/>
        <v>16.342352941176468</v>
      </c>
      <c r="X4802" s="1">
        <f>VLOOKUP(E4802,'渗透率、续签率'!AG:AJ,4,0)</f>
        <v>6898.4999999999991</v>
      </c>
      <c r="Y4802" s="1">
        <f t="shared" si="373"/>
        <v>112737.72176470586</v>
      </c>
      <c r="Z4802">
        <v>170</v>
      </c>
      <c r="AA4802" s="89">
        <f t="shared" si="374"/>
        <v>1759117.4999999998</v>
      </c>
      <c r="AH4802" s="37"/>
      <c r="AI4802" s="37"/>
      <c r="AK4802" s="37"/>
    </row>
    <row r="4803" spans="1:37" hidden="1">
      <c r="A4803" t="s">
        <v>64</v>
      </c>
      <c r="B4803" t="s">
        <v>2</v>
      </c>
      <c r="C4803" t="s">
        <v>3</v>
      </c>
      <c r="D4803" t="s">
        <v>71</v>
      </c>
      <c r="E4803" t="s">
        <v>523</v>
      </c>
      <c r="F4803" t="str">
        <f t="shared" si="371"/>
        <v>南京市兴趣生活</v>
      </c>
      <c r="G4803" t="s">
        <v>73</v>
      </c>
      <c r="H4803" t="s">
        <v>74</v>
      </c>
      <c r="I4803" t="s">
        <v>70</v>
      </c>
      <c r="J4803">
        <v>285</v>
      </c>
      <c r="K4803">
        <v>16</v>
      </c>
      <c r="L4803" s="13">
        <f>VLOOKUP(C4803,'渗透率、续签率'!B:C,2,0)</f>
        <v>0.52100000000000002</v>
      </c>
      <c r="M4803" s="6">
        <v>0.06</v>
      </c>
      <c r="N4803">
        <v>80</v>
      </c>
      <c r="O4803">
        <v>8</v>
      </c>
      <c r="P4803" s="6">
        <v>0.1</v>
      </c>
      <c r="Q4803" s="13">
        <v>0.11899999999999999</v>
      </c>
      <c r="R4803" s="13">
        <v>4.3999999999999997E-2</v>
      </c>
      <c r="S4803" s="31">
        <v>416</v>
      </c>
      <c r="T4803" s="6">
        <f>VLOOKUP(E4803,'参数设置&amp;汇总'!S:U,3,0)</f>
        <v>4.8786536758193097E-2</v>
      </c>
      <c r="U4803" s="78">
        <f t="shared" ref="U4803:U4866" si="375">IF(T4803*N4803&gt;=O4803,T4803*N4803,O4803)</f>
        <v>8</v>
      </c>
      <c r="V4803" s="13">
        <v>0.85000000000000009</v>
      </c>
      <c r="W4803" s="78">
        <f t="shared" si="372"/>
        <v>4.5082352941176467</v>
      </c>
      <c r="X4803" s="1">
        <f>VLOOKUP(E4803,'渗透率、续签率'!AG:AJ,4,0)</f>
        <v>9271</v>
      </c>
      <c r="Y4803" s="1">
        <f t="shared" si="373"/>
        <v>41795.849411764699</v>
      </c>
      <c r="Z4803">
        <v>42</v>
      </c>
      <c r="AA4803" s="89">
        <f t="shared" si="374"/>
        <v>741680</v>
      </c>
      <c r="AH4803" s="37"/>
      <c r="AI4803" s="37"/>
      <c r="AK4803" s="37"/>
    </row>
    <row r="4804" spans="1:37" hidden="1">
      <c r="A4804" t="s">
        <v>64</v>
      </c>
      <c r="B4804" t="s">
        <v>2</v>
      </c>
      <c r="C4804" t="s">
        <v>3</v>
      </c>
      <c r="D4804" t="s">
        <v>71</v>
      </c>
      <c r="E4804" t="s">
        <v>523</v>
      </c>
      <c r="F4804" t="str">
        <f t="shared" ref="F4804:F4867" si="376">H4804&amp;C4804</f>
        <v>广州市兴趣生活</v>
      </c>
      <c r="G4804" t="s">
        <v>75</v>
      </c>
      <c r="H4804" t="s">
        <v>76</v>
      </c>
      <c r="I4804" t="s">
        <v>68</v>
      </c>
      <c r="J4804">
        <v>571</v>
      </c>
      <c r="K4804">
        <v>13</v>
      </c>
      <c r="L4804" s="13">
        <f>VLOOKUP(C4804,'渗透率、续签率'!B:C,2,0)</f>
        <v>0.52100000000000002</v>
      </c>
      <c r="M4804" s="6">
        <v>0.02</v>
      </c>
      <c r="N4804">
        <v>183</v>
      </c>
      <c r="O4804">
        <v>13</v>
      </c>
      <c r="P4804" s="6">
        <v>7.0000000000000007E-2</v>
      </c>
      <c r="Q4804" s="13">
        <v>0.36399999999999999</v>
      </c>
      <c r="R4804" s="13">
        <v>0.33900000000000002</v>
      </c>
      <c r="S4804" s="31">
        <v>1406</v>
      </c>
      <c r="T4804" s="6">
        <f>VLOOKUP(E4804,'参数设置&amp;汇总'!S:U,3,0)</f>
        <v>4.8786536758193097E-2</v>
      </c>
      <c r="U4804" s="78">
        <f t="shared" si="375"/>
        <v>13</v>
      </c>
      <c r="V4804" s="13">
        <v>0.85000000000000009</v>
      </c>
      <c r="W4804" s="78">
        <f t="shared" ref="W4804:W4867" si="377">(O4804*(1-L4804)+IF((U4804-O4804)&lt;0,0,(U4804-O4804)))/V4804</f>
        <v>7.325882352941175</v>
      </c>
      <c r="X4804" s="1">
        <f>VLOOKUP(E4804,'渗透率、续签率'!AG:AJ,4,0)</f>
        <v>9271</v>
      </c>
      <c r="Y4804" s="1">
        <f t="shared" ref="Y4804:Y4867" si="378">X4804*W4804</f>
        <v>67918.25529411764</v>
      </c>
      <c r="Z4804">
        <v>53</v>
      </c>
      <c r="AA4804" s="89">
        <f t="shared" ref="AA4804:AA4867" si="379">N4804*X4804</f>
        <v>1696593</v>
      </c>
    </row>
    <row r="4805" spans="1:37" hidden="1">
      <c r="A4805" t="s">
        <v>64</v>
      </c>
      <c r="B4805" t="s">
        <v>2</v>
      </c>
      <c r="C4805" t="s">
        <v>3</v>
      </c>
      <c r="D4805" t="s">
        <v>71</v>
      </c>
      <c r="E4805" t="s">
        <v>523</v>
      </c>
      <c r="F4805" t="str">
        <f t="shared" si="376"/>
        <v>成都市兴趣生活</v>
      </c>
      <c r="G4805" t="s">
        <v>77</v>
      </c>
      <c r="H4805" t="s">
        <v>78</v>
      </c>
      <c r="I4805" t="s">
        <v>70</v>
      </c>
      <c r="J4805">
        <v>567</v>
      </c>
      <c r="K4805">
        <v>10</v>
      </c>
      <c r="L4805" s="13">
        <f>VLOOKUP(C4805,'渗透率、续签率'!B:C,2,0)</f>
        <v>0.52100000000000002</v>
      </c>
      <c r="M4805" s="6">
        <v>0.02</v>
      </c>
      <c r="N4805">
        <v>249</v>
      </c>
      <c r="O4805">
        <v>10</v>
      </c>
      <c r="P4805" s="6">
        <v>0.04</v>
      </c>
      <c r="Q4805" s="13">
        <v>0.33700000000000002</v>
      </c>
      <c r="R4805" s="13">
        <v>0.318</v>
      </c>
      <c r="S4805" s="31">
        <v>1578</v>
      </c>
      <c r="T4805" s="6">
        <f>VLOOKUP(E4805,'参数设置&amp;汇总'!S:U,3,0)</f>
        <v>4.8786536758193097E-2</v>
      </c>
      <c r="U4805" s="78">
        <f t="shared" si="375"/>
        <v>12.14784765279008</v>
      </c>
      <c r="V4805" s="13">
        <v>0.85000000000000009</v>
      </c>
      <c r="W4805" s="78">
        <f t="shared" si="377"/>
        <v>8.162173709164799</v>
      </c>
      <c r="X4805" s="1">
        <f>VLOOKUP(E4805,'渗透率、续签率'!AG:AJ,4,0)</f>
        <v>9271</v>
      </c>
      <c r="Y4805" s="1">
        <f t="shared" si="378"/>
        <v>75671.512457666846</v>
      </c>
      <c r="Z4805">
        <v>73</v>
      </c>
      <c r="AA4805" s="89">
        <f t="shared" si="379"/>
        <v>2308479</v>
      </c>
      <c r="AH4805" s="37"/>
      <c r="AI4805" s="37"/>
      <c r="AK4805" s="37"/>
    </row>
    <row r="4806" spans="1:37" hidden="1">
      <c r="A4806" t="s">
        <v>64</v>
      </c>
      <c r="B4806" t="s">
        <v>2</v>
      </c>
      <c r="C4806" t="s">
        <v>3</v>
      </c>
      <c r="D4806" t="s">
        <v>71</v>
      </c>
      <c r="E4806" t="s">
        <v>523</v>
      </c>
      <c r="F4806" t="str">
        <f t="shared" si="376"/>
        <v>杭州市兴趣生活</v>
      </c>
      <c r="G4806" t="s">
        <v>79</v>
      </c>
      <c r="H4806" t="s">
        <v>80</v>
      </c>
      <c r="I4806" t="s">
        <v>68</v>
      </c>
      <c r="J4806">
        <v>397</v>
      </c>
      <c r="K4806">
        <v>7</v>
      </c>
      <c r="L4806" s="13">
        <f>VLOOKUP(C4806,'渗透率、续签率'!B:C,2,0)</f>
        <v>0.52100000000000002</v>
      </c>
      <c r="M4806" s="6">
        <v>0.02</v>
      </c>
      <c r="N4806">
        <v>185</v>
      </c>
      <c r="O4806">
        <v>7</v>
      </c>
      <c r="P4806" s="6">
        <v>0.04</v>
      </c>
      <c r="Q4806" s="13">
        <v>0.154</v>
      </c>
      <c r="R4806" s="13">
        <v>0.13500000000000001</v>
      </c>
      <c r="S4806" s="31">
        <v>1152</v>
      </c>
      <c r="T4806" s="6">
        <f>VLOOKUP(E4806,'参数设置&amp;汇总'!S:U,3,0)</f>
        <v>4.8786536758193097E-2</v>
      </c>
      <c r="U4806" s="78">
        <f t="shared" si="375"/>
        <v>9.025509300265723</v>
      </c>
      <c r="V4806" s="13">
        <v>0.85000000000000009</v>
      </c>
      <c r="W4806" s="78">
        <f t="shared" si="377"/>
        <v>6.3276580003126144</v>
      </c>
      <c r="X4806" s="1">
        <f>VLOOKUP(E4806,'渗透率、续签率'!AG:AJ,4,0)</f>
        <v>9271</v>
      </c>
      <c r="Y4806" s="1">
        <f t="shared" si="378"/>
        <v>58663.717320898249</v>
      </c>
      <c r="Z4806">
        <v>62</v>
      </c>
      <c r="AA4806" s="89">
        <f t="shared" si="379"/>
        <v>1715135</v>
      </c>
    </row>
    <row r="4807" spans="1:37" hidden="1">
      <c r="A4807" t="s">
        <v>64</v>
      </c>
      <c r="B4807" t="s">
        <v>2</v>
      </c>
      <c r="C4807" t="s">
        <v>3</v>
      </c>
      <c r="D4807" t="s">
        <v>71</v>
      </c>
      <c r="E4807" t="s">
        <v>523</v>
      </c>
      <c r="F4807" t="str">
        <f t="shared" si="376"/>
        <v>武汉市兴趣生活</v>
      </c>
      <c r="G4807" t="s">
        <v>81</v>
      </c>
      <c r="H4807" t="s">
        <v>82</v>
      </c>
      <c r="I4807" t="s">
        <v>68</v>
      </c>
      <c r="J4807">
        <v>338</v>
      </c>
      <c r="K4807">
        <v>7</v>
      </c>
      <c r="L4807" s="13">
        <f>VLOOKUP(C4807,'渗透率、续签率'!B:C,2,0)</f>
        <v>0.52100000000000002</v>
      </c>
      <c r="M4807" s="6">
        <v>0.02</v>
      </c>
      <c r="N4807">
        <v>164</v>
      </c>
      <c r="O4807">
        <v>7</v>
      </c>
      <c r="P4807" s="6">
        <v>0.04</v>
      </c>
      <c r="Q4807" s="13">
        <v>0.29099999999999998</v>
      </c>
      <c r="R4807" s="13">
        <v>0.25</v>
      </c>
      <c r="S4807" s="31">
        <v>1037</v>
      </c>
      <c r="T4807" s="6">
        <f>VLOOKUP(E4807,'参数设置&amp;汇总'!S:U,3,0)</f>
        <v>4.8786536758193097E-2</v>
      </c>
      <c r="U4807" s="78">
        <f t="shared" si="375"/>
        <v>8.0009920283436671</v>
      </c>
      <c r="V4807" s="13">
        <v>0.85000000000000009</v>
      </c>
      <c r="W4807" s="78">
        <f t="shared" si="377"/>
        <v>5.1223435627572549</v>
      </c>
      <c r="X4807" s="1">
        <f>VLOOKUP(E4807,'渗透率、续签率'!AG:AJ,4,0)</f>
        <v>9271</v>
      </c>
      <c r="Y4807" s="1">
        <f t="shared" si="378"/>
        <v>47489.247170322509</v>
      </c>
      <c r="Z4807">
        <v>43</v>
      </c>
      <c r="AA4807" s="89">
        <f t="shared" si="379"/>
        <v>1520444</v>
      </c>
      <c r="AH4807" s="37"/>
      <c r="AI4807" s="37"/>
      <c r="AK4807" s="37"/>
    </row>
    <row r="4808" spans="1:37" hidden="1">
      <c r="A4808" t="s">
        <v>64</v>
      </c>
      <c r="B4808" t="s">
        <v>2</v>
      </c>
      <c r="C4808" t="s">
        <v>3</v>
      </c>
      <c r="D4808" t="s">
        <v>71</v>
      </c>
      <c r="E4808" t="s">
        <v>523</v>
      </c>
      <c r="F4808" t="str">
        <f t="shared" si="376"/>
        <v>深圳市兴趣生活</v>
      </c>
      <c r="G4808" t="s">
        <v>75</v>
      </c>
      <c r="H4808" t="s">
        <v>83</v>
      </c>
      <c r="I4808" t="s">
        <v>68</v>
      </c>
      <c r="J4808">
        <v>670</v>
      </c>
      <c r="K4808">
        <v>9</v>
      </c>
      <c r="L4808" s="13">
        <f>VLOOKUP(C4808,'渗透率、续签率'!B:C,2,0)</f>
        <v>0.52100000000000002</v>
      </c>
      <c r="M4808" s="6">
        <v>0.01</v>
      </c>
      <c r="N4808">
        <v>268</v>
      </c>
      <c r="O4808">
        <v>9</v>
      </c>
      <c r="P4808" s="6">
        <v>0.03</v>
      </c>
      <c r="Q4808" s="13">
        <v>0.252</v>
      </c>
      <c r="R4808" s="13">
        <v>0.214</v>
      </c>
      <c r="S4808" s="31">
        <v>1641</v>
      </c>
      <c r="T4808" s="6">
        <f>VLOOKUP(E4808,'参数设置&amp;汇总'!S:U,3,0)</f>
        <v>4.8786536758193097E-2</v>
      </c>
      <c r="U4808" s="78">
        <f t="shared" si="375"/>
        <v>13.07479185119575</v>
      </c>
      <c r="V4808" s="13">
        <v>0.85000000000000009</v>
      </c>
      <c r="W4808" s="78">
        <f t="shared" si="377"/>
        <v>9.8656374719949991</v>
      </c>
      <c r="X4808" s="1">
        <f>VLOOKUP(E4808,'渗透率、续签率'!AG:AJ,4,0)</f>
        <v>9271</v>
      </c>
      <c r="Y4808" s="1">
        <f t="shared" si="378"/>
        <v>91464.325002865633</v>
      </c>
      <c r="Z4808">
        <v>69</v>
      </c>
      <c r="AA4808" s="89">
        <f t="shared" si="379"/>
        <v>2484628</v>
      </c>
      <c r="AH4808" s="37"/>
      <c r="AI4808" s="37"/>
      <c r="AJ4808" s="1"/>
      <c r="AK4808" s="37"/>
    </row>
    <row r="4809" spans="1:37" hidden="1">
      <c r="A4809" t="s">
        <v>64</v>
      </c>
      <c r="B4809" t="s">
        <v>2</v>
      </c>
      <c r="C4809" t="s">
        <v>3</v>
      </c>
      <c r="D4809" t="s">
        <v>84</v>
      </c>
      <c r="E4809" t="s">
        <v>524</v>
      </c>
      <c r="F4809" t="str">
        <f t="shared" si="376"/>
        <v>东莞市兴趣生活</v>
      </c>
      <c r="G4809" t="s">
        <v>75</v>
      </c>
      <c r="H4809" t="s">
        <v>86</v>
      </c>
      <c r="I4809" t="s">
        <v>68</v>
      </c>
      <c r="J4809">
        <v>275</v>
      </c>
      <c r="K4809">
        <v>3</v>
      </c>
      <c r="L4809" s="13">
        <f>VLOOKUP(C4809,'渗透率、续签率'!B:C,2,0)</f>
        <v>0.52100000000000002</v>
      </c>
      <c r="M4809" s="6">
        <v>0.01</v>
      </c>
      <c r="N4809">
        <v>81</v>
      </c>
      <c r="O4809">
        <v>3</v>
      </c>
      <c r="P4809" s="6">
        <v>0.04</v>
      </c>
      <c r="Q4809" s="13">
        <v>0.17899999999999999</v>
      </c>
      <c r="R4809" s="13">
        <v>0.122</v>
      </c>
      <c r="S4809" s="31">
        <v>652</v>
      </c>
      <c r="T4809" s="6">
        <f>VLOOKUP(E4809,'参数设置&amp;汇总'!S:U,3,0)</f>
        <v>3.3424947145877383E-2</v>
      </c>
      <c r="U4809" s="78">
        <f t="shared" si="375"/>
        <v>3</v>
      </c>
      <c r="V4809" s="13">
        <v>0.85000000000000009</v>
      </c>
      <c r="W4809" s="78">
        <f t="shared" si="377"/>
        <v>1.6905882352941173</v>
      </c>
      <c r="X4809" s="1">
        <f>VLOOKUP(E4809,'渗透率、续签率'!AG:AJ,4,0)</f>
        <v>11205.5</v>
      </c>
      <c r="Y4809" s="1">
        <f t="shared" si="378"/>
        <v>18943.88647058823</v>
      </c>
      <c r="Z4809">
        <v>18</v>
      </c>
      <c r="AA4809" s="89">
        <f t="shared" si="379"/>
        <v>907645.5</v>
      </c>
      <c r="AH4809" s="37"/>
      <c r="AI4809" s="37"/>
      <c r="AK4809" s="37"/>
    </row>
    <row r="4810" spans="1:37" hidden="1">
      <c r="A4810" t="s">
        <v>64</v>
      </c>
      <c r="B4810" t="s">
        <v>2</v>
      </c>
      <c r="C4810" t="s">
        <v>3</v>
      </c>
      <c r="D4810" t="s">
        <v>84</v>
      </c>
      <c r="E4810" t="s">
        <v>524</v>
      </c>
      <c r="F4810" t="str">
        <f t="shared" si="376"/>
        <v>佛山市兴趣生活</v>
      </c>
      <c r="G4810" t="s">
        <v>75</v>
      </c>
      <c r="H4810" t="s">
        <v>87</v>
      </c>
      <c r="I4810" t="s">
        <v>68</v>
      </c>
      <c r="J4810">
        <v>317</v>
      </c>
      <c r="K4810">
        <v>3</v>
      </c>
      <c r="L4810" s="13">
        <f>VLOOKUP(C4810,'渗透率、续签率'!B:C,2,0)</f>
        <v>0.52100000000000002</v>
      </c>
      <c r="M4810" s="6">
        <v>0.01</v>
      </c>
      <c r="N4810">
        <v>61</v>
      </c>
      <c r="O4810">
        <v>3</v>
      </c>
      <c r="P4810" s="6">
        <v>0.05</v>
      </c>
      <c r="Q4810" s="13">
        <v>0.216</v>
      </c>
      <c r="R4810" s="13">
        <v>0.19800000000000001</v>
      </c>
      <c r="S4810" s="31">
        <v>475</v>
      </c>
      <c r="T4810" s="6">
        <f>VLOOKUP(E4810,'参数设置&amp;汇总'!S:U,3,0)</f>
        <v>3.3424947145877383E-2</v>
      </c>
      <c r="U4810" s="78">
        <f t="shared" si="375"/>
        <v>3</v>
      </c>
      <c r="V4810" s="13">
        <v>0.85000000000000009</v>
      </c>
      <c r="W4810" s="78">
        <f t="shared" si="377"/>
        <v>1.6905882352941173</v>
      </c>
      <c r="X4810" s="1">
        <f>VLOOKUP(E4810,'渗透率、续签率'!AG:AJ,4,0)</f>
        <v>11205.5</v>
      </c>
      <c r="Y4810" s="1">
        <f t="shared" si="378"/>
        <v>18943.88647058823</v>
      </c>
      <c r="Z4810">
        <v>16</v>
      </c>
      <c r="AA4810" s="89">
        <f t="shared" si="379"/>
        <v>683535.5</v>
      </c>
    </row>
    <row r="4811" spans="1:37" hidden="1">
      <c r="A4811" t="s">
        <v>64</v>
      </c>
      <c r="B4811" t="s">
        <v>2</v>
      </c>
      <c r="C4811" t="s">
        <v>3</v>
      </c>
      <c r="D4811" t="s">
        <v>84</v>
      </c>
      <c r="E4811" t="s">
        <v>524</v>
      </c>
      <c r="F4811" t="str">
        <f t="shared" si="376"/>
        <v>南宁市兴趣生活</v>
      </c>
      <c r="G4811" t="s">
        <v>88</v>
      </c>
      <c r="H4811" t="s">
        <v>89</v>
      </c>
      <c r="I4811" t="s">
        <v>68</v>
      </c>
      <c r="J4811">
        <v>238</v>
      </c>
      <c r="K4811">
        <v>0</v>
      </c>
      <c r="L4811" s="13">
        <f>VLOOKUP(C4811,'渗透率、续签率'!B:C,2,0)</f>
        <v>0.52100000000000002</v>
      </c>
      <c r="M4811" s="6">
        <v>0</v>
      </c>
      <c r="N4811">
        <v>44</v>
      </c>
      <c r="O4811">
        <v>0</v>
      </c>
      <c r="P4811" s="6">
        <v>0</v>
      </c>
      <c r="Q4811" s="13">
        <v>3.0000000000000001E-3</v>
      </c>
      <c r="R4811" s="13">
        <v>0</v>
      </c>
      <c r="S4811" s="31">
        <v>322</v>
      </c>
      <c r="T4811" s="6">
        <f>VLOOKUP(E4811,'参数设置&amp;汇总'!S:U,3,0)</f>
        <v>3.3424947145877383E-2</v>
      </c>
      <c r="U4811" s="78">
        <f t="shared" si="375"/>
        <v>1.4706976744186049</v>
      </c>
      <c r="V4811" s="13">
        <v>0.85000000000000009</v>
      </c>
      <c r="W4811" s="78">
        <f t="shared" si="377"/>
        <v>1.730232558139535</v>
      </c>
      <c r="X4811" s="1">
        <f>VLOOKUP(E4811,'渗透率、续签率'!AG:AJ,4,0)</f>
        <v>11205.5</v>
      </c>
      <c r="Y4811" s="1">
        <f t="shared" si="378"/>
        <v>19388.120930232559</v>
      </c>
      <c r="Z4811">
        <v>6</v>
      </c>
      <c r="AA4811" s="89">
        <f t="shared" si="379"/>
        <v>493042</v>
      </c>
    </row>
    <row r="4812" spans="1:37" hidden="1">
      <c r="A4812" t="s">
        <v>64</v>
      </c>
      <c r="B4812" t="s">
        <v>2</v>
      </c>
      <c r="C4812" t="s">
        <v>3</v>
      </c>
      <c r="D4812" t="s">
        <v>84</v>
      </c>
      <c r="E4812" t="s">
        <v>524</v>
      </c>
      <c r="F4812" t="str">
        <f t="shared" si="376"/>
        <v>南昌市兴趣生活</v>
      </c>
      <c r="G4812" t="s">
        <v>90</v>
      </c>
      <c r="H4812" t="s">
        <v>91</v>
      </c>
      <c r="I4812" t="s">
        <v>68</v>
      </c>
      <c r="J4812">
        <v>125</v>
      </c>
      <c r="K4812">
        <v>1</v>
      </c>
      <c r="L4812" s="13">
        <f>VLOOKUP(C4812,'渗透率、续签率'!B:C,2,0)</f>
        <v>0.52100000000000002</v>
      </c>
      <c r="M4812" s="6">
        <v>0.01</v>
      </c>
      <c r="N4812">
        <v>71</v>
      </c>
      <c r="O4812">
        <v>1</v>
      </c>
      <c r="P4812" s="6">
        <v>0.01</v>
      </c>
      <c r="Q4812" s="13">
        <v>7.0999999999999994E-2</v>
      </c>
      <c r="R4812" s="13">
        <v>7.0999999999999994E-2</v>
      </c>
      <c r="S4812" s="31">
        <v>369</v>
      </c>
      <c r="T4812" s="6">
        <f>VLOOKUP(E4812,'参数设置&amp;汇总'!S:U,3,0)</f>
        <v>3.3424947145877383E-2</v>
      </c>
      <c r="U4812" s="78">
        <f t="shared" si="375"/>
        <v>2.3731712473572943</v>
      </c>
      <c r="V4812" s="13">
        <v>0.85000000000000009</v>
      </c>
      <c r="W4812" s="78">
        <f t="shared" si="377"/>
        <v>2.1790249968909343</v>
      </c>
      <c r="X4812" s="1">
        <f>VLOOKUP(E4812,'渗透率、续签率'!AG:AJ,4,0)</f>
        <v>11205.5</v>
      </c>
      <c r="Y4812" s="1">
        <f t="shared" si="378"/>
        <v>24417.064602661365</v>
      </c>
      <c r="Z4812">
        <v>7</v>
      </c>
      <c r="AA4812" s="89">
        <f t="shared" si="379"/>
        <v>795590.5</v>
      </c>
    </row>
    <row r="4813" spans="1:37" hidden="1">
      <c r="A4813" t="s">
        <v>64</v>
      </c>
      <c r="B4813" t="s">
        <v>2</v>
      </c>
      <c r="C4813" t="s">
        <v>3</v>
      </c>
      <c r="D4813" t="s">
        <v>84</v>
      </c>
      <c r="E4813" t="s">
        <v>524</v>
      </c>
      <c r="F4813" t="str">
        <f t="shared" si="376"/>
        <v>厦门市兴趣生活</v>
      </c>
      <c r="G4813" t="s">
        <v>92</v>
      </c>
      <c r="H4813" t="s">
        <v>93</v>
      </c>
      <c r="I4813" t="s">
        <v>68</v>
      </c>
      <c r="J4813">
        <v>200</v>
      </c>
      <c r="K4813">
        <v>0</v>
      </c>
      <c r="L4813" s="13">
        <f>VLOOKUP(C4813,'渗透率、续签率'!B:C,2,0)</f>
        <v>0.52100000000000002</v>
      </c>
      <c r="M4813" s="6">
        <v>0</v>
      </c>
      <c r="N4813">
        <v>49</v>
      </c>
      <c r="O4813">
        <v>0</v>
      </c>
      <c r="P4813" s="6">
        <v>0</v>
      </c>
      <c r="Q4813" s="13">
        <v>0</v>
      </c>
      <c r="R4813" s="13">
        <v>0</v>
      </c>
      <c r="S4813" s="31">
        <v>224</v>
      </c>
      <c r="T4813" s="6">
        <f>VLOOKUP(E4813,'参数设置&amp;汇总'!S:U,3,0)</f>
        <v>3.3424947145877383E-2</v>
      </c>
      <c r="U4813" s="78">
        <f t="shared" si="375"/>
        <v>1.6378224101479917</v>
      </c>
      <c r="V4813" s="13">
        <v>0.85000000000000009</v>
      </c>
      <c r="W4813" s="78">
        <f t="shared" si="377"/>
        <v>1.9268498942917547</v>
      </c>
      <c r="X4813" s="1">
        <f>VLOOKUP(E4813,'渗透率、续签率'!AG:AJ,4,0)</f>
        <v>11205.5</v>
      </c>
      <c r="Y4813" s="1">
        <f t="shared" si="378"/>
        <v>21591.316490486257</v>
      </c>
      <c r="Z4813">
        <v>9</v>
      </c>
      <c r="AA4813" s="89">
        <f t="shared" si="379"/>
        <v>549069.5</v>
      </c>
      <c r="AH4813" s="37"/>
      <c r="AI4813" s="37"/>
      <c r="AK4813" s="37"/>
    </row>
    <row r="4814" spans="1:37" hidden="1">
      <c r="A4814" t="s">
        <v>64</v>
      </c>
      <c r="B4814" t="s">
        <v>2</v>
      </c>
      <c r="C4814" t="s">
        <v>3</v>
      </c>
      <c r="D4814" t="s">
        <v>84</v>
      </c>
      <c r="E4814" t="s">
        <v>524</v>
      </c>
      <c r="F4814" t="str">
        <f t="shared" si="376"/>
        <v>合肥市兴趣生活</v>
      </c>
      <c r="G4814" t="s">
        <v>94</v>
      </c>
      <c r="H4814" t="s">
        <v>95</v>
      </c>
      <c r="I4814" t="s">
        <v>68</v>
      </c>
      <c r="J4814">
        <v>275</v>
      </c>
      <c r="K4814">
        <v>3</v>
      </c>
      <c r="L4814" s="13">
        <f>VLOOKUP(C4814,'渗透率、续签率'!B:C,2,0)</f>
        <v>0.52100000000000002</v>
      </c>
      <c r="M4814" s="6">
        <v>0.01</v>
      </c>
      <c r="N4814">
        <v>116</v>
      </c>
      <c r="O4814">
        <v>3</v>
      </c>
      <c r="P4814" s="6">
        <v>0.03</v>
      </c>
      <c r="Q4814" s="13">
        <v>0.20799999999999999</v>
      </c>
      <c r="R4814" s="13">
        <v>0.20799999999999999</v>
      </c>
      <c r="S4814" s="31">
        <v>630</v>
      </c>
      <c r="T4814" s="6">
        <f>VLOOKUP(E4814,'参数设置&amp;汇总'!S:U,3,0)</f>
        <v>3.3424947145877383E-2</v>
      </c>
      <c r="U4814" s="78">
        <f t="shared" si="375"/>
        <v>3.8772938689217766</v>
      </c>
      <c r="V4814" s="13">
        <v>0.85000000000000009</v>
      </c>
      <c r="W4814" s="78">
        <f t="shared" si="377"/>
        <v>2.7226986693197368</v>
      </c>
      <c r="X4814" s="1">
        <f>VLOOKUP(E4814,'渗透率、续签率'!AG:AJ,4,0)</f>
        <v>11205.5</v>
      </c>
      <c r="Y4814" s="1">
        <f t="shared" si="378"/>
        <v>30509.19993906231</v>
      </c>
      <c r="Z4814">
        <v>27</v>
      </c>
      <c r="AA4814" s="89">
        <f t="shared" si="379"/>
        <v>1299838</v>
      </c>
      <c r="AH4814" s="37"/>
      <c r="AI4814" s="37"/>
      <c r="AK4814" s="37"/>
    </row>
    <row r="4815" spans="1:37" hidden="1">
      <c r="A4815" t="s">
        <v>64</v>
      </c>
      <c r="B4815" t="s">
        <v>2</v>
      </c>
      <c r="C4815" t="s">
        <v>3</v>
      </c>
      <c r="D4815" t="s">
        <v>84</v>
      </c>
      <c r="E4815" t="s">
        <v>524</v>
      </c>
      <c r="F4815" t="str">
        <f t="shared" si="376"/>
        <v>天津市兴趣生活</v>
      </c>
      <c r="G4815" t="s">
        <v>96</v>
      </c>
      <c r="H4815" t="s">
        <v>96</v>
      </c>
      <c r="I4815" t="s">
        <v>70</v>
      </c>
      <c r="J4815">
        <v>254</v>
      </c>
      <c r="K4815">
        <v>4</v>
      </c>
      <c r="L4815" s="13">
        <f>VLOOKUP(C4815,'渗透率、续签率'!B:C,2,0)</f>
        <v>0.52100000000000002</v>
      </c>
      <c r="M4815" s="6">
        <v>0.02</v>
      </c>
      <c r="N4815">
        <v>91</v>
      </c>
      <c r="O4815">
        <v>4</v>
      </c>
      <c r="P4815" s="6">
        <v>0.04</v>
      </c>
      <c r="Q4815" s="13">
        <v>0.16900000000000001</v>
      </c>
      <c r="R4815" s="13">
        <v>0.14000000000000001</v>
      </c>
      <c r="S4815" s="31">
        <v>510</v>
      </c>
      <c r="T4815" s="6">
        <f>VLOOKUP(E4815,'参数设置&amp;汇总'!S:U,3,0)</f>
        <v>3.3424947145877383E-2</v>
      </c>
      <c r="U4815" s="78">
        <f t="shared" si="375"/>
        <v>4</v>
      </c>
      <c r="V4815" s="13">
        <v>0.85000000000000009</v>
      </c>
      <c r="W4815" s="78">
        <f t="shared" si="377"/>
        <v>2.2541176470588233</v>
      </c>
      <c r="X4815" s="1">
        <f>VLOOKUP(E4815,'渗透率、续签率'!AG:AJ,4,0)</f>
        <v>11205.5</v>
      </c>
      <c r="Y4815" s="1">
        <f t="shared" si="378"/>
        <v>25258.515294117646</v>
      </c>
      <c r="Z4815">
        <v>55</v>
      </c>
      <c r="AA4815" s="89">
        <f t="shared" si="379"/>
        <v>1019700.5</v>
      </c>
    </row>
    <row r="4816" spans="1:37" hidden="1">
      <c r="A4816" t="s">
        <v>64</v>
      </c>
      <c r="B4816" t="s">
        <v>2</v>
      </c>
      <c r="C4816" t="s">
        <v>3</v>
      </c>
      <c r="D4816" t="s">
        <v>84</v>
      </c>
      <c r="E4816" t="s">
        <v>524</v>
      </c>
      <c r="F4816" t="str">
        <f t="shared" si="376"/>
        <v>宁波市兴趣生活</v>
      </c>
      <c r="G4816" t="s">
        <v>79</v>
      </c>
      <c r="H4816" t="s">
        <v>97</v>
      </c>
      <c r="I4816" t="s">
        <v>68</v>
      </c>
      <c r="J4816">
        <v>241</v>
      </c>
      <c r="K4816">
        <v>1</v>
      </c>
      <c r="L4816" s="13">
        <f>VLOOKUP(C4816,'渗透率、续签率'!B:C,2,0)</f>
        <v>0.52100000000000002</v>
      </c>
      <c r="M4816" s="6">
        <v>0</v>
      </c>
      <c r="N4816">
        <v>47</v>
      </c>
      <c r="O4816">
        <v>1</v>
      </c>
      <c r="P4816" s="6">
        <v>0.02</v>
      </c>
      <c r="Q4816" s="13">
        <v>6.7000000000000004E-2</v>
      </c>
      <c r="R4816" s="13">
        <v>6.7000000000000004E-2</v>
      </c>
      <c r="S4816" s="31">
        <v>261</v>
      </c>
      <c r="T4816" s="6">
        <f>VLOOKUP(E4816,'参数设置&amp;汇总'!S:U,3,0)</f>
        <v>3.3424947145877383E-2</v>
      </c>
      <c r="U4816" s="78">
        <f t="shared" si="375"/>
        <v>1.5709725158562371</v>
      </c>
      <c r="V4816" s="13">
        <v>0.85000000000000009</v>
      </c>
      <c r="W4816" s="78">
        <f t="shared" si="377"/>
        <v>1.2352617833602788</v>
      </c>
      <c r="X4816" s="1">
        <f>VLOOKUP(E4816,'渗透率、续签率'!AG:AJ,4,0)</f>
        <v>11205.5</v>
      </c>
      <c r="Y4816" s="1">
        <f t="shared" si="378"/>
        <v>13841.725913443604</v>
      </c>
      <c r="Z4816">
        <v>8</v>
      </c>
      <c r="AA4816" s="89">
        <f t="shared" si="379"/>
        <v>526658.5</v>
      </c>
      <c r="AH4816" s="37"/>
      <c r="AI4816" s="37"/>
      <c r="AK4816" s="37"/>
    </row>
    <row r="4817" spans="1:37" hidden="1">
      <c r="A4817" t="s">
        <v>64</v>
      </c>
      <c r="B4817" t="s">
        <v>2</v>
      </c>
      <c r="C4817" t="s">
        <v>3</v>
      </c>
      <c r="D4817" t="s">
        <v>84</v>
      </c>
      <c r="E4817" t="s">
        <v>524</v>
      </c>
      <c r="F4817" t="str">
        <f t="shared" si="376"/>
        <v>无锡市兴趣生活</v>
      </c>
      <c r="G4817" t="s">
        <v>73</v>
      </c>
      <c r="H4817" t="s">
        <v>98</v>
      </c>
      <c r="I4817" t="s">
        <v>70</v>
      </c>
      <c r="J4817">
        <v>238</v>
      </c>
      <c r="K4817">
        <v>1</v>
      </c>
      <c r="L4817" s="13">
        <f>VLOOKUP(C4817,'渗透率、续签率'!B:C,2,0)</f>
        <v>0.52100000000000002</v>
      </c>
      <c r="M4817" s="6">
        <v>0</v>
      </c>
      <c r="N4817">
        <v>48</v>
      </c>
      <c r="O4817">
        <v>1</v>
      </c>
      <c r="P4817" s="6">
        <v>0.02</v>
      </c>
      <c r="Q4817" s="13">
        <v>7.6999999999999999E-2</v>
      </c>
      <c r="R4817" s="13">
        <v>7.6999999999999999E-2</v>
      </c>
      <c r="S4817" s="31">
        <v>286</v>
      </c>
      <c r="T4817" s="6">
        <f>VLOOKUP(E4817,'参数设置&amp;汇总'!S:U,3,0)</f>
        <v>3.3424947145877383E-2</v>
      </c>
      <c r="U4817" s="78">
        <f t="shared" si="375"/>
        <v>1.6043974630021145</v>
      </c>
      <c r="V4817" s="13">
        <v>0.85000000000000009</v>
      </c>
      <c r="W4817" s="78">
        <f t="shared" si="377"/>
        <v>1.2745852505907229</v>
      </c>
      <c r="X4817" s="1">
        <f>VLOOKUP(E4817,'渗透率、续签率'!AG:AJ,4,0)</f>
        <v>11205.5</v>
      </c>
      <c r="Y4817" s="1">
        <f t="shared" si="378"/>
        <v>14282.365025494346</v>
      </c>
      <c r="Z4817">
        <v>21</v>
      </c>
      <c r="AA4817" s="89">
        <f t="shared" si="379"/>
        <v>537864</v>
      </c>
      <c r="AH4817" s="37"/>
      <c r="AI4817" s="37"/>
      <c r="AK4817" s="37"/>
    </row>
    <row r="4818" spans="1:37" hidden="1">
      <c r="A4818" t="s">
        <v>64</v>
      </c>
      <c r="B4818" t="s">
        <v>2</v>
      </c>
      <c r="C4818" t="s">
        <v>3</v>
      </c>
      <c r="D4818" t="s">
        <v>84</v>
      </c>
      <c r="E4818" t="s">
        <v>524</v>
      </c>
      <c r="F4818" t="str">
        <f t="shared" si="376"/>
        <v>昆明市兴趣生活</v>
      </c>
      <c r="G4818" t="s">
        <v>99</v>
      </c>
      <c r="H4818" t="s">
        <v>100</v>
      </c>
      <c r="I4818" t="s">
        <v>68</v>
      </c>
      <c r="J4818">
        <v>153</v>
      </c>
      <c r="K4818">
        <v>1</v>
      </c>
      <c r="L4818" s="13">
        <f>VLOOKUP(C4818,'渗透率、续签率'!B:C,2,0)</f>
        <v>0.52100000000000002</v>
      </c>
      <c r="M4818" s="6">
        <v>0.01</v>
      </c>
      <c r="N4818">
        <v>44</v>
      </c>
      <c r="O4818">
        <v>1</v>
      </c>
      <c r="P4818" s="6">
        <v>0.02</v>
      </c>
      <c r="Q4818" s="13">
        <v>0.13</v>
      </c>
      <c r="R4818" s="13">
        <v>0.11700000000000001</v>
      </c>
      <c r="S4818" s="31">
        <v>255</v>
      </c>
      <c r="T4818" s="6">
        <f>VLOOKUP(E4818,'参数设置&amp;汇总'!S:U,3,0)</f>
        <v>3.3424947145877383E-2</v>
      </c>
      <c r="U4818" s="78">
        <f t="shared" si="375"/>
        <v>1.4706976744186049</v>
      </c>
      <c r="V4818" s="13">
        <v>0.85000000000000009</v>
      </c>
      <c r="W4818" s="78">
        <f t="shared" si="377"/>
        <v>1.1172913816689467</v>
      </c>
      <c r="X4818" s="1">
        <f>VLOOKUP(E4818,'渗透率、续签率'!AG:AJ,4,0)</f>
        <v>11205.5</v>
      </c>
      <c r="Y4818" s="1">
        <f t="shared" si="378"/>
        <v>12519.808577291382</v>
      </c>
      <c r="Z4818">
        <v>24</v>
      </c>
      <c r="AA4818" s="89">
        <f t="shared" si="379"/>
        <v>493042</v>
      </c>
    </row>
    <row r="4819" spans="1:37" hidden="1">
      <c r="A4819" t="s">
        <v>64</v>
      </c>
      <c r="B4819" t="s">
        <v>2</v>
      </c>
      <c r="C4819" t="s">
        <v>3</v>
      </c>
      <c r="D4819" t="s">
        <v>84</v>
      </c>
      <c r="E4819" t="s">
        <v>524</v>
      </c>
      <c r="F4819" t="str">
        <f t="shared" si="376"/>
        <v>沈阳市兴趣生活</v>
      </c>
      <c r="G4819" t="s">
        <v>101</v>
      </c>
      <c r="H4819" t="s">
        <v>102</v>
      </c>
      <c r="I4819" t="s">
        <v>70</v>
      </c>
      <c r="J4819">
        <v>362</v>
      </c>
      <c r="K4819">
        <v>18</v>
      </c>
      <c r="L4819" s="13">
        <f>VLOOKUP(C4819,'渗透率、续签率'!B:C,2,0)</f>
        <v>0.52100000000000002</v>
      </c>
      <c r="M4819" s="6">
        <v>0.05</v>
      </c>
      <c r="N4819">
        <v>155</v>
      </c>
      <c r="O4819">
        <v>9</v>
      </c>
      <c r="P4819" s="6">
        <v>0.06</v>
      </c>
      <c r="Q4819" s="13">
        <v>0.36699999999999999</v>
      </c>
      <c r="R4819" s="13">
        <v>0.34200000000000003</v>
      </c>
      <c r="S4819" s="31">
        <v>995</v>
      </c>
      <c r="T4819" s="6">
        <f>VLOOKUP(E4819,'参数设置&amp;汇总'!S:U,3,0)</f>
        <v>3.3424947145877383E-2</v>
      </c>
      <c r="U4819" s="78">
        <f t="shared" si="375"/>
        <v>9</v>
      </c>
      <c r="V4819" s="13">
        <v>0.85000000000000009</v>
      </c>
      <c r="W4819" s="78">
        <f t="shared" si="377"/>
        <v>5.0717647058823525</v>
      </c>
      <c r="X4819" s="1">
        <f>VLOOKUP(E4819,'渗透率、续签率'!AG:AJ,4,0)</f>
        <v>11205.5</v>
      </c>
      <c r="Y4819" s="1">
        <f t="shared" si="378"/>
        <v>56831.659411764704</v>
      </c>
      <c r="Z4819">
        <v>18</v>
      </c>
      <c r="AA4819" s="89">
        <f t="shared" si="379"/>
        <v>1736852.5</v>
      </c>
      <c r="AH4819" s="37"/>
      <c r="AI4819" s="37"/>
      <c r="AK4819" s="37"/>
    </row>
    <row r="4820" spans="1:37" hidden="1">
      <c r="A4820" t="s">
        <v>64</v>
      </c>
      <c r="B4820" t="s">
        <v>2</v>
      </c>
      <c r="C4820" t="s">
        <v>3</v>
      </c>
      <c r="D4820" t="s">
        <v>84</v>
      </c>
      <c r="E4820" t="s">
        <v>524</v>
      </c>
      <c r="F4820" t="str">
        <f t="shared" si="376"/>
        <v>济南市兴趣生活</v>
      </c>
      <c r="G4820" t="s">
        <v>103</v>
      </c>
      <c r="H4820" t="s">
        <v>104</v>
      </c>
      <c r="I4820" t="s">
        <v>70</v>
      </c>
      <c r="J4820">
        <v>352</v>
      </c>
      <c r="K4820">
        <v>3</v>
      </c>
      <c r="L4820" s="13">
        <f>VLOOKUP(C4820,'渗透率、续签率'!B:C,2,0)</f>
        <v>0.52100000000000002</v>
      </c>
      <c r="M4820" s="6">
        <v>0.01</v>
      </c>
      <c r="N4820">
        <v>124</v>
      </c>
      <c r="O4820">
        <v>3</v>
      </c>
      <c r="P4820" s="6">
        <v>0.02</v>
      </c>
      <c r="Q4820" s="13">
        <v>0.157</v>
      </c>
      <c r="R4820" s="13">
        <v>0.154</v>
      </c>
      <c r="S4820" s="31">
        <v>695</v>
      </c>
      <c r="T4820" s="6">
        <f>VLOOKUP(E4820,'参数设置&amp;汇总'!S:U,3,0)</f>
        <v>3.3424947145877383E-2</v>
      </c>
      <c r="U4820" s="78">
        <f t="shared" si="375"/>
        <v>4.1446934460887954</v>
      </c>
      <c r="V4820" s="13">
        <v>0.85000000000000009</v>
      </c>
      <c r="W4820" s="78">
        <f t="shared" si="377"/>
        <v>3.0372864071632883</v>
      </c>
      <c r="X4820" s="1">
        <f>VLOOKUP(E4820,'渗透率、续签率'!AG:AJ,4,0)</f>
        <v>11205.5</v>
      </c>
      <c r="Y4820" s="1">
        <f t="shared" si="378"/>
        <v>34034.312835468227</v>
      </c>
      <c r="Z4820">
        <v>31</v>
      </c>
      <c r="AA4820" s="89">
        <f t="shared" si="379"/>
        <v>1389482</v>
      </c>
      <c r="AH4820" s="37"/>
      <c r="AI4820" s="37"/>
      <c r="AJ4820" s="1"/>
      <c r="AK4820" s="37"/>
    </row>
    <row r="4821" spans="1:37" hidden="1">
      <c r="A4821" t="s">
        <v>64</v>
      </c>
      <c r="B4821" t="s">
        <v>2</v>
      </c>
      <c r="C4821" t="s">
        <v>3</v>
      </c>
      <c r="D4821" t="s">
        <v>84</v>
      </c>
      <c r="E4821" t="s">
        <v>524</v>
      </c>
      <c r="F4821" t="str">
        <f t="shared" si="376"/>
        <v>温州市兴趣生活</v>
      </c>
      <c r="G4821" t="s">
        <v>79</v>
      </c>
      <c r="H4821" t="s">
        <v>105</v>
      </c>
      <c r="I4821" t="s">
        <v>68</v>
      </c>
      <c r="J4821">
        <v>276</v>
      </c>
      <c r="K4821">
        <v>1</v>
      </c>
      <c r="L4821" s="13">
        <f>VLOOKUP(C4821,'渗透率、续签率'!B:C,2,0)</f>
        <v>0.52100000000000002</v>
      </c>
      <c r="M4821" s="6">
        <v>0</v>
      </c>
      <c r="N4821">
        <v>51</v>
      </c>
      <c r="O4821">
        <v>1</v>
      </c>
      <c r="P4821" s="6">
        <v>0.02</v>
      </c>
      <c r="Q4821" s="13">
        <v>0.10100000000000001</v>
      </c>
      <c r="R4821" s="13">
        <v>0.10100000000000001</v>
      </c>
      <c r="S4821" s="31">
        <v>304</v>
      </c>
      <c r="T4821" s="6">
        <f>VLOOKUP(E4821,'参数设置&amp;汇总'!S:U,3,0)</f>
        <v>3.3424947145877383E-2</v>
      </c>
      <c r="U4821" s="78">
        <f t="shared" si="375"/>
        <v>1.7046723044397465</v>
      </c>
      <c r="V4821" s="13">
        <v>0.85000000000000009</v>
      </c>
      <c r="W4821" s="78">
        <f t="shared" si="377"/>
        <v>1.3925556522820544</v>
      </c>
      <c r="X4821" s="1">
        <f>VLOOKUP(E4821,'渗透率、续签率'!AG:AJ,4,0)</f>
        <v>11205.5</v>
      </c>
      <c r="Y4821" s="1">
        <f t="shared" si="378"/>
        <v>15604.282361646559</v>
      </c>
      <c r="Z4821">
        <v>9</v>
      </c>
      <c r="AA4821" s="89">
        <f t="shared" si="379"/>
        <v>571480.5</v>
      </c>
      <c r="AH4821" s="37"/>
      <c r="AI4821" s="37"/>
      <c r="AK4821" s="37"/>
    </row>
    <row r="4822" spans="1:37" hidden="1">
      <c r="A4822" t="s">
        <v>64</v>
      </c>
      <c r="B4822" t="s">
        <v>2</v>
      </c>
      <c r="C4822" t="s">
        <v>3</v>
      </c>
      <c r="D4822" t="s">
        <v>84</v>
      </c>
      <c r="E4822" t="s">
        <v>524</v>
      </c>
      <c r="F4822" t="str">
        <f t="shared" si="376"/>
        <v>福州市兴趣生活</v>
      </c>
      <c r="G4822" t="s">
        <v>92</v>
      </c>
      <c r="H4822" t="s">
        <v>106</v>
      </c>
      <c r="I4822" t="s">
        <v>68</v>
      </c>
      <c r="J4822">
        <v>187</v>
      </c>
      <c r="K4822">
        <v>2</v>
      </c>
      <c r="L4822" s="13">
        <f>VLOOKUP(C4822,'渗透率、续签率'!B:C,2,0)</f>
        <v>0.52100000000000002</v>
      </c>
      <c r="M4822" s="6">
        <v>0.01</v>
      </c>
      <c r="N4822">
        <v>33</v>
      </c>
      <c r="O4822">
        <v>2</v>
      </c>
      <c r="P4822" s="6">
        <v>0.06</v>
      </c>
      <c r="Q4822" s="13">
        <v>0.42799999999999999</v>
      </c>
      <c r="R4822" s="13">
        <v>0.42799999999999999</v>
      </c>
      <c r="S4822" s="31">
        <v>374</v>
      </c>
      <c r="T4822" s="6">
        <f>VLOOKUP(E4822,'参数设置&amp;汇总'!S:U,3,0)</f>
        <v>3.3424947145877383E-2</v>
      </c>
      <c r="U4822" s="78">
        <f t="shared" si="375"/>
        <v>2</v>
      </c>
      <c r="V4822" s="13">
        <v>0.85000000000000009</v>
      </c>
      <c r="W4822" s="78">
        <f t="shared" si="377"/>
        <v>1.1270588235294117</v>
      </c>
      <c r="X4822" s="1">
        <f>VLOOKUP(E4822,'渗透率、续签率'!AG:AJ,4,0)</f>
        <v>11205.5</v>
      </c>
      <c r="Y4822" s="1">
        <f t="shared" si="378"/>
        <v>12629.257647058823</v>
      </c>
      <c r="Z4822">
        <v>17</v>
      </c>
      <c r="AA4822" s="89">
        <f t="shared" si="379"/>
        <v>369781.5</v>
      </c>
      <c r="AH4822" s="37"/>
      <c r="AI4822" s="37"/>
      <c r="AK4822" s="37"/>
    </row>
    <row r="4823" spans="1:37" hidden="1">
      <c r="A4823" t="s">
        <v>64</v>
      </c>
      <c r="B4823" t="s">
        <v>2</v>
      </c>
      <c r="C4823" t="s">
        <v>3</v>
      </c>
      <c r="D4823" t="s">
        <v>84</v>
      </c>
      <c r="E4823" t="s">
        <v>524</v>
      </c>
      <c r="F4823" t="str">
        <f t="shared" si="376"/>
        <v>苏州市兴趣生活</v>
      </c>
      <c r="G4823" t="s">
        <v>73</v>
      </c>
      <c r="H4823" t="s">
        <v>107</v>
      </c>
      <c r="I4823" t="s">
        <v>70</v>
      </c>
      <c r="J4823">
        <v>370</v>
      </c>
      <c r="K4823">
        <v>5</v>
      </c>
      <c r="L4823" s="13">
        <f>VLOOKUP(C4823,'渗透率、续签率'!B:C,2,0)</f>
        <v>0.52100000000000002</v>
      </c>
      <c r="M4823" s="6">
        <v>0.01</v>
      </c>
      <c r="N4823">
        <v>98</v>
      </c>
      <c r="O4823">
        <v>5</v>
      </c>
      <c r="P4823" s="6">
        <v>0.05</v>
      </c>
      <c r="Q4823" s="13">
        <v>0.22500000000000001</v>
      </c>
      <c r="R4823" s="13">
        <v>0.13800000000000001</v>
      </c>
      <c r="S4823" s="31">
        <v>569</v>
      </c>
      <c r="T4823" s="6">
        <f>VLOOKUP(E4823,'参数设置&amp;汇总'!S:U,3,0)</f>
        <v>3.3424947145877383E-2</v>
      </c>
      <c r="U4823" s="78">
        <f t="shared" si="375"/>
        <v>5</v>
      </c>
      <c r="V4823" s="13">
        <v>0.85000000000000009</v>
      </c>
      <c r="W4823" s="78">
        <f t="shared" si="377"/>
        <v>2.8176470588235292</v>
      </c>
      <c r="X4823" s="1">
        <f>VLOOKUP(E4823,'渗透率、续签率'!AG:AJ,4,0)</f>
        <v>11205.5</v>
      </c>
      <c r="Y4823" s="1">
        <f t="shared" si="378"/>
        <v>31573.144117647054</v>
      </c>
      <c r="Z4823">
        <v>38</v>
      </c>
      <c r="AA4823" s="89">
        <f t="shared" si="379"/>
        <v>1098139</v>
      </c>
      <c r="AH4823" s="37"/>
      <c r="AI4823" s="37"/>
      <c r="AK4823" s="37"/>
    </row>
    <row r="4824" spans="1:37" hidden="1">
      <c r="A4824" t="s">
        <v>64</v>
      </c>
      <c r="B4824" t="s">
        <v>2</v>
      </c>
      <c r="C4824" t="s">
        <v>3</v>
      </c>
      <c r="D4824" t="s">
        <v>84</v>
      </c>
      <c r="E4824" t="s">
        <v>524</v>
      </c>
      <c r="F4824" t="str">
        <f t="shared" si="376"/>
        <v>西安市兴趣生活</v>
      </c>
      <c r="G4824" t="s">
        <v>108</v>
      </c>
      <c r="H4824" t="s">
        <v>109</v>
      </c>
      <c r="I4824" t="s">
        <v>70</v>
      </c>
      <c r="J4824">
        <v>339</v>
      </c>
      <c r="K4824">
        <v>4</v>
      </c>
      <c r="L4824" s="13">
        <f>VLOOKUP(C4824,'渗透率、续签率'!B:C,2,0)</f>
        <v>0.52100000000000002</v>
      </c>
      <c r="M4824" s="6">
        <v>0.01</v>
      </c>
      <c r="N4824">
        <v>176</v>
      </c>
      <c r="O4824">
        <v>3</v>
      </c>
      <c r="P4824" s="6">
        <v>0.02</v>
      </c>
      <c r="Q4824" s="13">
        <v>5.2999999999999999E-2</v>
      </c>
      <c r="R4824" s="13">
        <v>0</v>
      </c>
      <c r="S4824" s="31">
        <v>953</v>
      </c>
      <c r="T4824" s="6">
        <f>VLOOKUP(E4824,'参数设置&amp;汇总'!S:U,3,0)</f>
        <v>3.3424947145877383E-2</v>
      </c>
      <c r="U4824" s="78">
        <f t="shared" si="375"/>
        <v>5.8827906976744195</v>
      </c>
      <c r="V4824" s="13">
        <v>0.85000000000000009</v>
      </c>
      <c r="W4824" s="78">
        <f t="shared" si="377"/>
        <v>5.0821067031463745</v>
      </c>
      <c r="X4824" s="1">
        <f>VLOOKUP(E4824,'渗透率、续签率'!AG:AJ,4,0)</f>
        <v>11205.5</v>
      </c>
      <c r="Y4824" s="1">
        <f t="shared" si="378"/>
        <v>56947.546662106703</v>
      </c>
      <c r="Z4824">
        <v>49</v>
      </c>
      <c r="AA4824" s="89">
        <f t="shared" si="379"/>
        <v>1972168</v>
      </c>
      <c r="AH4824" s="37"/>
      <c r="AI4824" s="37"/>
      <c r="AJ4824" s="1"/>
      <c r="AK4824" s="37"/>
    </row>
    <row r="4825" spans="1:37" hidden="1">
      <c r="A4825" t="s">
        <v>64</v>
      </c>
      <c r="B4825" t="s">
        <v>2</v>
      </c>
      <c r="C4825" t="s">
        <v>3</v>
      </c>
      <c r="D4825" t="s">
        <v>84</v>
      </c>
      <c r="E4825" t="s">
        <v>524</v>
      </c>
      <c r="F4825" t="str">
        <f t="shared" si="376"/>
        <v>郑州市兴趣生活</v>
      </c>
      <c r="G4825" t="s">
        <v>110</v>
      </c>
      <c r="H4825" t="s">
        <v>111</v>
      </c>
      <c r="I4825" t="s">
        <v>70</v>
      </c>
      <c r="J4825">
        <v>321</v>
      </c>
      <c r="K4825">
        <v>6</v>
      </c>
      <c r="L4825" s="13">
        <f>VLOOKUP(C4825,'渗透率、续签率'!B:C,2,0)</f>
        <v>0.52100000000000002</v>
      </c>
      <c r="M4825" s="6">
        <v>0.02</v>
      </c>
      <c r="N4825">
        <v>162</v>
      </c>
      <c r="O4825">
        <v>6</v>
      </c>
      <c r="P4825" s="6">
        <v>0.04</v>
      </c>
      <c r="Q4825" s="13">
        <v>9.7000000000000003E-2</v>
      </c>
      <c r="R4825" s="13">
        <v>4.2999999999999997E-2</v>
      </c>
      <c r="S4825" s="31">
        <v>846</v>
      </c>
      <c r="T4825" s="6">
        <f>VLOOKUP(E4825,'参数设置&amp;汇总'!S:U,3,0)</f>
        <v>3.3424947145877383E-2</v>
      </c>
      <c r="U4825" s="78">
        <f t="shared" si="375"/>
        <v>6</v>
      </c>
      <c r="V4825" s="13">
        <v>0.85000000000000009</v>
      </c>
      <c r="W4825" s="78">
        <f t="shared" si="377"/>
        <v>3.3811764705882346</v>
      </c>
      <c r="X4825" s="1">
        <f>VLOOKUP(E4825,'渗透率、续签率'!AG:AJ,4,0)</f>
        <v>11205.5</v>
      </c>
      <c r="Y4825" s="1">
        <f t="shared" si="378"/>
        <v>37887.772941176459</v>
      </c>
      <c r="Z4825">
        <v>25</v>
      </c>
      <c r="AA4825" s="89">
        <f t="shared" si="379"/>
        <v>1815291</v>
      </c>
      <c r="AH4825" s="37"/>
      <c r="AI4825" s="37"/>
      <c r="AK4825" s="37"/>
    </row>
    <row r="4826" spans="1:37" hidden="1">
      <c r="A4826" t="s">
        <v>64</v>
      </c>
      <c r="B4826" t="s">
        <v>2</v>
      </c>
      <c r="C4826" t="s">
        <v>3</v>
      </c>
      <c r="D4826" t="s">
        <v>84</v>
      </c>
      <c r="E4826" t="s">
        <v>524</v>
      </c>
      <c r="F4826" t="str">
        <f t="shared" si="376"/>
        <v>重庆市兴趣生活</v>
      </c>
      <c r="G4826" t="s">
        <v>112</v>
      </c>
      <c r="H4826" t="s">
        <v>112</v>
      </c>
      <c r="I4826" t="s">
        <v>70</v>
      </c>
      <c r="J4826">
        <v>541</v>
      </c>
      <c r="K4826">
        <v>9</v>
      </c>
      <c r="L4826" s="13">
        <f>VLOOKUP(C4826,'渗透率、续签率'!B:C,2,0)</f>
        <v>0.52100000000000002</v>
      </c>
      <c r="M4826" s="6">
        <v>0.02</v>
      </c>
      <c r="N4826">
        <v>146</v>
      </c>
      <c r="O4826">
        <v>8</v>
      </c>
      <c r="P4826" s="6">
        <v>0.05</v>
      </c>
      <c r="Q4826" s="13">
        <v>0.14299999999999999</v>
      </c>
      <c r="R4826" s="13">
        <v>0.107</v>
      </c>
      <c r="S4826" s="31">
        <v>798</v>
      </c>
      <c r="T4826" s="6">
        <f>VLOOKUP(E4826,'参数设置&amp;汇总'!S:U,3,0)</f>
        <v>3.3424947145877383E-2</v>
      </c>
      <c r="U4826" s="78">
        <f t="shared" si="375"/>
        <v>8</v>
      </c>
      <c r="V4826" s="13">
        <v>0.85000000000000009</v>
      </c>
      <c r="W4826" s="78">
        <f t="shared" si="377"/>
        <v>4.5082352941176467</v>
      </c>
      <c r="X4826" s="1">
        <f>VLOOKUP(E4826,'渗透率、续签率'!AG:AJ,4,0)</f>
        <v>11205.5</v>
      </c>
      <c r="Y4826" s="1">
        <f t="shared" si="378"/>
        <v>50517.030588235291</v>
      </c>
      <c r="Z4826">
        <v>43</v>
      </c>
      <c r="AA4826" s="89">
        <f t="shared" si="379"/>
        <v>1636003</v>
      </c>
      <c r="AH4826" s="37"/>
      <c r="AI4826" s="37"/>
      <c r="AK4826" s="37"/>
    </row>
    <row r="4827" spans="1:37" hidden="1">
      <c r="A4827" t="s">
        <v>64</v>
      </c>
      <c r="B4827" t="s">
        <v>2</v>
      </c>
      <c r="C4827" t="s">
        <v>3</v>
      </c>
      <c r="D4827" t="s">
        <v>84</v>
      </c>
      <c r="E4827" t="s">
        <v>524</v>
      </c>
      <c r="F4827" t="str">
        <f t="shared" si="376"/>
        <v>长沙市兴趣生活</v>
      </c>
      <c r="G4827" t="s">
        <v>113</v>
      </c>
      <c r="H4827" t="s">
        <v>114</v>
      </c>
      <c r="I4827" t="s">
        <v>68</v>
      </c>
      <c r="J4827">
        <v>340</v>
      </c>
      <c r="K4827">
        <v>5</v>
      </c>
      <c r="L4827" s="13">
        <f>VLOOKUP(C4827,'渗透率、续签率'!B:C,2,0)</f>
        <v>0.52100000000000002</v>
      </c>
      <c r="M4827" s="6">
        <v>0.01</v>
      </c>
      <c r="N4827">
        <v>140</v>
      </c>
      <c r="O4827">
        <v>5</v>
      </c>
      <c r="P4827" s="6">
        <v>0.04</v>
      </c>
      <c r="Q4827" s="13">
        <v>0.13</v>
      </c>
      <c r="R4827" s="13">
        <v>5.5E-2</v>
      </c>
      <c r="S4827" s="31">
        <v>677</v>
      </c>
      <c r="T4827" s="6">
        <f>VLOOKUP(E4827,'参数设置&amp;汇总'!S:U,3,0)</f>
        <v>3.3424947145877383E-2</v>
      </c>
      <c r="U4827" s="78">
        <f t="shared" si="375"/>
        <v>5</v>
      </c>
      <c r="V4827" s="13">
        <v>0.85000000000000009</v>
      </c>
      <c r="W4827" s="78">
        <f t="shared" si="377"/>
        <v>2.8176470588235292</v>
      </c>
      <c r="X4827" s="1">
        <f>VLOOKUP(E4827,'渗透率、续签率'!AG:AJ,4,0)</f>
        <v>11205.5</v>
      </c>
      <c r="Y4827" s="1">
        <f t="shared" si="378"/>
        <v>31573.144117647054</v>
      </c>
      <c r="Z4827">
        <v>27</v>
      </c>
      <c r="AA4827" s="89">
        <f t="shared" si="379"/>
        <v>1568770</v>
      </c>
      <c r="AH4827" s="37"/>
      <c r="AI4827" s="37"/>
      <c r="AJ4827" s="1"/>
      <c r="AK4827" s="37"/>
    </row>
    <row r="4828" spans="1:37" hidden="1">
      <c r="A4828" t="s">
        <v>64</v>
      </c>
      <c r="B4828" t="s">
        <v>2</v>
      </c>
      <c r="C4828" t="s">
        <v>3</v>
      </c>
      <c r="D4828" t="s">
        <v>84</v>
      </c>
      <c r="E4828" t="s">
        <v>524</v>
      </c>
      <c r="F4828" t="str">
        <f t="shared" si="376"/>
        <v>青岛市兴趣生活</v>
      </c>
      <c r="G4828" t="s">
        <v>103</v>
      </c>
      <c r="H4828" t="s">
        <v>115</v>
      </c>
      <c r="I4828" t="s">
        <v>70</v>
      </c>
      <c r="J4828">
        <v>547</v>
      </c>
      <c r="K4828">
        <v>3</v>
      </c>
      <c r="L4828" s="13">
        <f>VLOOKUP(C4828,'渗透率、续签率'!B:C,2,0)</f>
        <v>0.52100000000000002</v>
      </c>
      <c r="M4828" s="6">
        <v>0.01</v>
      </c>
      <c r="N4828">
        <v>155</v>
      </c>
      <c r="O4828">
        <v>3</v>
      </c>
      <c r="P4828" s="6">
        <v>0.02</v>
      </c>
      <c r="Q4828" s="13">
        <v>0.153</v>
      </c>
      <c r="R4828" s="13">
        <v>0.13600000000000001</v>
      </c>
      <c r="S4828" s="31">
        <v>923</v>
      </c>
      <c r="T4828" s="6">
        <f>VLOOKUP(E4828,'参数设置&amp;汇总'!S:U,3,0)</f>
        <v>3.3424947145877383E-2</v>
      </c>
      <c r="U4828" s="78">
        <f t="shared" si="375"/>
        <v>5.1808668076109941</v>
      </c>
      <c r="V4828" s="13">
        <v>0.85000000000000009</v>
      </c>
      <c r="W4828" s="78">
        <f t="shared" si="377"/>
        <v>4.2563138913070508</v>
      </c>
      <c r="X4828" s="1">
        <f>VLOOKUP(E4828,'渗透率、续签率'!AG:AJ,4,0)</f>
        <v>11205.5</v>
      </c>
      <c r="Y4828" s="1">
        <f t="shared" si="378"/>
        <v>47694.125309041156</v>
      </c>
      <c r="Z4828">
        <v>32</v>
      </c>
      <c r="AA4828" s="89">
        <f t="shared" si="379"/>
        <v>1736852.5</v>
      </c>
    </row>
    <row r="4829" spans="1:37" hidden="1">
      <c r="A4829" t="s">
        <v>64</v>
      </c>
      <c r="B4829" t="s">
        <v>2</v>
      </c>
      <c r="C4829" t="s">
        <v>3</v>
      </c>
      <c r="D4829" t="s">
        <v>116</v>
      </c>
      <c r="E4829" t="s">
        <v>525</v>
      </c>
      <c r="F4829" t="str">
        <f t="shared" si="376"/>
        <v>七台河市兴趣生活</v>
      </c>
      <c r="G4829" t="s">
        <v>118</v>
      </c>
      <c r="H4829" t="s">
        <v>119</v>
      </c>
      <c r="I4829" t="s">
        <v>70</v>
      </c>
      <c r="J4829">
        <v>17</v>
      </c>
      <c r="K4829">
        <v>0</v>
      </c>
      <c r="L4829" s="13">
        <f>VLOOKUP(C4829,'渗透率、续签率'!B:C,2,0)</f>
        <v>0.52100000000000002</v>
      </c>
      <c r="M4829" s="6">
        <v>0</v>
      </c>
      <c r="N4829">
        <v>0</v>
      </c>
      <c r="O4829">
        <v>0</v>
      </c>
      <c r="P4829" s="6">
        <v>0</v>
      </c>
      <c r="Q4829" s="13">
        <v>0</v>
      </c>
      <c r="R4829" s="13">
        <v>0</v>
      </c>
      <c r="S4829" s="31">
        <v>10</v>
      </c>
      <c r="T4829" s="6">
        <f>VLOOKUP(E4829,'参数设置&amp;汇总'!S:U,3,0)</f>
        <v>1.1090400745573159E-2</v>
      </c>
      <c r="U4829" s="78">
        <f t="shared" si="375"/>
        <v>0</v>
      </c>
      <c r="V4829" s="13">
        <v>0.85000000000000009</v>
      </c>
      <c r="W4829" s="78">
        <f t="shared" si="377"/>
        <v>0</v>
      </c>
      <c r="X4829" s="1">
        <f>VLOOKUP(E4829,'渗透率、续签率'!AG:AJ,4,0)</f>
        <v>10037.5</v>
      </c>
      <c r="Y4829" s="1">
        <f t="shared" si="378"/>
        <v>0</v>
      </c>
      <c r="Z4829">
        <v>0</v>
      </c>
      <c r="AA4829" s="89">
        <f t="shared" si="379"/>
        <v>0</v>
      </c>
      <c r="AH4829" s="37"/>
      <c r="AI4829" s="37"/>
      <c r="AJ4829" s="1"/>
      <c r="AK4829" s="37"/>
    </row>
    <row r="4830" spans="1:37" hidden="1">
      <c r="A4830" t="s">
        <v>64</v>
      </c>
      <c r="B4830" t="s">
        <v>2</v>
      </c>
      <c r="C4830" t="s">
        <v>3</v>
      </c>
      <c r="D4830" t="s">
        <v>116</v>
      </c>
      <c r="E4830" t="s">
        <v>525</v>
      </c>
      <c r="F4830" t="str">
        <f t="shared" si="376"/>
        <v>万宁市兴趣生活</v>
      </c>
      <c r="G4830" t="s">
        <v>120</v>
      </c>
      <c r="H4830" t="s">
        <v>121</v>
      </c>
      <c r="I4830" t="s">
        <v>68</v>
      </c>
      <c r="J4830">
        <v>4</v>
      </c>
      <c r="K4830">
        <v>0</v>
      </c>
      <c r="L4830" s="13">
        <f>VLOOKUP(C4830,'渗透率、续签率'!B:C,2,0)</f>
        <v>0.52100000000000002</v>
      </c>
      <c r="M4830" s="6">
        <v>0</v>
      </c>
      <c r="N4830">
        <v>2</v>
      </c>
      <c r="O4830">
        <v>0</v>
      </c>
      <c r="P4830" s="6">
        <v>0</v>
      </c>
      <c r="Q4830" s="13">
        <v>0</v>
      </c>
      <c r="R4830" s="13">
        <v>0</v>
      </c>
      <c r="S4830" s="31">
        <v>14</v>
      </c>
      <c r="T4830" s="6">
        <f>VLOOKUP(E4830,'参数设置&amp;汇总'!S:U,3,0)</f>
        <v>1.1090400745573159E-2</v>
      </c>
      <c r="U4830" s="78">
        <f t="shared" si="375"/>
        <v>2.2180801491146318E-2</v>
      </c>
      <c r="V4830" s="13">
        <v>0.85000000000000009</v>
      </c>
      <c r="W4830" s="78">
        <f t="shared" si="377"/>
        <v>2.6095060577819195E-2</v>
      </c>
      <c r="X4830" s="1">
        <f>VLOOKUP(E4830,'渗透率、续签率'!AG:AJ,4,0)</f>
        <v>10037.5</v>
      </c>
      <c r="Y4830" s="1">
        <f t="shared" si="378"/>
        <v>261.92917054986015</v>
      </c>
      <c r="Z4830">
        <v>0</v>
      </c>
      <c r="AA4830" s="89">
        <f t="shared" si="379"/>
        <v>20075</v>
      </c>
      <c r="AH4830" s="37"/>
      <c r="AI4830" s="37"/>
      <c r="AJ4830" s="1"/>
      <c r="AK4830" s="37"/>
    </row>
    <row r="4831" spans="1:37" hidden="1">
      <c r="A4831" t="s">
        <v>64</v>
      </c>
      <c r="B4831" t="s">
        <v>2</v>
      </c>
      <c r="C4831" t="s">
        <v>3</v>
      </c>
      <c r="D4831" t="s">
        <v>116</v>
      </c>
      <c r="E4831" t="s">
        <v>525</v>
      </c>
      <c r="F4831" t="str">
        <f t="shared" si="376"/>
        <v>三亚市兴趣生活</v>
      </c>
      <c r="G4831" t="s">
        <v>120</v>
      </c>
      <c r="H4831" t="s">
        <v>122</v>
      </c>
      <c r="I4831" t="s">
        <v>68</v>
      </c>
      <c r="J4831">
        <v>27</v>
      </c>
      <c r="K4831">
        <v>0</v>
      </c>
      <c r="L4831" s="13">
        <f>VLOOKUP(C4831,'渗透率、续签率'!B:C,2,0)</f>
        <v>0.52100000000000002</v>
      </c>
      <c r="M4831" s="6">
        <v>0</v>
      </c>
      <c r="N4831">
        <v>4</v>
      </c>
      <c r="O4831">
        <v>0</v>
      </c>
      <c r="P4831" s="6">
        <v>0</v>
      </c>
      <c r="Q4831" s="13">
        <v>0</v>
      </c>
      <c r="R4831" s="13">
        <v>0</v>
      </c>
      <c r="S4831" s="31">
        <v>29</v>
      </c>
      <c r="T4831" s="6">
        <f>VLOOKUP(E4831,'参数设置&amp;汇总'!S:U,3,0)</f>
        <v>1.1090400745573159E-2</v>
      </c>
      <c r="U4831" s="78">
        <f t="shared" si="375"/>
        <v>4.4361602982292636E-2</v>
      </c>
      <c r="V4831" s="13">
        <v>0.85000000000000009</v>
      </c>
      <c r="W4831" s="78">
        <f t="shared" si="377"/>
        <v>5.219012115563839E-2</v>
      </c>
      <c r="X4831" s="1">
        <f>VLOOKUP(E4831,'渗透率、续签率'!AG:AJ,4,0)</f>
        <v>10037.5</v>
      </c>
      <c r="Y4831" s="1">
        <f t="shared" si="378"/>
        <v>523.85834109972029</v>
      </c>
      <c r="Z4831">
        <v>1</v>
      </c>
      <c r="AA4831" s="89">
        <f t="shared" si="379"/>
        <v>40150</v>
      </c>
      <c r="AH4831" s="37"/>
      <c r="AI4831" s="37"/>
      <c r="AK4831" s="37"/>
    </row>
    <row r="4832" spans="1:37" hidden="1">
      <c r="A4832" t="s">
        <v>64</v>
      </c>
      <c r="B4832" t="s">
        <v>2</v>
      </c>
      <c r="C4832" t="s">
        <v>3</v>
      </c>
      <c r="D4832" t="s">
        <v>116</v>
      </c>
      <c r="E4832" t="s">
        <v>525</v>
      </c>
      <c r="F4832" t="str">
        <f t="shared" si="376"/>
        <v>三明市兴趣生活</v>
      </c>
      <c r="G4832" t="s">
        <v>92</v>
      </c>
      <c r="H4832" t="s">
        <v>123</v>
      </c>
      <c r="I4832" t="s">
        <v>68</v>
      </c>
      <c r="J4832">
        <v>38</v>
      </c>
      <c r="K4832">
        <v>0</v>
      </c>
      <c r="L4832" s="13">
        <f>VLOOKUP(C4832,'渗透率、续签率'!B:C,2,0)</f>
        <v>0.52100000000000002</v>
      </c>
      <c r="M4832" s="6">
        <v>0</v>
      </c>
      <c r="N4832">
        <v>0</v>
      </c>
      <c r="O4832">
        <v>0</v>
      </c>
      <c r="P4832" s="6">
        <v>0</v>
      </c>
      <c r="Q4832" s="13">
        <v>0</v>
      </c>
      <c r="R4832" s="13">
        <v>0</v>
      </c>
      <c r="S4832" s="31">
        <v>15</v>
      </c>
      <c r="T4832" s="6">
        <f>VLOOKUP(E4832,'参数设置&amp;汇总'!S:U,3,0)</f>
        <v>1.1090400745573159E-2</v>
      </c>
      <c r="U4832" s="78">
        <f t="shared" si="375"/>
        <v>0</v>
      </c>
      <c r="V4832" s="13">
        <v>0.85000000000000009</v>
      </c>
      <c r="W4832" s="78">
        <f t="shared" si="377"/>
        <v>0</v>
      </c>
      <c r="X4832" s="1">
        <f>VLOOKUP(E4832,'渗透率、续签率'!AG:AJ,4,0)</f>
        <v>10037.5</v>
      </c>
      <c r="Y4832" s="1">
        <f t="shared" si="378"/>
        <v>0</v>
      </c>
      <c r="Z4832">
        <v>0</v>
      </c>
      <c r="AA4832" s="89">
        <f t="shared" si="379"/>
        <v>0</v>
      </c>
      <c r="AH4832" s="37"/>
      <c r="AI4832" s="37"/>
      <c r="AK4832" s="37"/>
    </row>
    <row r="4833" spans="1:37" hidden="1">
      <c r="A4833" t="s">
        <v>64</v>
      </c>
      <c r="B4833" t="s">
        <v>2</v>
      </c>
      <c r="C4833" t="s">
        <v>3</v>
      </c>
      <c r="D4833" t="s">
        <v>116</v>
      </c>
      <c r="E4833" t="s">
        <v>525</v>
      </c>
      <c r="F4833" t="str">
        <f t="shared" si="376"/>
        <v>三沙市兴趣生活</v>
      </c>
      <c r="G4833" t="s">
        <v>120</v>
      </c>
      <c r="H4833" t="s">
        <v>124</v>
      </c>
      <c r="I4833" t="s">
        <v>68</v>
      </c>
      <c r="J4833">
        <v>0</v>
      </c>
      <c r="K4833">
        <v>0</v>
      </c>
      <c r="L4833" s="13">
        <f>VLOOKUP(C4833,'渗透率、续签率'!B:C,2,0)</f>
        <v>0.52100000000000002</v>
      </c>
      <c r="M4833" s="6">
        <v>0</v>
      </c>
      <c r="N4833">
        <v>0</v>
      </c>
      <c r="O4833">
        <v>0</v>
      </c>
      <c r="P4833" s="6">
        <v>0</v>
      </c>
      <c r="Q4833" s="13">
        <v>0</v>
      </c>
      <c r="R4833" s="13">
        <v>0</v>
      </c>
      <c r="S4833" s="31">
        <v>0</v>
      </c>
      <c r="T4833" s="6">
        <f>VLOOKUP(E4833,'参数设置&amp;汇总'!S:U,3,0)</f>
        <v>1.1090400745573159E-2</v>
      </c>
      <c r="U4833" s="78">
        <f t="shared" si="375"/>
        <v>0</v>
      </c>
      <c r="V4833" s="13">
        <v>0.85000000000000009</v>
      </c>
      <c r="W4833" s="78">
        <f t="shared" si="377"/>
        <v>0</v>
      </c>
      <c r="X4833" s="1">
        <f>VLOOKUP(E4833,'渗透率、续签率'!AG:AJ,4,0)</f>
        <v>10037.5</v>
      </c>
      <c r="Y4833" s="1">
        <f t="shared" si="378"/>
        <v>0</v>
      </c>
      <c r="Z4833">
        <v>0</v>
      </c>
      <c r="AA4833" s="89">
        <f t="shared" si="379"/>
        <v>0</v>
      </c>
      <c r="AH4833" s="37"/>
      <c r="AI4833" s="37"/>
      <c r="AK4833" s="37"/>
    </row>
    <row r="4834" spans="1:37" hidden="1">
      <c r="A4834" t="s">
        <v>64</v>
      </c>
      <c r="B4834" t="s">
        <v>2</v>
      </c>
      <c r="C4834" t="s">
        <v>3</v>
      </c>
      <c r="D4834" t="s">
        <v>116</v>
      </c>
      <c r="E4834" t="s">
        <v>525</v>
      </c>
      <c r="F4834" t="str">
        <f t="shared" si="376"/>
        <v>三门峡市兴趣生活</v>
      </c>
      <c r="G4834" t="s">
        <v>110</v>
      </c>
      <c r="H4834" t="s">
        <v>125</v>
      </c>
      <c r="I4834" t="s">
        <v>70</v>
      </c>
      <c r="J4834">
        <v>22</v>
      </c>
      <c r="K4834">
        <v>0</v>
      </c>
      <c r="L4834" s="13">
        <f>VLOOKUP(C4834,'渗透率、续签率'!B:C,2,0)</f>
        <v>0.52100000000000002</v>
      </c>
      <c r="M4834" s="6">
        <v>0</v>
      </c>
      <c r="N4834">
        <v>1</v>
      </c>
      <c r="O4834">
        <v>0</v>
      </c>
      <c r="P4834" s="6">
        <v>0</v>
      </c>
      <c r="Q4834" s="13">
        <v>0</v>
      </c>
      <c r="R4834" s="13">
        <v>0</v>
      </c>
      <c r="S4834" s="31">
        <v>13</v>
      </c>
      <c r="T4834" s="6">
        <f>VLOOKUP(E4834,'参数设置&amp;汇总'!S:U,3,0)</f>
        <v>1.1090400745573159E-2</v>
      </c>
      <c r="U4834" s="78">
        <f t="shared" si="375"/>
        <v>1.1090400745573159E-2</v>
      </c>
      <c r="V4834" s="13">
        <v>0.85000000000000009</v>
      </c>
      <c r="W4834" s="78">
        <f t="shared" si="377"/>
        <v>1.3047530288909598E-2</v>
      </c>
      <c r="X4834" s="1">
        <f>VLOOKUP(E4834,'渗透率、续签率'!AG:AJ,4,0)</f>
        <v>10037.5</v>
      </c>
      <c r="Y4834" s="1">
        <f t="shared" si="378"/>
        <v>130.96458527493007</v>
      </c>
      <c r="Z4834">
        <v>0</v>
      </c>
      <c r="AA4834" s="89">
        <f t="shared" si="379"/>
        <v>10037.5</v>
      </c>
      <c r="AH4834" s="37"/>
      <c r="AI4834" s="37"/>
      <c r="AK4834" s="37"/>
    </row>
    <row r="4835" spans="1:37" hidden="1">
      <c r="A4835" t="s">
        <v>64</v>
      </c>
      <c r="B4835" t="s">
        <v>2</v>
      </c>
      <c r="C4835" t="s">
        <v>3</v>
      </c>
      <c r="D4835" t="s">
        <v>116</v>
      </c>
      <c r="E4835" t="s">
        <v>525</v>
      </c>
      <c r="F4835" t="str">
        <f t="shared" si="376"/>
        <v>上饶市兴趣生活</v>
      </c>
      <c r="G4835" t="s">
        <v>90</v>
      </c>
      <c r="H4835" t="s">
        <v>126</v>
      </c>
      <c r="I4835" t="s">
        <v>68</v>
      </c>
      <c r="J4835">
        <v>76</v>
      </c>
      <c r="K4835">
        <v>0</v>
      </c>
      <c r="L4835" s="13">
        <f>VLOOKUP(C4835,'渗透率、续签率'!B:C,2,0)</f>
        <v>0.52100000000000002</v>
      </c>
      <c r="M4835" s="6">
        <v>0</v>
      </c>
      <c r="N4835">
        <v>9</v>
      </c>
      <c r="O4835">
        <v>0</v>
      </c>
      <c r="P4835" s="6">
        <v>0</v>
      </c>
      <c r="Q4835" s="13">
        <v>0</v>
      </c>
      <c r="R4835" s="13">
        <v>0</v>
      </c>
      <c r="S4835" s="31">
        <v>62</v>
      </c>
      <c r="T4835" s="6">
        <f>VLOOKUP(E4835,'参数设置&amp;汇总'!S:U,3,0)</f>
        <v>1.1090400745573159E-2</v>
      </c>
      <c r="U4835" s="78">
        <f t="shared" si="375"/>
        <v>9.9813606710158431E-2</v>
      </c>
      <c r="V4835" s="13">
        <v>0.85000000000000009</v>
      </c>
      <c r="W4835" s="78">
        <f t="shared" si="377"/>
        <v>0.11742777260018637</v>
      </c>
      <c r="X4835" s="1">
        <f>VLOOKUP(E4835,'渗透率、续签率'!AG:AJ,4,0)</f>
        <v>10037.5</v>
      </c>
      <c r="Y4835" s="1">
        <f t="shared" si="378"/>
        <v>1178.6812674743708</v>
      </c>
      <c r="Z4835">
        <v>1</v>
      </c>
      <c r="AA4835" s="89">
        <f t="shared" si="379"/>
        <v>90337.5</v>
      </c>
      <c r="AH4835" s="37"/>
      <c r="AI4835" s="37"/>
      <c r="AJ4835" s="1"/>
      <c r="AK4835" s="37"/>
    </row>
    <row r="4836" spans="1:37" hidden="1">
      <c r="A4836" t="s">
        <v>64</v>
      </c>
      <c r="B4836" t="s">
        <v>2</v>
      </c>
      <c r="C4836" t="s">
        <v>3</v>
      </c>
      <c r="D4836" t="s">
        <v>116</v>
      </c>
      <c r="E4836" t="s">
        <v>525</v>
      </c>
      <c r="F4836" t="str">
        <f t="shared" si="376"/>
        <v>东方市兴趣生活</v>
      </c>
      <c r="G4836" t="s">
        <v>120</v>
      </c>
      <c r="H4836" t="s">
        <v>127</v>
      </c>
      <c r="I4836" t="s">
        <v>68</v>
      </c>
      <c r="J4836">
        <v>4</v>
      </c>
      <c r="K4836">
        <v>0</v>
      </c>
      <c r="L4836" s="13">
        <f>VLOOKUP(C4836,'渗透率、续签率'!B:C,2,0)</f>
        <v>0.52100000000000002</v>
      </c>
      <c r="M4836" s="6">
        <v>0</v>
      </c>
      <c r="N4836">
        <v>0</v>
      </c>
      <c r="O4836">
        <v>0</v>
      </c>
      <c r="P4836" s="6">
        <v>0</v>
      </c>
      <c r="Q4836" s="13">
        <v>0</v>
      </c>
      <c r="R4836" s="13">
        <v>0</v>
      </c>
      <c r="S4836" s="31">
        <v>1</v>
      </c>
      <c r="T4836" s="6">
        <f>VLOOKUP(E4836,'参数设置&amp;汇总'!S:U,3,0)</f>
        <v>1.1090400745573159E-2</v>
      </c>
      <c r="U4836" s="78">
        <f t="shared" si="375"/>
        <v>0</v>
      </c>
      <c r="V4836" s="13">
        <v>0.85000000000000009</v>
      </c>
      <c r="W4836" s="78">
        <f t="shared" si="377"/>
        <v>0</v>
      </c>
      <c r="X4836" s="1">
        <f>VLOOKUP(E4836,'渗透率、续签率'!AG:AJ,4,0)</f>
        <v>10037.5</v>
      </c>
      <c r="Y4836" s="1">
        <f t="shared" si="378"/>
        <v>0</v>
      </c>
      <c r="Z4836">
        <v>0</v>
      </c>
      <c r="AA4836" s="89">
        <f t="shared" si="379"/>
        <v>0</v>
      </c>
      <c r="AH4836" s="37"/>
      <c r="AI4836" s="37"/>
      <c r="AK4836" s="37"/>
    </row>
    <row r="4837" spans="1:37" hidden="1">
      <c r="A4837" t="s">
        <v>64</v>
      </c>
      <c r="B4837" t="s">
        <v>2</v>
      </c>
      <c r="C4837" t="s">
        <v>3</v>
      </c>
      <c r="D4837" t="s">
        <v>116</v>
      </c>
      <c r="E4837" t="s">
        <v>525</v>
      </c>
      <c r="F4837" t="str">
        <f t="shared" si="376"/>
        <v>东营市兴趣生活</v>
      </c>
      <c r="G4837" t="s">
        <v>103</v>
      </c>
      <c r="H4837" t="s">
        <v>128</v>
      </c>
      <c r="I4837" t="s">
        <v>70</v>
      </c>
      <c r="J4837">
        <v>108</v>
      </c>
      <c r="K4837">
        <v>0</v>
      </c>
      <c r="L4837" s="13">
        <f>VLOOKUP(C4837,'渗透率、续签率'!B:C,2,0)</f>
        <v>0.52100000000000002</v>
      </c>
      <c r="M4837" s="6">
        <v>0</v>
      </c>
      <c r="N4837">
        <v>20</v>
      </c>
      <c r="O4837">
        <v>0</v>
      </c>
      <c r="P4837" s="6">
        <v>0</v>
      </c>
      <c r="Q4837" s="13">
        <v>0</v>
      </c>
      <c r="R4837" s="13">
        <v>0</v>
      </c>
      <c r="S4837" s="31">
        <v>165</v>
      </c>
      <c r="T4837" s="6">
        <f>VLOOKUP(E4837,'参数设置&amp;汇总'!S:U,3,0)</f>
        <v>1.1090400745573159E-2</v>
      </c>
      <c r="U4837" s="78">
        <f t="shared" si="375"/>
        <v>0.22180801491146318</v>
      </c>
      <c r="V4837" s="13">
        <v>0.85000000000000009</v>
      </c>
      <c r="W4837" s="78">
        <f t="shared" si="377"/>
        <v>0.26095060577819196</v>
      </c>
      <c r="X4837" s="1">
        <f>VLOOKUP(E4837,'渗透率、续签率'!AG:AJ,4,0)</f>
        <v>10037.5</v>
      </c>
      <c r="Y4837" s="1">
        <f t="shared" si="378"/>
        <v>2619.2917054986019</v>
      </c>
      <c r="Z4837">
        <v>4</v>
      </c>
      <c r="AA4837" s="89">
        <f t="shared" si="379"/>
        <v>200750</v>
      </c>
      <c r="AH4837" s="37"/>
      <c r="AI4837" s="37"/>
      <c r="AK4837" s="37"/>
    </row>
    <row r="4838" spans="1:37" hidden="1">
      <c r="A4838" t="s">
        <v>64</v>
      </c>
      <c r="B4838" t="s">
        <v>2</v>
      </c>
      <c r="C4838" t="s">
        <v>3</v>
      </c>
      <c r="D4838" t="s">
        <v>116</v>
      </c>
      <c r="E4838" t="s">
        <v>525</v>
      </c>
      <c r="F4838" t="str">
        <f t="shared" si="376"/>
        <v>中卫市兴趣生活</v>
      </c>
      <c r="G4838" t="s">
        <v>129</v>
      </c>
      <c r="H4838" t="s">
        <v>130</v>
      </c>
      <c r="I4838" t="s">
        <v>70</v>
      </c>
      <c r="J4838">
        <v>7</v>
      </c>
      <c r="K4838">
        <v>0</v>
      </c>
      <c r="L4838" s="13">
        <f>VLOOKUP(C4838,'渗透率、续签率'!B:C,2,0)</f>
        <v>0.52100000000000002</v>
      </c>
      <c r="M4838" s="6">
        <v>0</v>
      </c>
      <c r="N4838">
        <v>1</v>
      </c>
      <c r="O4838">
        <v>0</v>
      </c>
      <c r="P4838" s="6">
        <v>0</v>
      </c>
      <c r="Q4838" s="13">
        <v>0</v>
      </c>
      <c r="R4838" s="13">
        <v>0</v>
      </c>
      <c r="S4838" s="31">
        <v>6</v>
      </c>
      <c r="T4838" s="6">
        <f>VLOOKUP(E4838,'参数设置&amp;汇总'!S:U,3,0)</f>
        <v>1.1090400745573159E-2</v>
      </c>
      <c r="U4838" s="78">
        <f t="shared" si="375"/>
        <v>1.1090400745573159E-2</v>
      </c>
      <c r="V4838" s="13">
        <v>0.85000000000000009</v>
      </c>
      <c r="W4838" s="78">
        <f t="shared" si="377"/>
        <v>1.3047530288909598E-2</v>
      </c>
      <c r="X4838" s="1">
        <f>VLOOKUP(E4838,'渗透率、续签率'!AG:AJ,4,0)</f>
        <v>10037.5</v>
      </c>
      <c r="Y4838" s="1">
        <f t="shared" si="378"/>
        <v>130.96458527493007</v>
      </c>
      <c r="Z4838">
        <v>0</v>
      </c>
      <c r="AA4838" s="89">
        <f t="shared" si="379"/>
        <v>10037.5</v>
      </c>
      <c r="AH4838" s="37"/>
      <c r="AI4838" s="37"/>
      <c r="AK4838" s="37"/>
    </row>
    <row r="4839" spans="1:37" hidden="1">
      <c r="A4839" t="s">
        <v>64</v>
      </c>
      <c r="B4839" t="s">
        <v>2</v>
      </c>
      <c r="C4839" t="s">
        <v>3</v>
      </c>
      <c r="D4839" t="s">
        <v>116</v>
      </c>
      <c r="E4839" t="s">
        <v>525</v>
      </c>
      <c r="F4839" t="str">
        <f t="shared" si="376"/>
        <v>中山市兴趣生活</v>
      </c>
      <c r="G4839" t="s">
        <v>75</v>
      </c>
      <c r="H4839" t="s">
        <v>131</v>
      </c>
      <c r="I4839" t="s">
        <v>68</v>
      </c>
      <c r="J4839">
        <v>218</v>
      </c>
      <c r="K4839">
        <v>1</v>
      </c>
      <c r="L4839" s="13">
        <f>VLOOKUP(C4839,'渗透率、续签率'!B:C,2,0)</f>
        <v>0.52100000000000002</v>
      </c>
      <c r="M4839" s="6">
        <v>0</v>
      </c>
      <c r="N4839">
        <v>40</v>
      </c>
      <c r="O4839">
        <v>1</v>
      </c>
      <c r="P4839" s="6">
        <v>0.03</v>
      </c>
      <c r="Q4839" s="13">
        <v>0.154</v>
      </c>
      <c r="R4839" s="13">
        <v>0.124</v>
      </c>
      <c r="S4839" s="31">
        <v>263</v>
      </c>
      <c r="T4839" s="6">
        <f>VLOOKUP(E4839,'参数设置&amp;汇总'!S:U,3,0)</f>
        <v>1.1090400745573159E-2</v>
      </c>
      <c r="U4839" s="78">
        <f t="shared" si="375"/>
        <v>1</v>
      </c>
      <c r="V4839" s="13">
        <v>0.85000000000000009</v>
      </c>
      <c r="W4839" s="78">
        <f t="shared" si="377"/>
        <v>0.56352941176470583</v>
      </c>
      <c r="X4839" s="1">
        <f>VLOOKUP(E4839,'渗透率、续签率'!AG:AJ,4,0)</f>
        <v>10037.5</v>
      </c>
      <c r="Y4839" s="1">
        <f t="shared" si="378"/>
        <v>5656.4264705882351</v>
      </c>
      <c r="Z4839">
        <v>14</v>
      </c>
      <c r="AA4839" s="89">
        <f t="shared" si="379"/>
        <v>401500</v>
      </c>
      <c r="AH4839" s="37"/>
      <c r="AI4839" s="37"/>
      <c r="AK4839" s="37"/>
    </row>
    <row r="4840" spans="1:37" hidden="1">
      <c r="A4840" t="s">
        <v>64</v>
      </c>
      <c r="B4840" t="s">
        <v>2</v>
      </c>
      <c r="C4840" t="s">
        <v>3</v>
      </c>
      <c r="D4840" t="s">
        <v>116</v>
      </c>
      <c r="E4840" t="s">
        <v>525</v>
      </c>
      <c r="F4840" t="str">
        <f t="shared" si="376"/>
        <v>临夏回族自治州兴趣生活</v>
      </c>
      <c r="G4840" t="s">
        <v>132</v>
      </c>
      <c r="H4840" t="s">
        <v>133</v>
      </c>
      <c r="I4840" t="s">
        <v>70</v>
      </c>
      <c r="J4840">
        <v>3</v>
      </c>
      <c r="K4840">
        <v>0</v>
      </c>
      <c r="L4840" s="13">
        <f>VLOOKUP(C4840,'渗透率、续签率'!B:C,2,0)</f>
        <v>0.52100000000000002</v>
      </c>
      <c r="M4840" s="6">
        <v>0</v>
      </c>
      <c r="N4840">
        <v>1</v>
      </c>
      <c r="O4840">
        <v>0</v>
      </c>
      <c r="P4840" s="6">
        <v>0</v>
      </c>
      <c r="Q4840" s="13">
        <v>0</v>
      </c>
      <c r="R4840" s="13">
        <v>0</v>
      </c>
      <c r="S4840" s="31">
        <v>6</v>
      </c>
      <c r="T4840" s="6">
        <f>VLOOKUP(E4840,'参数设置&amp;汇总'!S:U,3,0)</f>
        <v>1.1090400745573159E-2</v>
      </c>
      <c r="U4840" s="78">
        <f t="shared" si="375"/>
        <v>1.1090400745573159E-2</v>
      </c>
      <c r="V4840" s="13">
        <v>0.85000000000000009</v>
      </c>
      <c r="W4840" s="78">
        <f t="shared" si="377"/>
        <v>1.3047530288909598E-2</v>
      </c>
      <c r="X4840" s="1">
        <f>VLOOKUP(E4840,'渗透率、续签率'!AG:AJ,4,0)</f>
        <v>10037.5</v>
      </c>
      <c r="Y4840" s="1">
        <f t="shared" si="378"/>
        <v>130.96458527493007</v>
      </c>
      <c r="Z4840">
        <v>0</v>
      </c>
      <c r="AA4840" s="89">
        <f t="shared" si="379"/>
        <v>10037.5</v>
      </c>
      <c r="AH4840" s="37"/>
      <c r="AI4840" s="37"/>
      <c r="AK4840" s="37"/>
    </row>
    <row r="4841" spans="1:37" hidden="1">
      <c r="A4841" t="s">
        <v>64</v>
      </c>
      <c r="B4841" t="s">
        <v>2</v>
      </c>
      <c r="C4841" t="s">
        <v>3</v>
      </c>
      <c r="D4841" t="s">
        <v>116</v>
      </c>
      <c r="E4841" t="s">
        <v>525</v>
      </c>
      <c r="F4841" t="str">
        <f t="shared" si="376"/>
        <v>临汾市兴趣生活</v>
      </c>
      <c r="G4841" t="s">
        <v>134</v>
      </c>
      <c r="H4841" t="s">
        <v>135</v>
      </c>
      <c r="I4841" t="s">
        <v>70</v>
      </c>
      <c r="J4841">
        <v>75</v>
      </c>
      <c r="K4841">
        <v>0</v>
      </c>
      <c r="L4841" s="13">
        <f>VLOOKUP(C4841,'渗透率、续签率'!B:C,2,0)</f>
        <v>0.52100000000000002</v>
      </c>
      <c r="M4841" s="6">
        <v>0</v>
      </c>
      <c r="N4841">
        <v>8</v>
      </c>
      <c r="O4841">
        <v>0</v>
      </c>
      <c r="P4841" s="6">
        <v>0</v>
      </c>
      <c r="Q4841" s="13">
        <v>7.0000000000000007E-2</v>
      </c>
      <c r="R4841" s="13">
        <v>0</v>
      </c>
      <c r="S4841" s="31">
        <v>51</v>
      </c>
      <c r="T4841" s="6">
        <f>VLOOKUP(E4841,'参数设置&amp;汇总'!S:U,3,0)</f>
        <v>1.1090400745573159E-2</v>
      </c>
      <c r="U4841" s="78">
        <f t="shared" si="375"/>
        <v>8.8723205964585272E-2</v>
      </c>
      <c r="V4841" s="13">
        <v>0.85000000000000009</v>
      </c>
      <c r="W4841" s="78">
        <f t="shared" si="377"/>
        <v>0.10438024231127678</v>
      </c>
      <c r="X4841" s="1">
        <f>VLOOKUP(E4841,'渗透率、续签率'!AG:AJ,4,0)</f>
        <v>10037.5</v>
      </c>
      <c r="Y4841" s="1">
        <f t="shared" si="378"/>
        <v>1047.7166821994406</v>
      </c>
      <c r="Z4841">
        <v>4</v>
      </c>
      <c r="AA4841" s="89">
        <f t="shared" si="379"/>
        <v>80300</v>
      </c>
      <c r="AH4841" s="37"/>
      <c r="AI4841" s="37"/>
      <c r="AJ4841" s="1"/>
      <c r="AK4841" s="37"/>
    </row>
    <row r="4842" spans="1:37" hidden="1">
      <c r="A4842" t="s">
        <v>64</v>
      </c>
      <c r="B4842" t="s">
        <v>2</v>
      </c>
      <c r="C4842" t="s">
        <v>3</v>
      </c>
      <c r="D4842" t="s">
        <v>116</v>
      </c>
      <c r="E4842" t="s">
        <v>525</v>
      </c>
      <c r="F4842" t="str">
        <f t="shared" si="376"/>
        <v>临沂市兴趣生活</v>
      </c>
      <c r="G4842" t="s">
        <v>103</v>
      </c>
      <c r="H4842" t="s">
        <v>136</v>
      </c>
      <c r="I4842" t="s">
        <v>70</v>
      </c>
      <c r="J4842">
        <v>307</v>
      </c>
      <c r="K4842">
        <v>0</v>
      </c>
      <c r="L4842" s="13">
        <f>VLOOKUP(C4842,'渗透率、续签率'!B:C,2,0)</f>
        <v>0.52100000000000002</v>
      </c>
      <c r="M4842" s="6">
        <v>0</v>
      </c>
      <c r="N4842">
        <v>37</v>
      </c>
      <c r="O4842">
        <v>0</v>
      </c>
      <c r="P4842" s="6">
        <v>0</v>
      </c>
      <c r="Q4842" s="13">
        <v>0</v>
      </c>
      <c r="R4842" s="13">
        <v>0</v>
      </c>
      <c r="S4842" s="31">
        <v>258</v>
      </c>
      <c r="T4842" s="6">
        <f>VLOOKUP(E4842,'参数设置&amp;汇总'!S:U,3,0)</f>
        <v>1.1090400745573159E-2</v>
      </c>
      <c r="U4842" s="78">
        <f t="shared" si="375"/>
        <v>0.41034482758620688</v>
      </c>
      <c r="V4842" s="13">
        <v>0.85000000000000009</v>
      </c>
      <c r="W4842" s="78">
        <f t="shared" si="377"/>
        <v>0.48275862068965508</v>
      </c>
      <c r="X4842" s="1">
        <f>VLOOKUP(E4842,'渗透率、续签率'!AG:AJ,4,0)</f>
        <v>10037.5</v>
      </c>
      <c r="Y4842" s="1">
        <f t="shared" si="378"/>
        <v>4845.689655172413</v>
      </c>
      <c r="Z4842">
        <v>3</v>
      </c>
      <c r="AA4842" s="89">
        <f t="shared" si="379"/>
        <v>371387.5</v>
      </c>
      <c r="AH4842" s="37"/>
      <c r="AI4842" s="37"/>
      <c r="AK4842" s="37"/>
    </row>
    <row r="4843" spans="1:37" hidden="1">
      <c r="A4843" t="s">
        <v>64</v>
      </c>
      <c r="B4843" t="s">
        <v>2</v>
      </c>
      <c r="C4843" t="s">
        <v>3</v>
      </c>
      <c r="D4843" t="s">
        <v>116</v>
      </c>
      <c r="E4843" t="s">
        <v>525</v>
      </c>
      <c r="F4843" t="str">
        <f t="shared" si="376"/>
        <v>临沧市兴趣生活</v>
      </c>
      <c r="G4843" t="s">
        <v>99</v>
      </c>
      <c r="H4843" t="s">
        <v>137</v>
      </c>
      <c r="I4843" t="s">
        <v>68</v>
      </c>
      <c r="J4843">
        <v>10</v>
      </c>
      <c r="K4843">
        <v>0</v>
      </c>
      <c r="L4843" s="13">
        <f>VLOOKUP(C4843,'渗透率、续签率'!B:C,2,0)</f>
        <v>0.52100000000000002</v>
      </c>
      <c r="M4843" s="6">
        <v>0</v>
      </c>
      <c r="N4843">
        <v>0</v>
      </c>
      <c r="O4843">
        <v>0</v>
      </c>
      <c r="P4843" s="6">
        <v>0</v>
      </c>
      <c r="Q4843" s="13">
        <v>0</v>
      </c>
      <c r="R4843" s="13">
        <v>0</v>
      </c>
      <c r="S4843" s="31">
        <v>4</v>
      </c>
      <c r="T4843" s="6">
        <f>VLOOKUP(E4843,'参数设置&amp;汇总'!S:U,3,0)</f>
        <v>1.1090400745573159E-2</v>
      </c>
      <c r="U4843" s="78">
        <f t="shared" si="375"/>
        <v>0</v>
      </c>
      <c r="V4843" s="13">
        <v>0.85000000000000009</v>
      </c>
      <c r="W4843" s="78">
        <f t="shared" si="377"/>
        <v>0</v>
      </c>
      <c r="X4843" s="1">
        <f>VLOOKUP(E4843,'渗透率、续签率'!AG:AJ,4,0)</f>
        <v>10037.5</v>
      </c>
      <c r="Y4843" s="1">
        <f t="shared" si="378"/>
        <v>0</v>
      </c>
      <c r="Z4843">
        <v>0</v>
      </c>
      <c r="AA4843" s="89">
        <f t="shared" si="379"/>
        <v>0</v>
      </c>
      <c r="AH4843" s="37"/>
      <c r="AI4843" s="37"/>
      <c r="AK4843" s="37"/>
    </row>
    <row r="4844" spans="1:37" hidden="1">
      <c r="A4844" t="s">
        <v>64</v>
      </c>
      <c r="B4844" t="s">
        <v>2</v>
      </c>
      <c r="C4844" t="s">
        <v>3</v>
      </c>
      <c r="D4844" t="s">
        <v>116</v>
      </c>
      <c r="E4844" t="s">
        <v>525</v>
      </c>
      <c r="F4844" t="str">
        <f t="shared" si="376"/>
        <v>临高县兴趣生活</v>
      </c>
      <c r="G4844" t="s">
        <v>120</v>
      </c>
      <c r="H4844" t="s">
        <v>138</v>
      </c>
      <c r="I4844" t="s">
        <v>68</v>
      </c>
      <c r="J4844">
        <v>1</v>
      </c>
      <c r="K4844">
        <v>0</v>
      </c>
      <c r="L4844" s="13">
        <f>VLOOKUP(C4844,'渗透率、续签率'!B:C,2,0)</f>
        <v>0.52100000000000002</v>
      </c>
      <c r="M4844" s="6">
        <v>0</v>
      </c>
      <c r="N4844">
        <v>0</v>
      </c>
      <c r="O4844">
        <v>0</v>
      </c>
      <c r="P4844" s="6">
        <v>0</v>
      </c>
      <c r="Q4844" s="13">
        <v>0</v>
      </c>
      <c r="R4844" s="13">
        <v>0</v>
      </c>
      <c r="S4844" s="31">
        <v>0</v>
      </c>
      <c r="T4844" s="6">
        <f>VLOOKUP(E4844,'参数设置&amp;汇总'!S:U,3,0)</f>
        <v>1.1090400745573159E-2</v>
      </c>
      <c r="U4844" s="78">
        <f t="shared" si="375"/>
        <v>0</v>
      </c>
      <c r="V4844" s="13">
        <v>0.85000000000000009</v>
      </c>
      <c r="W4844" s="78">
        <f t="shared" si="377"/>
        <v>0</v>
      </c>
      <c r="X4844" s="1">
        <f>VLOOKUP(E4844,'渗透率、续签率'!AG:AJ,4,0)</f>
        <v>10037.5</v>
      </c>
      <c r="Y4844" s="1">
        <f t="shared" si="378"/>
        <v>0</v>
      </c>
      <c r="Z4844">
        <v>0</v>
      </c>
      <c r="AA4844" s="89">
        <f t="shared" si="379"/>
        <v>0</v>
      </c>
      <c r="AH4844" s="37"/>
      <c r="AI4844" s="37"/>
      <c r="AK4844" s="37"/>
    </row>
    <row r="4845" spans="1:37" hidden="1">
      <c r="A4845" t="s">
        <v>64</v>
      </c>
      <c r="B4845" t="s">
        <v>2</v>
      </c>
      <c r="C4845" t="s">
        <v>3</v>
      </c>
      <c r="D4845" t="s">
        <v>116</v>
      </c>
      <c r="E4845" t="s">
        <v>525</v>
      </c>
      <c r="F4845" t="str">
        <f t="shared" si="376"/>
        <v>丹东市兴趣生活</v>
      </c>
      <c r="G4845" t="s">
        <v>101</v>
      </c>
      <c r="H4845" t="s">
        <v>139</v>
      </c>
      <c r="I4845" t="s">
        <v>70</v>
      </c>
      <c r="J4845">
        <v>42</v>
      </c>
      <c r="K4845">
        <v>0</v>
      </c>
      <c r="L4845" s="13">
        <f>VLOOKUP(C4845,'渗透率、续签率'!B:C,2,0)</f>
        <v>0.52100000000000002</v>
      </c>
      <c r="M4845" s="6">
        <v>0</v>
      </c>
      <c r="N4845">
        <v>13</v>
      </c>
      <c r="O4845">
        <v>0</v>
      </c>
      <c r="P4845" s="6">
        <v>0</v>
      </c>
      <c r="Q4845" s="13">
        <v>0</v>
      </c>
      <c r="R4845" s="13">
        <v>0</v>
      </c>
      <c r="S4845" s="31">
        <v>49</v>
      </c>
      <c r="T4845" s="6">
        <f>VLOOKUP(E4845,'参数设置&amp;汇总'!S:U,3,0)</f>
        <v>1.1090400745573159E-2</v>
      </c>
      <c r="U4845" s="78">
        <f t="shared" si="375"/>
        <v>0.14417520969245107</v>
      </c>
      <c r="V4845" s="13">
        <v>0.85000000000000009</v>
      </c>
      <c r="W4845" s="78">
        <f t="shared" si="377"/>
        <v>0.16961789375582476</v>
      </c>
      <c r="X4845" s="1">
        <f>VLOOKUP(E4845,'渗透率、续签率'!AG:AJ,4,0)</f>
        <v>10037.5</v>
      </c>
      <c r="Y4845" s="1">
        <f t="shared" si="378"/>
        <v>1702.5396085740911</v>
      </c>
      <c r="Z4845">
        <v>0</v>
      </c>
      <c r="AA4845" s="89">
        <f t="shared" si="379"/>
        <v>130487.5</v>
      </c>
      <c r="AH4845" s="37"/>
      <c r="AI4845" s="37"/>
      <c r="AK4845" s="37"/>
    </row>
    <row r="4846" spans="1:37" hidden="1">
      <c r="A4846" t="s">
        <v>64</v>
      </c>
      <c r="B4846" t="s">
        <v>2</v>
      </c>
      <c r="C4846" t="s">
        <v>3</v>
      </c>
      <c r="D4846" t="s">
        <v>116</v>
      </c>
      <c r="E4846" t="s">
        <v>525</v>
      </c>
      <c r="F4846" t="str">
        <f t="shared" si="376"/>
        <v>丽水市兴趣生活</v>
      </c>
      <c r="G4846" t="s">
        <v>79</v>
      </c>
      <c r="H4846" t="s">
        <v>140</v>
      </c>
      <c r="I4846" t="s">
        <v>68</v>
      </c>
      <c r="J4846">
        <v>35</v>
      </c>
      <c r="K4846">
        <v>0</v>
      </c>
      <c r="L4846" s="13">
        <f>VLOOKUP(C4846,'渗透率、续签率'!B:C,2,0)</f>
        <v>0.52100000000000002</v>
      </c>
      <c r="M4846" s="6">
        <v>0</v>
      </c>
      <c r="N4846">
        <v>3</v>
      </c>
      <c r="O4846">
        <v>0</v>
      </c>
      <c r="P4846" s="6">
        <v>0</v>
      </c>
      <c r="Q4846" s="13">
        <v>0</v>
      </c>
      <c r="R4846" s="13">
        <v>0</v>
      </c>
      <c r="S4846" s="31">
        <v>31</v>
      </c>
      <c r="T4846" s="6">
        <f>VLOOKUP(E4846,'参数设置&amp;汇总'!S:U,3,0)</f>
        <v>1.1090400745573159E-2</v>
      </c>
      <c r="U4846" s="78">
        <f t="shared" si="375"/>
        <v>3.3271202236719477E-2</v>
      </c>
      <c r="V4846" s="13">
        <v>0.85000000000000009</v>
      </c>
      <c r="W4846" s="78">
        <f t="shared" si="377"/>
        <v>3.9142590866728791E-2</v>
      </c>
      <c r="X4846" s="1">
        <f>VLOOKUP(E4846,'渗透率、续签率'!AG:AJ,4,0)</f>
        <v>10037.5</v>
      </c>
      <c r="Y4846" s="1">
        <f t="shared" si="378"/>
        <v>392.89375582479022</v>
      </c>
      <c r="Z4846">
        <v>0</v>
      </c>
      <c r="AA4846" s="89">
        <f t="shared" si="379"/>
        <v>30112.5</v>
      </c>
      <c r="AH4846" s="37"/>
      <c r="AI4846" s="37"/>
      <c r="AK4846" s="37"/>
    </row>
    <row r="4847" spans="1:37" hidden="1">
      <c r="A4847" t="s">
        <v>64</v>
      </c>
      <c r="B4847" t="s">
        <v>2</v>
      </c>
      <c r="C4847" t="s">
        <v>3</v>
      </c>
      <c r="D4847" t="s">
        <v>116</v>
      </c>
      <c r="E4847" t="s">
        <v>525</v>
      </c>
      <c r="F4847" t="str">
        <f t="shared" si="376"/>
        <v>丽江市兴趣生活</v>
      </c>
      <c r="G4847" t="s">
        <v>99</v>
      </c>
      <c r="H4847" t="s">
        <v>141</v>
      </c>
      <c r="I4847" t="s">
        <v>68</v>
      </c>
      <c r="J4847">
        <v>16</v>
      </c>
      <c r="K4847">
        <v>0</v>
      </c>
      <c r="L4847" s="13">
        <f>VLOOKUP(C4847,'渗透率、续签率'!B:C,2,0)</f>
        <v>0.52100000000000002</v>
      </c>
      <c r="M4847" s="6">
        <v>0</v>
      </c>
      <c r="N4847">
        <v>3</v>
      </c>
      <c r="O4847">
        <v>0</v>
      </c>
      <c r="P4847" s="6">
        <v>0</v>
      </c>
      <c r="Q4847" s="13">
        <v>0</v>
      </c>
      <c r="R4847" s="13">
        <v>0</v>
      </c>
      <c r="S4847" s="31">
        <v>15</v>
      </c>
      <c r="T4847" s="6">
        <f>VLOOKUP(E4847,'参数设置&amp;汇总'!S:U,3,0)</f>
        <v>1.1090400745573159E-2</v>
      </c>
      <c r="U4847" s="78">
        <f t="shared" si="375"/>
        <v>3.3271202236719477E-2</v>
      </c>
      <c r="V4847" s="13">
        <v>0.85000000000000009</v>
      </c>
      <c r="W4847" s="78">
        <f t="shared" si="377"/>
        <v>3.9142590866728791E-2</v>
      </c>
      <c r="X4847" s="1">
        <f>VLOOKUP(E4847,'渗透率、续签率'!AG:AJ,4,0)</f>
        <v>10037.5</v>
      </c>
      <c r="Y4847" s="1">
        <f t="shared" si="378"/>
        <v>392.89375582479022</v>
      </c>
      <c r="Z4847">
        <v>0</v>
      </c>
      <c r="AA4847" s="89">
        <f t="shared" si="379"/>
        <v>30112.5</v>
      </c>
      <c r="AH4847" s="37"/>
      <c r="AI4847" s="37"/>
      <c r="AK4847" s="37"/>
    </row>
    <row r="4848" spans="1:37" hidden="1">
      <c r="A4848" t="s">
        <v>64</v>
      </c>
      <c r="B4848" t="s">
        <v>2</v>
      </c>
      <c r="C4848" t="s">
        <v>3</v>
      </c>
      <c r="D4848" t="s">
        <v>116</v>
      </c>
      <c r="E4848" t="s">
        <v>525</v>
      </c>
      <c r="F4848" t="str">
        <f t="shared" si="376"/>
        <v>乌兰察布市兴趣生活</v>
      </c>
      <c r="G4848" t="s">
        <v>142</v>
      </c>
      <c r="H4848" t="s">
        <v>143</v>
      </c>
      <c r="I4848" t="s">
        <v>70</v>
      </c>
      <c r="J4848">
        <v>25</v>
      </c>
      <c r="K4848">
        <v>0</v>
      </c>
      <c r="L4848" s="13">
        <f>VLOOKUP(C4848,'渗透率、续签率'!B:C,2,0)</f>
        <v>0.52100000000000002</v>
      </c>
      <c r="M4848" s="6">
        <v>0</v>
      </c>
      <c r="N4848">
        <v>6</v>
      </c>
      <c r="O4848">
        <v>0</v>
      </c>
      <c r="P4848" s="6">
        <v>0</v>
      </c>
      <c r="Q4848" s="13">
        <v>0</v>
      </c>
      <c r="R4848" s="13">
        <v>0</v>
      </c>
      <c r="S4848" s="31">
        <v>29</v>
      </c>
      <c r="T4848" s="6">
        <f>VLOOKUP(E4848,'参数设置&amp;汇总'!S:U,3,0)</f>
        <v>1.1090400745573159E-2</v>
      </c>
      <c r="U4848" s="78">
        <f t="shared" si="375"/>
        <v>6.6542404473438954E-2</v>
      </c>
      <c r="V4848" s="13">
        <v>0.85000000000000009</v>
      </c>
      <c r="W4848" s="78">
        <f t="shared" si="377"/>
        <v>7.8285181733457582E-2</v>
      </c>
      <c r="X4848" s="1">
        <f>VLOOKUP(E4848,'渗透率、续签率'!AG:AJ,4,0)</f>
        <v>10037.5</v>
      </c>
      <c r="Y4848" s="1">
        <f t="shared" si="378"/>
        <v>785.78751164958044</v>
      </c>
      <c r="Z4848">
        <v>0</v>
      </c>
      <c r="AA4848" s="89">
        <f t="shared" si="379"/>
        <v>60225</v>
      </c>
      <c r="AH4848" s="37"/>
      <c r="AI4848" s="37"/>
      <c r="AK4848" s="37"/>
    </row>
    <row r="4849" spans="1:37" hidden="1">
      <c r="A4849" t="s">
        <v>64</v>
      </c>
      <c r="B4849" t="s">
        <v>2</v>
      </c>
      <c r="C4849" t="s">
        <v>3</v>
      </c>
      <c r="D4849" t="s">
        <v>116</v>
      </c>
      <c r="E4849" t="s">
        <v>525</v>
      </c>
      <c r="F4849" t="str">
        <f t="shared" si="376"/>
        <v>乌海市兴趣生活</v>
      </c>
      <c r="G4849" t="s">
        <v>142</v>
      </c>
      <c r="H4849" t="s">
        <v>144</v>
      </c>
      <c r="I4849" t="s">
        <v>70</v>
      </c>
      <c r="J4849">
        <v>12</v>
      </c>
      <c r="K4849">
        <v>0</v>
      </c>
      <c r="L4849" s="13">
        <f>VLOOKUP(C4849,'渗透率、续签率'!B:C,2,0)</f>
        <v>0.52100000000000002</v>
      </c>
      <c r="M4849" s="6">
        <v>0</v>
      </c>
      <c r="N4849">
        <v>0</v>
      </c>
      <c r="O4849">
        <v>0</v>
      </c>
      <c r="P4849" s="6">
        <v>0</v>
      </c>
      <c r="Q4849" s="13">
        <v>0</v>
      </c>
      <c r="R4849" s="13">
        <v>0</v>
      </c>
      <c r="S4849" s="31">
        <v>7</v>
      </c>
      <c r="T4849" s="6">
        <f>VLOOKUP(E4849,'参数设置&amp;汇总'!S:U,3,0)</f>
        <v>1.1090400745573159E-2</v>
      </c>
      <c r="U4849" s="78">
        <f t="shared" si="375"/>
        <v>0</v>
      </c>
      <c r="V4849" s="13">
        <v>0.85000000000000009</v>
      </c>
      <c r="W4849" s="78">
        <f t="shared" si="377"/>
        <v>0</v>
      </c>
      <c r="X4849" s="1">
        <f>VLOOKUP(E4849,'渗透率、续签率'!AG:AJ,4,0)</f>
        <v>10037.5</v>
      </c>
      <c r="Y4849" s="1">
        <f t="shared" si="378"/>
        <v>0</v>
      </c>
      <c r="Z4849">
        <v>0</v>
      </c>
      <c r="AA4849" s="89">
        <f t="shared" si="379"/>
        <v>0</v>
      </c>
      <c r="AH4849" s="37"/>
      <c r="AI4849" s="37"/>
      <c r="AK4849" s="37"/>
    </row>
    <row r="4850" spans="1:37" hidden="1">
      <c r="A4850" t="s">
        <v>64</v>
      </c>
      <c r="B4850" t="s">
        <v>2</v>
      </c>
      <c r="C4850" t="s">
        <v>3</v>
      </c>
      <c r="D4850" t="s">
        <v>116</v>
      </c>
      <c r="E4850" t="s">
        <v>525</v>
      </c>
      <c r="F4850" t="str">
        <f t="shared" si="376"/>
        <v>乌鲁木齐市兴趣生活</v>
      </c>
      <c r="G4850" t="s">
        <v>145</v>
      </c>
      <c r="H4850" t="s">
        <v>146</v>
      </c>
      <c r="I4850" t="s">
        <v>70</v>
      </c>
      <c r="J4850">
        <v>68</v>
      </c>
      <c r="K4850">
        <v>0</v>
      </c>
      <c r="L4850" s="13">
        <f>VLOOKUP(C4850,'渗透率、续签率'!B:C,2,0)</f>
        <v>0.52100000000000002</v>
      </c>
      <c r="M4850" s="6">
        <v>0</v>
      </c>
      <c r="N4850">
        <v>31</v>
      </c>
      <c r="O4850">
        <v>0</v>
      </c>
      <c r="P4850" s="6">
        <v>0</v>
      </c>
      <c r="Q4850" s="13">
        <v>0</v>
      </c>
      <c r="R4850" s="13">
        <v>0</v>
      </c>
      <c r="S4850" s="31">
        <v>148</v>
      </c>
      <c r="T4850" s="6">
        <f>VLOOKUP(E4850,'参数设置&amp;汇总'!S:U,3,0)</f>
        <v>1.1090400745573159E-2</v>
      </c>
      <c r="U4850" s="78">
        <f t="shared" si="375"/>
        <v>0.34380242311276793</v>
      </c>
      <c r="V4850" s="13">
        <v>0.85000000000000009</v>
      </c>
      <c r="W4850" s="78">
        <f t="shared" si="377"/>
        <v>0.40447343895619753</v>
      </c>
      <c r="X4850" s="1">
        <f>VLOOKUP(E4850,'渗透率、续签率'!AG:AJ,4,0)</f>
        <v>10037.5</v>
      </c>
      <c r="Y4850" s="1">
        <f t="shared" si="378"/>
        <v>4059.9021435228328</v>
      </c>
      <c r="Z4850">
        <v>2</v>
      </c>
      <c r="AA4850" s="89">
        <f t="shared" si="379"/>
        <v>311162.5</v>
      </c>
    </row>
    <row r="4851" spans="1:37" hidden="1">
      <c r="A4851" t="s">
        <v>64</v>
      </c>
      <c r="B4851" t="s">
        <v>2</v>
      </c>
      <c r="C4851" t="s">
        <v>3</v>
      </c>
      <c r="D4851" t="s">
        <v>116</v>
      </c>
      <c r="E4851" t="s">
        <v>525</v>
      </c>
      <c r="F4851" t="str">
        <f t="shared" si="376"/>
        <v>乐东黎族自治县兴趣生活</v>
      </c>
      <c r="G4851" t="s">
        <v>120</v>
      </c>
      <c r="H4851" t="s">
        <v>147</v>
      </c>
      <c r="I4851" t="s">
        <v>68</v>
      </c>
      <c r="J4851">
        <v>3</v>
      </c>
      <c r="K4851">
        <v>0</v>
      </c>
      <c r="L4851" s="13">
        <f>VLOOKUP(C4851,'渗透率、续签率'!B:C,2,0)</f>
        <v>0.52100000000000002</v>
      </c>
      <c r="M4851" s="6">
        <v>0</v>
      </c>
      <c r="N4851">
        <v>0</v>
      </c>
      <c r="O4851">
        <v>0</v>
      </c>
      <c r="P4851" s="6">
        <v>0</v>
      </c>
      <c r="Q4851" s="13">
        <v>0</v>
      </c>
      <c r="R4851" s="13">
        <v>0</v>
      </c>
      <c r="S4851" s="31">
        <v>1</v>
      </c>
      <c r="T4851" s="6">
        <f>VLOOKUP(E4851,'参数设置&amp;汇总'!S:U,3,0)</f>
        <v>1.1090400745573159E-2</v>
      </c>
      <c r="U4851" s="78">
        <f t="shared" si="375"/>
        <v>0</v>
      </c>
      <c r="V4851" s="13">
        <v>0.85000000000000009</v>
      </c>
      <c r="W4851" s="78">
        <f t="shared" si="377"/>
        <v>0</v>
      </c>
      <c r="X4851" s="1">
        <f>VLOOKUP(E4851,'渗透率、续签率'!AG:AJ,4,0)</f>
        <v>10037.5</v>
      </c>
      <c r="Y4851" s="1">
        <f t="shared" si="378"/>
        <v>0</v>
      </c>
      <c r="Z4851">
        <v>0</v>
      </c>
      <c r="AA4851" s="89">
        <f t="shared" si="379"/>
        <v>0</v>
      </c>
      <c r="AH4851" s="37"/>
      <c r="AI4851" s="37"/>
      <c r="AK4851" s="37"/>
    </row>
    <row r="4852" spans="1:37" hidden="1">
      <c r="A4852" t="s">
        <v>64</v>
      </c>
      <c r="B4852" t="s">
        <v>2</v>
      </c>
      <c r="C4852" t="s">
        <v>3</v>
      </c>
      <c r="D4852" t="s">
        <v>116</v>
      </c>
      <c r="E4852" t="s">
        <v>525</v>
      </c>
      <c r="F4852" t="str">
        <f t="shared" si="376"/>
        <v>乐山市兴趣生活</v>
      </c>
      <c r="G4852" t="s">
        <v>77</v>
      </c>
      <c r="H4852" t="s">
        <v>148</v>
      </c>
      <c r="I4852" t="s">
        <v>70</v>
      </c>
      <c r="J4852">
        <v>58</v>
      </c>
      <c r="K4852">
        <v>0</v>
      </c>
      <c r="L4852" s="13">
        <f>VLOOKUP(C4852,'渗透率、续签率'!B:C,2,0)</f>
        <v>0.52100000000000002</v>
      </c>
      <c r="M4852" s="6">
        <v>0</v>
      </c>
      <c r="N4852">
        <v>8</v>
      </c>
      <c r="O4852">
        <v>0</v>
      </c>
      <c r="P4852" s="6">
        <v>0</v>
      </c>
      <c r="Q4852" s="13">
        <v>0</v>
      </c>
      <c r="R4852" s="13">
        <v>0</v>
      </c>
      <c r="S4852" s="31">
        <v>56</v>
      </c>
      <c r="T4852" s="6">
        <f>VLOOKUP(E4852,'参数设置&amp;汇总'!S:U,3,0)</f>
        <v>1.1090400745573159E-2</v>
      </c>
      <c r="U4852" s="78">
        <f t="shared" si="375"/>
        <v>8.8723205964585272E-2</v>
      </c>
      <c r="V4852" s="13">
        <v>0.85000000000000009</v>
      </c>
      <c r="W4852" s="78">
        <f t="shared" si="377"/>
        <v>0.10438024231127678</v>
      </c>
      <c r="X4852" s="1">
        <f>VLOOKUP(E4852,'渗透率、续签率'!AG:AJ,4,0)</f>
        <v>10037.5</v>
      </c>
      <c r="Y4852" s="1">
        <f t="shared" si="378"/>
        <v>1047.7166821994406</v>
      </c>
      <c r="Z4852">
        <v>0</v>
      </c>
      <c r="AA4852" s="89">
        <f t="shared" si="379"/>
        <v>80300</v>
      </c>
      <c r="AH4852" s="37"/>
      <c r="AI4852" s="37"/>
      <c r="AJ4852" s="1"/>
      <c r="AK4852" s="37"/>
    </row>
    <row r="4853" spans="1:37" hidden="1">
      <c r="A4853" t="s">
        <v>64</v>
      </c>
      <c r="B4853" t="s">
        <v>2</v>
      </c>
      <c r="C4853" t="s">
        <v>3</v>
      </c>
      <c r="D4853" t="s">
        <v>116</v>
      </c>
      <c r="E4853" t="s">
        <v>525</v>
      </c>
      <c r="F4853" t="str">
        <f t="shared" si="376"/>
        <v>九江市兴趣生活</v>
      </c>
      <c r="G4853" t="s">
        <v>90</v>
      </c>
      <c r="H4853" t="s">
        <v>149</v>
      </c>
      <c r="I4853" t="s">
        <v>68</v>
      </c>
      <c r="J4853">
        <v>75</v>
      </c>
      <c r="K4853">
        <v>0</v>
      </c>
      <c r="L4853" s="13">
        <f>VLOOKUP(C4853,'渗透率、续签率'!B:C,2,0)</f>
        <v>0.52100000000000002</v>
      </c>
      <c r="M4853" s="6">
        <v>0</v>
      </c>
      <c r="N4853">
        <v>14</v>
      </c>
      <c r="O4853">
        <v>0</v>
      </c>
      <c r="P4853" s="6">
        <v>0</v>
      </c>
      <c r="Q4853" s="13">
        <v>0</v>
      </c>
      <c r="R4853" s="13">
        <v>0</v>
      </c>
      <c r="S4853" s="31">
        <v>68</v>
      </c>
      <c r="T4853" s="6">
        <f>VLOOKUP(E4853,'参数设置&amp;汇总'!S:U,3,0)</f>
        <v>1.1090400745573159E-2</v>
      </c>
      <c r="U4853" s="78">
        <f t="shared" si="375"/>
        <v>0.15526561043802423</v>
      </c>
      <c r="V4853" s="13">
        <v>0.85000000000000009</v>
      </c>
      <c r="W4853" s="78">
        <f t="shared" si="377"/>
        <v>0.18266542404473438</v>
      </c>
      <c r="X4853" s="1">
        <f>VLOOKUP(E4853,'渗透率、续签率'!AG:AJ,4,0)</f>
        <v>10037.5</v>
      </c>
      <c r="Y4853" s="1">
        <f t="shared" si="378"/>
        <v>1833.5041938490212</v>
      </c>
      <c r="Z4853">
        <v>2</v>
      </c>
      <c r="AA4853" s="89">
        <f t="shared" si="379"/>
        <v>140525</v>
      </c>
      <c r="AH4853" s="37"/>
      <c r="AI4853" s="37"/>
      <c r="AK4853" s="37"/>
    </row>
    <row r="4854" spans="1:37" hidden="1">
      <c r="A4854" t="s">
        <v>64</v>
      </c>
      <c r="B4854" t="s">
        <v>2</v>
      </c>
      <c r="C4854" t="s">
        <v>3</v>
      </c>
      <c r="D4854" t="s">
        <v>116</v>
      </c>
      <c r="E4854" t="s">
        <v>525</v>
      </c>
      <c r="F4854" t="str">
        <f t="shared" si="376"/>
        <v>云浮市兴趣生活</v>
      </c>
      <c r="G4854" t="s">
        <v>75</v>
      </c>
      <c r="H4854" t="s">
        <v>150</v>
      </c>
      <c r="I4854" t="s">
        <v>68</v>
      </c>
      <c r="J4854">
        <v>31</v>
      </c>
      <c r="K4854">
        <v>0</v>
      </c>
      <c r="L4854" s="13">
        <f>VLOOKUP(C4854,'渗透率、续签率'!B:C,2,0)</f>
        <v>0.52100000000000002</v>
      </c>
      <c r="M4854" s="6">
        <v>0</v>
      </c>
      <c r="N4854">
        <v>2</v>
      </c>
      <c r="O4854">
        <v>0</v>
      </c>
      <c r="P4854" s="6">
        <v>0</v>
      </c>
      <c r="Q4854" s="13">
        <v>0</v>
      </c>
      <c r="R4854" s="13">
        <v>0</v>
      </c>
      <c r="S4854" s="31">
        <v>16</v>
      </c>
      <c r="T4854" s="6">
        <f>VLOOKUP(E4854,'参数设置&amp;汇总'!S:U,3,0)</f>
        <v>1.1090400745573159E-2</v>
      </c>
      <c r="U4854" s="78">
        <f t="shared" si="375"/>
        <v>2.2180801491146318E-2</v>
      </c>
      <c r="V4854" s="13">
        <v>0.85000000000000009</v>
      </c>
      <c r="W4854" s="78">
        <f t="shared" si="377"/>
        <v>2.6095060577819195E-2</v>
      </c>
      <c r="X4854" s="1">
        <f>VLOOKUP(E4854,'渗透率、续签率'!AG:AJ,4,0)</f>
        <v>10037.5</v>
      </c>
      <c r="Y4854" s="1">
        <f t="shared" si="378"/>
        <v>261.92917054986015</v>
      </c>
      <c r="Z4854">
        <v>0</v>
      </c>
      <c r="AA4854" s="89">
        <f t="shared" si="379"/>
        <v>20075</v>
      </c>
      <c r="AH4854" s="37"/>
      <c r="AI4854" s="37"/>
      <c r="AK4854" s="37"/>
    </row>
    <row r="4855" spans="1:37" hidden="1">
      <c r="A4855" t="s">
        <v>64</v>
      </c>
      <c r="B4855" t="s">
        <v>2</v>
      </c>
      <c r="C4855" t="s">
        <v>3</v>
      </c>
      <c r="D4855" t="s">
        <v>116</v>
      </c>
      <c r="E4855" t="s">
        <v>525</v>
      </c>
      <c r="F4855" t="str">
        <f t="shared" si="376"/>
        <v>五家渠市兴趣生活</v>
      </c>
      <c r="G4855" t="s">
        <v>145</v>
      </c>
      <c r="H4855" t="s">
        <v>151</v>
      </c>
      <c r="I4855" t="s">
        <v>70</v>
      </c>
      <c r="J4855">
        <v>2</v>
      </c>
      <c r="K4855">
        <v>0</v>
      </c>
      <c r="L4855" s="13">
        <f>VLOOKUP(C4855,'渗透率、续签率'!B:C,2,0)</f>
        <v>0.52100000000000002</v>
      </c>
      <c r="M4855" s="6">
        <v>0</v>
      </c>
      <c r="N4855">
        <v>0</v>
      </c>
      <c r="O4855">
        <v>0</v>
      </c>
      <c r="P4855" s="6">
        <v>0</v>
      </c>
      <c r="Q4855" s="13">
        <v>0</v>
      </c>
      <c r="R4855" s="13">
        <v>0</v>
      </c>
      <c r="S4855" s="31">
        <v>1</v>
      </c>
      <c r="T4855" s="6">
        <f>VLOOKUP(E4855,'参数设置&amp;汇总'!S:U,3,0)</f>
        <v>1.1090400745573159E-2</v>
      </c>
      <c r="U4855" s="78">
        <f t="shared" si="375"/>
        <v>0</v>
      </c>
      <c r="V4855" s="13">
        <v>0.85000000000000009</v>
      </c>
      <c r="W4855" s="78">
        <f t="shared" si="377"/>
        <v>0</v>
      </c>
      <c r="X4855" s="1">
        <f>VLOOKUP(E4855,'渗透率、续签率'!AG:AJ,4,0)</f>
        <v>10037.5</v>
      </c>
      <c r="Y4855" s="1">
        <f t="shared" si="378"/>
        <v>0</v>
      </c>
      <c r="Z4855">
        <v>0</v>
      </c>
      <c r="AA4855" s="89">
        <f t="shared" si="379"/>
        <v>0</v>
      </c>
      <c r="AH4855" s="37"/>
      <c r="AI4855" s="37"/>
      <c r="AK4855" s="37"/>
    </row>
    <row r="4856" spans="1:37" hidden="1">
      <c r="A4856" t="s">
        <v>64</v>
      </c>
      <c r="B4856" t="s">
        <v>2</v>
      </c>
      <c r="C4856" t="s">
        <v>3</v>
      </c>
      <c r="D4856" t="s">
        <v>116</v>
      </c>
      <c r="E4856" t="s">
        <v>525</v>
      </c>
      <c r="F4856" t="str">
        <f t="shared" si="376"/>
        <v>五指山市兴趣生活</v>
      </c>
      <c r="G4856" t="s">
        <v>120</v>
      </c>
      <c r="H4856" t="s">
        <v>152</v>
      </c>
      <c r="I4856" t="s">
        <v>68</v>
      </c>
      <c r="J4856">
        <v>2</v>
      </c>
      <c r="K4856">
        <v>0</v>
      </c>
      <c r="L4856" s="13">
        <f>VLOOKUP(C4856,'渗透率、续签率'!B:C,2,0)</f>
        <v>0.52100000000000002</v>
      </c>
      <c r="M4856" s="6">
        <v>0</v>
      </c>
      <c r="N4856">
        <v>0</v>
      </c>
      <c r="O4856">
        <v>0</v>
      </c>
      <c r="P4856" s="6">
        <v>0</v>
      </c>
      <c r="Q4856" s="13">
        <v>0</v>
      </c>
      <c r="R4856" s="13">
        <v>0</v>
      </c>
      <c r="S4856" s="31">
        <v>1</v>
      </c>
      <c r="T4856" s="6">
        <f>VLOOKUP(E4856,'参数设置&amp;汇总'!S:U,3,0)</f>
        <v>1.1090400745573159E-2</v>
      </c>
      <c r="U4856" s="78">
        <f t="shared" si="375"/>
        <v>0</v>
      </c>
      <c r="V4856" s="13">
        <v>0.85000000000000009</v>
      </c>
      <c r="W4856" s="78">
        <f t="shared" si="377"/>
        <v>0</v>
      </c>
      <c r="X4856" s="1">
        <f>VLOOKUP(E4856,'渗透率、续签率'!AG:AJ,4,0)</f>
        <v>10037.5</v>
      </c>
      <c r="Y4856" s="1">
        <f t="shared" si="378"/>
        <v>0</v>
      </c>
      <c r="Z4856">
        <v>0</v>
      </c>
      <c r="AA4856" s="89">
        <f t="shared" si="379"/>
        <v>0</v>
      </c>
      <c r="AH4856" s="37"/>
      <c r="AI4856" s="37"/>
      <c r="AK4856" s="37"/>
    </row>
    <row r="4857" spans="1:37" hidden="1">
      <c r="A4857" t="s">
        <v>64</v>
      </c>
      <c r="B4857" t="s">
        <v>2</v>
      </c>
      <c r="C4857" t="s">
        <v>3</v>
      </c>
      <c r="D4857" t="s">
        <v>116</v>
      </c>
      <c r="E4857" t="s">
        <v>525</v>
      </c>
      <c r="F4857" t="str">
        <f t="shared" si="376"/>
        <v>亳州市兴趣生活</v>
      </c>
      <c r="G4857" t="s">
        <v>94</v>
      </c>
      <c r="H4857" t="s">
        <v>153</v>
      </c>
      <c r="I4857" t="s">
        <v>68</v>
      </c>
      <c r="J4857">
        <v>64</v>
      </c>
      <c r="K4857">
        <v>0</v>
      </c>
      <c r="L4857" s="13">
        <f>VLOOKUP(C4857,'渗透率、续签率'!B:C,2,0)</f>
        <v>0.52100000000000002</v>
      </c>
      <c r="M4857" s="6">
        <v>0</v>
      </c>
      <c r="N4857">
        <v>11</v>
      </c>
      <c r="O4857">
        <v>0</v>
      </c>
      <c r="P4857" s="6">
        <v>0</v>
      </c>
      <c r="Q4857" s="13">
        <v>0</v>
      </c>
      <c r="R4857" s="13">
        <v>0</v>
      </c>
      <c r="S4857" s="31">
        <v>53</v>
      </c>
      <c r="T4857" s="6">
        <f>VLOOKUP(E4857,'参数设置&amp;汇总'!S:U,3,0)</f>
        <v>1.1090400745573159E-2</v>
      </c>
      <c r="U4857" s="78">
        <f t="shared" si="375"/>
        <v>0.12199440820130475</v>
      </c>
      <c r="V4857" s="13">
        <v>0.85000000000000009</v>
      </c>
      <c r="W4857" s="78">
        <f t="shared" si="377"/>
        <v>0.14352283317800557</v>
      </c>
      <c r="X4857" s="1">
        <f>VLOOKUP(E4857,'渗透率、续签率'!AG:AJ,4,0)</f>
        <v>10037.5</v>
      </c>
      <c r="Y4857" s="1">
        <f t="shared" si="378"/>
        <v>1440.6104380242309</v>
      </c>
      <c r="Z4857">
        <v>1</v>
      </c>
      <c r="AA4857" s="89">
        <f t="shared" si="379"/>
        <v>110412.5</v>
      </c>
      <c r="AH4857" s="37"/>
      <c r="AI4857" s="37"/>
      <c r="AK4857" s="37"/>
    </row>
    <row r="4858" spans="1:37" hidden="1">
      <c r="A4858" t="s">
        <v>64</v>
      </c>
      <c r="B4858" t="s">
        <v>2</v>
      </c>
      <c r="C4858" t="s">
        <v>3</v>
      </c>
      <c r="D4858" t="s">
        <v>116</v>
      </c>
      <c r="E4858" t="s">
        <v>525</v>
      </c>
      <c r="F4858" t="str">
        <f t="shared" si="376"/>
        <v>仙桃市兴趣生活</v>
      </c>
      <c r="G4858" t="s">
        <v>81</v>
      </c>
      <c r="H4858" t="s">
        <v>154</v>
      </c>
      <c r="I4858" t="s">
        <v>68</v>
      </c>
      <c r="J4858">
        <v>19</v>
      </c>
      <c r="K4858">
        <v>0</v>
      </c>
      <c r="L4858" s="13">
        <f>VLOOKUP(C4858,'渗透率、续签率'!B:C,2,0)</f>
        <v>0.52100000000000002</v>
      </c>
      <c r="M4858" s="6">
        <v>0</v>
      </c>
      <c r="N4858">
        <v>0</v>
      </c>
      <c r="O4858">
        <v>0</v>
      </c>
      <c r="P4858" s="6">
        <v>0</v>
      </c>
      <c r="Q4858" s="13">
        <v>0</v>
      </c>
      <c r="R4858" s="13">
        <v>0</v>
      </c>
      <c r="S4858" s="31">
        <v>9</v>
      </c>
      <c r="T4858" s="6">
        <f>VLOOKUP(E4858,'参数设置&amp;汇总'!S:U,3,0)</f>
        <v>1.1090400745573159E-2</v>
      </c>
      <c r="U4858" s="78">
        <f t="shared" si="375"/>
        <v>0</v>
      </c>
      <c r="V4858" s="13">
        <v>0.85000000000000009</v>
      </c>
      <c r="W4858" s="78">
        <f t="shared" si="377"/>
        <v>0</v>
      </c>
      <c r="X4858" s="1">
        <f>VLOOKUP(E4858,'渗透率、续签率'!AG:AJ,4,0)</f>
        <v>10037.5</v>
      </c>
      <c r="Y4858" s="1">
        <f t="shared" si="378"/>
        <v>0</v>
      </c>
      <c r="Z4858">
        <v>1</v>
      </c>
      <c r="AA4858" s="89">
        <f t="shared" si="379"/>
        <v>0</v>
      </c>
      <c r="AH4858" s="37"/>
      <c r="AI4858" s="37"/>
      <c r="AK4858" s="37"/>
    </row>
    <row r="4859" spans="1:37" hidden="1">
      <c r="A4859" t="s">
        <v>64</v>
      </c>
      <c r="B4859" t="s">
        <v>2</v>
      </c>
      <c r="C4859" t="s">
        <v>3</v>
      </c>
      <c r="D4859" t="s">
        <v>116</v>
      </c>
      <c r="E4859" t="s">
        <v>525</v>
      </c>
      <c r="F4859" t="str">
        <f t="shared" si="376"/>
        <v>伊春市兴趣生活</v>
      </c>
      <c r="G4859" t="s">
        <v>118</v>
      </c>
      <c r="H4859" t="s">
        <v>155</v>
      </c>
      <c r="I4859" t="s">
        <v>70</v>
      </c>
      <c r="J4859">
        <v>12</v>
      </c>
      <c r="K4859">
        <v>0</v>
      </c>
      <c r="L4859" s="13">
        <f>VLOOKUP(C4859,'渗透率、续签率'!B:C,2,0)</f>
        <v>0.52100000000000002</v>
      </c>
      <c r="M4859" s="6">
        <v>0</v>
      </c>
      <c r="N4859">
        <v>0</v>
      </c>
      <c r="O4859">
        <v>0</v>
      </c>
      <c r="P4859" s="6">
        <v>0</v>
      </c>
      <c r="Q4859" s="13">
        <v>0</v>
      </c>
      <c r="R4859" s="13">
        <v>0</v>
      </c>
      <c r="S4859" s="31">
        <v>6</v>
      </c>
      <c r="T4859" s="6">
        <f>VLOOKUP(E4859,'参数设置&amp;汇总'!S:U,3,0)</f>
        <v>1.1090400745573159E-2</v>
      </c>
      <c r="U4859" s="78">
        <f t="shared" si="375"/>
        <v>0</v>
      </c>
      <c r="V4859" s="13">
        <v>0.85000000000000009</v>
      </c>
      <c r="W4859" s="78">
        <f t="shared" si="377"/>
        <v>0</v>
      </c>
      <c r="X4859" s="1">
        <f>VLOOKUP(E4859,'渗透率、续签率'!AG:AJ,4,0)</f>
        <v>10037.5</v>
      </c>
      <c r="Y4859" s="1">
        <f t="shared" si="378"/>
        <v>0</v>
      </c>
      <c r="Z4859">
        <v>0</v>
      </c>
      <c r="AA4859" s="89">
        <f t="shared" si="379"/>
        <v>0</v>
      </c>
      <c r="AH4859" s="37"/>
      <c r="AI4859" s="37"/>
      <c r="AK4859" s="37"/>
    </row>
    <row r="4860" spans="1:37" hidden="1">
      <c r="A4860" t="s">
        <v>64</v>
      </c>
      <c r="B4860" t="s">
        <v>2</v>
      </c>
      <c r="C4860" t="s">
        <v>3</v>
      </c>
      <c r="D4860" t="s">
        <v>116</v>
      </c>
      <c r="E4860" t="s">
        <v>525</v>
      </c>
      <c r="F4860" t="str">
        <f t="shared" si="376"/>
        <v>伊犁哈萨克自治州兴趣生活</v>
      </c>
      <c r="G4860" t="s">
        <v>145</v>
      </c>
      <c r="H4860" t="s">
        <v>156</v>
      </c>
      <c r="I4860" t="s">
        <v>70</v>
      </c>
      <c r="J4860">
        <v>14</v>
      </c>
      <c r="K4860">
        <v>0</v>
      </c>
      <c r="L4860" s="13">
        <f>VLOOKUP(C4860,'渗透率、续签率'!B:C,2,0)</f>
        <v>0.52100000000000002</v>
      </c>
      <c r="M4860" s="6">
        <v>0</v>
      </c>
      <c r="N4860">
        <v>3</v>
      </c>
      <c r="O4860">
        <v>0</v>
      </c>
      <c r="P4860" s="6">
        <v>0</v>
      </c>
      <c r="Q4860" s="13">
        <v>0</v>
      </c>
      <c r="R4860" s="13">
        <v>0</v>
      </c>
      <c r="S4860" s="31">
        <v>16</v>
      </c>
      <c r="T4860" s="6">
        <f>VLOOKUP(E4860,'参数设置&amp;汇总'!S:U,3,0)</f>
        <v>1.1090400745573159E-2</v>
      </c>
      <c r="U4860" s="78">
        <f t="shared" si="375"/>
        <v>3.3271202236719477E-2</v>
      </c>
      <c r="V4860" s="13">
        <v>0.85000000000000009</v>
      </c>
      <c r="W4860" s="78">
        <f t="shared" si="377"/>
        <v>3.9142590866728791E-2</v>
      </c>
      <c r="X4860" s="1">
        <f>VLOOKUP(E4860,'渗透率、续签率'!AG:AJ,4,0)</f>
        <v>10037.5</v>
      </c>
      <c r="Y4860" s="1">
        <f t="shared" si="378"/>
        <v>392.89375582479022</v>
      </c>
      <c r="Z4860">
        <v>0</v>
      </c>
      <c r="AA4860" s="89">
        <f t="shared" si="379"/>
        <v>30112.5</v>
      </c>
      <c r="AH4860" s="37"/>
      <c r="AI4860" s="37"/>
      <c r="AK4860" s="37"/>
    </row>
    <row r="4861" spans="1:37" hidden="1">
      <c r="A4861" t="s">
        <v>64</v>
      </c>
      <c r="B4861" t="s">
        <v>2</v>
      </c>
      <c r="C4861" t="s">
        <v>3</v>
      </c>
      <c r="D4861" t="s">
        <v>116</v>
      </c>
      <c r="E4861" t="s">
        <v>525</v>
      </c>
      <c r="F4861" t="str">
        <f t="shared" si="376"/>
        <v>佳木斯市兴趣生活</v>
      </c>
      <c r="G4861" t="s">
        <v>118</v>
      </c>
      <c r="H4861" t="s">
        <v>157</v>
      </c>
      <c r="I4861" t="s">
        <v>70</v>
      </c>
      <c r="J4861">
        <v>40</v>
      </c>
      <c r="K4861">
        <v>0</v>
      </c>
      <c r="L4861" s="13">
        <f>VLOOKUP(C4861,'渗透率、续签率'!B:C,2,0)</f>
        <v>0.52100000000000002</v>
      </c>
      <c r="M4861" s="6">
        <v>0</v>
      </c>
      <c r="N4861">
        <v>2</v>
      </c>
      <c r="O4861">
        <v>0</v>
      </c>
      <c r="P4861" s="6">
        <v>0</v>
      </c>
      <c r="Q4861" s="13">
        <v>0</v>
      </c>
      <c r="R4861" s="13">
        <v>0</v>
      </c>
      <c r="S4861" s="31">
        <v>27</v>
      </c>
      <c r="T4861" s="6">
        <f>VLOOKUP(E4861,'参数设置&amp;汇总'!S:U,3,0)</f>
        <v>1.1090400745573159E-2</v>
      </c>
      <c r="U4861" s="78">
        <f t="shared" si="375"/>
        <v>2.2180801491146318E-2</v>
      </c>
      <c r="V4861" s="13">
        <v>0.85000000000000009</v>
      </c>
      <c r="W4861" s="78">
        <f t="shared" si="377"/>
        <v>2.6095060577819195E-2</v>
      </c>
      <c r="X4861" s="1">
        <f>VLOOKUP(E4861,'渗透率、续签率'!AG:AJ,4,0)</f>
        <v>10037.5</v>
      </c>
      <c r="Y4861" s="1">
        <f t="shared" si="378"/>
        <v>261.92917054986015</v>
      </c>
      <c r="Z4861">
        <v>0</v>
      </c>
      <c r="AA4861" s="89">
        <f t="shared" si="379"/>
        <v>20075</v>
      </c>
      <c r="AH4861" s="37"/>
      <c r="AI4861" s="37"/>
      <c r="AK4861" s="37"/>
    </row>
    <row r="4862" spans="1:37" hidden="1">
      <c r="A4862" t="s">
        <v>64</v>
      </c>
      <c r="B4862" t="s">
        <v>2</v>
      </c>
      <c r="C4862" t="s">
        <v>3</v>
      </c>
      <c r="D4862" t="s">
        <v>116</v>
      </c>
      <c r="E4862" t="s">
        <v>525</v>
      </c>
      <c r="F4862" t="str">
        <f t="shared" si="376"/>
        <v>保亭黎族苗族自治县兴趣生活</v>
      </c>
      <c r="G4862" t="s">
        <v>120</v>
      </c>
      <c r="H4862" t="s">
        <v>158</v>
      </c>
      <c r="I4862" t="s">
        <v>68</v>
      </c>
      <c r="J4862">
        <v>1</v>
      </c>
      <c r="K4862">
        <v>0</v>
      </c>
      <c r="L4862" s="13">
        <f>VLOOKUP(C4862,'渗透率、续签率'!B:C,2,0)</f>
        <v>0.52100000000000002</v>
      </c>
      <c r="M4862" s="6">
        <v>0</v>
      </c>
      <c r="N4862">
        <v>0</v>
      </c>
      <c r="O4862">
        <v>0</v>
      </c>
      <c r="P4862" s="6">
        <v>0</v>
      </c>
      <c r="Q4862" s="13">
        <v>0</v>
      </c>
      <c r="R4862" s="13">
        <v>0</v>
      </c>
      <c r="S4862" s="31">
        <v>0</v>
      </c>
      <c r="T4862" s="6">
        <f>VLOOKUP(E4862,'参数设置&amp;汇总'!S:U,3,0)</f>
        <v>1.1090400745573159E-2</v>
      </c>
      <c r="U4862" s="78">
        <f t="shared" si="375"/>
        <v>0</v>
      </c>
      <c r="V4862" s="13">
        <v>0.85000000000000009</v>
      </c>
      <c r="W4862" s="78">
        <f t="shared" si="377"/>
        <v>0</v>
      </c>
      <c r="X4862" s="1">
        <f>VLOOKUP(E4862,'渗透率、续签率'!AG:AJ,4,0)</f>
        <v>10037.5</v>
      </c>
      <c r="Y4862" s="1">
        <f t="shared" si="378"/>
        <v>0</v>
      </c>
      <c r="Z4862">
        <v>0</v>
      </c>
      <c r="AA4862" s="89">
        <f t="shared" si="379"/>
        <v>0</v>
      </c>
      <c r="AH4862" s="37"/>
      <c r="AI4862" s="37"/>
      <c r="AK4862" s="37"/>
    </row>
    <row r="4863" spans="1:37" hidden="1">
      <c r="A4863" t="s">
        <v>64</v>
      </c>
      <c r="B4863" t="s">
        <v>2</v>
      </c>
      <c r="C4863" t="s">
        <v>3</v>
      </c>
      <c r="D4863" t="s">
        <v>116</v>
      </c>
      <c r="E4863" t="s">
        <v>525</v>
      </c>
      <c r="F4863" t="str">
        <f t="shared" si="376"/>
        <v>保定市兴趣生活</v>
      </c>
      <c r="G4863" t="s">
        <v>159</v>
      </c>
      <c r="H4863" t="s">
        <v>160</v>
      </c>
      <c r="I4863" t="s">
        <v>70</v>
      </c>
      <c r="J4863">
        <v>182</v>
      </c>
      <c r="K4863">
        <v>0</v>
      </c>
      <c r="L4863" s="13">
        <f>VLOOKUP(C4863,'渗透率、续签率'!B:C,2,0)</f>
        <v>0.52100000000000002</v>
      </c>
      <c r="M4863" s="6">
        <v>0</v>
      </c>
      <c r="N4863">
        <v>53</v>
      </c>
      <c r="O4863">
        <v>0</v>
      </c>
      <c r="P4863" s="6">
        <v>0</v>
      </c>
      <c r="Q4863" s="13">
        <v>0</v>
      </c>
      <c r="R4863" s="13">
        <v>0</v>
      </c>
      <c r="S4863" s="31">
        <v>227</v>
      </c>
      <c r="T4863" s="6">
        <f>VLOOKUP(E4863,'参数设置&amp;汇总'!S:U,3,0)</f>
        <v>1.1090400745573159E-2</v>
      </c>
      <c r="U4863" s="78">
        <f t="shared" si="375"/>
        <v>0.58779123951537748</v>
      </c>
      <c r="V4863" s="13">
        <v>0.85000000000000009</v>
      </c>
      <c r="W4863" s="78">
        <f t="shared" si="377"/>
        <v>0.69151910531220873</v>
      </c>
      <c r="X4863" s="1">
        <f>VLOOKUP(E4863,'渗透率、续签率'!AG:AJ,4,0)</f>
        <v>10037.5</v>
      </c>
      <c r="Y4863" s="1">
        <f t="shared" si="378"/>
        <v>6941.1230195712951</v>
      </c>
      <c r="Z4863">
        <v>5</v>
      </c>
      <c r="AA4863" s="89">
        <f t="shared" si="379"/>
        <v>531987.5</v>
      </c>
      <c r="AH4863" s="37"/>
      <c r="AI4863" s="37"/>
      <c r="AK4863" s="37"/>
    </row>
    <row r="4864" spans="1:37" hidden="1">
      <c r="A4864" t="s">
        <v>64</v>
      </c>
      <c r="B4864" t="s">
        <v>2</v>
      </c>
      <c r="C4864" t="s">
        <v>3</v>
      </c>
      <c r="D4864" t="s">
        <v>116</v>
      </c>
      <c r="E4864" t="s">
        <v>525</v>
      </c>
      <c r="F4864" t="str">
        <f t="shared" si="376"/>
        <v>保山市兴趣生活</v>
      </c>
      <c r="G4864" t="s">
        <v>99</v>
      </c>
      <c r="H4864" t="s">
        <v>161</v>
      </c>
      <c r="I4864" t="s">
        <v>68</v>
      </c>
      <c r="J4864">
        <v>14</v>
      </c>
      <c r="K4864">
        <v>0</v>
      </c>
      <c r="L4864" s="13">
        <f>VLOOKUP(C4864,'渗透率、续签率'!B:C,2,0)</f>
        <v>0.52100000000000002</v>
      </c>
      <c r="M4864" s="6">
        <v>0</v>
      </c>
      <c r="N4864">
        <v>4</v>
      </c>
      <c r="O4864">
        <v>0</v>
      </c>
      <c r="P4864" s="6">
        <v>0</v>
      </c>
      <c r="Q4864" s="13">
        <v>0</v>
      </c>
      <c r="R4864" s="13">
        <v>0</v>
      </c>
      <c r="S4864" s="31">
        <v>15</v>
      </c>
      <c r="T4864" s="6">
        <f>VLOOKUP(E4864,'参数设置&amp;汇总'!S:U,3,0)</f>
        <v>1.1090400745573159E-2</v>
      </c>
      <c r="U4864" s="78">
        <f t="shared" si="375"/>
        <v>4.4361602982292636E-2</v>
      </c>
      <c r="V4864" s="13">
        <v>0.85000000000000009</v>
      </c>
      <c r="W4864" s="78">
        <f t="shared" si="377"/>
        <v>5.219012115563839E-2</v>
      </c>
      <c r="X4864" s="1">
        <f>VLOOKUP(E4864,'渗透率、续签率'!AG:AJ,4,0)</f>
        <v>10037.5</v>
      </c>
      <c r="Y4864" s="1">
        <f t="shared" si="378"/>
        <v>523.85834109972029</v>
      </c>
      <c r="Z4864">
        <v>0</v>
      </c>
      <c r="AA4864" s="89">
        <f t="shared" si="379"/>
        <v>40150</v>
      </c>
      <c r="AH4864" s="37"/>
      <c r="AI4864" s="37"/>
      <c r="AK4864" s="37"/>
    </row>
    <row r="4865" spans="1:37" hidden="1">
      <c r="A4865" t="s">
        <v>64</v>
      </c>
      <c r="B4865" t="s">
        <v>2</v>
      </c>
      <c r="C4865" t="s">
        <v>3</v>
      </c>
      <c r="D4865" t="s">
        <v>116</v>
      </c>
      <c r="E4865" t="s">
        <v>525</v>
      </c>
      <c r="F4865" t="str">
        <f t="shared" si="376"/>
        <v>信阳市兴趣生活</v>
      </c>
      <c r="G4865" t="s">
        <v>110</v>
      </c>
      <c r="H4865" t="s">
        <v>162</v>
      </c>
      <c r="I4865" t="s">
        <v>70</v>
      </c>
      <c r="J4865">
        <v>85</v>
      </c>
      <c r="K4865">
        <v>0</v>
      </c>
      <c r="L4865" s="13">
        <f>VLOOKUP(C4865,'渗透率、续签率'!B:C,2,0)</f>
        <v>0.52100000000000002</v>
      </c>
      <c r="M4865" s="6">
        <v>0</v>
      </c>
      <c r="N4865">
        <v>17</v>
      </c>
      <c r="O4865">
        <v>0</v>
      </c>
      <c r="P4865" s="6">
        <v>0</v>
      </c>
      <c r="Q4865" s="13">
        <v>0</v>
      </c>
      <c r="R4865" s="13">
        <v>0</v>
      </c>
      <c r="S4865" s="31">
        <v>97</v>
      </c>
      <c r="T4865" s="6">
        <f>VLOOKUP(E4865,'参数设置&amp;汇总'!S:U,3,0)</f>
        <v>1.1090400745573159E-2</v>
      </c>
      <c r="U4865" s="78">
        <f t="shared" si="375"/>
        <v>0.1885368126747437</v>
      </c>
      <c r="V4865" s="13">
        <v>0.85000000000000009</v>
      </c>
      <c r="W4865" s="78">
        <f t="shared" si="377"/>
        <v>0.22180801491146315</v>
      </c>
      <c r="X4865" s="1">
        <f>VLOOKUP(E4865,'渗透率、续签率'!AG:AJ,4,0)</f>
        <v>10037.5</v>
      </c>
      <c r="Y4865" s="1">
        <f t="shared" si="378"/>
        <v>2226.3979496738116</v>
      </c>
      <c r="Z4865">
        <v>0</v>
      </c>
      <c r="AA4865" s="89">
        <f t="shared" si="379"/>
        <v>170637.5</v>
      </c>
      <c r="AH4865" s="37"/>
      <c r="AI4865" s="37"/>
      <c r="AK4865" s="37"/>
    </row>
    <row r="4866" spans="1:37" hidden="1">
      <c r="A4866" t="s">
        <v>64</v>
      </c>
      <c r="B4866" t="s">
        <v>2</v>
      </c>
      <c r="C4866" t="s">
        <v>3</v>
      </c>
      <c r="D4866" t="s">
        <v>116</v>
      </c>
      <c r="E4866" t="s">
        <v>525</v>
      </c>
      <c r="F4866" t="str">
        <f t="shared" si="376"/>
        <v>儋州市兴趣生活</v>
      </c>
      <c r="G4866" t="s">
        <v>120</v>
      </c>
      <c r="H4866" t="s">
        <v>163</v>
      </c>
      <c r="I4866" t="s">
        <v>68</v>
      </c>
      <c r="J4866">
        <v>6</v>
      </c>
      <c r="K4866">
        <v>0</v>
      </c>
      <c r="L4866" s="13">
        <f>VLOOKUP(C4866,'渗透率、续签率'!B:C,2,0)</f>
        <v>0.52100000000000002</v>
      </c>
      <c r="M4866" s="6">
        <v>0</v>
      </c>
      <c r="N4866">
        <v>2</v>
      </c>
      <c r="O4866">
        <v>0</v>
      </c>
      <c r="P4866" s="6">
        <v>0</v>
      </c>
      <c r="Q4866" s="13">
        <v>0</v>
      </c>
      <c r="R4866" s="13">
        <v>0</v>
      </c>
      <c r="S4866" s="31">
        <v>7</v>
      </c>
      <c r="T4866" s="6">
        <f>VLOOKUP(E4866,'参数设置&amp;汇总'!S:U,3,0)</f>
        <v>1.1090400745573159E-2</v>
      </c>
      <c r="U4866" s="78">
        <f t="shared" si="375"/>
        <v>2.2180801491146318E-2</v>
      </c>
      <c r="V4866" s="13">
        <v>0.85000000000000009</v>
      </c>
      <c r="W4866" s="78">
        <f t="shared" si="377"/>
        <v>2.6095060577819195E-2</v>
      </c>
      <c r="X4866" s="1">
        <f>VLOOKUP(E4866,'渗透率、续签率'!AG:AJ,4,0)</f>
        <v>10037.5</v>
      </c>
      <c r="Y4866" s="1">
        <f t="shared" si="378"/>
        <v>261.92917054986015</v>
      </c>
      <c r="Z4866">
        <v>0</v>
      </c>
      <c r="AA4866" s="89">
        <f t="shared" si="379"/>
        <v>20075</v>
      </c>
      <c r="AH4866" s="37"/>
      <c r="AI4866" s="37"/>
      <c r="AK4866" s="37"/>
    </row>
    <row r="4867" spans="1:37" hidden="1">
      <c r="A4867" t="s">
        <v>64</v>
      </c>
      <c r="B4867" t="s">
        <v>2</v>
      </c>
      <c r="C4867" t="s">
        <v>3</v>
      </c>
      <c r="D4867" t="s">
        <v>116</v>
      </c>
      <c r="E4867" t="s">
        <v>525</v>
      </c>
      <c r="F4867" t="str">
        <f t="shared" si="376"/>
        <v>克孜勒苏柯尔克孜自治州兴趣生活</v>
      </c>
      <c r="G4867" t="s">
        <v>145</v>
      </c>
      <c r="H4867" t="s">
        <v>164</v>
      </c>
      <c r="I4867" t="s">
        <v>70</v>
      </c>
      <c r="J4867">
        <v>2</v>
      </c>
      <c r="K4867">
        <v>0</v>
      </c>
      <c r="L4867" s="13">
        <f>VLOOKUP(C4867,'渗透率、续签率'!B:C,2,0)</f>
        <v>0.52100000000000002</v>
      </c>
      <c r="M4867" s="6">
        <v>0</v>
      </c>
      <c r="N4867">
        <v>1</v>
      </c>
      <c r="O4867">
        <v>0</v>
      </c>
      <c r="P4867" s="6">
        <v>0</v>
      </c>
      <c r="Q4867" s="13">
        <v>0</v>
      </c>
      <c r="R4867" s="13">
        <v>0</v>
      </c>
      <c r="S4867" s="31">
        <v>2</v>
      </c>
      <c r="T4867" s="6">
        <f>VLOOKUP(E4867,'参数设置&amp;汇总'!S:U,3,0)</f>
        <v>1.1090400745573159E-2</v>
      </c>
      <c r="U4867" s="78">
        <f t="shared" ref="U4867:U4930" si="380">IF(T4867*N4867&gt;=O4867,T4867*N4867,O4867)</f>
        <v>1.1090400745573159E-2</v>
      </c>
      <c r="V4867" s="13">
        <v>0.85000000000000009</v>
      </c>
      <c r="W4867" s="78">
        <f t="shared" si="377"/>
        <v>1.3047530288909598E-2</v>
      </c>
      <c r="X4867" s="1">
        <f>VLOOKUP(E4867,'渗透率、续签率'!AG:AJ,4,0)</f>
        <v>10037.5</v>
      </c>
      <c r="Y4867" s="1">
        <f t="shared" si="378"/>
        <v>130.96458527493007</v>
      </c>
      <c r="Z4867">
        <v>0</v>
      </c>
      <c r="AA4867" s="89">
        <f t="shared" si="379"/>
        <v>10037.5</v>
      </c>
      <c r="AH4867" s="37"/>
      <c r="AI4867" s="37"/>
      <c r="AK4867" s="37"/>
    </row>
    <row r="4868" spans="1:37" hidden="1">
      <c r="A4868" t="s">
        <v>64</v>
      </c>
      <c r="B4868" t="s">
        <v>2</v>
      </c>
      <c r="C4868" t="s">
        <v>3</v>
      </c>
      <c r="D4868" t="s">
        <v>116</v>
      </c>
      <c r="E4868" t="s">
        <v>525</v>
      </c>
      <c r="F4868" t="str">
        <f t="shared" ref="F4868:F4931" si="381">H4868&amp;C4868</f>
        <v>克拉玛依市兴趣生活</v>
      </c>
      <c r="G4868" t="s">
        <v>145</v>
      </c>
      <c r="H4868" t="s">
        <v>165</v>
      </c>
      <c r="I4868" t="s">
        <v>70</v>
      </c>
      <c r="J4868">
        <v>8</v>
      </c>
      <c r="K4868">
        <v>0</v>
      </c>
      <c r="L4868" s="13">
        <f>VLOOKUP(C4868,'渗透率、续签率'!B:C,2,0)</f>
        <v>0.52100000000000002</v>
      </c>
      <c r="M4868" s="6">
        <v>0</v>
      </c>
      <c r="N4868">
        <v>3</v>
      </c>
      <c r="O4868">
        <v>0</v>
      </c>
      <c r="P4868" s="6">
        <v>0</v>
      </c>
      <c r="Q4868" s="13">
        <v>0</v>
      </c>
      <c r="R4868" s="13">
        <v>0</v>
      </c>
      <c r="S4868" s="31">
        <v>12</v>
      </c>
      <c r="T4868" s="6">
        <f>VLOOKUP(E4868,'参数设置&amp;汇总'!S:U,3,0)</f>
        <v>1.1090400745573159E-2</v>
      </c>
      <c r="U4868" s="78">
        <f t="shared" si="380"/>
        <v>3.3271202236719477E-2</v>
      </c>
      <c r="V4868" s="13">
        <v>0.85000000000000009</v>
      </c>
      <c r="W4868" s="78">
        <f t="shared" ref="W4868:W4931" si="382">(O4868*(1-L4868)+IF((U4868-O4868)&lt;0,0,(U4868-O4868)))/V4868</f>
        <v>3.9142590866728791E-2</v>
      </c>
      <c r="X4868" s="1">
        <f>VLOOKUP(E4868,'渗透率、续签率'!AG:AJ,4,0)</f>
        <v>10037.5</v>
      </c>
      <c r="Y4868" s="1">
        <f t="shared" ref="Y4868:Y4931" si="383">X4868*W4868</f>
        <v>392.89375582479022</v>
      </c>
      <c r="Z4868">
        <v>0</v>
      </c>
      <c r="AA4868" s="89">
        <f t="shared" ref="AA4868:AA4931" si="384">N4868*X4868</f>
        <v>30112.5</v>
      </c>
      <c r="AH4868" s="37"/>
      <c r="AI4868" s="37"/>
      <c r="AK4868" s="37"/>
    </row>
    <row r="4869" spans="1:37" hidden="1">
      <c r="A4869" t="s">
        <v>64</v>
      </c>
      <c r="B4869" t="s">
        <v>2</v>
      </c>
      <c r="C4869" t="s">
        <v>3</v>
      </c>
      <c r="D4869" t="s">
        <v>116</v>
      </c>
      <c r="E4869" t="s">
        <v>525</v>
      </c>
      <c r="F4869" t="str">
        <f t="shared" si="381"/>
        <v>六安市兴趣生活</v>
      </c>
      <c r="G4869" t="s">
        <v>94</v>
      </c>
      <c r="H4869" t="s">
        <v>166</v>
      </c>
      <c r="I4869" t="s">
        <v>68</v>
      </c>
      <c r="J4869">
        <v>61</v>
      </c>
      <c r="K4869">
        <v>0</v>
      </c>
      <c r="L4869" s="13">
        <f>VLOOKUP(C4869,'渗透率、续签率'!B:C,2,0)</f>
        <v>0.52100000000000002</v>
      </c>
      <c r="M4869" s="6">
        <v>0</v>
      </c>
      <c r="N4869">
        <v>13</v>
      </c>
      <c r="O4869">
        <v>0</v>
      </c>
      <c r="P4869" s="6">
        <v>0</v>
      </c>
      <c r="Q4869" s="13">
        <v>0</v>
      </c>
      <c r="R4869" s="13">
        <v>0</v>
      </c>
      <c r="S4869" s="31">
        <v>57</v>
      </c>
      <c r="T4869" s="6">
        <f>VLOOKUP(E4869,'参数设置&amp;汇总'!S:U,3,0)</f>
        <v>1.1090400745573159E-2</v>
      </c>
      <c r="U4869" s="78">
        <f t="shared" si="380"/>
        <v>0.14417520969245107</v>
      </c>
      <c r="V4869" s="13">
        <v>0.85000000000000009</v>
      </c>
      <c r="W4869" s="78">
        <f t="shared" si="382"/>
        <v>0.16961789375582476</v>
      </c>
      <c r="X4869" s="1">
        <f>VLOOKUP(E4869,'渗透率、续签率'!AG:AJ,4,0)</f>
        <v>10037.5</v>
      </c>
      <c r="Y4869" s="1">
        <f t="shared" si="383"/>
        <v>1702.5396085740911</v>
      </c>
      <c r="Z4869">
        <v>0</v>
      </c>
      <c r="AA4869" s="89">
        <f t="shared" si="384"/>
        <v>130487.5</v>
      </c>
      <c r="AH4869" s="37"/>
      <c r="AI4869" s="37"/>
      <c r="AK4869" s="37"/>
    </row>
    <row r="4870" spans="1:37" hidden="1">
      <c r="A4870" t="s">
        <v>64</v>
      </c>
      <c r="B4870" t="s">
        <v>2</v>
      </c>
      <c r="C4870" t="s">
        <v>3</v>
      </c>
      <c r="D4870" t="s">
        <v>116</v>
      </c>
      <c r="E4870" t="s">
        <v>525</v>
      </c>
      <c r="F4870" t="str">
        <f t="shared" si="381"/>
        <v>六盘水市兴趣生活</v>
      </c>
      <c r="G4870" t="s">
        <v>167</v>
      </c>
      <c r="H4870" t="s">
        <v>168</v>
      </c>
      <c r="I4870" t="s">
        <v>70</v>
      </c>
      <c r="J4870">
        <v>26</v>
      </c>
      <c r="K4870">
        <v>0</v>
      </c>
      <c r="L4870" s="13">
        <f>VLOOKUP(C4870,'渗透率、续签率'!B:C,2,0)</f>
        <v>0.52100000000000002</v>
      </c>
      <c r="M4870" s="6">
        <v>0</v>
      </c>
      <c r="N4870">
        <v>7</v>
      </c>
      <c r="O4870">
        <v>0</v>
      </c>
      <c r="P4870" s="6">
        <v>0</v>
      </c>
      <c r="Q4870" s="13">
        <v>0</v>
      </c>
      <c r="R4870" s="13">
        <v>0</v>
      </c>
      <c r="S4870" s="31">
        <v>23</v>
      </c>
      <c r="T4870" s="6">
        <f>VLOOKUP(E4870,'参数设置&amp;汇总'!S:U,3,0)</f>
        <v>1.1090400745573159E-2</v>
      </c>
      <c r="U4870" s="78">
        <f t="shared" si="380"/>
        <v>7.7632805219012113E-2</v>
      </c>
      <c r="V4870" s="13">
        <v>0.85000000000000009</v>
      </c>
      <c r="W4870" s="78">
        <f t="shared" si="382"/>
        <v>9.1332712022367188E-2</v>
      </c>
      <c r="X4870" s="1">
        <f>VLOOKUP(E4870,'渗透率、续签率'!AG:AJ,4,0)</f>
        <v>10037.5</v>
      </c>
      <c r="Y4870" s="1">
        <f t="shared" si="383"/>
        <v>916.75209692451062</v>
      </c>
      <c r="Z4870">
        <v>1</v>
      </c>
      <c r="AA4870" s="89">
        <f t="shared" si="384"/>
        <v>70262.5</v>
      </c>
      <c r="AH4870" s="37"/>
      <c r="AI4870" s="37"/>
      <c r="AK4870" s="37"/>
    </row>
    <row r="4871" spans="1:37" hidden="1">
      <c r="A4871" t="s">
        <v>64</v>
      </c>
      <c r="B4871" t="s">
        <v>2</v>
      </c>
      <c r="C4871" t="s">
        <v>3</v>
      </c>
      <c r="D4871" t="s">
        <v>116</v>
      </c>
      <c r="E4871" t="s">
        <v>525</v>
      </c>
      <c r="F4871" t="str">
        <f t="shared" si="381"/>
        <v>兰州市兴趣生活</v>
      </c>
      <c r="G4871" t="s">
        <v>132</v>
      </c>
      <c r="H4871" t="s">
        <v>169</v>
      </c>
      <c r="I4871" t="s">
        <v>70</v>
      </c>
      <c r="J4871">
        <v>79</v>
      </c>
      <c r="K4871">
        <v>0</v>
      </c>
      <c r="L4871" s="13">
        <f>VLOOKUP(C4871,'渗透率、续签率'!B:C,2,0)</f>
        <v>0.52100000000000002</v>
      </c>
      <c r="M4871" s="6">
        <v>0</v>
      </c>
      <c r="N4871">
        <v>27</v>
      </c>
      <c r="O4871">
        <v>0</v>
      </c>
      <c r="P4871" s="6">
        <v>0</v>
      </c>
      <c r="Q4871" s="13">
        <v>0</v>
      </c>
      <c r="R4871" s="13">
        <v>0</v>
      </c>
      <c r="S4871" s="31">
        <v>118</v>
      </c>
      <c r="T4871" s="6">
        <f>VLOOKUP(E4871,'参数设置&amp;汇总'!S:U,3,0)</f>
        <v>1.1090400745573159E-2</v>
      </c>
      <c r="U4871" s="78">
        <f t="shared" si="380"/>
        <v>0.29944082013047529</v>
      </c>
      <c r="V4871" s="13">
        <v>0.85000000000000009</v>
      </c>
      <c r="W4871" s="78">
        <f t="shared" si="382"/>
        <v>0.35228331780055916</v>
      </c>
      <c r="X4871" s="1">
        <f>VLOOKUP(E4871,'渗透率、续签率'!AG:AJ,4,0)</f>
        <v>10037.5</v>
      </c>
      <c r="Y4871" s="1">
        <f t="shared" si="383"/>
        <v>3536.0438024231125</v>
      </c>
      <c r="Z4871">
        <v>4</v>
      </c>
      <c r="AA4871" s="89">
        <f t="shared" si="384"/>
        <v>271012.5</v>
      </c>
      <c r="AH4871" s="37"/>
      <c r="AI4871" s="37"/>
      <c r="AK4871" s="37"/>
    </row>
    <row r="4872" spans="1:37" hidden="1">
      <c r="A4872" t="s">
        <v>64</v>
      </c>
      <c r="B4872" t="s">
        <v>2</v>
      </c>
      <c r="C4872" t="s">
        <v>3</v>
      </c>
      <c r="D4872" t="s">
        <v>116</v>
      </c>
      <c r="E4872" t="s">
        <v>525</v>
      </c>
      <c r="F4872" t="str">
        <f t="shared" si="381"/>
        <v>兴安盟兴趣生活</v>
      </c>
      <c r="G4872" t="s">
        <v>142</v>
      </c>
      <c r="H4872" t="s">
        <v>170</v>
      </c>
      <c r="I4872" t="s">
        <v>70</v>
      </c>
      <c r="J4872">
        <v>25</v>
      </c>
      <c r="K4872">
        <v>0</v>
      </c>
      <c r="L4872" s="13">
        <f>VLOOKUP(C4872,'渗透率、续签率'!B:C,2,0)</f>
        <v>0.52100000000000002</v>
      </c>
      <c r="M4872" s="6">
        <v>0</v>
      </c>
      <c r="N4872">
        <v>5</v>
      </c>
      <c r="O4872">
        <v>0</v>
      </c>
      <c r="P4872" s="6">
        <v>0</v>
      </c>
      <c r="Q4872" s="13">
        <v>0</v>
      </c>
      <c r="R4872" s="13">
        <v>0</v>
      </c>
      <c r="S4872" s="31">
        <v>22</v>
      </c>
      <c r="T4872" s="6">
        <f>VLOOKUP(E4872,'参数设置&amp;汇总'!S:U,3,0)</f>
        <v>1.1090400745573159E-2</v>
      </c>
      <c r="U4872" s="78">
        <f t="shared" si="380"/>
        <v>5.5452003727865795E-2</v>
      </c>
      <c r="V4872" s="13">
        <v>0.85000000000000009</v>
      </c>
      <c r="W4872" s="78">
        <f t="shared" si="382"/>
        <v>6.5237651444547989E-2</v>
      </c>
      <c r="X4872" s="1">
        <f>VLOOKUP(E4872,'渗透率、续签率'!AG:AJ,4,0)</f>
        <v>10037.5</v>
      </c>
      <c r="Y4872" s="1">
        <f t="shared" si="383"/>
        <v>654.82292637465048</v>
      </c>
      <c r="Z4872">
        <v>0</v>
      </c>
      <c r="AA4872" s="89">
        <f t="shared" si="384"/>
        <v>50187.5</v>
      </c>
      <c r="AH4872" s="37"/>
      <c r="AI4872" s="37"/>
      <c r="AK4872" s="37"/>
    </row>
    <row r="4873" spans="1:37" hidden="1">
      <c r="A4873" t="s">
        <v>64</v>
      </c>
      <c r="B4873" t="s">
        <v>2</v>
      </c>
      <c r="C4873" t="s">
        <v>3</v>
      </c>
      <c r="D4873" t="s">
        <v>116</v>
      </c>
      <c r="E4873" t="s">
        <v>525</v>
      </c>
      <c r="F4873" t="str">
        <f t="shared" si="381"/>
        <v>内江市兴趣生活</v>
      </c>
      <c r="G4873" t="s">
        <v>77</v>
      </c>
      <c r="H4873" t="s">
        <v>171</v>
      </c>
      <c r="I4873" t="s">
        <v>70</v>
      </c>
      <c r="J4873">
        <v>28</v>
      </c>
      <c r="K4873">
        <v>0</v>
      </c>
      <c r="L4873" s="13">
        <f>VLOOKUP(C4873,'渗透率、续签率'!B:C,2,0)</f>
        <v>0.52100000000000002</v>
      </c>
      <c r="M4873" s="6">
        <v>0</v>
      </c>
      <c r="N4873">
        <v>5</v>
      </c>
      <c r="O4873">
        <v>0</v>
      </c>
      <c r="P4873" s="6">
        <v>0</v>
      </c>
      <c r="Q4873" s="13">
        <v>0</v>
      </c>
      <c r="R4873" s="13">
        <v>0</v>
      </c>
      <c r="S4873" s="31">
        <v>24</v>
      </c>
      <c r="T4873" s="6">
        <f>VLOOKUP(E4873,'参数设置&amp;汇总'!S:U,3,0)</f>
        <v>1.1090400745573159E-2</v>
      </c>
      <c r="U4873" s="78">
        <f t="shared" si="380"/>
        <v>5.5452003727865795E-2</v>
      </c>
      <c r="V4873" s="13">
        <v>0.85000000000000009</v>
      </c>
      <c r="W4873" s="78">
        <f t="shared" si="382"/>
        <v>6.5237651444547989E-2</v>
      </c>
      <c r="X4873" s="1">
        <f>VLOOKUP(E4873,'渗透率、续签率'!AG:AJ,4,0)</f>
        <v>10037.5</v>
      </c>
      <c r="Y4873" s="1">
        <f t="shared" si="383"/>
        <v>654.82292637465048</v>
      </c>
      <c r="Z4873">
        <v>0</v>
      </c>
      <c r="AA4873" s="89">
        <f t="shared" si="384"/>
        <v>50187.5</v>
      </c>
      <c r="AH4873" s="37"/>
      <c r="AI4873" s="37"/>
      <c r="AK4873" s="37"/>
    </row>
    <row r="4874" spans="1:37" hidden="1">
      <c r="A4874" t="s">
        <v>64</v>
      </c>
      <c r="B4874" t="s">
        <v>2</v>
      </c>
      <c r="C4874" t="s">
        <v>3</v>
      </c>
      <c r="D4874" t="s">
        <v>116</v>
      </c>
      <c r="E4874" t="s">
        <v>525</v>
      </c>
      <c r="F4874" t="str">
        <f t="shared" si="381"/>
        <v>凉山彝族自治州兴趣生活</v>
      </c>
      <c r="G4874" t="s">
        <v>77</v>
      </c>
      <c r="H4874" t="s">
        <v>172</v>
      </c>
      <c r="I4874" t="s">
        <v>70</v>
      </c>
      <c r="J4874">
        <v>19</v>
      </c>
      <c r="K4874">
        <v>0</v>
      </c>
      <c r="L4874" s="13">
        <f>VLOOKUP(C4874,'渗透率、续签率'!B:C,2,0)</f>
        <v>0.52100000000000002</v>
      </c>
      <c r="M4874" s="6">
        <v>0</v>
      </c>
      <c r="N4874">
        <v>2</v>
      </c>
      <c r="O4874">
        <v>0</v>
      </c>
      <c r="P4874" s="6">
        <v>0</v>
      </c>
      <c r="Q4874" s="13">
        <v>0</v>
      </c>
      <c r="R4874" s="13">
        <v>0</v>
      </c>
      <c r="S4874" s="31">
        <v>12</v>
      </c>
      <c r="T4874" s="6">
        <f>VLOOKUP(E4874,'参数设置&amp;汇总'!S:U,3,0)</f>
        <v>1.1090400745573159E-2</v>
      </c>
      <c r="U4874" s="78">
        <f t="shared" si="380"/>
        <v>2.2180801491146318E-2</v>
      </c>
      <c r="V4874" s="13">
        <v>0.85000000000000009</v>
      </c>
      <c r="W4874" s="78">
        <f t="shared" si="382"/>
        <v>2.6095060577819195E-2</v>
      </c>
      <c r="X4874" s="1">
        <f>VLOOKUP(E4874,'渗透率、续签率'!AG:AJ,4,0)</f>
        <v>10037.5</v>
      </c>
      <c r="Y4874" s="1">
        <f t="shared" si="383"/>
        <v>261.92917054986015</v>
      </c>
      <c r="Z4874">
        <v>0</v>
      </c>
      <c r="AA4874" s="89">
        <f t="shared" si="384"/>
        <v>20075</v>
      </c>
      <c r="AH4874" s="37"/>
      <c r="AI4874" s="37"/>
      <c r="AJ4874" s="1"/>
      <c r="AK4874" s="37"/>
    </row>
    <row r="4875" spans="1:37" hidden="1">
      <c r="A4875" t="s">
        <v>64</v>
      </c>
      <c r="B4875" t="s">
        <v>2</v>
      </c>
      <c r="C4875" t="s">
        <v>3</v>
      </c>
      <c r="D4875" t="s">
        <v>116</v>
      </c>
      <c r="E4875" t="s">
        <v>525</v>
      </c>
      <c r="F4875" t="str">
        <f t="shared" si="381"/>
        <v>包头市兴趣生活</v>
      </c>
      <c r="G4875" t="s">
        <v>142</v>
      </c>
      <c r="H4875" t="s">
        <v>173</v>
      </c>
      <c r="I4875" t="s">
        <v>70</v>
      </c>
      <c r="J4875">
        <v>63</v>
      </c>
      <c r="K4875">
        <v>0</v>
      </c>
      <c r="L4875" s="13">
        <f>VLOOKUP(C4875,'渗透率、续签率'!B:C,2,0)</f>
        <v>0.52100000000000002</v>
      </c>
      <c r="M4875" s="6">
        <v>0</v>
      </c>
      <c r="N4875">
        <v>13</v>
      </c>
      <c r="O4875">
        <v>0</v>
      </c>
      <c r="P4875" s="6">
        <v>0</v>
      </c>
      <c r="Q4875" s="13">
        <v>0</v>
      </c>
      <c r="R4875" s="13">
        <v>0</v>
      </c>
      <c r="S4875" s="31">
        <v>92</v>
      </c>
      <c r="T4875" s="6">
        <f>VLOOKUP(E4875,'参数设置&amp;汇总'!S:U,3,0)</f>
        <v>1.1090400745573159E-2</v>
      </c>
      <c r="U4875" s="78">
        <f t="shared" si="380"/>
        <v>0.14417520969245107</v>
      </c>
      <c r="V4875" s="13">
        <v>0.85000000000000009</v>
      </c>
      <c r="W4875" s="78">
        <f t="shared" si="382"/>
        <v>0.16961789375582476</v>
      </c>
      <c r="X4875" s="1">
        <f>VLOOKUP(E4875,'渗透率、续签率'!AG:AJ,4,0)</f>
        <v>10037.5</v>
      </c>
      <c r="Y4875" s="1">
        <f t="shared" si="383"/>
        <v>1702.5396085740911</v>
      </c>
      <c r="Z4875">
        <v>1</v>
      </c>
      <c r="AA4875" s="89">
        <f t="shared" si="384"/>
        <v>130487.5</v>
      </c>
      <c r="AH4875" s="37"/>
      <c r="AI4875" s="37"/>
      <c r="AK4875" s="37"/>
    </row>
    <row r="4876" spans="1:37" hidden="1">
      <c r="A4876" t="s">
        <v>64</v>
      </c>
      <c r="B4876" t="s">
        <v>2</v>
      </c>
      <c r="C4876" t="s">
        <v>3</v>
      </c>
      <c r="D4876" t="s">
        <v>116</v>
      </c>
      <c r="E4876" t="s">
        <v>525</v>
      </c>
      <c r="F4876" t="str">
        <f t="shared" si="381"/>
        <v>北海市兴趣生活</v>
      </c>
      <c r="G4876" t="s">
        <v>88</v>
      </c>
      <c r="H4876" t="s">
        <v>175</v>
      </c>
      <c r="I4876" t="s">
        <v>68</v>
      </c>
      <c r="J4876">
        <v>29</v>
      </c>
      <c r="K4876">
        <v>0</v>
      </c>
      <c r="L4876" s="13">
        <f>VLOOKUP(C4876,'渗透率、续签率'!B:C,2,0)</f>
        <v>0.52100000000000002</v>
      </c>
      <c r="M4876" s="6">
        <v>0</v>
      </c>
      <c r="N4876">
        <v>6</v>
      </c>
      <c r="O4876">
        <v>0</v>
      </c>
      <c r="P4876" s="6">
        <v>0</v>
      </c>
      <c r="Q4876" s="13">
        <v>0</v>
      </c>
      <c r="R4876" s="13">
        <v>0</v>
      </c>
      <c r="S4876" s="31">
        <v>27</v>
      </c>
      <c r="T4876" s="6">
        <f>VLOOKUP(E4876,'参数设置&amp;汇总'!S:U,3,0)</f>
        <v>1.1090400745573159E-2</v>
      </c>
      <c r="U4876" s="78">
        <f t="shared" si="380"/>
        <v>6.6542404473438954E-2</v>
      </c>
      <c r="V4876" s="13">
        <v>0.85000000000000009</v>
      </c>
      <c r="W4876" s="78">
        <f t="shared" si="382"/>
        <v>7.8285181733457582E-2</v>
      </c>
      <c r="X4876" s="1">
        <f>VLOOKUP(E4876,'渗透率、续签率'!AG:AJ,4,0)</f>
        <v>10037.5</v>
      </c>
      <c r="Y4876" s="1">
        <f t="shared" si="383"/>
        <v>785.78751164958044</v>
      </c>
      <c r="Z4876">
        <v>1</v>
      </c>
      <c r="AA4876" s="89">
        <f t="shared" si="384"/>
        <v>60225</v>
      </c>
      <c r="AH4876" s="37"/>
      <c r="AI4876" s="37"/>
      <c r="AK4876" s="37"/>
    </row>
    <row r="4877" spans="1:37" hidden="1">
      <c r="A4877" t="s">
        <v>64</v>
      </c>
      <c r="B4877" t="s">
        <v>2</v>
      </c>
      <c r="C4877" t="s">
        <v>3</v>
      </c>
      <c r="D4877" t="s">
        <v>116</v>
      </c>
      <c r="E4877" t="s">
        <v>525</v>
      </c>
      <c r="F4877" t="str">
        <f t="shared" si="381"/>
        <v>十堰市兴趣生活</v>
      </c>
      <c r="G4877" t="s">
        <v>81</v>
      </c>
      <c r="H4877" t="s">
        <v>176</v>
      </c>
      <c r="I4877" t="s">
        <v>68</v>
      </c>
      <c r="J4877">
        <v>45</v>
      </c>
      <c r="K4877">
        <v>0</v>
      </c>
      <c r="L4877" s="13">
        <f>VLOOKUP(C4877,'渗透率、续签率'!B:C,2,0)</f>
        <v>0.52100000000000002</v>
      </c>
      <c r="M4877" s="6">
        <v>0</v>
      </c>
      <c r="N4877">
        <v>4</v>
      </c>
      <c r="O4877">
        <v>0</v>
      </c>
      <c r="P4877" s="6">
        <v>0</v>
      </c>
      <c r="Q4877" s="13">
        <v>0</v>
      </c>
      <c r="R4877" s="13">
        <v>0</v>
      </c>
      <c r="S4877" s="31">
        <v>32</v>
      </c>
      <c r="T4877" s="6">
        <f>VLOOKUP(E4877,'参数设置&amp;汇总'!S:U,3,0)</f>
        <v>1.1090400745573159E-2</v>
      </c>
      <c r="U4877" s="78">
        <f t="shared" si="380"/>
        <v>4.4361602982292636E-2</v>
      </c>
      <c r="V4877" s="13">
        <v>0.85000000000000009</v>
      </c>
      <c r="W4877" s="78">
        <f t="shared" si="382"/>
        <v>5.219012115563839E-2</v>
      </c>
      <c r="X4877" s="1">
        <f>VLOOKUP(E4877,'渗透率、续签率'!AG:AJ,4,0)</f>
        <v>10037.5</v>
      </c>
      <c r="Y4877" s="1">
        <f t="shared" si="383"/>
        <v>523.85834109972029</v>
      </c>
      <c r="Z4877">
        <v>1</v>
      </c>
      <c r="AA4877" s="89">
        <f t="shared" si="384"/>
        <v>40150</v>
      </c>
      <c r="AH4877" s="37"/>
      <c r="AI4877" s="37"/>
      <c r="AK4877" s="37"/>
    </row>
    <row r="4878" spans="1:37" hidden="1">
      <c r="A4878" t="s">
        <v>64</v>
      </c>
      <c r="B4878" t="s">
        <v>2</v>
      </c>
      <c r="C4878" t="s">
        <v>3</v>
      </c>
      <c r="D4878" t="s">
        <v>116</v>
      </c>
      <c r="E4878" t="s">
        <v>525</v>
      </c>
      <c r="F4878" t="str">
        <f t="shared" si="381"/>
        <v>南充市兴趣生活</v>
      </c>
      <c r="G4878" t="s">
        <v>77</v>
      </c>
      <c r="H4878" t="s">
        <v>177</v>
      </c>
      <c r="I4878" t="s">
        <v>70</v>
      </c>
      <c r="J4878">
        <v>55</v>
      </c>
      <c r="K4878">
        <v>0</v>
      </c>
      <c r="L4878" s="13">
        <f>VLOOKUP(C4878,'渗透率、续签率'!B:C,2,0)</f>
        <v>0.52100000000000002</v>
      </c>
      <c r="M4878" s="6">
        <v>0</v>
      </c>
      <c r="N4878">
        <v>10</v>
      </c>
      <c r="O4878">
        <v>0</v>
      </c>
      <c r="P4878" s="6">
        <v>0</v>
      </c>
      <c r="Q4878" s="13">
        <v>0</v>
      </c>
      <c r="R4878" s="13">
        <v>0</v>
      </c>
      <c r="S4878" s="31">
        <v>71</v>
      </c>
      <c r="T4878" s="6">
        <f>VLOOKUP(E4878,'参数设置&amp;汇总'!S:U,3,0)</f>
        <v>1.1090400745573159E-2</v>
      </c>
      <c r="U4878" s="78">
        <f t="shared" si="380"/>
        <v>0.11090400745573159</v>
      </c>
      <c r="V4878" s="13">
        <v>0.85000000000000009</v>
      </c>
      <c r="W4878" s="78">
        <f t="shared" si="382"/>
        <v>0.13047530288909598</v>
      </c>
      <c r="X4878" s="1">
        <f>VLOOKUP(E4878,'渗透率、续签率'!AG:AJ,4,0)</f>
        <v>10037.5</v>
      </c>
      <c r="Y4878" s="1">
        <f t="shared" si="383"/>
        <v>1309.645852749301</v>
      </c>
      <c r="Z4878">
        <v>1</v>
      </c>
      <c r="AA4878" s="89">
        <f t="shared" si="384"/>
        <v>100375</v>
      </c>
      <c r="AH4878" s="37"/>
      <c r="AI4878" s="37"/>
      <c r="AK4878" s="37"/>
    </row>
    <row r="4879" spans="1:37" hidden="1">
      <c r="A4879" t="s">
        <v>64</v>
      </c>
      <c r="B4879" t="s">
        <v>2</v>
      </c>
      <c r="C4879" t="s">
        <v>3</v>
      </c>
      <c r="D4879" t="s">
        <v>116</v>
      </c>
      <c r="E4879" t="s">
        <v>525</v>
      </c>
      <c r="F4879" t="str">
        <f t="shared" si="381"/>
        <v>南平市兴趣生活</v>
      </c>
      <c r="G4879" t="s">
        <v>92</v>
      </c>
      <c r="H4879" t="s">
        <v>178</v>
      </c>
      <c r="I4879" t="s">
        <v>68</v>
      </c>
      <c r="J4879">
        <v>41</v>
      </c>
      <c r="K4879">
        <v>0</v>
      </c>
      <c r="L4879" s="13">
        <f>VLOOKUP(C4879,'渗透率、续签率'!B:C,2,0)</f>
        <v>0.52100000000000002</v>
      </c>
      <c r="M4879" s="6">
        <v>0</v>
      </c>
      <c r="N4879">
        <v>1</v>
      </c>
      <c r="O4879">
        <v>0</v>
      </c>
      <c r="P4879" s="6">
        <v>0</v>
      </c>
      <c r="Q4879" s="13">
        <v>0</v>
      </c>
      <c r="R4879" s="13">
        <v>0</v>
      </c>
      <c r="S4879" s="31">
        <v>19</v>
      </c>
      <c r="T4879" s="6">
        <f>VLOOKUP(E4879,'参数设置&amp;汇总'!S:U,3,0)</f>
        <v>1.1090400745573159E-2</v>
      </c>
      <c r="U4879" s="78">
        <f t="shared" si="380"/>
        <v>1.1090400745573159E-2</v>
      </c>
      <c r="V4879" s="13">
        <v>0.85000000000000009</v>
      </c>
      <c r="W4879" s="78">
        <f t="shared" si="382"/>
        <v>1.3047530288909598E-2</v>
      </c>
      <c r="X4879" s="1">
        <f>VLOOKUP(E4879,'渗透率、续签率'!AG:AJ,4,0)</f>
        <v>10037.5</v>
      </c>
      <c r="Y4879" s="1">
        <f t="shared" si="383"/>
        <v>130.96458527493007</v>
      </c>
      <c r="Z4879">
        <v>0</v>
      </c>
      <c r="AA4879" s="89">
        <f t="shared" si="384"/>
        <v>10037.5</v>
      </c>
      <c r="AH4879" s="37"/>
      <c r="AI4879" s="37"/>
      <c r="AK4879" s="37"/>
    </row>
    <row r="4880" spans="1:37" hidden="1">
      <c r="A4880" t="s">
        <v>64</v>
      </c>
      <c r="B4880" t="s">
        <v>2</v>
      </c>
      <c r="C4880" t="s">
        <v>3</v>
      </c>
      <c r="D4880" t="s">
        <v>116</v>
      </c>
      <c r="E4880" t="s">
        <v>525</v>
      </c>
      <c r="F4880" t="str">
        <f t="shared" si="381"/>
        <v>南通市兴趣生活</v>
      </c>
      <c r="G4880" t="s">
        <v>73</v>
      </c>
      <c r="H4880" t="s">
        <v>179</v>
      </c>
      <c r="I4880" t="s">
        <v>70</v>
      </c>
      <c r="J4880">
        <v>139</v>
      </c>
      <c r="K4880">
        <v>1</v>
      </c>
      <c r="L4880" s="13">
        <f>VLOOKUP(C4880,'渗透率、续签率'!B:C,2,0)</f>
        <v>0.52100000000000002</v>
      </c>
      <c r="M4880" s="6">
        <v>0.01</v>
      </c>
      <c r="N4880">
        <v>37</v>
      </c>
      <c r="O4880">
        <v>1</v>
      </c>
      <c r="P4880" s="6">
        <v>0.03</v>
      </c>
      <c r="Q4880" s="13">
        <v>0.187</v>
      </c>
      <c r="R4880" s="13">
        <v>0.157</v>
      </c>
      <c r="S4880" s="31">
        <v>172</v>
      </c>
      <c r="T4880" s="6">
        <f>VLOOKUP(E4880,'参数设置&amp;汇总'!S:U,3,0)</f>
        <v>1.1090400745573159E-2</v>
      </c>
      <c r="U4880" s="78">
        <f t="shared" si="380"/>
        <v>1</v>
      </c>
      <c r="V4880" s="13">
        <v>0.85000000000000009</v>
      </c>
      <c r="W4880" s="78">
        <f t="shared" si="382"/>
        <v>0.56352941176470583</v>
      </c>
      <c r="X4880" s="1">
        <f>VLOOKUP(E4880,'渗透率、续签率'!AG:AJ,4,0)</f>
        <v>10037.5</v>
      </c>
      <c r="Y4880" s="1">
        <f t="shared" si="383"/>
        <v>5656.4264705882351</v>
      </c>
      <c r="Z4880">
        <v>1</v>
      </c>
      <c r="AA4880" s="89">
        <f t="shared" si="384"/>
        <v>371387.5</v>
      </c>
      <c r="AH4880" s="37"/>
      <c r="AI4880" s="37"/>
      <c r="AK4880" s="37"/>
    </row>
    <row r="4881" spans="1:37" hidden="1">
      <c r="A4881" t="s">
        <v>64</v>
      </c>
      <c r="B4881" t="s">
        <v>2</v>
      </c>
      <c r="C4881" t="s">
        <v>3</v>
      </c>
      <c r="D4881" t="s">
        <v>116</v>
      </c>
      <c r="E4881" t="s">
        <v>525</v>
      </c>
      <c r="F4881" t="str">
        <f t="shared" si="381"/>
        <v>南阳市兴趣生活</v>
      </c>
      <c r="G4881" t="s">
        <v>110</v>
      </c>
      <c r="H4881" t="s">
        <v>180</v>
      </c>
      <c r="I4881" t="s">
        <v>70</v>
      </c>
      <c r="J4881">
        <v>121</v>
      </c>
      <c r="K4881">
        <v>0</v>
      </c>
      <c r="L4881" s="13">
        <f>VLOOKUP(C4881,'渗透率、续签率'!B:C,2,0)</f>
        <v>0.52100000000000002</v>
      </c>
      <c r="M4881" s="6">
        <v>0</v>
      </c>
      <c r="N4881">
        <v>19</v>
      </c>
      <c r="O4881">
        <v>0</v>
      </c>
      <c r="P4881" s="6">
        <v>0</v>
      </c>
      <c r="Q4881" s="13">
        <v>4.2999999999999997E-2</v>
      </c>
      <c r="R4881" s="13">
        <v>0</v>
      </c>
      <c r="S4881" s="31">
        <v>124</v>
      </c>
      <c r="T4881" s="6">
        <f>VLOOKUP(E4881,'参数设置&amp;汇总'!S:U,3,0)</f>
        <v>1.1090400745573159E-2</v>
      </c>
      <c r="U4881" s="78">
        <f t="shared" si="380"/>
        <v>0.21071761416589002</v>
      </c>
      <c r="V4881" s="13">
        <v>0.85000000000000009</v>
      </c>
      <c r="W4881" s="78">
        <f t="shared" si="382"/>
        <v>0.24790307548928237</v>
      </c>
      <c r="X4881" s="1">
        <f>VLOOKUP(E4881,'渗透率、续签率'!AG:AJ,4,0)</f>
        <v>10037.5</v>
      </c>
      <c r="Y4881" s="1">
        <f t="shared" si="383"/>
        <v>2488.327120223672</v>
      </c>
      <c r="Z4881">
        <v>1</v>
      </c>
      <c r="AA4881" s="89">
        <f t="shared" si="384"/>
        <v>190712.5</v>
      </c>
      <c r="AH4881" s="37"/>
      <c r="AI4881" s="37"/>
      <c r="AK4881" s="37"/>
    </row>
    <row r="4882" spans="1:37" hidden="1">
      <c r="A4882" t="s">
        <v>64</v>
      </c>
      <c r="B4882" t="s">
        <v>2</v>
      </c>
      <c r="C4882" t="s">
        <v>3</v>
      </c>
      <c r="D4882" t="s">
        <v>116</v>
      </c>
      <c r="E4882" t="s">
        <v>525</v>
      </c>
      <c r="F4882" t="str">
        <f t="shared" si="381"/>
        <v>博尔塔拉蒙古自治州兴趣生活</v>
      </c>
      <c r="G4882" t="s">
        <v>145</v>
      </c>
      <c r="H4882" t="s">
        <v>181</v>
      </c>
      <c r="I4882" t="s">
        <v>70</v>
      </c>
      <c r="J4882">
        <v>3</v>
      </c>
      <c r="K4882">
        <v>0</v>
      </c>
      <c r="L4882" s="13">
        <f>VLOOKUP(C4882,'渗透率、续签率'!B:C,2,0)</f>
        <v>0.52100000000000002</v>
      </c>
      <c r="M4882" s="6">
        <v>0</v>
      </c>
      <c r="N4882">
        <v>0</v>
      </c>
      <c r="O4882">
        <v>0</v>
      </c>
      <c r="P4882" s="6">
        <v>0</v>
      </c>
      <c r="Q4882" s="13">
        <v>0</v>
      </c>
      <c r="R4882" s="13">
        <v>0</v>
      </c>
      <c r="S4882" s="31">
        <v>1</v>
      </c>
      <c r="T4882" s="6">
        <f>VLOOKUP(E4882,'参数设置&amp;汇总'!S:U,3,0)</f>
        <v>1.1090400745573159E-2</v>
      </c>
      <c r="U4882" s="78">
        <f t="shared" si="380"/>
        <v>0</v>
      </c>
      <c r="V4882" s="13">
        <v>0.85000000000000009</v>
      </c>
      <c r="W4882" s="78">
        <f t="shared" si="382"/>
        <v>0</v>
      </c>
      <c r="X4882" s="1">
        <f>VLOOKUP(E4882,'渗透率、续签率'!AG:AJ,4,0)</f>
        <v>10037.5</v>
      </c>
      <c r="Y4882" s="1">
        <f t="shared" si="383"/>
        <v>0</v>
      </c>
      <c r="Z4882">
        <v>0</v>
      </c>
      <c r="AA4882" s="89">
        <f t="shared" si="384"/>
        <v>0</v>
      </c>
      <c r="AH4882" s="37"/>
      <c r="AI4882" s="37"/>
      <c r="AK4882" s="37"/>
    </row>
    <row r="4883" spans="1:37" hidden="1">
      <c r="A4883" t="s">
        <v>64</v>
      </c>
      <c r="B4883" t="s">
        <v>2</v>
      </c>
      <c r="C4883" t="s">
        <v>3</v>
      </c>
      <c r="D4883" t="s">
        <v>116</v>
      </c>
      <c r="E4883" t="s">
        <v>525</v>
      </c>
      <c r="F4883" t="str">
        <f t="shared" si="381"/>
        <v>双河市兴趣生活</v>
      </c>
      <c r="G4883" t="s">
        <v>145</v>
      </c>
      <c r="H4883" t="s">
        <v>182</v>
      </c>
      <c r="I4883" t="s">
        <v>70</v>
      </c>
      <c r="J4883">
        <v>1</v>
      </c>
      <c r="K4883">
        <v>0</v>
      </c>
      <c r="L4883" s="13">
        <f>VLOOKUP(C4883,'渗透率、续签率'!B:C,2,0)</f>
        <v>0.52100000000000002</v>
      </c>
      <c r="M4883" s="6">
        <v>0</v>
      </c>
      <c r="N4883">
        <v>0</v>
      </c>
      <c r="O4883">
        <v>0</v>
      </c>
      <c r="P4883" s="6">
        <v>0</v>
      </c>
      <c r="Q4883" s="13">
        <v>0</v>
      </c>
      <c r="R4883" s="13">
        <v>0</v>
      </c>
      <c r="S4883" s="31">
        <v>0</v>
      </c>
      <c r="T4883" s="6">
        <f>VLOOKUP(E4883,'参数设置&amp;汇总'!S:U,3,0)</f>
        <v>1.1090400745573159E-2</v>
      </c>
      <c r="U4883" s="78">
        <f t="shared" si="380"/>
        <v>0</v>
      </c>
      <c r="V4883" s="13">
        <v>0.85000000000000009</v>
      </c>
      <c r="W4883" s="78">
        <f t="shared" si="382"/>
        <v>0</v>
      </c>
      <c r="X4883" s="1">
        <f>VLOOKUP(E4883,'渗透率、续签率'!AG:AJ,4,0)</f>
        <v>10037.5</v>
      </c>
      <c r="Y4883" s="1">
        <f t="shared" si="383"/>
        <v>0</v>
      </c>
      <c r="Z4883">
        <v>0</v>
      </c>
      <c r="AA4883" s="89">
        <f t="shared" si="384"/>
        <v>0</v>
      </c>
      <c r="AH4883" s="37"/>
      <c r="AI4883" s="37"/>
      <c r="AK4883" s="37"/>
    </row>
    <row r="4884" spans="1:37" hidden="1">
      <c r="A4884" t="s">
        <v>64</v>
      </c>
      <c r="B4884" t="s">
        <v>2</v>
      </c>
      <c r="C4884" t="s">
        <v>3</v>
      </c>
      <c r="D4884" t="s">
        <v>116</v>
      </c>
      <c r="E4884" t="s">
        <v>525</v>
      </c>
      <c r="F4884" t="str">
        <f t="shared" si="381"/>
        <v>双鸭山市兴趣生活</v>
      </c>
      <c r="G4884" t="s">
        <v>118</v>
      </c>
      <c r="H4884" t="s">
        <v>183</v>
      </c>
      <c r="I4884" t="s">
        <v>70</v>
      </c>
      <c r="J4884">
        <v>16</v>
      </c>
      <c r="K4884">
        <v>0</v>
      </c>
      <c r="L4884" s="13">
        <f>VLOOKUP(C4884,'渗透率、续签率'!B:C,2,0)</f>
        <v>0.52100000000000002</v>
      </c>
      <c r="M4884" s="6">
        <v>0</v>
      </c>
      <c r="N4884">
        <v>0</v>
      </c>
      <c r="O4884">
        <v>0</v>
      </c>
      <c r="P4884" s="6">
        <v>0</v>
      </c>
      <c r="Q4884" s="13">
        <v>0</v>
      </c>
      <c r="R4884" s="13">
        <v>0</v>
      </c>
      <c r="S4884" s="31">
        <v>7</v>
      </c>
      <c r="T4884" s="6">
        <f>VLOOKUP(E4884,'参数设置&amp;汇总'!S:U,3,0)</f>
        <v>1.1090400745573159E-2</v>
      </c>
      <c r="U4884" s="78">
        <f t="shared" si="380"/>
        <v>0</v>
      </c>
      <c r="V4884" s="13">
        <v>0.85000000000000009</v>
      </c>
      <c r="W4884" s="78">
        <f t="shared" si="382"/>
        <v>0</v>
      </c>
      <c r="X4884" s="1">
        <f>VLOOKUP(E4884,'渗透率、续签率'!AG:AJ,4,0)</f>
        <v>10037.5</v>
      </c>
      <c r="Y4884" s="1">
        <f t="shared" si="383"/>
        <v>0</v>
      </c>
      <c r="Z4884">
        <v>0</v>
      </c>
      <c r="AA4884" s="89">
        <f t="shared" si="384"/>
        <v>0</v>
      </c>
      <c r="AH4884" s="37"/>
      <c r="AI4884" s="37"/>
      <c r="AK4884" s="37"/>
    </row>
    <row r="4885" spans="1:37" hidden="1">
      <c r="A4885" t="s">
        <v>64</v>
      </c>
      <c r="B4885" t="s">
        <v>2</v>
      </c>
      <c r="C4885" t="s">
        <v>3</v>
      </c>
      <c r="D4885" t="s">
        <v>116</v>
      </c>
      <c r="E4885" t="s">
        <v>525</v>
      </c>
      <c r="F4885" t="str">
        <f t="shared" si="381"/>
        <v>台州市兴趣生活</v>
      </c>
      <c r="G4885" t="s">
        <v>79</v>
      </c>
      <c r="H4885" t="s">
        <v>185</v>
      </c>
      <c r="I4885" t="s">
        <v>68</v>
      </c>
      <c r="J4885">
        <v>136</v>
      </c>
      <c r="K4885">
        <v>1</v>
      </c>
      <c r="L4885" s="13">
        <f>VLOOKUP(C4885,'渗透率、续签率'!B:C,2,0)</f>
        <v>0.52100000000000002</v>
      </c>
      <c r="M4885" s="6">
        <v>0.01</v>
      </c>
      <c r="N4885">
        <v>22</v>
      </c>
      <c r="O4885">
        <v>1</v>
      </c>
      <c r="P4885" s="6">
        <v>0.05</v>
      </c>
      <c r="Q4885" s="13">
        <v>1.2999999999999999E-2</v>
      </c>
      <c r="R4885" s="13">
        <v>0</v>
      </c>
      <c r="S4885" s="31">
        <v>124</v>
      </c>
      <c r="T4885" s="6">
        <f>VLOOKUP(E4885,'参数设置&amp;汇总'!S:U,3,0)</f>
        <v>1.1090400745573159E-2</v>
      </c>
      <c r="U4885" s="78">
        <f t="shared" si="380"/>
        <v>1</v>
      </c>
      <c r="V4885" s="13">
        <v>0.85000000000000009</v>
      </c>
      <c r="W4885" s="78">
        <f t="shared" si="382"/>
        <v>0.56352941176470583</v>
      </c>
      <c r="X4885" s="1">
        <f>VLOOKUP(E4885,'渗透率、续签率'!AG:AJ,4,0)</f>
        <v>10037.5</v>
      </c>
      <c r="Y4885" s="1">
        <f t="shared" si="383"/>
        <v>5656.4264705882351</v>
      </c>
      <c r="Z4885">
        <v>6</v>
      </c>
      <c r="AA4885" s="89">
        <f t="shared" si="384"/>
        <v>220825</v>
      </c>
      <c r="AH4885" s="37"/>
      <c r="AI4885" s="37"/>
      <c r="AJ4885" s="1"/>
      <c r="AK4885" s="37"/>
    </row>
    <row r="4886" spans="1:37" hidden="1">
      <c r="A4886" t="s">
        <v>64</v>
      </c>
      <c r="B4886" t="s">
        <v>2</v>
      </c>
      <c r="C4886" t="s">
        <v>3</v>
      </c>
      <c r="D4886" t="s">
        <v>116</v>
      </c>
      <c r="E4886" t="s">
        <v>525</v>
      </c>
      <c r="F4886" t="str">
        <f t="shared" si="381"/>
        <v>台湾省兴趣生活</v>
      </c>
      <c r="G4886" t="s">
        <v>186</v>
      </c>
      <c r="H4886" t="s">
        <v>186</v>
      </c>
      <c r="I4886" t="s">
        <v>57</v>
      </c>
      <c r="J4886">
        <v>189</v>
      </c>
      <c r="K4886">
        <v>0</v>
      </c>
      <c r="L4886" s="13">
        <f>VLOOKUP(C4886,'渗透率、续签率'!B:C,2,0)</f>
        <v>0.52100000000000002</v>
      </c>
      <c r="M4886" s="6">
        <v>0</v>
      </c>
      <c r="N4886">
        <v>0</v>
      </c>
      <c r="O4886">
        <v>0</v>
      </c>
      <c r="P4886" s="6">
        <v>0</v>
      </c>
      <c r="Q4886" s="13">
        <v>0</v>
      </c>
      <c r="R4886" s="13">
        <v>0</v>
      </c>
      <c r="S4886" s="31">
        <v>3</v>
      </c>
      <c r="T4886" s="6">
        <f>VLOOKUP(E4886,'参数设置&amp;汇总'!S:U,3,0)</f>
        <v>1.1090400745573159E-2</v>
      </c>
      <c r="U4886" s="78">
        <f t="shared" si="380"/>
        <v>0</v>
      </c>
      <c r="V4886" s="13">
        <v>0.85000000000000009</v>
      </c>
      <c r="W4886" s="78">
        <f t="shared" si="382"/>
        <v>0</v>
      </c>
      <c r="X4886" s="1">
        <f>VLOOKUP(E4886,'渗透率、续签率'!AG:AJ,4,0)</f>
        <v>10037.5</v>
      </c>
      <c r="Y4886" s="1">
        <f t="shared" si="383"/>
        <v>0</v>
      </c>
      <c r="Z4886">
        <v>0</v>
      </c>
      <c r="AA4886" s="89">
        <f t="shared" si="384"/>
        <v>0</v>
      </c>
      <c r="AH4886" s="37"/>
      <c r="AI4886" s="37"/>
      <c r="AK4886" s="37"/>
    </row>
    <row r="4887" spans="1:37" hidden="1">
      <c r="A4887" t="s">
        <v>64</v>
      </c>
      <c r="B4887" t="s">
        <v>2</v>
      </c>
      <c r="C4887" t="s">
        <v>3</v>
      </c>
      <c r="D4887" t="s">
        <v>116</v>
      </c>
      <c r="E4887" t="s">
        <v>525</v>
      </c>
      <c r="F4887" t="str">
        <f t="shared" si="381"/>
        <v>吉安市兴趣生活</v>
      </c>
      <c r="G4887" t="s">
        <v>90</v>
      </c>
      <c r="H4887" t="s">
        <v>187</v>
      </c>
      <c r="I4887" t="s">
        <v>68</v>
      </c>
      <c r="J4887">
        <v>62</v>
      </c>
      <c r="K4887">
        <v>0</v>
      </c>
      <c r="L4887" s="13">
        <f>VLOOKUP(C4887,'渗透率、续签率'!B:C,2,0)</f>
        <v>0.52100000000000002</v>
      </c>
      <c r="M4887" s="6">
        <v>0</v>
      </c>
      <c r="N4887">
        <v>6</v>
      </c>
      <c r="O4887">
        <v>0</v>
      </c>
      <c r="P4887" s="6">
        <v>0</v>
      </c>
      <c r="Q4887" s="13">
        <v>0</v>
      </c>
      <c r="R4887" s="13">
        <v>0</v>
      </c>
      <c r="S4887" s="31">
        <v>49</v>
      </c>
      <c r="T4887" s="6">
        <f>VLOOKUP(E4887,'参数设置&amp;汇总'!S:U,3,0)</f>
        <v>1.1090400745573159E-2</v>
      </c>
      <c r="U4887" s="78">
        <f t="shared" si="380"/>
        <v>6.6542404473438954E-2</v>
      </c>
      <c r="V4887" s="13">
        <v>0.85000000000000009</v>
      </c>
      <c r="W4887" s="78">
        <f t="shared" si="382"/>
        <v>7.8285181733457582E-2</v>
      </c>
      <c r="X4887" s="1">
        <f>VLOOKUP(E4887,'渗透率、续签率'!AG:AJ,4,0)</f>
        <v>10037.5</v>
      </c>
      <c r="Y4887" s="1">
        <f t="shared" si="383"/>
        <v>785.78751164958044</v>
      </c>
      <c r="Z4887">
        <v>2</v>
      </c>
      <c r="AA4887" s="89">
        <f t="shared" si="384"/>
        <v>60225</v>
      </c>
      <c r="AH4887" s="37"/>
      <c r="AI4887" s="37"/>
      <c r="AK4887" s="37"/>
    </row>
    <row r="4888" spans="1:37" hidden="1">
      <c r="A4888" t="s">
        <v>64</v>
      </c>
      <c r="B4888" t="s">
        <v>2</v>
      </c>
      <c r="C4888" t="s">
        <v>3</v>
      </c>
      <c r="D4888" t="s">
        <v>116</v>
      </c>
      <c r="E4888" t="s">
        <v>525</v>
      </c>
      <c r="F4888" t="str">
        <f t="shared" si="381"/>
        <v>吉林市兴趣生活</v>
      </c>
      <c r="G4888" t="s">
        <v>188</v>
      </c>
      <c r="H4888" t="s">
        <v>189</v>
      </c>
      <c r="I4888" t="s">
        <v>70</v>
      </c>
      <c r="J4888">
        <v>52</v>
      </c>
      <c r="K4888">
        <v>0</v>
      </c>
      <c r="L4888" s="13">
        <f>VLOOKUP(C4888,'渗透率、续签率'!B:C,2,0)</f>
        <v>0.52100000000000002</v>
      </c>
      <c r="M4888" s="6">
        <v>0</v>
      </c>
      <c r="N4888">
        <v>3</v>
      </c>
      <c r="O4888">
        <v>0</v>
      </c>
      <c r="P4888" s="6">
        <v>0</v>
      </c>
      <c r="Q4888" s="13">
        <v>0</v>
      </c>
      <c r="R4888" s="13">
        <v>0</v>
      </c>
      <c r="S4888" s="31">
        <v>27</v>
      </c>
      <c r="T4888" s="6">
        <f>VLOOKUP(E4888,'参数设置&amp;汇总'!S:U,3,0)</f>
        <v>1.1090400745573159E-2</v>
      </c>
      <c r="U4888" s="78">
        <f t="shared" si="380"/>
        <v>3.3271202236719477E-2</v>
      </c>
      <c r="V4888" s="13">
        <v>0.85000000000000009</v>
      </c>
      <c r="W4888" s="78">
        <f t="shared" si="382"/>
        <v>3.9142590866728791E-2</v>
      </c>
      <c r="X4888" s="1">
        <f>VLOOKUP(E4888,'渗透率、续签率'!AG:AJ,4,0)</f>
        <v>10037.5</v>
      </c>
      <c r="Y4888" s="1">
        <f t="shared" si="383"/>
        <v>392.89375582479022</v>
      </c>
      <c r="Z4888">
        <v>1</v>
      </c>
      <c r="AA4888" s="89">
        <f t="shared" si="384"/>
        <v>30112.5</v>
      </c>
      <c r="AH4888" s="37"/>
      <c r="AI4888" s="37"/>
      <c r="AK4888" s="37"/>
    </row>
    <row r="4889" spans="1:37" hidden="1">
      <c r="A4889" t="s">
        <v>64</v>
      </c>
      <c r="B4889" t="s">
        <v>2</v>
      </c>
      <c r="C4889" t="s">
        <v>3</v>
      </c>
      <c r="D4889" t="s">
        <v>116</v>
      </c>
      <c r="E4889" t="s">
        <v>525</v>
      </c>
      <c r="F4889" t="str">
        <f t="shared" si="381"/>
        <v>吐鲁番市兴趣生活</v>
      </c>
      <c r="G4889" t="s">
        <v>145</v>
      </c>
      <c r="H4889" t="s">
        <v>190</v>
      </c>
      <c r="I4889" t="s">
        <v>70</v>
      </c>
      <c r="J4889">
        <v>1</v>
      </c>
      <c r="K4889">
        <v>0</v>
      </c>
      <c r="L4889" s="13">
        <f>VLOOKUP(C4889,'渗透率、续签率'!B:C,2,0)</f>
        <v>0.52100000000000002</v>
      </c>
      <c r="M4889" s="6">
        <v>0</v>
      </c>
      <c r="N4889">
        <v>1</v>
      </c>
      <c r="O4889">
        <v>0</v>
      </c>
      <c r="P4889" s="6">
        <v>0</v>
      </c>
      <c r="Q4889" s="13">
        <v>0</v>
      </c>
      <c r="R4889" s="13">
        <v>0</v>
      </c>
      <c r="S4889" s="31">
        <v>2</v>
      </c>
      <c r="T4889" s="6">
        <f>VLOOKUP(E4889,'参数设置&amp;汇总'!S:U,3,0)</f>
        <v>1.1090400745573159E-2</v>
      </c>
      <c r="U4889" s="78">
        <f t="shared" si="380"/>
        <v>1.1090400745573159E-2</v>
      </c>
      <c r="V4889" s="13">
        <v>0.85000000000000009</v>
      </c>
      <c r="W4889" s="78">
        <f t="shared" si="382"/>
        <v>1.3047530288909598E-2</v>
      </c>
      <c r="X4889" s="1">
        <f>VLOOKUP(E4889,'渗透率、续签率'!AG:AJ,4,0)</f>
        <v>10037.5</v>
      </c>
      <c r="Y4889" s="1">
        <f t="shared" si="383"/>
        <v>130.96458527493007</v>
      </c>
      <c r="Z4889">
        <v>0</v>
      </c>
      <c r="AA4889" s="89">
        <f t="shared" si="384"/>
        <v>10037.5</v>
      </c>
      <c r="AH4889" s="37"/>
      <c r="AI4889" s="37"/>
      <c r="AK4889" s="37"/>
    </row>
    <row r="4890" spans="1:37" hidden="1">
      <c r="A4890" t="s">
        <v>64</v>
      </c>
      <c r="B4890" t="s">
        <v>2</v>
      </c>
      <c r="C4890" t="s">
        <v>3</v>
      </c>
      <c r="D4890" t="s">
        <v>116</v>
      </c>
      <c r="E4890" t="s">
        <v>525</v>
      </c>
      <c r="F4890" t="str">
        <f t="shared" si="381"/>
        <v>吕梁市兴趣生活</v>
      </c>
      <c r="G4890" t="s">
        <v>134</v>
      </c>
      <c r="H4890" t="s">
        <v>191</v>
      </c>
      <c r="I4890" t="s">
        <v>70</v>
      </c>
      <c r="J4890">
        <v>48</v>
      </c>
      <c r="K4890">
        <v>0</v>
      </c>
      <c r="L4890" s="13">
        <f>VLOOKUP(C4890,'渗透率、续签率'!B:C,2,0)</f>
        <v>0.52100000000000002</v>
      </c>
      <c r="M4890" s="6">
        <v>0</v>
      </c>
      <c r="N4890">
        <v>11</v>
      </c>
      <c r="O4890">
        <v>0</v>
      </c>
      <c r="P4890" s="6">
        <v>0</v>
      </c>
      <c r="Q4890" s="13">
        <v>0</v>
      </c>
      <c r="R4890" s="13">
        <v>0</v>
      </c>
      <c r="S4890" s="31">
        <v>39</v>
      </c>
      <c r="T4890" s="6">
        <f>VLOOKUP(E4890,'参数设置&amp;汇总'!S:U,3,0)</f>
        <v>1.1090400745573159E-2</v>
      </c>
      <c r="U4890" s="78">
        <f t="shared" si="380"/>
        <v>0.12199440820130475</v>
      </c>
      <c r="V4890" s="13">
        <v>0.85000000000000009</v>
      </c>
      <c r="W4890" s="78">
        <f t="shared" si="382"/>
        <v>0.14352283317800557</v>
      </c>
      <c r="X4890" s="1">
        <f>VLOOKUP(E4890,'渗透率、续签率'!AG:AJ,4,0)</f>
        <v>10037.5</v>
      </c>
      <c r="Y4890" s="1">
        <f t="shared" si="383"/>
        <v>1440.6104380242309</v>
      </c>
      <c r="Z4890">
        <v>0</v>
      </c>
      <c r="AA4890" s="89">
        <f t="shared" si="384"/>
        <v>110412.5</v>
      </c>
      <c r="AH4890" s="37"/>
      <c r="AI4890" s="37"/>
      <c r="AK4890" s="37"/>
    </row>
    <row r="4891" spans="1:37" hidden="1">
      <c r="A4891" t="s">
        <v>64</v>
      </c>
      <c r="B4891" t="s">
        <v>2</v>
      </c>
      <c r="C4891" t="s">
        <v>3</v>
      </c>
      <c r="D4891" t="s">
        <v>116</v>
      </c>
      <c r="E4891" t="s">
        <v>525</v>
      </c>
      <c r="F4891" t="str">
        <f t="shared" si="381"/>
        <v>吴忠市兴趣生活</v>
      </c>
      <c r="G4891" t="s">
        <v>129</v>
      </c>
      <c r="H4891" t="s">
        <v>192</v>
      </c>
      <c r="I4891" t="s">
        <v>70</v>
      </c>
      <c r="J4891">
        <v>14</v>
      </c>
      <c r="K4891">
        <v>0</v>
      </c>
      <c r="L4891" s="13">
        <f>VLOOKUP(C4891,'渗透率、续签率'!B:C,2,0)</f>
        <v>0.52100000000000002</v>
      </c>
      <c r="M4891" s="6">
        <v>0</v>
      </c>
      <c r="N4891">
        <v>2</v>
      </c>
      <c r="O4891">
        <v>0</v>
      </c>
      <c r="P4891" s="6">
        <v>0</v>
      </c>
      <c r="Q4891" s="13">
        <v>0</v>
      </c>
      <c r="R4891" s="13">
        <v>0</v>
      </c>
      <c r="S4891" s="31">
        <v>14</v>
      </c>
      <c r="T4891" s="6">
        <f>VLOOKUP(E4891,'参数设置&amp;汇总'!S:U,3,0)</f>
        <v>1.1090400745573159E-2</v>
      </c>
      <c r="U4891" s="78">
        <f t="shared" si="380"/>
        <v>2.2180801491146318E-2</v>
      </c>
      <c r="V4891" s="13">
        <v>0.85000000000000009</v>
      </c>
      <c r="W4891" s="78">
        <f t="shared" si="382"/>
        <v>2.6095060577819195E-2</v>
      </c>
      <c r="X4891" s="1">
        <f>VLOOKUP(E4891,'渗透率、续签率'!AG:AJ,4,0)</f>
        <v>10037.5</v>
      </c>
      <c r="Y4891" s="1">
        <f t="shared" si="383"/>
        <v>261.92917054986015</v>
      </c>
      <c r="Z4891">
        <v>0</v>
      </c>
      <c r="AA4891" s="89">
        <f t="shared" si="384"/>
        <v>20075</v>
      </c>
      <c r="AH4891" s="37"/>
      <c r="AI4891" s="37"/>
      <c r="AK4891" s="37"/>
    </row>
    <row r="4892" spans="1:37" hidden="1">
      <c r="A4892" t="s">
        <v>64</v>
      </c>
      <c r="B4892" t="s">
        <v>2</v>
      </c>
      <c r="C4892" t="s">
        <v>3</v>
      </c>
      <c r="D4892" t="s">
        <v>116</v>
      </c>
      <c r="E4892" t="s">
        <v>525</v>
      </c>
      <c r="F4892" t="str">
        <f t="shared" si="381"/>
        <v>周口市兴趣生活</v>
      </c>
      <c r="G4892" t="s">
        <v>110</v>
      </c>
      <c r="H4892" t="s">
        <v>193</v>
      </c>
      <c r="I4892" t="s">
        <v>70</v>
      </c>
      <c r="J4892">
        <v>89</v>
      </c>
      <c r="K4892">
        <v>0</v>
      </c>
      <c r="L4892" s="13">
        <f>VLOOKUP(C4892,'渗透率、续签率'!B:C,2,0)</f>
        <v>0.52100000000000002</v>
      </c>
      <c r="M4892" s="6">
        <v>0</v>
      </c>
      <c r="N4892">
        <v>9</v>
      </c>
      <c r="O4892">
        <v>0</v>
      </c>
      <c r="P4892" s="6">
        <v>0</v>
      </c>
      <c r="Q4892" s="13">
        <v>0</v>
      </c>
      <c r="R4892" s="13">
        <v>0</v>
      </c>
      <c r="S4892" s="31">
        <v>71</v>
      </c>
      <c r="T4892" s="6">
        <f>VLOOKUP(E4892,'参数设置&amp;汇总'!S:U,3,0)</f>
        <v>1.1090400745573159E-2</v>
      </c>
      <c r="U4892" s="78">
        <f t="shared" si="380"/>
        <v>9.9813606710158431E-2</v>
      </c>
      <c r="V4892" s="13">
        <v>0.85000000000000009</v>
      </c>
      <c r="W4892" s="78">
        <f t="shared" si="382"/>
        <v>0.11742777260018637</v>
      </c>
      <c r="X4892" s="1">
        <f>VLOOKUP(E4892,'渗透率、续签率'!AG:AJ,4,0)</f>
        <v>10037.5</v>
      </c>
      <c r="Y4892" s="1">
        <f t="shared" si="383"/>
        <v>1178.6812674743708</v>
      </c>
      <c r="Z4892">
        <v>1</v>
      </c>
      <c r="AA4892" s="89">
        <f t="shared" si="384"/>
        <v>90337.5</v>
      </c>
      <c r="AH4892" s="37"/>
      <c r="AI4892" s="37"/>
      <c r="AK4892" s="37"/>
    </row>
    <row r="4893" spans="1:37" hidden="1">
      <c r="A4893" t="s">
        <v>64</v>
      </c>
      <c r="B4893" t="s">
        <v>2</v>
      </c>
      <c r="C4893" t="s">
        <v>3</v>
      </c>
      <c r="D4893" t="s">
        <v>116</v>
      </c>
      <c r="E4893" t="s">
        <v>525</v>
      </c>
      <c r="F4893" t="str">
        <f t="shared" si="381"/>
        <v>呼伦贝尔市兴趣生活</v>
      </c>
      <c r="G4893" t="s">
        <v>142</v>
      </c>
      <c r="H4893" t="s">
        <v>194</v>
      </c>
      <c r="I4893" t="s">
        <v>70</v>
      </c>
      <c r="J4893">
        <v>32</v>
      </c>
      <c r="K4893">
        <v>0</v>
      </c>
      <c r="L4893" s="13">
        <f>VLOOKUP(C4893,'渗透率、续签率'!B:C,2,0)</f>
        <v>0.52100000000000002</v>
      </c>
      <c r="M4893" s="6">
        <v>0</v>
      </c>
      <c r="N4893">
        <v>2</v>
      </c>
      <c r="O4893">
        <v>0</v>
      </c>
      <c r="P4893" s="6">
        <v>0</v>
      </c>
      <c r="Q4893" s="13">
        <v>0</v>
      </c>
      <c r="R4893" s="13">
        <v>0</v>
      </c>
      <c r="S4893" s="31">
        <v>17</v>
      </c>
      <c r="T4893" s="6">
        <f>VLOOKUP(E4893,'参数设置&amp;汇总'!S:U,3,0)</f>
        <v>1.1090400745573159E-2</v>
      </c>
      <c r="U4893" s="78">
        <f t="shared" si="380"/>
        <v>2.2180801491146318E-2</v>
      </c>
      <c r="V4893" s="13">
        <v>0.85000000000000009</v>
      </c>
      <c r="W4893" s="78">
        <f t="shared" si="382"/>
        <v>2.6095060577819195E-2</v>
      </c>
      <c r="X4893" s="1">
        <f>VLOOKUP(E4893,'渗透率、续签率'!AG:AJ,4,0)</f>
        <v>10037.5</v>
      </c>
      <c r="Y4893" s="1">
        <f t="shared" si="383"/>
        <v>261.92917054986015</v>
      </c>
      <c r="Z4893">
        <v>0</v>
      </c>
      <c r="AA4893" s="89">
        <f t="shared" si="384"/>
        <v>20075</v>
      </c>
      <c r="AH4893" s="37"/>
      <c r="AI4893" s="37"/>
      <c r="AJ4893" s="1"/>
      <c r="AK4893" s="37"/>
    </row>
    <row r="4894" spans="1:37" hidden="1">
      <c r="A4894" t="s">
        <v>64</v>
      </c>
      <c r="B4894" t="s">
        <v>2</v>
      </c>
      <c r="C4894" t="s">
        <v>3</v>
      </c>
      <c r="D4894" t="s">
        <v>116</v>
      </c>
      <c r="E4894" t="s">
        <v>525</v>
      </c>
      <c r="F4894" t="str">
        <f t="shared" si="381"/>
        <v>呼和浩特市兴趣生活</v>
      </c>
      <c r="G4894" t="s">
        <v>142</v>
      </c>
      <c r="H4894" t="s">
        <v>195</v>
      </c>
      <c r="I4894" t="s">
        <v>70</v>
      </c>
      <c r="J4894">
        <v>89</v>
      </c>
      <c r="K4894">
        <v>0</v>
      </c>
      <c r="L4894" s="13">
        <f>VLOOKUP(C4894,'渗透率、续签率'!B:C,2,0)</f>
        <v>0.52100000000000002</v>
      </c>
      <c r="M4894" s="6">
        <v>0</v>
      </c>
      <c r="N4894">
        <v>33</v>
      </c>
      <c r="O4894">
        <v>0</v>
      </c>
      <c r="P4894" s="6">
        <v>0</v>
      </c>
      <c r="Q4894" s="13">
        <v>0</v>
      </c>
      <c r="R4894" s="13">
        <v>0</v>
      </c>
      <c r="S4894" s="31">
        <v>163</v>
      </c>
      <c r="T4894" s="6">
        <f>VLOOKUP(E4894,'参数设置&amp;汇总'!S:U,3,0)</f>
        <v>1.1090400745573159E-2</v>
      </c>
      <c r="U4894" s="78">
        <f t="shared" si="380"/>
        <v>0.36598322460391425</v>
      </c>
      <c r="V4894" s="13">
        <v>0.85000000000000009</v>
      </c>
      <c r="W4894" s="78">
        <f t="shared" si="382"/>
        <v>0.43056849953401671</v>
      </c>
      <c r="X4894" s="1">
        <f>VLOOKUP(E4894,'渗透率、续签率'!AG:AJ,4,0)</f>
        <v>10037.5</v>
      </c>
      <c r="Y4894" s="1">
        <f t="shared" si="383"/>
        <v>4321.8313140726932</v>
      </c>
      <c r="Z4894">
        <v>9</v>
      </c>
      <c r="AA4894" s="89">
        <f t="shared" si="384"/>
        <v>331237.5</v>
      </c>
    </row>
    <row r="4895" spans="1:37" hidden="1">
      <c r="A4895" t="s">
        <v>64</v>
      </c>
      <c r="B4895" t="s">
        <v>2</v>
      </c>
      <c r="C4895" t="s">
        <v>3</v>
      </c>
      <c r="D4895" t="s">
        <v>116</v>
      </c>
      <c r="E4895" t="s">
        <v>525</v>
      </c>
      <c r="F4895" t="str">
        <f t="shared" si="381"/>
        <v>和田地区兴趣生活</v>
      </c>
      <c r="G4895" t="s">
        <v>145</v>
      </c>
      <c r="H4895" t="s">
        <v>196</v>
      </c>
      <c r="I4895" t="s">
        <v>70</v>
      </c>
      <c r="J4895">
        <v>2</v>
      </c>
      <c r="K4895">
        <v>0</v>
      </c>
      <c r="L4895" s="13">
        <f>VLOOKUP(C4895,'渗透率、续签率'!B:C,2,0)</f>
        <v>0.52100000000000002</v>
      </c>
      <c r="M4895" s="6">
        <v>0</v>
      </c>
      <c r="N4895">
        <v>1</v>
      </c>
      <c r="O4895">
        <v>0</v>
      </c>
      <c r="P4895" s="6">
        <v>0</v>
      </c>
      <c r="Q4895" s="13">
        <v>0</v>
      </c>
      <c r="R4895" s="13">
        <v>0</v>
      </c>
      <c r="S4895" s="31">
        <v>5</v>
      </c>
      <c r="T4895" s="6">
        <f>VLOOKUP(E4895,'参数设置&amp;汇总'!S:U,3,0)</f>
        <v>1.1090400745573159E-2</v>
      </c>
      <c r="U4895" s="78">
        <f t="shared" si="380"/>
        <v>1.1090400745573159E-2</v>
      </c>
      <c r="V4895" s="13">
        <v>0.85000000000000009</v>
      </c>
      <c r="W4895" s="78">
        <f t="shared" si="382"/>
        <v>1.3047530288909598E-2</v>
      </c>
      <c r="X4895" s="1">
        <f>VLOOKUP(E4895,'渗透率、续签率'!AG:AJ,4,0)</f>
        <v>10037.5</v>
      </c>
      <c r="Y4895" s="1">
        <f t="shared" si="383"/>
        <v>130.96458527493007</v>
      </c>
      <c r="Z4895">
        <v>0</v>
      </c>
      <c r="AA4895" s="89">
        <f t="shared" si="384"/>
        <v>10037.5</v>
      </c>
      <c r="AH4895" s="37"/>
      <c r="AI4895" s="37"/>
      <c r="AJ4895" s="1"/>
      <c r="AK4895" s="37"/>
    </row>
    <row r="4896" spans="1:37" hidden="1">
      <c r="A4896" t="s">
        <v>64</v>
      </c>
      <c r="B4896" t="s">
        <v>2</v>
      </c>
      <c r="C4896" t="s">
        <v>3</v>
      </c>
      <c r="D4896" t="s">
        <v>116</v>
      </c>
      <c r="E4896" t="s">
        <v>525</v>
      </c>
      <c r="F4896" t="str">
        <f t="shared" si="381"/>
        <v>咸宁市兴趣生活</v>
      </c>
      <c r="G4896" t="s">
        <v>81</v>
      </c>
      <c r="H4896" t="s">
        <v>197</v>
      </c>
      <c r="I4896" t="s">
        <v>68</v>
      </c>
      <c r="J4896">
        <v>53</v>
      </c>
      <c r="K4896">
        <v>0</v>
      </c>
      <c r="L4896" s="13">
        <f>VLOOKUP(C4896,'渗透率、续签率'!B:C,2,0)</f>
        <v>0.52100000000000002</v>
      </c>
      <c r="M4896" s="6">
        <v>0</v>
      </c>
      <c r="N4896">
        <v>0</v>
      </c>
      <c r="O4896">
        <v>0</v>
      </c>
      <c r="P4896" s="6">
        <v>0</v>
      </c>
      <c r="Q4896" s="13">
        <v>0</v>
      </c>
      <c r="R4896" s="13">
        <v>0</v>
      </c>
      <c r="S4896" s="31">
        <v>21</v>
      </c>
      <c r="T4896" s="6">
        <f>VLOOKUP(E4896,'参数设置&amp;汇总'!S:U,3,0)</f>
        <v>1.1090400745573159E-2</v>
      </c>
      <c r="U4896" s="78">
        <f t="shared" si="380"/>
        <v>0</v>
      </c>
      <c r="V4896" s="13">
        <v>0.85000000000000009</v>
      </c>
      <c r="W4896" s="78">
        <f t="shared" si="382"/>
        <v>0</v>
      </c>
      <c r="X4896" s="1">
        <f>VLOOKUP(E4896,'渗透率、续签率'!AG:AJ,4,0)</f>
        <v>10037.5</v>
      </c>
      <c r="Y4896" s="1">
        <f t="shared" si="383"/>
        <v>0</v>
      </c>
      <c r="Z4896">
        <v>0</v>
      </c>
      <c r="AA4896" s="89">
        <f t="shared" si="384"/>
        <v>0</v>
      </c>
      <c r="AH4896" s="37"/>
      <c r="AI4896" s="37"/>
      <c r="AJ4896" s="1"/>
      <c r="AK4896" s="37"/>
    </row>
    <row r="4897" spans="1:37" hidden="1">
      <c r="A4897" t="s">
        <v>64</v>
      </c>
      <c r="B4897" t="s">
        <v>2</v>
      </c>
      <c r="C4897" t="s">
        <v>3</v>
      </c>
      <c r="D4897" t="s">
        <v>116</v>
      </c>
      <c r="E4897" t="s">
        <v>525</v>
      </c>
      <c r="F4897" t="str">
        <f t="shared" si="381"/>
        <v>咸阳市兴趣生活</v>
      </c>
      <c r="G4897" t="s">
        <v>108</v>
      </c>
      <c r="H4897" t="s">
        <v>198</v>
      </c>
      <c r="I4897" t="s">
        <v>70</v>
      </c>
      <c r="J4897">
        <v>58</v>
      </c>
      <c r="K4897">
        <v>0</v>
      </c>
      <c r="L4897" s="13">
        <f>VLOOKUP(C4897,'渗透率、续签率'!B:C,2,0)</f>
        <v>0.52100000000000002</v>
      </c>
      <c r="M4897" s="6">
        <v>0</v>
      </c>
      <c r="N4897">
        <v>21</v>
      </c>
      <c r="O4897">
        <v>0</v>
      </c>
      <c r="P4897" s="6">
        <v>0</v>
      </c>
      <c r="Q4897" s="13">
        <v>0</v>
      </c>
      <c r="R4897" s="13">
        <v>0</v>
      </c>
      <c r="S4897" s="31">
        <v>78</v>
      </c>
      <c r="T4897" s="6">
        <f>VLOOKUP(E4897,'参数设置&amp;汇总'!S:U,3,0)</f>
        <v>1.1090400745573159E-2</v>
      </c>
      <c r="U4897" s="78">
        <f t="shared" si="380"/>
        <v>0.23289841565703634</v>
      </c>
      <c r="V4897" s="13">
        <v>0.85000000000000009</v>
      </c>
      <c r="W4897" s="78">
        <f t="shared" si="382"/>
        <v>0.27399813606710155</v>
      </c>
      <c r="X4897" s="1">
        <f>VLOOKUP(E4897,'渗透率、续签率'!AG:AJ,4,0)</f>
        <v>10037.5</v>
      </c>
      <c r="Y4897" s="1">
        <f t="shared" si="383"/>
        <v>2750.2562907735319</v>
      </c>
      <c r="Z4897">
        <v>1</v>
      </c>
      <c r="AA4897" s="89">
        <f t="shared" si="384"/>
        <v>210787.5</v>
      </c>
      <c r="AH4897" s="37"/>
      <c r="AI4897" s="37"/>
      <c r="AK4897" s="37"/>
    </row>
    <row r="4898" spans="1:37" hidden="1">
      <c r="A4898" t="s">
        <v>64</v>
      </c>
      <c r="B4898" t="s">
        <v>2</v>
      </c>
      <c r="C4898" t="s">
        <v>3</v>
      </c>
      <c r="D4898" t="s">
        <v>116</v>
      </c>
      <c r="E4898" t="s">
        <v>525</v>
      </c>
      <c r="F4898" t="str">
        <f t="shared" si="381"/>
        <v>哈密市兴趣生活</v>
      </c>
      <c r="G4898" t="s">
        <v>145</v>
      </c>
      <c r="H4898" t="s">
        <v>199</v>
      </c>
      <c r="I4898" t="s">
        <v>70</v>
      </c>
      <c r="J4898">
        <v>9</v>
      </c>
      <c r="K4898">
        <v>0</v>
      </c>
      <c r="L4898" s="13">
        <f>VLOOKUP(C4898,'渗透率、续签率'!B:C,2,0)</f>
        <v>0.52100000000000002</v>
      </c>
      <c r="M4898" s="6">
        <v>0</v>
      </c>
      <c r="N4898">
        <v>5</v>
      </c>
      <c r="O4898">
        <v>0</v>
      </c>
      <c r="P4898" s="6">
        <v>0</v>
      </c>
      <c r="Q4898" s="13">
        <v>0</v>
      </c>
      <c r="R4898" s="13">
        <v>0</v>
      </c>
      <c r="S4898" s="31">
        <v>18</v>
      </c>
      <c r="T4898" s="6">
        <f>VLOOKUP(E4898,'参数设置&amp;汇总'!S:U,3,0)</f>
        <v>1.1090400745573159E-2</v>
      </c>
      <c r="U4898" s="78">
        <f t="shared" si="380"/>
        <v>5.5452003727865795E-2</v>
      </c>
      <c r="V4898" s="13">
        <v>0.85000000000000009</v>
      </c>
      <c r="W4898" s="78">
        <f t="shared" si="382"/>
        <v>6.5237651444547989E-2</v>
      </c>
      <c r="X4898" s="1">
        <f>VLOOKUP(E4898,'渗透率、续签率'!AG:AJ,4,0)</f>
        <v>10037.5</v>
      </c>
      <c r="Y4898" s="1">
        <f t="shared" si="383"/>
        <v>654.82292637465048</v>
      </c>
      <c r="Z4898">
        <v>0</v>
      </c>
      <c r="AA4898" s="89">
        <f t="shared" si="384"/>
        <v>50187.5</v>
      </c>
      <c r="AH4898" s="37"/>
      <c r="AI4898" s="37"/>
      <c r="AK4898" s="37"/>
    </row>
    <row r="4899" spans="1:37" hidden="1">
      <c r="A4899" t="s">
        <v>64</v>
      </c>
      <c r="B4899" t="s">
        <v>2</v>
      </c>
      <c r="C4899" t="s">
        <v>3</v>
      </c>
      <c r="D4899" t="s">
        <v>116</v>
      </c>
      <c r="E4899" t="s">
        <v>525</v>
      </c>
      <c r="F4899" t="str">
        <f t="shared" si="381"/>
        <v>哈尔滨市兴趣生活</v>
      </c>
      <c r="G4899" t="s">
        <v>118</v>
      </c>
      <c r="H4899" t="s">
        <v>200</v>
      </c>
      <c r="I4899" t="s">
        <v>70</v>
      </c>
      <c r="J4899">
        <v>204</v>
      </c>
      <c r="K4899">
        <v>1</v>
      </c>
      <c r="L4899" s="13">
        <f>VLOOKUP(C4899,'渗透率、续签率'!B:C,2,0)</f>
        <v>0.52100000000000002</v>
      </c>
      <c r="M4899" s="6">
        <v>0</v>
      </c>
      <c r="N4899">
        <v>94</v>
      </c>
      <c r="O4899">
        <v>1</v>
      </c>
      <c r="P4899" s="6">
        <v>0.01</v>
      </c>
      <c r="Q4899" s="13">
        <v>0.13800000000000001</v>
      </c>
      <c r="R4899" s="13">
        <v>0.13</v>
      </c>
      <c r="S4899" s="31">
        <v>507</v>
      </c>
      <c r="T4899" s="6">
        <f>VLOOKUP(E4899,'参数设置&amp;汇总'!S:U,3,0)</f>
        <v>1.1090400745573159E-2</v>
      </c>
      <c r="U4899" s="78">
        <f t="shared" si="380"/>
        <v>1.0424976700838768</v>
      </c>
      <c r="V4899" s="13">
        <v>0.85000000000000009</v>
      </c>
      <c r="W4899" s="78">
        <f t="shared" si="382"/>
        <v>0.6135266706869138</v>
      </c>
      <c r="X4899" s="1">
        <f>VLOOKUP(E4899,'渗透率、续签率'!AG:AJ,4,0)</f>
        <v>10037.5</v>
      </c>
      <c r="Y4899" s="1">
        <f t="shared" si="383"/>
        <v>6158.2739570198974</v>
      </c>
      <c r="Z4899">
        <v>14</v>
      </c>
      <c r="AA4899" s="89">
        <f t="shared" si="384"/>
        <v>943525</v>
      </c>
      <c r="AH4899" s="37"/>
      <c r="AI4899" s="37"/>
      <c r="AK4899" s="37"/>
    </row>
    <row r="4900" spans="1:37" hidden="1">
      <c r="A4900" t="s">
        <v>64</v>
      </c>
      <c r="B4900" t="s">
        <v>2</v>
      </c>
      <c r="C4900" t="s">
        <v>3</v>
      </c>
      <c r="D4900" t="s">
        <v>116</v>
      </c>
      <c r="E4900" t="s">
        <v>525</v>
      </c>
      <c r="F4900" t="str">
        <f t="shared" si="381"/>
        <v>唐山市兴趣生活</v>
      </c>
      <c r="G4900" t="s">
        <v>159</v>
      </c>
      <c r="H4900" t="s">
        <v>201</v>
      </c>
      <c r="I4900" t="s">
        <v>70</v>
      </c>
      <c r="J4900">
        <v>192</v>
      </c>
      <c r="K4900">
        <v>0</v>
      </c>
      <c r="L4900" s="13">
        <f>VLOOKUP(C4900,'渗透率、续签率'!B:C,2,0)</f>
        <v>0.52100000000000002</v>
      </c>
      <c r="M4900" s="6">
        <v>0</v>
      </c>
      <c r="N4900">
        <v>30</v>
      </c>
      <c r="O4900">
        <v>0</v>
      </c>
      <c r="P4900" s="6">
        <v>0</v>
      </c>
      <c r="Q4900" s="13">
        <v>0</v>
      </c>
      <c r="R4900" s="13">
        <v>0</v>
      </c>
      <c r="S4900" s="31">
        <v>194</v>
      </c>
      <c r="T4900" s="6">
        <f>VLOOKUP(E4900,'参数设置&amp;汇总'!S:U,3,0)</f>
        <v>1.1090400745573159E-2</v>
      </c>
      <c r="U4900" s="78">
        <f t="shared" si="380"/>
        <v>0.33271202236719477</v>
      </c>
      <c r="V4900" s="13">
        <v>0.85000000000000009</v>
      </c>
      <c r="W4900" s="78">
        <f t="shared" si="382"/>
        <v>0.39142590866728794</v>
      </c>
      <c r="X4900" s="1">
        <f>VLOOKUP(E4900,'渗透率、续签率'!AG:AJ,4,0)</f>
        <v>10037.5</v>
      </c>
      <c r="Y4900" s="1">
        <f t="shared" si="383"/>
        <v>3928.9375582479029</v>
      </c>
      <c r="Z4900">
        <v>5</v>
      </c>
      <c r="AA4900" s="89">
        <f t="shared" si="384"/>
        <v>301125</v>
      </c>
      <c r="AH4900" s="37"/>
      <c r="AI4900" s="37"/>
      <c r="AK4900" s="37"/>
    </row>
    <row r="4901" spans="1:37" hidden="1">
      <c r="A4901" t="s">
        <v>64</v>
      </c>
      <c r="B4901" t="s">
        <v>2</v>
      </c>
      <c r="C4901" t="s">
        <v>3</v>
      </c>
      <c r="D4901" t="s">
        <v>116</v>
      </c>
      <c r="E4901" t="s">
        <v>525</v>
      </c>
      <c r="F4901" t="str">
        <f t="shared" si="381"/>
        <v>商丘市兴趣生活</v>
      </c>
      <c r="G4901" t="s">
        <v>110</v>
      </c>
      <c r="H4901" t="s">
        <v>202</v>
      </c>
      <c r="I4901" t="s">
        <v>70</v>
      </c>
      <c r="J4901">
        <v>113</v>
      </c>
      <c r="K4901">
        <v>0</v>
      </c>
      <c r="L4901" s="13">
        <f>VLOOKUP(C4901,'渗透率、续签率'!B:C,2,0)</f>
        <v>0.52100000000000002</v>
      </c>
      <c r="M4901" s="6">
        <v>0</v>
      </c>
      <c r="N4901">
        <v>16</v>
      </c>
      <c r="O4901">
        <v>0</v>
      </c>
      <c r="P4901" s="6">
        <v>0</v>
      </c>
      <c r="Q4901" s="13">
        <v>0</v>
      </c>
      <c r="R4901" s="13">
        <v>0</v>
      </c>
      <c r="S4901" s="31">
        <v>110</v>
      </c>
      <c r="T4901" s="6">
        <f>VLOOKUP(E4901,'参数设置&amp;汇总'!S:U,3,0)</f>
        <v>1.1090400745573159E-2</v>
      </c>
      <c r="U4901" s="78">
        <f t="shared" si="380"/>
        <v>0.17744641192917054</v>
      </c>
      <c r="V4901" s="13">
        <v>0.85000000000000009</v>
      </c>
      <c r="W4901" s="78">
        <f t="shared" si="382"/>
        <v>0.20876048462255356</v>
      </c>
      <c r="X4901" s="1">
        <f>VLOOKUP(E4901,'渗透率、续签率'!AG:AJ,4,0)</f>
        <v>10037.5</v>
      </c>
      <c r="Y4901" s="1">
        <f t="shared" si="383"/>
        <v>2095.4333643988812</v>
      </c>
      <c r="Z4901">
        <v>2</v>
      </c>
      <c r="AA4901" s="89">
        <f t="shared" si="384"/>
        <v>160600</v>
      </c>
      <c r="AH4901" s="37"/>
      <c r="AI4901" s="37"/>
      <c r="AK4901" s="37"/>
    </row>
    <row r="4902" spans="1:37" hidden="1">
      <c r="A4902" t="s">
        <v>64</v>
      </c>
      <c r="B4902" t="s">
        <v>2</v>
      </c>
      <c r="C4902" t="s">
        <v>3</v>
      </c>
      <c r="D4902" t="s">
        <v>116</v>
      </c>
      <c r="E4902" t="s">
        <v>525</v>
      </c>
      <c r="F4902" t="str">
        <f t="shared" si="381"/>
        <v>商洛市兴趣生活</v>
      </c>
      <c r="G4902" t="s">
        <v>108</v>
      </c>
      <c r="H4902" t="s">
        <v>203</v>
      </c>
      <c r="I4902" t="s">
        <v>70</v>
      </c>
      <c r="J4902">
        <v>14</v>
      </c>
      <c r="K4902">
        <v>0</v>
      </c>
      <c r="L4902" s="13">
        <f>VLOOKUP(C4902,'渗透率、续签率'!B:C,2,0)</f>
        <v>0.52100000000000002</v>
      </c>
      <c r="M4902" s="6">
        <v>0</v>
      </c>
      <c r="N4902">
        <v>3</v>
      </c>
      <c r="O4902">
        <v>0</v>
      </c>
      <c r="P4902" s="6">
        <v>0</v>
      </c>
      <c r="Q4902" s="13">
        <v>0</v>
      </c>
      <c r="R4902" s="13">
        <v>0</v>
      </c>
      <c r="S4902" s="31">
        <v>11</v>
      </c>
      <c r="T4902" s="6">
        <f>VLOOKUP(E4902,'参数设置&amp;汇总'!S:U,3,0)</f>
        <v>1.1090400745573159E-2</v>
      </c>
      <c r="U4902" s="78">
        <f t="shared" si="380"/>
        <v>3.3271202236719477E-2</v>
      </c>
      <c r="V4902" s="13">
        <v>0.85000000000000009</v>
      </c>
      <c r="W4902" s="78">
        <f t="shared" si="382"/>
        <v>3.9142590866728791E-2</v>
      </c>
      <c r="X4902" s="1">
        <f>VLOOKUP(E4902,'渗透率、续签率'!AG:AJ,4,0)</f>
        <v>10037.5</v>
      </c>
      <c r="Y4902" s="1">
        <f t="shared" si="383"/>
        <v>392.89375582479022</v>
      </c>
      <c r="Z4902">
        <v>0</v>
      </c>
      <c r="AA4902" s="89">
        <f t="shared" si="384"/>
        <v>30112.5</v>
      </c>
      <c r="AH4902" s="37"/>
      <c r="AI4902" s="37"/>
      <c r="AK4902" s="37"/>
    </row>
    <row r="4903" spans="1:37" hidden="1">
      <c r="A4903" t="s">
        <v>64</v>
      </c>
      <c r="B4903" t="s">
        <v>2</v>
      </c>
      <c r="C4903" t="s">
        <v>3</v>
      </c>
      <c r="D4903" t="s">
        <v>116</v>
      </c>
      <c r="E4903" t="s">
        <v>525</v>
      </c>
      <c r="F4903" t="str">
        <f t="shared" si="381"/>
        <v>喀什地区兴趣生活</v>
      </c>
      <c r="G4903" t="s">
        <v>145</v>
      </c>
      <c r="H4903" t="s">
        <v>204</v>
      </c>
      <c r="I4903" t="s">
        <v>70</v>
      </c>
      <c r="J4903">
        <v>14</v>
      </c>
      <c r="K4903">
        <v>0</v>
      </c>
      <c r="L4903" s="13">
        <f>VLOOKUP(C4903,'渗透率、续签率'!B:C,2,0)</f>
        <v>0.52100000000000002</v>
      </c>
      <c r="M4903" s="6">
        <v>0</v>
      </c>
      <c r="N4903">
        <v>2</v>
      </c>
      <c r="O4903">
        <v>0</v>
      </c>
      <c r="P4903" s="6">
        <v>0</v>
      </c>
      <c r="Q4903" s="13">
        <v>0</v>
      </c>
      <c r="R4903" s="13">
        <v>0</v>
      </c>
      <c r="S4903" s="31">
        <v>18</v>
      </c>
      <c r="T4903" s="6">
        <f>VLOOKUP(E4903,'参数设置&amp;汇总'!S:U,3,0)</f>
        <v>1.1090400745573159E-2</v>
      </c>
      <c r="U4903" s="78">
        <f t="shared" si="380"/>
        <v>2.2180801491146318E-2</v>
      </c>
      <c r="V4903" s="13">
        <v>0.85000000000000009</v>
      </c>
      <c r="W4903" s="78">
        <f t="shared" si="382"/>
        <v>2.6095060577819195E-2</v>
      </c>
      <c r="X4903" s="1">
        <f>VLOOKUP(E4903,'渗透率、续签率'!AG:AJ,4,0)</f>
        <v>10037.5</v>
      </c>
      <c r="Y4903" s="1">
        <f t="shared" si="383"/>
        <v>261.92917054986015</v>
      </c>
      <c r="Z4903">
        <v>0</v>
      </c>
      <c r="AA4903" s="89">
        <f t="shared" si="384"/>
        <v>20075</v>
      </c>
      <c r="AH4903" s="37"/>
      <c r="AI4903" s="37"/>
      <c r="AK4903" s="37"/>
    </row>
    <row r="4904" spans="1:37" hidden="1">
      <c r="A4904" t="s">
        <v>64</v>
      </c>
      <c r="B4904" t="s">
        <v>2</v>
      </c>
      <c r="C4904" t="s">
        <v>3</v>
      </c>
      <c r="D4904" t="s">
        <v>116</v>
      </c>
      <c r="E4904" t="s">
        <v>525</v>
      </c>
      <c r="F4904" t="str">
        <f t="shared" si="381"/>
        <v>嘉兴市兴趣生活</v>
      </c>
      <c r="G4904" t="s">
        <v>79</v>
      </c>
      <c r="H4904" t="s">
        <v>205</v>
      </c>
      <c r="I4904" t="s">
        <v>68</v>
      </c>
      <c r="J4904">
        <v>133</v>
      </c>
      <c r="K4904">
        <v>0</v>
      </c>
      <c r="L4904" s="13">
        <f>VLOOKUP(C4904,'渗透率、续签率'!B:C,2,0)</f>
        <v>0.52100000000000002</v>
      </c>
      <c r="M4904" s="6">
        <v>0</v>
      </c>
      <c r="N4904">
        <v>44</v>
      </c>
      <c r="O4904">
        <v>0</v>
      </c>
      <c r="P4904" s="6">
        <v>0</v>
      </c>
      <c r="Q4904" s="13">
        <v>0</v>
      </c>
      <c r="R4904" s="13">
        <v>0</v>
      </c>
      <c r="S4904" s="31">
        <v>200</v>
      </c>
      <c r="T4904" s="6">
        <f>VLOOKUP(E4904,'参数设置&amp;汇总'!S:U,3,0)</f>
        <v>1.1090400745573159E-2</v>
      </c>
      <c r="U4904" s="78">
        <f t="shared" si="380"/>
        <v>0.487977632805219</v>
      </c>
      <c r="V4904" s="13">
        <v>0.85000000000000009</v>
      </c>
      <c r="W4904" s="78">
        <f t="shared" si="382"/>
        <v>0.57409133271202228</v>
      </c>
      <c r="X4904" s="1">
        <f>VLOOKUP(E4904,'渗透率、续签率'!AG:AJ,4,0)</f>
        <v>10037.5</v>
      </c>
      <c r="Y4904" s="1">
        <f t="shared" si="383"/>
        <v>5762.4417520969237</v>
      </c>
      <c r="Z4904">
        <v>5</v>
      </c>
      <c r="AA4904" s="89">
        <f t="shared" si="384"/>
        <v>441650</v>
      </c>
      <c r="AH4904" s="37"/>
      <c r="AI4904" s="37"/>
      <c r="AK4904" s="37"/>
    </row>
    <row r="4905" spans="1:37" hidden="1">
      <c r="A4905" t="s">
        <v>64</v>
      </c>
      <c r="B4905" t="s">
        <v>2</v>
      </c>
      <c r="C4905" t="s">
        <v>3</v>
      </c>
      <c r="D4905" t="s">
        <v>116</v>
      </c>
      <c r="E4905" t="s">
        <v>525</v>
      </c>
      <c r="F4905" t="str">
        <f t="shared" si="381"/>
        <v>嘉峪关市兴趣生活</v>
      </c>
      <c r="G4905" t="s">
        <v>132</v>
      </c>
      <c r="H4905" t="s">
        <v>206</v>
      </c>
      <c r="I4905" t="s">
        <v>70</v>
      </c>
      <c r="J4905">
        <v>11</v>
      </c>
      <c r="K4905">
        <v>0</v>
      </c>
      <c r="L4905" s="13">
        <f>VLOOKUP(C4905,'渗透率、续签率'!B:C,2,0)</f>
        <v>0.52100000000000002</v>
      </c>
      <c r="M4905" s="6">
        <v>0</v>
      </c>
      <c r="N4905">
        <v>1</v>
      </c>
      <c r="O4905">
        <v>0</v>
      </c>
      <c r="P4905" s="6">
        <v>0</v>
      </c>
      <c r="Q4905" s="13">
        <v>0</v>
      </c>
      <c r="R4905" s="13">
        <v>0</v>
      </c>
      <c r="S4905" s="31">
        <v>8</v>
      </c>
      <c r="T4905" s="6">
        <f>VLOOKUP(E4905,'参数设置&amp;汇总'!S:U,3,0)</f>
        <v>1.1090400745573159E-2</v>
      </c>
      <c r="U4905" s="78">
        <f t="shared" si="380"/>
        <v>1.1090400745573159E-2</v>
      </c>
      <c r="V4905" s="13">
        <v>0.85000000000000009</v>
      </c>
      <c r="W4905" s="78">
        <f t="shared" si="382"/>
        <v>1.3047530288909598E-2</v>
      </c>
      <c r="X4905" s="1">
        <f>VLOOKUP(E4905,'渗透率、续签率'!AG:AJ,4,0)</f>
        <v>10037.5</v>
      </c>
      <c r="Y4905" s="1">
        <f t="shared" si="383"/>
        <v>130.96458527493007</v>
      </c>
      <c r="Z4905">
        <v>0</v>
      </c>
      <c r="AA4905" s="89">
        <f t="shared" si="384"/>
        <v>10037.5</v>
      </c>
      <c r="AH4905" s="37"/>
      <c r="AI4905" s="37"/>
      <c r="AK4905" s="37"/>
    </row>
    <row r="4906" spans="1:37" hidden="1">
      <c r="A4906" t="s">
        <v>64</v>
      </c>
      <c r="B4906" t="s">
        <v>2</v>
      </c>
      <c r="C4906" t="s">
        <v>3</v>
      </c>
      <c r="D4906" t="s">
        <v>116</v>
      </c>
      <c r="E4906" t="s">
        <v>525</v>
      </c>
      <c r="F4906" t="str">
        <f t="shared" si="381"/>
        <v>四平市兴趣生活</v>
      </c>
      <c r="G4906" t="s">
        <v>188</v>
      </c>
      <c r="H4906" t="s">
        <v>207</v>
      </c>
      <c r="I4906" t="s">
        <v>70</v>
      </c>
      <c r="J4906">
        <v>23</v>
      </c>
      <c r="K4906">
        <v>0</v>
      </c>
      <c r="L4906" s="13">
        <f>VLOOKUP(C4906,'渗透率、续签率'!B:C,2,0)</f>
        <v>0.52100000000000002</v>
      </c>
      <c r="M4906" s="6">
        <v>0</v>
      </c>
      <c r="N4906">
        <v>2</v>
      </c>
      <c r="O4906">
        <v>0</v>
      </c>
      <c r="P4906" s="6">
        <v>0</v>
      </c>
      <c r="Q4906" s="13">
        <v>0</v>
      </c>
      <c r="R4906" s="13">
        <v>0</v>
      </c>
      <c r="S4906" s="31">
        <v>14</v>
      </c>
      <c r="T4906" s="6">
        <f>VLOOKUP(E4906,'参数设置&amp;汇总'!S:U,3,0)</f>
        <v>1.1090400745573159E-2</v>
      </c>
      <c r="U4906" s="78">
        <f t="shared" si="380"/>
        <v>2.2180801491146318E-2</v>
      </c>
      <c r="V4906" s="13">
        <v>0.85000000000000009</v>
      </c>
      <c r="W4906" s="78">
        <f t="shared" si="382"/>
        <v>2.6095060577819195E-2</v>
      </c>
      <c r="X4906" s="1">
        <f>VLOOKUP(E4906,'渗透率、续签率'!AG:AJ,4,0)</f>
        <v>10037.5</v>
      </c>
      <c r="Y4906" s="1">
        <f t="shared" si="383"/>
        <v>261.92917054986015</v>
      </c>
      <c r="Z4906">
        <v>0</v>
      </c>
      <c r="AA4906" s="89">
        <f t="shared" si="384"/>
        <v>20075</v>
      </c>
      <c r="AH4906" s="37"/>
      <c r="AI4906" s="37"/>
      <c r="AK4906" s="37"/>
    </row>
    <row r="4907" spans="1:37" hidden="1">
      <c r="A4907" t="s">
        <v>64</v>
      </c>
      <c r="B4907" t="s">
        <v>2</v>
      </c>
      <c r="C4907" t="s">
        <v>3</v>
      </c>
      <c r="D4907" t="s">
        <v>116</v>
      </c>
      <c r="E4907" t="s">
        <v>525</v>
      </c>
      <c r="F4907" t="str">
        <f t="shared" si="381"/>
        <v>固原市兴趣生活</v>
      </c>
      <c r="G4907" t="s">
        <v>129</v>
      </c>
      <c r="H4907" t="s">
        <v>208</v>
      </c>
      <c r="I4907" t="s">
        <v>70</v>
      </c>
      <c r="J4907">
        <v>7</v>
      </c>
      <c r="K4907">
        <v>0</v>
      </c>
      <c r="L4907" s="13">
        <f>VLOOKUP(C4907,'渗透率、续签率'!B:C,2,0)</f>
        <v>0.52100000000000002</v>
      </c>
      <c r="M4907" s="6">
        <v>0</v>
      </c>
      <c r="N4907">
        <v>1</v>
      </c>
      <c r="O4907">
        <v>0</v>
      </c>
      <c r="P4907" s="6">
        <v>0</v>
      </c>
      <c r="Q4907" s="13">
        <v>0</v>
      </c>
      <c r="R4907" s="13">
        <v>0</v>
      </c>
      <c r="S4907" s="31">
        <v>5</v>
      </c>
      <c r="T4907" s="6">
        <f>VLOOKUP(E4907,'参数设置&amp;汇总'!S:U,3,0)</f>
        <v>1.1090400745573159E-2</v>
      </c>
      <c r="U4907" s="78">
        <f t="shared" si="380"/>
        <v>1.1090400745573159E-2</v>
      </c>
      <c r="V4907" s="13">
        <v>0.85000000000000009</v>
      </c>
      <c r="W4907" s="78">
        <f t="shared" si="382"/>
        <v>1.3047530288909598E-2</v>
      </c>
      <c r="X4907" s="1">
        <f>VLOOKUP(E4907,'渗透率、续签率'!AG:AJ,4,0)</f>
        <v>10037.5</v>
      </c>
      <c r="Y4907" s="1">
        <f t="shared" si="383"/>
        <v>130.96458527493007</v>
      </c>
      <c r="Z4907">
        <v>0</v>
      </c>
      <c r="AA4907" s="89">
        <f t="shared" si="384"/>
        <v>10037.5</v>
      </c>
      <c r="AH4907" s="37"/>
      <c r="AI4907" s="37"/>
      <c r="AJ4907" s="1"/>
      <c r="AK4907" s="37"/>
    </row>
    <row r="4908" spans="1:37" hidden="1">
      <c r="A4908" t="s">
        <v>64</v>
      </c>
      <c r="B4908" t="s">
        <v>2</v>
      </c>
      <c r="C4908" t="s">
        <v>3</v>
      </c>
      <c r="D4908" t="s">
        <v>116</v>
      </c>
      <c r="E4908" t="s">
        <v>525</v>
      </c>
      <c r="F4908" t="str">
        <f t="shared" si="381"/>
        <v>图木舒克市兴趣生活</v>
      </c>
      <c r="G4908" t="s">
        <v>145</v>
      </c>
      <c r="H4908" t="s">
        <v>209</v>
      </c>
      <c r="I4908" t="s">
        <v>70</v>
      </c>
      <c r="J4908">
        <v>1</v>
      </c>
      <c r="K4908">
        <v>0</v>
      </c>
      <c r="L4908" s="13">
        <f>VLOOKUP(C4908,'渗透率、续签率'!B:C,2,0)</f>
        <v>0.52100000000000002</v>
      </c>
      <c r="M4908" s="6">
        <v>0</v>
      </c>
      <c r="N4908">
        <v>0</v>
      </c>
      <c r="O4908">
        <v>0</v>
      </c>
      <c r="P4908" s="6">
        <v>0</v>
      </c>
      <c r="Q4908" s="13">
        <v>0</v>
      </c>
      <c r="R4908" s="13">
        <v>0</v>
      </c>
      <c r="S4908" s="31">
        <v>1</v>
      </c>
      <c r="T4908" s="6">
        <f>VLOOKUP(E4908,'参数设置&amp;汇总'!S:U,3,0)</f>
        <v>1.1090400745573159E-2</v>
      </c>
      <c r="U4908" s="78">
        <f t="shared" si="380"/>
        <v>0</v>
      </c>
      <c r="V4908" s="13">
        <v>0.85000000000000009</v>
      </c>
      <c r="W4908" s="78">
        <f t="shared" si="382"/>
        <v>0</v>
      </c>
      <c r="X4908" s="1">
        <f>VLOOKUP(E4908,'渗透率、续签率'!AG:AJ,4,0)</f>
        <v>10037.5</v>
      </c>
      <c r="Y4908" s="1">
        <f t="shared" si="383"/>
        <v>0</v>
      </c>
      <c r="Z4908">
        <v>0</v>
      </c>
      <c r="AA4908" s="89">
        <f t="shared" si="384"/>
        <v>0</v>
      </c>
      <c r="AH4908" s="37"/>
      <c r="AI4908" s="37"/>
      <c r="AJ4908" s="1"/>
      <c r="AK4908" s="37"/>
    </row>
    <row r="4909" spans="1:37" hidden="1">
      <c r="A4909" t="s">
        <v>64</v>
      </c>
      <c r="B4909" t="s">
        <v>2</v>
      </c>
      <c r="C4909" t="s">
        <v>3</v>
      </c>
      <c r="D4909" t="s">
        <v>116</v>
      </c>
      <c r="E4909" t="s">
        <v>525</v>
      </c>
      <c r="F4909" t="str">
        <f t="shared" si="381"/>
        <v>塔城地区兴趣生活</v>
      </c>
      <c r="G4909" t="s">
        <v>145</v>
      </c>
      <c r="H4909" t="s">
        <v>210</v>
      </c>
      <c r="I4909" t="s">
        <v>70</v>
      </c>
      <c r="J4909">
        <v>1</v>
      </c>
      <c r="K4909">
        <v>0</v>
      </c>
      <c r="L4909" s="13">
        <f>VLOOKUP(C4909,'渗透率、续签率'!B:C,2,0)</f>
        <v>0.52100000000000002</v>
      </c>
      <c r="M4909" s="6">
        <v>0</v>
      </c>
      <c r="N4909">
        <v>0</v>
      </c>
      <c r="O4909">
        <v>0</v>
      </c>
      <c r="P4909" s="6">
        <v>0</v>
      </c>
      <c r="Q4909" s="13">
        <v>0</v>
      </c>
      <c r="R4909" s="13">
        <v>0</v>
      </c>
      <c r="S4909" s="31">
        <v>1</v>
      </c>
      <c r="T4909" s="6">
        <f>VLOOKUP(E4909,'参数设置&amp;汇总'!S:U,3,0)</f>
        <v>1.1090400745573159E-2</v>
      </c>
      <c r="U4909" s="78">
        <f t="shared" si="380"/>
        <v>0</v>
      </c>
      <c r="V4909" s="13">
        <v>0.85000000000000009</v>
      </c>
      <c r="W4909" s="78">
        <f t="shared" si="382"/>
        <v>0</v>
      </c>
      <c r="X4909" s="1">
        <f>VLOOKUP(E4909,'渗透率、续签率'!AG:AJ,4,0)</f>
        <v>10037.5</v>
      </c>
      <c r="Y4909" s="1">
        <f t="shared" si="383"/>
        <v>0</v>
      </c>
      <c r="Z4909">
        <v>0</v>
      </c>
      <c r="AA4909" s="89">
        <f t="shared" si="384"/>
        <v>0</v>
      </c>
      <c r="AH4909" s="37"/>
      <c r="AI4909" s="37"/>
      <c r="AJ4909" s="1"/>
      <c r="AK4909" s="37"/>
    </row>
    <row r="4910" spans="1:37" hidden="1">
      <c r="A4910" t="s">
        <v>64</v>
      </c>
      <c r="B4910" t="s">
        <v>2</v>
      </c>
      <c r="C4910" t="s">
        <v>3</v>
      </c>
      <c r="D4910" t="s">
        <v>116</v>
      </c>
      <c r="E4910" t="s">
        <v>525</v>
      </c>
      <c r="F4910" t="str">
        <f t="shared" si="381"/>
        <v>大兴安岭地区兴趣生活</v>
      </c>
      <c r="G4910" t="s">
        <v>118</v>
      </c>
      <c r="H4910" t="s">
        <v>211</v>
      </c>
      <c r="I4910" t="s">
        <v>70</v>
      </c>
      <c r="J4910">
        <v>3</v>
      </c>
      <c r="K4910">
        <v>0</v>
      </c>
      <c r="L4910" s="13">
        <f>VLOOKUP(C4910,'渗透率、续签率'!B:C,2,0)</f>
        <v>0.52100000000000002</v>
      </c>
      <c r="M4910" s="6">
        <v>0</v>
      </c>
      <c r="N4910">
        <v>0</v>
      </c>
      <c r="O4910">
        <v>0</v>
      </c>
      <c r="P4910" s="6">
        <v>0</v>
      </c>
      <c r="Q4910" s="13">
        <v>0</v>
      </c>
      <c r="R4910" s="13">
        <v>0</v>
      </c>
      <c r="S4910" s="31">
        <v>1</v>
      </c>
      <c r="T4910" s="6">
        <f>VLOOKUP(E4910,'参数设置&amp;汇总'!S:U,3,0)</f>
        <v>1.1090400745573159E-2</v>
      </c>
      <c r="U4910" s="78">
        <f t="shared" si="380"/>
        <v>0</v>
      </c>
      <c r="V4910" s="13">
        <v>0.85000000000000009</v>
      </c>
      <c r="W4910" s="78">
        <f t="shared" si="382"/>
        <v>0</v>
      </c>
      <c r="X4910" s="1">
        <f>VLOOKUP(E4910,'渗透率、续签率'!AG:AJ,4,0)</f>
        <v>10037.5</v>
      </c>
      <c r="Y4910" s="1">
        <f t="shared" si="383"/>
        <v>0</v>
      </c>
      <c r="Z4910">
        <v>0</v>
      </c>
      <c r="AA4910" s="89">
        <f t="shared" si="384"/>
        <v>0</v>
      </c>
      <c r="AH4910" s="37"/>
      <c r="AI4910" s="37"/>
      <c r="AJ4910" s="1"/>
      <c r="AK4910" s="37"/>
    </row>
    <row r="4911" spans="1:37" hidden="1">
      <c r="A4911" t="s">
        <v>64</v>
      </c>
      <c r="B4911" t="s">
        <v>2</v>
      </c>
      <c r="C4911" t="s">
        <v>3</v>
      </c>
      <c r="D4911" t="s">
        <v>116</v>
      </c>
      <c r="E4911" t="s">
        <v>525</v>
      </c>
      <c r="F4911" t="str">
        <f t="shared" si="381"/>
        <v>大同市兴趣生活</v>
      </c>
      <c r="G4911" t="s">
        <v>134</v>
      </c>
      <c r="H4911" t="s">
        <v>212</v>
      </c>
      <c r="I4911" t="s">
        <v>70</v>
      </c>
      <c r="J4911">
        <v>50</v>
      </c>
      <c r="K4911">
        <v>0</v>
      </c>
      <c r="L4911" s="13">
        <f>VLOOKUP(C4911,'渗透率、续签率'!B:C,2,0)</f>
        <v>0.52100000000000002</v>
      </c>
      <c r="M4911" s="6">
        <v>0</v>
      </c>
      <c r="N4911">
        <v>18</v>
      </c>
      <c r="O4911">
        <v>0</v>
      </c>
      <c r="P4911" s="6">
        <v>0</v>
      </c>
      <c r="Q4911" s="13">
        <v>0</v>
      </c>
      <c r="R4911" s="13">
        <v>0</v>
      </c>
      <c r="S4911" s="31">
        <v>71</v>
      </c>
      <c r="T4911" s="6">
        <f>VLOOKUP(E4911,'参数设置&amp;汇总'!S:U,3,0)</f>
        <v>1.1090400745573159E-2</v>
      </c>
      <c r="U4911" s="78">
        <f t="shared" si="380"/>
        <v>0.19962721342031686</v>
      </c>
      <c r="V4911" s="13">
        <v>0.85000000000000009</v>
      </c>
      <c r="W4911" s="78">
        <f t="shared" si="382"/>
        <v>0.23485554520037275</v>
      </c>
      <c r="X4911" s="1">
        <f>VLOOKUP(E4911,'渗透率、续签率'!AG:AJ,4,0)</f>
        <v>10037.5</v>
      </c>
      <c r="Y4911" s="1">
        <f t="shared" si="383"/>
        <v>2357.3625349487415</v>
      </c>
      <c r="Z4911">
        <v>0</v>
      </c>
      <c r="AA4911" s="89">
        <f t="shared" si="384"/>
        <v>180675</v>
      </c>
      <c r="AH4911" s="37"/>
      <c r="AI4911" s="37"/>
      <c r="AK4911" s="37"/>
    </row>
    <row r="4912" spans="1:37" hidden="1">
      <c r="A4912" t="s">
        <v>64</v>
      </c>
      <c r="B4912" t="s">
        <v>2</v>
      </c>
      <c r="C4912" t="s">
        <v>3</v>
      </c>
      <c r="D4912" t="s">
        <v>116</v>
      </c>
      <c r="E4912" t="s">
        <v>525</v>
      </c>
      <c r="F4912" t="str">
        <f t="shared" si="381"/>
        <v>大庆市兴趣生活</v>
      </c>
      <c r="G4912" t="s">
        <v>118</v>
      </c>
      <c r="H4912" t="s">
        <v>213</v>
      </c>
      <c r="I4912" t="s">
        <v>70</v>
      </c>
      <c r="J4912">
        <v>43</v>
      </c>
      <c r="K4912">
        <v>0</v>
      </c>
      <c r="L4912" s="13">
        <f>VLOOKUP(C4912,'渗透率、续签率'!B:C,2,0)</f>
        <v>0.52100000000000002</v>
      </c>
      <c r="M4912" s="6">
        <v>0</v>
      </c>
      <c r="N4912">
        <v>2</v>
      </c>
      <c r="O4912">
        <v>0</v>
      </c>
      <c r="P4912" s="6">
        <v>0</v>
      </c>
      <c r="Q4912" s="13">
        <v>0</v>
      </c>
      <c r="R4912" s="13">
        <v>0</v>
      </c>
      <c r="S4912" s="31">
        <v>29</v>
      </c>
      <c r="T4912" s="6">
        <f>VLOOKUP(E4912,'参数设置&amp;汇总'!S:U,3,0)</f>
        <v>1.1090400745573159E-2</v>
      </c>
      <c r="U4912" s="78">
        <f t="shared" si="380"/>
        <v>2.2180801491146318E-2</v>
      </c>
      <c r="V4912" s="13">
        <v>0.85000000000000009</v>
      </c>
      <c r="W4912" s="78">
        <f t="shared" si="382"/>
        <v>2.6095060577819195E-2</v>
      </c>
      <c r="X4912" s="1">
        <f>VLOOKUP(E4912,'渗透率、续签率'!AG:AJ,4,0)</f>
        <v>10037.5</v>
      </c>
      <c r="Y4912" s="1">
        <f t="shared" si="383"/>
        <v>261.92917054986015</v>
      </c>
      <c r="Z4912">
        <v>0</v>
      </c>
      <c r="AA4912" s="89">
        <f t="shared" si="384"/>
        <v>20075</v>
      </c>
      <c r="AH4912" s="37"/>
      <c r="AI4912" s="37"/>
      <c r="AJ4912" s="1"/>
      <c r="AK4912" s="37"/>
    </row>
    <row r="4913" spans="1:37" hidden="1">
      <c r="A4913" t="s">
        <v>64</v>
      </c>
      <c r="B4913" t="s">
        <v>2</v>
      </c>
      <c r="C4913" t="s">
        <v>3</v>
      </c>
      <c r="D4913" t="s">
        <v>116</v>
      </c>
      <c r="E4913" t="s">
        <v>525</v>
      </c>
      <c r="F4913" t="str">
        <f t="shared" si="381"/>
        <v>大理白族自治州兴趣生活</v>
      </c>
      <c r="G4913" t="s">
        <v>99</v>
      </c>
      <c r="H4913" t="s">
        <v>214</v>
      </c>
      <c r="I4913" t="s">
        <v>68</v>
      </c>
      <c r="J4913">
        <v>28</v>
      </c>
      <c r="K4913">
        <v>0</v>
      </c>
      <c r="L4913" s="13">
        <f>VLOOKUP(C4913,'渗透率、续签率'!B:C,2,0)</f>
        <v>0.52100000000000002</v>
      </c>
      <c r="M4913" s="6">
        <v>0</v>
      </c>
      <c r="N4913">
        <v>5</v>
      </c>
      <c r="O4913">
        <v>0</v>
      </c>
      <c r="P4913" s="6">
        <v>0</v>
      </c>
      <c r="Q4913" s="13">
        <v>0</v>
      </c>
      <c r="R4913" s="13">
        <v>0</v>
      </c>
      <c r="S4913" s="31">
        <v>26</v>
      </c>
      <c r="T4913" s="6">
        <f>VLOOKUP(E4913,'参数设置&amp;汇总'!S:U,3,0)</f>
        <v>1.1090400745573159E-2</v>
      </c>
      <c r="U4913" s="78">
        <f t="shared" si="380"/>
        <v>5.5452003727865795E-2</v>
      </c>
      <c r="V4913" s="13">
        <v>0.85000000000000009</v>
      </c>
      <c r="W4913" s="78">
        <f t="shared" si="382"/>
        <v>6.5237651444547989E-2</v>
      </c>
      <c r="X4913" s="1">
        <f>VLOOKUP(E4913,'渗透率、续签率'!AG:AJ,4,0)</f>
        <v>10037.5</v>
      </c>
      <c r="Y4913" s="1">
        <f t="shared" si="383"/>
        <v>654.82292637465048</v>
      </c>
      <c r="Z4913">
        <v>0</v>
      </c>
      <c r="AA4913" s="89">
        <f t="shared" si="384"/>
        <v>50187.5</v>
      </c>
      <c r="AH4913" s="37"/>
      <c r="AI4913" s="37"/>
      <c r="AJ4913" s="1"/>
      <c r="AK4913" s="37"/>
    </row>
    <row r="4914" spans="1:37" hidden="1">
      <c r="A4914" t="s">
        <v>64</v>
      </c>
      <c r="B4914" t="s">
        <v>2</v>
      </c>
      <c r="C4914" t="s">
        <v>3</v>
      </c>
      <c r="D4914" t="s">
        <v>116</v>
      </c>
      <c r="E4914" t="s">
        <v>525</v>
      </c>
      <c r="F4914" t="str">
        <f t="shared" si="381"/>
        <v>大连市兴趣生活</v>
      </c>
      <c r="G4914" t="s">
        <v>101</v>
      </c>
      <c r="H4914" t="s">
        <v>215</v>
      </c>
      <c r="I4914" t="s">
        <v>70</v>
      </c>
      <c r="J4914">
        <v>295</v>
      </c>
      <c r="K4914">
        <v>2</v>
      </c>
      <c r="L4914" s="13">
        <f>VLOOKUP(C4914,'渗透率、续签率'!B:C,2,0)</f>
        <v>0.52100000000000002</v>
      </c>
      <c r="M4914" s="6">
        <v>0.01</v>
      </c>
      <c r="N4914">
        <v>72</v>
      </c>
      <c r="O4914">
        <v>2</v>
      </c>
      <c r="P4914" s="6">
        <v>0.03</v>
      </c>
      <c r="Q4914" s="13">
        <v>7.0999999999999994E-2</v>
      </c>
      <c r="R4914" s="13">
        <v>4.8000000000000001E-2</v>
      </c>
      <c r="S4914" s="31">
        <v>340</v>
      </c>
      <c r="T4914" s="6">
        <f>VLOOKUP(E4914,'参数设置&amp;汇总'!S:U,3,0)</f>
        <v>1.1090400745573159E-2</v>
      </c>
      <c r="U4914" s="78">
        <f t="shared" si="380"/>
        <v>2</v>
      </c>
      <c r="V4914" s="13">
        <v>0.85000000000000009</v>
      </c>
      <c r="W4914" s="78">
        <f t="shared" si="382"/>
        <v>1.1270588235294117</v>
      </c>
      <c r="X4914" s="1">
        <f>VLOOKUP(E4914,'渗透率、续签率'!AG:AJ,4,0)</f>
        <v>10037.5</v>
      </c>
      <c r="Y4914" s="1">
        <f t="shared" si="383"/>
        <v>11312.85294117647</v>
      </c>
      <c r="Z4914">
        <v>26</v>
      </c>
      <c r="AA4914" s="89">
        <f t="shared" si="384"/>
        <v>722700</v>
      </c>
      <c r="AH4914" s="37"/>
      <c r="AI4914" s="37"/>
      <c r="AJ4914" s="1"/>
      <c r="AK4914" s="37"/>
    </row>
    <row r="4915" spans="1:37" hidden="1">
      <c r="A4915" t="s">
        <v>64</v>
      </c>
      <c r="B4915" t="s">
        <v>2</v>
      </c>
      <c r="C4915" t="s">
        <v>3</v>
      </c>
      <c r="D4915" t="s">
        <v>116</v>
      </c>
      <c r="E4915" t="s">
        <v>525</v>
      </c>
      <c r="F4915" t="str">
        <f t="shared" si="381"/>
        <v>天水市兴趣生活</v>
      </c>
      <c r="G4915" t="s">
        <v>132</v>
      </c>
      <c r="H4915" t="s">
        <v>216</v>
      </c>
      <c r="I4915" t="s">
        <v>70</v>
      </c>
      <c r="J4915">
        <v>19</v>
      </c>
      <c r="K4915">
        <v>0</v>
      </c>
      <c r="L4915" s="13">
        <f>VLOOKUP(C4915,'渗透率、续签率'!B:C,2,0)</f>
        <v>0.52100000000000002</v>
      </c>
      <c r="M4915" s="6">
        <v>0</v>
      </c>
      <c r="N4915">
        <v>1</v>
      </c>
      <c r="O4915">
        <v>0</v>
      </c>
      <c r="P4915" s="6">
        <v>0</v>
      </c>
      <c r="Q4915" s="13">
        <v>0</v>
      </c>
      <c r="R4915" s="13">
        <v>0</v>
      </c>
      <c r="S4915" s="31">
        <v>13</v>
      </c>
      <c r="T4915" s="6">
        <f>VLOOKUP(E4915,'参数设置&amp;汇总'!S:U,3,0)</f>
        <v>1.1090400745573159E-2</v>
      </c>
      <c r="U4915" s="78">
        <f t="shared" si="380"/>
        <v>1.1090400745573159E-2</v>
      </c>
      <c r="V4915" s="13">
        <v>0.85000000000000009</v>
      </c>
      <c r="W4915" s="78">
        <f t="shared" si="382"/>
        <v>1.3047530288909598E-2</v>
      </c>
      <c r="X4915" s="1">
        <f>VLOOKUP(E4915,'渗透率、续签率'!AG:AJ,4,0)</f>
        <v>10037.5</v>
      </c>
      <c r="Y4915" s="1">
        <f t="shared" si="383"/>
        <v>130.96458527493007</v>
      </c>
      <c r="Z4915">
        <v>0</v>
      </c>
      <c r="AA4915" s="89">
        <f t="shared" si="384"/>
        <v>10037.5</v>
      </c>
      <c r="AH4915" s="37"/>
      <c r="AI4915" s="37"/>
      <c r="AJ4915" s="1"/>
      <c r="AK4915" s="37"/>
    </row>
    <row r="4916" spans="1:37" hidden="1">
      <c r="A4916" t="s">
        <v>64</v>
      </c>
      <c r="B4916" t="s">
        <v>2</v>
      </c>
      <c r="C4916" t="s">
        <v>3</v>
      </c>
      <c r="D4916" t="s">
        <v>116</v>
      </c>
      <c r="E4916" t="s">
        <v>525</v>
      </c>
      <c r="F4916" t="str">
        <f t="shared" si="381"/>
        <v>天门市兴趣生活</v>
      </c>
      <c r="G4916" t="s">
        <v>81</v>
      </c>
      <c r="H4916" t="s">
        <v>217</v>
      </c>
      <c r="I4916" t="s">
        <v>68</v>
      </c>
      <c r="J4916">
        <v>13</v>
      </c>
      <c r="K4916">
        <v>0</v>
      </c>
      <c r="L4916" s="13">
        <f>VLOOKUP(C4916,'渗透率、续签率'!B:C,2,0)</f>
        <v>0.52100000000000002</v>
      </c>
      <c r="M4916" s="6">
        <v>0</v>
      </c>
      <c r="N4916">
        <v>2</v>
      </c>
      <c r="O4916">
        <v>0</v>
      </c>
      <c r="P4916" s="6">
        <v>0</v>
      </c>
      <c r="Q4916" s="13">
        <v>0</v>
      </c>
      <c r="R4916" s="13">
        <v>0</v>
      </c>
      <c r="S4916" s="31">
        <v>12</v>
      </c>
      <c r="T4916" s="6">
        <f>VLOOKUP(E4916,'参数设置&amp;汇总'!S:U,3,0)</f>
        <v>1.1090400745573159E-2</v>
      </c>
      <c r="U4916" s="78">
        <f t="shared" si="380"/>
        <v>2.2180801491146318E-2</v>
      </c>
      <c r="V4916" s="13">
        <v>0.85000000000000009</v>
      </c>
      <c r="W4916" s="78">
        <f t="shared" si="382"/>
        <v>2.6095060577819195E-2</v>
      </c>
      <c r="X4916" s="1">
        <f>VLOOKUP(E4916,'渗透率、续签率'!AG:AJ,4,0)</f>
        <v>10037.5</v>
      </c>
      <c r="Y4916" s="1">
        <f t="shared" si="383"/>
        <v>261.92917054986015</v>
      </c>
      <c r="Z4916">
        <v>0</v>
      </c>
      <c r="AA4916" s="89">
        <f t="shared" si="384"/>
        <v>20075</v>
      </c>
      <c r="AH4916" s="37"/>
      <c r="AI4916" s="37"/>
      <c r="AK4916" s="37"/>
    </row>
    <row r="4917" spans="1:37" hidden="1">
      <c r="A4917" t="s">
        <v>64</v>
      </c>
      <c r="B4917" t="s">
        <v>2</v>
      </c>
      <c r="C4917" t="s">
        <v>3</v>
      </c>
      <c r="D4917" t="s">
        <v>116</v>
      </c>
      <c r="E4917" t="s">
        <v>525</v>
      </c>
      <c r="F4917" t="str">
        <f t="shared" si="381"/>
        <v>太原市兴趣生活</v>
      </c>
      <c r="G4917" t="s">
        <v>134</v>
      </c>
      <c r="H4917" t="s">
        <v>218</v>
      </c>
      <c r="I4917" t="s">
        <v>70</v>
      </c>
      <c r="J4917">
        <v>138</v>
      </c>
      <c r="K4917">
        <v>7</v>
      </c>
      <c r="L4917" s="13">
        <f>VLOOKUP(C4917,'渗透率、续签率'!B:C,2,0)</f>
        <v>0.52100000000000002</v>
      </c>
      <c r="M4917" s="6">
        <v>0.05</v>
      </c>
      <c r="N4917">
        <v>77</v>
      </c>
      <c r="O4917">
        <v>7</v>
      </c>
      <c r="P4917" s="6">
        <v>0.09</v>
      </c>
      <c r="Q4917" s="13">
        <v>0.27100000000000002</v>
      </c>
      <c r="R4917" s="13">
        <v>0.18099999999999999</v>
      </c>
      <c r="S4917" s="31">
        <v>486</v>
      </c>
      <c r="T4917" s="6">
        <f>VLOOKUP(E4917,'参数设置&amp;汇总'!S:U,3,0)</f>
        <v>1.1090400745573159E-2</v>
      </c>
      <c r="U4917" s="78">
        <f t="shared" si="380"/>
        <v>7</v>
      </c>
      <c r="V4917" s="13">
        <v>0.85000000000000009</v>
      </c>
      <c r="W4917" s="78">
        <f t="shared" si="382"/>
        <v>3.9447058823529404</v>
      </c>
      <c r="X4917" s="1">
        <f>VLOOKUP(E4917,'渗透率、续签率'!AG:AJ,4,0)</f>
        <v>10037.5</v>
      </c>
      <c r="Y4917" s="1">
        <f t="shared" si="383"/>
        <v>39594.985294117636</v>
      </c>
      <c r="Z4917">
        <v>18</v>
      </c>
      <c r="AA4917" s="89">
        <f t="shared" si="384"/>
        <v>772887.5</v>
      </c>
      <c r="AH4917" s="37"/>
      <c r="AI4917" s="37"/>
      <c r="AJ4917" s="1"/>
      <c r="AK4917" s="37"/>
    </row>
    <row r="4918" spans="1:37" hidden="1">
      <c r="A4918" t="s">
        <v>64</v>
      </c>
      <c r="B4918" t="s">
        <v>2</v>
      </c>
      <c r="C4918" t="s">
        <v>3</v>
      </c>
      <c r="D4918" t="s">
        <v>116</v>
      </c>
      <c r="E4918" t="s">
        <v>525</v>
      </c>
      <c r="F4918" t="str">
        <f t="shared" si="381"/>
        <v>威海市兴趣生活</v>
      </c>
      <c r="G4918" t="s">
        <v>103</v>
      </c>
      <c r="H4918" t="s">
        <v>219</v>
      </c>
      <c r="I4918" t="s">
        <v>70</v>
      </c>
      <c r="J4918">
        <v>67</v>
      </c>
      <c r="K4918">
        <v>0</v>
      </c>
      <c r="L4918" s="13">
        <f>VLOOKUP(C4918,'渗透率、续签率'!B:C,2,0)</f>
        <v>0.52100000000000002</v>
      </c>
      <c r="M4918" s="6">
        <v>0</v>
      </c>
      <c r="N4918">
        <v>7</v>
      </c>
      <c r="O4918">
        <v>0</v>
      </c>
      <c r="P4918" s="6">
        <v>0</v>
      </c>
      <c r="Q4918" s="13">
        <v>0</v>
      </c>
      <c r="R4918" s="13">
        <v>0</v>
      </c>
      <c r="S4918" s="31">
        <v>51</v>
      </c>
      <c r="T4918" s="6">
        <f>VLOOKUP(E4918,'参数设置&amp;汇总'!S:U,3,0)</f>
        <v>1.1090400745573159E-2</v>
      </c>
      <c r="U4918" s="78">
        <f t="shared" si="380"/>
        <v>7.7632805219012113E-2</v>
      </c>
      <c r="V4918" s="13">
        <v>0.85000000000000009</v>
      </c>
      <c r="W4918" s="78">
        <f t="shared" si="382"/>
        <v>9.1332712022367188E-2</v>
      </c>
      <c r="X4918" s="1">
        <f>VLOOKUP(E4918,'渗透率、续签率'!AG:AJ,4,0)</f>
        <v>10037.5</v>
      </c>
      <c r="Y4918" s="1">
        <f t="shared" si="383"/>
        <v>916.75209692451062</v>
      </c>
      <c r="Z4918">
        <v>0</v>
      </c>
      <c r="AA4918" s="89">
        <f t="shared" si="384"/>
        <v>70262.5</v>
      </c>
      <c r="AH4918" s="37"/>
      <c r="AI4918" s="37"/>
      <c r="AJ4918" s="1"/>
      <c r="AK4918" s="37"/>
    </row>
    <row r="4919" spans="1:37" hidden="1">
      <c r="A4919" t="s">
        <v>64</v>
      </c>
      <c r="B4919" t="s">
        <v>2</v>
      </c>
      <c r="C4919" t="s">
        <v>3</v>
      </c>
      <c r="D4919" t="s">
        <v>116</v>
      </c>
      <c r="E4919" t="s">
        <v>525</v>
      </c>
      <c r="F4919" t="str">
        <f t="shared" si="381"/>
        <v>娄底市兴趣生活</v>
      </c>
      <c r="G4919" t="s">
        <v>113</v>
      </c>
      <c r="H4919" t="s">
        <v>220</v>
      </c>
      <c r="I4919" t="s">
        <v>68</v>
      </c>
      <c r="J4919">
        <v>61</v>
      </c>
      <c r="K4919">
        <v>0</v>
      </c>
      <c r="L4919" s="13">
        <f>VLOOKUP(C4919,'渗透率、续签率'!B:C,2,0)</f>
        <v>0.52100000000000002</v>
      </c>
      <c r="M4919" s="6">
        <v>0</v>
      </c>
      <c r="N4919">
        <v>12</v>
      </c>
      <c r="O4919">
        <v>0</v>
      </c>
      <c r="P4919" s="6">
        <v>0</v>
      </c>
      <c r="Q4919" s="13">
        <v>0</v>
      </c>
      <c r="R4919" s="13">
        <v>0</v>
      </c>
      <c r="S4919" s="31">
        <v>56</v>
      </c>
      <c r="T4919" s="6">
        <f>VLOOKUP(E4919,'参数设置&amp;汇总'!S:U,3,0)</f>
        <v>1.1090400745573159E-2</v>
      </c>
      <c r="U4919" s="78">
        <f t="shared" si="380"/>
        <v>0.13308480894687791</v>
      </c>
      <c r="V4919" s="13">
        <v>0.85000000000000009</v>
      </c>
      <c r="W4919" s="78">
        <f t="shared" si="382"/>
        <v>0.15657036346691516</v>
      </c>
      <c r="X4919" s="1">
        <f>VLOOKUP(E4919,'渗透率、续签率'!AG:AJ,4,0)</f>
        <v>10037.5</v>
      </c>
      <c r="Y4919" s="1">
        <f t="shared" si="383"/>
        <v>1571.5750232991609</v>
      </c>
      <c r="Z4919">
        <v>0</v>
      </c>
      <c r="AA4919" s="89">
        <f t="shared" si="384"/>
        <v>120450</v>
      </c>
      <c r="AH4919" s="37"/>
      <c r="AI4919" s="37"/>
      <c r="AJ4919" s="1"/>
      <c r="AK4919" s="37"/>
    </row>
    <row r="4920" spans="1:37" hidden="1">
      <c r="A4920" t="s">
        <v>64</v>
      </c>
      <c r="B4920" t="s">
        <v>2</v>
      </c>
      <c r="C4920" t="s">
        <v>3</v>
      </c>
      <c r="D4920" t="s">
        <v>116</v>
      </c>
      <c r="E4920" t="s">
        <v>525</v>
      </c>
      <c r="F4920" t="str">
        <f t="shared" si="381"/>
        <v>孝感市兴趣生活</v>
      </c>
      <c r="G4920" t="s">
        <v>81</v>
      </c>
      <c r="H4920" t="s">
        <v>221</v>
      </c>
      <c r="I4920" t="s">
        <v>68</v>
      </c>
      <c r="J4920">
        <v>35</v>
      </c>
      <c r="K4920">
        <v>0</v>
      </c>
      <c r="L4920" s="13">
        <f>VLOOKUP(C4920,'渗透率、续签率'!B:C,2,0)</f>
        <v>0.52100000000000002</v>
      </c>
      <c r="M4920" s="6">
        <v>0</v>
      </c>
      <c r="N4920">
        <v>4</v>
      </c>
      <c r="O4920">
        <v>0</v>
      </c>
      <c r="P4920" s="6">
        <v>0</v>
      </c>
      <c r="Q4920" s="13">
        <v>0</v>
      </c>
      <c r="R4920" s="13">
        <v>0</v>
      </c>
      <c r="S4920" s="31">
        <v>29</v>
      </c>
      <c r="T4920" s="6">
        <f>VLOOKUP(E4920,'参数设置&amp;汇总'!S:U,3,0)</f>
        <v>1.1090400745573159E-2</v>
      </c>
      <c r="U4920" s="78">
        <f t="shared" si="380"/>
        <v>4.4361602982292636E-2</v>
      </c>
      <c r="V4920" s="13">
        <v>0.85000000000000009</v>
      </c>
      <c r="W4920" s="78">
        <f t="shared" si="382"/>
        <v>5.219012115563839E-2</v>
      </c>
      <c r="X4920" s="1">
        <f>VLOOKUP(E4920,'渗透率、续签率'!AG:AJ,4,0)</f>
        <v>10037.5</v>
      </c>
      <c r="Y4920" s="1">
        <f t="shared" si="383"/>
        <v>523.85834109972029</v>
      </c>
      <c r="Z4920">
        <v>0</v>
      </c>
      <c r="AA4920" s="89">
        <f t="shared" si="384"/>
        <v>40150</v>
      </c>
      <c r="AH4920" s="37"/>
      <c r="AI4920" s="37"/>
      <c r="AJ4920" s="1"/>
      <c r="AK4920" s="37"/>
    </row>
    <row r="4921" spans="1:37" hidden="1">
      <c r="A4921" t="s">
        <v>64</v>
      </c>
      <c r="B4921" t="s">
        <v>2</v>
      </c>
      <c r="C4921" t="s">
        <v>3</v>
      </c>
      <c r="D4921" t="s">
        <v>116</v>
      </c>
      <c r="E4921" t="s">
        <v>525</v>
      </c>
      <c r="F4921" t="str">
        <f t="shared" si="381"/>
        <v>宁德市兴趣生活</v>
      </c>
      <c r="G4921" t="s">
        <v>92</v>
      </c>
      <c r="H4921" t="s">
        <v>222</v>
      </c>
      <c r="I4921" t="s">
        <v>68</v>
      </c>
      <c r="J4921">
        <v>44</v>
      </c>
      <c r="K4921">
        <v>0</v>
      </c>
      <c r="L4921" s="13">
        <f>VLOOKUP(C4921,'渗透率、续签率'!B:C,2,0)</f>
        <v>0.52100000000000002</v>
      </c>
      <c r="M4921" s="6">
        <v>0</v>
      </c>
      <c r="N4921">
        <v>1</v>
      </c>
      <c r="O4921">
        <v>0</v>
      </c>
      <c r="P4921" s="6">
        <v>0</v>
      </c>
      <c r="Q4921" s="13">
        <v>0</v>
      </c>
      <c r="R4921" s="13">
        <v>0</v>
      </c>
      <c r="S4921" s="31">
        <v>25</v>
      </c>
      <c r="T4921" s="6">
        <f>VLOOKUP(E4921,'参数设置&amp;汇总'!S:U,3,0)</f>
        <v>1.1090400745573159E-2</v>
      </c>
      <c r="U4921" s="78">
        <f t="shared" si="380"/>
        <v>1.1090400745573159E-2</v>
      </c>
      <c r="V4921" s="13">
        <v>0.85000000000000009</v>
      </c>
      <c r="W4921" s="78">
        <f t="shared" si="382"/>
        <v>1.3047530288909598E-2</v>
      </c>
      <c r="X4921" s="1">
        <f>VLOOKUP(E4921,'渗透率、续签率'!AG:AJ,4,0)</f>
        <v>10037.5</v>
      </c>
      <c r="Y4921" s="1">
        <f t="shared" si="383"/>
        <v>130.96458527493007</v>
      </c>
      <c r="Z4921">
        <v>1</v>
      </c>
      <c r="AA4921" s="89">
        <f t="shared" si="384"/>
        <v>10037.5</v>
      </c>
      <c r="AH4921" s="37"/>
      <c r="AI4921" s="37"/>
      <c r="AJ4921" s="1"/>
      <c r="AK4921" s="37"/>
    </row>
    <row r="4922" spans="1:37" hidden="1">
      <c r="A4922" t="s">
        <v>64</v>
      </c>
      <c r="B4922" t="s">
        <v>2</v>
      </c>
      <c r="C4922" t="s">
        <v>3</v>
      </c>
      <c r="D4922" t="s">
        <v>116</v>
      </c>
      <c r="E4922" t="s">
        <v>525</v>
      </c>
      <c r="F4922" t="str">
        <f t="shared" si="381"/>
        <v>安庆市兴趣生活</v>
      </c>
      <c r="G4922" t="s">
        <v>94</v>
      </c>
      <c r="H4922" t="s">
        <v>223</v>
      </c>
      <c r="I4922" t="s">
        <v>68</v>
      </c>
      <c r="J4922">
        <v>82</v>
      </c>
      <c r="K4922">
        <v>0</v>
      </c>
      <c r="L4922" s="13">
        <f>VLOOKUP(C4922,'渗透率、续签率'!B:C,2,0)</f>
        <v>0.52100000000000002</v>
      </c>
      <c r="M4922" s="6">
        <v>0</v>
      </c>
      <c r="N4922">
        <v>2</v>
      </c>
      <c r="O4922">
        <v>0</v>
      </c>
      <c r="P4922" s="6">
        <v>0</v>
      </c>
      <c r="Q4922" s="13">
        <v>0</v>
      </c>
      <c r="R4922" s="13">
        <v>0</v>
      </c>
      <c r="S4922" s="31">
        <v>40</v>
      </c>
      <c r="T4922" s="6">
        <f>VLOOKUP(E4922,'参数设置&amp;汇总'!S:U,3,0)</f>
        <v>1.1090400745573159E-2</v>
      </c>
      <c r="U4922" s="78">
        <f t="shared" si="380"/>
        <v>2.2180801491146318E-2</v>
      </c>
      <c r="V4922" s="13">
        <v>0.85000000000000009</v>
      </c>
      <c r="W4922" s="78">
        <f t="shared" si="382"/>
        <v>2.6095060577819195E-2</v>
      </c>
      <c r="X4922" s="1">
        <f>VLOOKUP(E4922,'渗透率、续签率'!AG:AJ,4,0)</f>
        <v>10037.5</v>
      </c>
      <c r="Y4922" s="1">
        <f t="shared" si="383"/>
        <v>261.92917054986015</v>
      </c>
      <c r="Z4922">
        <v>2</v>
      </c>
      <c r="AA4922" s="89">
        <f t="shared" si="384"/>
        <v>20075</v>
      </c>
      <c r="AH4922" s="37"/>
      <c r="AI4922" s="37"/>
      <c r="AJ4922" s="1"/>
      <c r="AK4922" s="37"/>
    </row>
    <row r="4923" spans="1:37" hidden="1">
      <c r="A4923" t="s">
        <v>64</v>
      </c>
      <c r="B4923" t="s">
        <v>2</v>
      </c>
      <c r="C4923" t="s">
        <v>3</v>
      </c>
      <c r="D4923" t="s">
        <v>116</v>
      </c>
      <c r="E4923" t="s">
        <v>525</v>
      </c>
      <c r="F4923" t="str">
        <f t="shared" si="381"/>
        <v>安康市兴趣生活</v>
      </c>
      <c r="G4923" t="s">
        <v>108</v>
      </c>
      <c r="H4923" t="s">
        <v>224</v>
      </c>
      <c r="I4923" t="s">
        <v>70</v>
      </c>
      <c r="J4923">
        <v>26</v>
      </c>
      <c r="K4923">
        <v>0</v>
      </c>
      <c r="L4923" s="13">
        <f>VLOOKUP(C4923,'渗透率、续签率'!B:C,2,0)</f>
        <v>0.52100000000000002</v>
      </c>
      <c r="M4923" s="6">
        <v>0</v>
      </c>
      <c r="N4923">
        <v>0</v>
      </c>
      <c r="O4923">
        <v>0</v>
      </c>
      <c r="P4923" s="6">
        <v>0</v>
      </c>
      <c r="Q4923" s="13">
        <v>0</v>
      </c>
      <c r="R4923" s="13">
        <v>0</v>
      </c>
      <c r="S4923" s="31">
        <v>15</v>
      </c>
      <c r="T4923" s="6">
        <f>VLOOKUP(E4923,'参数设置&amp;汇总'!S:U,3,0)</f>
        <v>1.1090400745573159E-2</v>
      </c>
      <c r="U4923" s="78">
        <f t="shared" si="380"/>
        <v>0</v>
      </c>
      <c r="V4923" s="13">
        <v>0.85000000000000009</v>
      </c>
      <c r="W4923" s="78">
        <f t="shared" si="382"/>
        <v>0</v>
      </c>
      <c r="X4923" s="1">
        <f>VLOOKUP(E4923,'渗透率、续签率'!AG:AJ,4,0)</f>
        <v>10037.5</v>
      </c>
      <c r="Y4923" s="1">
        <f t="shared" si="383"/>
        <v>0</v>
      </c>
      <c r="Z4923">
        <v>1</v>
      </c>
      <c r="AA4923" s="89">
        <f t="shared" si="384"/>
        <v>0</v>
      </c>
      <c r="AH4923" s="37"/>
      <c r="AI4923" s="37"/>
      <c r="AJ4923" s="1"/>
      <c r="AK4923" s="37"/>
    </row>
    <row r="4924" spans="1:37" hidden="1">
      <c r="A4924" t="s">
        <v>64</v>
      </c>
      <c r="B4924" t="s">
        <v>2</v>
      </c>
      <c r="C4924" t="s">
        <v>3</v>
      </c>
      <c r="D4924" t="s">
        <v>116</v>
      </c>
      <c r="E4924" t="s">
        <v>525</v>
      </c>
      <c r="F4924" t="str">
        <f t="shared" si="381"/>
        <v>安阳市兴趣生活</v>
      </c>
      <c r="G4924" t="s">
        <v>110</v>
      </c>
      <c r="H4924" t="s">
        <v>225</v>
      </c>
      <c r="I4924" t="s">
        <v>70</v>
      </c>
      <c r="J4924">
        <v>68</v>
      </c>
      <c r="K4924">
        <v>0</v>
      </c>
      <c r="L4924" s="13">
        <f>VLOOKUP(C4924,'渗透率、续签率'!B:C,2,0)</f>
        <v>0.52100000000000002</v>
      </c>
      <c r="M4924" s="6">
        <v>0</v>
      </c>
      <c r="N4924">
        <v>14</v>
      </c>
      <c r="O4924">
        <v>0</v>
      </c>
      <c r="P4924" s="6">
        <v>0</v>
      </c>
      <c r="Q4924" s="13">
        <v>0</v>
      </c>
      <c r="R4924" s="13">
        <v>0</v>
      </c>
      <c r="S4924" s="31">
        <v>76</v>
      </c>
      <c r="T4924" s="6">
        <f>VLOOKUP(E4924,'参数设置&amp;汇总'!S:U,3,0)</f>
        <v>1.1090400745573159E-2</v>
      </c>
      <c r="U4924" s="78">
        <f t="shared" si="380"/>
        <v>0.15526561043802423</v>
      </c>
      <c r="V4924" s="13">
        <v>0.85000000000000009</v>
      </c>
      <c r="W4924" s="78">
        <f t="shared" si="382"/>
        <v>0.18266542404473438</v>
      </c>
      <c r="X4924" s="1">
        <f>VLOOKUP(E4924,'渗透率、续签率'!AG:AJ,4,0)</f>
        <v>10037.5</v>
      </c>
      <c r="Y4924" s="1">
        <f t="shared" si="383"/>
        <v>1833.5041938490212</v>
      </c>
      <c r="Z4924">
        <v>1</v>
      </c>
      <c r="AA4924" s="89">
        <f t="shared" si="384"/>
        <v>140525</v>
      </c>
      <c r="AH4924" s="37"/>
      <c r="AI4924" s="37"/>
      <c r="AJ4924" s="1"/>
      <c r="AK4924" s="37"/>
    </row>
    <row r="4925" spans="1:37" hidden="1">
      <c r="A4925" t="s">
        <v>64</v>
      </c>
      <c r="B4925" t="s">
        <v>2</v>
      </c>
      <c r="C4925" t="s">
        <v>3</v>
      </c>
      <c r="D4925" t="s">
        <v>116</v>
      </c>
      <c r="E4925" t="s">
        <v>525</v>
      </c>
      <c r="F4925" t="str">
        <f t="shared" si="381"/>
        <v>安顺市兴趣生活</v>
      </c>
      <c r="G4925" t="s">
        <v>167</v>
      </c>
      <c r="H4925" t="s">
        <v>226</v>
      </c>
      <c r="I4925" t="s">
        <v>70</v>
      </c>
      <c r="J4925">
        <v>24</v>
      </c>
      <c r="K4925">
        <v>0</v>
      </c>
      <c r="L4925" s="13">
        <f>VLOOKUP(C4925,'渗透率、续签率'!B:C,2,0)</f>
        <v>0.52100000000000002</v>
      </c>
      <c r="M4925" s="6">
        <v>0</v>
      </c>
      <c r="N4925">
        <v>6</v>
      </c>
      <c r="O4925">
        <v>0</v>
      </c>
      <c r="P4925" s="6">
        <v>0</v>
      </c>
      <c r="Q4925" s="13">
        <v>0</v>
      </c>
      <c r="R4925" s="13">
        <v>0</v>
      </c>
      <c r="S4925" s="31">
        <v>19</v>
      </c>
      <c r="T4925" s="6">
        <f>VLOOKUP(E4925,'参数设置&amp;汇总'!S:U,3,0)</f>
        <v>1.1090400745573159E-2</v>
      </c>
      <c r="U4925" s="78">
        <f t="shared" si="380"/>
        <v>6.6542404473438954E-2</v>
      </c>
      <c r="V4925" s="13">
        <v>0.85000000000000009</v>
      </c>
      <c r="W4925" s="78">
        <f t="shared" si="382"/>
        <v>7.8285181733457582E-2</v>
      </c>
      <c r="X4925" s="1">
        <f>VLOOKUP(E4925,'渗透率、续签率'!AG:AJ,4,0)</f>
        <v>10037.5</v>
      </c>
      <c r="Y4925" s="1">
        <f t="shared" si="383"/>
        <v>785.78751164958044</v>
      </c>
      <c r="Z4925">
        <v>2</v>
      </c>
      <c r="AA4925" s="89">
        <f t="shared" si="384"/>
        <v>60225</v>
      </c>
      <c r="AH4925" s="37"/>
      <c r="AI4925" s="37"/>
      <c r="AJ4925" s="1"/>
      <c r="AK4925" s="37"/>
    </row>
    <row r="4926" spans="1:37" hidden="1">
      <c r="A4926" t="s">
        <v>64</v>
      </c>
      <c r="B4926" t="s">
        <v>2</v>
      </c>
      <c r="C4926" t="s">
        <v>3</v>
      </c>
      <c r="D4926" t="s">
        <v>116</v>
      </c>
      <c r="E4926" t="s">
        <v>525</v>
      </c>
      <c r="F4926" t="str">
        <f t="shared" si="381"/>
        <v>定安县兴趣生活</v>
      </c>
      <c r="G4926" t="s">
        <v>120</v>
      </c>
      <c r="H4926" t="s">
        <v>227</v>
      </c>
      <c r="I4926" t="s">
        <v>68</v>
      </c>
      <c r="J4926">
        <v>1</v>
      </c>
      <c r="K4926">
        <v>0</v>
      </c>
      <c r="L4926" s="13">
        <f>VLOOKUP(C4926,'渗透率、续签率'!B:C,2,0)</f>
        <v>0.52100000000000002</v>
      </c>
      <c r="M4926" s="6">
        <v>0</v>
      </c>
      <c r="N4926">
        <v>0</v>
      </c>
      <c r="O4926">
        <v>0</v>
      </c>
      <c r="P4926" s="6">
        <v>0</v>
      </c>
      <c r="Q4926" s="13">
        <v>0</v>
      </c>
      <c r="R4926" s="13">
        <v>0</v>
      </c>
      <c r="S4926" s="31">
        <v>0</v>
      </c>
      <c r="T4926" s="6">
        <f>VLOOKUP(E4926,'参数设置&amp;汇总'!S:U,3,0)</f>
        <v>1.1090400745573159E-2</v>
      </c>
      <c r="U4926" s="78">
        <f t="shared" si="380"/>
        <v>0</v>
      </c>
      <c r="V4926" s="13">
        <v>0.85000000000000009</v>
      </c>
      <c r="W4926" s="78">
        <f t="shared" si="382"/>
        <v>0</v>
      </c>
      <c r="X4926" s="1">
        <f>VLOOKUP(E4926,'渗透率、续签率'!AG:AJ,4,0)</f>
        <v>10037.5</v>
      </c>
      <c r="Y4926" s="1">
        <f t="shared" si="383"/>
        <v>0</v>
      </c>
      <c r="Z4926">
        <v>0</v>
      </c>
      <c r="AA4926" s="89">
        <f t="shared" si="384"/>
        <v>0</v>
      </c>
      <c r="AH4926" s="37"/>
      <c r="AI4926" s="37"/>
      <c r="AJ4926" s="1"/>
      <c r="AK4926" s="37"/>
    </row>
    <row r="4927" spans="1:37" hidden="1">
      <c r="A4927" t="s">
        <v>64</v>
      </c>
      <c r="B4927" t="s">
        <v>2</v>
      </c>
      <c r="C4927" t="s">
        <v>3</v>
      </c>
      <c r="D4927" t="s">
        <v>116</v>
      </c>
      <c r="E4927" t="s">
        <v>525</v>
      </c>
      <c r="F4927" t="str">
        <f t="shared" si="381"/>
        <v>定西市兴趣生活</v>
      </c>
      <c r="G4927" t="s">
        <v>132</v>
      </c>
      <c r="H4927" t="s">
        <v>228</v>
      </c>
      <c r="I4927" t="s">
        <v>70</v>
      </c>
      <c r="J4927">
        <v>13</v>
      </c>
      <c r="K4927">
        <v>0</v>
      </c>
      <c r="L4927" s="13">
        <f>VLOOKUP(C4927,'渗透率、续签率'!B:C,2,0)</f>
        <v>0.52100000000000002</v>
      </c>
      <c r="M4927" s="6">
        <v>0</v>
      </c>
      <c r="N4927">
        <v>1</v>
      </c>
      <c r="O4927">
        <v>0</v>
      </c>
      <c r="P4927" s="6">
        <v>0</v>
      </c>
      <c r="Q4927" s="13">
        <v>0</v>
      </c>
      <c r="R4927" s="13">
        <v>0</v>
      </c>
      <c r="S4927" s="31">
        <v>10</v>
      </c>
      <c r="T4927" s="6">
        <f>VLOOKUP(E4927,'参数设置&amp;汇总'!S:U,3,0)</f>
        <v>1.1090400745573159E-2</v>
      </c>
      <c r="U4927" s="78">
        <f t="shared" si="380"/>
        <v>1.1090400745573159E-2</v>
      </c>
      <c r="V4927" s="13">
        <v>0.85000000000000009</v>
      </c>
      <c r="W4927" s="78">
        <f t="shared" si="382"/>
        <v>1.3047530288909598E-2</v>
      </c>
      <c r="X4927" s="1">
        <f>VLOOKUP(E4927,'渗透率、续签率'!AG:AJ,4,0)</f>
        <v>10037.5</v>
      </c>
      <c r="Y4927" s="1">
        <f t="shared" si="383"/>
        <v>130.96458527493007</v>
      </c>
      <c r="Z4927">
        <v>0</v>
      </c>
      <c r="AA4927" s="89">
        <f t="shared" si="384"/>
        <v>10037.5</v>
      </c>
      <c r="AH4927" s="37"/>
      <c r="AI4927" s="37"/>
      <c r="AJ4927" s="1"/>
      <c r="AK4927" s="37"/>
    </row>
    <row r="4928" spans="1:37" hidden="1">
      <c r="A4928" t="s">
        <v>64</v>
      </c>
      <c r="B4928" t="s">
        <v>2</v>
      </c>
      <c r="C4928" t="s">
        <v>3</v>
      </c>
      <c r="D4928" t="s">
        <v>116</v>
      </c>
      <c r="E4928" t="s">
        <v>525</v>
      </c>
      <c r="F4928" t="str">
        <f t="shared" si="381"/>
        <v>宜宾市兴趣生活</v>
      </c>
      <c r="G4928" t="s">
        <v>77</v>
      </c>
      <c r="H4928" t="s">
        <v>229</v>
      </c>
      <c r="I4928" t="s">
        <v>70</v>
      </c>
      <c r="J4928">
        <v>39</v>
      </c>
      <c r="K4928">
        <v>0</v>
      </c>
      <c r="L4928" s="13">
        <f>VLOOKUP(C4928,'渗透率、续签率'!B:C,2,0)</f>
        <v>0.52100000000000002</v>
      </c>
      <c r="M4928" s="6">
        <v>0</v>
      </c>
      <c r="N4928">
        <v>18</v>
      </c>
      <c r="O4928">
        <v>0</v>
      </c>
      <c r="P4928" s="6">
        <v>0</v>
      </c>
      <c r="Q4928" s="13">
        <v>0</v>
      </c>
      <c r="R4928" s="13">
        <v>0</v>
      </c>
      <c r="S4928" s="31">
        <v>65</v>
      </c>
      <c r="T4928" s="6">
        <f>VLOOKUP(E4928,'参数设置&amp;汇总'!S:U,3,0)</f>
        <v>1.1090400745573159E-2</v>
      </c>
      <c r="U4928" s="78">
        <f t="shared" si="380"/>
        <v>0.19962721342031686</v>
      </c>
      <c r="V4928" s="13">
        <v>0.85000000000000009</v>
      </c>
      <c r="W4928" s="78">
        <f t="shared" si="382"/>
        <v>0.23485554520037275</v>
      </c>
      <c r="X4928" s="1">
        <f>VLOOKUP(E4928,'渗透率、续签率'!AG:AJ,4,0)</f>
        <v>10037.5</v>
      </c>
      <c r="Y4928" s="1">
        <f t="shared" si="383"/>
        <v>2357.3625349487415</v>
      </c>
      <c r="Z4928">
        <v>0</v>
      </c>
      <c r="AA4928" s="89">
        <f t="shared" si="384"/>
        <v>180675</v>
      </c>
      <c r="AH4928" s="37"/>
      <c r="AI4928" s="37"/>
      <c r="AJ4928" s="1"/>
      <c r="AK4928" s="37"/>
    </row>
    <row r="4929" spans="1:37" hidden="1">
      <c r="A4929" t="s">
        <v>64</v>
      </c>
      <c r="B4929" t="s">
        <v>2</v>
      </c>
      <c r="C4929" t="s">
        <v>3</v>
      </c>
      <c r="D4929" t="s">
        <v>116</v>
      </c>
      <c r="E4929" t="s">
        <v>525</v>
      </c>
      <c r="F4929" t="str">
        <f t="shared" si="381"/>
        <v>宜昌市兴趣生活</v>
      </c>
      <c r="G4929" t="s">
        <v>81</v>
      </c>
      <c r="H4929" t="s">
        <v>230</v>
      </c>
      <c r="I4929" t="s">
        <v>68</v>
      </c>
      <c r="J4929">
        <v>49</v>
      </c>
      <c r="K4929">
        <v>0</v>
      </c>
      <c r="L4929" s="13">
        <f>VLOOKUP(C4929,'渗透率、续签率'!B:C,2,0)</f>
        <v>0.52100000000000002</v>
      </c>
      <c r="M4929" s="6">
        <v>0</v>
      </c>
      <c r="N4929">
        <v>10</v>
      </c>
      <c r="O4929">
        <v>0</v>
      </c>
      <c r="P4929" s="6">
        <v>0</v>
      </c>
      <c r="Q4929" s="13">
        <v>0</v>
      </c>
      <c r="R4929" s="13">
        <v>0</v>
      </c>
      <c r="S4929" s="31">
        <v>41</v>
      </c>
      <c r="T4929" s="6">
        <f>VLOOKUP(E4929,'参数设置&amp;汇总'!S:U,3,0)</f>
        <v>1.1090400745573159E-2</v>
      </c>
      <c r="U4929" s="78">
        <f t="shared" si="380"/>
        <v>0.11090400745573159</v>
      </c>
      <c r="V4929" s="13">
        <v>0.85000000000000009</v>
      </c>
      <c r="W4929" s="78">
        <f t="shared" si="382"/>
        <v>0.13047530288909598</v>
      </c>
      <c r="X4929" s="1">
        <f>VLOOKUP(E4929,'渗透率、续签率'!AG:AJ,4,0)</f>
        <v>10037.5</v>
      </c>
      <c r="Y4929" s="1">
        <f t="shared" si="383"/>
        <v>1309.645852749301</v>
      </c>
      <c r="Z4929">
        <v>0</v>
      </c>
      <c r="AA4929" s="89">
        <f t="shared" si="384"/>
        <v>100375</v>
      </c>
      <c r="AH4929" s="37"/>
      <c r="AI4929" s="37"/>
      <c r="AJ4929" s="1"/>
      <c r="AK4929" s="37"/>
    </row>
    <row r="4930" spans="1:37" hidden="1">
      <c r="A4930" t="s">
        <v>64</v>
      </c>
      <c r="B4930" t="s">
        <v>2</v>
      </c>
      <c r="C4930" t="s">
        <v>3</v>
      </c>
      <c r="D4930" t="s">
        <v>116</v>
      </c>
      <c r="E4930" t="s">
        <v>525</v>
      </c>
      <c r="F4930" t="str">
        <f t="shared" si="381"/>
        <v>宜春市兴趣生活</v>
      </c>
      <c r="G4930" t="s">
        <v>90</v>
      </c>
      <c r="H4930" t="s">
        <v>231</v>
      </c>
      <c r="I4930" t="s">
        <v>68</v>
      </c>
      <c r="J4930">
        <v>76</v>
      </c>
      <c r="K4930">
        <v>0</v>
      </c>
      <c r="L4930" s="13">
        <f>VLOOKUP(C4930,'渗透率、续签率'!B:C,2,0)</f>
        <v>0.52100000000000002</v>
      </c>
      <c r="M4930" s="6">
        <v>0</v>
      </c>
      <c r="N4930">
        <v>4</v>
      </c>
      <c r="O4930">
        <v>0</v>
      </c>
      <c r="P4930" s="6">
        <v>0</v>
      </c>
      <c r="Q4930" s="13">
        <v>0</v>
      </c>
      <c r="R4930" s="13">
        <v>0</v>
      </c>
      <c r="S4930" s="31">
        <v>58</v>
      </c>
      <c r="T4930" s="6">
        <f>VLOOKUP(E4930,'参数设置&amp;汇总'!S:U,3,0)</f>
        <v>1.1090400745573159E-2</v>
      </c>
      <c r="U4930" s="78">
        <f t="shared" si="380"/>
        <v>4.4361602982292636E-2</v>
      </c>
      <c r="V4930" s="13">
        <v>0.85000000000000009</v>
      </c>
      <c r="W4930" s="78">
        <f t="shared" si="382"/>
        <v>5.219012115563839E-2</v>
      </c>
      <c r="X4930" s="1">
        <f>VLOOKUP(E4930,'渗透率、续签率'!AG:AJ,4,0)</f>
        <v>10037.5</v>
      </c>
      <c r="Y4930" s="1">
        <f t="shared" si="383"/>
        <v>523.85834109972029</v>
      </c>
      <c r="Z4930">
        <v>0</v>
      </c>
      <c r="AA4930" s="89">
        <f t="shared" si="384"/>
        <v>40150</v>
      </c>
      <c r="AH4930" s="37"/>
      <c r="AI4930" s="37"/>
      <c r="AK4930" s="37"/>
    </row>
    <row r="4931" spans="1:37" hidden="1">
      <c r="A4931" t="s">
        <v>64</v>
      </c>
      <c r="B4931" t="s">
        <v>2</v>
      </c>
      <c r="C4931" t="s">
        <v>3</v>
      </c>
      <c r="D4931" t="s">
        <v>116</v>
      </c>
      <c r="E4931" t="s">
        <v>525</v>
      </c>
      <c r="F4931" t="str">
        <f t="shared" si="381"/>
        <v>宝鸡市兴趣生活</v>
      </c>
      <c r="G4931" t="s">
        <v>108</v>
      </c>
      <c r="H4931" t="s">
        <v>232</v>
      </c>
      <c r="I4931" t="s">
        <v>70</v>
      </c>
      <c r="J4931">
        <v>40</v>
      </c>
      <c r="K4931">
        <v>0</v>
      </c>
      <c r="L4931" s="13">
        <f>VLOOKUP(C4931,'渗透率、续签率'!B:C,2,0)</f>
        <v>0.52100000000000002</v>
      </c>
      <c r="M4931" s="6">
        <v>0</v>
      </c>
      <c r="N4931">
        <v>6</v>
      </c>
      <c r="O4931">
        <v>0</v>
      </c>
      <c r="P4931" s="6">
        <v>0</v>
      </c>
      <c r="Q4931" s="13">
        <v>0</v>
      </c>
      <c r="R4931" s="13">
        <v>0</v>
      </c>
      <c r="S4931" s="31">
        <v>32</v>
      </c>
      <c r="T4931" s="6">
        <f>VLOOKUP(E4931,'参数设置&amp;汇总'!S:U,3,0)</f>
        <v>1.1090400745573159E-2</v>
      </c>
      <c r="U4931" s="78">
        <f t="shared" ref="U4931:U4994" si="385">IF(T4931*N4931&gt;=O4931,T4931*N4931,O4931)</f>
        <v>6.6542404473438954E-2</v>
      </c>
      <c r="V4931" s="13">
        <v>0.85000000000000009</v>
      </c>
      <c r="W4931" s="78">
        <f t="shared" si="382"/>
        <v>7.8285181733457582E-2</v>
      </c>
      <c r="X4931" s="1">
        <f>VLOOKUP(E4931,'渗透率、续签率'!AG:AJ,4,0)</f>
        <v>10037.5</v>
      </c>
      <c r="Y4931" s="1">
        <f t="shared" si="383"/>
        <v>785.78751164958044</v>
      </c>
      <c r="Z4931">
        <v>0</v>
      </c>
      <c r="AA4931" s="89">
        <f t="shared" si="384"/>
        <v>60225</v>
      </c>
      <c r="AH4931" s="37"/>
      <c r="AI4931" s="37"/>
      <c r="AK4931" s="37"/>
    </row>
    <row r="4932" spans="1:37" hidden="1">
      <c r="A4932" t="s">
        <v>64</v>
      </c>
      <c r="B4932" t="s">
        <v>2</v>
      </c>
      <c r="C4932" t="s">
        <v>3</v>
      </c>
      <c r="D4932" t="s">
        <v>116</v>
      </c>
      <c r="E4932" t="s">
        <v>525</v>
      </c>
      <c r="F4932" t="str">
        <f t="shared" ref="F4932:F4995" si="386">H4932&amp;C4932</f>
        <v>宣城市兴趣生活</v>
      </c>
      <c r="G4932" t="s">
        <v>94</v>
      </c>
      <c r="H4932" t="s">
        <v>233</v>
      </c>
      <c r="I4932" t="s">
        <v>68</v>
      </c>
      <c r="J4932">
        <v>41</v>
      </c>
      <c r="K4932">
        <v>0</v>
      </c>
      <c r="L4932" s="13">
        <f>VLOOKUP(C4932,'渗透率、续签率'!B:C,2,0)</f>
        <v>0.52100000000000002</v>
      </c>
      <c r="M4932" s="6">
        <v>0</v>
      </c>
      <c r="N4932">
        <v>5</v>
      </c>
      <c r="O4932">
        <v>0</v>
      </c>
      <c r="P4932" s="6">
        <v>0</v>
      </c>
      <c r="Q4932" s="13">
        <v>8.2000000000000003E-2</v>
      </c>
      <c r="R4932" s="13">
        <v>0</v>
      </c>
      <c r="S4932" s="31">
        <v>26</v>
      </c>
      <c r="T4932" s="6">
        <f>VLOOKUP(E4932,'参数设置&amp;汇总'!S:U,3,0)</f>
        <v>1.1090400745573159E-2</v>
      </c>
      <c r="U4932" s="78">
        <f t="shared" si="385"/>
        <v>5.5452003727865795E-2</v>
      </c>
      <c r="V4932" s="13">
        <v>0.85000000000000009</v>
      </c>
      <c r="W4932" s="78">
        <f t="shared" ref="W4932:W4995" si="387">(O4932*(1-L4932)+IF((U4932-O4932)&lt;0,0,(U4932-O4932)))/V4932</f>
        <v>6.5237651444547989E-2</v>
      </c>
      <c r="X4932" s="1">
        <f>VLOOKUP(E4932,'渗透率、续签率'!AG:AJ,4,0)</f>
        <v>10037.5</v>
      </c>
      <c r="Y4932" s="1">
        <f t="shared" ref="Y4932:Y4995" si="388">X4932*W4932</f>
        <v>654.82292637465048</v>
      </c>
      <c r="Z4932">
        <v>0</v>
      </c>
      <c r="AA4932" s="89">
        <f t="shared" ref="AA4932:AA4995" si="389">N4932*X4932</f>
        <v>50187.5</v>
      </c>
      <c r="AH4932" s="37"/>
      <c r="AI4932" s="37"/>
      <c r="AK4932" s="37"/>
    </row>
    <row r="4933" spans="1:37" hidden="1">
      <c r="A4933" t="s">
        <v>64</v>
      </c>
      <c r="B4933" t="s">
        <v>2</v>
      </c>
      <c r="C4933" t="s">
        <v>3</v>
      </c>
      <c r="D4933" t="s">
        <v>116</v>
      </c>
      <c r="E4933" t="s">
        <v>525</v>
      </c>
      <c r="F4933" t="str">
        <f t="shared" si="386"/>
        <v>宿州市兴趣生活</v>
      </c>
      <c r="G4933" t="s">
        <v>94</v>
      </c>
      <c r="H4933" t="s">
        <v>234</v>
      </c>
      <c r="I4933" t="s">
        <v>68</v>
      </c>
      <c r="J4933">
        <v>55</v>
      </c>
      <c r="K4933">
        <v>0</v>
      </c>
      <c r="L4933" s="13">
        <f>VLOOKUP(C4933,'渗透率、续签率'!B:C,2,0)</f>
        <v>0.52100000000000002</v>
      </c>
      <c r="M4933" s="6">
        <v>0</v>
      </c>
      <c r="N4933">
        <v>1</v>
      </c>
      <c r="O4933">
        <v>0</v>
      </c>
      <c r="P4933" s="6">
        <v>0</v>
      </c>
      <c r="Q4933" s="13">
        <v>0</v>
      </c>
      <c r="R4933" s="13">
        <v>0</v>
      </c>
      <c r="S4933" s="31">
        <v>32</v>
      </c>
      <c r="T4933" s="6">
        <f>VLOOKUP(E4933,'参数设置&amp;汇总'!S:U,3,0)</f>
        <v>1.1090400745573159E-2</v>
      </c>
      <c r="U4933" s="78">
        <f t="shared" si="385"/>
        <v>1.1090400745573159E-2</v>
      </c>
      <c r="V4933" s="13">
        <v>0.85000000000000009</v>
      </c>
      <c r="W4933" s="78">
        <f t="shared" si="387"/>
        <v>1.3047530288909598E-2</v>
      </c>
      <c r="X4933" s="1">
        <f>VLOOKUP(E4933,'渗透率、续签率'!AG:AJ,4,0)</f>
        <v>10037.5</v>
      </c>
      <c r="Y4933" s="1">
        <f t="shared" si="388"/>
        <v>130.96458527493007</v>
      </c>
      <c r="Z4933">
        <v>0</v>
      </c>
      <c r="AA4933" s="89">
        <f t="shared" si="389"/>
        <v>10037.5</v>
      </c>
    </row>
    <row r="4934" spans="1:37" hidden="1">
      <c r="A4934" t="s">
        <v>64</v>
      </c>
      <c r="B4934" t="s">
        <v>2</v>
      </c>
      <c r="C4934" t="s">
        <v>3</v>
      </c>
      <c r="D4934" t="s">
        <v>116</v>
      </c>
      <c r="E4934" t="s">
        <v>525</v>
      </c>
      <c r="F4934" t="str">
        <f t="shared" si="386"/>
        <v>宿迁市兴趣生活</v>
      </c>
      <c r="G4934" t="s">
        <v>73</v>
      </c>
      <c r="H4934" t="s">
        <v>235</v>
      </c>
      <c r="I4934" t="s">
        <v>70</v>
      </c>
      <c r="J4934">
        <v>86</v>
      </c>
      <c r="K4934">
        <v>0</v>
      </c>
      <c r="L4934" s="13">
        <f>VLOOKUP(C4934,'渗透率、续签率'!B:C,2,0)</f>
        <v>0.52100000000000002</v>
      </c>
      <c r="M4934" s="6">
        <v>0</v>
      </c>
      <c r="N4934">
        <v>9</v>
      </c>
      <c r="O4934">
        <v>0</v>
      </c>
      <c r="P4934" s="6">
        <v>0</v>
      </c>
      <c r="Q4934" s="13">
        <v>0</v>
      </c>
      <c r="R4934" s="13">
        <v>0</v>
      </c>
      <c r="S4934" s="31">
        <v>88</v>
      </c>
      <c r="T4934" s="6">
        <f>VLOOKUP(E4934,'参数设置&amp;汇总'!S:U,3,0)</f>
        <v>1.1090400745573159E-2</v>
      </c>
      <c r="U4934" s="78">
        <f t="shared" si="385"/>
        <v>9.9813606710158431E-2</v>
      </c>
      <c r="V4934" s="13">
        <v>0.85000000000000009</v>
      </c>
      <c r="W4934" s="78">
        <f t="shared" si="387"/>
        <v>0.11742777260018637</v>
      </c>
      <c r="X4934" s="1">
        <f>VLOOKUP(E4934,'渗透率、续签率'!AG:AJ,4,0)</f>
        <v>10037.5</v>
      </c>
      <c r="Y4934" s="1">
        <f t="shared" si="388"/>
        <v>1178.6812674743708</v>
      </c>
      <c r="Z4934">
        <v>0</v>
      </c>
      <c r="AA4934" s="89">
        <f t="shared" si="389"/>
        <v>90337.5</v>
      </c>
      <c r="AH4934" s="37"/>
      <c r="AI4934" s="37"/>
      <c r="AK4934" s="37"/>
    </row>
    <row r="4935" spans="1:37" hidden="1">
      <c r="A4935" t="s">
        <v>64</v>
      </c>
      <c r="B4935" t="s">
        <v>2</v>
      </c>
      <c r="C4935" t="s">
        <v>3</v>
      </c>
      <c r="D4935" t="s">
        <v>116</v>
      </c>
      <c r="E4935" t="s">
        <v>525</v>
      </c>
      <c r="F4935" t="str">
        <f t="shared" si="386"/>
        <v>屯昌县兴趣生活</v>
      </c>
      <c r="G4935" t="s">
        <v>120</v>
      </c>
      <c r="H4935" t="s">
        <v>236</v>
      </c>
      <c r="I4935" t="s">
        <v>68</v>
      </c>
      <c r="J4935">
        <v>0</v>
      </c>
      <c r="K4935">
        <v>0</v>
      </c>
      <c r="L4935" s="13">
        <f>VLOOKUP(C4935,'渗透率、续签率'!B:C,2,0)</f>
        <v>0.52100000000000002</v>
      </c>
      <c r="M4935" s="6">
        <v>0</v>
      </c>
      <c r="N4935">
        <v>0</v>
      </c>
      <c r="O4935">
        <v>0</v>
      </c>
      <c r="P4935" s="6">
        <v>0</v>
      </c>
      <c r="Q4935" s="13">
        <v>0</v>
      </c>
      <c r="R4935" s="13">
        <v>0</v>
      </c>
      <c r="S4935" s="31">
        <v>0</v>
      </c>
      <c r="T4935" s="6">
        <f>VLOOKUP(E4935,'参数设置&amp;汇总'!S:U,3,0)</f>
        <v>1.1090400745573159E-2</v>
      </c>
      <c r="U4935" s="78">
        <f t="shared" si="385"/>
        <v>0</v>
      </c>
      <c r="V4935" s="13">
        <v>0.85000000000000009</v>
      </c>
      <c r="W4935" s="78">
        <f t="shared" si="387"/>
        <v>0</v>
      </c>
      <c r="X4935" s="1">
        <f>VLOOKUP(E4935,'渗透率、续签率'!AG:AJ,4,0)</f>
        <v>10037.5</v>
      </c>
      <c r="Y4935" s="1">
        <f t="shared" si="388"/>
        <v>0</v>
      </c>
      <c r="Z4935">
        <v>0</v>
      </c>
      <c r="AA4935" s="89">
        <f t="shared" si="389"/>
        <v>0</v>
      </c>
      <c r="AH4935" s="37"/>
      <c r="AI4935" s="37"/>
      <c r="AK4935" s="37"/>
    </row>
    <row r="4936" spans="1:37" hidden="1">
      <c r="A4936" t="s">
        <v>64</v>
      </c>
      <c r="B4936" t="s">
        <v>2</v>
      </c>
      <c r="C4936" t="s">
        <v>3</v>
      </c>
      <c r="D4936" t="s">
        <v>116</v>
      </c>
      <c r="E4936" t="s">
        <v>525</v>
      </c>
      <c r="F4936" t="str">
        <f t="shared" si="386"/>
        <v>山南市兴趣生活</v>
      </c>
      <c r="G4936" t="s">
        <v>237</v>
      </c>
      <c r="H4936" t="s">
        <v>238</v>
      </c>
      <c r="I4936" t="s">
        <v>57</v>
      </c>
      <c r="J4936">
        <v>1</v>
      </c>
      <c r="K4936">
        <v>0</v>
      </c>
      <c r="L4936" s="13">
        <f>VLOOKUP(C4936,'渗透率、续签率'!B:C,2,0)</f>
        <v>0.52100000000000002</v>
      </c>
      <c r="M4936" s="6">
        <v>0</v>
      </c>
      <c r="N4936">
        <v>0</v>
      </c>
      <c r="O4936">
        <v>0</v>
      </c>
      <c r="P4936" s="6">
        <v>0</v>
      </c>
      <c r="Q4936" s="13">
        <v>0</v>
      </c>
      <c r="R4936" s="13">
        <v>0</v>
      </c>
      <c r="S4936" s="31">
        <v>0</v>
      </c>
      <c r="T4936" s="6">
        <f>VLOOKUP(E4936,'参数设置&amp;汇总'!S:U,3,0)</f>
        <v>1.1090400745573159E-2</v>
      </c>
      <c r="U4936" s="78">
        <f t="shared" si="385"/>
        <v>0</v>
      </c>
      <c r="V4936" s="13">
        <v>0.85000000000000009</v>
      </c>
      <c r="W4936" s="78">
        <f t="shared" si="387"/>
        <v>0</v>
      </c>
      <c r="X4936" s="1">
        <f>VLOOKUP(E4936,'渗透率、续签率'!AG:AJ,4,0)</f>
        <v>10037.5</v>
      </c>
      <c r="Y4936" s="1">
        <f t="shared" si="388"/>
        <v>0</v>
      </c>
      <c r="Z4936">
        <v>0</v>
      </c>
      <c r="AA4936" s="89">
        <f t="shared" si="389"/>
        <v>0</v>
      </c>
      <c r="AH4936" s="37"/>
      <c r="AI4936" s="37"/>
      <c r="AK4936" s="37"/>
    </row>
    <row r="4937" spans="1:37" hidden="1">
      <c r="A4937" t="s">
        <v>64</v>
      </c>
      <c r="B4937" t="s">
        <v>2</v>
      </c>
      <c r="C4937" t="s">
        <v>3</v>
      </c>
      <c r="D4937" t="s">
        <v>116</v>
      </c>
      <c r="E4937" t="s">
        <v>525</v>
      </c>
      <c r="F4937" t="str">
        <f t="shared" si="386"/>
        <v>岳阳市兴趣生活</v>
      </c>
      <c r="G4937" t="s">
        <v>113</v>
      </c>
      <c r="H4937" t="s">
        <v>239</v>
      </c>
      <c r="I4937" t="s">
        <v>68</v>
      </c>
      <c r="J4937">
        <v>77</v>
      </c>
      <c r="K4937">
        <v>0</v>
      </c>
      <c r="L4937" s="13">
        <f>VLOOKUP(C4937,'渗透率、续签率'!B:C,2,0)</f>
        <v>0.52100000000000002</v>
      </c>
      <c r="M4937" s="6">
        <v>0</v>
      </c>
      <c r="N4937">
        <v>5</v>
      </c>
      <c r="O4937">
        <v>0</v>
      </c>
      <c r="P4937" s="6">
        <v>0</v>
      </c>
      <c r="Q4937" s="13">
        <v>0</v>
      </c>
      <c r="R4937" s="13">
        <v>0</v>
      </c>
      <c r="S4937" s="31">
        <v>39</v>
      </c>
      <c r="T4937" s="6">
        <f>VLOOKUP(E4937,'参数设置&amp;汇总'!S:U,3,0)</f>
        <v>1.1090400745573159E-2</v>
      </c>
      <c r="U4937" s="78">
        <f t="shared" si="385"/>
        <v>5.5452003727865795E-2</v>
      </c>
      <c r="V4937" s="13">
        <v>0.85000000000000009</v>
      </c>
      <c r="W4937" s="78">
        <f t="shared" si="387"/>
        <v>6.5237651444547989E-2</v>
      </c>
      <c r="X4937" s="1">
        <f>VLOOKUP(E4937,'渗透率、续签率'!AG:AJ,4,0)</f>
        <v>10037.5</v>
      </c>
      <c r="Y4937" s="1">
        <f t="shared" si="388"/>
        <v>654.82292637465048</v>
      </c>
      <c r="Z4937">
        <v>0</v>
      </c>
      <c r="AA4937" s="89">
        <f t="shared" si="389"/>
        <v>50187.5</v>
      </c>
      <c r="AH4937" s="37"/>
      <c r="AI4937" s="37"/>
      <c r="AJ4937" s="1"/>
      <c r="AK4937" s="37"/>
    </row>
    <row r="4938" spans="1:37" hidden="1">
      <c r="A4938" t="s">
        <v>64</v>
      </c>
      <c r="B4938" t="s">
        <v>2</v>
      </c>
      <c r="C4938" t="s">
        <v>3</v>
      </c>
      <c r="D4938" t="s">
        <v>116</v>
      </c>
      <c r="E4938" t="s">
        <v>525</v>
      </c>
      <c r="F4938" t="str">
        <f t="shared" si="386"/>
        <v>崇左市兴趣生活</v>
      </c>
      <c r="G4938" t="s">
        <v>88</v>
      </c>
      <c r="H4938" t="s">
        <v>240</v>
      </c>
      <c r="I4938" t="s">
        <v>68</v>
      </c>
      <c r="J4938">
        <v>13</v>
      </c>
      <c r="K4938">
        <v>0</v>
      </c>
      <c r="L4938" s="13">
        <f>VLOOKUP(C4938,'渗透率、续签率'!B:C,2,0)</f>
        <v>0.52100000000000002</v>
      </c>
      <c r="M4938" s="6">
        <v>0</v>
      </c>
      <c r="N4938">
        <v>3</v>
      </c>
      <c r="O4938">
        <v>0</v>
      </c>
      <c r="P4938" s="6">
        <v>0</v>
      </c>
      <c r="Q4938" s="13">
        <v>0</v>
      </c>
      <c r="R4938" s="13">
        <v>0</v>
      </c>
      <c r="S4938" s="31">
        <v>12</v>
      </c>
      <c r="T4938" s="6">
        <f>VLOOKUP(E4938,'参数设置&amp;汇总'!S:U,3,0)</f>
        <v>1.1090400745573159E-2</v>
      </c>
      <c r="U4938" s="78">
        <f t="shared" si="385"/>
        <v>3.3271202236719477E-2</v>
      </c>
      <c r="V4938" s="13">
        <v>0.85000000000000009</v>
      </c>
      <c r="W4938" s="78">
        <f t="shared" si="387"/>
        <v>3.9142590866728791E-2</v>
      </c>
      <c r="X4938" s="1">
        <f>VLOOKUP(E4938,'渗透率、续签率'!AG:AJ,4,0)</f>
        <v>10037.5</v>
      </c>
      <c r="Y4938" s="1">
        <f t="shared" si="388"/>
        <v>392.89375582479022</v>
      </c>
      <c r="Z4938">
        <v>0</v>
      </c>
      <c r="AA4938" s="89">
        <f t="shared" si="389"/>
        <v>30112.5</v>
      </c>
      <c r="AH4938" s="37"/>
      <c r="AI4938" s="37"/>
      <c r="AK4938" s="37"/>
    </row>
    <row r="4939" spans="1:37" hidden="1">
      <c r="A4939" t="s">
        <v>64</v>
      </c>
      <c r="B4939" t="s">
        <v>2</v>
      </c>
      <c r="C4939" t="s">
        <v>3</v>
      </c>
      <c r="D4939" t="s">
        <v>116</v>
      </c>
      <c r="E4939" t="s">
        <v>525</v>
      </c>
      <c r="F4939" t="str">
        <f t="shared" si="386"/>
        <v>巴中市兴趣生活</v>
      </c>
      <c r="G4939" t="s">
        <v>77</v>
      </c>
      <c r="H4939" t="s">
        <v>241</v>
      </c>
      <c r="I4939" t="s">
        <v>70</v>
      </c>
      <c r="J4939">
        <v>11</v>
      </c>
      <c r="K4939">
        <v>0</v>
      </c>
      <c r="L4939" s="13">
        <f>VLOOKUP(C4939,'渗透率、续签率'!B:C,2,0)</f>
        <v>0.52100000000000002</v>
      </c>
      <c r="M4939" s="6">
        <v>0</v>
      </c>
      <c r="N4939">
        <v>2</v>
      </c>
      <c r="O4939">
        <v>0</v>
      </c>
      <c r="P4939" s="6">
        <v>0</v>
      </c>
      <c r="Q4939" s="13">
        <v>0</v>
      </c>
      <c r="R4939" s="13">
        <v>0</v>
      </c>
      <c r="S4939" s="31">
        <v>12</v>
      </c>
      <c r="T4939" s="6">
        <f>VLOOKUP(E4939,'参数设置&amp;汇总'!S:U,3,0)</f>
        <v>1.1090400745573159E-2</v>
      </c>
      <c r="U4939" s="78">
        <f t="shared" si="385"/>
        <v>2.2180801491146318E-2</v>
      </c>
      <c r="V4939" s="13">
        <v>0.85000000000000009</v>
      </c>
      <c r="W4939" s="78">
        <f t="shared" si="387"/>
        <v>2.6095060577819195E-2</v>
      </c>
      <c r="X4939" s="1">
        <f>VLOOKUP(E4939,'渗透率、续签率'!AG:AJ,4,0)</f>
        <v>10037.5</v>
      </c>
      <c r="Y4939" s="1">
        <f t="shared" si="388"/>
        <v>261.92917054986015</v>
      </c>
      <c r="Z4939">
        <v>0</v>
      </c>
      <c r="AA4939" s="89">
        <f t="shared" si="389"/>
        <v>20075</v>
      </c>
      <c r="AH4939" s="37"/>
      <c r="AI4939" s="37"/>
      <c r="AJ4939" s="1"/>
      <c r="AK4939" s="37"/>
    </row>
    <row r="4940" spans="1:37" hidden="1">
      <c r="A4940" t="s">
        <v>64</v>
      </c>
      <c r="B4940" t="s">
        <v>2</v>
      </c>
      <c r="C4940" t="s">
        <v>3</v>
      </c>
      <c r="D4940" t="s">
        <v>116</v>
      </c>
      <c r="E4940" t="s">
        <v>525</v>
      </c>
      <c r="F4940" t="str">
        <f t="shared" si="386"/>
        <v>巴彦淖尔市兴趣生活</v>
      </c>
      <c r="G4940" t="s">
        <v>142</v>
      </c>
      <c r="H4940" t="s">
        <v>242</v>
      </c>
      <c r="I4940" t="s">
        <v>70</v>
      </c>
      <c r="J4940">
        <v>19</v>
      </c>
      <c r="K4940">
        <v>0</v>
      </c>
      <c r="L4940" s="13">
        <f>VLOOKUP(C4940,'渗透率、续签率'!B:C,2,0)</f>
        <v>0.52100000000000002</v>
      </c>
      <c r="M4940" s="6">
        <v>0</v>
      </c>
      <c r="N4940">
        <v>1</v>
      </c>
      <c r="O4940">
        <v>0</v>
      </c>
      <c r="P4940" s="6">
        <v>0</v>
      </c>
      <c r="Q4940" s="13">
        <v>0</v>
      </c>
      <c r="R4940" s="13">
        <v>0</v>
      </c>
      <c r="S4940" s="31">
        <v>18</v>
      </c>
      <c r="T4940" s="6">
        <f>VLOOKUP(E4940,'参数设置&amp;汇总'!S:U,3,0)</f>
        <v>1.1090400745573159E-2</v>
      </c>
      <c r="U4940" s="78">
        <f t="shared" si="385"/>
        <v>1.1090400745573159E-2</v>
      </c>
      <c r="V4940" s="13">
        <v>0.85000000000000009</v>
      </c>
      <c r="W4940" s="78">
        <f t="shared" si="387"/>
        <v>1.3047530288909598E-2</v>
      </c>
      <c r="X4940" s="1">
        <f>VLOOKUP(E4940,'渗透率、续签率'!AG:AJ,4,0)</f>
        <v>10037.5</v>
      </c>
      <c r="Y4940" s="1">
        <f t="shared" si="388"/>
        <v>130.96458527493007</v>
      </c>
      <c r="Z4940">
        <v>0</v>
      </c>
      <c r="AA4940" s="89">
        <f t="shared" si="389"/>
        <v>10037.5</v>
      </c>
      <c r="AH4940" s="37"/>
      <c r="AI4940" s="37"/>
      <c r="AJ4940" s="1"/>
      <c r="AK4940" s="37"/>
    </row>
    <row r="4941" spans="1:37" hidden="1">
      <c r="A4941" t="s">
        <v>64</v>
      </c>
      <c r="B4941" t="s">
        <v>2</v>
      </c>
      <c r="C4941" t="s">
        <v>3</v>
      </c>
      <c r="D4941" t="s">
        <v>116</v>
      </c>
      <c r="E4941" t="s">
        <v>525</v>
      </c>
      <c r="F4941" t="str">
        <f t="shared" si="386"/>
        <v>巴音郭楞蒙古自治州兴趣生活</v>
      </c>
      <c r="G4941" t="s">
        <v>145</v>
      </c>
      <c r="H4941" t="s">
        <v>243</v>
      </c>
      <c r="I4941" t="s">
        <v>70</v>
      </c>
      <c r="J4941">
        <v>10</v>
      </c>
      <c r="K4941">
        <v>1</v>
      </c>
      <c r="L4941" s="13">
        <f>VLOOKUP(C4941,'渗透率、续签率'!B:C,2,0)</f>
        <v>0.52100000000000002</v>
      </c>
      <c r="M4941" s="6">
        <v>0.1</v>
      </c>
      <c r="N4941">
        <v>5</v>
      </c>
      <c r="O4941">
        <v>1</v>
      </c>
      <c r="P4941" s="6">
        <v>0.2</v>
      </c>
      <c r="Q4941" s="13">
        <v>8.5000000000000006E-2</v>
      </c>
      <c r="R4941" s="13">
        <v>0</v>
      </c>
      <c r="S4941" s="31">
        <v>24</v>
      </c>
      <c r="T4941" s="6">
        <f>VLOOKUP(E4941,'参数设置&amp;汇总'!S:U,3,0)</f>
        <v>1.1090400745573159E-2</v>
      </c>
      <c r="U4941" s="78">
        <f t="shared" si="385"/>
        <v>1</v>
      </c>
      <c r="V4941" s="13">
        <v>0.85000000000000009</v>
      </c>
      <c r="W4941" s="78">
        <f t="shared" si="387"/>
        <v>0.56352941176470583</v>
      </c>
      <c r="X4941" s="1">
        <f>VLOOKUP(E4941,'渗透率、续签率'!AG:AJ,4,0)</f>
        <v>10037.5</v>
      </c>
      <c r="Y4941" s="1">
        <f t="shared" si="388"/>
        <v>5656.4264705882351</v>
      </c>
      <c r="Z4941">
        <v>0</v>
      </c>
      <c r="AA4941" s="89">
        <f t="shared" si="389"/>
        <v>50187.5</v>
      </c>
      <c r="AH4941" s="37"/>
      <c r="AI4941" s="37"/>
      <c r="AK4941" s="37"/>
    </row>
    <row r="4942" spans="1:37" hidden="1">
      <c r="A4942" t="s">
        <v>64</v>
      </c>
      <c r="B4942" t="s">
        <v>2</v>
      </c>
      <c r="C4942" t="s">
        <v>3</v>
      </c>
      <c r="D4942" t="s">
        <v>116</v>
      </c>
      <c r="E4942" t="s">
        <v>525</v>
      </c>
      <c r="F4942" t="str">
        <f t="shared" si="386"/>
        <v>常州市兴趣生活</v>
      </c>
      <c r="G4942" t="s">
        <v>73</v>
      </c>
      <c r="H4942" t="s">
        <v>244</v>
      </c>
      <c r="I4942" t="s">
        <v>70</v>
      </c>
      <c r="J4942">
        <v>224</v>
      </c>
      <c r="K4942">
        <v>1</v>
      </c>
      <c r="L4942" s="13">
        <f>VLOOKUP(C4942,'渗透率、续签率'!B:C,2,0)</f>
        <v>0.52100000000000002</v>
      </c>
      <c r="M4942" s="6">
        <v>0</v>
      </c>
      <c r="N4942">
        <v>33</v>
      </c>
      <c r="O4942">
        <v>1</v>
      </c>
      <c r="P4942" s="6">
        <v>0.03</v>
      </c>
      <c r="Q4942" s="13">
        <v>0.129</v>
      </c>
      <c r="R4942" s="13">
        <v>0.129</v>
      </c>
      <c r="S4942" s="31">
        <v>235</v>
      </c>
      <c r="T4942" s="6">
        <f>VLOOKUP(E4942,'参数设置&amp;汇总'!S:U,3,0)</f>
        <v>1.1090400745573159E-2</v>
      </c>
      <c r="U4942" s="78">
        <f t="shared" si="385"/>
        <v>1</v>
      </c>
      <c r="V4942" s="13">
        <v>0.85000000000000009</v>
      </c>
      <c r="W4942" s="78">
        <f t="shared" si="387"/>
        <v>0.56352941176470583</v>
      </c>
      <c r="X4942" s="1">
        <f>VLOOKUP(E4942,'渗透率、续签率'!AG:AJ,4,0)</f>
        <v>10037.5</v>
      </c>
      <c r="Y4942" s="1">
        <f t="shared" si="388"/>
        <v>5656.4264705882351</v>
      </c>
      <c r="Z4942">
        <v>21</v>
      </c>
      <c r="AA4942" s="89">
        <f t="shared" si="389"/>
        <v>331237.5</v>
      </c>
      <c r="AH4942" s="37"/>
      <c r="AI4942" s="37"/>
      <c r="AK4942" s="37"/>
    </row>
    <row r="4943" spans="1:37" hidden="1">
      <c r="A4943" t="s">
        <v>64</v>
      </c>
      <c r="B4943" t="s">
        <v>2</v>
      </c>
      <c r="C4943" t="s">
        <v>3</v>
      </c>
      <c r="D4943" t="s">
        <v>116</v>
      </c>
      <c r="E4943" t="s">
        <v>525</v>
      </c>
      <c r="F4943" t="str">
        <f t="shared" si="386"/>
        <v>常德市兴趣生活</v>
      </c>
      <c r="G4943" t="s">
        <v>113</v>
      </c>
      <c r="H4943" t="s">
        <v>245</v>
      </c>
      <c r="I4943" t="s">
        <v>68</v>
      </c>
      <c r="J4943">
        <v>80</v>
      </c>
      <c r="K4943">
        <v>0</v>
      </c>
      <c r="L4943" s="13">
        <f>VLOOKUP(C4943,'渗透率、续签率'!B:C,2,0)</f>
        <v>0.52100000000000002</v>
      </c>
      <c r="M4943" s="6">
        <v>0</v>
      </c>
      <c r="N4943">
        <v>14</v>
      </c>
      <c r="O4943">
        <v>0</v>
      </c>
      <c r="P4943" s="6">
        <v>0</v>
      </c>
      <c r="Q4943" s="13">
        <v>0</v>
      </c>
      <c r="R4943" s="13">
        <v>0</v>
      </c>
      <c r="S4943" s="31">
        <v>73</v>
      </c>
      <c r="T4943" s="6">
        <f>VLOOKUP(E4943,'参数设置&amp;汇总'!S:U,3,0)</f>
        <v>1.1090400745573159E-2</v>
      </c>
      <c r="U4943" s="78">
        <f t="shared" si="385"/>
        <v>0.15526561043802423</v>
      </c>
      <c r="V4943" s="13">
        <v>0.85000000000000009</v>
      </c>
      <c r="W4943" s="78">
        <f t="shared" si="387"/>
        <v>0.18266542404473438</v>
      </c>
      <c r="X4943" s="1">
        <f>VLOOKUP(E4943,'渗透率、续签率'!AG:AJ,4,0)</f>
        <v>10037.5</v>
      </c>
      <c r="Y4943" s="1">
        <f t="shared" si="388"/>
        <v>1833.5041938490212</v>
      </c>
      <c r="Z4943">
        <v>0</v>
      </c>
      <c r="AA4943" s="89">
        <f t="shared" si="389"/>
        <v>140525</v>
      </c>
      <c r="AH4943" s="37"/>
      <c r="AI4943" s="37"/>
      <c r="AK4943" s="37"/>
    </row>
    <row r="4944" spans="1:37" hidden="1">
      <c r="A4944" t="s">
        <v>64</v>
      </c>
      <c r="B4944" t="s">
        <v>2</v>
      </c>
      <c r="C4944" t="s">
        <v>3</v>
      </c>
      <c r="D4944" t="s">
        <v>116</v>
      </c>
      <c r="E4944" t="s">
        <v>525</v>
      </c>
      <c r="F4944" t="str">
        <f t="shared" si="386"/>
        <v>平凉市兴趣生活</v>
      </c>
      <c r="G4944" t="s">
        <v>132</v>
      </c>
      <c r="H4944" t="s">
        <v>246</v>
      </c>
      <c r="I4944" t="s">
        <v>70</v>
      </c>
      <c r="J4944">
        <v>15</v>
      </c>
      <c r="K4944">
        <v>0</v>
      </c>
      <c r="L4944" s="13">
        <f>VLOOKUP(C4944,'渗透率、续签率'!B:C,2,0)</f>
        <v>0.52100000000000002</v>
      </c>
      <c r="M4944" s="6">
        <v>0</v>
      </c>
      <c r="N4944">
        <v>4</v>
      </c>
      <c r="O4944">
        <v>0</v>
      </c>
      <c r="P4944" s="6">
        <v>0</v>
      </c>
      <c r="Q4944" s="13">
        <v>0</v>
      </c>
      <c r="R4944" s="13">
        <v>0</v>
      </c>
      <c r="S4944" s="31">
        <v>17</v>
      </c>
      <c r="T4944" s="6">
        <f>VLOOKUP(E4944,'参数设置&amp;汇总'!S:U,3,0)</f>
        <v>1.1090400745573159E-2</v>
      </c>
      <c r="U4944" s="78">
        <f t="shared" si="385"/>
        <v>4.4361602982292636E-2</v>
      </c>
      <c r="V4944" s="13">
        <v>0.85000000000000009</v>
      </c>
      <c r="W4944" s="78">
        <f t="shared" si="387"/>
        <v>5.219012115563839E-2</v>
      </c>
      <c r="X4944" s="1">
        <f>VLOOKUP(E4944,'渗透率、续签率'!AG:AJ,4,0)</f>
        <v>10037.5</v>
      </c>
      <c r="Y4944" s="1">
        <f t="shared" si="388"/>
        <v>523.85834109972029</v>
      </c>
      <c r="Z4944">
        <v>0</v>
      </c>
      <c r="AA4944" s="89">
        <f t="shared" si="389"/>
        <v>40150</v>
      </c>
      <c r="AH4944" s="37"/>
      <c r="AI4944" s="37"/>
      <c r="AK4944" s="37"/>
    </row>
    <row r="4945" spans="1:37" hidden="1">
      <c r="A4945" t="s">
        <v>64</v>
      </c>
      <c r="B4945" t="s">
        <v>2</v>
      </c>
      <c r="C4945" t="s">
        <v>3</v>
      </c>
      <c r="D4945" t="s">
        <v>116</v>
      </c>
      <c r="E4945" t="s">
        <v>525</v>
      </c>
      <c r="F4945" t="str">
        <f t="shared" si="386"/>
        <v>平顶山市兴趣生活</v>
      </c>
      <c r="G4945" t="s">
        <v>110</v>
      </c>
      <c r="H4945" t="s">
        <v>247</v>
      </c>
      <c r="I4945" t="s">
        <v>70</v>
      </c>
      <c r="J4945">
        <v>94</v>
      </c>
      <c r="K4945">
        <v>0</v>
      </c>
      <c r="L4945" s="13">
        <f>VLOOKUP(C4945,'渗透率、续签率'!B:C,2,0)</f>
        <v>0.52100000000000002</v>
      </c>
      <c r="M4945" s="6">
        <v>0</v>
      </c>
      <c r="N4945">
        <v>8</v>
      </c>
      <c r="O4945">
        <v>0</v>
      </c>
      <c r="P4945" s="6">
        <v>0</v>
      </c>
      <c r="Q4945" s="13">
        <v>0</v>
      </c>
      <c r="R4945" s="13">
        <v>0</v>
      </c>
      <c r="S4945" s="31">
        <v>55</v>
      </c>
      <c r="T4945" s="6">
        <f>VLOOKUP(E4945,'参数设置&amp;汇总'!S:U,3,0)</f>
        <v>1.1090400745573159E-2</v>
      </c>
      <c r="U4945" s="78">
        <f t="shared" si="385"/>
        <v>8.8723205964585272E-2</v>
      </c>
      <c r="V4945" s="13">
        <v>0.85000000000000009</v>
      </c>
      <c r="W4945" s="78">
        <f t="shared" si="387"/>
        <v>0.10438024231127678</v>
      </c>
      <c r="X4945" s="1">
        <f>VLOOKUP(E4945,'渗透率、续签率'!AG:AJ,4,0)</f>
        <v>10037.5</v>
      </c>
      <c r="Y4945" s="1">
        <f t="shared" si="388"/>
        <v>1047.7166821994406</v>
      </c>
      <c r="Z4945">
        <v>0</v>
      </c>
      <c r="AA4945" s="89">
        <f t="shared" si="389"/>
        <v>80300</v>
      </c>
      <c r="AH4945" s="37"/>
      <c r="AI4945" s="37"/>
      <c r="AK4945" s="37"/>
    </row>
    <row r="4946" spans="1:37" hidden="1">
      <c r="A4946" t="s">
        <v>64</v>
      </c>
      <c r="B4946" t="s">
        <v>2</v>
      </c>
      <c r="C4946" t="s">
        <v>3</v>
      </c>
      <c r="D4946" t="s">
        <v>116</v>
      </c>
      <c r="E4946" t="s">
        <v>525</v>
      </c>
      <c r="F4946" t="str">
        <f t="shared" si="386"/>
        <v>广元市兴趣生活</v>
      </c>
      <c r="G4946" t="s">
        <v>77</v>
      </c>
      <c r="H4946" t="s">
        <v>248</v>
      </c>
      <c r="I4946" t="s">
        <v>70</v>
      </c>
      <c r="J4946">
        <v>25</v>
      </c>
      <c r="K4946">
        <v>0</v>
      </c>
      <c r="L4946" s="13">
        <f>VLOOKUP(C4946,'渗透率、续签率'!B:C,2,0)</f>
        <v>0.52100000000000002</v>
      </c>
      <c r="M4946" s="6">
        <v>0</v>
      </c>
      <c r="N4946">
        <v>1</v>
      </c>
      <c r="O4946">
        <v>0</v>
      </c>
      <c r="P4946" s="6">
        <v>0</v>
      </c>
      <c r="Q4946" s="13">
        <v>0</v>
      </c>
      <c r="R4946" s="13">
        <v>0</v>
      </c>
      <c r="S4946" s="31">
        <v>19</v>
      </c>
      <c r="T4946" s="6">
        <f>VLOOKUP(E4946,'参数设置&amp;汇总'!S:U,3,0)</f>
        <v>1.1090400745573159E-2</v>
      </c>
      <c r="U4946" s="78">
        <f t="shared" si="385"/>
        <v>1.1090400745573159E-2</v>
      </c>
      <c r="V4946" s="13">
        <v>0.85000000000000009</v>
      </c>
      <c r="W4946" s="78">
        <f t="shared" si="387"/>
        <v>1.3047530288909598E-2</v>
      </c>
      <c r="X4946" s="1">
        <f>VLOOKUP(E4946,'渗透率、续签率'!AG:AJ,4,0)</f>
        <v>10037.5</v>
      </c>
      <c r="Y4946" s="1">
        <f t="shared" si="388"/>
        <v>130.96458527493007</v>
      </c>
      <c r="Z4946">
        <v>0</v>
      </c>
      <c r="AA4946" s="89">
        <f t="shared" si="389"/>
        <v>10037.5</v>
      </c>
      <c r="AH4946" s="37"/>
      <c r="AI4946" s="37"/>
      <c r="AK4946" s="37"/>
    </row>
    <row r="4947" spans="1:37" hidden="1">
      <c r="A4947" t="s">
        <v>64</v>
      </c>
      <c r="B4947" t="s">
        <v>2</v>
      </c>
      <c r="C4947" t="s">
        <v>3</v>
      </c>
      <c r="D4947" t="s">
        <v>116</v>
      </c>
      <c r="E4947" t="s">
        <v>525</v>
      </c>
      <c r="F4947" t="str">
        <f t="shared" si="386"/>
        <v>广安市兴趣生活</v>
      </c>
      <c r="G4947" t="s">
        <v>77</v>
      </c>
      <c r="H4947" t="s">
        <v>249</v>
      </c>
      <c r="I4947" t="s">
        <v>70</v>
      </c>
      <c r="J4947">
        <v>29</v>
      </c>
      <c r="K4947">
        <v>0</v>
      </c>
      <c r="L4947" s="13">
        <f>VLOOKUP(C4947,'渗透率、续签率'!B:C,2,0)</f>
        <v>0.52100000000000002</v>
      </c>
      <c r="M4947" s="6">
        <v>0</v>
      </c>
      <c r="N4947">
        <v>9</v>
      </c>
      <c r="O4947">
        <v>0</v>
      </c>
      <c r="P4947" s="6">
        <v>0</v>
      </c>
      <c r="Q4947" s="13">
        <v>0</v>
      </c>
      <c r="R4947" s="13">
        <v>0</v>
      </c>
      <c r="S4947" s="31">
        <v>37</v>
      </c>
      <c r="T4947" s="6">
        <f>VLOOKUP(E4947,'参数设置&amp;汇总'!S:U,3,0)</f>
        <v>1.1090400745573159E-2</v>
      </c>
      <c r="U4947" s="78">
        <f t="shared" si="385"/>
        <v>9.9813606710158431E-2</v>
      </c>
      <c r="V4947" s="13">
        <v>0.85000000000000009</v>
      </c>
      <c r="W4947" s="78">
        <f t="shared" si="387"/>
        <v>0.11742777260018637</v>
      </c>
      <c r="X4947" s="1">
        <f>VLOOKUP(E4947,'渗透率、续签率'!AG:AJ,4,0)</f>
        <v>10037.5</v>
      </c>
      <c r="Y4947" s="1">
        <f t="shared" si="388"/>
        <v>1178.6812674743708</v>
      </c>
      <c r="Z4947">
        <v>0</v>
      </c>
      <c r="AA4947" s="89">
        <f t="shared" si="389"/>
        <v>90337.5</v>
      </c>
      <c r="AH4947" s="37"/>
      <c r="AI4947" s="37"/>
      <c r="AK4947" s="37"/>
    </row>
    <row r="4948" spans="1:37" hidden="1">
      <c r="A4948" t="s">
        <v>64</v>
      </c>
      <c r="B4948" t="s">
        <v>2</v>
      </c>
      <c r="C4948" t="s">
        <v>3</v>
      </c>
      <c r="D4948" t="s">
        <v>116</v>
      </c>
      <c r="E4948" t="s">
        <v>525</v>
      </c>
      <c r="F4948" t="str">
        <f t="shared" si="386"/>
        <v>庆阳市兴趣生活</v>
      </c>
      <c r="G4948" t="s">
        <v>132</v>
      </c>
      <c r="H4948" t="s">
        <v>250</v>
      </c>
      <c r="I4948" t="s">
        <v>70</v>
      </c>
      <c r="J4948">
        <v>29</v>
      </c>
      <c r="K4948">
        <v>0</v>
      </c>
      <c r="L4948" s="13">
        <f>VLOOKUP(C4948,'渗透率、续签率'!B:C,2,0)</f>
        <v>0.52100000000000002</v>
      </c>
      <c r="M4948" s="6">
        <v>0</v>
      </c>
      <c r="N4948">
        <v>2</v>
      </c>
      <c r="O4948">
        <v>0</v>
      </c>
      <c r="P4948" s="6">
        <v>0</v>
      </c>
      <c r="Q4948" s="13">
        <v>0</v>
      </c>
      <c r="R4948" s="13">
        <v>0</v>
      </c>
      <c r="S4948" s="31">
        <v>18</v>
      </c>
      <c r="T4948" s="6">
        <f>VLOOKUP(E4948,'参数设置&amp;汇总'!S:U,3,0)</f>
        <v>1.1090400745573159E-2</v>
      </c>
      <c r="U4948" s="78">
        <f t="shared" si="385"/>
        <v>2.2180801491146318E-2</v>
      </c>
      <c r="V4948" s="13">
        <v>0.85000000000000009</v>
      </c>
      <c r="W4948" s="78">
        <f t="shared" si="387"/>
        <v>2.6095060577819195E-2</v>
      </c>
      <c r="X4948" s="1">
        <f>VLOOKUP(E4948,'渗透率、续签率'!AG:AJ,4,0)</f>
        <v>10037.5</v>
      </c>
      <c r="Y4948" s="1">
        <f t="shared" si="388"/>
        <v>261.92917054986015</v>
      </c>
      <c r="Z4948">
        <v>0</v>
      </c>
      <c r="AA4948" s="89">
        <f t="shared" si="389"/>
        <v>20075</v>
      </c>
      <c r="AH4948" s="37"/>
      <c r="AI4948" s="37"/>
      <c r="AK4948" s="37"/>
    </row>
    <row r="4949" spans="1:37" hidden="1">
      <c r="A4949" t="s">
        <v>64</v>
      </c>
      <c r="B4949" t="s">
        <v>2</v>
      </c>
      <c r="C4949" t="s">
        <v>3</v>
      </c>
      <c r="D4949" t="s">
        <v>116</v>
      </c>
      <c r="E4949" t="s">
        <v>525</v>
      </c>
      <c r="F4949" t="str">
        <f t="shared" si="386"/>
        <v>廊坊市兴趣生活</v>
      </c>
      <c r="G4949" t="s">
        <v>159</v>
      </c>
      <c r="H4949" t="s">
        <v>251</v>
      </c>
      <c r="I4949" t="s">
        <v>70</v>
      </c>
      <c r="J4949">
        <v>131</v>
      </c>
      <c r="K4949">
        <v>0</v>
      </c>
      <c r="L4949" s="13">
        <f>VLOOKUP(C4949,'渗透率、续签率'!B:C,2,0)</f>
        <v>0.52100000000000002</v>
      </c>
      <c r="M4949" s="6">
        <v>0</v>
      </c>
      <c r="N4949">
        <v>54</v>
      </c>
      <c r="O4949">
        <v>0</v>
      </c>
      <c r="P4949" s="6">
        <v>0</v>
      </c>
      <c r="Q4949" s="13">
        <v>0</v>
      </c>
      <c r="R4949" s="13">
        <v>0</v>
      </c>
      <c r="S4949" s="31">
        <v>218</v>
      </c>
      <c r="T4949" s="6">
        <f>VLOOKUP(E4949,'参数设置&amp;汇总'!S:U,3,0)</f>
        <v>1.1090400745573159E-2</v>
      </c>
      <c r="U4949" s="78">
        <f t="shared" si="385"/>
        <v>0.59888164026095059</v>
      </c>
      <c r="V4949" s="13">
        <v>0.85000000000000009</v>
      </c>
      <c r="W4949" s="78">
        <f t="shared" si="387"/>
        <v>0.70456663560111832</v>
      </c>
      <c r="X4949" s="1">
        <f>VLOOKUP(E4949,'渗透率、续签率'!AG:AJ,4,0)</f>
        <v>10037.5</v>
      </c>
      <c r="Y4949" s="1">
        <f t="shared" si="388"/>
        <v>7072.0876048462251</v>
      </c>
      <c r="Z4949">
        <v>2</v>
      </c>
      <c r="AA4949" s="89">
        <f t="shared" si="389"/>
        <v>542025</v>
      </c>
      <c r="AH4949" s="37"/>
      <c r="AI4949" s="37"/>
      <c r="AK4949" s="37"/>
    </row>
    <row r="4950" spans="1:37" hidden="1">
      <c r="A4950" t="s">
        <v>64</v>
      </c>
      <c r="B4950" t="s">
        <v>2</v>
      </c>
      <c r="C4950" t="s">
        <v>3</v>
      </c>
      <c r="D4950" t="s">
        <v>116</v>
      </c>
      <c r="E4950" t="s">
        <v>525</v>
      </c>
      <c r="F4950" t="str">
        <f t="shared" si="386"/>
        <v>延安市兴趣生活</v>
      </c>
      <c r="G4950" t="s">
        <v>108</v>
      </c>
      <c r="H4950" t="s">
        <v>252</v>
      </c>
      <c r="I4950" t="s">
        <v>70</v>
      </c>
      <c r="J4950">
        <v>21</v>
      </c>
      <c r="K4950">
        <v>0</v>
      </c>
      <c r="L4950" s="13">
        <f>VLOOKUP(C4950,'渗透率、续签率'!B:C,2,0)</f>
        <v>0.52100000000000002</v>
      </c>
      <c r="M4950" s="6">
        <v>0</v>
      </c>
      <c r="N4950">
        <v>2</v>
      </c>
      <c r="O4950">
        <v>0</v>
      </c>
      <c r="P4950" s="6">
        <v>0</v>
      </c>
      <c r="Q4950" s="13">
        <v>0</v>
      </c>
      <c r="R4950" s="13">
        <v>0</v>
      </c>
      <c r="S4950" s="31">
        <v>18</v>
      </c>
      <c r="T4950" s="6">
        <f>VLOOKUP(E4950,'参数设置&amp;汇总'!S:U,3,0)</f>
        <v>1.1090400745573159E-2</v>
      </c>
      <c r="U4950" s="78">
        <f t="shared" si="385"/>
        <v>2.2180801491146318E-2</v>
      </c>
      <c r="V4950" s="13">
        <v>0.85000000000000009</v>
      </c>
      <c r="W4950" s="78">
        <f t="shared" si="387"/>
        <v>2.6095060577819195E-2</v>
      </c>
      <c r="X4950" s="1">
        <f>VLOOKUP(E4950,'渗透率、续签率'!AG:AJ,4,0)</f>
        <v>10037.5</v>
      </c>
      <c r="Y4950" s="1">
        <f t="shared" si="388"/>
        <v>261.92917054986015</v>
      </c>
      <c r="Z4950">
        <v>0</v>
      </c>
      <c r="AA4950" s="89">
        <f t="shared" si="389"/>
        <v>20075</v>
      </c>
      <c r="AH4950" s="37"/>
      <c r="AI4950" s="37"/>
      <c r="AK4950" s="37"/>
    </row>
    <row r="4951" spans="1:37" hidden="1">
      <c r="A4951" t="s">
        <v>64</v>
      </c>
      <c r="B4951" t="s">
        <v>2</v>
      </c>
      <c r="C4951" t="s">
        <v>3</v>
      </c>
      <c r="D4951" t="s">
        <v>116</v>
      </c>
      <c r="E4951" t="s">
        <v>525</v>
      </c>
      <c r="F4951" t="str">
        <f t="shared" si="386"/>
        <v>延边朝鲜族自治州兴趣生活</v>
      </c>
      <c r="G4951" t="s">
        <v>188</v>
      </c>
      <c r="H4951" t="s">
        <v>253</v>
      </c>
      <c r="I4951" t="s">
        <v>70</v>
      </c>
      <c r="J4951">
        <v>38</v>
      </c>
      <c r="K4951">
        <v>0</v>
      </c>
      <c r="L4951" s="13">
        <f>VLOOKUP(C4951,'渗透率、续签率'!B:C,2,0)</f>
        <v>0.52100000000000002</v>
      </c>
      <c r="M4951" s="6">
        <v>0</v>
      </c>
      <c r="N4951">
        <v>6</v>
      </c>
      <c r="O4951">
        <v>0</v>
      </c>
      <c r="P4951" s="6">
        <v>0</v>
      </c>
      <c r="Q4951" s="13">
        <v>0</v>
      </c>
      <c r="R4951" s="13">
        <v>0</v>
      </c>
      <c r="S4951" s="31">
        <v>32</v>
      </c>
      <c r="T4951" s="6">
        <f>VLOOKUP(E4951,'参数设置&amp;汇总'!S:U,3,0)</f>
        <v>1.1090400745573159E-2</v>
      </c>
      <c r="U4951" s="78">
        <f t="shared" si="385"/>
        <v>6.6542404473438954E-2</v>
      </c>
      <c r="V4951" s="13">
        <v>0.85000000000000009</v>
      </c>
      <c r="W4951" s="78">
        <f t="shared" si="387"/>
        <v>7.8285181733457582E-2</v>
      </c>
      <c r="X4951" s="1">
        <f>VLOOKUP(E4951,'渗透率、续签率'!AG:AJ,4,0)</f>
        <v>10037.5</v>
      </c>
      <c r="Y4951" s="1">
        <f t="shared" si="388"/>
        <v>785.78751164958044</v>
      </c>
      <c r="Z4951">
        <v>0</v>
      </c>
      <c r="AA4951" s="89">
        <f t="shared" si="389"/>
        <v>60225</v>
      </c>
      <c r="AH4951" s="37"/>
      <c r="AI4951" s="37"/>
      <c r="AJ4951" s="1"/>
      <c r="AK4951" s="37"/>
    </row>
    <row r="4952" spans="1:37" hidden="1">
      <c r="A4952" t="s">
        <v>64</v>
      </c>
      <c r="B4952" t="s">
        <v>2</v>
      </c>
      <c r="C4952" t="s">
        <v>3</v>
      </c>
      <c r="D4952" t="s">
        <v>116</v>
      </c>
      <c r="E4952" t="s">
        <v>525</v>
      </c>
      <c r="F4952" t="str">
        <f t="shared" si="386"/>
        <v>开封市兴趣生活</v>
      </c>
      <c r="G4952" t="s">
        <v>110</v>
      </c>
      <c r="H4952" t="s">
        <v>254</v>
      </c>
      <c r="I4952" t="s">
        <v>70</v>
      </c>
      <c r="J4952">
        <v>71</v>
      </c>
      <c r="K4952">
        <v>0</v>
      </c>
      <c r="L4952" s="13">
        <f>VLOOKUP(C4952,'渗透率、续签率'!B:C,2,0)</f>
        <v>0.52100000000000002</v>
      </c>
      <c r="M4952" s="6">
        <v>0</v>
      </c>
      <c r="N4952">
        <v>9</v>
      </c>
      <c r="O4952">
        <v>0</v>
      </c>
      <c r="P4952" s="6">
        <v>0</v>
      </c>
      <c r="Q4952" s="13">
        <v>0</v>
      </c>
      <c r="R4952" s="13">
        <v>0</v>
      </c>
      <c r="S4952" s="31">
        <v>57</v>
      </c>
      <c r="T4952" s="6">
        <f>VLOOKUP(E4952,'参数设置&amp;汇总'!S:U,3,0)</f>
        <v>1.1090400745573159E-2</v>
      </c>
      <c r="U4952" s="78">
        <f t="shared" si="385"/>
        <v>9.9813606710158431E-2</v>
      </c>
      <c r="V4952" s="13">
        <v>0.85000000000000009</v>
      </c>
      <c r="W4952" s="78">
        <f t="shared" si="387"/>
        <v>0.11742777260018637</v>
      </c>
      <c r="X4952" s="1">
        <f>VLOOKUP(E4952,'渗透率、续签率'!AG:AJ,4,0)</f>
        <v>10037.5</v>
      </c>
      <c r="Y4952" s="1">
        <f t="shared" si="388"/>
        <v>1178.6812674743708</v>
      </c>
      <c r="Z4952">
        <v>1</v>
      </c>
      <c r="AA4952" s="89">
        <f t="shared" si="389"/>
        <v>90337.5</v>
      </c>
      <c r="AH4952" s="37"/>
      <c r="AI4952" s="37"/>
      <c r="AJ4952" s="1"/>
      <c r="AK4952" s="37"/>
    </row>
    <row r="4953" spans="1:37" hidden="1">
      <c r="A4953" t="s">
        <v>64</v>
      </c>
      <c r="B4953" t="s">
        <v>2</v>
      </c>
      <c r="C4953" t="s">
        <v>3</v>
      </c>
      <c r="D4953" t="s">
        <v>116</v>
      </c>
      <c r="E4953" t="s">
        <v>525</v>
      </c>
      <c r="F4953" t="str">
        <f t="shared" si="386"/>
        <v>张家口市兴趣生活</v>
      </c>
      <c r="G4953" t="s">
        <v>159</v>
      </c>
      <c r="H4953" t="s">
        <v>255</v>
      </c>
      <c r="I4953" t="s">
        <v>70</v>
      </c>
      <c r="J4953">
        <v>39</v>
      </c>
      <c r="K4953">
        <v>0</v>
      </c>
      <c r="L4953" s="13">
        <f>VLOOKUP(C4953,'渗透率、续签率'!B:C,2,0)</f>
        <v>0.52100000000000002</v>
      </c>
      <c r="M4953" s="6">
        <v>0</v>
      </c>
      <c r="N4953">
        <v>5</v>
      </c>
      <c r="O4953">
        <v>0</v>
      </c>
      <c r="P4953" s="6">
        <v>0</v>
      </c>
      <c r="Q4953" s="13">
        <v>0</v>
      </c>
      <c r="R4953" s="13">
        <v>0</v>
      </c>
      <c r="S4953" s="31">
        <v>33</v>
      </c>
      <c r="T4953" s="6">
        <f>VLOOKUP(E4953,'参数设置&amp;汇总'!S:U,3,0)</f>
        <v>1.1090400745573159E-2</v>
      </c>
      <c r="U4953" s="78">
        <f t="shared" si="385"/>
        <v>5.5452003727865795E-2</v>
      </c>
      <c r="V4953" s="13">
        <v>0.85000000000000009</v>
      </c>
      <c r="W4953" s="78">
        <f t="shared" si="387"/>
        <v>6.5237651444547989E-2</v>
      </c>
      <c r="X4953" s="1">
        <f>VLOOKUP(E4953,'渗透率、续签率'!AG:AJ,4,0)</f>
        <v>10037.5</v>
      </c>
      <c r="Y4953" s="1">
        <f t="shared" si="388"/>
        <v>654.82292637465048</v>
      </c>
      <c r="Z4953">
        <v>0</v>
      </c>
      <c r="AA4953" s="89">
        <f t="shared" si="389"/>
        <v>50187.5</v>
      </c>
      <c r="AH4953" s="37"/>
      <c r="AI4953" s="37"/>
      <c r="AK4953" s="37"/>
    </row>
    <row r="4954" spans="1:37" hidden="1">
      <c r="A4954" t="s">
        <v>64</v>
      </c>
      <c r="B4954" t="s">
        <v>2</v>
      </c>
      <c r="C4954" t="s">
        <v>3</v>
      </c>
      <c r="D4954" t="s">
        <v>116</v>
      </c>
      <c r="E4954" t="s">
        <v>525</v>
      </c>
      <c r="F4954" t="str">
        <f t="shared" si="386"/>
        <v>张家界市兴趣生活</v>
      </c>
      <c r="G4954" t="s">
        <v>113</v>
      </c>
      <c r="H4954" t="s">
        <v>256</v>
      </c>
      <c r="I4954" t="s">
        <v>68</v>
      </c>
      <c r="J4954">
        <v>18</v>
      </c>
      <c r="K4954">
        <v>0</v>
      </c>
      <c r="L4954" s="13">
        <f>VLOOKUP(C4954,'渗透率、续签率'!B:C,2,0)</f>
        <v>0.52100000000000002</v>
      </c>
      <c r="M4954" s="6">
        <v>0</v>
      </c>
      <c r="N4954">
        <v>2</v>
      </c>
      <c r="O4954">
        <v>0</v>
      </c>
      <c r="P4954" s="6">
        <v>0</v>
      </c>
      <c r="Q4954" s="13">
        <v>0</v>
      </c>
      <c r="R4954" s="13">
        <v>0</v>
      </c>
      <c r="S4954" s="31">
        <v>15</v>
      </c>
      <c r="T4954" s="6">
        <f>VLOOKUP(E4954,'参数设置&amp;汇总'!S:U,3,0)</f>
        <v>1.1090400745573159E-2</v>
      </c>
      <c r="U4954" s="78">
        <f t="shared" si="385"/>
        <v>2.2180801491146318E-2</v>
      </c>
      <c r="V4954" s="13">
        <v>0.85000000000000009</v>
      </c>
      <c r="W4954" s="78">
        <f t="shared" si="387"/>
        <v>2.6095060577819195E-2</v>
      </c>
      <c r="X4954" s="1">
        <f>VLOOKUP(E4954,'渗透率、续签率'!AG:AJ,4,0)</f>
        <v>10037.5</v>
      </c>
      <c r="Y4954" s="1">
        <f t="shared" si="388"/>
        <v>261.92917054986015</v>
      </c>
      <c r="Z4954">
        <v>0</v>
      </c>
      <c r="AA4954" s="89">
        <f t="shared" si="389"/>
        <v>20075</v>
      </c>
      <c r="AH4954" s="37"/>
      <c r="AI4954" s="37"/>
      <c r="AK4954" s="37"/>
    </row>
    <row r="4955" spans="1:37" hidden="1">
      <c r="A4955" t="s">
        <v>64</v>
      </c>
      <c r="B4955" t="s">
        <v>2</v>
      </c>
      <c r="C4955" t="s">
        <v>3</v>
      </c>
      <c r="D4955" t="s">
        <v>116</v>
      </c>
      <c r="E4955" t="s">
        <v>525</v>
      </c>
      <c r="F4955" t="str">
        <f t="shared" si="386"/>
        <v>张掖市兴趣生活</v>
      </c>
      <c r="G4955" t="s">
        <v>132</v>
      </c>
      <c r="H4955" t="s">
        <v>257</v>
      </c>
      <c r="I4955" t="s">
        <v>70</v>
      </c>
      <c r="J4955">
        <v>24</v>
      </c>
      <c r="K4955">
        <v>0</v>
      </c>
      <c r="L4955" s="13">
        <f>VLOOKUP(C4955,'渗透率、续签率'!B:C,2,0)</f>
        <v>0.52100000000000002</v>
      </c>
      <c r="M4955" s="6">
        <v>0</v>
      </c>
      <c r="N4955">
        <v>8</v>
      </c>
      <c r="O4955">
        <v>0</v>
      </c>
      <c r="P4955" s="6">
        <v>0</v>
      </c>
      <c r="Q4955" s="13">
        <v>0</v>
      </c>
      <c r="R4955" s="13">
        <v>0</v>
      </c>
      <c r="S4955" s="31">
        <v>26</v>
      </c>
      <c r="T4955" s="6">
        <f>VLOOKUP(E4955,'参数设置&amp;汇总'!S:U,3,0)</f>
        <v>1.1090400745573159E-2</v>
      </c>
      <c r="U4955" s="78">
        <f t="shared" si="385"/>
        <v>8.8723205964585272E-2</v>
      </c>
      <c r="V4955" s="13">
        <v>0.85000000000000009</v>
      </c>
      <c r="W4955" s="78">
        <f t="shared" si="387"/>
        <v>0.10438024231127678</v>
      </c>
      <c r="X4955" s="1">
        <f>VLOOKUP(E4955,'渗透率、续签率'!AG:AJ,4,0)</f>
        <v>10037.5</v>
      </c>
      <c r="Y4955" s="1">
        <f t="shared" si="388"/>
        <v>1047.7166821994406</v>
      </c>
      <c r="Z4955">
        <v>1</v>
      </c>
      <c r="AA4955" s="89">
        <f t="shared" si="389"/>
        <v>80300</v>
      </c>
      <c r="AH4955" s="37"/>
      <c r="AI4955" s="37"/>
      <c r="AJ4955" s="1"/>
      <c r="AK4955" s="37"/>
    </row>
    <row r="4956" spans="1:37" hidden="1">
      <c r="A4956" t="s">
        <v>64</v>
      </c>
      <c r="B4956" t="s">
        <v>2</v>
      </c>
      <c r="C4956" t="s">
        <v>3</v>
      </c>
      <c r="D4956" t="s">
        <v>116</v>
      </c>
      <c r="E4956" t="s">
        <v>525</v>
      </c>
      <c r="F4956" t="str">
        <f t="shared" si="386"/>
        <v>徐州市兴趣生活</v>
      </c>
      <c r="G4956" t="s">
        <v>73</v>
      </c>
      <c r="H4956" t="s">
        <v>258</v>
      </c>
      <c r="I4956" t="s">
        <v>70</v>
      </c>
      <c r="J4956">
        <v>178</v>
      </c>
      <c r="K4956">
        <v>1</v>
      </c>
      <c r="L4956" s="13">
        <f>VLOOKUP(C4956,'渗透率、续签率'!B:C,2,0)</f>
        <v>0.52100000000000002</v>
      </c>
      <c r="M4956" s="6">
        <v>0.01</v>
      </c>
      <c r="N4956">
        <v>12</v>
      </c>
      <c r="O4956">
        <v>1</v>
      </c>
      <c r="P4956" s="6">
        <v>0.08</v>
      </c>
      <c r="Q4956" s="13">
        <v>8.3000000000000004E-2</v>
      </c>
      <c r="R4956" s="13">
        <v>0</v>
      </c>
      <c r="S4956" s="31">
        <v>155</v>
      </c>
      <c r="T4956" s="6">
        <f>VLOOKUP(E4956,'参数设置&amp;汇总'!S:U,3,0)</f>
        <v>1.1090400745573159E-2</v>
      </c>
      <c r="U4956" s="78">
        <f t="shared" si="385"/>
        <v>1</v>
      </c>
      <c r="V4956" s="13">
        <v>0.85000000000000009</v>
      </c>
      <c r="W4956" s="78">
        <f t="shared" si="387"/>
        <v>0.56352941176470583</v>
      </c>
      <c r="X4956" s="1">
        <f>VLOOKUP(E4956,'渗透率、续签率'!AG:AJ,4,0)</f>
        <v>10037.5</v>
      </c>
      <c r="Y4956" s="1">
        <f t="shared" si="388"/>
        <v>5656.4264705882351</v>
      </c>
      <c r="Z4956">
        <v>5</v>
      </c>
      <c r="AA4956" s="89">
        <f t="shared" si="389"/>
        <v>120450</v>
      </c>
      <c r="AH4956" s="37"/>
      <c r="AI4956" s="37"/>
      <c r="AJ4956" s="1"/>
      <c r="AK4956" s="37"/>
    </row>
    <row r="4957" spans="1:37" hidden="1">
      <c r="A4957" t="s">
        <v>64</v>
      </c>
      <c r="B4957" t="s">
        <v>2</v>
      </c>
      <c r="C4957" t="s">
        <v>3</v>
      </c>
      <c r="D4957" t="s">
        <v>116</v>
      </c>
      <c r="E4957" t="s">
        <v>525</v>
      </c>
      <c r="F4957" t="str">
        <f t="shared" si="386"/>
        <v>德宏傣族景颇族自治州兴趣生活</v>
      </c>
      <c r="G4957" t="s">
        <v>99</v>
      </c>
      <c r="H4957" t="s">
        <v>259</v>
      </c>
      <c r="I4957" t="s">
        <v>68</v>
      </c>
      <c r="J4957">
        <v>12</v>
      </c>
      <c r="K4957">
        <v>0</v>
      </c>
      <c r="L4957" s="13">
        <f>VLOOKUP(C4957,'渗透率、续签率'!B:C,2,0)</f>
        <v>0.52100000000000002</v>
      </c>
      <c r="M4957" s="6">
        <v>0</v>
      </c>
      <c r="N4957">
        <v>2</v>
      </c>
      <c r="O4957">
        <v>0</v>
      </c>
      <c r="P4957" s="6">
        <v>0</v>
      </c>
      <c r="Q4957" s="13">
        <v>0</v>
      </c>
      <c r="R4957" s="13">
        <v>0</v>
      </c>
      <c r="S4957" s="31">
        <v>7</v>
      </c>
      <c r="T4957" s="6">
        <f>VLOOKUP(E4957,'参数设置&amp;汇总'!S:U,3,0)</f>
        <v>1.1090400745573159E-2</v>
      </c>
      <c r="U4957" s="78">
        <f t="shared" si="385"/>
        <v>2.2180801491146318E-2</v>
      </c>
      <c r="V4957" s="13">
        <v>0.85000000000000009</v>
      </c>
      <c r="W4957" s="78">
        <f t="shared" si="387"/>
        <v>2.6095060577819195E-2</v>
      </c>
      <c r="X4957" s="1">
        <f>VLOOKUP(E4957,'渗透率、续签率'!AG:AJ,4,0)</f>
        <v>10037.5</v>
      </c>
      <c r="Y4957" s="1">
        <f t="shared" si="388"/>
        <v>261.92917054986015</v>
      </c>
      <c r="Z4957">
        <v>0</v>
      </c>
      <c r="AA4957" s="89">
        <f t="shared" si="389"/>
        <v>20075</v>
      </c>
      <c r="AH4957" s="37"/>
      <c r="AI4957" s="37"/>
      <c r="AK4957" s="37"/>
    </row>
    <row r="4958" spans="1:37" hidden="1">
      <c r="A4958" t="s">
        <v>64</v>
      </c>
      <c r="B4958" t="s">
        <v>2</v>
      </c>
      <c r="C4958" t="s">
        <v>3</v>
      </c>
      <c r="D4958" t="s">
        <v>116</v>
      </c>
      <c r="E4958" t="s">
        <v>525</v>
      </c>
      <c r="F4958" t="str">
        <f t="shared" si="386"/>
        <v>德州市兴趣生活</v>
      </c>
      <c r="G4958" t="s">
        <v>103</v>
      </c>
      <c r="H4958" t="s">
        <v>260</v>
      </c>
      <c r="I4958" t="s">
        <v>70</v>
      </c>
      <c r="J4958">
        <v>108</v>
      </c>
      <c r="K4958">
        <v>0</v>
      </c>
      <c r="L4958" s="13">
        <f>VLOOKUP(C4958,'渗透率、续签率'!B:C,2,0)</f>
        <v>0.52100000000000002</v>
      </c>
      <c r="M4958" s="6">
        <v>0</v>
      </c>
      <c r="N4958">
        <v>24</v>
      </c>
      <c r="O4958">
        <v>0</v>
      </c>
      <c r="P4958" s="6">
        <v>0</v>
      </c>
      <c r="Q4958" s="13">
        <v>0</v>
      </c>
      <c r="R4958" s="13">
        <v>0</v>
      </c>
      <c r="S4958" s="31">
        <v>107</v>
      </c>
      <c r="T4958" s="6">
        <f>VLOOKUP(E4958,'参数设置&amp;汇总'!S:U,3,0)</f>
        <v>1.1090400745573159E-2</v>
      </c>
      <c r="U4958" s="78">
        <f t="shared" si="385"/>
        <v>0.26616961789375582</v>
      </c>
      <c r="V4958" s="13">
        <v>0.85000000000000009</v>
      </c>
      <c r="W4958" s="78">
        <f t="shared" si="387"/>
        <v>0.31314072693383033</v>
      </c>
      <c r="X4958" s="1">
        <f>VLOOKUP(E4958,'渗透率、续签率'!AG:AJ,4,0)</f>
        <v>10037.5</v>
      </c>
      <c r="Y4958" s="1">
        <f t="shared" si="388"/>
        <v>3143.1500465983218</v>
      </c>
      <c r="Z4958">
        <v>0</v>
      </c>
      <c r="AA4958" s="89">
        <f t="shared" si="389"/>
        <v>240900</v>
      </c>
      <c r="AH4958" s="37"/>
      <c r="AI4958" s="37"/>
      <c r="AJ4958" s="1"/>
      <c r="AK4958" s="37"/>
    </row>
    <row r="4959" spans="1:37" hidden="1">
      <c r="A4959" t="s">
        <v>64</v>
      </c>
      <c r="B4959" t="s">
        <v>2</v>
      </c>
      <c r="C4959" t="s">
        <v>3</v>
      </c>
      <c r="D4959" t="s">
        <v>116</v>
      </c>
      <c r="E4959" t="s">
        <v>525</v>
      </c>
      <c r="F4959" t="str">
        <f t="shared" si="386"/>
        <v>德阳市兴趣生活</v>
      </c>
      <c r="G4959" t="s">
        <v>77</v>
      </c>
      <c r="H4959" t="s">
        <v>261</v>
      </c>
      <c r="I4959" t="s">
        <v>70</v>
      </c>
      <c r="J4959">
        <v>46</v>
      </c>
      <c r="K4959">
        <v>0</v>
      </c>
      <c r="L4959" s="13">
        <f>VLOOKUP(C4959,'渗透率、续签率'!B:C,2,0)</f>
        <v>0.52100000000000002</v>
      </c>
      <c r="M4959" s="6">
        <v>0</v>
      </c>
      <c r="N4959">
        <v>14</v>
      </c>
      <c r="O4959">
        <v>0</v>
      </c>
      <c r="P4959" s="6">
        <v>0</v>
      </c>
      <c r="Q4959" s="13">
        <v>0</v>
      </c>
      <c r="R4959" s="13">
        <v>0</v>
      </c>
      <c r="S4959" s="31">
        <v>66</v>
      </c>
      <c r="T4959" s="6">
        <f>VLOOKUP(E4959,'参数设置&amp;汇总'!S:U,3,0)</f>
        <v>1.1090400745573159E-2</v>
      </c>
      <c r="U4959" s="78">
        <f t="shared" si="385"/>
        <v>0.15526561043802423</v>
      </c>
      <c r="V4959" s="13">
        <v>0.85000000000000009</v>
      </c>
      <c r="W4959" s="78">
        <f t="shared" si="387"/>
        <v>0.18266542404473438</v>
      </c>
      <c r="X4959" s="1">
        <f>VLOOKUP(E4959,'渗透率、续签率'!AG:AJ,4,0)</f>
        <v>10037.5</v>
      </c>
      <c r="Y4959" s="1">
        <f t="shared" si="388"/>
        <v>1833.5041938490212</v>
      </c>
      <c r="Z4959">
        <v>3</v>
      </c>
      <c r="AA4959" s="89">
        <f t="shared" si="389"/>
        <v>140525</v>
      </c>
      <c r="AH4959" s="37"/>
      <c r="AI4959" s="37"/>
      <c r="AJ4959" s="1"/>
      <c r="AK4959" s="37"/>
    </row>
    <row r="4960" spans="1:37" hidden="1">
      <c r="A4960" t="s">
        <v>64</v>
      </c>
      <c r="B4960" t="s">
        <v>2</v>
      </c>
      <c r="C4960" t="s">
        <v>3</v>
      </c>
      <c r="D4960" t="s">
        <v>116</v>
      </c>
      <c r="E4960" t="s">
        <v>525</v>
      </c>
      <c r="F4960" t="str">
        <f t="shared" si="386"/>
        <v>忻州市兴趣生活</v>
      </c>
      <c r="G4960" t="s">
        <v>134</v>
      </c>
      <c r="H4960" t="s">
        <v>262</v>
      </c>
      <c r="I4960" t="s">
        <v>70</v>
      </c>
      <c r="J4960">
        <v>20</v>
      </c>
      <c r="K4960">
        <v>0</v>
      </c>
      <c r="L4960" s="13">
        <f>VLOOKUP(C4960,'渗透率、续签率'!B:C,2,0)</f>
        <v>0.52100000000000002</v>
      </c>
      <c r="M4960" s="6">
        <v>0</v>
      </c>
      <c r="N4960">
        <v>6</v>
      </c>
      <c r="O4960">
        <v>0</v>
      </c>
      <c r="P4960" s="6">
        <v>0</v>
      </c>
      <c r="Q4960" s="13">
        <v>0</v>
      </c>
      <c r="R4960" s="13">
        <v>0</v>
      </c>
      <c r="S4960" s="31">
        <v>23</v>
      </c>
      <c r="T4960" s="6">
        <f>VLOOKUP(E4960,'参数设置&amp;汇总'!S:U,3,0)</f>
        <v>1.1090400745573159E-2</v>
      </c>
      <c r="U4960" s="78">
        <f t="shared" si="385"/>
        <v>6.6542404473438954E-2</v>
      </c>
      <c r="V4960" s="13">
        <v>0.85000000000000009</v>
      </c>
      <c r="W4960" s="78">
        <f t="shared" si="387"/>
        <v>7.8285181733457582E-2</v>
      </c>
      <c r="X4960" s="1">
        <f>VLOOKUP(E4960,'渗透率、续签率'!AG:AJ,4,0)</f>
        <v>10037.5</v>
      </c>
      <c r="Y4960" s="1">
        <f t="shared" si="388"/>
        <v>785.78751164958044</v>
      </c>
      <c r="Z4960">
        <v>0</v>
      </c>
      <c r="AA4960" s="89">
        <f t="shared" si="389"/>
        <v>60225</v>
      </c>
    </row>
    <row r="4961" spans="1:37" hidden="1">
      <c r="A4961" t="s">
        <v>64</v>
      </c>
      <c r="B4961" t="s">
        <v>2</v>
      </c>
      <c r="C4961" t="s">
        <v>3</v>
      </c>
      <c r="D4961" t="s">
        <v>116</v>
      </c>
      <c r="E4961" t="s">
        <v>525</v>
      </c>
      <c r="F4961" t="str">
        <f t="shared" si="386"/>
        <v>怀化市兴趣生活</v>
      </c>
      <c r="G4961" t="s">
        <v>113</v>
      </c>
      <c r="H4961" t="s">
        <v>263</v>
      </c>
      <c r="I4961" t="s">
        <v>68</v>
      </c>
      <c r="J4961">
        <v>41</v>
      </c>
      <c r="K4961">
        <v>0</v>
      </c>
      <c r="L4961" s="13">
        <f>VLOOKUP(C4961,'渗透率、续签率'!B:C,2,0)</f>
        <v>0.52100000000000002</v>
      </c>
      <c r="M4961" s="6">
        <v>0</v>
      </c>
      <c r="N4961">
        <v>4</v>
      </c>
      <c r="O4961">
        <v>0</v>
      </c>
      <c r="P4961" s="6">
        <v>0</v>
      </c>
      <c r="Q4961" s="13">
        <v>0</v>
      </c>
      <c r="R4961" s="13">
        <v>0</v>
      </c>
      <c r="S4961" s="31">
        <v>24</v>
      </c>
      <c r="T4961" s="6">
        <f>VLOOKUP(E4961,'参数设置&amp;汇总'!S:U,3,0)</f>
        <v>1.1090400745573159E-2</v>
      </c>
      <c r="U4961" s="78">
        <f t="shared" si="385"/>
        <v>4.4361602982292636E-2</v>
      </c>
      <c r="V4961" s="13">
        <v>0.85000000000000009</v>
      </c>
      <c r="W4961" s="78">
        <f t="shared" si="387"/>
        <v>5.219012115563839E-2</v>
      </c>
      <c r="X4961" s="1">
        <f>VLOOKUP(E4961,'渗透率、续签率'!AG:AJ,4,0)</f>
        <v>10037.5</v>
      </c>
      <c r="Y4961" s="1">
        <f t="shared" si="388"/>
        <v>523.85834109972029</v>
      </c>
      <c r="Z4961">
        <v>0</v>
      </c>
      <c r="AA4961" s="89">
        <f t="shared" si="389"/>
        <v>40150</v>
      </c>
      <c r="AH4961" s="37"/>
      <c r="AI4961" s="37"/>
      <c r="AJ4961" s="1"/>
      <c r="AK4961" s="37"/>
    </row>
    <row r="4962" spans="1:37" hidden="1">
      <c r="A4962" t="s">
        <v>64</v>
      </c>
      <c r="B4962" t="s">
        <v>2</v>
      </c>
      <c r="C4962" t="s">
        <v>3</v>
      </c>
      <c r="D4962" t="s">
        <v>116</v>
      </c>
      <c r="E4962" t="s">
        <v>525</v>
      </c>
      <c r="F4962" t="str">
        <f t="shared" si="386"/>
        <v>怒江傈僳族自治州兴趣生活</v>
      </c>
      <c r="G4962" t="s">
        <v>99</v>
      </c>
      <c r="H4962" t="s">
        <v>264</v>
      </c>
      <c r="I4962" t="s">
        <v>68</v>
      </c>
      <c r="J4962">
        <v>1</v>
      </c>
      <c r="K4962">
        <v>0</v>
      </c>
      <c r="L4962" s="13">
        <f>VLOOKUP(C4962,'渗透率、续签率'!B:C,2,0)</f>
        <v>0.52100000000000002</v>
      </c>
      <c r="M4962" s="6">
        <v>0</v>
      </c>
      <c r="N4962">
        <v>0</v>
      </c>
      <c r="O4962">
        <v>0</v>
      </c>
      <c r="P4962" s="6">
        <v>0</v>
      </c>
      <c r="Q4962" s="13">
        <v>0</v>
      </c>
      <c r="R4962" s="13">
        <v>0</v>
      </c>
      <c r="S4962" s="31">
        <v>1</v>
      </c>
      <c r="T4962" s="6">
        <f>VLOOKUP(E4962,'参数设置&amp;汇总'!S:U,3,0)</f>
        <v>1.1090400745573159E-2</v>
      </c>
      <c r="U4962" s="78">
        <f t="shared" si="385"/>
        <v>0</v>
      </c>
      <c r="V4962" s="13">
        <v>0.85000000000000009</v>
      </c>
      <c r="W4962" s="78">
        <f t="shared" si="387"/>
        <v>0</v>
      </c>
      <c r="X4962" s="1">
        <f>VLOOKUP(E4962,'渗透率、续签率'!AG:AJ,4,0)</f>
        <v>10037.5</v>
      </c>
      <c r="Y4962" s="1">
        <f t="shared" si="388"/>
        <v>0</v>
      </c>
      <c r="Z4962">
        <v>0</v>
      </c>
      <c r="AA4962" s="89">
        <f t="shared" si="389"/>
        <v>0</v>
      </c>
      <c r="AH4962" s="37"/>
      <c r="AI4962" s="37"/>
      <c r="AJ4962" s="1"/>
      <c r="AK4962" s="37"/>
    </row>
    <row r="4963" spans="1:37" hidden="1">
      <c r="A4963" t="s">
        <v>64</v>
      </c>
      <c r="B4963" t="s">
        <v>2</v>
      </c>
      <c r="C4963" t="s">
        <v>3</v>
      </c>
      <c r="D4963" t="s">
        <v>116</v>
      </c>
      <c r="E4963" t="s">
        <v>525</v>
      </c>
      <c r="F4963" t="str">
        <f t="shared" si="386"/>
        <v>恩施土家族苗族自治州兴趣生活</v>
      </c>
      <c r="G4963" t="s">
        <v>81</v>
      </c>
      <c r="H4963" t="s">
        <v>265</v>
      </c>
      <c r="I4963" t="s">
        <v>68</v>
      </c>
      <c r="J4963">
        <v>34</v>
      </c>
      <c r="K4963">
        <v>0</v>
      </c>
      <c r="L4963" s="13">
        <f>VLOOKUP(C4963,'渗透率、续签率'!B:C,2,0)</f>
        <v>0.52100000000000002</v>
      </c>
      <c r="M4963" s="6">
        <v>0</v>
      </c>
      <c r="N4963">
        <v>2</v>
      </c>
      <c r="O4963">
        <v>0</v>
      </c>
      <c r="P4963" s="6">
        <v>0</v>
      </c>
      <c r="Q4963" s="13">
        <v>0</v>
      </c>
      <c r="R4963" s="13">
        <v>0</v>
      </c>
      <c r="S4963" s="31">
        <v>21</v>
      </c>
      <c r="T4963" s="6">
        <f>VLOOKUP(E4963,'参数设置&amp;汇总'!S:U,3,0)</f>
        <v>1.1090400745573159E-2</v>
      </c>
      <c r="U4963" s="78">
        <f t="shared" si="385"/>
        <v>2.2180801491146318E-2</v>
      </c>
      <c r="V4963" s="13">
        <v>0.85000000000000009</v>
      </c>
      <c r="W4963" s="78">
        <f t="shared" si="387"/>
        <v>2.6095060577819195E-2</v>
      </c>
      <c r="X4963" s="1">
        <f>VLOOKUP(E4963,'渗透率、续签率'!AG:AJ,4,0)</f>
        <v>10037.5</v>
      </c>
      <c r="Y4963" s="1">
        <f t="shared" si="388"/>
        <v>261.92917054986015</v>
      </c>
      <c r="Z4963">
        <v>3</v>
      </c>
      <c r="AA4963" s="89">
        <f t="shared" si="389"/>
        <v>20075</v>
      </c>
      <c r="AH4963" s="37"/>
      <c r="AI4963" s="37"/>
      <c r="AJ4963" s="1"/>
      <c r="AK4963" s="37"/>
    </row>
    <row r="4964" spans="1:37" hidden="1">
      <c r="A4964" t="s">
        <v>64</v>
      </c>
      <c r="B4964" t="s">
        <v>2</v>
      </c>
      <c r="C4964" t="s">
        <v>3</v>
      </c>
      <c r="D4964" t="s">
        <v>116</v>
      </c>
      <c r="E4964" t="s">
        <v>525</v>
      </c>
      <c r="F4964" t="str">
        <f t="shared" si="386"/>
        <v>惠州市兴趣生活</v>
      </c>
      <c r="G4964" t="s">
        <v>75</v>
      </c>
      <c r="H4964" t="s">
        <v>266</v>
      </c>
      <c r="I4964" t="s">
        <v>68</v>
      </c>
      <c r="J4964">
        <v>226</v>
      </c>
      <c r="K4964">
        <v>1</v>
      </c>
      <c r="L4964" s="13">
        <f>VLOOKUP(C4964,'渗透率、续签率'!B:C,2,0)</f>
        <v>0.52100000000000002</v>
      </c>
      <c r="M4964" s="6">
        <v>0</v>
      </c>
      <c r="N4964">
        <v>63</v>
      </c>
      <c r="O4964">
        <v>1</v>
      </c>
      <c r="P4964" s="6">
        <v>0.02</v>
      </c>
      <c r="Q4964" s="13">
        <v>8.0000000000000002E-3</v>
      </c>
      <c r="R4964" s="13">
        <v>0</v>
      </c>
      <c r="S4964" s="31">
        <v>343</v>
      </c>
      <c r="T4964" s="6">
        <f>VLOOKUP(E4964,'参数设置&amp;汇总'!S:U,3,0)</f>
        <v>1.1090400745573159E-2</v>
      </c>
      <c r="U4964" s="78">
        <f t="shared" si="385"/>
        <v>1</v>
      </c>
      <c r="V4964" s="13">
        <v>0.85000000000000009</v>
      </c>
      <c r="W4964" s="78">
        <f t="shared" si="387"/>
        <v>0.56352941176470583</v>
      </c>
      <c r="X4964" s="1">
        <f>VLOOKUP(E4964,'渗透率、续签率'!AG:AJ,4,0)</f>
        <v>10037.5</v>
      </c>
      <c r="Y4964" s="1">
        <f t="shared" si="388"/>
        <v>5656.4264705882351</v>
      </c>
      <c r="Z4964">
        <v>9</v>
      </c>
      <c r="AA4964" s="89">
        <f t="shared" si="389"/>
        <v>632362.5</v>
      </c>
      <c r="AH4964" s="37"/>
      <c r="AI4964" s="37"/>
      <c r="AK4964" s="37"/>
    </row>
    <row r="4965" spans="1:37" hidden="1">
      <c r="A4965" t="s">
        <v>64</v>
      </c>
      <c r="B4965" t="s">
        <v>2</v>
      </c>
      <c r="C4965" t="s">
        <v>3</v>
      </c>
      <c r="D4965" t="s">
        <v>116</v>
      </c>
      <c r="E4965" t="s">
        <v>525</v>
      </c>
      <c r="F4965" t="str">
        <f t="shared" si="386"/>
        <v>扬州市兴趣生活</v>
      </c>
      <c r="G4965" t="s">
        <v>73</v>
      </c>
      <c r="H4965" t="s">
        <v>267</v>
      </c>
      <c r="I4965" t="s">
        <v>70</v>
      </c>
      <c r="J4965">
        <v>107</v>
      </c>
      <c r="K4965">
        <v>0</v>
      </c>
      <c r="L4965" s="13">
        <f>VLOOKUP(C4965,'渗透率、续签率'!B:C,2,0)</f>
        <v>0.52100000000000002</v>
      </c>
      <c r="M4965" s="6">
        <v>0</v>
      </c>
      <c r="N4965">
        <v>12</v>
      </c>
      <c r="O4965">
        <v>0</v>
      </c>
      <c r="P4965" s="6">
        <v>0</v>
      </c>
      <c r="Q4965" s="13">
        <v>0</v>
      </c>
      <c r="R4965" s="13">
        <v>0</v>
      </c>
      <c r="S4965" s="31">
        <v>82</v>
      </c>
      <c r="T4965" s="6">
        <f>VLOOKUP(E4965,'参数设置&amp;汇总'!S:U,3,0)</f>
        <v>1.1090400745573159E-2</v>
      </c>
      <c r="U4965" s="78">
        <f t="shared" si="385"/>
        <v>0.13308480894687791</v>
      </c>
      <c r="V4965" s="13">
        <v>0.85000000000000009</v>
      </c>
      <c r="W4965" s="78">
        <f t="shared" si="387"/>
        <v>0.15657036346691516</v>
      </c>
      <c r="X4965" s="1">
        <f>VLOOKUP(E4965,'渗透率、续签率'!AG:AJ,4,0)</f>
        <v>10037.5</v>
      </c>
      <c r="Y4965" s="1">
        <f t="shared" si="388"/>
        <v>1571.5750232991609</v>
      </c>
      <c r="Z4965">
        <v>1</v>
      </c>
      <c r="AA4965" s="89">
        <f t="shared" si="389"/>
        <v>120450</v>
      </c>
      <c r="AH4965" s="37"/>
      <c r="AI4965" s="37"/>
      <c r="AK4965" s="37"/>
    </row>
    <row r="4966" spans="1:37" hidden="1">
      <c r="A4966" t="s">
        <v>64</v>
      </c>
      <c r="B4966" t="s">
        <v>2</v>
      </c>
      <c r="C4966" t="s">
        <v>3</v>
      </c>
      <c r="D4966" t="s">
        <v>116</v>
      </c>
      <c r="E4966" t="s">
        <v>525</v>
      </c>
      <c r="F4966" t="str">
        <f t="shared" si="386"/>
        <v>承德市兴趣生活</v>
      </c>
      <c r="G4966" t="s">
        <v>159</v>
      </c>
      <c r="H4966" t="s">
        <v>268</v>
      </c>
      <c r="I4966" t="s">
        <v>70</v>
      </c>
      <c r="J4966">
        <v>26</v>
      </c>
      <c r="K4966">
        <v>0</v>
      </c>
      <c r="L4966" s="13">
        <f>VLOOKUP(C4966,'渗透率、续签率'!B:C,2,0)</f>
        <v>0.52100000000000002</v>
      </c>
      <c r="M4966" s="6">
        <v>0</v>
      </c>
      <c r="N4966">
        <v>6</v>
      </c>
      <c r="O4966">
        <v>0</v>
      </c>
      <c r="P4966" s="6">
        <v>0</v>
      </c>
      <c r="Q4966" s="13">
        <v>0</v>
      </c>
      <c r="R4966" s="13">
        <v>0</v>
      </c>
      <c r="S4966" s="31">
        <v>33</v>
      </c>
      <c r="T4966" s="6">
        <f>VLOOKUP(E4966,'参数设置&amp;汇总'!S:U,3,0)</f>
        <v>1.1090400745573159E-2</v>
      </c>
      <c r="U4966" s="78">
        <f t="shared" si="385"/>
        <v>6.6542404473438954E-2</v>
      </c>
      <c r="V4966" s="13">
        <v>0.85000000000000009</v>
      </c>
      <c r="W4966" s="78">
        <f t="shared" si="387"/>
        <v>7.8285181733457582E-2</v>
      </c>
      <c r="X4966" s="1">
        <f>VLOOKUP(E4966,'渗透率、续签率'!AG:AJ,4,0)</f>
        <v>10037.5</v>
      </c>
      <c r="Y4966" s="1">
        <f t="shared" si="388"/>
        <v>785.78751164958044</v>
      </c>
      <c r="Z4966">
        <v>0</v>
      </c>
      <c r="AA4966" s="89">
        <f t="shared" si="389"/>
        <v>60225</v>
      </c>
      <c r="AH4966" s="37"/>
      <c r="AI4966" s="37"/>
      <c r="AJ4966" s="1"/>
      <c r="AK4966" s="37"/>
    </row>
    <row r="4967" spans="1:37" hidden="1">
      <c r="A4967" t="s">
        <v>64</v>
      </c>
      <c r="B4967" t="s">
        <v>2</v>
      </c>
      <c r="C4967" t="s">
        <v>3</v>
      </c>
      <c r="D4967" t="s">
        <v>116</v>
      </c>
      <c r="E4967" t="s">
        <v>525</v>
      </c>
      <c r="F4967" t="str">
        <f t="shared" si="386"/>
        <v>抚州市兴趣生活</v>
      </c>
      <c r="G4967" t="s">
        <v>90</v>
      </c>
      <c r="H4967" t="s">
        <v>269</v>
      </c>
      <c r="I4967" t="s">
        <v>68</v>
      </c>
      <c r="J4967">
        <v>59</v>
      </c>
      <c r="K4967">
        <v>0</v>
      </c>
      <c r="L4967" s="13">
        <f>VLOOKUP(C4967,'渗透率、续签率'!B:C,2,0)</f>
        <v>0.52100000000000002</v>
      </c>
      <c r="M4967" s="6">
        <v>0</v>
      </c>
      <c r="N4967">
        <v>9</v>
      </c>
      <c r="O4967">
        <v>0</v>
      </c>
      <c r="P4967" s="6">
        <v>0</v>
      </c>
      <c r="Q4967" s="13">
        <v>0</v>
      </c>
      <c r="R4967" s="13">
        <v>0</v>
      </c>
      <c r="S4967" s="31">
        <v>51</v>
      </c>
      <c r="T4967" s="6">
        <f>VLOOKUP(E4967,'参数设置&amp;汇总'!S:U,3,0)</f>
        <v>1.1090400745573159E-2</v>
      </c>
      <c r="U4967" s="78">
        <f t="shared" si="385"/>
        <v>9.9813606710158431E-2</v>
      </c>
      <c r="V4967" s="13">
        <v>0.85000000000000009</v>
      </c>
      <c r="W4967" s="78">
        <f t="shared" si="387"/>
        <v>0.11742777260018637</v>
      </c>
      <c r="X4967" s="1">
        <f>VLOOKUP(E4967,'渗透率、续签率'!AG:AJ,4,0)</f>
        <v>10037.5</v>
      </c>
      <c r="Y4967" s="1">
        <f t="shared" si="388"/>
        <v>1178.6812674743708</v>
      </c>
      <c r="Z4967">
        <v>1</v>
      </c>
      <c r="AA4967" s="89">
        <f t="shared" si="389"/>
        <v>90337.5</v>
      </c>
      <c r="AH4967" s="37"/>
      <c r="AI4967" s="37"/>
      <c r="AJ4967" s="1"/>
      <c r="AK4967" s="37"/>
    </row>
    <row r="4968" spans="1:37" hidden="1">
      <c r="A4968" t="s">
        <v>64</v>
      </c>
      <c r="B4968" t="s">
        <v>2</v>
      </c>
      <c r="C4968" t="s">
        <v>3</v>
      </c>
      <c r="D4968" t="s">
        <v>116</v>
      </c>
      <c r="E4968" t="s">
        <v>525</v>
      </c>
      <c r="F4968" t="str">
        <f t="shared" si="386"/>
        <v>抚顺市兴趣生活</v>
      </c>
      <c r="G4968" t="s">
        <v>101</v>
      </c>
      <c r="H4968" t="s">
        <v>270</v>
      </c>
      <c r="I4968" t="s">
        <v>70</v>
      </c>
      <c r="J4968">
        <v>40</v>
      </c>
      <c r="K4968">
        <v>0</v>
      </c>
      <c r="L4968" s="13">
        <f>VLOOKUP(C4968,'渗透率、续签率'!B:C,2,0)</f>
        <v>0.52100000000000002</v>
      </c>
      <c r="M4968" s="6">
        <v>0</v>
      </c>
      <c r="N4968">
        <v>7</v>
      </c>
      <c r="O4968">
        <v>0</v>
      </c>
      <c r="P4968" s="6">
        <v>0</v>
      </c>
      <c r="Q4968" s="13">
        <v>0</v>
      </c>
      <c r="R4968" s="13">
        <v>0</v>
      </c>
      <c r="S4968" s="31">
        <v>37</v>
      </c>
      <c r="T4968" s="6">
        <f>VLOOKUP(E4968,'参数设置&amp;汇总'!S:U,3,0)</f>
        <v>1.1090400745573159E-2</v>
      </c>
      <c r="U4968" s="78">
        <f t="shared" si="385"/>
        <v>7.7632805219012113E-2</v>
      </c>
      <c r="V4968" s="13">
        <v>0.85000000000000009</v>
      </c>
      <c r="W4968" s="78">
        <f t="shared" si="387"/>
        <v>9.1332712022367188E-2</v>
      </c>
      <c r="X4968" s="1">
        <f>VLOOKUP(E4968,'渗透率、续签率'!AG:AJ,4,0)</f>
        <v>10037.5</v>
      </c>
      <c r="Y4968" s="1">
        <f t="shared" si="388"/>
        <v>916.75209692451062</v>
      </c>
      <c r="Z4968">
        <v>1</v>
      </c>
      <c r="AA4968" s="89">
        <f t="shared" si="389"/>
        <v>70262.5</v>
      </c>
      <c r="AH4968" s="37"/>
      <c r="AI4968" s="37"/>
      <c r="AJ4968" s="1"/>
      <c r="AK4968" s="37"/>
    </row>
    <row r="4969" spans="1:37" hidden="1">
      <c r="A4969" t="s">
        <v>64</v>
      </c>
      <c r="B4969" t="s">
        <v>2</v>
      </c>
      <c r="C4969" t="s">
        <v>3</v>
      </c>
      <c r="D4969" t="s">
        <v>116</v>
      </c>
      <c r="E4969" t="s">
        <v>525</v>
      </c>
      <c r="F4969" t="str">
        <f t="shared" si="386"/>
        <v>拉萨市兴趣生活</v>
      </c>
      <c r="G4969" t="s">
        <v>237</v>
      </c>
      <c r="H4969" t="s">
        <v>271</v>
      </c>
      <c r="I4969" t="s">
        <v>57</v>
      </c>
      <c r="J4969">
        <v>3</v>
      </c>
      <c r="K4969">
        <v>0</v>
      </c>
      <c r="L4969" s="13">
        <f>VLOOKUP(C4969,'渗透率、续签率'!B:C,2,0)</f>
        <v>0.52100000000000002</v>
      </c>
      <c r="M4969" s="6">
        <v>0</v>
      </c>
      <c r="N4969">
        <v>1</v>
      </c>
      <c r="O4969">
        <v>0</v>
      </c>
      <c r="P4969" s="6">
        <v>0</v>
      </c>
      <c r="Q4969" s="13">
        <v>0</v>
      </c>
      <c r="R4969" s="13">
        <v>0</v>
      </c>
      <c r="S4969" s="31">
        <v>4</v>
      </c>
      <c r="T4969" s="6">
        <f>VLOOKUP(E4969,'参数设置&amp;汇总'!S:U,3,0)</f>
        <v>1.1090400745573159E-2</v>
      </c>
      <c r="U4969" s="78">
        <f t="shared" si="385"/>
        <v>1.1090400745573159E-2</v>
      </c>
      <c r="V4969" s="13">
        <v>0.85000000000000009</v>
      </c>
      <c r="W4969" s="78">
        <f t="shared" si="387"/>
        <v>1.3047530288909598E-2</v>
      </c>
      <c r="X4969" s="1">
        <f>VLOOKUP(E4969,'渗透率、续签率'!AG:AJ,4,0)</f>
        <v>10037.5</v>
      </c>
      <c r="Y4969" s="1">
        <f t="shared" si="388"/>
        <v>130.96458527493007</v>
      </c>
      <c r="Z4969">
        <v>0</v>
      </c>
      <c r="AA4969" s="89">
        <f t="shared" si="389"/>
        <v>10037.5</v>
      </c>
      <c r="AH4969" s="37"/>
      <c r="AI4969" s="37"/>
      <c r="AK4969" s="37"/>
    </row>
    <row r="4970" spans="1:37" hidden="1">
      <c r="A4970" t="s">
        <v>64</v>
      </c>
      <c r="B4970" t="s">
        <v>2</v>
      </c>
      <c r="C4970" t="s">
        <v>3</v>
      </c>
      <c r="D4970" t="s">
        <v>116</v>
      </c>
      <c r="E4970" t="s">
        <v>525</v>
      </c>
      <c r="F4970" t="str">
        <f t="shared" si="386"/>
        <v>揭阳市兴趣生活</v>
      </c>
      <c r="G4970" t="s">
        <v>75</v>
      </c>
      <c r="H4970" t="s">
        <v>272</v>
      </c>
      <c r="I4970" t="s">
        <v>68</v>
      </c>
      <c r="J4970">
        <v>96</v>
      </c>
      <c r="K4970">
        <v>0</v>
      </c>
      <c r="L4970" s="13">
        <f>VLOOKUP(C4970,'渗透率、续签率'!B:C,2,0)</f>
        <v>0.52100000000000002</v>
      </c>
      <c r="M4970" s="6">
        <v>0</v>
      </c>
      <c r="N4970">
        <v>8</v>
      </c>
      <c r="O4970">
        <v>0</v>
      </c>
      <c r="P4970" s="6">
        <v>0</v>
      </c>
      <c r="Q4970" s="13">
        <v>0</v>
      </c>
      <c r="R4970" s="13">
        <v>0</v>
      </c>
      <c r="S4970" s="31">
        <v>64</v>
      </c>
      <c r="T4970" s="6">
        <f>VLOOKUP(E4970,'参数设置&amp;汇总'!S:U,3,0)</f>
        <v>1.1090400745573159E-2</v>
      </c>
      <c r="U4970" s="78">
        <f t="shared" si="385"/>
        <v>8.8723205964585272E-2</v>
      </c>
      <c r="V4970" s="13">
        <v>0.85000000000000009</v>
      </c>
      <c r="W4970" s="78">
        <f t="shared" si="387"/>
        <v>0.10438024231127678</v>
      </c>
      <c r="X4970" s="1">
        <f>VLOOKUP(E4970,'渗透率、续签率'!AG:AJ,4,0)</f>
        <v>10037.5</v>
      </c>
      <c r="Y4970" s="1">
        <f t="shared" si="388"/>
        <v>1047.7166821994406</v>
      </c>
      <c r="Z4970">
        <v>1</v>
      </c>
      <c r="AA4970" s="89">
        <f t="shared" si="389"/>
        <v>80300</v>
      </c>
      <c r="AH4970" s="37"/>
      <c r="AI4970" s="37"/>
      <c r="AJ4970" s="1"/>
      <c r="AK4970" s="37"/>
    </row>
    <row r="4971" spans="1:37" hidden="1">
      <c r="A4971" t="s">
        <v>64</v>
      </c>
      <c r="B4971" t="s">
        <v>2</v>
      </c>
      <c r="C4971" t="s">
        <v>3</v>
      </c>
      <c r="D4971" t="s">
        <v>116</v>
      </c>
      <c r="E4971" t="s">
        <v>525</v>
      </c>
      <c r="F4971" t="str">
        <f t="shared" si="386"/>
        <v>攀枝花市兴趣生活</v>
      </c>
      <c r="G4971" t="s">
        <v>77</v>
      </c>
      <c r="H4971" t="s">
        <v>273</v>
      </c>
      <c r="I4971" t="s">
        <v>70</v>
      </c>
      <c r="J4971">
        <v>13</v>
      </c>
      <c r="K4971">
        <v>0</v>
      </c>
      <c r="L4971" s="13">
        <f>VLOOKUP(C4971,'渗透率、续签率'!B:C,2,0)</f>
        <v>0.52100000000000002</v>
      </c>
      <c r="M4971" s="6">
        <v>0</v>
      </c>
      <c r="N4971">
        <v>1</v>
      </c>
      <c r="O4971">
        <v>0</v>
      </c>
      <c r="P4971" s="6">
        <v>0</v>
      </c>
      <c r="Q4971" s="13">
        <v>0</v>
      </c>
      <c r="R4971" s="13">
        <v>0</v>
      </c>
      <c r="S4971" s="31">
        <v>9</v>
      </c>
      <c r="T4971" s="6">
        <f>VLOOKUP(E4971,'参数设置&amp;汇总'!S:U,3,0)</f>
        <v>1.1090400745573159E-2</v>
      </c>
      <c r="U4971" s="78">
        <f t="shared" si="385"/>
        <v>1.1090400745573159E-2</v>
      </c>
      <c r="V4971" s="13">
        <v>0.85000000000000009</v>
      </c>
      <c r="W4971" s="78">
        <f t="shared" si="387"/>
        <v>1.3047530288909598E-2</v>
      </c>
      <c r="X4971" s="1">
        <f>VLOOKUP(E4971,'渗透率、续签率'!AG:AJ,4,0)</f>
        <v>10037.5</v>
      </c>
      <c r="Y4971" s="1">
        <f t="shared" si="388"/>
        <v>130.96458527493007</v>
      </c>
      <c r="Z4971">
        <v>0</v>
      </c>
      <c r="AA4971" s="89">
        <f t="shared" si="389"/>
        <v>10037.5</v>
      </c>
      <c r="AH4971" s="37"/>
      <c r="AI4971" s="37"/>
      <c r="AK4971" s="37"/>
    </row>
    <row r="4972" spans="1:37" hidden="1">
      <c r="A4972" t="s">
        <v>64</v>
      </c>
      <c r="B4972" t="s">
        <v>2</v>
      </c>
      <c r="C4972" t="s">
        <v>3</v>
      </c>
      <c r="D4972" t="s">
        <v>116</v>
      </c>
      <c r="E4972" t="s">
        <v>525</v>
      </c>
      <c r="F4972" t="str">
        <f t="shared" si="386"/>
        <v>文山壮族苗族自治州兴趣生活</v>
      </c>
      <c r="G4972" t="s">
        <v>99</v>
      </c>
      <c r="H4972" t="s">
        <v>274</v>
      </c>
      <c r="I4972" t="s">
        <v>68</v>
      </c>
      <c r="J4972">
        <v>13</v>
      </c>
      <c r="K4972">
        <v>0</v>
      </c>
      <c r="L4972" s="13">
        <f>VLOOKUP(C4972,'渗透率、续签率'!B:C,2,0)</f>
        <v>0.52100000000000002</v>
      </c>
      <c r="M4972" s="6">
        <v>0</v>
      </c>
      <c r="N4972">
        <v>1</v>
      </c>
      <c r="O4972">
        <v>0</v>
      </c>
      <c r="P4972" s="6">
        <v>0</v>
      </c>
      <c r="Q4972" s="13">
        <v>0</v>
      </c>
      <c r="R4972" s="13">
        <v>0</v>
      </c>
      <c r="S4972" s="31">
        <v>11</v>
      </c>
      <c r="T4972" s="6">
        <f>VLOOKUP(E4972,'参数设置&amp;汇总'!S:U,3,0)</f>
        <v>1.1090400745573159E-2</v>
      </c>
      <c r="U4972" s="78">
        <f t="shared" si="385"/>
        <v>1.1090400745573159E-2</v>
      </c>
      <c r="V4972" s="13">
        <v>0.85000000000000009</v>
      </c>
      <c r="W4972" s="78">
        <f t="shared" si="387"/>
        <v>1.3047530288909598E-2</v>
      </c>
      <c r="X4972" s="1">
        <f>VLOOKUP(E4972,'渗透率、续签率'!AG:AJ,4,0)</f>
        <v>10037.5</v>
      </c>
      <c r="Y4972" s="1">
        <f t="shared" si="388"/>
        <v>130.96458527493007</v>
      </c>
      <c r="Z4972">
        <v>0</v>
      </c>
      <c r="AA4972" s="89">
        <f t="shared" si="389"/>
        <v>10037.5</v>
      </c>
      <c r="AH4972" s="37"/>
      <c r="AI4972" s="37"/>
      <c r="AK4972" s="37"/>
    </row>
    <row r="4973" spans="1:37" hidden="1">
      <c r="A4973" t="s">
        <v>64</v>
      </c>
      <c r="B4973" t="s">
        <v>2</v>
      </c>
      <c r="C4973" t="s">
        <v>3</v>
      </c>
      <c r="D4973" t="s">
        <v>116</v>
      </c>
      <c r="E4973" t="s">
        <v>525</v>
      </c>
      <c r="F4973" t="str">
        <f t="shared" si="386"/>
        <v>文昌市兴趣生活</v>
      </c>
      <c r="G4973" t="s">
        <v>120</v>
      </c>
      <c r="H4973" t="s">
        <v>275</v>
      </c>
      <c r="I4973" t="s">
        <v>68</v>
      </c>
      <c r="J4973">
        <v>3</v>
      </c>
      <c r="K4973">
        <v>0</v>
      </c>
      <c r="L4973" s="13">
        <f>VLOOKUP(C4973,'渗透率、续签率'!B:C,2,0)</f>
        <v>0.52100000000000002</v>
      </c>
      <c r="M4973" s="6">
        <v>0</v>
      </c>
      <c r="N4973">
        <v>0</v>
      </c>
      <c r="O4973">
        <v>0</v>
      </c>
      <c r="P4973" s="6">
        <v>0</v>
      </c>
      <c r="Q4973" s="13">
        <v>0</v>
      </c>
      <c r="R4973" s="13">
        <v>0</v>
      </c>
      <c r="S4973" s="31">
        <v>2</v>
      </c>
      <c r="T4973" s="6">
        <f>VLOOKUP(E4973,'参数设置&amp;汇总'!S:U,3,0)</f>
        <v>1.1090400745573159E-2</v>
      </c>
      <c r="U4973" s="78">
        <f t="shared" si="385"/>
        <v>0</v>
      </c>
      <c r="V4973" s="13">
        <v>0.85000000000000009</v>
      </c>
      <c r="W4973" s="78">
        <f t="shared" si="387"/>
        <v>0</v>
      </c>
      <c r="X4973" s="1">
        <f>VLOOKUP(E4973,'渗透率、续签率'!AG:AJ,4,0)</f>
        <v>10037.5</v>
      </c>
      <c r="Y4973" s="1">
        <f t="shared" si="388"/>
        <v>0</v>
      </c>
      <c r="Z4973">
        <v>0</v>
      </c>
      <c r="AA4973" s="89">
        <f t="shared" si="389"/>
        <v>0</v>
      </c>
      <c r="AH4973" s="37"/>
      <c r="AI4973" s="37"/>
      <c r="AJ4973" s="1"/>
      <c r="AK4973" s="37"/>
    </row>
    <row r="4974" spans="1:37" hidden="1">
      <c r="A4974" t="s">
        <v>64</v>
      </c>
      <c r="B4974" t="s">
        <v>2</v>
      </c>
      <c r="C4974" t="s">
        <v>3</v>
      </c>
      <c r="D4974" t="s">
        <v>116</v>
      </c>
      <c r="E4974" t="s">
        <v>525</v>
      </c>
      <c r="F4974" t="str">
        <f t="shared" si="386"/>
        <v>新乡市兴趣生活</v>
      </c>
      <c r="G4974" t="s">
        <v>110</v>
      </c>
      <c r="H4974" t="s">
        <v>276</v>
      </c>
      <c r="I4974" t="s">
        <v>70</v>
      </c>
      <c r="J4974">
        <v>132</v>
      </c>
      <c r="K4974">
        <v>0</v>
      </c>
      <c r="L4974" s="13">
        <f>VLOOKUP(C4974,'渗透率、续签率'!B:C,2,0)</f>
        <v>0.52100000000000002</v>
      </c>
      <c r="M4974" s="6">
        <v>0</v>
      </c>
      <c r="N4974">
        <v>36</v>
      </c>
      <c r="O4974">
        <v>0</v>
      </c>
      <c r="P4974" s="6">
        <v>0</v>
      </c>
      <c r="Q4974" s="13">
        <v>0</v>
      </c>
      <c r="R4974" s="13">
        <v>0</v>
      </c>
      <c r="S4974" s="31">
        <v>136</v>
      </c>
      <c r="T4974" s="6">
        <f>VLOOKUP(E4974,'参数设置&amp;汇总'!S:U,3,0)</f>
        <v>1.1090400745573159E-2</v>
      </c>
      <c r="U4974" s="78">
        <f t="shared" si="385"/>
        <v>0.39925442684063372</v>
      </c>
      <c r="V4974" s="13">
        <v>0.85000000000000009</v>
      </c>
      <c r="W4974" s="78">
        <f t="shared" si="387"/>
        <v>0.46971109040074549</v>
      </c>
      <c r="X4974" s="1">
        <f>VLOOKUP(E4974,'渗透率、续签率'!AG:AJ,4,0)</f>
        <v>10037.5</v>
      </c>
      <c r="Y4974" s="1">
        <f t="shared" si="388"/>
        <v>4714.7250698974831</v>
      </c>
      <c r="Z4974">
        <v>3</v>
      </c>
      <c r="AA4974" s="89">
        <f t="shared" si="389"/>
        <v>361350</v>
      </c>
      <c r="AH4974" s="37"/>
      <c r="AI4974" s="37"/>
      <c r="AK4974" s="37"/>
    </row>
    <row r="4975" spans="1:37" hidden="1">
      <c r="A4975" t="s">
        <v>64</v>
      </c>
      <c r="B4975" t="s">
        <v>2</v>
      </c>
      <c r="C4975" t="s">
        <v>3</v>
      </c>
      <c r="D4975" t="s">
        <v>116</v>
      </c>
      <c r="E4975" t="s">
        <v>525</v>
      </c>
      <c r="F4975" t="str">
        <f t="shared" si="386"/>
        <v>新余市兴趣生活</v>
      </c>
      <c r="G4975" t="s">
        <v>90</v>
      </c>
      <c r="H4975" t="s">
        <v>277</v>
      </c>
      <c r="I4975" t="s">
        <v>68</v>
      </c>
      <c r="J4975">
        <v>23</v>
      </c>
      <c r="K4975">
        <v>0</v>
      </c>
      <c r="L4975" s="13">
        <f>VLOOKUP(C4975,'渗透率、续签率'!B:C,2,0)</f>
        <v>0.52100000000000002</v>
      </c>
      <c r="M4975" s="6">
        <v>0</v>
      </c>
      <c r="N4975">
        <v>2</v>
      </c>
      <c r="O4975">
        <v>0</v>
      </c>
      <c r="P4975" s="6">
        <v>0</v>
      </c>
      <c r="Q4975" s="13">
        <v>0</v>
      </c>
      <c r="R4975" s="13">
        <v>0</v>
      </c>
      <c r="S4975" s="31">
        <v>13</v>
      </c>
      <c r="T4975" s="6">
        <f>VLOOKUP(E4975,'参数设置&amp;汇总'!S:U,3,0)</f>
        <v>1.1090400745573159E-2</v>
      </c>
      <c r="U4975" s="78">
        <f t="shared" si="385"/>
        <v>2.2180801491146318E-2</v>
      </c>
      <c r="V4975" s="13">
        <v>0.85000000000000009</v>
      </c>
      <c r="W4975" s="78">
        <f t="shared" si="387"/>
        <v>2.6095060577819195E-2</v>
      </c>
      <c r="X4975" s="1">
        <f>VLOOKUP(E4975,'渗透率、续签率'!AG:AJ,4,0)</f>
        <v>10037.5</v>
      </c>
      <c r="Y4975" s="1">
        <f t="shared" si="388"/>
        <v>261.92917054986015</v>
      </c>
      <c r="Z4975">
        <v>0</v>
      </c>
      <c r="AA4975" s="89">
        <f t="shared" si="389"/>
        <v>20075</v>
      </c>
      <c r="AH4975" s="37"/>
      <c r="AI4975" s="37"/>
      <c r="AK4975" s="37"/>
    </row>
    <row r="4976" spans="1:37" hidden="1">
      <c r="A4976" t="s">
        <v>64</v>
      </c>
      <c r="B4976" t="s">
        <v>2</v>
      </c>
      <c r="C4976" t="s">
        <v>3</v>
      </c>
      <c r="D4976" t="s">
        <v>116</v>
      </c>
      <c r="E4976" t="s">
        <v>525</v>
      </c>
      <c r="F4976" t="str">
        <f t="shared" si="386"/>
        <v>新星市兴趣生活</v>
      </c>
      <c r="G4976" t="s">
        <v>145</v>
      </c>
      <c r="H4976" t="s">
        <v>278</v>
      </c>
      <c r="I4976" t="s">
        <v>70</v>
      </c>
      <c r="J4976">
        <v>0</v>
      </c>
      <c r="K4976">
        <v>0</v>
      </c>
      <c r="L4976" s="13">
        <f>VLOOKUP(C4976,'渗透率、续签率'!B:C,2,0)</f>
        <v>0.52100000000000002</v>
      </c>
      <c r="M4976" s="6">
        <v>0</v>
      </c>
      <c r="N4976">
        <v>0</v>
      </c>
      <c r="O4976">
        <v>0</v>
      </c>
      <c r="P4976" s="6">
        <v>0</v>
      </c>
      <c r="Q4976" s="13">
        <v>0</v>
      </c>
      <c r="R4976" s="13">
        <v>0</v>
      </c>
      <c r="S4976" s="31">
        <v>0</v>
      </c>
      <c r="T4976" s="6">
        <f>VLOOKUP(E4976,'参数设置&amp;汇总'!S:U,3,0)</f>
        <v>1.1090400745573159E-2</v>
      </c>
      <c r="U4976" s="78">
        <f t="shared" si="385"/>
        <v>0</v>
      </c>
      <c r="V4976" s="13">
        <v>0.85000000000000009</v>
      </c>
      <c r="W4976" s="78">
        <f t="shared" si="387"/>
        <v>0</v>
      </c>
      <c r="X4976" s="1">
        <f>VLOOKUP(E4976,'渗透率、续签率'!AG:AJ,4,0)</f>
        <v>10037.5</v>
      </c>
      <c r="Y4976" s="1">
        <f t="shared" si="388"/>
        <v>0</v>
      </c>
      <c r="Z4976">
        <v>0</v>
      </c>
      <c r="AA4976" s="89">
        <f t="shared" si="389"/>
        <v>0</v>
      </c>
      <c r="AH4976" s="37"/>
      <c r="AI4976" s="37"/>
      <c r="AK4976" s="37"/>
    </row>
    <row r="4977" spans="1:37" hidden="1">
      <c r="A4977" t="s">
        <v>64</v>
      </c>
      <c r="B4977" t="s">
        <v>2</v>
      </c>
      <c r="C4977" t="s">
        <v>3</v>
      </c>
      <c r="D4977" t="s">
        <v>116</v>
      </c>
      <c r="E4977" t="s">
        <v>525</v>
      </c>
      <c r="F4977" t="str">
        <f t="shared" si="386"/>
        <v>日喀则市兴趣生活</v>
      </c>
      <c r="G4977" t="s">
        <v>237</v>
      </c>
      <c r="H4977" t="s">
        <v>279</v>
      </c>
      <c r="I4977" t="s">
        <v>57</v>
      </c>
      <c r="J4977">
        <v>1</v>
      </c>
      <c r="K4977">
        <v>0</v>
      </c>
      <c r="L4977" s="13">
        <f>VLOOKUP(C4977,'渗透率、续签率'!B:C,2,0)</f>
        <v>0.52100000000000002</v>
      </c>
      <c r="M4977" s="6">
        <v>0</v>
      </c>
      <c r="N4977">
        <v>0</v>
      </c>
      <c r="O4977">
        <v>0</v>
      </c>
      <c r="P4977" s="6">
        <v>0</v>
      </c>
      <c r="Q4977" s="13">
        <v>0</v>
      </c>
      <c r="R4977" s="13">
        <v>0</v>
      </c>
      <c r="S4977" s="31">
        <v>0</v>
      </c>
      <c r="T4977" s="6">
        <f>VLOOKUP(E4977,'参数设置&amp;汇总'!S:U,3,0)</f>
        <v>1.1090400745573159E-2</v>
      </c>
      <c r="U4977" s="78">
        <f t="shared" si="385"/>
        <v>0</v>
      </c>
      <c r="V4977" s="13">
        <v>0.85000000000000009</v>
      </c>
      <c r="W4977" s="78">
        <f t="shared" si="387"/>
        <v>0</v>
      </c>
      <c r="X4977" s="1">
        <f>VLOOKUP(E4977,'渗透率、续签率'!AG:AJ,4,0)</f>
        <v>10037.5</v>
      </c>
      <c r="Y4977" s="1">
        <f t="shared" si="388"/>
        <v>0</v>
      </c>
      <c r="Z4977">
        <v>0</v>
      </c>
      <c r="AA4977" s="89">
        <f t="shared" si="389"/>
        <v>0</v>
      </c>
      <c r="AH4977" s="37"/>
      <c r="AI4977" s="37"/>
      <c r="AK4977" s="37"/>
    </row>
    <row r="4978" spans="1:37" hidden="1">
      <c r="A4978" t="s">
        <v>64</v>
      </c>
      <c r="B4978" t="s">
        <v>2</v>
      </c>
      <c r="C4978" t="s">
        <v>3</v>
      </c>
      <c r="D4978" t="s">
        <v>116</v>
      </c>
      <c r="E4978" t="s">
        <v>525</v>
      </c>
      <c r="F4978" t="str">
        <f t="shared" si="386"/>
        <v>日照市兴趣生活</v>
      </c>
      <c r="G4978" t="s">
        <v>103</v>
      </c>
      <c r="H4978" t="s">
        <v>280</v>
      </c>
      <c r="I4978" t="s">
        <v>70</v>
      </c>
      <c r="J4978">
        <v>115</v>
      </c>
      <c r="K4978">
        <v>0</v>
      </c>
      <c r="L4978" s="13">
        <f>VLOOKUP(C4978,'渗透率、续签率'!B:C,2,0)</f>
        <v>0.52100000000000002</v>
      </c>
      <c r="M4978" s="6">
        <v>0</v>
      </c>
      <c r="N4978">
        <v>10</v>
      </c>
      <c r="O4978">
        <v>0</v>
      </c>
      <c r="P4978" s="6">
        <v>0</v>
      </c>
      <c r="Q4978" s="13">
        <v>3.5000000000000003E-2</v>
      </c>
      <c r="R4978" s="13">
        <v>0</v>
      </c>
      <c r="S4978" s="31">
        <v>98</v>
      </c>
      <c r="T4978" s="6">
        <f>VLOOKUP(E4978,'参数设置&amp;汇总'!S:U,3,0)</f>
        <v>1.1090400745573159E-2</v>
      </c>
      <c r="U4978" s="78">
        <f t="shared" si="385"/>
        <v>0.11090400745573159</v>
      </c>
      <c r="V4978" s="13">
        <v>0.85000000000000009</v>
      </c>
      <c r="W4978" s="78">
        <f t="shared" si="387"/>
        <v>0.13047530288909598</v>
      </c>
      <c r="X4978" s="1">
        <f>VLOOKUP(E4978,'渗透率、续签率'!AG:AJ,4,0)</f>
        <v>10037.5</v>
      </c>
      <c r="Y4978" s="1">
        <f t="shared" si="388"/>
        <v>1309.645852749301</v>
      </c>
      <c r="Z4978">
        <v>4</v>
      </c>
      <c r="AA4978" s="89">
        <f t="shared" si="389"/>
        <v>100375</v>
      </c>
      <c r="AH4978" s="37"/>
      <c r="AI4978" s="37"/>
      <c r="AK4978" s="37"/>
    </row>
    <row r="4979" spans="1:37" hidden="1">
      <c r="A4979" t="s">
        <v>64</v>
      </c>
      <c r="B4979" t="s">
        <v>2</v>
      </c>
      <c r="C4979" t="s">
        <v>3</v>
      </c>
      <c r="D4979" t="s">
        <v>116</v>
      </c>
      <c r="E4979" t="s">
        <v>525</v>
      </c>
      <c r="F4979" t="str">
        <f t="shared" si="386"/>
        <v>昆玉市兴趣生活</v>
      </c>
      <c r="G4979" t="s">
        <v>145</v>
      </c>
      <c r="H4979" t="s">
        <v>281</v>
      </c>
      <c r="I4979" t="s">
        <v>70</v>
      </c>
      <c r="J4979">
        <v>0</v>
      </c>
      <c r="K4979">
        <v>0</v>
      </c>
      <c r="L4979" s="13">
        <f>VLOOKUP(C4979,'渗透率、续签率'!B:C,2,0)</f>
        <v>0.52100000000000002</v>
      </c>
      <c r="M4979" s="6">
        <v>0</v>
      </c>
      <c r="N4979">
        <v>0</v>
      </c>
      <c r="O4979">
        <v>0</v>
      </c>
      <c r="P4979" s="6">
        <v>0</v>
      </c>
      <c r="Q4979" s="13">
        <v>0</v>
      </c>
      <c r="R4979" s="13">
        <v>0</v>
      </c>
      <c r="S4979" s="31">
        <v>0</v>
      </c>
      <c r="T4979" s="6">
        <f>VLOOKUP(E4979,'参数设置&amp;汇总'!S:U,3,0)</f>
        <v>1.1090400745573159E-2</v>
      </c>
      <c r="U4979" s="78">
        <f t="shared" si="385"/>
        <v>0</v>
      </c>
      <c r="V4979" s="13">
        <v>0.85000000000000009</v>
      </c>
      <c r="W4979" s="78">
        <f t="shared" si="387"/>
        <v>0</v>
      </c>
      <c r="X4979" s="1">
        <f>VLOOKUP(E4979,'渗透率、续签率'!AG:AJ,4,0)</f>
        <v>10037.5</v>
      </c>
      <c r="Y4979" s="1">
        <f t="shared" si="388"/>
        <v>0</v>
      </c>
      <c r="Z4979">
        <v>0</v>
      </c>
      <c r="AA4979" s="89">
        <f t="shared" si="389"/>
        <v>0</v>
      </c>
      <c r="AH4979" s="37"/>
      <c r="AI4979" s="37"/>
      <c r="AK4979" s="37"/>
    </row>
    <row r="4980" spans="1:37" hidden="1">
      <c r="A4980" t="s">
        <v>64</v>
      </c>
      <c r="B4980" t="s">
        <v>2</v>
      </c>
      <c r="C4980" t="s">
        <v>3</v>
      </c>
      <c r="D4980" t="s">
        <v>116</v>
      </c>
      <c r="E4980" t="s">
        <v>525</v>
      </c>
      <c r="F4980" t="str">
        <f t="shared" si="386"/>
        <v>昌吉回族自治州兴趣生活</v>
      </c>
      <c r="G4980" t="s">
        <v>145</v>
      </c>
      <c r="H4980" t="s">
        <v>282</v>
      </c>
      <c r="I4980" t="s">
        <v>70</v>
      </c>
      <c r="J4980">
        <v>20</v>
      </c>
      <c r="K4980">
        <v>0</v>
      </c>
      <c r="L4980" s="13">
        <f>VLOOKUP(C4980,'渗透率、续签率'!B:C,2,0)</f>
        <v>0.52100000000000002</v>
      </c>
      <c r="M4980" s="6">
        <v>0</v>
      </c>
      <c r="N4980">
        <v>8</v>
      </c>
      <c r="O4980">
        <v>0</v>
      </c>
      <c r="P4980" s="6">
        <v>0</v>
      </c>
      <c r="Q4980" s="13">
        <v>0</v>
      </c>
      <c r="R4980" s="13">
        <v>0</v>
      </c>
      <c r="S4980" s="31">
        <v>29</v>
      </c>
      <c r="T4980" s="6">
        <f>VLOOKUP(E4980,'参数设置&amp;汇总'!S:U,3,0)</f>
        <v>1.1090400745573159E-2</v>
      </c>
      <c r="U4980" s="78">
        <f t="shared" si="385"/>
        <v>8.8723205964585272E-2</v>
      </c>
      <c r="V4980" s="13">
        <v>0.85000000000000009</v>
      </c>
      <c r="W4980" s="78">
        <f t="shared" si="387"/>
        <v>0.10438024231127678</v>
      </c>
      <c r="X4980" s="1">
        <f>VLOOKUP(E4980,'渗透率、续签率'!AG:AJ,4,0)</f>
        <v>10037.5</v>
      </c>
      <c r="Y4980" s="1">
        <f t="shared" si="388"/>
        <v>1047.7166821994406</v>
      </c>
      <c r="Z4980">
        <v>1</v>
      </c>
      <c r="AA4980" s="89">
        <f t="shared" si="389"/>
        <v>80300</v>
      </c>
      <c r="AH4980" s="37"/>
      <c r="AI4980" s="37"/>
      <c r="AK4980" s="37"/>
    </row>
    <row r="4981" spans="1:37" hidden="1">
      <c r="A4981" t="s">
        <v>64</v>
      </c>
      <c r="B4981" t="s">
        <v>2</v>
      </c>
      <c r="C4981" t="s">
        <v>3</v>
      </c>
      <c r="D4981" t="s">
        <v>116</v>
      </c>
      <c r="E4981" t="s">
        <v>525</v>
      </c>
      <c r="F4981" t="str">
        <f t="shared" si="386"/>
        <v>昌江黎族自治县兴趣生活</v>
      </c>
      <c r="G4981" t="s">
        <v>120</v>
      </c>
      <c r="H4981" t="s">
        <v>283</v>
      </c>
      <c r="I4981" t="s">
        <v>68</v>
      </c>
      <c r="J4981">
        <v>1</v>
      </c>
      <c r="K4981">
        <v>0</v>
      </c>
      <c r="L4981" s="13">
        <f>VLOOKUP(C4981,'渗透率、续签率'!B:C,2,0)</f>
        <v>0.52100000000000002</v>
      </c>
      <c r="M4981" s="6">
        <v>0</v>
      </c>
      <c r="N4981">
        <v>0</v>
      </c>
      <c r="O4981">
        <v>0</v>
      </c>
      <c r="P4981" s="6">
        <v>0</v>
      </c>
      <c r="Q4981" s="13">
        <v>0</v>
      </c>
      <c r="R4981" s="13">
        <v>0</v>
      </c>
      <c r="S4981" s="31">
        <v>0</v>
      </c>
      <c r="T4981" s="6">
        <f>VLOOKUP(E4981,'参数设置&amp;汇总'!S:U,3,0)</f>
        <v>1.1090400745573159E-2</v>
      </c>
      <c r="U4981" s="78">
        <f t="shared" si="385"/>
        <v>0</v>
      </c>
      <c r="V4981" s="13">
        <v>0.85000000000000009</v>
      </c>
      <c r="W4981" s="78">
        <f t="shared" si="387"/>
        <v>0</v>
      </c>
      <c r="X4981" s="1">
        <f>VLOOKUP(E4981,'渗透率、续签率'!AG:AJ,4,0)</f>
        <v>10037.5</v>
      </c>
      <c r="Y4981" s="1">
        <f t="shared" si="388"/>
        <v>0</v>
      </c>
      <c r="Z4981">
        <v>0</v>
      </c>
      <c r="AA4981" s="89">
        <f t="shared" si="389"/>
        <v>0</v>
      </c>
      <c r="AH4981" s="37"/>
      <c r="AI4981" s="37"/>
      <c r="AJ4981" s="1"/>
      <c r="AK4981" s="37"/>
    </row>
    <row r="4982" spans="1:37" hidden="1">
      <c r="A4982" t="s">
        <v>64</v>
      </c>
      <c r="B4982" t="s">
        <v>2</v>
      </c>
      <c r="C4982" t="s">
        <v>3</v>
      </c>
      <c r="D4982" t="s">
        <v>116</v>
      </c>
      <c r="E4982" t="s">
        <v>525</v>
      </c>
      <c r="F4982" t="str">
        <f t="shared" si="386"/>
        <v>昌都市兴趣生活</v>
      </c>
      <c r="G4982" t="s">
        <v>237</v>
      </c>
      <c r="H4982" t="s">
        <v>284</v>
      </c>
      <c r="I4982" t="s">
        <v>57</v>
      </c>
      <c r="J4982">
        <v>0</v>
      </c>
      <c r="K4982">
        <v>0</v>
      </c>
      <c r="L4982" s="13">
        <f>VLOOKUP(C4982,'渗透率、续签率'!B:C,2,0)</f>
        <v>0.52100000000000002</v>
      </c>
      <c r="M4982" s="6">
        <v>0</v>
      </c>
      <c r="N4982">
        <v>0</v>
      </c>
      <c r="O4982">
        <v>0</v>
      </c>
      <c r="P4982" s="6">
        <v>0</v>
      </c>
      <c r="Q4982" s="13">
        <v>0</v>
      </c>
      <c r="R4982" s="13">
        <v>0</v>
      </c>
      <c r="S4982" s="31">
        <v>0</v>
      </c>
      <c r="T4982" s="6">
        <f>VLOOKUP(E4982,'参数设置&amp;汇总'!S:U,3,0)</f>
        <v>1.1090400745573159E-2</v>
      </c>
      <c r="U4982" s="78">
        <f t="shared" si="385"/>
        <v>0</v>
      </c>
      <c r="V4982" s="13">
        <v>0.85000000000000009</v>
      </c>
      <c r="W4982" s="78">
        <f t="shared" si="387"/>
        <v>0</v>
      </c>
      <c r="X4982" s="1">
        <f>VLOOKUP(E4982,'渗透率、续签率'!AG:AJ,4,0)</f>
        <v>10037.5</v>
      </c>
      <c r="Y4982" s="1">
        <f t="shared" si="388"/>
        <v>0</v>
      </c>
      <c r="Z4982">
        <v>0</v>
      </c>
      <c r="AA4982" s="89">
        <f t="shared" si="389"/>
        <v>0</v>
      </c>
    </row>
    <row r="4983" spans="1:37" hidden="1">
      <c r="A4983" t="s">
        <v>64</v>
      </c>
      <c r="B4983" t="s">
        <v>2</v>
      </c>
      <c r="C4983" t="s">
        <v>3</v>
      </c>
      <c r="D4983" t="s">
        <v>116</v>
      </c>
      <c r="E4983" t="s">
        <v>525</v>
      </c>
      <c r="F4983" t="str">
        <f t="shared" si="386"/>
        <v>昭通市兴趣生活</v>
      </c>
      <c r="G4983" t="s">
        <v>99</v>
      </c>
      <c r="H4983" t="s">
        <v>285</v>
      </c>
      <c r="I4983" t="s">
        <v>68</v>
      </c>
      <c r="J4983">
        <v>22</v>
      </c>
      <c r="K4983">
        <v>0</v>
      </c>
      <c r="L4983" s="13">
        <f>VLOOKUP(C4983,'渗透率、续签率'!B:C,2,0)</f>
        <v>0.52100000000000002</v>
      </c>
      <c r="M4983" s="6">
        <v>0</v>
      </c>
      <c r="N4983">
        <v>3</v>
      </c>
      <c r="O4983">
        <v>0</v>
      </c>
      <c r="P4983" s="6">
        <v>0</v>
      </c>
      <c r="Q4983" s="13">
        <v>0</v>
      </c>
      <c r="R4983" s="13">
        <v>0</v>
      </c>
      <c r="S4983" s="31">
        <v>14</v>
      </c>
      <c r="T4983" s="6">
        <f>VLOOKUP(E4983,'参数设置&amp;汇总'!S:U,3,0)</f>
        <v>1.1090400745573159E-2</v>
      </c>
      <c r="U4983" s="78">
        <f t="shared" si="385"/>
        <v>3.3271202236719477E-2</v>
      </c>
      <c r="V4983" s="13">
        <v>0.85000000000000009</v>
      </c>
      <c r="W4983" s="78">
        <f t="shared" si="387"/>
        <v>3.9142590866728791E-2</v>
      </c>
      <c r="X4983" s="1">
        <f>VLOOKUP(E4983,'渗透率、续签率'!AG:AJ,4,0)</f>
        <v>10037.5</v>
      </c>
      <c r="Y4983" s="1">
        <f t="shared" si="388"/>
        <v>392.89375582479022</v>
      </c>
      <c r="Z4983">
        <v>0</v>
      </c>
      <c r="AA4983" s="89">
        <f t="shared" si="389"/>
        <v>30112.5</v>
      </c>
      <c r="AH4983" s="37"/>
      <c r="AI4983" s="37"/>
      <c r="AJ4983" s="1"/>
      <c r="AK4983" s="37"/>
    </row>
    <row r="4984" spans="1:37" hidden="1">
      <c r="A4984" t="s">
        <v>64</v>
      </c>
      <c r="B4984" t="s">
        <v>2</v>
      </c>
      <c r="C4984" t="s">
        <v>3</v>
      </c>
      <c r="D4984" t="s">
        <v>116</v>
      </c>
      <c r="E4984" t="s">
        <v>525</v>
      </c>
      <c r="F4984" t="str">
        <f t="shared" si="386"/>
        <v>晋中市兴趣生活</v>
      </c>
      <c r="G4984" t="s">
        <v>134</v>
      </c>
      <c r="H4984" t="s">
        <v>286</v>
      </c>
      <c r="I4984" t="s">
        <v>70</v>
      </c>
      <c r="J4984">
        <v>68</v>
      </c>
      <c r="K4984">
        <v>0</v>
      </c>
      <c r="L4984" s="13">
        <f>VLOOKUP(C4984,'渗透率、续签率'!B:C,2,0)</f>
        <v>0.52100000000000002</v>
      </c>
      <c r="M4984" s="6">
        <v>0</v>
      </c>
      <c r="N4984">
        <v>11</v>
      </c>
      <c r="O4984">
        <v>0</v>
      </c>
      <c r="P4984" s="6">
        <v>0</v>
      </c>
      <c r="Q4984" s="13">
        <v>0</v>
      </c>
      <c r="R4984" s="13">
        <v>0</v>
      </c>
      <c r="S4984" s="31">
        <v>75</v>
      </c>
      <c r="T4984" s="6">
        <f>VLOOKUP(E4984,'参数设置&amp;汇总'!S:U,3,0)</f>
        <v>1.1090400745573159E-2</v>
      </c>
      <c r="U4984" s="78">
        <f t="shared" si="385"/>
        <v>0.12199440820130475</v>
      </c>
      <c r="V4984" s="13">
        <v>0.85000000000000009</v>
      </c>
      <c r="W4984" s="78">
        <f t="shared" si="387"/>
        <v>0.14352283317800557</v>
      </c>
      <c r="X4984" s="1">
        <f>VLOOKUP(E4984,'渗透率、续签率'!AG:AJ,4,0)</f>
        <v>10037.5</v>
      </c>
      <c r="Y4984" s="1">
        <f t="shared" si="388"/>
        <v>1440.6104380242309</v>
      </c>
      <c r="Z4984">
        <v>0</v>
      </c>
      <c r="AA4984" s="89">
        <f t="shared" si="389"/>
        <v>110412.5</v>
      </c>
      <c r="AH4984" s="37"/>
      <c r="AI4984" s="37"/>
      <c r="AJ4984" s="1"/>
      <c r="AK4984" s="37"/>
    </row>
    <row r="4985" spans="1:37" hidden="1">
      <c r="A4985" t="s">
        <v>64</v>
      </c>
      <c r="B4985" t="s">
        <v>2</v>
      </c>
      <c r="C4985" t="s">
        <v>3</v>
      </c>
      <c r="D4985" t="s">
        <v>116</v>
      </c>
      <c r="E4985" t="s">
        <v>525</v>
      </c>
      <c r="F4985" t="str">
        <f t="shared" si="386"/>
        <v>晋城市兴趣生活</v>
      </c>
      <c r="G4985" t="s">
        <v>134</v>
      </c>
      <c r="H4985" t="s">
        <v>287</v>
      </c>
      <c r="I4985" t="s">
        <v>70</v>
      </c>
      <c r="J4985">
        <v>24</v>
      </c>
      <c r="K4985">
        <v>0</v>
      </c>
      <c r="L4985" s="13">
        <f>VLOOKUP(C4985,'渗透率、续签率'!B:C,2,0)</f>
        <v>0.52100000000000002</v>
      </c>
      <c r="M4985" s="6">
        <v>0</v>
      </c>
      <c r="N4985">
        <v>3</v>
      </c>
      <c r="O4985">
        <v>0</v>
      </c>
      <c r="P4985" s="6">
        <v>0</v>
      </c>
      <c r="Q4985" s="13">
        <v>0</v>
      </c>
      <c r="R4985" s="13">
        <v>0</v>
      </c>
      <c r="S4985" s="31">
        <v>19</v>
      </c>
      <c r="T4985" s="6">
        <f>VLOOKUP(E4985,'参数设置&amp;汇总'!S:U,3,0)</f>
        <v>1.1090400745573159E-2</v>
      </c>
      <c r="U4985" s="78">
        <f t="shared" si="385"/>
        <v>3.3271202236719477E-2</v>
      </c>
      <c r="V4985" s="13">
        <v>0.85000000000000009</v>
      </c>
      <c r="W4985" s="78">
        <f t="shared" si="387"/>
        <v>3.9142590866728791E-2</v>
      </c>
      <c r="X4985" s="1">
        <f>VLOOKUP(E4985,'渗透率、续签率'!AG:AJ,4,0)</f>
        <v>10037.5</v>
      </c>
      <c r="Y4985" s="1">
        <f t="shared" si="388"/>
        <v>392.89375582479022</v>
      </c>
      <c r="Z4985">
        <v>0</v>
      </c>
      <c r="AA4985" s="89">
        <f t="shared" si="389"/>
        <v>30112.5</v>
      </c>
      <c r="AH4985" s="37"/>
      <c r="AI4985" s="37"/>
      <c r="AK4985" s="37"/>
    </row>
    <row r="4986" spans="1:37" hidden="1">
      <c r="A4986" t="s">
        <v>64</v>
      </c>
      <c r="B4986" t="s">
        <v>2</v>
      </c>
      <c r="C4986" t="s">
        <v>3</v>
      </c>
      <c r="D4986" t="s">
        <v>116</v>
      </c>
      <c r="E4986" t="s">
        <v>525</v>
      </c>
      <c r="F4986" t="str">
        <f t="shared" si="386"/>
        <v>普洱市兴趣生活</v>
      </c>
      <c r="G4986" t="s">
        <v>99</v>
      </c>
      <c r="H4986" t="s">
        <v>288</v>
      </c>
      <c r="I4986" t="s">
        <v>68</v>
      </c>
      <c r="J4986">
        <v>12</v>
      </c>
      <c r="K4986">
        <v>0</v>
      </c>
      <c r="L4986" s="13">
        <f>VLOOKUP(C4986,'渗透率、续签率'!B:C,2,0)</f>
        <v>0.52100000000000002</v>
      </c>
      <c r="M4986" s="6">
        <v>0</v>
      </c>
      <c r="N4986">
        <v>3</v>
      </c>
      <c r="O4986">
        <v>0</v>
      </c>
      <c r="P4986" s="6">
        <v>0</v>
      </c>
      <c r="Q4986" s="13">
        <v>0</v>
      </c>
      <c r="R4986" s="13">
        <v>0</v>
      </c>
      <c r="S4986" s="31">
        <v>12</v>
      </c>
      <c r="T4986" s="6">
        <f>VLOOKUP(E4986,'参数设置&amp;汇总'!S:U,3,0)</f>
        <v>1.1090400745573159E-2</v>
      </c>
      <c r="U4986" s="78">
        <f t="shared" si="385"/>
        <v>3.3271202236719477E-2</v>
      </c>
      <c r="V4986" s="13">
        <v>0.85000000000000009</v>
      </c>
      <c r="W4986" s="78">
        <f t="shared" si="387"/>
        <v>3.9142590866728791E-2</v>
      </c>
      <c r="X4986" s="1">
        <f>VLOOKUP(E4986,'渗透率、续签率'!AG:AJ,4,0)</f>
        <v>10037.5</v>
      </c>
      <c r="Y4986" s="1">
        <f t="shared" si="388"/>
        <v>392.89375582479022</v>
      </c>
      <c r="Z4986">
        <v>0</v>
      </c>
      <c r="AA4986" s="89">
        <f t="shared" si="389"/>
        <v>30112.5</v>
      </c>
      <c r="AH4986" s="37"/>
      <c r="AI4986" s="37"/>
      <c r="AK4986" s="37"/>
    </row>
    <row r="4987" spans="1:37" hidden="1">
      <c r="A4987" t="s">
        <v>64</v>
      </c>
      <c r="B4987" t="s">
        <v>2</v>
      </c>
      <c r="C4987" t="s">
        <v>3</v>
      </c>
      <c r="D4987" t="s">
        <v>116</v>
      </c>
      <c r="E4987" t="s">
        <v>525</v>
      </c>
      <c r="F4987" t="str">
        <f t="shared" si="386"/>
        <v>景德镇市兴趣生活</v>
      </c>
      <c r="G4987" t="s">
        <v>90</v>
      </c>
      <c r="H4987" t="s">
        <v>289</v>
      </c>
      <c r="I4987" t="s">
        <v>68</v>
      </c>
      <c r="J4987">
        <v>55</v>
      </c>
      <c r="K4987">
        <v>0</v>
      </c>
      <c r="L4987" s="13">
        <f>VLOOKUP(C4987,'渗透率、续签率'!B:C,2,0)</f>
        <v>0.52100000000000002</v>
      </c>
      <c r="M4987" s="6">
        <v>0</v>
      </c>
      <c r="N4987">
        <v>7</v>
      </c>
      <c r="O4987">
        <v>0</v>
      </c>
      <c r="P4987" s="6">
        <v>0</v>
      </c>
      <c r="Q4987" s="13">
        <v>0.09</v>
      </c>
      <c r="R4987" s="13">
        <v>0</v>
      </c>
      <c r="S4987" s="31">
        <v>58</v>
      </c>
      <c r="T4987" s="6">
        <f>VLOOKUP(E4987,'参数设置&amp;汇总'!S:U,3,0)</f>
        <v>1.1090400745573159E-2</v>
      </c>
      <c r="U4987" s="78">
        <f t="shared" si="385"/>
        <v>7.7632805219012113E-2</v>
      </c>
      <c r="V4987" s="13">
        <v>0.85000000000000009</v>
      </c>
      <c r="W4987" s="78">
        <f t="shared" si="387"/>
        <v>9.1332712022367188E-2</v>
      </c>
      <c r="X4987" s="1">
        <f>VLOOKUP(E4987,'渗透率、续签率'!AG:AJ,4,0)</f>
        <v>10037.5</v>
      </c>
      <c r="Y4987" s="1">
        <f t="shared" si="388"/>
        <v>916.75209692451062</v>
      </c>
      <c r="Z4987">
        <v>5</v>
      </c>
      <c r="AA4987" s="89">
        <f t="shared" si="389"/>
        <v>70262.5</v>
      </c>
      <c r="AH4987" s="37"/>
      <c r="AI4987" s="37"/>
      <c r="AK4987" s="37"/>
    </row>
    <row r="4988" spans="1:37" hidden="1">
      <c r="A4988" t="s">
        <v>64</v>
      </c>
      <c r="B4988" t="s">
        <v>2</v>
      </c>
      <c r="C4988" t="s">
        <v>3</v>
      </c>
      <c r="D4988" t="s">
        <v>116</v>
      </c>
      <c r="E4988" t="s">
        <v>525</v>
      </c>
      <c r="F4988" t="str">
        <f t="shared" si="386"/>
        <v>曲靖市兴趣生活</v>
      </c>
      <c r="G4988" t="s">
        <v>99</v>
      </c>
      <c r="H4988" t="s">
        <v>290</v>
      </c>
      <c r="I4988" t="s">
        <v>68</v>
      </c>
      <c r="J4988">
        <v>53</v>
      </c>
      <c r="K4988">
        <v>0</v>
      </c>
      <c r="L4988" s="13">
        <f>VLOOKUP(C4988,'渗透率、续签率'!B:C,2,0)</f>
        <v>0.52100000000000002</v>
      </c>
      <c r="M4988" s="6">
        <v>0</v>
      </c>
      <c r="N4988">
        <v>6</v>
      </c>
      <c r="O4988">
        <v>0</v>
      </c>
      <c r="P4988" s="6">
        <v>0</v>
      </c>
      <c r="Q4988" s="13">
        <v>0</v>
      </c>
      <c r="R4988" s="13">
        <v>0</v>
      </c>
      <c r="S4988" s="31">
        <v>46</v>
      </c>
      <c r="T4988" s="6">
        <f>VLOOKUP(E4988,'参数设置&amp;汇总'!S:U,3,0)</f>
        <v>1.1090400745573159E-2</v>
      </c>
      <c r="U4988" s="78">
        <f t="shared" si="385"/>
        <v>6.6542404473438954E-2</v>
      </c>
      <c r="V4988" s="13">
        <v>0.85000000000000009</v>
      </c>
      <c r="W4988" s="78">
        <f t="shared" si="387"/>
        <v>7.8285181733457582E-2</v>
      </c>
      <c r="X4988" s="1">
        <f>VLOOKUP(E4988,'渗透率、续签率'!AG:AJ,4,0)</f>
        <v>10037.5</v>
      </c>
      <c r="Y4988" s="1">
        <f t="shared" si="388"/>
        <v>785.78751164958044</v>
      </c>
      <c r="Z4988">
        <v>0</v>
      </c>
      <c r="AA4988" s="89">
        <f t="shared" si="389"/>
        <v>60225</v>
      </c>
      <c r="AH4988" s="37"/>
      <c r="AI4988" s="37"/>
      <c r="AK4988" s="37"/>
    </row>
    <row r="4989" spans="1:37" hidden="1">
      <c r="A4989" t="s">
        <v>64</v>
      </c>
      <c r="B4989" t="s">
        <v>2</v>
      </c>
      <c r="C4989" t="s">
        <v>3</v>
      </c>
      <c r="D4989" t="s">
        <v>116</v>
      </c>
      <c r="E4989" t="s">
        <v>525</v>
      </c>
      <c r="F4989" t="str">
        <f t="shared" si="386"/>
        <v>朔州市兴趣生活</v>
      </c>
      <c r="G4989" t="s">
        <v>134</v>
      </c>
      <c r="H4989" t="s">
        <v>291</v>
      </c>
      <c r="I4989" t="s">
        <v>70</v>
      </c>
      <c r="J4989">
        <v>30</v>
      </c>
      <c r="K4989">
        <v>0</v>
      </c>
      <c r="L4989" s="13">
        <f>VLOOKUP(C4989,'渗透率、续签率'!B:C,2,0)</f>
        <v>0.52100000000000002</v>
      </c>
      <c r="M4989" s="6">
        <v>0</v>
      </c>
      <c r="N4989">
        <v>11</v>
      </c>
      <c r="O4989">
        <v>0</v>
      </c>
      <c r="P4989" s="6">
        <v>0</v>
      </c>
      <c r="Q4989" s="13">
        <v>0</v>
      </c>
      <c r="R4989" s="13">
        <v>0</v>
      </c>
      <c r="S4989" s="31">
        <v>40</v>
      </c>
      <c r="T4989" s="6">
        <f>VLOOKUP(E4989,'参数设置&amp;汇总'!S:U,3,0)</f>
        <v>1.1090400745573159E-2</v>
      </c>
      <c r="U4989" s="78">
        <f t="shared" si="385"/>
        <v>0.12199440820130475</v>
      </c>
      <c r="V4989" s="13">
        <v>0.85000000000000009</v>
      </c>
      <c r="W4989" s="78">
        <f t="shared" si="387"/>
        <v>0.14352283317800557</v>
      </c>
      <c r="X4989" s="1">
        <f>VLOOKUP(E4989,'渗透率、续签率'!AG:AJ,4,0)</f>
        <v>10037.5</v>
      </c>
      <c r="Y4989" s="1">
        <f t="shared" si="388"/>
        <v>1440.6104380242309</v>
      </c>
      <c r="Z4989">
        <v>0</v>
      </c>
      <c r="AA4989" s="89">
        <f t="shared" si="389"/>
        <v>110412.5</v>
      </c>
      <c r="AH4989" s="37"/>
      <c r="AI4989" s="37"/>
      <c r="AK4989" s="37"/>
    </row>
    <row r="4990" spans="1:37" hidden="1">
      <c r="A4990" t="s">
        <v>64</v>
      </c>
      <c r="B4990" t="s">
        <v>2</v>
      </c>
      <c r="C4990" t="s">
        <v>3</v>
      </c>
      <c r="D4990" t="s">
        <v>116</v>
      </c>
      <c r="E4990" t="s">
        <v>525</v>
      </c>
      <c r="F4990" t="str">
        <f t="shared" si="386"/>
        <v>朝阳市兴趣生活</v>
      </c>
      <c r="G4990" t="s">
        <v>101</v>
      </c>
      <c r="H4990" t="s">
        <v>292</v>
      </c>
      <c r="I4990" t="s">
        <v>70</v>
      </c>
      <c r="J4990">
        <v>52</v>
      </c>
      <c r="K4990">
        <v>0</v>
      </c>
      <c r="L4990" s="13">
        <f>VLOOKUP(C4990,'渗透率、续签率'!B:C,2,0)</f>
        <v>0.52100000000000002</v>
      </c>
      <c r="M4990" s="6">
        <v>0</v>
      </c>
      <c r="N4990">
        <v>7</v>
      </c>
      <c r="O4990">
        <v>0</v>
      </c>
      <c r="P4990" s="6">
        <v>0</v>
      </c>
      <c r="Q4990" s="13">
        <v>0</v>
      </c>
      <c r="R4990" s="13">
        <v>0</v>
      </c>
      <c r="S4990" s="31">
        <v>40</v>
      </c>
      <c r="T4990" s="6">
        <f>VLOOKUP(E4990,'参数设置&amp;汇总'!S:U,3,0)</f>
        <v>1.1090400745573159E-2</v>
      </c>
      <c r="U4990" s="78">
        <f t="shared" si="385"/>
        <v>7.7632805219012113E-2</v>
      </c>
      <c r="V4990" s="13">
        <v>0.85000000000000009</v>
      </c>
      <c r="W4990" s="78">
        <f t="shared" si="387"/>
        <v>9.1332712022367188E-2</v>
      </c>
      <c r="X4990" s="1">
        <f>VLOOKUP(E4990,'渗透率、续签率'!AG:AJ,4,0)</f>
        <v>10037.5</v>
      </c>
      <c r="Y4990" s="1">
        <f t="shared" si="388"/>
        <v>916.75209692451062</v>
      </c>
      <c r="Z4990">
        <v>0</v>
      </c>
      <c r="AA4990" s="89">
        <f t="shared" si="389"/>
        <v>70262.5</v>
      </c>
      <c r="AH4990" s="37"/>
      <c r="AI4990" s="37"/>
      <c r="AK4990" s="37"/>
    </row>
    <row r="4991" spans="1:37" hidden="1">
      <c r="A4991" t="s">
        <v>64</v>
      </c>
      <c r="B4991" t="s">
        <v>2</v>
      </c>
      <c r="C4991" t="s">
        <v>3</v>
      </c>
      <c r="D4991" t="s">
        <v>116</v>
      </c>
      <c r="E4991" t="s">
        <v>525</v>
      </c>
      <c r="F4991" t="str">
        <f t="shared" si="386"/>
        <v>本溪市兴趣生活</v>
      </c>
      <c r="G4991" t="s">
        <v>101</v>
      </c>
      <c r="H4991" t="s">
        <v>293</v>
      </c>
      <c r="I4991" t="s">
        <v>70</v>
      </c>
      <c r="J4991">
        <v>19</v>
      </c>
      <c r="K4991">
        <v>0</v>
      </c>
      <c r="L4991" s="13">
        <f>VLOOKUP(C4991,'渗透率、续签率'!B:C,2,0)</f>
        <v>0.52100000000000002</v>
      </c>
      <c r="M4991" s="6">
        <v>0</v>
      </c>
      <c r="N4991">
        <v>0</v>
      </c>
      <c r="O4991">
        <v>0</v>
      </c>
      <c r="P4991" s="6">
        <v>0</v>
      </c>
      <c r="Q4991" s="13">
        <v>0</v>
      </c>
      <c r="R4991" s="13">
        <v>0</v>
      </c>
      <c r="S4991" s="31">
        <v>7</v>
      </c>
      <c r="T4991" s="6">
        <f>VLOOKUP(E4991,'参数设置&amp;汇总'!S:U,3,0)</f>
        <v>1.1090400745573159E-2</v>
      </c>
      <c r="U4991" s="78">
        <f t="shared" si="385"/>
        <v>0</v>
      </c>
      <c r="V4991" s="13">
        <v>0.85000000000000009</v>
      </c>
      <c r="W4991" s="78">
        <f t="shared" si="387"/>
        <v>0</v>
      </c>
      <c r="X4991" s="1">
        <f>VLOOKUP(E4991,'渗透率、续签率'!AG:AJ,4,0)</f>
        <v>10037.5</v>
      </c>
      <c r="Y4991" s="1">
        <f t="shared" si="388"/>
        <v>0</v>
      </c>
      <c r="Z4991">
        <v>0</v>
      </c>
      <c r="AA4991" s="89">
        <f t="shared" si="389"/>
        <v>0</v>
      </c>
      <c r="AH4991" s="37"/>
      <c r="AI4991" s="37"/>
      <c r="AK4991" s="37"/>
    </row>
    <row r="4992" spans="1:37" hidden="1">
      <c r="A4992" t="s">
        <v>64</v>
      </c>
      <c r="B4992" t="s">
        <v>2</v>
      </c>
      <c r="C4992" t="s">
        <v>3</v>
      </c>
      <c r="D4992" t="s">
        <v>116</v>
      </c>
      <c r="E4992" t="s">
        <v>525</v>
      </c>
      <c r="F4992" t="str">
        <f t="shared" si="386"/>
        <v>来宾市兴趣生活</v>
      </c>
      <c r="G4992" t="s">
        <v>88</v>
      </c>
      <c r="H4992" t="s">
        <v>294</v>
      </c>
      <c r="I4992" t="s">
        <v>68</v>
      </c>
      <c r="J4992">
        <v>21</v>
      </c>
      <c r="K4992">
        <v>0</v>
      </c>
      <c r="L4992" s="13">
        <f>VLOOKUP(C4992,'渗透率、续签率'!B:C,2,0)</f>
        <v>0.52100000000000002</v>
      </c>
      <c r="M4992" s="6">
        <v>0</v>
      </c>
      <c r="N4992">
        <v>4</v>
      </c>
      <c r="O4992">
        <v>0</v>
      </c>
      <c r="P4992" s="6">
        <v>0</v>
      </c>
      <c r="Q4992" s="13">
        <v>0</v>
      </c>
      <c r="R4992" s="13">
        <v>0</v>
      </c>
      <c r="S4992" s="31">
        <v>13</v>
      </c>
      <c r="T4992" s="6">
        <f>VLOOKUP(E4992,'参数设置&amp;汇总'!S:U,3,0)</f>
        <v>1.1090400745573159E-2</v>
      </c>
      <c r="U4992" s="78">
        <f t="shared" si="385"/>
        <v>4.4361602982292636E-2</v>
      </c>
      <c r="V4992" s="13">
        <v>0.85000000000000009</v>
      </c>
      <c r="W4992" s="78">
        <f t="shared" si="387"/>
        <v>5.219012115563839E-2</v>
      </c>
      <c r="X4992" s="1">
        <f>VLOOKUP(E4992,'渗透率、续签率'!AG:AJ,4,0)</f>
        <v>10037.5</v>
      </c>
      <c r="Y4992" s="1">
        <f t="shared" si="388"/>
        <v>523.85834109972029</v>
      </c>
      <c r="Z4992">
        <v>0</v>
      </c>
      <c r="AA4992" s="89">
        <f t="shared" si="389"/>
        <v>40150</v>
      </c>
      <c r="AH4992" s="37"/>
      <c r="AI4992" s="37"/>
      <c r="AK4992" s="37"/>
    </row>
    <row r="4993" spans="1:37" hidden="1">
      <c r="A4993" t="s">
        <v>64</v>
      </c>
      <c r="B4993" t="s">
        <v>2</v>
      </c>
      <c r="C4993" t="s">
        <v>3</v>
      </c>
      <c r="D4993" t="s">
        <v>116</v>
      </c>
      <c r="E4993" t="s">
        <v>525</v>
      </c>
      <c r="F4993" t="str">
        <f t="shared" si="386"/>
        <v>松原市兴趣生活</v>
      </c>
      <c r="G4993" t="s">
        <v>188</v>
      </c>
      <c r="H4993" t="s">
        <v>295</v>
      </c>
      <c r="I4993" t="s">
        <v>70</v>
      </c>
      <c r="J4993">
        <v>43</v>
      </c>
      <c r="K4993">
        <v>0</v>
      </c>
      <c r="L4993" s="13">
        <f>VLOOKUP(C4993,'渗透率、续签率'!B:C,2,0)</f>
        <v>0.52100000000000002</v>
      </c>
      <c r="M4993" s="6">
        <v>0</v>
      </c>
      <c r="N4993">
        <v>13</v>
      </c>
      <c r="O4993">
        <v>0</v>
      </c>
      <c r="P4993" s="6">
        <v>0</v>
      </c>
      <c r="Q4993" s="13">
        <v>0</v>
      </c>
      <c r="R4993" s="13">
        <v>0</v>
      </c>
      <c r="S4993" s="31">
        <v>51</v>
      </c>
      <c r="T4993" s="6">
        <f>VLOOKUP(E4993,'参数设置&amp;汇总'!S:U,3,0)</f>
        <v>1.1090400745573159E-2</v>
      </c>
      <c r="U4993" s="78">
        <f t="shared" si="385"/>
        <v>0.14417520969245107</v>
      </c>
      <c r="V4993" s="13">
        <v>0.85000000000000009</v>
      </c>
      <c r="W4993" s="78">
        <f t="shared" si="387"/>
        <v>0.16961789375582476</v>
      </c>
      <c r="X4993" s="1">
        <f>VLOOKUP(E4993,'渗透率、续签率'!AG:AJ,4,0)</f>
        <v>10037.5</v>
      </c>
      <c r="Y4993" s="1">
        <f t="shared" si="388"/>
        <v>1702.5396085740911</v>
      </c>
      <c r="Z4993">
        <v>0</v>
      </c>
      <c r="AA4993" s="89">
        <f t="shared" si="389"/>
        <v>130487.5</v>
      </c>
      <c r="AH4993" s="37"/>
      <c r="AI4993" s="37"/>
      <c r="AK4993" s="37"/>
    </row>
    <row r="4994" spans="1:37" hidden="1">
      <c r="A4994" t="s">
        <v>64</v>
      </c>
      <c r="B4994" t="s">
        <v>2</v>
      </c>
      <c r="C4994" t="s">
        <v>3</v>
      </c>
      <c r="D4994" t="s">
        <v>116</v>
      </c>
      <c r="E4994" t="s">
        <v>525</v>
      </c>
      <c r="F4994" t="str">
        <f t="shared" si="386"/>
        <v>林芝市兴趣生活</v>
      </c>
      <c r="G4994" t="s">
        <v>237</v>
      </c>
      <c r="H4994" t="s">
        <v>296</v>
      </c>
      <c r="I4994" t="s">
        <v>57</v>
      </c>
      <c r="J4994">
        <v>0</v>
      </c>
      <c r="K4994">
        <v>0</v>
      </c>
      <c r="L4994" s="13">
        <f>VLOOKUP(C4994,'渗透率、续签率'!B:C,2,0)</f>
        <v>0.52100000000000002</v>
      </c>
      <c r="M4994" s="6">
        <v>0</v>
      </c>
      <c r="N4994">
        <v>0</v>
      </c>
      <c r="O4994">
        <v>0</v>
      </c>
      <c r="P4994" s="6">
        <v>0</v>
      </c>
      <c r="Q4994" s="13">
        <v>0</v>
      </c>
      <c r="R4994" s="13">
        <v>0</v>
      </c>
      <c r="S4994" s="31">
        <v>0</v>
      </c>
      <c r="T4994" s="6">
        <f>VLOOKUP(E4994,'参数设置&amp;汇总'!S:U,3,0)</f>
        <v>1.1090400745573159E-2</v>
      </c>
      <c r="U4994" s="78">
        <f t="shared" si="385"/>
        <v>0</v>
      </c>
      <c r="V4994" s="13">
        <v>0.85000000000000009</v>
      </c>
      <c r="W4994" s="78">
        <f t="shared" si="387"/>
        <v>0</v>
      </c>
      <c r="X4994" s="1">
        <f>VLOOKUP(E4994,'渗透率、续签率'!AG:AJ,4,0)</f>
        <v>10037.5</v>
      </c>
      <c r="Y4994" s="1">
        <f t="shared" si="388"/>
        <v>0</v>
      </c>
      <c r="Z4994">
        <v>0</v>
      </c>
      <c r="AA4994" s="89">
        <f t="shared" si="389"/>
        <v>0</v>
      </c>
      <c r="AH4994" s="37"/>
      <c r="AI4994" s="37"/>
      <c r="AK4994" s="37"/>
    </row>
    <row r="4995" spans="1:37" hidden="1">
      <c r="A4995" t="s">
        <v>64</v>
      </c>
      <c r="B4995" t="s">
        <v>2</v>
      </c>
      <c r="C4995" t="s">
        <v>3</v>
      </c>
      <c r="D4995" t="s">
        <v>116</v>
      </c>
      <c r="E4995" t="s">
        <v>525</v>
      </c>
      <c r="F4995" t="str">
        <f t="shared" si="386"/>
        <v>枣庄市兴趣生活</v>
      </c>
      <c r="G4995" t="s">
        <v>103</v>
      </c>
      <c r="H4995" t="s">
        <v>299</v>
      </c>
      <c r="I4995" t="s">
        <v>70</v>
      </c>
      <c r="J4995">
        <v>119</v>
      </c>
      <c r="K4995">
        <v>0</v>
      </c>
      <c r="L4995" s="13">
        <f>VLOOKUP(C4995,'渗透率、续签率'!B:C,2,0)</f>
        <v>0.52100000000000002</v>
      </c>
      <c r="M4995" s="6">
        <v>0</v>
      </c>
      <c r="N4995">
        <v>17</v>
      </c>
      <c r="O4995">
        <v>0</v>
      </c>
      <c r="P4995" s="6">
        <v>0</v>
      </c>
      <c r="Q4995" s="13">
        <v>0</v>
      </c>
      <c r="R4995" s="13">
        <v>0</v>
      </c>
      <c r="S4995" s="31">
        <v>97</v>
      </c>
      <c r="T4995" s="6">
        <f>VLOOKUP(E4995,'参数设置&amp;汇总'!S:U,3,0)</f>
        <v>1.1090400745573159E-2</v>
      </c>
      <c r="U4995" s="78">
        <f t="shared" ref="U4995:U5058" si="390">IF(T4995*N4995&gt;=O4995,T4995*N4995,O4995)</f>
        <v>0.1885368126747437</v>
      </c>
      <c r="V4995" s="13">
        <v>0.85000000000000009</v>
      </c>
      <c r="W4995" s="78">
        <f t="shared" si="387"/>
        <v>0.22180801491146315</v>
      </c>
      <c r="X4995" s="1">
        <f>VLOOKUP(E4995,'渗透率、续签率'!AG:AJ,4,0)</f>
        <v>10037.5</v>
      </c>
      <c r="Y4995" s="1">
        <f t="shared" si="388"/>
        <v>2226.3979496738116</v>
      </c>
      <c r="Z4995">
        <v>1</v>
      </c>
      <c r="AA4995" s="89">
        <f t="shared" si="389"/>
        <v>170637.5</v>
      </c>
      <c r="AH4995" s="37"/>
      <c r="AI4995" s="37"/>
      <c r="AK4995" s="37"/>
    </row>
    <row r="4996" spans="1:37" hidden="1">
      <c r="A4996" t="s">
        <v>64</v>
      </c>
      <c r="B4996" t="s">
        <v>2</v>
      </c>
      <c r="C4996" t="s">
        <v>3</v>
      </c>
      <c r="D4996" t="s">
        <v>116</v>
      </c>
      <c r="E4996" t="s">
        <v>525</v>
      </c>
      <c r="F4996" t="str">
        <f t="shared" ref="F4996:F5059" si="391">H4996&amp;C4996</f>
        <v>柳州市兴趣生活</v>
      </c>
      <c r="G4996" t="s">
        <v>88</v>
      </c>
      <c r="H4996" t="s">
        <v>300</v>
      </c>
      <c r="I4996" t="s">
        <v>68</v>
      </c>
      <c r="J4996">
        <v>66</v>
      </c>
      <c r="K4996">
        <v>0</v>
      </c>
      <c r="L4996" s="13">
        <f>VLOOKUP(C4996,'渗透率、续签率'!B:C,2,0)</f>
        <v>0.52100000000000002</v>
      </c>
      <c r="M4996" s="6">
        <v>0</v>
      </c>
      <c r="N4996">
        <v>8</v>
      </c>
      <c r="O4996">
        <v>0</v>
      </c>
      <c r="P4996" s="6">
        <v>0</v>
      </c>
      <c r="Q4996" s="13">
        <v>0</v>
      </c>
      <c r="R4996" s="13">
        <v>0</v>
      </c>
      <c r="S4996" s="31">
        <v>57</v>
      </c>
      <c r="T4996" s="6">
        <f>VLOOKUP(E4996,'参数设置&amp;汇总'!S:U,3,0)</f>
        <v>1.1090400745573159E-2</v>
      </c>
      <c r="U4996" s="78">
        <f t="shared" si="390"/>
        <v>8.8723205964585272E-2</v>
      </c>
      <c r="V4996" s="13">
        <v>0.85000000000000009</v>
      </c>
      <c r="W4996" s="78">
        <f t="shared" ref="W4996:W5059" si="392">(O4996*(1-L4996)+IF((U4996-O4996)&lt;0,0,(U4996-O4996)))/V4996</f>
        <v>0.10438024231127678</v>
      </c>
      <c r="X4996" s="1">
        <f>VLOOKUP(E4996,'渗透率、续签率'!AG:AJ,4,0)</f>
        <v>10037.5</v>
      </c>
      <c r="Y4996" s="1">
        <f t="shared" ref="Y4996:Y5059" si="393">X4996*W4996</f>
        <v>1047.7166821994406</v>
      </c>
      <c r="Z4996">
        <v>0</v>
      </c>
      <c r="AA4996" s="89">
        <f t="shared" ref="AA4996:AA5059" si="394">N4996*X4996</f>
        <v>80300</v>
      </c>
      <c r="AH4996" s="37"/>
      <c r="AI4996" s="37"/>
      <c r="AJ4996" s="1"/>
      <c r="AK4996" s="37"/>
    </row>
    <row r="4997" spans="1:37" hidden="1">
      <c r="A4997" t="s">
        <v>64</v>
      </c>
      <c r="B4997" t="s">
        <v>2</v>
      </c>
      <c r="C4997" t="s">
        <v>3</v>
      </c>
      <c r="D4997" t="s">
        <v>116</v>
      </c>
      <c r="E4997" t="s">
        <v>525</v>
      </c>
      <c r="F4997" t="str">
        <f t="shared" si="391"/>
        <v>株洲市兴趣生活</v>
      </c>
      <c r="G4997" t="s">
        <v>113</v>
      </c>
      <c r="H4997" t="s">
        <v>301</v>
      </c>
      <c r="I4997" t="s">
        <v>68</v>
      </c>
      <c r="J4997">
        <v>63</v>
      </c>
      <c r="K4997">
        <v>0</v>
      </c>
      <c r="L4997" s="13">
        <f>VLOOKUP(C4997,'渗透率、续签率'!B:C,2,0)</f>
        <v>0.52100000000000002</v>
      </c>
      <c r="M4997" s="6">
        <v>0</v>
      </c>
      <c r="N4997">
        <v>17</v>
      </c>
      <c r="O4997">
        <v>0</v>
      </c>
      <c r="P4997" s="6">
        <v>0</v>
      </c>
      <c r="Q4997" s="13">
        <v>0</v>
      </c>
      <c r="R4997" s="13">
        <v>0</v>
      </c>
      <c r="S4997" s="31">
        <v>74</v>
      </c>
      <c r="T4997" s="6">
        <f>VLOOKUP(E4997,'参数设置&amp;汇总'!S:U,3,0)</f>
        <v>1.1090400745573159E-2</v>
      </c>
      <c r="U4997" s="78">
        <f t="shared" si="390"/>
        <v>0.1885368126747437</v>
      </c>
      <c r="V4997" s="13">
        <v>0.85000000000000009</v>
      </c>
      <c r="W4997" s="78">
        <f t="shared" si="392"/>
        <v>0.22180801491146315</v>
      </c>
      <c r="X4997" s="1">
        <f>VLOOKUP(E4997,'渗透率、续签率'!AG:AJ,4,0)</f>
        <v>10037.5</v>
      </c>
      <c r="Y4997" s="1">
        <f t="shared" si="393"/>
        <v>2226.3979496738116</v>
      </c>
      <c r="Z4997">
        <v>1</v>
      </c>
      <c r="AA4997" s="89">
        <f t="shared" si="394"/>
        <v>170637.5</v>
      </c>
      <c r="AH4997" s="37"/>
      <c r="AI4997" s="37"/>
      <c r="AK4997" s="37"/>
    </row>
    <row r="4998" spans="1:37" hidden="1">
      <c r="A4998" t="s">
        <v>64</v>
      </c>
      <c r="B4998" t="s">
        <v>2</v>
      </c>
      <c r="C4998" t="s">
        <v>3</v>
      </c>
      <c r="D4998" t="s">
        <v>116</v>
      </c>
      <c r="E4998" t="s">
        <v>525</v>
      </c>
      <c r="F4998" t="str">
        <f t="shared" si="391"/>
        <v>桂林市兴趣生活</v>
      </c>
      <c r="G4998" t="s">
        <v>88</v>
      </c>
      <c r="H4998" t="s">
        <v>302</v>
      </c>
      <c r="I4998" t="s">
        <v>68</v>
      </c>
      <c r="J4998">
        <v>66</v>
      </c>
      <c r="K4998">
        <v>0</v>
      </c>
      <c r="L4998" s="13">
        <f>VLOOKUP(C4998,'渗透率、续签率'!B:C,2,0)</f>
        <v>0.52100000000000002</v>
      </c>
      <c r="M4998" s="6">
        <v>0</v>
      </c>
      <c r="N4998">
        <v>19</v>
      </c>
      <c r="O4998">
        <v>0</v>
      </c>
      <c r="P4998" s="6">
        <v>0</v>
      </c>
      <c r="Q4998" s="13">
        <v>0</v>
      </c>
      <c r="R4998" s="13">
        <v>0</v>
      </c>
      <c r="S4998" s="31">
        <v>90</v>
      </c>
      <c r="T4998" s="6">
        <f>VLOOKUP(E4998,'参数设置&amp;汇总'!S:U,3,0)</f>
        <v>1.1090400745573159E-2</v>
      </c>
      <c r="U4998" s="78">
        <f t="shared" si="390"/>
        <v>0.21071761416589002</v>
      </c>
      <c r="V4998" s="13">
        <v>0.85000000000000009</v>
      </c>
      <c r="W4998" s="78">
        <f t="shared" si="392"/>
        <v>0.24790307548928237</v>
      </c>
      <c r="X4998" s="1">
        <f>VLOOKUP(E4998,'渗透率、续签率'!AG:AJ,4,0)</f>
        <v>10037.5</v>
      </c>
      <c r="Y4998" s="1">
        <f t="shared" si="393"/>
        <v>2488.327120223672</v>
      </c>
      <c r="Z4998">
        <v>6</v>
      </c>
      <c r="AA4998" s="89">
        <f t="shared" si="394"/>
        <v>190712.5</v>
      </c>
      <c r="AH4998" s="37"/>
      <c r="AI4998" s="37"/>
      <c r="AK4998" s="37"/>
    </row>
    <row r="4999" spans="1:37" hidden="1">
      <c r="A4999" t="s">
        <v>64</v>
      </c>
      <c r="B4999" t="s">
        <v>2</v>
      </c>
      <c r="C4999" t="s">
        <v>3</v>
      </c>
      <c r="D4999" t="s">
        <v>116</v>
      </c>
      <c r="E4999" t="s">
        <v>525</v>
      </c>
      <c r="F4999" t="str">
        <f t="shared" si="391"/>
        <v>梅州市兴趣生活</v>
      </c>
      <c r="G4999" t="s">
        <v>75</v>
      </c>
      <c r="H4999" t="s">
        <v>303</v>
      </c>
      <c r="I4999" t="s">
        <v>68</v>
      </c>
      <c r="J4999">
        <v>52</v>
      </c>
      <c r="K4999">
        <v>0</v>
      </c>
      <c r="L4999" s="13">
        <f>VLOOKUP(C4999,'渗透率、续签率'!B:C,2,0)</f>
        <v>0.52100000000000002</v>
      </c>
      <c r="M4999" s="6">
        <v>0</v>
      </c>
      <c r="N4999">
        <v>5</v>
      </c>
      <c r="O4999">
        <v>0</v>
      </c>
      <c r="P4999" s="6">
        <v>0</v>
      </c>
      <c r="Q4999" s="13">
        <v>0</v>
      </c>
      <c r="R4999" s="13">
        <v>0</v>
      </c>
      <c r="S4999" s="31">
        <v>48</v>
      </c>
      <c r="T4999" s="6">
        <f>VLOOKUP(E4999,'参数设置&amp;汇总'!S:U,3,0)</f>
        <v>1.1090400745573159E-2</v>
      </c>
      <c r="U4999" s="78">
        <f t="shared" si="390"/>
        <v>5.5452003727865795E-2</v>
      </c>
      <c r="V4999" s="13">
        <v>0.85000000000000009</v>
      </c>
      <c r="W4999" s="78">
        <f t="shared" si="392"/>
        <v>6.5237651444547989E-2</v>
      </c>
      <c r="X4999" s="1">
        <f>VLOOKUP(E4999,'渗透率、续签率'!AG:AJ,4,0)</f>
        <v>10037.5</v>
      </c>
      <c r="Y4999" s="1">
        <f t="shared" si="393"/>
        <v>654.82292637465048</v>
      </c>
      <c r="Z4999">
        <v>1</v>
      </c>
      <c r="AA4999" s="89">
        <f t="shared" si="394"/>
        <v>50187.5</v>
      </c>
      <c r="AH4999" s="37"/>
      <c r="AI4999" s="37"/>
      <c r="AK4999" s="37"/>
    </row>
    <row r="5000" spans="1:37" hidden="1">
      <c r="A5000" t="s">
        <v>64</v>
      </c>
      <c r="B5000" t="s">
        <v>2</v>
      </c>
      <c r="C5000" t="s">
        <v>3</v>
      </c>
      <c r="D5000" t="s">
        <v>116</v>
      </c>
      <c r="E5000" t="s">
        <v>525</v>
      </c>
      <c r="F5000" t="str">
        <f t="shared" si="391"/>
        <v>梧州市兴趣生活</v>
      </c>
      <c r="G5000" t="s">
        <v>88</v>
      </c>
      <c r="H5000" t="s">
        <v>304</v>
      </c>
      <c r="I5000" t="s">
        <v>68</v>
      </c>
      <c r="J5000">
        <v>28</v>
      </c>
      <c r="K5000">
        <v>0</v>
      </c>
      <c r="L5000" s="13">
        <f>VLOOKUP(C5000,'渗透率、续签率'!B:C,2,0)</f>
        <v>0.52100000000000002</v>
      </c>
      <c r="M5000" s="6">
        <v>0</v>
      </c>
      <c r="N5000">
        <v>3</v>
      </c>
      <c r="O5000">
        <v>0</v>
      </c>
      <c r="P5000" s="6">
        <v>0</v>
      </c>
      <c r="Q5000" s="13">
        <v>0</v>
      </c>
      <c r="R5000" s="13">
        <v>0</v>
      </c>
      <c r="S5000" s="31">
        <v>17</v>
      </c>
      <c r="T5000" s="6">
        <f>VLOOKUP(E5000,'参数设置&amp;汇总'!S:U,3,0)</f>
        <v>1.1090400745573159E-2</v>
      </c>
      <c r="U5000" s="78">
        <f t="shared" si="390"/>
        <v>3.3271202236719477E-2</v>
      </c>
      <c r="V5000" s="13">
        <v>0.85000000000000009</v>
      </c>
      <c r="W5000" s="78">
        <f t="shared" si="392"/>
        <v>3.9142590866728791E-2</v>
      </c>
      <c r="X5000" s="1">
        <f>VLOOKUP(E5000,'渗透率、续签率'!AG:AJ,4,0)</f>
        <v>10037.5</v>
      </c>
      <c r="Y5000" s="1">
        <f t="shared" si="393"/>
        <v>392.89375582479022</v>
      </c>
      <c r="Z5000">
        <v>0</v>
      </c>
      <c r="AA5000" s="89">
        <f t="shared" si="394"/>
        <v>30112.5</v>
      </c>
      <c r="AH5000" s="37"/>
      <c r="AI5000" s="37"/>
      <c r="AK5000" s="37"/>
    </row>
    <row r="5001" spans="1:37" hidden="1">
      <c r="A5001" t="s">
        <v>64</v>
      </c>
      <c r="B5001" t="s">
        <v>2</v>
      </c>
      <c r="C5001" t="s">
        <v>3</v>
      </c>
      <c r="D5001" t="s">
        <v>116</v>
      </c>
      <c r="E5001" t="s">
        <v>525</v>
      </c>
      <c r="F5001" t="str">
        <f t="shared" si="391"/>
        <v>楚雄彝族自治州兴趣生活</v>
      </c>
      <c r="G5001" t="s">
        <v>99</v>
      </c>
      <c r="H5001" t="s">
        <v>305</v>
      </c>
      <c r="I5001" t="s">
        <v>68</v>
      </c>
      <c r="J5001">
        <v>17</v>
      </c>
      <c r="K5001">
        <v>0</v>
      </c>
      <c r="L5001" s="13">
        <f>VLOOKUP(C5001,'渗透率、续签率'!B:C,2,0)</f>
        <v>0.52100000000000002</v>
      </c>
      <c r="M5001" s="6">
        <v>0</v>
      </c>
      <c r="N5001">
        <v>2</v>
      </c>
      <c r="O5001">
        <v>0</v>
      </c>
      <c r="P5001" s="6">
        <v>0</v>
      </c>
      <c r="Q5001" s="13">
        <v>0</v>
      </c>
      <c r="R5001" s="13">
        <v>0</v>
      </c>
      <c r="S5001" s="31">
        <v>12</v>
      </c>
      <c r="T5001" s="6">
        <f>VLOOKUP(E5001,'参数设置&amp;汇总'!S:U,3,0)</f>
        <v>1.1090400745573159E-2</v>
      </c>
      <c r="U5001" s="78">
        <f t="shared" si="390"/>
        <v>2.2180801491146318E-2</v>
      </c>
      <c r="V5001" s="13">
        <v>0.85000000000000009</v>
      </c>
      <c r="W5001" s="78">
        <f t="shared" si="392"/>
        <v>2.6095060577819195E-2</v>
      </c>
      <c r="X5001" s="1">
        <f>VLOOKUP(E5001,'渗透率、续签率'!AG:AJ,4,0)</f>
        <v>10037.5</v>
      </c>
      <c r="Y5001" s="1">
        <f t="shared" si="393"/>
        <v>261.92917054986015</v>
      </c>
      <c r="Z5001">
        <v>0</v>
      </c>
      <c r="AA5001" s="89">
        <f t="shared" si="394"/>
        <v>20075</v>
      </c>
      <c r="AH5001" s="37"/>
      <c r="AI5001" s="37"/>
      <c r="AK5001" s="37"/>
    </row>
    <row r="5002" spans="1:37" hidden="1">
      <c r="A5002" t="s">
        <v>64</v>
      </c>
      <c r="B5002" t="s">
        <v>2</v>
      </c>
      <c r="C5002" t="s">
        <v>3</v>
      </c>
      <c r="D5002" t="s">
        <v>116</v>
      </c>
      <c r="E5002" t="s">
        <v>525</v>
      </c>
      <c r="F5002" t="str">
        <f t="shared" si="391"/>
        <v>榆林市兴趣生活</v>
      </c>
      <c r="G5002" t="s">
        <v>108</v>
      </c>
      <c r="H5002" t="s">
        <v>306</v>
      </c>
      <c r="I5002" t="s">
        <v>70</v>
      </c>
      <c r="J5002">
        <v>94</v>
      </c>
      <c r="K5002">
        <v>0</v>
      </c>
      <c r="L5002" s="13">
        <f>VLOOKUP(C5002,'渗透率、续签率'!B:C,2,0)</f>
        <v>0.52100000000000002</v>
      </c>
      <c r="M5002" s="6">
        <v>0</v>
      </c>
      <c r="N5002">
        <v>27</v>
      </c>
      <c r="O5002">
        <v>0</v>
      </c>
      <c r="P5002" s="6">
        <v>0</v>
      </c>
      <c r="Q5002" s="13">
        <v>0</v>
      </c>
      <c r="R5002" s="13">
        <v>0</v>
      </c>
      <c r="S5002" s="31">
        <v>125</v>
      </c>
      <c r="T5002" s="6">
        <f>VLOOKUP(E5002,'参数设置&amp;汇总'!S:U,3,0)</f>
        <v>1.1090400745573159E-2</v>
      </c>
      <c r="U5002" s="78">
        <f t="shared" si="390"/>
        <v>0.29944082013047529</v>
      </c>
      <c r="V5002" s="13">
        <v>0.85000000000000009</v>
      </c>
      <c r="W5002" s="78">
        <f t="shared" si="392"/>
        <v>0.35228331780055916</v>
      </c>
      <c r="X5002" s="1">
        <f>VLOOKUP(E5002,'渗透率、续签率'!AG:AJ,4,0)</f>
        <v>10037.5</v>
      </c>
      <c r="Y5002" s="1">
        <f t="shared" si="393"/>
        <v>3536.0438024231125</v>
      </c>
      <c r="Z5002">
        <v>0</v>
      </c>
      <c r="AA5002" s="89">
        <f t="shared" si="394"/>
        <v>271012.5</v>
      </c>
      <c r="AH5002" s="37"/>
      <c r="AI5002" s="37"/>
      <c r="AK5002" s="37"/>
    </row>
    <row r="5003" spans="1:37" hidden="1">
      <c r="A5003" t="s">
        <v>64</v>
      </c>
      <c r="B5003" t="s">
        <v>2</v>
      </c>
      <c r="C5003" t="s">
        <v>3</v>
      </c>
      <c r="D5003" t="s">
        <v>116</v>
      </c>
      <c r="E5003" t="s">
        <v>525</v>
      </c>
      <c r="F5003" t="str">
        <f t="shared" si="391"/>
        <v>武威市兴趣生活</v>
      </c>
      <c r="G5003" t="s">
        <v>132</v>
      </c>
      <c r="H5003" t="s">
        <v>307</v>
      </c>
      <c r="I5003" t="s">
        <v>70</v>
      </c>
      <c r="J5003">
        <v>17</v>
      </c>
      <c r="K5003">
        <v>0</v>
      </c>
      <c r="L5003" s="13">
        <f>VLOOKUP(C5003,'渗透率、续签率'!B:C,2,0)</f>
        <v>0.52100000000000002</v>
      </c>
      <c r="M5003" s="6">
        <v>0</v>
      </c>
      <c r="N5003">
        <v>2</v>
      </c>
      <c r="O5003">
        <v>0</v>
      </c>
      <c r="P5003" s="6">
        <v>0</v>
      </c>
      <c r="Q5003" s="13">
        <v>0</v>
      </c>
      <c r="R5003" s="13">
        <v>0</v>
      </c>
      <c r="S5003" s="31">
        <v>10</v>
      </c>
      <c r="T5003" s="6">
        <f>VLOOKUP(E5003,'参数设置&amp;汇总'!S:U,3,0)</f>
        <v>1.1090400745573159E-2</v>
      </c>
      <c r="U5003" s="78">
        <f t="shared" si="390"/>
        <v>2.2180801491146318E-2</v>
      </c>
      <c r="V5003" s="13">
        <v>0.85000000000000009</v>
      </c>
      <c r="W5003" s="78">
        <f t="shared" si="392"/>
        <v>2.6095060577819195E-2</v>
      </c>
      <c r="X5003" s="1">
        <f>VLOOKUP(E5003,'渗透率、续签率'!AG:AJ,4,0)</f>
        <v>10037.5</v>
      </c>
      <c r="Y5003" s="1">
        <f t="shared" si="393"/>
        <v>261.92917054986015</v>
      </c>
      <c r="Z5003">
        <v>0</v>
      </c>
      <c r="AA5003" s="89">
        <f t="shared" si="394"/>
        <v>20075</v>
      </c>
      <c r="AH5003" s="37"/>
      <c r="AI5003" s="37"/>
      <c r="AJ5003" s="1"/>
    </row>
    <row r="5004" spans="1:37" hidden="1">
      <c r="A5004" t="s">
        <v>64</v>
      </c>
      <c r="B5004" t="s">
        <v>2</v>
      </c>
      <c r="C5004" t="s">
        <v>3</v>
      </c>
      <c r="D5004" t="s">
        <v>116</v>
      </c>
      <c r="E5004" t="s">
        <v>525</v>
      </c>
      <c r="F5004" t="str">
        <f t="shared" si="391"/>
        <v>毕节市兴趣生活</v>
      </c>
      <c r="G5004" t="s">
        <v>167</v>
      </c>
      <c r="H5004" t="s">
        <v>308</v>
      </c>
      <c r="I5004" t="s">
        <v>70</v>
      </c>
      <c r="J5004">
        <v>22</v>
      </c>
      <c r="K5004">
        <v>0</v>
      </c>
      <c r="L5004" s="13">
        <f>VLOOKUP(C5004,'渗透率、续签率'!B:C,2,0)</f>
        <v>0.52100000000000002</v>
      </c>
      <c r="M5004" s="6">
        <v>0</v>
      </c>
      <c r="N5004">
        <v>6</v>
      </c>
      <c r="O5004">
        <v>0</v>
      </c>
      <c r="P5004" s="6">
        <v>0</v>
      </c>
      <c r="Q5004" s="13">
        <v>0</v>
      </c>
      <c r="R5004" s="13">
        <v>0</v>
      </c>
      <c r="S5004" s="31">
        <v>24</v>
      </c>
      <c r="T5004" s="6">
        <f>VLOOKUP(E5004,'参数设置&amp;汇总'!S:U,3,0)</f>
        <v>1.1090400745573159E-2</v>
      </c>
      <c r="U5004" s="78">
        <f t="shared" si="390"/>
        <v>6.6542404473438954E-2</v>
      </c>
      <c r="V5004" s="13">
        <v>0.85000000000000009</v>
      </c>
      <c r="W5004" s="78">
        <f t="shared" si="392"/>
        <v>7.8285181733457582E-2</v>
      </c>
      <c r="X5004" s="1">
        <f>VLOOKUP(E5004,'渗透率、续签率'!AG:AJ,4,0)</f>
        <v>10037.5</v>
      </c>
      <c r="Y5004" s="1">
        <f t="shared" si="393"/>
        <v>785.78751164958044</v>
      </c>
      <c r="Z5004">
        <v>0</v>
      </c>
      <c r="AA5004" s="89">
        <f t="shared" si="394"/>
        <v>60225</v>
      </c>
    </row>
    <row r="5005" spans="1:37" hidden="1">
      <c r="A5005" t="s">
        <v>64</v>
      </c>
      <c r="B5005" t="s">
        <v>2</v>
      </c>
      <c r="C5005" t="s">
        <v>3</v>
      </c>
      <c r="D5005" t="s">
        <v>116</v>
      </c>
      <c r="E5005" t="s">
        <v>525</v>
      </c>
      <c r="F5005" t="str">
        <f t="shared" si="391"/>
        <v>永州市兴趣生活</v>
      </c>
      <c r="G5005" t="s">
        <v>113</v>
      </c>
      <c r="H5005" t="s">
        <v>309</v>
      </c>
      <c r="I5005" t="s">
        <v>68</v>
      </c>
      <c r="J5005">
        <v>52</v>
      </c>
      <c r="K5005">
        <v>0</v>
      </c>
      <c r="L5005" s="13">
        <f>VLOOKUP(C5005,'渗透率、续签率'!B:C,2,0)</f>
        <v>0.52100000000000002</v>
      </c>
      <c r="M5005" s="6">
        <v>0</v>
      </c>
      <c r="N5005">
        <v>6</v>
      </c>
      <c r="O5005">
        <v>0</v>
      </c>
      <c r="P5005" s="6">
        <v>0</v>
      </c>
      <c r="Q5005" s="13">
        <v>0</v>
      </c>
      <c r="R5005" s="13">
        <v>0</v>
      </c>
      <c r="S5005" s="31">
        <v>46</v>
      </c>
      <c r="T5005" s="6">
        <f>VLOOKUP(E5005,'参数设置&amp;汇总'!S:U,3,0)</f>
        <v>1.1090400745573159E-2</v>
      </c>
      <c r="U5005" s="78">
        <f t="shared" si="390"/>
        <v>6.6542404473438954E-2</v>
      </c>
      <c r="V5005" s="13">
        <v>0.85000000000000009</v>
      </c>
      <c r="W5005" s="78">
        <f t="shared" si="392"/>
        <v>7.8285181733457582E-2</v>
      </c>
      <c r="X5005" s="1">
        <f>VLOOKUP(E5005,'渗透率、续签率'!AG:AJ,4,0)</f>
        <v>10037.5</v>
      </c>
      <c r="Y5005" s="1">
        <f t="shared" si="393"/>
        <v>785.78751164958044</v>
      </c>
      <c r="Z5005">
        <v>0</v>
      </c>
      <c r="AA5005" s="89">
        <f t="shared" si="394"/>
        <v>60225</v>
      </c>
      <c r="AK5005" s="37"/>
    </row>
    <row r="5006" spans="1:37" hidden="1">
      <c r="A5006" t="s">
        <v>64</v>
      </c>
      <c r="B5006" t="s">
        <v>2</v>
      </c>
      <c r="C5006" t="s">
        <v>3</v>
      </c>
      <c r="D5006" t="s">
        <v>116</v>
      </c>
      <c r="E5006" t="s">
        <v>525</v>
      </c>
      <c r="F5006" t="str">
        <f t="shared" si="391"/>
        <v>汉中市兴趣生活</v>
      </c>
      <c r="G5006" t="s">
        <v>108</v>
      </c>
      <c r="H5006" t="s">
        <v>310</v>
      </c>
      <c r="I5006" t="s">
        <v>70</v>
      </c>
      <c r="J5006">
        <v>51</v>
      </c>
      <c r="K5006">
        <v>0</v>
      </c>
      <c r="L5006" s="13">
        <f>VLOOKUP(C5006,'渗透率、续签率'!B:C,2,0)</f>
        <v>0.52100000000000002</v>
      </c>
      <c r="M5006" s="6">
        <v>0</v>
      </c>
      <c r="N5006">
        <v>7</v>
      </c>
      <c r="O5006">
        <v>0</v>
      </c>
      <c r="P5006" s="6">
        <v>0</v>
      </c>
      <c r="Q5006" s="13">
        <v>0</v>
      </c>
      <c r="R5006" s="13">
        <v>0</v>
      </c>
      <c r="S5006" s="31">
        <v>39</v>
      </c>
      <c r="T5006" s="6">
        <f>VLOOKUP(E5006,'参数设置&amp;汇总'!S:U,3,0)</f>
        <v>1.1090400745573159E-2</v>
      </c>
      <c r="U5006" s="78">
        <f t="shared" si="390"/>
        <v>7.7632805219012113E-2</v>
      </c>
      <c r="V5006" s="13">
        <v>0.85000000000000009</v>
      </c>
      <c r="W5006" s="78">
        <f t="shared" si="392"/>
        <v>9.1332712022367188E-2</v>
      </c>
      <c r="X5006" s="1">
        <f>VLOOKUP(E5006,'渗透率、续签率'!AG:AJ,4,0)</f>
        <v>10037.5</v>
      </c>
      <c r="Y5006" s="1">
        <f t="shared" si="393"/>
        <v>916.75209692451062</v>
      </c>
      <c r="Z5006">
        <v>1</v>
      </c>
      <c r="AA5006" s="89">
        <f t="shared" si="394"/>
        <v>70262.5</v>
      </c>
      <c r="AH5006" s="37"/>
      <c r="AI5006" s="37"/>
      <c r="AJ5006" s="1"/>
    </row>
    <row r="5007" spans="1:37" hidden="1">
      <c r="A5007" t="s">
        <v>64</v>
      </c>
      <c r="B5007" t="s">
        <v>2</v>
      </c>
      <c r="C5007" t="s">
        <v>3</v>
      </c>
      <c r="D5007" t="s">
        <v>116</v>
      </c>
      <c r="E5007" t="s">
        <v>525</v>
      </c>
      <c r="F5007" t="str">
        <f t="shared" si="391"/>
        <v>汕头市兴趣生活</v>
      </c>
      <c r="G5007" t="s">
        <v>75</v>
      </c>
      <c r="H5007" t="s">
        <v>311</v>
      </c>
      <c r="I5007" t="s">
        <v>68</v>
      </c>
      <c r="J5007">
        <v>134</v>
      </c>
      <c r="K5007">
        <v>0</v>
      </c>
      <c r="L5007" s="13">
        <f>VLOOKUP(C5007,'渗透率、续签率'!B:C,2,0)</f>
        <v>0.52100000000000002</v>
      </c>
      <c r="M5007" s="6">
        <v>0</v>
      </c>
      <c r="N5007">
        <v>18</v>
      </c>
      <c r="O5007">
        <v>0</v>
      </c>
      <c r="P5007" s="6">
        <v>0</v>
      </c>
      <c r="Q5007" s="13">
        <v>0</v>
      </c>
      <c r="R5007" s="13">
        <v>0</v>
      </c>
      <c r="S5007" s="31">
        <v>101</v>
      </c>
      <c r="T5007" s="6">
        <f>VLOOKUP(E5007,'参数设置&amp;汇总'!S:U,3,0)</f>
        <v>1.1090400745573159E-2</v>
      </c>
      <c r="U5007" s="78">
        <f t="shared" si="390"/>
        <v>0.19962721342031686</v>
      </c>
      <c r="V5007" s="13">
        <v>0.85000000000000009</v>
      </c>
      <c r="W5007" s="78">
        <f t="shared" si="392"/>
        <v>0.23485554520037275</v>
      </c>
      <c r="X5007" s="1">
        <f>VLOOKUP(E5007,'渗透率、续签率'!AG:AJ,4,0)</f>
        <v>10037.5</v>
      </c>
      <c r="Y5007" s="1">
        <f t="shared" si="393"/>
        <v>2357.3625349487415</v>
      </c>
      <c r="Z5007">
        <v>6</v>
      </c>
      <c r="AA5007" s="89">
        <f t="shared" si="394"/>
        <v>180675</v>
      </c>
      <c r="AK5007" s="37"/>
    </row>
    <row r="5008" spans="1:37" hidden="1">
      <c r="A5008" t="s">
        <v>64</v>
      </c>
      <c r="B5008" t="s">
        <v>2</v>
      </c>
      <c r="C5008" t="s">
        <v>3</v>
      </c>
      <c r="D5008" t="s">
        <v>116</v>
      </c>
      <c r="E5008" t="s">
        <v>525</v>
      </c>
      <c r="F5008" t="str">
        <f t="shared" si="391"/>
        <v>汕尾市兴趣生活</v>
      </c>
      <c r="G5008" t="s">
        <v>75</v>
      </c>
      <c r="H5008" t="s">
        <v>312</v>
      </c>
      <c r="I5008" t="s">
        <v>68</v>
      </c>
      <c r="J5008">
        <v>44</v>
      </c>
      <c r="K5008">
        <v>0</v>
      </c>
      <c r="L5008" s="13">
        <f>VLOOKUP(C5008,'渗透率、续签率'!B:C,2,0)</f>
        <v>0.52100000000000002</v>
      </c>
      <c r="M5008" s="6">
        <v>0</v>
      </c>
      <c r="N5008">
        <v>1</v>
      </c>
      <c r="O5008">
        <v>0</v>
      </c>
      <c r="P5008" s="6">
        <v>0</v>
      </c>
      <c r="Q5008" s="13">
        <v>0</v>
      </c>
      <c r="R5008" s="13">
        <v>0</v>
      </c>
      <c r="S5008" s="31">
        <v>25</v>
      </c>
      <c r="T5008" s="6">
        <f>VLOOKUP(E5008,'参数设置&amp;汇总'!S:U,3,0)</f>
        <v>1.1090400745573159E-2</v>
      </c>
      <c r="U5008" s="78">
        <f t="shared" si="390"/>
        <v>1.1090400745573159E-2</v>
      </c>
      <c r="V5008" s="13">
        <v>0.85000000000000009</v>
      </c>
      <c r="W5008" s="78">
        <f t="shared" si="392"/>
        <v>1.3047530288909598E-2</v>
      </c>
      <c r="X5008" s="1">
        <f>VLOOKUP(E5008,'渗透率、续签率'!AG:AJ,4,0)</f>
        <v>10037.5</v>
      </c>
      <c r="Y5008" s="1">
        <f t="shared" si="393"/>
        <v>130.96458527493007</v>
      </c>
      <c r="Z5008">
        <v>0</v>
      </c>
      <c r="AA5008" s="89">
        <f t="shared" si="394"/>
        <v>10037.5</v>
      </c>
      <c r="AH5008" s="37"/>
      <c r="AI5008" s="37"/>
      <c r="AJ5008" s="1"/>
      <c r="AK5008" s="37"/>
    </row>
    <row r="5009" spans="1:37" hidden="1">
      <c r="A5009" t="s">
        <v>64</v>
      </c>
      <c r="B5009" t="s">
        <v>2</v>
      </c>
      <c r="C5009" t="s">
        <v>3</v>
      </c>
      <c r="D5009" t="s">
        <v>116</v>
      </c>
      <c r="E5009" t="s">
        <v>525</v>
      </c>
      <c r="F5009" t="str">
        <f t="shared" si="391"/>
        <v>江门市兴趣生活</v>
      </c>
      <c r="G5009" t="s">
        <v>75</v>
      </c>
      <c r="H5009" t="s">
        <v>313</v>
      </c>
      <c r="I5009" t="s">
        <v>68</v>
      </c>
      <c r="J5009">
        <v>115</v>
      </c>
      <c r="K5009">
        <v>0</v>
      </c>
      <c r="L5009" s="13">
        <f>VLOOKUP(C5009,'渗透率、续签率'!B:C,2,0)</f>
        <v>0.52100000000000002</v>
      </c>
      <c r="M5009" s="6">
        <v>0</v>
      </c>
      <c r="N5009">
        <v>20</v>
      </c>
      <c r="O5009">
        <v>0</v>
      </c>
      <c r="P5009" s="6">
        <v>0</v>
      </c>
      <c r="Q5009" s="13">
        <v>0</v>
      </c>
      <c r="R5009" s="13">
        <v>0</v>
      </c>
      <c r="S5009" s="31">
        <v>101</v>
      </c>
      <c r="T5009" s="6">
        <f>VLOOKUP(E5009,'参数设置&amp;汇总'!S:U,3,0)</f>
        <v>1.1090400745573159E-2</v>
      </c>
      <c r="U5009" s="78">
        <f t="shared" si="390"/>
        <v>0.22180801491146318</v>
      </c>
      <c r="V5009" s="13">
        <v>0.85000000000000009</v>
      </c>
      <c r="W5009" s="78">
        <f t="shared" si="392"/>
        <v>0.26095060577819196</v>
      </c>
      <c r="X5009" s="1">
        <f>VLOOKUP(E5009,'渗透率、续签率'!AG:AJ,4,0)</f>
        <v>10037.5</v>
      </c>
      <c r="Y5009" s="1">
        <f t="shared" si="393"/>
        <v>2619.2917054986019</v>
      </c>
      <c r="Z5009">
        <v>2</v>
      </c>
      <c r="AA5009" s="89">
        <f t="shared" si="394"/>
        <v>200750</v>
      </c>
      <c r="AH5009" s="37"/>
      <c r="AI5009" s="37"/>
      <c r="AJ5009" s="1"/>
      <c r="AK5009" s="37"/>
    </row>
    <row r="5010" spans="1:37" hidden="1">
      <c r="A5010" t="s">
        <v>64</v>
      </c>
      <c r="B5010" t="s">
        <v>2</v>
      </c>
      <c r="C5010" t="s">
        <v>3</v>
      </c>
      <c r="D5010" t="s">
        <v>116</v>
      </c>
      <c r="E5010" t="s">
        <v>525</v>
      </c>
      <c r="F5010" t="str">
        <f t="shared" si="391"/>
        <v>池州市兴趣生活</v>
      </c>
      <c r="G5010" t="s">
        <v>94</v>
      </c>
      <c r="H5010" t="s">
        <v>314</v>
      </c>
      <c r="I5010" t="s">
        <v>68</v>
      </c>
      <c r="J5010">
        <v>27</v>
      </c>
      <c r="K5010">
        <v>0</v>
      </c>
      <c r="L5010" s="13">
        <f>VLOOKUP(C5010,'渗透率、续签率'!B:C,2,0)</f>
        <v>0.52100000000000002</v>
      </c>
      <c r="M5010" s="6">
        <v>0</v>
      </c>
      <c r="N5010">
        <v>3</v>
      </c>
      <c r="O5010">
        <v>0</v>
      </c>
      <c r="P5010" s="6">
        <v>0</v>
      </c>
      <c r="Q5010" s="13">
        <v>0</v>
      </c>
      <c r="R5010" s="13">
        <v>0</v>
      </c>
      <c r="S5010" s="31">
        <v>19</v>
      </c>
      <c r="T5010" s="6">
        <f>VLOOKUP(E5010,'参数设置&amp;汇总'!S:U,3,0)</f>
        <v>1.1090400745573159E-2</v>
      </c>
      <c r="U5010" s="78">
        <f t="shared" si="390"/>
        <v>3.3271202236719477E-2</v>
      </c>
      <c r="V5010" s="13">
        <v>0.85000000000000009</v>
      </c>
      <c r="W5010" s="78">
        <f t="shared" si="392"/>
        <v>3.9142590866728791E-2</v>
      </c>
      <c r="X5010" s="1">
        <f>VLOOKUP(E5010,'渗透率、续签率'!AG:AJ,4,0)</f>
        <v>10037.5</v>
      </c>
      <c r="Y5010" s="1">
        <f t="shared" si="393"/>
        <v>392.89375582479022</v>
      </c>
      <c r="Z5010">
        <v>0</v>
      </c>
      <c r="AA5010" s="89">
        <f t="shared" si="394"/>
        <v>30112.5</v>
      </c>
      <c r="AH5010" s="37"/>
      <c r="AI5010" s="37"/>
      <c r="AK5010" s="37"/>
    </row>
    <row r="5011" spans="1:37" hidden="1">
      <c r="A5011" t="s">
        <v>64</v>
      </c>
      <c r="B5011" t="s">
        <v>2</v>
      </c>
      <c r="C5011" t="s">
        <v>3</v>
      </c>
      <c r="D5011" t="s">
        <v>116</v>
      </c>
      <c r="E5011" t="s">
        <v>525</v>
      </c>
      <c r="F5011" t="str">
        <f t="shared" si="391"/>
        <v>沧州市兴趣生活</v>
      </c>
      <c r="G5011" t="s">
        <v>159</v>
      </c>
      <c r="H5011" t="s">
        <v>315</v>
      </c>
      <c r="I5011" t="s">
        <v>70</v>
      </c>
      <c r="J5011">
        <v>101</v>
      </c>
      <c r="K5011">
        <v>1</v>
      </c>
      <c r="L5011" s="13">
        <f>VLOOKUP(C5011,'渗透率、续签率'!B:C,2,0)</f>
        <v>0.52100000000000002</v>
      </c>
      <c r="M5011" s="6">
        <v>0.01</v>
      </c>
      <c r="N5011">
        <v>27</v>
      </c>
      <c r="O5011">
        <v>1</v>
      </c>
      <c r="P5011" s="6">
        <v>0.04</v>
      </c>
      <c r="Q5011" s="13">
        <v>0.29799999999999999</v>
      </c>
      <c r="R5011" s="13">
        <v>0.29799999999999999</v>
      </c>
      <c r="S5011" s="31">
        <v>159</v>
      </c>
      <c r="T5011" s="6">
        <f>VLOOKUP(E5011,'参数设置&amp;汇总'!S:U,3,0)</f>
        <v>1.1090400745573159E-2</v>
      </c>
      <c r="U5011" s="78">
        <f t="shared" si="390"/>
        <v>1</v>
      </c>
      <c r="V5011" s="13">
        <v>0.85000000000000009</v>
      </c>
      <c r="W5011" s="78">
        <f t="shared" si="392"/>
        <v>0.56352941176470583</v>
      </c>
      <c r="X5011" s="1">
        <f>VLOOKUP(E5011,'渗透率、续签率'!AG:AJ,4,0)</f>
        <v>10037.5</v>
      </c>
      <c r="Y5011" s="1">
        <f t="shared" si="393"/>
        <v>5656.4264705882351</v>
      </c>
      <c r="Z5011">
        <v>0</v>
      </c>
      <c r="AA5011" s="89">
        <f t="shared" si="394"/>
        <v>271012.5</v>
      </c>
      <c r="AH5011" s="37"/>
      <c r="AI5011" s="37"/>
      <c r="AK5011" s="37"/>
    </row>
    <row r="5012" spans="1:37" hidden="1">
      <c r="A5012" t="s">
        <v>64</v>
      </c>
      <c r="B5012" t="s">
        <v>2</v>
      </c>
      <c r="C5012" t="s">
        <v>3</v>
      </c>
      <c r="D5012" t="s">
        <v>116</v>
      </c>
      <c r="E5012" t="s">
        <v>525</v>
      </c>
      <c r="F5012" t="str">
        <f t="shared" si="391"/>
        <v>河池市兴趣生活</v>
      </c>
      <c r="G5012" t="s">
        <v>88</v>
      </c>
      <c r="H5012" t="s">
        <v>316</v>
      </c>
      <c r="I5012" t="s">
        <v>68</v>
      </c>
      <c r="J5012">
        <v>24</v>
      </c>
      <c r="K5012">
        <v>0</v>
      </c>
      <c r="L5012" s="13">
        <f>VLOOKUP(C5012,'渗透率、续签率'!B:C,2,0)</f>
        <v>0.52100000000000002</v>
      </c>
      <c r="M5012" s="6">
        <v>0</v>
      </c>
      <c r="N5012">
        <v>0</v>
      </c>
      <c r="O5012">
        <v>0</v>
      </c>
      <c r="P5012" s="6">
        <v>0</v>
      </c>
      <c r="Q5012" s="13">
        <v>0</v>
      </c>
      <c r="R5012" s="13">
        <v>0</v>
      </c>
      <c r="S5012" s="31">
        <v>7</v>
      </c>
      <c r="T5012" s="6">
        <f>VLOOKUP(E5012,'参数设置&amp;汇总'!S:U,3,0)</f>
        <v>1.1090400745573159E-2</v>
      </c>
      <c r="U5012" s="78">
        <f t="shared" si="390"/>
        <v>0</v>
      </c>
      <c r="V5012" s="13">
        <v>0.85000000000000009</v>
      </c>
      <c r="W5012" s="78">
        <f t="shared" si="392"/>
        <v>0</v>
      </c>
      <c r="X5012" s="1">
        <f>VLOOKUP(E5012,'渗透率、续签率'!AG:AJ,4,0)</f>
        <v>10037.5</v>
      </c>
      <c r="Y5012" s="1">
        <f t="shared" si="393"/>
        <v>0</v>
      </c>
      <c r="Z5012">
        <v>0</v>
      </c>
      <c r="AA5012" s="89">
        <f t="shared" si="394"/>
        <v>0</v>
      </c>
      <c r="AH5012" s="37"/>
      <c r="AI5012" s="37"/>
      <c r="AK5012" s="37"/>
    </row>
    <row r="5013" spans="1:37" hidden="1">
      <c r="A5013" t="s">
        <v>64</v>
      </c>
      <c r="B5013" t="s">
        <v>2</v>
      </c>
      <c r="C5013" t="s">
        <v>3</v>
      </c>
      <c r="D5013" t="s">
        <v>116</v>
      </c>
      <c r="E5013" t="s">
        <v>525</v>
      </c>
      <c r="F5013" t="str">
        <f t="shared" si="391"/>
        <v>河源市兴趣生活</v>
      </c>
      <c r="G5013" t="s">
        <v>75</v>
      </c>
      <c r="H5013" t="s">
        <v>317</v>
      </c>
      <c r="I5013" t="s">
        <v>68</v>
      </c>
      <c r="J5013">
        <v>57</v>
      </c>
      <c r="K5013">
        <v>0</v>
      </c>
      <c r="L5013" s="13">
        <f>VLOOKUP(C5013,'渗透率、续签率'!B:C,2,0)</f>
        <v>0.52100000000000002</v>
      </c>
      <c r="M5013" s="6">
        <v>0</v>
      </c>
      <c r="N5013">
        <v>5</v>
      </c>
      <c r="O5013">
        <v>0</v>
      </c>
      <c r="P5013" s="6">
        <v>0</v>
      </c>
      <c r="Q5013" s="13">
        <v>0</v>
      </c>
      <c r="R5013" s="13">
        <v>0</v>
      </c>
      <c r="S5013" s="31">
        <v>36</v>
      </c>
      <c r="T5013" s="6">
        <f>VLOOKUP(E5013,'参数设置&amp;汇总'!S:U,3,0)</f>
        <v>1.1090400745573159E-2</v>
      </c>
      <c r="U5013" s="78">
        <f t="shared" si="390"/>
        <v>5.5452003727865795E-2</v>
      </c>
      <c r="V5013" s="13">
        <v>0.85000000000000009</v>
      </c>
      <c r="W5013" s="78">
        <f t="shared" si="392"/>
        <v>6.5237651444547989E-2</v>
      </c>
      <c r="X5013" s="1">
        <f>VLOOKUP(E5013,'渗透率、续签率'!AG:AJ,4,0)</f>
        <v>10037.5</v>
      </c>
      <c r="Y5013" s="1">
        <f t="shared" si="393"/>
        <v>654.82292637465048</v>
      </c>
      <c r="Z5013">
        <v>0</v>
      </c>
      <c r="AA5013" s="89">
        <f t="shared" si="394"/>
        <v>50187.5</v>
      </c>
      <c r="AH5013" s="37"/>
      <c r="AI5013" s="37"/>
      <c r="AK5013" s="37"/>
    </row>
    <row r="5014" spans="1:37" hidden="1">
      <c r="A5014" t="s">
        <v>64</v>
      </c>
      <c r="B5014" t="s">
        <v>2</v>
      </c>
      <c r="C5014" t="s">
        <v>3</v>
      </c>
      <c r="D5014" t="s">
        <v>116</v>
      </c>
      <c r="E5014" t="s">
        <v>525</v>
      </c>
      <c r="F5014" t="str">
        <f t="shared" si="391"/>
        <v>泉州市兴趣生活</v>
      </c>
      <c r="G5014" t="s">
        <v>92</v>
      </c>
      <c r="H5014" t="s">
        <v>318</v>
      </c>
      <c r="I5014" t="s">
        <v>68</v>
      </c>
      <c r="J5014">
        <v>261</v>
      </c>
      <c r="K5014">
        <v>2</v>
      </c>
      <c r="L5014" s="13">
        <f>VLOOKUP(C5014,'渗透率、续签率'!B:C,2,0)</f>
        <v>0.52100000000000002</v>
      </c>
      <c r="M5014" s="6">
        <v>0.01</v>
      </c>
      <c r="N5014">
        <v>57</v>
      </c>
      <c r="O5014">
        <v>2</v>
      </c>
      <c r="P5014" s="6">
        <v>0.04</v>
      </c>
      <c r="Q5014" s="13">
        <v>0.19800000000000001</v>
      </c>
      <c r="R5014" s="13">
        <v>0.16900000000000001</v>
      </c>
      <c r="S5014" s="31">
        <v>306</v>
      </c>
      <c r="T5014" s="6">
        <f>VLOOKUP(E5014,'参数设置&amp;汇总'!S:U,3,0)</f>
        <v>1.1090400745573159E-2</v>
      </c>
      <c r="U5014" s="78">
        <f t="shared" si="390"/>
        <v>2</v>
      </c>
      <c r="V5014" s="13">
        <v>0.85000000000000009</v>
      </c>
      <c r="W5014" s="78">
        <f t="shared" si="392"/>
        <v>1.1270588235294117</v>
      </c>
      <c r="X5014" s="1">
        <f>VLOOKUP(E5014,'渗透率、续签率'!AG:AJ,4,0)</f>
        <v>10037.5</v>
      </c>
      <c r="Y5014" s="1">
        <f t="shared" si="393"/>
        <v>11312.85294117647</v>
      </c>
      <c r="Z5014">
        <v>5</v>
      </c>
      <c r="AA5014" s="89">
        <f t="shared" si="394"/>
        <v>572137.5</v>
      </c>
      <c r="AH5014" s="37"/>
      <c r="AI5014" s="37"/>
      <c r="AJ5014" s="1"/>
      <c r="AK5014" s="37"/>
    </row>
    <row r="5015" spans="1:37" hidden="1">
      <c r="A5015" t="s">
        <v>64</v>
      </c>
      <c r="B5015" t="s">
        <v>2</v>
      </c>
      <c r="C5015" t="s">
        <v>3</v>
      </c>
      <c r="D5015" t="s">
        <v>116</v>
      </c>
      <c r="E5015" t="s">
        <v>525</v>
      </c>
      <c r="F5015" t="str">
        <f t="shared" si="391"/>
        <v>泰安市兴趣生活</v>
      </c>
      <c r="G5015" t="s">
        <v>103</v>
      </c>
      <c r="H5015" t="s">
        <v>319</v>
      </c>
      <c r="I5015" t="s">
        <v>70</v>
      </c>
      <c r="J5015">
        <v>130</v>
      </c>
      <c r="K5015">
        <v>0</v>
      </c>
      <c r="L5015" s="13">
        <f>VLOOKUP(C5015,'渗透率、续签率'!B:C,2,0)</f>
        <v>0.52100000000000002</v>
      </c>
      <c r="M5015" s="6">
        <v>0</v>
      </c>
      <c r="N5015">
        <v>13</v>
      </c>
      <c r="O5015">
        <v>0</v>
      </c>
      <c r="P5015" s="6">
        <v>0</v>
      </c>
      <c r="Q5015" s="13">
        <v>0</v>
      </c>
      <c r="R5015" s="13">
        <v>0</v>
      </c>
      <c r="S5015" s="31">
        <v>105</v>
      </c>
      <c r="T5015" s="6">
        <f>VLOOKUP(E5015,'参数设置&amp;汇总'!S:U,3,0)</f>
        <v>1.1090400745573159E-2</v>
      </c>
      <c r="U5015" s="78">
        <f t="shared" si="390"/>
        <v>0.14417520969245107</v>
      </c>
      <c r="V5015" s="13">
        <v>0.85000000000000009</v>
      </c>
      <c r="W5015" s="78">
        <f t="shared" si="392"/>
        <v>0.16961789375582476</v>
      </c>
      <c r="X5015" s="1">
        <f>VLOOKUP(E5015,'渗透率、续签率'!AG:AJ,4,0)</f>
        <v>10037.5</v>
      </c>
      <c r="Y5015" s="1">
        <f t="shared" si="393"/>
        <v>1702.5396085740911</v>
      </c>
      <c r="Z5015">
        <v>2</v>
      </c>
      <c r="AA5015" s="89">
        <f t="shared" si="394"/>
        <v>130487.5</v>
      </c>
      <c r="AH5015" s="37"/>
      <c r="AI5015" s="37"/>
      <c r="AK5015" s="37"/>
    </row>
    <row r="5016" spans="1:37" hidden="1">
      <c r="A5016" t="s">
        <v>64</v>
      </c>
      <c r="B5016" t="s">
        <v>2</v>
      </c>
      <c r="C5016" t="s">
        <v>3</v>
      </c>
      <c r="D5016" t="s">
        <v>116</v>
      </c>
      <c r="E5016" t="s">
        <v>525</v>
      </c>
      <c r="F5016" t="str">
        <f t="shared" si="391"/>
        <v>泰州市兴趣生活</v>
      </c>
      <c r="G5016" t="s">
        <v>73</v>
      </c>
      <c r="H5016" t="s">
        <v>320</v>
      </c>
      <c r="I5016" t="s">
        <v>70</v>
      </c>
      <c r="J5016">
        <v>81</v>
      </c>
      <c r="K5016">
        <v>0</v>
      </c>
      <c r="L5016" s="13">
        <f>VLOOKUP(C5016,'渗透率、续签率'!B:C,2,0)</f>
        <v>0.52100000000000002</v>
      </c>
      <c r="M5016" s="6">
        <v>0</v>
      </c>
      <c r="N5016">
        <v>5</v>
      </c>
      <c r="O5016">
        <v>0</v>
      </c>
      <c r="P5016" s="6">
        <v>0</v>
      </c>
      <c r="Q5016" s="13">
        <v>0</v>
      </c>
      <c r="R5016" s="13">
        <v>0</v>
      </c>
      <c r="S5016" s="31">
        <v>48</v>
      </c>
      <c r="T5016" s="6">
        <f>VLOOKUP(E5016,'参数设置&amp;汇总'!S:U,3,0)</f>
        <v>1.1090400745573159E-2</v>
      </c>
      <c r="U5016" s="78">
        <f t="shared" si="390"/>
        <v>5.5452003727865795E-2</v>
      </c>
      <c r="V5016" s="13">
        <v>0.85000000000000009</v>
      </c>
      <c r="W5016" s="78">
        <f t="shared" si="392"/>
        <v>6.5237651444547989E-2</v>
      </c>
      <c r="X5016" s="1">
        <f>VLOOKUP(E5016,'渗透率、续签率'!AG:AJ,4,0)</f>
        <v>10037.5</v>
      </c>
      <c r="Y5016" s="1">
        <f t="shared" si="393"/>
        <v>654.82292637465048</v>
      </c>
      <c r="Z5016">
        <v>1</v>
      </c>
      <c r="AA5016" s="89">
        <f t="shared" si="394"/>
        <v>50187.5</v>
      </c>
      <c r="AH5016" s="37"/>
      <c r="AI5016" s="37"/>
      <c r="AK5016" s="37"/>
    </row>
    <row r="5017" spans="1:37" hidden="1">
      <c r="A5017" t="s">
        <v>64</v>
      </c>
      <c r="B5017" t="s">
        <v>2</v>
      </c>
      <c r="C5017" t="s">
        <v>3</v>
      </c>
      <c r="D5017" t="s">
        <v>116</v>
      </c>
      <c r="E5017" t="s">
        <v>525</v>
      </c>
      <c r="F5017" t="str">
        <f t="shared" si="391"/>
        <v>泸州市兴趣生活</v>
      </c>
      <c r="G5017" t="s">
        <v>77</v>
      </c>
      <c r="H5017" t="s">
        <v>321</v>
      </c>
      <c r="I5017" t="s">
        <v>70</v>
      </c>
      <c r="J5017">
        <v>28</v>
      </c>
      <c r="K5017">
        <v>0</v>
      </c>
      <c r="L5017" s="13">
        <f>VLOOKUP(C5017,'渗透率、续签率'!B:C,2,0)</f>
        <v>0.52100000000000002</v>
      </c>
      <c r="M5017" s="6">
        <v>0</v>
      </c>
      <c r="N5017">
        <v>5</v>
      </c>
      <c r="O5017">
        <v>0</v>
      </c>
      <c r="P5017" s="6">
        <v>0</v>
      </c>
      <c r="Q5017" s="13">
        <v>0</v>
      </c>
      <c r="R5017" s="13">
        <v>0</v>
      </c>
      <c r="S5017" s="31">
        <v>30</v>
      </c>
      <c r="T5017" s="6">
        <f>VLOOKUP(E5017,'参数设置&amp;汇总'!S:U,3,0)</f>
        <v>1.1090400745573159E-2</v>
      </c>
      <c r="U5017" s="78">
        <f t="shared" si="390"/>
        <v>5.5452003727865795E-2</v>
      </c>
      <c r="V5017" s="13">
        <v>0.85000000000000009</v>
      </c>
      <c r="W5017" s="78">
        <f t="shared" si="392"/>
        <v>6.5237651444547989E-2</v>
      </c>
      <c r="X5017" s="1">
        <f>VLOOKUP(E5017,'渗透率、续签率'!AG:AJ,4,0)</f>
        <v>10037.5</v>
      </c>
      <c r="Y5017" s="1">
        <f t="shared" si="393"/>
        <v>654.82292637465048</v>
      </c>
      <c r="Z5017">
        <v>0</v>
      </c>
      <c r="AA5017" s="89">
        <f t="shared" si="394"/>
        <v>50187.5</v>
      </c>
      <c r="AH5017" s="37"/>
      <c r="AI5017" s="37"/>
      <c r="AK5017" s="37"/>
    </row>
    <row r="5018" spans="1:37" hidden="1">
      <c r="A5018" t="s">
        <v>64</v>
      </c>
      <c r="B5018" t="s">
        <v>2</v>
      </c>
      <c r="C5018" t="s">
        <v>3</v>
      </c>
      <c r="D5018" t="s">
        <v>116</v>
      </c>
      <c r="E5018" t="s">
        <v>525</v>
      </c>
      <c r="F5018" t="str">
        <f t="shared" si="391"/>
        <v>洛阳市兴趣生活</v>
      </c>
      <c r="G5018" t="s">
        <v>110</v>
      </c>
      <c r="H5018" t="s">
        <v>322</v>
      </c>
      <c r="I5018" t="s">
        <v>70</v>
      </c>
      <c r="J5018">
        <v>121</v>
      </c>
      <c r="K5018">
        <v>0</v>
      </c>
      <c r="L5018" s="13">
        <f>VLOOKUP(C5018,'渗透率、续签率'!B:C,2,0)</f>
        <v>0.52100000000000002</v>
      </c>
      <c r="M5018" s="6">
        <v>0</v>
      </c>
      <c r="N5018">
        <v>27</v>
      </c>
      <c r="O5018">
        <v>0</v>
      </c>
      <c r="P5018" s="6">
        <v>0</v>
      </c>
      <c r="Q5018" s="13">
        <v>0</v>
      </c>
      <c r="R5018" s="13">
        <v>0</v>
      </c>
      <c r="S5018" s="31">
        <v>137</v>
      </c>
      <c r="T5018" s="6">
        <f>VLOOKUP(E5018,'参数设置&amp;汇总'!S:U,3,0)</f>
        <v>1.1090400745573159E-2</v>
      </c>
      <c r="U5018" s="78">
        <f t="shared" si="390"/>
        <v>0.29944082013047529</v>
      </c>
      <c r="V5018" s="13">
        <v>0.85000000000000009</v>
      </c>
      <c r="W5018" s="78">
        <f t="shared" si="392"/>
        <v>0.35228331780055916</v>
      </c>
      <c r="X5018" s="1">
        <f>VLOOKUP(E5018,'渗透率、续签率'!AG:AJ,4,0)</f>
        <v>10037.5</v>
      </c>
      <c r="Y5018" s="1">
        <f t="shared" si="393"/>
        <v>3536.0438024231125</v>
      </c>
      <c r="Z5018">
        <v>4</v>
      </c>
      <c r="AA5018" s="89">
        <f t="shared" si="394"/>
        <v>271012.5</v>
      </c>
      <c r="AH5018" s="37"/>
      <c r="AI5018" s="37"/>
      <c r="AK5018" s="37"/>
    </row>
    <row r="5019" spans="1:37" hidden="1">
      <c r="A5019" t="s">
        <v>64</v>
      </c>
      <c r="B5019" t="s">
        <v>2</v>
      </c>
      <c r="C5019" t="s">
        <v>3</v>
      </c>
      <c r="D5019" t="s">
        <v>116</v>
      </c>
      <c r="E5019" t="s">
        <v>525</v>
      </c>
      <c r="F5019" t="str">
        <f t="shared" si="391"/>
        <v>济宁市兴趣生活</v>
      </c>
      <c r="G5019" t="s">
        <v>103</v>
      </c>
      <c r="H5019" t="s">
        <v>323</v>
      </c>
      <c r="I5019" t="s">
        <v>70</v>
      </c>
      <c r="J5019">
        <v>184</v>
      </c>
      <c r="K5019">
        <v>0</v>
      </c>
      <c r="L5019" s="13">
        <f>VLOOKUP(C5019,'渗透率、续签率'!B:C,2,0)</f>
        <v>0.52100000000000002</v>
      </c>
      <c r="M5019" s="6">
        <v>0</v>
      </c>
      <c r="N5019">
        <v>38</v>
      </c>
      <c r="O5019">
        <v>0</v>
      </c>
      <c r="P5019" s="6">
        <v>0</v>
      </c>
      <c r="Q5019" s="13">
        <v>0</v>
      </c>
      <c r="R5019" s="13">
        <v>0</v>
      </c>
      <c r="S5019" s="31">
        <v>193</v>
      </c>
      <c r="T5019" s="6">
        <f>VLOOKUP(E5019,'参数设置&amp;汇总'!S:U,3,0)</f>
        <v>1.1090400745573159E-2</v>
      </c>
      <c r="U5019" s="78">
        <f t="shared" si="390"/>
        <v>0.42143522833178004</v>
      </c>
      <c r="V5019" s="13">
        <v>0.85000000000000009</v>
      </c>
      <c r="W5019" s="78">
        <f t="shared" si="392"/>
        <v>0.49580615097856473</v>
      </c>
      <c r="X5019" s="1">
        <f>VLOOKUP(E5019,'渗透率、续签率'!AG:AJ,4,0)</f>
        <v>10037.5</v>
      </c>
      <c r="Y5019" s="1">
        <f t="shared" si="393"/>
        <v>4976.6542404473439</v>
      </c>
      <c r="Z5019">
        <v>7</v>
      </c>
      <c r="AA5019" s="89">
        <f t="shared" si="394"/>
        <v>381425</v>
      </c>
      <c r="AH5019" s="37"/>
      <c r="AI5019" s="37"/>
      <c r="AK5019" s="37"/>
    </row>
    <row r="5020" spans="1:37" hidden="1">
      <c r="A5020" t="s">
        <v>64</v>
      </c>
      <c r="B5020" t="s">
        <v>2</v>
      </c>
      <c r="C5020" t="s">
        <v>3</v>
      </c>
      <c r="D5020" t="s">
        <v>116</v>
      </c>
      <c r="E5020" t="s">
        <v>525</v>
      </c>
      <c r="F5020" t="str">
        <f t="shared" si="391"/>
        <v>济源市兴趣生活</v>
      </c>
      <c r="G5020" t="s">
        <v>110</v>
      </c>
      <c r="H5020" t="s">
        <v>324</v>
      </c>
      <c r="I5020" t="s">
        <v>70</v>
      </c>
      <c r="J5020">
        <v>18</v>
      </c>
      <c r="K5020">
        <v>0</v>
      </c>
      <c r="L5020" s="13">
        <f>VLOOKUP(C5020,'渗透率、续签率'!B:C,2,0)</f>
        <v>0.52100000000000002</v>
      </c>
      <c r="M5020" s="6">
        <v>0</v>
      </c>
      <c r="N5020">
        <v>2</v>
      </c>
      <c r="O5020">
        <v>0</v>
      </c>
      <c r="P5020" s="6">
        <v>0</v>
      </c>
      <c r="Q5020" s="13">
        <v>0</v>
      </c>
      <c r="R5020" s="13">
        <v>0</v>
      </c>
      <c r="S5020" s="31">
        <v>9</v>
      </c>
      <c r="T5020" s="6">
        <f>VLOOKUP(E5020,'参数设置&amp;汇总'!S:U,3,0)</f>
        <v>1.1090400745573159E-2</v>
      </c>
      <c r="U5020" s="78">
        <f t="shared" si="390"/>
        <v>2.2180801491146318E-2</v>
      </c>
      <c r="V5020" s="13">
        <v>0.85000000000000009</v>
      </c>
      <c r="W5020" s="78">
        <f t="shared" si="392"/>
        <v>2.6095060577819195E-2</v>
      </c>
      <c r="X5020" s="1">
        <f>VLOOKUP(E5020,'渗透率、续签率'!AG:AJ,4,0)</f>
        <v>10037.5</v>
      </c>
      <c r="Y5020" s="1">
        <f t="shared" si="393"/>
        <v>261.92917054986015</v>
      </c>
      <c r="Z5020">
        <v>0</v>
      </c>
      <c r="AA5020" s="89">
        <f t="shared" si="394"/>
        <v>20075</v>
      </c>
      <c r="AH5020" s="37"/>
      <c r="AI5020" s="37"/>
      <c r="AJ5020" s="1"/>
      <c r="AK5020" s="37"/>
    </row>
    <row r="5021" spans="1:37" hidden="1">
      <c r="A5021" t="s">
        <v>64</v>
      </c>
      <c r="B5021" t="s">
        <v>2</v>
      </c>
      <c r="C5021" t="s">
        <v>3</v>
      </c>
      <c r="D5021" t="s">
        <v>116</v>
      </c>
      <c r="E5021" t="s">
        <v>525</v>
      </c>
      <c r="F5021" t="str">
        <f t="shared" si="391"/>
        <v>海东市兴趣生活</v>
      </c>
      <c r="G5021" t="s">
        <v>297</v>
      </c>
      <c r="H5021" t="s">
        <v>325</v>
      </c>
      <c r="I5021" t="s">
        <v>70</v>
      </c>
      <c r="J5021">
        <v>5</v>
      </c>
      <c r="K5021">
        <v>0</v>
      </c>
      <c r="L5021" s="13">
        <f>VLOOKUP(C5021,'渗透率、续签率'!B:C,2,0)</f>
        <v>0.52100000000000002</v>
      </c>
      <c r="M5021" s="6">
        <v>0</v>
      </c>
      <c r="N5021">
        <v>3</v>
      </c>
      <c r="O5021">
        <v>0</v>
      </c>
      <c r="P5021" s="6">
        <v>0</v>
      </c>
      <c r="Q5021" s="13">
        <v>0</v>
      </c>
      <c r="R5021" s="13">
        <v>0</v>
      </c>
      <c r="S5021" s="31">
        <v>8</v>
      </c>
      <c r="T5021" s="6">
        <f>VLOOKUP(E5021,'参数设置&amp;汇总'!S:U,3,0)</f>
        <v>1.1090400745573159E-2</v>
      </c>
      <c r="U5021" s="78">
        <f t="shared" si="390"/>
        <v>3.3271202236719477E-2</v>
      </c>
      <c r="V5021" s="13">
        <v>0.85000000000000009</v>
      </c>
      <c r="W5021" s="78">
        <f t="shared" si="392"/>
        <v>3.9142590866728791E-2</v>
      </c>
      <c r="X5021" s="1">
        <f>VLOOKUP(E5021,'渗透率、续签率'!AG:AJ,4,0)</f>
        <v>10037.5</v>
      </c>
      <c r="Y5021" s="1">
        <f t="shared" si="393"/>
        <v>392.89375582479022</v>
      </c>
      <c r="Z5021">
        <v>0</v>
      </c>
      <c r="AA5021" s="89">
        <f t="shared" si="394"/>
        <v>30112.5</v>
      </c>
      <c r="AH5021" s="37"/>
      <c r="AI5021" s="37"/>
      <c r="AK5021" s="37"/>
    </row>
    <row r="5022" spans="1:37" hidden="1">
      <c r="A5022" t="s">
        <v>64</v>
      </c>
      <c r="B5022" t="s">
        <v>2</v>
      </c>
      <c r="C5022" t="s">
        <v>3</v>
      </c>
      <c r="D5022" t="s">
        <v>116</v>
      </c>
      <c r="E5022" t="s">
        <v>525</v>
      </c>
      <c r="F5022" t="str">
        <f t="shared" si="391"/>
        <v>海北藏族自治州兴趣生活</v>
      </c>
      <c r="G5022" t="s">
        <v>297</v>
      </c>
      <c r="H5022" t="s">
        <v>326</v>
      </c>
      <c r="I5022" t="s">
        <v>70</v>
      </c>
      <c r="J5022">
        <v>1</v>
      </c>
      <c r="K5022">
        <v>0</v>
      </c>
      <c r="L5022" s="13">
        <f>VLOOKUP(C5022,'渗透率、续签率'!B:C,2,0)</f>
        <v>0.52100000000000002</v>
      </c>
      <c r="M5022" s="6">
        <v>0</v>
      </c>
      <c r="N5022">
        <v>0</v>
      </c>
      <c r="O5022">
        <v>0</v>
      </c>
      <c r="P5022" s="6">
        <v>0</v>
      </c>
      <c r="Q5022" s="13">
        <v>0</v>
      </c>
      <c r="R5022" s="13">
        <v>0</v>
      </c>
      <c r="S5022" s="31">
        <v>0</v>
      </c>
      <c r="T5022" s="6">
        <f>VLOOKUP(E5022,'参数设置&amp;汇总'!S:U,3,0)</f>
        <v>1.1090400745573159E-2</v>
      </c>
      <c r="U5022" s="78">
        <f t="shared" si="390"/>
        <v>0</v>
      </c>
      <c r="V5022" s="13">
        <v>0.85000000000000009</v>
      </c>
      <c r="W5022" s="78">
        <f t="shared" si="392"/>
        <v>0</v>
      </c>
      <c r="X5022" s="1">
        <f>VLOOKUP(E5022,'渗透率、续签率'!AG:AJ,4,0)</f>
        <v>10037.5</v>
      </c>
      <c r="Y5022" s="1">
        <f t="shared" si="393"/>
        <v>0</v>
      </c>
      <c r="Z5022">
        <v>0</v>
      </c>
      <c r="AA5022" s="89">
        <f t="shared" si="394"/>
        <v>0</v>
      </c>
      <c r="AH5022" s="37"/>
      <c r="AI5022" s="37"/>
      <c r="AK5022" s="37"/>
    </row>
    <row r="5023" spans="1:37" hidden="1">
      <c r="A5023" t="s">
        <v>64</v>
      </c>
      <c r="B5023" t="s">
        <v>2</v>
      </c>
      <c r="C5023" t="s">
        <v>3</v>
      </c>
      <c r="D5023" t="s">
        <v>116</v>
      </c>
      <c r="E5023" t="s">
        <v>525</v>
      </c>
      <c r="F5023" t="str">
        <f t="shared" si="391"/>
        <v>海南藏族自治州兴趣生活</v>
      </c>
      <c r="G5023" t="s">
        <v>297</v>
      </c>
      <c r="H5023" t="s">
        <v>327</v>
      </c>
      <c r="I5023" t="s">
        <v>70</v>
      </c>
      <c r="J5023">
        <v>1</v>
      </c>
      <c r="K5023">
        <v>0</v>
      </c>
      <c r="L5023" s="13">
        <f>VLOOKUP(C5023,'渗透率、续签率'!B:C,2,0)</f>
        <v>0.52100000000000002</v>
      </c>
      <c r="M5023" s="6">
        <v>0</v>
      </c>
      <c r="N5023">
        <v>0</v>
      </c>
      <c r="O5023">
        <v>0</v>
      </c>
      <c r="P5023" s="6">
        <v>0</v>
      </c>
      <c r="Q5023" s="13">
        <v>0</v>
      </c>
      <c r="R5023" s="13">
        <v>0</v>
      </c>
      <c r="S5023" s="31">
        <v>0</v>
      </c>
      <c r="T5023" s="6">
        <f>VLOOKUP(E5023,'参数设置&amp;汇总'!S:U,3,0)</f>
        <v>1.1090400745573159E-2</v>
      </c>
      <c r="U5023" s="78">
        <f t="shared" si="390"/>
        <v>0</v>
      </c>
      <c r="V5023" s="13">
        <v>0.85000000000000009</v>
      </c>
      <c r="W5023" s="78">
        <f t="shared" si="392"/>
        <v>0</v>
      </c>
      <c r="X5023" s="1">
        <f>VLOOKUP(E5023,'渗透率、续签率'!AG:AJ,4,0)</f>
        <v>10037.5</v>
      </c>
      <c r="Y5023" s="1">
        <f t="shared" si="393"/>
        <v>0</v>
      </c>
      <c r="Z5023">
        <v>0</v>
      </c>
      <c r="AA5023" s="89">
        <f t="shared" si="394"/>
        <v>0</v>
      </c>
      <c r="AH5023" s="37"/>
      <c r="AI5023" s="37"/>
    </row>
    <row r="5024" spans="1:37" hidden="1">
      <c r="A5024" t="s">
        <v>64</v>
      </c>
      <c r="B5024" t="s">
        <v>2</v>
      </c>
      <c r="C5024" t="s">
        <v>3</v>
      </c>
      <c r="D5024" t="s">
        <v>116</v>
      </c>
      <c r="E5024" t="s">
        <v>525</v>
      </c>
      <c r="F5024" t="str">
        <f t="shared" si="391"/>
        <v>海口市兴趣生活</v>
      </c>
      <c r="G5024" t="s">
        <v>120</v>
      </c>
      <c r="H5024" t="s">
        <v>328</v>
      </c>
      <c r="I5024" t="s">
        <v>68</v>
      </c>
      <c r="J5024">
        <v>70</v>
      </c>
      <c r="K5024">
        <v>0</v>
      </c>
      <c r="L5024" s="13">
        <f>VLOOKUP(C5024,'渗透率、续签率'!B:C,2,0)</f>
        <v>0.52100000000000002</v>
      </c>
      <c r="M5024" s="6">
        <v>0</v>
      </c>
      <c r="N5024">
        <v>27</v>
      </c>
      <c r="O5024">
        <v>0</v>
      </c>
      <c r="P5024" s="6">
        <v>0</v>
      </c>
      <c r="Q5024" s="13">
        <v>1.4999999999999999E-2</v>
      </c>
      <c r="R5024" s="13">
        <v>0</v>
      </c>
      <c r="S5024" s="31">
        <v>121</v>
      </c>
      <c r="T5024" s="6">
        <f>VLOOKUP(E5024,'参数设置&amp;汇总'!S:U,3,0)</f>
        <v>1.1090400745573159E-2</v>
      </c>
      <c r="U5024" s="78">
        <f t="shared" si="390"/>
        <v>0.29944082013047529</v>
      </c>
      <c r="V5024" s="13">
        <v>0.85000000000000009</v>
      </c>
      <c r="W5024" s="78">
        <f t="shared" si="392"/>
        <v>0.35228331780055916</v>
      </c>
      <c r="X5024" s="1">
        <f>VLOOKUP(E5024,'渗透率、续签率'!AG:AJ,4,0)</f>
        <v>10037.5</v>
      </c>
      <c r="Y5024" s="1">
        <f t="shared" si="393"/>
        <v>3536.0438024231125</v>
      </c>
      <c r="Z5024">
        <v>9</v>
      </c>
      <c r="AA5024" s="89">
        <f t="shared" si="394"/>
        <v>271012.5</v>
      </c>
      <c r="AK5024" s="37"/>
    </row>
    <row r="5025" spans="1:37" hidden="1">
      <c r="A5025" t="s">
        <v>64</v>
      </c>
      <c r="B5025" t="s">
        <v>2</v>
      </c>
      <c r="C5025" t="s">
        <v>3</v>
      </c>
      <c r="D5025" t="s">
        <v>116</v>
      </c>
      <c r="E5025" t="s">
        <v>525</v>
      </c>
      <c r="F5025" t="str">
        <f t="shared" si="391"/>
        <v>海西蒙古族藏族自治州兴趣生活</v>
      </c>
      <c r="G5025" t="s">
        <v>297</v>
      </c>
      <c r="H5025" t="s">
        <v>329</v>
      </c>
      <c r="I5025" t="s">
        <v>70</v>
      </c>
      <c r="J5025">
        <v>2</v>
      </c>
      <c r="K5025">
        <v>0</v>
      </c>
      <c r="L5025" s="13">
        <f>VLOOKUP(C5025,'渗透率、续签率'!B:C,2,0)</f>
        <v>0.52100000000000002</v>
      </c>
      <c r="M5025" s="6">
        <v>0</v>
      </c>
      <c r="N5025">
        <v>1</v>
      </c>
      <c r="O5025">
        <v>0</v>
      </c>
      <c r="P5025" s="6">
        <v>0</v>
      </c>
      <c r="Q5025" s="13">
        <v>0</v>
      </c>
      <c r="R5025" s="13">
        <v>0</v>
      </c>
      <c r="S5025" s="31">
        <v>2</v>
      </c>
      <c r="T5025" s="6">
        <f>VLOOKUP(E5025,'参数设置&amp;汇总'!S:U,3,0)</f>
        <v>1.1090400745573159E-2</v>
      </c>
      <c r="U5025" s="78">
        <f t="shared" si="390"/>
        <v>1.1090400745573159E-2</v>
      </c>
      <c r="V5025" s="13">
        <v>0.85000000000000009</v>
      </c>
      <c r="W5025" s="78">
        <f t="shared" si="392"/>
        <v>1.3047530288909598E-2</v>
      </c>
      <c r="X5025" s="1">
        <f>VLOOKUP(E5025,'渗透率、续签率'!AG:AJ,4,0)</f>
        <v>10037.5</v>
      </c>
      <c r="Y5025" s="1">
        <f t="shared" si="393"/>
        <v>130.96458527493007</v>
      </c>
      <c r="Z5025">
        <v>0</v>
      </c>
      <c r="AA5025" s="89">
        <f t="shared" si="394"/>
        <v>10037.5</v>
      </c>
      <c r="AH5025" s="37"/>
      <c r="AI5025" s="37"/>
      <c r="AK5025" s="37"/>
    </row>
    <row r="5026" spans="1:37" hidden="1">
      <c r="A5026" t="s">
        <v>64</v>
      </c>
      <c r="B5026" t="s">
        <v>2</v>
      </c>
      <c r="C5026" t="s">
        <v>3</v>
      </c>
      <c r="D5026" t="s">
        <v>116</v>
      </c>
      <c r="E5026" t="s">
        <v>525</v>
      </c>
      <c r="F5026" t="str">
        <f t="shared" si="391"/>
        <v>淄博市兴趣生活</v>
      </c>
      <c r="G5026" t="s">
        <v>103</v>
      </c>
      <c r="H5026" t="s">
        <v>330</v>
      </c>
      <c r="I5026" t="s">
        <v>70</v>
      </c>
      <c r="J5026">
        <v>145</v>
      </c>
      <c r="K5026">
        <v>1</v>
      </c>
      <c r="L5026" s="13">
        <f>VLOOKUP(C5026,'渗透率、续签率'!B:C,2,0)</f>
        <v>0.52100000000000002</v>
      </c>
      <c r="M5026" s="6">
        <v>0.01</v>
      </c>
      <c r="N5026">
        <v>41</v>
      </c>
      <c r="O5026">
        <v>1</v>
      </c>
      <c r="P5026" s="6">
        <v>0.02</v>
      </c>
      <c r="Q5026" s="13">
        <v>0.02</v>
      </c>
      <c r="R5026" s="13">
        <v>0</v>
      </c>
      <c r="S5026" s="31">
        <v>230</v>
      </c>
      <c r="T5026" s="6">
        <f>VLOOKUP(E5026,'参数设置&amp;汇总'!S:U,3,0)</f>
        <v>1.1090400745573159E-2</v>
      </c>
      <c r="U5026" s="78">
        <f t="shared" si="390"/>
        <v>1</v>
      </c>
      <c r="V5026" s="13">
        <v>0.85000000000000009</v>
      </c>
      <c r="W5026" s="78">
        <f t="shared" si="392"/>
        <v>0.56352941176470583</v>
      </c>
      <c r="X5026" s="1">
        <f>VLOOKUP(E5026,'渗透率、续签率'!AG:AJ,4,0)</f>
        <v>10037.5</v>
      </c>
      <c r="Y5026" s="1">
        <f t="shared" si="393"/>
        <v>5656.4264705882351</v>
      </c>
      <c r="Z5026">
        <v>1</v>
      </c>
      <c r="AA5026" s="89">
        <f t="shared" si="394"/>
        <v>411537.5</v>
      </c>
      <c r="AH5026" s="37"/>
      <c r="AI5026" s="37"/>
      <c r="AK5026" s="37"/>
    </row>
    <row r="5027" spans="1:37" hidden="1">
      <c r="A5027" t="s">
        <v>64</v>
      </c>
      <c r="B5027" t="s">
        <v>2</v>
      </c>
      <c r="C5027" t="s">
        <v>3</v>
      </c>
      <c r="D5027" t="s">
        <v>116</v>
      </c>
      <c r="E5027" t="s">
        <v>525</v>
      </c>
      <c r="F5027" t="str">
        <f t="shared" si="391"/>
        <v>淮北市兴趣生活</v>
      </c>
      <c r="G5027" t="s">
        <v>94</v>
      </c>
      <c r="H5027" t="s">
        <v>331</v>
      </c>
      <c r="I5027" t="s">
        <v>68</v>
      </c>
      <c r="J5027">
        <v>28</v>
      </c>
      <c r="K5027">
        <v>0</v>
      </c>
      <c r="L5027" s="13">
        <f>VLOOKUP(C5027,'渗透率、续签率'!B:C,2,0)</f>
        <v>0.52100000000000002</v>
      </c>
      <c r="M5027" s="6">
        <v>0</v>
      </c>
      <c r="N5027">
        <v>7</v>
      </c>
      <c r="O5027">
        <v>0</v>
      </c>
      <c r="P5027" s="6">
        <v>0</v>
      </c>
      <c r="Q5027" s="13">
        <v>0</v>
      </c>
      <c r="R5027" s="13">
        <v>0</v>
      </c>
      <c r="S5027" s="31">
        <v>36</v>
      </c>
      <c r="T5027" s="6">
        <f>VLOOKUP(E5027,'参数设置&amp;汇总'!S:U,3,0)</f>
        <v>1.1090400745573159E-2</v>
      </c>
      <c r="U5027" s="78">
        <f t="shared" si="390"/>
        <v>7.7632805219012113E-2</v>
      </c>
      <c r="V5027" s="13">
        <v>0.85000000000000009</v>
      </c>
      <c r="W5027" s="78">
        <f t="shared" si="392"/>
        <v>9.1332712022367188E-2</v>
      </c>
      <c r="X5027" s="1">
        <f>VLOOKUP(E5027,'渗透率、续签率'!AG:AJ,4,0)</f>
        <v>10037.5</v>
      </c>
      <c r="Y5027" s="1">
        <f t="shared" si="393"/>
        <v>916.75209692451062</v>
      </c>
      <c r="Z5027">
        <v>0</v>
      </c>
      <c r="AA5027" s="89">
        <f t="shared" si="394"/>
        <v>70262.5</v>
      </c>
      <c r="AH5027" s="37"/>
      <c r="AI5027" s="37"/>
      <c r="AK5027" s="37"/>
    </row>
    <row r="5028" spans="1:37" hidden="1">
      <c r="A5028" t="s">
        <v>64</v>
      </c>
      <c r="B5028" t="s">
        <v>2</v>
      </c>
      <c r="C5028" t="s">
        <v>3</v>
      </c>
      <c r="D5028" t="s">
        <v>116</v>
      </c>
      <c r="E5028" t="s">
        <v>525</v>
      </c>
      <c r="F5028" t="str">
        <f t="shared" si="391"/>
        <v>淮南市兴趣生活</v>
      </c>
      <c r="G5028" t="s">
        <v>94</v>
      </c>
      <c r="H5028" t="s">
        <v>332</v>
      </c>
      <c r="I5028" t="s">
        <v>68</v>
      </c>
      <c r="J5028">
        <v>48</v>
      </c>
      <c r="K5028">
        <v>0</v>
      </c>
      <c r="L5028" s="13">
        <f>VLOOKUP(C5028,'渗透率、续签率'!B:C,2,0)</f>
        <v>0.52100000000000002</v>
      </c>
      <c r="M5028" s="6">
        <v>0</v>
      </c>
      <c r="N5028">
        <v>4</v>
      </c>
      <c r="O5028">
        <v>0</v>
      </c>
      <c r="P5028" s="6">
        <v>0</v>
      </c>
      <c r="Q5028" s="13">
        <v>0</v>
      </c>
      <c r="R5028" s="13">
        <v>0</v>
      </c>
      <c r="S5028" s="31">
        <v>30</v>
      </c>
      <c r="T5028" s="6">
        <f>VLOOKUP(E5028,'参数设置&amp;汇总'!S:U,3,0)</f>
        <v>1.1090400745573159E-2</v>
      </c>
      <c r="U5028" s="78">
        <f t="shared" si="390"/>
        <v>4.4361602982292636E-2</v>
      </c>
      <c r="V5028" s="13">
        <v>0.85000000000000009</v>
      </c>
      <c r="W5028" s="78">
        <f t="shared" si="392"/>
        <v>5.219012115563839E-2</v>
      </c>
      <c r="X5028" s="1">
        <f>VLOOKUP(E5028,'渗透率、续签率'!AG:AJ,4,0)</f>
        <v>10037.5</v>
      </c>
      <c r="Y5028" s="1">
        <f t="shared" si="393"/>
        <v>523.85834109972029</v>
      </c>
      <c r="Z5028">
        <v>1</v>
      </c>
      <c r="AA5028" s="89">
        <f t="shared" si="394"/>
        <v>40150</v>
      </c>
      <c r="AH5028" s="37"/>
      <c r="AI5028" s="37"/>
      <c r="AJ5028" s="1"/>
    </row>
    <row r="5029" spans="1:37" hidden="1">
      <c r="A5029" t="s">
        <v>64</v>
      </c>
      <c r="B5029" t="s">
        <v>2</v>
      </c>
      <c r="C5029" t="s">
        <v>3</v>
      </c>
      <c r="D5029" t="s">
        <v>116</v>
      </c>
      <c r="E5029" t="s">
        <v>525</v>
      </c>
      <c r="F5029" t="str">
        <f t="shared" si="391"/>
        <v>淮安市兴趣生活</v>
      </c>
      <c r="G5029" t="s">
        <v>73</v>
      </c>
      <c r="H5029" t="s">
        <v>333</v>
      </c>
      <c r="I5029" t="s">
        <v>70</v>
      </c>
      <c r="J5029">
        <v>97</v>
      </c>
      <c r="K5029">
        <v>0</v>
      </c>
      <c r="L5029" s="13">
        <f>VLOOKUP(C5029,'渗透率、续签率'!B:C,2,0)</f>
        <v>0.52100000000000002</v>
      </c>
      <c r="M5029" s="6">
        <v>0</v>
      </c>
      <c r="N5029">
        <v>11</v>
      </c>
      <c r="O5029">
        <v>0</v>
      </c>
      <c r="P5029" s="6">
        <v>0</v>
      </c>
      <c r="Q5029" s="13">
        <v>0</v>
      </c>
      <c r="R5029" s="13">
        <v>0</v>
      </c>
      <c r="S5029" s="31">
        <v>82</v>
      </c>
      <c r="T5029" s="6">
        <f>VLOOKUP(E5029,'参数设置&amp;汇总'!S:U,3,0)</f>
        <v>1.1090400745573159E-2</v>
      </c>
      <c r="U5029" s="78">
        <f t="shared" si="390"/>
        <v>0.12199440820130475</v>
      </c>
      <c r="V5029" s="13">
        <v>0.85000000000000009</v>
      </c>
      <c r="W5029" s="78">
        <f t="shared" si="392"/>
        <v>0.14352283317800557</v>
      </c>
      <c r="X5029" s="1">
        <f>VLOOKUP(E5029,'渗透率、续签率'!AG:AJ,4,0)</f>
        <v>10037.5</v>
      </c>
      <c r="Y5029" s="1">
        <f t="shared" si="393"/>
        <v>1440.6104380242309</v>
      </c>
      <c r="Z5029">
        <v>0</v>
      </c>
      <c r="AA5029" s="89">
        <f t="shared" si="394"/>
        <v>110412.5</v>
      </c>
      <c r="AK5029" s="37"/>
    </row>
    <row r="5030" spans="1:37" hidden="1">
      <c r="A5030" t="s">
        <v>64</v>
      </c>
      <c r="B5030" t="s">
        <v>2</v>
      </c>
      <c r="C5030" t="s">
        <v>3</v>
      </c>
      <c r="D5030" t="s">
        <v>116</v>
      </c>
      <c r="E5030" t="s">
        <v>525</v>
      </c>
      <c r="F5030" t="str">
        <f t="shared" si="391"/>
        <v>清远市兴趣生活</v>
      </c>
      <c r="G5030" t="s">
        <v>75</v>
      </c>
      <c r="H5030" t="s">
        <v>334</v>
      </c>
      <c r="I5030" t="s">
        <v>68</v>
      </c>
      <c r="J5030">
        <v>63</v>
      </c>
      <c r="K5030">
        <v>0</v>
      </c>
      <c r="L5030" s="13">
        <f>VLOOKUP(C5030,'渗透率、续签率'!B:C,2,0)</f>
        <v>0.52100000000000002</v>
      </c>
      <c r="M5030" s="6">
        <v>0</v>
      </c>
      <c r="N5030">
        <v>14</v>
      </c>
      <c r="O5030">
        <v>0</v>
      </c>
      <c r="P5030" s="6">
        <v>0</v>
      </c>
      <c r="Q5030" s="13">
        <v>0</v>
      </c>
      <c r="R5030" s="13">
        <v>0</v>
      </c>
      <c r="S5030" s="31">
        <v>73</v>
      </c>
      <c r="T5030" s="6">
        <f>VLOOKUP(E5030,'参数设置&amp;汇总'!S:U,3,0)</f>
        <v>1.1090400745573159E-2</v>
      </c>
      <c r="U5030" s="78">
        <f t="shared" si="390"/>
        <v>0.15526561043802423</v>
      </c>
      <c r="V5030" s="13">
        <v>0.85000000000000009</v>
      </c>
      <c r="W5030" s="78">
        <f t="shared" si="392"/>
        <v>0.18266542404473438</v>
      </c>
      <c r="X5030" s="1">
        <f>VLOOKUP(E5030,'渗透率、续签率'!AG:AJ,4,0)</f>
        <v>10037.5</v>
      </c>
      <c r="Y5030" s="1">
        <f t="shared" si="393"/>
        <v>1833.5041938490212</v>
      </c>
      <c r="Z5030">
        <v>0</v>
      </c>
      <c r="AA5030" s="89">
        <f t="shared" si="394"/>
        <v>140525</v>
      </c>
      <c r="AH5030" s="37"/>
      <c r="AI5030" s="37"/>
      <c r="AK5030" s="37"/>
    </row>
    <row r="5031" spans="1:37" hidden="1">
      <c r="A5031" t="s">
        <v>64</v>
      </c>
      <c r="B5031" t="s">
        <v>2</v>
      </c>
      <c r="C5031" t="s">
        <v>3</v>
      </c>
      <c r="D5031" t="s">
        <v>116</v>
      </c>
      <c r="E5031" t="s">
        <v>525</v>
      </c>
      <c r="F5031" t="str">
        <f t="shared" si="391"/>
        <v>渭南市兴趣生活</v>
      </c>
      <c r="G5031" t="s">
        <v>108</v>
      </c>
      <c r="H5031" t="s">
        <v>335</v>
      </c>
      <c r="I5031" t="s">
        <v>70</v>
      </c>
      <c r="J5031">
        <v>70</v>
      </c>
      <c r="K5031">
        <v>0</v>
      </c>
      <c r="L5031" s="13">
        <f>VLOOKUP(C5031,'渗透率、续签率'!B:C,2,0)</f>
        <v>0.52100000000000002</v>
      </c>
      <c r="M5031" s="6">
        <v>0</v>
      </c>
      <c r="N5031">
        <v>9</v>
      </c>
      <c r="O5031">
        <v>0</v>
      </c>
      <c r="P5031" s="6">
        <v>0</v>
      </c>
      <c r="Q5031" s="13">
        <v>0</v>
      </c>
      <c r="R5031" s="13">
        <v>0</v>
      </c>
      <c r="S5031" s="31">
        <v>49</v>
      </c>
      <c r="T5031" s="6">
        <f>VLOOKUP(E5031,'参数设置&amp;汇总'!S:U,3,0)</f>
        <v>1.1090400745573159E-2</v>
      </c>
      <c r="U5031" s="78">
        <f t="shared" si="390"/>
        <v>9.9813606710158431E-2</v>
      </c>
      <c r="V5031" s="13">
        <v>0.85000000000000009</v>
      </c>
      <c r="W5031" s="78">
        <f t="shared" si="392"/>
        <v>0.11742777260018637</v>
      </c>
      <c r="X5031" s="1">
        <f>VLOOKUP(E5031,'渗透率、续签率'!AG:AJ,4,0)</f>
        <v>10037.5</v>
      </c>
      <c r="Y5031" s="1">
        <f t="shared" si="393"/>
        <v>1178.6812674743708</v>
      </c>
      <c r="Z5031">
        <v>0</v>
      </c>
      <c r="AA5031" s="89">
        <f t="shared" si="394"/>
        <v>90337.5</v>
      </c>
      <c r="AH5031" s="37"/>
      <c r="AI5031" s="37"/>
      <c r="AJ5031" s="1"/>
      <c r="AK5031" s="37"/>
    </row>
    <row r="5032" spans="1:37" hidden="1">
      <c r="A5032" t="s">
        <v>64</v>
      </c>
      <c r="B5032" t="s">
        <v>2</v>
      </c>
      <c r="C5032" t="s">
        <v>3</v>
      </c>
      <c r="D5032" t="s">
        <v>116</v>
      </c>
      <c r="E5032" t="s">
        <v>525</v>
      </c>
      <c r="F5032" t="str">
        <f t="shared" si="391"/>
        <v>湖州市兴趣生活</v>
      </c>
      <c r="G5032" t="s">
        <v>79</v>
      </c>
      <c r="H5032" t="s">
        <v>336</v>
      </c>
      <c r="I5032" t="s">
        <v>68</v>
      </c>
      <c r="J5032">
        <v>99</v>
      </c>
      <c r="K5032">
        <v>0</v>
      </c>
      <c r="L5032" s="13">
        <f>VLOOKUP(C5032,'渗透率、续签率'!B:C,2,0)</f>
        <v>0.52100000000000002</v>
      </c>
      <c r="M5032" s="6">
        <v>0</v>
      </c>
      <c r="N5032">
        <v>20</v>
      </c>
      <c r="O5032">
        <v>0</v>
      </c>
      <c r="P5032" s="6">
        <v>0</v>
      </c>
      <c r="Q5032" s="13">
        <v>0</v>
      </c>
      <c r="R5032" s="13">
        <v>0</v>
      </c>
      <c r="S5032" s="31">
        <v>163</v>
      </c>
      <c r="T5032" s="6">
        <f>VLOOKUP(E5032,'参数设置&amp;汇总'!S:U,3,0)</f>
        <v>1.1090400745573159E-2</v>
      </c>
      <c r="U5032" s="78">
        <f t="shared" si="390"/>
        <v>0.22180801491146318</v>
      </c>
      <c r="V5032" s="13">
        <v>0.85000000000000009</v>
      </c>
      <c r="W5032" s="78">
        <f t="shared" si="392"/>
        <v>0.26095060577819196</v>
      </c>
      <c r="X5032" s="1">
        <f>VLOOKUP(E5032,'渗透率、续签率'!AG:AJ,4,0)</f>
        <v>10037.5</v>
      </c>
      <c r="Y5032" s="1">
        <f t="shared" si="393"/>
        <v>2619.2917054986019</v>
      </c>
      <c r="Z5032">
        <v>2</v>
      </c>
      <c r="AA5032" s="89">
        <f t="shared" si="394"/>
        <v>200750</v>
      </c>
      <c r="AH5032" s="37"/>
      <c r="AI5032" s="37"/>
      <c r="AK5032" s="37"/>
    </row>
    <row r="5033" spans="1:37" hidden="1">
      <c r="A5033" t="s">
        <v>64</v>
      </c>
      <c r="B5033" t="s">
        <v>2</v>
      </c>
      <c r="C5033" t="s">
        <v>3</v>
      </c>
      <c r="D5033" t="s">
        <v>116</v>
      </c>
      <c r="E5033" t="s">
        <v>525</v>
      </c>
      <c r="F5033" t="str">
        <f t="shared" si="391"/>
        <v>湘潭市兴趣生活</v>
      </c>
      <c r="G5033" t="s">
        <v>113</v>
      </c>
      <c r="H5033" t="s">
        <v>337</v>
      </c>
      <c r="I5033" t="s">
        <v>68</v>
      </c>
      <c r="J5033">
        <v>49</v>
      </c>
      <c r="K5033">
        <v>0</v>
      </c>
      <c r="L5033" s="13">
        <f>VLOOKUP(C5033,'渗透率、续签率'!B:C,2,0)</f>
        <v>0.52100000000000002</v>
      </c>
      <c r="M5033" s="6">
        <v>0</v>
      </c>
      <c r="N5033">
        <v>16</v>
      </c>
      <c r="O5033">
        <v>0</v>
      </c>
      <c r="P5033" s="6">
        <v>0</v>
      </c>
      <c r="Q5033" s="13">
        <v>0</v>
      </c>
      <c r="R5033" s="13">
        <v>0</v>
      </c>
      <c r="S5033" s="31">
        <v>58</v>
      </c>
      <c r="T5033" s="6">
        <f>VLOOKUP(E5033,'参数设置&amp;汇总'!S:U,3,0)</f>
        <v>1.1090400745573159E-2</v>
      </c>
      <c r="U5033" s="78">
        <f t="shared" si="390"/>
        <v>0.17744641192917054</v>
      </c>
      <c r="V5033" s="13">
        <v>0.85000000000000009</v>
      </c>
      <c r="W5033" s="78">
        <f t="shared" si="392"/>
        <v>0.20876048462255356</v>
      </c>
      <c r="X5033" s="1">
        <f>VLOOKUP(E5033,'渗透率、续签率'!AG:AJ,4,0)</f>
        <v>10037.5</v>
      </c>
      <c r="Y5033" s="1">
        <f t="shared" si="393"/>
        <v>2095.4333643988812</v>
      </c>
      <c r="Z5033">
        <v>0</v>
      </c>
      <c r="AA5033" s="89">
        <f t="shared" si="394"/>
        <v>160600</v>
      </c>
      <c r="AH5033" s="37"/>
      <c r="AI5033" s="37"/>
      <c r="AK5033" s="37"/>
    </row>
    <row r="5034" spans="1:37" hidden="1">
      <c r="A5034" t="s">
        <v>64</v>
      </c>
      <c r="B5034" t="s">
        <v>2</v>
      </c>
      <c r="C5034" t="s">
        <v>3</v>
      </c>
      <c r="D5034" t="s">
        <v>116</v>
      </c>
      <c r="E5034" t="s">
        <v>525</v>
      </c>
      <c r="F5034" t="str">
        <f t="shared" si="391"/>
        <v>湘西土家族苗族自治州兴趣生活</v>
      </c>
      <c r="G5034" t="s">
        <v>113</v>
      </c>
      <c r="H5034" t="s">
        <v>338</v>
      </c>
      <c r="I5034" t="s">
        <v>68</v>
      </c>
      <c r="J5034">
        <v>17</v>
      </c>
      <c r="K5034">
        <v>0</v>
      </c>
      <c r="L5034" s="13">
        <f>VLOOKUP(C5034,'渗透率、续签率'!B:C,2,0)</f>
        <v>0.52100000000000002</v>
      </c>
      <c r="M5034" s="6">
        <v>0</v>
      </c>
      <c r="N5034">
        <v>3</v>
      </c>
      <c r="O5034">
        <v>0</v>
      </c>
      <c r="P5034" s="6">
        <v>0</v>
      </c>
      <c r="Q5034" s="13">
        <v>0</v>
      </c>
      <c r="R5034" s="13">
        <v>0</v>
      </c>
      <c r="S5034" s="31">
        <v>14</v>
      </c>
      <c r="T5034" s="6">
        <f>VLOOKUP(E5034,'参数设置&amp;汇总'!S:U,3,0)</f>
        <v>1.1090400745573159E-2</v>
      </c>
      <c r="U5034" s="78">
        <f t="shared" si="390"/>
        <v>3.3271202236719477E-2</v>
      </c>
      <c r="V5034" s="13">
        <v>0.85000000000000009</v>
      </c>
      <c r="W5034" s="78">
        <f t="shared" si="392"/>
        <v>3.9142590866728791E-2</v>
      </c>
      <c r="X5034" s="1">
        <f>VLOOKUP(E5034,'渗透率、续签率'!AG:AJ,4,0)</f>
        <v>10037.5</v>
      </c>
      <c r="Y5034" s="1">
        <f t="shared" si="393"/>
        <v>392.89375582479022</v>
      </c>
      <c r="Z5034">
        <v>0</v>
      </c>
      <c r="AA5034" s="89">
        <f t="shared" si="394"/>
        <v>30112.5</v>
      </c>
      <c r="AH5034" s="37"/>
      <c r="AI5034" s="37"/>
      <c r="AK5034" s="37"/>
    </row>
    <row r="5035" spans="1:37" hidden="1">
      <c r="A5035" t="s">
        <v>64</v>
      </c>
      <c r="B5035" t="s">
        <v>2</v>
      </c>
      <c r="C5035" t="s">
        <v>3</v>
      </c>
      <c r="D5035" t="s">
        <v>116</v>
      </c>
      <c r="E5035" t="s">
        <v>525</v>
      </c>
      <c r="F5035" t="str">
        <f t="shared" si="391"/>
        <v>湛江市兴趣生活</v>
      </c>
      <c r="G5035" t="s">
        <v>75</v>
      </c>
      <c r="H5035" t="s">
        <v>339</v>
      </c>
      <c r="I5035" t="s">
        <v>68</v>
      </c>
      <c r="J5035">
        <v>80</v>
      </c>
      <c r="K5035">
        <v>0</v>
      </c>
      <c r="L5035" s="13">
        <f>VLOOKUP(C5035,'渗透率、续签率'!B:C,2,0)</f>
        <v>0.52100000000000002</v>
      </c>
      <c r="M5035" s="6">
        <v>0</v>
      </c>
      <c r="N5035">
        <v>7</v>
      </c>
      <c r="O5035">
        <v>0</v>
      </c>
      <c r="P5035" s="6">
        <v>0</v>
      </c>
      <c r="Q5035" s="13">
        <v>0</v>
      </c>
      <c r="R5035" s="13">
        <v>0</v>
      </c>
      <c r="S5035" s="31">
        <v>57</v>
      </c>
      <c r="T5035" s="6">
        <f>VLOOKUP(E5035,'参数设置&amp;汇总'!S:U,3,0)</f>
        <v>1.1090400745573159E-2</v>
      </c>
      <c r="U5035" s="78">
        <f t="shared" si="390"/>
        <v>7.7632805219012113E-2</v>
      </c>
      <c r="V5035" s="13">
        <v>0.85000000000000009</v>
      </c>
      <c r="W5035" s="78">
        <f t="shared" si="392"/>
        <v>9.1332712022367188E-2</v>
      </c>
      <c r="X5035" s="1">
        <f>VLOOKUP(E5035,'渗透率、续签率'!AG:AJ,4,0)</f>
        <v>10037.5</v>
      </c>
      <c r="Y5035" s="1">
        <f t="shared" si="393"/>
        <v>916.75209692451062</v>
      </c>
      <c r="Z5035">
        <v>2</v>
      </c>
      <c r="AA5035" s="89">
        <f t="shared" si="394"/>
        <v>70262.5</v>
      </c>
      <c r="AH5035" s="37"/>
      <c r="AI5035" s="37"/>
      <c r="AK5035" s="37"/>
    </row>
    <row r="5036" spans="1:37" hidden="1">
      <c r="A5036" t="s">
        <v>64</v>
      </c>
      <c r="B5036" t="s">
        <v>2</v>
      </c>
      <c r="C5036" t="s">
        <v>3</v>
      </c>
      <c r="D5036" t="s">
        <v>116</v>
      </c>
      <c r="E5036" t="s">
        <v>525</v>
      </c>
      <c r="F5036" t="str">
        <f t="shared" si="391"/>
        <v>滁州市兴趣生活</v>
      </c>
      <c r="G5036" t="s">
        <v>94</v>
      </c>
      <c r="H5036" t="s">
        <v>340</v>
      </c>
      <c r="I5036" t="s">
        <v>68</v>
      </c>
      <c r="J5036">
        <v>43</v>
      </c>
      <c r="K5036">
        <v>0</v>
      </c>
      <c r="L5036" s="13">
        <f>VLOOKUP(C5036,'渗透率、续签率'!B:C,2,0)</f>
        <v>0.52100000000000002</v>
      </c>
      <c r="M5036" s="6">
        <v>0</v>
      </c>
      <c r="N5036">
        <v>4</v>
      </c>
      <c r="O5036">
        <v>0</v>
      </c>
      <c r="P5036" s="6">
        <v>0</v>
      </c>
      <c r="Q5036" s="13">
        <v>0</v>
      </c>
      <c r="R5036" s="13">
        <v>0</v>
      </c>
      <c r="S5036" s="31">
        <v>38</v>
      </c>
      <c r="T5036" s="6">
        <f>VLOOKUP(E5036,'参数设置&amp;汇总'!S:U,3,0)</f>
        <v>1.1090400745573159E-2</v>
      </c>
      <c r="U5036" s="78">
        <f t="shared" si="390"/>
        <v>4.4361602982292636E-2</v>
      </c>
      <c r="V5036" s="13">
        <v>0.85000000000000009</v>
      </c>
      <c r="W5036" s="78">
        <f t="shared" si="392"/>
        <v>5.219012115563839E-2</v>
      </c>
      <c r="X5036" s="1">
        <f>VLOOKUP(E5036,'渗透率、续签率'!AG:AJ,4,0)</f>
        <v>10037.5</v>
      </c>
      <c r="Y5036" s="1">
        <f t="shared" si="393"/>
        <v>523.85834109972029</v>
      </c>
      <c r="Z5036">
        <v>1</v>
      </c>
      <c r="AA5036" s="89">
        <f t="shared" si="394"/>
        <v>40150</v>
      </c>
      <c r="AH5036" s="37"/>
      <c r="AI5036" s="37"/>
      <c r="AK5036" s="37"/>
    </row>
    <row r="5037" spans="1:37" hidden="1">
      <c r="A5037" t="s">
        <v>64</v>
      </c>
      <c r="B5037" t="s">
        <v>2</v>
      </c>
      <c r="C5037" t="s">
        <v>3</v>
      </c>
      <c r="D5037" t="s">
        <v>116</v>
      </c>
      <c r="E5037" t="s">
        <v>525</v>
      </c>
      <c r="F5037" t="str">
        <f t="shared" si="391"/>
        <v>滨州市兴趣生活</v>
      </c>
      <c r="G5037" t="s">
        <v>103</v>
      </c>
      <c r="H5037" t="s">
        <v>341</v>
      </c>
      <c r="I5037" t="s">
        <v>70</v>
      </c>
      <c r="J5037">
        <v>108</v>
      </c>
      <c r="K5037">
        <v>0</v>
      </c>
      <c r="L5037" s="13">
        <f>VLOOKUP(C5037,'渗透率、续签率'!B:C,2,0)</f>
        <v>0.52100000000000002</v>
      </c>
      <c r="M5037" s="6">
        <v>0</v>
      </c>
      <c r="N5037">
        <v>13</v>
      </c>
      <c r="O5037">
        <v>0</v>
      </c>
      <c r="P5037" s="6">
        <v>0</v>
      </c>
      <c r="Q5037" s="13">
        <v>0</v>
      </c>
      <c r="R5037" s="13">
        <v>0</v>
      </c>
      <c r="S5037" s="31">
        <v>96</v>
      </c>
      <c r="T5037" s="6">
        <f>VLOOKUP(E5037,'参数设置&amp;汇总'!S:U,3,0)</f>
        <v>1.1090400745573159E-2</v>
      </c>
      <c r="U5037" s="78">
        <f t="shared" si="390"/>
        <v>0.14417520969245107</v>
      </c>
      <c r="V5037" s="13">
        <v>0.85000000000000009</v>
      </c>
      <c r="W5037" s="78">
        <f t="shared" si="392"/>
        <v>0.16961789375582476</v>
      </c>
      <c r="X5037" s="1">
        <f>VLOOKUP(E5037,'渗透率、续签率'!AG:AJ,4,0)</f>
        <v>10037.5</v>
      </c>
      <c r="Y5037" s="1">
        <f t="shared" si="393"/>
        <v>1702.5396085740911</v>
      </c>
      <c r="Z5037">
        <v>0</v>
      </c>
      <c r="AA5037" s="89">
        <f t="shared" si="394"/>
        <v>130487.5</v>
      </c>
      <c r="AH5037" s="37"/>
      <c r="AI5037" s="37"/>
      <c r="AK5037" s="37"/>
    </row>
    <row r="5038" spans="1:37" hidden="1">
      <c r="A5038" t="s">
        <v>64</v>
      </c>
      <c r="B5038" t="s">
        <v>2</v>
      </c>
      <c r="C5038" t="s">
        <v>3</v>
      </c>
      <c r="D5038" t="s">
        <v>116</v>
      </c>
      <c r="E5038" t="s">
        <v>525</v>
      </c>
      <c r="F5038" t="str">
        <f t="shared" si="391"/>
        <v>漯河市兴趣生活</v>
      </c>
      <c r="G5038" t="s">
        <v>110</v>
      </c>
      <c r="H5038" t="s">
        <v>342</v>
      </c>
      <c r="I5038" t="s">
        <v>70</v>
      </c>
      <c r="J5038">
        <v>38</v>
      </c>
      <c r="K5038">
        <v>0</v>
      </c>
      <c r="L5038" s="13">
        <f>VLOOKUP(C5038,'渗透率、续签率'!B:C,2,0)</f>
        <v>0.52100000000000002</v>
      </c>
      <c r="M5038" s="6">
        <v>0</v>
      </c>
      <c r="N5038">
        <v>0</v>
      </c>
      <c r="O5038">
        <v>0</v>
      </c>
      <c r="P5038" s="6">
        <v>0</v>
      </c>
      <c r="Q5038" s="13">
        <v>0</v>
      </c>
      <c r="R5038" s="13">
        <v>0</v>
      </c>
      <c r="S5038" s="31">
        <v>20</v>
      </c>
      <c r="T5038" s="6">
        <f>VLOOKUP(E5038,'参数设置&amp;汇总'!S:U,3,0)</f>
        <v>1.1090400745573159E-2</v>
      </c>
      <c r="U5038" s="78">
        <f t="shared" si="390"/>
        <v>0</v>
      </c>
      <c r="V5038" s="13">
        <v>0.85000000000000009</v>
      </c>
      <c r="W5038" s="78">
        <f t="shared" si="392"/>
        <v>0</v>
      </c>
      <c r="X5038" s="1">
        <f>VLOOKUP(E5038,'渗透率、续签率'!AG:AJ,4,0)</f>
        <v>10037.5</v>
      </c>
      <c r="Y5038" s="1">
        <f t="shared" si="393"/>
        <v>0</v>
      </c>
      <c r="Z5038">
        <v>0</v>
      </c>
      <c r="AA5038" s="89">
        <f t="shared" si="394"/>
        <v>0</v>
      </c>
      <c r="AH5038" s="37"/>
      <c r="AI5038" s="37"/>
      <c r="AK5038" s="37"/>
    </row>
    <row r="5039" spans="1:37" hidden="1">
      <c r="A5039" t="s">
        <v>64</v>
      </c>
      <c r="B5039" t="s">
        <v>2</v>
      </c>
      <c r="C5039" t="s">
        <v>3</v>
      </c>
      <c r="D5039" t="s">
        <v>116</v>
      </c>
      <c r="E5039" t="s">
        <v>525</v>
      </c>
      <c r="F5039" t="str">
        <f t="shared" si="391"/>
        <v>漳州市兴趣生活</v>
      </c>
      <c r="G5039" t="s">
        <v>92</v>
      </c>
      <c r="H5039" t="s">
        <v>343</v>
      </c>
      <c r="I5039" t="s">
        <v>68</v>
      </c>
      <c r="J5039">
        <v>95</v>
      </c>
      <c r="K5039">
        <v>0</v>
      </c>
      <c r="L5039" s="13">
        <f>VLOOKUP(C5039,'渗透率、续签率'!B:C,2,0)</f>
        <v>0.52100000000000002</v>
      </c>
      <c r="M5039" s="6">
        <v>0</v>
      </c>
      <c r="N5039">
        <v>5</v>
      </c>
      <c r="O5039">
        <v>0</v>
      </c>
      <c r="P5039" s="6">
        <v>0</v>
      </c>
      <c r="Q5039" s="13">
        <v>0</v>
      </c>
      <c r="R5039" s="13">
        <v>0</v>
      </c>
      <c r="S5039" s="31">
        <v>56</v>
      </c>
      <c r="T5039" s="6">
        <f>VLOOKUP(E5039,'参数设置&amp;汇总'!S:U,3,0)</f>
        <v>1.1090400745573159E-2</v>
      </c>
      <c r="U5039" s="78">
        <f t="shared" si="390"/>
        <v>5.5452003727865795E-2</v>
      </c>
      <c r="V5039" s="13">
        <v>0.85000000000000009</v>
      </c>
      <c r="W5039" s="78">
        <f t="shared" si="392"/>
        <v>6.5237651444547989E-2</v>
      </c>
      <c r="X5039" s="1">
        <f>VLOOKUP(E5039,'渗透率、续签率'!AG:AJ,4,0)</f>
        <v>10037.5</v>
      </c>
      <c r="Y5039" s="1">
        <f t="shared" si="393"/>
        <v>654.82292637465048</v>
      </c>
      <c r="Z5039">
        <v>0</v>
      </c>
      <c r="AA5039" s="89">
        <f t="shared" si="394"/>
        <v>50187.5</v>
      </c>
      <c r="AH5039" s="37"/>
      <c r="AI5039" s="37"/>
      <c r="AK5039" s="37"/>
    </row>
    <row r="5040" spans="1:37" hidden="1">
      <c r="A5040" t="s">
        <v>64</v>
      </c>
      <c r="B5040" t="s">
        <v>2</v>
      </c>
      <c r="C5040" t="s">
        <v>3</v>
      </c>
      <c r="D5040" t="s">
        <v>116</v>
      </c>
      <c r="E5040" t="s">
        <v>525</v>
      </c>
      <c r="F5040" t="str">
        <f t="shared" si="391"/>
        <v>潍坊市兴趣生活</v>
      </c>
      <c r="G5040" t="s">
        <v>103</v>
      </c>
      <c r="H5040" t="s">
        <v>344</v>
      </c>
      <c r="I5040" t="s">
        <v>70</v>
      </c>
      <c r="J5040">
        <v>305</v>
      </c>
      <c r="K5040">
        <v>0</v>
      </c>
      <c r="L5040" s="13">
        <f>VLOOKUP(C5040,'渗透率、续签率'!B:C,2,0)</f>
        <v>0.52100000000000002</v>
      </c>
      <c r="M5040" s="6">
        <v>0</v>
      </c>
      <c r="N5040">
        <v>61</v>
      </c>
      <c r="O5040">
        <v>0</v>
      </c>
      <c r="P5040" s="6">
        <v>0</v>
      </c>
      <c r="Q5040" s="13">
        <v>0</v>
      </c>
      <c r="R5040" s="13">
        <v>0</v>
      </c>
      <c r="S5040" s="31">
        <v>564</v>
      </c>
      <c r="T5040" s="6">
        <f>VLOOKUP(E5040,'参数设置&amp;汇总'!S:U,3,0)</f>
        <v>1.1090400745573159E-2</v>
      </c>
      <c r="U5040" s="78">
        <f t="shared" si="390"/>
        <v>0.67651444547996276</v>
      </c>
      <c r="V5040" s="13">
        <v>0.85000000000000009</v>
      </c>
      <c r="W5040" s="78">
        <f t="shared" si="392"/>
        <v>0.79589934762348546</v>
      </c>
      <c r="X5040" s="1">
        <f>VLOOKUP(E5040,'渗透率、续签率'!AG:AJ,4,0)</f>
        <v>10037.5</v>
      </c>
      <c r="Y5040" s="1">
        <f t="shared" si="393"/>
        <v>7988.8397017707357</v>
      </c>
      <c r="Z5040">
        <v>8</v>
      </c>
      <c r="AA5040" s="89">
        <f t="shared" si="394"/>
        <v>612287.5</v>
      </c>
      <c r="AH5040" s="37"/>
      <c r="AI5040" s="37"/>
      <c r="AK5040" s="37"/>
    </row>
    <row r="5041" spans="1:37" hidden="1">
      <c r="A5041" t="s">
        <v>64</v>
      </c>
      <c r="B5041" t="s">
        <v>2</v>
      </c>
      <c r="C5041" t="s">
        <v>3</v>
      </c>
      <c r="D5041" t="s">
        <v>116</v>
      </c>
      <c r="E5041" t="s">
        <v>525</v>
      </c>
      <c r="F5041" t="str">
        <f t="shared" si="391"/>
        <v>潜江市兴趣生活</v>
      </c>
      <c r="G5041" t="s">
        <v>81</v>
      </c>
      <c r="H5041" t="s">
        <v>345</v>
      </c>
      <c r="I5041" t="s">
        <v>68</v>
      </c>
      <c r="J5041">
        <v>12</v>
      </c>
      <c r="K5041">
        <v>0</v>
      </c>
      <c r="L5041" s="13">
        <f>VLOOKUP(C5041,'渗透率、续签率'!B:C,2,0)</f>
        <v>0.52100000000000002</v>
      </c>
      <c r="M5041" s="6">
        <v>0</v>
      </c>
      <c r="N5041">
        <v>1</v>
      </c>
      <c r="O5041">
        <v>0</v>
      </c>
      <c r="P5041" s="6">
        <v>0</v>
      </c>
      <c r="Q5041" s="13">
        <v>0</v>
      </c>
      <c r="R5041" s="13">
        <v>0</v>
      </c>
      <c r="S5041" s="31">
        <v>9</v>
      </c>
      <c r="T5041" s="6">
        <f>VLOOKUP(E5041,'参数设置&amp;汇总'!S:U,3,0)</f>
        <v>1.1090400745573159E-2</v>
      </c>
      <c r="U5041" s="78">
        <f t="shared" si="390"/>
        <v>1.1090400745573159E-2</v>
      </c>
      <c r="V5041" s="13">
        <v>0.85000000000000009</v>
      </c>
      <c r="W5041" s="78">
        <f t="shared" si="392"/>
        <v>1.3047530288909598E-2</v>
      </c>
      <c r="X5041" s="1">
        <f>VLOOKUP(E5041,'渗透率、续签率'!AG:AJ,4,0)</f>
        <v>10037.5</v>
      </c>
      <c r="Y5041" s="1">
        <f t="shared" si="393"/>
        <v>130.96458527493007</v>
      </c>
      <c r="Z5041">
        <v>0</v>
      </c>
      <c r="AA5041" s="89">
        <f t="shared" si="394"/>
        <v>10037.5</v>
      </c>
      <c r="AH5041" s="37"/>
      <c r="AI5041" s="37"/>
      <c r="AK5041" s="37"/>
    </row>
    <row r="5042" spans="1:37" hidden="1">
      <c r="A5042" t="s">
        <v>64</v>
      </c>
      <c r="B5042" t="s">
        <v>2</v>
      </c>
      <c r="C5042" t="s">
        <v>3</v>
      </c>
      <c r="D5042" t="s">
        <v>116</v>
      </c>
      <c r="E5042" t="s">
        <v>525</v>
      </c>
      <c r="F5042" t="str">
        <f t="shared" si="391"/>
        <v>潮州市兴趣生活</v>
      </c>
      <c r="G5042" t="s">
        <v>75</v>
      </c>
      <c r="H5042" t="s">
        <v>346</v>
      </c>
      <c r="I5042" t="s">
        <v>68</v>
      </c>
      <c r="J5042">
        <v>57</v>
      </c>
      <c r="K5042">
        <v>0</v>
      </c>
      <c r="L5042" s="13">
        <f>VLOOKUP(C5042,'渗透率、续签率'!B:C,2,0)</f>
        <v>0.52100000000000002</v>
      </c>
      <c r="M5042" s="6">
        <v>0</v>
      </c>
      <c r="N5042">
        <v>8</v>
      </c>
      <c r="O5042">
        <v>0</v>
      </c>
      <c r="P5042" s="6">
        <v>0</v>
      </c>
      <c r="Q5042" s="13">
        <v>0</v>
      </c>
      <c r="R5042" s="13">
        <v>0</v>
      </c>
      <c r="S5042" s="31">
        <v>46</v>
      </c>
      <c r="T5042" s="6">
        <f>VLOOKUP(E5042,'参数设置&amp;汇总'!S:U,3,0)</f>
        <v>1.1090400745573159E-2</v>
      </c>
      <c r="U5042" s="78">
        <f t="shared" si="390"/>
        <v>8.8723205964585272E-2</v>
      </c>
      <c r="V5042" s="13">
        <v>0.85000000000000009</v>
      </c>
      <c r="W5042" s="78">
        <f t="shared" si="392"/>
        <v>0.10438024231127678</v>
      </c>
      <c r="X5042" s="1">
        <f>VLOOKUP(E5042,'渗透率、续签率'!AG:AJ,4,0)</f>
        <v>10037.5</v>
      </c>
      <c r="Y5042" s="1">
        <f t="shared" si="393"/>
        <v>1047.7166821994406</v>
      </c>
      <c r="Z5042">
        <v>3</v>
      </c>
      <c r="AA5042" s="89">
        <f t="shared" si="394"/>
        <v>80300</v>
      </c>
      <c r="AH5042" s="37"/>
      <c r="AI5042" s="37"/>
      <c r="AK5042" s="37"/>
    </row>
    <row r="5043" spans="1:37" hidden="1">
      <c r="A5043" t="s">
        <v>64</v>
      </c>
      <c r="B5043" t="s">
        <v>2</v>
      </c>
      <c r="C5043" t="s">
        <v>3</v>
      </c>
      <c r="D5043" t="s">
        <v>116</v>
      </c>
      <c r="E5043" t="s">
        <v>525</v>
      </c>
      <c r="F5043" t="str">
        <f t="shared" si="391"/>
        <v>澄迈县兴趣生活</v>
      </c>
      <c r="G5043" t="s">
        <v>120</v>
      </c>
      <c r="H5043" t="s">
        <v>347</v>
      </c>
      <c r="I5043" t="s">
        <v>68</v>
      </c>
      <c r="J5043">
        <v>9</v>
      </c>
      <c r="K5043">
        <v>0</v>
      </c>
      <c r="L5043" s="13">
        <f>VLOOKUP(C5043,'渗透率、续签率'!B:C,2,0)</f>
        <v>0.52100000000000002</v>
      </c>
      <c r="M5043" s="6">
        <v>0</v>
      </c>
      <c r="N5043">
        <v>4</v>
      </c>
      <c r="O5043">
        <v>0</v>
      </c>
      <c r="P5043" s="6">
        <v>0</v>
      </c>
      <c r="Q5043" s="13">
        <v>0</v>
      </c>
      <c r="R5043" s="13">
        <v>0</v>
      </c>
      <c r="S5043" s="31">
        <v>12</v>
      </c>
      <c r="T5043" s="6">
        <f>VLOOKUP(E5043,'参数设置&amp;汇总'!S:U,3,0)</f>
        <v>1.1090400745573159E-2</v>
      </c>
      <c r="U5043" s="78">
        <f t="shared" si="390"/>
        <v>4.4361602982292636E-2</v>
      </c>
      <c r="V5043" s="13">
        <v>0.85000000000000009</v>
      </c>
      <c r="W5043" s="78">
        <f t="shared" si="392"/>
        <v>5.219012115563839E-2</v>
      </c>
      <c r="X5043" s="1">
        <f>VLOOKUP(E5043,'渗透率、续签率'!AG:AJ,4,0)</f>
        <v>10037.5</v>
      </c>
      <c r="Y5043" s="1">
        <f t="shared" si="393"/>
        <v>523.85834109972029</v>
      </c>
      <c r="Z5043">
        <v>1</v>
      </c>
      <c r="AA5043" s="89">
        <f t="shared" si="394"/>
        <v>40150</v>
      </c>
      <c r="AH5043" s="37"/>
      <c r="AI5043" s="37"/>
      <c r="AK5043" s="37"/>
    </row>
    <row r="5044" spans="1:37" hidden="1">
      <c r="A5044" t="s">
        <v>64</v>
      </c>
      <c r="B5044" t="s">
        <v>2</v>
      </c>
      <c r="C5044" t="s">
        <v>3</v>
      </c>
      <c r="D5044" t="s">
        <v>116</v>
      </c>
      <c r="E5044" t="s">
        <v>525</v>
      </c>
      <c r="F5044" t="str">
        <f t="shared" si="391"/>
        <v>澳门特别行政区兴趣生活</v>
      </c>
      <c r="G5044" t="s">
        <v>348</v>
      </c>
      <c r="H5044" t="s">
        <v>348</v>
      </c>
      <c r="I5044" t="s">
        <v>57</v>
      </c>
      <c r="J5044">
        <v>9</v>
      </c>
      <c r="K5044">
        <v>0</v>
      </c>
      <c r="L5044" s="13">
        <f>VLOOKUP(C5044,'渗透率、续签率'!B:C,2,0)</f>
        <v>0.52100000000000002</v>
      </c>
      <c r="M5044" s="6">
        <v>0</v>
      </c>
      <c r="N5044">
        <v>2</v>
      </c>
      <c r="O5044">
        <v>0</v>
      </c>
      <c r="P5044" s="6">
        <v>0</v>
      </c>
      <c r="Q5044" s="13">
        <v>0</v>
      </c>
      <c r="R5044" s="13">
        <v>0</v>
      </c>
      <c r="S5044" s="31">
        <v>4</v>
      </c>
      <c r="T5044" s="6">
        <f>VLOOKUP(E5044,'参数设置&amp;汇总'!S:U,3,0)</f>
        <v>1.1090400745573159E-2</v>
      </c>
      <c r="U5044" s="78">
        <f t="shared" si="390"/>
        <v>2.2180801491146318E-2</v>
      </c>
      <c r="V5044" s="13">
        <v>0.85000000000000009</v>
      </c>
      <c r="W5044" s="78">
        <f t="shared" si="392"/>
        <v>2.6095060577819195E-2</v>
      </c>
      <c r="X5044" s="1">
        <f>VLOOKUP(E5044,'渗透率、续签率'!AG:AJ,4,0)</f>
        <v>10037.5</v>
      </c>
      <c r="Y5044" s="1">
        <f t="shared" si="393"/>
        <v>261.92917054986015</v>
      </c>
      <c r="Z5044">
        <v>0</v>
      </c>
      <c r="AA5044" s="89">
        <f t="shared" si="394"/>
        <v>20075</v>
      </c>
      <c r="AH5044" s="37"/>
      <c r="AI5044" s="37"/>
      <c r="AK5044" s="37"/>
    </row>
    <row r="5045" spans="1:37" hidden="1">
      <c r="A5045" t="s">
        <v>64</v>
      </c>
      <c r="B5045" t="s">
        <v>2</v>
      </c>
      <c r="C5045" t="s">
        <v>3</v>
      </c>
      <c r="D5045" t="s">
        <v>116</v>
      </c>
      <c r="E5045" t="s">
        <v>525</v>
      </c>
      <c r="F5045" t="str">
        <f t="shared" si="391"/>
        <v>濮阳市兴趣生活</v>
      </c>
      <c r="G5045" t="s">
        <v>110</v>
      </c>
      <c r="H5045" t="s">
        <v>349</v>
      </c>
      <c r="I5045" t="s">
        <v>70</v>
      </c>
      <c r="J5045">
        <v>47</v>
      </c>
      <c r="K5045">
        <v>0</v>
      </c>
      <c r="L5045" s="13">
        <f>VLOOKUP(C5045,'渗透率、续签率'!B:C,2,0)</f>
        <v>0.52100000000000002</v>
      </c>
      <c r="M5045" s="6">
        <v>0</v>
      </c>
      <c r="N5045">
        <v>8</v>
      </c>
      <c r="O5045">
        <v>0</v>
      </c>
      <c r="P5045" s="6">
        <v>0</v>
      </c>
      <c r="Q5045" s="13">
        <v>0</v>
      </c>
      <c r="R5045" s="13">
        <v>0</v>
      </c>
      <c r="S5045" s="31">
        <v>44</v>
      </c>
      <c r="T5045" s="6">
        <f>VLOOKUP(E5045,'参数设置&amp;汇总'!S:U,3,0)</f>
        <v>1.1090400745573159E-2</v>
      </c>
      <c r="U5045" s="78">
        <f t="shared" si="390"/>
        <v>8.8723205964585272E-2</v>
      </c>
      <c r="V5045" s="13">
        <v>0.85000000000000009</v>
      </c>
      <c r="W5045" s="78">
        <f t="shared" si="392"/>
        <v>0.10438024231127678</v>
      </c>
      <c r="X5045" s="1">
        <f>VLOOKUP(E5045,'渗透率、续签率'!AG:AJ,4,0)</f>
        <v>10037.5</v>
      </c>
      <c r="Y5045" s="1">
        <f t="shared" si="393"/>
        <v>1047.7166821994406</v>
      </c>
      <c r="Z5045">
        <v>0</v>
      </c>
      <c r="AA5045" s="89">
        <f t="shared" si="394"/>
        <v>80300</v>
      </c>
      <c r="AH5045" s="37"/>
      <c r="AI5045" s="37"/>
      <c r="AK5045" s="37"/>
    </row>
    <row r="5046" spans="1:37" hidden="1">
      <c r="A5046" t="s">
        <v>64</v>
      </c>
      <c r="B5046" t="s">
        <v>2</v>
      </c>
      <c r="C5046" t="s">
        <v>3</v>
      </c>
      <c r="D5046" t="s">
        <v>116</v>
      </c>
      <c r="E5046" t="s">
        <v>525</v>
      </c>
      <c r="F5046" t="str">
        <f t="shared" si="391"/>
        <v>烟台市兴趣生活</v>
      </c>
      <c r="G5046" t="s">
        <v>103</v>
      </c>
      <c r="H5046" t="s">
        <v>350</v>
      </c>
      <c r="I5046" t="s">
        <v>70</v>
      </c>
      <c r="J5046">
        <v>171</v>
      </c>
      <c r="K5046">
        <v>2</v>
      </c>
      <c r="L5046" s="13">
        <f>VLOOKUP(C5046,'渗透率、续签率'!B:C,2,0)</f>
        <v>0.52100000000000002</v>
      </c>
      <c r="M5046" s="6">
        <v>0.01</v>
      </c>
      <c r="N5046">
        <v>26</v>
      </c>
      <c r="O5046">
        <v>2</v>
      </c>
      <c r="P5046" s="6">
        <v>0.08</v>
      </c>
      <c r="Q5046" s="13">
        <v>0.13100000000000001</v>
      </c>
      <c r="R5046" s="13">
        <v>7.3999999999999996E-2</v>
      </c>
      <c r="S5046" s="31">
        <v>165</v>
      </c>
      <c r="T5046" s="6">
        <f>VLOOKUP(E5046,'参数设置&amp;汇总'!S:U,3,0)</f>
        <v>1.1090400745573159E-2</v>
      </c>
      <c r="U5046" s="78">
        <f t="shared" si="390"/>
        <v>2</v>
      </c>
      <c r="V5046" s="13">
        <v>0.85000000000000009</v>
      </c>
      <c r="W5046" s="78">
        <f t="shared" si="392"/>
        <v>1.1270588235294117</v>
      </c>
      <c r="X5046" s="1">
        <f>VLOOKUP(E5046,'渗透率、续签率'!AG:AJ,4,0)</f>
        <v>10037.5</v>
      </c>
      <c r="Y5046" s="1">
        <f t="shared" si="393"/>
        <v>11312.85294117647</v>
      </c>
      <c r="Z5046">
        <v>5</v>
      </c>
      <c r="AA5046" s="89">
        <f t="shared" si="394"/>
        <v>260975</v>
      </c>
      <c r="AH5046" s="37"/>
      <c r="AI5046" s="37"/>
      <c r="AK5046" s="37"/>
    </row>
    <row r="5047" spans="1:37" hidden="1">
      <c r="A5047" t="s">
        <v>64</v>
      </c>
      <c r="B5047" t="s">
        <v>2</v>
      </c>
      <c r="C5047" t="s">
        <v>3</v>
      </c>
      <c r="D5047" t="s">
        <v>116</v>
      </c>
      <c r="E5047" t="s">
        <v>525</v>
      </c>
      <c r="F5047" t="str">
        <f t="shared" si="391"/>
        <v>焦作市兴趣生活</v>
      </c>
      <c r="G5047" t="s">
        <v>110</v>
      </c>
      <c r="H5047" t="s">
        <v>351</v>
      </c>
      <c r="I5047" t="s">
        <v>70</v>
      </c>
      <c r="J5047">
        <v>64</v>
      </c>
      <c r="K5047">
        <v>0</v>
      </c>
      <c r="L5047" s="13">
        <f>VLOOKUP(C5047,'渗透率、续签率'!B:C,2,0)</f>
        <v>0.52100000000000002</v>
      </c>
      <c r="M5047" s="6">
        <v>0</v>
      </c>
      <c r="N5047">
        <v>7</v>
      </c>
      <c r="O5047">
        <v>0</v>
      </c>
      <c r="P5047" s="6">
        <v>0</v>
      </c>
      <c r="Q5047" s="13">
        <v>0</v>
      </c>
      <c r="R5047" s="13">
        <v>0</v>
      </c>
      <c r="S5047" s="31">
        <v>52</v>
      </c>
      <c r="T5047" s="6">
        <f>VLOOKUP(E5047,'参数设置&amp;汇总'!S:U,3,0)</f>
        <v>1.1090400745573159E-2</v>
      </c>
      <c r="U5047" s="78">
        <f t="shared" si="390"/>
        <v>7.7632805219012113E-2</v>
      </c>
      <c r="V5047" s="13">
        <v>0.85000000000000009</v>
      </c>
      <c r="W5047" s="78">
        <f t="shared" si="392"/>
        <v>9.1332712022367188E-2</v>
      </c>
      <c r="X5047" s="1">
        <f>VLOOKUP(E5047,'渗透率、续签率'!AG:AJ,4,0)</f>
        <v>10037.5</v>
      </c>
      <c r="Y5047" s="1">
        <f t="shared" si="393"/>
        <v>916.75209692451062</v>
      </c>
      <c r="Z5047">
        <v>0</v>
      </c>
      <c r="AA5047" s="89">
        <f t="shared" si="394"/>
        <v>70262.5</v>
      </c>
      <c r="AH5047" s="37"/>
      <c r="AI5047" s="37"/>
      <c r="AK5047" s="37"/>
    </row>
    <row r="5048" spans="1:37" hidden="1">
      <c r="A5048" t="s">
        <v>64</v>
      </c>
      <c r="B5048" t="s">
        <v>2</v>
      </c>
      <c r="C5048" t="s">
        <v>3</v>
      </c>
      <c r="D5048" t="s">
        <v>116</v>
      </c>
      <c r="E5048" t="s">
        <v>525</v>
      </c>
      <c r="F5048" t="str">
        <f t="shared" si="391"/>
        <v>牡丹江市兴趣生活</v>
      </c>
      <c r="G5048" t="s">
        <v>118</v>
      </c>
      <c r="H5048" t="s">
        <v>352</v>
      </c>
      <c r="I5048" t="s">
        <v>70</v>
      </c>
      <c r="J5048">
        <v>29</v>
      </c>
      <c r="K5048">
        <v>0</v>
      </c>
      <c r="L5048" s="13">
        <f>VLOOKUP(C5048,'渗透率、续签率'!B:C,2,0)</f>
        <v>0.52100000000000002</v>
      </c>
      <c r="M5048" s="6">
        <v>0</v>
      </c>
      <c r="N5048">
        <v>5</v>
      </c>
      <c r="O5048">
        <v>0</v>
      </c>
      <c r="P5048" s="6">
        <v>0</v>
      </c>
      <c r="Q5048" s="13">
        <v>0</v>
      </c>
      <c r="R5048" s="13">
        <v>0</v>
      </c>
      <c r="S5048" s="31">
        <v>23</v>
      </c>
      <c r="T5048" s="6">
        <f>VLOOKUP(E5048,'参数设置&amp;汇总'!S:U,3,0)</f>
        <v>1.1090400745573159E-2</v>
      </c>
      <c r="U5048" s="78">
        <f t="shared" si="390"/>
        <v>5.5452003727865795E-2</v>
      </c>
      <c r="V5048" s="13">
        <v>0.85000000000000009</v>
      </c>
      <c r="W5048" s="78">
        <f t="shared" si="392"/>
        <v>6.5237651444547989E-2</v>
      </c>
      <c r="X5048" s="1">
        <f>VLOOKUP(E5048,'渗透率、续签率'!AG:AJ,4,0)</f>
        <v>10037.5</v>
      </c>
      <c r="Y5048" s="1">
        <f t="shared" si="393"/>
        <v>654.82292637465048</v>
      </c>
      <c r="Z5048">
        <v>0</v>
      </c>
      <c r="AA5048" s="89">
        <f t="shared" si="394"/>
        <v>50187.5</v>
      </c>
      <c r="AH5048" s="37"/>
      <c r="AI5048" s="37"/>
      <c r="AK5048" s="37"/>
    </row>
    <row r="5049" spans="1:37" hidden="1">
      <c r="A5049" t="s">
        <v>64</v>
      </c>
      <c r="B5049" t="s">
        <v>2</v>
      </c>
      <c r="C5049" t="s">
        <v>3</v>
      </c>
      <c r="D5049" t="s">
        <v>116</v>
      </c>
      <c r="E5049" t="s">
        <v>525</v>
      </c>
      <c r="F5049" t="str">
        <f t="shared" si="391"/>
        <v>玉林市兴趣生活</v>
      </c>
      <c r="G5049" t="s">
        <v>88</v>
      </c>
      <c r="H5049" t="s">
        <v>353</v>
      </c>
      <c r="I5049" t="s">
        <v>68</v>
      </c>
      <c r="J5049">
        <v>86</v>
      </c>
      <c r="K5049">
        <v>0</v>
      </c>
      <c r="L5049" s="13">
        <f>VLOOKUP(C5049,'渗透率、续签率'!B:C,2,0)</f>
        <v>0.52100000000000002</v>
      </c>
      <c r="M5049" s="6">
        <v>0</v>
      </c>
      <c r="N5049">
        <v>6</v>
      </c>
      <c r="O5049">
        <v>0</v>
      </c>
      <c r="P5049" s="6">
        <v>0</v>
      </c>
      <c r="Q5049" s="13">
        <v>0</v>
      </c>
      <c r="R5049" s="13">
        <v>0</v>
      </c>
      <c r="S5049" s="31">
        <v>72</v>
      </c>
      <c r="T5049" s="6">
        <f>VLOOKUP(E5049,'参数设置&amp;汇总'!S:U,3,0)</f>
        <v>1.1090400745573159E-2</v>
      </c>
      <c r="U5049" s="78">
        <f t="shared" si="390"/>
        <v>6.6542404473438954E-2</v>
      </c>
      <c r="V5049" s="13">
        <v>0.85000000000000009</v>
      </c>
      <c r="W5049" s="78">
        <f t="shared" si="392"/>
        <v>7.8285181733457582E-2</v>
      </c>
      <c r="X5049" s="1">
        <f>VLOOKUP(E5049,'渗透率、续签率'!AG:AJ,4,0)</f>
        <v>10037.5</v>
      </c>
      <c r="Y5049" s="1">
        <f t="shared" si="393"/>
        <v>785.78751164958044</v>
      </c>
      <c r="Z5049">
        <v>0</v>
      </c>
      <c r="AA5049" s="89">
        <f t="shared" si="394"/>
        <v>60225</v>
      </c>
      <c r="AH5049" s="37"/>
      <c r="AI5049" s="37"/>
      <c r="AK5049" s="37"/>
    </row>
    <row r="5050" spans="1:37" hidden="1">
      <c r="A5050" t="s">
        <v>64</v>
      </c>
      <c r="B5050" t="s">
        <v>2</v>
      </c>
      <c r="C5050" t="s">
        <v>3</v>
      </c>
      <c r="D5050" t="s">
        <v>116</v>
      </c>
      <c r="E5050" t="s">
        <v>525</v>
      </c>
      <c r="F5050" t="str">
        <f t="shared" si="391"/>
        <v>玉树藏族自治州兴趣生活</v>
      </c>
      <c r="G5050" t="s">
        <v>297</v>
      </c>
      <c r="H5050" t="s">
        <v>354</v>
      </c>
      <c r="I5050" t="s">
        <v>70</v>
      </c>
      <c r="J5050">
        <v>0</v>
      </c>
      <c r="K5050">
        <v>0</v>
      </c>
      <c r="L5050" s="13">
        <f>VLOOKUP(C5050,'渗透率、续签率'!B:C,2,0)</f>
        <v>0.52100000000000002</v>
      </c>
      <c r="M5050" s="6">
        <v>0</v>
      </c>
      <c r="N5050">
        <v>0</v>
      </c>
      <c r="O5050">
        <v>0</v>
      </c>
      <c r="P5050" s="6">
        <v>0</v>
      </c>
      <c r="Q5050" s="13">
        <v>0</v>
      </c>
      <c r="R5050" s="13">
        <v>0</v>
      </c>
      <c r="S5050" s="31">
        <v>0</v>
      </c>
      <c r="T5050" s="6">
        <f>VLOOKUP(E5050,'参数设置&amp;汇总'!S:U,3,0)</f>
        <v>1.1090400745573159E-2</v>
      </c>
      <c r="U5050" s="78">
        <f t="shared" si="390"/>
        <v>0</v>
      </c>
      <c r="V5050" s="13">
        <v>0.85000000000000009</v>
      </c>
      <c r="W5050" s="78">
        <f t="shared" si="392"/>
        <v>0</v>
      </c>
      <c r="X5050" s="1">
        <f>VLOOKUP(E5050,'渗透率、续签率'!AG:AJ,4,0)</f>
        <v>10037.5</v>
      </c>
      <c r="Y5050" s="1">
        <f t="shared" si="393"/>
        <v>0</v>
      </c>
      <c r="Z5050">
        <v>0</v>
      </c>
      <c r="AA5050" s="89">
        <f t="shared" si="394"/>
        <v>0</v>
      </c>
      <c r="AH5050" s="37"/>
      <c r="AI5050" s="37"/>
    </row>
    <row r="5051" spans="1:37" hidden="1">
      <c r="A5051" t="s">
        <v>64</v>
      </c>
      <c r="B5051" t="s">
        <v>2</v>
      </c>
      <c r="C5051" t="s">
        <v>3</v>
      </c>
      <c r="D5051" t="s">
        <v>116</v>
      </c>
      <c r="E5051" t="s">
        <v>525</v>
      </c>
      <c r="F5051" t="str">
        <f t="shared" si="391"/>
        <v>玉溪市兴趣生活</v>
      </c>
      <c r="G5051" t="s">
        <v>99</v>
      </c>
      <c r="H5051" t="s">
        <v>355</v>
      </c>
      <c r="I5051" t="s">
        <v>68</v>
      </c>
      <c r="J5051">
        <v>19</v>
      </c>
      <c r="K5051">
        <v>0</v>
      </c>
      <c r="L5051" s="13">
        <f>VLOOKUP(C5051,'渗透率、续签率'!B:C,2,0)</f>
        <v>0.52100000000000002</v>
      </c>
      <c r="M5051" s="6">
        <v>0</v>
      </c>
      <c r="N5051">
        <v>5</v>
      </c>
      <c r="O5051">
        <v>0</v>
      </c>
      <c r="P5051" s="6">
        <v>0</v>
      </c>
      <c r="Q5051" s="13">
        <v>0</v>
      </c>
      <c r="R5051" s="13">
        <v>0</v>
      </c>
      <c r="S5051" s="31">
        <v>25</v>
      </c>
      <c r="T5051" s="6">
        <f>VLOOKUP(E5051,'参数设置&amp;汇总'!S:U,3,0)</f>
        <v>1.1090400745573159E-2</v>
      </c>
      <c r="U5051" s="78">
        <f t="shared" si="390"/>
        <v>5.5452003727865795E-2</v>
      </c>
      <c r="V5051" s="13">
        <v>0.85000000000000009</v>
      </c>
      <c r="W5051" s="78">
        <f t="shared" si="392"/>
        <v>6.5237651444547989E-2</v>
      </c>
      <c r="X5051" s="1">
        <f>VLOOKUP(E5051,'渗透率、续签率'!AG:AJ,4,0)</f>
        <v>10037.5</v>
      </c>
      <c r="Y5051" s="1">
        <f t="shared" si="393"/>
        <v>654.82292637465048</v>
      </c>
      <c r="Z5051">
        <v>0</v>
      </c>
      <c r="AA5051" s="89">
        <f t="shared" si="394"/>
        <v>50187.5</v>
      </c>
      <c r="AK5051" s="37"/>
    </row>
    <row r="5052" spans="1:37" hidden="1">
      <c r="A5052" t="s">
        <v>64</v>
      </c>
      <c r="B5052" t="s">
        <v>2</v>
      </c>
      <c r="C5052" t="s">
        <v>3</v>
      </c>
      <c r="D5052" t="s">
        <v>116</v>
      </c>
      <c r="E5052" t="s">
        <v>525</v>
      </c>
      <c r="F5052" t="str">
        <f t="shared" si="391"/>
        <v>珠海市兴趣生活</v>
      </c>
      <c r="G5052" t="s">
        <v>75</v>
      </c>
      <c r="H5052" t="s">
        <v>356</v>
      </c>
      <c r="I5052" t="s">
        <v>68</v>
      </c>
      <c r="J5052">
        <v>82</v>
      </c>
      <c r="K5052">
        <v>2</v>
      </c>
      <c r="L5052" s="13">
        <f>VLOOKUP(C5052,'渗透率、续签率'!B:C,2,0)</f>
        <v>0.52100000000000002</v>
      </c>
      <c r="M5052" s="6">
        <v>0.02</v>
      </c>
      <c r="N5052">
        <v>18</v>
      </c>
      <c r="O5052">
        <v>1</v>
      </c>
      <c r="P5052" s="6">
        <v>0.06</v>
      </c>
      <c r="Q5052" s="13">
        <v>0.247</v>
      </c>
      <c r="R5052" s="13">
        <v>0.23899999999999999</v>
      </c>
      <c r="S5052" s="31">
        <v>106</v>
      </c>
      <c r="T5052" s="6">
        <f>VLOOKUP(E5052,'参数设置&amp;汇总'!S:U,3,0)</f>
        <v>1.1090400745573159E-2</v>
      </c>
      <c r="U5052" s="78">
        <f t="shared" si="390"/>
        <v>1</v>
      </c>
      <c r="V5052" s="13">
        <v>0.85000000000000009</v>
      </c>
      <c r="W5052" s="78">
        <f t="shared" si="392"/>
        <v>0.56352941176470583</v>
      </c>
      <c r="X5052" s="1">
        <f>VLOOKUP(E5052,'渗透率、续签率'!AG:AJ,4,0)</f>
        <v>10037.5</v>
      </c>
      <c r="Y5052" s="1">
        <f t="shared" si="393"/>
        <v>5656.4264705882351</v>
      </c>
      <c r="Z5052">
        <v>3</v>
      </c>
      <c r="AA5052" s="89">
        <f t="shared" si="394"/>
        <v>180675</v>
      </c>
      <c r="AH5052" s="37"/>
      <c r="AI5052" s="37"/>
      <c r="AK5052" s="37"/>
    </row>
    <row r="5053" spans="1:37" hidden="1">
      <c r="A5053" t="s">
        <v>64</v>
      </c>
      <c r="B5053" t="s">
        <v>2</v>
      </c>
      <c r="C5053" t="s">
        <v>3</v>
      </c>
      <c r="D5053" t="s">
        <v>116</v>
      </c>
      <c r="E5053" t="s">
        <v>525</v>
      </c>
      <c r="F5053" t="str">
        <f t="shared" si="391"/>
        <v>琼海市兴趣生活</v>
      </c>
      <c r="G5053" t="s">
        <v>120</v>
      </c>
      <c r="H5053" t="s">
        <v>358</v>
      </c>
      <c r="I5053" t="s">
        <v>68</v>
      </c>
      <c r="J5053">
        <v>5</v>
      </c>
      <c r="K5053">
        <v>0</v>
      </c>
      <c r="L5053" s="13">
        <f>VLOOKUP(C5053,'渗透率、续签率'!B:C,2,0)</f>
        <v>0.52100000000000002</v>
      </c>
      <c r="M5053" s="6">
        <v>0</v>
      </c>
      <c r="N5053">
        <v>1</v>
      </c>
      <c r="O5053">
        <v>0</v>
      </c>
      <c r="P5053" s="6">
        <v>0</v>
      </c>
      <c r="Q5053" s="13">
        <v>0</v>
      </c>
      <c r="R5053" s="13">
        <v>0</v>
      </c>
      <c r="S5053" s="31">
        <v>3</v>
      </c>
      <c r="T5053" s="6">
        <f>VLOOKUP(E5053,'参数设置&amp;汇总'!S:U,3,0)</f>
        <v>1.1090400745573159E-2</v>
      </c>
      <c r="U5053" s="78">
        <f t="shared" si="390"/>
        <v>1.1090400745573159E-2</v>
      </c>
      <c r="V5053" s="13">
        <v>0.85000000000000009</v>
      </c>
      <c r="W5053" s="78">
        <f t="shared" si="392"/>
        <v>1.3047530288909598E-2</v>
      </c>
      <c r="X5053" s="1">
        <f>VLOOKUP(E5053,'渗透率、续签率'!AG:AJ,4,0)</f>
        <v>10037.5</v>
      </c>
      <c r="Y5053" s="1">
        <f t="shared" si="393"/>
        <v>130.96458527493007</v>
      </c>
      <c r="Z5053">
        <v>1</v>
      </c>
      <c r="AA5053" s="89">
        <f t="shared" si="394"/>
        <v>10037.5</v>
      </c>
      <c r="AH5053" s="37"/>
      <c r="AI5053" s="37"/>
      <c r="AJ5053" s="1"/>
      <c r="AK5053" s="37"/>
    </row>
    <row r="5054" spans="1:37" hidden="1">
      <c r="A5054" t="s">
        <v>64</v>
      </c>
      <c r="B5054" t="s">
        <v>2</v>
      </c>
      <c r="C5054" t="s">
        <v>3</v>
      </c>
      <c r="D5054" t="s">
        <v>116</v>
      </c>
      <c r="E5054" t="s">
        <v>525</v>
      </c>
      <c r="F5054" t="str">
        <f t="shared" si="391"/>
        <v>甘南藏族自治州兴趣生活</v>
      </c>
      <c r="G5054" t="s">
        <v>132</v>
      </c>
      <c r="H5054" t="s">
        <v>359</v>
      </c>
      <c r="I5054" t="s">
        <v>70</v>
      </c>
      <c r="J5054">
        <v>1</v>
      </c>
      <c r="K5054">
        <v>0</v>
      </c>
      <c r="L5054" s="13">
        <f>VLOOKUP(C5054,'渗透率、续签率'!B:C,2,0)</f>
        <v>0.52100000000000002</v>
      </c>
      <c r="M5054" s="6">
        <v>0</v>
      </c>
      <c r="N5054">
        <v>0</v>
      </c>
      <c r="O5054">
        <v>0</v>
      </c>
      <c r="P5054" s="6">
        <v>0</v>
      </c>
      <c r="Q5054" s="13">
        <v>0</v>
      </c>
      <c r="R5054" s="13">
        <v>0</v>
      </c>
      <c r="S5054" s="31">
        <v>1</v>
      </c>
      <c r="T5054" s="6">
        <f>VLOOKUP(E5054,'参数设置&amp;汇总'!S:U,3,0)</f>
        <v>1.1090400745573159E-2</v>
      </c>
      <c r="U5054" s="78">
        <f t="shared" si="390"/>
        <v>0</v>
      </c>
      <c r="V5054" s="13">
        <v>0.85000000000000009</v>
      </c>
      <c r="W5054" s="78">
        <f t="shared" si="392"/>
        <v>0</v>
      </c>
      <c r="X5054" s="1">
        <f>VLOOKUP(E5054,'渗透率、续签率'!AG:AJ,4,0)</f>
        <v>10037.5</v>
      </c>
      <c r="Y5054" s="1">
        <f t="shared" si="393"/>
        <v>0</v>
      </c>
      <c r="Z5054">
        <v>0</v>
      </c>
      <c r="AA5054" s="89">
        <f t="shared" si="394"/>
        <v>0</v>
      </c>
      <c r="AH5054" s="37"/>
      <c r="AI5054" s="37"/>
      <c r="AK5054" s="37"/>
    </row>
    <row r="5055" spans="1:37" hidden="1">
      <c r="A5055" t="s">
        <v>64</v>
      </c>
      <c r="B5055" t="s">
        <v>2</v>
      </c>
      <c r="C5055" t="s">
        <v>3</v>
      </c>
      <c r="D5055" t="s">
        <v>116</v>
      </c>
      <c r="E5055" t="s">
        <v>525</v>
      </c>
      <c r="F5055" t="str">
        <f t="shared" si="391"/>
        <v>甘孜藏族自治州兴趣生活</v>
      </c>
      <c r="G5055" t="s">
        <v>77</v>
      </c>
      <c r="H5055" t="s">
        <v>360</v>
      </c>
      <c r="I5055" t="s">
        <v>70</v>
      </c>
      <c r="J5055">
        <v>4</v>
      </c>
      <c r="K5055">
        <v>0</v>
      </c>
      <c r="L5055" s="13">
        <f>VLOOKUP(C5055,'渗透率、续签率'!B:C,2,0)</f>
        <v>0.52100000000000002</v>
      </c>
      <c r="M5055" s="6">
        <v>0</v>
      </c>
      <c r="N5055">
        <v>0</v>
      </c>
      <c r="O5055">
        <v>0</v>
      </c>
      <c r="P5055" s="6">
        <v>0</v>
      </c>
      <c r="Q5055" s="13">
        <v>0</v>
      </c>
      <c r="R5055" s="13">
        <v>0</v>
      </c>
      <c r="S5055" s="31">
        <v>2</v>
      </c>
      <c r="T5055" s="6">
        <f>VLOOKUP(E5055,'参数设置&amp;汇总'!S:U,3,0)</f>
        <v>1.1090400745573159E-2</v>
      </c>
      <c r="U5055" s="78">
        <f t="shared" si="390"/>
        <v>0</v>
      </c>
      <c r="V5055" s="13">
        <v>0.85000000000000009</v>
      </c>
      <c r="W5055" s="78">
        <f t="shared" si="392"/>
        <v>0</v>
      </c>
      <c r="X5055" s="1">
        <f>VLOOKUP(E5055,'渗透率、续签率'!AG:AJ,4,0)</f>
        <v>10037.5</v>
      </c>
      <c r="Y5055" s="1">
        <f t="shared" si="393"/>
        <v>0</v>
      </c>
      <c r="Z5055">
        <v>0</v>
      </c>
      <c r="AA5055" s="89">
        <f t="shared" si="394"/>
        <v>0</v>
      </c>
      <c r="AH5055" s="37"/>
      <c r="AI5055" s="37"/>
      <c r="AK5055" s="37"/>
    </row>
    <row r="5056" spans="1:37" hidden="1">
      <c r="A5056" t="s">
        <v>64</v>
      </c>
      <c r="B5056" t="s">
        <v>2</v>
      </c>
      <c r="C5056" t="s">
        <v>3</v>
      </c>
      <c r="D5056" t="s">
        <v>116</v>
      </c>
      <c r="E5056" t="s">
        <v>525</v>
      </c>
      <c r="F5056" t="str">
        <f t="shared" si="391"/>
        <v>白城市兴趣生活</v>
      </c>
      <c r="G5056" t="s">
        <v>188</v>
      </c>
      <c r="H5056" t="s">
        <v>361</v>
      </c>
      <c r="I5056" t="s">
        <v>70</v>
      </c>
      <c r="J5056">
        <v>23</v>
      </c>
      <c r="K5056">
        <v>0</v>
      </c>
      <c r="L5056" s="13">
        <f>VLOOKUP(C5056,'渗透率、续签率'!B:C,2,0)</f>
        <v>0.52100000000000002</v>
      </c>
      <c r="M5056" s="6">
        <v>0</v>
      </c>
      <c r="N5056">
        <v>2</v>
      </c>
      <c r="O5056">
        <v>0</v>
      </c>
      <c r="P5056" s="6">
        <v>0</v>
      </c>
      <c r="Q5056" s="13">
        <v>0</v>
      </c>
      <c r="R5056" s="13">
        <v>0</v>
      </c>
      <c r="S5056" s="31">
        <v>18</v>
      </c>
      <c r="T5056" s="6">
        <f>VLOOKUP(E5056,'参数设置&amp;汇总'!S:U,3,0)</f>
        <v>1.1090400745573159E-2</v>
      </c>
      <c r="U5056" s="78">
        <f t="shared" si="390"/>
        <v>2.2180801491146318E-2</v>
      </c>
      <c r="V5056" s="13">
        <v>0.85000000000000009</v>
      </c>
      <c r="W5056" s="78">
        <f t="shared" si="392"/>
        <v>2.6095060577819195E-2</v>
      </c>
      <c r="X5056" s="1">
        <f>VLOOKUP(E5056,'渗透率、续签率'!AG:AJ,4,0)</f>
        <v>10037.5</v>
      </c>
      <c r="Y5056" s="1">
        <f t="shared" si="393"/>
        <v>261.92917054986015</v>
      </c>
      <c r="Z5056">
        <v>1</v>
      </c>
      <c r="AA5056" s="89">
        <f t="shared" si="394"/>
        <v>20075</v>
      </c>
      <c r="AH5056" s="37"/>
      <c r="AI5056" s="37"/>
      <c r="AK5056" s="37"/>
    </row>
    <row r="5057" spans="1:37" hidden="1">
      <c r="A5057" t="s">
        <v>64</v>
      </c>
      <c r="B5057" t="s">
        <v>2</v>
      </c>
      <c r="C5057" t="s">
        <v>3</v>
      </c>
      <c r="D5057" t="s">
        <v>116</v>
      </c>
      <c r="E5057" t="s">
        <v>525</v>
      </c>
      <c r="F5057" t="str">
        <f t="shared" si="391"/>
        <v>白山市兴趣生活</v>
      </c>
      <c r="G5057" t="s">
        <v>188</v>
      </c>
      <c r="H5057" t="s">
        <v>362</v>
      </c>
      <c r="I5057" t="s">
        <v>70</v>
      </c>
      <c r="J5057">
        <v>17</v>
      </c>
      <c r="K5057">
        <v>0</v>
      </c>
      <c r="L5057" s="13">
        <f>VLOOKUP(C5057,'渗透率、续签率'!B:C,2,0)</f>
        <v>0.52100000000000002</v>
      </c>
      <c r="M5057" s="6">
        <v>0</v>
      </c>
      <c r="N5057">
        <v>0</v>
      </c>
      <c r="O5057">
        <v>0</v>
      </c>
      <c r="P5057" s="6">
        <v>0</v>
      </c>
      <c r="Q5057" s="13">
        <v>0</v>
      </c>
      <c r="R5057" s="13">
        <v>0</v>
      </c>
      <c r="S5057" s="31">
        <v>9</v>
      </c>
      <c r="T5057" s="6">
        <f>VLOOKUP(E5057,'参数设置&amp;汇总'!S:U,3,0)</f>
        <v>1.1090400745573159E-2</v>
      </c>
      <c r="U5057" s="78">
        <f t="shared" si="390"/>
        <v>0</v>
      </c>
      <c r="V5057" s="13">
        <v>0.85000000000000009</v>
      </c>
      <c r="W5057" s="78">
        <f t="shared" si="392"/>
        <v>0</v>
      </c>
      <c r="X5057" s="1">
        <f>VLOOKUP(E5057,'渗透率、续签率'!AG:AJ,4,0)</f>
        <v>10037.5</v>
      </c>
      <c r="Y5057" s="1">
        <f t="shared" si="393"/>
        <v>0</v>
      </c>
      <c r="Z5057">
        <v>0</v>
      </c>
      <c r="AA5057" s="89">
        <f t="shared" si="394"/>
        <v>0</v>
      </c>
      <c r="AH5057" s="37"/>
      <c r="AI5057" s="37"/>
      <c r="AK5057" s="37"/>
    </row>
    <row r="5058" spans="1:37" hidden="1">
      <c r="A5058" t="s">
        <v>64</v>
      </c>
      <c r="B5058" t="s">
        <v>2</v>
      </c>
      <c r="C5058" t="s">
        <v>3</v>
      </c>
      <c r="D5058" t="s">
        <v>116</v>
      </c>
      <c r="E5058" t="s">
        <v>525</v>
      </c>
      <c r="F5058" t="str">
        <f t="shared" si="391"/>
        <v>白杨市兴趣生活</v>
      </c>
      <c r="G5058" t="s">
        <v>145</v>
      </c>
      <c r="H5058" t="s">
        <v>363</v>
      </c>
      <c r="I5058" t="s">
        <v>70</v>
      </c>
      <c r="J5058">
        <v>0</v>
      </c>
      <c r="K5058">
        <v>0</v>
      </c>
      <c r="L5058" s="13">
        <f>VLOOKUP(C5058,'渗透率、续签率'!B:C,2,0)</f>
        <v>0.52100000000000002</v>
      </c>
      <c r="M5058" s="6">
        <v>0</v>
      </c>
      <c r="N5058">
        <v>0</v>
      </c>
      <c r="O5058">
        <v>0</v>
      </c>
      <c r="P5058" s="6">
        <v>0</v>
      </c>
      <c r="Q5058" s="13">
        <v>0</v>
      </c>
      <c r="R5058" s="13">
        <v>0</v>
      </c>
      <c r="S5058" s="31">
        <v>0</v>
      </c>
      <c r="T5058" s="6">
        <f>VLOOKUP(E5058,'参数设置&amp;汇总'!S:U,3,0)</f>
        <v>1.1090400745573159E-2</v>
      </c>
      <c r="U5058" s="78">
        <f t="shared" si="390"/>
        <v>0</v>
      </c>
      <c r="V5058" s="13">
        <v>0.85000000000000009</v>
      </c>
      <c r="W5058" s="78">
        <f t="shared" si="392"/>
        <v>0</v>
      </c>
      <c r="X5058" s="1">
        <f>VLOOKUP(E5058,'渗透率、续签率'!AG:AJ,4,0)</f>
        <v>10037.5</v>
      </c>
      <c r="Y5058" s="1">
        <f t="shared" si="393"/>
        <v>0</v>
      </c>
      <c r="Z5058">
        <v>0</v>
      </c>
      <c r="AA5058" s="89">
        <f t="shared" si="394"/>
        <v>0</v>
      </c>
      <c r="AH5058" s="37"/>
      <c r="AI5058" s="37"/>
      <c r="AK5058" s="37"/>
    </row>
    <row r="5059" spans="1:37" hidden="1">
      <c r="A5059" t="s">
        <v>64</v>
      </c>
      <c r="B5059" t="s">
        <v>2</v>
      </c>
      <c r="C5059" t="s">
        <v>3</v>
      </c>
      <c r="D5059" t="s">
        <v>116</v>
      </c>
      <c r="E5059" t="s">
        <v>525</v>
      </c>
      <c r="F5059" t="str">
        <f t="shared" si="391"/>
        <v>白沙黎族自治县兴趣生活</v>
      </c>
      <c r="G5059" t="s">
        <v>120</v>
      </c>
      <c r="H5059" t="s">
        <v>364</v>
      </c>
      <c r="I5059" t="s">
        <v>68</v>
      </c>
      <c r="J5059">
        <v>2</v>
      </c>
      <c r="K5059">
        <v>0</v>
      </c>
      <c r="L5059" s="13">
        <f>VLOOKUP(C5059,'渗透率、续签率'!B:C,2,0)</f>
        <v>0.52100000000000002</v>
      </c>
      <c r="M5059" s="6">
        <v>0</v>
      </c>
      <c r="N5059">
        <v>0</v>
      </c>
      <c r="O5059">
        <v>0</v>
      </c>
      <c r="P5059" s="6">
        <v>0</v>
      </c>
      <c r="Q5059" s="13">
        <v>0</v>
      </c>
      <c r="R5059" s="13">
        <v>0</v>
      </c>
      <c r="S5059" s="31">
        <v>0</v>
      </c>
      <c r="T5059" s="6">
        <f>VLOOKUP(E5059,'参数设置&amp;汇总'!S:U,3,0)</f>
        <v>1.1090400745573159E-2</v>
      </c>
      <c r="U5059" s="78">
        <f t="shared" ref="U5059:U5122" si="395">IF(T5059*N5059&gt;=O5059,T5059*N5059,O5059)</f>
        <v>0</v>
      </c>
      <c r="V5059" s="13">
        <v>0.85000000000000009</v>
      </c>
      <c r="W5059" s="78">
        <f t="shared" si="392"/>
        <v>0</v>
      </c>
      <c r="X5059" s="1">
        <f>VLOOKUP(E5059,'渗透率、续签率'!AG:AJ,4,0)</f>
        <v>10037.5</v>
      </c>
      <c r="Y5059" s="1">
        <f t="shared" si="393"/>
        <v>0</v>
      </c>
      <c r="Z5059">
        <v>0</v>
      </c>
      <c r="AA5059" s="89">
        <f t="shared" si="394"/>
        <v>0</v>
      </c>
      <c r="AH5059" s="37"/>
      <c r="AI5059" s="37"/>
      <c r="AK5059" s="37"/>
    </row>
    <row r="5060" spans="1:37" hidden="1">
      <c r="A5060" t="s">
        <v>64</v>
      </c>
      <c r="B5060" t="s">
        <v>2</v>
      </c>
      <c r="C5060" t="s">
        <v>3</v>
      </c>
      <c r="D5060" t="s">
        <v>116</v>
      </c>
      <c r="E5060" t="s">
        <v>525</v>
      </c>
      <c r="F5060" t="str">
        <f t="shared" ref="F5060:F5123" si="396">H5060&amp;C5060</f>
        <v>白银市兴趣生活</v>
      </c>
      <c r="G5060" t="s">
        <v>132</v>
      </c>
      <c r="H5060" t="s">
        <v>365</v>
      </c>
      <c r="I5060" t="s">
        <v>70</v>
      </c>
      <c r="J5060">
        <v>9</v>
      </c>
      <c r="K5060">
        <v>0</v>
      </c>
      <c r="L5060" s="13">
        <f>VLOOKUP(C5060,'渗透率、续签率'!B:C,2,0)</f>
        <v>0.52100000000000002</v>
      </c>
      <c r="M5060" s="6">
        <v>0</v>
      </c>
      <c r="N5060">
        <v>0</v>
      </c>
      <c r="O5060">
        <v>0</v>
      </c>
      <c r="P5060" s="6">
        <v>0</v>
      </c>
      <c r="Q5060" s="13">
        <v>0</v>
      </c>
      <c r="R5060" s="13">
        <v>0</v>
      </c>
      <c r="S5060" s="31">
        <v>4</v>
      </c>
      <c r="T5060" s="6">
        <f>VLOOKUP(E5060,'参数设置&amp;汇总'!S:U,3,0)</f>
        <v>1.1090400745573159E-2</v>
      </c>
      <c r="U5060" s="78">
        <f t="shared" si="395"/>
        <v>0</v>
      </c>
      <c r="V5060" s="13">
        <v>0.85000000000000009</v>
      </c>
      <c r="W5060" s="78">
        <f t="shared" ref="W5060:W5123" si="397">(O5060*(1-L5060)+IF((U5060-O5060)&lt;0,0,(U5060-O5060)))/V5060</f>
        <v>0</v>
      </c>
      <c r="X5060" s="1">
        <f>VLOOKUP(E5060,'渗透率、续签率'!AG:AJ,4,0)</f>
        <v>10037.5</v>
      </c>
      <c r="Y5060" s="1">
        <f t="shared" ref="Y5060:Y5123" si="398">X5060*W5060</f>
        <v>0</v>
      </c>
      <c r="Z5060">
        <v>1</v>
      </c>
      <c r="AA5060" s="89">
        <f t="shared" ref="AA5060:AA5123" si="399">N5060*X5060</f>
        <v>0</v>
      </c>
      <c r="AH5060" s="37"/>
      <c r="AI5060" s="37"/>
      <c r="AK5060" s="37"/>
    </row>
    <row r="5061" spans="1:37" hidden="1">
      <c r="A5061" t="s">
        <v>64</v>
      </c>
      <c r="B5061" t="s">
        <v>2</v>
      </c>
      <c r="C5061" t="s">
        <v>3</v>
      </c>
      <c r="D5061" t="s">
        <v>116</v>
      </c>
      <c r="E5061" t="s">
        <v>525</v>
      </c>
      <c r="F5061" t="str">
        <f t="shared" si="396"/>
        <v>百色市兴趣生活</v>
      </c>
      <c r="G5061" t="s">
        <v>88</v>
      </c>
      <c r="H5061" t="s">
        <v>366</v>
      </c>
      <c r="I5061" t="s">
        <v>68</v>
      </c>
      <c r="J5061">
        <v>29</v>
      </c>
      <c r="K5061">
        <v>0</v>
      </c>
      <c r="L5061" s="13">
        <f>VLOOKUP(C5061,'渗透率、续签率'!B:C,2,0)</f>
        <v>0.52100000000000002</v>
      </c>
      <c r="M5061" s="6">
        <v>0</v>
      </c>
      <c r="N5061">
        <v>2</v>
      </c>
      <c r="O5061">
        <v>0</v>
      </c>
      <c r="P5061" s="6">
        <v>0</v>
      </c>
      <c r="Q5061" s="13">
        <v>0</v>
      </c>
      <c r="R5061" s="13">
        <v>0</v>
      </c>
      <c r="S5061" s="31">
        <v>21</v>
      </c>
      <c r="T5061" s="6">
        <f>VLOOKUP(E5061,'参数设置&amp;汇总'!S:U,3,0)</f>
        <v>1.1090400745573159E-2</v>
      </c>
      <c r="U5061" s="78">
        <f t="shared" si="395"/>
        <v>2.2180801491146318E-2</v>
      </c>
      <c r="V5061" s="13">
        <v>0.85000000000000009</v>
      </c>
      <c r="W5061" s="78">
        <f t="shared" si="397"/>
        <v>2.6095060577819195E-2</v>
      </c>
      <c r="X5061" s="1">
        <f>VLOOKUP(E5061,'渗透率、续签率'!AG:AJ,4,0)</f>
        <v>10037.5</v>
      </c>
      <c r="Y5061" s="1">
        <f t="shared" si="398"/>
        <v>261.92917054986015</v>
      </c>
      <c r="Z5061">
        <v>0</v>
      </c>
      <c r="AA5061" s="89">
        <f t="shared" si="399"/>
        <v>20075</v>
      </c>
      <c r="AH5061" s="37"/>
      <c r="AI5061" s="37"/>
      <c r="AK5061" s="37"/>
    </row>
    <row r="5062" spans="1:37" hidden="1">
      <c r="A5062" t="s">
        <v>64</v>
      </c>
      <c r="B5062" t="s">
        <v>2</v>
      </c>
      <c r="C5062" t="s">
        <v>3</v>
      </c>
      <c r="D5062" t="s">
        <v>116</v>
      </c>
      <c r="E5062" t="s">
        <v>525</v>
      </c>
      <c r="F5062" t="str">
        <f t="shared" si="396"/>
        <v>益阳市兴趣生活</v>
      </c>
      <c r="G5062" t="s">
        <v>113</v>
      </c>
      <c r="H5062" t="s">
        <v>367</v>
      </c>
      <c r="I5062" t="s">
        <v>68</v>
      </c>
      <c r="J5062">
        <v>50</v>
      </c>
      <c r="K5062">
        <v>0</v>
      </c>
      <c r="L5062" s="13">
        <f>VLOOKUP(C5062,'渗透率、续签率'!B:C,2,0)</f>
        <v>0.52100000000000002</v>
      </c>
      <c r="M5062" s="6">
        <v>0</v>
      </c>
      <c r="N5062">
        <v>4</v>
      </c>
      <c r="O5062">
        <v>0</v>
      </c>
      <c r="P5062" s="6">
        <v>0</v>
      </c>
      <c r="Q5062" s="13">
        <v>0</v>
      </c>
      <c r="R5062" s="13">
        <v>0</v>
      </c>
      <c r="S5062" s="31">
        <v>30</v>
      </c>
      <c r="T5062" s="6">
        <f>VLOOKUP(E5062,'参数设置&amp;汇总'!S:U,3,0)</f>
        <v>1.1090400745573159E-2</v>
      </c>
      <c r="U5062" s="78">
        <f t="shared" si="395"/>
        <v>4.4361602982292636E-2</v>
      </c>
      <c r="V5062" s="13">
        <v>0.85000000000000009</v>
      </c>
      <c r="W5062" s="78">
        <f t="shared" si="397"/>
        <v>5.219012115563839E-2</v>
      </c>
      <c r="X5062" s="1">
        <f>VLOOKUP(E5062,'渗透率、续签率'!AG:AJ,4,0)</f>
        <v>10037.5</v>
      </c>
      <c r="Y5062" s="1">
        <f t="shared" si="398"/>
        <v>523.85834109972029</v>
      </c>
      <c r="Z5062">
        <v>0</v>
      </c>
      <c r="AA5062" s="89">
        <f t="shared" si="399"/>
        <v>40150</v>
      </c>
      <c r="AH5062" s="37"/>
      <c r="AI5062" s="37"/>
      <c r="AK5062" s="37"/>
    </row>
    <row r="5063" spans="1:37" hidden="1">
      <c r="A5063" t="s">
        <v>64</v>
      </c>
      <c r="B5063" t="s">
        <v>2</v>
      </c>
      <c r="C5063" t="s">
        <v>3</v>
      </c>
      <c r="D5063" t="s">
        <v>116</v>
      </c>
      <c r="E5063" t="s">
        <v>525</v>
      </c>
      <c r="F5063" t="str">
        <f t="shared" si="396"/>
        <v>盐城市兴趣生活</v>
      </c>
      <c r="G5063" t="s">
        <v>73</v>
      </c>
      <c r="H5063" t="s">
        <v>368</v>
      </c>
      <c r="I5063" t="s">
        <v>70</v>
      </c>
      <c r="J5063">
        <v>127</v>
      </c>
      <c r="K5063">
        <v>3</v>
      </c>
      <c r="L5063" s="13">
        <f>VLOOKUP(C5063,'渗透率、续签率'!B:C,2,0)</f>
        <v>0.52100000000000002</v>
      </c>
      <c r="M5063" s="6">
        <v>0.02</v>
      </c>
      <c r="N5063">
        <v>12</v>
      </c>
      <c r="O5063">
        <v>2</v>
      </c>
      <c r="P5063" s="6">
        <v>0.17</v>
      </c>
      <c r="Q5063" s="13">
        <v>0.128</v>
      </c>
      <c r="R5063" s="13">
        <v>0</v>
      </c>
      <c r="S5063" s="31">
        <v>100</v>
      </c>
      <c r="T5063" s="6">
        <f>VLOOKUP(E5063,'参数设置&amp;汇总'!S:U,3,0)</f>
        <v>1.1090400745573159E-2</v>
      </c>
      <c r="U5063" s="78">
        <f t="shared" si="395"/>
        <v>2</v>
      </c>
      <c r="V5063" s="13">
        <v>0.85000000000000009</v>
      </c>
      <c r="W5063" s="78">
        <f t="shared" si="397"/>
        <v>1.1270588235294117</v>
      </c>
      <c r="X5063" s="1">
        <f>VLOOKUP(E5063,'渗透率、续签率'!AG:AJ,4,0)</f>
        <v>10037.5</v>
      </c>
      <c r="Y5063" s="1">
        <f t="shared" si="398"/>
        <v>11312.85294117647</v>
      </c>
      <c r="Z5063">
        <v>1</v>
      </c>
      <c r="AA5063" s="89">
        <f t="shared" si="399"/>
        <v>120450</v>
      </c>
      <c r="AH5063" s="37"/>
      <c r="AI5063" s="37"/>
      <c r="AK5063" s="37"/>
    </row>
    <row r="5064" spans="1:37" hidden="1">
      <c r="A5064" t="s">
        <v>64</v>
      </c>
      <c r="B5064" t="s">
        <v>2</v>
      </c>
      <c r="C5064" t="s">
        <v>3</v>
      </c>
      <c r="D5064" t="s">
        <v>116</v>
      </c>
      <c r="E5064" t="s">
        <v>525</v>
      </c>
      <c r="F5064" t="str">
        <f t="shared" si="396"/>
        <v>盘锦市兴趣生活</v>
      </c>
      <c r="G5064" t="s">
        <v>101</v>
      </c>
      <c r="H5064" t="s">
        <v>369</v>
      </c>
      <c r="I5064" t="s">
        <v>70</v>
      </c>
      <c r="J5064">
        <v>46</v>
      </c>
      <c r="K5064">
        <v>0</v>
      </c>
      <c r="L5064" s="13">
        <f>VLOOKUP(C5064,'渗透率、续签率'!B:C,2,0)</f>
        <v>0.52100000000000002</v>
      </c>
      <c r="M5064" s="6">
        <v>0</v>
      </c>
      <c r="N5064">
        <v>7</v>
      </c>
      <c r="O5064">
        <v>0</v>
      </c>
      <c r="P5064" s="6">
        <v>0</v>
      </c>
      <c r="Q5064" s="13">
        <v>0</v>
      </c>
      <c r="R5064" s="13">
        <v>0</v>
      </c>
      <c r="S5064" s="31">
        <v>48</v>
      </c>
      <c r="T5064" s="6">
        <f>VLOOKUP(E5064,'参数设置&amp;汇总'!S:U,3,0)</f>
        <v>1.1090400745573159E-2</v>
      </c>
      <c r="U5064" s="78">
        <f t="shared" si="395"/>
        <v>7.7632805219012113E-2</v>
      </c>
      <c r="V5064" s="13">
        <v>0.85000000000000009</v>
      </c>
      <c r="W5064" s="78">
        <f t="shared" si="397"/>
        <v>9.1332712022367188E-2</v>
      </c>
      <c r="X5064" s="1">
        <f>VLOOKUP(E5064,'渗透率、续签率'!AG:AJ,4,0)</f>
        <v>10037.5</v>
      </c>
      <c r="Y5064" s="1">
        <f t="shared" si="398"/>
        <v>916.75209692451062</v>
      </c>
      <c r="Z5064">
        <v>0</v>
      </c>
      <c r="AA5064" s="89">
        <f t="shared" si="399"/>
        <v>70262.5</v>
      </c>
      <c r="AH5064" s="37"/>
      <c r="AI5064" s="37"/>
      <c r="AK5064" s="37"/>
    </row>
    <row r="5065" spans="1:37" hidden="1">
      <c r="A5065" t="s">
        <v>64</v>
      </c>
      <c r="B5065" t="s">
        <v>2</v>
      </c>
      <c r="C5065" t="s">
        <v>3</v>
      </c>
      <c r="D5065" t="s">
        <v>116</v>
      </c>
      <c r="E5065" t="s">
        <v>525</v>
      </c>
      <c r="F5065" t="str">
        <f t="shared" si="396"/>
        <v>眉山市兴趣生活</v>
      </c>
      <c r="G5065" t="s">
        <v>77</v>
      </c>
      <c r="H5065" t="s">
        <v>370</v>
      </c>
      <c r="I5065" t="s">
        <v>70</v>
      </c>
      <c r="J5065">
        <v>34</v>
      </c>
      <c r="K5065">
        <v>0</v>
      </c>
      <c r="L5065" s="13">
        <f>VLOOKUP(C5065,'渗透率、续签率'!B:C,2,0)</f>
        <v>0.52100000000000002</v>
      </c>
      <c r="M5065" s="6">
        <v>0</v>
      </c>
      <c r="N5065">
        <v>1</v>
      </c>
      <c r="O5065">
        <v>0</v>
      </c>
      <c r="P5065" s="6">
        <v>0</v>
      </c>
      <c r="Q5065" s="13">
        <v>0</v>
      </c>
      <c r="R5065" s="13">
        <v>0</v>
      </c>
      <c r="S5065" s="31">
        <v>25</v>
      </c>
      <c r="T5065" s="6">
        <f>VLOOKUP(E5065,'参数设置&amp;汇总'!S:U,3,0)</f>
        <v>1.1090400745573159E-2</v>
      </c>
      <c r="U5065" s="78">
        <f t="shared" si="395"/>
        <v>1.1090400745573159E-2</v>
      </c>
      <c r="V5065" s="13">
        <v>0.85000000000000009</v>
      </c>
      <c r="W5065" s="78">
        <f t="shared" si="397"/>
        <v>1.3047530288909598E-2</v>
      </c>
      <c r="X5065" s="1">
        <f>VLOOKUP(E5065,'渗透率、续签率'!AG:AJ,4,0)</f>
        <v>10037.5</v>
      </c>
      <c r="Y5065" s="1">
        <f t="shared" si="398"/>
        <v>130.96458527493007</v>
      </c>
      <c r="Z5065">
        <v>1</v>
      </c>
      <c r="AA5065" s="89">
        <f t="shared" si="399"/>
        <v>10037.5</v>
      </c>
      <c r="AH5065" s="37"/>
      <c r="AI5065" s="37"/>
      <c r="AJ5065" s="1"/>
      <c r="AK5065" s="37"/>
    </row>
    <row r="5066" spans="1:37" hidden="1">
      <c r="A5066" t="s">
        <v>64</v>
      </c>
      <c r="B5066" t="s">
        <v>2</v>
      </c>
      <c r="C5066" t="s">
        <v>3</v>
      </c>
      <c r="D5066" t="s">
        <v>116</v>
      </c>
      <c r="E5066" t="s">
        <v>525</v>
      </c>
      <c r="F5066" t="str">
        <f t="shared" si="396"/>
        <v>石嘴山市兴趣生活</v>
      </c>
      <c r="G5066" t="s">
        <v>129</v>
      </c>
      <c r="H5066" t="s">
        <v>371</v>
      </c>
      <c r="I5066" t="s">
        <v>70</v>
      </c>
      <c r="J5066">
        <v>11</v>
      </c>
      <c r="K5066">
        <v>0</v>
      </c>
      <c r="L5066" s="13">
        <f>VLOOKUP(C5066,'渗透率、续签率'!B:C,2,0)</f>
        <v>0.52100000000000002</v>
      </c>
      <c r="M5066" s="6">
        <v>0</v>
      </c>
      <c r="N5066">
        <v>2</v>
      </c>
      <c r="O5066">
        <v>0</v>
      </c>
      <c r="P5066" s="6">
        <v>0</v>
      </c>
      <c r="Q5066" s="13">
        <v>0</v>
      </c>
      <c r="R5066" s="13">
        <v>0</v>
      </c>
      <c r="S5066" s="31">
        <v>9</v>
      </c>
      <c r="T5066" s="6">
        <f>VLOOKUP(E5066,'参数设置&amp;汇总'!S:U,3,0)</f>
        <v>1.1090400745573159E-2</v>
      </c>
      <c r="U5066" s="78">
        <f t="shared" si="395"/>
        <v>2.2180801491146318E-2</v>
      </c>
      <c r="V5066" s="13">
        <v>0.85000000000000009</v>
      </c>
      <c r="W5066" s="78">
        <f t="shared" si="397"/>
        <v>2.6095060577819195E-2</v>
      </c>
      <c r="X5066" s="1">
        <f>VLOOKUP(E5066,'渗透率、续签率'!AG:AJ,4,0)</f>
        <v>10037.5</v>
      </c>
      <c r="Y5066" s="1">
        <f t="shared" si="398"/>
        <v>261.92917054986015</v>
      </c>
      <c r="Z5066">
        <v>0</v>
      </c>
      <c r="AA5066" s="89">
        <f t="shared" si="399"/>
        <v>20075</v>
      </c>
      <c r="AH5066" s="37"/>
      <c r="AI5066" s="37"/>
      <c r="AK5066" s="37"/>
    </row>
    <row r="5067" spans="1:37" hidden="1">
      <c r="A5067" t="s">
        <v>64</v>
      </c>
      <c r="B5067" t="s">
        <v>2</v>
      </c>
      <c r="C5067" t="s">
        <v>3</v>
      </c>
      <c r="D5067" t="s">
        <v>116</v>
      </c>
      <c r="E5067" t="s">
        <v>525</v>
      </c>
      <c r="F5067" t="str">
        <f t="shared" si="396"/>
        <v>石家庄市兴趣生活</v>
      </c>
      <c r="G5067" t="s">
        <v>159</v>
      </c>
      <c r="H5067" t="s">
        <v>372</v>
      </c>
      <c r="I5067" t="s">
        <v>70</v>
      </c>
      <c r="J5067">
        <v>201</v>
      </c>
      <c r="K5067">
        <v>2</v>
      </c>
      <c r="L5067" s="13">
        <f>VLOOKUP(C5067,'渗透率、续签率'!B:C,2,0)</f>
        <v>0.52100000000000002</v>
      </c>
      <c r="M5067" s="6">
        <v>0.01</v>
      </c>
      <c r="N5067">
        <v>81</v>
      </c>
      <c r="O5067">
        <v>2</v>
      </c>
      <c r="P5067" s="6">
        <v>0.02</v>
      </c>
      <c r="Q5067" s="13">
        <v>0.13</v>
      </c>
      <c r="R5067" s="13">
        <v>9.6000000000000002E-2</v>
      </c>
      <c r="S5067" s="31">
        <v>395</v>
      </c>
      <c r="T5067" s="6">
        <f>VLOOKUP(E5067,'参数设置&amp;汇总'!S:U,3,0)</f>
        <v>1.1090400745573159E-2</v>
      </c>
      <c r="U5067" s="78">
        <f t="shared" si="395"/>
        <v>2</v>
      </c>
      <c r="V5067" s="13">
        <v>0.85000000000000009</v>
      </c>
      <c r="W5067" s="78">
        <f t="shared" si="397"/>
        <v>1.1270588235294117</v>
      </c>
      <c r="X5067" s="1">
        <f>VLOOKUP(E5067,'渗透率、续签率'!AG:AJ,4,0)</f>
        <v>10037.5</v>
      </c>
      <c r="Y5067" s="1">
        <f t="shared" si="398"/>
        <v>11312.85294117647</v>
      </c>
      <c r="Z5067">
        <v>15</v>
      </c>
      <c r="AA5067" s="89">
        <f t="shared" si="399"/>
        <v>813037.5</v>
      </c>
      <c r="AH5067" s="37"/>
      <c r="AI5067" s="37"/>
      <c r="AK5067" s="37"/>
    </row>
    <row r="5068" spans="1:37" hidden="1">
      <c r="A5068" t="s">
        <v>64</v>
      </c>
      <c r="B5068" t="s">
        <v>2</v>
      </c>
      <c r="C5068" t="s">
        <v>3</v>
      </c>
      <c r="D5068" t="s">
        <v>116</v>
      </c>
      <c r="E5068" t="s">
        <v>525</v>
      </c>
      <c r="F5068" t="str">
        <f t="shared" si="396"/>
        <v>石河子市兴趣生活</v>
      </c>
      <c r="G5068" t="s">
        <v>145</v>
      </c>
      <c r="H5068" t="s">
        <v>373</v>
      </c>
      <c r="I5068" t="s">
        <v>70</v>
      </c>
      <c r="J5068">
        <v>3</v>
      </c>
      <c r="K5068">
        <v>0</v>
      </c>
      <c r="L5068" s="13">
        <f>VLOOKUP(C5068,'渗透率、续签率'!B:C,2,0)</f>
        <v>0.52100000000000002</v>
      </c>
      <c r="M5068" s="6">
        <v>0</v>
      </c>
      <c r="N5068">
        <v>0</v>
      </c>
      <c r="O5068">
        <v>0</v>
      </c>
      <c r="P5068" s="6">
        <v>0</v>
      </c>
      <c r="Q5068" s="13">
        <v>0</v>
      </c>
      <c r="R5068" s="13">
        <v>0</v>
      </c>
      <c r="S5068" s="31">
        <v>3</v>
      </c>
      <c r="T5068" s="6">
        <f>VLOOKUP(E5068,'参数设置&amp;汇总'!S:U,3,0)</f>
        <v>1.1090400745573159E-2</v>
      </c>
      <c r="U5068" s="78">
        <f t="shared" si="395"/>
        <v>0</v>
      </c>
      <c r="V5068" s="13">
        <v>0.85000000000000009</v>
      </c>
      <c r="W5068" s="78">
        <f t="shared" si="397"/>
        <v>0</v>
      </c>
      <c r="X5068" s="1">
        <f>VLOOKUP(E5068,'渗透率、续签率'!AG:AJ,4,0)</f>
        <v>10037.5</v>
      </c>
      <c r="Y5068" s="1">
        <f t="shared" si="398"/>
        <v>0</v>
      </c>
      <c r="Z5068">
        <v>0</v>
      </c>
      <c r="AA5068" s="89">
        <f t="shared" si="399"/>
        <v>0</v>
      </c>
      <c r="AH5068" s="37"/>
      <c r="AI5068" s="37"/>
      <c r="AK5068" s="37"/>
    </row>
    <row r="5069" spans="1:37" hidden="1">
      <c r="A5069" t="s">
        <v>64</v>
      </c>
      <c r="B5069" t="s">
        <v>2</v>
      </c>
      <c r="C5069" t="s">
        <v>3</v>
      </c>
      <c r="D5069" t="s">
        <v>116</v>
      </c>
      <c r="E5069" t="s">
        <v>525</v>
      </c>
      <c r="F5069" t="str">
        <f t="shared" si="396"/>
        <v>神农架林区兴趣生活</v>
      </c>
      <c r="G5069" t="s">
        <v>81</v>
      </c>
      <c r="H5069" t="s">
        <v>374</v>
      </c>
      <c r="I5069" t="s">
        <v>68</v>
      </c>
      <c r="J5069">
        <v>1</v>
      </c>
      <c r="K5069">
        <v>0</v>
      </c>
      <c r="L5069" s="13">
        <f>VLOOKUP(C5069,'渗透率、续签率'!B:C,2,0)</f>
        <v>0.52100000000000002</v>
      </c>
      <c r="M5069" s="6">
        <v>0</v>
      </c>
      <c r="N5069">
        <v>0</v>
      </c>
      <c r="O5069">
        <v>0</v>
      </c>
      <c r="P5069" s="6">
        <v>0</v>
      </c>
      <c r="Q5069" s="13">
        <v>0</v>
      </c>
      <c r="R5069" s="13">
        <v>0</v>
      </c>
      <c r="S5069" s="31">
        <v>0</v>
      </c>
      <c r="T5069" s="6">
        <f>VLOOKUP(E5069,'参数设置&amp;汇总'!S:U,3,0)</f>
        <v>1.1090400745573159E-2</v>
      </c>
      <c r="U5069" s="78">
        <f t="shared" si="395"/>
        <v>0</v>
      </c>
      <c r="V5069" s="13">
        <v>0.85000000000000009</v>
      </c>
      <c r="W5069" s="78">
        <f t="shared" si="397"/>
        <v>0</v>
      </c>
      <c r="X5069" s="1">
        <f>VLOOKUP(E5069,'渗透率、续签率'!AG:AJ,4,0)</f>
        <v>10037.5</v>
      </c>
      <c r="Y5069" s="1">
        <f t="shared" si="398"/>
        <v>0</v>
      </c>
      <c r="Z5069">
        <v>0</v>
      </c>
      <c r="AA5069" s="89">
        <f t="shared" si="399"/>
        <v>0</v>
      </c>
      <c r="AH5069" s="37"/>
      <c r="AI5069" s="37"/>
      <c r="AK5069" s="37"/>
    </row>
    <row r="5070" spans="1:37" hidden="1">
      <c r="A5070" t="s">
        <v>64</v>
      </c>
      <c r="B5070" t="s">
        <v>2</v>
      </c>
      <c r="C5070" t="s">
        <v>3</v>
      </c>
      <c r="D5070" t="s">
        <v>116</v>
      </c>
      <c r="E5070" t="s">
        <v>525</v>
      </c>
      <c r="F5070" t="str">
        <f t="shared" si="396"/>
        <v>秦皇岛市兴趣生活</v>
      </c>
      <c r="G5070" t="s">
        <v>159</v>
      </c>
      <c r="H5070" t="s">
        <v>375</v>
      </c>
      <c r="I5070" t="s">
        <v>70</v>
      </c>
      <c r="J5070">
        <v>70</v>
      </c>
      <c r="K5070">
        <v>1</v>
      </c>
      <c r="L5070" s="13">
        <f>VLOOKUP(C5070,'渗透率、续签率'!B:C,2,0)</f>
        <v>0.52100000000000002</v>
      </c>
      <c r="M5070" s="6">
        <v>0.01</v>
      </c>
      <c r="N5070">
        <v>27</v>
      </c>
      <c r="O5070">
        <v>1</v>
      </c>
      <c r="P5070" s="6">
        <v>0.04</v>
      </c>
      <c r="Q5070" s="13">
        <v>0.40500000000000003</v>
      </c>
      <c r="R5070" s="13">
        <v>0.40500000000000003</v>
      </c>
      <c r="S5070" s="31">
        <v>183</v>
      </c>
      <c r="T5070" s="6">
        <f>VLOOKUP(E5070,'参数设置&amp;汇总'!S:U,3,0)</f>
        <v>1.1090400745573159E-2</v>
      </c>
      <c r="U5070" s="78">
        <f t="shared" si="395"/>
        <v>1</v>
      </c>
      <c r="V5070" s="13">
        <v>0.85000000000000009</v>
      </c>
      <c r="W5070" s="78">
        <f t="shared" si="397"/>
        <v>0.56352941176470583</v>
      </c>
      <c r="X5070" s="1">
        <f>VLOOKUP(E5070,'渗透率、续签率'!AG:AJ,4,0)</f>
        <v>10037.5</v>
      </c>
      <c r="Y5070" s="1">
        <f t="shared" si="398"/>
        <v>5656.4264705882351</v>
      </c>
      <c r="Z5070">
        <v>2</v>
      </c>
      <c r="AA5070" s="89">
        <f t="shared" si="399"/>
        <v>271012.5</v>
      </c>
      <c r="AH5070" s="37"/>
      <c r="AI5070" s="37"/>
      <c r="AK5070" s="37"/>
    </row>
    <row r="5071" spans="1:37" hidden="1">
      <c r="A5071" t="s">
        <v>64</v>
      </c>
      <c r="B5071" t="s">
        <v>2</v>
      </c>
      <c r="C5071" t="s">
        <v>3</v>
      </c>
      <c r="D5071" t="s">
        <v>116</v>
      </c>
      <c r="E5071" t="s">
        <v>525</v>
      </c>
      <c r="F5071" t="str">
        <f t="shared" si="396"/>
        <v>红河哈尼族彝族自治州兴趣生活</v>
      </c>
      <c r="G5071" t="s">
        <v>99</v>
      </c>
      <c r="H5071" t="s">
        <v>376</v>
      </c>
      <c r="I5071" t="s">
        <v>68</v>
      </c>
      <c r="J5071">
        <v>28</v>
      </c>
      <c r="K5071">
        <v>0</v>
      </c>
      <c r="L5071" s="13">
        <f>VLOOKUP(C5071,'渗透率、续签率'!B:C,2,0)</f>
        <v>0.52100000000000002</v>
      </c>
      <c r="M5071" s="6">
        <v>0</v>
      </c>
      <c r="N5071">
        <v>3</v>
      </c>
      <c r="O5071">
        <v>0</v>
      </c>
      <c r="P5071" s="6">
        <v>0</v>
      </c>
      <c r="Q5071" s="13">
        <v>0</v>
      </c>
      <c r="R5071" s="13">
        <v>0</v>
      </c>
      <c r="S5071" s="31">
        <v>25</v>
      </c>
      <c r="T5071" s="6">
        <f>VLOOKUP(E5071,'参数设置&amp;汇总'!S:U,3,0)</f>
        <v>1.1090400745573159E-2</v>
      </c>
      <c r="U5071" s="78">
        <f t="shared" si="395"/>
        <v>3.3271202236719477E-2</v>
      </c>
      <c r="V5071" s="13">
        <v>0.85000000000000009</v>
      </c>
      <c r="W5071" s="78">
        <f t="shared" si="397"/>
        <v>3.9142590866728791E-2</v>
      </c>
      <c r="X5071" s="1">
        <f>VLOOKUP(E5071,'渗透率、续签率'!AG:AJ,4,0)</f>
        <v>10037.5</v>
      </c>
      <c r="Y5071" s="1">
        <f t="shared" si="398"/>
        <v>392.89375582479022</v>
      </c>
      <c r="Z5071">
        <v>0</v>
      </c>
      <c r="AA5071" s="89">
        <f t="shared" si="399"/>
        <v>30112.5</v>
      </c>
      <c r="AH5071" s="37"/>
      <c r="AI5071" s="37"/>
      <c r="AK5071" s="37"/>
    </row>
    <row r="5072" spans="1:37" hidden="1">
      <c r="A5072" t="s">
        <v>64</v>
      </c>
      <c r="B5072" t="s">
        <v>2</v>
      </c>
      <c r="C5072" t="s">
        <v>3</v>
      </c>
      <c r="D5072" t="s">
        <v>116</v>
      </c>
      <c r="E5072" t="s">
        <v>525</v>
      </c>
      <c r="F5072" t="str">
        <f t="shared" si="396"/>
        <v>绍兴市兴趣生活</v>
      </c>
      <c r="G5072" t="s">
        <v>79</v>
      </c>
      <c r="H5072" t="s">
        <v>377</v>
      </c>
      <c r="I5072" t="s">
        <v>68</v>
      </c>
      <c r="J5072">
        <v>126</v>
      </c>
      <c r="K5072">
        <v>0</v>
      </c>
      <c r="L5072" s="13">
        <f>VLOOKUP(C5072,'渗透率、续签率'!B:C,2,0)</f>
        <v>0.52100000000000002</v>
      </c>
      <c r="M5072" s="6">
        <v>0</v>
      </c>
      <c r="N5072">
        <v>52</v>
      </c>
      <c r="O5072">
        <v>0</v>
      </c>
      <c r="P5072" s="6">
        <v>0</v>
      </c>
      <c r="Q5072" s="13">
        <v>8.0000000000000002E-3</v>
      </c>
      <c r="R5072" s="13">
        <v>0</v>
      </c>
      <c r="S5072" s="31">
        <v>213</v>
      </c>
      <c r="T5072" s="6">
        <f>VLOOKUP(E5072,'参数设置&amp;汇总'!S:U,3,0)</f>
        <v>1.1090400745573159E-2</v>
      </c>
      <c r="U5072" s="78">
        <f t="shared" si="395"/>
        <v>0.57670083876980427</v>
      </c>
      <c r="V5072" s="13">
        <v>0.85000000000000009</v>
      </c>
      <c r="W5072" s="78">
        <f t="shared" si="397"/>
        <v>0.67847157502329902</v>
      </c>
      <c r="X5072" s="1">
        <f>VLOOKUP(E5072,'渗透率、续签率'!AG:AJ,4,0)</f>
        <v>10037.5</v>
      </c>
      <c r="Y5072" s="1">
        <f t="shared" si="398"/>
        <v>6810.1584342963642</v>
      </c>
      <c r="Z5072">
        <v>11</v>
      </c>
      <c r="AA5072" s="89">
        <f t="shared" si="399"/>
        <v>521950</v>
      </c>
      <c r="AH5072" s="37"/>
      <c r="AI5072" s="37"/>
      <c r="AJ5072" s="1"/>
    </row>
    <row r="5073" spans="1:37" hidden="1">
      <c r="A5073" t="s">
        <v>64</v>
      </c>
      <c r="B5073" t="s">
        <v>2</v>
      </c>
      <c r="C5073" t="s">
        <v>3</v>
      </c>
      <c r="D5073" t="s">
        <v>116</v>
      </c>
      <c r="E5073" t="s">
        <v>525</v>
      </c>
      <c r="F5073" t="str">
        <f t="shared" si="396"/>
        <v>绥化市兴趣生活</v>
      </c>
      <c r="G5073" t="s">
        <v>118</v>
      </c>
      <c r="H5073" t="s">
        <v>378</v>
      </c>
      <c r="I5073" t="s">
        <v>70</v>
      </c>
      <c r="J5073">
        <v>56</v>
      </c>
      <c r="K5073">
        <v>0</v>
      </c>
      <c r="L5073" s="13">
        <f>VLOOKUP(C5073,'渗透率、续签率'!B:C,2,0)</f>
        <v>0.52100000000000002</v>
      </c>
      <c r="M5073" s="6">
        <v>0</v>
      </c>
      <c r="N5073">
        <v>6</v>
      </c>
      <c r="O5073">
        <v>0</v>
      </c>
      <c r="P5073" s="6">
        <v>0</v>
      </c>
      <c r="Q5073" s="13">
        <v>0</v>
      </c>
      <c r="R5073" s="13">
        <v>0</v>
      </c>
      <c r="S5073" s="31">
        <v>46</v>
      </c>
      <c r="T5073" s="6">
        <f>VLOOKUP(E5073,'参数设置&amp;汇总'!S:U,3,0)</f>
        <v>1.1090400745573159E-2</v>
      </c>
      <c r="U5073" s="78">
        <f t="shared" si="395"/>
        <v>6.6542404473438954E-2</v>
      </c>
      <c r="V5073" s="13">
        <v>0.85000000000000009</v>
      </c>
      <c r="W5073" s="78">
        <f t="shared" si="397"/>
        <v>7.8285181733457582E-2</v>
      </c>
      <c r="X5073" s="1">
        <f>VLOOKUP(E5073,'渗透率、续签率'!AG:AJ,4,0)</f>
        <v>10037.5</v>
      </c>
      <c r="Y5073" s="1">
        <f t="shared" si="398"/>
        <v>785.78751164958044</v>
      </c>
      <c r="Z5073">
        <v>0</v>
      </c>
      <c r="AA5073" s="89">
        <f t="shared" si="399"/>
        <v>60225</v>
      </c>
      <c r="AK5073" s="37"/>
    </row>
    <row r="5074" spans="1:37" hidden="1">
      <c r="A5074" t="s">
        <v>64</v>
      </c>
      <c r="B5074" t="s">
        <v>2</v>
      </c>
      <c r="C5074" t="s">
        <v>3</v>
      </c>
      <c r="D5074" t="s">
        <v>116</v>
      </c>
      <c r="E5074" t="s">
        <v>525</v>
      </c>
      <c r="F5074" t="str">
        <f t="shared" si="396"/>
        <v>绵阳市兴趣生活</v>
      </c>
      <c r="G5074" t="s">
        <v>77</v>
      </c>
      <c r="H5074" t="s">
        <v>379</v>
      </c>
      <c r="I5074" t="s">
        <v>70</v>
      </c>
      <c r="J5074">
        <v>75</v>
      </c>
      <c r="K5074">
        <v>0</v>
      </c>
      <c r="L5074" s="13">
        <f>VLOOKUP(C5074,'渗透率、续签率'!B:C,2,0)</f>
        <v>0.52100000000000002</v>
      </c>
      <c r="M5074" s="6">
        <v>0</v>
      </c>
      <c r="N5074">
        <v>12</v>
      </c>
      <c r="O5074">
        <v>0</v>
      </c>
      <c r="P5074" s="6">
        <v>0</v>
      </c>
      <c r="Q5074" s="13">
        <v>0</v>
      </c>
      <c r="R5074" s="13">
        <v>0</v>
      </c>
      <c r="S5074" s="31">
        <v>70</v>
      </c>
      <c r="T5074" s="6">
        <f>VLOOKUP(E5074,'参数设置&amp;汇总'!S:U,3,0)</f>
        <v>1.1090400745573159E-2</v>
      </c>
      <c r="U5074" s="78">
        <f t="shared" si="395"/>
        <v>0.13308480894687791</v>
      </c>
      <c r="V5074" s="13">
        <v>0.85000000000000009</v>
      </c>
      <c r="W5074" s="78">
        <f t="shared" si="397"/>
        <v>0.15657036346691516</v>
      </c>
      <c r="X5074" s="1">
        <f>VLOOKUP(E5074,'渗透率、续签率'!AG:AJ,4,0)</f>
        <v>10037.5</v>
      </c>
      <c r="Y5074" s="1">
        <f t="shared" si="398"/>
        <v>1571.5750232991609</v>
      </c>
      <c r="Z5074">
        <v>1</v>
      </c>
      <c r="AA5074" s="89">
        <f t="shared" si="399"/>
        <v>120450</v>
      </c>
      <c r="AH5074" s="37"/>
      <c r="AI5074" s="37"/>
      <c r="AJ5074" s="1"/>
      <c r="AK5074" s="37"/>
    </row>
    <row r="5075" spans="1:37" hidden="1">
      <c r="A5075" t="s">
        <v>64</v>
      </c>
      <c r="B5075" t="s">
        <v>2</v>
      </c>
      <c r="C5075" t="s">
        <v>3</v>
      </c>
      <c r="D5075" t="s">
        <v>116</v>
      </c>
      <c r="E5075" t="s">
        <v>525</v>
      </c>
      <c r="F5075" t="str">
        <f t="shared" si="396"/>
        <v>聊城市兴趣生活</v>
      </c>
      <c r="G5075" t="s">
        <v>103</v>
      </c>
      <c r="H5075" t="s">
        <v>380</v>
      </c>
      <c r="I5075" t="s">
        <v>70</v>
      </c>
      <c r="J5075">
        <v>120</v>
      </c>
      <c r="K5075">
        <v>0</v>
      </c>
      <c r="L5075" s="13">
        <f>VLOOKUP(C5075,'渗透率、续签率'!B:C,2,0)</f>
        <v>0.52100000000000002</v>
      </c>
      <c r="M5075" s="6">
        <v>0</v>
      </c>
      <c r="N5075">
        <v>15</v>
      </c>
      <c r="O5075">
        <v>0</v>
      </c>
      <c r="P5075" s="6">
        <v>0</v>
      </c>
      <c r="Q5075" s="13">
        <v>0</v>
      </c>
      <c r="R5075" s="13">
        <v>0</v>
      </c>
      <c r="S5075" s="31">
        <v>102</v>
      </c>
      <c r="T5075" s="6">
        <f>VLOOKUP(E5075,'参数设置&amp;汇总'!S:U,3,0)</f>
        <v>1.1090400745573159E-2</v>
      </c>
      <c r="U5075" s="78">
        <f t="shared" si="395"/>
        <v>0.16635601118359739</v>
      </c>
      <c r="V5075" s="13">
        <v>0.85000000000000009</v>
      </c>
      <c r="W5075" s="78">
        <f t="shared" si="397"/>
        <v>0.19571295433364397</v>
      </c>
      <c r="X5075" s="1">
        <f>VLOOKUP(E5075,'渗透率、续签率'!AG:AJ,4,0)</f>
        <v>10037.5</v>
      </c>
      <c r="Y5075" s="1">
        <f t="shared" si="398"/>
        <v>1964.4687791239514</v>
      </c>
      <c r="Z5075">
        <v>1</v>
      </c>
      <c r="AA5075" s="89">
        <f t="shared" si="399"/>
        <v>150562.5</v>
      </c>
      <c r="AH5075" s="37"/>
      <c r="AI5075" s="37"/>
      <c r="AJ5075" s="1"/>
      <c r="AK5075" s="37"/>
    </row>
    <row r="5076" spans="1:37" hidden="1">
      <c r="A5076" t="s">
        <v>64</v>
      </c>
      <c r="B5076" t="s">
        <v>2</v>
      </c>
      <c r="C5076" t="s">
        <v>3</v>
      </c>
      <c r="D5076" t="s">
        <v>116</v>
      </c>
      <c r="E5076" t="s">
        <v>525</v>
      </c>
      <c r="F5076" t="str">
        <f t="shared" si="396"/>
        <v>肇庆市兴趣生活</v>
      </c>
      <c r="G5076" t="s">
        <v>75</v>
      </c>
      <c r="H5076" t="s">
        <v>381</v>
      </c>
      <c r="I5076" t="s">
        <v>68</v>
      </c>
      <c r="J5076">
        <v>53</v>
      </c>
      <c r="K5076">
        <v>0</v>
      </c>
      <c r="L5076" s="13">
        <f>VLOOKUP(C5076,'渗透率、续签率'!B:C,2,0)</f>
        <v>0.52100000000000002</v>
      </c>
      <c r="M5076" s="6">
        <v>0</v>
      </c>
      <c r="N5076">
        <v>9</v>
      </c>
      <c r="O5076">
        <v>0</v>
      </c>
      <c r="P5076" s="6">
        <v>0</v>
      </c>
      <c r="Q5076" s="13">
        <v>0</v>
      </c>
      <c r="R5076" s="13">
        <v>0</v>
      </c>
      <c r="S5076" s="31">
        <v>55</v>
      </c>
      <c r="T5076" s="6">
        <f>VLOOKUP(E5076,'参数设置&amp;汇总'!S:U,3,0)</f>
        <v>1.1090400745573159E-2</v>
      </c>
      <c r="U5076" s="78">
        <f t="shared" si="395"/>
        <v>9.9813606710158431E-2</v>
      </c>
      <c r="V5076" s="13">
        <v>0.85000000000000009</v>
      </c>
      <c r="W5076" s="78">
        <f t="shared" si="397"/>
        <v>0.11742777260018637</v>
      </c>
      <c r="X5076" s="1">
        <f>VLOOKUP(E5076,'渗透率、续签率'!AG:AJ,4,0)</f>
        <v>10037.5</v>
      </c>
      <c r="Y5076" s="1">
        <f t="shared" si="398"/>
        <v>1178.6812674743708</v>
      </c>
      <c r="Z5076">
        <v>0</v>
      </c>
      <c r="AA5076" s="89">
        <f t="shared" si="399"/>
        <v>90337.5</v>
      </c>
      <c r="AH5076" s="37"/>
      <c r="AI5076" s="37"/>
      <c r="AK5076" s="37"/>
    </row>
    <row r="5077" spans="1:37" hidden="1">
      <c r="A5077" t="s">
        <v>64</v>
      </c>
      <c r="B5077" t="s">
        <v>2</v>
      </c>
      <c r="C5077" t="s">
        <v>3</v>
      </c>
      <c r="D5077" t="s">
        <v>116</v>
      </c>
      <c r="E5077" t="s">
        <v>525</v>
      </c>
      <c r="F5077" t="str">
        <f t="shared" si="396"/>
        <v>胡杨河市兴趣生活</v>
      </c>
      <c r="G5077" t="s">
        <v>145</v>
      </c>
      <c r="H5077" t="s">
        <v>382</v>
      </c>
      <c r="I5077" t="s">
        <v>70</v>
      </c>
      <c r="J5077">
        <v>0</v>
      </c>
      <c r="K5077">
        <v>0</v>
      </c>
      <c r="L5077" s="13">
        <f>VLOOKUP(C5077,'渗透率、续签率'!B:C,2,0)</f>
        <v>0.52100000000000002</v>
      </c>
      <c r="M5077" s="6">
        <v>0</v>
      </c>
      <c r="N5077">
        <v>0</v>
      </c>
      <c r="O5077">
        <v>0</v>
      </c>
      <c r="P5077" s="6">
        <v>0</v>
      </c>
      <c r="Q5077" s="13">
        <v>0</v>
      </c>
      <c r="R5077" s="13">
        <v>0</v>
      </c>
      <c r="S5077" s="31">
        <v>0</v>
      </c>
      <c r="T5077" s="6">
        <f>VLOOKUP(E5077,'参数设置&amp;汇总'!S:U,3,0)</f>
        <v>1.1090400745573159E-2</v>
      </c>
      <c r="U5077" s="78">
        <f t="shared" si="395"/>
        <v>0</v>
      </c>
      <c r="V5077" s="13">
        <v>0.85000000000000009</v>
      </c>
      <c r="W5077" s="78">
        <f t="shared" si="397"/>
        <v>0</v>
      </c>
      <c r="X5077" s="1">
        <f>VLOOKUP(E5077,'渗透率、续签率'!AG:AJ,4,0)</f>
        <v>10037.5</v>
      </c>
      <c r="Y5077" s="1">
        <f t="shared" si="398"/>
        <v>0</v>
      </c>
      <c r="Z5077">
        <v>0</v>
      </c>
      <c r="AA5077" s="89">
        <f t="shared" si="399"/>
        <v>0</v>
      </c>
      <c r="AH5077" s="37"/>
      <c r="AI5077" s="37"/>
      <c r="AK5077" s="37"/>
    </row>
    <row r="5078" spans="1:37" hidden="1">
      <c r="A5078" t="s">
        <v>64</v>
      </c>
      <c r="B5078" t="s">
        <v>2</v>
      </c>
      <c r="C5078" t="s">
        <v>3</v>
      </c>
      <c r="D5078" t="s">
        <v>116</v>
      </c>
      <c r="E5078" t="s">
        <v>525</v>
      </c>
      <c r="F5078" t="str">
        <f t="shared" si="396"/>
        <v>自贡市兴趣生活</v>
      </c>
      <c r="G5078" t="s">
        <v>77</v>
      </c>
      <c r="H5078" t="s">
        <v>383</v>
      </c>
      <c r="I5078" t="s">
        <v>70</v>
      </c>
      <c r="J5078">
        <v>23</v>
      </c>
      <c r="K5078">
        <v>0</v>
      </c>
      <c r="L5078" s="13">
        <f>VLOOKUP(C5078,'渗透率、续签率'!B:C,2,0)</f>
        <v>0.52100000000000002</v>
      </c>
      <c r="M5078" s="6">
        <v>0</v>
      </c>
      <c r="N5078">
        <v>5</v>
      </c>
      <c r="O5078">
        <v>0</v>
      </c>
      <c r="P5078" s="6">
        <v>0</v>
      </c>
      <c r="Q5078" s="13">
        <v>0</v>
      </c>
      <c r="R5078" s="13">
        <v>0</v>
      </c>
      <c r="S5078" s="31">
        <v>21</v>
      </c>
      <c r="T5078" s="6">
        <f>VLOOKUP(E5078,'参数设置&amp;汇总'!S:U,3,0)</f>
        <v>1.1090400745573159E-2</v>
      </c>
      <c r="U5078" s="78">
        <f t="shared" si="395"/>
        <v>5.5452003727865795E-2</v>
      </c>
      <c r="V5078" s="13">
        <v>0.85000000000000009</v>
      </c>
      <c r="W5078" s="78">
        <f t="shared" si="397"/>
        <v>6.5237651444547989E-2</v>
      </c>
      <c r="X5078" s="1">
        <f>VLOOKUP(E5078,'渗透率、续签率'!AG:AJ,4,0)</f>
        <v>10037.5</v>
      </c>
      <c r="Y5078" s="1">
        <f t="shared" si="398"/>
        <v>654.82292637465048</v>
      </c>
      <c r="Z5078">
        <v>0</v>
      </c>
      <c r="AA5078" s="89">
        <f t="shared" si="399"/>
        <v>50187.5</v>
      </c>
      <c r="AH5078" s="37"/>
      <c r="AI5078" s="37"/>
      <c r="AK5078" s="37"/>
    </row>
    <row r="5079" spans="1:37" hidden="1">
      <c r="A5079" t="s">
        <v>64</v>
      </c>
      <c r="B5079" t="s">
        <v>2</v>
      </c>
      <c r="C5079" t="s">
        <v>3</v>
      </c>
      <c r="D5079" t="s">
        <v>116</v>
      </c>
      <c r="E5079" t="s">
        <v>525</v>
      </c>
      <c r="F5079" t="str">
        <f t="shared" si="396"/>
        <v>舟山市兴趣生活</v>
      </c>
      <c r="G5079" t="s">
        <v>79</v>
      </c>
      <c r="H5079" t="s">
        <v>384</v>
      </c>
      <c r="I5079" t="s">
        <v>68</v>
      </c>
      <c r="J5079">
        <v>15</v>
      </c>
      <c r="K5079">
        <v>0</v>
      </c>
      <c r="L5079" s="13">
        <f>VLOOKUP(C5079,'渗透率、续签率'!B:C,2,0)</f>
        <v>0.52100000000000002</v>
      </c>
      <c r="M5079" s="6">
        <v>0</v>
      </c>
      <c r="N5079">
        <v>5</v>
      </c>
      <c r="O5079">
        <v>0</v>
      </c>
      <c r="P5079" s="6">
        <v>0</v>
      </c>
      <c r="Q5079" s="13">
        <v>0</v>
      </c>
      <c r="R5079" s="13">
        <v>0</v>
      </c>
      <c r="S5079" s="31">
        <v>26</v>
      </c>
      <c r="T5079" s="6">
        <f>VLOOKUP(E5079,'参数设置&amp;汇总'!S:U,3,0)</f>
        <v>1.1090400745573159E-2</v>
      </c>
      <c r="U5079" s="78">
        <f t="shared" si="395"/>
        <v>5.5452003727865795E-2</v>
      </c>
      <c r="V5079" s="13">
        <v>0.85000000000000009</v>
      </c>
      <c r="W5079" s="78">
        <f t="shared" si="397"/>
        <v>6.5237651444547989E-2</v>
      </c>
      <c r="X5079" s="1">
        <f>VLOOKUP(E5079,'渗透率、续签率'!AG:AJ,4,0)</f>
        <v>10037.5</v>
      </c>
      <c r="Y5079" s="1">
        <f t="shared" si="398"/>
        <v>654.82292637465048</v>
      </c>
      <c r="Z5079">
        <v>2</v>
      </c>
      <c r="AA5079" s="89">
        <f t="shared" si="399"/>
        <v>50187.5</v>
      </c>
      <c r="AH5079" s="37"/>
      <c r="AI5079" s="37"/>
      <c r="AK5079" s="37"/>
    </row>
    <row r="5080" spans="1:37" hidden="1">
      <c r="A5080" t="s">
        <v>64</v>
      </c>
      <c r="B5080" t="s">
        <v>2</v>
      </c>
      <c r="C5080" t="s">
        <v>3</v>
      </c>
      <c r="D5080" t="s">
        <v>116</v>
      </c>
      <c r="E5080" t="s">
        <v>525</v>
      </c>
      <c r="F5080" t="str">
        <f t="shared" si="396"/>
        <v>芜湖市兴趣生活</v>
      </c>
      <c r="G5080" t="s">
        <v>94</v>
      </c>
      <c r="H5080" t="s">
        <v>385</v>
      </c>
      <c r="I5080" t="s">
        <v>68</v>
      </c>
      <c r="J5080">
        <v>79</v>
      </c>
      <c r="K5080">
        <v>0</v>
      </c>
      <c r="L5080" s="13">
        <f>VLOOKUP(C5080,'渗透率、续签率'!B:C,2,0)</f>
        <v>0.52100000000000002</v>
      </c>
      <c r="M5080" s="6">
        <v>0</v>
      </c>
      <c r="N5080">
        <v>18</v>
      </c>
      <c r="O5080">
        <v>0</v>
      </c>
      <c r="P5080" s="6">
        <v>0</v>
      </c>
      <c r="Q5080" s="13">
        <v>0</v>
      </c>
      <c r="R5080" s="13">
        <v>0</v>
      </c>
      <c r="S5080" s="31">
        <v>70</v>
      </c>
      <c r="T5080" s="6">
        <f>VLOOKUP(E5080,'参数设置&amp;汇总'!S:U,3,0)</f>
        <v>1.1090400745573159E-2</v>
      </c>
      <c r="U5080" s="78">
        <f t="shared" si="395"/>
        <v>0.19962721342031686</v>
      </c>
      <c r="V5080" s="13">
        <v>0.85000000000000009</v>
      </c>
      <c r="W5080" s="78">
        <f t="shared" si="397"/>
        <v>0.23485554520037275</v>
      </c>
      <c r="X5080" s="1">
        <f>VLOOKUP(E5080,'渗透率、续签率'!AG:AJ,4,0)</f>
        <v>10037.5</v>
      </c>
      <c r="Y5080" s="1">
        <f t="shared" si="398"/>
        <v>2357.3625349487415</v>
      </c>
      <c r="Z5080">
        <v>2</v>
      </c>
      <c r="AA5080" s="89">
        <f t="shared" si="399"/>
        <v>180675</v>
      </c>
      <c r="AH5080" s="37"/>
      <c r="AI5080" s="37"/>
      <c r="AK5080" s="37"/>
    </row>
    <row r="5081" spans="1:37" hidden="1">
      <c r="A5081" t="s">
        <v>64</v>
      </c>
      <c r="B5081" t="s">
        <v>2</v>
      </c>
      <c r="C5081" t="s">
        <v>3</v>
      </c>
      <c r="D5081" t="s">
        <v>116</v>
      </c>
      <c r="E5081" t="s">
        <v>525</v>
      </c>
      <c r="F5081" t="str">
        <f t="shared" si="396"/>
        <v>茂名市兴趣生活</v>
      </c>
      <c r="G5081" t="s">
        <v>75</v>
      </c>
      <c r="H5081" t="s">
        <v>386</v>
      </c>
      <c r="I5081" t="s">
        <v>68</v>
      </c>
      <c r="J5081">
        <v>95</v>
      </c>
      <c r="K5081">
        <v>0</v>
      </c>
      <c r="L5081" s="13">
        <f>VLOOKUP(C5081,'渗透率、续签率'!B:C,2,0)</f>
        <v>0.52100000000000002</v>
      </c>
      <c r="M5081" s="6">
        <v>0</v>
      </c>
      <c r="N5081">
        <v>14</v>
      </c>
      <c r="O5081">
        <v>0</v>
      </c>
      <c r="P5081" s="6">
        <v>0</v>
      </c>
      <c r="Q5081" s="13">
        <v>0</v>
      </c>
      <c r="R5081" s="13">
        <v>0</v>
      </c>
      <c r="S5081" s="31">
        <v>80</v>
      </c>
      <c r="T5081" s="6">
        <f>VLOOKUP(E5081,'参数设置&amp;汇总'!S:U,3,0)</f>
        <v>1.1090400745573159E-2</v>
      </c>
      <c r="U5081" s="78">
        <f t="shared" si="395"/>
        <v>0.15526561043802423</v>
      </c>
      <c r="V5081" s="13">
        <v>0.85000000000000009</v>
      </c>
      <c r="W5081" s="78">
        <f t="shared" si="397"/>
        <v>0.18266542404473438</v>
      </c>
      <c r="X5081" s="1">
        <f>VLOOKUP(E5081,'渗透率、续签率'!AG:AJ,4,0)</f>
        <v>10037.5</v>
      </c>
      <c r="Y5081" s="1">
        <f t="shared" si="398"/>
        <v>1833.5041938490212</v>
      </c>
      <c r="Z5081">
        <v>0</v>
      </c>
      <c r="AA5081" s="89">
        <f t="shared" si="399"/>
        <v>140525</v>
      </c>
      <c r="AH5081" s="37"/>
      <c r="AI5081" s="37"/>
      <c r="AK5081" s="37"/>
    </row>
    <row r="5082" spans="1:37" hidden="1">
      <c r="A5082" t="s">
        <v>64</v>
      </c>
      <c r="B5082" t="s">
        <v>2</v>
      </c>
      <c r="C5082" t="s">
        <v>3</v>
      </c>
      <c r="D5082" t="s">
        <v>116</v>
      </c>
      <c r="E5082" t="s">
        <v>525</v>
      </c>
      <c r="F5082" t="str">
        <f t="shared" si="396"/>
        <v>荆州市兴趣生活</v>
      </c>
      <c r="G5082" t="s">
        <v>81</v>
      </c>
      <c r="H5082" t="s">
        <v>387</v>
      </c>
      <c r="I5082" t="s">
        <v>68</v>
      </c>
      <c r="J5082">
        <v>53</v>
      </c>
      <c r="K5082">
        <v>0</v>
      </c>
      <c r="L5082" s="13">
        <f>VLOOKUP(C5082,'渗透率、续签率'!B:C,2,0)</f>
        <v>0.52100000000000002</v>
      </c>
      <c r="M5082" s="6">
        <v>0</v>
      </c>
      <c r="N5082">
        <v>9</v>
      </c>
      <c r="O5082">
        <v>0</v>
      </c>
      <c r="P5082" s="6">
        <v>0</v>
      </c>
      <c r="Q5082" s="13">
        <v>0</v>
      </c>
      <c r="R5082" s="13">
        <v>0</v>
      </c>
      <c r="S5082" s="31">
        <v>46</v>
      </c>
      <c r="T5082" s="6">
        <f>VLOOKUP(E5082,'参数设置&amp;汇总'!S:U,3,0)</f>
        <v>1.1090400745573159E-2</v>
      </c>
      <c r="U5082" s="78">
        <f t="shared" si="395"/>
        <v>9.9813606710158431E-2</v>
      </c>
      <c r="V5082" s="13">
        <v>0.85000000000000009</v>
      </c>
      <c r="W5082" s="78">
        <f t="shared" si="397"/>
        <v>0.11742777260018637</v>
      </c>
      <c r="X5082" s="1">
        <f>VLOOKUP(E5082,'渗透率、续签率'!AG:AJ,4,0)</f>
        <v>10037.5</v>
      </c>
      <c r="Y5082" s="1">
        <f t="shared" si="398"/>
        <v>1178.6812674743708</v>
      </c>
      <c r="Z5082">
        <v>1</v>
      </c>
      <c r="AA5082" s="89">
        <f t="shared" si="399"/>
        <v>90337.5</v>
      </c>
      <c r="AH5082" s="37"/>
      <c r="AI5082" s="37"/>
      <c r="AK5082" s="37"/>
    </row>
    <row r="5083" spans="1:37" hidden="1">
      <c r="A5083" t="s">
        <v>64</v>
      </c>
      <c r="B5083" t="s">
        <v>2</v>
      </c>
      <c r="C5083" t="s">
        <v>3</v>
      </c>
      <c r="D5083" t="s">
        <v>116</v>
      </c>
      <c r="E5083" t="s">
        <v>525</v>
      </c>
      <c r="F5083" t="str">
        <f t="shared" si="396"/>
        <v>荆门市兴趣生活</v>
      </c>
      <c r="G5083" t="s">
        <v>81</v>
      </c>
      <c r="H5083" t="s">
        <v>388</v>
      </c>
      <c r="I5083" t="s">
        <v>68</v>
      </c>
      <c r="J5083">
        <v>23</v>
      </c>
      <c r="K5083">
        <v>0</v>
      </c>
      <c r="L5083" s="13">
        <f>VLOOKUP(C5083,'渗透率、续签率'!B:C,2,0)</f>
        <v>0.52100000000000002</v>
      </c>
      <c r="M5083" s="6">
        <v>0</v>
      </c>
      <c r="N5083">
        <v>3</v>
      </c>
      <c r="O5083">
        <v>0</v>
      </c>
      <c r="P5083" s="6">
        <v>0</v>
      </c>
      <c r="Q5083" s="13">
        <v>0</v>
      </c>
      <c r="R5083" s="13">
        <v>0</v>
      </c>
      <c r="S5083" s="31">
        <v>23</v>
      </c>
      <c r="T5083" s="6">
        <f>VLOOKUP(E5083,'参数设置&amp;汇总'!S:U,3,0)</f>
        <v>1.1090400745573159E-2</v>
      </c>
      <c r="U5083" s="78">
        <f t="shared" si="395"/>
        <v>3.3271202236719477E-2</v>
      </c>
      <c r="V5083" s="13">
        <v>0.85000000000000009</v>
      </c>
      <c r="W5083" s="78">
        <f t="shared" si="397"/>
        <v>3.9142590866728791E-2</v>
      </c>
      <c r="X5083" s="1">
        <f>VLOOKUP(E5083,'渗透率、续签率'!AG:AJ,4,0)</f>
        <v>10037.5</v>
      </c>
      <c r="Y5083" s="1">
        <f t="shared" si="398"/>
        <v>392.89375582479022</v>
      </c>
      <c r="Z5083">
        <v>0</v>
      </c>
      <c r="AA5083" s="89">
        <f t="shared" si="399"/>
        <v>30112.5</v>
      </c>
      <c r="AH5083" s="37"/>
      <c r="AI5083" s="37"/>
      <c r="AK5083" s="37"/>
    </row>
    <row r="5084" spans="1:37" hidden="1">
      <c r="A5084" t="s">
        <v>64</v>
      </c>
      <c r="B5084" t="s">
        <v>2</v>
      </c>
      <c r="C5084" t="s">
        <v>3</v>
      </c>
      <c r="D5084" t="s">
        <v>116</v>
      </c>
      <c r="E5084" t="s">
        <v>525</v>
      </c>
      <c r="F5084" t="str">
        <f t="shared" si="396"/>
        <v>莆田市兴趣生活</v>
      </c>
      <c r="G5084" t="s">
        <v>92</v>
      </c>
      <c r="H5084" t="s">
        <v>389</v>
      </c>
      <c r="I5084" t="s">
        <v>68</v>
      </c>
      <c r="J5084">
        <v>78</v>
      </c>
      <c r="K5084">
        <v>0</v>
      </c>
      <c r="L5084" s="13">
        <f>VLOOKUP(C5084,'渗透率、续签率'!B:C,2,0)</f>
        <v>0.52100000000000002</v>
      </c>
      <c r="M5084" s="6">
        <v>0</v>
      </c>
      <c r="N5084">
        <v>7</v>
      </c>
      <c r="O5084">
        <v>0</v>
      </c>
      <c r="P5084" s="6">
        <v>0</v>
      </c>
      <c r="Q5084" s="13">
        <v>0</v>
      </c>
      <c r="R5084" s="13">
        <v>0</v>
      </c>
      <c r="S5084" s="31">
        <v>57</v>
      </c>
      <c r="T5084" s="6">
        <f>VLOOKUP(E5084,'参数设置&amp;汇总'!S:U,3,0)</f>
        <v>1.1090400745573159E-2</v>
      </c>
      <c r="U5084" s="78">
        <f t="shared" si="395"/>
        <v>7.7632805219012113E-2</v>
      </c>
      <c r="V5084" s="13">
        <v>0.85000000000000009</v>
      </c>
      <c r="W5084" s="78">
        <f t="shared" si="397"/>
        <v>9.1332712022367188E-2</v>
      </c>
      <c r="X5084" s="1">
        <f>VLOOKUP(E5084,'渗透率、续签率'!AG:AJ,4,0)</f>
        <v>10037.5</v>
      </c>
      <c r="Y5084" s="1">
        <f t="shared" si="398"/>
        <v>916.75209692451062</v>
      </c>
      <c r="Z5084">
        <v>3</v>
      </c>
      <c r="AA5084" s="89">
        <f t="shared" si="399"/>
        <v>70262.5</v>
      </c>
      <c r="AH5084" s="37"/>
      <c r="AI5084" s="37"/>
      <c r="AK5084" s="37"/>
    </row>
    <row r="5085" spans="1:37" hidden="1">
      <c r="A5085" t="s">
        <v>64</v>
      </c>
      <c r="B5085" t="s">
        <v>2</v>
      </c>
      <c r="C5085" t="s">
        <v>3</v>
      </c>
      <c r="D5085" t="s">
        <v>116</v>
      </c>
      <c r="E5085" t="s">
        <v>525</v>
      </c>
      <c r="F5085" t="str">
        <f t="shared" si="396"/>
        <v>菏泽市兴趣生活</v>
      </c>
      <c r="G5085" t="s">
        <v>103</v>
      </c>
      <c r="H5085" t="s">
        <v>390</v>
      </c>
      <c r="I5085" t="s">
        <v>70</v>
      </c>
      <c r="J5085">
        <v>123</v>
      </c>
      <c r="K5085">
        <v>0</v>
      </c>
      <c r="L5085" s="13">
        <f>VLOOKUP(C5085,'渗透率、续签率'!B:C,2,0)</f>
        <v>0.52100000000000002</v>
      </c>
      <c r="M5085" s="6">
        <v>0</v>
      </c>
      <c r="N5085">
        <v>23</v>
      </c>
      <c r="O5085">
        <v>0</v>
      </c>
      <c r="P5085" s="6">
        <v>0</v>
      </c>
      <c r="Q5085" s="13">
        <v>0</v>
      </c>
      <c r="R5085" s="13">
        <v>0</v>
      </c>
      <c r="S5085" s="31">
        <v>125</v>
      </c>
      <c r="T5085" s="6">
        <f>VLOOKUP(E5085,'参数设置&amp;汇总'!S:U,3,0)</f>
        <v>1.1090400745573159E-2</v>
      </c>
      <c r="U5085" s="78">
        <f t="shared" si="395"/>
        <v>0.25507921714818266</v>
      </c>
      <c r="V5085" s="13">
        <v>0.85000000000000009</v>
      </c>
      <c r="W5085" s="78">
        <f t="shared" si="397"/>
        <v>0.30009319664492073</v>
      </c>
      <c r="X5085" s="1">
        <f>VLOOKUP(E5085,'渗透率、续签率'!AG:AJ,4,0)</f>
        <v>10037.5</v>
      </c>
      <c r="Y5085" s="1">
        <f t="shared" si="398"/>
        <v>3012.1854613233918</v>
      </c>
      <c r="Z5085">
        <v>1</v>
      </c>
      <c r="AA5085" s="89">
        <f t="shared" si="399"/>
        <v>230862.5</v>
      </c>
      <c r="AH5085" s="37"/>
      <c r="AI5085" s="37"/>
      <c r="AK5085" s="37"/>
    </row>
    <row r="5086" spans="1:37" hidden="1">
      <c r="A5086" t="s">
        <v>64</v>
      </c>
      <c r="B5086" t="s">
        <v>2</v>
      </c>
      <c r="C5086" t="s">
        <v>3</v>
      </c>
      <c r="D5086" t="s">
        <v>116</v>
      </c>
      <c r="E5086" t="s">
        <v>525</v>
      </c>
      <c r="F5086" t="str">
        <f t="shared" si="396"/>
        <v>萍乡市兴趣生活</v>
      </c>
      <c r="G5086" t="s">
        <v>90</v>
      </c>
      <c r="H5086" t="s">
        <v>391</v>
      </c>
      <c r="I5086" t="s">
        <v>68</v>
      </c>
      <c r="J5086">
        <v>33</v>
      </c>
      <c r="K5086">
        <v>0</v>
      </c>
      <c r="L5086" s="13">
        <f>VLOOKUP(C5086,'渗透率、续签率'!B:C,2,0)</f>
        <v>0.52100000000000002</v>
      </c>
      <c r="M5086" s="6">
        <v>0</v>
      </c>
      <c r="N5086">
        <v>0</v>
      </c>
      <c r="O5086">
        <v>0</v>
      </c>
      <c r="P5086" s="6">
        <v>0</v>
      </c>
      <c r="Q5086" s="13">
        <v>0</v>
      </c>
      <c r="R5086" s="13">
        <v>0</v>
      </c>
      <c r="S5086" s="31">
        <v>16</v>
      </c>
      <c r="T5086" s="6">
        <f>VLOOKUP(E5086,'参数设置&amp;汇总'!S:U,3,0)</f>
        <v>1.1090400745573159E-2</v>
      </c>
      <c r="U5086" s="78">
        <f t="shared" si="395"/>
        <v>0</v>
      </c>
      <c r="V5086" s="13">
        <v>0.85000000000000009</v>
      </c>
      <c r="W5086" s="78">
        <f t="shared" si="397"/>
        <v>0</v>
      </c>
      <c r="X5086" s="1">
        <f>VLOOKUP(E5086,'渗透率、续签率'!AG:AJ,4,0)</f>
        <v>10037.5</v>
      </c>
      <c r="Y5086" s="1">
        <f t="shared" si="398"/>
        <v>0</v>
      </c>
      <c r="Z5086">
        <v>1</v>
      </c>
      <c r="AA5086" s="89">
        <f t="shared" si="399"/>
        <v>0</v>
      </c>
      <c r="AH5086" s="37"/>
      <c r="AI5086" s="37"/>
      <c r="AJ5086" s="1"/>
      <c r="AK5086" s="37"/>
    </row>
    <row r="5087" spans="1:37" hidden="1">
      <c r="A5087" t="s">
        <v>64</v>
      </c>
      <c r="B5087" t="s">
        <v>2</v>
      </c>
      <c r="C5087" t="s">
        <v>3</v>
      </c>
      <c r="D5087" t="s">
        <v>116</v>
      </c>
      <c r="E5087" t="s">
        <v>525</v>
      </c>
      <c r="F5087" t="str">
        <f t="shared" si="396"/>
        <v>营口市兴趣生活</v>
      </c>
      <c r="G5087" t="s">
        <v>101</v>
      </c>
      <c r="H5087" t="s">
        <v>392</v>
      </c>
      <c r="I5087" t="s">
        <v>70</v>
      </c>
      <c r="J5087">
        <v>58</v>
      </c>
      <c r="K5087">
        <v>0</v>
      </c>
      <c r="L5087" s="13">
        <f>VLOOKUP(C5087,'渗透率、续签率'!B:C,2,0)</f>
        <v>0.52100000000000002</v>
      </c>
      <c r="M5087" s="6">
        <v>0</v>
      </c>
      <c r="N5087">
        <v>15</v>
      </c>
      <c r="O5087">
        <v>0</v>
      </c>
      <c r="P5087" s="6">
        <v>0</v>
      </c>
      <c r="Q5087" s="13">
        <v>0</v>
      </c>
      <c r="R5087" s="13">
        <v>0</v>
      </c>
      <c r="S5087" s="31">
        <v>82</v>
      </c>
      <c r="T5087" s="6">
        <f>VLOOKUP(E5087,'参数设置&amp;汇总'!S:U,3,0)</f>
        <v>1.1090400745573159E-2</v>
      </c>
      <c r="U5087" s="78">
        <f t="shared" si="395"/>
        <v>0.16635601118359739</v>
      </c>
      <c r="V5087" s="13">
        <v>0.85000000000000009</v>
      </c>
      <c r="W5087" s="78">
        <f t="shared" si="397"/>
        <v>0.19571295433364397</v>
      </c>
      <c r="X5087" s="1">
        <f>VLOOKUP(E5087,'渗透率、续签率'!AG:AJ,4,0)</f>
        <v>10037.5</v>
      </c>
      <c r="Y5087" s="1">
        <f t="shared" si="398"/>
        <v>1964.4687791239514</v>
      </c>
      <c r="Z5087">
        <v>0</v>
      </c>
      <c r="AA5087" s="89">
        <f t="shared" si="399"/>
        <v>150562.5</v>
      </c>
      <c r="AH5087" s="37"/>
      <c r="AI5087" s="37"/>
      <c r="AK5087" s="37"/>
    </row>
    <row r="5088" spans="1:37" hidden="1">
      <c r="A5088" t="s">
        <v>64</v>
      </c>
      <c r="B5088" t="s">
        <v>2</v>
      </c>
      <c r="C5088" t="s">
        <v>3</v>
      </c>
      <c r="D5088" t="s">
        <v>116</v>
      </c>
      <c r="E5088" t="s">
        <v>525</v>
      </c>
      <c r="F5088" t="str">
        <f t="shared" si="396"/>
        <v>葫芦岛市兴趣生活</v>
      </c>
      <c r="G5088" t="s">
        <v>101</v>
      </c>
      <c r="H5088" t="s">
        <v>393</v>
      </c>
      <c r="I5088" t="s">
        <v>70</v>
      </c>
      <c r="J5088">
        <v>30</v>
      </c>
      <c r="K5088">
        <v>0</v>
      </c>
      <c r="L5088" s="13">
        <f>VLOOKUP(C5088,'渗透率、续签率'!B:C,2,0)</f>
        <v>0.52100000000000002</v>
      </c>
      <c r="M5088" s="6">
        <v>0</v>
      </c>
      <c r="N5088">
        <v>6</v>
      </c>
      <c r="O5088">
        <v>0</v>
      </c>
      <c r="P5088" s="6">
        <v>0</v>
      </c>
      <c r="Q5088" s="13">
        <v>0</v>
      </c>
      <c r="R5088" s="13">
        <v>0</v>
      </c>
      <c r="S5088" s="31">
        <v>24</v>
      </c>
      <c r="T5088" s="6">
        <f>VLOOKUP(E5088,'参数设置&amp;汇总'!S:U,3,0)</f>
        <v>1.1090400745573159E-2</v>
      </c>
      <c r="U5088" s="78">
        <f t="shared" si="395"/>
        <v>6.6542404473438954E-2</v>
      </c>
      <c r="V5088" s="13">
        <v>0.85000000000000009</v>
      </c>
      <c r="W5088" s="78">
        <f t="shared" si="397"/>
        <v>7.8285181733457582E-2</v>
      </c>
      <c r="X5088" s="1">
        <f>VLOOKUP(E5088,'渗透率、续签率'!AG:AJ,4,0)</f>
        <v>10037.5</v>
      </c>
      <c r="Y5088" s="1">
        <f t="shared" si="398"/>
        <v>785.78751164958044</v>
      </c>
      <c r="Z5088">
        <v>1</v>
      </c>
      <c r="AA5088" s="89">
        <f t="shared" si="399"/>
        <v>60225</v>
      </c>
      <c r="AH5088" s="37"/>
      <c r="AI5088" s="37"/>
      <c r="AK5088" s="37"/>
    </row>
    <row r="5089" spans="1:37" hidden="1">
      <c r="A5089" t="s">
        <v>64</v>
      </c>
      <c r="B5089" t="s">
        <v>2</v>
      </c>
      <c r="C5089" t="s">
        <v>3</v>
      </c>
      <c r="D5089" t="s">
        <v>116</v>
      </c>
      <c r="E5089" t="s">
        <v>525</v>
      </c>
      <c r="F5089" t="str">
        <f t="shared" si="396"/>
        <v>蚌埠市兴趣生活</v>
      </c>
      <c r="G5089" t="s">
        <v>94</v>
      </c>
      <c r="H5089" t="s">
        <v>394</v>
      </c>
      <c r="I5089" t="s">
        <v>68</v>
      </c>
      <c r="J5089">
        <v>44</v>
      </c>
      <c r="K5089">
        <v>1</v>
      </c>
      <c r="L5089" s="13">
        <f>VLOOKUP(C5089,'渗透率、续签率'!B:C,2,0)</f>
        <v>0.52100000000000002</v>
      </c>
      <c r="M5089" s="6">
        <v>0.02</v>
      </c>
      <c r="N5089">
        <v>14</v>
      </c>
      <c r="O5089">
        <v>1</v>
      </c>
      <c r="P5089" s="6">
        <v>7.0000000000000007E-2</v>
      </c>
      <c r="Q5089" s="13">
        <v>0.111</v>
      </c>
      <c r="R5089" s="13">
        <v>0</v>
      </c>
      <c r="S5089" s="31">
        <v>77</v>
      </c>
      <c r="T5089" s="6">
        <f>VLOOKUP(E5089,'参数设置&amp;汇总'!S:U,3,0)</f>
        <v>1.1090400745573159E-2</v>
      </c>
      <c r="U5089" s="78">
        <f t="shared" si="395"/>
        <v>1</v>
      </c>
      <c r="V5089" s="13">
        <v>0.85000000000000009</v>
      </c>
      <c r="W5089" s="78">
        <f t="shared" si="397"/>
        <v>0.56352941176470583</v>
      </c>
      <c r="X5089" s="1">
        <f>VLOOKUP(E5089,'渗透率、续签率'!AG:AJ,4,0)</f>
        <v>10037.5</v>
      </c>
      <c r="Y5089" s="1">
        <f t="shared" si="398"/>
        <v>5656.4264705882351</v>
      </c>
      <c r="Z5089">
        <v>3</v>
      </c>
      <c r="AA5089" s="89">
        <f t="shared" si="399"/>
        <v>140525</v>
      </c>
      <c r="AH5089" s="37"/>
      <c r="AI5089" s="37"/>
      <c r="AK5089" s="37"/>
    </row>
    <row r="5090" spans="1:37" hidden="1">
      <c r="A5090" t="s">
        <v>64</v>
      </c>
      <c r="B5090" t="s">
        <v>2</v>
      </c>
      <c r="C5090" t="s">
        <v>3</v>
      </c>
      <c r="D5090" t="s">
        <v>116</v>
      </c>
      <c r="E5090" t="s">
        <v>525</v>
      </c>
      <c r="F5090" t="str">
        <f t="shared" si="396"/>
        <v>衡水市兴趣生活</v>
      </c>
      <c r="G5090" t="s">
        <v>159</v>
      </c>
      <c r="H5090" t="s">
        <v>395</v>
      </c>
      <c r="I5090" t="s">
        <v>70</v>
      </c>
      <c r="J5090">
        <v>66</v>
      </c>
      <c r="K5090">
        <v>0</v>
      </c>
      <c r="L5090" s="13">
        <f>VLOOKUP(C5090,'渗透率、续签率'!B:C,2,0)</f>
        <v>0.52100000000000002</v>
      </c>
      <c r="M5090" s="6">
        <v>0</v>
      </c>
      <c r="N5090">
        <v>12</v>
      </c>
      <c r="O5090">
        <v>0</v>
      </c>
      <c r="P5090" s="6">
        <v>0</v>
      </c>
      <c r="Q5090" s="13">
        <v>0</v>
      </c>
      <c r="R5090" s="13">
        <v>0</v>
      </c>
      <c r="S5090" s="31">
        <v>77</v>
      </c>
      <c r="T5090" s="6">
        <f>VLOOKUP(E5090,'参数设置&amp;汇总'!S:U,3,0)</f>
        <v>1.1090400745573159E-2</v>
      </c>
      <c r="U5090" s="78">
        <f t="shared" si="395"/>
        <v>0.13308480894687791</v>
      </c>
      <c r="V5090" s="13">
        <v>0.85000000000000009</v>
      </c>
      <c r="W5090" s="78">
        <f t="shared" si="397"/>
        <v>0.15657036346691516</v>
      </c>
      <c r="X5090" s="1">
        <f>VLOOKUP(E5090,'渗透率、续签率'!AG:AJ,4,0)</f>
        <v>10037.5</v>
      </c>
      <c r="Y5090" s="1">
        <f t="shared" si="398"/>
        <v>1571.5750232991609</v>
      </c>
      <c r="Z5090">
        <v>2</v>
      </c>
      <c r="AA5090" s="89">
        <f t="shared" si="399"/>
        <v>120450</v>
      </c>
      <c r="AH5090" s="37"/>
      <c r="AI5090" s="37"/>
      <c r="AK5090" s="37"/>
    </row>
    <row r="5091" spans="1:37" hidden="1">
      <c r="A5091" t="s">
        <v>64</v>
      </c>
      <c r="B5091" t="s">
        <v>2</v>
      </c>
      <c r="C5091" t="s">
        <v>3</v>
      </c>
      <c r="D5091" t="s">
        <v>116</v>
      </c>
      <c r="E5091" t="s">
        <v>525</v>
      </c>
      <c r="F5091" t="str">
        <f t="shared" si="396"/>
        <v>衡阳市兴趣生活</v>
      </c>
      <c r="G5091" t="s">
        <v>113</v>
      </c>
      <c r="H5091" t="s">
        <v>396</v>
      </c>
      <c r="I5091" t="s">
        <v>68</v>
      </c>
      <c r="J5091">
        <v>81</v>
      </c>
      <c r="K5091">
        <v>0</v>
      </c>
      <c r="L5091" s="13">
        <f>VLOOKUP(C5091,'渗透率、续签率'!B:C,2,0)</f>
        <v>0.52100000000000002</v>
      </c>
      <c r="M5091" s="6">
        <v>0</v>
      </c>
      <c r="N5091">
        <v>24</v>
      </c>
      <c r="O5091">
        <v>0</v>
      </c>
      <c r="P5091" s="6">
        <v>0</v>
      </c>
      <c r="Q5091" s="13">
        <v>0</v>
      </c>
      <c r="R5091" s="13">
        <v>0</v>
      </c>
      <c r="S5091" s="31">
        <v>109</v>
      </c>
      <c r="T5091" s="6">
        <f>VLOOKUP(E5091,'参数设置&amp;汇总'!S:U,3,0)</f>
        <v>1.1090400745573159E-2</v>
      </c>
      <c r="U5091" s="78">
        <f t="shared" si="395"/>
        <v>0.26616961789375582</v>
      </c>
      <c r="V5091" s="13">
        <v>0.85000000000000009</v>
      </c>
      <c r="W5091" s="78">
        <f t="shared" si="397"/>
        <v>0.31314072693383033</v>
      </c>
      <c r="X5091" s="1">
        <f>VLOOKUP(E5091,'渗透率、续签率'!AG:AJ,4,0)</f>
        <v>10037.5</v>
      </c>
      <c r="Y5091" s="1">
        <f t="shared" si="398"/>
        <v>3143.1500465983218</v>
      </c>
      <c r="Z5091">
        <v>2</v>
      </c>
      <c r="AA5091" s="89">
        <f t="shared" si="399"/>
        <v>240900</v>
      </c>
      <c r="AH5091" s="37"/>
      <c r="AI5091" s="37"/>
      <c r="AK5091" s="37"/>
    </row>
    <row r="5092" spans="1:37" hidden="1">
      <c r="A5092" t="s">
        <v>64</v>
      </c>
      <c r="B5092" t="s">
        <v>2</v>
      </c>
      <c r="C5092" t="s">
        <v>3</v>
      </c>
      <c r="D5092" t="s">
        <v>116</v>
      </c>
      <c r="E5092" t="s">
        <v>525</v>
      </c>
      <c r="F5092" t="str">
        <f t="shared" si="396"/>
        <v>衢州市兴趣生活</v>
      </c>
      <c r="G5092" t="s">
        <v>79</v>
      </c>
      <c r="H5092" t="s">
        <v>397</v>
      </c>
      <c r="I5092" t="s">
        <v>68</v>
      </c>
      <c r="J5092">
        <v>55</v>
      </c>
      <c r="K5092">
        <v>0</v>
      </c>
      <c r="L5092" s="13">
        <f>VLOOKUP(C5092,'渗透率、续签率'!B:C,2,0)</f>
        <v>0.52100000000000002</v>
      </c>
      <c r="M5092" s="6">
        <v>0</v>
      </c>
      <c r="N5092">
        <v>5</v>
      </c>
      <c r="O5092">
        <v>0</v>
      </c>
      <c r="P5092" s="6">
        <v>0</v>
      </c>
      <c r="Q5092" s="13">
        <v>0</v>
      </c>
      <c r="R5092" s="13">
        <v>0</v>
      </c>
      <c r="S5092" s="31">
        <v>43</v>
      </c>
      <c r="T5092" s="6">
        <f>VLOOKUP(E5092,'参数设置&amp;汇总'!S:U,3,0)</f>
        <v>1.1090400745573159E-2</v>
      </c>
      <c r="U5092" s="78">
        <f t="shared" si="395"/>
        <v>5.5452003727865795E-2</v>
      </c>
      <c r="V5092" s="13">
        <v>0.85000000000000009</v>
      </c>
      <c r="W5092" s="78">
        <f t="shared" si="397"/>
        <v>6.5237651444547989E-2</v>
      </c>
      <c r="X5092" s="1">
        <f>VLOOKUP(E5092,'渗透率、续签率'!AG:AJ,4,0)</f>
        <v>10037.5</v>
      </c>
      <c r="Y5092" s="1">
        <f t="shared" si="398"/>
        <v>654.82292637465048</v>
      </c>
      <c r="Z5092">
        <v>1</v>
      </c>
      <c r="AA5092" s="89">
        <f t="shared" si="399"/>
        <v>50187.5</v>
      </c>
      <c r="AH5092" s="37"/>
      <c r="AI5092" s="37"/>
      <c r="AK5092" s="37"/>
    </row>
    <row r="5093" spans="1:37" hidden="1">
      <c r="A5093" t="s">
        <v>64</v>
      </c>
      <c r="B5093" t="s">
        <v>2</v>
      </c>
      <c r="C5093" t="s">
        <v>3</v>
      </c>
      <c r="D5093" t="s">
        <v>116</v>
      </c>
      <c r="E5093" t="s">
        <v>525</v>
      </c>
      <c r="F5093" t="str">
        <f t="shared" si="396"/>
        <v>襄阳市兴趣生活</v>
      </c>
      <c r="G5093" t="s">
        <v>81</v>
      </c>
      <c r="H5093" t="s">
        <v>398</v>
      </c>
      <c r="I5093" t="s">
        <v>68</v>
      </c>
      <c r="J5093">
        <v>87</v>
      </c>
      <c r="K5093">
        <v>0</v>
      </c>
      <c r="L5093" s="13">
        <f>VLOOKUP(C5093,'渗透率、续签率'!B:C,2,0)</f>
        <v>0.52100000000000002</v>
      </c>
      <c r="M5093" s="6">
        <v>0</v>
      </c>
      <c r="N5093">
        <v>9</v>
      </c>
      <c r="O5093">
        <v>0</v>
      </c>
      <c r="P5093" s="6">
        <v>0</v>
      </c>
      <c r="Q5093" s="13">
        <v>0</v>
      </c>
      <c r="R5093" s="13">
        <v>0</v>
      </c>
      <c r="S5093" s="31">
        <v>79</v>
      </c>
      <c r="T5093" s="6">
        <f>VLOOKUP(E5093,'参数设置&amp;汇总'!S:U,3,0)</f>
        <v>1.1090400745573159E-2</v>
      </c>
      <c r="U5093" s="78">
        <f t="shared" si="395"/>
        <v>9.9813606710158431E-2</v>
      </c>
      <c r="V5093" s="13">
        <v>0.85000000000000009</v>
      </c>
      <c r="W5093" s="78">
        <f t="shared" si="397"/>
        <v>0.11742777260018637</v>
      </c>
      <c r="X5093" s="1">
        <f>VLOOKUP(E5093,'渗透率、续签率'!AG:AJ,4,0)</f>
        <v>10037.5</v>
      </c>
      <c r="Y5093" s="1">
        <f t="shared" si="398"/>
        <v>1178.6812674743708</v>
      </c>
      <c r="Z5093">
        <v>4</v>
      </c>
      <c r="AA5093" s="89">
        <f t="shared" si="399"/>
        <v>90337.5</v>
      </c>
      <c r="AH5093" s="37"/>
      <c r="AI5093" s="37"/>
      <c r="AK5093" s="37"/>
    </row>
    <row r="5094" spans="1:37" hidden="1">
      <c r="A5094" t="s">
        <v>64</v>
      </c>
      <c r="B5094" t="s">
        <v>2</v>
      </c>
      <c r="C5094" t="s">
        <v>3</v>
      </c>
      <c r="D5094" t="s">
        <v>116</v>
      </c>
      <c r="E5094" t="s">
        <v>525</v>
      </c>
      <c r="F5094" t="str">
        <f t="shared" si="396"/>
        <v>西双版纳傣族自治州兴趣生活</v>
      </c>
      <c r="G5094" t="s">
        <v>99</v>
      </c>
      <c r="H5094" t="s">
        <v>399</v>
      </c>
      <c r="I5094" t="s">
        <v>68</v>
      </c>
      <c r="J5094">
        <v>10</v>
      </c>
      <c r="K5094">
        <v>0</v>
      </c>
      <c r="L5094" s="13">
        <f>VLOOKUP(C5094,'渗透率、续签率'!B:C,2,0)</f>
        <v>0.52100000000000002</v>
      </c>
      <c r="M5094" s="6">
        <v>0</v>
      </c>
      <c r="N5094">
        <v>0</v>
      </c>
      <c r="O5094">
        <v>0</v>
      </c>
      <c r="P5094" s="6">
        <v>0</v>
      </c>
      <c r="Q5094" s="13">
        <v>0</v>
      </c>
      <c r="R5094" s="13">
        <v>0</v>
      </c>
      <c r="S5094" s="31">
        <v>6</v>
      </c>
      <c r="T5094" s="6">
        <f>VLOOKUP(E5094,'参数设置&amp;汇总'!S:U,3,0)</f>
        <v>1.1090400745573159E-2</v>
      </c>
      <c r="U5094" s="78">
        <f t="shared" si="395"/>
        <v>0</v>
      </c>
      <c r="V5094" s="13">
        <v>0.85000000000000009</v>
      </c>
      <c r="W5094" s="78">
        <f t="shared" si="397"/>
        <v>0</v>
      </c>
      <c r="X5094" s="1">
        <f>VLOOKUP(E5094,'渗透率、续签率'!AG:AJ,4,0)</f>
        <v>10037.5</v>
      </c>
      <c r="Y5094" s="1">
        <f t="shared" si="398"/>
        <v>0</v>
      </c>
      <c r="Z5094">
        <v>0</v>
      </c>
      <c r="AA5094" s="89">
        <f t="shared" si="399"/>
        <v>0</v>
      </c>
      <c r="AH5094" s="37"/>
      <c r="AI5094" s="37"/>
      <c r="AJ5094" s="1"/>
      <c r="AK5094" s="37"/>
    </row>
    <row r="5095" spans="1:37" hidden="1">
      <c r="A5095" t="s">
        <v>64</v>
      </c>
      <c r="B5095" t="s">
        <v>2</v>
      </c>
      <c r="C5095" t="s">
        <v>3</v>
      </c>
      <c r="D5095" t="s">
        <v>116</v>
      </c>
      <c r="E5095" t="s">
        <v>525</v>
      </c>
      <c r="F5095" t="str">
        <f t="shared" si="396"/>
        <v>西宁市兴趣生活</v>
      </c>
      <c r="G5095" t="s">
        <v>297</v>
      </c>
      <c r="H5095" t="s">
        <v>400</v>
      </c>
      <c r="I5095" t="s">
        <v>70</v>
      </c>
      <c r="J5095">
        <v>18</v>
      </c>
      <c r="K5095">
        <v>0</v>
      </c>
      <c r="L5095" s="13">
        <f>VLOOKUP(C5095,'渗透率、续签率'!B:C,2,0)</f>
        <v>0.52100000000000002</v>
      </c>
      <c r="M5095" s="6">
        <v>0</v>
      </c>
      <c r="N5095">
        <v>5</v>
      </c>
      <c r="O5095">
        <v>0</v>
      </c>
      <c r="P5095" s="6">
        <v>0</v>
      </c>
      <c r="Q5095" s="13">
        <v>0</v>
      </c>
      <c r="R5095" s="13">
        <v>0</v>
      </c>
      <c r="S5095" s="31">
        <v>25</v>
      </c>
      <c r="T5095" s="6">
        <f>VLOOKUP(E5095,'参数设置&amp;汇总'!S:U,3,0)</f>
        <v>1.1090400745573159E-2</v>
      </c>
      <c r="U5095" s="78">
        <f t="shared" si="395"/>
        <v>5.5452003727865795E-2</v>
      </c>
      <c r="V5095" s="13">
        <v>0.85000000000000009</v>
      </c>
      <c r="W5095" s="78">
        <f t="shared" si="397"/>
        <v>6.5237651444547989E-2</v>
      </c>
      <c r="X5095" s="1">
        <f>VLOOKUP(E5095,'渗透率、续签率'!AG:AJ,4,0)</f>
        <v>10037.5</v>
      </c>
      <c r="Y5095" s="1">
        <f t="shared" si="398"/>
        <v>654.82292637465048</v>
      </c>
      <c r="Z5095">
        <v>0</v>
      </c>
      <c r="AA5095" s="89">
        <f t="shared" si="399"/>
        <v>50187.5</v>
      </c>
      <c r="AH5095" s="37"/>
      <c r="AI5095" s="37"/>
      <c r="AK5095" s="37"/>
    </row>
    <row r="5096" spans="1:37" hidden="1">
      <c r="A5096" t="s">
        <v>64</v>
      </c>
      <c r="B5096" t="s">
        <v>2</v>
      </c>
      <c r="C5096" t="s">
        <v>3</v>
      </c>
      <c r="D5096" t="s">
        <v>116</v>
      </c>
      <c r="E5096" t="s">
        <v>525</v>
      </c>
      <c r="F5096" t="str">
        <f t="shared" si="396"/>
        <v>许昌市兴趣生活</v>
      </c>
      <c r="G5096" t="s">
        <v>110</v>
      </c>
      <c r="H5096" t="s">
        <v>401</v>
      </c>
      <c r="I5096" t="s">
        <v>70</v>
      </c>
      <c r="J5096">
        <v>71</v>
      </c>
      <c r="K5096">
        <v>0</v>
      </c>
      <c r="L5096" s="13">
        <f>VLOOKUP(C5096,'渗透率、续签率'!B:C,2,0)</f>
        <v>0.52100000000000002</v>
      </c>
      <c r="M5096" s="6">
        <v>0</v>
      </c>
      <c r="N5096">
        <v>8</v>
      </c>
      <c r="O5096">
        <v>0</v>
      </c>
      <c r="P5096" s="6">
        <v>0</v>
      </c>
      <c r="Q5096" s="13">
        <v>0</v>
      </c>
      <c r="R5096" s="13">
        <v>0</v>
      </c>
      <c r="S5096" s="31">
        <v>56</v>
      </c>
      <c r="T5096" s="6">
        <f>VLOOKUP(E5096,'参数设置&amp;汇总'!S:U,3,0)</f>
        <v>1.1090400745573159E-2</v>
      </c>
      <c r="U5096" s="78">
        <f t="shared" si="395"/>
        <v>8.8723205964585272E-2</v>
      </c>
      <c r="V5096" s="13">
        <v>0.85000000000000009</v>
      </c>
      <c r="W5096" s="78">
        <f t="shared" si="397"/>
        <v>0.10438024231127678</v>
      </c>
      <c r="X5096" s="1">
        <f>VLOOKUP(E5096,'渗透率、续签率'!AG:AJ,4,0)</f>
        <v>10037.5</v>
      </c>
      <c r="Y5096" s="1">
        <f t="shared" si="398"/>
        <v>1047.7166821994406</v>
      </c>
      <c r="Z5096">
        <v>0</v>
      </c>
      <c r="AA5096" s="89">
        <f t="shared" si="399"/>
        <v>80300</v>
      </c>
      <c r="AH5096" s="37"/>
      <c r="AI5096" s="37"/>
      <c r="AJ5096" s="1"/>
      <c r="AK5096" s="37"/>
    </row>
    <row r="5097" spans="1:37" hidden="1">
      <c r="A5097" t="s">
        <v>64</v>
      </c>
      <c r="B5097" t="s">
        <v>2</v>
      </c>
      <c r="C5097" t="s">
        <v>3</v>
      </c>
      <c r="D5097" t="s">
        <v>116</v>
      </c>
      <c r="E5097" t="s">
        <v>525</v>
      </c>
      <c r="F5097" t="str">
        <f t="shared" si="396"/>
        <v>贵港市兴趣生活</v>
      </c>
      <c r="G5097" t="s">
        <v>88</v>
      </c>
      <c r="H5097" t="s">
        <v>402</v>
      </c>
      <c r="I5097" t="s">
        <v>68</v>
      </c>
      <c r="J5097">
        <v>47</v>
      </c>
      <c r="K5097">
        <v>0</v>
      </c>
      <c r="L5097" s="13">
        <f>VLOOKUP(C5097,'渗透率、续签率'!B:C,2,0)</f>
        <v>0.52100000000000002</v>
      </c>
      <c r="M5097" s="6">
        <v>0</v>
      </c>
      <c r="N5097">
        <v>3</v>
      </c>
      <c r="O5097">
        <v>0</v>
      </c>
      <c r="P5097" s="6">
        <v>0</v>
      </c>
      <c r="Q5097" s="13">
        <v>0</v>
      </c>
      <c r="R5097" s="13">
        <v>0</v>
      </c>
      <c r="S5097" s="31">
        <v>28</v>
      </c>
      <c r="T5097" s="6">
        <f>VLOOKUP(E5097,'参数设置&amp;汇总'!S:U,3,0)</f>
        <v>1.1090400745573159E-2</v>
      </c>
      <c r="U5097" s="78">
        <f t="shared" si="395"/>
        <v>3.3271202236719477E-2</v>
      </c>
      <c r="V5097" s="13">
        <v>0.85000000000000009</v>
      </c>
      <c r="W5097" s="78">
        <f t="shared" si="397"/>
        <v>3.9142590866728791E-2</v>
      </c>
      <c r="X5097" s="1">
        <f>VLOOKUP(E5097,'渗透率、续签率'!AG:AJ,4,0)</f>
        <v>10037.5</v>
      </c>
      <c r="Y5097" s="1">
        <f t="shared" si="398"/>
        <v>392.89375582479022</v>
      </c>
      <c r="Z5097">
        <v>0</v>
      </c>
      <c r="AA5097" s="89">
        <f t="shared" si="399"/>
        <v>30112.5</v>
      </c>
      <c r="AH5097" s="37"/>
      <c r="AI5097" s="37"/>
      <c r="AJ5097" s="1"/>
      <c r="AK5097" s="37"/>
    </row>
    <row r="5098" spans="1:37" hidden="1">
      <c r="A5098" t="s">
        <v>64</v>
      </c>
      <c r="B5098" t="s">
        <v>2</v>
      </c>
      <c r="C5098" t="s">
        <v>3</v>
      </c>
      <c r="D5098" t="s">
        <v>116</v>
      </c>
      <c r="E5098" t="s">
        <v>525</v>
      </c>
      <c r="F5098" t="str">
        <f t="shared" si="396"/>
        <v>贵阳市兴趣生活</v>
      </c>
      <c r="G5098" t="s">
        <v>167</v>
      </c>
      <c r="H5098" t="s">
        <v>403</v>
      </c>
      <c r="I5098" t="s">
        <v>70</v>
      </c>
      <c r="J5098">
        <v>92</v>
      </c>
      <c r="K5098">
        <v>1</v>
      </c>
      <c r="L5098" s="13">
        <f>VLOOKUP(C5098,'渗透率、续签率'!B:C,2,0)</f>
        <v>0.52100000000000002</v>
      </c>
      <c r="M5098" s="6">
        <v>0.01</v>
      </c>
      <c r="N5098">
        <v>30</v>
      </c>
      <c r="O5098">
        <v>1</v>
      </c>
      <c r="P5098" s="6">
        <v>0.03</v>
      </c>
      <c r="Q5098" s="13">
        <v>7.9000000000000001E-2</v>
      </c>
      <c r="R5098" s="13">
        <v>0</v>
      </c>
      <c r="S5098" s="31">
        <v>141</v>
      </c>
      <c r="T5098" s="6">
        <f>VLOOKUP(E5098,'参数设置&amp;汇总'!S:U,3,0)</f>
        <v>1.1090400745573159E-2</v>
      </c>
      <c r="U5098" s="78">
        <f t="shared" si="395"/>
        <v>1</v>
      </c>
      <c r="V5098" s="13">
        <v>0.85000000000000009</v>
      </c>
      <c r="W5098" s="78">
        <f t="shared" si="397"/>
        <v>0.56352941176470583</v>
      </c>
      <c r="X5098" s="1">
        <f>VLOOKUP(E5098,'渗透率、续签率'!AG:AJ,4,0)</f>
        <v>10037.5</v>
      </c>
      <c r="Y5098" s="1">
        <f t="shared" si="398"/>
        <v>5656.4264705882351</v>
      </c>
      <c r="Z5098">
        <v>10</v>
      </c>
      <c r="AA5098" s="89">
        <f t="shared" si="399"/>
        <v>301125</v>
      </c>
      <c r="AH5098" s="37"/>
      <c r="AI5098" s="37"/>
    </row>
    <row r="5099" spans="1:37" hidden="1">
      <c r="A5099" t="s">
        <v>64</v>
      </c>
      <c r="B5099" t="s">
        <v>2</v>
      </c>
      <c r="C5099" t="s">
        <v>3</v>
      </c>
      <c r="D5099" t="s">
        <v>116</v>
      </c>
      <c r="E5099" t="s">
        <v>525</v>
      </c>
      <c r="F5099" t="str">
        <f t="shared" si="396"/>
        <v>贺州市兴趣生活</v>
      </c>
      <c r="G5099" t="s">
        <v>88</v>
      </c>
      <c r="H5099" t="s">
        <v>404</v>
      </c>
      <c r="I5099" t="s">
        <v>68</v>
      </c>
      <c r="J5099">
        <v>30</v>
      </c>
      <c r="K5099">
        <v>0</v>
      </c>
      <c r="L5099" s="13">
        <f>VLOOKUP(C5099,'渗透率、续签率'!B:C,2,0)</f>
        <v>0.52100000000000002</v>
      </c>
      <c r="M5099" s="6">
        <v>0</v>
      </c>
      <c r="N5099">
        <v>1</v>
      </c>
      <c r="O5099">
        <v>0</v>
      </c>
      <c r="P5099" s="6">
        <v>0</v>
      </c>
      <c r="Q5099" s="13">
        <v>0</v>
      </c>
      <c r="R5099" s="13">
        <v>0</v>
      </c>
      <c r="S5099" s="31">
        <v>11</v>
      </c>
      <c r="T5099" s="6">
        <f>VLOOKUP(E5099,'参数设置&amp;汇总'!S:U,3,0)</f>
        <v>1.1090400745573159E-2</v>
      </c>
      <c r="U5099" s="78">
        <f t="shared" si="395"/>
        <v>1.1090400745573159E-2</v>
      </c>
      <c r="V5099" s="13">
        <v>0.85000000000000009</v>
      </c>
      <c r="W5099" s="78">
        <f t="shared" si="397"/>
        <v>1.3047530288909598E-2</v>
      </c>
      <c r="X5099" s="1">
        <f>VLOOKUP(E5099,'渗透率、续签率'!AG:AJ,4,0)</f>
        <v>10037.5</v>
      </c>
      <c r="Y5099" s="1">
        <f t="shared" si="398"/>
        <v>130.96458527493007</v>
      </c>
      <c r="Z5099">
        <v>0</v>
      </c>
      <c r="AA5099" s="89">
        <f t="shared" si="399"/>
        <v>10037.5</v>
      </c>
      <c r="AK5099" s="37"/>
    </row>
    <row r="5100" spans="1:37" hidden="1">
      <c r="A5100" t="s">
        <v>64</v>
      </c>
      <c r="B5100" t="s">
        <v>2</v>
      </c>
      <c r="C5100" t="s">
        <v>3</v>
      </c>
      <c r="D5100" t="s">
        <v>116</v>
      </c>
      <c r="E5100" t="s">
        <v>525</v>
      </c>
      <c r="F5100" t="str">
        <f t="shared" si="396"/>
        <v>资阳市兴趣生活</v>
      </c>
      <c r="G5100" t="s">
        <v>77</v>
      </c>
      <c r="H5100" t="s">
        <v>405</v>
      </c>
      <c r="I5100" t="s">
        <v>70</v>
      </c>
      <c r="J5100">
        <v>16</v>
      </c>
      <c r="K5100">
        <v>0</v>
      </c>
      <c r="L5100" s="13">
        <f>VLOOKUP(C5100,'渗透率、续签率'!B:C,2,0)</f>
        <v>0.52100000000000002</v>
      </c>
      <c r="M5100" s="6">
        <v>0</v>
      </c>
      <c r="N5100">
        <v>2</v>
      </c>
      <c r="O5100">
        <v>0</v>
      </c>
      <c r="P5100" s="6">
        <v>0</v>
      </c>
      <c r="Q5100" s="13">
        <v>0</v>
      </c>
      <c r="R5100" s="13">
        <v>0</v>
      </c>
      <c r="S5100" s="31">
        <v>13</v>
      </c>
      <c r="T5100" s="6">
        <f>VLOOKUP(E5100,'参数设置&amp;汇总'!S:U,3,0)</f>
        <v>1.1090400745573159E-2</v>
      </c>
      <c r="U5100" s="78">
        <f t="shared" si="395"/>
        <v>2.2180801491146318E-2</v>
      </c>
      <c r="V5100" s="13">
        <v>0.85000000000000009</v>
      </c>
      <c r="W5100" s="78">
        <f t="shared" si="397"/>
        <v>2.6095060577819195E-2</v>
      </c>
      <c r="X5100" s="1">
        <f>VLOOKUP(E5100,'渗透率、续签率'!AG:AJ,4,0)</f>
        <v>10037.5</v>
      </c>
      <c r="Y5100" s="1">
        <f t="shared" si="398"/>
        <v>261.92917054986015</v>
      </c>
      <c r="Z5100">
        <v>0</v>
      </c>
      <c r="AA5100" s="89">
        <f t="shared" si="399"/>
        <v>20075</v>
      </c>
      <c r="AH5100" s="37"/>
      <c r="AI5100" s="37"/>
      <c r="AK5100" s="37"/>
    </row>
    <row r="5101" spans="1:37" hidden="1">
      <c r="A5101" t="s">
        <v>64</v>
      </c>
      <c r="B5101" t="s">
        <v>2</v>
      </c>
      <c r="C5101" t="s">
        <v>3</v>
      </c>
      <c r="D5101" t="s">
        <v>116</v>
      </c>
      <c r="E5101" t="s">
        <v>525</v>
      </c>
      <c r="F5101" t="str">
        <f t="shared" si="396"/>
        <v>赣州市兴趣生活</v>
      </c>
      <c r="G5101" t="s">
        <v>90</v>
      </c>
      <c r="H5101" t="s">
        <v>406</v>
      </c>
      <c r="I5101" t="s">
        <v>68</v>
      </c>
      <c r="J5101">
        <v>109</v>
      </c>
      <c r="K5101">
        <v>0</v>
      </c>
      <c r="L5101" s="13">
        <f>VLOOKUP(C5101,'渗透率、续签率'!B:C,2,0)</f>
        <v>0.52100000000000002</v>
      </c>
      <c r="M5101" s="6">
        <v>0</v>
      </c>
      <c r="N5101">
        <v>14</v>
      </c>
      <c r="O5101">
        <v>0</v>
      </c>
      <c r="P5101" s="6">
        <v>0</v>
      </c>
      <c r="Q5101" s="13">
        <v>0</v>
      </c>
      <c r="R5101" s="13">
        <v>0</v>
      </c>
      <c r="S5101" s="31">
        <v>95</v>
      </c>
      <c r="T5101" s="6">
        <f>VLOOKUP(E5101,'参数设置&amp;汇总'!S:U,3,0)</f>
        <v>1.1090400745573159E-2</v>
      </c>
      <c r="U5101" s="78">
        <f t="shared" si="395"/>
        <v>0.15526561043802423</v>
      </c>
      <c r="V5101" s="13">
        <v>0.85000000000000009</v>
      </c>
      <c r="W5101" s="78">
        <f t="shared" si="397"/>
        <v>0.18266542404473438</v>
      </c>
      <c r="X5101" s="1">
        <f>VLOOKUP(E5101,'渗透率、续签率'!AG:AJ,4,0)</f>
        <v>10037.5</v>
      </c>
      <c r="Y5101" s="1">
        <f t="shared" si="398"/>
        <v>1833.5041938490212</v>
      </c>
      <c r="Z5101">
        <v>1</v>
      </c>
      <c r="AA5101" s="89">
        <f t="shared" si="399"/>
        <v>140525</v>
      </c>
      <c r="AH5101" s="37"/>
      <c r="AI5101" s="37"/>
      <c r="AK5101" s="37"/>
    </row>
    <row r="5102" spans="1:37" hidden="1">
      <c r="A5102" t="s">
        <v>64</v>
      </c>
      <c r="B5102" t="s">
        <v>2</v>
      </c>
      <c r="C5102" t="s">
        <v>3</v>
      </c>
      <c r="D5102" t="s">
        <v>116</v>
      </c>
      <c r="E5102" t="s">
        <v>525</v>
      </c>
      <c r="F5102" t="str">
        <f t="shared" si="396"/>
        <v>赤峰市兴趣生活</v>
      </c>
      <c r="G5102" t="s">
        <v>142</v>
      </c>
      <c r="H5102" t="s">
        <v>407</v>
      </c>
      <c r="I5102" t="s">
        <v>70</v>
      </c>
      <c r="J5102">
        <v>84</v>
      </c>
      <c r="K5102">
        <v>0</v>
      </c>
      <c r="L5102" s="13">
        <f>VLOOKUP(C5102,'渗透率、续签率'!B:C,2,0)</f>
        <v>0.52100000000000002</v>
      </c>
      <c r="M5102" s="6">
        <v>0</v>
      </c>
      <c r="N5102">
        <v>19</v>
      </c>
      <c r="O5102">
        <v>0</v>
      </c>
      <c r="P5102" s="6">
        <v>0</v>
      </c>
      <c r="Q5102" s="13">
        <v>0</v>
      </c>
      <c r="R5102" s="13">
        <v>0</v>
      </c>
      <c r="S5102" s="31">
        <v>92</v>
      </c>
      <c r="T5102" s="6">
        <f>VLOOKUP(E5102,'参数设置&amp;汇总'!S:U,3,0)</f>
        <v>1.1090400745573159E-2</v>
      </c>
      <c r="U5102" s="78">
        <f t="shared" si="395"/>
        <v>0.21071761416589002</v>
      </c>
      <c r="V5102" s="13">
        <v>0.85000000000000009</v>
      </c>
      <c r="W5102" s="78">
        <f t="shared" si="397"/>
        <v>0.24790307548928237</v>
      </c>
      <c r="X5102" s="1">
        <f>VLOOKUP(E5102,'渗透率、续签率'!AG:AJ,4,0)</f>
        <v>10037.5</v>
      </c>
      <c r="Y5102" s="1">
        <f t="shared" si="398"/>
        <v>2488.327120223672</v>
      </c>
      <c r="Z5102">
        <v>2</v>
      </c>
      <c r="AA5102" s="89">
        <f t="shared" si="399"/>
        <v>190712.5</v>
      </c>
      <c r="AH5102" s="37"/>
      <c r="AI5102" s="37"/>
      <c r="AK5102" s="37"/>
    </row>
    <row r="5103" spans="1:37" hidden="1">
      <c r="A5103" t="s">
        <v>64</v>
      </c>
      <c r="B5103" t="s">
        <v>2</v>
      </c>
      <c r="C5103" t="s">
        <v>3</v>
      </c>
      <c r="D5103" t="s">
        <v>116</v>
      </c>
      <c r="E5103" t="s">
        <v>525</v>
      </c>
      <c r="F5103" t="str">
        <f t="shared" si="396"/>
        <v>辽源市兴趣生活</v>
      </c>
      <c r="G5103" t="s">
        <v>188</v>
      </c>
      <c r="H5103" t="s">
        <v>408</v>
      </c>
      <c r="I5103" t="s">
        <v>70</v>
      </c>
      <c r="J5103">
        <v>15</v>
      </c>
      <c r="K5103">
        <v>0</v>
      </c>
      <c r="L5103" s="13">
        <f>VLOOKUP(C5103,'渗透率、续签率'!B:C,2,0)</f>
        <v>0.52100000000000002</v>
      </c>
      <c r="M5103" s="6">
        <v>0</v>
      </c>
      <c r="N5103">
        <v>0</v>
      </c>
      <c r="O5103">
        <v>0</v>
      </c>
      <c r="P5103" s="6">
        <v>0</v>
      </c>
      <c r="Q5103" s="13">
        <v>0</v>
      </c>
      <c r="R5103" s="13">
        <v>0</v>
      </c>
      <c r="S5103" s="31">
        <v>10</v>
      </c>
      <c r="T5103" s="6">
        <f>VLOOKUP(E5103,'参数设置&amp;汇总'!S:U,3,0)</f>
        <v>1.1090400745573159E-2</v>
      </c>
      <c r="U5103" s="78">
        <f t="shared" si="395"/>
        <v>0</v>
      </c>
      <c r="V5103" s="13">
        <v>0.85000000000000009</v>
      </c>
      <c r="W5103" s="78">
        <f t="shared" si="397"/>
        <v>0</v>
      </c>
      <c r="X5103" s="1">
        <f>VLOOKUP(E5103,'渗透率、续签率'!AG:AJ,4,0)</f>
        <v>10037.5</v>
      </c>
      <c r="Y5103" s="1">
        <f t="shared" si="398"/>
        <v>0</v>
      </c>
      <c r="Z5103">
        <v>0</v>
      </c>
      <c r="AA5103" s="89">
        <f t="shared" si="399"/>
        <v>0</v>
      </c>
      <c r="AH5103" s="37"/>
      <c r="AI5103" s="37"/>
      <c r="AK5103" s="37"/>
    </row>
    <row r="5104" spans="1:37" hidden="1">
      <c r="A5104" t="s">
        <v>64</v>
      </c>
      <c r="B5104" t="s">
        <v>2</v>
      </c>
      <c r="C5104" t="s">
        <v>3</v>
      </c>
      <c r="D5104" t="s">
        <v>116</v>
      </c>
      <c r="E5104" t="s">
        <v>525</v>
      </c>
      <c r="F5104" t="str">
        <f t="shared" si="396"/>
        <v>辽阳市兴趣生活</v>
      </c>
      <c r="G5104" t="s">
        <v>101</v>
      </c>
      <c r="H5104" t="s">
        <v>409</v>
      </c>
      <c r="I5104" t="s">
        <v>70</v>
      </c>
      <c r="J5104">
        <v>34</v>
      </c>
      <c r="K5104">
        <v>0</v>
      </c>
      <c r="L5104" s="13">
        <f>VLOOKUP(C5104,'渗透率、续签率'!B:C,2,0)</f>
        <v>0.52100000000000002</v>
      </c>
      <c r="M5104" s="6">
        <v>0</v>
      </c>
      <c r="N5104">
        <v>13</v>
      </c>
      <c r="O5104">
        <v>0</v>
      </c>
      <c r="P5104" s="6">
        <v>0</v>
      </c>
      <c r="Q5104" s="13">
        <v>0</v>
      </c>
      <c r="R5104" s="13">
        <v>0</v>
      </c>
      <c r="S5104" s="31">
        <v>49</v>
      </c>
      <c r="T5104" s="6">
        <f>VLOOKUP(E5104,'参数设置&amp;汇总'!S:U,3,0)</f>
        <v>1.1090400745573159E-2</v>
      </c>
      <c r="U5104" s="78">
        <f t="shared" si="395"/>
        <v>0.14417520969245107</v>
      </c>
      <c r="V5104" s="13">
        <v>0.85000000000000009</v>
      </c>
      <c r="W5104" s="78">
        <f t="shared" si="397"/>
        <v>0.16961789375582476</v>
      </c>
      <c r="X5104" s="1">
        <f>VLOOKUP(E5104,'渗透率、续签率'!AG:AJ,4,0)</f>
        <v>10037.5</v>
      </c>
      <c r="Y5104" s="1">
        <f t="shared" si="398"/>
        <v>1702.5396085740911</v>
      </c>
      <c r="Z5104">
        <v>0</v>
      </c>
      <c r="AA5104" s="89">
        <f t="shared" si="399"/>
        <v>130487.5</v>
      </c>
      <c r="AH5104" s="37"/>
      <c r="AI5104" s="37"/>
      <c r="AK5104" s="37"/>
    </row>
    <row r="5105" spans="1:37" hidden="1">
      <c r="A5105" t="s">
        <v>64</v>
      </c>
      <c r="B5105" t="s">
        <v>2</v>
      </c>
      <c r="C5105" t="s">
        <v>3</v>
      </c>
      <c r="D5105" t="s">
        <v>116</v>
      </c>
      <c r="E5105" t="s">
        <v>525</v>
      </c>
      <c r="F5105" t="str">
        <f t="shared" si="396"/>
        <v>达州市兴趣生活</v>
      </c>
      <c r="G5105" t="s">
        <v>77</v>
      </c>
      <c r="H5105" t="s">
        <v>410</v>
      </c>
      <c r="I5105" t="s">
        <v>70</v>
      </c>
      <c r="J5105">
        <v>33</v>
      </c>
      <c r="K5105">
        <v>0</v>
      </c>
      <c r="L5105" s="13">
        <f>VLOOKUP(C5105,'渗透率、续签率'!B:C,2,0)</f>
        <v>0.52100000000000002</v>
      </c>
      <c r="M5105" s="6">
        <v>0</v>
      </c>
      <c r="N5105">
        <v>15</v>
      </c>
      <c r="O5105">
        <v>0</v>
      </c>
      <c r="P5105" s="6">
        <v>0</v>
      </c>
      <c r="Q5105" s="13">
        <v>0</v>
      </c>
      <c r="R5105" s="13">
        <v>0</v>
      </c>
      <c r="S5105" s="31">
        <v>43</v>
      </c>
      <c r="T5105" s="6">
        <f>VLOOKUP(E5105,'参数设置&amp;汇总'!S:U,3,0)</f>
        <v>1.1090400745573159E-2</v>
      </c>
      <c r="U5105" s="78">
        <f t="shared" si="395"/>
        <v>0.16635601118359739</v>
      </c>
      <c r="V5105" s="13">
        <v>0.85000000000000009</v>
      </c>
      <c r="W5105" s="78">
        <f t="shared" si="397"/>
        <v>0.19571295433364397</v>
      </c>
      <c r="X5105" s="1">
        <f>VLOOKUP(E5105,'渗透率、续签率'!AG:AJ,4,0)</f>
        <v>10037.5</v>
      </c>
      <c r="Y5105" s="1">
        <f t="shared" si="398"/>
        <v>1964.4687791239514</v>
      </c>
      <c r="Z5105">
        <v>0</v>
      </c>
      <c r="AA5105" s="89">
        <f t="shared" si="399"/>
        <v>150562.5</v>
      </c>
      <c r="AH5105" s="37"/>
      <c r="AI5105" s="37"/>
      <c r="AK5105" s="37"/>
    </row>
    <row r="5106" spans="1:37" hidden="1">
      <c r="A5106" t="s">
        <v>64</v>
      </c>
      <c r="B5106" t="s">
        <v>2</v>
      </c>
      <c r="C5106" t="s">
        <v>3</v>
      </c>
      <c r="D5106" t="s">
        <v>116</v>
      </c>
      <c r="E5106" t="s">
        <v>525</v>
      </c>
      <c r="F5106" t="str">
        <f t="shared" si="396"/>
        <v>运城市兴趣生活</v>
      </c>
      <c r="G5106" t="s">
        <v>134</v>
      </c>
      <c r="H5106" t="s">
        <v>411</v>
      </c>
      <c r="I5106" t="s">
        <v>70</v>
      </c>
      <c r="J5106">
        <v>106</v>
      </c>
      <c r="K5106">
        <v>0</v>
      </c>
      <c r="L5106" s="13">
        <f>VLOOKUP(C5106,'渗透率、续签率'!B:C,2,0)</f>
        <v>0.52100000000000002</v>
      </c>
      <c r="M5106" s="6">
        <v>0</v>
      </c>
      <c r="N5106">
        <v>18</v>
      </c>
      <c r="O5106">
        <v>0</v>
      </c>
      <c r="P5106" s="6">
        <v>0</v>
      </c>
      <c r="Q5106" s="13">
        <v>0</v>
      </c>
      <c r="R5106" s="13">
        <v>0</v>
      </c>
      <c r="S5106" s="31">
        <v>99</v>
      </c>
      <c r="T5106" s="6">
        <f>VLOOKUP(E5106,'参数设置&amp;汇总'!S:U,3,0)</f>
        <v>1.1090400745573159E-2</v>
      </c>
      <c r="U5106" s="78">
        <f t="shared" si="395"/>
        <v>0.19962721342031686</v>
      </c>
      <c r="V5106" s="13">
        <v>0.85000000000000009</v>
      </c>
      <c r="W5106" s="78">
        <f t="shared" si="397"/>
        <v>0.23485554520037275</v>
      </c>
      <c r="X5106" s="1">
        <f>VLOOKUP(E5106,'渗透率、续签率'!AG:AJ,4,0)</f>
        <v>10037.5</v>
      </c>
      <c r="Y5106" s="1">
        <f t="shared" si="398"/>
        <v>2357.3625349487415</v>
      </c>
      <c r="Z5106">
        <v>3</v>
      </c>
      <c r="AA5106" s="89">
        <f t="shared" si="399"/>
        <v>180675</v>
      </c>
      <c r="AH5106" s="37"/>
      <c r="AI5106" s="37"/>
      <c r="AK5106" s="37"/>
    </row>
    <row r="5107" spans="1:37" hidden="1">
      <c r="A5107" t="s">
        <v>64</v>
      </c>
      <c r="B5107" t="s">
        <v>2</v>
      </c>
      <c r="C5107" t="s">
        <v>3</v>
      </c>
      <c r="D5107" t="s">
        <v>116</v>
      </c>
      <c r="E5107" t="s">
        <v>525</v>
      </c>
      <c r="F5107" t="str">
        <f t="shared" si="396"/>
        <v>连云港市兴趣生活</v>
      </c>
      <c r="G5107" t="s">
        <v>73</v>
      </c>
      <c r="H5107" t="s">
        <v>412</v>
      </c>
      <c r="I5107" t="s">
        <v>70</v>
      </c>
      <c r="J5107">
        <v>112</v>
      </c>
      <c r="K5107">
        <v>0</v>
      </c>
      <c r="L5107" s="13">
        <f>VLOOKUP(C5107,'渗透率、续签率'!B:C,2,0)</f>
        <v>0.52100000000000002</v>
      </c>
      <c r="M5107" s="6">
        <v>0</v>
      </c>
      <c r="N5107">
        <v>10</v>
      </c>
      <c r="O5107">
        <v>0</v>
      </c>
      <c r="P5107" s="6">
        <v>0</v>
      </c>
      <c r="Q5107" s="13">
        <v>3.3000000000000002E-2</v>
      </c>
      <c r="R5107" s="13">
        <v>0</v>
      </c>
      <c r="S5107" s="31">
        <v>73</v>
      </c>
      <c r="T5107" s="6">
        <f>VLOOKUP(E5107,'参数设置&amp;汇总'!S:U,3,0)</f>
        <v>1.1090400745573159E-2</v>
      </c>
      <c r="U5107" s="78">
        <f t="shared" si="395"/>
        <v>0.11090400745573159</v>
      </c>
      <c r="V5107" s="13">
        <v>0.85000000000000009</v>
      </c>
      <c r="W5107" s="78">
        <f t="shared" si="397"/>
        <v>0.13047530288909598</v>
      </c>
      <c r="X5107" s="1">
        <f>VLOOKUP(E5107,'渗透率、续签率'!AG:AJ,4,0)</f>
        <v>10037.5</v>
      </c>
      <c r="Y5107" s="1">
        <f t="shared" si="398"/>
        <v>1309.645852749301</v>
      </c>
      <c r="Z5107">
        <v>1</v>
      </c>
      <c r="AA5107" s="89">
        <f t="shared" si="399"/>
        <v>100375</v>
      </c>
      <c r="AH5107" s="37"/>
      <c r="AI5107" s="37"/>
      <c r="AK5107" s="37"/>
    </row>
    <row r="5108" spans="1:37" hidden="1">
      <c r="A5108" t="s">
        <v>64</v>
      </c>
      <c r="B5108" t="s">
        <v>2</v>
      </c>
      <c r="C5108" t="s">
        <v>3</v>
      </c>
      <c r="D5108" t="s">
        <v>116</v>
      </c>
      <c r="E5108" t="s">
        <v>525</v>
      </c>
      <c r="F5108" t="str">
        <f t="shared" si="396"/>
        <v>迪庆藏族自治州兴趣生活</v>
      </c>
      <c r="G5108" t="s">
        <v>99</v>
      </c>
      <c r="H5108" t="s">
        <v>413</v>
      </c>
      <c r="I5108" t="s">
        <v>68</v>
      </c>
      <c r="J5108">
        <v>1</v>
      </c>
      <c r="K5108">
        <v>0</v>
      </c>
      <c r="L5108" s="13">
        <f>VLOOKUP(C5108,'渗透率、续签率'!B:C,2,0)</f>
        <v>0.52100000000000002</v>
      </c>
      <c r="M5108" s="6">
        <v>0</v>
      </c>
      <c r="N5108">
        <v>0</v>
      </c>
      <c r="O5108">
        <v>0</v>
      </c>
      <c r="P5108" s="6">
        <v>0</v>
      </c>
      <c r="Q5108" s="13">
        <v>0</v>
      </c>
      <c r="R5108" s="13">
        <v>0</v>
      </c>
      <c r="S5108" s="31">
        <v>1</v>
      </c>
      <c r="T5108" s="6">
        <f>VLOOKUP(E5108,'参数设置&amp;汇总'!S:U,3,0)</f>
        <v>1.1090400745573159E-2</v>
      </c>
      <c r="U5108" s="78">
        <f t="shared" si="395"/>
        <v>0</v>
      </c>
      <c r="V5108" s="13">
        <v>0.85000000000000009</v>
      </c>
      <c r="W5108" s="78">
        <f t="shared" si="397"/>
        <v>0</v>
      </c>
      <c r="X5108" s="1">
        <f>VLOOKUP(E5108,'渗透率、续签率'!AG:AJ,4,0)</f>
        <v>10037.5</v>
      </c>
      <c r="Y5108" s="1">
        <f t="shared" si="398"/>
        <v>0</v>
      </c>
      <c r="Z5108">
        <v>0</v>
      </c>
      <c r="AA5108" s="89">
        <f t="shared" si="399"/>
        <v>0</v>
      </c>
      <c r="AH5108" s="37"/>
      <c r="AI5108" s="37"/>
      <c r="AJ5108" s="1"/>
      <c r="AK5108" s="37"/>
    </row>
    <row r="5109" spans="1:37" hidden="1">
      <c r="A5109" t="s">
        <v>64</v>
      </c>
      <c r="B5109" t="s">
        <v>2</v>
      </c>
      <c r="C5109" t="s">
        <v>3</v>
      </c>
      <c r="D5109" t="s">
        <v>116</v>
      </c>
      <c r="E5109" t="s">
        <v>525</v>
      </c>
      <c r="F5109" t="str">
        <f t="shared" si="396"/>
        <v>通化市兴趣生活</v>
      </c>
      <c r="G5109" t="s">
        <v>188</v>
      </c>
      <c r="H5109" t="s">
        <v>414</v>
      </c>
      <c r="I5109" t="s">
        <v>70</v>
      </c>
      <c r="J5109">
        <v>19</v>
      </c>
      <c r="K5109">
        <v>0</v>
      </c>
      <c r="L5109" s="13">
        <f>VLOOKUP(C5109,'渗透率、续签率'!B:C,2,0)</f>
        <v>0.52100000000000002</v>
      </c>
      <c r="M5109" s="6">
        <v>0</v>
      </c>
      <c r="N5109">
        <v>3</v>
      </c>
      <c r="O5109">
        <v>0</v>
      </c>
      <c r="P5109" s="6">
        <v>0</v>
      </c>
      <c r="Q5109" s="13">
        <v>0</v>
      </c>
      <c r="R5109" s="13">
        <v>0</v>
      </c>
      <c r="S5109" s="31">
        <v>14</v>
      </c>
      <c r="T5109" s="6">
        <f>VLOOKUP(E5109,'参数设置&amp;汇总'!S:U,3,0)</f>
        <v>1.1090400745573159E-2</v>
      </c>
      <c r="U5109" s="78">
        <f t="shared" si="395"/>
        <v>3.3271202236719477E-2</v>
      </c>
      <c r="V5109" s="13">
        <v>0.85000000000000009</v>
      </c>
      <c r="W5109" s="78">
        <f t="shared" si="397"/>
        <v>3.9142590866728791E-2</v>
      </c>
      <c r="X5109" s="1">
        <f>VLOOKUP(E5109,'渗透率、续签率'!AG:AJ,4,0)</f>
        <v>10037.5</v>
      </c>
      <c r="Y5109" s="1">
        <f t="shared" si="398"/>
        <v>392.89375582479022</v>
      </c>
      <c r="Z5109">
        <v>0</v>
      </c>
      <c r="AA5109" s="89">
        <f t="shared" si="399"/>
        <v>30112.5</v>
      </c>
      <c r="AH5109" s="37"/>
      <c r="AI5109" s="37"/>
      <c r="AK5109" s="37"/>
    </row>
    <row r="5110" spans="1:37" hidden="1">
      <c r="A5110" t="s">
        <v>64</v>
      </c>
      <c r="B5110" t="s">
        <v>2</v>
      </c>
      <c r="C5110" t="s">
        <v>3</v>
      </c>
      <c r="D5110" t="s">
        <v>116</v>
      </c>
      <c r="E5110" t="s">
        <v>525</v>
      </c>
      <c r="F5110" t="str">
        <f t="shared" si="396"/>
        <v>通辽市兴趣生活</v>
      </c>
      <c r="G5110" t="s">
        <v>142</v>
      </c>
      <c r="H5110" t="s">
        <v>415</v>
      </c>
      <c r="I5110" t="s">
        <v>70</v>
      </c>
      <c r="J5110">
        <v>43</v>
      </c>
      <c r="K5110">
        <v>0</v>
      </c>
      <c r="L5110" s="13">
        <f>VLOOKUP(C5110,'渗透率、续签率'!B:C,2,0)</f>
        <v>0.52100000000000002</v>
      </c>
      <c r="M5110" s="6">
        <v>0</v>
      </c>
      <c r="N5110">
        <v>11</v>
      </c>
      <c r="O5110">
        <v>0</v>
      </c>
      <c r="P5110" s="6">
        <v>0</v>
      </c>
      <c r="Q5110" s="13">
        <v>0</v>
      </c>
      <c r="R5110" s="13">
        <v>0</v>
      </c>
      <c r="S5110" s="31">
        <v>47</v>
      </c>
      <c r="T5110" s="6">
        <f>VLOOKUP(E5110,'参数设置&amp;汇总'!S:U,3,0)</f>
        <v>1.1090400745573159E-2</v>
      </c>
      <c r="U5110" s="78">
        <f t="shared" si="395"/>
        <v>0.12199440820130475</v>
      </c>
      <c r="V5110" s="13">
        <v>0.85000000000000009</v>
      </c>
      <c r="W5110" s="78">
        <f t="shared" si="397"/>
        <v>0.14352283317800557</v>
      </c>
      <c r="X5110" s="1">
        <f>VLOOKUP(E5110,'渗透率、续签率'!AG:AJ,4,0)</f>
        <v>10037.5</v>
      </c>
      <c r="Y5110" s="1">
        <f t="shared" si="398"/>
        <v>1440.6104380242309</v>
      </c>
      <c r="Z5110">
        <v>0</v>
      </c>
      <c r="AA5110" s="89">
        <f t="shared" si="399"/>
        <v>110412.5</v>
      </c>
      <c r="AH5110" s="37"/>
      <c r="AI5110" s="37"/>
      <c r="AK5110" s="37"/>
    </row>
    <row r="5111" spans="1:37" hidden="1">
      <c r="A5111" t="s">
        <v>64</v>
      </c>
      <c r="B5111" t="s">
        <v>2</v>
      </c>
      <c r="C5111" t="s">
        <v>3</v>
      </c>
      <c r="D5111" t="s">
        <v>116</v>
      </c>
      <c r="E5111" t="s">
        <v>525</v>
      </c>
      <c r="F5111" t="str">
        <f t="shared" si="396"/>
        <v>遂宁市兴趣生活</v>
      </c>
      <c r="G5111" t="s">
        <v>77</v>
      </c>
      <c r="H5111" t="s">
        <v>416</v>
      </c>
      <c r="I5111" t="s">
        <v>70</v>
      </c>
      <c r="J5111">
        <v>20</v>
      </c>
      <c r="K5111">
        <v>0</v>
      </c>
      <c r="L5111" s="13">
        <f>VLOOKUP(C5111,'渗透率、续签率'!B:C,2,0)</f>
        <v>0.52100000000000002</v>
      </c>
      <c r="M5111" s="6">
        <v>0</v>
      </c>
      <c r="N5111">
        <v>1</v>
      </c>
      <c r="O5111">
        <v>0</v>
      </c>
      <c r="P5111" s="6">
        <v>0</v>
      </c>
      <c r="Q5111" s="13">
        <v>0</v>
      </c>
      <c r="R5111" s="13">
        <v>0</v>
      </c>
      <c r="S5111" s="31">
        <v>14</v>
      </c>
      <c r="T5111" s="6">
        <f>VLOOKUP(E5111,'参数设置&amp;汇总'!S:U,3,0)</f>
        <v>1.1090400745573159E-2</v>
      </c>
      <c r="U5111" s="78">
        <f t="shared" si="395"/>
        <v>1.1090400745573159E-2</v>
      </c>
      <c r="V5111" s="13">
        <v>0.85000000000000009</v>
      </c>
      <c r="W5111" s="78">
        <f t="shared" si="397"/>
        <v>1.3047530288909598E-2</v>
      </c>
      <c r="X5111" s="1">
        <f>VLOOKUP(E5111,'渗透率、续签率'!AG:AJ,4,0)</f>
        <v>10037.5</v>
      </c>
      <c r="Y5111" s="1">
        <f t="shared" si="398"/>
        <v>130.96458527493007</v>
      </c>
      <c r="Z5111">
        <v>0</v>
      </c>
      <c r="AA5111" s="89">
        <f t="shared" si="399"/>
        <v>10037.5</v>
      </c>
      <c r="AH5111" s="37"/>
      <c r="AI5111" s="37"/>
      <c r="AK5111" s="37"/>
    </row>
    <row r="5112" spans="1:37" hidden="1">
      <c r="A5112" t="s">
        <v>64</v>
      </c>
      <c r="B5112" t="s">
        <v>2</v>
      </c>
      <c r="C5112" t="s">
        <v>3</v>
      </c>
      <c r="D5112" t="s">
        <v>116</v>
      </c>
      <c r="E5112" t="s">
        <v>525</v>
      </c>
      <c r="F5112" t="str">
        <f t="shared" si="396"/>
        <v>遵义市兴趣生活</v>
      </c>
      <c r="G5112" t="s">
        <v>167</v>
      </c>
      <c r="H5112" t="s">
        <v>417</v>
      </c>
      <c r="I5112" t="s">
        <v>70</v>
      </c>
      <c r="J5112">
        <v>76</v>
      </c>
      <c r="K5112">
        <v>0</v>
      </c>
      <c r="L5112" s="13">
        <f>VLOOKUP(C5112,'渗透率、续签率'!B:C,2,0)</f>
        <v>0.52100000000000002</v>
      </c>
      <c r="M5112" s="6">
        <v>0</v>
      </c>
      <c r="N5112">
        <v>7</v>
      </c>
      <c r="O5112">
        <v>0</v>
      </c>
      <c r="P5112" s="6">
        <v>0</v>
      </c>
      <c r="Q5112" s="13">
        <v>0</v>
      </c>
      <c r="R5112" s="13">
        <v>0</v>
      </c>
      <c r="S5112" s="31">
        <v>53</v>
      </c>
      <c r="T5112" s="6">
        <f>VLOOKUP(E5112,'参数设置&amp;汇总'!S:U,3,0)</f>
        <v>1.1090400745573159E-2</v>
      </c>
      <c r="U5112" s="78">
        <f t="shared" si="395"/>
        <v>7.7632805219012113E-2</v>
      </c>
      <c r="V5112" s="13">
        <v>0.85000000000000009</v>
      </c>
      <c r="W5112" s="78">
        <f t="shared" si="397"/>
        <v>9.1332712022367188E-2</v>
      </c>
      <c r="X5112" s="1">
        <f>VLOOKUP(E5112,'渗透率、续签率'!AG:AJ,4,0)</f>
        <v>10037.5</v>
      </c>
      <c r="Y5112" s="1">
        <f t="shared" si="398"/>
        <v>916.75209692451062</v>
      </c>
      <c r="Z5112">
        <v>0</v>
      </c>
      <c r="AA5112" s="89">
        <f t="shared" si="399"/>
        <v>70262.5</v>
      </c>
      <c r="AH5112" s="37"/>
      <c r="AI5112" s="37"/>
      <c r="AK5112" s="37"/>
    </row>
    <row r="5113" spans="1:37" hidden="1">
      <c r="A5113" t="s">
        <v>64</v>
      </c>
      <c r="B5113" t="s">
        <v>2</v>
      </c>
      <c r="C5113" t="s">
        <v>3</v>
      </c>
      <c r="D5113" t="s">
        <v>116</v>
      </c>
      <c r="E5113" t="s">
        <v>525</v>
      </c>
      <c r="F5113" t="str">
        <f t="shared" si="396"/>
        <v>邢台市兴趣生活</v>
      </c>
      <c r="G5113" t="s">
        <v>159</v>
      </c>
      <c r="H5113" t="s">
        <v>418</v>
      </c>
      <c r="I5113" t="s">
        <v>70</v>
      </c>
      <c r="J5113">
        <v>103</v>
      </c>
      <c r="K5113">
        <v>0</v>
      </c>
      <c r="L5113" s="13">
        <f>VLOOKUP(C5113,'渗透率、续签率'!B:C,2,0)</f>
        <v>0.52100000000000002</v>
      </c>
      <c r="M5113" s="6">
        <v>0</v>
      </c>
      <c r="N5113">
        <v>40</v>
      </c>
      <c r="O5113">
        <v>0</v>
      </c>
      <c r="P5113" s="6">
        <v>0</v>
      </c>
      <c r="Q5113" s="13">
        <v>0</v>
      </c>
      <c r="R5113" s="13">
        <v>0</v>
      </c>
      <c r="S5113" s="31">
        <v>166</v>
      </c>
      <c r="T5113" s="6">
        <f>VLOOKUP(E5113,'参数设置&amp;汇总'!S:U,3,0)</f>
        <v>1.1090400745573159E-2</v>
      </c>
      <c r="U5113" s="78">
        <f t="shared" si="395"/>
        <v>0.44361602982292636</v>
      </c>
      <c r="V5113" s="13">
        <v>0.85000000000000009</v>
      </c>
      <c r="W5113" s="78">
        <f t="shared" si="397"/>
        <v>0.52190121155638391</v>
      </c>
      <c r="X5113" s="1">
        <f>VLOOKUP(E5113,'渗透率、续签率'!AG:AJ,4,0)</f>
        <v>10037.5</v>
      </c>
      <c r="Y5113" s="1">
        <f t="shared" si="398"/>
        <v>5238.5834109972038</v>
      </c>
      <c r="Z5113">
        <v>2</v>
      </c>
      <c r="AA5113" s="89">
        <f t="shared" si="399"/>
        <v>401500</v>
      </c>
      <c r="AH5113" s="37"/>
      <c r="AI5113" s="37"/>
      <c r="AK5113" s="37"/>
    </row>
    <row r="5114" spans="1:37" hidden="1">
      <c r="A5114" t="s">
        <v>64</v>
      </c>
      <c r="B5114" t="s">
        <v>2</v>
      </c>
      <c r="C5114" t="s">
        <v>3</v>
      </c>
      <c r="D5114" t="s">
        <v>116</v>
      </c>
      <c r="E5114" t="s">
        <v>525</v>
      </c>
      <c r="F5114" t="str">
        <f t="shared" si="396"/>
        <v>那曲市兴趣生活</v>
      </c>
      <c r="G5114" t="s">
        <v>237</v>
      </c>
      <c r="H5114" t="s">
        <v>419</v>
      </c>
      <c r="I5114" t="s">
        <v>57</v>
      </c>
      <c r="J5114">
        <v>0</v>
      </c>
      <c r="K5114">
        <v>0</v>
      </c>
      <c r="L5114" s="13">
        <f>VLOOKUP(C5114,'渗透率、续签率'!B:C,2,0)</f>
        <v>0.52100000000000002</v>
      </c>
      <c r="M5114" s="6">
        <v>0</v>
      </c>
      <c r="N5114">
        <v>0</v>
      </c>
      <c r="O5114">
        <v>0</v>
      </c>
      <c r="P5114" s="6">
        <v>0</v>
      </c>
      <c r="Q5114" s="13">
        <v>0</v>
      </c>
      <c r="R5114" s="13">
        <v>0</v>
      </c>
      <c r="S5114" s="31">
        <v>0</v>
      </c>
      <c r="T5114" s="6">
        <f>VLOOKUP(E5114,'参数设置&amp;汇总'!S:U,3,0)</f>
        <v>1.1090400745573159E-2</v>
      </c>
      <c r="U5114" s="78">
        <f t="shared" si="395"/>
        <v>0</v>
      </c>
      <c r="V5114" s="13">
        <v>0.85000000000000009</v>
      </c>
      <c r="W5114" s="78">
        <f t="shared" si="397"/>
        <v>0</v>
      </c>
      <c r="X5114" s="1">
        <f>VLOOKUP(E5114,'渗透率、续签率'!AG:AJ,4,0)</f>
        <v>10037.5</v>
      </c>
      <c r="Y5114" s="1">
        <f t="shared" si="398"/>
        <v>0</v>
      </c>
      <c r="Z5114">
        <v>0</v>
      </c>
      <c r="AA5114" s="89">
        <f t="shared" si="399"/>
        <v>0</v>
      </c>
      <c r="AH5114" s="37"/>
      <c r="AI5114" s="37"/>
      <c r="AK5114" s="37"/>
    </row>
    <row r="5115" spans="1:37" hidden="1">
      <c r="A5115" t="s">
        <v>64</v>
      </c>
      <c r="B5115" t="s">
        <v>2</v>
      </c>
      <c r="C5115" t="s">
        <v>3</v>
      </c>
      <c r="D5115" t="s">
        <v>116</v>
      </c>
      <c r="E5115" t="s">
        <v>525</v>
      </c>
      <c r="F5115" t="str">
        <f t="shared" si="396"/>
        <v>邯郸市兴趣生活</v>
      </c>
      <c r="G5115" t="s">
        <v>159</v>
      </c>
      <c r="H5115" t="s">
        <v>420</v>
      </c>
      <c r="I5115" t="s">
        <v>70</v>
      </c>
      <c r="J5115">
        <v>88</v>
      </c>
      <c r="K5115">
        <v>0</v>
      </c>
      <c r="L5115" s="13">
        <f>VLOOKUP(C5115,'渗透率、续签率'!B:C,2,0)</f>
        <v>0.52100000000000002</v>
      </c>
      <c r="M5115" s="6">
        <v>0</v>
      </c>
      <c r="N5115">
        <v>25</v>
      </c>
      <c r="O5115">
        <v>0</v>
      </c>
      <c r="P5115" s="6">
        <v>0</v>
      </c>
      <c r="Q5115" s="13">
        <v>0</v>
      </c>
      <c r="R5115" s="13">
        <v>0</v>
      </c>
      <c r="S5115" s="31">
        <v>121</v>
      </c>
      <c r="T5115" s="6">
        <f>VLOOKUP(E5115,'参数设置&amp;汇总'!S:U,3,0)</f>
        <v>1.1090400745573159E-2</v>
      </c>
      <c r="U5115" s="78">
        <f t="shared" si="395"/>
        <v>0.27726001863932898</v>
      </c>
      <c r="V5115" s="13">
        <v>0.85000000000000009</v>
      </c>
      <c r="W5115" s="78">
        <f t="shared" si="397"/>
        <v>0.32618825722273992</v>
      </c>
      <c r="X5115" s="1">
        <f>VLOOKUP(E5115,'渗透率、续签率'!AG:AJ,4,0)</f>
        <v>10037.5</v>
      </c>
      <c r="Y5115" s="1">
        <f t="shared" si="398"/>
        <v>3274.1146318732522</v>
      </c>
      <c r="Z5115">
        <v>2</v>
      </c>
      <c r="AA5115" s="89">
        <f t="shared" si="399"/>
        <v>250937.5</v>
      </c>
      <c r="AH5115" s="37"/>
      <c r="AI5115" s="37"/>
      <c r="AK5115" s="37"/>
    </row>
    <row r="5116" spans="1:37" hidden="1">
      <c r="A5116" t="s">
        <v>64</v>
      </c>
      <c r="B5116" t="s">
        <v>2</v>
      </c>
      <c r="C5116" t="s">
        <v>3</v>
      </c>
      <c r="D5116" t="s">
        <v>116</v>
      </c>
      <c r="E5116" t="s">
        <v>525</v>
      </c>
      <c r="F5116" t="str">
        <f t="shared" si="396"/>
        <v>邵阳市兴趣生活</v>
      </c>
      <c r="G5116" t="s">
        <v>113</v>
      </c>
      <c r="H5116" t="s">
        <v>421</v>
      </c>
      <c r="I5116" t="s">
        <v>68</v>
      </c>
      <c r="J5116">
        <v>69</v>
      </c>
      <c r="K5116">
        <v>0</v>
      </c>
      <c r="L5116" s="13">
        <f>VLOOKUP(C5116,'渗透率、续签率'!B:C,2,0)</f>
        <v>0.52100000000000002</v>
      </c>
      <c r="M5116" s="6">
        <v>0</v>
      </c>
      <c r="N5116">
        <v>21</v>
      </c>
      <c r="O5116">
        <v>0</v>
      </c>
      <c r="P5116" s="6">
        <v>0</v>
      </c>
      <c r="Q5116" s="13">
        <v>0</v>
      </c>
      <c r="R5116" s="13">
        <v>0</v>
      </c>
      <c r="S5116" s="31">
        <v>93</v>
      </c>
      <c r="T5116" s="6">
        <f>VLOOKUP(E5116,'参数设置&amp;汇总'!S:U,3,0)</f>
        <v>1.1090400745573159E-2</v>
      </c>
      <c r="U5116" s="78">
        <f t="shared" si="395"/>
        <v>0.23289841565703634</v>
      </c>
      <c r="V5116" s="13">
        <v>0.85000000000000009</v>
      </c>
      <c r="W5116" s="78">
        <f t="shared" si="397"/>
        <v>0.27399813606710155</v>
      </c>
      <c r="X5116" s="1">
        <f>VLOOKUP(E5116,'渗透率、续签率'!AG:AJ,4,0)</f>
        <v>10037.5</v>
      </c>
      <c r="Y5116" s="1">
        <f t="shared" si="398"/>
        <v>2750.2562907735319</v>
      </c>
      <c r="Z5116">
        <v>0</v>
      </c>
      <c r="AA5116" s="89">
        <f t="shared" si="399"/>
        <v>210787.5</v>
      </c>
      <c r="AH5116" s="37"/>
      <c r="AI5116" s="37"/>
      <c r="AJ5116" s="1"/>
      <c r="AK5116" s="37"/>
    </row>
    <row r="5117" spans="1:37" hidden="1">
      <c r="A5117" t="s">
        <v>64</v>
      </c>
      <c r="B5117" t="s">
        <v>2</v>
      </c>
      <c r="C5117" t="s">
        <v>3</v>
      </c>
      <c r="D5117" t="s">
        <v>116</v>
      </c>
      <c r="E5117" t="s">
        <v>525</v>
      </c>
      <c r="F5117" t="str">
        <f t="shared" si="396"/>
        <v>郴州市兴趣生活</v>
      </c>
      <c r="G5117" t="s">
        <v>113</v>
      </c>
      <c r="H5117" t="s">
        <v>422</v>
      </c>
      <c r="I5117" t="s">
        <v>68</v>
      </c>
      <c r="J5117">
        <v>39</v>
      </c>
      <c r="K5117">
        <v>0</v>
      </c>
      <c r="L5117" s="13">
        <f>VLOOKUP(C5117,'渗透率、续签率'!B:C,2,0)</f>
        <v>0.52100000000000002</v>
      </c>
      <c r="M5117" s="6">
        <v>0</v>
      </c>
      <c r="N5117">
        <v>3</v>
      </c>
      <c r="O5117">
        <v>0</v>
      </c>
      <c r="P5117" s="6">
        <v>0</v>
      </c>
      <c r="Q5117" s="13">
        <v>0</v>
      </c>
      <c r="R5117" s="13">
        <v>0</v>
      </c>
      <c r="S5117" s="31">
        <v>36</v>
      </c>
      <c r="T5117" s="6">
        <f>VLOOKUP(E5117,'参数设置&amp;汇总'!S:U,3,0)</f>
        <v>1.1090400745573159E-2</v>
      </c>
      <c r="U5117" s="78">
        <f t="shared" si="395"/>
        <v>3.3271202236719477E-2</v>
      </c>
      <c r="V5117" s="13">
        <v>0.85000000000000009</v>
      </c>
      <c r="W5117" s="78">
        <f t="shared" si="397"/>
        <v>3.9142590866728791E-2</v>
      </c>
      <c r="X5117" s="1">
        <f>VLOOKUP(E5117,'渗透率、续签率'!AG:AJ,4,0)</f>
        <v>10037.5</v>
      </c>
      <c r="Y5117" s="1">
        <f t="shared" si="398"/>
        <v>392.89375582479022</v>
      </c>
      <c r="Z5117">
        <v>0</v>
      </c>
      <c r="AA5117" s="89">
        <f t="shared" si="399"/>
        <v>30112.5</v>
      </c>
      <c r="AH5117" s="37"/>
      <c r="AI5117" s="37"/>
      <c r="AK5117" s="37"/>
    </row>
    <row r="5118" spans="1:37" hidden="1">
      <c r="A5118" t="s">
        <v>64</v>
      </c>
      <c r="B5118" t="s">
        <v>2</v>
      </c>
      <c r="C5118" t="s">
        <v>3</v>
      </c>
      <c r="D5118" t="s">
        <v>116</v>
      </c>
      <c r="E5118" t="s">
        <v>525</v>
      </c>
      <c r="F5118" t="str">
        <f t="shared" si="396"/>
        <v>鄂尔多斯市兴趣生活</v>
      </c>
      <c r="G5118" t="s">
        <v>142</v>
      </c>
      <c r="H5118" t="s">
        <v>423</v>
      </c>
      <c r="I5118" t="s">
        <v>70</v>
      </c>
      <c r="J5118">
        <v>53</v>
      </c>
      <c r="K5118">
        <v>0</v>
      </c>
      <c r="L5118" s="13">
        <f>VLOOKUP(C5118,'渗透率、续签率'!B:C,2,0)</f>
        <v>0.52100000000000002</v>
      </c>
      <c r="M5118" s="6">
        <v>0</v>
      </c>
      <c r="N5118">
        <v>10</v>
      </c>
      <c r="O5118">
        <v>0</v>
      </c>
      <c r="P5118" s="6">
        <v>0</v>
      </c>
      <c r="Q5118" s="13">
        <v>0</v>
      </c>
      <c r="R5118" s="13">
        <v>0</v>
      </c>
      <c r="S5118" s="31">
        <v>54</v>
      </c>
      <c r="T5118" s="6">
        <f>VLOOKUP(E5118,'参数设置&amp;汇总'!S:U,3,0)</f>
        <v>1.1090400745573159E-2</v>
      </c>
      <c r="U5118" s="78">
        <f t="shared" si="395"/>
        <v>0.11090400745573159</v>
      </c>
      <c r="V5118" s="13">
        <v>0.85000000000000009</v>
      </c>
      <c r="W5118" s="78">
        <f t="shared" si="397"/>
        <v>0.13047530288909598</v>
      </c>
      <c r="X5118" s="1">
        <f>VLOOKUP(E5118,'渗透率、续签率'!AG:AJ,4,0)</f>
        <v>10037.5</v>
      </c>
      <c r="Y5118" s="1">
        <f t="shared" si="398"/>
        <v>1309.645852749301</v>
      </c>
      <c r="Z5118">
        <v>1</v>
      </c>
      <c r="AA5118" s="89">
        <f t="shared" si="399"/>
        <v>100375</v>
      </c>
      <c r="AH5118" s="37"/>
      <c r="AI5118" s="37"/>
      <c r="AJ5118" s="1"/>
      <c r="AK5118" s="37"/>
    </row>
    <row r="5119" spans="1:37" hidden="1">
      <c r="A5119" t="s">
        <v>64</v>
      </c>
      <c r="B5119" t="s">
        <v>2</v>
      </c>
      <c r="C5119" t="s">
        <v>3</v>
      </c>
      <c r="D5119" t="s">
        <v>116</v>
      </c>
      <c r="E5119" t="s">
        <v>525</v>
      </c>
      <c r="F5119" t="str">
        <f t="shared" si="396"/>
        <v>鄂州市兴趣生活</v>
      </c>
      <c r="G5119" t="s">
        <v>81</v>
      </c>
      <c r="H5119" t="s">
        <v>424</v>
      </c>
      <c r="I5119" t="s">
        <v>68</v>
      </c>
      <c r="J5119">
        <v>25</v>
      </c>
      <c r="K5119">
        <v>0</v>
      </c>
      <c r="L5119" s="13">
        <f>VLOOKUP(C5119,'渗透率、续签率'!B:C,2,0)</f>
        <v>0.52100000000000002</v>
      </c>
      <c r="M5119" s="6">
        <v>0</v>
      </c>
      <c r="N5119">
        <v>4</v>
      </c>
      <c r="O5119">
        <v>0</v>
      </c>
      <c r="P5119" s="6">
        <v>0</v>
      </c>
      <c r="Q5119" s="13">
        <v>0</v>
      </c>
      <c r="R5119" s="13">
        <v>0</v>
      </c>
      <c r="S5119" s="31">
        <v>23</v>
      </c>
      <c r="T5119" s="6">
        <f>VLOOKUP(E5119,'参数设置&amp;汇总'!S:U,3,0)</f>
        <v>1.1090400745573159E-2</v>
      </c>
      <c r="U5119" s="78">
        <f t="shared" si="395"/>
        <v>4.4361602982292636E-2</v>
      </c>
      <c r="V5119" s="13">
        <v>0.85000000000000009</v>
      </c>
      <c r="W5119" s="78">
        <f t="shared" si="397"/>
        <v>5.219012115563839E-2</v>
      </c>
      <c r="X5119" s="1">
        <f>VLOOKUP(E5119,'渗透率、续签率'!AG:AJ,4,0)</f>
        <v>10037.5</v>
      </c>
      <c r="Y5119" s="1">
        <f t="shared" si="398"/>
        <v>523.85834109972029</v>
      </c>
      <c r="Z5119">
        <v>0</v>
      </c>
      <c r="AA5119" s="89">
        <f t="shared" si="399"/>
        <v>40150</v>
      </c>
      <c r="AH5119" s="37"/>
      <c r="AI5119" s="37"/>
      <c r="AJ5119" s="1"/>
      <c r="AK5119" s="37"/>
    </row>
    <row r="5120" spans="1:37" hidden="1">
      <c r="A5120" t="s">
        <v>64</v>
      </c>
      <c r="B5120" t="s">
        <v>2</v>
      </c>
      <c r="C5120" t="s">
        <v>3</v>
      </c>
      <c r="D5120" t="s">
        <v>116</v>
      </c>
      <c r="E5120" t="s">
        <v>525</v>
      </c>
      <c r="F5120" t="str">
        <f t="shared" si="396"/>
        <v>酒泉市兴趣生活</v>
      </c>
      <c r="G5120" t="s">
        <v>132</v>
      </c>
      <c r="H5120" t="s">
        <v>425</v>
      </c>
      <c r="I5120" t="s">
        <v>70</v>
      </c>
      <c r="J5120">
        <v>21</v>
      </c>
      <c r="K5120">
        <v>0</v>
      </c>
      <c r="L5120" s="13">
        <f>VLOOKUP(C5120,'渗透率、续签率'!B:C,2,0)</f>
        <v>0.52100000000000002</v>
      </c>
      <c r="M5120" s="6">
        <v>0</v>
      </c>
      <c r="N5120">
        <v>0</v>
      </c>
      <c r="O5120">
        <v>0</v>
      </c>
      <c r="P5120" s="6">
        <v>0</v>
      </c>
      <c r="Q5120" s="13">
        <v>0</v>
      </c>
      <c r="R5120" s="13">
        <v>0</v>
      </c>
      <c r="S5120" s="31">
        <v>16</v>
      </c>
      <c r="T5120" s="6">
        <f>VLOOKUP(E5120,'参数设置&amp;汇总'!S:U,3,0)</f>
        <v>1.1090400745573159E-2</v>
      </c>
      <c r="U5120" s="78">
        <f t="shared" si="395"/>
        <v>0</v>
      </c>
      <c r="V5120" s="13">
        <v>0.85000000000000009</v>
      </c>
      <c r="W5120" s="78">
        <f t="shared" si="397"/>
        <v>0</v>
      </c>
      <c r="X5120" s="1">
        <f>VLOOKUP(E5120,'渗透率、续签率'!AG:AJ,4,0)</f>
        <v>10037.5</v>
      </c>
      <c r="Y5120" s="1">
        <f t="shared" si="398"/>
        <v>0</v>
      </c>
      <c r="Z5120">
        <v>0</v>
      </c>
      <c r="AA5120" s="89">
        <f t="shared" si="399"/>
        <v>0</v>
      </c>
      <c r="AH5120" s="37"/>
      <c r="AI5120" s="37"/>
      <c r="AK5120" s="37"/>
    </row>
    <row r="5121" spans="1:37" hidden="1">
      <c r="A5121" t="s">
        <v>64</v>
      </c>
      <c r="B5121" t="s">
        <v>2</v>
      </c>
      <c r="C5121" t="s">
        <v>3</v>
      </c>
      <c r="D5121" t="s">
        <v>116</v>
      </c>
      <c r="E5121" t="s">
        <v>525</v>
      </c>
      <c r="F5121" t="str">
        <f t="shared" si="396"/>
        <v>金华市兴趣生活</v>
      </c>
      <c r="G5121" t="s">
        <v>79</v>
      </c>
      <c r="H5121" t="s">
        <v>426</v>
      </c>
      <c r="I5121" t="s">
        <v>68</v>
      </c>
      <c r="J5121">
        <v>241</v>
      </c>
      <c r="K5121">
        <v>2</v>
      </c>
      <c r="L5121" s="13">
        <f>VLOOKUP(C5121,'渗透率、续签率'!B:C,2,0)</f>
        <v>0.52100000000000002</v>
      </c>
      <c r="M5121" s="6">
        <v>0.01</v>
      </c>
      <c r="N5121">
        <v>113</v>
      </c>
      <c r="O5121">
        <v>2</v>
      </c>
      <c r="P5121" s="6">
        <v>0.02</v>
      </c>
      <c r="Q5121" s="13">
        <v>4.8000000000000001E-2</v>
      </c>
      <c r="R5121" s="13">
        <v>0</v>
      </c>
      <c r="S5121" s="31">
        <v>535</v>
      </c>
      <c r="T5121" s="6">
        <f>VLOOKUP(E5121,'参数设置&amp;汇总'!S:U,3,0)</f>
        <v>1.1090400745573159E-2</v>
      </c>
      <c r="U5121" s="78">
        <f t="shared" si="395"/>
        <v>2</v>
      </c>
      <c r="V5121" s="13">
        <v>0.85000000000000009</v>
      </c>
      <c r="W5121" s="78">
        <f t="shared" si="397"/>
        <v>1.1270588235294117</v>
      </c>
      <c r="X5121" s="1">
        <f>VLOOKUP(E5121,'渗透率、续签率'!AG:AJ,4,0)</f>
        <v>10037.5</v>
      </c>
      <c r="Y5121" s="1">
        <f t="shared" si="398"/>
        <v>11312.85294117647</v>
      </c>
      <c r="Z5121">
        <v>12</v>
      </c>
      <c r="AA5121" s="89">
        <f t="shared" si="399"/>
        <v>1134237.5</v>
      </c>
      <c r="AH5121" s="37"/>
      <c r="AI5121" s="37"/>
      <c r="AK5121" s="37"/>
    </row>
    <row r="5122" spans="1:37" hidden="1">
      <c r="A5122" t="s">
        <v>64</v>
      </c>
      <c r="B5122" t="s">
        <v>2</v>
      </c>
      <c r="C5122" t="s">
        <v>3</v>
      </c>
      <c r="D5122" t="s">
        <v>116</v>
      </c>
      <c r="E5122" t="s">
        <v>525</v>
      </c>
      <c r="F5122" t="str">
        <f t="shared" si="396"/>
        <v>金昌市兴趣生活</v>
      </c>
      <c r="G5122" t="s">
        <v>132</v>
      </c>
      <c r="H5122" t="s">
        <v>427</v>
      </c>
      <c r="I5122" t="s">
        <v>70</v>
      </c>
      <c r="J5122">
        <v>10</v>
      </c>
      <c r="K5122">
        <v>0</v>
      </c>
      <c r="L5122" s="13">
        <f>VLOOKUP(C5122,'渗透率、续签率'!B:C,2,0)</f>
        <v>0.52100000000000002</v>
      </c>
      <c r="M5122" s="6">
        <v>0</v>
      </c>
      <c r="N5122">
        <v>1</v>
      </c>
      <c r="O5122">
        <v>0</v>
      </c>
      <c r="P5122" s="6">
        <v>0</v>
      </c>
      <c r="Q5122" s="13">
        <v>0</v>
      </c>
      <c r="R5122" s="13">
        <v>0</v>
      </c>
      <c r="S5122" s="31">
        <v>8</v>
      </c>
      <c r="T5122" s="6">
        <f>VLOOKUP(E5122,'参数设置&amp;汇总'!S:U,3,0)</f>
        <v>1.1090400745573159E-2</v>
      </c>
      <c r="U5122" s="78">
        <f t="shared" si="395"/>
        <v>1.1090400745573159E-2</v>
      </c>
      <c r="V5122" s="13">
        <v>0.85000000000000009</v>
      </c>
      <c r="W5122" s="78">
        <f t="shared" si="397"/>
        <v>1.3047530288909598E-2</v>
      </c>
      <c r="X5122" s="1">
        <f>VLOOKUP(E5122,'渗透率、续签率'!AG:AJ,4,0)</f>
        <v>10037.5</v>
      </c>
      <c r="Y5122" s="1">
        <f t="shared" si="398"/>
        <v>130.96458527493007</v>
      </c>
      <c r="Z5122">
        <v>0</v>
      </c>
      <c r="AA5122" s="89">
        <f t="shared" si="399"/>
        <v>10037.5</v>
      </c>
      <c r="AH5122" s="37"/>
      <c r="AI5122" s="37"/>
      <c r="AK5122" s="37"/>
    </row>
    <row r="5123" spans="1:37" hidden="1">
      <c r="A5123" t="s">
        <v>64</v>
      </c>
      <c r="B5123" t="s">
        <v>2</v>
      </c>
      <c r="C5123" t="s">
        <v>3</v>
      </c>
      <c r="D5123" t="s">
        <v>116</v>
      </c>
      <c r="E5123" t="s">
        <v>525</v>
      </c>
      <c r="F5123" t="str">
        <f t="shared" si="396"/>
        <v>钦州市兴趣生活</v>
      </c>
      <c r="G5123" t="s">
        <v>88</v>
      </c>
      <c r="H5123" t="s">
        <v>428</v>
      </c>
      <c r="I5123" t="s">
        <v>68</v>
      </c>
      <c r="J5123">
        <v>40</v>
      </c>
      <c r="K5123">
        <v>0</v>
      </c>
      <c r="L5123" s="13">
        <f>VLOOKUP(C5123,'渗透率、续签率'!B:C,2,0)</f>
        <v>0.52100000000000002</v>
      </c>
      <c r="M5123" s="6">
        <v>0</v>
      </c>
      <c r="N5123">
        <v>11</v>
      </c>
      <c r="O5123">
        <v>0</v>
      </c>
      <c r="P5123" s="6">
        <v>0</v>
      </c>
      <c r="Q5123" s="13">
        <v>0</v>
      </c>
      <c r="R5123" s="13">
        <v>0</v>
      </c>
      <c r="S5123" s="31">
        <v>42</v>
      </c>
      <c r="T5123" s="6">
        <f>VLOOKUP(E5123,'参数设置&amp;汇总'!S:U,3,0)</f>
        <v>1.1090400745573159E-2</v>
      </c>
      <c r="U5123" s="78">
        <f t="shared" ref="U5123:U5186" si="400">IF(T5123*N5123&gt;=O5123,T5123*N5123,O5123)</f>
        <v>0.12199440820130475</v>
      </c>
      <c r="V5123" s="13">
        <v>0.85000000000000009</v>
      </c>
      <c r="W5123" s="78">
        <f t="shared" si="397"/>
        <v>0.14352283317800557</v>
      </c>
      <c r="X5123" s="1">
        <f>VLOOKUP(E5123,'渗透率、续签率'!AG:AJ,4,0)</f>
        <v>10037.5</v>
      </c>
      <c r="Y5123" s="1">
        <f t="shared" si="398"/>
        <v>1440.6104380242309</v>
      </c>
      <c r="Z5123">
        <v>0</v>
      </c>
      <c r="AA5123" s="89">
        <f t="shared" si="399"/>
        <v>110412.5</v>
      </c>
      <c r="AH5123" s="37"/>
      <c r="AI5123" s="37"/>
      <c r="AK5123" s="37"/>
    </row>
    <row r="5124" spans="1:37" hidden="1">
      <c r="A5124" t="s">
        <v>64</v>
      </c>
      <c r="B5124" t="s">
        <v>2</v>
      </c>
      <c r="C5124" t="s">
        <v>3</v>
      </c>
      <c r="D5124" t="s">
        <v>116</v>
      </c>
      <c r="E5124" t="s">
        <v>525</v>
      </c>
      <c r="F5124" t="str">
        <f t="shared" ref="F5124:F5187" si="401">H5124&amp;C5124</f>
        <v>铁岭市兴趣生活</v>
      </c>
      <c r="G5124" t="s">
        <v>101</v>
      </c>
      <c r="H5124" t="s">
        <v>429</v>
      </c>
      <c r="I5124" t="s">
        <v>70</v>
      </c>
      <c r="J5124">
        <v>33</v>
      </c>
      <c r="K5124">
        <v>0</v>
      </c>
      <c r="L5124" s="13">
        <f>VLOOKUP(C5124,'渗透率、续签率'!B:C,2,0)</f>
        <v>0.52100000000000002</v>
      </c>
      <c r="M5124" s="6">
        <v>0</v>
      </c>
      <c r="N5124">
        <v>2</v>
      </c>
      <c r="O5124">
        <v>0</v>
      </c>
      <c r="P5124" s="6">
        <v>0</v>
      </c>
      <c r="Q5124" s="13">
        <v>0</v>
      </c>
      <c r="R5124" s="13">
        <v>0</v>
      </c>
      <c r="S5124" s="31">
        <v>24</v>
      </c>
      <c r="T5124" s="6">
        <f>VLOOKUP(E5124,'参数设置&amp;汇总'!S:U,3,0)</f>
        <v>1.1090400745573159E-2</v>
      </c>
      <c r="U5124" s="78">
        <f t="shared" si="400"/>
        <v>2.2180801491146318E-2</v>
      </c>
      <c r="V5124" s="13">
        <v>0.85000000000000009</v>
      </c>
      <c r="W5124" s="78">
        <f t="shared" ref="W5124:W5187" si="402">(O5124*(1-L5124)+IF((U5124-O5124)&lt;0,0,(U5124-O5124)))/V5124</f>
        <v>2.6095060577819195E-2</v>
      </c>
      <c r="X5124" s="1">
        <f>VLOOKUP(E5124,'渗透率、续签率'!AG:AJ,4,0)</f>
        <v>10037.5</v>
      </c>
      <c r="Y5124" s="1">
        <f t="shared" ref="Y5124:Y5187" si="403">X5124*W5124</f>
        <v>261.92917054986015</v>
      </c>
      <c r="Z5124">
        <v>0</v>
      </c>
      <c r="AA5124" s="89">
        <f t="shared" ref="AA5124:AA5187" si="404">N5124*X5124</f>
        <v>20075</v>
      </c>
      <c r="AH5124" s="37"/>
      <c r="AI5124" s="37"/>
      <c r="AJ5124" s="1"/>
      <c r="AK5124" s="37"/>
    </row>
    <row r="5125" spans="1:37" hidden="1">
      <c r="A5125" t="s">
        <v>64</v>
      </c>
      <c r="B5125" t="s">
        <v>2</v>
      </c>
      <c r="C5125" t="s">
        <v>3</v>
      </c>
      <c r="D5125" t="s">
        <v>116</v>
      </c>
      <c r="E5125" t="s">
        <v>525</v>
      </c>
      <c r="F5125" t="str">
        <f t="shared" si="401"/>
        <v>铁门关市兴趣生活</v>
      </c>
      <c r="G5125" t="s">
        <v>145</v>
      </c>
      <c r="H5125" t="s">
        <v>430</v>
      </c>
      <c r="I5125" t="s">
        <v>70</v>
      </c>
      <c r="J5125">
        <v>0</v>
      </c>
      <c r="K5125">
        <v>0</v>
      </c>
      <c r="L5125" s="13">
        <f>VLOOKUP(C5125,'渗透率、续签率'!B:C,2,0)</f>
        <v>0.52100000000000002</v>
      </c>
      <c r="M5125" s="6">
        <v>0</v>
      </c>
      <c r="N5125">
        <v>0</v>
      </c>
      <c r="O5125">
        <v>0</v>
      </c>
      <c r="P5125" s="6">
        <v>0</v>
      </c>
      <c r="Q5125" s="13">
        <v>0</v>
      </c>
      <c r="R5125" s="13">
        <v>0</v>
      </c>
      <c r="S5125" s="31">
        <v>0</v>
      </c>
      <c r="T5125" s="6">
        <f>VLOOKUP(E5125,'参数设置&amp;汇总'!S:U,3,0)</f>
        <v>1.1090400745573159E-2</v>
      </c>
      <c r="U5125" s="78">
        <f t="shared" si="400"/>
        <v>0</v>
      </c>
      <c r="V5125" s="13">
        <v>0.85000000000000009</v>
      </c>
      <c r="W5125" s="78">
        <f t="shared" si="402"/>
        <v>0</v>
      </c>
      <c r="X5125" s="1">
        <f>VLOOKUP(E5125,'渗透率、续签率'!AG:AJ,4,0)</f>
        <v>10037.5</v>
      </c>
      <c r="Y5125" s="1">
        <f t="shared" si="403"/>
        <v>0</v>
      </c>
      <c r="Z5125">
        <v>0</v>
      </c>
      <c r="AA5125" s="89">
        <f t="shared" si="404"/>
        <v>0</v>
      </c>
      <c r="AH5125" s="37"/>
      <c r="AI5125" s="37"/>
      <c r="AK5125" s="37"/>
    </row>
    <row r="5126" spans="1:37" hidden="1">
      <c r="A5126" t="s">
        <v>64</v>
      </c>
      <c r="B5126" t="s">
        <v>2</v>
      </c>
      <c r="C5126" t="s">
        <v>3</v>
      </c>
      <c r="D5126" t="s">
        <v>116</v>
      </c>
      <c r="E5126" t="s">
        <v>525</v>
      </c>
      <c r="F5126" t="str">
        <f t="shared" si="401"/>
        <v>铜仁市兴趣生活</v>
      </c>
      <c r="G5126" t="s">
        <v>167</v>
      </c>
      <c r="H5126" t="s">
        <v>431</v>
      </c>
      <c r="I5126" t="s">
        <v>70</v>
      </c>
      <c r="J5126">
        <v>21</v>
      </c>
      <c r="K5126">
        <v>0</v>
      </c>
      <c r="L5126" s="13">
        <f>VLOOKUP(C5126,'渗透率、续签率'!B:C,2,0)</f>
        <v>0.52100000000000002</v>
      </c>
      <c r="M5126" s="6">
        <v>0</v>
      </c>
      <c r="N5126">
        <v>3</v>
      </c>
      <c r="O5126">
        <v>0</v>
      </c>
      <c r="P5126" s="6">
        <v>0</v>
      </c>
      <c r="Q5126" s="13">
        <v>7.1999999999999995E-2</v>
      </c>
      <c r="R5126" s="13">
        <v>0</v>
      </c>
      <c r="S5126" s="31">
        <v>14</v>
      </c>
      <c r="T5126" s="6">
        <f>VLOOKUP(E5126,'参数设置&amp;汇总'!S:U,3,0)</f>
        <v>1.1090400745573159E-2</v>
      </c>
      <c r="U5126" s="78">
        <f t="shared" si="400"/>
        <v>3.3271202236719477E-2</v>
      </c>
      <c r="V5126" s="13">
        <v>0.85000000000000009</v>
      </c>
      <c r="W5126" s="78">
        <f t="shared" si="402"/>
        <v>3.9142590866728791E-2</v>
      </c>
      <c r="X5126" s="1">
        <f>VLOOKUP(E5126,'渗透率、续签率'!AG:AJ,4,0)</f>
        <v>10037.5</v>
      </c>
      <c r="Y5126" s="1">
        <f t="shared" si="403"/>
        <v>392.89375582479022</v>
      </c>
      <c r="Z5126">
        <v>0</v>
      </c>
      <c r="AA5126" s="89">
        <f t="shared" si="404"/>
        <v>30112.5</v>
      </c>
      <c r="AH5126" s="37"/>
      <c r="AI5126" s="37"/>
      <c r="AK5126" s="37"/>
    </row>
    <row r="5127" spans="1:37" hidden="1">
      <c r="A5127" t="s">
        <v>64</v>
      </c>
      <c r="B5127" t="s">
        <v>2</v>
      </c>
      <c r="C5127" t="s">
        <v>3</v>
      </c>
      <c r="D5127" t="s">
        <v>116</v>
      </c>
      <c r="E5127" t="s">
        <v>525</v>
      </c>
      <c r="F5127" t="str">
        <f t="shared" si="401"/>
        <v>铜川市兴趣生活</v>
      </c>
      <c r="G5127" t="s">
        <v>108</v>
      </c>
      <c r="H5127" t="s">
        <v>432</v>
      </c>
      <c r="I5127" t="s">
        <v>70</v>
      </c>
      <c r="J5127">
        <v>14</v>
      </c>
      <c r="K5127">
        <v>0</v>
      </c>
      <c r="L5127" s="13">
        <f>VLOOKUP(C5127,'渗透率、续签率'!B:C,2,0)</f>
        <v>0.52100000000000002</v>
      </c>
      <c r="M5127" s="6">
        <v>0</v>
      </c>
      <c r="N5127">
        <v>3</v>
      </c>
      <c r="O5127">
        <v>0</v>
      </c>
      <c r="P5127" s="6">
        <v>0</v>
      </c>
      <c r="Q5127" s="13">
        <v>0</v>
      </c>
      <c r="R5127" s="13">
        <v>0</v>
      </c>
      <c r="S5127" s="31">
        <v>13</v>
      </c>
      <c r="T5127" s="6">
        <f>VLOOKUP(E5127,'参数设置&amp;汇总'!S:U,3,0)</f>
        <v>1.1090400745573159E-2</v>
      </c>
      <c r="U5127" s="78">
        <f t="shared" si="400"/>
        <v>3.3271202236719477E-2</v>
      </c>
      <c r="V5127" s="13">
        <v>0.85000000000000009</v>
      </c>
      <c r="W5127" s="78">
        <f t="shared" si="402"/>
        <v>3.9142590866728791E-2</v>
      </c>
      <c r="X5127" s="1">
        <f>VLOOKUP(E5127,'渗透率、续签率'!AG:AJ,4,0)</f>
        <v>10037.5</v>
      </c>
      <c r="Y5127" s="1">
        <f t="shared" si="403"/>
        <v>392.89375582479022</v>
      </c>
      <c r="Z5127">
        <v>0</v>
      </c>
      <c r="AA5127" s="89">
        <f t="shared" si="404"/>
        <v>30112.5</v>
      </c>
      <c r="AH5127" s="37"/>
      <c r="AI5127" s="37"/>
      <c r="AK5127" s="37"/>
    </row>
    <row r="5128" spans="1:37" hidden="1">
      <c r="A5128" t="s">
        <v>64</v>
      </c>
      <c r="B5128" t="s">
        <v>2</v>
      </c>
      <c r="C5128" t="s">
        <v>3</v>
      </c>
      <c r="D5128" t="s">
        <v>116</v>
      </c>
      <c r="E5128" t="s">
        <v>525</v>
      </c>
      <c r="F5128" t="str">
        <f t="shared" si="401"/>
        <v>铜陵市兴趣生活</v>
      </c>
      <c r="G5128" t="s">
        <v>94</v>
      </c>
      <c r="H5128" t="s">
        <v>433</v>
      </c>
      <c r="I5128" t="s">
        <v>68</v>
      </c>
      <c r="J5128">
        <v>25</v>
      </c>
      <c r="K5128">
        <v>0</v>
      </c>
      <c r="L5128" s="13">
        <f>VLOOKUP(C5128,'渗透率、续签率'!B:C,2,0)</f>
        <v>0.52100000000000002</v>
      </c>
      <c r="M5128" s="6">
        <v>0</v>
      </c>
      <c r="N5128">
        <v>2</v>
      </c>
      <c r="O5128">
        <v>0</v>
      </c>
      <c r="P5128" s="6">
        <v>0</v>
      </c>
      <c r="Q5128" s="13">
        <v>0</v>
      </c>
      <c r="R5128" s="13">
        <v>0</v>
      </c>
      <c r="S5128" s="31">
        <v>20</v>
      </c>
      <c r="T5128" s="6">
        <f>VLOOKUP(E5128,'参数设置&amp;汇总'!S:U,3,0)</f>
        <v>1.1090400745573159E-2</v>
      </c>
      <c r="U5128" s="78">
        <f t="shared" si="400"/>
        <v>2.2180801491146318E-2</v>
      </c>
      <c r="V5128" s="13">
        <v>0.85000000000000009</v>
      </c>
      <c r="W5128" s="78">
        <f t="shared" si="402"/>
        <v>2.6095060577819195E-2</v>
      </c>
      <c r="X5128" s="1">
        <f>VLOOKUP(E5128,'渗透率、续签率'!AG:AJ,4,0)</f>
        <v>10037.5</v>
      </c>
      <c r="Y5128" s="1">
        <f t="shared" si="403"/>
        <v>261.92917054986015</v>
      </c>
      <c r="Z5128">
        <v>0</v>
      </c>
      <c r="AA5128" s="89">
        <f t="shared" si="404"/>
        <v>20075</v>
      </c>
      <c r="AH5128" s="37"/>
      <c r="AI5128" s="37"/>
      <c r="AK5128" s="37"/>
    </row>
    <row r="5129" spans="1:37" hidden="1">
      <c r="A5129" t="s">
        <v>64</v>
      </c>
      <c r="B5129" t="s">
        <v>2</v>
      </c>
      <c r="C5129" t="s">
        <v>3</v>
      </c>
      <c r="D5129" t="s">
        <v>116</v>
      </c>
      <c r="E5129" t="s">
        <v>525</v>
      </c>
      <c r="F5129" t="str">
        <f t="shared" si="401"/>
        <v>银川市兴趣生活</v>
      </c>
      <c r="G5129" t="s">
        <v>129</v>
      </c>
      <c r="H5129" t="s">
        <v>434</v>
      </c>
      <c r="I5129" t="s">
        <v>70</v>
      </c>
      <c r="J5129">
        <v>88</v>
      </c>
      <c r="K5129">
        <v>0</v>
      </c>
      <c r="L5129" s="13">
        <f>VLOOKUP(C5129,'渗透率、续签率'!B:C,2,0)</f>
        <v>0.52100000000000002</v>
      </c>
      <c r="M5129" s="6">
        <v>0</v>
      </c>
      <c r="N5129">
        <v>26</v>
      </c>
      <c r="O5129">
        <v>0</v>
      </c>
      <c r="P5129" s="6">
        <v>0</v>
      </c>
      <c r="Q5129" s="13">
        <v>0.17199999999999999</v>
      </c>
      <c r="R5129" s="13">
        <v>0</v>
      </c>
      <c r="S5129" s="31">
        <v>140</v>
      </c>
      <c r="T5129" s="6">
        <f>VLOOKUP(E5129,'参数设置&amp;汇总'!S:U,3,0)</f>
        <v>1.1090400745573159E-2</v>
      </c>
      <c r="U5129" s="78">
        <f t="shared" si="400"/>
        <v>0.28835041938490213</v>
      </c>
      <c r="V5129" s="13">
        <v>0.85000000000000009</v>
      </c>
      <c r="W5129" s="78">
        <f t="shared" si="402"/>
        <v>0.33923578751164951</v>
      </c>
      <c r="X5129" s="1">
        <f>VLOOKUP(E5129,'渗透率、续签率'!AG:AJ,4,0)</f>
        <v>10037.5</v>
      </c>
      <c r="Y5129" s="1">
        <f t="shared" si="403"/>
        <v>3405.0792171481821</v>
      </c>
      <c r="Z5129">
        <v>1</v>
      </c>
      <c r="AA5129" s="89">
        <f t="shared" si="404"/>
        <v>260975</v>
      </c>
      <c r="AH5129" s="37"/>
      <c r="AI5129" s="37"/>
      <c r="AK5129" s="37"/>
    </row>
    <row r="5130" spans="1:37" hidden="1">
      <c r="A5130" t="s">
        <v>64</v>
      </c>
      <c r="B5130" t="s">
        <v>2</v>
      </c>
      <c r="C5130" t="s">
        <v>3</v>
      </c>
      <c r="D5130" t="s">
        <v>116</v>
      </c>
      <c r="E5130" t="s">
        <v>525</v>
      </c>
      <c r="F5130" t="str">
        <f t="shared" si="401"/>
        <v>锡林郭勒盟兴趣生活</v>
      </c>
      <c r="G5130" t="s">
        <v>142</v>
      </c>
      <c r="H5130" t="s">
        <v>435</v>
      </c>
      <c r="I5130" t="s">
        <v>70</v>
      </c>
      <c r="J5130">
        <v>17</v>
      </c>
      <c r="K5130">
        <v>0</v>
      </c>
      <c r="L5130" s="13">
        <f>VLOOKUP(C5130,'渗透率、续签率'!B:C,2,0)</f>
        <v>0.52100000000000002</v>
      </c>
      <c r="M5130" s="6">
        <v>0</v>
      </c>
      <c r="N5130">
        <v>2</v>
      </c>
      <c r="O5130">
        <v>0</v>
      </c>
      <c r="P5130" s="6">
        <v>0</v>
      </c>
      <c r="Q5130" s="13">
        <v>0.12</v>
      </c>
      <c r="R5130" s="13">
        <v>0</v>
      </c>
      <c r="S5130" s="31">
        <v>14</v>
      </c>
      <c r="T5130" s="6">
        <f>VLOOKUP(E5130,'参数设置&amp;汇总'!S:U,3,0)</f>
        <v>1.1090400745573159E-2</v>
      </c>
      <c r="U5130" s="78">
        <f t="shared" si="400"/>
        <v>2.2180801491146318E-2</v>
      </c>
      <c r="V5130" s="13">
        <v>0.85000000000000009</v>
      </c>
      <c r="W5130" s="78">
        <f t="shared" si="402"/>
        <v>2.6095060577819195E-2</v>
      </c>
      <c r="X5130" s="1">
        <f>VLOOKUP(E5130,'渗透率、续签率'!AG:AJ,4,0)</f>
        <v>10037.5</v>
      </c>
      <c r="Y5130" s="1">
        <f t="shared" si="403"/>
        <v>261.92917054986015</v>
      </c>
      <c r="Z5130">
        <v>0</v>
      </c>
      <c r="AA5130" s="89">
        <f t="shared" si="404"/>
        <v>20075</v>
      </c>
      <c r="AH5130" s="37"/>
      <c r="AI5130" s="37"/>
      <c r="AK5130" s="37"/>
    </row>
    <row r="5131" spans="1:37" hidden="1">
      <c r="A5131" t="s">
        <v>64</v>
      </c>
      <c r="B5131" t="s">
        <v>2</v>
      </c>
      <c r="C5131" t="s">
        <v>3</v>
      </c>
      <c r="D5131" t="s">
        <v>116</v>
      </c>
      <c r="E5131" t="s">
        <v>525</v>
      </c>
      <c r="F5131" t="str">
        <f t="shared" si="401"/>
        <v>锦州市兴趣生活</v>
      </c>
      <c r="G5131" t="s">
        <v>101</v>
      </c>
      <c r="H5131" t="s">
        <v>436</v>
      </c>
      <c r="I5131" t="s">
        <v>70</v>
      </c>
      <c r="J5131">
        <v>50</v>
      </c>
      <c r="K5131">
        <v>0</v>
      </c>
      <c r="L5131" s="13">
        <f>VLOOKUP(C5131,'渗透率、续签率'!B:C,2,0)</f>
        <v>0.52100000000000002</v>
      </c>
      <c r="M5131" s="6">
        <v>0</v>
      </c>
      <c r="N5131">
        <v>7</v>
      </c>
      <c r="O5131">
        <v>0</v>
      </c>
      <c r="P5131" s="6">
        <v>0</v>
      </c>
      <c r="Q5131" s="13">
        <v>0</v>
      </c>
      <c r="R5131" s="13">
        <v>0</v>
      </c>
      <c r="S5131" s="31">
        <v>45</v>
      </c>
      <c r="T5131" s="6">
        <f>VLOOKUP(E5131,'参数设置&amp;汇总'!S:U,3,0)</f>
        <v>1.1090400745573159E-2</v>
      </c>
      <c r="U5131" s="78">
        <f t="shared" si="400"/>
        <v>7.7632805219012113E-2</v>
      </c>
      <c r="V5131" s="13">
        <v>0.85000000000000009</v>
      </c>
      <c r="W5131" s="78">
        <f t="shared" si="402"/>
        <v>9.1332712022367188E-2</v>
      </c>
      <c r="X5131" s="1">
        <f>VLOOKUP(E5131,'渗透率、续签率'!AG:AJ,4,0)</f>
        <v>10037.5</v>
      </c>
      <c r="Y5131" s="1">
        <f t="shared" si="403"/>
        <v>916.75209692451062</v>
      </c>
      <c r="Z5131">
        <v>0</v>
      </c>
      <c r="AA5131" s="89">
        <f t="shared" si="404"/>
        <v>70262.5</v>
      </c>
      <c r="AH5131" s="37"/>
      <c r="AI5131" s="37"/>
      <c r="AK5131" s="37"/>
    </row>
    <row r="5132" spans="1:37" hidden="1">
      <c r="A5132" t="s">
        <v>64</v>
      </c>
      <c r="B5132" t="s">
        <v>2</v>
      </c>
      <c r="C5132" t="s">
        <v>3</v>
      </c>
      <c r="D5132" t="s">
        <v>116</v>
      </c>
      <c r="E5132" t="s">
        <v>525</v>
      </c>
      <c r="F5132" t="str">
        <f t="shared" si="401"/>
        <v>镇江市兴趣生活</v>
      </c>
      <c r="G5132" t="s">
        <v>73</v>
      </c>
      <c r="H5132" t="s">
        <v>437</v>
      </c>
      <c r="I5132" t="s">
        <v>70</v>
      </c>
      <c r="J5132">
        <v>57</v>
      </c>
      <c r="K5132">
        <v>0</v>
      </c>
      <c r="L5132" s="13">
        <f>VLOOKUP(C5132,'渗透率、续签率'!B:C,2,0)</f>
        <v>0.52100000000000002</v>
      </c>
      <c r="M5132" s="6">
        <v>0</v>
      </c>
      <c r="N5132">
        <v>7</v>
      </c>
      <c r="O5132">
        <v>0</v>
      </c>
      <c r="P5132" s="6">
        <v>0</v>
      </c>
      <c r="Q5132" s="13">
        <v>0</v>
      </c>
      <c r="R5132" s="13">
        <v>0</v>
      </c>
      <c r="S5132" s="31">
        <v>40</v>
      </c>
      <c r="T5132" s="6">
        <f>VLOOKUP(E5132,'参数设置&amp;汇总'!S:U,3,0)</f>
        <v>1.1090400745573159E-2</v>
      </c>
      <c r="U5132" s="78">
        <f t="shared" si="400"/>
        <v>7.7632805219012113E-2</v>
      </c>
      <c r="V5132" s="13">
        <v>0.85000000000000009</v>
      </c>
      <c r="W5132" s="78">
        <f t="shared" si="402"/>
        <v>9.1332712022367188E-2</v>
      </c>
      <c r="X5132" s="1">
        <f>VLOOKUP(E5132,'渗透率、续签率'!AG:AJ,4,0)</f>
        <v>10037.5</v>
      </c>
      <c r="Y5132" s="1">
        <f t="shared" si="403"/>
        <v>916.75209692451062</v>
      </c>
      <c r="Z5132">
        <v>1</v>
      </c>
      <c r="AA5132" s="89">
        <f t="shared" si="404"/>
        <v>70262.5</v>
      </c>
      <c r="AH5132" s="37"/>
      <c r="AI5132" s="37"/>
      <c r="AK5132" s="37"/>
    </row>
    <row r="5133" spans="1:37" hidden="1">
      <c r="A5133" t="s">
        <v>64</v>
      </c>
      <c r="B5133" t="s">
        <v>2</v>
      </c>
      <c r="C5133" t="s">
        <v>3</v>
      </c>
      <c r="D5133" t="s">
        <v>116</v>
      </c>
      <c r="E5133" t="s">
        <v>525</v>
      </c>
      <c r="F5133" t="str">
        <f t="shared" si="401"/>
        <v>长春市兴趣生活</v>
      </c>
      <c r="G5133" t="s">
        <v>188</v>
      </c>
      <c r="H5133" t="s">
        <v>438</v>
      </c>
      <c r="I5133" t="s">
        <v>70</v>
      </c>
      <c r="J5133">
        <v>217</v>
      </c>
      <c r="K5133">
        <v>2</v>
      </c>
      <c r="L5133" s="13">
        <f>VLOOKUP(C5133,'渗透率、续签率'!B:C,2,0)</f>
        <v>0.52100000000000002</v>
      </c>
      <c r="M5133" s="6">
        <v>0.01</v>
      </c>
      <c r="N5133">
        <v>87</v>
      </c>
      <c r="O5133">
        <v>2</v>
      </c>
      <c r="P5133" s="6">
        <v>0.02</v>
      </c>
      <c r="Q5133" s="13">
        <v>0.316</v>
      </c>
      <c r="R5133" s="13">
        <v>0.316</v>
      </c>
      <c r="S5133" s="31">
        <v>605</v>
      </c>
      <c r="T5133" s="6">
        <f>VLOOKUP(E5133,'参数设置&amp;汇总'!S:U,3,0)</f>
        <v>1.1090400745573159E-2</v>
      </c>
      <c r="U5133" s="78">
        <f t="shared" si="400"/>
        <v>2</v>
      </c>
      <c r="V5133" s="13">
        <v>0.85000000000000009</v>
      </c>
      <c r="W5133" s="78">
        <f t="shared" si="402"/>
        <v>1.1270588235294117</v>
      </c>
      <c r="X5133" s="1">
        <f>VLOOKUP(E5133,'渗透率、续签率'!AG:AJ,4,0)</f>
        <v>10037.5</v>
      </c>
      <c r="Y5133" s="1">
        <f t="shared" si="403"/>
        <v>11312.85294117647</v>
      </c>
      <c r="Z5133">
        <v>8</v>
      </c>
      <c r="AA5133" s="89">
        <f t="shared" si="404"/>
        <v>873262.5</v>
      </c>
      <c r="AH5133" s="37"/>
      <c r="AI5133" s="37"/>
      <c r="AK5133" s="37"/>
    </row>
    <row r="5134" spans="1:37" hidden="1">
      <c r="A5134" t="s">
        <v>64</v>
      </c>
      <c r="B5134" t="s">
        <v>2</v>
      </c>
      <c r="C5134" t="s">
        <v>3</v>
      </c>
      <c r="D5134" t="s">
        <v>116</v>
      </c>
      <c r="E5134" t="s">
        <v>525</v>
      </c>
      <c r="F5134" t="str">
        <f t="shared" si="401"/>
        <v>长治市兴趣生活</v>
      </c>
      <c r="G5134" t="s">
        <v>134</v>
      </c>
      <c r="H5134" t="s">
        <v>439</v>
      </c>
      <c r="I5134" t="s">
        <v>70</v>
      </c>
      <c r="J5134">
        <v>41</v>
      </c>
      <c r="K5134">
        <v>0</v>
      </c>
      <c r="L5134" s="13">
        <f>VLOOKUP(C5134,'渗透率、续签率'!B:C,2,0)</f>
        <v>0.52100000000000002</v>
      </c>
      <c r="M5134" s="6">
        <v>0</v>
      </c>
      <c r="N5134">
        <v>7</v>
      </c>
      <c r="O5134">
        <v>0</v>
      </c>
      <c r="P5134" s="6">
        <v>0</v>
      </c>
      <c r="Q5134" s="13">
        <v>2.8000000000000001E-2</v>
      </c>
      <c r="R5134" s="13">
        <v>0</v>
      </c>
      <c r="S5134" s="31">
        <v>41</v>
      </c>
      <c r="T5134" s="6">
        <f>VLOOKUP(E5134,'参数设置&amp;汇总'!S:U,3,0)</f>
        <v>1.1090400745573159E-2</v>
      </c>
      <c r="U5134" s="78">
        <f t="shared" si="400"/>
        <v>7.7632805219012113E-2</v>
      </c>
      <c r="V5134" s="13">
        <v>0.85000000000000009</v>
      </c>
      <c r="W5134" s="78">
        <f t="shared" si="402"/>
        <v>9.1332712022367188E-2</v>
      </c>
      <c r="X5134" s="1">
        <f>VLOOKUP(E5134,'渗透率、续签率'!AG:AJ,4,0)</f>
        <v>10037.5</v>
      </c>
      <c r="Y5134" s="1">
        <f t="shared" si="403"/>
        <v>916.75209692451062</v>
      </c>
      <c r="Z5134">
        <v>1</v>
      </c>
      <c r="AA5134" s="89">
        <f t="shared" si="404"/>
        <v>70262.5</v>
      </c>
      <c r="AH5134" s="37"/>
      <c r="AI5134" s="37"/>
      <c r="AK5134" s="37"/>
    </row>
    <row r="5135" spans="1:37" hidden="1">
      <c r="A5135" t="s">
        <v>64</v>
      </c>
      <c r="B5135" t="s">
        <v>2</v>
      </c>
      <c r="C5135" t="s">
        <v>3</v>
      </c>
      <c r="D5135" t="s">
        <v>116</v>
      </c>
      <c r="E5135" t="s">
        <v>525</v>
      </c>
      <c r="F5135" t="str">
        <f t="shared" si="401"/>
        <v>阜新市兴趣生活</v>
      </c>
      <c r="G5135" t="s">
        <v>101</v>
      </c>
      <c r="H5135" t="s">
        <v>440</v>
      </c>
      <c r="I5135" t="s">
        <v>70</v>
      </c>
      <c r="J5135">
        <v>38</v>
      </c>
      <c r="K5135">
        <v>0</v>
      </c>
      <c r="L5135" s="13">
        <f>VLOOKUP(C5135,'渗透率、续签率'!B:C,2,0)</f>
        <v>0.52100000000000002</v>
      </c>
      <c r="M5135" s="6">
        <v>0</v>
      </c>
      <c r="N5135">
        <v>5</v>
      </c>
      <c r="O5135">
        <v>0</v>
      </c>
      <c r="P5135" s="6">
        <v>0</v>
      </c>
      <c r="Q5135" s="13">
        <v>0</v>
      </c>
      <c r="R5135" s="13">
        <v>0</v>
      </c>
      <c r="S5135" s="31">
        <v>34</v>
      </c>
      <c r="T5135" s="6">
        <f>VLOOKUP(E5135,'参数设置&amp;汇总'!S:U,3,0)</f>
        <v>1.1090400745573159E-2</v>
      </c>
      <c r="U5135" s="78">
        <f t="shared" si="400"/>
        <v>5.5452003727865795E-2</v>
      </c>
      <c r="V5135" s="13">
        <v>0.85000000000000009</v>
      </c>
      <c r="W5135" s="78">
        <f t="shared" si="402"/>
        <v>6.5237651444547989E-2</v>
      </c>
      <c r="X5135" s="1">
        <f>VLOOKUP(E5135,'渗透率、续签率'!AG:AJ,4,0)</f>
        <v>10037.5</v>
      </c>
      <c r="Y5135" s="1">
        <f t="shared" si="403"/>
        <v>654.82292637465048</v>
      </c>
      <c r="Z5135">
        <v>1</v>
      </c>
      <c r="AA5135" s="89">
        <f t="shared" si="404"/>
        <v>50187.5</v>
      </c>
      <c r="AH5135" s="37"/>
      <c r="AI5135" s="37"/>
      <c r="AK5135" s="37"/>
    </row>
    <row r="5136" spans="1:37" hidden="1">
      <c r="A5136" t="s">
        <v>64</v>
      </c>
      <c r="B5136" t="s">
        <v>2</v>
      </c>
      <c r="C5136" t="s">
        <v>3</v>
      </c>
      <c r="D5136" t="s">
        <v>116</v>
      </c>
      <c r="E5136" t="s">
        <v>525</v>
      </c>
      <c r="F5136" t="str">
        <f t="shared" si="401"/>
        <v>阜阳市兴趣生活</v>
      </c>
      <c r="G5136" t="s">
        <v>94</v>
      </c>
      <c r="H5136" t="s">
        <v>441</v>
      </c>
      <c r="I5136" t="s">
        <v>68</v>
      </c>
      <c r="J5136">
        <v>106</v>
      </c>
      <c r="K5136">
        <v>0</v>
      </c>
      <c r="L5136" s="13">
        <f>VLOOKUP(C5136,'渗透率、续签率'!B:C,2,0)</f>
        <v>0.52100000000000002</v>
      </c>
      <c r="M5136" s="6">
        <v>0</v>
      </c>
      <c r="N5136">
        <v>6</v>
      </c>
      <c r="O5136">
        <v>0</v>
      </c>
      <c r="P5136" s="6">
        <v>0</v>
      </c>
      <c r="Q5136" s="13">
        <v>0</v>
      </c>
      <c r="R5136" s="13">
        <v>0</v>
      </c>
      <c r="S5136" s="31">
        <v>62</v>
      </c>
      <c r="T5136" s="6">
        <f>VLOOKUP(E5136,'参数设置&amp;汇总'!S:U,3,0)</f>
        <v>1.1090400745573159E-2</v>
      </c>
      <c r="U5136" s="78">
        <f t="shared" si="400"/>
        <v>6.6542404473438954E-2</v>
      </c>
      <c r="V5136" s="13">
        <v>0.85000000000000009</v>
      </c>
      <c r="W5136" s="78">
        <f t="shared" si="402"/>
        <v>7.8285181733457582E-2</v>
      </c>
      <c r="X5136" s="1">
        <f>VLOOKUP(E5136,'渗透率、续签率'!AG:AJ,4,0)</f>
        <v>10037.5</v>
      </c>
      <c r="Y5136" s="1">
        <f t="shared" si="403"/>
        <v>785.78751164958044</v>
      </c>
      <c r="Z5136">
        <v>1</v>
      </c>
      <c r="AA5136" s="89">
        <f t="shared" si="404"/>
        <v>60225</v>
      </c>
      <c r="AH5136" s="37"/>
      <c r="AI5136" s="37"/>
      <c r="AK5136" s="37"/>
    </row>
    <row r="5137" spans="1:37" hidden="1">
      <c r="A5137" t="s">
        <v>64</v>
      </c>
      <c r="B5137" t="s">
        <v>2</v>
      </c>
      <c r="C5137" t="s">
        <v>3</v>
      </c>
      <c r="D5137" t="s">
        <v>116</v>
      </c>
      <c r="E5137" t="s">
        <v>525</v>
      </c>
      <c r="F5137" t="str">
        <f t="shared" si="401"/>
        <v>防城港市兴趣生活</v>
      </c>
      <c r="G5137" t="s">
        <v>88</v>
      </c>
      <c r="H5137" t="s">
        <v>442</v>
      </c>
      <c r="I5137" t="s">
        <v>68</v>
      </c>
      <c r="J5137">
        <v>17</v>
      </c>
      <c r="K5137">
        <v>0</v>
      </c>
      <c r="L5137" s="13">
        <f>VLOOKUP(C5137,'渗透率、续签率'!B:C,2,0)</f>
        <v>0.52100000000000002</v>
      </c>
      <c r="M5137" s="6">
        <v>0</v>
      </c>
      <c r="N5137">
        <v>3</v>
      </c>
      <c r="O5137">
        <v>0</v>
      </c>
      <c r="P5137" s="6">
        <v>0</v>
      </c>
      <c r="Q5137" s="13">
        <v>0</v>
      </c>
      <c r="R5137" s="13">
        <v>0</v>
      </c>
      <c r="S5137" s="31">
        <v>13</v>
      </c>
      <c r="T5137" s="6">
        <f>VLOOKUP(E5137,'参数设置&amp;汇总'!S:U,3,0)</f>
        <v>1.1090400745573159E-2</v>
      </c>
      <c r="U5137" s="78">
        <f t="shared" si="400"/>
        <v>3.3271202236719477E-2</v>
      </c>
      <c r="V5137" s="13">
        <v>0.85000000000000009</v>
      </c>
      <c r="W5137" s="78">
        <f t="shared" si="402"/>
        <v>3.9142590866728791E-2</v>
      </c>
      <c r="X5137" s="1">
        <f>VLOOKUP(E5137,'渗透率、续签率'!AG:AJ,4,0)</f>
        <v>10037.5</v>
      </c>
      <c r="Y5137" s="1">
        <f t="shared" si="403"/>
        <v>392.89375582479022</v>
      </c>
      <c r="Z5137">
        <v>0</v>
      </c>
      <c r="AA5137" s="89">
        <f t="shared" si="404"/>
        <v>30112.5</v>
      </c>
      <c r="AH5137" s="37"/>
      <c r="AI5137" s="37"/>
      <c r="AK5137" s="37"/>
    </row>
    <row r="5138" spans="1:37" hidden="1">
      <c r="A5138" t="s">
        <v>64</v>
      </c>
      <c r="B5138" t="s">
        <v>2</v>
      </c>
      <c r="C5138" t="s">
        <v>3</v>
      </c>
      <c r="D5138" t="s">
        <v>116</v>
      </c>
      <c r="E5138" t="s">
        <v>525</v>
      </c>
      <c r="F5138" t="str">
        <f t="shared" si="401"/>
        <v>阳江市兴趣生活</v>
      </c>
      <c r="G5138" t="s">
        <v>75</v>
      </c>
      <c r="H5138" t="s">
        <v>443</v>
      </c>
      <c r="I5138" t="s">
        <v>68</v>
      </c>
      <c r="J5138">
        <v>53</v>
      </c>
      <c r="K5138">
        <v>0</v>
      </c>
      <c r="L5138" s="13">
        <f>VLOOKUP(C5138,'渗透率、续签率'!B:C,2,0)</f>
        <v>0.52100000000000002</v>
      </c>
      <c r="M5138" s="6">
        <v>0</v>
      </c>
      <c r="N5138">
        <v>2</v>
      </c>
      <c r="O5138">
        <v>0</v>
      </c>
      <c r="P5138" s="6">
        <v>0</v>
      </c>
      <c r="Q5138" s="13">
        <v>0</v>
      </c>
      <c r="R5138" s="13">
        <v>0</v>
      </c>
      <c r="S5138" s="31">
        <v>33</v>
      </c>
      <c r="T5138" s="6">
        <f>VLOOKUP(E5138,'参数设置&amp;汇总'!S:U,3,0)</f>
        <v>1.1090400745573159E-2</v>
      </c>
      <c r="U5138" s="78">
        <f t="shared" si="400"/>
        <v>2.2180801491146318E-2</v>
      </c>
      <c r="V5138" s="13">
        <v>0.85000000000000009</v>
      </c>
      <c r="W5138" s="78">
        <f t="shared" si="402"/>
        <v>2.6095060577819195E-2</v>
      </c>
      <c r="X5138" s="1">
        <f>VLOOKUP(E5138,'渗透率、续签率'!AG:AJ,4,0)</f>
        <v>10037.5</v>
      </c>
      <c r="Y5138" s="1">
        <f t="shared" si="403"/>
        <v>261.92917054986015</v>
      </c>
      <c r="Z5138">
        <v>1</v>
      </c>
      <c r="AA5138" s="89">
        <f t="shared" si="404"/>
        <v>20075</v>
      </c>
      <c r="AH5138" s="37"/>
      <c r="AI5138" s="37"/>
    </row>
    <row r="5139" spans="1:37" hidden="1">
      <c r="A5139" t="s">
        <v>64</v>
      </c>
      <c r="B5139" t="s">
        <v>2</v>
      </c>
      <c r="C5139" t="s">
        <v>3</v>
      </c>
      <c r="D5139" t="s">
        <v>116</v>
      </c>
      <c r="E5139" t="s">
        <v>525</v>
      </c>
      <c r="F5139" t="str">
        <f t="shared" si="401"/>
        <v>阳泉市兴趣生活</v>
      </c>
      <c r="G5139" t="s">
        <v>134</v>
      </c>
      <c r="H5139" t="s">
        <v>444</v>
      </c>
      <c r="I5139" t="s">
        <v>70</v>
      </c>
      <c r="J5139">
        <v>10</v>
      </c>
      <c r="K5139">
        <v>0</v>
      </c>
      <c r="L5139" s="13">
        <f>VLOOKUP(C5139,'渗透率、续签率'!B:C,2,0)</f>
        <v>0.52100000000000002</v>
      </c>
      <c r="M5139" s="6">
        <v>0</v>
      </c>
      <c r="N5139">
        <v>1</v>
      </c>
      <c r="O5139">
        <v>0</v>
      </c>
      <c r="P5139" s="6">
        <v>0</v>
      </c>
      <c r="Q5139" s="13">
        <v>0</v>
      </c>
      <c r="R5139" s="13">
        <v>0</v>
      </c>
      <c r="S5139" s="31">
        <v>6</v>
      </c>
      <c r="T5139" s="6">
        <f>VLOOKUP(E5139,'参数设置&amp;汇总'!S:U,3,0)</f>
        <v>1.1090400745573159E-2</v>
      </c>
      <c r="U5139" s="78">
        <f t="shared" si="400"/>
        <v>1.1090400745573159E-2</v>
      </c>
      <c r="V5139" s="13">
        <v>0.85000000000000009</v>
      </c>
      <c r="W5139" s="78">
        <f t="shared" si="402"/>
        <v>1.3047530288909598E-2</v>
      </c>
      <c r="X5139" s="1">
        <f>VLOOKUP(E5139,'渗透率、续签率'!AG:AJ,4,0)</f>
        <v>10037.5</v>
      </c>
      <c r="Y5139" s="1">
        <f t="shared" si="403"/>
        <v>130.96458527493007</v>
      </c>
      <c r="Z5139">
        <v>1</v>
      </c>
      <c r="AA5139" s="89">
        <f t="shared" si="404"/>
        <v>10037.5</v>
      </c>
      <c r="AK5139" s="37"/>
    </row>
    <row r="5140" spans="1:37" hidden="1">
      <c r="A5140" t="s">
        <v>64</v>
      </c>
      <c r="B5140" t="s">
        <v>2</v>
      </c>
      <c r="C5140" t="s">
        <v>3</v>
      </c>
      <c r="D5140" t="s">
        <v>116</v>
      </c>
      <c r="E5140" t="s">
        <v>525</v>
      </c>
      <c r="F5140" t="str">
        <f t="shared" si="401"/>
        <v>阿克苏地区兴趣生活</v>
      </c>
      <c r="G5140" t="s">
        <v>145</v>
      </c>
      <c r="H5140" t="s">
        <v>445</v>
      </c>
      <c r="I5140" t="s">
        <v>70</v>
      </c>
      <c r="J5140">
        <v>8</v>
      </c>
      <c r="K5140">
        <v>0</v>
      </c>
      <c r="L5140" s="13">
        <f>VLOOKUP(C5140,'渗透率、续签率'!B:C,2,0)</f>
        <v>0.52100000000000002</v>
      </c>
      <c r="M5140" s="6">
        <v>0</v>
      </c>
      <c r="N5140">
        <v>4</v>
      </c>
      <c r="O5140">
        <v>0</v>
      </c>
      <c r="P5140" s="6">
        <v>0</v>
      </c>
      <c r="Q5140" s="13">
        <v>0</v>
      </c>
      <c r="R5140" s="13">
        <v>0</v>
      </c>
      <c r="S5140" s="31">
        <v>16</v>
      </c>
      <c r="T5140" s="6">
        <f>VLOOKUP(E5140,'参数设置&amp;汇总'!S:U,3,0)</f>
        <v>1.1090400745573159E-2</v>
      </c>
      <c r="U5140" s="78">
        <f t="shared" si="400"/>
        <v>4.4361602982292636E-2</v>
      </c>
      <c r="V5140" s="13">
        <v>0.85000000000000009</v>
      </c>
      <c r="W5140" s="78">
        <f t="shared" si="402"/>
        <v>5.219012115563839E-2</v>
      </c>
      <c r="X5140" s="1">
        <f>VLOOKUP(E5140,'渗透率、续签率'!AG:AJ,4,0)</f>
        <v>10037.5</v>
      </c>
      <c r="Y5140" s="1">
        <f t="shared" si="403"/>
        <v>523.85834109972029</v>
      </c>
      <c r="Z5140">
        <v>0</v>
      </c>
      <c r="AA5140" s="89">
        <f t="shared" si="404"/>
        <v>40150</v>
      </c>
      <c r="AH5140" s="37"/>
      <c r="AI5140" s="37"/>
      <c r="AK5140" s="37"/>
    </row>
    <row r="5141" spans="1:37" hidden="1">
      <c r="A5141" t="s">
        <v>64</v>
      </c>
      <c r="B5141" t="s">
        <v>2</v>
      </c>
      <c r="C5141" t="s">
        <v>3</v>
      </c>
      <c r="D5141" t="s">
        <v>116</v>
      </c>
      <c r="E5141" t="s">
        <v>525</v>
      </c>
      <c r="F5141" t="str">
        <f t="shared" si="401"/>
        <v>阿勒泰地区兴趣生活</v>
      </c>
      <c r="G5141" t="s">
        <v>145</v>
      </c>
      <c r="H5141" t="s">
        <v>446</v>
      </c>
      <c r="I5141" t="s">
        <v>70</v>
      </c>
      <c r="J5141">
        <v>3</v>
      </c>
      <c r="K5141">
        <v>0</v>
      </c>
      <c r="L5141" s="13">
        <f>VLOOKUP(C5141,'渗透率、续签率'!B:C,2,0)</f>
        <v>0.52100000000000002</v>
      </c>
      <c r="M5141" s="6">
        <v>0</v>
      </c>
      <c r="N5141">
        <v>0</v>
      </c>
      <c r="O5141">
        <v>0</v>
      </c>
      <c r="P5141" s="6">
        <v>0</v>
      </c>
      <c r="Q5141" s="13">
        <v>0</v>
      </c>
      <c r="R5141" s="13">
        <v>0</v>
      </c>
      <c r="S5141" s="31">
        <v>2</v>
      </c>
      <c r="T5141" s="6">
        <f>VLOOKUP(E5141,'参数设置&amp;汇总'!S:U,3,0)</f>
        <v>1.1090400745573159E-2</v>
      </c>
      <c r="U5141" s="78">
        <f t="shared" si="400"/>
        <v>0</v>
      </c>
      <c r="V5141" s="13">
        <v>0.85000000000000009</v>
      </c>
      <c r="W5141" s="78">
        <f t="shared" si="402"/>
        <v>0</v>
      </c>
      <c r="X5141" s="1">
        <f>VLOOKUP(E5141,'渗透率、续签率'!AG:AJ,4,0)</f>
        <v>10037.5</v>
      </c>
      <c r="Y5141" s="1">
        <f t="shared" si="403"/>
        <v>0</v>
      </c>
      <c r="Z5141">
        <v>0</v>
      </c>
      <c r="AA5141" s="89">
        <f t="shared" si="404"/>
        <v>0</v>
      </c>
      <c r="AH5141" s="37"/>
      <c r="AI5141" s="37"/>
      <c r="AJ5141" s="1"/>
      <c r="AK5141" s="37"/>
    </row>
    <row r="5142" spans="1:37" hidden="1">
      <c r="A5142" t="s">
        <v>64</v>
      </c>
      <c r="B5142" t="s">
        <v>2</v>
      </c>
      <c r="C5142" t="s">
        <v>3</v>
      </c>
      <c r="D5142" t="s">
        <v>116</v>
      </c>
      <c r="E5142" t="s">
        <v>525</v>
      </c>
      <c r="F5142" t="str">
        <f t="shared" si="401"/>
        <v>阿坝藏族羌族自治州兴趣生活</v>
      </c>
      <c r="G5142" t="s">
        <v>77</v>
      </c>
      <c r="H5142" t="s">
        <v>447</v>
      </c>
      <c r="I5142" t="s">
        <v>70</v>
      </c>
      <c r="J5142">
        <v>1</v>
      </c>
      <c r="K5142">
        <v>0</v>
      </c>
      <c r="L5142" s="13">
        <f>VLOOKUP(C5142,'渗透率、续签率'!B:C,2,0)</f>
        <v>0.52100000000000002</v>
      </c>
      <c r="M5142" s="6">
        <v>0</v>
      </c>
      <c r="N5142">
        <v>0</v>
      </c>
      <c r="O5142">
        <v>0</v>
      </c>
      <c r="P5142" s="6">
        <v>0</v>
      </c>
      <c r="Q5142" s="13">
        <v>0</v>
      </c>
      <c r="R5142" s="13">
        <v>0</v>
      </c>
      <c r="S5142" s="31">
        <v>0</v>
      </c>
      <c r="T5142" s="6">
        <f>VLOOKUP(E5142,'参数设置&amp;汇总'!S:U,3,0)</f>
        <v>1.1090400745573159E-2</v>
      </c>
      <c r="U5142" s="78">
        <f t="shared" si="400"/>
        <v>0</v>
      </c>
      <c r="V5142" s="13">
        <v>0.85000000000000009</v>
      </c>
      <c r="W5142" s="78">
        <f t="shared" si="402"/>
        <v>0</v>
      </c>
      <c r="X5142" s="1">
        <f>VLOOKUP(E5142,'渗透率、续签率'!AG:AJ,4,0)</f>
        <v>10037.5</v>
      </c>
      <c r="Y5142" s="1">
        <f t="shared" si="403"/>
        <v>0</v>
      </c>
      <c r="Z5142">
        <v>0</v>
      </c>
      <c r="AA5142" s="89">
        <f t="shared" si="404"/>
        <v>0</v>
      </c>
      <c r="AH5142" s="37"/>
      <c r="AI5142" s="37"/>
      <c r="AK5142" s="37"/>
    </row>
    <row r="5143" spans="1:37" hidden="1">
      <c r="A5143" t="s">
        <v>64</v>
      </c>
      <c r="B5143" t="s">
        <v>2</v>
      </c>
      <c r="C5143" t="s">
        <v>3</v>
      </c>
      <c r="D5143" t="s">
        <v>116</v>
      </c>
      <c r="E5143" t="s">
        <v>525</v>
      </c>
      <c r="F5143" t="str">
        <f t="shared" si="401"/>
        <v>阿拉善盟兴趣生活</v>
      </c>
      <c r="G5143" t="s">
        <v>142</v>
      </c>
      <c r="H5143" t="s">
        <v>448</v>
      </c>
      <c r="I5143" t="s">
        <v>70</v>
      </c>
      <c r="J5143">
        <v>4</v>
      </c>
      <c r="K5143">
        <v>0</v>
      </c>
      <c r="L5143" s="13">
        <f>VLOOKUP(C5143,'渗透率、续签率'!B:C,2,0)</f>
        <v>0.52100000000000002</v>
      </c>
      <c r="M5143" s="6">
        <v>0</v>
      </c>
      <c r="N5143">
        <v>0</v>
      </c>
      <c r="O5143">
        <v>0</v>
      </c>
      <c r="P5143" s="6">
        <v>0</v>
      </c>
      <c r="Q5143" s="13">
        <v>0</v>
      </c>
      <c r="R5143" s="13">
        <v>0</v>
      </c>
      <c r="S5143" s="31">
        <v>3</v>
      </c>
      <c r="T5143" s="6">
        <f>VLOOKUP(E5143,'参数设置&amp;汇总'!S:U,3,0)</f>
        <v>1.1090400745573159E-2</v>
      </c>
      <c r="U5143" s="78">
        <f t="shared" si="400"/>
        <v>0</v>
      </c>
      <c r="V5143" s="13">
        <v>0.85000000000000009</v>
      </c>
      <c r="W5143" s="78">
        <f t="shared" si="402"/>
        <v>0</v>
      </c>
      <c r="X5143" s="1">
        <f>VLOOKUP(E5143,'渗透率、续签率'!AG:AJ,4,0)</f>
        <v>10037.5</v>
      </c>
      <c r="Y5143" s="1">
        <f t="shared" si="403"/>
        <v>0</v>
      </c>
      <c r="Z5143">
        <v>0</v>
      </c>
      <c r="AA5143" s="89">
        <f t="shared" si="404"/>
        <v>0</v>
      </c>
      <c r="AH5143" s="37"/>
      <c r="AI5143" s="37"/>
      <c r="AK5143" s="37"/>
    </row>
    <row r="5144" spans="1:37" hidden="1">
      <c r="A5144" t="s">
        <v>64</v>
      </c>
      <c r="B5144" t="s">
        <v>2</v>
      </c>
      <c r="C5144" t="s">
        <v>3</v>
      </c>
      <c r="D5144" t="s">
        <v>116</v>
      </c>
      <c r="E5144" t="s">
        <v>525</v>
      </c>
      <c r="F5144" t="str">
        <f t="shared" si="401"/>
        <v>阿拉尔市兴趣生活</v>
      </c>
      <c r="G5144" t="s">
        <v>145</v>
      </c>
      <c r="H5144" t="s">
        <v>449</v>
      </c>
      <c r="I5144" t="s">
        <v>70</v>
      </c>
      <c r="J5144">
        <v>2</v>
      </c>
      <c r="K5144">
        <v>0</v>
      </c>
      <c r="L5144" s="13">
        <f>VLOOKUP(C5144,'渗透率、续签率'!B:C,2,0)</f>
        <v>0.52100000000000002</v>
      </c>
      <c r="M5144" s="6">
        <v>0</v>
      </c>
      <c r="N5144">
        <v>1</v>
      </c>
      <c r="O5144">
        <v>0</v>
      </c>
      <c r="P5144" s="6">
        <v>0</v>
      </c>
      <c r="Q5144" s="13">
        <v>0</v>
      </c>
      <c r="R5144" s="13">
        <v>0</v>
      </c>
      <c r="S5144" s="31">
        <v>3</v>
      </c>
      <c r="T5144" s="6">
        <f>VLOOKUP(E5144,'参数设置&amp;汇总'!S:U,3,0)</f>
        <v>1.1090400745573159E-2</v>
      </c>
      <c r="U5144" s="78">
        <f t="shared" si="400"/>
        <v>1.1090400745573159E-2</v>
      </c>
      <c r="V5144" s="13">
        <v>0.85000000000000009</v>
      </c>
      <c r="W5144" s="78">
        <f t="shared" si="402"/>
        <v>1.3047530288909598E-2</v>
      </c>
      <c r="X5144" s="1">
        <f>VLOOKUP(E5144,'渗透率、续签率'!AG:AJ,4,0)</f>
        <v>10037.5</v>
      </c>
      <c r="Y5144" s="1">
        <f t="shared" si="403"/>
        <v>130.96458527493007</v>
      </c>
      <c r="Z5144">
        <v>0</v>
      </c>
      <c r="AA5144" s="89">
        <f t="shared" si="404"/>
        <v>10037.5</v>
      </c>
      <c r="AH5144" s="37"/>
      <c r="AI5144" s="37"/>
      <c r="AK5144" s="37"/>
    </row>
    <row r="5145" spans="1:37" hidden="1">
      <c r="A5145" t="s">
        <v>64</v>
      </c>
      <c r="B5145" t="s">
        <v>2</v>
      </c>
      <c r="C5145" t="s">
        <v>3</v>
      </c>
      <c r="D5145" t="s">
        <v>116</v>
      </c>
      <c r="E5145" t="s">
        <v>525</v>
      </c>
      <c r="F5145" t="str">
        <f t="shared" si="401"/>
        <v>阿里地区兴趣生活</v>
      </c>
      <c r="G5145" t="s">
        <v>237</v>
      </c>
      <c r="H5145" t="s">
        <v>450</v>
      </c>
      <c r="I5145" t="s">
        <v>57</v>
      </c>
      <c r="J5145">
        <v>0</v>
      </c>
      <c r="K5145">
        <v>0</v>
      </c>
      <c r="L5145" s="13">
        <f>VLOOKUP(C5145,'渗透率、续签率'!B:C,2,0)</f>
        <v>0.52100000000000002</v>
      </c>
      <c r="M5145" s="6">
        <v>0</v>
      </c>
      <c r="N5145">
        <v>0</v>
      </c>
      <c r="O5145">
        <v>0</v>
      </c>
      <c r="P5145" s="6">
        <v>0</v>
      </c>
      <c r="Q5145" s="13">
        <v>0</v>
      </c>
      <c r="R5145" s="13">
        <v>0</v>
      </c>
      <c r="S5145" s="31">
        <v>0</v>
      </c>
      <c r="T5145" s="6">
        <f>VLOOKUP(E5145,'参数设置&amp;汇总'!S:U,3,0)</f>
        <v>1.1090400745573159E-2</v>
      </c>
      <c r="U5145" s="78">
        <f t="shared" si="400"/>
        <v>0</v>
      </c>
      <c r="V5145" s="13">
        <v>0.85000000000000009</v>
      </c>
      <c r="W5145" s="78">
        <f t="shared" si="402"/>
        <v>0</v>
      </c>
      <c r="X5145" s="1">
        <f>VLOOKUP(E5145,'渗透率、续签率'!AG:AJ,4,0)</f>
        <v>10037.5</v>
      </c>
      <c r="Y5145" s="1">
        <f t="shared" si="403"/>
        <v>0</v>
      </c>
      <c r="Z5145">
        <v>0</v>
      </c>
      <c r="AA5145" s="89">
        <f t="shared" si="404"/>
        <v>0</v>
      </c>
      <c r="AH5145" s="37"/>
      <c r="AI5145" s="37"/>
      <c r="AK5145" s="37"/>
    </row>
    <row r="5146" spans="1:37" hidden="1">
      <c r="A5146" t="s">
        <v>64</v>
      </c>
      <c r="B5146" t="s">
        <v>2</v>
      </c>
      <c r="C5146" t="s">
        <v>3</v>
      </c>
      <c r="D5146" t="s">
        <v>116</v>
      </c>
      <c r="E5146" t="s">
        <v>525</v>
      </c>
      <c r="F5146" t="str">
        <f t="shared" si="401"/>
        <v>陇南市兴趣生活</v>
      </c>
      <c r="G5146" t="s">
        <v>132</v>
      </c>
      <c r="H5146" t="s">
        <v>451</v>
      </c>
      <c r="I5146" t="s">
        <v>70</v>
      </c>
      <c r="J5146">
        <v>14</v>
      </c>
      <c r="K5146">
        <v>0</v>
      </c>
      <c r="L5146" s="13">
        <f>VLOOKUP(C5146,'渗透率、续签率'!B:C,2,0)</f>
        <v>0.52100000000000002</v>
      </c>
      <c r="M5146" s="6">
        <v>0</v>
      </c>
      <c r="N5146">
        <v>0</v>
      </c>
      <c r="O5146">
        <v>0</v>
      </c>
      <c r="P5146" s="6">
        <v>0</v>
      </c>
      <c r="Q5146" s="13">
        <v>0</v>
      </c>
      <c r="R5146" s="13">
        <v>0</v>
      </c>
      <c r="S5146" s="31">
        <v>5</v>
      </c>
      <c r="T5146" s="6">
        <f>VLOOKUP(E5146,'参数设置&amp;汇总'!S:U,3,0)</f>
        <v>1.1090400745573159E-2</v>
      </c>
      <c r="U5146" s="78">
        <f t="shared" si="400"/>
        <v>0</v>
      </c>
      <c r="V5146" s="13">
        <v>0.85000000000000009</v>
      </c>
      <c r="W5146" s="78">
        <f t="shared" si="402"/>
        <v>0</v>
      </c>
      <c r="X5146" s="1">
        <f>VLOOKUP(E5146,'渗透率、续签率'!AG:AJ,4,0)</f>
        <v>10037.5</v>
      </c>
      <c r="Y5146" s="1">
        <f t="shared" si="403"/>
        <v>0</v>
      </c>
      <c r="Z5146">
        <v>0</v>
      </c>
      <c r="AA5146" s="89">
        <f t="shared" si="404"/>
        <v>0</v>
      </c>
      <c r="AH5146" s="37"/>
      <c r="AI5146" s="37"/>
      <c r="AK5146" s="37"/>
    </row>
    <row r="5147" spans="1:37" hidden="1">
      <c r="A5147" t="s">
        <v>64</v>
      </c>
      <c r="B5147" t="s">
        <v>2</v>
      </c>
      <c r="C5147" t="s">
        <v>3</v>
      </c>
      <c r="D5147" t="s">
        <v>116</v>
      </c>
      <c r="E5147" t="s">
        <v>525</v>
      </c>
      <c r="F5147" t="str">
        <f t="shared" si="401"/>
        <v>陵水黎族自治县兴趣生活</v>
      </c>
      <c r="G5147" t="s">
        <v>120</v>
      </c>
      <c r="H5147" t="s">
        <v>452</v>
      </c>
      <c r="I5147" t="s">
        <v>68</v>
      </c>
      <c r="J5147">
        <v>3</v>
      </c>
      <c r="K5147">
        <v>0</v>
      </c>
      <c r="L5147" s="13">
        <f>VLOOKUP(C5147,'渗透率、续签率'!B:C,2,0)</f>
        <v>0.52100000000000002</v>
      </c>
      <c r="M5147" s="6">
        <v>0</v>
      </c>
      <c r="N5147">
        <v>0</v>
      </c>
      <c r="O5147">
        <v>0</v>
      </c>
      <c r="P5147" s="6">
        <v>0</v>
      </c>
      <c r="Q5147" s="13">
        <v>0</v>
      </c>
      <c r="R5147" s="13">
        <v>0</v>
      </c>
      <c r="S5147" s="31">
        <v>0</v>
      </c>
      <c r="T5147" s="6">
        <f>VLOOKUP(E5147,'参数设置&amp;汇总'!S:U,3,0)</f>
        <v>1.1090400745573159E-2</v>
      </c>
      <c r="U5147" s="78">
        <f t="shared" si="400"/>
        <v>0</v>
      </c>
      <c r="V5147" s="13">
        <v>0.85000000000000009</v>
      </c>
      <c r="W5147" s="78">
        <f t="shared" si="402"/>
        <v>0</v>
      </c>
      <c r="X5147" s="1">
        <f>VLOOKUP(E5147,'渗透率、续签率'!AG:AJ,4,0)</f>
        <v>10037.5</v>
      </c>
      <c r="Y5147" s="1">
        <f t="shared" si="403"/>
        <v>0</v>
      </c>
      <c r="Z5147">
        <v>0</v>
      </c>
      <c r="AA5147" s="89">
        <f t="shared" si="404"/>
        <v>0</v>
      </c>
      <c r="AH5147" s="37"/>
      <c r="AI5147" s="37"/>
      <c r="AK5147" s="37"/>
    </row>
    <row r="5148" spans="1:37" hidden="1">
      <c r="A5148" t="s">
        <v>64</v>
      </c>
      <c r="B5148" t="s">
        <v>2</v>
      </c>
      <c r="C5148" t="s">
        <v>3</v>
      </c>
      <c r="D5148" t="s">
        <v>116</v>
      </c>
      <c r="E5148" t="s">
        <v>525</v>
      </c>
      <c r="F5148" t="str">
        <f t="shared" si="401"/>
        <v>随州市兴趣生活</v>
      </c>
      <c r="G5148" t="s">
        <v>81</v>
      </c>
      <c r="H5148" t="s">
        <v>453</v>
      </c>
      <c r="I5148" t="s">
        <v>68</v>
      </c>
      <c r="J5148">
        <v>25</v>
      </c>
      <c r="K5148">
        <v>0</v>
      </c>
      <c r="L5148" s="13">
        <f>VLOOKUP(C5148,'渗透率、续签率'!B:C,2,0)</f>
        <v>0.52100000000000002</v>
      </c>
      <c r="M5148" s="6">
        <v>0</v>
      </c>
      <c r="N5148">
        <v>5</v>
      </c>
      <c r="O5148">
        <v>0</v>
      </c>
      <c r="P5148" s="6">
        <v>0</v>
      </c>
      <c r="Q5148" s="13">
        <v>0</v>
      </c>
      <c r="R5148" s="13">
        <v>0</v>
      </c>
      <c r="S5148" s="31">
        <v>21</v>
      </c>
      <c r="T5148" s="6">
        <f>VLOOKUP(E5148,'参数设置&amp;汇总'!S:U,3,0)</f>
        <v>1.1090400745573159E-2</v>
      </c>
      <c r="U5148" s="78">
        <f t="shared" si="400"/>
        <v>5.5452003727865795E-2</v>
      </c>
      <c r="V5148" s="13">
        <v>0.85000000000000009</v>
      </c>
      <c r="W5148" s="78">
        <f t="shared" si="402"/>
        <v>6.5237651444547989E-2</v>
      </c>
      <c r="X5148" s="1">
        <f>VLOOKUP(E5148,'渗透率、续签率'!AG:AJ,4,0)</f>
        <v>10037.5</v>
      </c>
      <c r="Y5148" s="1">
        <f t="shared" si="403"/>
        <v>654.82292637465048</v>
      </c>
      <c r="Z5148">
        <v>0</v>
      </c>
      <c r="AA5148" s="89">
        <f t="shared" si="404"/>
        <v>50187.5</v>
      </c>
      <c r="AH5148" s="37"/>
      <c r="AI5148" s="37"/>
      <c r="AK5148" s="37"/>
    </row>
    <row r="5149" spans="1:37" hidden="1">
      <c r="A5149" t="s">
        <v>64</v>
      </c>
      <c r="B5149" t="s">
        <v>2</v>
      </c>
      <c r="C5149" t="s">
        <v>3</v>
      </c>
      <c r="D5149" t="s">
        <v>116</v>
      </c>
      <c r="E5149" t="s">
        <v>525</v>
      </c>
      <c r="F5149" t="str">
        <f t="shared" si="401"/>
        <v>雅安市兴趣生活</v>
      </c>
      <c r="G5149" t="s">
        <v>77</v>
      </c>
      <c r="H5149" t="s">
        <v>454</v>
      </c>
      <c r="I5149" t="s">
        <v>70</v>
      </c>
      <c r="J5149">
        <v>13</v>
      </c>
      <c r="K5149">
        <v>0</v>
      </c>
      <c r="L5149" s="13">
        <f>VLOOKUP(C5149,'渗透率、续签率'!B:C,2,0)</f>
        <v>0.52100000000000002</v>
      </c>
      <c r="M5149" s="6">
        <v>0</v>
      </c>
      <c r="N5149">
        <v>1</v>
      </c>
      <c r="O5149">
        <v>0</v>
      </c>
      <c r="P5149" s="6">
        <v>0</v>
      </c>
      <c r="Q5149" s="13">
        <v>0</v>
      </c>
      <c r="R5149" s="13">
        <v>0</v>
      </c>
      <c r="S5149" s="31">
        <v>14</v>
      </c>
      <c r="T5149" s="6">
        <f>VLOOKUP(E5149,'参数设置&amp;汇总'!S:U,3,0)</f>
        <v>1.1090400745573159E-2</v>
      </c>
      <c r="U5149" s="78">
        <f t="shared" si="400"/>
        <v>1.1090400745573159E-2</v>
      </c>
      <c r="V5149" s="13">
        <v>0.85000000000000009</v>
      </c>
      <c r="W5149" s="78">
        <f t="shared" si="402"/>
        <v>1.3047530288909598E-2</v>
      </c>
      <c r="X5149" s="1">
        <f>VLOOKUP(E5149,'渗透率、续签率'!AG:AJ,4,0)</f>
        <v>10037.5</v>
      </c>
      <c r="Y5149" s="1">
        <f t="shared" si="403"/>
        <v>130.96458527493007</v>
      </c>
      <c r="Z5149">
        <v>0</v>
      </c>
      <c r="AA5149" s="89">
        <f t="shared" si="404"/>
        <v>10037.5</v>
      </c>
      <c r="AH5149" s="37"/>
      <c r="AI5149" s="37"/>
      <c r="AK5149" s="37"/>
    </row>
    <row r="5150" spans="1:37" hidden="1">
      <c r="A5150" t="s">
        <v>64</v>
      </c>
      <c r="B5150" t="s">
        <v>2</v>
      </c>
      <c r="C5150" t="s">
        <v>3</v>
      </c>
      <c r="D5150" t="s">
        <v>116</v>
      </c>
      <c r="E5150" t="s">
        <v>525</v>
      </c>
      <c r="F5150" t="str">
        <f t="shared" si="401"/>
        <v>鞍山市兴趣生活</v>
      </c>
      <c r="G5150" t="s">
        <v>101</v>
      </c>
      <c r="H5150" t="s">
        <v>455</v>
      </c>
      <c r="I5150" t="s">
        <v>70</v>
      </c>
      <c r="J5150">
        <v>69</v>
      </c>
      <c r="K5150">
        <v>0</v>
      </c>
      <c r="L5150" s="13">
        <f>VLOOKUP(C5150,'渗透率、续签率'!B:C,2,0)</f>
        <v>0.52100000000000002</v>
      </c>
      <c r="M5150" s="6">
        <v>0</v>
      </c>
      <c r="N5150">
        <v>5</v>
      </c>
      <c r="O5150">
        <v>0</v>
      </c>
      <c r="P5150" s="6">
        <v>0</v>
      </c>
      <c r="Q5150" s="13">
        <v>0</v>
      </c>
      <c r="R5150" s="13">
        <v>0</v>
      </c>
      <c r="S5150" s="31">
        <v>50</v>
      </c>
      <c r="T5150" s="6">
        <f>VLOOKUP(E5150,'参数设置&amp;汇总'!S:U,3,0)</f>
        <v>1.1090400745573159E-2</v>
      </c>
      <c r="U5150" s="78">
        <f t="shared" si="400"/>
        <v>5.5452003727865795E-2</v>
      </c>
      <c r="V5150" s="13">
        <v>0.85000000000000009</v>
      </c>
      <c r="W5150" s="78">
        <f t="shared" si="402"/>
        <v>6.5237651444547989E-2</v>
      </c>
      <c r="X5150" s="1">
        <f>VLOOKUP(E5150,'渗透率、续签率'!AG:AJ,4,0)</f>
        <v>10037.5</v>
      </c>
      <c r="Y5150" s="1">
        <f t="shared" si="403"/>
        <v>654.82292637465048</v>
      </c>
      <c r="Z5150">
        <v>0</v>
      </c>
      <c r="AA5150" s="89">
        <f t="shared" si="404"/>
        <v>50187.5</v>
      </c>
      <c r="AH5150" s="37"/>
      <c r="AI5150" s="37"/>
      <c r="AK5150" s="37"/>
    </row>
    <row r="5151" spans="1:37" hidden="1">
      <c r="A5151" t="s">
        <v>64</v>
      </c>
      <c r="B5151" t="s">
        <v>2</v>
      </c>
      <c r="C5151" t="s">
        <v>3</v>
      </c>
      <c r="D5151" t="s">
        <v>116</v>
      </c>
      <c r="E5151" t="s">
        <v>525</v>
      </c>
      <c r="F5151" t="str">
        <f t="shared" si="401"/>
        <v>韶关市兴趣生活</v>
      </c>
      <c r="G5151" t="s">
        <v>75</v>
      </c>
      <c r="H5151" t="s">
        <v>456</v>
      </c>
      <c r="I5151" t="s">
        <v>68</v>
      </c>
      <c r="J5151">
        <v>39</v>
      </c>
      <c r="K5151">
        <v>0</v>
      </c>
      <c r="L5151" s="13">
        <f>VLOOKUP(C5151,'渗透率、续签率'!B:C,2,0)</f>
        <v>0.52100000000000002</v>
      </c>
      <c r="M5151" s="6">
        <v>0</v>
      </c>
      <c r="N5151">
        <v>1</v>
      </c>
      <c r="O5151">
        <v>0</v>
      </c>
      <c r="P5151" s="6">
        <v>0</v>
      </c>
      <c r="Q5151" s="13">
        <v>0</v>
      </c>
      <c r="R5151" s="13">
        <v>0</v>
      </c>
      <c r="S5151" s="31">
        <v>26</v>
      </c>
      <c r="T5151" s="6">
        <f>VLOOKUP(E5151,'参数设置&amp;汇总'!S:U,3,0)</f>
        <v>1.1090400745573159E-2</v>
      </c>
      <c r="U5151" s="78">
        <f t="shared" si="400"/>
        <v>1.1090400745573159E-2</v>
      </c>
      <c r="V5151" s="13">
        <v>0.85000000000000009</v>
      </c>
      <c r="W5151" s="78">
        <f t="shared" si="402"/>
        <v>1.3047530288909598E-2</v>
      </c>
      <c r="X5151" s="1">
        <f>VLOOKUP(E5151,'渗透率、续签率'!AG:AJ,4,0)</f>
        <v>10037.5</v>
      </c>
      <c r="Y5151" s="1">
        <f t="shared" si="403"/>
        <v>130.96458527493007</v>
      </c>
      <c r="Z5151">
        <v>0</v>
      </c>
      <c r="AA5151" s="89">
        <f t="shared" si="404"/>
        <v>10037.5</v>
      </c>
      <c r="AH5151" s="37"/>
      <c r="AI5151" s="37"/>
      <c r="AK5151" s="37"/>
    </row>
    <row r="5152" spans="1:37" hidden="1">
      <c r="A5152" t="s">
        <v>64</v>
      </c>
      <c r="B5152" t="s">
        <v>2</v>
      </c>
      <c r="C5152" t="s">
        <v>3</v>
      </c>
      <c r="D5152" t="s">
        <v>116</v>
      </c>
      <c r="E5152" t="s">
        <v>525</v>
      </c>
      <c r="F5152" t="str">
        <f t="shared" si="401"/>
        <v>香港特别行政区兴趣生活</v>
      </c>
      <c r="G5152" t="s">
        <v>457</v>
      </c>
      <c r="H5152" t="s">
        <v>457</v>
      </c>
      <c r="I5152" t="s">
        <v>57</v>
      </c>
      <c r="J5152">
        <v>252</v>
      </c>
      <c r="K5152">
        <v>0</v>
      </c>
      <c r="L5152" s="13">
        <f>VLOOKUP(C5152,'渗透率、续签率'!B:C,2,0)</f>
        <v>0.52100000000000002</v>
      </c>
      <c r="M5152" s="6">
        <v>0</v>
      </c>
      <c r="N5152">
        <v>7</v>
      </c>
      <c r="O5152">
        <v>0</v>
      </c>
      <c r="P5152" s="6">
        <v>0</v>
      </c>
      <c r="Q5152" s="13">
        <v>0</v>
      </c>
      <c r="R5152" s="13">
        <v>0</v>
      </c>
      <c r="S5152" s="31">
        <v>64</v>
      </c>
      <c r="T5152" s="6">
        <f>VLOOKUP(E5152,'参数设置&amp;汇总'!S:U,3,0)</f>
        <v>1.1090400745573159E-2</v>
      </c>
      <c r="U5152" s="78">
        <f t="shared" si="400"/>
        <v>7.7632805219012113E-2</v>
      </c>
      <c r="V5152" s="13">
        <v>0.85000000000000009</v>
      </c>
      <c r="W5152" s="78">
        <f t="shared" si="402"/>
        <v>9.1332712022367188E-2</v>
      </c>
      <c r="X5152" s="1">
        <f>VLOOKUP(E5152,'渗透率、续签率'!AG:AJ,4,0)</f>
        <v>10037.5</v>
      </c>
      <c r="Y5152" s="1">
        <f t="shared" si="403"/>
        <v>916.75209692451062</v>
      </c>
      <c r="Z5152">
        <v>0</v>
      </c>
      <c r="AA5152" s="89">
        <f t="shared" si="404"/>
        <v>70262.5</v>
      </c>
      <c r="AH5152" s="37"/>
      <c r="AI5152" s="37"/>
      <c r="AK5152" s="37"/>
    </row>
    <row r="5153" spans="1:37" hidden="1">
      <c r="A5153" t="s">
        <v>64</v>
      </c>
      <c r="B5153" t="s">
        <v>2</v>
      </c>
      <c r="C5153" t="s">
        <v>3</v>
      </c>
      <c r="D5153" t="s">
        <v>116</v>
      </c>
      <c r="E5153" t="s">
        <v>525</v>
      </c>
      <c r="F5153" t="str">
        <f t="shared" si="401"/>
        <v>马鞍山市兴趣生活</v>
      </c>
      <c r="G5153" t="s">
        <v>94</v>
      </c>
      <c r="H5153" t="s">
        <v>458</v>
      </c>
      <c r="I5153" t="s">
        <v>68</v>
      </c>
      <c r="J5153">
        <v>60</v>
      </c>
      <c r="K5153">
        <v>0</v>
      </c>
      <c r="L5153" s="13">
        <f>VLOOKUP(C5153,'渗透率、续签率'!B:C,2,0)</f>
        <v>0.52100000000000002</v>
      </c>
      <c r="M5153" s="6">
        <v>0</v>
      </c>
      <c r="N5153">
        <v>11</v>
      </c>
      <c r="O5153">
        <v>0</v>
      </c>
      <c r="P5153" s="6">
        <v>0</v>
      </c>
      <c r="Q5153" s="13">
        <v>0</v>
      </c>
      <c r="R5153" s="13">
        <v>0</v>
      </c>
      <c r="S5153" s="31">
        <v>44</v>
      </c>
      <c r="T5153" s="6">
        <f>VLOOKUP(E5153,'参数设置&amp;汇总'!S:U,3,0)</f>
        <v>1.1090400745573159E-2</v>
      </c>
      <c r="U5153" s="78">
        <f t="shared" si="400"/>
        <v>0.12199440820130475</v>
      </c>
      <c r="V5153" s="13">
        <v>0.85000000000000009</v>
      </c>
      <c r="W5153" s="78">
        <f t="shared" si="402"/>
        <v>0.14352283317800557</v>
      </c>
      <c r="X5153" s="1">
        <f>VLOOKUP(E5153,'渗透率、续签率'!AG:AJ,4,0)</f>
        <v>10037.5</v>
      </c>
      <c r="Y5153" s="1">
        <f t="shared" si="403"/>
        <v>1440.6104380242309</v>
      </c>
      <c r="Z5153">
        <v>3</v>
      </c>
      <c r="AA5153" s="89">
        <f t="shared" si="404"/>
        <v>110412.5</v>
      </c>
      <c r="AH5153" s="37"/>
      <c r="AI5153" s="37"/>
      <c r="AK5153" s="37"/>
    </row>
    <row r="5154" spans="1:37" hidden="1">
      <c r="A5154" t="s">
        <v>64</v>
      </c>
      <c r="B5154" t="s">
        <v>2</v>
      </c>
      <c r="C5154" t="s">
        <v>3</v>
      </c>
      <c r="D5154" t="s">
        <v>116</v>
      </c>
      <c r="E5154" t="s">
        <v>525</v>
      </c>
      <c r="F5154" t="str">
        <f t="shared" si="401"/>
        <v>驻马店市兴趣生活</v>
      </c>
      <c r="G5154" t="s">
        <v>110</v>
      </c>
      <c r="H5154" t="s">
        <v>459</v>
      </c>
      <c r="I5154" t="s">
        <v>70</v>
      </c>
      <c r="J5154">
        <v>72</v>
      </c>
      <c r="K5154">
        <v>0</v>
      </c>
      <c r="L5154" s="13">
        <f>VLOOKUP(C5154,'渗透率、续签率'!B:C,2,0)</f>
        <v>0.52100000000000002</v>
      </c>
      <c r="M5154" s="6">
        <v>0</v>
      </c>
      <c r="N5154">
        <v>8</v>
      </c>
      <c r="O5154">
        <v>0</v>
      </c>
      <c r="P5154" s="6">
        <v>0</v>
      </c>
      <c r="Q5154" s="13">
        <v>0</v>
      </c>
      <c r="R5154" s="13">
        <v>0</v>
      </c>
      <c r="S5154" s="31">
        <v>64</v>
      </c>
      <c r="T5154" s="6">
        <f>VLOOKUP(E5154,'参数设置&amp;汇总'!S:U,3,0)</f>
        <v>1.1090400745573159E-2</v>
      </c>
      <c r="U5154" s="78">
        <f t="shared" si="400"/>
        <v>8.8723205964585272E-2</v>
      </c>
      <c r="V5154" s="13">
        <v>0.85000000000000009</v>
      </c>
      <c r="W5154" s="78">
        <f t="shared" si="402"/>
        <v>0.10438024231127678</v>
      </c>
      <c r="X5154" s="1">
        <f>VLOOKUP(E5154,'渗透率、续签率'!AG:AJ,4,0)</f>
        <v>10037.5</v>
      </c>
      <c r="Y5154" s="1">
        <f t="shared" si="403"/>
        <v>1047.7166821994406</v>
      </c>
      <c r="Z5154">
        <v>1</v>
      </c>
      <c r="AA5154" s="89">
        <f t="shared" si="404"/>
        <v>80300</v>
      </c>
      <c r="AH5154" s="37"/>
      <c r="AI5154" s="37"/>
      <c r="AK5154" s="37"/>
    </row>
    <row r="5155" spans="1:37" hidden="1">
      <c r="A5155" t="s">
        <v>64</v>
      </c>
      <c r="B5155" t="s">
        <v>2</v>
      </c>
      <c r="C5155" t="s">
        <v>3</v>
      </c>
      <c r="D5155" t="s">
        <v>116</v>
      </c>
      <c r="E5155" t="s">
        <v>525</v>
      </c>
      <c r="F5155" t="str">
        <f t="shared" si="401"/>
        <v>鸡西市兴趣生活</v>
      </c>
      <c r="G5155" t="s">
        <v>118</v>
      </c>
      <c r="H5155" t="s">
        <v>460</v>
      </c>
      <c r="I5155" t="s">
        <v>70</v>
      </c>
      <c r="J5155">
        <v>16</v>
      </c>
      <c r="K5155">
        <v>0</v>
      </c>
      <c r="L5155" s="13">
        <f>VLOOKUP(C5155,'渗透率、续签率'!B:C,2,0)</f>
        <v>0.52100000000000002</v>
      </c>
      <c r="M5155" s="6">
        <v>0</v>
      </c>
      <c r="N5155">
        <v>3</v>
      </c>
      <c r="O5155">
        <v>0</v>
      </c>
      <c r="P5155" s="6">
        <v>0</v>
      </c>
      <c r="Q5155" s="13">
        <v>0</v>
      </c>
      <c r="R5155" s="13">
        <v>0</v>
      </c>
      <c r="S5155" s="31">
        <v>13</v>
      </c>
      <c r="T5155" s="6">
        <f>VLOOKUP(E5155,'参数设置&amp;汇总'!S:U,3,0)</f>
        <v>1.1090400745573159E-2</v>
      </c>
      <c r="U5155" s="78">
        <f t="shared" si="400"/>
        <v>3.3271202236719477E-2</v>
      </c>
      <c r="V5155" s="13">
        <v>0.85000000000000009</v>
      </c>
      <c r="W5155" s="78">
        <f t="shared" si="402"/>
        <v>3.9142590866728791E-2</v>
      </c>
      <c r="X5155" s="1">
        <f>VLOOKUP(E5155,'渗透率、续签率'!AG:AJ,4,0)</f>
        <v>10037.5</v>
      </c>
      <c r="Y5155" s="1">
        <f t="shared" si="403"/>
        <v>392.89375582479022</v>
      </c>
      <c r="Z5155">
        <v>0</v>
      </c>
      <c r="AA5155" s="89">
        <f t="shared" si="404"/>
        <v>30112.5</v>
      </c>
      <c r="AH5155" s="37"/>
      <c r="AI5155" s="37"/>
      <c r="AK5155" s="37"/>
    </row>
    <row r="5156" spans="1:37" hidden="1">
      <c r="A5156" t="s">
        <v>64</v>
      </c>
      <c r="B5156" t="s">
        <v>2</v>
      </c>
      <c r="C5156" t="s">
        <v>3</v>
      </c>
      <c r="D5156" t="s">
        <v>116</v>
      </c>
      <c r="E5156" t="s">
        <v>525</v>
      </c>
      <c r="F5156" t="str">
        <f t="shared" si="401"/>
        <v>鹤壁市兴趣生活</v>
      </c>
      <c r="G5156" t="s">
        <v>110</v>
      </c>
      <c r="H5156" t="s">
        <v>461</v>
      </c>
      <c r="I5156" t="s">
        <v>70</v>
      </c>
      <c r="J5156">
        <v>35</v>
      </c>
      <c r="K5156">
        <v>0</v>
      </c>
      <c r="L5156" s="13">
        <f>VLOOKUP(C5156,'渗透率、续签率'!B:C,2,0)</f>
        <v>0.52100000000000002</v>
      </c>
      <c r="M5156" s="6">
        <v>0</v>
      </c>
      <c r="N5156">
        <v>9</v>
      </c>
      <c r="O5156">
        <v>0</v>
      </c>
      <c r="P5156" s="6">
        <v>0</v>
      </c>
      <c r="Q5156" s="13">
        <v>0</v>
      </c>
      <c r="R5156" s="13">
        <v>0</v>
      </c>
      <c r="S5156" s="31">
        <v>31</v>
      </c>
      <c r="T5156" s="6">
        <f>VLOOKUP(E5156,'参数设置&amp;汇总'!S:U,3,0)</f>
        <v>1.1090400745573159E-2</v>
      </c>
      <c r="U5156" s="78">
        <f t="shared" si="400"/>
        <v>9.9813606710158431E-2</v>
      </c>
      <c r="V5156" s="13">
        <v>0.85000000000000009</v>
      </c>
      <c r="W5156" s="78">
        <f t="shared" si="402"/>
        <v>0.11742777260018637</v>
      </c>
      <c r="X5156" s="1">
        <f>VLOOKUP(E5156,'渗透率、续签率'!AG:AJ,4,0)</f>
        <v>10037.5</v>
      </c>
      <c r="Y5156" s="1">
        <f t="shared" si="403"/>
        <v>1178.6812674743708</v>
      </c>
      <c r="Z5156">
        <v>0</v>
      </c>
      <c r="AA5156" s="89">
        <f t="shared" si="404"/>
        <v>90337.5</v>
      </c>
      <c r="AH5156" s="37"/>
      <c r="AI5156" s="37"/>
      <c r="AK5156" s="37"/>
    </row>
    <row r="5157" spans="1:37" hidden="1">
      <c r="A5157" t="s">
        <v>64</v>
      </c>
      <c r="B5157" t="s">
        <v>2</v>
      </c>
      <c r="C5157" t="s">
        <v>3</v>
      </c>
      <c r="D5157" t="s">
        <v>116</v>
      </c>
      <c r="E5157" t="s">
        <v>525</v>
      </c>
      <c r="F5157" t="str">
        <f t="shared" si="401"/>
        <v>鹤岗市兴趣生活</v>
      </c>
      <c r="G5157" t="s">
        <v>118</v>
      </c>
      <c r="H5157" t="s">
        <v>462</v>
      </c>
      <c r="I5157" t="s">
        <v>70</v>
      </c>
      <c r="J5157">
        <v>16</v>
      </c>
      <c r="K5157">
        <v>0</v>
      </c>
      <c r="L5157" s="13">
        <f>VLOOKUP(C5157,'渗透率、续签率'!B:C,2,0)</f>
        <v>0.52100000000000002</v>
      </c>
      <c r="M5157" s="6">
        <v>0</v>
      </c>
      <c r="N5157">
        <v>1</v>
      </c>
      <c r="O5157">
        <v>0</v>
      </c>
      <c r="P5157" s="6">
        <v>0</v>
      </c>
      <c r="Q5157" s="13">
        <v>0</v>
      </c>
      <c r="R5157" s="13">
        <v>0</v>
      </c>
      <c r="S5157" s="31">
        <v>14</v>
      </c>
      <c r="T5157" s="6">
        <f>VLOOKUP(E5157,'参数设置&amp;汇总'!S:U,3,0)</f>
        <v>1.1090400745573159E-2</v>
      </c>
      <c r="U5157" s="78">
        <f t="shared" si="400"/>
        <v>1.1090400745573159E-2</v>
      </c>
      <c r="V5157" s="13">
        <v>0.85000000000000009</v>
      </c>
      <c r="W5157" s="78">
        <f t="shared" si="402"/>
        <v>1.3047530288909598E-2</v>
      </c>
      <c r="X5157" s="1">
        <f>VLOOKUP(E5157,'渗透率、续签率'!AG:AJ,4,0)</f>
        <v>10037.5</v>
      </c>
      <c r="Y5157" s="1">
        <f t="shared" si="403"/>
        <v>130.96458527493007</v>
      </c>
      <c r="Z5157">
        <v>0</v>
      </c>
      <c r="AA5157" s="89">
        <f t="shared" si="404"/>
        <v>10037.5</v>
      </c>
      <c r="AH5157" s="37"/>
      <c r="AI5157" s="37"/>
      <c r="AK5157" s="37"/>
    </row>
    <row r="5158" spans="1:37" hidden="1">
      <c r="A5158" t="s">
        <v>64</v>
      </c>
      <c r="B5158" t="s">
        <v>2</v>
      </c>
      <c r="C5158" t="s">
        <v>3</v>
      </c>
      <c r="D5158" t="s">
        <v>116</v>
      </c>
      <c r="E5158" t="s">
        <v>525</v>
      </c>
      <c r="F5158" t="str">
        <f t="shared" si="401"/>
        <v>鹰潭市兴趣生活</v>
      </c>
      <c r="G5158" t="s">
        <v>90</v>
      </c>
      <c r="H5158" t="s">
        <v>463</v>
      </c>
      <c r="I5158" t="s">
        <v>68</v>
      </c>
      <c r="J5158">
        <v>19</v>
      </c>
      <c r="K5158">
        <v>0</v>
      </c>
      <c r="L5158" s="13">
        <f>VLOOKUP(C5158,'渗透率、续签率'!B:C,2,0)</f>
        <v>0.52100000000000002</v>
      </c>
      <c r="M5158" s="6">
        <v>0</v>
      </c>
      <c r="N5158">
        <v>3</v>
      </c>
      <c r="O5158">
        <v>0</v>
      </c>
      <c r="P5158" s="6">
        <v>0</v>
      </c>
      <c r="Q5158" s="13">
        <v>0</v>
      </c>
      <c r="R5158" s="13">
        <v>0</v>
      </c>
      <c r="S5158" s="31">
        <v>20</v>
      </c>
      <c r="T5158" s="6">
        <f>VLOOKUP(E5158,'参数设置&amp;汇总'!S:U,3,0)</f>
        <v>1.1090400745573159E-2</v>
      </c>
      <c r="U5158" s="78">
        <f t="shared" si="400"/>
        <v>3.3271202236719477E-2</v>
      </c>
      <c r="V5158" s="13">
        <v>0.85000000000000009</v>
      </c>
      <c r="W5158" s="78">
        <f t="shared" si="402"/>
        <v>3.9142590866728791E-2</v>
      </c>
      <c r="X5158" s="1">
        <f>VLOOKUP(E5158,'渗透率、续签率'!AG:AJ,4,0)</f>
        <v>10037.5</v>
      </c>
      <c r="Y5158" s="1">
        <f t="shared" si="403"/>
        <v>392.89375582479022</v>
      </c>
      <c r="Z5158">
        <v>0</v>
      </c>
      <c r="AA5158" s="89">
        <f t="shared" si="404"/>
        <v>30112.5</v>
      </c>
      <c r="AH5158" s="37"/>
      <c r="AI5158" s="37"/>
      <c r="AK5158" s="37"/>
    </row>
    <row r="5159" spans="1:37" hidden="1">
      <c r="A5159" t="s">
        <v>64</v>
      </c>
      <c r="B5159" t="s">
        <v>2</v>
      </c>
      <c r="C5159" t="s">
        <v>3</v>
      </c>
      <c r="D5159" t="s">
        <v>116</v>
      </c>
      <c r="E5159" t="s">
        <v>525</v>
      </c>
      <c r="F5159" t="str">
        <f t="shared" si="401"/>
        <v>黄冈市兴趣生活</v>
      </c>
      <c r="G5159" t="s">
        <v>81</v>
      </c>
      <c r="H5159" t="s">
        <v>464</v>
      </c>
      <c r="I5159" t="s">
        <v>68</v>
      </c>
      <c r="J5159">
        <v>66</v>
      </c>
      <c r="K5159">
        <v>0</v>
      </c>
      <c r="L5159" s="13">
        <f>VLOOKUP(C5159,'渗透率、续签率'!B:C,2,0)</f>
        <v>0.52100000000000002</v>
      </c>
      <c r="M5159" s="6">
        <v>0</v>
      </c>
      <c r="N5159">
        <v>7</v>
      </c>
      <c r="O5159">
        <v>0</v>
      </c>
      <c r="P5159" s="6">
        <v>0</v>
      </c>
      <c r="Q5159" s="13">
        <v>0</v>
      </c>
      <c r="R5159" s="13">
        <v>0</v>
      </c>
      <c r="S5159" s="31">
        <v>47</v>
      </c>
      <c r="T5159" s="6">
        <f>VLOOKUP(E5159,'参数设置&amp;汇总'!S:U,3,0)</f>
        <v>1.1090400745573159E-2</v>
      </c>
      <c r="U5159" s="78">
        <f t="shared" si="400"/>
        <v>7.7632805219012113E-2</v>
      </c>
      <c r="V5159" s="13">
        <v>0.85000000000000009</v>
      </c>
      <c r="W5159" s="78">
        <f t="shared" si="402"/>
        <v>9.1332712022367188E-2</v>
      </c>
      <c r="X5159" s="1">
        <f>VLOOKUP(E5159,'渗透率、续签率'!AG:AJ,4,0)</f>
        <v>10037.5</v>
      </c>
      <c r="Y5159" s="1">
        <f t="shared" si="403"/>
        <v>916.75209692451062</v>
      </c>
      <c r="Z5159">
        <v>0</v>
      </c>
      <c r="AA5159" s="89">
        <f t="shared" si="404"/>
        <v>70262.5</v>
      </c>
      <c r="AH5159" s="37"/>
      <c r="AI5159" s="37"/>
      <c r="AK5159" s="37"/>
    </row>
    <row r="5160" spans="1:37" hidden="1">
      <c r="A5160" t="s">
        <v>64</v>
      </c>
      <c r="B5160" t="s">
        <v>2</v>
      </c>
      <c r="C5160" t="s">
        <v>3</v>
      </c>
      <c r="D5160" t="s">
        <v>116</v>
      </c>
      <c r="E5160" t="s">
        <v>525</v>
      </c>
      <c r="F5160" t="str">
        <f t="shared" si="401"/>
        <v>黄南藏族自治州兴趣生活</v>
      </c>
      <c r="G5160" t="s">
        <v>297</v>
      </c>
      <c r="H5160" t="s">
        <v>465</v>
      </c>
      <c r="I5160" t="s">
        <v>70</v>
      </c>
      <c r="J5160">
        <v>1</v>
      </c>
      <c r="K5160">
        <v>0</v>
      </c>
      <c r="L5160" s="13">
        <f>VLOOKUP(C5160,'渗透率、续签率'!B:C,2,0)</f>
        <v>0.52100000000000002</v>
      </c>
      <c r="M5160" s="6">
        <v>0</v>
      </c>
      <c r="N5160">
        <v>0</v>
      </c>
      <c r="O5160">
        <v>0</v>
      </c>
      <c r="P5160" s="6">
        <v>0</v>
      </c>
      <c r="Q5160" s="13">
        <v>0</v>
      </c>
      <c r="R5160" s="13">
        <v>0</v>
      </c>
      <c r="S5160" s="31">
        <v>1</v>
      </c>
      <c r="T5160" s="6">
        <f>VLOOKUP(E5160,'参数设置&amp;汇总'!S:U,3,0)</f>
        <v>1.1090400745573159E-2</v>
      </c>
      <c r="U5160" s="78">
        <f t="shared" si="400"/>
        <v>0</v>
      </c>
      <c r="V5160" s="13">
        <v>0.85000000000000009</v>
      </c>
      <c r="W5160" s="78">
        <f t="shared" si="402"/>
        <v>0</v>
      </c>
      <c r="X5160" s="1">
        <f>VLOOKUP(E5160,'渗透率、续签率'!AG:AJ,4,0)</f>
        <v>10037.5</v>
      </c>
      <c r="Y5160" s="1">
        <f t="shared" si="403"/>
        <v>0</v>
      </c>
      <c r="Z5160">
        <v>0</v>
      </c>
      <c r="AA5160" s="89">
        <f t="shared" si="404"/>
        <v>0</v>
      </c>
      <c r="AH5160" s="37"/>
      <c r="AI5160" s="37"/>
      <c r="AJ5160" s="1"/>
    </row>
    <row r="5161" spans="1:37" hidden="1">
      <c r="A5161" t="s">
        <v>64</v>
      </c>
      <c r="B5161" t="s">
        <v>2</v>
      </c>
      <c r="C5161" t="s">
        <v>3</v>
      </c>
      <c r="D5161" t="s">
        <v>116</v>
      </c>
      <c r="E5161" t="s">
        <v>525</v>
      </c>
      <c r="F5161" t="str">
        <f t="shared" si="401"/>
        <v>黄山市兴趣生活</v>
      </c>
      <c r="G5161" t="s">
        <v>94</v>
      </c>
      <c r="H5161" t="s">
        <v>466</v>
      </c>
      <c r="I5161" t="s">
        <v>68</v>
      </c>
      <c r="J5161">
        <v>26</v>
      </c>
      <c r="K5161">
        <v>0</v>
      </c>
      <c r="L5161" s="13">
        <f>VLOOKUP(C5161,'渗透率、续签率'!B:C,2,0)</f>
        <v>0.52100000000000002</v>
      </c>
      <c r="M5161" s="6">
        <v>0</v>
      </c>
      <c r="N5161">
        <v>1</v>
      </c>
      <c r="O5161">
        <v>0</v>
      </c>
      <c r="P5161" s="6">
        <v>0</v>
      </c>
      <c r="Q5161" s="13">
        <v>0</v>
      </c>
      <c r="R5161" s="13">
        <v>0</v>
      </c>
      <c r="S5161" s="31">
        <v>18</v>
      </c>
      <c r="T5161" s="6">
        <f>VLOOKUP(E5161,'参数设置&amp;汇总'!S:U,3,0)</f>
        <v>1.1090400745573159E-2</v>
      </c>
      <c r="U5161" s="78">
        <f t="shared" si="400"/>
        <v>1.1090400745573159E-2</v>
      </c>
      <c r="V5161" s="13">
        <v>0.85000000000000009</v>
      </c>
      <c r="W5161" s="78">
        <f t="shared" si="402"/>
        <v>1.3047530288909598E-2</v>
      </c>
      <c r="X5161" s="1">
        <f>VLOOKUP(E5161,'渗透率、续签率'!AG:AJ,4,0)</f>
        <v>10037.5</v>
      </c>
      <c r="Y5161" s="1">
        <f t="shared" si="403"/>
        <v>130.96458527493007</v>
      </c>
      <c r="Z5161">
        <v>0</v>
      </c>
      <c r="AA5161" s="89">
        <f t="shared" si="404"/>
        <v>10037.5</v>
      </c>
      <c r="AK5161" s="37"/>
    </row>
    <row r="5162" spans="1:37" hidden="1">
      <c r="A5162" t="s">
        <v>64</v>
      </c>
      <c r="B5162" t="s">
        <v>2</v>
      </c>
      <c r="C5162" t="s">
        <v>3</v>
      </c>
      <c r="D5162" t="s">
        <v>116</v>
      </c>
      <c r="E5162" t="s">
        <v>525</v>
      </c>
      <c r="F5162" t="str">
        <f t="shared" si="401"/>
        <v>黄石市兴趣生活</v>
      </c>
      <c r="G5162" t="s">
        <v>81</v>
      </c>
      <c r="H5162" t="s">
        <v>467</v>
      </c>
      <c r="I5162" t="s">
        <v>68</v>
      </c>
      <c r="J5162">
        <v>44</v>
      </c>
      <c r="K5162">
        <v>0</v>
      </c>
      <c r="L5162" s="13">
        <f>VLOOKUP(C5162,'渗透率、续签率'!B:C,2,0)</f>
        <v>0.52100000000000002</v>
      </c>
      <c r="M5162" s="6">
        <v>0</v>
      </c>
      <c r="N5162">
        <v>5</v>
      </c>
      <c r="O5162">
        <v>0</v>
      </c>
      <c r="P5162" s="6">
        <v>0</v>
      </c>
      <c r="Q5162" s="13">
        <v>0</v>
      </c>
      <c r="R5162" s="13">
        <v>0</v>
      </c>
      <c r="S5162" s="31">
        <v>35</v>
      </c>
      <c r="T5162" s="6">
        <f>VLOOKUP(E5162,'参数设置&amp;汇总'!S:U,3,0)</f>
        <v>1.1090400745573159E-2</v>
      </c>
      <c r="U5162" s="78">
        <f t="shared" si="400"/>
        <v>5.5452003727865795E-2</v>
      </c>
      <c r="V5162" s="13">
        <v>0.85000000000000009</v>
      </c>
      <c r="W5162" s="78">
        <f t="shared" si="402"/>
        <v>6.5237651444547989E-2</v>
      </c>
      <c r="X5162" s="1">
        <f>VLOOKUP(E5162,'渗透率、续签率'!AG:AJ,4,0)</f>
        <v>10037.5</v>
      </c>
      <c r="Y5162" s="1">
        <f t="shared" si="403"/>
        <v>654.82292637465048</v>
      </c>
      <c r="Z5162">
        <v>0</v>
      </c>
      <c r="AA5162" s="89">
        <f t="shared" si="404"/>
        <v>50187.5</v>
      </c>
      <c r="AH5162" s="37"/>
      <c r="AI5162" s="37"/>
      <c r="AJ5162" s="1"/>
      <c r="AK5162" s="37"/>
    </row>
    <row r="5163" spans="1:37" hidden="1">
      <c r="A5163" t="s">
        <v>64</v>
      </c>
      <c r="B5163" t="s">
        <v>2</v>
      </c>
      <c r="C5163" t="s">
        <v>3</v>
      </c>
      <c r="D5163" t="s">
        <v>116</v>
      </c>
      <c r="E5163" t="s">
        <v>525</v>
      </c>
      <c r="F5163" t="str">
        <f t="shared" si="401"/>
        <v>黑河市兴趣生活</v>
      </c>
      <c r="G5163" t="s">
        <v>118</v>
      </c>
      <c r="H5163" t="s">
        <v>468</v>
      </c>
      <c r="I5163" t="s">
        <v>70</v>
      </c>
      <c r="J5163">
        <v>22</v>
      </c>
      <c r="K5163">
        <v>0</v>
      </c>
      <c r="L5163" s="13">
        <f>VLOOKUP(C5163,'渗透率、续签率'!B:C,2,0)</f>
        <v>0.52100000000000002</v>
      </c>
      <c r="M5163" s="6">
        <v>0</v>
      </c>
      <c r="N5163">
        <v>1</v>
      </c>
      <c r="O5163">
        <v>0</v>
      </c>
      <c r="P5163" s="6">
        <v>0</v>
      </c>
      <c r="Q5163" s="13">
        <v>0</v>
      </c>
      <c r="R5163" s="13">
        <v>0</v>
      </c>
      <c r="S5163" s="31">
        <v>8</v>
      </c>
      <c r="T5163" s="6">
        <f>VLOOKUP(E5163,'参数设置&amp;汇总'!S:U,3,0)</f>
        <v>1.1090400745573159E-2</v>
      </c>
      <c r="U5163" s="78">
        <f t="shared" si="400"/>
        <v>1.1090400745573159E-2</v>
      </c>
      <c r="V5163" s="13">
        <v>0.85000000000000009</v>
      </c>
      <c r="W5163" s="78">
        <f t="shared" si="402"/>
        <v>1.3047530288909598E-2</v>
      </c>
      <c r="X5163" s="1">
        <f>VLOOKUP(E5163,'渗透率、续签率'!AG:AJ,4,0)</f>
        <v>10037.5</v>
      </c>
      <c r="Y5163" s="1">
        <f t="shared" si="403"/>
        <v>130.96458527493007</v>
      </c>
      <c r="Z5163">
        <v>0</v>
      </c>
      <c r="AA5163" s="89">
        <f t="shared" si="404"/>
        <v>10037.5</v>
      </c>
      <c r="AH5163" s="37"/>
      <c r="AI5163" s="37"/>
      <c r="AJ5163" s="1"/>
      <c r="AK5163" s="37"/>
    </row>
    <row r="5164" spans="1:37" hidden="1">
      <c r="A5164" t="s">
        <v>64</v>
      </c>
      <c r="B5164" t="s">
        <v>2</v>
      </c>
      <c r="C5164" t="s">
        <v>3</v>
      </c>
      <c r="D5164" t="s">
        <v>116</v>
      </c>
      <c r="E5164" t="s">
        <v>525</v>
      </c>
      <c r="F5164" t="str">
        <f t="shared" si="401"/>
        <v>黔东南苗族侗族自治州兴趣生活</v>
      </c>
      <c r="G5164" t="s">
        <v>167</v>
      </c>
      <c r="H5164" t="s">
        <v>469</v>
      </c>
      <c r="I5164" t="s">
        <v>70</v>
      </c>
      <c r="J5164">
        <v>32</v>
      </c>
      <c r="K5164">
        <v>0</v>
      </c>
      <c r="L5164" s="13">
        <f>VLOOKUP(C5164,'渗透率、续签率'!B:C,2,0)</f>
        <v>0.52100000000000002</v>
      </c>
      <c r="M5164" s="6">
        <v>0</v>
      </c>
      <c r="N5164">
        <v>3</v>
      </c>
      <c r="O5164">
        <v>0</v>
      </c>
      <c r="P5164" s="6">
        <v>0</v>
      </c>
      <c r="Q5164" s="13">
        <v>0</v>
      </c>
      <c r="R5164" s="13">
        <v>0</v>
      </c>
      <c r="S5164" s="31">
        <v>19</v>
      </c>
      <c r="T5164" s="6">
        <f>VLOOKUP(E5164,'参数设置&amp;汇总'!S:U,3,0)</f>
        <v>1.1090400745573159E-2</v>
      </c>
      <c r="U5164" s="78">
        <f t="shared" si="400"/>
        <v>3.3271202236719477E-2</v>
      </c>
      <c r="V5164" s="13">
        <v>0.85000000000000009</v>
      </c>
      <c r="W5164" s="78">
        <f t="shared" si="402"/>
        <v>3.9142590866728791E-2</v>
      </c>
      <c r="X5164" s="1">
        <f>VLOOKUP(E5164,'渗透率、续签率'!AG:AJ,4,0)</f>
        <v>10037.5</v>
      </c>
      <c r="Y5164" s="1">
        <f t="shared" si="403"/>
        <v>392.89375582479022</v>
      </c>
      <c r="Z5164">
        <v>0</v>
      </c>
      <c r="AA5164" s="89">
        <f t="shared" si="404"/>
        <v>30112.5</v>
      </c>
      <c r="AH5164" s="37"/>
      <c r="AI5164" s="37"/>
      <c r="AK5164" s="37"/>
    </row>
    <row r="5165" spans="1:37" hidden="1">
      <c r="A5165" t="s">
        <v>64</v>
      </c>
      <c r="B5165" t="s">
        <v>2</v>
      </c>
      <c r="C5165" t="s">
        <v>3</v>
      </c>
      <c r="D5165" t="s">
        <v>116</v>
      </c>
      <c r="E5165" t="s">
        <v>525</v>
      </c>
      <c r="F5165" t="str">
        <f t="shared" si="401"/>
        <v>黔南布依族苗族自治州兴趣生活</v>
      </c>
      <c r="G5165" t="s">
        <v>167</v>
      </c>
      <c r="H5165" t="s">
        <v>470</v>
      </c>
      <c r="I5165" t="s">
        <v>70</v>
      </c>
      <c r="J5165">
        <v>17</v>
      </c>
      <c r="K5165">
        <v>0</v>
      </c>
      <c r="L5165" s="13">
        <f>VLOOKUP(C5165,'渗透率、续签率'!B:C,2,0)</f>
        <v>0.52100000000000002</v>
      </c>
      <c r="M5165" s="6">
        <v>0</v>
      </c>
      <c r="N5165">
        <v>0</v>
      </c>
      <c r="O5165">
        <v>0</v>
      </c>
      <c r="P5165" s="6">
        <v>0</v>
      </c>
      <c r="Q5165" s="13">
        <v>0</v>
      </c>
      <c r="R5165" s="13">
        <v>0</v>
      </c>
      <c r="S5165" s="31">
        <v>13</v>
      </c>
      <c r="T5165" s="6">
        <f>VLOOKUP(E5165,'参数设置&amp;汇总'!S:U,3,0)</f>
        <v>1.1090400745573159E-2</v>
      </c>
      <c r="U5165" s="78">
        <f t="shared" si="400"/>
        <v>0</v>
      </c>
      <c r="V5165" s="13">
        <v>0.85000000000000009</v>
      </c>
      <c r="W5165" s="78">
        <f t="shared" si="402"/>
        <v>0</v>
      </c>
      <c r="X5165" s="1">
        <f>VLOOKUP(E5165,'渗透率、续签率'!AG:AJ,4,0)</f>
        <v>10037.5</v>
      </c>
      <c r="Y5165" s="1">
        <f t="shared" si="403"/>
        <v>0</v>
      </c>
      <c r="Z5165">
        <v>0</v>
      </c>
      <c r="AA5165" s="89">
        <f t="shared" si="404"/>
        <v>0</v>
      </c>
      <c r="AH5165" s="37"/>
      <c r="AI5165" s="37"/>
      <c r="AK5165" s="37"/>
    </row>
    <row r="5166" spans="1:37" hidden="1">
      <c r="A5166" t="s">
        <v>64</v>
      </c>
      <c r="B5166" t="s">
        <v>2</v>
      </c>
      <c r="C5166" t="s">
        <v>3</v>
      </c>
      <c r="D5166" t="s">
        <v>116</v>
      </c>
      <c r="E5166" t="s">
        <v>525</v>
      </c>
      <c r="F5166" t="str">
        <f t="shared" si="401"/>
        <v>黔西南布依族苗族自治州兴趣生活</v>
      </c>
      <c r="G5166" t="s">
        <v>167</v>
      </c>
      <c r="H5166" t="s">
        <v>471</v>
      </c>
      <c r="I5166" t="s">
        <v>70</v>
      </c>
      <c r="J5166">
        <v>18</v>
      </c>
      <c r="K5166">
        <v>0</v>
      </c>
      <c r="L5166" s="13">
        <f>VLOOKUP(C5166,'渗透率、续签率'!B:C,2,0)</f>
        <v>0.52100000000000002</v>
      </c>
      <c r="M5166" s="6">
        <v>0</v>
      </c>
      <c r="N5166">
        <v>1</v>
      </c>
      <c r="O5166">
        <v>0</v>
      </c>
      <c r="P5166" s="6">
        <v>0</v>
      </c>
      <c r="Q5166" s="13">
        <v>0</v>
      </c>
      <c r="R5166" s="13">
        <v>0</v>
      </c>
      <c r="S5166" s="31">
        <v>7</v>
      </c>
      <c r="T5166" s="6">
        <f>VLOOKUP(E5166,'参数设置&amp;汇总'!S:U,3,0)</f>
        <v>1.1090400745573159E-2</v>
      </c>
      <c r="U5166" s="78">
        <f t="shared" si="400"/>
        <v>1.1090400745573159E-2</v>
      </c>
      <c r="V5166" s="13">
        <v>0.85000000000000009</v>
      </c>
      <c r="W5166" s="78">
        <f t="shared" si="402"/>
        <v>1.3047530288909598E-2</v>
      </c>
      <c r="X5166" s="1">
        <f>VLOOKUP(E5166,'渗透率、续签率'!AG:AJ,4,0)</f>
        <v>10037.5</v>
      </c>
      <c r="Y5166" s="1">
        <f t="shared" si="403"/>
        <v>130.96458527493007</v>
      </c>
      <c r="Z5166">
        <v>0</v>
      </c>
      <c r="AA5166" s="89">
        <f t="shared" si="404"/>
        <v>10037.5</v>
      </c>
      <c r="AH5166" s="37"/>
      <c r="AI5166" s="37"/>
      <c r="AK5166" s="37"/>
    </row>
    <row r="5167" spans="1:37" hidden="1">
      <c r="A5167" t="s">
        <v>64</v>
      </c>
      <c r="B5167" t="s">
        <v>2</v>
      </c>
      <c r="C5167" t="s">
        <v>3</v>
      </c>
      <c r="D5167" t="s">
        <v>116</v>
      </c>
      <c r="E5167" t="s">
        <v>525</v>
      </c>
      <c r="F5167" t="str">
        <f t="shared" si="401"/>
        <v>齐齐哈尔市兴趣生活</v>
      </c>
      <c r="G5167" t="s">
        <v>118</v>
      </c>
      <c r="H5167" t="s">
        <v>472</v>
      </c>
      <c r="I5167" t="s">
        <v>70</v>
      </c>
      <c r="J5167">
        <v>41</v>
      </c>
      <c r="K5167">
        <v>0</v>
      </c>
      <c r="L5167" s="13">
        <f>VLOOKUP(C5167,'渗透率、续签率'!B:C,2,0)</f>
        <v>0.52100000000000002</v>
      </c>
      <c r="M5167" s="6">
        <v>0</v>
      </c>
      <c r="N5167">
        <v>0</v>
      </c>
      <c r="O5167">
        <v>0</v>
      </c>
      <c r="P5167" s="6">
        <v>0</v>
      </c>
      <c r="Q5167" s="13">
        <v>0</v>
      </c>
      <c r="R5167" s="13">
        <v>0</v>
      </c>
      <c r="S5167" s="31">
        <v>18</v>
      </c>
      <c r="T5167" s="6">
        <f>VLOOKUP(E5167,'参数设置&amp;汇总'!S:U,3,0)</f>
        <v>1.1090400745573159E-2</v>
      </c>
      <c r="U5167" s="78">
        <f t="shared" si="400"/>
        <v>0</v>
      </c>
      <c r="V5167" s="13">
        <v>0.85000000000000009</v>
      </c>
      <c r="W5167" s="78">
        <f t="shared" si="402"/>
        <v>0</v>
      </c>
      <c r="X5167" s="1">
        <f>VLOOKUP(E5167,'渗透率、续签率'!AG:AJ,4,0)</f>
        <v>10037.5</v>
      </c>
      <c r="Y5167" s="1">
        <f t="shared" si="403"/>
        <v>0</v>
      </c>
      <c r="Z5167">
        <v>0</v>
      </c>
      <c r="AA5167" s="89">
        <f t="shared" si="404"/>
        <v>0</v>
      </c>
      <c r="AH5167" s="37"/>
      <c r="AI5167" s="37"/>
      <c r="AK5167" s="37"/>
    </row>
    <row r="5168" spans="1:37" hidden="1">
      <c r="A5168" t="s">
        <v>64</v>
      </c>
      <c r="B5168" t="s">
        <v>2</v>
      </c>
      <c r="C5168" t="s">
        <v>3</v>
      </c>
      <c r="D5168" t="s">
        <v>116</v>
      </c>
      <c r="E5168" t="s">
        <v>525</v>
      </c>
      <c r="F5168" t="str">
        <f t="shared" si="401"/>
        <v>龙岩市兴趣生活</v>
      </c>
      <c r="G5168" t="s">
        <v>92</v>
      </c>
      <c r="H5168" t="s">
        <v>473</v>
      </c>
      <c r="I5168" t="s">
        <v>68</v>
      </c>
      <c r="J5168">
        <v>52</v>
      </c>
      <c r="K5168">
        <v>0</v>
      </c>
      <c r="L5168" s="13">
        <f>VLOOKUP(C5168,'渗透率、续签率'!B:C,2,0)</f>
        <v>0.52100000000000002</v>
      </c>
      <c r="M5168" s="6">
        <v>0</v>
      </c>
      <c r="N5168">
        <v>7</v>
      </c>
      <c r="O5168">
        <v>0</v>
      </c>
      <c r="P5168" s="6">
        <v>0</v>
      </c>
      <c r="Q5168" s="13">
        <v>0</v>
      </c>
      <c r="R5168" s="13">
        <v>0</v>
      </c>
      <c r="S5168" s="31">
        <v>31</v>
      </c>
      <c r="T5168" s="6">
        <f>VLOOKUP(E5168,'参数设置&amp;汇总'!S:U,3,0)</f>
        <v>1.1090400745573159E-2</v>
      </c>
      <c r="U5168" s="78">
        <f t="shared" si="400"/>
        <v>7.7632805219012113E-2</v>
      </c>
      <c r="V5168" s="13">
        <v>0.85000000000000009</v>
      </c>
      <c r="W5168" s="78">
        <f t="shared" si="402"/>
        <v>9.1332712022367188E-2</v>
      </c>
      <c r="X5168" s="1">
        <f>VLOOKUP(E5168,'渗透率、续签率'!AG:AJ,4,0)</f>
        <v>10037.5</v>
      </c>
      <c r="Y5168" s="1">
        <f t="shared" si="403"/>
        <v>916.75209692451062</v>
      </c>
      <c r="Z5168">
        <v>1</v>
      </c>
      <c r="AA5168" s="89">
        <f t="shared" si="404"/>
        <v>70262.5</v>
      </c>
      <c r="AH5168" s="37"/>
      <c r="AI5168" s="37"/>
      <c r="AK5168" s="37"/>
    </row>
    <row r="5169" spans="1:37" ht="18">
      <c r="A5169" t="s">
        <v>64</v>
      </c>
      <c r="B5169" s="2" t="s">
        <v>2</v>
      </c>
      <c r="C5169" s="2" t="s">
        <v>4</v>
      </c>
      <c r="D5169" t="s">
        <v>65</v>
      </c>
      <c r="E5169" t="s">
        <v>526</v>
      </c>
      <c r="F5169" t="str">
        <f t="shared" si="401"/>
        <v>上海市学历提升</v>
      </c>
      <c r="G5169" t="s">
        <v>67</v>
      </c>
      <c r="H5169" s="2" t="s">
        <v>67</v>
      </c>
      <c r="I5169" s="2" t="s">
        <v>68</v>
      </c>
      <c r="J5169" s="2">
        <v>794</v>
      </c>
      <c r="K5169" s="2">
        <v>77</v>
      </c>
      <c r="L5169" s="13">
        <f>VLOOKUP(C5169,'渗透率、续签率'!B:C,2,0)</f>
        <v>0.54</v>
      </c>
      <c r="M5169" s="6">
        <v>0.1</v>
      </c>
      <c r="N5169" s="2">
        <v>269</v>
      </c>
      <c r="O5169">
        <v>57</v>
      </c>
      <c r="P5169" s="55">
        <v>0.21</v>
      </c>
      <c r="Q5169" s="13">
        <v>0.39900000000000002</v>
      </c>
      <c r="R5169" s="13">
        <v>0.26500000000000001</v>
      </c>
      <c r="S5169" s="31">
        <v>5718</v>
      </c>
      <c r="T5169" s="55">
        <f>VLOOKUP(E5169,'参数设置&amp;汇总'!S:U,3,0)</f>
        <v>0.45</v>
      </c>
      <c r="U5169" s="82">
        <f t="shared" si="400"/>
        <v>121.05</v>
      </c>
      <c r="V5169" s="13">
        <v>0.85000000000000009</v>
      </c>
      <c r="W5169" s="82">
        <f t="shared" si="402"/>
        <v>106.19999999999999</v>
      </c>
      <c r="X5169" s="1">
        <f>VLOOKUP(E5169,'渗透率、续签率'!AG:AJ,4,0)</f>
        <v>18469</v>
      </c>
      <c r="Y5169" s="1">
        <f t="shared" si="403"/>
        <v>1961407.7999999998</v>
      </c>
      <c r="Z5169">
        <v>53</v>
      </c>
      <c r="AA5169" s="89">
        <f t="shared" si="404"/>
        <v>4968161</v>
      </c>
      <c r="AH5169" s="37"/>
      <c r="AI5169" s="37"/>
      <c r="AK5169" s="37"/>
    </row>
    <row r="5170" spans="1:37" hidden="1">
      <c r="A5170" t="s">
        <v>64</v>
      </c>
      <c r="B5170" t="s">
        <v>2</v>
      </c>
      <c r="C5170" t="s">
        <v>4</v>
      </c>
      <c r="D5170" t="s">
        <v>65</v>
      </c>
      <c r="E5170" t="s">
        <v>526</v>
      </c>
      <c r="F5170" t="str">
        <f t="shared" si="401"/>
        <v>北京市学历提升</v>
      </c>
      <c r="G5170" t="s">
        <v>69</v>
      </c>
      <c r="H5170" t="s">
        <v>69</v>
      </c>
      <c r="I5170" t="s">
        <v>70</v>
      </c>
      <c r="J5170">
        <v>880</v>
      </c>
      <c r="K5170">
        <v>55</v>
      </c>
      <c r="L5170" s="13">
        <f>VLOOKUP(C5170,'渗透率、续签率'!B:C,2,0)</f>
        <v>0.54</v>
      </c>
      <c r="M5170" s="6">
        <v>0.06</v>
      </c>
      <c r="N5170">
        <v>371</v>
      </c>
      <c r="O5170">
        <v>51</v>
      </c>
      <c r="P5170" s="6">
        <v>0.14000000000000001</v>
      </c>
      <c r="Q5170" s="13">
        <v>0.41</v>
      </c>
      <c r="R5170" s="13">
        <v>0.28100000000000003</v>
      </c>
      <c r="S5170" s="31">
        <v>8876</v>
      </c>
      <c r="T5170" s="6">
        <f>VLOOKUP(E5170,'参数设置&amp;汇总'!S:U,3,0)</f>
        <v>0.45</v>
      </c>
      <c r="U5170" s="78">
        <f t="shared" si="400"/>
        <v>166.95000000000002</v>
      </c>
      <c r="V5170" s="13">
        <v>0.85000000000000009</v>
      </c>
      <c r="W5170" s="78">
        <f t="shared" si="402"/>
        <v>164.01176470588237</v>
      </c>
      <c r="X5170" s="1">
        <f>VLOOKUP(E5170,'渗透率、续签率'!AG:AJ,4,0)</f>
        <v>18469</v>
      </c>
      <c r="Y5170" s="1">
        <f t="shared" si="403"/>
        <v>3029133.2823529416</v>
      </c>
      <c r="Z5170">
        <v>102</v>
      </c>
      <c r="AA5170" s="89">
        <f t="shared" si="404"/>
        <v>6851999</v>
      </c>
      <c r="AH5170" s="37"/>
      <c r="AI5170" s="37"/>
      <c r="AK5170" s="37"/>
    </row>
    <row r="5171" spans="1:37" hidden="1">
      <c r="A5171" t="s">
        <v>64</v>
      </c>
      <c r="B5171" t="s">
        <v>2</v>
      </c>
      <c r="C5171" t="s">
        <v>4</v>
      </c>
      <c r="D5171" t="s">
        <v>71</v>
      </c>
      <c r="E5171" t="s">
        <v>527</v>
      </c>
      <c r="F5171" t="str">
        <f t="shared" si="401"/>
        <v>南京市学历提升</v>
      </c>
      <c r="G5171" t="s">
        <v>73</v>
      </c>
      <c r="H5171" t="s">
        <v>74</v>
      </c>
      <c r="I5171" t="s">
        <v>70</v>
      </c>
      <c r="J5171">
        <v>533</v>
      </c>
      <c r="K5171">
        <v>78</v>
      </c>
      <c r="L5171" s="13">
        <f>VLOOKUP(C5171,'渗透率、续签率'!B:C,2,0)</f>
        <v>0.54</v>
      </c>
      <c r="M5171" s="6">
        <v>0.15</v>
      </c>
      <c r="N5171">
        <v>181</v>
      </c>
      <c r="O5171">
        <v>60</v>
      </c>
      <c r="P5171" s="6">
        <v>0.33</v>
      </c>
      <c r="Q5171" s="13">
        <v>0.48199999999999998</v>
      </c>
      <c r="R5171" s="13">
        <v>0.31900000000000001</v>
      </c>
      <c r="S5171" s="31">
        <v>3900</v>
      </c>
      <c r="T5171" s="6">
        <f>VLOOKUP(E5171,'参数设置&amp;汇总'!S:U,3,0)</f>
        <v>0.4</v>
      </c>
      <c r="U5171" s="78">
        <f t="shared" si="400"/>
        <v>72.400000000000006</v>
      </c>
      <c r="V5171" s="13">
        <v>0.85000000000000009</v>
      </c>
      <c r="W5171" s="78">
        <f t="shared" si="402"/>
        <v>47.058823529411761</v>
      </c>
      <c r="X5171" s="1">
        <f>VLOOKUP(E5171,'渗透率、续签率'!AG:AJ,4,0)</f>
        <v>16315.500000000002</v>
      </c>
      <c r="Y5171" s="1">
        <f t="shared" si="403"/>
        <v>767788.23529411771</v>
      </c>
      <c r="Z5171">
        <v>61</v>
      </c>
      <c r="AA5171" s="89">
        <f t="shared" si="404"/>
        <v>2953105.5000000005</v>
      </c>
      <c r="AH5171" s="37"/>
      <c r="AI5171" s="37"/>
      <c r="AK5171" s="37"/>
    </row>
    <row r="5172" spans="1:37" hidden="1">
      <c r="A5172" t="s">
        <v>64</v>
      </c>
      <c r="B5172" t="s">
        <v>2</v>
      </c>
      <c r="C5172" t="s">
        <v>4</v>
      </c>
      <c r="D5172" t="s">
        <v>71</v>
      </c>
      <c r="E5172" t="s">
        <v>527</v>
      </c>
      <c r="F5172" t="str">
        <f t="shared" si="401"/>
        <v>广州市学历提升</v>
      </c>
      <c r="G5172" t="s">
        <v>75</v>
      </c>
      <c r="H5172" t="s">
        <v>76</v>
      </c>
      <c r="I5172" t="s">
        <v>68</v>
      </c>
      <c r="J5172">
        <v>734</v>
      </c>
      <c r="K5172">
        <v>32</v>
      </c>
      <c r="L5172" s="13">
        <f>VLOOKUP(C5172,'渗透率、续签率'!B:C,2,0)</f>
        <v>0.54</v>
      </c>
      <c r="M5172" s="6">
        <v>0.04</v>
      </c>
      <c r="N5172">
        <v>267</v>
      </c>
      <c r="O5172">
        <v>26</v>
      </c>
      <c r="P5172" s="6">
        <v>0.1</v>
      </c>
      <c r="Q5172" s="13">
        <v>0.246</v>
      </c>
      <c r="R5172" s="13">
        <v>0.17699999999999999</v>
      </c>
      <c r="S5172" s="31">
        <v>5601</v>
      </c>
      <c r="T5172" s="6">
        <f>VLOOKUP(E5172,'参数设置&amp;汇总'!S:U,3,0)</f>
        <v>0.4</v>
      </c>
      <c r="U5172" s="78">
        <f t="shared" si="400"/>
        <v>106.80000000000001</v>
      </c>
      <c r="V5172" s="13">
        <v>0.85000000000000009</v>
      </c>
      <c r="W5172" s="78">
        <f t="shared" si="402"/>
        <v>109.12941176470588</v>
      </c>
      <c r="X5172" s="1">
        <f>VLOOKUP(E5172,'渗透率、续签率'!AG:AJ,4,0)</f>
        <v>16315.500000000002</v>
      </c>
      <c r="Y5172" s="1">
        <f t="shared" si="403"/>
        <v>1780500.9176470588</v>
      </c>
      <c r="Z5172">
        <v>40</v>
      </c>
      <c r="AA5172" s="89">
        <f t="shared" si="404"/>
        <v>4356238.5000000009</v>
      </c>
      <c r="AH5172" s="37"/>
      <c r="AI5172" s="37"/>
      <c r="AK5172" s="37"/>
    </row>
    <row r="5173" spans="1:37" hidden="1">
      <c r="A5173" t="s">
        <v>64</v>
      </c>
      <c r="B5173" t="s">
        <v>2</v>
      </c>
      <c r="C5173" t="s">
        <v>4</v>
      </c>
      <c r="D5173" t="s">
        <v>71</v>
      </c>
      <c r="E5173" t="s">
        <v>527</v>
      </c>
      <c r="F5173" t="str">
        <f t="shared" si="401"/>
        <v>成都市学历提升</v>
      </c>
      <c r="G5173" t="s">
        <v>77</v>
      </c>
      <c r="H5173" t="s">
        <v>78</v>
      </c>
      <c r="I5173" t="s">
        <v>70</v>
      </c>
      <c r="J5173">
        <v>926</v>
      </c>
      <c r="K5173">
        <v>96</v>
      </c>
      <c r="L5173" s="13">
        <f>VLOOKUP(C5173,'渗透率、续签率'!B:C,2,0)</f>
        <v>0.54</v>
      </c>
      <c r="M5173" s="6">
        <v>0.1</v>
      </c>
      <c r="N5173">
        <v>363</v>
      </c>
      <c r="O5173">
        <v>91</v>
      </c>
      <c r="P5173" s="6">
        <v>0.25</v>
      </c>
      <c r="Q5173" s="13">
        <v>0.54</v>
      </c>
      <c r="R5173" s="13">
        <v>0.433</v>
      </c>
      <c r="S5173" s="31">
        <v>8888</v>
      </c>
      <c r="T5173" s="6">
        <f>VLOOKUP(E5173,'参数设置&amp;汇总'!S:U,3,0)</f>
        <v>0.4</v>
      </c>
      <c r="U5173" s="78">
        <f t="shared" si="400"/>
        <v>145.20000000000002</v>
      </c>
      <c r="V5173" s="13">
        <v>0.85000000000000009</v>
      </c>
      <c r="W5173" s="78">
        <f t="shared" si="402"/>
        <v>113.01176470588236</v>
      </c>
      <c r="X5173" s="1">
        <f>VLOOKUP(E5173,'渗透率、续签率'!AG:AJ,4,0)</f>
        <v>16315.500000000002</v>
      </c>
      <c r="Y5173" s="1">
        <f t="shared" si="403"/>
        <v>1843843.4470588239</v>
      </c>
      <c r="Z5173">
        <v>93</v>
      </c>
      <c r="AA5173" s="89">
        <f t="shared" si="404"/>
        <v>5922526.5000000009</v>
      </c>
      <c r="AH5173" s="37"/>
      <c r="AI5173" s="37"/>
      <c r="AK5173" s="37"/>
    </row>
    <row r="5174" spans="1:37" hidden="1">
      <c r="A5174" t="s">
        <v>64</v>
      </c>
      <c r="B5174" t="s">
        <v>2</v>
      </c>
      <c r="C5174" t="s">
        <v>4</v>
      </c>
      <c r="D5174" t="s">
        <v>71</v>
      </c>
      <c r="E5174" t="s">
        <v>527</v>
      </c>
      <c r="F5174" t="str">
        <f t="shared" si="401"/>
        <v>杭州市学历提升</v>
      </c>
      <c r="G5174" t="s">
        <v>79</v>
      </c>
      <c r="H5174" t="s">
        <v>80</v>
      </c>
      <c r="I5174" t="s">
        <v>68</v>
      </c>
      <c r="J5174">
        <v>578</v>
      </c>
      <c r="K5174">
        <v>35</v>
      </c>
      <c r="L5174" s="13">
        <f>VLOOKUP(C5174,'渗透率、续签率'!B:C,2,0)</f>
        <v>0.54</v>
      </c>
      <c r="M5174" s="6">
        <v>0.06</v>
      </c>
      <c r="N5174">
        <v>238</v>
      </c>
      <c r="O5174">
        <v>33</v>
      </c>
      <c r="P5174" s="6">
        <v>0.14000000000000001</v>
      </c>
      <c r="Q5174" s="13">
        <v>0.27800000000000002</v>
      </c>
      <c r="R5174" s="13">
        <v>0.18099999999999999</v>
      </c>
      <c r="S5174" s="31">
        <v>4891</v>
      </c>
      <c r="T5174" s="6">
        <f>VLOOKUP(E5174,'参数设置&amp;汇总'!S:U,3,0)</f>
        <v>0.4</v>
      </c>
      <c r="U5174" s="78">
        <f t="shared" si="400"/>
        <v>95.2</v>
      </c>
      <c r="V5174" s="13">
        <v>0.85000000000000009</v>
      </c>
      <c r="W5174" s="78">
        <f t="shared" si="402"/>
        <v>91.035294117647041</v>
      </c>
      <c r="X5174" s="1">
        <f>VLOOKUP(E5174,'渗透率、续签率'!AG:AJ,4,0)</f>
        <v>16315.500000000002</v>
      </c>
      <c r="Y5174" s="1">
        <f t="shared" si="403"/>
        <v>1485286.3411764705</v>
      </c>
      <c r="Z5174">
        <v>41</v>
      </c>
      <c r="AA5174" s="89">
        <f t="shared" si="404"/>
        <v>3883089.0000000005</v>
      </c>
      <c r="AH5174" s="37"/>
      <c r="AI5174" s="37"/>
      <c r="AJ5174" s="1"/>
      <c r="AK5174" s="37"/>
    </row>
    <row r="5175" spans="1:37" hidden="1">
      <c r="A5175" t="s">
        <v>64</v>
      </c>
      <c r="B5175" t="s">
        <v>2</v>
      </c>
      <c r="C5175" t="s">
        <v>4</v>
      </c>
      <c r="D5175" t="s">
        <v>71</v>
      </c>
      <c r="E5175" t="s">
        <v>527</v>
      </c>
      <c r="F5175" t="str">
        <f t="shared" si="401"/>
        <v>武汉市学历提升</v>
      </c>
      <c r="G5175" t="s">
        <v>81</v>
      </c>
      <c r="H5175" t="s">
        <v>82</v>
      </c>
      <c r="I5175" t="s">
        <v>68</v>
      </c>
      <c r="J5175">
        <v>635</v>
      </c>
      <c r="K5175">
        <v>70</v>
      </c>
      <c r="L5175" s="13">
        <f>VLOOKUP(C5175,'渗透率、续签率'!B:C,2,0)</f>
        <v>0.54</v>
      </c>
      <c r="M5175" s="6">
        <v>0.11</v>
      </c>
      <c r="N5175">
        <v>238</v>
      </c>
      <c r="O5175">
        <v>54</v>
      </c>
      <c r="P5175" s="6">
        <v>0.23</v>
      </c>
      <c r="Q5175" s="13">
        <v>0.52700000000000002</v>
      </c>
      <c r="R5175" s="13">
        <v>0.38100000000000001</v>
      </c>
      <c r="S5175" s="31">
        <v>5781</v>
      </c>
      <c r="T5175" s="6">
        <f>VLOOKUP(E5175,'参数设置&amp;汇总'!S:U,3,0)</f>
        <v>0.4</v>
      </c>
      <c r="U5175" s="78">
        <f t="shared" si="400"/>
        <v>95.2</v>
      </c>
      <c r="V5175" s="13">
        <v>0.85000000000000009</v>
      </c>
      <c r="W5175" s="78">
        <f t="shared" si="402"/>
        <v>77.694117647058803</v>
      </c>
      <c r="X5175" s="1">
        <f>VLOOKUP(E5175,'渗透率、续签率'!AG:AJ,4,0)</f>
        <v>16315.500000000002</v>
      </c>
      <c r="Y5175" s="1">
        <f t="shared" si="403"/>
        <v>1267618.3764705881</v>
      </c>
      <c r="Z5175">
        <v>58</v>
      </c>
      <c r="AA5175" s="89">
        <f t="shared" si="404"/>
        <v>3883089.0000000005</v>
      </c>
      <c r="AH5175" s="37"/>
      <c r="AI5175" s="37"/>
      <c r="AJ5175" s="1"/>
      <c r="AK5175" s="37"/>
    </row>
    <row r="5176" spans="1:37" hidden="1">
      <c r="A5176" t="s">
        <v>64</v>
      </c>
      <c r="B5176" t="s">
        <v>2</v>
      </c>
      <c r="C5176" t="s">
        <v>4</v>
      </c>
      <c r="D5176" t="s">
        <v>71</v>
      </c>
      <c r="E5176" t="s">
        <v>527</v>
      </c>
      <c r="F5176" t="str">
        <f t="shared" si="401"/>
        <v>深圳市学历提升</v>
      </c>
      <c r="G5176" t="s">
        <v>75</v>
      </c>
      <c r="H5176" t="s">
        <v>83</v>
      </c>
      <c r="I5176" t="s">
        <v>68</v>
      </c>
      <c r="J5176">
        <v>556</v>
      </c>
      <c r="K5176">
        <v>24</v>
      </c>
      <c r="L5176" s="13">
        <f>VLOOKUP(C5176,'渗透率、续签率'!B:C,2,0)</f>
        <v>0.54</v>
      </c>
      <c r="M5176" s="6">
        <v>0.04</v>
      </c>
      <c r="N5176">
        <v>226</v>
      </c>
      <c r="O5176">
        <v>19</v>
      </c>
      <c r="P5176" s="6">
        <v>0.08</v>
      </c>
      <c r="Q5176" s="13">
        <v>0.222</v>
      </c>
      <c r="R5176" s="13">
        <v>0.14000000000000001</v>
      </c>
      <c r="S5176" s="31">
        <v>5132</v>
      </c>
      <c r="T5176" s="6">
        <f>VLOOKUP(E5176,'参数设置&amp;汇总'!S:U,3,0)</f>
        <v>0.4</v>
      </c>
      <c r="U5176" s="78">
        <f t="shared" si="400"/>
        <v>90.4</v>
      </c>
      <c r="V5176" s="13">
        <v>0.85000000000000009</v>
      </c>
      <c r="W5176" s="78">
        <f t="shared" si="402"/>
        <v>94.282352941176455</v>
      </c>
      <c r="X5176" s="1">
        <f>VLOOKUP(E5176,'渗透率、续签率'!AG:AJ,4,0)</f>
        <v>16315.500000000002</v>
      </c>
      <c r="Y5176" s="1">
        <f t="shared" si="403"/>
        <v>1538263.7294117645</v>
      </c>
      <c r="Z5176">
        <v>28</v>
      </c>
      <c r="AA5176" s="89">
        <f t="shared" si="404"/>
        <v>3687303.0000000005</v>
      </c>
      <c r="AH5176" s="37"/>
      <c r="AI5176" s="37"/>
      <c r="AK5176" s="37"/>
    </row>
    <row r="5177" spans="1:37" hidden="1">
      <c r="A5177" t="s">
        <v>64</v>
      </c>
      <c r="B5177" t="s">
        <v>2</v>
      </c>
      <c r="C5177" t="s">
        <v>4</v>
      </c>
      <c r="D5177" t="s">
        <v>84</v>
      </c>
      <c r="E5177" t="s">
        <v>528</v>
      </c>
      <c r="F5177" t="str">
        <f t="shared" si="401"/>
        <v>东莞市学历提升</v>
      </c>
      <c r="G5177" t="s">
        <v>75</v>
      </c>
      <c r="H5177" t="s">
        <v>86</v>
      </c>
      <c r="I5177" t="s">
        <v>68</v>
      </c>
      <c r="J5177">
        <v>239</v>
      </c>
      <c r="K5177">
        <v>9</v>
      </c>
      <c r="L5177" s="13">
        <f>VLOOKUP(C5177,'渗透率、续签率'!B:C,2,0)</f>
        <v>0.54</v>
      </c>
      <c r="M5177" s="6">
        <v>0.04</v>
      </c>
      <c r="N5177">
        <v>64</v>
      </c>
      <c r="O5177">
        <v>8</v>
      </c>
      <c r="P5177" s="6">
        <v>0.13</v>
      </c>
      <c r="Q5177" s="13">
        <v>0.52500000000000002</v>
      </c>
      <c r="R5177" s="13">
        <v>0.47699999999999998</v>
      </c>
      <c r="S5177" s="31">
        <v>1875</v>
      </c>
      <c r="T5177" s="6">
        <f>VLOOKUP(E5177,'参数设置&amp;汇总'!S:U,3,0)</f>
        <v>0.4</v>
      </c>
      <c r="U5177" s="78">
        <f t="shared" si="400"/>
        <v>25.6</v>
      </c>
      <c r="V5177" s="13">
        <v>0.85000000000000009</v>
      </c>
      <c r="W5177" s="78">
        <f t="shared" si="402"/>
        <v>25.035294117647059</v>
      </c>
      <c r="X5177" s="1">
        <f>VLOOKUP(E5177,'渗透率、续签率'!AG:AJ,4,0)</f>
        <v>13906.5</v>
      </c>
      <c r="Y5177" s="1">
        <f t="shared" si="403"/>
        <v>348153.31764705881</v>
      </c>
      <c r="Z5177">
        <v>14</v>
      </c>
      <c r="AA5177" s="89">
        <f t="shared" si="404"/>
        <v>890016</v>
      </c>
      <c r="AH5177" s="37"/>
      <c r="AI5177" s="37"/>
      <c r="AK5177" s="37"/>
    </row>
    <row r="5178" spans="1:37" hidden="1">
      <c r="A5178" t="s">
        <v>64</v>
      </c>
      <c r="B5178" t="s">
        <v>2</v>
      </c>
      <c r="C5178" t="s">
        <v>4</v>
      </c>
      <c r="D5178" t="s">
        <v>84</v>
      </c>
      <c r="E5178" t="s">
        <v>528</v>
      </c>
      <c r="F5178" t="str">
        <f t="shared" si="401"/>
        <v>佛山市学历提升</v>
      </c>
      <c r="G5178" t="s">
        <v>75</v>
      </c>
      <c r="H5178" t="s">
        <v>87</v>
      </c>
      <c r="I5178" t="s">
        <v>68</v>
      </c>
      <c r="J5178">
        <v>253</v>
      </c>
      <c r="K5178">
        <v>17</v>
      </c>
      <c r="L5178" s="13">
        <f>VLOOKUP(C5178,'渗透率、续签率'!B:C,2,0)</f>
        <v>0.54</v>
      </c>
      <c r="M5178" s="6">
        <v>7.0000000000000007E-2</v>
      </c>
      <c r="N5178">
        <v>76</v>
      </c>
      <c r="O5178">
        <v>14</v>
      </c>
      <c r="P5178" s="6">
        <v>0.18</v>
      </c>
      <c r="Q5178" s="13">
        <v>0.43099999999999999</v>
      </c>
      <c r="R5178" s="13">
        <v>0.36899999999999999</v>
      </c>
      <c r="S5178" s="31">
        <v>1625</v>
      </c>
      <c r="T5178" s="6">
        <f>VLOOKUP(E5178,'参数设置&amp;汇总'!S:U,3,0)</f>
        <v>0.4</v>
      </c>
      <c r="U5178" s="78">
        <f t="shared" si="400"/>
        <v>30.400000000000002</v>
      </c>
      <c r="V5178" s="13">
        <v>0.85000000000000009</v>
      </c>
      <c r="W5178" s="78">
        <f t="shared" si="402"/>
        <v>26.870588235294118</v>
      </c>
      <c r="X5178" s="1">
        <f>VLOOKUP(E5178,'渗透率、续签率'!AG:AJ,4,0)</f>
        <v>13906.5</v>
      </c>
      <c r="Y5178" s="1">
        <f t="shared" si="403"/>
        <v>373675.83529411763</v>
      </c>
      <c r="Z5178">
        <v>11</v>
      </c>
      <c r="AA5178" s="89">
        <f t="shared" si="404"/>
        <v>1056894</v>
      </c>
      <c r="AH5178" s="37"/>
      <c r="AI5178" s="37"/>
      <c r="AK5178" s="37"/>
    </row>
    <row r="5179" spans="1:37" hidden="1">
      <c r="A5179" t="s">
        <v>64</v>
      </c>
      <c r="B5179" t="s">
        <v>2</v>
      </c>
      <c r="C5179" t="s">
        <v>4</v>
      </c>
      <c r="D5179" t="s">
        <v>84</v>
      </c>
      <c r="E5179" t="s">
        <v>528</v>
      </c>
      <c r="F5179" t="str">
        <f t="shared" si="401"/>
        <v>南宁市学历提升</v>
      </c>
      <c r="G5179" t="s">
        <v>88</v>
      </c>
      <c r="H5179" t="s">
        <v>89</v>
      </c>
      <c r="I5179" t="s">
        <v>68</v>
      </c>
      <c r="J5179">
        <v>245</v>
      </c>
      <c r="K5179">
        <v>5</v>
      </c>
      <c r="L5179" s="13">
        <f>VLOOKUP(C5179,'渗透率、续签率'!B:C,2,0)</f>
        <v>0.54</v>
      </c>
      <c r="M5179" s="6">
        <v>0.02</v>
      </c>
      <c r="N5179">
        <v>76</v>
      </c>
      <c r="O5179">
        <v>5</v>
      </c>
      <c r="P5179" s="6">
        <v>7.0000000000000007E-2</v>
      </c>
      <c r="Q5179" s="13">
        <v>0.19400000000000001</v>
      </c>
      <c r="R5179" s="13">
        <v>9.2999999999999999E-2</v>
      </c>
      <c r="S5179" s="31">
        <v>1407</v>
      </c>
      <c r="T5179" s="6">
        <f>VLOOKUP(E5179,'参数设置&amp;汇总'!S:U,3,0)</f>
        <v>0.4</v>
      </c>
      <c r="U5179" s="78">
        <f t="shared" si="400"/>
        <v>30.400000000000002</v>
      </c>
      <c r="V5179" s="13">
        <v>0.85000000000000009</v>
      </c>
      <c r="W5179" s="78">
        <f t="shared" si="402"/>
        <v>32.588235294117645</v>
      </c>
      <c r="X5179" s="1">
        <f>VLOOKUP(E5179,'渗透率、续签率'!AG:AJ,4,0)</f>
        <v>13906.5</v>
      </c>
      <c r="Y5179" s="1">
        <f t="shared" si="403"/>
        <v>453188.29411764705</v>
      </c>
      <c r="Z5179">
        <v>5</v>
      </c>
      <c r="AA5179" s="89">
        <f t="shared" si="404"/>
        <v>1056894</v>
      </c>
      <c r="AH5179" s="37"/>
      <c r="AI5179" s="37"/>
      <c r="AJ5179" s="1"/>
      <c r="AK5179" s="37"/>
    </row>
    <row r="5180" spans="1:37" hidden="1">
      <c r="A5180" t="s">
        <v>64</v>
      </c>
      <c r="B5180" t="s">
        <v>2</v>
      </c>
      <c r="C5180" t="s">
        <v>4</v>
      </c>
      <c r="D5180" t="s">
        <v>84</v>
      </c>
      <c r="E5180" t="s">
        <v>528</v>
      </c>
      <c r="F5180" t="str">
        <f t="shared" si="401"/>
        <v>南昌市学历提升</v>
      </c>
      <c r="G5180" t="s">
        <v>90</v>
      </c>
      <c r="H5180" t="s">
        <v>91</v>
      </c>
      <c r="I5180" t="s">
        <v>68</v>
      </c>
      <c r="J5180">
        <v>375</v>
      </c>
      <c r="K5180">
        <v>20</v>
      </c>
      <c r="L5180" s="13">
        <f>VLOOKUP(C5180,'渗透率、续签率'!B:C,2,0)</f>
        <v>0.54</v>
      </c>
      <c r="M5180" s="6">
        <v>0.05</v>
      </c>
      <c r="N5180">
        <v>157</v>
      </c>
      <c r="O5180">
        <v>20</v>
      </c>
      <c r="P5180" s="6">
        <v>0.13</v>
      </c>
      <c r="Q5180" s="13">
        <v>0.33800000000000002</v>
      </c>
      <c r="R5180" s="13">
        <v>0.27800000000000002</v>
      </c>
      <c r="S5180" s="31">
        <v>3548</v>
      </c>
      <c r="T5180" s="6">
        <f>VLOOKUP(E5180,'参数设置&amp;汇总'!S:U,3,0)</f>
        <v>0.4</v>
      </c>
      <c r="U5180" s="78">
        <f t="shared" si="400"/>
        <v>62.800000000000004</v>
      </c>
      <c r="V5180" s="13">
        <v>0.85000000000000009</v>
      </c>
      <c r="W5180" s="78">
        <f t="shared" si="402"/>
        <v>61.17647058823529</v>
      </c>
      <c r="X5180" s="1">
        <f>VLOOKUP(E5180,'渗透率、续签率'!AG:AJ,4,0)</f>
        <v>13906.5</v>
      </c>
      <c r="Y5180" s="1">
        <f t="shared" si="403"/>
        <v>850750.5882352941</v>
      </c>
      <c r="Z5180">
        <v>8</v>
      </c>
      <c r="AA5180" s="89">
        <f t="shared" si="404"/>
        <v>2183320.5</v>
      </c>
      <c r="AH5180" s="37"/>
      <c r="AI5180" s="37"/>
      <c r="AJ5180" s="1"/>
      <c r="AK5180" s="37"/>
    </row>
    <row r="5181" spans="1:37" hidden="1">
      <c r="A5181" t="s">
        <v>64</v>
      </c>
      <c r="B5181" t="s">
        <v>2</v>
      </c>
      <c r="C5181" t="s">
        <v>4</v>
      </c>
      <c r="D5181" t="s">
        <v>84</v>
      </c>
      <c r="E5181" t="s">
        <v>528</v>
      </c>
      <c r="F5181" t="str">
        <f t="shared" si="401"/>
        <v>厦门市学历提升</v>
      </c>
      <c r="G5181" t="s">
        <v>92</v>
      </c>
      <c r="H5181" t="s">
        <v>93</v>
      </c>
      <c r="I5181" t="s">
        <v>68</v>
      </c>
      <c r="J5181">
        <v>267</v>
      </c>
      <c r="K5181">
        <v>8</v>
      </c>
      <c r="L5181" s="13">
        <f>VLOOKUP(C5181,'渗透率、续签率'!B:C,2,0)</f>
        <v>0.54</v>
      </c>
      <c r="M5181" s="6">
        <v>0.03</v>
      </c>
      <c r="N5181">
        <v>63</v>
      </c>
      <c r="O5181">
        <v>6</v>
      </c>
      <c r="P5181" s="6">
        <v>0.1</v>
      </c>
      <c r="Q5181" s="13">
        <v>0.26300000000000001</v>
      </c>
      <c r="R5181" s="13">
        <v>0.25</v>
      </c>
      <c r="S5181" s="31">
        <v>1302</v>
      </c>
      <c r="T5181" s="6">
        <f>VLOOKUP(E5181,'参数设置&amp;汇总'!S:U,3,0)</f>
        <v>0.4</v>
      </c>
      <c r="U5181" s="78">
        <f t="shared" si="400"/>
        <v>25.200000000000003</v>
      </c>
      <c r="V5181" s="13">
        <v>0.85000000000000009</v>
      </c>
      <c r="W5181" s="78">
        <f t="shared" si="402"/>
        <v>25.835294117647056</v>
      </c>
      <c r="X5181" s="1">
        <f>VLOOKUP(E5181,'渗透率、续签率'!AG:AJ,4,0)</f>
        <v>13906.5</v>
      </c>
      <c r="Y5181" s="1">
        <f t="shared" si="403"/>
        <v>359278.51764705876</v>
      </c>
      <c r="Z5181">
        <v>10</v>
      </c>
      <c r="AA5181" s="89">
        <f t="shared" si="404"/>
        <v>876109.5</v>
      </c>
      <c r="AH5181" s="37"/>
      <c r="AI5181" s="37"/>
      <c r="AJ5181" s="1"/>
      <c r="AK5181" s="37"/>
    </row>
    <row r="5182" spans="1:37" hidden="1">
      <c r="A5182" t="s">
        <v>64</v>
      </c>
      <c r="B5182" t="s">
        <v>2</v>
      </c>
      <c r="C5182" t="s">
        <v>4</v>
      </c>
      <c r="D5182" t="s">
        <v>84</v>
      </c>
      <c r="E5182" t="s">
        <v>528</v>
      </c>
      <c r="F5182" t="str">
        <f t="shared" si="401"/>
        <v>合肥市学历提升</v>
      </c>
      <c r="G5182" t="s">
        <v>94</v>
      </c>
      <c r="H5182" t="s">
        <v>95</v>
      </c>
      <c r="I5182" t="s">
        <v>68</v>
      </c>
      <c r="J5182">
        <v>727</v>
      </c>
      <c r="K5182">
        <v>36</v>
      </c>
      <c r="L5182" s="13">
        <f>VLOOKUP(C5182,'渗透率、续签率'!B:C,2,0)</f>
        <v>0.54</v>
      </c>
      <c r="M5182" s="6">
        <v>0.05</v>
      </c>
      <c r="N5182">
        <v>282</v>
      </c>
      <c r="O5182">
        <v>34</v>
      </c>
      <c r="P5182" s="6">
        <v>0.12</v>
      </c>
      <c r="Q5182" s="13">
        <v>0.32900000000000001</v>
      </c>
      <c r="R5182" s="13">
        <v>0.25</v>
      </c>
      <c r="S5182" s="31">
        <v>5982</v>
      </c>
      <c r="T5182" s="6">
        <f>VLOOKUP(E5182,'参数设置&amp;汇总'!S:U,3,0)</f>
        <v>0.4</v>
      </c>
      <c r="U5182" s="78">
        <f t="shared" si="400"/>
        <v>112.80000000000001</v>
      </c>
      <c r="V5182" s="13">
        <v>0.85000000000000009</v>
      </c>
      <c r="W5182" s="78">
        <f t="shared" si="402"/>
        <v>111.10588235294118</v>
      </c>
      <c r="X5182" s="1">
        <f>VLOOKUP(E5182,'渗透率、续签率'!AG:AJ,4,0)</f>
        <v>13906.5</v>
      </c>
      <c r="Y5182" s="1">
        <f t="shared" si="403"/>
        <v>1545093.9529411765</v>
      </c>
      <c r="Z5182">
        <v>84</v>
      </c>
      <c r="AA5182" s="89">
        <f t="shared" si="404"/>
        <v>3921633</v>
      </c>
      <c r="AH5182" s="37"/>
      <c r="AI5182" s="37"/>
      <c r="AJ5182" s="1"/>
      <c r="AK5182" s="37"/>
    </row>
    <row r="5183" spans="1:37" hidden="1">
      <c r="A5183" t="s">
        <v>64</v>
      </c>
      <c r="B5183" t="s">
        <v>2</v>
      </c>
      <c r="C5183" t="s">
        <v>4</v>
      </c>
      <c r="D5183" t="s">
        <v>84</v>
      </c>
      <c r="E5183" t="s">
        <v>528</v>
      </c>
      <c r="F5183" t="str">
        <f t="shared" si="401"/>
        <v>天津市学历提升</v>
      </c>
      <c r="G5183" t="s">
        <v>96</v>
      </c>
      <c r="H5183" t="s">
        <v>96</v>
      </c>
      <c r="I5183" t="s">
        <v>70</v>
      </c>
      <c r="J5183">
        <v>775</v>
      </c>
      <c r="K5183">
        <v>48</v>
      </c>
      <c r="L5183" s="13">
        <f>VLOOKUP(C5183,'渗透率、续签率'!B:C,2,0)</f>
        <v>0.54</v>
      </c>
      <c r="M5183" s="6">
        <v>0.06</v>
      </c>
      <c r="N5183">
        <v>247</v>
      </c>
      <c r="O5183">
        <v>43</v>
      </c>
      <c r="P5183" s="6">
        <v>0.17</v>
      </c>
      <c r="Q5183" s="13">
        <v>0.32100000000000001</v>
      </c>
      <c r="R5183" s="13">
        <v>0.224</v>
      </c>
      <c r="S5183" s="31">
        <v>5162</v>
      </c>
      <c r="T5183" s="6">
        <f>VLOOKUP(E5183,'参数设置&amp;汇总'!S:U,3,0)</f>
        <v>0.4</v>
      </c>
      <c r="U5183" s="78">
        <f t="shared" si="400"/>
        <v>98.800000000000011</v>
      </c>
      <c r="V5183" s="13">
        <v>0.85000000000000009</v>
      </c>
      <c r="W5183" s="78">
        <f t="shared" si="402"/>
        <v>88.917647058823533</v>
      </c>
      <c r="X5183" s="1">
        <f>VLOOKUP(E5183,'渗透率、续签率'!AG:AJ,4,0)</f>
        <v>13906.5</v>
      </c>
      <c r="Y5183" s="1">
        <f t="shared" si="403"/>
        <v>1236533.2588235294</v>
      </c>
      <c r="Z5183">
        <v>37</v>
      </c>
      <c r="AA5183" s="89">
        <f t="shared" si="404"/>
        <v>3434905.5</v>
      </c>
      <c r="AH5183" s="37"/>
      <c r="AI5183" s="37"/>
      <c r="AK5183" s="37"/>
    </row>
    <row r="5184" spans="1:37" hidden="1">
      <c r="A5184" t="s">
        <v>64</v>
      </c>
      <c r="B5184" t="s">
        <v>2</v>
      </c>
      <c r="C5184" t="s">
        <v>4</v>
      </c>
      <c r="D5184" t="s">
        <v>84</v>
      </c>
      <c r="E5184" t="s">
        <v>528</v>
      </c>
      <c r="F5184" t="str">
        <f t="shared" si="401"/>
        <v>宁波市学历提升</v>
      </c>
      <c r="G5184" t="s">
        <v>79</v>
      </c>
      <c r="H5184" t="s">
        <v>97</v>
      </c>
      <c r="I5184" t="s">
        <v>68</v>
      </c>
      <c r="J5184">
        <v>301</v>
      </c>
      <c r="K5184">
        <v>7</v>
      </c>
      <c r="L5184" s="13">
        <f>VLOOKUP(C5184,'渗透率、续签率'!B:C,2,0)</f>
        <v>0.54</v>
      </c>
      <c r="M5184" s="6">
        <v>0.02</v>
      </c>
      <c r="N5184">
        <v>64</v>
      </c>
      <c r="O5184">
        <v>5</v>
      </c>
      <c r="P5184" s="6">
        <v>0.08</v>
      </c>
      <c r="Q5184" s="13">
        <v>0.154</v>
      </c>
      <c r="R5184" s="13">
        <v>9.2999999999999999E-2</v>
      </c>
      <c r="S5184" s="31">
        <v>1234</v>
      </c>
      <c r="T5184" s="6">
        <f>VLOOKUP(E5184,'参数设置&amp;汇总'!S:U,3,0)</f>
        <v>0.4</v>
      </c>
      <c r="U5184" s="78">
        <f t="shared" si="400"/>
        <v>25.6</v>
      </c>
      <c r="V5184" s="13">
        <v>0.85000000000000009</v>
      </c>
      <c r="W5184" s="78">
        <f t="shared" si="402"/>
        <v>26.941176470588236</v>
      </c>
      <c r="X5184" s="1">
        <f>VLOOKUP(E5184,'渗透率、续签率'!AG:AJ,4,0)</f>
        <v>13906.5</v>
      </c>
      <c r="Y5184" s="1">
        <f t="shared" si="403"/>
        <v>374657.4705882353</v>
      </c>
      <c r="Z5184">
        <v>9</v>
      </c>
      <c r="AA5184" s="89">
        <f t="shared" si="404"/>
        <v>890016</v>
      </c>
      <c r="AH5184" s="37"/>
      <c r="AI5184" s="37"/>
      <c r="AJ5184" s="1"/>
      <c r="AK5184" s="37"/>
    </row>
    <row r="5185" spans="1:37" hidden="1">
      <c r="A5185" t="s">
        <v>64</v>
      </c>
      <c r="B5185" t="s">
        <v>2</v>
      </c>
      <c r="C5185" t="s">
        <v>4</v>
      </c>
      <c r="D5185" t="s">
        <v>84</v>
      </c>
      <c r="E5185" t="s">
        <v>528</v>
      </c>
      <c r="F5185" t="str">
        <f t="shared" si="401"/>
        <v>无锡市学历提升</v>
      </c>
      <c r="G5185" t="s">
        <v>73</v>
      </c>
      <c r="H5185" t="s">
        <v>98</v>
      </c>
      <c r="I5185" t="s">
        <v>70</v>
      </c>
      <c r="J5185">
        <v>208</v>
      </c>
      <c r="K5185">
        <v>6</v>
      </c>
      <c r="L5185" s="13">
        <f>VLOOKUP(C5185,'渗透率、续签率'!B:C,2,0)</f>
        <v>0.54</v>
      </c>
      <c r="M5185" s="6">
        <v>0.03</v>
      </c>
      <c r="N5185">
        <v>46</v>
      </c>
      <c r="O5185">
        <v>6</v>
      </c>
      <c r="P5185" s="6">
        <v>0.13</v>
      </c>
      <c r="Q5185" s="13">
        <v>0.25800000000000001</v>
      </c>
      <c r="R5185" s="13">
        <v>0.21299999999999999</v>
      </c>
      <c r="S5185" s="31">
        <v>987</v>
      </c>
      <c r="T5185" s="6">
        <f>VLOOKUP(E5185,'参数设置&amp;汇总'!S:U,3,0)</f>
        <v>0.4</v>
      </c>
      <c r="U5185" s="78">
        <f t="shared" si="400"/>
        <v>18.400000000000002</v>
      </c>
      <c r="V5185" s="13">
        <v>0.85000000000000009</v>
      </c>
      <c r="W5185" s="78">
        <f t="shared" si="402"/>
        <v>17.835294117647059</v>
      </c>
      <c r="X5185" s="1">
        <f>VLOOKUP(E5185,'渗透率、续签率'!AG:AJ,4,0)</f>
        <v>13906.5</v>
      </c>
      <c r="Y5185" s="1">
        <f t="shared" si="403"/>
        <v>248026.51764705882</v>
      </c>
      <c r="Z5185">
        <v>9</v>
      </c>
      <c r="AA5185" s="89">
        <f t="shared" si="404"/>
        <v>639699</v>
      </c>
      <c r="AH5185" s="37"/>
      <c r="AI5185" s="37"/>
      <c r="AJ5185" s="1"/>
      <c r="AK5185" s="37"/>
    </row>
    <row r="5186" spans="1:37" hidden="1">
      <c r="A5186" t="s">
        <v>64</v>
      </c>
      <c r="B5186" t="s">
        <v>2</v>
      </c>
      <c r="C5186" t="s">
        <v>4</v>
      </c>
      <c r="D5186" t="s">
        <v>84</v>
      </c>
      <c r="E5186" t="s">
        <v>528</v>
      </c>
      <c r="F5186" t="str">
        <f t="shared" si="401"/>
        <v>昆明市学历提升</v>
      </c>
      <c r="G5186" t="s">
        <v>99</v>
      </c>
      <c r="H5186" t="s">
        <v>100</v>
      </c>
      <c r="I5186" t="s">
        <v>68</v>
      </c>
      <c r="J5186">
        <v>394</v>
      </c>
      <c r="K5186">
        <v>26</v>
      </c>
      <c r="L5186" s="13">
        <f>VLOOKUP(C5186,'渗透率、续签率'!B:C,2,0)</f>
        <v>0.54</v>
      </c>
      <c r="M5186" s="6">
        <v>7.0000000000000007E-2</v>
      </c>
      <c r="N5186">
        <v>122</v>
      </c>
      <c r="O5186">
        <v>21</v>
      </c>
      <c r="P5186" s="6">
        <v>0.17</v>
      </c>
      <c r="Q5186" s="13">
        <v>0.45</v>
      </c>
      <c r="R5186" s="13">
        <v>0.38300000000000001</v>
      </c>
      <c r="S5186" s="31">
        <v>3100</v>
      </c>
      <c r="T5186" s="6">
        <f>VLOOKUP(E5186,'参数设置&amp;汇总'!S:U,3,0)</f>
        <v>0.4</v>
      </c>
      <c r="U5186" s="78">
        <f t="shared" si="400"/>
        <v>48.800000000000004</v>
      </c>
      <c r="V5186" s="13">
        <v>0.85000000000000009</v>
      </c>
      <c r="W5186" s="78">
        <f t="shared" si="402"/>
        <v>44.070588235294125</v>
      </c>
      <c r="X5186" s="1">
        <f>VLOOKUP(E5186,'渗透率、续签率'!AG:AJ,4,0)</f>
        <v>13906.5</v>
      </c>
      <c r="Y5186" s="1">
        <f t="shared" si="403"/>
        <v>612867.63529411773</v>
      </c>
      <c r="Z5186">
        <v>39</v>
      </c>
      <c r="AA5186" s="89">
        <f t="shared" si="404"/>
        <v>1696593</v>
      </c>
      <c r="AH5186" s="37"/>
      <c r="AI5186" s="37"/>
      <c r="AK5186" s="37"/>
    </row>
    <row r="5187" spans="1:37" hidden="1">
      <c r="A5187" t="s">
        <v>64</v>
      </c>
      <c r="B5187" t="s">
        <v>2</v>
      </c>
      <c r="C5187" t="s">
        <v>4</v>
      </c>
      <c r="D5187" t="s">
        <v>84</v>
      </c>
      <c r="E5187" t="s">
        <v>528</v>
      </c>
      <c r="F5187" t="str">
        <f t="shared" si="401"/>
        <v>沈阳市学历提升</v>
      </c>
      <c r="G5187" t="s">
        <v>101</v>
      </c>
      <c r="H5187" t="s">
        <v>102</v>
      </c>
      <c r="I5187" t="s">
        <v>70</v>
      </c>
      <c r="J5187">
        <v>664</v>
      </c>
      <c r="K5187">
        <v>68</v>
      </c>
      <c r="L5187" s="13">
        <f>VLOOKUP(C5187,'渗透率、续签率'!B:C,2,0)</f>
        <v>0.54</v>
      </c>
      <c r="M5187" s="6">
        <v>0.1</v>
      </c>
      <c r="N5187">
        <v>268</v>
      </c>
      <c r="O5187">
        <v>53</v>
      </c>
      <c r="P5187" s="6">
        <v>0.2</v>
      </c>
      <c r="Q5187" s="13">
        <v>0.40899999999999997</v>
      </c>
      <c r="R5187" s="13">
        <v>0.316</v>
      </c>
      <c r="S5187" s="31">
        <v>5100</v>
      </c>
      <c r="T5187" s="6">
        <f>VLOOKUP(E5187,'参数设置&amp;汇总'!S:U,3,0)</f>
        <v>0.4</v>
      </c>
      <c r="U5187" s="78">
        <f t="shared" ref="U5187:U5250" si="405">IF(T5187*N5187&gt;=O5187,T5187*N5187,O5187)</f>
        <v>107.2</v>
      </c>
      <c r="V5187" s="13">
        <v>0.85000000000000009</v>
      </c>
      <c r="W5187" s="78">
        <f t="shared" si="402"/>
        <v>92.447058823529403</v>
      </c>
      <c r="X5187" s="1">
        <f>VLOOKUP(E5187,'渗透率、续签率'!AG:AJ,4,0)</f>
        <v>13906.5</v>
      </c>
      <c r="Y5187" s="1">
        <f t="shared" si="403"/>
        <v>1285615.0235294118</v>
      </c>
      <c r="Z5187">
        <v>16</v>
      </c>
      <c r="AA5187" s="89">
        <f t="shared" si="404"/>
        <v>3726942</v>
      </c>
      <c r="AH5187" s="37"/>
      <c r="AI5187" s="37"/>
      <c r="AK5187" s="37"/>
    </row>
    <row r="5188" spans="1:37" hidden="1">
      <c r="A5188" t="s">
        <v>64</v>
      </c>
      <c r="B5188" t="s">
        <v>2</v>
      </c>
      <c r="C5188" t="s">
        <v>4</v>
      </c>
      <c r="D5188" t="s">
        <v>84</v>
      </c>
      <c r="E5188" t="s">
        <v>528</v>
      </c>
      <c r="F5188" t="str">
        <f t="shared" ref="F5188:F5251" si="406">H5188&amp;C5188</f>
        <v>济南市学历提升</v>
      </c>
      <c r="G5188" t="s">
        <v>103</v>
      </c>
      <c r="H5188" t="s">
        <v>104</v>
      </c>
      <c r="I5188" t="s">
        <v>70</v>
      </c>
      <c r="J5188">
        <v>805</v>
      </c>
      <c r="K5188">
        <v>34</v>
      </c>
      <c r="L5188" s="13">
        <f>VLOOKUP(C5188,'渗透率、续签率'!B:C,2,0)</f>
        <v>0.54</v>
      </c>
      <c r="M5188" s="6">
        <v>0.04</v>
      </c>
      <c r="N5188">
        <v>322</v>
      </c>
      <c r="O5188">
        <v>32</v>
      </c>
      <c r="P5188" s="6">
        <v>0.1</v>
      </c>
      <c r="Q5188" s="13">
        <v>0.26200000000000001</v>
      </c>
      <c r="R5188" s="13">
        <v>0.16500000000000001</v>
      </c>
      <c r="S5188" s="31">
        <v>6355</v>
      </c>
      <c r="T5188" s="6">
        <f>VLOOKUP(E5188,'参数设置&amp;汇总'!S:U,3,0)</f>
        <v>0.4</v>
      </c>
      <c r="U5188" s="78">
        <f t="shared" si="405"/>
        <v>128.80000000000001</v>
      </c>
      <c r="V5188" s="13">
        <v>0.85000000000000009</v>
      </c>
      <c r="W5188" s="78">
        <f t="shared" ref="W5188:W5251" si="407">(O5188*(1-L5188)+IF((U5188-O5188)&lt;0,0,(U5188-O5188)))/V5188</f>
        <v>131.19999999999999</v>
      </c>
      <c r="X5188" s="1">
        <f>VLOOKUP(E5188,'渗透率、续签率'!AG:AJ,4,0)</f>
        <v>13906.5</v>
      </c>
      <c r="Y5188" s="1">
        <f t="shared" ref="Y5188:Y5251" si="408">X5188*W5188</f>
        <v>1824532.7999999998</v>
      </c>
      <c r="Z5188">
        <v>48</v>
      </c>
      <c r="AA5188" s="89">
        <f t="shared" ref="AA5188:AA5251" si="409">N5188*X5188</f>
        <v>4477893</v>
      </c>
      <c r="AH5188" s="37"/>
      <c r="AI5188" s="37"/>
      <c r="AK5188" s="37"/>
    </row>
    <row r="5189" spans="1:37" hidden="1">
      <c r="A5189" t="s">
        <v>64</v>
      </c>
      <c r="B5189" t="s">
        <v>2</v>
      </c>
      <c r="C5189" t="s">
        <v>4</v>
      </c>
      <c r="D5189" t="s">
        <v>84</v>
      </c>
      <c r="E5189" t="s">
        <v>528</v>
      </c>
      <c r="F5189" t="str">
        <f t="shared" si="406"/>
        <v>温州市学历提升</v>
      </c>
      <c r="G5189" t="s">
        <v>79</v>
      </c>
      <c r="H5189" t="s">
        <v>105</v>
      </c>
      <c r="I5189" t="s">
        <v>68</v>
      </c>
      <c r="J5189">
        <v>211</v>
      </c>
      <c r="K5189">
        <v>5</v>
      </c>
      <c r="L5189" s="13">
        <f>VLOOKUP(C5189,'渗透率、续签率'!B:C,2,0)</f>
        <v>0.54</v>
      </c>
      <c r="M5189" s="6">
        <v>0.02</v>
      </c>
      <c r="N5189">
        <v>27</v>
      </c>
      <c r="O5189">
        <v>4</v>
      </c>
      <c r="P5189" s="6">
        <v>0.15</v>
      </c>
      <c r="Q5189" s="13">
        <v>0.12</v>
      </c>
      <c r="R5189" s="13">
        <v>7.0000000000000007E-2</v>
      </c>
      <c r="S5189" s="31">
        <v>629</v>
      </c>
      <c r="T5189" s="6">
        <f>VLOOKUP(E5189,'参数设置&amp;汇总'!S:U,3,0)</f>
        <v>0.4</v>
      </c>
      <c r="U5189" s="78">
        <f t="shared" si="405"/>
        <v>10.8</v>
      </c>
      <c r="V5189" s="13">
        <v>0.85000000000000009</v>
      </c>
      <c r="W5189" s="78">
        <f t="shared" si="407"/>
        <v>10.164705882352941</v>
      </c>
      <c r="X5189" s="1">
        <f>VLOOKUP(E5189,'渗透率、续签率'!AG:AJ,4,0)</f>
        <v>13906.5</v>
      </c>
      <c r="Y5189" s="1">
        <f t="shared" si="408"/>
        <v>141355.48235294118</v>
      </c>
      <c r="Z5189">
        <v>7</v>
      </c>
      <c r="AA5189" s="89">
        <f t="shared" si="409"/>
        <v>375475.5</v>
      </c>
      <c r="AH5189" s="37"/>
      <c r="AI5189" s="37"/>
      <c r="AJ5189" s="1"/>
      <c r="AK5189" s="37"/>
    </row>
    <row r="5190" spans="1:37" hidden="1">
      <c r="A5190" t="s">
        <v>64</v>
      </c>
      <c r="B5190" t="s">
        <v>2</v>
      </c>
      <c r="C5190" t="s">
        <v>4</v>
      </c>
      <c r="D5190" t="s">
        <v>84</v>
      </c>
      <c r="E5190" t="s">
        <v>528</v>
      </c>
      <c r="F5190" t="str">
        <f t="shared" si="406"/>
        <v>福州市学历提升</v>
      </c>
      <c r="G5190" t="s">
        <v>92</v>
      </c>
      <c r="H5190" t="s">
        <v>106</v>
      </c>
      <c r="I5190" t="s">
        <v>68</v>
      </c>
      <c r="J5190">
        <v>242</v>
      </c>
      <c r="K5190">
        <v>54</v>
      </c>
      <c r="L5190" s="13">
        <f>VLOOKUP(C5190,'渗透率、续签率'!B:C,2,0)</f>
        <v>0.54</v>
      </c>
      <c r="M5190" s="6">
        <v>0.22</v>
      </c>
      <c r="N5190">
        <v>77</v>
      </c>
      <c r="O5190">
        <v>38</v>
      </c>
      <c r="P5190" s="6">
        <v>0.49</v>
      </c>
      <c r="Q5190" s="13">
        <v>0.53900000000000003</v>
      </c>
      <c r="R5190" s="13">
        <v>0.18</v>
      </c>
      <c r="S5190" s="31">
        <v>1621</v>
      </c>
      <c r="T5190" s="6">
        <f>VLOOKUP(E5190,'参数设置&amp;汇总'!S:U,3,0)</f>
        <v>0.4</v>
      </c>
      <c r="U5190" s="78">
        <f t="shared" si="405"/>
        <v>38</v>
      </c>
      <c r="V5190" s="13">
        <v>0.85000000000000009</v>
      </c>
      <c r="W5190" s="78">
        <f t="shared" si="407"/>
        <v>20.564705882352936</v>
      </c>
      <c r="X5190" s="1">
        <f>VLOOKUP(E5190,'渗透率、续签率'!AG:AJ,4,0)</f>
        <v>13906.5</v>
      </c>
      <c r="Y5190" s="1">
        <f t="shared" si="408"/>
        <v>285983.0823529411</v>
      </c>
      <c r="Z5190">
        <v>23</v>
      </c>
      <c r="AA5190" s="89">
        <f t="shared" si="409"/>
        <v>1070800.5</v>
      </c>
      <c r="AH5190" s="37"/>
      <c r="AI5190" s="37"/>
      <c r="AJ5190" s="1"/>
      <c r="AK5190" s="37"/>
    </row>
    <row r="5191" spans="1:37" hidden="1">
      <c r="A5191" t="s">
        <v>64</v>
      </c>
      <c r="B5191" t="s">
        <v>2</v>
      </c>
      <c r="C5191" t="s">
        <v>4</v>
      </c>
      <c r="D5191" t="s">
        <v>84</v>
      </c>
      <c r="E5191" t="s">
        <v>528</v>
      </c>
      <c r="F5191" t="str">
        <f t="shared" si="406"/>
        <v>苏州市学历提升</v>
      </c>
      <c r="G5191" t="s">
        <v>73</v>
      </c>
      <c r="H5191" t="s">
        <v>107</v>
      </c>
      <c r="I5191" t="s">
        <v>70</v>
      </c>
      <c r="J5191">
        <v>437</v>
      </c>
      <c r="K5191">
        <v>27</v>
      </c>
      <c r="L5191" s="13">
        <f>VLOOKUP(C5191,'渗透率、续签率'!B:C,2,0)</f>
        <v>0.54</v>
      </c>
      <c r="M5191" s="6">
        <v>0.06</v>
      </c>
      <c r="N5191">
        <v>145</v>
      </c>
      <c r="O5191">
        <v>22</v>
      </c>
      <c r="P5191" s="6">
        <v>0.15</v>
      </c>
      <c r="Q5191" s="13">
        <v>0.38300000000000001</v>
      </c>
      <c r="R5191" s="13">
        <v>0.312</v>
      </c>
      <c r="S5191" s="31">
        <v>3019</v>
      </c>
      <c r="T5191" s="6">
        <f>VLOOKUP(E5191,'参数设置&amp;汇总'!S:U,3,0)</f>
        <v>0.4</v>
      </c>
      <c r="U5191" s="78">
        <f t="shared" si="405"/>
        <v>58</v>
      </c>
      <c r="V5191" s="13">
        <v>0.85000000000000009</v>
      </c>
      <c r="W5191" s="78">
        <f t="shared" si="407"/>
        <v>54.258823529411757</v>
      </c>
      <c r="X5191" s="1">
        <f>VLOOKUP(E5191,'渗透率、续签率'!AG:AJ,4,0)</f>
        <v>13906.5</v>
      </c>
      <c r="Y5191" s="1">
        <f t="shared" si="408"/>
        <v>754550.32941176463</v>
      </c>
      <c r="Z5191">
        <v>26</v>
      </c>
      <c r="AA5191" s="89">
        <f t="shared" si="409"/>
        <v>2016442.5</v>
      </c>
      <c r="AH5191" s="37"/>
      <c r="AI5191" s="37"/>
      <c r="AK5191" s="37"/>
    </row>
    <row r="5192" spans="1:37" hidden="1">
      <c r="A5192" t="s">
        <v>64</v>
      </c>
      <c r="B5192" t="s">
        <v>2</v>
      </c>
      <c r="C5192" t="s">
        <v>4</v>
      </c>
      <c r="D5192" t="s">
        <v>84</v>
      </c>
      <c r="E5192" t="s">
        <v>528</v>
      </c>
      <c r="F5192" t="str">
        <f t="shared" si="406"/>
        <v>西安市学历提升</v>
      </c>
      <c r="G5192" t="s">
        <v>108</v>
      </c>
      <c r="H5192" t="s">
        <v>109</v>
      </c>
      <c r="I5192" t="s">
        <v>70</v>
      </c>
      <c r="J5192">
        <v>725</v>
      </c>
      <c r="K5192">
        <v>74</v>
      </c>
      <c r="L5192" s="13">
        <f>VLOOKUP(C5192,'渗透率、续签率'!B:C,2,0)</f>
        <v>0.54</v>
      </c>
      <c r="M5192" s="6">
        <v>0.1</v>
      </c>
      <c r="N5192">
        <v>320</v>
      </c>
      <c r="O5192">
        <v>69</v>
      </c>
      <c r="P5192" s="6">
        <v>0.22</v>
      </c>
      <c r="Q5192" s="13">
        <v>0.54200000000000004</v>
      </c>
      <c r="R5192" s="13">
        <v>0.34100000000000003</v>
      </c>
      <c r="S5192" s="31">
        <v>8297</v>
      </c>
      <c r="T5192" s="6">
        <f>VLOOKUP(E5192,'参数设置&amp;汇总'!S:U,3,0)</f>
        <v>0.4</v>
      </c>
      <c r="U5192" s="78">
        <f t="shared" si="405"/>
        <v>128</v>
      </c>
      <c r="V5192" s="13">
        <v>0.85000000000000009</v>
      </c>
      <c r="W5192" s="78">
        <f t="shared" si="407"/>
        <v>106.75294117647057</v>
      </c>
      <c r="X5192" s="1">
        <f>VLOOKUP(E5192,'渗透率、续签率'!AG:AJ,4,0)</f>
        <v>13906.5</v>
      </c>
      <c r="Y5192" s="1">
        <f t="shared" si="408"/>
        <v>1484559.7764705881</v>
      </c>
      <c r="Z5192">
        <v>27</v>
      </c>
      <c r="AA5192" s="89">
        <f t="shared" si="409"/>
        <v>4450080</v>
      </c>
      <c r="AH5192" s="37"/>
      <c r="AI5192" s="37"/>
      <c r="AK5192" s="37"/>
    </row>
    <row r="5193" spans="1:37" hidden="1">
      <c r="A5193" t="s">
        <v>64</v>
      </c>
      <c r="B5193" t="s">
        <v>2</v>
      </c>
      <c r="C5193" t="s">
        <v>4</v>
      </c>
      <c r="D5193" t="s">
        <v>84</v>
      </c>
      <c r="E5193" t="s">
        <v>528</v>
      </c>
      <c r="F5193" t="str">
        <f t="shared" si="406"/>
        <v>郑州市学历提升</v>
      </c>
      <c r="G5193" t="s">
        <v>110</v>
      </c>
      <c r="H5193" t="s">
        <v>111</v>
      </c>
      <c r="I5193" t="s">
        <v>70</v>
      </c>
      <c r="J5193" s="1">
        <v>1197</v>
      </c>
      <c r="K5193">
        <v>73</v>
      </c>
      <c r="L5193" s="13">
        <f>VLOOKUP(C5193,'渗透率、续签率'!B:C,2,0)</f>
        <v>0.54</v>
      </c>
      <c r="M5193" s="6">
        <v>0.06</v>
      </c>
      <c r="N5193">
        <v>473</v>
      </c>
      <c r="O5193">
        <v>72</v>
      </c>
      <c r="P5193" s="6">
        <v>0.15</v>
      </c>
      <c r="Q5193" s="13">
        <v>0.41599999999999998</v>
      </c>
      <c r="R5193" s="13">
        <v>0.29499999999999998</v>
      </c>
      <c r="S5193" s="31">
        <v>11371</v>
      </c>
      <c r="T5193" s="6">
        <f>VLOOKUP(E5193,'参数设置&amp;汇总'!S:U,3,0)</f>
        <v>0.4</v>
      </c>
      <c r="U5193" s="78">
        <f t="shared" si="405"/>
        <v>189.20000000000002</v>
      </c>
      <c r="V5193" s="13">
        <v>0.85000000000000009</v>
      </c>
      <c r="W5193" s="78">
        <f t="shared" si="407"/>
        <v>176.84705882352941</v>
      </c>
      <c r="X5193" s="1">
        <f>VLOOKUP(E5193,'渗透率、续签率'!AG:AJ,4,0)</f>
        <v>13906.5</v>
      </c>
      <c r="Y5193" s="1">
        <f t="shared" si="408"/>
        <v>2459323.6235294119</v>
      </c>
      <c r="Z5193">
        <v>27</v>
      </c>
      <c r="AA5193" s="89">
        <f t="shared" si="409"/>
        <v>6577774.5</v>
      </c>
      <c r="AH5193" s="37"/>
      <c r="AI5193" s="37"/>
      <c r="AJ5193" s="1"/>
      <c r="AK5193" s="37"/>
    </row>
    <row r="5194" spans="1:37" hidden="1">
      <c r="A5194" t="s">
        <v>64</v>
      </c>
      <c r="B5194" t="s">
        <v>2</v>
      </c>
      <c r="C5194" t="s">
        <v>4</v>
      </c>
      <c r="D5194" t="s">
        <v>84</v>
      </c>
      <c r="E5194" t="s">
        <v>528</v>
      </c>
      <c r="F5194" t="str">
        <f t="shared" si="406"/>
        <v>重庆市学历提升</v>
      </c>
      <c r="G5194" t="s">
        <v>112</v>
      </c>
      <c r="H5194" t="s">
        <v>112</v>
      </c>
      <c r="I5194" t="s">
        <v>70</v>
      </c>
      <c r="J5194" s="1">
        <v>1055</v>
      </c>
      <c r="K5194">
        <v>98</v>
      </c>
      <c r="L5194" s="13">
        <f>VLOOKUP(C5194,'渗透率、续签率'!B:C,2,0)</f>
        <v>0.54</v>
      </c>
      <c r="M5194" s="6">
        <v>0.09</v>
      </c>
      <c r="N5194">
        <v>300</v>
      </c>
      <c r="O5194">
        <v>83</v>
      </c>
      <c r="P5194" s="6">
        <v>0.28000000000000003</v>
      </c>
      <c r="Q5194" s="13">
        <v>0.47299999999999998</v>
      </c>
      <c r="R5194" s="13">
        <v>0.35599999999999998</v>
      </c>
      <c r="S5194" s="31">
        <v>6231</v>
      </c>
      <c r="T5194" s="6">
        <f>VLOOKUP(E5194,'参数设置&amp;汇总'!S:U,3,0)</f>
        <v>0.4</v>
      </c>
      <c r="U5194" s="78">
        <f t="shared" si="405"/>
        <v>120</v>
      </c>
      <c r="V5194" s="13">
        <v>0.85000000000000009</v>
      </c>
      <c r="W5194" s="78">
        <f t="shared" si="407"/>
        <v>88.447058823529417</v>
      </c>
      <c r="X5194" s="1">
        <f>VLOOKUP(E5194,'渗透率、续签率'!AG:AJ,4,0)</f>
        <v>13906.5</v>
      </c>
      <c r="Y5194" s="1">
        <f t="shared" si="408"/>
        <v>1229989.0235294118</v>
      </c>
      <c r="Z5194">
        <v>39</v>
      </c>
      <c r="AA5194" s="89">
        <f t="shared" si="409"/>
        <v>4171950</v>
      </c>
      <c r="AH5194" s="37"/>
      <c r="AI5194" s="37"/>
      <c r="AK5194" s="37"/>
    </row>
    <row r="5195" spans="1:37" hidden="1">
      <c r="A5195" t="s">
        <v>64</v>
      </c>
      <c r="B5195" t="s">
        <v>2</v>
      </c>
      <c r="C5195" t="s">
        <v>4</v>
      </c>
      <c r="D5195" t="s">
        <v>84</v>
      </c>
      <c r="E5195" t="s">
        <v>528</v>
      </c>
      <c r="F5195" t="str">
        <f t="shared" si="406"/>
        <v>长沙市学历提升</v>
      </c>
      <c r="G5195" t="s">
        <v>113</v>
      </c>
      <c r="H5195" t="s">
        <v>114</v>
      </c>
      <c r="I5195" t="s">
        <v>68</v>
      </c>
      <c r="J5195">
        <v>609</v>
      </c>
      <c r="K5195">
        <v>44</v>
      </c>
      <c r="L5195" s="13">
        <f>VLOOKUP(C5195,'渗透率、续签率'!B:C,2,0)</f>
        <v>0.54</v>
      </c>
      <c r="M5195" s="6">
        <v>7.0000000000000007E-2</v>
      </c>
      <c r="N5195">
        <v>199</v>
      </c>
      <c r="O5195">
        <v>38</v>
      </c>
      <c r="P5195" s="6">
        <v>0.19</v>
      </c>
      <c r="Q5195" s="13">
        <v>0.55700000000000005</v>
      </c>
      <c r="R5195" s="13">
        <v>0.50800000000000001</v>
      </c>
      <c r="S5195" s="31">
        <v>5694</v>
      </c>
      <c r="T5195" s="6">
        <f>VLOOKUP(E5195,'参数设置&amp;汇总'!S:U,3,0)</f>
        <v>0.4</v>
      </c>
      <c r="U5195" s="78">
        <f t="shared" si="405"/>
        <v>79.600000000000009</v>
      </c>
      <c r="V5195" s="13">
        <v>0.85000000000000009</v>
      </c>
      <c r="W5195" s="78">
        <f t="shared" si="407"/>
        <v>69.505882352941171</v>
      </c>
      <c r="X5195" s="1">
        <f>VLOOKUP(E5195,'渗透率、续签率'!AG:AJ,4,0)</f>
        <v>13906.5</v>
      </c>
      <c r="Y5195" s="1">
        <f t="shared" si="408"/>
        <v>966583.55294117634</v>
      </c>
      <c r="Z5195">
        <v>49</v>
      </c>
      <c r="AA5195" s="89">
        <f t="shared" si="409"/>
        <v>2767393.5</v>
      </c>
      <c r="AH5195" s="37"/>
      <c r="AI5195" s="37"/>
      <c r="AK5195" s="37"/>
    </row>
    <row r="5196" spans="1:37" hidden="1">
      <c r="A5196" t="s">
        <v>64</v>
      </c>
      <c r="B5196" t="s">
        <v>2</v>
      </c>
      <c r="C5196" t="s">
        <v>4</v>
      </c>
      <c r="D5196" t="s">
        <v>84</v>
      </c>
      <c r="E5196" t="s">
        <v>528</v>
      </c>
      <c r="F5196" t="str">
        <f t="shared" si="406"/>
        <v>青岛市学历提升</v>
      </c>
      <c r="G5196" t="s">
        <v>103</v>
      </c>
      <c r="H5196" t="s">
        <v>115</v>
      </c>
      <c r="I5196" t="s">
        <v>70</v>
      </c>
      <c r="J5196">
        <v>691</v>
      </c>
      <c r="K5196">
        <v>62</v>
      </c>
      <c r="L5196" s="13">
        <f>VLOOKUP(C5196,'渗透率、续签率'!B:C,2,0)</f>
        <v>0.54</v>
      </c>
      <c r="M5196" s="6">
        <v>0.09</v>
      </c>
      <c r="N5196">
        <v>200</v>
      </c>
      <c r="O5196">
        <v>49</v>
      </c>
      <c r="P5196" s="6">
        <v>0.25</v>
      </c>
      <c r="Q5196" s="13">
        <v>0.32600000000000001</v>
      </c>
      <c r="R5196" s="13">
        <v>0.112</v>
      </c>
      <c r="S5196" s="31">
        <v>3591</v>
      </c>
      <c r="T5196" s="6">
        <f>VLOOKUP(E5196,'参数设置&amp;汇总'!S:U,3,0)</f>
        <v>0.4</v>
      </c>
      <c r="U5196" s="78">
        <f t="shared" si="405"/>
        <v>80</v>
      </c>
      <c r="V5196" s="13">
        <v>0.85000000000000009</v>
      </c>
      <c r="W5196" s="78">
        <f t="shared" si="407"/>
        <v>62.988235294117636</v>
      </c>
      <c r="X5196" s="1">
        <f>VLOOKUP(E5196,'渗透率、续签率'!AG:AJ,4,0)</f>
        <v>13906.5</v>
      </c>
      <c r="Y5196" s="1">
        <f t="shared" si="408"/>
        <v>875945.89411764697</v>
      </c>
      <c r="Z5196">
        <v>23</v>
      </c>
      <c r="AA5196" s="89">
        <f t="shared" si="409"/>
        <v>2781300</v>
      </c>
      <c r="AH5196" s="37"/>
      <c r="AI5196" s="37"/>
      <c r="AJ5196" s="1"/>
      <c r="AK5196" s="37"/>
    </row>
    <row r="5197" spans="1:37" hidden="1">
      <c r="A5197" t="s">
        <v>64</v>
      </c>
      <c r="B5197" t="s">
        <v>2</v>
      </c>
      <c r="C5197" t="s">
        <v>4</v>
      </c>
      <c r="D5197" t="s">
        <v>116</v>
      </c>
      <c r="E5197" t="s">
        <v>529</v>
      </c>
      <c r="F5197" t="str">
        <f t="shared" si="406"/>
        <v>七台河市学历提升</v>
      </c>
      <c r="G5197" t="s">
        <v>118</v>
      </c>
      <c r="H5197" t="s">
        <v>119</v>
      </c>
      <c r="I5197" t="s">
        <v>70</v>
      </c>
      <c r="J5197">
        <v>26</v>
      </c>
      <c r="K5197">
        <v>0</v>
      </c>
      <c r="L5197" s="13">
        <f>VLOOKUP(C5197,'渗透率、续签率'!B:C,2,0)</f>
        <v>0.54</v>
      </c>
      <c r="M5197" s="6">
        <v>0</v>
      </c>
      <c r="N5197">
        <v>0</v>
      </c>
      <c r="O5197">
        <v>0</v>
      </c>
      <c r="P5197" s="6">
        <v>0</v>
      </c>
      <c r="Q5197" s="13">
        <v>0</v>
      </c>
      <c r="R5197" s="13">
        <v>0</v>
      </c>
      <c r="S5197" s="31">
        <v>43</v>
      </c>
      <c r="T5197" s="6">
        <f>VLOOKUP(E5197,'参数设置&amp;汇总'!S:U,3,0)</f>
        <v>0.1</v>
      </c>
      <c r="U5197" s="78">
        <f t="shared" si="405"/>
        <v>0</v>
      </c>
      <c r="V5197" s="13">
        <v>0.85000000000000009</v>
      </c>
      <c r="W5197" s="78">
        <f t="shared" si="407"/>
        <v>0</v>
      </c>
      <c r="X5197" s="1">
        <f>VLOOKUP(E5197,'渗透率、续签率'!AG:AJ,4,0)</f>
        <v>8942.5</v>
      </c>
      <c r="Y5197" s="1">
        <f t="shared" si="408"/>
        <v>0</v>
      </c>
      <c r="Z5197">
        <v>5</v>
      </c>
      <c r="AA5197" s="89">
        <f t="shared" si="409"/>
        <v>0</v>
      </c>
      <c r="AH5197" s="37"/>
      <c r="AI5197" s="37"/>
      <c r="AK5197" s="37"/>
    </row>
    <row r="5198" spans="1:37" hidden="1">
      <c r="A5198" t="s">
        <v>64</v>
      </c>
      <c r="B5198" t="s">
        <v>2</v>
      </c>
      <c r="C5198" t="s">
        <v>4</v>
      </c>
      <c r="D5198" t="s">
        <v>116</v>
      </c>
      <c r="E5198" t="s">
        <v>529</v>
      </c>
      <c r="F5198" t="str">
        <f t="shared" si="406"/>
        <v>万宁市学历提升</v>
      </c>
      <c r="G5198" t="s">
        <v>120</v>
      </c>
      <c r="H5198" t="s">
        <v>121</v>
      </c>
      <c r="I5198" t="s">
        <v>68</v>
      </c>
      <c r="J5198">
        <v>4</v>
      </c>
      <c r="K5198">
        <v>0</v>
      </c>
      <c r="L5198" s="13">
        <f>VLOOKUP(C5198,'渗透率、续签率'!B:C,2,0)</f>
        <v>0.54</v>
      </c>
      <c r="M5198" s="6">
        <v>0</v>
      </c>
      <c r="N5198">
        <v>0</v>
      </c>
      <c r="O5198">
        <v>0</v>
      </c>
      <c r="P5198" s="6">
        <v>0</v>
      </c>
      <c r="Q5198" s="13">
        <v>0</v>
      </c>
      <c r="R5198" s="13">
        <v>0</v>
      </c>
      <c r="S5198" s="31">
        <v>3</v>
      </c>
      <c r="T5198" s="6">
        <f>VLOOKUP(E5198,'参数设置&amp;汇总'!S:U,3,0)</f>
        <v>0.1</v>
      </c>
      <c r="U5198" s="78">
        <f t="shared" si="405"/>
        <v>0</v>
      </c>
      <c r="V5198" s="13">
        <v>0.85000000000000009</v>
      </c>
      <c r="W5198" s="78">
        <f t="shared" si="407"/>
        <v>0</v>
      </c>
      <c r="X5198" s="1">
        <f>VLOOKUP(E5198,'渗透率、续签率'!AG:AJ,4,0)</f>
        <v>8942.5</v>
      </c>
      <c r="Y5198" s="1">
        <f t="shared" si="408"/>
        <v>0</v>
      </c>
      <c r="Z5198">
        <v>0</v>
      </c>
      <c r="AA5198" s="89">
        <f t="shared" si="409"/>
        <v>0</v>
      </c>
      <c r="AH5198" s="37"/>
      <c r="AI5198" s="37"/>
      <c r="AK5198" s="37"/>
    </row>
    <row r="5199" spans="1:37" hidden="1">
      <c r="A5199" t="s">
        <v>64</v>
      </c>
      <c r="B5199" t="s">
        <v>2</v>
      </c>
      <c r="C5199" t="s">
        <v>4</v>
      </c>
      <c r="D5199" t="s">
        <v>116</v>
      </c>
      <c r="E5199" t="s">
        <v>529</v>
      </c>
      <c r="F5199" t="str">
        <f t="shared" si="406"/>
        <v>三亚市学历提升</v>
      </c>
      <c r="G5199" t="s">
        <v>120</v>
      </c>
      <c r="H5199" t="s">
        <v>122</v>
      </c>
      <c r="I5199" t="s">
        <v>68</v>
      </c>
      <c r="J5199">
        <v>23</v>
      </c>
      <c r="K5199">
        <v>0</v>
      </c>
      <c r="L5199" s="13">
        <f>VLOOKUP(C5199,'渗透率、续签率'!B:C,2,0)</f>
        <v>0.54</v>
      </c>
      <c r="M5199" s="6">
        <v>0</v>
      </c>
      <c r="N5199">
        <v>9</v>
      </c>
      <c r="O5199">
        <v>0</v>
      </c>
      <c r="P5199" s="6">
        <v>0</v>
      </c>
      <c r="Q5199" s="13">
        <v>0</v>
      </c>
      <c r="R5199" s="13">
        <v>0</v>
      </c>
      <c r="S5199" s="31">
        <v>96</v>
      </c>
      <c r="T5199" s="6">
        <f>VLOOKUP(E5199,'参数设置&amp;汇总'!S:U,3,0)</f>
        <v>0.1</v>
      </c>
      <c r="U5199" s="78">
        <f t="shared" si="405"/>
        <v>0.9</v>
      </c>
      <c r="V5199" s="13">
        <v>0.85000000000000009</v>
      </c>
      <c r="W5199" s="78">
        <f t="shared" si="407"/>
        <v>1.0588235294117647</v>
      </c>
      <c r="X5199" s="1">
        <f>VLOOKUP(E5199,'渗透率、续签率'!AG:AJ,4,0)</f>
        <v>8942.5</v>
      </c>
      <c r="Y5199" s="1">
        <f t="shared" si="408"/>
        <v>9468.5294117647063</v>
      </c>
      <c r="Z5199">
        <v>0</v>
      </c>
      <c r="AA5199" s="89">
        <f t="shared" si="409"/>
        <v>80482.5</v>
      </c>
      <c r="AH5199" s="37"/>
      <c r="AI5199" s="37"/>
      <c r="AK5199" s="37"/>
    </row>
    <row r="5200" spans="1:37" hidden="1">
      <c r="A5200" t="s">
        <v>64</v>
      </c>
      <c r="B5200" t="s">
        <v>2</v>
      </c>
      <c r="C5200" t="s">
        <v>4</v>
      </c>
      <c r="D5200" t="s">
        <v>116</v>
      </c>
      <c r="E5200" t="s">
        <v>529</v>
      </c>
      <c r="F5200" t="str">
        <f t="shared" si="406"/>
        <v>三明市学历提升</v>
      </c>
      <c r="G5200" t="s">
        <v>92</v>
      </c>
      <c r="H5200" t="s">
        <v>123</v>
      </c>
      <c r="I5200" t="s">
        <v>68</v>
      </c>
      <c r="J5200">
        <v>38</v>
      </c>
      <c r="K5200">
        <v>0</v>
      </c>
      <c r="L5200" s="13">
        <f>VLOOKUP(C5200,'渗透率、续签率'!B:C,2,0)</f>
        <v>0.54</v>
      </c>
      <c r="M5200" s="6">
        <v>0</v>
      </c>
      <c r="N5200">
        <v>4</v>
      </c>
      <c r="O5200">
        <v>0</v>
      </c>
      <c r="P5200" s="6">
        <v>0</v>
      </c>
      <c r="Q5200" s="13">
        <v>0</v>
      </c>
      <c r="R5200" s="13">
        <v>0</v>
      </c>
      <c r="S5200" s="31">
        <v>76</v>
      </c>
      <c r="T5200" s="6">
        <f>VLOOKUP(E5200,'参数设置&amp;汇总'!S:U,3,0)</f>
        <v>0.1</v>
      </c>
      <c r="U5200" s="78">
        <f t="shared" si="405"/>
        <v>0.4</v>
      </c>
      <c r="V5200" s="13">
        <v>0.85000000000000009</v>
      </c>
      <c r="W5200" s="78">
        <f t="shared" si="407"/>
        <v>0.47058823529411764</v>
      </c>
      <c r="X5200" s="1">
        <f>VLOOKUP(E5200,'渗透率、续签率'!AG:AJ,4,0)</f>
        <v>8942.5</v>
      </c>
      <c r="Y5200" s="1">
        <f t="shared" si="408"/>
        <v>4208.2352941176468</v>
      </c>
      <c r="Z5200">
        <v>0</v>
      </c>
      <c r="AA5200" s="89">
        <f t="shared" si="409"/>
        <v>35770</v>
      </c>
      <c r="AH5200" s="37"/>
      <c r="AI5200" s="37"/>
      <c r="AK5200" s="37"/>
    </row>
    <row r="5201" spans="1:37" hidden="1">
      <c r="A5201" t="s">
        <v>64</v>
      </c>
      <c r="B5201" t="s">
        <v>2</v>
      </c>
      <c r="C5201" t="s">
        <v>4</v>
      </c>
      <c r="D5201" t="s">
        <v>116</v>
      </c>
      <c r="E5201" t="s">
        <v>529</v>
      </c>
      <c r="F5201" t="str">
        <f t="shared" si="406"/>
        <v>三沙市学历提升</v>
      </c>
      <c r="G5201" t="s">
        <v>120</v>
      </c>
      <c r="H5201" t="s">
        <v>124</v>
      </c>
      <c r="I5201" t="s">
        <v>68</v>
      </c>
      <c r="J5201">
        <v>0</v>
      </c>
      <c r="K5201">
        <v>0</v>
      </c>
      <c r="L5201" s="13">
        <f>VLOOKUP(C5201,'渗透率、续签率'!B:C,2,0)</f>
        <v>0.54</v>
      </c>
      <c r="M5201" s="6">
        <v>0</v>
      </c>
      <c r="N5201">
        <v>0</v>
      </c>
      <c r="O5201">
        <v>0</v>
      </c>
      <c r="P5201" s="6">
        <v>0</v>
      </c>
      <c r="Q5201" s="13">
        <v>0</v>
      </c>
      <c r="R5201" s="13">
        <v>0</v>
      </c>
      <c r="S5201" s="31">
        <v>0</v>
      </c>
      <c r="T5201" s="6">
        <f>VLOOKUP(E5201,'参数设置&amp;汇总'!S:U,3,0)</f>
        <v>0.1</v>
      </c>
      <c r="U5201" s="78">
        <f t="shared" si="405"/>
        <v>0</v>
      </c>
      <c r="V5201" s="13">
        <v>0.85000000000000009</v>
      </c>
      <c r="W5201" s="78">
        <f t="shared" si="407"/>
        <v>0</v>
      </c>
      <c r="X5201" s="1">
        <f>VLOOKUP(E5201,'渗透率、续签率'!AG:AJ,4,0)</f>
        <v>8942.5</v>
      </c>
      <c r="Y5201" s="1">
        <f t="shared" si="408"/>
        <v>0</v>
      </c>
      <c r="Z5201">
        <v>0</v>
      </c>
      <c r="AA5201" s="89">
        <f t="shared" si="409"/>
        <v>0</v>
      </c>
      <c r="AH5201" s="37"/>
      <c r="AI5201" s="37"/>
      <c r="AK5201" s="37"/>
    </row>
    <row r="5202" spans="1:37" hidden="1">
      <c r="A5202" t="s">
        <v>64</v>
      </c>
      <c r="B5202" t="s">
        <v>2</v>
      </c>
      <c r="C5202" t="s">
        <v>4</v>
      </c>
      <c r="D5202" t="s">
        <v>116</v>
      </c>
      <c r="E5202" t="s">
        <v>529</v>
      </c>
      <c r="F5202" t="str">
        <f t="shared" si="406"/>
        <v>三门峡市学历提升</v>
      </c>
      <c r="G5202" t="s">
        <v>110</v>
      </c>
      <c r="H5202" t="s">
        <v>125</v>
      </c>
      <c r="I5202" t="s">
        <v>70</v>
      </c>
      <c r="J5202">
        <v>73</v>
      </c>
      <c r="K5202">
        <v>0</v>
      </c>
      <c r="L5202" s="13">
        <f>VLOOKUP(C5202,'渗透率、续签率'!B:C,2,0)</f>
        <v>0.54</v>
      </c>
      <c r="M5202" s="6">
        <v>0</v>
      </c>
      <c r="N5202">
        <v>8</v>
      </c>
      <c r="O5202">
        <v>0</v>
      </c>
      <c r="P5202" s="6">
        <v>0</v>
      </c>
      <c r="Q5202" s="13">
        <v>0</v>
      </c>
      <c r="R5202" s="13">
        <v>0</v>
      </c>
      <c r="S5202" s="31">
        <v>179</v>
      </c>
      <c r="T5202" s="6">
        <f>VLOOKUP(E5202,'参数设置&amp;汇总'!S:U,3,0)</f>
        <v>0.1</v>
      </c>
      <c r="U5202" s="78">
        <f t="shared" si="405"/>
        <v>0.8</v>
      </c>
      <c r="V5202" s="13">
        <v>0.85000000000000009</v>
      </c>
      <c r="W5202" s="78">
        <f t="shared" si="407"/>
        <v>0.94117647058823528</v>
      </c>
      <c r="X5202" s="1">
        <f>VLOOKUP(E5202,'渗透率、续签率'!AG:AJ,4,0)</f>
        <v>8942.5</v>
      </c>
      <c r="Y5202" s="1">
        <f t="shared" si="408"/>
        <v>8416.4705882352937</v>
      </c>
      <c r="Z5202">
        <v>0</v>
      </c>
      <c r="AA5202" s="89">
        <f t="shared" si="409"/>
        <v>71540</v>
      </c>
      <c r="AH5202" s="37"/>
      <c r="AI5202" s="37"/>
      <c r="AK5202" s="37"/>
    </row>
    <row r="5203" spans="1:37" hidden="1">
      <c r="A5203" t="s">
        <v>64</v>
      </c>
      <c r="B5203" t="s">
        <v>2</v>
      </c>
      <c r="C5203" t="s">
        <v>4</v>
      </c>
      <c r="D5203" t="s">
        <v>116</v>
      </c>
      <c r="E5203" t="s">
        <v>529</v>
      </c>
      <c r="F5203" t="str">
        <f t="shared" si="406"/>
        <v>上饶市学历提升</v>
      </c>
      <c r="G5203" t="s">
        <v>90</v>
      </c>
      <c r="H5203" t="s">
        <v>126</v>
      </c>
      <c r="I5203" t="s">
        <v>68</v>
      </c>
      <c r="J5203">
        <v>154</v>
      </c>
      <c r="K5203">
        <v>0</v>
      </c>
      <c r="L5203" s="13">
        <f>VLOOKUP(C5203,'渗透率、续签率'!B:C,2,0)</f>
        <v>0.54</v>
      </c>
      <c r="M5203" s="6">
        <v>0</v>
      </c>
      <c r="N5203">
        <v>18</v>
      </c>
      <c r="O5203">
        <v>0</v>
      </c>
      <c r="P5203" s="6">
        <v>0</v>
      </c>
      <c r="Q5203" s="13">
        <v>0</v>
      </c>
      <c r="R5203" s="13">
        <v>0</v>
      </c>
      <c r="S5203" s="31">
        <v>406</v>
      </c>
      <c r="T5203" s="6">
        <f>VLOOKUP(E5203,'参数设置&amp;汇总'!S:U,3,0)</f>
        <v>0.1</v>
      </c>
      <c r="U5203" s="78">
        <f t="shared" si="405"/>
        <v>1.8</v>
      </c>
      <c r="V5203" s="13">
        <v>0.85000000000000009</v>
      </c>
      <c r="W5203" s="78">
        <f t="shared" si="407"/>
        <v>2.1176470588235294</v>
      </c>
      <c r="X5203" s="1">
        <f>VLOOKUP(E5203,'渗透率、续签率'!AG:AJ,4,0)</f>
        <v>8942.5</v>
      </c>
      <c r="Y5203" s="1">
        <f t="shared" si="408"/>
        <v>18937.058823529413</v>
      </c>
      <c r="Z5203">
        <v>7</v>
      </c>
      <c r="AA5203" s="89">
        <f t="shared" si="409"/>
        <v>160965</v>
      </c>
      <c r="AH5203" s="37"/>
      <c r="AI5203" s="37"/>
      <c r="AK5203" s="37"/>
    </row>
    <row r="5204" spans="1:37" hidden="1">
      <c r="A5204" t="s">
        <v>64</v>
      </c>
      <c r="B5204" t="s">
        <v>2</v>
      </c>
      <c r="C5204" t="s">
        <v>4</v>
      </c>
      <c r="D5204" t="s">
        <v>116</v>
      </c>
      <c r="E5204" t="s">
        <v>529</v>
      </c>
      <c r="F5204" t="str">
        <f t="shared" si="406"/>
        <v>东方市学历提升</v>
      </c>
      <c r="G5204" t="s">
        <v>120</v>
      </c>
      <c r="H5204" t="s">
        <v>127</v>
      </c>
      <c r="I5204" t="s">
        <v>68</v>
      </c>
      <c r="J5204">
        <v>2</v>
      </c>
      <c r="K5204">
        <v>0</v>
      </c>
      <c r="L5204" s="13">
        <f>VLOOKUP(C5204,'渗透率、续签率'!B:C,2,0)</f>
        <v>0.54</v>
      </c>
      <c r="M5204" s="6">
        <v>0</v>
      </c>
      <c r="N5204">
        <v>0</v>
      </c>
      <c r="O5204">
        <v>0</v>
      </c>
      <c r="P5204" s="6">
        <v>0</v>
      </c>
      <c r="Q5204" s="13">
        <v>0</v>
      </c>
      <c r="R5204" s="13">
        <v>0</v>
      </c>
      <c r="S5204" s="31">
        <v>4</v>
      </c>
      <c r="T5204" s="6">
        <f>VLOOKUP(E5204,'参数设置&amp;汇总'!S:U,3,0)</f>
        <v>0.1</v>
      </c>
      <c r="U5204" s="78">
        <f t="shared" si="405"/>
        <v>0</v>
      </c>
      <c r="V5204" s="13">
        <v>0.85000000000000009</v>
      </c>
      <c r="W5204" s="78">
        <f t="shared" si="407"/>
        <v>0</v>
      </c>
      <c r="X5204" s="1">
        <f>VLOOKUP(E5204,'渗透率、续签率'!AG:AJ,4,0)</f>
        <v>8942.5</v>
      </c>
      <c r="Y5204" s="1">
        <f t="shared" si="408"/>
        <v>0</v>
      </c>
      <c r="Z5204">
        <v>0</v>
      </c>
      <c r="AA5204" s="89">
        <f t="shared" si="409"/>
        <v>0</v>
      </c>
      <c r="AH5204" s="37"/>
      <c r="AI5204" s="37"/>
    </row>
    <row r="5205" spans="1:37" hidden="1">
      <c r="A5205" t="s">
        <v>64</v>
      </c>
      <c r="B5205" t="s">
        <v>2</v>
      </c>
      <c r="C5205" t="s">
        <v>4</v>
      </c>
      <c r="D5205" t="s">
        <v>116</v>
      </c>
      <c r="E5205" t="s">
        <v>529</v>
      </c>
      <c r="F5205" t="str">
        <f t="shared" si="406"/>
        <v>东营市学历提升</v>
      </c>
      <c r="G5205" t="s">
        <v>103</v>
      </c>
      <c r="H5205" t="s">
        <v>128</v>
      </c>
      <c r="I5205" t="s">
        <v>70</v>
      </c>
      <c r="J5205">
        <v>113</v>
      </c>
      <c r="K5205">
        <v>0</v>
      </c>
      <c r="L5205" s="13">
        <f>VLOOKUP(C5205,'渗透率、续签率'!B:C,2,0)</f>
        <v>0.54</v>
      </c>
      <c r="M5205" s="6">
        <v>0</v>
      </c>
      <c r="N5205">
        <v>23</v>
      </c>
      <c r="O5205">
        <v>0</v>
      </c>
      <c r="P5205" s="6">
        <v>0</v>
      </c>
      <c r="Q5205" s="13">
        <v>5.3999999999999999E-2</v>
      </c>
      <c r="R5205" s="13">
        <v>0</v>
      </c>
      <c r="S5205" s="31">
        <v>355</v>
      </c>
      <c r="T5205" s="6">
        <f>VLOOKUP(E5205,'参数设置&amp;汇总'!S:U,3,0)</f>
        <v>0.1</v>
      </c>
      <c r="U5205" s="78">
        <f t="shared" si="405"/>
        <v>2.3000000000000003</v>
      </c>
      <c r="V5205" s="13">
        <v>0.85000000000000009</v>
      </c>
      <c r="W5205" s="78">
        <f t="shared" si="407"/>
        <v>2.7058823529411766</v>
      </c>
      <c r="X5205" s="1">
        <f>VLOOKUP(E5205,'渗透率、续签率'!AG:AJ,4,0)</f>
        <v>8942.5</v>
      </c>
      <c r="Y5205" s="1">
        <f t="shared" si="408"/>
        <v>24197.352941176472</v>
      </c>
      <c r="Z5205">
        <v>17</v>
      </c>
      <c r="AA5205" s="89">
        <f t="shared" si="409"/>
        <v>205677.5</v>
      </c>
      <c r="AK5205" s="37"/>
    </row>
    <row r="5206" spans="1:37" hidden="1">
      <c r="A5206" t="s">
        <v>64</v>
      </c>
      <c r="B5206" t="s">
        <v>2</v>
      </c>
      <c r="C5206" t="s">
        <v>4</v>
      </c>
      <c r="D5206" t="s">
        <v>116</v>
      </c>
      <c r="E5206" t="s">
        <v>529</v>
      </c>
      <c r="F5206" t="str">
        <f t="shared" si="406"/>
        <v>中卫市学历提升</v>
      </c>
      <c r="G5206" t="s">
        <v>129</v>
      </c>
      <c r="H5206" t="s">
        <v>130</v>
      </c>
      <c r="I5206" t="s">
        <v>70</v>
      </c>
      <c r="J5206">
        <v>46</v>
      </c>
      <c r="K5206">
        <v>0</v>
      </c>
      <c r="L5206" s="13">
        <f>VLOOKUP(C5206,'渗透率、续签率'!B:C,2,0)</f>
        <v>0.54</v>
      </c>
      <c r="M5206" s="6">
        <v>0</v>
      </c>
      <c r="N5206">
        <v>0</v>
      </c>
      <c r="O5206">
        <v>0</v>
      </c>
      <c r="P5206" s="6">
        <v>0</v>
      </c>
      <c r="Q5206" s="13">
        <v>0</v>
      </c>
      <c r="R5206" s="13">
        <v>0</v>
      </c>
      <c r="S5206" s="31">
        <v>51</v>
      </c>
      <c r="T5206" s="6">
        <f>VLOOKUP(E5206,'参数设置&amp;汇总'!S:U,3,0)</f>
        <v>0.1</v>
      </c>
      <c r="U5206" s="78">
        <f t="shared" si="405"/>
        <v>0</v>
      </c>
      <c r="V5206" s="13">
        <v>0.85000000000000009</v>
      </c>
      <c r="W5206" s="78">
        <f t="shared" si="407"/>
        <v>0</v>
      </c>
      <c r="X5206" s="1">
        <f>VLOOKUP(E5206,'渗透率、续签率'!AG:AJ,4,0)</f>
        <v>8942.5</v>
      </c>
      <c r="Y5206" s="1">
        <f t="shared" si="408"/>
        <v>0</v>
      </c>
      <c r="Z5206">
        <v>2</v>
      </c>
      <c r="AA5206" s="89">
        <f t="shared" si="409"/>
        <v>0</v>
      </c>
      <c r="AH5206" s="37"/>
      <c r="AI5206" s="37"/>
      <c r="AK5206" s="37"/>
    </row>
    <row r="5207" spans="1:37" hidden="1">
      <c r="A5207" t="s">
        <v>64</v>
      </c>
      <c r="B5207" t="s">
        <v>2</v>
      </c>
      <c r="C5207" t="s">
        <v>4</v>
      </c>
      <c r="D5207" t="s">
        <v>116</v>
      </c>
      <c r="E5207" t="s">
        <v>529</v>
      </c>
      <c r="F5207" t="str">
        <f t="shared" si="406"/>
        <v>中山市学历提升</v>
      </c>
      <c r="G5207" t="s">
        <v>75</v>
      </c>
      <c r="H5207" t="s">
        <v>131</v>
      </c>
      <c r="I5207" t="s">
        <v>68</v>
      </c>
      <c r="J5207">
        <v>101</v>
      </c>
      <c r="K5207">
        <v>1</v>
      </c>
      <c r="L5207" s="13">
        <f>VLOOKUP(C5207,'渗透率、续签率'!B:C,2,0)</f>
        <v>0.54</v>
      </c>
      <c r="M5207" s="6">
        <v>0.01</v>
      </c>
      <c r="N5207">
        <v>24</v>
      </c>
      <c r="O5207">
        <v>1</v>
      </c>
      <c r="P5207" s="6">
        <v>0.04</v>
      </c>
      <c r="Q5207" s="13">
        <v>3.5000000000000003E-2</v>
      </c>
      <c r="R5207" s="13">
        <v>0</v>
      </c>
      <c r="S5207" s="31">
        <v>348</v>
      </c>
      <c r="T5207" s="6">
        <f>VLOOKUP(E5207,'参数设置&amp;汇总'!S:U,3,0)</f>
        <v>0.1</v>
      </c>
      <c r="U5207" s="78">
        <f t="shared" si="405"/>
        <v>2.4000000000000004</v>
      </c>
      <c r="V5207" s="13">
        <v>0.85000000000000009</v>
      </c>
      <c r="W5207" s="78">
        <f t="shared" si="407"/>
        <v>2.1882352941176473</v>
      </c>
      <c r="X5207" s="1">
        <f>VLOOKUP(E5207,'渗透率、续签率'!AG:AJ,4,0)</f>
        <v>8942.5</v>
      </c>
      <c r="Y5207" s="1">
        <f t="shared" si="408"/>
        <v>19568.294117647059</v>
      </c>
      <c r="Z5207">
        <v>6</v>
      </c>
      <c r="AA5207" s="89">
        <f t="shared" si="409"/>
        <v>214620</v>
      </c>
      <c r="AH5207" s="37"/>
      <c r="AI5207" s="37"/>
      <c r="AK5207" s="37"/>
    </row>
    <row r="5208" spans="1:37" hidden="1">
      <c r="A5208" t="s">
        <v>64</v>
      </c>
      <c r="B5208" t="s">
        <v>2</v>
      </c>
      <c r="C5208" t="s">
        <v>4</v>
      </c>
      <c r="D5208" t="s">
        <v>116</v>
      </c>
      <c r="E5208" t="s">
        <v>529</v>
      </c>
      <c r="F5208" t="str">
        <f t="shared" si="406"/>
        <v>临夏回族自治州学历提升</v>
      </c>
      <c r="G5208" t="s">
        <v>132</v>
      </c>
      <c r="H5208" t="s">
        <v>133</v>
      </c>
      <c r="I5208" t="s">
        <v>70</v>
      </c>
      <c r="J5208">
        <v>24</v>
      </c>
      <c r="K5208">
        <v>0</v>
      </c>
      <c r="L5208" s="13">
        <f>VLOOKUP(C5208,'渗透率、续签率'!B:C,2,0)</f>
        <v>0.54</v>
      </c>
      <c r="M5208" s="6">
        <v>0</v>
      </c>
      <c r="N5208">
        <v>0</v>
      </c>
      <c r="O5208">
        <v>0</v>
      </c>
      <c r="P5208" s="6">
        <v>0</v>
      </c>
      <c r="Q5208" s="13">
        <v>0</v>
      </c>
      <c r="R5208" s="13">
        <v>0</v>
      </c>
      <c r="S5208" s="31">
        <v>63</v>
      </c>
      <c r="T5208" s="6">
        <f>VLOOKUP(E5208,'参数设置&amp;汇总'!S:U,3,0)</f>
        <v>0.1</v>
      </c>
      <c r="U5208" s="78">
        <f t="shared" si="405"/>
        <v>0</v>
      </c>
      <c r="V5208" s="13">
        <v>0.85000000000000009</v>
      </c>
      <c r="W5208" s="78">
        <f t="shared" si="407"/>
        <v>0</v>
      </c>
      <c r="X5208" s="1">
        <f>VLOOKUP(E5208,'渗透率、续签率'!AG:AJ,4,0)</f>
        <v>8942.5</v>
      </c>
      <c r="Y5208" s="1">
        <f t="shared" si="408"/>
        <v>0</v>
      </c>
      <c r="Z5208">
        <v>0</v>
      </c>
      <c r="AA5208" s="89">
        <f t="shared" si="409"/>
        <v>0</v>
      </c>
      <c r="AH5208" s="37"/>
      <c r="AI5208" s="37"/>
      <c r="AK5208" s="37"/>
    </row>
    <row r="5209" spans="1:37" hidden="1">
      <c r="A5209" t="s">
        <v>64</v>
      </c>
      <c r="B5209" t="s">
        <v>2</v>
      </c>
      <c r="C5209" t="s">
        <v>4</v>
      </c>
      <c r="D5209" t="s">
        <v>116</v>
      </c>
      <c r="E5209" t="s">
        <v>529</v>
      </c>
      <c r="F5209" t="str">
        <f t="shared" si="406"/>
        <v>临汾市学历提升</v>
      </c>
      <c r="G5209" t="s">
        <v>134</v>
      </c>
      <c r="H5209" t="s">
        <v>135</v>
      </c>
      <c r="I5209" t="s">
        <v>70</v>
      </c>
      <c r="J5209">
        <v>176</v>
      </c>
      <c r="K5209">
        <v>1</v>
      </c>
      <c r="L5209" s="13">
        <f>VLOOKUP(C5209,'渗透率、续签率'!B:C,2,0)</f>
        <v>0.54</v>
      </c>
      <c r="M5209" s="6">
        <v>0.01</v>
      </c>
      <c r="N5209">
        <v>21</v>
      </c>
      <c r="O5209">
        <v>0</v>
      </c>
      <c r="P5209" s="6">
        <v>0</v>
      </c>
      <c r="Q5209" s="13">
        <v>1.4E-2</v>
      </c>
      <c r="R5209" s="13">
        <v>0</v>
      </c>
      <c r="S5209" s="31">
        <v>480</v>
      </c>
      <c r="T5209" s="6">
        <f>VLOOKUP(E5209,'参数设置&amp;汇总'!S:U,3,0)</f>
        <v>0.1</v>
      </c>
      <c r="U5209" s="78">
        <f t="shared" si="405"/>
        <v>2.1</v>
      </c>
      <c r="V5209" s="13">
        <v>0.85000000000000009</v>
      </c>
      <c r="W5209" s="78">
        <f t="shared" si="407"/>
        <v>2.4705882352941173</v>
      </c>
      <c r="X5209" s="1">
        <f>VLOOKUP(E5209,'渗透率、续签率'!AG:AJ,4,0)</f>
        <v>8942.5</v>
      </c>
      <c r="Y5209" s="1">
        <f t="shared" si="408"/>
        <v>22093.235294117643</v>
      </c>
      <c r="Z5209">
        <v>20</v>
      </c>
      <c r="AA5209" s="89">
        <f t="shared" si="409"/>
        <v>187792.5</v>
      </c>
      <c r="AH5209" s="37"/>
      <c r="AI5209" s="37"/>
      <c r="AK5209" s="37"/>
    </row>
    <row r="5210" spans="1:37" hidden="1">
      <c r="A5210" t="s">
        <v>64</v>
      </c>
      <c r="B5210" t="s">
        <v>2</v>
      </c>
      <c r="C5210" t="s">
        <v>4</v>
      </c>
      <c r="D5210" t="s">
        <v>116</v>
      </c>
      <c r="E5210" t="s">
        <v>529</v>
      </c>
      <c r="F5210" t="str">
        <f t="shared" si="406"/>
        <v>临沂市学历提升</v>
      </c>
      <c r="G5210" t="s">
        <v>103</v>
      </c>
      <c r="H5210" t="s">
        <v>136</v>
      </c>
      <c r="I5210" t="s">
        <v>70</v>
      </c>
      <c r="J5210">
        <v>714</v>
      </c>
      <c r="K5210">
        <v>3</v>
      </c>
      <c r="L5210" s="13">
        <f>VLOOKUP(C5210,'渗透率、续签率'!B:C,2,0)</f>
        <v>0.54</v>
      </c>
      <c r="M5210" s="6">
        <v>0</v>
      </c>
      <c r="N5210">
        <v>69</v>
      </c>
      <c r="O5210">
        <v>2</v>
      </c>
      <c r="P5210" s="6">
        <v>0.03</v>
      </c>
      <c r="Q5210" s="13">
        <v>7.0000000000000007E-2</v>
      </c>
      <c r="R5210" s="13">
        <v>0</v>
      </c>
      <c r="S5210" s="31">
        <v>1889</v>
      </c>
      <c r="T5210" s="6">
        <f>VLOOKUP(E5210,'参数设置&amp;汇总'!S:U,3,0)</f>
        <v>0.1</v>
      </c>
      <c r="U5210" s="78">
        <f t="shared" si="405"/>
        <v>6.9</v>
      </c>
      <c r="V5210" s="13">
        <v>0.85000000000000009</v>
      </c>
      <c r="W5210" s="78">
        <f t="shared" si="407"/>
        <v>6.8470588235294114</v>
      </c>
      <c r="X5210" s="1">
        <f>VLOOKUP(E5210,'渗透率、续签率'!AG:AJ,4,0)</f>
        <v>8942.5</v>
      </c>
      <c r="Y5210" s="1">
        <f t="shared" si="408"/>
        <v>61229.823529411762</v>
      </c>
      <c r="Z5210">
        <v>53</v>
      </c>
      <c r="AA5210" s="89">
        <f t="shared" si="409"/>
        <v>617032.5</v>
      </c>
      <c r="AH5210" s="37"/>
      <c r="AI5210" s="37"/>
      <c r="AK5210" s="37"/>
    </row>
    <row r="5211" spans="1:37" hidden="1">
      <c r="A5211" t="s">
        <v>64</v>
      </c>
      <c r="B5211" t="s">
        <v>2</v>
      </c>
      <c r="C5211" t="s">
        <v>4</v>
      </c>
      <c r="D5211" t="s">
        <v>116</v>
      </c>
      <c r="E5211" t="s">
        <v>529</v>
      </c>
      <c r="F5211" t="str">
        <f t="shared" si="406"/>
        <v>临沧市学历提升</v>
      </c>
      <c r="G5211" t="s">
        <v>99</v>
      </c>
      <c r="H5211" t="s">
        <v>137</v>
      </c>
      <c r="I5211" t="s">
        <v>68</v>
      </c>
      <c r="J5211">
        <v>15</v>
      </c>
      <c r="K5211">
        <v>0</v>
      </c>
      <c r="L5211" s="13">
        <f>VLOOKUP(C5211,'渗透率、续签率'!B:C,2,0)</f>
        <v>0.54</v>
      </c>
      <c r="M5211" s="6">
        <v>0</v>
      </c>
      <c r="N5211">
        <v>0</v>
      </c>
      <c r="O5211">
        <v>0</v>
      </c>
      <c r="P5211" s="6">
        <v>0</v>
      </c>
      <c r="Q5211" s="13">
        <v>0</v>
      </c>
      <c r="R5211" s="13">
        <v>0</v>
      </c>
      <c r="S5211" s="31">
        <v>12</v>
      </c>
      <c r="T5211" s="6">
        <f>VLOOKUP(E5211,'参数设置&amp;汇总'!S:U,3,0)</f>
        <v>0.1</v>
      </c>
      <c r="U5211" s="78">
        <f t="shared" si="405"/>
        <v>0</v>
      </c>
      <c r="V5211" s="13">
        <v>0.85000000000000009</v>
      </c>
      <c r="W5211" s="78">
        <f t="shared" si="407"/>
        <v>0</v>
      </c>
      <c r="X5211" s="1">
        <f>VLOOKUP(E5211,'渗透率、续签率'!AG:AJ,4,0)</f>
        <v>8942.5</v>
      </c>
      <c r="Y5211" s="1">
        <f t="shared" si="408"/>
        <v>0</v>
      </c>
      <c r="Z5211">
        <v>0</v>
      </c>
      <c r="AA5211" s="89">
        <f t="shared" si="409"/>
        <v>0</v>
      </c>
      <c r="AH5211" s="37"/>
      <c r="AI5211" s="37"/>
      <c r="AK5211" s="37"/>
    </row>
    <row r="5212" spans="1:37" hidden="1">
      <c r="A5212" t="s">
        <v>64</v>
      </c>
      <c r="B5212" t="s">
        <v>2</v>
      </c>
      <c r="C5212" t="s">
        <v>4</v>
      </c>
      <c r="D5212" t="s">
        <v>116</v>
      </c>
      <c r="E5212" t="s">
        <v>529</v>
      </c>
      <c r="F5212" t="str">
        <f t="shared" si="406"/>
        <v>临高县学历提升</v>
      </c>
      <c r="G5212" t="s">
        <v>120</v>
      </c>
      <c r="H5212" t="s">
        <v>138</v>
      </c>
      <c r="I5212" t="s">
        <v>68</v>
      </c>
      <c r="J5212">
        <v>2</v>
      </c>
      <c r="K5212">
        <v>0</v>
      </c>
      <c r="L5212" s="13">
        <f>VLOOKUP(C5212,'渗透率、续签率'!B:C,2,0)</f>
        <v>0.54</v>
      </c>
      <c r="M5212" s="6">
        <v>0</v>
      </c>
      <c r="N5212">
        <v>0</v>
      </c>
      <c r="O5212">
        <v>0</v>
      </c>
      <c r="P5212" s="6">
        <v>0</v>
      </c>
      <c r="Q5212" s="13">
        <v>0</v>
      </c>
      <c r="R5212" s="13">
        <v>0</v>
      </c>
      <c r="S5212" s="31">
        <v>4</v>
      </c>
      <c r="T5212" s="6">
        <f>VLOOKUP(E5212,'参数设置&amp;汇总'!S:U,3,0)</f>
        <v>0.1</v>
      </c>
      <c r="U5212" s="78">
        <f t="shared" si="405"/>
        <v>0</v>
      </c>
      <c r="V5212" s="13">
        <v>0.85000000000000009</v>
      </c>
      <c r="W5212" s="78">
        <f t="shared" si="407"/>
        <v>0</v>
      </c>
      <c r="X5212" s="1">
        <f>VLOOKUP(E5212,'渗透率、续签率'!AG:AJ,4,0)</f>
        <v>8942.5</v>
      </c>
      <c r="Y5212" s="1">
        <f t="shared" si="408"/>
        <v>0</v>
      </c>
      <c r="Z5212">
        <v>0</v>
      </c>
      <c r="AA5212" s="89">
        <f t="shared" si="409"/>
        <v>0</v>
      </c>
      <c r="AH5212" s="37"/>
      <c r="AI5212" s="37"/>
      <c r="AK5212" s="37"/>
    </row>
    <row r="5213" spans="1:37" hidden="1">
      <c r="A5213" t="s">
        <v>64</v>
      </c>
      <c r="B5213" t="s">
        <v>2</v>
      </c>
      <c r="C5213" t="s">
        <v>4</v>
      </c>
      <c r="D5213" t="s">
        <v>116</v>
      </c>
      <c r="E5213" t="s">
        <v>529</v>
      </c>
      <c r="F5213" t="str">
        <f t="shared" si="406"/>
        <v>丹东市学历提升</v>
      </c>
      <c r="G5213" t="s">
        <v>101</v>
      </c>
      <c r="H5213" t="s">
        <v>139</v>
      </c>
      <c r="I5213" t="s">
        <v>70</v>
      </c>
      <c r="J5213">
        <v>53</v>
      </c>
      <c r="K5213">
        <v>0</v>
      </c>
      <c r="L5213" s="13">
        <f>VLOOKUP(C5213,'渗透率、续签率'!B:C,2,0)</f>
        <v>0.54</v>
      </c>
      <c r="M5213" s="6">
        <v>0</v>
      </c>
      <c r="N5213">
        <v>6</v>
      </c>
      <c r="O5213">
        <v>0</v>
      </c>
      <c r="P5213" s="6">
        <v>0</v>
      </c>
      <c r="Q5213" s="13">
        <v>1.7999999999999999E-2</v>
      </c>
      <c r="R5213" s="13">
        <v>0</v>
      </c>
      <c r="S5213" s="31">
        <v>134</v>
      </c>
      <c r="T5213" s="6">
        <f>VLOOKUP(E5213,'参数设置&amp;汇总'!S:U,3,0)</f>
        <v>0.1</v>
      </c>
      <c r="U5213" s="78">
        <f t="shared" si="405"/>
        <v>0.60000000000000009</v>
      </c>
      <c r="V5213" s="13">
        <v>0.85000000000000009</v>
      </c>
      <c r="W5213" s="78">
        <f t="shared" si="407"/>
        <v>0.70588235294117652</v>
      </c>
      <c r="X5213" s="1">
        <f>VLOOKUP(E5213,'渗透率、续签率'!AG:AJ,4,0)</f>
        <v>8942.5</v>
      </c>
      <c r="Y5213" s="1">
        <f t="shared" si="408"/>
        <v>6312.3529411764712</v>
      </c>
      <c r="Z5213">
        <v>3</v>
      </c>
      <c r="AA5213" s="89">
        <f t="shared" si="409"/>
        <v>53655</v>
      </c>
      <c r="AH5213" s="37"/>
      <c r="AI5213" s="37"/>
      <c r="AK5213" s="37"/>
    </row>
    <row r="5214" spans="1:37" hidden="1">
      <c r="A5214" t="s">
        <v>64</v>
      </c>
      <c r="B5214" t="s">
        <v>2</v>
      </c>
      <c r="C5214" t="s">
        <v>4</v>
      </c>
      <c r="D5214" t="s">
        <v>116</v>
      </c>
      <c r="E5214" t="s">
        <v>529</v>
      </c>
      <c r="F5214" t="str">
        <f t="shared" si="406"/>
        <v>丽水市学历提升</v>
      </c>
      <c r="G5214" t="s">
        <v>79</v>
      </c>
      <c r="H5214" t="s">
        <v>140</v>
      </c>
      <c r="I5214" t="s">
        <v>68</v>
      </c>
      <c r="J5214">
        <v>34</v>
      </c>
      <c r="K5214">
        <v>0</v>
      </c>
      <c r="L5214" s="13">
        <f>VLOOKUP(C5214,'渗透率、续签率'!B:C,2,0)</f>
        <v>0.54</v>
      </c>
      <c r="M5214" s="6">
        <v>0</v>
      </c>
      <c r="N5214">
        <v>0</v>
      </c>
      <c r="O5214">
        <v>0</v>
      </c>
      <c r="P5214" s="6">
        <v>0</v>
      </c>
      <c r="Q5214" s="13">
        <v>0</v>
      </c>
      <c r="R5214" s="13">
        <v>0</v>
      </c>
      <c r="S5214" s="31">
        <v>56</v>
      </c>
      <c r="T5214" s="6">
        <f>VLOOKUP(E5214,'参数设置&amp;汇总'!S:U,3,0)</f>
        <v>0.1</v>
      </c>
      <c r="U5214" s="78">
        <f t="shared" si="405"/>
        <v>0</v>
      </c>
      <c r="V5214" s="13">
        <v>0.85000000000000009</v>
      </c>
      <c r="W5214" s="78">
        <f t="shared" si="407"/>
        <v>0</v>
      </c>
      <c r="X5214" s="1">
        <f>VLOOKUP(E5214,'渗透率、续签率'!AG:AJ,4,0)</f>
        <v>8942.5</v>
      </c>
      <c r="Y5214" s="1">
        <f t="shared" si="408"/>
        <v>0</v>
      </c>
      <c r="Z5214">
        <v>0</v>
      </c>
      <c r="AA5214" s="89">
        <f t="shared" si="409"/>
        <v>0</v>
      </c>
      <c r="AH5214" s="37"/>
      <c r="AI5214" s="37"/>
      <c r="AK5214" s="37"/>
    </row>
    <row r="5215" spans="1:37" hidden="1">
      <c r="A5215" t="s">
        <v>64</v>
      </c>
      <c r="B5215" t="s">
        <v>2</v>
      </c>
      <c r="C5215" t="s">
        <v>4</v>
      </c>
      <c r="D5215" t="s">
        <v>116</v>
      </c>
      <c r="E5215" t="s">
        <v>529</v>
      </c>
      <c r="F5215" t="str">
        <f t="shared" si="406"/>
        <v>丽江市学历提升</v>
      </c>
      <c r="G5215" t="s">
        <v>99</v>
      </c>
      <c r="H5215" t="s">
        <v>141</v>
      </c>
      <c r="I5215" t="s">
        <v>68</v>
      </c>
      <c r="J5215">
        <v>20</v>
      </c>
      <c r="K5215">
        <v>0</v>
      </c>
      <c r="L5215" s="13">
        <f>VLOOKUP(C5215,'渗透率、续签率'!B:C,2,0)</f>
        <v>0.54</v>
      </c>
      <c r="M5215" s="6">
        <v>0</v>
      </c>
      <c r="N5215">
        <v>1</v>
      </c>
      <c r="O5215">
        <v>0</v>
      </c>
      <c r="P5215" s="6">
        <v>0</v>
      </c>
      <c r="Q5215" s="13">
        <v>0</v>
      </c>
      <c r="R5215" s="13">
        <v>0</v>
      </c>
      <c r="S5215" s="31">
        <v>60</v>
      </c>
      <c r="T5215" s="6">
        <f>VLOOKUP(E5215,'参数设置&amp;汇总'!S:U,3,0)</f>
        <v>0.1</v>
      </c>
      <c r="U5215" s="78">
        <f t="shared" si="405"/>
        <v>0.1</v>
      </c>
      <c r="V5215" s="13">
        <v>0.85000000000000009</v>
      </c>
      <c r="W5215" s="78">
        <f t="shared" si="407"/>
        <v>0.11764705882352941</v>
      </c>
      <c r="X5215" s="1">
        <f>VLOOKUP(E5215,'渗透率、续签率'!AG:AJ,4,0)</f>
        <v>8942.5</v>
      </c>
      <c r="Y5215" s="1">
        <f t="shared" si="408"/>
        <v>1052.0588235294117</v>
      </c>
      <c r="Z5215">
        <v>0</v>
      </c>
      <c r="AA5215" s="89">
        <f t="shared" si="409"/>
        <v>8942.5</v>
      </c>
      <c r="AH5215" s="37"/>
      <c r="AI5215" s="37"/>
      <c r="AK5215" s="37"/>
    </row>
    <row r="5216" spans="1:37" hidden="1">
      <c r="A5216" t="s">
        <v>64</v>
      </c>
      <c r="B5216" t="s">
        <v>2</v>
      </c>
      <c r="C5216" t="s">
        <v>4</v>
      </c>
      <c r="D5216" t="s">
        <v>116</v>
      </c>
      <c r="E5216" t="s">
        <v>529</v>
      </c>
      <c r="F5216" t="str">
        <f t="shared" si="406"/>
        <v>乌兰察布市学历提升</v>
      </c>
      <c r="G5216" t="s">
        <v>142</v>
      </c>
      <c r="H5216" t="s">
        <v>143</v>
      </c>
      <c r="I5216" t="s">
        <v>70</v>
      </c>
      <c r="J5216">
        <v>79</v>
      </c>
      <c r="K5216">
        <v>0</v>
      </c>
      <c r="L5216" s="13">
        <f>VLOOKUP(C5216,'渗透率、续签率'!B:C,2,0)</f>
        <v>0.54</v>
      </c>
      <c r="M5216" s="6">
        <v>0</v>
      </c>
      <c r="N5216">
        <v>10</v>
      </c>
      <c r="O5216">
        <v>0</v>
      </c>
      <c r="P5216" s="6">
        <v>0</v>
      </c>
      <c r="Q5216" s="13">
        <v>0</v>
      </c>
      <c r="R5216" s="13">
        <v>0</v>
      </c>
      <c r="S5216" s="31">
        <v>220</v>
      </c>
      <c r="T5216" s="6">
        <f>VLOOKUP(E5216,'参数设置&amp;汇总'!S:U,3,0)</f>
        <v>0.1</v>
      </c>
      <c r="U5216" s="78">
        <f t="shared" si="405"/>
        <v>1</v>
      </c>
      <c r="V5216" s="13">
        <v>0.85000000000000009</v>
      </c>
      <c r="W5216" s="78">
        <f t="shared" si="407"/>
        <v>1.1764705882352939</v>
      </c>
      <c r="X5216" s="1">
        <f>VLOOKUP(E5216,'渗透率、续签率'!AG:AJ,4,0)</f>
        <v>8942.5</v>
      </c>
      <c r="Y5216" s="1">
        <f t="shared" si="408"/>
        <v>10520.588235294115</v>
      </c>
      <c r="Z5216">
        <v>0</v>
      </c>
      <c r="AA5216" s="89">
        <f t="shared" si="409"/>
        <v>89425</v>
      </c>
      <c r="AH5216" s="37"/>
      <c r="AI5216" s="37"/>
      <c r="AK5216" s="37"/>
    </row>
    <row r="5217" spans="1:37" hidden="1">
      <c r="A5217" t="s">
        <v>64</v>
      </c>
      <c r="B5217" t="s">
        <v>2</v>
      </c>
      <c r="C5217" t="s">
        <v>4</v>
      </c>
      <c r="D5217" t="s">
        <v>116</v>
      </c>
      <c r="E5217" t="s">
        <v>529</v>
      </c>
      <c r="F5217" t="str">
        <f t="shared" si="406"/>
        <v>乌海市学历提升</v>
      </c>
      <c r="G5217" t="s">
        <v>142</v>
      </c>
      <c r="H5217" t="s">
        <v>144</v>
      </c>
      <c r="I5217" t="s">
        <v>70</v>
      </c>
      <c r="J5217">
        <v>20</v>
      </c>
      <c r="K5217">
        <v>0</v>
      </c>
      <c r="L5217" s="13">
        <f>VLOOKUP(C5217,'渗透率、续签率'!B:C,2,0)</f>
        <v>0.54</v>
      </c>
      <c r="M5217" s="6">
        <v>0</v>
      </c>
      <c r="N5217">
        <v>0</v>
      </c>
      <c r="O5217">
        <v>0</v>
      </c>
      <c r="P5217" s="6">
        <v>0</v>
      </c>
      <c r="Q5217" s="13">
        <v>0</v>
      </c>
      <c r="R5217" s="13">
        <v>0</v>
      </c>
      <c r="S5217" s="31">
        <v>37</v>
      </c>
      <c r="T5217" s="6">
        <f>VLOOKUP(E5217,'参数设置&amp;汇总'!S:U,3,0)</f>
        <v>0.1</v>
      </c>
      <c r="U5217" s="78">
        <f t="shared" si="405"/>
        <v>0</v>
      </c>
      <c r="V5217" s="13">
        <v>0.85000000000000009</v>
      </c>
      <c r="W5217" s="78">
        <f t="shared" si="407"/>
        <v>0</v>
      </c>
      <c r="X5217" s="1">
        <f>VLOOKUP(E5217,'渗透率、续签率'!AG:AJ,4,0)</f>
        <v>8942.5</v>
      </c>
      <c r="Y5217" s="1">
        <f t="shared" si="408"/>
        <v>0</v>
      </c>
      <c r="Z5217">
        <v>0</v>
      </c>
      <c r="AA5217" s="89">
        <f t="shared" si="409"/>
        <v>0</v>
      </c>
      <c r="AH5217" s="37"/>
      <c r="AI5217" s="37"/>
      <c r="AK5217" s="37"/>
    </row>
    <row r="5218" spans="1:37" hidden="1">
      <c r="A5218" t="s">
        <v>64</v>
      </c>
      <c r="B5218" t="s">
        <v>2</v>
      </c>
      <c r="C5218" t="s">
        <v>4</v>
      </c>
      <c r="D5218" t="s">
        <v>116</v>
      </c>
      <c r="E5218" t="s">
        <v>529</v>
      </c>
      <c r="F5218" t="str">
        <f t="shared" si="406"/>
        <v>乌鲁木齐市学历提升</v>
      </c>
      <c r="G5218" t="s">
        <v>145</v>
      </c>
      <c r="H5218" t="s">
        <v>146</v>
      </c>
      <c r="I5218" t="s">
        <v>70</v>
      </c>
      <c r="J5218">
        <v>161</v>
      </c>
      <c r="K5218">
        <v>4</v>
      </c>
      <c r="L5218" s="13">
        <f>VLOOKUP(C5218,'渗透率、续签率'!B:C,2,0)</f>
        <v>0.54</v>
      </c>
      <c r="M5218" s="6">
        <v>0.02</v>
      </c>
      <c r="N5218">
        <v>90</v>
      </c>
      <c r="O5218">
        <v>4</v>
      </c>
      <c r="P5218" s="6">
        <v>0.04</v>
      </c>
      <c r="Q5218" s="13">
        <v>5.5E-2</v>
      </c>
      <c r="R5218" s="13">
        <v>0</v>
      </c>
      <c r="S5218" s="31">
        <v>1584</v>
      </c>
      <c r="T5218" s="6">
        <f>VLOOKUP(E5218,'参数设置&amp;汇总'!S:U,3,0)</f>
        <v>0.1</v>
      </c>
      <c r="U5218" s="78">
        <f t="shared" si="405"/>
        <v>9</v>
      </c>
      <c r="V5218" s="13">
        <v>0.85000000000000009</v>
      </c>
      <c r="W5218" s="78">
        <f t="shared" si="407"/>
        <v>8.0470588235294116</v>
      </c>
      <c r="X5218" s="1">
        <f>VLOOKUP(E5218,'渗透率、续签率'!AG:AJ,4,0)</f>
        <v>8942.5</v>
      </c>
      <c r="Y5218" s="1">
        <f t="shared" si="408"/>
        <v>71960.823529411762</v>
      </c>
      <c r="Z5218">
        <v>1</v>
      </c>
      <c r="AA5218" s="89">
        <f t="shared" si="409"/>
        <v>804825</v>
      </c>
      <c r="AH5218" s="37"/>
      <c r="AI5218" s="37"/>
      <c r="AK5218" s="37"/>
    </row>
    <row r="5219" spans="1:37" hidden="1">
      <c r="A5219" t="s">
        <v>64</v>
      </c>
      <c r="B5219" t="s">
        <v>2</v>
      </c>
      <c r="C5219" t="s">
        <v>4</v>
      </c>
      <c r="D5219" t="s">
        <v>116</v>
      </c>
      <c r="E5219" t="s">
        <v>529</v>
      </c>
      <c r="F5219" t="str">
        <f t="shared" si="406"/>
        <v>乐东黎族自治县学历提升</v>
      </c>
      <c r="G5219" t="s">
        <v>120</v>
      </c>
      <c r="H5219" t="s">
        <v>147</v>
      </c>
      <c r="I5219" t="s">
        <v>68</v>
      </c>
      <c r="J5219">
        <v>0</v>
      </c>
      <c r="K5219">
        <v>0</v>
      </c>
      <c r="L5219" s="13">
        <f>VLOOKUP(C5219,'渗透率、续签率'!B:C,2,0)</f>
        <v>0.54</v>
      </c>
      <c r="M5219" s="6">
        <v>0</v>
      </c>
      <c r="N5219">
        <v>0</v>
      </c>
      <c r="O5219">
        <v>0</v>
      </c>
      <c r="P5219" s="6">
        <v>0</v>
      </c>
      <c r="Q5219" s="13">
        <v>0</v>
      </c>
      <c r="R5219" s="13">
        <v>0</v>
      </c>
      <c r="S5219" s="31">
        <v>1</v>
      </c>
      <c r="T5219" s="6">
        <f>VLOOKUP(E5219,'参数设置&amp;汇总'!S:U,3,0)</f>
        <v>0.1</v>
      </c>
      <c r="U5219" s="78">
        <f t="shared" si="405"/>
        <v>0</v>
      </c>
      <c r="V5219" s="13">
        <v>0.85000000000000009</v>
      </c>
      <c r="W5219" s="78">
        <f t="shared" si="407"/>
        <v>0</v>
      </c>
      <c r="X5219" s="1">
        <f>VLOOKUP(E5219,'渗透率、续签率'!AG:AJ,4,0)</f>
        <v>8942.5</v>
      </c>
      <c r="Y5219" s="1">
        <f t="shared" si="408"/>
        <v>0</v>
      </c>
      <c r="Z5219">
        <v>0</v>
      </c>
      <c r="AA5219" s="89">
        <f t="shared" si="409"/>
        <v>0</v>
      </c>
      <c r="AH5219" s="37"/>
      <c r="AI5219" s="37"/>
      <c r="AK5219" s="37"/>
    </row>
    <row r="5220" spans="1:37" hidden="1">
      <c r="A5220" t="s">
        <v>64</v>
      </c>
      <c r="B5220" t="s">
        <v>2</v>
      </c>
      <c r="C5220" t="s">
        <v>4</v>
      </c>
      <c r="D5220" t="s">
        <v>116</v>
      </c>
      <c r="E5220" t="s">
        <v>529</v>
      </c>
      <c r="F5220" t="str">
        <f t="shared" si="406"/>
        <v>乐山市学历提升</v>
      </c>
      <c r="G5220" t="s">
        <v>77</v>
      </c>
      <c r="H5220" t="s">
        <v>148</v>
      </c>
      <c r="I5220" t="s">
        <v>70</v>
      </c>
      <c r="J5220">
        <v>40</v>
      </c>
      <c r="K5220">
        <v>1</v>
      </c>
      <c r="L5220" s="13">
        <f>VLOOKUP(C5220,'渗透率、续签率'!B:C,2,0)</f>
        <v>0.54</v>
      </c>
      <c r="M5220" s="6">
        <v>0.03</v>
      </c>
      <c r="N5220">
        <v>7</v>
      </c>
      <c r="O5220">
        <v>1</v>
      </c>
      <c r="P5220" s="6">
        <v>0.14000000000000001</v>
      </c>
      <c r="Q5220" s="13">
        <v>0.124</v>
      </c>
      <c r="R5220" s="13">
        <v>0</v>
      </c>
      <c r="S5220" s="31">
        <v>113</v>
      </c>
      <c r="T5220" s="6">
        <f>VLOOKUP(E5220,'参数设置&amp;汇总'!S:U,3,0)</f>
        <v>0.1</v>
      </c>
      <c r="U5220" s="78">
        <f t="shared" si="405"/>
        <v>1</v>
      </c>
      <c r="V5220" s="13">
        <v>0.85000000000000009</v>
      </c>
      <c r="W5220" s="78">
        <f t="shared" si="407"/>
        <v>0.54117647058823515</v>
      </c>
      <c r="X5220" s="1">
        <f>VLOOKUP(E5220,'渗透率、续签率'!AG:AJ,4,0)</f>
        <v>8942.5</v>
      </c>
      <c r="Y5220" s="1">
        <f t="shared" si="408"/>
        <v>4839.4705882352928</v>
      </c>
      <c r="Z5220">
        <v>0</v>
      </c>
      <c r="AA5220" s="89">
        <f t="shared" si="409"/>
        <v>62597.5</v>
      </c>
      <c r="AH5220" s="37"/>
      <c r="AI5220" s="37"/>
      <c r="AK5220" s="37"/>
    </row>
    <row r="5221" spans="1:37" hidden="1">
      <c r="A5221" t="s">
        <v>64</v>
      </c>
      <c r="B5221" t="s">
        <v>2</v>
      </c>
      <c r="C5221" t="s">
        <v>4</v>
      </c>
      <c r="D5221" t="s">
        <v>116</v>
      </c>
      <c r="E5221" t="s">
        <v>529</v>
      </c>
      <c r="F5221" t="str">
        <f t="shared" si="406"/>
        <v>九江市学历提升</v>
      </c>
      <c r="G5221" t="s">
        <v>90</v>
      </c>
      <c r="H5221" t="s">
        <v>149</v>
      </c>
      <c r="I5221" t="s">
        <v>68</v>
      </c>
      <c r="J5221">
        <v>147</v>
      </c>
      <c r="K5221">
        <v>0</v>
      </c>
      <c r="L5221" s="13">
        <f>VLOOKUP(C5221,'渗透率、续签率'!B:C,2,0)</f>
        <v>0.54</v>
      </c>
      <c r="M5221" s="6">
        <v>0</v>
      </c>
      <c r="N5221">
        <v>23</v>
      </c>
      <c r="O5221">
        <v>0</v>
      </c>
      <c r="P5221" s="6">
        <v>0</v>
      </c>
      <c r="Q5221" s="13">
        <v>0.02</v>
      </c>
      <c r="R5221" s="13">
        <v>0</v>
      </c>
      <c r="S5221" s="31">
        <v>414</v>
      </c>
      <c r="T5221" s="6">
        <f>VLOOKUP(E5221,'参数设置&amp;汇总'!S:U,3,0)</f>
        <v>0.1</v>
      </c>
      <c r="U5221" s="78">
        <f t="shared" si="405"/>
        <v>2.3000000000000003</v>
      </c>
      <c r="V5221" s="13">
        <v>0.85000000000000009</v>
      </c>
      <c r="W5221" s="78">
        <f t="shared" si="407"/>
        <v>2.7058823529411766</v>
      </c>
      <c r="X5221" s="1">
        <f>VLOOKUP(E5221,'渗透率、续签率'!AG:AJ,4,0)</f>
        <v>8942.5</v>
      </c>
      <c r="Y5221" s="1">
        <f t="shared" si="408"/>
        <v>24197.352941176472</v>
      </c>
      <c r="Z5221">
        <v>0</v>
      </c>
      <c r="AA5221" s="89">
        <f t="shared" si="409"/>
        <v>205677.5</v>
      </c>
      <c r="AH5221" s="37"/>
      <c r="AI5221" s="37"/>
      <c r="AK5221" s="37"/>
    </row>
    <row r="5222" spans="1:37" hidden="1">
      <c r="A5222" t="s">
        <v>64</v>
      </c>
      <c r="B5222" t="s">
        <v>2</v>
      </c>
      <c r="C5222" t="s">
        <v>4</v>
      </c>
      <c r="D5222" t="s">
        <v>116</v>
      </c>
      <c r="E5222" t="s">
        <v>529</v>
      </c>
      <c r="F5222" t="str">
        <f t="shared" si="406"/>
        <v>云浮市学历提升</v>
      </c>
      <c r="G5222" t="s">
        <v>75</v>
      </c>
      <c r="H5222" t="s">
        <v>150</v>
      </c>
      <c r="I5222" t="s">
        <v>68</v>
      </c>
      <c r="J5222">
        <v>34</v>
      </c>
      <c r="K5222">
        <v>0</v>
      </c>
      <c r="L5222" s="13">
        <f>VLOOKUP(C5222,'渗透率、续签率'!B:C,2,0)</f>
        <v>0.54</v>
      </c>
      <c r="M5222" s="6">
        <v>0</v>
      </c>
      <c r="N5222">
        <v>0</v>
      </c>
      <c r="O5222">
        <v>0</v>
      </c>
      <c r="P5222" s="6">
        <v>0</v>
      </c>
      <c r="Q5222" s="13">
        <v>0</v>
      </c>
      <c r="R5222" s="13">
        <v>0</v>
      </c>
      <c r="S5222" s="31">
        <v>48</v>
      </c>
      <c r="T5222" s="6">
        <f>VLOOKUP(E5222,'参数设置&amp;汇总'!S:U,3,0)</f>
        <v>0.1</v>
      </c>
      <c r="U5222" s="78">
        <f t="shared" si="405"/>
        <v>0</v>
      </c>
      <c r="V5222" s="13">
        <v>0.85000000000000009</v>
      </c>
      <c r="W5222" s="78">
        <f t="shared" si="407"/>
        <v>0</v>
      </c>
      <c r="X5222" s="1">
        <f>VLOOKUP(E5222,'渗透率、续签率'!AG:AJ,4,0)</f>
        <v>8942.5</v>
      </c>
      <c r="Y5222" s="1">
        <f t="shared" si="408"/>
        <v>0</v>
      </c>
      <c r="Z5222">
        <v>1</v>
      </c>
      <c r="AA5222" s="89">
        <f t="shared" si="409"/>
        <v>0</v>
      </c>
      <c r="AH5222" s="37"/>
      <c r="AI5222" s="37"/>
      <c r="AK5222" s="37"/>
    </row>
    <row r="5223" spans="1:37" hidden="1">
      <c r="A5223" t="s">
        <v>64</v>
      </c>
      <c r="B5223" t="s">
        <v>2</v>
      </c>
      <c r="C5223" t="s">
        <v>4</v>
      </c>
      <c r="D5223" t="s">
        <v>116</v>
      </c>
      <c r="E5223" t="s">
        <v>529</v>
      </c>
      <c r="F5223" t="str">
        <f t="shared" si="406"/>
        <v>五家渠市学历提升</v>
      </c>
      <c r="G5223" t="s">
        <v>145</v>
      </c>
      <c r="H5223" t="s">
        <v>151</v>
      </c>
      <c r="I5223" t="s">
        <v>70</v>
      </c>
      <c r="J5223">
        <v>5</v>
      </c>
      <c r="K5223">
        <v>0</v>
      </c>
      <c r="L5223" s="13">
        <f>VLOOKUP(C5223,'渗透率、续签率'!B:C,2,0)</f>
        <v>0.54</v>
      </c>
      <c r="M5223" s="6">
        <v>0</v>
      </c>
      <c r="N5223">
        <v>1</v>
      </c>
      <c r="O5223">
        <v>0</v>
      </c>
      <c r="P5223" s="6">
        <v>0</v>
      </c>
      <c r="Q5223" s="13">
        <v>0</v>
      </c>
      <c r="R5223" s="13">
        <v>0</v>
      </c>
      <c r="S5223" s="31">
        <v>12</v>
      </c>
      <c r="T5223" s="6">
        <f>VLOOKUP(E5223,'参数设置&amp;汇总'!S:U,3,0)</f>
        <v>0.1</v>
      </c>
      <c r="U5223" s="78">
        <f t="shared" si="405"/>
        <v>0.1</v>
      </c>
      <c r="V5223" s="13">
        <v>0.85000000000000009</v>
      </c>
      <c r="W5223" s="78">
        <f t="shared" si="407"/>
        <v>0.11764705882352941</v>
      </c>
      <c r="X5223" s="1">
        <f>VLOOKUP(E5223,'渗透率、续签率'!AG:AJ,4,0)</f>
        <v>8942.5</v>
      </c>
      <c r="Y5223" s="1">
        <f t="shared" si="408"/>
        <v>1052.0588235294117</v>
      </c>
      <c r="Z5223">
        <v>0</v>
      </c>
      <c r="AA5223" s="89">
        <f t="shared" si="409"/>
        <v>8942.5</v>
      </c>
      <c r="AH5223" s="37"/>
      <c r="AI5223" s="37"/>
      <c r="AK5223" s="37"/>
    </row>
    <row r="5224" spans="1:37" hidden="1">
      <c r="A5224" t="s">
        <v>64</v>
      </c>
      <c r="B5224" t="s">
        <v>2</v>
      </c>
      <c r="C5224" t="s">
        <v>4</v>
      </c>
      <c r="D5224" t="s">
        <v>116</v>
      </c>
      <c r="E5224" t="s">
        <v>529</v>
      </c>
      <c r="F5224" t="str">
        <f t="shared" si="406"/>
        <v>五指山市学历提升</v>
      </c>
      <c r="G5224" t="s">
        <v>120</v>
      </c>
      <c r="H5224" t="s">
        <v>152</v>
      </c>
      <c r="I5224" t="s">
        <v>68</v>
      </c>
      <c r="J5224">
        <v>1</v>
      </c>
      <c r="K5224">
        <v>0</v>
      </c>
      <c r="L5224" s="13">
        <f>VLOOKUP(C5224,'渗透率、续签率'!B:C,2,0)</f>
        <v>0.54</v>
      </c>
      <c r="M5224" s="6">
        <v>0</v>
      </c>
      <c r="N5224">
        <v>0</v>
      </c>
      <c r="O5224">
        <v>0</v>
      </c>
      <c r="P5224" s="6">
        <v>0</v>
      </c>
      <c r="Q5224" s="13">
        <v>0</v>
      </c>
      <c r="R5224" s="13">
        <v>0</v>
      </c>
      <c r="S5224" s="31">
        <v>0</v>
      </c>
      <c r="T5224" s="6">
        <f>VLOOKUP(E5224,'参数设置&amp;汇总'!S:U,3,0)</f>
        <v>0.1</v>
      </c>
      <c r="U5224" s="78">
        <f t="shared" si="405"/>
        <v>0</v>
      </c>
      <c r="V5224" s="13">
        <v>0.85000000000000009</v>
      </c>
      <c r="W5224" s="78">
        <f t="shared" si="407"/>
        <v>0</v>
      </c>
      <c r="X5224" s="1">
        <f>VLOOKUP(E5224,'渗透率、续签率'!AG:AJ,4,0)</f>
        <v>8942.5</v>
      </c>
      <c r="Y5224" s="1">
        <f t="shared" si="408"/>
        <v>0</v>
      </c>
      <c r="Z5224">
        <v>0</v>
      </c>
      <c r="AA5224" s="89">
        <f t="shared" si="409"/>
        <v>0</v>
      </c>
      <c r="AH5224" s="37"/>
      <c r="AI5224" s="37"/>
      <c r="AK5224" s="37"/>
    </row>
    <row r="5225" spans="1:37" hidden="1">
      <c r="A5225" t="s">
        <v>64</v>
      </c>
      <c r="B5225" t="s">
        <v>2</v>
      </c>
      <c r="C5225" t="s">
        <v>4</v>
      </c>
      <c r="D5225" t="s">
        <v>116</v>
      </c>
      <c r="E5225" t="s">
        <v>529</v>
      </c>
      <c r="F5225" t="str">
        <f t="shared" si="406"/>
        <v>亳州市学历提升</v>
      </c>
      <c r="G5225" t="s">
        <v>94</v>
      </c>
      <c r="H5225" t="s">
        <v>153</v>
      </c>
      <c r="I5225" t="s">
        <v>68</v>
      </c>
      <c r="J5225">
        <v>126</v>
      </c>
      <c r="K5225">
        <v>0</v>
      </c>
      <c r="L5225" s="13">
        <f>VLOOKUP(C5225,'渗透率、续签率'!B:C,2,0)</f>
        <v>0.54</v>
      </c>
      <c r="M5225" s="6">
        <v>0</v>
      </c>
      <c r="N5225">
        <v>12</v>
      </c>
      <c r="O5225">
        <v>0</v>
      </c>
      <c r="P5225" s="6">
        <v>0</v>
      </c>
      <c r="Q5225" s="13">
        <v>0</v>
      </c>
      <c r="R5225" s="13">
        <v>0</v>
      </c>
      <c r="S5225" s="31">
        <v>311</v>
      </c>
      <c r="T5225" s="6">
        <f>VLOOKUP(E5225,'参数设置&amp;汇总'!S:U,3,0)</f>
        <v>0.1</v>
      </c>
      <c r="U5225" s="78">
        <f t="shared" si="405"/>
        <v>1.2000000000000002</v>
      </c>
      <c r="V5225" s="13">
        <v>0.85000000000000009</v>
      </c>
      <c r="W5225" s="78">
        <f t="shared" si="407"/>
        <v>1.411764705882353</v>
      </c>
      <c r="X5225" s="1">
        <f>VLOOKUP(E5225,'渗透率、续签率'!AG:AJ,4,0)</f>
        <v>8942.5</v>
      </c>
      <c r="Y5225" s="1">
        <f t="shared" si="408"/>
        <v>12624.705882352942</v>
      </c>
      <c r="Z5225">
        <v>17</v>
      </c>
      <c r="AA5225" s="89">
        <f t="shared" si="409"/>
        <v>107310</v>
      </c>
      <c r="AH5225" s="37"/>
      <c r="AI5225" s="37"/>
      <c r="AK5225" s="37"/>
    </row>
    <row r="5226" spans="1:37" hidden="1">
      <c r="A5226" t="s">
        <v>64</v>
      </c>
      <c r="B5226" t="s">
        <v>2</v>
      </c>
      <c r="C5226" t="s">
        <v>4</v>
      </c>
      <c r="D5226" t="s">
        <v>116</v>
      </c>
      <c r="E5226" t="s">
        <v>529</v>
      </c>
      <c r="F5226" t="str">
        <f t="shared" si="406"/>
        <v>仙桃市学历提升</v>
      </c>
      <c r="G5226" t="s">
        <v>81</v>
      </c>
      <c r="H5226" t="s">
        <v>154</v>
      </c>
      <c r="I5226" t="s">
        <v>68</v>
      </c>
      <c r="J5226">
        <v>23</v>
      </c>
      <c r="K5226">
        <v>0</v>
      </c>
      <c r="L5226" s="13">
        <f>VLOOKUP(C5226,'渗透率、续签率'!B:C,2,0)</f>
        <v>0.54</v>
      </c>
      <c r="M5226" s="6">
        <v>0</v>
      </c>
      <c r="N5226">
        <v>0</v>
      </c>
      <c r="O5226">
        <v>0</v>
      </c>
      <c r="P5226" s="6">
        <v>0</v>
      </c>
      <c r="Q5226" s="13">
        <v>0</v>
      </c>
      <c r="R5226" s="13">
        <v>0</v>
      </c>
      <c r="S5226" s="31">
        <v>37</v>
      </c>
      <c r="T5226" s="6">
        <f>VLOOKUP(E5226,'参数设置&amp;汇总'!S:U,3,0)</f>
        <v>0.1</v>
      </c>
      <c r="U5226" s="78">
        <f t="shared" si="405"/>
        <v>0</v>
      </c>
      <c r="V5226" s="13">
        <v>0.85000000000000009</v>
      </c>
      <c r="W5226" s="78">
        <f t="shared" si="407"/>
        <v>0</v>
      </c>
      <c r="X5226" s="1">
        <f>VLOOKUP(E5226,'渗透率、续签率'!AG:AJ,4,0)</f>
        <v>8942.5</v>
      </c>
      <c r="Y5226" s="1">
        <f t="shared" si="408"/>
        <v>0</v>
      </c>
      <c r="Z5226">
        <v>1</v>
      </c>
      <c r="AA5226" s="89">
        <f t="shared" si="409"/>
        <v>0</v>
      </c>
      <c r="AH5226" s="37"/>
      <c r="AI5226" s="37"/>
      <c r="AJ5226" s="1"/>
    </row>
    <row r="5227" spans="1:37" hidden="1">
      <c r="A5227" t="s">
        <v>64</v>
      </c>
      <c r="B5227" t="s">
        <v>2</v>
      </c>
      <c r="C5227" t="s">
        <v>4</v>
      </c>
      <c r="D5227" t="s">
        <v>116</v>
      </c>
      <c r="E5227" t="s">
        <v>529</v>
      </c>
      <c r="F5227" t="str">
        <f t="shared" si="406"/>
        <v>伊春市学历提升</v>
      </c>
      <c r="G5227" t="s">
        <v>118</v>
      </c>
      <c r="H5227" t="s">
        <v>155</v>
      </c>
      <c r="I5227" t="s">
        <v>70</v>
      </c>
      <c r="J5227">
        <v>16</v>
      </c>
      <c r="K5227">
        <v>0</v>
      </c>
      <c r="L5227" s="13">
        <f>VLOOKUP(C5227,'渗透率、续签率'!B:C,2,0)</f>
        <v>0.54</v>
      </c>
      <c r="M5227" s="6">
        <v>0</v>
      </c>
      <c r="N5227">
        <v>0</v>
      </c>
      <c r="O5227">
        <v>0</v>
      </c>
      <c r="P5227" s="6">
        <v>0</v>
      </c>
      <c r="Q5227" s="13">
        <v>0</v>
      </c>
      <c r="R5227" s="13">
        <v>0</v>
      </c>
      <c r="S5227" s="31">
        <v>26</v>
      </c>
      <c r="T5227" s="6">
        <f>VLOOKUP(E5227,'参数设置&amp;汇总'!S:U,3,0)</f>
        <v>0.1</v>
      </c>
      <c r="U5227" s="78">
        <f t="shared" si="405"/>
        <v>0</v>
      </c>
      <c r="V5227" s="13">
        <v>0.85000000000000009</v>
      </c>
      <c r="W5227" s="78">
        <f t="shared" si="407"/>
        <v>0</v>
      </c>
      <c r="X5227" s="1">
        <f>VLOOKUP(E5227,'渗透率、续签率'!AG:AJ,4,0)</f>
        <v>8942.5</v>
      </c>
      <c r="Y5227" s="1">
        <f t="shared" si="408"/>
        <v>0</v>
      </c>
      <c r="Z5227">
        <v>1</v>
      </c>
      <c r="AA5227" s="89">
        <f t="shared" si="409"/>
        <v>0</v>
      </c>
      <c r="AK5227" s="37"/>
    </row>
    <row r="5228" spans="1:37" hidden="1">
      <c r="A5228" t="s">
        <v>64</v>
      </c>
      <c r="B5228" t="s">
        <v>2</v>
      </c>
      <c r="C5228" t="s">
        <v>4</v>
      </c>
      <c r="D5228" t="s">
        <v>116</v>
      </c>
      <c r="E5228" t="s">
        <v>529</v>
      </c>
      <c r="F5228" t="str">
        <f t="shared" si="406"/>
        <v>伊犁哈萨克自治州学历提升</v>
      </c>
      <c r="G5228" t="s">
        <v>145</v>
      </c>
      <c r="H5228" t="s">
        <v>156</v>
      </c>
      <c r="I5228" t="s">
        <v>70</v>
      </c>
      <c r="J5228">
        <v>53</v>
      </c>
      <c r="K5228">
        <v>0</v>
      </c>
      <c r="L5228" s="13">
        <f>VLOOKUP(C5228,'渗透率、续签率'!B:C,2,0)</f>
        <v>0.54</v>
      </c>
      <c r="M5228" s="6">
        <v>0</v>
      </c>
      <c r="N5228">
        <v>9</v>
      </c>
      <c r="O5228">
        <v>0</v>
      </c>
      <c r="P5228" s="6">
        <v>0</v>
      </c>
      <c r="Q5228" s="13">
        <v>0</v>
      </c>
      <c r="R5228" s="13">
        <v>0</v>
      </c>
      <c r="S5228" s="31">
        <v>171</v>
      </c>
      <c r="T5228" s="6">
        <f>VLOOKUP(E5228,'参数设置&amp;汇总'!S:U,3,0)</f>
        <v>0.1</v>
      </c>
      <c r="U5228" s="78">
        <f t="shared" si="405"/>
        <v>0.9</v>
      </c>
      <c r="V5228" s="13">
        <v>0.85000000000000009</v>
      </c>
      <c r="W5228" s="78">
        <f t="shared" si="407"/>
        <v>1.0588235294117647</v>
      </c>
      <c r="X5228" s="1">
        <f>VLOOKUP(E5228,'渗透率、续签率'!AG:AJ,4,0)</f>
        <v>8942.5</v>
      </c>
      <c r="Y5228" s="1">
        <f t="shared" si="408"/>
        <v>9468.5294117647063</v>
      </c>
      <c r="Z5228">
        <v>0</v>
      </c>
      <c r="AA5228" s="89">
        <f t="shared" si="409"/>
        <v>80482.5</v>
      </c>
      <c r="AH5228" s="37"/>
      <c r="AI5228" s="37"/>
      <c r="AJ5228" s="1"/>
      <c r="AK5228" s="37"/>
    </row>
    <row r="5229" spans="1:37" hidden="1">
      <c r="A5229" t="s">
        <v>64</v>
      </c>
      <c r="B5229" t="s">
        <v>2</v>
      </c>
      <c r="C5229" t="s">
        <v>4</v>
      </c>
      <c r="D5229" t="s">
        <v>116</v>
      </c>
      <c r="E5229" t="s">
        <v>529</v>
      </c>
      <c r="F5229" t="str">
        <f t="shared" si="406"/>
        <v>佳木斯市学历提升</v>
      </c>
      <c r="G5229" t="s">
        <v>118</v>
      </c>
      <c r="H5229" t="s">
        <v>157</v>
      </c>
      <c r="I5229" t="s">
        <v>70</v>
      </c>
      <c r="J5229">
        <v>140</v>
      </c>
      <c r="K5229">
        <v>0</v>
      </c>
      <c r="L5229" s="13">
        <f>VLOOKUP(C5229,'渗透率、续签率'!B:C,2,0)</f>
        <v>0.54</v>
      </c>
      <c r="M5229" s="6">
        <v>0</v>
      </c>
      <c r="N5229">
        <v>19</v>
      </c>
      <c r="O5229">
        <v>0</v>
      </c>
      <c r="P5229" s="6">
        <v>0</v>
      </c>
      <c r="Q5229" s="13">
        <v>7.0000000000000001E-3</v>
      </c>
      <c r="R5229" s="13">
        <v>0</v>
      </c>
      <c r="S5229" s="31">
        <v>372</v>
      </c>
      <c r="T5229" s="6">
        <f>VLOOKUP(E5229,'参数设置&amp;汇总'!S:U,3,0)</f>
        <v>0.1</v>
      </c>
      <c r="U5229" s="78">
        <f t="shared" si="405"/>
        <v>1.9000000000000001</v>
      </c>
      <c r="V5229" s="13">
        <v>0.85000000000000009</v>
      </c>
      <c r="W5229" s="78">
        <f t="shared" si="407"/>
        <v>2.2352941176470589</v>
      </c>
      <c r="X5229" s="1">
        <f>VLOOKUP(E5229,'渗透率、续签率'!AG:AJ,4,0)</f>
        <v>8942.5</v>
      </c>
      <c r="Y5229" s="1">
        <f t="shared" si="408"/>
        <v>19989.117647058825</v>
      </c>
      <c r="Z5229">
        <v>0</v>
      </c>
      <c r="AA5229" s="89">
        <f t="shared" si="409"/>
        <v>169907.5</v>
      </c>
      <c r="AH5229" s="37"/>
      <c r="AI5229" s="37"/>
      <c r="AJ5229" s="1"/>
      <c r="AK5229" s="37"/>
    </row>
    <row r="5230" spans="1:37" hidden="1">
      <c r="A5230" t="s">
        <v>64</v>
      </c>
      <c r="B5230" t="s">
        <v>2</v>
      </c>
      <c r="C5230" t="s">
        <v>4</v>
      </c>
      <c r="D5230" t="s">
        <v>116</v>
      </c>
      <c r="E5230" t="s">
        <v>529</v>
      </c>
      <c r="F5230" t="str">
        <f t="shared" si="406"/>
        <v>保亭黎族苗族自治县学历提升</v>
      </c>
      <c r="G5230" t="s">
        <v>120</v>
      </c>
      <c r="H5230" t="s">
        <v>158</v>
      </c>
      <c r="I5230" t="s">
        <v>68</v>
      </c>
      <c r="J5230">
        <v>0</v>
      </c>
      <c r="K5230">
        <v>0</v>
      </c>
      <c r="L5230" s="13">
        <f>VLOOKUP(C5230,'渗透率、续签率'!B:C,2,0)</f>
        <v>0.54</v>
      </c>
      <c r="M5230" s="6">
        <v>0</v>
      </c>
      <c r="N5230">
        <v>0</v>
      </c>
      <c r="O5230">
        <v>0</v>
      </c>
      <c r="P5230" s="6">
        <v>0</v>
      </c>
      <c r="Q5230" s="13">
        <v>0</v>
      </c>
      <c r="R5230" s="13">
        <v>0</v>
      </c>
      <c r="S5230" s="31">
        <v>0</v>
      </c>
      <c r="T5230" s="6">
        <f>VLOOKUP(E5230,'参数设置&amp;汇总'!S:U,3,0)</f>
        <v>0.1</v>
      </c>
      <c r="U5230" s="78">
        <f t="shared" si="405"/>
        <v>0</v>
      </c>
      <c r="V5230" s="13">
        <v>0.85000000000000009</v>
      </c>
      <c r="W5230" s="78">
        <f t="shared" si="407"/>
        <v>0</v>
      </c>
      <c r="X5230" s="1">
        <f>VLOOKUP(E5230,'渗透率、续签率'!AG:AJ,4,0)</f>
        <v>8942.5</v>
      </c>
      <c r="Y5230" s="1">
        <f t="shared" si="408"/>
        <v>0</v>
      </c>
      <c r="Z5230">
        <v>0</v>
      </c>
      <c r="AA5230" s="89">
        <f t="shared" si="409"/>
        <v>0</v>
      </c>
      <c r="AH5230" s="37"/>
      <c r="AI5230" s="37"/>
      <c r="AK5230" s="37"/>
    </row>
    <row r="5231" spans="1:37" hidden="1">
      <c r="A5231" t="s">
        <v>64</v>
      </c>
      <c r="B5231" t="s">
        <v>2</v>
      </c>
      <c r="C5231" t="s">
        <v>4</v>
      </c>
      <c r="D5231" t="s">
        <v>116</v>
      </c>
      <c r="E5231" t="s">
        <v>529</v>
      </c>
      <c r="F5231" t="str">
        <f t="shared" si="406"/>
        <v>保定市学历提升</v>
      </c>
      <c r="G5231" t="s">
        <v>159</v>
      </c>
      <c r="H5231" t="s">
        <v>160</v>
      </c>
      <c r="I5231" t="s">
        <v>70</v>
      </c>
      <c r="J5231">
        <v>540</v>
      </c>
      <c r="K5231">
        <v>7</v>
      </c>
      <c r="L5231" s="13">
        <f>VLOOKUP(C5231,'渗透率、续签率'!B:C,2,0)</f>
        <v>0.54</v>
      </c>
      <c r="M5231" s="6">
        <v>0.01</v>
      </c>
      <c r="N5231">
        <v>93</v>
      </c>
      <c r="O5231">
        <v>7</v>
      </c>
      <c r="P5231" s="6">
        <v>0.08</v>
      </c>
      <c r="Q5231" s="13">
        <v>0.14899999999999999</v>
      </c>
      <c r="R5231" s="13">
        <v>0.01</v>
      </c>
      <c r="S5231" s="31">
        <v>1887</v>
      </c>
      <c r="T5231" s="6">
        <f>VLOOKUP(E5231,'参数设置&amp;汇总'!S:U,3,0)</f>
        <v>0.1</v>
      </c>
      <c r="U5231" s="78">
        <f t="shared" si="405"/>
        <v>9.3000000000000007</v>
      </c>
      <c r="V5231" s="13">
        <v>0.85000000000000009</v>
      </c>
      <c r="W5231" s="78">
        <f t="shared" si="407"/>
        <v>6.4941176470588236</v>
      </c>
      <c r="X5231" s="1">
        <f>VLOOKUP(E5231,'渗透率、续签率'!AG:AJ,4,0)</f>
        <v>8942.5</v>
      </c>
      <c r="Y5231" s="1">
        <f t="shared" si="408"/>
        <v>58073.647058823532</v>
      </c>
      <c r="Z5231">
        <v>30</v>
      </c>
      <c r="AA5231" s="89">
        <f t="shared" si="409"/>
        <v>831652.5</v>
      </c>
      <c r="AH5231" s="37"/>
      <c r="AI5231" s="37"/>
      <c r="AK5231" s="37"/>
    </row>
    <row r="5232" spans="1:37" hidden="1">
      <c r="A5232" t="s">
        <v>64</v>
      </c>
      <c r="B5232" t="s">
        <v>2</v>
      </c>
      <c r="C5232" t="s">
        <v>4</v>
      </c>
      <c r="D5232" t="s">
        <v>116</v>
      </c>
      <c r="E5232" t="s">
        <v>529</v>
      </c>
      <c r="F5232" t="str">
        <f t="shared" si="406"/>
        <v>保山市学历提升</v>
      </c>
      <c r="G5232" t="s">
        <v>99</v>
      </c>
      <c r="H5232" t="s">
        <v>161</v>
      </c>
      <c r="I5232" t="s">
        <v>68</v>
      </c>
      <c r="J5232">
        <v>28</v>
      </c>
      <c r="K5232">
        <v>0</v>
      </c>
      <c r="L5232" s="13">
        <f>VLOOKUP(C5232,'渗透率、续签率'!B:C,2,0)</f>
        <v>0.54</v>
      </c>
      <c r="M5232" s="6">
        <v>0</v>
      </c>
      <c r="N5232">
        <v>1</v>
      </c>
      <c r="O5232">
        <v>0</v>
      </c>
      <c r="P5232" s="6">
        <v>0</v>
      </c>
      <c r="Q5232" s="13">
        <v>0.16700000000000001</v>
      </c>
      <c r="R5232" s="13">
        <v>0.16700000000000001</v>
      </c>
      <c r="S5232" s="31">
        <v>38</v>
      </c>
      <c r="T5232" s="6">
        <f>VLOOKUP(E5232,'参数设置&amp;汇总'!S:U,3,0)</f>
        <v>0.1</v>
      </c>
      <c r="U5232" s="78">
        <f t="shared" si="405"/>
        <v>0.1</v>
      </c>
      <c r="V5232" s="13">
        <v>0.85000000000000009</v>
      </c>
      <c r="W5232" s="78">
        <f t="shared" si="407"/>
        <v>0.11764705882352941</v>
      </c>
      <c r="X5232" s="1">
        <f>VLOOKUP(E5232,'渗透率、续签率'!AG:AJ,4,0)</f>
        <v>8942.5</v>
      </c>
      <c r="Y5232" s="1">
        <f t="shared" si="408"/>
        <v>1052.0588235294117</v>
      </c>
      <c r="Z5232">
        <v>1</v>
      </c>
      <c r="AA5232" s="89">
        <f t="shared" si="409"/>
        <v>8942.5</v>
      </c>
      <c r="AH5232" s="37"/>
      <c r="AI5232" s="37"/>
      <c r="AK5232" s="37"/>
    </row>
    <row r="5233" spans="1:37" hidden="1">
      <c r="A5233" t="s">
        <v>64</v>
      </c>
      <c r="B5233" t="s">
        <v>2</v>
      </c>
      <c r="C5233" t="s">
        <v>4</v>
      </c>
      <c r="D5233" t="s">
        <v>116</v>
      </c>
      <c r="E5233" t="s">
        <v>529</v>
      </c>
      <c r="F5233" t="str">
        <f t="shared" si="406"/>
        <v>信阳市学历提升</v>
      </c>
      <c r="G5233" t="s">
        <v>110</v>
      </c>
      <c r="H5233" t="s">
        <v>162</v>
      </c>
      <c r="I5233" t="s">
        <v>70</v>
      </c>
      <c r="J5233">
        <v>228</v>
      </c>
      <c r="K5233">
        <v>0</v>
      </c>
      <c r="L5233" s="13">
        <f>VLOOKUP(C5233,'渗透率、续签率'!B:C,2,0)</f>
        <v>0.54</v>
      </c>
      <c r="M5233" s="6">
        <v>0</v>
      </c>
      <c r="N5233">
        <v>36</v>
      </c>
      <c r="O5233">
        <v>0</v>
      </c>
      <c r="P5233" s="6">
        <v>0</v>
      </c>
      <c r="Q5233" s="13">
        <v>0</v>
      </c>
      <c r="R5233" s="13">
        <v>0</v>
      </c>
      <c r="S5233" s="31">
        <v>733</v>
      </c>
      <c r="T5233" s="6">
        <f>VLOOKUP(E5233,'参数设置&amp;汇总'!S:U,3,0)</f>
        <v>0.1</v>
      </c>
      <c r="U5233" s="78">
        <f t="shared" si="405"/>
        <v>3.6</v>
      </c>
      <c r="V5233" s="13">
        <v>0.85000000000000009</v>
      </c>
      <c r="W5233" s="78">
        <f t="shared" si="407"/>
        <v>4.2352941176470589</v>
      </c>
      <c r="X5233" s="1">
        <f>VLOOKUP(E5233,'渗透率、续签率'!AG:AJ,4,0)</f>
        <v>8942.5</v>
      </c>
      <c r="Y5233" s="1">
        <f t="shared" si="408"/>
        <v>37874.117647058825</v>
      </c>
      <c r="Z5233">
        <v>6</v>
      </c>
      <c r="AA5233" s="89">
        <f t="shared" si="409"/>
        <v>321930</v>
      </c>
      <c r="AH5233" s="37"/>
      <c r="AI5233" s="37"/>
      <c r="AK5233" s="37"/>
    </row>
    <row r="5234" spans="1:37" hidden="1">
      <c r="A5234" t="s">
        <v>64</v>
      </c>
      <c r="B5234" t="s">
        <v>2</v>
      </c>
      <c r="C5234" t="s">
        <v>4</v>
      </c>
      <c r="D5234" t="s">
        <v>116</v>
      </c>
      <c r="E5234" t="s">
        <v>529</v>
      </c>
      <c r="F5234" t="str">
        <f t="shared" si="406"/>
        <v>儋州市学历提升</v>
      </c>
      <c r="G5234" t="s">
        <v>120</v>
      </c>
      <c r="H5234" t="s">
        <v>163</v>
      </c>
      <c r="I5234" t="s">
        <v>68</v>
      </c>
      <c r="J5234">
        <v>14</v>
      </c>
      <c r="K5234">
        <v>0</v>
      </c>
      <c r="L5234" s="13">
        <f>VLOOKUP(C5234,'渗透率、续签率'!B:C,2,0)</f>
        <v>0.54</v>
      </c>
      <c r="M5234" s="6">
        <v>0</v>
      </c>
      <c r="N5234">
        <v>0</v>
      </c>
      <c r="O5234">
        <v>0</v>
      </c>
      <c r="P5234" s="6">
        <v>0</v>
      </c>
      <c r="Q5234" s="13">
        <v>0</v>
      </c>
      <c r="R5234" s="13">
        <v>0</v>
      </c>
      <c r="S5234" s="31">
        <v>22</v>
      </c>
      <c r="T5234" s="6">
        <f>VLOOKUP(E5234,'参数设置&amp;汇总'!S:U,3,0)</f>
        <v>0.1</v>
      </c>
      <c r="U5234" s="78">
        <f t="shared" si="405"/>
        <v>0</v>
      </c>
      <c r="V5234" s="13">
        <v>0.85000000000000009</v>
      </c>
      <c r="W5234" s="78">
        <f t="shared" si="407"/>
        <v>0</v>
      </c>
      <c r="X5234" s="1">
        <f>VLOOKUP(E5234,'渗透率、续签率'!AG:AJ,4,0)</f>
        <v>8942.5</v>
      </c>
      <c r="Y5234" s="1">
        <f t="shared" si="408"/>
        <v>0</v>
      </c>
      <c r="Z5234">
        <v>0</v>
      </c>
      <c r="AA5234" s="89">
        <f t="shared" si="409"/>
        <v>0</v>
      </c>
      <c r="AH5234" s="37"/>
      <c r="AI5234" s="37"/>
      <c r="AK5234" s="37"/>
    </row>
    <row r="5235" spans="1:37" hidden="1">
      <c r="A5235" t="s">
        <v>64</v>
      </c>
      <c r="B5235" t="s">
        <v>2</v>
      </c>
      <c r="C5235" t="s">
        <v>4</v>
      </c>
      <c r="D5235" t="s">
        <v>116</v>
      </c>
      <c r="E5235" t="s">
        <v>529</v>
      </c>
      <c r="F5235" t="str">
        <f t="shared" si="406"/>
        <v>克孜勒苏柯尔克孜自治州学历提升</v>
      </c>
      <c r="G5235" t="s">
        <v>145</v>
      </c>
      <c r="H5235" t="s">
        <v>164</v>
      </c>
      <c r="I5235" t="s">
        <v>70</v>
      </c>
      <c r="J5235">
        <v>20</v>
      </c>
      <c r="K5235">
        <v>0</v>
      </c>
      <c r="L5235" s="13">
        <f>VLOOKUP(C5235,'渗透率、续签率'!B:C,2,0)</f>
        <v>0.54</v>
      </c>
      <c r="M5235" s="6">
        <v>0</v>
      </c>
      <c r="N5235">
        <v>0</v>
      </c>
      <c r="O5235">
        <v>0</v>
      </c>
      <c r="P5235" s="6">
        <v>0</v>
      </c>
      <c r="Q5235" s="13">
        <v>0</v>
      </c>
      <c r="R5235" s="13">
        <v>0</v>
      </c>
      <c r="S5235" s="31">
        <v>15</v>
      </c>
      <c r="T5235" s="6">
        <f>VLOOKUP(E5235,'参数设置&amp;汇总'!S:U,3,0)</f>
        <v>0.1</v>
      </c>
      <c r="U5235" s="78">
        <f t="shared" si="405"/>
        <v>0</v>
      </c>
      <c r="V5235" s="13">
        <v>0.85000000000000009</v>
      </c>
      <c r="W5235" s="78">
        <f t="shared" si="407"/>
        <v>0</v>
      </c>
      <c r="X5235" s="1">
        <f>VLOOKUP(E5235,'渗透率、续签率'!AG:AJ,4,0)</f>
        <v>8942.5</v>
      </c>
      <c r="Y5235" s="1">
        <f t="shared" si="408"/>
        <v>0</v>
      </c>
      <c r="Z5235">
        <v>0</v>
      </c>
      <c r="AA5235" s="89">
        <f t="shared" si="409"/>
        <v>0</v>
      </c>
      <c r="AH5235" s="37"/>
      <c r="AI5235" s="37"/>
      <c r="AK5235" s="37"/>
    </row>
    <row r="5236" spans="1:37" hidden="1">
      <c r="A5236" t="s">
        <v>64</v>
      </c>
      <c r="B5236" t="s">
        <v>2</v>
      </c>
      <c r="C5236" t="s">
        <v>4</v>
      </c>
      <c r="D5236" t="s">
        <v>116</v>
      </c>
      <c r="E5236" t="s">
        <v>529</v>
      </c>
      <c r="F5236" t="str">
        <f t="shared" si="406"/>
        <v>克拉玛依市学历提升</v>
      </c>
      <c r="G5236" t="s">
        <v>145</v>
      </c>
      <c r="H5236" t="s">
        <v>165</v>
      </c>
      <c r="I5236" t="s">
        <v>70</v>
      </c>
      <c r="J5236">
        <v>12</v>
      </c>
      <c r="K5236">
        <v>0</v>
      </c>
      <c r="L5236" s="13">
        <f>VLOOKUP(C5236,'渗透率、续签率'!B:C,2,0)</f>
        <v>0.54</v>
      </c>
      <c r="M5236" s="6">
        <v>0</v>
      </c>
      <c r="N5236">
        <v>2</v>
      </c>
      <c r="O5236">
        <v>0</v>
      </c>
      <c r="P5236" s="6">
        <v>0</v>
      </c>
      <c r="Q5236" s="13">
        <v>0</v>
      </c>
      <c r="R5236" s="13">
        <v>0</v>
      </c>
      <c r="S5236" s="31">
        <v>32</v>
      </c>
      <c r="T5236" s="6">
        <f>VLOOKUP(E5236,'参数设置&amp;汇总'!S:U,3,0)</f>
        <v>0.1</v>
      </c>
      <c r="U5236" s="78">
        <f t="shared" si="405"/>
        <v>0.2</v>
      </c>
      <c r="V5236" s="13">
        <v>0.85000000000000009</v>
      </c>
      <c r="W5236" s="78">
        <f t="shared" si="407"/>
        <v>0.23529411764705882</v>
      </c>
      <c r="X5236" s="1">
        <f>VLOOKUP(E5236,'渗透率、续签率'!AG:AJ,4,0)</f>
        <v>8942.5</v>
      </c>
      <c r="Y5236" s="1">
        <f t="shared" si="408"/>
        <v>2104.1176470588234</v>
      </c>
      <c r="Z5236">
        <v>0</v>
      </c>
      <c r="AA5236" s="89">
        <f t="shared" si="409"/>
        <v>17885</v>
      </c>
      <c r="AH5236" s="37"/>
      <c r="AI5236" s="37"/>
      <c r="AK5236" s="37"/>
    </row>
    <row r="5237" spans="1:37" hidden="1">
      <c r="A5237" t="s">
        <v>64</v>
      </c>
      <c r="B5237" t="s">
        <v>2</v>
      </c>
      <c r="C5237" t="s">
        <v>4</v>
      </c>
      <c r="D5237" t="s">
        <v>116</v>
      </c>
      <c r="E5237" t="s">
        <v>529</v>
      </c>
      <c r="F5237" t="str">
        <f t="shared" si="406"/>
        <v>六安市学历提升</v>
      </c>
      <c r="G5237" t="s">
        <v>94</v>
      </c>
      <c r="H5237" t="s">
        <v>166</v>
      </c>
      <c r="I5237" t="s">
        <v>68</v>
      </c>
      <c r="J5237">
        <v>198</v>
      </c>
      <c r="K5237">
        <v>0</v>
      </c>
      <c r="L5237" s="13">
        <f>VLOOKUP(C5237,'渗透率、续签率'!B:C,2,0)</f>
        <v>0.54</v>
      </c>
      <c r="M5237" s="6">
        <v>0</v>
      </c>
      <c r="N5237">
        <v>10</v>
      </c>
      <c r="O5237">
        <v>0</v>
      </c>
      <c r="P5237" s="6">
        <v>0</v>
      </c>
      <c r="Q5237" s="13">
        <v>2.1999999999999999E-2</v>
      </c>
      <c r="R5237" s="13">
        <v>0</v>
      </c>
      <c r="S5237" s="31">
        <v>356</v>
      </c>
      <c r="T5237" s="6">
        <f>VLOOKUP(E5237,'参数设置&amp;汇总'!S:U,3,0)</f>
        <v>0.1</v>
      </c>
      <c r="U5237" s="78">
        <f t="shared" si="405"/>
        <v>1</v>
      </c>
      <c r="V5237" s="13">
        <v>0.85000000000000009</v>
      </c>
      <c r="W5237" s="78">
        <f t="shared" si="407"/>
        <v>1.1764705882352939</v>
      </c>
      <c r="X5237" s="1">
        <f>VLOOKUP(E5237,'渗透率、续签率'!AG:AJ,4,0)</f>
        <v>8942.5</v>
      </c>
      <c r="Y5237" s="1">
        <f t="shared" si="408"/>
        <v>10520.588235294115</v>
      </c>
      <c r="Z5237">
        <v>0</v>
      </c>
      <c r="AA5237" s="89">
        <f t="shared" si="409"/>
        <v>89425</v>
      </c>
      <c r="AH5237" s="37"/>
      <c r="AI5237" s="37"/>
      <c r="AK5237" s="37"/>
    </row>
    <row r="5238" spans="1:37" hidden="1">
      <c r="A5238" t="s">
        <v>64</v>
      </c>
      <c r="B5238" t="s">
        <v>2</v>
      </c>
      <c r="C5238" t="s">
        <v>4</v>
      </c>
      <c r="D5238" t="s">
        <v>116</v>
      </c>
      <c r="E5238" t="s">
        <v>529</v>
      </c>
      <c r="F5238" t="str">
        <f t="shared" si="406"/>
        <v>六盘水市学历提升</v>
      </c>
      <c r="G5238" t="s">
        <v>167</v>
      </c>
      <c r="H5238" t="s">
        <v>168</v>
      </c>
      <c r="I5238" t="s">
        <v>70</v>
      </c>
      <c r="J5238">
        <v>40</v>
      </c>
      <c r="K5238">
        <v>0</v>
      </c>
      <c r="L5238" s="13">
        <f>VLOOKUP(C5238,'渗透率、续签率'!B:C,2,0)</f>
        <v>0.54</v>
      </c>
      <c r="M5238" s="6">
        <v>0</v>
      </c>
      <c r="N5238">
        <v>8</v>
      </c>
      <c r="O5238">
        <v>0</v>
      </c>
      <c r="P5238" s="6">
        <v>0</v>
      </c>
      <c r="Q5238" s="13">
        <v>0</v>
      </c>
      <c r="R5238" s="13">
        <v>0</v>
      </c>
      <c r="S5238" s="31">
        <v>120</v>
      </c>
      <c r="T5238" s="6">
        <f>VLOOKUP(E5238,'参数设置&amp;汇总'!S:U,3,0)</f>
        <v>0.1</v>
      </c>
      <c r="U5238" s="78">
        <f t="shared" si="405"/>
        <v>0.8</v>
      </c>
      <c r="V5238" s="13">
        <v>0.85000000000000009</v>
      </c>
      <c r="W5238" s="78">
        <f t="shared" si="407"/>
        <v>0.94117647058823528</v>
      </c>
      <c r="X5238" s="1">
        <f>VLOOKUP(E5238,'渗透率、续签率'!AG:AJ,4,0)</f>
        <v>8942.5</v>
      </c>
      <c r="Y5238" s="1">
        <f t="shared" si="408"/>
        <v>8416.4705882352937</v>
      </c>
      <c r="Z5238">
        <v>0</v>
      </c>
      <c r="AA5238" s="89">
        <f t="shared" si="409"/>
        <v>71540</v>
      </c>
      <c r="AH5238" s="37"/>
      <c r="AI5238" s="37"/>
      <c r="AK5238" s="37"/>
    </row>
    <row r="5239" spans="1:37" hidden="1">
      <c r="A5239" t="s">
        <v>64</v>
      </c>
      <c r="B5239" t="s">
        <v>2</v>
      </c>
      <c r="C5239" t="s">
        <v>4</v>
      </c>
      <c r="D5239" t="s">
        <v>116</v>
      </c>
      <c r="E5239" t="s">
        <v>529</v>
      </c>
      <c r="F5239" t="str">
        <f t="shared" si="406"/>
        <v>兰州市学历提升</v>
      </c>
      <c r="G5239" t="s">
        <v>132</v>
      </c>
      <c r="H5239" t="s">
        <v>169</v>
      </c>
      <c r="I5239" t="s">
        <v>70</v>
      </c>
      <c r="J5239">
        <v>225</v>
      </c>
      <c r="K5239">
        <v>8</v>
      </c>
      <c r="L5239" s="13">
        <f>VLOOKUP(C5239,'渗透率、续签率'!B:C,2,0)</f>
        <v>0.54</v>
      </c>
      <c r="M5239" s="6">
        <v>0.04</v>
      </c>
      <c r="N5239">
        <v>87</v>
      </c>
      <c r="O5239">
        <v>7</v>
      </c>
      <c r="P5239" s="6">
        <v>0.08</v>
      </c>
      <c r="Q5239" s="13">
        <v>0.25</v>
      </c>
      <c r="R5239" s="13">
        <v>0.17199999999999999</v>
      </c>
      <c r="S5239" s="31">
        <v>1739</v>
      </c>
      <c r="T5239" s="6">
        <f>VLOOKUP(E5239,'参数设置&amp;汇总'!S:U,3,0)</f>
        <v>0.1</v>
      </c>
      <c r="U5239" s="78">
        <f t="shared" si="405"/>
        <v>8.7000000000000011</v>
      </c>
      <c r="V5239" s="13">
        <v>0.85000000000000009</v>
      </c>
      <c r="W5239" s="78">
        <f t="shared" si="407"/>
        <v>5.7882352941176478</v>
      </c>
      <c r="X5239" s="1">
        <f>VLOOKUP(E5239,'渗透率、续签率'!AG:AJ,4,0)</f>
        <v>8942.5</v>
      </c>
      <c r="Y5239" s="1">
        <f t="shared" si="408"/>
        <v>51761.294117647063</v>
      </c>
      <c r="Z5239">
        <v>14</v>
      </c>
      <c r="AA5239" s="89">
        <f t="shared" si="409"/>
        <v>777997.5</v>
      </c>
      <c r="AH5239" s="37"/>
      <c r="AI5239" s="37"/>
      <c r="AK5239" s="37"/>
    </row>
    <row r="5240" spans="1:37" hidden="1">
      <c r="A5240" t="s">
        <v>64</v>
      </c>
      <c r="B5240" t="s">
        <v>2</v>
      </c>
      <c r="C5240" t="s">
        <v>4</v>
      </c>
      <c r="D5240" t="s">
        <v>116</v>
      </c>
      <c r="E5240" t="s">
        <v>529</v>
      </c>
      <c r="F5240" t="str">
        <f t="shared" si="406"/>
        <v>兴安盟学历提升</v>
      </c>
      <c r="G5240" t="s">
        <v>142</v>
      </c>
      <c r="H5240" t="s">
        <v>170</v>
      </c>
      <c r="I5240" t="s">
        <v>70</v>
      </c>
      <c r="J5240">
        <v>67</v>
      </c>
      <c r="K5240">
        <v>0</v>
      </c>
      <c r="L5240" s="13">
        <f>VLOOKUP(C5240,'渗透率、续签率'!B:C,2,0)</f>
        <v>0.54</v>
      </c>
      <c r="M5240" s="6">
        <v>0</v>
      </c>
      <c r="N5240">
        <v>9</v>
      </c>
      <c r="O5240">
        <v>0</v>
      </c>
      <c r="P5240" s="6">
        <v>0</v>
      </c>
      <c r="Q5240" s="13">
        <v>0</v>
      </c>
      <c r="R5240" s="13">
        <v>0</v>
      </c>
      <c r="S5240" s="31">
        <v>159</v>
      </c>
      <c r="T5240" s="6">
        <f>VLOOKUP(E5240,'参数设置&amp;汇总'!S:U,3,0)</f>
        <v>0.1</v>
      </c>
      <c r="U5240" s="78">
        <f t="shared" si="405"/>
        <v>0.9</v>
      </c>
      <c r="V5240" s="13">
        <v>0.85000000000000009</v>
      </c>
      <c r="W5240" s="78">
        <f t="shared" si="407"/>
        <v>1.0588235294117647</v>
      </c>
      <c r="X5240" s="1">
        <f>VLOOKUP(E5240,'渗透率、续签率'!AG:AJ,4,0)</f>
        <v>8942.5</v>
      </c>
      <c r="Y5240" s="1">
        <f t="shared" si="408"/>
        <v>9468.5294117647063</v>
      </c>
      <c r="Z5240">
        <v>6</v>
      </c>
      <c r="AA5240" s="89">
        <f t="shared" si="409"/>
        <v>80482.5</v>
      </c>
      <c r="AH5240" s="37"/>
      <c r="AI5240" s="37"/>
      <c r="AK5240" s="37"/>
    </row>
    <row r="5241" spans="1:37" hidden="1">
      <c r="A5241" t="s">
        <v>64</v>
      </c>
      <c r="B5241" t="s">
        <v>2</v>
      </c>
      <c r="C5241" t="s">
        <v>4</v>
      </c>
      <c r="D5241" t="s">
        <v>116</v>
      </c>
      <c r="E5241" t="s">
        <v>529</v>
      </c>
      <c r="F5241" t="str">
        <f t="shared" si="406"/>
        <v>内江市学历提升</v>
      </c>
      <c r="G5241" t="s">
        <v>77</v>
      </c>
      <c r="H5241" t="s">
        <v>171</v>
      </c>
      <c r="I5241" t="s">
        <v>70</v>
      </c>
      <c r="J5241">
        <v>41</v>
      </c>
      <c r="K5241">
        <v>0</v>
      </c>
      <c r="L5241" s="13">
        <f>VLOOKUP(C5241,'渗透率、续签率'!B:C,2,0)</f>
        <v>0.54</v>
      </c>
      <c r="M5241" s="6">
        <v>0</v>
      </c>
      <c r="N5241">
        <v>0</v>
      </c>
      <c r="O5241">
        <v>0</v>
      </c>
      <c r="P5241" s="6">
        <v>0</v>
      </c>
      <c r="Q5241" s="13">
        <v>0</v>
      </c>
      <c r="R5241" s="13">
        <v>0</v>
      </c>
      <c r="S5241" s="31">
        <v>84</v>
      </c>
      <c r="T5241" s="6">
        <f>VLOOKUP(E5241,'参数设置&amp;汇总'!S:U,3,0)</f>
        <v>0.1</v>
      </c>
      <c r="U5241" s="78">
        <f t="shared" si="405"/>
        <v>0</v>
      </c>
      <c r="V5241" s="13">
        <v>0.85000000000000009</v>
      </c>
      <c r="W5241" s="78">
        <f t="shared" si="407"/>
        <v>0</v>
      </c>
      <c r="X5241" s="1">
        <f>VLOOKUP(E5241,'渗透率、续签率'!AG:AJ,4,0)</f>
        <v>8942.5</v>
      </c>
      <c r="Y5241" s="1">
        <f t="shared" si="408"/>
        <v>0</v>
      </c>
      <c r="Z5241">
        <v>2</v>
      </c>
      <c r="AA5241" s="89">
        <f t="shared" si="409"/>
        <v>0</v>
      </c>
      <c r="AH5241" s="37"/>
      <c r="AI5241" s="37"/>
      <c r="AK5241" s="37"/>
    </row>
    <row r="5242" spans="1:37" hidden="1">
      <c r="A5242" t="s">
        <v>64</v>
      </c>
      <c r="B5242" t="s">
        <v>2</v>
      </c>
      <c r="C5242" t="s">
        <v>4</v>
      </c>
      <c r="D5242" t="s">
        <v>116</v>
      </c>
      <c r="E5242" t="s">
        <v>529</v>
      </c>
      <c r="F5242" t="str">
        <f t="shared" si="406"/>
        <v>凉山彝族自治州学历提升</v>
      </c>
      <c r="G5242" t="s">
        <v>77</v>
      </c>
      <c r="H5242" t="s">
        <v>172</v>
      </c>
      <c r="I5242" t="s">
        <v>70</v>
      </c>
      <c r="J5242">
        <v>55</v>
      </c>
      <c r="K5242">
        <v>0</v>
      </c>
      <c r="L5242" s="13">
        <f>VLOOKUP(C5242,'渗透率、续签率'!B:C,2,0)</f>
        <v>0.54</v>
      </c>
      <c r="M5242" s="6">
        <v>0</v>
      </c>
      <c r="N5242">
        <v>7</v>
      </c>
      <c r="O5242">
        <v>0</v>
      </c>
      <c r="P5242" s="6">
        <v>0</v>
      </c>
      <c r="Q5242" s="13">
        <v>0</v>
      </c>
      <c r="R5242" s="13">
        <v>0</v>
      </c>
      <c r="S5242" s="31">
        <v>117</v>
      </c>
      <c r="T5242" s="6">
        <f>VLOOKUP(E5242,'参数设置&amp;汇总'!S:U,3,0)</f>
        <v>0.1</v>
      </c>
      <c r="U5242" s="78">
        <f t="shared" si="405"/>
        <v>0.70000000000000007</v>
      </c>
      <c r="V5242" s="13">
        <v>0.85000000000000009</v>
      </c>
      <c r="W5242" s="78">
        <f t="shared" si="407"/>
        <v>0.82352941176470584</v>
      </c>
      <c r="X5242" s="1">
        <f>VLOOKUP(E5242,'渗透率、续签率'!AG:AJ,4,0)</f>
        <v>8942.5</v>
      </c>
      <c r="Y5242" s="1">
        <f t="shared" si="408"/>
        <v>7364.411764705882</v>
      </c>
      <c r="Z5242">
        <v>0</v>
      </c>
      <c r="AA5242" s="89">
        <f t="shared" si="409"/>
        <v>62597.5</v>
      </c>
      <c r="AH5242" s="37"/>
      <c r="AI5242" s="37"/>
      <c r="AK5242" s="37"/>
    </row>
    <row r="5243" spans="1:37" hidden="1">
      <c r="A5243" t="s">
        <v>64</v>
      </c>
      <c r="B5243" t="s">
        <v>2</v>
      </c>
      <c r="C5243" t="s">
        <v>4</v>
      </c>
      <c r="D5243" t="s">
        <v>116</v>
      </c>
      <c r="E5243" t="s">
        <v>529</v>
      </c>
      <c r="F5243" t="str">
        <f t="shared" si="406"/>
        <v>包头市学历提升</v>
      </c>
      <c r="G5243" t="s">
        <v>142</v>
      </c>
      <c r="H5243" t="s">
        <v>173</v>
      </c>
      <c r="I5243" t="s">
        <v>70</v>
      </c>
      <c r="J5243">
        <v>186</v>
      </c>
      <c r="K5243">
        <v>2</v>
      </c>
      <c r="L5243" s="13">
        <f>VLOOKUP(C5243,'渗透率、续签率'!B:C,2,0)</f>
        <v>0.54</v>
      </c>
      <c r="M5243" s="6">
        <v>0.01</v>
      </c>
      <c r="N5243">
        <v>35</v>
      </c>
      <c r="O5243">
        <v>2</v>
      </c>
      <c r="P5243" s="6">
        <v>0.06</v>
      </c>
      <c r="Q5243" s="13">
        <v>0.224</v>
      </c>
      <c r="R5243" s="13">
        <v>0.20200000000000001</v>
      </c>
      <c r="S5243" s="31">
        <v>689</v>
      </c>
      <c r="T5243" s="6">
        <f>VLOOKUP(E5243,'参数设置&amp;汇总'!S:U,3,0)</f>
        <v>0.1</v>
      </c>
      <c r="U5243" s="78">
        <f t="shared" si="405"/>
        <v>3.5</v>
      </c>
      <c r="V5243" s="13">
        <v>0.85000000000000009</v>
      </c>
      <c r="W5243" s="78">
        <f t="shared" si="407"/>
        <v>2.8470588235294114</v>
      </c>
      <c r="X5243" s="1">
        <f>VLOOKUP(E5243,'渗透率、续签率'!AG:AJ,4,0)</f>
        <v>8942.5</v>
      </c>
      <c r="Y5243" s="1">
        <f t="shared" si="408"/>
        <v>25459.823529411762</v>
      </c>
      <c r="Z5243">
        <v>13</v>
      </c>
      <c r="AA5243" s="89">
        <f t="shared" si="409"/>
        <v>312987.5</v>
      </c>
      <c r="AH5243" s="37"/>
      <c r="AI5243" s="37"/>
    </row>
    <row r="5244" spans="1:37" hidden="1">
      <c r="A5244" t="s">
        <v>64</v>
      </c>
      <c r="B5244" t="s">
        <v>2</v>
      </c>
      <c r="C5244" t="s">
        <v>4</v>
      </c>
      <c r="D5244" t="s">
        <v>116</v>
      </c>
      <c r="E5244" t="s">
        <v>529</v>
      </c>
      <c r="F5244" t="str">
        <f t="shared" si="406"/>
        <v>北屯市学历提升</v>
      </c>
      <c r="G5244" t="s">
        <v>145</v>
      </c>
      <c r="H5244" t="s">
        <v>174</v>
      </c>
      <c r="I5244" t="s">
        <v>70</v>
      </c>
      <c r="J5244">
        <v>0</v>
      </c>
      <c r="K5244">
        <v>0</v>
      </c>
      <c r="L5244" s="13">
        <f>VLOOKUP(C5244,'渗透率、续签率'!B:C,2,0)</f>
        <v>0.54</v>
      </c>
      <c r="M5244" s="6">
        <v>0</v>
      </c>
      <c r="N5244">
        <v>0</v>
      </c>
      <c r="O5244">
        <v>0</v>
      </c>
      <c r="P5244" s="6">
        <v>0</v>
      </c>
      <c r="Q5244" s="13">
        <v>0</v>
      </c>
      <c r="R5244" s="13">
        <v>0</v>
      </c>
      <c r="S5244" s="31">
        <v>0</v>
      </c>
      <c r="T5244" s="6">
        <f>VLOOKUP(E5244,'参数设置&amp;汇总'!S:U,3,0)</f>
        <v>0.1</v>
      </c>
      <c r="U5244" s="78">
        <f t="shared" si="405"/>
        <v>0</v>
      </c>
      <c r="V5244" s="13">
        <v>0.85000000000000009</v>
      </c>
      <c r="W5244" s="78">
        <f t="shared" si="407"/>
        <v>0</v>
      </c>
      <c r="X5244" s="1">
        <f>VLOOKUP(E5244,'渗透率、续签率'!AG:AJ,4,0)</f>
        <v>8942.5</v>
      </c>
      <c r="Y5244" s="1">
        <f t="shared" si="408"/>
        <v>0</v>
      </c>
      <c r="Z5244">
        <v>0</v>
      </c>
      <c r="AA5244" s="89">
        <f t="shared" si="409"/>
        <v>0</v>
      </c>
      <c r="AK5244" s="37"/>
    </row>
    <row r="5245" spans="1:37" hidden="1">
      <c r="A5245" t="s">
        <v>64</v>
      </c>
      <c r="B5245" t="s">
        <v>2</v>
      </c>
      <c r="C5245" t="s">
        <v>4</v>
      </c>
      <c r="D5245" t="s">
        <v>116</v>
      </c>
      <c r="E5245" t="s">
        <v>529</v>
      </c>
      <c r="F5245" t="str">
        <f t="shared" si="406"/>
        <v>北海市学历提升</v>
      </c>
      <c r="G5245" t="s">
        <v>88</v>
      </c>
      <c r="H5245" t="s">
        <v>175</v>
      </c>
      <c r="I5245" t="s">
        <v>68</v>
      </c>
      <c r="J5245">
        <v>21</v>
      </c>
      <c r="K5245">
        <v>0</v>
      </c>
      <c r="L5245" s="13">
        <f>VLOOKUP(C5245,'渗透率、续签率'!B:C,2,0)</f>
        <v>0.54</v>
      </c>
      <c r="M5245" s="6">
        <v>0</v>
      </c>
      <c r="N5245">
        <v>0</v>
      </c>
      <c r="O5245">
        <v>0</v>
      </c>
      <c r="P5245" s="6">
        <v>0</v>
      </c>
      <c r="Q5245" s="13">
        <v>0</v>
      </c>
      <c r="R5245" s="13">
        <v>0</v>
      </c>
      <c r="S5245" s="31">
        <v>59</v>
      </c>
      <c r="T5245" s="6">
        <f>VLOOKUP(E5245,'参数设置&amp;汇总'!S:U,3,0)</f>
        <v>0.1</v>
      </c>
      <c r="U5245" s="78">
        <f t="shared" si="405"/>
        <v>0</v>
      </c>
      <c r="V5245" s="13">
        <v>0.85000000000000009</v>
      </c>
      <c r="W5245" s="78">
        <f t="shared" si="407"/>
        <v>0</v>
      </c>
      <c r="X5245" s="1">
        <f>VLOOKUP(E5245,'渗透率、续签率'!AG:AJ,4,0)</f>
        <v>8942.5</v>
      </c>
      <c r="Y5245" s="1">
        <f t="shared" si="408"/>
        <v>0</v>
      </c>
      <c r="Z5245">
        <v>0</v>
      </c>
      <c r="AA5245" s="89">
        <f t="shared" si="409"/>
        <v>0</v>
      </c>
      <c r="AH5245" s="37"/>
      <c r="AI5245" s="37"/>
      <c r="AK5245" s="37"/>
    </row>
    <row r="5246" spans="1:37" hidden="1">
      <c r="A5246" t="s">
        <v>64</v>
      </c>
      <c r="B5246" t="s">
        <v>2</v>
      </c>
      <c r="C5246" t="s">
        <v>4</v>
      </c>
      <c r="D5246" t="s">
        <v>116</v>
      </c>
      <c r="E5246" t="s">
        <v>529</v>
      </c>
      <c r="F5246" t="str">
        <f t="shared" si="406"/>
        <v>十堰市学历提升</v>
      </c>
      <c r="G5246" t="s">
        <v>81</v>
      </c>
      <c r="H5246" t="s">
        <v>176</v>
      </c>
      <c r="I5246" t="s">
        <v>68</v>
      </c>
      <c r="J5246">
        <v>62</v>
      </c>
      <c r="K5246">
        <v>0</v>
      </c>
      <c r="L5246" s="13">
        <f>VLOOKUP(C5246,'渗透率、续签率'!B:C,2,0)</f>
        <v>0.54</v>
      </c>
      <c r="M5246" s="6">
        <v>0</v>
      </c>
      <c r="N5246">
        <v>10</v>
      </c>
      <c r="O5246">
        <v>0</v>
      </c>
      <c r="P5246" s="6">
        <v>0</v>
      </c>
      <c r="Q5246" s="13">
        <v>0</v>
      </c>
      <c r="R5246" s="13">
        <v>0</v>
      </c>
      <c r="S5246" s="31">
        <v>189</v>
      </c>
      <c r="T5246" s="6">
        <f>VLOOKUP(E5246,'参数设置&amp;汇总'!S:U,3,0)</f>
        <v>0.1</v>
      </c>
      <c r="U5246" s="78">
        <f t="shared" si="405"/>
        <v>1</v>
      </c>
      <c r="V5246" s="13">
        <v>0.85000000000000009</v>
      </c>
      <c r="W5246" s="78">
        <f t="shared" si="407"/>
        <v>1.1764705882352939</v>
      </c>
      <c r="X5246" s="1">
        <f>VLOOKUP(E5246,'渗透率、续签率'!AG:AJ,4,0)</f>
        <v>8942.5</v>
      </c>
      <c r="Y5246" s="1">
        <f t="shared" si="408"/>
        <v>10520.588235294115</v>
      </c>
      <c r="Z5246">
        <v>0</v>
      </c>
      <c r="AA5246" s="89">
        <f t="shared" si="409"/>
        <v>89425</v>
      </c>
      <c r="AH5246" s="37"/>
      <c r="AI5246" s="37"/>
      <c r="AK5246" s="37"/>
    </row>
    <row r="5247" spans="1:37" hidden="1">
      <c r="A5247" t="s">
        <v>64</v>
      </c>
      <c r="B5247" t="s">
        <v>2</v>
      </c>
      <c r="C5247" t="s">
        <v>4</v>
      </c>
      <c r="D5247" t="s">
        <v>116</v>
      </c>
      <c r="E5247" t="s">
        <v>529</v>
      </c>
      <c r="F5247" t="str">
        <f t="shared" si="406"/>
        <v>南充市学历提升</v>
      </c>
      <c r="G5247" t="s">
        <v>77</v>
      </c>
      <c r="H5247" t="s">
        <v>177</v>
      </c>
      <c r="I5247" t="s">
        <v>70</v>
      </c>
      <c r="J5247">
        <v>83</v>
      </c>
      <c r="K5247">
        <v>5</v>
      </c>
      <c r="L5247" s="13">
        <f>VLOOKUP(C5247,'渗透率、续签率'!B:C,2,0)</f>
        <v>0.54</v>
      </c>
      <c r="M5247" s="6">
        <v>0.06</v>
      </c>
      <c r="N5247">
        <v>11</v>
      </c>
      <c r="O5247">
        <v>3</v>
      </c>
      <c r="P5247" s="6">
        <v>0.27</v>
      </c>
      <c r="Q5247" s="13">
        <v>0.41299999999999998</v>
      </c>
      <c r="R5247" s="13">
        <v>0.28399999999999997</v>
      </c>
      <c r="S5247" s="31">
        <v>331</v>
      </c>
      <c r="T5247" s="6">
        <f>VLOOKUP(E5247,'参数设置&amp;汇总'!S:U,3,0)</f>
        <v>0.1</v>
      </c>
      <c r="U5247" s="78">
        <f t="shared" si="405"/>
        <v>3</v>
      </c>
      <c r="V5247" s="13">
        <v>0.85000000000000009</v>
      </c>
      <c r="W5247" s="78">
        <f t="shared" si="407"/>
        <v>1.6235294117647057</v>
      </c>
      <c r="X5247" s="1">
        <f>VLOOKUP(E5247,'渗透率、续签率'!AG:AJ,4,0)</f>
        <v>8942.5</v>
      </c>
      <c r="Y5247" s="1">
        <f t="shared" si="408"/>
        <v>14518.411764705881</v>
      </c>
      <c r="Z5247">
        <v>0</v>
      </c>
      <c r="AA5247" s="89">
        <f t="shared" si="409"/>
        <v>98367.5</v>
      </c>
      <c r="AH5247" s="37"/>
      <c r="AI5247" s="37"/>
      <c r="AK5247" s="37"/>
    </row>
    <row r="5248" spans="1:37" hidden="1">
      <c r="A5248" t="s">
        <v>64</v>
      </c>
      <c r="B5248" t="s">
        <v>2</v>
      </c>
      <c r="C5248" t="s">
        <v>4</v>
      </c>
      <c r="D5248" t="s">
        <v>116</v>
      </c>
      <c r="E5248" t="s">
        <v>529</v>
      </c>
      <c r="F5248" t="str">
        <f t="shared" si="406"/>
        <v>南平市学历提升</v>
      </c>
      <c r="G5248" t="s">
        <v>92</v>
      </c>
      <c r="H5248" t="s">
        <v>178</v>
      </c>
      <c r="I5248" t="s">
        <v>68</v>
      </c>
      <c r="J5248">
        <v>42</v>
      </c>
      <c r="K5248">
        <v>1</v>
      </c>
      <c r="L5248" s="13">
        <f>VLOOKUP(C5248,'渗透率、续签率'!B:C,2,0)</f>
        <v>0.54</v>
      </c>
      <c r="M5248" s="6">
        <v>0.02</v>
      </c>
      <c r="N5248">
        <v>0</v>
      </c>
      <c r="O5248">
        <v>0</v>
      </c>
      <c r="P5248" s="6">
        <v>0</v>
      </c>
      <c r="Q5248" s="13">
        <v>4.4999999999999998E-2</v>
      </c>
      <c r="R5248" s="13">
        <v>0</v>
      </c>
      <c r="S5248" s="31">
        <v>72</v>
      </c>
      <c r="T5248" s="6">
        <f>VLOOKUP(E5248,'参数设置&amp;汇总'!S:U,3,0)</f>
        <v>0.1</v>
      </c>
      <c r="U5248" s="78">
        <f t="shared" si="405"/>
        <v>0</v>
      </c>
      <c r="V5248" s="13">
        <v>0.85000000000000009</v>
      </c>
      <c r="W5248" s="78">
        <f t="shared" si="407"/>
        <v>0</v>
      </c>
      <c r="X5248" s="1">
        <f>VLOOKUP(E5248,'渗透率、续签率'!AG:AJ,4,0)</f>
        <v>8942.5</v>
      </c>
      <c r="Y5248" s="1">
        <f t="shared" si="408"/>
        <v>0</v>
      </c>
      <c r="Z5248">
        <v>1</v>
      </c>
      <c r="AA5248" s="89">
        <f t="shared" si="409"/>
        <v>0</v>
      </c>
      <c r="AH5248" s="37"/>
      <c r="AI5248" s="37"/>
    </row>
    <row r="5249" spans="1:37" hidden="1">
      <c r="A5249" t="s">
        <v>64</v>
      </c>
      <c r="B5249" t="s">
        <v>2</v>
      </c>
      <c r="C5249" t="s">
        <v>4</v>
      </c>
      <c r="D5249" t="s">
        <v>116</v>
      </c>
      <c r="E5249" t="s">
        <v>529</v>
      </c>
      <c r="F5249" t="str">
        <f t="shared" si="406"/>
        <v>南通市学历提升</v>
      </c>
      <c r="G5249" t="s">
        <v>73</v>
      </c>
      <c r="H5249" t="s">
        <v>179</v>
      </c>
      <c r="I5249" t="s">
        <v>70</v>
      </c>
      <c r="J5249">
        <v>178</v>
      </c>
      <c r="K5249">
        <v>1</v>
      </c>
      <c r="L5249" s="13">
        <f>VLOOKUP(C5249,'渗透率、续签率'!B:C,2,0)</f>
        <v>0.54</v>
      </c>
      <c r="M5249" s="6">
        <v>0.01</v>
      </c>
      <c r="N5249">
        <v>32</v>
      </c>
      <c r="O5249">
        <v>1</v>
      </c>
      <c r="P5249" s="6">
        <v>0.03</v>
      </c>
      <c r="Q5249" s="13">
        <v>7.4999999999999997E-2</v>
      </c>
      <c r="R5249" s="13">
        <v>0</v>
      </c>
      <c r="S5249" s="31">
        <v>573</v>
      </c>
      <c r="T5249" s="6">
        <f>VLOOKUP(E5249,'参数设置&amp;汇总'!S:U,3,0)</f>
        <v>0.1</v>
      </c>
      <c r="U5249" s="78">
        <f t="shared" si="405"/>
        <v>3.2</v>
      </c>
      <c r="V5249" s="13">
        <v>0.85000000000000009</v>
      </c>
      <c r="W5249" s="78">
        <f t="shared" si="407"/>
        <v>3.1294117647058823</v>
      </c>
      <c r="X5249" s="1">
        <f>VLOOKUP(E5249,'渗透率、续签率'!AG:AJ,4,0)</f>
        <v>8942.5</v>
      </c>
      <c r="Y5249" s="1">
        <f t="shared" si="408"/>
        <v>27984.764705882353</v>
      </c>
      <c r="Z5249">
        <v>1</v>
      </c>
      <c r="AA5249" s="89">
        <f t="shared" si="409"/>
        <v>286160</v>
      </c>
      <c r="AK5249" s="37"/>
    </row>
    <row r="5250" spans="1:37" hidden="1">
      <c r="A5250" t="s">
        <v>64</v>
      </c>
      <c r="B5250" t="s">
        <v>2</v>
      </c>
      <c r="C5250" t="s">
        <v>4</v>
      </c>
      <c r="D5250" t="s">
        <v>116</v>
      </c>
      <c r="E5250" t="s">
        <v>529</v>
      </c>
      <c r="F5250" t="str">
        <f t="shared" si="406"/>
        <v>南阳市学历提升</v>
      </c>
      <c r="G5250" t="s">
        <v>110</v>
      </c>
      <c r="H5250" t="s">
        <v>180</v>
      </c>
      <c r="I5250" t="s">
        <v>70</v>
      </c>
      <c r="J5250">
        <v>353</v>
      </c>
      <c r="K5250">
        <v>0</v>
      </c>
      <c r="L5250" s="13">
        <f>VLOOKUP(C5250,'渗透率、续签率'!B:C,2,0)</f>
        <v>0.54</v>
      </c>
      <c r="M5250" s="6">
        <v>0</v>
      </c>
      <c r="N5250">
        <v>49</v>
      </c>
      <c r="O5250">
        <v>0</v>
      </c>
      <c r="P5250" s="6">
        <v>0</v>
      </c>
      <c r="Q5250" s="13">
        <v>5.5E-2</v>
      </c>
      <c r="R5250" s="13">
        <v>0</v>
      </c>
      <c r="S5250" s="31">
        <v>1110</v>
      </c>
      <c r="T5250" s="6">
        <f>VLOOKUP(E5250,'参数设置&amp;汇总'!S:U,3,0)</f>
        <v>0.1</v>
      </c>
      <c r="U5250" s="78">
        <f t="shared" si="405"/>
        <v>4.9000000000000004</v>
      </c>
      <c r="V5250" s="13">
        <v>0.85000000000000009</v>
      </c>
      <c r="W5250" s="78">
        <f t="shared" si="407"/>
        <v>5.7647058823529411</v>
      </c>
      <c r="X5250" s="1">
        <f>VLOOKUP(E5250,'渗透率、续签率'!AG:AJ,4,0)</f>
        <v>8942.5</v>
      </c>
      <c r="Y5250" s="1">
        <f t="shared" si="408"/>
        <v>51550.882352941175</v>
      </c>
      <c r="Z5250">
        <v>8</v>
      </c>
      <c r="AA5250" s="89">
        <f t="shared" si="409"/>
        <v>438182.5</v>
      </c>
      <c r="AH5250" s="37"/>
      <c r="AI5250" s="37"/>
      <c r="AK5250" s="37"/>
    </row>
    <row r="5251" spans="1:37" hidden="1">
      <c r="A5251" t="s">
        <v>64</v>
      </c>
      <c r="B5251" t="s">
        <v>2</v>
      </c>
      <c r="C5251" t="s">
        <v>4</v>
      </c>
      <c r="D5251" t="s">
        <v>116</v>
      </c>
      <c r="E5251" t="s">
        <v>529</v>
      </c>
      <c r="F5251" t="str">
        <f t="shared" si="406"/>
        <v>博尔塔拉蒙古自治州学历提升</v>
      </c>
      <c r="G5251" t="s">
        <v>145</v>
      </c>
      <c r="H5251" t="s">
        <v>181</v>
      </c>
      <c r="I5251" t="s">
        <v>70</v>
      </c>
      <c r="J5251">
        <v>9</v>
      </c>
      <c r="K5251">
        <v>0</v>
      </c>
      <c r="L5251" s="13">
        <f>VLOOKUP(C5251,'渗透率、续签率'!B:C,2,0)</f>
        <v>0.54</v>
      </c>
      <c r="M5251" s="6">
        <v>0</v>
      </c>
      <c r="N5251">
        <v>0</v>
      </c>
      <c r="O5251">
        <v>0</v>
      </c>
      <c r="P5251" s="6">
        <v>0</v>
      </c>
      <c r="Q5251" s="13">
        <v>0</v>
      </c>
      <c r="R5251" s="13">
        <v>0</v>
      </c>
      <c r="S5251" s="31">
        <v>16</v>
      </c>
      <c r="T5251" s="6">
        <f>VLOOKUP(E5251,'参数设置&amp;汇总'!S:U,3,0)</f>
        <v>0.1</v>
      </c>
      <c r="U5251" s="78">
        <f t="shared" ref="U5251:U5314" si="410">IF(T5251*N5251&gt;=O5251,T5251*N5251,O5251)</f>
        <v>0</v>
      </c>
      <c r="V5251" s="13">
        <v>0.85000000000000009</v>
      </c>
      <c r="W5251" s="78">
        <f t="shared" si="407"/>
        <v>0</v>
      </c>
      <c r="X5251" s="1">
        <f>VLOOKUP(E5251,'渗透率、续签率'!AG:AJ,4,0)</f>
        <v>8942.5</v>
      </c>
      <c r="Y5251" s="1">
        <f t="shared" si="408"/>
        <v>0</v>
      </c>
      <c r="Z5251">
        <v>1</v>
      </c>
      <c r="AA5251" s="89">
        <f t="shared" si="409"/>
        <v>0</v>
      </c>
      <c r="AH5251" s="37"/>
      <c r="AI5251" s="37"/>
      <c r="AK5251" s="37"/>
    </row>
    <row r="5252" spans="1:37" hidden="1">
      <c r="A5252" t="s">
        <v>64</v>
      </c>
      <c r="B5252" t="s">
        <v>2</v>
      </c>
      <c r="C5252" t="s">
        <v>4</v>
      </c>
      <c r="D5252" t="s">
        <v>116</v>
      </c>
      <c r="E5252" t="s">
        <v>529</v>
      </c>
      <c r="F5252" t="str">
        <f t="shared" ref="F5252:F5315" si="411">H5252&amp;C5252</f>
        <v>双河市学历提升</v>
      </c>
      <c r="G5252" t="s">
        <v>145</v>
      </c>
      <c r="H5252" t="s">
        <v>182</v>
      </c>
      <c r="I5252" t="s">
        <v>70</v>
      </c>
      <c r="J5252">
        <v>0</v>
      </c>
      <c r="K5252">
        <v>0</v>
      </c>
      <c r="L5252" s="13">
        <f>VLOOKUP(C5252,'渗透率、续签率'!B:C,2,0)</f>
        <v>0.54</v>
      </c>
      <c r="M5252" s="6">
        <v>0</v>
      </c>
      <c r="N5252">
        <v>0</v>
      </c>
      <c r="O5252">
        <v>0</v>
      </c>
      <c r="P5252" s="6">
        <v>0</v>
      </c>
      <c r="Q5252" s="13">
        <v>0</v>
      </c>
      <c r="R5252" s="13">
        <v>0</v>
      </c>
      <c r="S5252" s="31">
        <v>0</v>
      </c>
      <c r="T5252" s="6">
        <f>VLOOKUP(E5252,'参数设置&amp;汇总'!S:U,3,0)</f>
        <v>0.1</v>
      </c>
      <c r="U5252" s="78">
        <f t="shared" si="410"/>
        <v>0</v>
      </c>
      <c r="V5252" s="13">
        <v>0.85000000000000009</v>
      </c>
      <c r="W5252" s="78">
        <f t="shared" ref="W5252:W5315" si="412">(O5252*(1-L5252)+IF((U5252-O5252)&lt;0,0,(U5252-O5252)))/V5252</f>
        <v>0</v>
      </c>
      <c r="X5252" s="1">
        <f>VLOOKUP(E5252,'渗透率、续签率'!AG:AJ,4,0)</f>
        <v>8942.5</v>
      </c>
      <c r="Y5252" s="1">
        <f t="shared" ref="Y5252:Y5315" si="413">X5252*W5252</f>
        <v>0</v>
      </c>
      <c r="Z5252">
        <v>0</v>
      </c>
      <c r="AA5252" s="89">
        <f t="shared" ref="AA5252:AA5315" si="414">N5252*X5252</f>
        <v>0</v>
      </c>
      <c r="AH5252" s="37"/>
      <c r="AI5252" s="37"/>
    </row>
    <row r="5253" spans="1:37" hidden="1">
      <c r="A5253" t="s">
        <v>64</v>
      </c>
      <c r="B5253" t="s">
        <v>2</v>
      </c>
      <c r="C5253" t="s">
        <v>4</v>
      </c>
      <c r="D5253" t="s">
        <v>116</v>
      </c>
      <c r="E5253" t="s">
        <v>529</v>
      </c>
      <c r="F5253" t="str">
        <f t="shared" si="411"/>
        <v>双鸭山市学历提升</v>
      </c>
      <c r="G5253" t="s">
        <v>118</v>
      </c>
      <c r="H5253" t="s">
        <v>183</v>
      </c>
      <c r="I5253" t="s">
        <v>70</v>
      </c>
      <c r="J5253">
        <v>56</v>
      </c>
      <c r="K5253">
        <v>0</v>
      </c>
      <c r="L5253" s="13">
        <f>VLOOKUP(C5253,'渗透率、续签率'!B:C,2,0)</f>
        <v>0.54</v>
      </c>
      <c r="M5253" s="6">
        <v>0</v>
      </c>
      <c r="N5253">
        <v>1</v>
      </c>
      <c r="O5253">
        <v>0</v>
      </c>
      <c r="P5253" s="6">
        <v>0</v>
      </c>
      <c r="Q5253" s="13">
        <v>0</v>
      </c>
      <c r="R5253" s="13">
        <v>0</v>
      </c>
      <c r="S5253" s="31">
        <v>101</v>
      </c>
      <c r="T5253" s="6">
        <f>VLOOKUP(E5253,'参数设置&amp;汇总'!S:U,3,0)</f>
        <v>0.1</v>
      </c>
      <c r="U5253" s="78">
        <f t="shared" si="410"/>
        <v>0.1</v>
      </c>
      <c r="V5253" s="13">
        <v>0.85000000000000009</v>
      </c>
      <c r="W5253" s="78">
        <f t="shared" si="412"/>
        <v>0.11764705882352941</v>
      </c>
      <c r="X5253" s="1">
        <f>VLOOKUP(E5253,'渗透率、续签率'!AG:AJ,4,0)</f>
        <v>8942.5</v>
      </c>
      <c r="Y5253" s="1">
        <f t="shared" si="413"/>
        <v>1052.0588235294117</v>
      </c>
      <c r="Z5253">
        <v>1</v>
      </c>
      <c r="AA5253" s="89">
        <f t="shared" si="414"/>
        <v>8942.5</v>
      </c>
    </row>
    <row r="5254" spans="1:37" hidden="1">
      <c r="A5254" t="s">
        <v>64</v>
      </c>
      <c r="B5254" t="s">
        <v>2</v>
      </c>
      <c r="C5254" t="s">
        <v>4</v>
      </c>
      <c r="D5254" t="s">
        <v>116</v>
      </c>
      <c r="E5254" t="s">
        <v>529</v>
      </c>
      <c r="F5254" t="str">
        <f t="shared" si="411"/>
        <v>可克达拉市学历提升</v>
      </c>
      <c r="G5254" t="s">
        <v>145</v>
      </c>
      <c r="H5254" t="s">
        <v>184</v>
      </c>
      <c r="I5254" t="s">
        <v>70</v>
      </c>
      <c r="J5254">
        <v>1</v>
      </c>
      <c r="K5254">
        <v>0</v>
      </c>
      <c r="L5254" s="13">
        <f>VLOOKUP(C5254,'渗透率、续签率'!B:C,2,0)</f>
        <v>0.54</v>
      </c>
      <c r="M5254" s="6">
        <v>0</v>
      </c>
      <c r="N5254">
        <v>0</v>
      </c>
      <c r="O5254">
        <v>0</v>
      </c>
      <c r="P5254" s="6">
        <v>0</v>
      </c>
      <c r="Q5254" s="13">
        <v>0</v>
      </c>
      <c r="R5254" s="13">
        <v>0</v>
      </c>
      <c r="S5254" s="31">
        <v>1</v>
      </c>
      <c r="T5254" s="6">
        <f>VLOOKUP(E5254,'参数设置&amp;汇总'!S:U,3,0)</f>
        <v>0.1</v>
      </c>
      <c r="U5254" s="78">
        <f t="shared" si="410"/>
        <v>0</v>
      </c>
      <c r="V5254" s="13">
        <v>0.85000000000000009</v>
      </c>
      <c r="W5254" s="78">
        <f t="shared" si="412"/>
        <v>0</v>
      </c>
      <c r="X5254" s="1">
        <f>VLOOKUP(E5254,'渗透率、续签率'!AG:AJ,4,0)</f>
        <v>8942.5</v>
      </c>
      <c r="Y5254" s="1">
        <f t="shared" si="413"/>
        <v>0</v>
      </c>
      <c r="Z5254">
        <v>0</v>
      </c>
      <c r="AA5254" s="89">
        <f t="shared" si="414"/>
        <v>0</v>
      </c>
      <c r="AK5254" s="37"/>
    </row>
    <row r="5255" spans="1:37" hidden="1">
      <c r="A5255" t="s">
        <v>64</v>
      </c>
      <c r="B5255" t="s">
        <v>2</v>
      </c>
      <c r="C5255" t="s">
        <v>4</v>
      </c>
      <c r="D5255" t="s">
        <v>116</v>
      </c>
      <c r="E5255" t="s">
        <v>529</v>
      </c>
      <c r="F5255" t="str">
        <f t="shared" si="411"/>
        <v>台州市学历提升</v>
      </c>
      <c r="G5255" t="s">
        <v>79</v>
      </c>
      <c r="H5255" t="s">
        <v>185</v>
      </c>
      <c r="I5255" t="s">
        <v>68</v>
      </c>
      <c r="J5255">
        <v>117</v>
      </c>
      <c r="K5255">
        <v>2</v>
      </c>
      <c r="L5255" s="13">
        <f>VLOOKUP(C5255,'渗透率、续签率'!B:C,2,0)</f>
        <v>0.54</v>
      </c>
      <c r="M5255" s="6">
        <v>0.02</v>
      </c>
      <c r="N5255">
        <v>10</v>
      </c>
      <c r="O5255">
        <v>1</v>
      </c>
      <c r="P5255" s="6">
        <v>0.1</v>
      </c>
      <c r="Q5255" s="13">
        <v>5.3999999999999999E-2</v>
      </c>
      <c r="R5255" s="13">
        <v>0</v>
      </c>
      <c r="S5255" s="31">
        <v>367</v>
      </c>
      <c r="T5255" s="6">
        <f>VLOOKUP(E5255,'参数设置&amp;汇总'!S:U,3,0)</f>
        <v>0.1</v>
      </c>
      <c r="U5255" s="78">
        <f t="shared" si="410"/>
        <v>1</v>
      </c>
      <c r="V5255" s="13">
        <v>0.85000000000000009</v>
      </c>
      <c r="W5255" s="78">
        <f t="shared" si="412"/>
        <v>0.54117647058823515</v>
      </c>
      <c r="X5255" s="1">
        <f>VLOOKUP(E5255,'渗透率、续签率'!AG:AJ,4,0)</f>
        <v>8942.5</v>
      </c>
      <c r="Y5255" s="1">
        <f t="shared" si="413"/>
        <v>4839.4705882352928</v>
      </c>
      <c r="Z5255">
        <v>1</v>
      </c>
      <c r="AA5255" s="89">
        <f t="shared" si="414"/>
        <v>89425</v>
      </c>
      <c r="AH5255" s="37"/>
      <c r="AI5255" s="37"/>
      <c r="AK5255" s="37"/>
    </row>
    <row r="5256" spans="1:37" hidden="1">
      <c r="A5256" t="s">
        <v>64</v>
      </c>
      <c r="B5256" t="s">
        <v>2</v>
      </c>
      <c r="C5256" t="s">
        <v>4</v>
      </c>
      <c r="D5256" t="s">
        <v>116</v>
      </c>
      <c r="E5256" t="s">
        <v>529</v>
      </c>
      <c r="F5256" t="str">
        <f t="shared" si="411"/>
        <v>台湾省学历提升</v>
      </c>
      <c r="G5256" t="s">
        <v>186</v>
      </c>
      <c r="H5256" t="s">
        <v>186</v>
      </c>
      <c r="I5256" t="s">
        <v>57</v>
      </c>
      <c r="J5256">
        <v>153</v>
      </c>
      <c r="K5256">
        <v>0</v>
      </c>
      <c r="L5256" s="13">
        <f>VLOOKUP(C5256,'渗透率、续签率'!B:C,2,0)</f>
        <v>0.54</v>
      </c>
      <c r="M5256" s="6">
        <v>0</v>
      </c>
      <c r="N5256">
        <v>0</v>
      </c>
      <c r="O5256">
        <v>0</v>
      </c>
      <c r="P5256" s="6">
        <v>0</v>
      </c>
      <c r="Q5256" s="13">
        <v>0</v>
      </c>
      <c r="R5256" s="13">
        <v>0</v>
      </c>
      <c r="S5256" s="31">
        <v>3</v>
      </c>
      <c r="T5256" s="6">
        <f>VLOOKUP(E5256,'参数设置&amp;汇总'!S:U,3,0)</f>
        <v>0.1</v>
      </c>
      <c r="U5256" s="78">
        <f t="shared" si="410"/>
        <v>0</v>
      </c>
      <c r="V5256" s="13">
        <v>0.85000000000000009</v>
      </c>
      <c r="W5256" s="78">
        <f t="shared" si="412"/>
        <v>0</v>
      </c>
      <c r="X5256" s="1">
        <f>VLOOKUP(E5256,'渗透率、续签率'!AG:AJ,4,0)</f>
        <v>8942.5</v>
      </c>
      <c r="Y5256" s="1">
        <f t="shared" si="413"/>
        <v>0</v>
      </c>
      <c r="Z5256">
        <v>0</v>
      </c>
      <c r="AA5256" s="89">
        <f t="shared" si="414"/>
        <v>0</v>
      </c>
      <c r="AH5256" s="37"/>
      <c r="AI5256" s="37"/>
      <c r="AK5256" s="37"/>
    </row>
    <row r="5257" spans="1:37" hidden="1">
      <c r="A5257" t="s">
        <v>64</v>
      </c>
      <c r="B5257" t="s">
        <v>2</v>
      </c>
      <c r="C5257" t="s">
        <v>4</v>
      </c>
      <c r="D5257" t="s">
        <v>116</v>
      </c>
      <c r="E5257" t="s">
        <v>529</v>
      </c>
      <c r="F5257" t="str">
        <f t="shared" si="411"/>
        <v>吉安市学历提升</v>
      </c>
      <c r="G5257" t="s">
        <v>90</v>
      </c>
      <c r="H5257" t="s">
        <v>187</v>
      </c>
      <c r="I5257" t="s">
        <v>68</v>
      </c>
      <c r="J5257">
        <v>83</v>
      </c>
      <c r="K5257">
        <v>0</v>
      </c>
      <c r="L5257" s="13">
        <f>VLOOKUP(C5257,'渗透率、续签率'!B:C,2,0)</f>
        <v>0.54</v>
      </c>
      <c r="M5257" s="6">
        <v>0</v>
      </c>
      <c r="N5257">
        <v>11</v>
      </c>
      <c r="O5257">
        <v>0</v>
      </c>
      <c r="P5257" s="6">
        <v>0</v>
      </c>
      <c r="Q5257" s="13">
        <v>0</v>
      </c>
      <c r="R5257" s="13">
        <v>0</v>
      </c>
      <c r="S5257" s="31">
        <v>216</v>
      </c>
      <c r="T5257" s="6">
        <f>VLOOKUP(E5257,'参数设置&amp;汇总'!S:U,3,0)</f>
        <v>0.1</v>
      </c>
      <c r="U5257" s="78">
        <f t="shared" si="410"/>
        <v>1.1000000000000001</v>
      </c>
      <c r="V5257" s="13">
        <v>0.85000000000000009</v>
      </c>
      <c r="W5257" s="78">
        <f t="shared" si="412"/>
        <v>1.2941176470588236</v>
      </c>
      <c r="X5257" s="1">
        <f>VLOOKUP(E5257,'渗透率、续签率'!AG:AJ,4,0)</f>
        <v>8942.5</v>
      </c>
      <c r="Y5257" s="1">
        <f t="shared" si="413"/>
        <v>11572.64705882353</v>
      </c>
      <c r="Z5257">
        <v>0</v>
      </c>
      <c r="AA5257" s="89">
        <f t="shared" si="414"/>
        <v>98367.5</v>
      </c>
      <c r="AH5257" s="37"/>
      <c r="AI5257" s="37"/>
      <c r="AK5257" s="37"/>
    </row>
    <row r="5258" spans="1:37" hidden="1">
      <c r="A5258" t="s">
        <v>64</v>
      </c>
      <c r="B5258" t="s">
        <v>2</v>
      </c>
      <c r="C5258" t="s">
        <v>4</v>
      </c>
      <c r="D5258" t="s">
        <v>116</v>
      </c>
      <c r="E5258" t="s">
        <v>529</v>
      </c>
      <c r="F5258" t="str">
        <f t="shared" si="411"/>
        <v>吉林市学历提升</v>
      </c>
      <c r="G5258" t="s">
        <v>188</v>
      </c>
      <c r="H5258" t="s">
        <v>189</v>
      </c>
      <c r="I5258" t="s">
        <v>70</v>
      </c>
      <c r="J5258">
        <v>208</v>
      </c>
      <c r="K5258">
        <v>6</v>
      </c>
      <c r="L5258" s="13">
        <f>VLOOKUP(C5258,'渗透率、续签率'!B:C,2,0)</f>
        <v>0.54</v>
      </c>
      <c r="M5258" s="6">
        <v>0.03</v>
      </c>
      <c r="N5258">
        <v>26</v>
      </c>
      <c r="O5258">
        <v>5</v>
      </c>
      <c r="P5258" s="6">
        <v>0.19</v>
      </c>
      <c r="Q5258" s="13">
        <v>0.19900000000000001</v>
      </c>
      <c r="R5258" s="13">
        <v>0.159</v>
      </c>
      <c r="S5258" s="31">
        <v>636</v>
      </c>
      <c r="T5258" s="6">
        <f>VLOOKUP(E5258,'参数设置&amp;汇总'!S:U,3,0)</f>
        <v>0.1</v>
      </c>
      <c r="U5258" s="78">
        <f t="shared" si="410"/>
        <v>5</v>
      </c>
      <c r="V5258" s="13">
        <v>0.85000000000000009</v>
      </c>
      <c r="W5258" s="78">
        <f t="shared" si="412"/>
        <v>2.7058823529411762</v>
      </c>
      <c r="X5258" s="1">
        <f>VLOOKUP(E5258,'渗透率、续签率'!AG:AJ,4,0)</f>
        <v>8942.5</v>
      </c>
      <c r="Y5258" s="1">
        <f t="shared" si="413"/>
        <v>24197.352941176468</v>
      </c>
      <c r="Z5258">
        <v>13</v>
      </c>
      <c r="AA5258" s="89">
        <f t="shared" si="414"/>
        <v>232505</v>
      </c>
      <c r="AH5258" s="37"/>
      <c r="AI5258" s="37"/>
      <c r="AK5258" s="37"/>
    </row>
    <row r="5259" spans="1:37" hidden="1">
      <c r="A5259" t="s">
        <v>64</v>
      </c>
      <c r="B5259" t="s">
        <v>2</v>
      </c>
      <c r="C5259" t="s">
        <v>4</v>
      </c>
      <c r="D5259" t="s">
        <v>116</v>
      </c>
      <c r="E5259" t="s">
        <v>529</v>
      </c>
      <c r="F5259" t="str">
        <f t="shared" si="411"/>
        <v>吐鲁番市学历提升</v>
      </c>
      <c r="G5259" t="s">
        <v>145</v>
      </c>
      <c r="H5259" t="s">
        <v>190</v>
      </c>
      <c r="I5259" t="s">
        <v>70</v>
      </c>
      <c r="J5259">
        <v>18</v>
      </c>
      <c r="K5259">
        <v>0</v>
      </c>
      <c r="L5259" s="13">
        <f>VLOOKUP(C5259,'渗透率、续签率'!B:C,2,0)</f>
        <v>0.54</v>
      </c>
      <c r="M5259" s="6">
        <v>0</v>
      </c>
      <c r="N5259">
        <v>0</v>
      </c>
      <c r="O5259">
        <v>0</v>
      </c>
      <c r="P5259" s="6">
        <v>0</v>
      </c>
      <c r="Q5259" s="13">
        <v>0</v>
      </c>
      <c r="R5259" s="13">
        <v>0</v>
      </c>
      <c r="S5259" s="31">
        <v>22</v>
      </c>
      <c r="T5259" s="6">
        <f>VLOOKUP(E5259,'参数设置&amp;汇总'!S:U,3,0)</f>
        <v>0.1</v>
      </c>
      <c r="U5259" s="78">
        <f t="shared" si="410"/>
        <v>0</v>
      </c>
      <c r="V5259" s="13">
        <v>0.85000000000000009</v>
      </c>
      <c r="W5259" s="78">
        <f t="shared" si="412"/>
        <v>0</v>
      </c>
      <c r="X5259" s="1">
        <f>VLOOKUP(E5259,'渗透率、续签率'!AG:AJ,4,0)</f>
        <v>8942.5</v>
      </c>
      <c r="Y5259" s="1">
        <f t="shared" si="413"/>
        <v>0</v>
      </c>
      <c r="Z5259">
        <v>0</v>
      </c>
      <c r="AA5259" s="89">
        <f t="shared" si="414"/>
        <v>0</v>
      </c>
      <c r="AH5259" s="37"/>
      <c r="AI5259" s="37"/>
      <c r="AK5259" s="37"/>
    </row>
    <row r="5260" spans="1:37" hidden="1">
      <c r="A5260" t="s">
        <v>64</v>
      </c>
      <c r="B5260" t="s">
        <v>2</v>
      </c>
      <c r="C5260" t="s">
        <v>4</v>
      </c>
      <c r="D5260" t="s">
        <v>116</v>
      </c>
      <c r="E5260" t="s">
        <v>529</v>
      </c>
      <c r="F5260" t="str">
        <f t="shared" si="411"/>
        <v>吕梁市学历提升</v>
      </c>
      <c r="G5260" t="s">
        <v>134</v>
      </c>
      <c r="H5260" t="s">
        <v>191</v>
      </c>
      <c r="I5260" t="s">
        <v>70</v>
      </c>
      <c r="J5260">
        <v>179</v>
      </c>
      <c r="K5260">
        <v>1</v>
      </c>
      <c r="L5260" s="13">
        <f>VLOOKUP(C5260,'渗透率、续签率'!B:C,2,0)</f>
        <v>0.54</v>
      </c>
      <c r="M5260" s="6">
        <v>0.01</v>
      </c>
      <c r="N5260">
        <v>28</v>
      </c>
      <c r="O5260">
        <v>1</v>
      </c>
      <c r="P5260" s="6">
        <v>0.04</v>
      </c>
      <c r="Q5260" s="13">
        <v>2.3E-2</v>
      </c>
      <c r="R5260" s="13">
        <v>2.1000000000000001E-2</v>
      </c>
      <c r="S5260" s="31">
        <v>540</v>
      </c>
      <c r="T5260" s="6">
        <f>VLOOKUP(E5260,'参数设置&amp;汇总'!S:U,3,0)</f>
        <v>0.1</v>
      </c>
      <c r="U5260" s="78">
        <f t="shared" si="410"/>
        <v>2.8000000000000003</v>
      </c>
      <c r="V5260" s="13">
        <v>0.85000000000000009</v>
      </c>
      <c r="W5260" s="78">
        <f t="shared" si="412"/>
        <v>2.6588235294117646</v>
      </c>
      <c r="X5260" s="1">
        <f>VLOOKUP(E5260,'渗透率、续签率'!AG:AJ,4,0)</f>
        <v>8942.5</v>
      </c>
      <c r="Y5260" s="1">
        <f t="shared" si="413"/>
        <v>23776.529411764706</v>
      </c>
      <c r="Z5260">
        <v>12</v>
      </c>
      <c r="AA5260" s="89">
        <f t="shared" si="414"/>
        <v>250390</v>
      </c>
      <c r="AH5260" s="37"/>
      <c r="AI5260" s="37"/>
      <c r="AK5260" s="37"/>
    </row>
    <row r="5261" spans="1:37" hidden="1">
      <c r="A5261" t="s">
        <v>64</v>
      </c>
      <c r="B5261" t="s">
        <v>2</v>
      </c>
      <c r="C5261" t="s">
        <v>4</v>
      </c>
      <c r="D5261" t="s">
        <v>116</v>
      </c>
      <c r="E5261" t="s">
        <v>529</v>
      </c>
      <c r="F5261" t="str">
        <f t="shared" si="411"/>
        <v>吴忠市学历提升</v>
      </c>
      <c r="G5261" t="s">
        <v>129</v>
      </c>
      <c r="H5261" t="s">
        <v>192</v>
      </c>
      <c r="I5261" t="s">
        <v>70</v>
      </c>
      <c r="J5261">
        <v>50</v>
      </c>
      <c r="K5261">
        <v>0</v>
      </c>
      <c r="L5261" s="13">
        <f>VLOOKUP(C5261,'渗透率、续签率'!B:C,2,0)</f>
        <v>0.54</v>
      </c>
      <c r="M5261" s="6">
        <v>0</v>
      </c>
      <c r="N5261">
        <v>7</v>
      </c>
      <c r="O5261">
        <v>0</v>
      </c>
      <c r="P5261" s="6">
        <v>0</v>
      </c>
      <c r="Q5261" s="13">
        <v>0.14899999999999999</v>
      </c>
      <c r="R5261" s="13">
        <v>0</v>
      </c>
      <c r="S5261" s="31">
        <v>123</v>
      </c>
      <c r="T5261" s="6">
        <f>VLOOKUP(E5261,'参数设置&amp;汇总'!S:U,3,0)</f>
        <v>0.1</v>
      </c>
      <c r="U5261" s="78">
        <f t="shared" si="410"/>
        <v>0.70000000000000007</v>
      </c>
      <c r="V5261" s="13">
        <v>0.85000000000000009</v>
      </c>
      <c r="W5261" s="78">
        <f t="shared" si="412"/>
        <v>0.82352941176470584</v>
      </c>
      <c r="X5261" s="1">
        <f>VLOOKUP(E5261,'渗透率、续签率'!AG:AJ,4,0)</f>
        <v>8942.5</v>
      </c>
      <c r="Y5261" s="1">
        <f t="shared" si="413"/>
        <v>7364.411764705882</v>
      </c>
      <c r="Z5261">
        <v>2</v>
      </c>
      <c r="AA5261" s="89">
        <f t="shared" si="414"/>
        <v>62597.5</v>
      </c>
      <c r="AH5261" s="37"/>
      <c r="AI5261" s="37"/>
      <c r="AK5261" s="37"/>
    </row>
    <row r="5262" spans="1:37" hidden="1">
      <c r="A5262" t="s">
        <v>64</v>
      </c>
      <c r="B5262" t="s">
        <v>2</v>
      </c>
      <c r="C5262" t="s">
        <v>4</v>
      </c>
      <c r="D5262" t="s">
        <v>116</v>
      </c>
      <c r="E5262" t="s">
        <v>529</v>
      </c>
      <c r="F5262" t="str">
        <f t="shared" si="411"/>
        <v>周口市学历提升</v>
      </c>
      <c r="G5262" t="s">
        <v>110</v>
      </c>
      <c r="H5262" t="s">
        <v>193</v>
      </c>
      <c r="I5262" t="s">
        <v>70</v>
      </c>
      <c r="J5262">
        <v>335</v>
      </c>
      <c r="K5262">
        <v>0</v>
      </c>
      <c r="L5262" s="13">
        <f>VLOOKUP(C5262,'渗透率、续签率'!B:C,2,0)</f>
        <v>0.54</v>
      </c>
      <c r="M5262" s="6">
        <v>0</v>
      </c>
      <c r="N5262">
        <v>44</v>
      </c>
      <c r="O5262">
        <v>0</v>
      </c>
      <c r="P5262" s="6">
        <v>0</v>
      </c>
      <c r="Q5262" s="13">
        <v>0</v>
      </c>
      <c r="R5262" s="13">
        <v>0</v>
      </c>
      <c r="S5262" s="31">
        <v>981</v>
      </c>
      <c r="T5262" s="6">
        <f>VLOOKUP(E5262,'参数设置&amp;汇总'!S:U,3,0)</f>
        <v>0.1</v>
      </c>
      <c r="U5262" s="78">
        <f t="shared" si="410"/>
        <v>4.4000000000000004</v>
      </c>
      <c r="V5262" s="13">
        <v>0.85000000000000009</v>
      </c>
      <c r="W5262" s="78">
        <f t="shared" si="412"/>
        <v>5.1764705882352944</v>
      </c>
      <c r="X5262" s="1">
        <f>VLOOKUP(E5262,'渗透率、续签率'!AG:AJ,4,0)</f>
        <v>8942.5</v>
      </c>
      <c r="Y5262" s="1">
        <f t="shared" si="413"/>
        <v>46290.588235294119</v>
      </c>
      <c r="Z5262">
        <v>10</v>
      </c>
      <c r="AA5262" s="89">
        <f t="shared" si="414"/>
        <v>393470</v>
      </c>
      <c r="AH5262" s="37"/>
      <c r="AI5262" s="37"/>
      <c r="AK5262" s="37"/>
    </row>
    <row r="5263" spans="1:37" hidden="1">
      <c r="A5263" t="s">
        <v>64</v>
      </c>
      <c r="B5263" t="s">
        <v>2</v>
      </c>
      <c r="C5263" t="s">
        <v>4</v>
      </c>
      <c r="D5263" t="s">
        <v>116</v>
      </c>
      <c r="E5263" t="s">
        <v>529</v>
      </c>
      <c r="F5263" t="str">
        <f t="shared" si="411"/>
        <v>呼伦贝尔市学历提升</v>
      </c>
      <c r="G5263" t="s">
        <v>142</v>
      </c>
      <c r="H5263" t="s">
        <v>194</v>
      </c>
      <c r="I5263" t="s">
        <v>70</v>
      </c>
      <c r="J5263">
        <v>84</v>
      </c>
      <c r="K5263">
        <v>0</v>
      </c>
      <c r="L5263" s="13">
        <f>VLOOKUP(C5263,'渗透率、续签率'!B:C,2,0)</f>
        <v>0.54</v>
      </c>
      <c r="M5263" s="6">
        <v>0</v>
      </c>
      <c r="N5263">
        <v>21</v>
      </c>
      <c r="O5263">
        <v>0</v>
      </c>
      <c r="P5263" s="6">
        <v>0</v>
      </c>
      <c r="Q5263" s="13">
        <v>7.0000000000000001E-3</v>
      </c>
      <c r="R5263" s="13">
        <v>0</v>
      </c>
      <c r="S5263" s="31">
        <v>283</v>
      </c>
      <c r="T5263" s="6">
        <f>VLOOKUP(E5263,'参数设置&amp;汇总'!S:U,3,0)</f>
        <v>0.1</v>
      </c>
      <c r="U5263" s="78">
        <f t="shared" si="410"/>
        <v>2.1</v>
      </c>
      <c r="V5263" s="13">
        <v>0.85000000000000009</v>
      </c>
      <c r="W5263" s="78">
        <f t="shared" si="412"/>
        <v>2.4705882352941173</v>
      </c>
      <c r="X5263" s="1">
        <f>VLOOKUP(E5263,'渗透率、续签率'!AG:AJ,4,0)</f>
        <v>8942.5</v>
      </c>
      <c r="Y5263" s="1">
        <f t="shared" si="413"/>
        <v>22093.235294117643</v>
      </c>
      <c r="Z5263">
        <v>5</v>
      </c>
      <c r="AA5263" s="89">
        <f t="shared" si="414"/>
        <v>187792.5</v>
      </c>
      <c r="AH5263" s="37"/>
      <c r="AI5263" s="37"/>
      <c r="AK5263" s="37"/>
    </row>
    <row r="5264" spans="1:37" hidden="1">
      <c r="A5264" t="s">
        <v>64</v>
      </c>
      <c r="B5264" t="s">
        <v>2</v>
      </c>
      <c r="C5264" t="s">
        <v>4</v>
      </c>
      <c r="D5264" t="s">
        <v>116</v>
      </c>
      <c r="E5264" t="s">
        <v>529</v>
      </c>
      <c r="F5264" t="str">
        <f t="shared" si="411"/>
        <v>呼和浩特市学历提升</v>
      </c>
      <c r="G5264" t="s">
        <v>142</v>
      </c>
      <c r="H5264" t="s">
        <v>195</v>
      </c>
      <c r="I5264" t="s">
        <v>70</v>
      </c>
      <c r="J5264">
        <v>277</v>
      </c>
      <c r="K5264">
        <v>13</v>
      </c>
      <c r="L5264" s="13">
        <f>VLOOKUP(C5264,'渗透率、续签率'!B:C,2,0)</f>
        <v>0.54</v>
      </c>
      <c r="M5264" s="6">
        <v>0.05</v>
      </c>
      <c r="N5264">
        <v>116</v>
      </c>
      <c r="O5264">
        <v>12</v>
      </c>
      <c r="P5264" s="6">
        <v>0.1</v>
      </c>
      <c r="Q5264" s="13">
        <v>0.36</v>
      </c>
      <c r="R5264" s="13">
        <v>0.316</v>
      </c>
      <c r="S5264" s="31">
        <v>2184</v>
      </c>
      <c r="T5264" s="6">
        <f>VLOOKUP(E5264,'参数设置&amp;汇总'!S:U,3,0)</f>
        <v>0.1</v>
      </c>
      <c r="U5264" s="78">
        <f t="shared" si="410"/>
        <v>12</v>
      </c>
      <c r="V5264" s="13">
        <v>0.85000000000000009</v>
      </c>
      <c r="W5264" s="78">
        <f t="shared" si="412"/>
        <v>6.4941176470588227</v>
      </c>
      <c r="X5264" s="1">
        <f>VLOOKUP(E5264,'渗透率、续签率'!AG:AJ,4,0)</f>
        <v>8942.5</v>
      </c>
      <c r="Y5264" s="1">
        <f t="shared" si="413"/>
        <v>58073.647058823524</v>
      </c>
      <c r="Z5264">
        <v>43</v>
      </c>
      <c r="AA5264" s="89">
        <f t="shared" si="414"/>
        <v>1037330</v>
      </c>
      <c r="AH5264" s="37"/>
      <c r="AI5264" s="37"/>
      <c r="AK5264" s="37"/>
    </row>
    <row r="5265" spans="1:37" hidden="1">
      <c r="A5265" t="s">
        <v>64</v>
      </c>
      <c r="B5265" t="s">
        <v>2</v>
      </c>
      <c r="C5265" t="s">
        <v>4</v>
      </c>
      <c r="D5265" t="s">
        <v>116</v>
      </c>
      <c r="E5265" t="s">
        <v>529</v>
      </c>
      <c r="F5265" t="str">
        <f t="shared" si="411"/>
        <v>和田地区学历提升</v>
      </c>
      <c r="G5265" t="s">
        <v>145</v>
      </c>
      <c r="H5265" t="s">
        <v>196</v>
      </c>
      <c r="I5265" t="s">
        <v>70</v>
      </c>
      <c r="J5265">
        <v>56</v>
      </c>
      <c r="K5265">
        <v>0</v>
      </c>
      <c r="L5265" s="13">
        <f>VLOOKUP(C5265,'渗透率、续签率'!B:C,2,0)</f>
        <v>0.54</v>
      </c>
      <c r="M5265" s="6">
        <v>0</v>
      </c>
      <c r="N5265">
        <v>1</v>
      </c>
      <c r="O5265">
        <v>0</v>
      </c>
      <c r="P5265" s="6">
        <v>0</v>
      </c>
      <c r="Q5265" s="13">
        <v>0</v>
      </c>
      <c r="R5265" s="13">
        <v>0</v>
      </c>
      <c r="S5265" s="31">
        <v>86</v>
      </c>
      <c r="T5265" s="6">
        <f>VLOOKUP(E5265,'参数设置&amp;汇总'!S:U,3,0)</f>
        <v>0.1</v>
      </c>
      <c r="U5265" s="78">
        <f t="shared" si="410"/>
        <v>0.1</v>
      </c>
      <c r="V5265" s="13">
        <v>0.85000000000000009</v>
      </c>
      <c r="W5265" s="78">
        <f t="shared" si="412"/>
        <v>0.11764705882352941</v>
      </c>
      <c r="X5265" s="1">
        <f>VLOOKUP(E5265,'渗透率、续签率'!AG:AJ,4,0)</f>
        <v>8942.5</v>
      </c>
      <c r="Y5265" s="1">
        <f t="shared" si="413"/>
        <v>1052.0588235294117</v>
      </c>
      <c r="Z5265">
        <v>0</v>
      </c>
      <c r="AA5265" s="89">
        <f t="shared" si="414"/>
        <v>8942.5</v>
      </c>
      <c r="AH5265" s="37"/>
      <c r="AI5265" s="37"/>
    </row>
    <row r="5266" spans="1:37" hidden="1">
      <c r="A5266" t="s">
        <v>64</v>
      </c>
      <c r="B5266" t="s">
        <v>2</v>
      </c>
      <c r="C5266" t="s">
        <v>4</v>
      </c>
      <c r="D5266" t="s">
        <v>116</v>
      </c>
      <c r="E5266" t="s">
        <v>529</v>
      </c>
      <c r="F5266" t="str">
        <f t="shared" si="411"/>
        <v>咸宁市学历提升</v>
      </c>
      <c r="G5266" t="s">
        <v>81</v>
      </c>
      <c r="H5266" t="s">
        <v>197</v>
      </c>
      <c r="I5266" t="s">
        <v>68</v>
      </c>
      <c r="J5266">
        <v>46</v>
      </c>
      <c r="K5266">
        <v>0</v>
      </c>
      <c r="L5266" s="13">
        <f>VLOOKUP(C5266,'渗透率、续签率'!B:C,2,0)</f>
        <v>0.54</v>
      </c>
      <c r="M5266" s="6">
        <v>0</v>
      </c>
      <c r="N5266">
        <v>2</v>
      </c>
      <c r="O5266">
        <v>0</v>
      </c>
      <c r="P5266" s="6">
        <v>0</v>
      </c>
      <c r="Q5266" s="13">
        <v>0</v>
      </c>
      <c r="R5266" s="13">
        <v>0</v>
      </c>
      <c r="S5266" s="31">
        <v>94</v>
      </c>
      <c r="T5266" s="6">
        <f>VLOOKUP(E5266,'参数设置&amp;汇总'!S:U,3,0)</f>
        <v>0.1</v>
      </c>
      <c r="U5266" s="78">
        <f t="shared" si="410"/>
        <v>0.2</v>
      </c>
      <c r="V5266" s="13">
        <v>0.85000000000000009</v>
      </c>
      <c r="W5266" s="78">
        <f t="shared" si="412"/>
        <v>0.23529411764705882</v>
      </c>
      <c r="X5266" s="1">
        <f>VLOOKUP(E5266,'渗透率、续签率'!AG:AJ,4,0)</f>
        <v>8942.5</v>
      </c>
      <c r="Y5266" s="1">
        <f t="shared" si="413"/>
        <v>2104.1176470588234</v>
      </c>
      <c r="Z5266">
        <v>1</v>
      </c>
      <c r="AA5266" s="89">
        <f t="shared" si="414"/>
        <v>17885</v>
      </c>
      <c r="AK5266" s="37"/>
    </row>
    <row r="5267" spans="1:37" hidden="1">
      <c r="A5267" t="s">
        <v>64</v>
      </c>
      <c r="B5267" t="s">
        <v>2</v>
      </c>
      <c r="C5267" t="s">
        <v>4</v>
      </c>
      <c r="D5267" t="s">
        <v>116</v>
      </c>
      <c r="E5267" t="s">
        <v>529</v>
      </c>
      <c r="F5267" t="str">
        <f t="shared" si="411"/>
        <v>咸阳市学历提升</v>
      </c>
      <c r="G5267" t="s">
        <v>108</v>
      </c>
      <c r="H5267" t="s">
        <v>198</v>
      </c>
      <c r="I5267" t="s">
        <v>70</v>
      </c>
      <c r="J5267">
        <v>113</v>
      </c>
      <c r="K5267">
        <v>11</v>
      </c>
      <c r="L5267" s="13">
        <f>VLOOKUP(C5267,'渗透率、续签率'!B:C,2,0)</f>
        <v>0.54</v>
      </c>
      <c r="M5267" s="6">
        <v>0.1</v>
      </c>
      <c r="N5267">
        <v>30</v>
      </c>
      <c r="O5267">
        <v>6</v>
      </c>
      <c r="P5267" s="6">
        <v>0.2</v>
      </c>
      <c r="Q5267" s="13">
        <v>0.20799999999999999</v>
      </c>
      <c r="R5267" s="13">
        <v>0</v>
      </c>
      <c r="S5267" s="31">
        <v>557</v>
      </c>
      <c r="T5267" s="6">
        <f>VLOOKUP(E5267,'参数设置&amp;汇总'!S:U,3,0)</f>
        <v>0.1</v>
      </c>
      <c r="U5267" s="78">
        <f t="shared" si="410"/>
        <v>6</v>
      </c>
      <c r="V5267" s="13">
        <v>0.85000000000000009</v>
      </c>
      <c r="W5267" s="78">
        <f t="shared" si="412"/>
        <v>3.2470588235294113</v>
      </c>
      <c r="X5267" s="1">
        <f>VLOOKUP(E5267,'渗透率、续签率'!AG:AJ,4,0)</f>
        <v>8942.5</v>
      </c>
      <c r="Y5267" s="1">
        <f t="shared" si="413"/>
        <v>29036.823529411762</v>
      </c>
      <c r="Z5267">
        <v>12</v>
      </c>
      <c r="AA5267" s="89">
        <f t="shared" si="414"/>
        <v>268275</v>
      </c>
      <c r="AH5267" s="37"/>
      <c r="AI5267" s="37"/>
      <c r="AK5267" s="37"/>
    </row>
    <row r="5268" spans="1:37" hidden="1">
      <c r="A5268" t="s">
        <v>64</v>
      </c>
      <c r="B5268" t="s">
        <v>2</v>
      </c>
      <c r="C5268" t="s">
        <v>4</v>
      </c>
      <c r="D5268" t="s">
        <v>116</v>
      </c>
      <c r="E5268" t="s">
        <v>529</v>
      </c>
      <c r="F5268" t="str">
        <f t="shared" si="411"/>
        <v>哈密市学历提升</v>
      </c>
      <c r="G5268" t="s">
        <v>145</v>
      </c>
      <c r="H5268" t="s">
        <v>199</v>
      </c>
      <c r="I5268" t="s">
        <v>70</v>
      </c>
      <c r="J5268">
        <v>20</v>
      </c>
      <c r="K5268">
        <v>0</v>
      </c>
      <c r="L5268" s="13">
        <f>VLOOKUP(C5268,'渗透率、续签率'!B:C,2,0)</f>
        <v>0.54</v>
      </c>
      <c r="M5268" s="6">
        <v>0</v>
      </c>
      <c r="N5268">
        <v>4</v>
      </c>
      <c r="O5268">
        <v>0</v>
      </c>
      <c r="P5268" s="6">
        <v>0</v>
      </c>
      <c r="Q5268" s="13">
        <v>0</v>
      </c>
      <c r="R5268" s="13">
        <v>0</v>
      </c>
      <c r="S5268" s="31">
        <v>64</v>
      </c>
      <c r="T5268" s="6">
        <f>VLOOKUP(E5268,'参数设置&amp;汇总'!S:U,3,0)</f>
        <v>0.1</v>
      </c>
      <c r="U5268" s="78">
        <f t="shared" si="410"/>
        <v>0.4</v>
      </c>
      <c r="V5268" s="13">
        <v>0.85000000000000009</v>
      </c>
      <c r="W5268" s="78">
        <f t="shared" si="412"/>
        <v>0.47058823529411764</v>
      </c>
      <c r="X5268" s="1">
        <f>VLOOKUP(E5268,'渗透率、续签率'!AG:AJ,4,0)</f>
        <v>8942.5</v>
      </c>
      <c r="Y5268" s="1">
        <f t="shared" si="413"/>
        <v>4208.2352941176468</v>
      </c>
      <c r="Z5268">
        <v>0</v>
      </c>
      <c r="AA5268" s="89">
        <f t="shared" si="414"/>
        <v>35770</v>
      </c>
      <c r="AH5268" s="37"/>
      <c r="AI5268" s="37"/>
      <c r="AK5268" s="37"/>
    </row>
    <row r="5269" spans="1:37" hidden="1">
      <c r="A5269" t="s">
        <v>64</v>
      </c>
      <c r="B5269" t="s">
        <v>2</v>
      </c>
      <c r="C5269" t="s">
        <v>4</v>
      </c>
      <c r="D5269" t="s">
        <v>116</v>
      </c>
      <c r="E5269" t="s">
        <v>529</v>
      </c>
      <c r="F5269" t="str">
        <f t="shared" si="411"/>
        <v>哈尔滨市学历提升</v>
      </c>
      <c r="G5269" t="s">
        <v>118</v>
      </c>
      <c r="H5269" t="s">
        <v>200</v>
      </c>
      <c r="I5269" t="s">
        <v>70</v>
      </c>
      <c r="J5269">
        <v>542</v>
      </c>
      <c r="K5269">
        <v>32</v>
      </c>
      <c r="L5269" s="13">
        <f>VLOOKUP(C5269,'渗透率、续签率'!B:C,2,0)</f>
        <v>0.54</v>
      </c>
      <c r="M5269" s="6">
        <v>0.06</v>
      </c>
      <c r="N5269">
        <v>240</v>
      </c>
      <c r="O5269">
        <v>32</v>
      </c>
      <c r="P5269" s="6">
        <v>0.13</v>
      </c>
      <c r="Q5269" s="13">
        <v>0.441</v>
      </c>
      <c r="R5269" s="13">
        <v>0.36</v>
      </c>
      <c r="S5269" s="31">
        <v>5524</v>
      </c>
      <c r="T5269" s="6">
        <f>VLOOKUP(E5269,'参数设置&amp;汇总'!S:U,3,0)</f>
        <v>0.1</v>
      </c>
      <c r="U5269" s="78">
        <f t="shared" si="410"/>
        <v>32</v>
      </c>
      <c r="V5269" s="13">
        <v>0.85000000000000009</v>
      </c>
      <c r="W5269" s="78">
        <f t="shared" si="412"/>
        <v>17.317647058823525</v>
      </c>
      <c r="X5269" s="1">
        <f>VLOOKUP(E5269,'渗透率、续签率'!AG:AJ,4,0)</f>
        <v>8942.5</v>
      </c>
      <c r="Y5269" s="1">
        <f t="shared" si="413"/>
        <v>154863.05882352937</v>
      </c>
      <c r="Z5269">
        <v>55</v>
      </c>
      <c r="AA5269" s="89">
        <f t="shared" si="414"/>
        <v>2146200</v>
      </c>
      <c r="AH5269" s="37"/>
      <c r="AI5269" s="37"/>
      <c r="AK5269" s="37"/>
    </row>
    <row r="5270" spans="1:37" hidden="1">
      <c r="A5270" t="s">
        <v>64</v>
      </c>
      <c r="B5270" t="s">
        <v>2</v>
      </c>
      <c r="C5270" t="s">
        <v>4</v>
      </c>
      <c r="D5270" t="s">
        <v>116</v>
      </c>
      <c r="E5270" t="s">
        <v>529</v>
      </c>
      <c r="F5270" t="str">
        <f t="shared" si="411"/>
        <v>唐山市学历提升</v>
      </c>
      <c r="G5270" t="s">
        <v>159</v>
      </c>
      <c r="H5270" t="s">
        <v>201</v>
      </c>
      <c r="I5270" t="s">
        <v>70</v>
      </c>
      <c r="J5270">
        <v>371</v>
      </c>
      <c r="K5270">
        <v>4</v>
      </c>
      <c r="L5270" s="13">
        <f>VLOOKUP(C5270,'渗透率、续签率'!B:C,2,0)</f>
        <v>0.54</v>
      </c>
      <c r="M5270" s="6">
        <v>0.01</v>
      </c>
      <c r="N5270">
        <v>66</v>
      </c>
      <c r="O5270">
        <v>3</v>
      </c>
      <c r="P5270" s="6">
        <v>0.05</v>
      </c>
      <c r="Q5270" s="13">
        <v>2.5000000000000001E-2</v>
      </c>
      <c r="R5270" s="13">
        <v>0</v>
      </c>
      <c r="S5270" s="31">
        <v>1291</v>
      </c>
      <c r="T5270" s="6">
        <f>VLOOKUP(E5270,'参数设置&amp;汇总'!S:U,3,0)</f>
        <v>0.1</v>
      </c>
      <c r="U5270" s="78">
        <f t="shared" si="410"/>
        <v>6.6000000000000005</v>
      </c>
      <c r="V5270" s="13">
        <v>0.85000000000000009</v>
      </c>
      <c r="W5270" s="78">
        <f t="shared" si="412"/>
        <v>5.8588235294117643</v>
      </c>
      <c r="X5270" s="1">
        <f>VLOOKUP(E5270,'渗透率、续签率'!AG:AJ,4,0)</f>
        <v>8942.5</v>
      </c>
      <c r="Y5270" s="1">
        <f t="shared" si="413"/>
        <v>52392.529411764699</v>
      </c>
      <c r="Z5270">
        <v>3</v>
      </c>
      <c r="AA5270" s="89">
        <f t="shared" si="414"/>
        <v>590205</v>
      </c>
      <c r="AH5270" s="37"/>
      <c r="AI5270" s="37"/>
    </row>
    <row r="5271" spans="1:37" hidden="1">
      <c r="A5271" t="s">
        <v>64</v>
      </c>
      <c r="B5271" t="s">
        <v>2</v>
      </c>
      <c r="C5271" t="s">
        <v>4</v>
      </c>
      <c r="D5271" t="s">
        <v>116</v>
      </c>
      <c r="E5271" t="s">
        <v>529</v>
      </c>
      <c r="F5271" t="str">
        <f t="shared" si="411"/>
        <v>商丘市学历提升</v>
      </c>
      <c r="G5271" t="s">
        <v>110</v>
      </c>
      <c r="H5271" t="s">
        <v>202</v>
      </c>
      <c r="I5271" t="s">
        <v>70</v>
      </c>
      <c r="J5271">
        <v>389</v>
      </c>
      <c r="K5271">
        <v>0</v>
      </c>
      <c r="L5271" s="13">
        <f>VLOOKUP(C5271,'渗透率、续签率'!B:C,2,0)</f>
        <v>0.54</v>
      </c>
      <c r="M5271" s="6">
        <v>0</v>
      </c>
      <c r="N5271">
        <v>47</v>
      </c>
      <c r="O5271">
        <v>0</v>
      </c>
      <c r="P5271" s="6">
        <v>0</v>
      </c>
      <c r="Q5271" s="13">
        <v>0</v>
      </c>
      <c r="R5271" s="13">
        <v>0</v>
      </c>
      <c r="S5271" s="31">
        <v>1076</v>
      </c>
      <c r="T5271" s="6">
        <f>VLOOKUP(E5271,'参数设置&amp;汇总'!S:U,3,0)</f>
        <v>0.1</v>
      </c>
      <c r="U5271" s="78">
        <f t="shared" si="410"/>
        <v>4.7</v>
      </c>
      <c r="V5271" s="13">
        <v>0.85000000000000009</v>
      </c>
      <c r="W5271" s="78">
        <f t="shared" si="412"/>
        <v>5.5294117647058822</v>
      </c>
      <c r="X5271" s="1">
        <f>VLOOKUP(E5271,'渗透率、续签率'!AG:AJ,4,0)</f>
        <v>8942.5</v>
      </c>
      <c r="Y5271" s="1">
        <f t="shared" si="413"/>
        <v>49446.76470588235</v>
      </c>
      <c r="Z5271">
        <v>12</v>
      </c>
      <c r="AA5271" s="89">
        <f t="shared" si="414"/>
        <v>420297.5</v>
      </c>
      <c r="AK5271" s="37"/>
    </row>
    <row r="5272" spans="1:37" hidden="1">
      <c r="A5272" t="s">
        <v>64</v>
      </c>
      <c r="B5272" t="s">
        <v>2</v>
      </c>
      <c r="C5272" t="s">
        <v>4</v>
      </c>
      <c r="D5272" t="s">
        <v>116</v>
      </c>
      <c r="E5272" t="s">
        <v>529</v>
      </c>
      <c r="F5272" t="str">
        <f t="shared" si="411"/>
        <v>商洛市学历提升</v>
      </c>
      <c r="G5272" t="s">
        <v>108</v>
      </c>
      <c r="H5272" t="s">
        <v>203</v>
      </c>
      <c r="I5272" t="s">
        <v>70</v>
      </c>
      <c r="J5272">
        <v>32</v>
      </c>
      <c r="K5272">
        <v>1</v>
      </c>
      <c r="L5272" s="13">
        <f>VLOOKUP(C5272,'渗透率、续签率'!B:C,2,0)</f>
        <v>0.54</v>
      </c>
      <c r="M5272" s="6">
        <v>0.03</v>
      </c>
      <c r="N5272">
        <v>8</v>
      </c>
      <c r="O5272">
        <v>0</v>
      </c>
      <c r="P5272" s="6">
        <v>0</v>
      </c>
      <c r="Q5272" s="13">
        <v>6.0999999999999999E-2</v>
      </c>
      <c r="R5272" s="13">
        <v>0</v>
      </c>
      <c r="S5272" s="31">
        <v>126</v>
      </c>
      <c r="T5272" s="6">
        <f>VLOOKUP(E5272,'参数设置&amp;汇总'!S:U,3,0)</f>
        <v>0.1</v>
      </c>
      <c r="U5272" s="78">
        <f t="shared" si="410"/>
        <v>0.8</v>
      </c>
      <c r="V5272" s="13">
        <v>0.85000000000000009</v>
      </c>
      <c r="W5272" s="78">
        <f t="shared" si="412"/>
        <v>0.94117647058823528</v>
      </c>
      <c r="X5272" s="1">
        <f>VLOOKUP(E5272,'渗透率、续签率'!AG:AJ,4,0)</f>
        <v>8942.5</v>
      </c>
      <c r="Y5272" s="1">
        <f t="shared" si="413"/>
        <v>8416.4705882352937</v>
      </c>
      <c r="Z5272">
        <v>2</v>
      </c>
      <c r="AA5272" s="89">
        <f t="shared" si="414"/>
        <v>71540</v>
      </c>
      <c r="AH5272" s="37"/>
      <c r="AI5272" s="37"/>
      <c r="AK5272" s="37"/>
    </row>
    <row r="5273" spans="1:37" hidden="1">
      <c r="A5273" t="s">
        <v>64</v>
      </c>
      <c r="B5273" t="s">
        <v>2</v>
      </c>
      <c r="C5273" t="s">
        <v>4</v>
      </c>
      <c r="D5273" t="s">
        <v>116</v>
      </c>
      <c r="E5273" t="s">
        <v>529</v>
      </c>
      <c r="F5273" t="str">
        <f t="shared" si="411"/>
        <v>喀什地区学历提升</v>
      </c>
      <c r="G5273" t="s">
        <v>145</v>
      </c>
      <c r="H5273" t="s">
        <v>204</v>
      </c>
      <c r="I5273" t="s">
        <v>70</v>
      </c>
      <c r="J5273">
        <v>160</v>
      </c>
      <c r="K5273">
        <v>0</v>
      </c>
      <c r="L5273" s="13">
        <f>VLOOKUP(C5273,'渗透率、续签率'!B:C,2,0)</f>
        <v>0.54</v>
      </c>
      <c r="M5273" s="6">
        <v>0</v>
      </c>
      <c r="N5273">
        <v>5</v>
      </c>
      <c r="O5273">
        <v>0</v>
      </c>
      <c r="P5273" s="6">
        <v>0</v>
      </c>
      <c r="Q5273" s="13">
        <v>0</v>
      </c>
      <c r="R5273" s="13">
        <v>0</v>
      </c>
      <c r="S5273" s="31">
        <v>212</v>
      </c>
      <c r="T5273" s="6">
        <f>VLOOKUP(E5273,'参数设置&amp;汇总'!S:U,3,0)</f>
        <v>0.1</v>
      </c>
      <c r="U5273" s="78">
        <f t="shared" si="410"/>
        <v>0.5</v>
      </c>
      <c r="V5273" s="13">
        <v>0.85000000000000009</v>
      </c>
      <c r="W5273" s="78">
        <f t="shared" si="412"/>
        <v>0.58823529411764697</v>
      </c>
      <c r="X5273" s="1">
        <f>VLOOKUP(E5273,'渗透率、续签率'!AG:AJ,4,0)</f>
        <v>8942.5</v>
      </c>
      <c r="Y5273" s="1">
        <f t="shared" si="413"/>
        <v>5260.2941176470576</v>
      </c>
      <c r="Z5273">
        <v>0</v>
      </c>
      <c r="AA5273" s="89">
        <f t="shared" si="414"/>
        <v>44712.5</v>
      </c>
      <c r="AH5273" s="37"/>
      <c r="AI5273" s="37"/>
      <c r="AK5273" s="37"/>
    </row>
    <row r="5274" spans="1:37" hidden="1">
      <c r="A5274" t="s">
        <v>64</v>
      </c>
      <c r="B5274" t="s">
        <v>2</v>
      </c>
      <c r="C5274" t="s">
        <v>4</v>
      </c>
      <c r="D5274" t="s">
        <v>116</v>
      </c>
      <c r="E5274" t="s">
        <v>529</v>
      </c>
      <c r="F5274" t="str">
        <f t="shared" si="411"/>
        <v>嘉兴市学历提升</v>
      </c>
      <c r="G5274" t="s">
        <v>79</v>
      </c>
      <c r="H5274" t="s">
        <v>205</v>
      </c>
      <c r="I5274" t="s">
        <v>68</v>
      </c>
      <c r="J5274">
        <v>116</v>
      </c>
      <c r="K5274">
        <v>5</v>
      </c>
      <c r="L5274" s="13">
        <f>VLOOKUP(C5274,'渗透率、续签率'!B:C,2,0)</f>
        <v>0.54</v>
      </c>
      <c r="M5274" s="6">
        <v>0.04</v>
      </c>
      <c r="N5274">
        <v>18</v>
      </c>
      <c r="O5274">
        <v>4</v>
      </c>
      <c r="P5274" s="6">
        <v>0.22</v>
      </c>
      <c r="Q5274" s="13">
        <v>0.184</v>
      </c>
      <c r="R5274" s="13">
        <v>0</v>
      </c>
      <c r="S5274" s="31">
        <v>389</v>
      </c>
      <c r="T5274" s="6">
        <f>VLOOKUP(E5274,'参数设置&amp;汇总'!S:U,3,0)</f>
        <v>0.1</v>
      </c>
      <c r="U5274" s="78">
        <f t="shared" si="410"/>
        <v>4</v>
      </c>
      <c r="V5274" s="13">
        <v>0.85000000000000009</v>
      </c>
      <c r="W5274" s="78">
        <f t="shared" si="412"/>
        <v>2.1647058823529406</v>
      </c>
      <c r="X5274" s="1">
        <f>VLOOKUP(E5274,'渗透率、续签率'!AG:AJ,4,0)</f>
        <v>8942.5</v>
      </c>
      <c r="Y5274" s="1">
        <f t="shared" si="413"/>
        <v>19357.882352941171</v>
      </c>
      <c r="Z5274">
        <v>4</v>
      </c>
      <c r="AA5274" s="89">
        <f t="shared" si="414"/>
        <v>160965</v>
      </c>
      <c r="AH5274" s="37"/>
      <c r="AI5274" s="37"/>
      <c r="AK5274" s="37"/>
    </row>
    <row r="5275" spans="1:37" hidden="1">
      <c r="A5275" t="s">
        <v>64</v>
      </c>
      <c r="B5275" t="s">
        <v>2</v>
      </c>
      <c r="C5275" t="s">
        <v>4</v>
      </c>
      <c r="D5275" t="s">
        <v>116</v>
      </c>
      <c r="E5275" t="s">
        <v>529</v>
      </c>
      <c r="F5275" t="str">
        <f t="shared" si="411"/>
        <v>嘉峪关市学历提升</v>
      </c>
      <c r="G5275" t="s">
        <v>132</v>
      </c>
      <c r="H5275" t="s">
        <v>206</v>
      </c>
      <c r="I5275" t="s">
        <v>70</v>
      </c>
      <c r="J5275">
        <v>8</v>
      </c>
      <c r="K5275">
        <v>0</v>
      </c>
      <c r="L5275" s="13">
        <f>VLOOKUP(C5275,'渗透率、续签率'!B:C,2,0)</f>
        <v>0.54</v>
      </c>
      <c r="M5275" s="6">
        <v>0</v>
      </c>
      <c r="N5275">
        <v>0</v>
      </c>
      <c r="O5275">
        <v>0</v>
      </c>
      <c r="P5275" s="6">
        <v>0</v>
      </c>
      <c r="Q5275" s="13">
        <v>0</v>
      </c>
      <c r="R5275" s="13">
        <v>0</v>
      </c>
      <c r="S5275" s="31">
        <v>28</v>
      </c>
      <c r="T5275" s="6">
        <f>VLOOKUP(E5275,'参数设置&amp;汇总'!S:U,3,0)</f>
        <v>0.1</v>
      </c>
      <c r="U5275" s="78">
        <f t="shared" si="410"/>
        <v>0</v>
      </c>
      <c r="V5275" s="13">
        <v>0.85000000000000009</v>
      </c>
      <c r="W5275" s="78">
        <f t="shared" si="412"/>
        <v>0</v>
      </c>
      <c r="X5275" s="1">
        <f>VLOOKUP(E5275,'渗透率、续签率'!AG:AJ,4,0)</f>
        <v>8942.5</v>
      </c>
      <c r="Y5275" s="1">
        <f t="shared" si="413"/>
        <v>0</v>
      </c>
      <c r="Z5275">
        <v>0</v>
      </c>
      <c r="AA5275" s="89">
        <f t="shared" si="414"/>
        <v>0</v>
      </c>
      <c r="AH5275" s="37"/>
      <c r="AI5275" s="37"/>
      <c r="AK5275" s="37"/>
    </row>
    <row r="5276" spans="1:37" hidden="1">
      <c r="A5276" t="s">
        <v>64</v>
      </c>
      <c r="B5276" t="s">
        <v>2</v>
      </c>
      <c r="C5276" t="s">
        <v>4</v>
      </c>
      <c r="D5276" t="s">
        <v>116</v>
      </c>
      <c r="E5276" t="s">
        <v>529</v>
      </c>
      <c r="F5276" t="str">
        <f t="shared" si="411"/>
        <v>四平市学历提升</v>
      </c>
      <c r="G5276" t="s">
        <v>188</v>
      </c>
      <c r="H5276" t="s">
        <v>207</v>
      </c>
      <c r="I5276" t="s">
        <v>70</v>
      </c>
      <c r="J5276">
        <v>115</v>
      </c>
      <c r="K5276">
        <v>0</v>
      </c>
      <c r="L5276" s="13">
        <f>VLOOKUP(C5276,'渗透率、续签率'!B:C,2,0)</f>
        <v>0.54</v>
      </c>
      <c r="M5276" s="6">
        <v>0</v>
      </c>
      <c r="N5276">
        <v>8</v>
      </c>
      <c r="O5276">
        <v>0</v>
      </c>
      <c r="P5276" s="6">
        <v>0</v>
      </c>
      <c r="Q5276" s="13">
        <v>0</v>
      </c>
      <c r="R5276" s="13">
        <v>0</v>
      </c>
      <c r="S5276" s="31">
        <v>297</v>
      </c>
      <c r="T5276" s="6">
        <f>VLOOKUP(E5276,'参数设置&amp;汇总'!S:U,3,0)</f>
        <v>0.1</v>
      </c>
      <c r="U5276" s="78">
        <f t="shared" si="410"/>
        <v>0.8</v>
      </c>
      <c r="V5276" s="13">
        <v>0.85000000000000009</v>
      </c>
      <c r="W5276" s="78">
        <f t="shared" si="412"/>
        <v>0.94117647058823528</v>
      </c>
      <c r="X5276" s="1">
        <f>VLOOKUP(E5276,'渗透率、续签率'!AG:AJ,4,0)</f>
        <v>8942.5</v>
      </c>
      <c r="Y5276" s="1">
        <f t="shared" si="413"/>
        <v>8416.4705882352937</v>
      </c>
      <c r="Z5276">
        <v>9</v>
      </c>
      <c r="AA5276" s="89">
        <f t="shared" si="414"/>
        <v>71540</v>
      </c>
      <c r="AH5276" s="37"/>
      <c r="AI5276" s="37"/>
      <c r="AK5276" s="37"/>
    </row>
    <row r="5277" spans="1:37" hidden="1">
      <c r="A5277" t="s">
        <v>64</v>
      </c>
      <c r="B5277" t="s">
        <v>2</v>
      </c>
      <c r="C5277" t="s">
        <v>4</v>
      </c>
      <c r="D5277" t="s">
        <v>116</v>
      </c>
      <c r="E5277" t="s">
        <v>529</v>
      </c>
      <c r="F5277" t="str">
        <f t="shared" si="411"/>
        <v>固原市学历提升</v>
      </c>
      <c r="G5277" t="s">
        <v>129</v>
      </c>
      <c r="H5277" t="s">
        <v>208</v>
      </c>
      <c r="I5277" t="s">
        <v>70</v>
      </c>
      <c r="J5277">
        <v>43</v>
      </c>
      <c r="K5277">
        <v>0</v>
      </c>
      <c r="L5277" s="13">
        <f>VLOOKUP(C5277,'渗透率、续签率'!B:C,2,0)</f>
        <v>0.54</v>
      </c>
      <c r="M5277" s="6">
        <v>0</v>
      </c>
      <c r="N5277">
        <v>4</v>
      </c>
      <c r="O5277">
        <v>0</v>
      </c>
      <c r="P5277" s="6">
        <v>0</v>
      </c>
      <c r="Q5277" s="13">
        <v>0</v>
      </c>
      <c r="R5277" s="13">
        <v>0</v>
      </c>
      <c r="S5277" s="31">
        <v>100</v>
      </c>
      <c r="T5277" s="6">
        <f>VLOOKUP(E5277,'参数设置&amp;汇总'!S:U,3,0)</f>
        <v>0.1</v>
      </c>
      <c r="U5277" s="78">
        <f t="shared" si="410"/>
        <v>0.4</v>
      </c>
      <c r="V5277" s="13">
        <v>0.85000000000000009</v>
      </c>
      <c r="W5277" s="78">
        <f t="shared" si="412"/>
        <v>0.47058823529411764</v>
      </c>
      <c r="X5277" s="1">
        <f>VLOOKUP(E5277,'渗透率、续签率'!AG:AJ,4,0)</f>
        <v>8942.5</v>
      </c>
      <c r="Y5277" s="1">
        <f t="shared" si="413"/>
        <v>4208.2352941176468</v>
      </c>
      <c r="Z5277">
        <v>1</v>
      </c>
      <c r="AA5277" s="89">
        <f t="shared" si="414"/>
        <v>35770</v>
      </c>
      <c r="AH5277" s="37"/>
      <c r="AI5277" s="37"/>
      <c r="AK5277" s="37"/>
    </row>
    <row r="5278" spans="1:37" hidden="1">
      <c r="A5278" t="s">
        <v>64</v>
      </c>
      <c r="B5278" t="s">
        <v>2</v>
      </c>
      <c r="C5278" t="s">
        <v>4</v>
      </c>
      <c r="D5278" t="s">
        <v>116</v>
      </c>
      <c r="E5278" t="s">
        <v>529</v>
      </c>
      <c r="F5278" t="str">
        <f t="shared" si="411"/>
        <v>图木舒克市学历提升</v>
      </c>
      <c r="G5278" t="s">
        <v>145</v>
      </c>
      <c r="H5278" t="s">
        <v>209</v>
      </c>
      <c r="I5278" t="s">
        <v>70</v>
      </c>
      <c r="J5278">
        <v>6</v>
      </c>
      <c r="K5278">
        <v>0</v>
      </c>
      <c r="L5278" s="13">
        <f>VLOOKUP(C5278,'渗透率、续签率'!B:C,2,0)</f>
        <v>0.54</v>
      </c>
      <c r="M5278" s="6">
        <v>0</v>
      </c>
      <c r="N5278">
        <v>0</v>
      </c>
      <c r="O5278">
        <v>0</v>
      </c>
      <c r="P5278" s="6">
        <v>0</v>
      </c>
      <c r="Q5278" s="13">
        <v>0</v>
      </c>
      <c r="R5278" s="13">
        <v>0</v>
      </c>
      <c r="S5278" s="31">
        <v>9</v>
      </c>
      <c r="T5278" s="6">
        <f>VLOOKUP(E5278,'参数设置&amp;汇总'!S:U,3,0)</f>
        <v>0.1</v>
      </c>
      <c r="U5278" s="78">
        <f t="shared" si="410"/>
        <v>0</v>
      </c>
      <c r="V5278" s="13">
        <v>0.85000000000000009</v>
      </c>
      <c r="W5278" s="78">
        <f t="shared" si="412"/>
        <v>0</v>
      </c>
      <c r="X5278" s="1">
        <f>VLOOKUP(E5278,'渗透率、续签率'!AG:AJ,4,0)</f>
        <v>8942.5</v>
      </c>
      <c r="Y5278" s="1">
        <f t="shared" si="413"/>
        <v>0</v>
      </c>
      <c r="Z5278">
        <v>0</v>
      </c>
      <c r="AA5278" s="89">
        <f t="shared" si="414"/>
        <v>0</v>
      </c>
      <c r="AH5278" s="37"/>
      <c r="AI5278" s="37"/>
      <c r="AK5278" s="37"/>
    </row>
    <row r="5279" spans="1:37" hidden="1">
      <c r="A5279" t="s">
        <v>64</v>
      </c>
      <c r="B5279" t="s">
        <v>2</v>
      </c>
      <c r="C5279" t="s">
        <v>4</v>
      </c>
      <c r="D5279" t="s">
        <v>116</v>
      </c>
      <c r="E5279" t="s">
        <v>529</v>
      </c>
      <c r="F5279" t="str">
        <f t="shared" si="411"/>
        <v>塔城地区学历提升</v>
      </c>
      <c r="G5279" t="s">
        <v>145</v>
      </c>
      <c r="H5279" t="s">
        <v>210</v>
      </c>
      <c r="I5279" t="s">
        <v>70</v>
      </c>
      <c r="J5279">
        <v>24</v>
      </c>
      <c r="K5279">
        <v>0</v>
      </c>
      <c r="L5279" s="13">
        <f>VLOOKUP(C5279,'渗透率、续签率'!B:C,2,0)</f>
        <v>0.54</v>
      </c>
      <c r="M5279" s="6">
        <v>0</v>
      </c>
      <c r="N5279">
        <v>0</v>
      </c>
      <c r="O5279">
        <v>0</v>
      </c>
      <c r="P5279" s="6">
        <v>0</v>
      </c>
      <c r="Q5279" s="13">
        <v>0</v>
      </c>
      <c r="R5279" s="13">
        <v>0</v>
      </c>
      <c r="S5279" s="31">
        <v>43</v>
      </c>
      <c r="T5279" s="6">
        <f>VLOOKUP(E5279,'参数设置&amp;汇总'!S:U,3,0)</f>
        <v>0.1</v>
      </c>
      <c r="U5279" s="78">
        <f t="shared" si="410"/>
        <v>0</v>
      </c>
      <c r="V5279" s="13">
        <v>0.85000000000000009</v>
      </c>
      <c r="W5279" s="78">
        <f t="shared" si="412"/>
        <v>0</v>
      </c>
      <c r="X5279" s="1">
        <f>VLOOKUP(E5279,'渗透率、续签率'!AG:AJ,4,0)</f>
        <v>8942.5</v>
      </c>
      <c r="Y5279" s="1">
        <f t="shared" si="413"/>
        <v>0</v>
      </c>
      <c r="Z5279">
        <v>1</v>
      </c>
      <c r="AA5279" s="89">
        <f t="shared" si="414"/>
        <v>0</v>
      </c>
      <c r="AH5279" s="37"/>
      <c r="AI5279" s="37"/>
      <c r="AK5279" s="37"/>
    </row>
    <row r="5280" spans="1:37" hidden="1">
      <c r="A5280" t="s">
        <v>64</v>
      </c>
      <c r="B5280" t="s">
        <v>2</v>
      </c>
      <c r="C5280" t="s">
        <v>4</v>
      </c>
      <c r="D5280" t="s">
        <v>116</v>
      </c>
      <c r="E5280" t="s">
        <v>529</v>
      </c>
      <c r="F5280" t="str">
        <f t="shared" si="411"/>
        <v>大兴安岭地区学历提升</v>
      </c>
      <c r="G5280" t="s">
        <v>118</v>
      </c>
      <c r="H5280" t="s">
        <v>211</v>
      </c>
      <c r="I5280" t="s">
        <v>70</v>
      </c>
      <c r="J5280">
        <v>7</v>
      </c>
      <c r="K5280">
        <v>0</v>
      </c>
      <c r="L5280" s="13">
        <f>VLOOKUP(C5280,'渗透率、续签率'!B:C,2,0)</f>
        <v>0.54</v>
      </c>
      <c r="M5280" s="6">
        <v>0</v>
      </c>
      <c r="N5280">
        <v>0</v>
      </c>
      <c r="O5280">
        <v>0</v>
      </c>
      <c r="P5280" s="6">
        <v>0</v>
      </c>
      <c r="Q5280" s="13">
        <v>0</v>
      </c>
      <c r="R5280" s="13">
        <v>0</v>
      </c>
      <c r="S5280" s="31">
        <v>12</v>
      </c>
      <c r="T5280" s="6">
        <f>VLOOKUP(E5280,'参数设置&amp;汇总'!S:U,3,0)</f>
        <v>0.1</v>
      </c>
      <c r="U5280" s="78">
        <f t="shared" si="410"/>
        <v>0</v>
      </c>
      <c r="V5280" s="13">
        <v>0.85000000000000009</v>
      </c>
      <c r="W5280" s="78">
        <f t="shared" si="412"/>
        <v>0</v>
      </c>
      <c r="X5280" s="1">
        <f>VLOOKUP(E5280,'渗透率、续签率'!AG:AJ,4,0)</f>
        <v>8942.5</v>
      </c>
      <c r="Y5280" s="1">
        <f t="shared" si="413"/>
        <v>0</v>
      </c>
      <c r="Z5280">
        <v>0</v>
      </c>
      <c r="AA5280" s="89">
        <f t="shared" si="414"/>
        <v>0</v>
      </c>
      <c r="AH5280" s="37"/>
      <c r="AI5280" s="37"/>
      <c r="AK5280" s="37"/>
    </row>
    <row r="5281" spans="1:37" hidden="1">
      <c r="A5281" t="s">
        <v>64</v>
      </c>
      <c r="B5281" t="s">
        <v>2</v>
      </c>
      <c r="C5281" t="s">
        <v>4</v>
      </c>
      <c r="D5281" t="s">
        <v>116</v>
      </c>
      <c r="E5281" t="s">
        <v>529</v>
      </c>
      <c r="F5281" t="str">
        <f t="shared" si="411"/>
        <v>大同市学历提升</v>
      </c>
      <c r="G5281" t="s">
        <v>134</v>
      </c>
      <c r="H5281" t="s">
        <v>212</v>
      </c>
      <c r="I5281" t="s">
        <v>70</v>
      </c>
      <c r="J5281">
        <v>168</v>
      </c>
      <c r="K5281">
        <v>2</v>
      </c>
      <c r="L5281" s="13">
        <f>VLOOKUP(C5281,'渗透率、续签率'!B:C,2,0)</f>
        <v>0.54</v>
      </c>
      <c r="M5281" s="6">
        <v>0.01</v>
      </c>
      <c r="N5281">
        <v>38</v>
      </c>
      <c r="O5281">
        <v>2</v>
      </c>
      <c r="P5281" s="6">
        <v>0.05</v>
      </c>
      <c r="Q5281" s="13">
        <v>0.1</v>
      </c>
      <c r="R5281" s="13">
        <v>6.7000000000000004E-2</v>
      </c>
      <c r="S5281" s="31">
        <v>635</v>
      </c>
      <c r="T5281" s="6">
        <f>VLOOKUP(E5281,'参数设置&amp;汇总'!S:U,3,0)</f>
        <v>0.1</v>
      </c>
      <c r="U5281" s="78">
        <f t="shared" si="410"/>
        <v>3.8000000000000003</v>
      </c>
      <c r="V5281" s="13">
        <v>0.85000000000000009</v>
      </c>
      <c r="W5281" s="78">
        <f t="shared" si="412"/>
        <v>3.1999999999999997</v>
      </c>
      <c r="X5281" s="1">
        <f>VLOOKUP(E5281,'渗透率、续签率'!AG:AJ,4,0)</f>
        <v>8942.5</v>
      </c>
      <c r="Y5281" s="1">
        <f t="shared" si="413"/>
        <v>28615.999999999996</v>
      </c>
      <c r="Z5281">
        <v>27</v>
      </c>
      <c r="AA5281" s="89">
        <f t="shared" si="414"/>
        <v>339815</v>
      </c>
      <c r="AH5281" s="37"/>
      <c r="AI5281" s="37"/>
      <c r="AK5281" s="37"/>
    </row>
    <row r="5282" spans="1:37" hidden="1">
      <c r="A5282" t="s">
        <v>64</v>
      </c>
      <c r="B5282" t="s">
        <v>2</v>
      </c>
      <c r="C5282" t="s">
        <v>4</v>
      </c>
      <c r="D5282" t="s">
        <v>116</v>
      </c>
      <c r="E5282" t="s">
        <v>529</v>
      </c>
      <c r="F5282" t="str">
        <f t="shared" si="411"/>
        <v>大庆市学历提升</v>
      </c>
      <c r="G5282" t="s">
        <v>118</v>
      </c>
      <c r="H5282" t="s">
        <v>213</v>
      </c>
      <c r="I5282" t="s">
        <v>70</v>
      </c>
      <c r="J5282">
        <v>128</v>
      </c>
      <c r="K5282">
        <v>0</v>
      </c>
      <c r="L5282" s="13">
        <f>VLOOKUP(C5282,'渗透率、续签率'!B:C,2,0)</f>
        <v>0.54</v>
      </c>
      <c r="M5282" s="6">
        <v>0</v>
      </c>
      <c r="N5282">
        <v>21</v>
      </c>
      <c r="O5282">
        <v>0</v>
      </c>
      <c r="P5282" s="6">
        <v>0</v>
      </c>
      <c r="Q5282" s="13">
        <v>0</v>
      </c>
      <c r="R5282" s="13">
        <v>0</v>
      </c>
      <c r="S5282" s="31">
        <v>405</v>
      </c>
      <c r="T5282" s="6">
        <f>VLOOKUP(E5282,'参数设置&amp;汇总'!S:U,3,0)</f>
        <v>0.1</v>
      </c>
      <c r="U5282" s="78">
        <f t="shared" si="410"/>
        <v>2.1</v>
      </c>
      <c r="V5282" s="13">
        <v>0.85000000000000009</v>
      </c>
      <c r="W5282" s="78">
        <f t="shared" si="412"/>
        <v>2.4705882352941173</v>
      </c>
      <c r="X5282" s="1">
        <f>VLOOKUP(E5282,'渗透率、续签率'!AG:AJ,4,0)</f>
        <v>8942.5</v>
      </c>
      <c r="Y5282" s="1">
        <f t="shared" si="413"/>
        <v>22093.235294117643</v>
      </c>
      <c r="Z5282">
        <v>8</v>
      </c>
      <c r="AA5282" s="89">
        <f t="shared" si="414"/>
        <v>187792.5</v>
      </c>
      <c r="AH5282" s="37"/>
      <c r="AI5282" s="37"/>
      <c r="AK5282" s="37"/>
    </row>
    <row r="5283" spans="1:37" hidden="1">
      <c r="A5283" t="s">
        <v>64</v>
      </c>
      <c r="B5283" t="s">
        <v>2</v>
      </c>
      <c r="C5283" t="s">
        <v>4</v>
      </c>
      <c r="D5283" t="s">
        <v>116</v>
      </c>
      <c r="E5283" t="s">
        <v>529</v>
      </c>
      <c r="F5283" t="str">
        <f t="shared" si="411"/>
        <v>大理白族自治州学历提升</v>
      </c>
      <c r="G5283" t="s">
        <v>99</v>
      </c>
      <c r="H5283" t="s">
        <v>214</v>
      </c>
      <c r="I5283" t="s">
        <v>68</v>
      </c>
      <c r="J5283">
        <v>58</v>
      </c>
      <c r="K5283">
        <v>0</v>
      </c>
      <c r="L5283" s="13">
        <f>VLOOKUP(C5283,'渗透率、续签率'!B:C,2,0)</f>
        <v>0.54</v>
      </c>
      <c r="M5283" s="6">
        <v>0</v>
      </c>
      <c r="N5283">
        <v>7</v>
      </c>
      <c r="O5283">
        <v>0</v>
      </c>
      <c r="P5283" s="6">
        <v>0</v>
      </c>
      <c r="Q5283" s="13">
        <v>0</v>
      </c>
      <c r="R5283" s="13">
        <v>0</v>
      </c>
      <c r="S5283" s="31">
        <v>134</v>
      </c>
      <c r="T5283" s="6">
        <f>VLOOKUP(E5283,'参数设置&amp;汇总'!S:U,3,0)</f>
        <v>0.1</v>
      </c>
      <c r="U5283" s="78">
        <f t="shared" si="410"/>
        <v>0.70000000000000007</v>
      </c>
      <c r="V5283" s="13">
        <v>0.85000000000000009</v>
      </c>
      <c r="W5283" s="78">
        <f t="shared" si="412"/>
        <v>0.82352941176470584</v>
      </c>
      <c r="X5283" s="1">
        <f>VLOOKUP(E5283,'渗透率、续签率'!AG:AJ,4,0)</f>
        <v>8942.5</v>
      </c>
      <c r="Y5283" s="1">
        <f t="shared" si="413"/>
        <v>7364.411764705882</v>
      </c>
      <c r="Z5283">
        <v>3</v>
      </c>
      <c r="AA5283" s="89">
        <f t="shared" si="414"/>
        <v>62597.5</v>
      </c>
      <c r="AH5283" s="37"/>
      <c r="AI5283" s="37"/>
      <c r="AK5283" s="37"/>
    </row>
    <row r="5284" spans="1:37" hidden="1">
      <c r="A5284" t="s">
        <v>64</v>
      </c>
      <c r="B5284" t="s">
        <v>2</v>
      </c>
      <c r="C5284" t="s">
        <v>4</v>
      </c>
      <c r="D5284" t="s">
        <v>116</v>
      </c>
      <c r="E5284" t="s">
        <v>529</v>
      </c>
      <c r="F5284" t="str">
        <f t="shared" si="411"/>
        <v>大连市学历提升</v>
      </c>
      <c r="G5284" t="s">
        <v>101</v>
      </c>
      <c r="H5284" t="s">
        <v>215</v>
      </c>
      <c r="I5284" t="s">
        <v>70</v>
      </c>
      <c r="J5284">
        <v>498</v>
      </c>
      <c r="K5284">
        <v>107</v>
      </c>
      <c r="L5284" s="13">
        <f>VLOOKUP(C5284,'渗透率、续签率'!B:C,2,0)</f>
        <v>0.54</v>
      </c>
      <c r="M5284" s="6">
        <v>0.21</v>
      </c>
      <c r="N5284">
        <v>109</v>
      </c>
      <c r="O5284">
        <v>47</v>
      </c>
      <c r="P5284" s="6">
        <v>0.43</v>
      </c>
      <c r="Q5284" s="13">
        <v>0.51100000000000001</v>
      </c>
      <c r="R5284" s="13">
        <v>0.307</v>
      </c>
      <c r="S5284" s="31">
        <v>2356</v>
      </c>
      <c r="T5284" s="6">
        <f>VLOOKUP(E5284,'参数设置&amp;汇总'!S:U,3,0)</f>
        <v>0.1</v>
      </c>
      <c r="U5284" s="78">
        <f t="shared" si="410"/>
        <v>47</v>
      </c>
      <c r="V5284" s="13">
        <v>0.85000000000000009</v>
      </c>
      <c r="W5284" s="78">
        <f t="shared" si="412"/>
        <v>25.435294117647054</v>
      </c>
      <c r="X5284" s="1">
        <f>VLOOKUP(E5284,'渗透率、续签率'!AG:AJ,4,0)</f>
        <v>8942.5</v>
      </c>
      <c r="Y5284" s="1">
        <f t="shared" si="413"/>
        <v>227455.11764705877</v>
      </c>
      <c r="Z5284">
        <v>62</v>
      </c>
      <c r="AA5284" s="89">
        <f t="shared" si="414"/>
        <v>974732.5</v>
      </c>
      <c r="AH5284" s="37"/>
      <c r="AI5284" s="37"/>
      <c r="AK5284" s="37"/>
    </row>
    <row r="5285" spans="1:37" hidden="1">
      <c r="A5285" t="s">
        <v>64</v>
      </c>
      <c r="B5285" t="s">
        <v>2</v>
      </c>
      <c r="C5285" t="s">
        <v>4</v>
      </c>
      <c r="D5285" t="s">
        <v>116</v>
      </c>
      <c r="E5285" t="s">
        <v>529</v>
      </c>
      <c r="F5285" t="str">
        <f t="shared" si="411"/>
        <v>天水市学历提升</v>
      </c>
      <c r="G5285" t="s">
        <v>132</v>
      </c>
      <c r="H5285" t="s">
        <v>216</v>
      </c>
      <c r="I5285" t="s">
        <v>70</v>
      </c>
      <c r="J5285">
        <v>47</v>
      </c>
      <c r="K5285">
        <v>0</v>
      </c>
      <c r="L5285" s="13">
        <f>VLOOKUP(C5285,'渗透率、续签率'!B:C,2,0)</f>
        <v>0.54</v>
      </c>
      <c r="M5285" s="6">
        <v>0</v>
      </c>
      <c r="N5285">
        <v>12</v>
      </c>
      <c r="O5285">
        <v>0</v>
      </c>
      <c r="P5285" s="6">
        <v>0</v>
      </c>
      <c r="Q5285" s="13">
        <v>3.9E-2</v>
      </c>
      <c r="R5285" s="13">
        <v>0</v>
      </c>
      <c r="S5285" s="31">
        <v>147</v>
      </c>
      <c r="T5285" s="6">
        <f>VLOOKUP(E5285,'参数设置&amp;汇总'!S:U,3,0)</f>
        <v>0.1</v>
      </c>
      <c r="U5285" s="78">
        <f t="shared" si="410"/>
        <v>1.2000000000000002</v>
      </c>
      <c r="V5285" s="13">
        <v>0.85000000000000009</v>
      </c>
      <c r="W5285" s="78">
        <f t="shared" si="412"/>
        <v>1.411764705882353</v>
      </c>
      <c r="X5285" s="1">
        <f>VLOOKUP(E5285,'渗透率、续签率'!AG:AJ,4,0)</f>
        <v>8942.5</v>
      </c>
      <c r="Y5285" s="1">
        <f t="shared" si="413"/>
        <v>12624.705882352942</v>
      </c>
      <c r="Z5285">
        <v>0</v>
      </c>
      <c r="AA5285" s="89">
        <f t="shared" si="414"/>
        <v>107310</v>
      </c>
      <c r="AH5285" s="37"/>
      <c r="AI5285" s="37"/>
      <c r="AK5285" s="37"/>
    </row>
    <row r="5286" spans="1:37" hidden="1">
      <c r="A5286" t="s">
        <v>64</v>
      </c>
      <c r="B5286" t="s">
        <v>2</v>
      </c>
      <c r="C5286" t="s">
        <v>4</v>
      </c>
      <c r="D5286" t="s">
        <v>116</v>
      </c>
      <c r="E5286" t="s">
        <v>529</v>
      </c>
      <c r="F5286" t="str">
        <f t="shared" si="411"/>
        <v>天门市学历提升</v>
      </c>
      <c r="G5286" t="s">
        <v>81</v>
      </c>
      <c r="H5286" t="s">
        <v>217</v>
      </c>
      <c r="I5286" t="s">
        <v>68</v>
      </c>
      <c r="J5286">
        <v>10</v>
      </c>
      <c r="K5286">
        <v>1</v>
      </c>
      <c r="L5286" s="13">
        <f>VLOOKUP(C5286,'渗透率、续签率'!B:C,2,0)</f>
        <v>0.54</v>
      </c>
      <c r="M5286" s="6">
        <v>0.1</v>
      </c>
      <c r="N5286">
        <v>0</v>
      </c>
      <c r="O5286">
        <v>0</v>
      </c>
      <c r="P5286" s="6">
        <v>0</v>
      </c>
      <c r="Q5286" s="13">
        <v>0.17</v>
      </c>
      <c r="R5286" s="13">
        <v>0</v>
      </c>
      <c r="S5286" s="31">
        <v>16</v>
      </c>
      <c r="T5286" s="6">
        <f>VLOOKUP(E5286,'参数设置&amp;汇总'!S:U,3,0)</f>
        <v>0.1</v>
      </c>
      <c r="U5286" s="78">
        <f t="shared" si="410"/>
        <v>0</v>
      </c>
      <c r="V5286" s="13">
        <v>0.85000000000000009</v>
      </c>
      <c r="W5286" s="78">
        <f t="shared" si="412"/>
        <v>0</v>
      </c>
      <c r="X5286" s="1">
        <f>VLOOKUP(E5286,'渗透率、续签率'!AG:AJ,4,0)</f>
        <v>8942.5</v>
      </c>
      <c r="Y5286" s="1">
        <f t="shared" si="413"/>
        <v>0</v>
      </c>
      <c r="Z5286">
        <v>0</v>
      </c>
      <c r="AA5286" s="89">
        <f t="shared" si="414"/>
        <v>0</v>
      </c>
      <c r="AH5286" s="37"/>
      <c r="AI5286" s="37"/>
      <c r="AK5286" s="37"/>
    </row>
    <row r="5287" spans="1:37" hidden="1">
      <c r="A5287" t="s">
        <v>64</v>
      </c>
      <c r="B5287" t="s">
        <v>2</v>
      </c>
      <c r="C5287" t="s">
        <v>4</v>
      </c>
      <c r="D5287" t="s">
        <v>116</v>
      </c>
      <c r="E5287" t="s">
        <v>529</v>
      </c>
      <c r="F5287" t="str">
        <f t="shared" si="411"/>
        <v>太原市学历提升</v>
      </c>
      <c r="G5287" t="s">
        <v>134</v>
      </c>
      <c r="H5287" t="s">
        <v>218</v>
      </c>
      <c r="I5287" t="s">
        <v>70</v>
      </c>
      <c r="J5287">
        <v>524</v>
      </c>
      <c r="K5287">
        <v>34</v>
      </c>
      <c r="L5287" s="13">
        <f>VLOOKUP(C5287,'渗透率、续签率'!B:C,2,0)</f>
        <v>0.54</v>
      </c>
      <c r="M5287" s="6">
        <v>0.06</v>
      </c>
      <c r="N5287">
        <v>192</v>
      </c>
      <c r="O5287">
        <v>31</v>
      </c>
      <c r="P5287" s="6">
        <v>0.16</v>
      </c>
      <c r="Q5287" s="13">
        <v>0.42699999999999999</v>
      </c>
      <c r="R5287" s="13">
        <v>0.31900000000000001</v>
      </c>
      <c r="S5287" s="31">
        <v>4186</v>
      </c>
      <c r="T5287" s="6">
        <f>VLOOKUP(E5287,'参数设置&amp;汇总'!S:U,3,0)</f>
        <v>0.1</v>
      </c>
      <c r="U5287" s="78">
        <f t="shared" si="410"/>
        <v>31</v>
      </c>
      <c r="V5287" s="13">
        <v>0.85000000000000009</v>
      </c>
      <c r="W5287" s="78">
        <f t="shared" si="412"/>
        <v>16.776470588235291</v>
      </c>
      <c r="X5287" s="1">
        <f>VLOOKUP(E5287,'渗透率、续签率'!AG:AJ,4,0)</f>
        <v>8942.5</v>
      </c>
      <c r="Y5287" s="1">
        <f t="shared" si="413"/>
        <v>150023.5882352941</v>
      </c>
      <c r="Z5287">
        <v>40</v>
      </c>
      <c r="AA5287" s="89">
        <f t="shared" si="414"/>
        <v>1716960</v>
      </c>
      <c r="AH5287" s="37"/>
      <c r="AI5287" s="37"/>
      <c r="AK5287" s="37"/>
    </row>
    <row r="5288" spans="1:37" hidden="1">
      <c r="A5288" t="s">
        <v>64</v>
      </c>
      <c r="B5288" t="s">
        <v>2</v>
      </c>
      <c r="C5288" t="s">
        <v>4</v>
      </c>
      <c r="D5288" t="s">
        <v>116</v>
      </c>
      <c r="E5288" t="s">
        <v>529</v>
      </c>
      <c r="F5288" t="str">
        <f t="shared" si="411"/>
        <v>威海市学历提升</v>
      </c>
      <c r="G5288" t="s">
        <v>103</v>
      </c>
      <c r="H5288" t="s">
        <v>219</v>
      </c>
      <c r="I5288" t="s">
        <v>70</v>
      </c>
      <c r="J5288">
        <v>108</v>
      </c>
      <c r="K5288">
        <v>1</v>
      </c>
      <c r="L5288" s="13">
        <f>VLOOKUP(C5288,'渗透率、续签率'!B:C,2,0)</f>
        <v>0.54</v>
      </c>
      <c r="M5288" s="6">
        <v>0.01</v>
      </c>
      <c r="N5288">
        <v>12</v>
      </c>
      <c r="O5288">
        <v>1</v>
      </c>
      <c r="P5288" s="6">
        <v>0.08</v>
      </c>
      <c r="Q5288" s="13">
        <v>4.9000000000000002E-2</v>
      </c>
      <c r="R5288" s="13">
        <v>0</v>
      </c>
      <c r="S5288" s="31">
        <v>270</v>
      </c>
      <c r="T5288" s="6">
        <f>VLOOKUP(E5288,'参数设置&amp;汇总'!S:U,3,0)</f>
        <v>0.1</v>
      </c>
      <c r="U5288" s="78">
        <f t="shared" si="410"/>
        <v>1.2000000000000002</v>
      </c>
      <c r="V5288" s="13">
        <v>0.85000000000000009</v>
      </c>
      <c r="W5288" s="78">
        <f t="shared" si="412"/>
        <v>0.77647058823529425</v>
      </c>
      <c r="X5288" s="1">
        <f>VLOOKUP(E5288,'渗透率、续签率'!AG:AJ,4,0)</f>
        <v>8942.5</v>
      </c>
      <c r="Y5288" s="1">
        <f t="shared" si="413"/>
        <v>6943.5882352941189</v>
      </c>
      <c r="Z5288">
        <v>0</v>
      </c>
      <c r="AA5288" s="89">
        <f t="shared" si="414"/>
        <v>107310</v>
      </c>
      <c r="AH5288" s="37"/>
      <c r="AI5288" s="37"/>
      <c r="AK5288" s="37"/>
    </row>
    <row r="5289" spans="1:37" hidden="1">
      <c r="A5289" t="s">
        <v>64</v>
      </c>
      <c r="B5289" t="s">
        <v>2</v>
      </c>
      <c r="C5289" t="s">
        <v>4</v>
      </c>
      <c r="D5289" t="s">
        <v>116</v>
      </c>
      <c r="E5289" t="s">
        <v>529</v>
      </c>
      <c r="F5289" t="str">
        <f t="shared" si="411"/>
        <v>娄底市学历提升</v>
      </c>
      <c r="G5289" t="s">
        <v>113</v>
      </c>
      <c r="H5289" t="s">
        <v>220</v>
      </c>
      <c r="I5289" t="s">
        <v>68</v>
      </c>
      <c r="J5289">
        <v>65</v>
      </c>
      <c r="K5289">
        <v>0</v>
      </c>
      <c r="L5289" s="13">
        <f>VLOOKUP(C5289,'渗透率、续签率'!B:C,2,0)</f>
        <v>0.54</v>
      </c>
      <c r="M5289" s="6">
        <v>0</v>
      </c>
      <c r="N5289">
        <v>3</v>
      </c>
      <c r="O5289">
        <v>0</v>
      </c>
      <c r="P5289" s="6">
        <v>0</v>
      </c>
      <c r="Q5289" s="13">
        <v>0</v>
      </c>
      <c r="R5289" s="13">
        <v>0</v>
      </c>
      <c r="S5289" s="31">
        <v>130</v>
      </c>
      <c r="T5289" s="6">
        <f>VLOOKUP(E5289,'参数设置&amp;汇总'!S:U,3,0)</f>
        <v>0.1</v>
      </c>
      <c r="U5289" s="78">
        <f t="shared" si="410"/>
        <v>0.30000000000000004</v>
      </c>
      <c r="V5289" s="13">
        <v>0.85000000000000009</v>
      </c>
      <c r="W5289" s="78">
        <f t="shared" si="412"/>
        <v>0.35294117647058826</v>
      </c>
      <c r="X5289" s="1">
        <f>VLOOKUP(E5289,'渗透率、续签率'!AG:AJ,4,0)</f>
        <v>8942.5</v>
      </c>
      <c r="Y5289" s="1">
        <f t="shared" si="413"/>
        <v>3156.1764705882356</v>
      </c>
      <c r="Z5289">
        <v>0</v>
      </c>
      <c r="AA5289" s="89">
        <f t="shared" si="414"/>
        <v>26827.5</v>
      </c>
      <c r="AH5289" s="37"/>
      <c r="AI5289" s="37"/>
      <c r="AK5289" s="37"/>
    </row>
    <row r="5290" spans="1:37" hidden="1">
      <c r="A5290" t="s">
        <v>64</v>
      </c>
      <c r="B5290" t="s">
        <v>2</v>
      </c>
      <c r="C5290" t="s">
        <v>4</v>
      </c>
      <c r="D5290" t="s">
        <v>116</v>
      </c>
      <c r="E5290" t="s">
        <v>529</v>
      </c>
      <c r="F5290" t="str">
        <f t="shared" si="411"/>
        <v>孝感市学历提升</v>
      </c>
      <c r="G5290" t="s">
        <v>81</v>
      </c>
      <c r="H5290" t="s">
        <v>221</v>
      </c>
      <c r="I5290" t="s">
        <v>68</v>
      </c>
      <c r="J5290">
        <v>48</v>
      </c>
      <c r="K5290">
        <v>0</v>
      </c>
      <c r="L5290" s="13">
        <f>VLOOKUP(C5290,'渗透率、续签率'!B:C,2,0)</f>
        <v>0.54</v>
      </c>
      <c r="M5290" s="6">
        <v>0</v>
      </c>
      <c r="N5290">
        <v>8</v>
      </c>
      <c r="O5290">
        <v>0</v>
      </c>
      <c r="P5290" s="6">
        <v>0</v>
      </c>
      <c r="Q5290" s="13">
        <v>0</v>
      </c>
      <c r="R5290" s="13">
        <v>0</v>
      </c>
      <c r="S5290" s="31">
        <v>111</v>
      </c>
      <c r="T5290" s="6">
        <f>VLOOKUP(E5290,'参数设置&amp;汇总'!S:U,3,0)</f>
        <v>0.1</v>
      </c>
      <c r="U5290" s="78">
        <f t="shared" si="410"/>
        <v>0.8</v>
      </c>
      <c r="V5290" s="13">
        <v>0.85000000000000009</v>
      </c>
      <c r="W5290" s="78">
        <f t="shared" si="412"/>
        <v>0.94117647058823528</v>
      </c>
      <c r="X5290" s="1">
        <f>VLOOKUP(E5290,'渗透率、续签率'!AG:AJ,4,0)</f>
        <v>8942.5</v>
      </c>
      <c r="Y5290" s="1">
        <f t="shared" si="413"/>
        <v>8416.4705882352937</v>
      </c>
      <c r="Z5290">
        <v>0</v>
      </c>
      <c r="AA5290" s="89">
        <f t="shared" si="414"/>
        <v>71540</v>
      </c>
      <c r="AH5290" s="37"/>
      <c r="AI5290" s="37"/>
      <c r="AK5290" s="37"/>
    </row>
    <row r="5291" spans="1:37" hidden="1">
      <c r="A5291" t="s">
        <v>64</v>
      </c>
      <c r="B5291" t="s">
        <v>2</v>
      </c>
      <c r="C5291" t="s">
        <v>4</v>
      </c>
      <c r="D5291" t="s">
        <v>116</v>
      </c>
      <c r="E5291" t="s">
        <v>529</v>
      </c>
      <c r="F5291" t="str">
        <f t="shared" si="411"/>
        <v>宁德市学历提升</v>
      </c>
      <c r="G5291" t="s">
        <v>92</v>
      </c>
      <c r="H5291" t="s">
        <v>222</v>
      </c>
      <c r="I5291" t="s">
        <v>68</v>
      </c>
      <c r="J5291">
        <v>38</v>
      </c>
      <c r="K5291">
        <v>1</v>
      </c>
      <c r="L5291" s="13">
        <f>VLOOKUP(C5291,'渗透率、续签率'!B:C,2,0)</f>
        <v>0.54</v>
      </c>
      <c r="M5291" s="6">
        <v>0.03</v>
      </c>
      <c r="N5291">
        <v>7</v>
      </c>
      <c r="O5291">
        <v>0</v>
      </c>
      <c r="P5291" s="6">
        <v>0</v>
      </c>
      <c r="Q5291" s="13">
        <v>5.3999999999999999E-2</v>
      </c>
      <c r="R5291" s="13">
        <v>0</v>
      </c>
      <c r="S5291" s="31">
        <v>116</v>
      </c>
      <c r="T5291" s="6">
        <f>VLOOKUP(E5291,'参数设置&amp;汇总'!S:U,3,0)</f>
        <v>0.1</v>
      </c>
      <c r="U5291" s="78">
        <f t="shared" si="410"/>
        <v>0.70000000000000007</v>
      </c>
      <c r="V5291" s="13">
        <v>0.85000000000000009</v>
      </c>
      <c r="W5291" s="78">
        <f t="shared" si="412"/>
        <v>0.82352941176470584</v>
      </c>
      <c r="X5291" s="1">
        <f>VLOOKUP(E5291,'渗透率、续签率'!AG:AJ,4,0)</f>
        <v>8942.5</v>
      </c>
      <c r="Y5291" s="1">
        <f t="shared" si="413"/>
        <v>7364.411764705882</v>
      </c>
      <c r="Z5291">
        <v>0</v>
      </c>
      <c r="AA5291" s="89">
        <f t="shared" si="414"/>
        <v>62597.5</v>
      </c>
      <c r="AH5291" s="37"/>
      <c r="AI5291" s="37"/>
      <c r="AK5291" s="37"/>
    </row>
    <row r="5292" spans="1:37" hidden="1">
      <c r="A5292" t="s">
        <v>64</v>
      </c>
      <c r="B5292" t="s">
        <v>2</v>
      </c>
      <c r="C5292" t="s">
        <v>4</v>
      </c>
      <c r="D5292" t="s">
        <v>116</v>
      </c>
      <c r="E5292" t="s">
        <v>529</v>
      </c>
      <c r="F5292" t="str">
        <f t="shared" si="411"/>
        <v>安庆市学历提升</v>
      </c>
      <c r="G5292" t="s">
        <v>94</v>
      </c>
      <c r="H5292" t="s">
        <v>223</v>
      </c>
      <c r="I5292" t="s">
        <v>68</v>
      </c>
      <c r="J5292">
        <v>169</v>
      </c>
      <c r="K5292">
        <v>0</v>
      </c>
      <c r="L5292" s="13">
        <f>VLOOKUP(C5292,'渗透率、续签率'!B:C,2,0)</f>
        <v>0.54</v>
      </c>
      <c r="M5292" s="6">
        <v>0</v>
      </c>
      <c r="N5292">
        <v>13</v>
      </c>
      <c r="O5292">
        <v>0</v>
      </c>
      <c r="P5292" s="6">
        <v>0</v>
      </c>
      <c r="Q5292" s="13">
        <v>0</v>
      </c>
      <c r="R5292" s="13">
        <v>0</v>
      </c>
      <c r="S5292" s="31">
        <v>394</v>
      </c>
      <c r="T5292" s="6">
        <f>VLOOKUP(E5292,'参数设置&amp;汇总'!S:U,3,0)</f>
        <v>0.1</v>
      </c>
      <c r="U5292" s="78">
        <f t="shared" si="410"/>
        <v>1.3</v>
      </c>
      <c r="V5292" s="13">
        <v>0.85000000000000009</v>
      </c>
      <c r="W5292" s="78">
        <f t="shared" si="412"/>
        <v>1.5294117647058822</v>
      </c>
      <c r="X5292" s="1">
        <f>VLOOKUP(E5292,'渗透率、续签率'!AG:AJ,4,0)</f>
        <v>8942.5</v>
      </c>
      <c r="Y5292" s="1">
        <f t="shared" si="413"/>
        <v>13676.764705882351</v>
      </c>
      <c r="Z5292">
        <v>14</v>
      </c>
      <c r="AA5292" s="89">
        <f t="shared" si="414"/>
        <v>116252.5</v>
      </c>
      <c r="AH5292" s="37"/>
      <c r="AI5292" s="37"/>
      <c r="AJ5292" s="1"/>
    </row>
    <row r="5293" spans="1:37" hidden="1">
      <c r="A5293" t="s">
        <v>64</v>
      </c>
      <c r="B5293" t="s">
        <v>2</v>
      </c>
      <c r="C5293" t="s">
        <v>4</v>
      </c>
      <c r="D5293" t="s">
        <v>116</v>
      </c>
      <c r="E5293" t="s">
        <v>529</v>
      </c>
      <c r="F5293" t="str">
        <f t="shared" si="411"/>
        <v>安康市学历提升</v>
      </c>
      <c r="G5293" t="s">
        <v>108</v>
      </c>
      <c r="H5293" t="s">
        <v>224</v>
      </c>
      <c r="I5293" t="s">
        <v>70</v>
      </c>
      <c r="J5293">
        <v>40</v>
      </c>
      <c r="K5293">
        <v>1</v>
      </c>
      <c r="L5293" s="13">
        <f>VLOOKUP(C5293,'渗透率、续签率'!B:C,2,0)</f>
        <v>0.54</v>
      </c>
      <c r="M5293" s="6">
        <v>0.03</v>
      </c>
      <c r="N5293">
        <v>15</v>
      </c>
      <c r="O5293">
        <v>1</v>
      </c>
      <c r="P5293" s="6">
        <v>7.0000000000000007E-2</v>
      </c>
      <c r="Q5293" s="13">
        <v>4.2000000000000003E-2</v>
      </c>
      <c r="R5293" s="13">
        <v>0</v>
      </c>
      <c r="S5293" s="31">
        <v>165</v>
      </c>
      <c r="T5293" s="6">
        <f>VLOOKUP(E5293,'参数设置&amp;汇总'!S:U,3,0)</f>
        <v>0.1</v>
      </c>
      <c r="U5293" s="78">
        <f t="shared" si="410"/>
        <v>1.5</v>
      </c>
      <c r="V5293" s="13">
        <v>0.85000000000000009</v>
      </c>
      <c r="W5293" s="78">
        <f t="shared" si="412"/>
        <v>1.1294117647058821</v>
      </c>
      <c r="X5293" s="1">
        <f>VLOOKUP(E5293,'渗透率、续签率'!AG:AJ,4,0)</f>
        <v>8942.5</v>
      </c>
      <c r="Y5293" s="1">
        <f t="shared" si="413"/>
        <v>10099.764705882351</v>
      </c>
      <c r="Z5293">
        <v>2</v>
      </c>
      <c r="AA5293" s="89">
        <f t="shared" si="414"/>
        <v>134137.5</v>
      </c>
      <c r="AK5293" s="37"/>
    </row>
    <row r="5294" spans="1:37" hidden="1">
      <c r="A5294" t="s">
        <v>64</v>
      </c>
      <c r="B5294" t="s">
        <v>2</v>
      </c>
      <c r="C5294" t="s">
        <v>4</v>
      </c>
      <c r="D5294" t="s">
        <v>116</v>
      </c>
      <c r="E5294" t="s">
        <v>529</v>
      </c>
      <c r="F5294" t="str">
        <f t="shared" si="411"/>
        <v>安阳市学历提升</v>
      </c>
      <c r="G5294" t="s">
        <v>110</v>
      </c>
      <c r="H5294" t="s">
        <v>225</v>
      </c>
      <c r="I5294" t="s">
        <v>70</v>
      </c>
      <c r="J5294">
        <v>374</v>
      </c>
      <c r="K5294">
        <v>1</v>
      </c>
      <c r="L5294" s="13">
        <f>VLOOKUP(C5294,'渗透率、续签率'!B:C,2,0)</f>
        <v>0.54</v>
      </c>
      <c r="M5294" s="6">
        <v>0</v>
      </c>
      <c r="N5294">
        <v>62</v>
      </c>
      <c r="O5294">
        <v>1</v>
      </c>
      <c r="P5294" s="6">
        <v>0.02</v>
      </c>
      <c r="Q5294" s="13">
        <v>1.9E-2</v>
      </c>
      <c r="R5294" s="13">
        <v>0</v>
      </c>
      <c r="S5294" s="31">
        <v>1151</v>
      </c>
      <c r="T5294" s="6">
        <f>VLOOKUP(E5294,'参数设置&amp;汇总'!S:U,3,0)</f>
        <v>0.1</v>
      </c>
      <c r="U5294" s="78">
        <f t="shared" si="410"/>
        <v>6.2</v>
      </c>
      <c r="V5294" s="13">
        <v>0.85000000000000009</v>
      </c>
      <c r="W5294" s="78">
        <f t="shared" si="412"/>
        <v>6.6588235294117641</v>
      </c>
      <c r="X5294" s="1">
        <f>VLOOKUP(E5294,'渗透率、续签率'!AG:AJ,4,0)</f>
        <v>8942.5</v>
      </c>
      <c r="Y5294" s="1">
        <f t="shared" si="413"/>
        <v>59546.529411764699</v>
      </c>
      <c r="Z5294">
        <v>18</v>
      </c>
      <c r="AA5294" s="89">
        <f t="shared" si="414"/>
        <v>554435</v>
      </c>
      <c r="AH5294" s="37"/>
      <c r="AI5294" s="37"/>
      <c r="AJ5294" s="1"/>
      <c r="AK5294" s="37"/>
    </row>
    <row r="5295" spans="1:37" hidden="1">
      <c r="A5295" t="s">
        <v>64</v>
      </c>
      <c r="B5295" t="s">
        <v>2</v>
      </c>
      <c r="C5295" t="s">
        <v>4</v>
      </c>
      <c r="D5295" t="s">
        <v>116</v>
      </c>
      <c r="E5295" t="s">
        <v>529</v>
      </c>
      <c r="F5295" t="str">
        <f t="shared" si="411"/>
        <v>安顺市学历提升</v>
      </c>
      <c r="G5295" t="s">
        <v>167</v>
      </c>
      <c r="H5295" t="s">
        <v>226</v>
      </c>
      <c r="I5295" t="s">
        <v>70</v>
      </c>
      <c r="J5295">
        <v>36</v>
      </c>
      <c r="K5295">
        <v>0</v>
      </c>
      <c r="L5295" s="13">
        <f>VLOOKUP(C5295,'渗透率、续签率'!B:C,2,0)</f>
        <v>0.54</v>
      </c>
      <c r="M5295" s="6">
        <v>0</v>
      </c>
      <c r="N5295">
        <v>1</v>
      </c>
      <c r="O5295">
        <v>0</v>
      </c>
      <c r="P5295" s="6">
        <v>0</v>
      </c>
      <c r="Q5295" s="13">
        <v>0.11</v>
      </c>
      <c r="R5295" s="13">
        <v>0</v>
      </c>
      <c r="S5295" s="31">
        <v>69</v>
      </c>
      <c r="T5295" s="6">
        <f>VLOOKUP(E5295,'参数设置&amp;汇总'!S:U,3,0)</f>
        <v>0.1</v>
      </c>
      <c r="U5295" s="78">
        <f t="shared" si="410"/>
        <v>0.1</v>
      </c>
      <c r="V5295" s="13">
        <v>0.85000000000000009</v>
      </c>
      <c r="W5295" s="78">
        <f t="shared" si="412"/>
        <v>0.11764705882352941</v>
      </c>
      <c r="X5295" s="1">
        <f>VLOOKUP(E5295,'渗透率、续签率'!AG:AJ,4,0)</f>
        <v>8942.5</v>
      </c>
      <c r="Y5295" s="1">
        <f t="shared" si="413"/>
        <v>1052.0588235294117</v>
      </c>
      <c r="Z5295">
        <v>1</v>
      </c>
      <c r="AA5295" s="89">
        <f t="shared" si="414"/>
        <v>8942.5</v>
      </c>
      <c r="AH5295" s="37"/>
      <c r="AI5295" s="37"/>
      <c r="AJ5295" s="1"/>
      <c r="AK5295" s="37"/>
    </row>
    <row r="5296" spans="1:37" hidden="1">
      <c r="A5296" t="s">
        <v>64</v>
      </c>
      <c r="B5296" t="s">
        <v>2</v>
      </c>
      <c r="C5296" t="s">
        <v>4</v>
      </c>
      <c r="D5296" t="s">
        <v>116</v>
      </c>
      <c r="E5296" t="s">
        <v>529</v>
      </c>
      <c r="F5296" t="str">
        <f t="shared" si="411"/>
        <v>定安县学历提升</v>
      </c>
      <c r="G5296" t="s">
        <v>120</v>
      </c>
      <c r="H5296" t="s">
        <v>227</v>
      </c>
      <c r="I5296" t="s">
        <v>68</v>
      </c>
      <c r="J5296">
        <v>2</v>
      </c>
      <c r="K5296">
        <v>0</v>
      </c>
      <c r="L5296" s="13">
        <f>VLOOKUP(C5296,'渗透率、续签率'!B:C,2,0)</f>
        <v>0.54</v>
      </c>
      <c r="M5296" s="6">
        <v>0</v>
      </c>
      <c r="N5296">
        <v>0</v>
      </c>
      <c r="O5296">
        <v>0</v>
      </c>
      <c r="P5296" s="6">
        <v>0</v>
      </c>
      <c r="Q5296" s="13">
        <v>0</v>
      </c>
      <c r="R5296" s="13">
        <v>0</v>
      </c>
      <c r="S5296" s="31">
        <v>3</v>
      </c>
      <c r="T5296" s="6">
        <f>VLOOKUP(E5296,'参数设置&amp;汇总'!S:U,3,0)</f>
        <v>0.1</v>
      </c>
      <c r="U5296" s="78">
        <f t="shared" si="410"/>
        <v>0</v>
      </c>
      <c r="V5296" s="13">
        <v>0.85000000000000009</v>
      </c>
      <c r="W5296" s="78">
        <f t="shared" si="412"/>
        <v>0</v>
      </c>
      <c r="X5296" s="1">
        <f>VLOOKUP(E5296,'渗透率、续签率'!AG:AJ,4,0)</f>
        <v>8942.5</v>
      </c>
      <c r="Y5296" s="1">
        <f t="shared" si="413"/>
        <v>0</v>
      </c>
      <c r="Z5296">
        <v>0</v>
      </c>
      <c r="AA5296" s="89">
        <f t="shared" si="414"/>
        <v>0</v>
      </c>
      <c r="AH5296" s="37"/>
      <c r="AI5296" s="37"/>
      <c r="AK5296" s="37"/>
    </row>
    <row r="5297" spans="1:37" hidden="1">
      <c r="A5297" t="s">
        <v>64</v>
      </c>
      <c r="B5297" t="s">
        <v>2</v>
      </c>
      <c r="C5297" t="s">
        <v>4</v>
      </c>
      <c r="D5297" t="s">
        <v>116</v>
      </c>
      <c r="E5297" t="s">
        <v>529</v>
      </c>
      <c r="F5297" t="str">
        <f t="shared" si="411"/>
        <v>定西市学历提升</v>
      </c>
      <c r="G5297" t="s">
        <v>132</v>
      </c>
      <c r="H5297" t="s">
        <v>228</v>
      </c>
      <c r="I5297" t="s">
        <v>70</v>
      </c>
      <c r="J5297">
        <v>53</v>
      </c>
      <c r="K5297">
        <v>0</v>
      </c>
      <c r="L5297" s="13">
        <f>VLOOKUP(C5297,'渗透率、续签率'!B:C,2,0)</f>
        <v>0.54</v>
      </c>
      <c r="M5297" s="6">
        <v>0</v>
      </c>
      <c r="N5297">
        <v>9</v>
      </c>
      <c r="O5297">
        <v>0</v>
      </c>
      <c r="P5297" s="6">
        <v>0</v>
      </c>
      <c r="Q5297" s="13">
        <v>0</v>
      </c>
      <c r="R5297" s="13">
        <v>0</v>
      </c>
      <c r="S5297" s="31">
        <v>154</v>
      </c>
      <c r="T5297" s="6">
        <f>VLOOKUP(E5297,'参数设置&amp;汇总'!S:U,3,0)</f>
        <v>0.1</v>
      </c>
      <c r="U5297" s="78">
        <f t="shared" si="410"/>
        <v>0.9</v>
      </c>
      <c r="V5297" s="13">
        <v>0.85000000000000009</v>
      </c>
      <c r="W5297" s="78">
        <f t="shared" si="412"/>
        <v>1.0588235294117647</v>
      </c>
      <c r="X5297" s="1">
        <f>VLOOKUP(E5297,'渗透率、续签率'!AG:AJ,4,0)</f>
        <v>8942.5</v>
      </c>
      <c r="Y5297" s="1">
        <f t="shared" si="413"/>
        <v>9468.5294117647063</v>
      </c>
      <c r="Z5297">
        <v>2</v>
      </c>
      <c r="AA5297" s="89">
        <f t="shared" si="414"/>
        <v>80482.5</v>
      </c>
      <c r="AH5297" s="37"/>
      <c r="AI5297" s="37"/>
      <c r="AK5297" s="37"/>
    </row>
    <row r="5298" spans="1:37" hidden="1">
      <c r="A5298" t="s">
        <v>64</v>
      </c>
      <c r="B5298" t="s">
        <v>2</v>
      </c>
      <c r="C5298" t="s">
        <v>4</v>
      </c>
      <c r="D5298" t="s">
        <v>116</v>
      </c>
      <c r="E5298" t="s">
        <v>529</v>
      </c>
      <c r="F5298" t="str">
        <f t="shared" si="411"/>
        <v>宜宾市学历提升</v>
      </c>
      <c r="G5298" t="s">
        <v>77</v>
      </c>
      <c r="H5298" t="s">
        <v>229</v>
      </c>
      <c r="I5298" t="s">
        <v>70</v>
      </c>
      <c r="J5298">
        <v>59</v>
      </c>
      <c r="K5298">
        <v>2</v>
      </c>
      <c r="L5298" s="13">
        <f>VLOOKUP(C5298,'渗透率、续签率'!B:C,2,0)</f>
        <v>0.54</v>
      </c>
      <c r="M5298" s="6">
        <v>0.03</v>
      </c>
      <c r="N5298">
        <v>16</v>
      </c>
      <c r="O5298">
        <v>2</v>
      </c>
      <c r="P5298" s="6">
        <v>0.13</v>
      </c>
      <c r="Q5298" s="13">
        <v>0.23200000000000001</v>
      </c>
      <c r="R5298" s="13">
        <v>0.151</v>
      </c>
      <c r="S5298" s="31">
        <v>285</v>
      </c>
      <c r="T5298" s="6">
        <f>VLOOKUP(E5298,'参数设置&amp;汇总'!S:U,3,0)</f>
        <v>0.1</v>
      </c>
      <c r="U5298" s="78">
        <f t="shared" si="410"/>
        <v>2</v>
      </c>
      <c r="V5298" s="13">
        <v>0.85000000000000009</v>
      </c>
      <c r="W5298" s="78">
        <f t="shared" si="412"/>
        <v>1.0823529411764703</v>
      </c>
      <c r="X5298" s="1">
        <f>VLOOKUP(E5298,'渗透率、续签率'!AG:AJ,4,0)</f>
        <v>8942.5</v>
      </c>
      <c r="Y5298" s="1">
        <f t="shared" si="413"/>
        <v>9678.9411764705856</v>
      </c>
      <c r="Z5298">
        <v>6</v>
      </c>
      <c r="AA5298" s="89">
        <f t="shared" si="414"/>
        <v>143080</v>
      </c>
      <c r="AH5298" s="37"/>
      <c r="AI5298" s="37"/>
      <c r="AK5298" s="37"/>
    </row>
    <row r="5299" spans="1:37" hidden="1">
      <c r="A5299" t="s">
        <v>64</v>
      </c>
      <c r="B5299" t="s">
        <v>2</v>
      </c>
      <c r="C5299" t="s">
        <v>4</v>
      </c>
      <c r="D5299" t="s">
        <v>116</v>
      </c>
      <c r="E5299" t="s">
        <v>529</v>
      </c>
      <c r="F5299" t="str">
        <f t="shared" si="411"/>
        <v>宜昌市学历提升</v>
      </c>
      <c r="G5299" t="s">
        <v>81</v>
      </c>
      <c r="H5299" t="s">
        <v>230</v>
      </c>
      <c r="I5299" t="s">
        <v>68</v>
      </c>
      <c r="J5299">
        <v>56</v>
      </c>
      <c r="K5299">
        <v>2</v>
      </c>
      <c r="L5299" s="13">
        <f>VLOOKUP(C5299,'渗透率、续签率'!B:C,2,0)</f>
        <v>0.54</v>
      </c>
      <c r="M5299" s="6">
        <v>0.04</v>
      </c>
      <c r="N5299">
        <v>12</v>
      </c>
      <c r="O5299">
        <v>1</v>
      </c>
      <c r="P5299" s="6">
        <v>0.08</v>
      </c>
      <c r="Q5299" s="13">
        <v>9.5000000000000001E-2</v>
      </c>
      <c r="R5299" s="13">
        <v>2.8000000000000001E-2</v>
      </c>
      <c r="S5299" s="31">
        <v>212</v>
      </c>
      <c r="T5299" s="6">
        <f>VLOOKUP(E5299,'参数设置&amp;汇总'!S:U,3,0)</f>
        <v>0.1</v>
      </c>
      <c r="U5299" s="78">
        <f t="shared" si="410"/>
        <v>1.2000000000000002</v>
      </c>
      <c r="V5299" s="13">
        <v>0.85000000000000009</v>
      </c>
      <c r="W5299" s="78">
        <f t="shared" si="412"/>
        <v>0.77647058823529425</v>
      </c>
      <c r="X5299" s="1">
        <f>VLOOKUP(E5299,'渗透率、续签率'!AG:AJ,4,0)</f>
        <v>8942.5</v>
      </c>
      <c r="Y5299" s="1">
        <f t="shared" si="413"/>
        <v>6943.5882352941189</v>
      </c>
      <c r="Z5299">
        <v>4</v>
      </c>
      <c r="AA5299" s="89">
        <f t="shared" si="414"/>
        <v>107310</v>
      </c>
      <c r="AH5299" s="37"/>
      <c r="AI5299" s="37"/>
      <c r="AK5299" s="37"/>
    </row>
    <row r="5300" spans="1:37" hidden="1">
      <c r="A5300" t="s">
        <v>64</v>
      </c>
      <c r="B5300" t="s">
        <v>2</v>
      </c>
      <c r="C5300" t="s">
        <v>4</v>
      </c>
      <c r="D5300" t="s">
        <v>116</v>
      </c>
      <c r="E5300" t="s">
        <v>529</v>
      </c>
      <c r="F5300" t="str">
        <f t="shared" si="411"/>
        <v>宜春市学历提升</v>
      </c>
      <c r="G5300" t="s">
        <v>90</v>
      </c>
      <c r="H5300" t="s">
        <v>231</v>
      </c>
      <c r="I5300" t="s">
        <v>68</v>
      </c>
      <c r="J5300">
        <v>124</v>
      </c>
      <c r="K5300">
        <v>0</v>
      </c>
      <c r="L5300" s="13">
        <f>VLOOKUP(C5300,'渗透率、续签率'!B:C,2,0)</f>
        <v>0.54</v>
      </c>
      <c r="M5300" s="6">
        <v>0</v>
      </c>
      <c r="N5300">
        <v>9</v>
      </c>
      <c r="O5300">
        <v>0</v>
      </c>
      <c r="P5300" s="6">
        <v>0</v>
      </c>
      <c r="Q5300" s="13">
        <v>0</v>
      </c>
      <c r="R5300" s="13">
        <v>0</v>
      </c>
      <c r="S5300" s="31">
        <v>270</v>
      </c>
      <c r="T5300" s="6">
        <f>VLOOKUP(E5300,'参数设置&amp;汇总'!S:U,3,0)</f>
        <v>0.1</v>
      </c>
      <c r="U5300" s="78">
        <f t="shared" si="410"/>
        <v>0.9</v>
      </c>
      <c r="V5300" s="13">
        <v>0.85000000000000009</v>
      </c>
      <c r="W5300" s="78">
        <f t="shared" si="412"/>
        <v>1.0588235294117647</v>
      </c>
      <c r="X5300" s="1">
        <f>VLOOKUP(E5300,'渗透率、续签率'!AG:AJ,4,0)</f>
        <v>8942.5</v>
      </c>
      <c r="Y5300" s="1">
        <f t="shared" si="413"/>
        <v>9468.5294117647063</v>
      </c>
      <c r="Z5300">
        <v>6</v>
      </c>
      <c r="AA5300" s="89">
        <f t="shared" si="414"/>
        <v>80482.5</v>
      </c>
      <c r="AH5300" s="37"/>
      <c r="AI5300" s="37"/>
      <c r="AJ5300" s="1"/>
      <c r="AK5300" s="37"/>
    </row>
    <row r="5301" spans="1:37" hidden="1">
      <c r="A5301" t="s">
        <v>64</v>
      </c>
      <c r="B5301" t="s">
        <v>2</v>
      </c>
      <c r="C5301" t="s">
        <v>4</v>
      </c>
      <c r="D5301" t="s">
        <v>116</v>
      </c>
      <c r="E5301" t="s">
        <v>529</v>
      </c>
      <c r="F5301" t="str">
        <f t="shared" si="411"/>
        <v>宝鸡市学历提升</v>
      </c>
      <c r="G5301" t="s">
        <v>108</v>
      </c>
      <c r="H5301" t="s">
        <v>232</v>
      </c>
      <c r="I5301" t="s">
        <v>70</v>
      </c>
      <c r="J5301">
        <v>77</v>
      </c>
      <c r="K5301">
        <v>4</v>
      </c>
      <c r="L5301" s="13">
        <f>VLOOKUP(C5301,'渗透率、续签率'!B:C,2,0)</f>
        <v>0.54</v>
      </c>
      <c r="M5301" s="6">
        <v>0.05</v>
      </c>
      <c r="N5301">
        <v>17</v>
      </c>
      <c r="O5301">
        <v>3</v>
      </c>
      <c r="P5301" s="6">
        <v>0.18</v>
      </c>
      <c r="Q5301" s="13">
        <v>0.22900000000000001</v>
      </c>
      <c r="R5301" s="13">
        <v>0.105</v>
      </c>
      <c r="S5301" s="31">
        <v>320</v>
      </c>
      <c r="T5301" s="6">
        <f>VLOOKUP(E5301,'参数设置&amp;汇总'!S:U,3,0)</f>
        <v>0.1</v>
      </c>
      <c r="U5301" s="78">
        <f t="shared" si="410"/>
        <v>3</v>
      </c>
      <c r="V5301" s="13">
        <v>0.85000000000000009</v>
      </c>
      <c r="W5301" s="78">
        <f t="shared" si="412"/>
        <v>1.6235294117647057</v>
      </c>
      <c r="X5301" s="1">
        <f>VLOOKUP(E5301,'渗透率、续签率'!AG:AJ,4,0)</f>
        <v>8942.5</v>
      </c>
      <c r="Y5301" s="1">
        <f t="shared" si="413"/>
        <v>14518.411764705881</v>
      </c>
      <c r="Z5301">
        <v>7</v>
      </c>
      <c r="AA5301" s="89">
        <f t="shared" si="414"/>
        <v>152022.5</v>
      </c>
      <c r="AH5301" s="37"/>
      <c r="AI5301" s="37"/>
      <c r="AK5301" s="37"/>
    </row>
    <row r="5302" spans="1:37" hidden="1">
      <c r="A5302" t="s">
        <v>64</v>
      </c>
      <c r="B5302" t="s">
        <v>2</v>
      </c>
      <c r="C5302" t="s">
        <v>4</v>
      </c>
      <c r="D5302" t="s">
        <v>116</v>
      </c>
      <c r="E5302" t="s">
        <v>529</v>
      </c>
      <c r="F5302" t="str">
        <f t="shared" si="411"/>
        <v>宣城市学历提升</v>
      </c>
      <c r="G5302" t="s">
        <v>94</v>
      </c>
      <c r="H5302" t="s">
        <v>233</v>
      </c>
      <c r="I5302" t="s">
        <v>68</v>
      </c>
      <c r="J5302">
        <v>51</v>
      </c>
      <c r="K5302">
        <v>0</v>
      </c>
      <c r="L5302" s="13">
        <f>VLOOKUP(C5302,'渗透率、续签率'!B:C,2,0)</f>
        <v>0.54</v>
      </c>
      <c r="M5302" s="6">
        <v>0</v>
      </c>
      <c r="N5302">
        <v>6</v>
      </c>
      <c r="O5302">
        <v>0</v>
      </c>
      <c r="P5302" s="6">
        <v>0</v>
      </c>
      <c r="Q5302" s="13">
        <v>0</v>
      </c>
      <c r="R5302" s="13">
        <v>0</v>
      </c>
      <c r="S5302" s="31">
        <v>151</v>
      </c>
      <c r="T5302" s="6">
        <f>VLOOKUP(E5302,'参数设置&amp;汇总'!S:U,3,0)</f>
        <v>0.1</v>
      </c>
      <c r="U5302" s="78">
        <f t="shared" si="410"/>
        <v>0.60000000000000009</v>
      </c>
      <c r="V5302" s="13">
        <v>0.85000000000000009</v>
      </c>
      <c r="W5302" s="78">
        <f t="shared" si="412"/>
        <v>0.70588235294117652</v>
      </c>
      <c r="X5302" s="1">
        <f>VLOOKUP(E5302,'渗透率、续签率'!AG:AJ,4,0)</f>
        <v>8942.5</v>
      </c>
      <c r="Y5302" s="1">
        <f t="shared" si="413"/>
        <v>6312.3529411764712</v>
      </c>
      <c r="Z5302">
        <v>0</v>
      </c>
      <c r="AA5302" s="89">
        <f t="shared" si="414"/>
        <v>53655</v>
      </c>
      <c r="AH5302" s="37"/>
      <c r="AI5302" s="37"/>
      <c r="AK5302" s="37"/>
    </row>
    <row r="5303" spans="1:37" hidden="1">
      <c r="A5303" t="s">
        <v>64</v>
      </c>
      <c r="B5303" t="s">
        <v>2</v>
      </c>
      <c r="C5303" t="s">
        <v>4</v>
      </c>
      <c r="D5303" t="s">
        <v>116</v>
      </c>
      <c r="E5303" t="s">
        <v>529</v>
      </c>
      <c r="F5303" t="str">
        <f t="shared" si="411"/>
        <v>宿州市学历提升</v>
      </c>
      <c r="G5303" t="s">
        <v>94</v>
      </c>
      <c r="H5303" t="s">
        <v>234</v>
      </c>
      <c r="I5303" t="s">
        <v>68</v>
      </c>
      <c r="J5303">
        <v>182</v>
      </c>
      <c r="K5303">
        <v>0</v>
      </c>
      <c r="L5303" s="13">
        <f>VLOOKUP(C5303,'渗透率、续签率'!B:C,2,0)</f>
        <v>0.54</v>
      </c>
      <c r="M5303" s="6">
        <v>0</v>
      </c>
      <c r="N5303">
        <v>29</v>
      </c>
      <c r="O5303">
        <v>0</v>
      </c>
      <c r="P5303" s="6">
        <v>0</v>
      </c>
      <c r="Q5303" s="13">
        <v>0</v>
      </c>
      <c r="R5303" s="13">
        <v>0</v>
      </c>
      <c r="S5303" s="31">
        <v>478</v>
      </c>
      <c r="T5303" s="6">
        <f>VLOOKUP(E5303,'参数设置&amp;汇总'!S:U,3,0)</f>
        <v>0.1</v>
      </c>
      <c r="U5303" s="78">
        <f t="shared" si="410"/>
        <v>2.9000000000000004</v>
      </c>
      <c r="V5303" s="13">
        <v>0.85000000000000009</v>
      </c>
      <c r="W5303" s="78">
        <f t="shared" si="412"/>
        <v>3.4117647058823528</v>
      </c>
      <c r="X5303" s="1">
        <f>VLOOKUP(E5303,'渗透率、续签率'!AG:AJ,4,0)</f>
        <v>8942.5</v>
      </c>
      <c r="Y5303" s="1">
        <f t="shared" si="413"/>
        <v>30509.705882352941</v>
      </c>
      <c r="Z5303">
        <v>0</v>
      </c>
      <c r="AA5303" s="89">
        <f t="shared" si="414"/>
        <v>259332.5</v>
      </c>
      <c r="AH5303" s="37"/>
      <c r="AI5303" s="37"/>
      <c r="AK5303" s="37"/>
    </row>
    <row r="5304" spans="1:37" hidden="1">
      <c r="A5304" t="s">
        <v>64</v>
      </c>
      <c r="B5304" t="s">
        <v>2</v>
      </c>
      <c r="C5304" t="s">
        <v>4</v>
      </c>
      <c r="D5304" t="s">
        <v>116</v>
      </c>
      <c r="E5304" t="s">
        <v>529</v>
      </c>
      <c r="F5304" t="str">
        <f t="shared" si="411"/>
        <v>宿迁市学历提升</v>
      </c>
      <c r="G5304" t="s">
        <v>73</v>
      </c>
      <c r="H5304" t="s">
        <v>235</v>
      </c>
      <c r="I5304" t="s">
        <v>70</v>
      </c>
      <c r="J5304">
        <v>162</v>
      </c>
      <c r="K5304">
        <v>1</v>
      </c>
      <c r="L5304" s="13">
        <f>VLOOKUP(C5304,'渗透率、续签率'!B:C,2,0)</f>
        <v>0.54</v>
      </c>
      <c r="M5304" s="6">
        <v>0.01</v>
      </c>
      <c r="N5304">
        <v>9</v>
      </c>
      <c r="O5304">
        <v>1</v>
      </c>
      <c r="P5304" s="6">
        <v>0.11</v>
      </c>
      <c r="Q5304" s="13">
        <v>1.7999999999999999E-2</v>
      </c>
      <c r="R5304" s="13">
        <v>0</v>
      </c>
      <c r="S5304" s="31">
        <v>345</v>
      </c>
      <c r="T5304" s="6">
        <f>VLOOKUP(E5304,'参数设置&amp;汇总'!S:U,3,0)</f>
        <v>0.1</v>
      </c>
      <c r="U5304" s="78">
        <f t="shared" si="410"/>
        <v>1</v>
      </c>
      <c r="V5304" s="13">
        <v>0.85000000000000009</v>
      </c>
      <c r="W5304" s="78">
        <f t="shared" si="412"/>
        <v>0.54117647058823515</v>
      </c>
      <c r="X5304" s="1">
        <f>VLOOKUP(E5304,'渗透率、续签率'!AG:AJ,4,0)</f>
        <v>8942.5</v>
      </c>
      <c r="Y5304" s="1">
        <f t="shared" si="413"/>
        <v>4839.4705882352928</v>
      </c>
      <c r="Z5304">
        <v>0</v>
      </c>
      <c r="AA5304" s="89">
        <f t="shared" si="414"/>
        <v>80482.5</v>
      </c>
      <c r="AH5304" s="37"/>
      <c r="AI5304" s="37"/>
      <c r="AK5304" s="37"/>
    </row>
    <row r="5305" spans="1:37" hidden="1">
      <c r="A5305" t="s">
        <v>64</v>
      </c>
      <c r="B5305" t="s">
        <v>2</v>
      </c>
      <c r="C5305" t="s">
        <v>4</v>
      </c>
      <c r="D5305" t="s">
        <v>116</v>
      </c>
      <c r="E5305" t="s">
        <v>529</v>
      </c>
      <c r="F5305" t="str">
        <f t="shared" si="411"/>
        <v>屯昌县学历提升</v>
      </c>
      <c r="G5305" t="s">
        <v>120</v>
      </c>
      <c r="H5305" t="s">
        <v>236</v>
      </c>
      <c r="I5305" t="s">
        <v>68</v>
      </c>
      <c r="J5305">
        <v>1</v>
      </c>
      <c r="K5305">
        <v>0</v>
      </c>
      <c r="L5305" s="13">
        <f>VLOOKUP(C5305,'渗透率、续签率'!B:C,2,0)</f>
        <v>0.54</v>
      </c>
      <c r="M5305" s="6">
        <v>0</v>
      </c>
      <c r="N5305">
        <v>0</v>
      </c>
      <c r="O5305">
        <v>0</v>
      </c>
      <c r="P5305" s="6">
        <v>0</v>
      </c>
      <c r="Q5305" s="13">
        <v>0</v>
      </c>
      <c r="R5305" s="13">
        <v>0</v>
      </c>
      <c r="S5305" s="31">
        <v>1</v>
      </c>
      <c r="T5305" s="6">
        <f>VLOOKUP(E5305,'参数设置&amp;汇总'!S:U,3,0)</f>
        <v>0.1</v>
      </c>
      <c r="U5305" s="78">
        <f t="shared" si="410"/>
        <v>0</v>
      </c>
      <c r="V5305" s="13">
        <v>0.85000000000000009</v>
      </c>
      <c r="W5305" s="78">
        <f t="shared" si="412"/>
        <v>0</v>
      </c>
      <c r="X5305" s="1">
        <f>VLOOKUP(E5305,'渗透率、续签率'!AG:AJ,4,0)</f>
        <v>8942.5</v>
      </c>
      <c r="Y5305" s="1">
        <f t="shared" si="413"/>
        <v>0</v>
      </c>
      <c r="Z5305">
        <v>0</v>
      </c>
      <c r="AA5305" s="89">
        <f t="shared" si="414"/>
        <v>0</v>
      </c>
      <c r="AH5305" s="37"/>
      <c r="AI5305" s="37"/>
      <c r="AK5305" s="37"/>
    </row>
    <row r="5306" spans="1:37" hidden="1">
      <c r="A5306" t="s">
        <v>64</v>
      </c>
      <c r="B5306" t="s">
        <v>2</v>
      </c>
      <c r="C5306" t="s">
        <v>4</v>
      </c>
      <c r="D5306" t="s">
        <v>116</v>
      </c>
      <c r="E5306" t="s">
        <v>529</v>
      </c>
      <c r="F5306" t="str">
        <f t="shared" si="411"/>
        <v>山南市学历提升</v>
      </c>
      <c r="G5306" t="s">
        <v>237</v>
      </c>
      <c r="H5306" t="s">
        <v>238</v>
      </c>
      <c r="I5306" t="s">
        <v>57</v>
      </c>
      <c r="J5306">
        <v>1</v>
      </c>
      <c r="K5306">
        <v>0</v>
      </c>
      <c r="L5306" s="13">
        <f>VLOOKUP(C5306,'渗透率、续签率'!B:C,2,0)</f>
        <v>0.54</v>
      </c>
      <c r="M5306" s="6">
        <v>0</v>
      </c>
      <c r="N5306">
        <v>0</v>
      </c>
      <c r="O5306">
        <v>0</v>
      </c>
      <c r="P5306" s="6">
        <v>0</v>
      </c>
      <c r="Q5306" s="13">
        <v>0</v>
      </c>
      <c r="R5306" s="13">
        <v>0</v>
      </c>
      <c r="S5306" s="31">
        <v>0</v>
      </c>
      <c r="T5306" s="6">
        <f>VLOOKUP(E5306,'参数设置&amp;汇总'!S:U,3,0)</f>
        <v>0.1</v>
      </c>
      <c r="U5306" s="78">
        <f t="shared" si="410"/>
        <v>0</v>
      </c>
      <c r="V5306" s="13">
        <v>0.85000000000000009</v>
      </c>
      <c r="W5306" s="78">
        <f t="shared" si="412"/>
        <v>0</v>
      </c>
      <c r="X5306" s="1">
        <f>VLOOKUP(E5306,'渗透率、续签率'!AG:AJ,4,0)</f>
        <v>8942.5</v>
      </c>
      <c r="Y5306" s="1">
        <f t="shared" si="413"/>
        <v>0</v>
      </c>
      <c r="Z5306">
        <v>0</v>
      </c>
      <c r="AA5306" s="89">
        <f t="shared" si="414"/>
        <v>0</v>
      </c>
      <c r="AH5306" s="37"/>
      <c r="AI5306" s="37"/>
      <c r="AJ5306" s="1"/>
      <c r="AK5306" s="37"/>
    </row>
    <row r="5307" spans="1:37" hidden="1">
      <c r="A5307" t="s">
        <v>64</v>
      </c>
      <c r="B5307" t="s">
        <v>2</v>
      </c>
      <c r="C5307" t="s">
        <v>4</v>
      </c>
      <c r="D5307" t="s">
        <v>116</v>
      </c>
      <c r="E5307" t="s">
        <v>529</v>
      </c>
      <c r="F5307" t="str">
        <f t="shared" si="411"/>
        <v>岳阳市学历提升</v>
      </c>
      <c r="G5307" t="s">
        <v>113</v>
      </c>
      <c r="H5307" t="s">
        <v>239</v>
      </c>
      <c r="I5307" t="s">
        <v>68</v>
      </c>
      <c r="J5307">
        <v>70</v>
      </c>
      <c r="K5307">
        <v>1</v>
      </c>
      <c r="L5307" s="13">
        <f>VLOOKUP(C5307,'渗透率、续签率'!B:C,2,0)</f>
        <v>0.54</v>
      </c>
      <c r="M5307" s="6">
        <v>0.01</v>
      </c>
      <c r="N5307">
        <v>12</v>
      </c>
      <c r="O5307">
        <v>1</v>
      </c>
      <c r="P5307" s="6">
        <v>0.08</v>
      </c>
      <c r="Q5307" s="13">
        <v>4.8000000000000001E-2</v>
      </c>
      <c r="R5307" s="13">
        <v>0</v>
      </c>
      <c r="S5307" s="31">
        <v>189</v>
      </c>
      <c r="T5307" s="6">
        <f>VLOOKUP(E5307,'参数设置&amp;汇总'!S:U,3,0)</f>
        <v>0.1</v>
      </c>
      <c r="U5307" s="78">
        <f t="shared" si="410"/>
        <v>1.2000000000000002</v>
      </c>
      <c r="V5307" s="13">
        <v>0.85000000000000009</v>
      </c>
      <c r="W5307" s="78">
        <f t="shared" si="412"/>
        <v>0.77647058823529425</v>
      </c>
      <c r="X5307" s="1">
        <f>VLOOKUP(E5307,'渗透率、续签率'!AG:AJ,4,0)</f>
        <v>8942.5</v>
      </c>
      <c r="Y5307" s="1">
        <f t="shared" si="413"/>
        <v>6943.5882352941189</v>
      </c>
      <c r="Z5307">
        <v>1</v>
      </c>
      <c r="AA5307" s="89">
        <f t="shared" si="414"/>
        <v>107310</v>
      </c>
      <c r="AH5307" s="37"/>
      <c r="AI5307" s="37"/>
      <c r="AJ5307" s="1"/>
      <c r="AK5307" s="37"/>
    </row>
    <row r="5308" spans="1:37" hidden="1">
      <c r="A5308" t="s">
        <v>64</v>
      </c>
      <c r="B5308" t="s">
        <v>2</v>
      </c>
      <c r="C5308" t="s">
        <v>4</v>
      </c>
      <c r="D5308" t="s">
        <v>116</v>
      </c>
      <c r="E5308" t="s">
        <v>529</v>
      </c>
      <c r="F5308" t="str">
        <f t="shared" si="411"/>
        <v>崇左市学历提升</v>
      </c>
      <c r="G5308" t="s">
        <v>88</v>
      </c>
      <c r="H5308" t="s">
        <v>240</v>
      </c>
      <c r="I5308" t="s">
        <v>68</v>
      </c>
      <c r="J5308">
        <v>20</v>
      </c>
      <c r="K5308">
        <v>0</v>
      </c>
      <c r="L5308" s="13">
        <f>VLOOKUP(C5308,'渗透率、续签率'!B:C,2,0)</f>
        <v>0.54</v>
      </c>
      <c r="M5308" s="6">
        <v>0</v>
      </c>
      <c r="N5308">
        <v>0</v>
      </c>
      <c r="O5308">
        <v>0</v>
      </c>
      <c r="P5308" s="6">
        <v>0</v>
      </c>
      <c r="Q5308" s="13">
        <v>0</v>
      </c>
      <c r="R5308" s="13">
        <v>0</v>
      </c>
      <c r="S5308" s="31">
        <v>29</v>
      </c>
      <c r="T5308" s="6">
        <f>VLOOKUP(E5308,'参数设置&amp;汇总'!S:U,3,0)</f>
        <v>0.1</v>
      </c>
      <c r="U5308" s="78">
        <f t="shared" si="410"/>
        <v>0</v>
      </c>
      <c r="V5308" s="13">
        <v>0.85000000000000009</v>
      </c>
      <c r="W5308" s="78">
        <f t="shared" si="412"/>
        <v>0</v>
      </c>
      <c r="X5308" s="1">
        <f>VLOOKUP(E5308,'渗透率、续签率'!AG:AJ,4,0)</f>
        <v>8942.5</v>
      </c>
      <c r="Y5308" s="1">
        <f t="shared" si="413"/>
        <v>0</v>
      </c>
      <c r="Z5308">
        <v>1</v>
      </c>
      <c r="AA5308" s="89">
        <f t="shared" si="414"/>
        <v>0</v>
      </c>
      <c r="AH5308" s="37"/>
      <c r="AI5308" s="37"/>
      <c r="AK5308" s="37"/>
    </row>
    <row r="5309" spans="1:37" hidden="1">
      <c r="A5309" t="s">
        <v>64</v>
      </c>
      <c r="B5309" t="s">
        <v>2</v>
      </c>
      <c r="C5309" t="s">
        <v>4</v>
      </c>
      <c r="D5309" t="s">
        <v>116</v>
      </c>
      <c r="E5309" t="s">
        <v>529</v>
      </c>
      <c r="F5309" t="str">
        <f t="shared" si="411"/>
        <v>巴中市学历提升</v>
      </c>
      <c r="G5309" t="s">
        <v>77</v>
      </c>
      <c r="H5309" t="s">
        <v>241</v>
      </c>
      <c r="I5309" t="s">
        <v>70</v>
      </c>
      <c r="J5309">
        <v>21</v>
      </c>
      <c r="K5309">
        <v>0</v>
      </c>
      <c r="L5309" s="13">
        <f>VLOOKUP(C5309,'渗透率、续签率'!B:C,2,0)</f>
        <v>0.54</v>
      </c>
      <c r="M5309" s="6">
        <v>0</v>
      </c>
      <c r="N5309">
        <v>3</v>
      </c>
      <c r="O5309">
        <v>0</v>
      </c>
      <c r="P5309" s="6">
        <v>0</v>
      </c>
      <c r="Q5309" s="13">
        <v>0.107</v>
      </c>
      <c r="R5309" s="13">
        <v>0</v>
      </c>
      <c r="S5309" s="31">
        <v>48</v>
      </c>
      <c r="T5309" s="6">
        <f>VLOOKUP(E5309,'参数设置&amp;汇总'!S:U,3,0)</f>
        <v>0.1</v>
      </c>
      <c r="U5309" s="78">
        <f t="shared" si="410"/>
        <v>0.30000000000000004</v>
      </c>
      <c r="V5309" s="13">
        <v>0.85000000000000009</v>
      </c>
      <c r="W5309" s="78">
        <f t="shared" si="412"/>
        <v>0.35294117647058826</v>
      </c>
      <c r="X5309" s="1">
        <f>VLOOKUP(E5309,'渗透率、续签率'!AG:AJ,4,0)</f>
        <v>8942.5</v>
      </c>
      <c r="Y5309" s="1">
        <f t="shared" si="413"/>
        <v>3156.1764705882356</v>
      </c>
      <c r="Z5309">
        <v>3</v>
      </c>
      <c r="AA5309" s="89">
        <f t="shared" si="414"/>
        <v>26827.5</v>
      </c>
      <c r="AH5309" s="37"/>
      <c r="AI5309" s="37"/>
      <c r="AK5309" s="37"/>
    </row>
    <row r="5310" spans="1:37" hidden="1">
      <c r="A5310" t="s">
        <v>64</v>
      </c>
      <c r="B5310" t="s">
        <v>2</v>
      </c>
      <c r="C5310" t="s">
        <v>4</v>
      </c>
      <c r="D5310" t="s">
        <v>116</v>
      </c>
      <c r="E5310" t="s">
        <v>529</v>
      </c>
      <c r="F5310" t="str">
        <f t="shared" si="411"/>
        <v>巴彦淖尔市学历提升</v>
      </c>
      <c r="G5310" t="s">
        <v>142</v>
      </c>
      <c r="H5310" t="s">
        <v>242</v>
      </c>
      <c r="I5310" t="s">
        <v>70</v>
      </c>
      <c r="J5310">
        <v>60</v>
      </c>
      <c r="K5310">
        <v>0</v>
      </c>
      <c r="L5310" s="13">
        <f>VLOOKUP(C5310,'渗透率、续签率'!B:C,2,0)</f>
        <v>0.54</v>
      </c>
      <c r="M5310" s="6">
        <v>0</v>
      </c>
      <c r="N5310">
        <v>4</v>
      </c>
      <c r="O5310">
        <v>0</v>
      </c>
      <c r="P5310" s="6">
        <v>0</v>
      </c>
      <c r="Q5310" s="13">
        <v>0</v>
      </c>
      <c r="R5310" s="13">
        <v>0</v>
      </c>
      <c r="S5310" s="31">
        <v>102</v>
      </c>
      <c r="T5310" s="6">
        <f>VLOOKUP(E5310,'参数设置&amp;汇总'!S:U,3,0)</f>
        <v>0.1</v>
      </c>
      <c r="U5310" s="78">
        <f t="shared" si="410"/>
        <v>0.4</v>
      </c>
      <c r="V5310" s="13">
        <v>0.85000000000000009</v>
      </c>
      <c r="W5310" s="78">
        <f t="shared" si="412"/>
        <v>0.47058823529411764</v>
      </c>
      <c r="X5310" s="1">
        <f>VLOOKUP(E5310,'渗透率、续签率'!AG:AJ,4,0)</f>
        <v>8942.5</v>
      </c>
      <c r="Y5310" s="1">
        <f t="shared" si="413"/>
        <v>4208.2352941176468</v>
      </c>
      <c r="Z5310">
        <v>5</v>
      </c>
      <c r="AA5310" s="89">
        <f t="shared" si="414"/>
        <v>35770</v>
      </c>
      <c r="AH5310" s="37"/>
      <c r="AI5310" s="37"/>
      <c r="AK5310" s="37"/>
    </row>
    <row r="5311" spans="1:37" hidden="1">
      <c r="A5311" t="s">
        <v>64</v>
      </c>
      <c r="B5311" t="s">
        <v>2</v>
      </c>
      <c r="C5311" t="s">
        <v>4</v>
      </c>
      <c r="D5311" t="s">
        <v>116</v>
      </c>
      <c r="E5311" t="s">
        <v>529</v>
      </c>
      <c r="F5311" t="str">
        <f t="shared" si="411"/>
        <v>巴音郭楞蒙古自治州学历提升</v>
      </c>
      <c r="G5311" t="s">
        <v>145</v>
      </c>
      <c r="H5311" t="s">
        <v>243</v>
      </c>
      <c r="I5311" t="s">
        <v>70</v>
      </c>
      <c r="J5311">
        <v>44</v>
      </c>
      <c r="K5311">
        <v>0</v>
      </c>
      <c r="L5311" s="13">
        <f>VLOOKUP(C5311,'渗透率、续签率'!B:C,2,0)</f>
        <v>0.54</v>
      </c>
      <c r="M5311" s="6">
        <v>0</v>
      </c>
      <c r="N5311">
        <v>4</v>
      </c>
      <c r="O5311">
        <v>0</v>
      </c>
      <c r="P5311" s="6">
        <v>0</v>
      </c>
      <c r="Q5311" s="13">
        <v>0</v>
      </c>
      <c r="R5311" s="13">
        <v>0</v>
      </c>
      <c r="S5311" s="31">
        <v>94</v>
      </c>
      <c r="T5311" s="6">
        <f>VLOOKUP(E5311,'参数设置&amp;汇总'!S:U,3,0)</f>
        <v>0.1</v>
      </c>
      <c r="U5311" s="78">
        <f t="shared" si="410"/>
        <v>0.4</v>
      </c>
      <c r="V5311" s="13">
        <v>0.85000000000000009</v>
      </c>
      <c r="W5311" s="78">
        <f t="shared" si="412"/>
        <v>0.47058823529411764</v>
      </c>
      <c r="X5311" s="1">
        <f>VLOOKUP(E5311,'渗透率、续签率'!AG:AJ,4,0)</f>
        <v>8942.5</v>
      </c>
      <c r="Y5311" s="1">
        <f t="shared" si="413"/>
        <v>4208.2352941176468</v>
      </c>
      <c r="Z5311">
        <v>1</v>
      </c>
      <c r="AA5311" s="89">
        <f t="shared" si="414"/>
        <v>35770</v>
      </c>
      <c r="AH5311" s="37"/>
      <c r="AI5311" s="37"/>
      <c r="AJ5311" s="1"/>
      <c r="AK5311" s="37"/>
    </row>
    <row r="5312" spans="1:37" hidden="1">
      <c r="A5312" t="s">
        <v>64</v>
      </c>
      <c r="B5312" t="s">
        <v>2</v>
      </c>
      <c r="C5312" t="s">
        <v>4</v>
      </c>
      <c r="D5312" t="s">
        <v>116</v>
      </c>
      <c r="E5312" t="s">
        <v>529</v>
      </c>
      <c r="F5312" t="str">
        <f t="shared" si="411"/>
        <v>常州市学历提升</v>
      </c>
      <c r="G5312" t="s">
        <v>73</v>
      </c>
      <c r="H5312" t="s">
        <v>244</v>
      </c>
      <c r="I5312" t="s">
        <v>70</v>
      </c>
      <c r="J5312">
        <v>143</v>
      </c>
      <c r="K5312">
        <v>16</v>
      </c>
      <c r="L5312" s="13">
        <f>VLOOKUP(C5312,'渗透率、续签率'!B:C,2,0)</f>
        <v>0.54</v>
      </c>
      <c r="M5312" s="6">
        <v>0.11</v>
      </c>
      <c r="N5312">
        <v>39</v>
      </c>
      <c r="O5312">
        <v>13</v>
      </c>
      <c r="P5312" s="6">
        <v>0.33</v>
      </c>
      <c r="Q5312" s="13">
        <v>0.46700000000000003</v>
      </c>
      <c r="R5312" s="13">
        <v>0.34399999999999997</v>
      </c>
      <c r="S5312" s="31">
        <v>935</v>
      </c>
      <c r="T5312" s="6">
        <f>VLOOKUP(E5312,'参数设置&amp;汇总'!S:U,3,0)</f>
        <v>0.1</v>
      </c>
      <c r="U5312" s="78">
        <f t="shared" si="410"/>
        <v>13</v>
      </c>
      <c r="V5312" s="13">
        <v>0.85000000000000009</v>
      </c>
      <c r="W5312" s="78">
        <f t="shared" si="412"/>
        <v>7.0352941176470578</v>
      </c>
      <c r="X5312" s="1">
        <f>VLOOKUP(E5312,'渗透率、续签率'!AG:AJ,4,0)</f>
        <v>8942.5</v>
      </c>
      <c r="Y5312" s="1">
        <f t="shared" si="413"/>
        <v>62913.117647058818</v>
      </c>
      <c r="Z5312">
        <v>15</v>
      </c>
      <c r="AA5312" s="89">
        <f t="shared" si="414"/>
        <v>348757.5</v>
      </c>
      <c r="AH5312" s="37"/>
      <c r="AI5312" s="37"/>
      <c r="AK5312" s="37"/>
    </row>
    <row r="5313" spans="1:37" hidden="1">
      <c r="A5313" t="s">
        <v>64</v>
      </c>
      <c r="B5313" t="s">
        <v>2</v>
      </c>
      <c r="C5313" t="s">
        <v>4</v>
      </c>
      <c r="D5313" t="s">
        <v>116</v>
      </c>
      <c r="E5313" t="s">
        <v>529</v>
      </c>
      <c r="F5313" t="str">
        <f t="shared" si="411"/>
        <v>常德市学历提升</v>
      </c>
      <c r="G5313" t="s">
        <v>113</v>
      </c>
      <c r="H5313" t="s">
        <v>245</v>
      </c>
      <c r="I5313" t="s">
        <v>68</v>
      </c>
      <c r="J5313">
        <v>66</v>
      </c>
      <c r="K5313">
        <v>0</v>
      </c>
      <c r="L5313" s="13">
        <f>VLOOKUP(C5313,'渗透率、续签率'!B:C,2,0)</f>
        <v>0.54</v>
      </c>
      <c r="M5313" s="6">
        <v>0</v>
      </c>
      <c r="N5313">
        <v>7</v>
      </c>
      <c r="O5313">
        <v>0</v>
      </c>
      <c r="P5313" s="6">
        <v>0</v>
      </c>
      <c r="Q5313" s="13">
        <v>0</v>
      </c>
      <c r="R5313" s="13">
        <v>0</v>
      </c>
      <c r="S5313" s="31">
        <v>146</v>
      </c>
      <c r="T5313" s="6">
        <f>VLOOKUP(E5313,'参数设置&amp;汇总'!S:U,3,0)</f>
        <v>0.1</v>
      </c>
      <c r="U5313" s="78">
        <f t="shared" si="410"/>
        <v>0.70000000000000007</v>
      </c>
      <c r="V5313" s="13">
        <v>0.85000000000000009</v>
      </c>
      <c r="W5313" s="78">
        <f t="shared" si="412"/>
        <v>0.82352941176470584</v>
      </c>
      <c r="X5313" s="1">
        <f>VLOOKUP(E5313,'渗透率、续签率'!AG:AJ,4,0)</f>
        <v>8942.5</v>
      </c>
      <c r="Y5313" s="1">
        <f t="shared" si="413"/>
        <v>7364.411764705882</v>
      </c>
      <c r="Z5313">
        <v>1</v>
      </c>
      <c r="AA5313" s="89">
        <f t="shared" si="414"/>
        <v>62597.5</v>
      </c>
      <c r="AH5313" s="37"/>
      <c r="AI5313" s="37"/>
      <c r="AK5313" s="37"/>
    </row>
    <row r="5314" spans="1:37" hidden="1">
      <c r="A5314" t="s">
        <v>64</v>
      </c>
      <c r="B5314" t="s">
        <v>2</v>
      </c>
      <c r="C5314" t="s">
        <v>4</v>
      </c>
      <c r="D5314" t="s">
        <v>116</v>
      </c>
      <c r="E5314" t="s">
        <v>529</v>
      </c>
      <c r="F5314" t="str">
        <f t="shared" si="411"/>
        <v>平凉市学历提升</v>
      </c>
      <c r="G5314" t="s">
        <v>132</v>
      </c>
      <c r="H5314" t="s">
        <v>246</v>
      </c>
      <c r="I5314" t="s">
        <v>70</v>
      </c>
      <c r="J5314">
        <v>28</v>
      </c>
      <c r="K5314">
        <v>0</v>
      </c>
      <c r="L5314" s="13">
        <f>VLOOKUP(C5314,'渗透率、续签率'!B:C,2,0)</f>
        <v>0.54</v>
      </c>
      <c r="M5314" s="6">
        <v>0</v>
      </c>
      <c r="N5314">
        <v>3</v>
      </c>
      <c r="O5314">
        <v>0</v>
      </c>
      <c r="P5314" s="6">
        <v>0</v>
      </c>
      <c r="Q5314" s="13">
        <v>0</v>
      </c>
      <c r="R5314" s="13">
        <v>0</v>
      </c>
      <c r="S5314" s="31">
        <v>74</v>
      </c>
      <c r="T5314" s="6">
        <f>VLOOKUP(E5314,'参数设置&amp;汇总'!S:U,3,0)</f>
        <v>0.1</v>
      </c>
      <c r="U5314" s="78">
        <f t="shared" si="410"/>
        <v>0.30000000000000004</v>
      </c>
      <c r="V5314" s="13">
        <v>0.85000000000000009</v>
      </c>
      <c r="W5314" s="78">
        <f t="shared" si="412"/>
        <v>0.35294117647058826</v>
      </c>
      <c r="X5314" s="1">
        <f>VLOOKUP(E5314,'渗透率、续签率'!AG:AJ,4,0)</f>
        <v>8942.5</v>
      </c>
      <c r="Y5314" s="1">
        <f t="shared" si="413"/>
        <v>3156.1764705882356</v>
      </c>
      <c r="Z5314">
        <v>0</v>
      </c>
      <c r="AA5314" s="89">
        <f t="shared" si="414"/>
        <v>26827.5</v>
      </c>
      <c r="AH5314" s="37"/>
      <c r="AI5314" s="37"/>
      <c r="AJ5314" s="1"/>
    </row>
    <row r="5315" spans="1:37" hidden="1">
      <c r="A5315" t="s">
        <v>64</v>
      </c>
      <c r="B5315" t="s">
        <v>2</v>
      </c>
      <c r="C5315" t="s">
        <v>4</v>
      </c>
      <c r="D5315" t="s">
        <v>116</v>
      </c>
      <c r="E5315" t="s">
        <v>529</v>
      </c>
      <c r="F5315" t="str">
        <f t="shared" si="411"/>
        <v>平顶山市学历提升</v>
      </c>
      <c r="G5315" t="s">
        <v>110</v>
      </c>
      <c r="H5315" t="s">
        <v>247</v>
      </c>
      <c r="I5315" t="s">
        <v>70</v>
      </c>
      <c r="J5315">
        <v>271</v>
      </c>
      <c r="K5315">
        <v>0</v>
      </c>
      <c r="L5315" s="13">
        <f>VLOOKUP(C5315,'渗透率、续签率'!B:C,2,0)</f>
        <v>0.54</v>
      </c>
      <c r="M5315" s="6">
        <v>0</v>
      </c>
      <c r="N5315">
        <v>30</v>
      </c>
      <c r="O5315">
        <v>0</v>
      </c>
      <c r="P5315" s="6">
        <v>0</v>
      </c>
      <c r="Q5315" s="13">
        <v>0</v>
      </c>
      <c r="R5315" s="13">
        <v>0</v>
      </c>
      <c r="S5315" s="31">
        <v>706</v>
      </c>
      <c r="T5315" s="6">
        <f>VLOOKUP(E5315,'参数设置&amp;汇总'!S:U,3,0)</f>
        <v>0.1</v>
      </c>
      <c r="U5315" s="78">
        <f t="shared" ref="U5315:U5378" si="415">IF(T5315*N5315&gt;=O5315,T5315*N5315,O5315)</f>
        <v>3</v>
      </c>
      <c r="V5315" s="13">
        <v>0.85000000000000009</v>
      </c>
      <c r="W5315" s="78">
        <f t="shared" si="412"/>
        <v>3.5294117647058818</v>
      </c>
      <c r="X5315" s="1">
        <f>VLOOKUP(E5315,'渗透率、续签率'!AG:AJ,4,0)</f>
        <v>8942.5</v>
      </c>
      <c r="Y5315" s="1">
        <f t="shared" si="413"/>
        <v>31561.76470588235</v>
      </c>
      <c r="Z5315">
        <v>0</v>
      </c>
      <c r="AA5315" s="89">
        <f t="shared" si="414"/>
        <v>268275</v>
      </c>
      <c r="AK5315" s="37"/>
    </row>
    <row r="5316" spans="1:37" hidden="1">
      <c r="A5316" t="s">
        <v>64</v>
      </c>
      <c r="B5316" t="s">
        <v>2</v>
      </c>
      <c r="C5316" t="s">
        <v>4</v>
      </c>
      <c r="D5316" t="s">
        <v>116</v>
      </c>
      <c r="E5316" t="s">
        <v>529</v>
      </c>
      <c r="F5316" t="str">
        <f t="shared" ref="F5316:F5379" si="416">H5316&amp;C5316</f>
        <v>广元市学历提升</v>
      </c>
      <c r="G5316" t="s">
        <v>77</v>
      </c>
      <c r="H5316" t="s">
        <v>248</v>
      </c>
      <c r="I5316" t="s">
        <v>70</v>
      </c>
      <c r="J5316">
        <v>31</v>
      </c>
      <c r="K5316">
        <v>0</v>
      </c>
      <c r="L5316" s="13">
        <f>VLOOKUP(C5316,'渗透率、续签率'!B:C,2,0)</f>
        <v>0.54</v>
      </c>
      <c r="M5316" s="6">
        <v>0</v>
      </c>
      <c r="N5316">
        <v>3</v>
      </c>
      <c r="O5316">
        <v>0</v>
      </c>
      <c r="P5316" s="6">
        <v>0</v>
      </c>
      <c r="Q5316" s="13">
        <v>0</v>
      </c>
      <c r="R5316" s="13">
        <v>0</v>
      </c>
      <c r="S5316" s="31">
        <v>62</v>
      </c>
      <c r="T5316" s="6">
        <f>VLOOKUP(E5316,'参数设置&amp;汇总'!S:U,3,0)</f>
        <v>0.1</v>
      </c>
      <c r="U5316" s="78">
        <f t="shared" si="415"/>
        <v>0.30000000000000004</v>
      </c>
      <c r="V5316" s="13">
        <v>0.85000000000000009</v>
      </c>
      <c r="W5316" s="78">
        <f t="shared" ref="W5316:W5379" si="417">(O5316*(1-L5316)+IF((U5316-O5316)&lt;0,0,(U5316-O5316)))/V5316</f>
        <v>0.35294117647058826</v>
      </c>
      <c r="X5316" s="1">
        <f>VLOOKUP(E5316,'渗透率、续签率'!AG:AJ,4,0)</f>
        <v>8942.5</v>
      </c>
      <c r="Y5316" s="1">
        <f t="shared" ref="Y5316:Y5379" si="418">X5316*W5316</f>
        <v>3156.1764705882356</v>
      </c>
      <c r="Z5316">
        <v>1</v>
      </c>
      <c r="AA5316" s="89">
        <f t="shared" ref="AA5316:AA5379" si="419">N5316*X5316</f>
        <v>26827.5</v>
      </c>
      <c r="AH5316" s="37"/>
      <c r="AI5316" s="37"/>
      <c r="AJ5316" s="1"/>
      <c r="AK5316" s="37"/>
    </row>
    <row r="5317" spans="1:37" hidden="1">
      <c r="A5317" t="s">
        <v>64</v>
      </c>
      <c r="B5317" t="s">
        <v>2</v>
      </c>
      <c r="C5317" t="s">
        <v>4</v>
      </c>
      <c r="D5317" t="s">
        <v>116</v>
      </c>
      <c r="E5317" t="s">
        <v>529</v>
      </c>
      <c r="F5317" t="str">
        <f t="shared" si="416"/>
        <v>广安市学历提升</v>
      </c>
      <c r="G5317" t="s">
        <v>77</v>
      </c>
      <c r="H5317" t="s">
        <v>249</v>
      </c>
      <c r="I5317" t="s">
        <v>70</v>
      </c>
      <c r="J5317">
        <v>49</v>
      </c>
      <c r="K5317">
        <v>1</v>
      </c>
      <c r="L5317" s="13">
        <f>VLOOKUP(C5317,'渗透率、续签率'!B:C,2,0)</f>
        <v>0.54</v>
      </c>
      <c r="M5317" s="6">
        <v>0.02</v>
      </c>
      <c r="N5317">
        <v>1</v>
      </c>
      <c r="O5317">
        <v>1</v>
      </c>
      <c r="P5317" s="6">
        <v>1</v>
      </c>
      <c r="Q5317" s="13">
        <v>0.189</v>
      </c>
      <c r="R5317" s="13">
        <v>0</v>
      </c>
      <c r="S5317" s="31">
        <v>86</v>
      </c>
      <c r="T5317" s="6">
        <f>VLOOKUP(E5317,'参数设置&amp;汇总'!S:U,3,0)</f>
        <v>0.1</v>
      </c>
      <c r="U5317" s="78">
        <f t="shared" si="415"/>
        <v>1</v>
      </c>
      <c r="V5317" s="13">
        <v>0.85000000000000009</v>
      </c>
      <c r="W5317" s="78">
        <f t="shared" si="417"/>
        <v>0.54117647058823515</v>
      </c>
      <c r="X5317" s="1">
        <f>VLOOKUP(E5317,'渗透率、续签率'!AG:AJ,4,0)</f>
        <v>8942.5</v>
      </c>
      <c r="Y5317" s="1">
        <f t="shared" si="418"/>
        <v>4839.4705882352928</v>
      </c>
      <c r="Z5317">
        <v>1</v>
      </c>
      <c r="AA5317" s="89">
        <f t="shared" si="419"/>
        <v>8942.5</v>
      </c>
      <c r="AH5317" s="37"/>
      <c r="AI5317" s="37"/>
      <c r="AJ5317" s="1"/>
      <c r="AK5317" s="37"/>
    </row>
    <row r="5318" spans="1:37" hidden="1">
      <c r="A5318" t="s">
        <v>64</v>
      </c>
      <c r="B5318" t="s">
        <v>2</v>
      </c>
      <c r="C5318" t="s">
        <v>4</v>
      </c>
      <c r="D5318" t="s">
        <v>116</v>
      </c>
      <c r="E5318" t="s">
        <v>529</v>
      </c>
      <c r="F5318" t="str">
        <f t="shared" si="416"/>
        <v>庆阳市学历提升</v>
      </c>
      <c r="G5318" t="s">
        <v>132</v>
      </c>
      <c r="H5318" t="s">
        <v>250</v>
      </c>
      <c r="I5318" t="s">
        <v>70</v>
      </c>
      <c r="J5318">
        <v>37</v>
      </c>
      <c r="K5318">
        <v>0</v>
      </c>
      <c r="L5318" s="13">
        <f>VLOOKUP(C5318,'渗透率、续签率'!B:C,2,0)</f>
        <v>0.54</v>
      </c>
      <c r="M5318" s="6">
        <v>0</v>
      </c>
      <c r="N5318">
        <v>7</v>
      </c>
      <c r="O5318">
        <v>0</v>
      </c>
      <c r="P5318" s="6">
        <v>0</v>
      </c>
      <c r="Q5318" s="13">
        <v>2.5000000000000001E-2</v>
      </c>
      <c r="R5318" s="13">
        <v>0</v>
      </c>
      <c r="S5318" s="31">
        <v>109</v>
      </c>
      <c r="T5318" s="6">
        <f>VLOOKUP(E5318,'参数设置&amp;汇总'!S:U,3,0)</f>
        <v>0.1</v>
      </c>
      <c r="U5318" s="78">
        <f t="shared" si="415"/>
        <v>0.70000000000000007</v>
      </c>
      <c r="V5318" s="13">
        <v>0.85000000000000009</v>
      </c>
      <c r="W5318" s="78">
        <f t="shared" si="417"/>
        <v>0.82352941176470584</v>
      </c>
      <c r="X5318" s="1">
        <f>VLOOKUP(E5318,'渗透率、续签率'!AG:AJ,4,0)</f>
        <v>8942.5</v>
      </c>
      <c r="Y5318" s="1">
        <f t="shared" si="418"/>
        <v>7364.411764705882</v>
      </c>
      <c r="Z5318">
        <v>5</v>
      </c>
      <c r="AA5318" s="89">
        <f t="shared" si="419"/>
        <v>62597.5</v>
      </c>
      <c r="AH5318" s="37"/>
      <c r="AI5318" s="37"/>
      <c r="AK5318" s="37"/>
    </row>
    <row r="5319" spans="1:37" hidden="1">
      <c r="A5319" t="s">
        <v>64</v>
      </c>
      <c r="B5319" t="s">
        <v>2</v>
      </c>
      <c r="C5319" t="s">
        <v>4</v>
      </c>
      <c r="D5319" t="s">
        <v>116</v>
      </c>
      <c r="E5319" t="s">
        <v>529</v>
      </c>
      <c r="F5319" t="str">
        <f t="shared" si="416"/>
        <v>廊坊市学历提升</v>
      </c>
      <c r="G5319" t="s">
        <v>159</v>
      </c>
      <c r="H5319" t="s">
        <v>251</v>
      </c>
      <c r="I5319" t="s">
        <v>70</v>
      </c>
      <c r="J5319">
        <v>254</v>
      </c>
      <c r="K5319">
        <v>3</v>
      </c>
      <c r="L5319" s="13">
        <f>VLOOKUP(C5319,'渗透率、续签率'!B:C,2,0)</f>
        <v>0.54</v>
      </c>
      <c r="M5319" s="6">
        <v>0.01</v>
      </c>
      <c r="N5319">
        <v>50</v>
      </c>
      <c r="O5319">
        <v>3</v>
      </c>
      <c r="P5319" s="6">
        <v>0.06</v>
      </c>
      <c r="Q5319" s="13">
        <v>8.6999999999999994E-2</v>
      </c>
      <c r="R5319" s="13">
        <v>2.1999999999999999E-2</v>
      </c>
      <c r="S5319" s="31">
        <v>996</v>
      </c>
      <c r="T5319" s="6">
        <f>VLOOKUP(E5319,'参数设置&amp;汇总'!S:U,3,0)</f>
        <v>0.1</v>
      </c>
      <c r="U5319" s="78">
        <f t="shared" si="415"/>
        <v>5</v>
      </c>
      <c r="V5319" s="13">
        <v>0.85000000000000009</v>
      </c>
      <c r="W5319" s="78">
        <f t="shared" si="417"/>
        <v>3.9764705882352938</v>
      </c>
      <c r="X5319" s="1">
        <f>VLOOKUP(E5319,'渗透率、续签率'!AG:AJ,4,0)</f>
        <v>8942.5</v>
      </c>
      <c r="Y5319" s="1">
        <f t="shared" si="418"/>
        <v>35559.588235294112</v>
      </c>
      <c r="Z5319">
        <v>5</v>
      </c>
      <c r="AA5319" s="89">
        <f t="shared" si="419"/>
        <v>447125</v>
      </c>
      <c r="AH5319" s="37"/>
      <c r="AI5319" s="37"/>
      <c r="AK5319" s="37"/>
    </row>
    <row r="5320" spans="1:37" hidden="1">
      <c r="A5320" t="s">
        <v>64</v>
      </c>
      <c r="B5320" t="s">
        <v>2</v>
      </c>
      <c r="C5320" t="s">
        <v>4</v>
      </c>
      <c r="D5320" t="s">
        <v>116</v>
      </c>
      <c r="E5320" t="s">
        <v>529</v>
      </c>
      <c r="F5320" t="str">
        <f t="shared" si="416"/>
        <v>延安市学历提升</v>
      </c>
      <c r="G5320" t="s">
        <v>108</v>
      </c>
      <c r="H5320" t="s">
        <v>252</v>
      </c>
      <c r="I5320" t="s">
        <v>70</v>
      </c>
      <c r="J5320">
        <v>46</v>
      </c>
      <c r="K5320">
        <v>1</v>
      </c>
      <c r="L5320" s="13">
        <f>VLOOKUP(C5320,'渗透率、续签率'!B:C,2,0)</f>
        <v>0.54</v>
      </c>
      <c r="M5320" s="6">
        <v>0.02</v>
      </c>
      <c r="N5320">
        <v>5</v>
      </c>
      <c r="O5320">
        <v>0</v>
      </c>
      <c r="P5320" s="6">
        <v>0</v>
      </c>
      <c r="Q5320" s="13">
        <v>6.3E-2</v>
      </c>
      <c r="R5320" s="13">
        <v>0</v>
      </c>
      <c r="S5320" s="31">
        <v>112</v>
      </c>
      <c r="T5320" s="6">
        <f>VLOOKUP(E5320,'参数设置&amp;汇总'!S:U,3,0)</f>
        <v>0.1</v>
      </c>
      <c r="U5320" s="78">
        <f t="shared" si="415"/>
        <v>0.5</v>
      </c>
      <c r="V5320" s="13">
        <v>0.85000000000000009</v>
      </c>
      <c r="W5320" s="78">
        <f t="shared" si="417"/>
        <v>0.58823529411764697</v>
      </c>
      <c r="X5320" s="1">
        <f>VLOOKUP(E5320,'渗透率、续签率'!AG:AJ,4,0)</f>
        <v>8942.5</v>
      </c>
      <c r="Y5320" s="1">
        <f t="shared" si="418"/>
        <v>5260.2941176470576</v>
      </c>
      <c r="Z5320">
        <v>0</v>
      </c>
      <c r="AA5320" s="89">
        <f t="shared" si="419"/>
        <v>44712.5</v>
      </c>
      <c r="AH5320" s="37"/>
      <c r="AI5320" s="37"/>
      <c r="AK5320" s="37"/>
    </row>
    <row r="5321" spans="1:37" hidden="1">
      <c r="A5321" t="s">
        <v>64</v>
      </c>
      <c r="B5321" t="s">
        <v>2</v>
      </c>
      <c r="C5321" t="s">
        <v>4</v>
      </c>
      <c r="D5321" t="s">
        <v>116</v>
      </c>
      <c r="E5321" t="s">
        <v>529</v>
      </c>
      <c r="F5321" t="str">
        <f t="shared" si="416"/>
        <v>延边朝鲜族自治州学历提升</v>
      </c>
      <c r="G5321" t="s">
        <v>188</v>
      </c>
      <c r="H5321" t="s">
        <v>253</v>
      </c>
      <c r="I5321" t="s">
        <v>70</v>
      </c>
      <c r="J5321">
        <v>68</v>
      </c>
      <c r="K5321">
        <v>0</v>
      </c>
      <c r="L5321" s="13">
        <f>VLOOKUP(C5321,'渗透率、续签率'!B:C,2,0)</f>
        <v>0.54</v>
      </c>
      <c r="M5321" s="6">
        <v>0</v>
      </c>
      <c r="N5321">
        <v>18</v>
      </c>
      <c r="O5321">
        <v>0</v>
      </c>
      <c r="P5321" s="6">
        <v>0</v>
      </c>
      <c r="Q5321" s="13">
        <v>0</v>
      </c>
      <c r="R5321" s="13">
        <v>0</v>
      </c>
      <c r="S5321" s="31">
        <v>275</v>
      </c>
      <c r="T5321" s="6">
        <f>VLOOKUP(E5321,'参数设置&amp;汇总'!S:U,3,0)</f>
        <v>0.1</v>
      </c>
      <c r="U5321" s="78">
        <f t="shared" si="415"/>
        <v>1.8</v>
      </c>
      <c r="V5321" s="13">
        <v>0.85000000000000009</v>
      </c>
      <c r="W5321" s="78">
        <f t="shared" si="417"/>
        <v>2.1176470588235294</v>
      </c>
      <c r="X5321" s="1">
        <f>VLOOKUP(E5321,'渗透率、续签率'!AG:AJ,4,0)</f>
        <v>8942.5</v>
      </c>
      <c r="Y5321" s="1">
        <f t="shared" si="418"/>
        <v>18937.058823529413</v>
      </c>
      <c r="Z5321">
        <v>0</v>
      </c>
      <c r="AA5321" s="89">
        <f t="shared" si="419"/>
        <v>160965</v>
      </c>
      <c r="AH5321" s="37"/>
      <c r="AI5321" s="37"/>
      <c r="AK5321" s="37"/>
    </row>
    <row r="5322" spans="1:37" hidden="1">
      <c r="A5322" t="s">
        <v>64</v>
      </c>
      <c r="B5322" t="s">
        <v>2</v>
      </c>
      <c r="C5322" t="s">
        <v>4</v>
      </c>
      <c r="D5322" t="s">
        <v>116</v>
      </c>
      <c r="E5322" t="s">
        <v>529</v>
      </c>
      <c r="F5322" t="str">
        <f t="shared" si="416"/>
        <v>开封市学历提升</v>
      </c>
      <c r="G5322" t="s">
        <v>110</v>
      </c>
      <c r="H5322" t="s">
        <v>254</v>
      </c>
      <c r="I5322" t="s">
        <v>70</v>
      </c>
      <c r="J5322">
        <v>216</v>
      </c>
      <c r="K5322">
        <v>1</v>
      </c>
      <c r="L5322" s="13">
        <f>VLOOKUP(C5322,'渗透率、续签率'!B:C,2,0)</f>
        <v>0.54</v>
      </c>
      <c r="M5322" s="6">
        <v>0</v>
      </c>
      <c r="N5322">
        <v>35</v>
      </c>
      <c r="O5322">
        <v>1</v>
      </c>
      <c r="P5322" s="6">
        <v>0.03</v>
      </c>
      <c r="Q5322" s="13">
        <v>1.2E-2</v>
      </c>
      <c r="R5322" s="13">
        <v>0</v>
      </c>
      <c r="S5322" s="31">
        <v>670</v>
      </c>
      <c r="T5322" s="6">
        <f>VLOOKUP(E5322,'参数设置&amp;汇总'!S:U,3,0)</f>
        <v>0.1</v>
      </c>
      <c r="U5322" s="78">
        <f t="shared" si="415"/>
        <v>3.5</v>
      </c>
      <c r="V5322" s="13">
        <v>0.85000000000000009</v>
      </c>
      <c r="W5322" s="78">
        <f t="shared" si="417"/>
        <v>3.4823529411764702</v>
      </c>
      <c r="X5322" s="1">
        <f>VLOOKUP(E5322,'渗透率、续签率'!AG:AJ,4,0)</f>
        <v>8942.5</v>
      </c>
      <c r="Y5322" s="1">
        <f t="shared" si="418"/>
        <v>31140.941176470584</v>
      </c>
      <c r="Z5322">
        <v>1</v>
      </c>
      <c r="AA5322" s="89">
        <f t="shared" si="419"/>
        <v>312987.5</v>
      </c>
      <c r="AH5322" s="37"/>
      <c r="AI5322" s="37"/>
      <c r="AJ5322" s="1"/>
      <c r="AK5322" s="37"/>
    </row>
    <row r="5323" spans="1:37" hidden="1">
      <c r="A5323" t="s">
        <v>64</v>
      </c>
      <c r="B5323" t="s">
        <v>2</v>
      </c>
      <c r="C5323" t="s">
        <v>4</v>
      </c>
      <c r="D5323" t="s">
        <v>116</v>
      </c>
      <c r="E5323" t="s">
        <v>529</v>
      </c>
      <c r="F5323" t="str">
        <f t="shared" si="416"/>
        <v>张家口市学历提升</v>
      </c>
      <c r="G5323" t="s">
        <v>159</v>
      </c>
      <c r="H5323" t="s">
        <v>255</v>
      </c>
      <c r="I5323" t="s">
        <v>70</v>
      </c>
      <c r="J5323">
        <v>197</v>
      </c>
      <c r="K5323">
        <v>2</v>
      </c>
      <c r="L5323" s="13">
        <f>VLOOKUP(C5323,'渗透率、续签率'!B:C,2,0)</f>
        <v>0.54</v>
      </c>
      <c r="M5323" s="6">
        <v>0.01</v>
      </c>
      <c r="N5323">
        <v>20</v>
      </c>
      <c r="O5323">
        <v>1</v>
      </c>
      <c r="P5323" s="6">
        <v>0.05</v>
      </c>
      <c r="Q5323" s="13">
        <v>4.5999999999999999E-2</v>
      </c>
      <c r="R5323" s="13">
        <v>0</v>
      </c>
      <c r="S5323" s="31">
        <v>519</v>
      </c>
      <c r="T5323" s="6">
        <f>VLOOKUP(E5323,'参数设置&amp;汇总'!S:U,3,0)</f>
        <v>0.1</v>
      </c>
      <c r="U5323" s="78">
        <f t="shared" si="415"/>
        <v>2</v>
      </c>
      <c r="V5323" s="13">
        <v>0.85000000000000009</v>
      </c>
      <c r="W5323" s="78">
        <f t="shared" si="417"/>
        <v>1.7176470588235291</v>
      </c>
      <c r="X5323" s="1">
        <f>VLOOKUP(E5323,'渗透率、续签率'!AG:AJ,4,0)</f>
        <v>8942.5</v>
      </c>
      <c r="Y5323" s="1">
        <f t="shared" si="418"/>
        <v>15360.058823529409</v>
      </c>
      <c r="Z5323">
        <v>2</v>
      </c>
      <c r="AA5323" s="89">
        <f t="shared" si="419"/>
        <v>178850</v>
      </c>
      <c r="AH5323" s="37"/>
      <c r="AI5323" s="37"/>
      <c r="AK5323" s="37"/>
    </row>
    <row r="5324" spans="1:37" hidden="1">
      <c r="A5324" t="s">
        <v>64</v>
      </c>
      <c r="B5324" t="s">
        <v>2</v>
      </c>
      <c r="C5324" t="s">
        <v>4</v>
      </c>
      <c r="D5324" t="s">
        <v>116</v>
      </c>
      <c r="E5324" t="s">
        <v>529</v>
      </c>
      <c r="F5324" t="str">
        <f t="shared" si="416"/>
        <v>张家界市学历提升</v>
      </c>
      <c r="G5324" t="s">
        <v>113</v>
      </c>
      <c r="H5324" t="s">
        <v>256</v>
      </c>
      <c r="I5324" t="s">
        <v>68</v>
      </c>
      <c r="J5324">
        <v>20</v>
      </c>
      <c r="K5324">
        <v>0</v>
      </c>
      <c r="L5324" s="13">
        <f>VLOOKUP(C5324,'渗透率、续签率'!B:C,2,0)</f>
        <v>0.54</v>
      </c>
      <c r="M5324" s="6">
        <v>0</v>
      </c>
      <c r="N5324">
        <v>0</v>
      </c>
      <c r="O5324">
        <v>0</v>
      </c>
      <c r="P5324" s="6">
        <v>0</v>
      </c>
      <c r="Q5324" s="13">
        <v>0</v>
      </c>
      <c r="R5324" s="13">
        <v>0</v>
      </c>
      <c r="S5324" s="31">
        <v>35</v>
      </c>
      <c r="T5324" s="6">
        <f>VLOOKUP(E5324,'参数设置&amp;汇总'!S:U,3,0)</f>
        <v>0.1</v>
      </c>
      <c r="U5324" s="78">
        <f t="shared" si="415"/>
        <v>0</v>
      </c>
      <c r="V5324" s="13">
        <v>0.85000000000000009</v>
      </c>
      <c r="W5324" s="78">
        <f t="shared" si="417"/>
        <v>0</v>
      </c>
      <c r="X5324" s="1">
        <f>VLOOKUP(E5324,'渗透率、续签率'!AG:AJ,4,0)</f>
        <v>8942.5</v>
      </c>
      <c r="Y5324" s="1">
        <f t="shared" si="418"/>
        <v>0</v>
      </c>
      <c r="Z5324">
        <v>0</v>
      </c>
      <c r="AA5324" s="89">
        <f t="shared" si="419"/>
        <v>0</v>
      </c>
      <c r="AH5324" s="37"/>
      <c r="AI5324" s="37"/>
      <c r="AK5324" s="37"/>
    </row>
    <row r="5325" spans="1:37" hidden="1">
      <c r="A5325" t="s">
        <v>64</v>
      </c>
      <c r="B5325" t="s">
        <v>2</v>
      </c>
      <c r="C5325" t="s">
        <v>4</v>
      </c>
      <c r="D5325" t="s">
        <v>116</v>
      </c>
      <c r="E5325" t="s">
        <v>529</v>
      </c>
      <c r="F5325" t="str">
        <f t="shared" si="416"/>
        <v>张掖市学历提升</v>
      </c>
      <c r="G5325" t="s">
        <v>132</v>
      </c>
      <c r="H5325" t="s">
        <v>257</v>
      </c>
      <c r="I5325" t="s">
        <v>70</v>
      </c>
      <c r="J5325">
        <v>48</v>
      </c>
      <c r="K5325">
        <v>0</v>
      </c>
      <c r="L5325" s="13">
        <f>VLOOKUP(C5325,'渗透率、续签率'!B:C,2,0)</f>
        <v>0.54</v>
      </c>
      <c r="M5325" s="6">
        <v>0</v>
      </c>
      <c r="N5325">
        <v>9</v>
      </c>
      <c r="O5325">
        <v>0</v>
      </c>
      <c r="P5325" s="6">
        <v>0</v>
      </c>
      <c r="Q5325" s="13">
        <v>0</v>
      </c>
      <c r="R5325" s="13">
        <v>0</v>
      </c>
      <c r="S5325" s="31">
        <v>173</v>
      </c>
      <c r="T5325" s="6">
        <f>VLOOKUP(E5325,'参数设置&amp;汇总'!S:U,3,0)</f>
        <v>0.1</v>
      </c>
      <c r="U5325" s="78">
        <f t="shared" si="415"/>
        <v>0.9</v>
      </c>
      <c r="V5325" s="13">
        <v>0.85000000000000009</v>
      </c>
      <c r="W5325" s="78">
        <f t="shared" si="417"/>
        <v>1.0588235294117647</v>
      </c>
      <c r="X5325" s="1">
        <f>VLOOKUP(E5325,'渗透率、续签率'!AG:AJ,4,0)</f>
        <v>8942.5</v>
      </c>
      <c r="Y5325" s="1">
        <f t="shared" si="418"/>
        <v>9468.5294117647063</v>
      </c>
      <c r="Z5325">
        <v>0</v>
      </c>
      <c r="AA5325" s="89">
        <f t="shared" si="419"/>
        <v>80482.5</v>
      </c>
      <c r="AH5325" s="37"/>
      <c r="AI5325" s="37"/>
      <c r="AK5325" s="37"/>
    </row>
    <row r="5326" spans="1:37" hidden="1">
      <c r="A5326" t="s">
        <v>64</v>
      </c>
      <c r="B5326" t="s">
        <v>2</v>
      </c>
      <c r="C5326" t="s">
        <v>4</v>
      </c>
      <c r="D5326" t="s">
        <v>116</v>
      </c>
      <c r="E5326" t="s">
        <v>529</v>
      </c>
      <c r="F5326" t="str">
        <f t="shared" si="416"/>
        <v>徐州市学历提升</v>
      </c>
      <c r="G5326" t="s">
        <v>73</v>
      </c>
      <c r="H5326" t="s">
        <v>258</v>
      </c>
      <c r="I5326" t="s">
        <v>70</v>
      </c>
      <c r="J5326">
        <v>319</v>
      </c>
      <c r="K5326">
        <v>3</v>
      </c>
      <c r="L5326" s="13">
        <f>VLOOKUP(C5326,'渗透率、续签率'!B:C,2,0)</f>
        <v>0.54</v>
      </c>
      <c r="M5326" s="6">
        <v>0.01</v>
      </c>
      <c r="N5326">
        <v>51</v>
      </c>
      <c r="O5326">
        <v>3</v>
      </c>
      <c r="P5326" s="6">
        <v>0.06</v>
      </c>
      <c r="Q5326" s="13">
        <v>0.218</v>
      </c>
      <c r="R5326" s="13">
        <v>0.17499999999999999</v>
      </c>
      <c r="S5326" s="31">
        <v>1210</v>
      </c>
      <c r="T5326" s="6">
        <f>VLOOKUP(E5326,'参数设置&amp;汇总'!S:U,3,0)</f>
        <v>0.1</v>
      </c>
      <c r="U5326" s="78">
        <f t="shared" si="415"/>
        <v>5.1000000000000005</v>
      </c>
      <c r="V5326" s="13">
        <v>0.85000000000000009</v>
      </c>
      <c r="W5326" s="78">
        <f t="shared" si="417"/>
        <v>4.0941176470588232</v>
      </c>
      <c r="X5326" s="1">
        <f>VLOOKUP(E5326,'渗透率、续签率'!AG:AJ,4,0)</f>
        <v>8942.5</v>
      </c>
      <c r="Y5326" s="1">
        <f t="shared" si="418"/>
        <v>36611.647058823524</v>
      </c>
      <c r="Z5326">
        <v>14</v>
      </c>
      <c r="AA5326" s="89">
        <f t="shared" si="419"/>
        <v>456067.5</v>
      </c>
      <c r="AH5326" s="37"/>
      <c r="AI5326" s="37"/>
      <c r="AK5326" s="37"/>
    </row>
    <row r="5327" spans="1:37" hidden="1">
      <c r="A5327" t="s">
        <v>64</v>
      </c>
      <c r="B5327" t="s">
        <v>2</v>
      </c>
      <c r="C5327" t="s">
        <v>4</v>
      </c>
      <c r="D5327" t="s">
        <v>116</v>
      </c>
      <c r="E5327" t="s">
        <v>529</v>
      </c>
      <c r="F5327" t="str">
        <f t="shared" si="416"/>
        <v>德宏傣族景颇族自治州学历提升</v>
      </c>
      <c r="G5327" t="s">
        <v>99</v>
      </c>
      <c r="H5327" t="s">
        <v>259</v>
      </c>
      <c r="I5327" t="s">
        <v>68</v>
      </c>
      <c r="J5327">
        <v>16</v>
      </c>
      <c r="K5327">
        <v>0</v>
      </c>
      <c r="L5327" s="13">
        <f>VLOOKUP(C5327,'渗透率、续签率'!B:C,2,0)</f>
        <v>0.54</v>
      </c>
      <c r="M5327" s="6">
        <v>0</v>
      </c>
      <c r="N5327">
        <v>0</v>
      </c>
      <c r="O5327">
        <v>0</v>
      </c>
      <c r="P5327" s="6">
        <v>0</v>
      </c>
      <c r="Q5327" s="13">
        <v>0</v>
      </c>
      <c r="R5327" s="13">
        <v>0</v>
      </c>
      <c r="S5327" s="31">
        <v>14</v>
      </c>
      <c r="T5327" s="6">
        <f>VLOOKUP(E5327,'参数设置&amp;汇总'!S:U,3,0)</f>
        <v>0.1</v>
      </c>
      <c r="U5327" s="78">
        <f t="shared" si="415"/>
        <v>0</v>
      </c>
      <c r="V5327" s="13">
        <v>0.85000000000000009</v>
      </c>
      <c r="W5327" s="78">
        <f t="shared" si="417"/>
        <v>0</v>
      </c>
      <c r="X5327" s="1">
        <f>VLOOKUP(E5327,'渗透率、续签率'!AG:AJ,4,0)</f>
        <v>8942.5</v>
      </c>
      <c r="Y5327" s="1">
        <f t="shared" si="418"/>
        <v>0</v>
      </c>
      <c r="Z5327">
        <v>0</v>
      </c>
      <c r="AA5327" s="89">
        <f t="shared" si="419"/>
        <v>0</v>
      </c>
      <c r="AH5327" s="37"/>
      <c r="AI5327" s="37"/>
      <c r="AK5327" s="37"/>
    </row>
    <row r="5328" spans="1:37" hidden="1">
      <c r="A5328" t="s">
        <v>64</v>
      </c>
      <c r="B5328" t="s">
        <v>2</v>
      </c>
      <c r="C5328" t="s">
        <v>4</v>
      </c>
      <c r="D5328" t="s">
        <v>116</v>
      </c>
      <c r="E5328" t="s">
        <v>529</v>
      </c>
      <c r="F5328" t="str">
        <f t="shared" si="416"/>
        <v>德州市学历提升</v>
      </c>
      <c r="G5328" t="s">
        <v>103</v>
      </c>
      <c r="H5328" t="s">
        <v>260</v>
      </c>
      <c r="I5328" t="s">
        <v>70</v>
      </c>
      <c r="J5328">
        <v>356</v>
      </c>
      <c r="K5328">
        <v>3</v>
      </c>
      <c r="L5328" s="13">
        <f>VLOOKUP(C5328,'渗透率、续签率'!B:C,2,0)</f>
        <v>0.54</v>
      </c>
      <c r="M5328" s="6">
        <v>0.01</v>
      </c>
      <c r="N5328">
        <v>26</v>
      </c>
      <c r="O5328">
        <v>3</v>
      </c>
      <c r="P5328" s="6">
        <v>0.12</v>
      </c>
      <c r="Q5328" s="13">
        <v>7.8E-2</v>
      </c>
      <c r="R5328" s="13">
        <v>3.2000000000000001E-2</v>
      </c>
      <c r="S5328" s="31">
        <v>827</v>
      </c>
      <c r="T5328" s="6">
        <f>VLOOKUP(E5328,'参数设置&amp;汇总'!S:U,3,0)</f>
        <v>0.1</v>
      </c>
      <c r="U5328" s="78">
        <f t="shared" si="415"/>
        <v>3</v>
      </c>
      <c r="V5328" s="13">
        <v>0.85000000000000009</v>
      </c>
      <c r="W5328" s="78">
        <f t="shared" si="417"/>
        <v>1.6235294117647057</v>
      </c>
      <c r="X5328" s="1">
        <f>VLOOKUP(E5328,'渗透率、续签率'!AG:AJ,4,0)</f>
        <v>8942.5</v>
      </c>
      <c r="Y5328" s="1">
        <f t="shared" si="418"/>
        <v>14518.411764705881</v>
      </c>
      <c r="Z5328">
        <v>19</v>
      </c>
      <c r="AA5328" s="89">
        <f t="shared" si="419"/>
        <v>232505</v>
      </c>
      <c r="AH5328" s="37"/>
      <c r="AI5328" s="37"/>
      <c r="AJ5328" s="1"/>
      <c r="AK5328" s="37"/>
    </row>
    <row r="5329" spans="1:37" hidden="1">
      <c r="A5329" t="s">
        <v>64</v>
      </c>
      <c r="B5329" t="s">
        <v>2</v>
      </c>
      <c r="C5329" t="s">
        <v>4</v>
      </c>
      <c r="D5329" t="s">
        <v>116</v>
      </c>
      <c r="E5329" t="s">
        <v>529</v>
      </c>
      <c r="F5329" t="str">
        <f t="shared" si="416"/>
        <v>德阳市学历提升</v>
      </c>
      <c r="G5329" t="s">
        <v>77</v>
      </c>
      <c r="H5329" t="s">
        <v>261</v>
      </c>
      <c r="I5329" t="s">
        <v>70</v>
      </c>
      <c r="J5329">
        <v>66</v>
      </c>
      <c r="K5329">
        <v>2</v>
      </c>
      <c r="L5329" s="13">
        <f>VLOOKUP(C5329,'渗透率、续签率'!B:C,2,0)</f>
        <v>0.54</v>
      </c>
      <c r="M5329" s="6">
        <v>0.03</v>
      </c>
      <c r="N5329">
        <v>7</v>
      </c>
      <c r="O5329">
        <v>1</v>
      </c>
      <c r="P5329" s="6">
        <v>0.14000000000000001</v>
      </c>
      <c r="Q5329" s="13">
        <v>8.7999999999999995E-2</v>
      </c>
      <c r="R5329" s="13">
        <v>0</v>
      </c>
      <c r="S5329" s="31">
        <v>184</v>
      </c>
      <c r="T5329" s="6">
        <f>VLOOKUP(E5329,'参数设置&amp;汇总'!S:U,3,0)</f>
        <v>0.1</v>
      </c>
      <c r="U5329" s="78">
        <f t="shared" si="415"/>
        <v>1</v>
      </c>
      <c r="V5329" s="13">
        <v>0.85000000000000009</v>
      </c>
      <c r="W5329" s="78">
        <f t="shared" si="417"/>
        <v>0.54117647058823515</v>
      </c>
      <c r="X5329" s="1">
        <f>VLOOKUP(E5329,'渗透率、续签率'!AG:AJ,4,0)</f>
        <v>8942.5</v>
      </c>
      <c r="Y5329" s="1">
        <f t="shared" si="418"/>
        <v>4839.4705882352928</v>
      </c>
      <c r="Z5329">
        <v>2</v>
      </c>
      <c r="AA5329" s="89">
        <f t="shared" si="419"/>
        <v>62597.5</v>
      </c>
      <c r="AH5329" s="37"/>
      <c r="AI5329" s="37"/>
      <c r="AK5329" s="37"/>
    </row>
    <row r="5330" spans="1:37" hidden="1">
      <c r="A5330" t="s">
        <v>64</v>
      </c>
      <c r="B5330" t="s">
        <v>2</v>
      </c>
      <c r="C5330" t="s">
        <v>4</v>
      </c>
      <c r="D5330" t="s">
        <v>116</v>
      </c>
      <c r="E5330" t="s">
        <v>529</v>
      </c>
      <c r="F5330" t="str">
        <f t="shared" si="416"/>
        <v>忻州市学历提升</v>
      </c>
      <c r="G5330" t="s">
        <v>134</v>
      </c>
      <c r="H5330" t="s">
        <v>262</v>
      </c>
      <c r="I5330" t="s">
        <v>70</v>
      </c>
      <c r="J5330">
        <v>119</v>
      </c>
      <c r="K5330">
        <v>0</v>
      </c>
      <c r="L5330" s="13">
        <f>VLOOKUP(C5330,'渗透率、续签率'!B:C,2,0)</f>
        <v>0.54</v>
      </c>
      <c r="M5330" s="6">
        <v>0</v>
      </c>
      <c r="N5330">
        <v>22</v>
      </c>
      <c r="O5330">
        <v>0</v>
      </c>
      <c r="P5330" s="6">
        <v>0</v>
      </c>
      <c r="Q5330" s="13">
        <v>0.14099999999999999</v>
      </c>
      <c r="R5330" s="13">
        <v>0</v>
      </c>
      <c r="S5330" s="31">
        <v>333</v>
      </c>
      <c r="T5330" s="6">
        <f>VLOOKUP(E5330,'参数设置&amp;汇总'!S:U,3,0)</f>
        <v>0.1</v>
      </c>
      <c r="U5330" s="78">
        <f t="shared" si="415"/>
        <v>2.2000000000000002</v>
      </c>
      <c r="V5330" s="13">
        <v>0.85000000000000009</v>
      </c>
      <c r="W5330" s="78">
        <f t="shared" si="417"/>
        <v>2.5882352941176472</v>
      </c>
      <c r="X5330" s="1">
        <f>VLOOKUP(E5330,'渗透率、续签率'!AG:AJ,4,0)</f>
        <v>8942.5</v>
      </c>
      <c r="Y5330" s="1">
        <f t="shared" si="418"/>
        <v>23145.294117647059</v>
      </c>
      <c r="Z5330">
        <v>0</v>
      </c>
      <c r="AA5330" s="89">
        <f t="shared" si="419"/>
        <v>196735</v>
      </c>
      <c r="AH5330" s="37"/>
      <c r="AI5330" s="37"/>
      <c r="AK5330" s="37"/>
    </row>
    <row r="5331" spans="1:37" hidden="1">
      <c r="A5331" t="s">
        <v>64</v>
      </c>
      <c r="B5331" t="s">
        <v>2</v>
      </c>
      <c r="C5331" t="s">
        <v>4</v>
      </c>
      <c r="D5331" t="s">
        <v>116</v>
      </c>
      <c r="E5331" t="s">
        <v>529</v>
      </c>
      <c r="F5331" t="str">
        <f t="shared" si="416"/>
        <v>怀化市学历提升</v>
      </c>
      <c r="G5331" t="s">
        <v>113</v>
      </c>
      <c r="H5331" t="s">
        <v>263</v>
      </c>
      <c r="I5331" t="s">
        <v>68</v>
      </c>
      <c r="J5331">
        <v>50</v>
      </c>
      <c r="K5331">
        <v>0</v>
      </c>
      <c r="L5331" s="13">
        <f>VLOOKUP(C5331,'渗透率、续签率'!B:C,2,0)</f>
        <v>0.54</v>
      </c>
      <c r="M5331" s="6">
        <v>0</v>
      </c>
      <c r="N5331">
        <v>10</v>
      </c>
      <c r="O5331">
        <v>0</v>
      </c>
      <c r="P5331" s="6">
        <v>0</v>
      </c>
      <c r="Q5331" s="13">
        <v>2.8000000000000001E-2</v>
      </c>
      <c r="R5331" s="13">
        <v>0</v>
      </c>
      <c r="S5331" s="31">
        <v>162</v>
      </c>
      <c r="T5331" s="6">
        <f>VLOOKUP(E5331,'参数设置&amp;汇总'!S:U,3,0)</f>
        <v>0.1</v>
      </c>
      <c r="U5331" s="78">
        <f t="shared" si="415"/>
        <v>1</v>
      </c>
      <c r="V5331" s="13">
        <v>0.85000000000000009</v>
      </c>
      <c r="W5331" s="78">
        <f t="shared" si="417"/>
        <v>1.1764705882352939</v>
      </c>
      <c r="X5331" s="1">
        <f>VLOOKUP(E5331,'渗透率、续签率'!AG:AJ,4,0)</f>
        <v>8942.5</v>
      </c>
      <c r="Y5331" s="1">
        <f t="shared" si="418"/>
        <v>10520.588235294115</v>
      </c>
      <c r="Z5331">
        <v>3</v>
      </c>
      <c r="AA5331" s="89">
        <f t="shared" si="419"/>
        <v>89425</v>
      </c>
      <c r="AH5331" s="37"/>
      <c r="AI5331" s="37"/>
      <c r="AK5331" s="37"/>
    </row>
    <row r="5332" spans="1:37" hidden="1">
      <c r="A5332" t="s">
        <v>64</v>
      </c>
      <c r="B5332" t="s">
        <v>2</v>
      </c>
      <c r="C5332" t="s">
        <v>4</v>
      </c>
      <c r="D5332" t="s">
        <v>116</v>
      </c>
      <c r="E5332" t="s">
        <v>529</v>
      </c>
      <c r="F5332" t="str">
        <f t="shared" si="416"/>
        <v>怒江傈僳族自治州学历提升</v>
      </c>
      <c r="G5332" t="s">
        <v>99</v>
      </c>
      <c r="H5332" t="s">
        <v>264</v>
      </c>
      <c r="I5332" t="s">
        <v>68</v>
      </c>
      <c r="J5332">
        <v>3</v>
      </c>
      <c r="K5332">
        <v>0</v>
      </c>
      <c r="L5332" s="13">
        <f>VLOOKUP(C5332,'渗透率、续签率'!B:C,2,0)</f>
        <v>0.54</v>
      </c>
      <c r="M5332" s="6">
        <v>0</v>
      </c>
      <c r="N5332">
        <v>0</v>
      </c>
      <c r="O5332">
        <v>0</v>
      </c>
      <c r="P5332" s="6">
        <v>0</v>
      </c>
      <c r="Q5332" s="13">
        <v>0</v>
      </c>
      <c r="R5332" s="13">
        <v>0</v>
      </c>
      <c r="S5332" s="31">
        <v>2</v>
      </c>
      <c r="T5332" s="6">
        <f>VLOOKUP(E5332,'参数设置&amp;汇总'!S:U,3,0)</f>
        <v>0.1</v>
      </c>
      <c r="U5332" s="78">
        <f t="shared" si="415"/>
        <v>0</v>
      </c>
      <c r="V5332" s="13">
        <v>0.85000000000000009</v>
      </c>
      <c r="W5332" s="78">
        <f t="shared" si="417"/>
        <v>0</v>
      </c>
      <c r="X5332" s="1">
        <f>VLOOKUP(E5332,'渗透率、续签率'!AG:AJ,4,0)</f>
        <v>8942.5</v>
      </c>
      <c r="Y5332" s="1">
        <f t="shared" si="418"/>
        <v>0</v>
      </c>
      <c r="Z5332">
        <v>0</v>
      </c>
      <c r="AA5332" s="89">
        <f t="shared" si="419"/>
        <v>0</v>
      </c>
      <c r="AH5332" s="37"/>
      <c r="AI5332" s="37"/>
      <c r="AK5332" s="37"/>
    </row>
    <row r="5333" spans="1:37" hidden="1">
      <c r="A5333" t="s">
        <v>64</v>
      </c>
      <c r="B5333" t="s">
        <v>2</v>
      </c>
      <c r="C5333" t="s">
        <v>4</v>
      </c>
      <c r="D5333" t="s">
        <v>116</v>
      </c>
      <c r="E5333" t="s">
        <v>529</v>
      </c>
      <c r="F5333" t="str">
        <f t="shared" si="416"/>
        <v>恩施土家族苗族自治州学历提升</v>
      </c>
      <c r="G5333" t="s">
        <v>81</v>
      </c>
      <c r="H5333" t="s">
        <v>265</v>
      </c>
      <c r="I5333" t="s">
        <v>68</v>
      </c>
      <c r="J5333">
        <v>47</v>
      </c>
      <c r="K5333">
        <v>0</v>
      </c>
      <c r="L5333" s="13">
        <f>VLOOKUP(C5333,'渗透率、续签率'!B:C,2,0)</f>
        <v>0.54</v>
      </c>
      <c r="M5333" s="6">
        <v>0</v>
      </c>
      <c r="N5333">
        <v>3</v>
      </c>
      <c r="O5333">
        <v>0</v>
      </c>
      <c r="P5333" s="6">
        <v>0</v>
      </c>
      <c r="Q5333" s="13">
        <v>2.4E-2</v>
      </c>
      <c r="R5333" s="13">
        <v>0</v>
      </c>
      <c r="S5333" s="31">
        <v>85</v>
      </c>
      <c r="T5333" s="6">
        <f>VLOOKUP(E5333,'参数设置&amp;汇总'!S:U,3,0)</f>
        <v>0.1</v>
      </c>
      <c r="U5333" s="78">
        <f t="shared" si="415"/>
        <v>0.30000000000000004</v>
      </c>
      <c r="V5333" s="13">
        <v>0.85000000000000009</v>
      </c>
      <c r="W5333" s="78">
        <f t="shared" si="417"/>
        <v>0.35294117647058826</v>
      </c>
      <c r="X5333" s="1">
        <f>VLOOKUP(E5333,'渗透率、续签率'!AG:AJ,4,0)</f>
        <v>8942.5</v>
      </c>
      <c r="Y5333" s="1">
        <f t="shared" si="418"/>
        <v>3156.1764705882356</v>
      </c>
      <c r="Z5333">
        <v>1</v>
      </c>
      <c r="AA5333" s="89">
        <f t="shared" si="419"/>
        <v>26827.5</v>
      </c>
      <c r="AH5333" s="37"/>
      <c r="AI5333" s="37"/>
      <c r="AK5333" s="37"/>
    </row>
    <row r="5334" spans="1:37" hidden="1">
      <c r="A5334" t="s">
        <v>64</v>
      </c>
      <c r="B5334" t="s">
        <v>2</v>
      </c>
      <c r="C5334" t="s">
        <v>4</v>
      </c>
      <c r="D5334" t="s">
        <v>116</v>
      </c>
      <c r="E5334" t="s">
        <v>529</v>
      </c>
      <c r="F5334" t="str">
        <f t="shared" si="416"/>
        <v>惠州市学历提升</v>
      </c>
      <c r="G5334" t="s">
        <v>75</v>
      </c>
      <c r="H5334" t="s">
        <v>266</v>
      </c>
      <c r="I5334" t="s">
        <v>68</v>
      </c>
      <c r="J5334">
        <v>206</v>
      </c>
      <c r="K5334">
        <v>5</v>
      </c>
      <c r="L5334" s="13">
        <f>VLOOKUP(C5334,'渗透率、续签率'!B:C,2,0)</f>
        <v>0.54</v>
      </c>
      <c r="M5334" s="6">
        <v>0.02</v>
      </c>
      <c r="N5334">
        <v>44</v>
      </c>
      <c r="O5334">
        <v>4</v>
      </c>
      <c r="P5334" s="6">
        <v>0.09</v>
      </c>
      <c r="Q5334" s="13">
        <v>0.217</v>
      </c>
      <c r="R5334" s="13">
        <v>0.156</v>
      </c>
      <c r="S5334" s="31">
        <v>863</v>
      </c>
      <c r="T5334" s="6">
        <f>VLOOKUP(E5334,'参数设置&amp;汇总'!S:U,3,0)</f>
        <v>0.1</v>
      </c>
      <c r="U5334" s="78">
        <f t="shared" si="415"/>
        <v>4.4000000000000004</v>
      </c>
      <c r="V5334" s="13">
        <v>0.85000000000000009</v>
      </c>
      <c r="W5334" s="78">
        <f t="shared" si="417"/>
        <v>2.6352941176470588</v>
      </c>
      <c r="X5334" s="1">
        <f>VLOOKUP(E5334,'渗透率、续签率'!AG:AJ,4,0)</f>
        <v>8942.5</v>
      </c>
      <c r="Y5334" s="1">
        <f t="shared" si="418"/>
        <v>23566.117647058822</v>
      </c>
      <c r="Z5334">
        <v>4</v>
      </c>
      <c r="AA5334" s="89">
        <f t="shared" si="419"/>
        <v>393470</v>
      </c>
      <c r="AH5334" s="37"/>
      <c r="AI5334" s="37"/>
      <c r="AK5334" s="37"/>
    </row>
    <row r="5335" spans="1:37" hidden="1">
      <c r="A5335" t="s">
        <v>64</v>
      </c>
      <c r="B5335" t="s">
        <v>2</v>
      </c>
      <c r="C5335" t="s">
        <v>4</v>
      </c>
      <c r="D5335" t="s">
        <v>116</v>
      </c>
      <c r="E5335" t="s">
        <v>529</v>
      </c>
      <c r="F5335" t="str">
        <f t="shared" si="416"/>
        <v>扬州市学历提升</v>
      </c>
      <c r="G5335" t="s">
        <v>73</v>
      </c>
      <c r="H5335" t="s">
        <v>267</v>
      </c>
      <c r="I5335" t="s">
        <v>70</v>
      </c>
      <c r="J5335">
        <v>161</v>
      </c>
      <c r="K5335">
        <v>3</v>
      </c>
      <c r="L5335" s="13">
        <f>VLOOKUP(C5335,'渗透率、续签率'!B:C,2,0)</f>
        <v>0.54</v>
      </c>
      <c r="M5335" s="6">
        <v>0.02</v>
      </c>
      <c r="N5335">
        <v>17</v>
      </c>
      <c r="O5335">
        <v>3</v>
      </c>
      <c r="P5335" s="6">
        <v>0.18</v>
      </c>
      <c r="Q5335" s="13">
        <v>0.17299999999999999</v>
      </c>
      <c r="R5335" s="13">
        <v>0</v>
      </c>
      <c r="S5335" s="31">
        <v>359</v>
      </c>
      <c r="T5335" s="6">
        <f>VLOOKUP(E5335,'参数设置&amp;汇总'!S:U,3,0)</f>
        <v>0.1</v>
      </c>
      <c r="U5335" s="78">
        <f t="shared" si="415"/>
        <v>3</v>
      </c>
      <c r="V5335" s="13">
        <v>0.85000000000000009</v>
      </c>
      <c r="W5335" s="78">
        <f t="shared" si="417"/>
        <v>1.6235294117647057</v>
      </c>
      <c r="X5335" s="1">
        <f>VLOOKUP(E5335,'渗透率、续签率'!AG:AJ,4,0)</f>
        <v>8942.5</v>
      </c>
      <c r="Y5335" s="1">
        <f t="shared" si="418"/>
        <v>14518.411764705881</v>
      </c>
      <c r="Z5335">
        <v>7</v>
      </c>
      <c r="AA5335" s="89">
        <f t="shared" si="419"/>
        <v>152022.5</v>
      </c>
      <c r="AH5335" s="37"/>
      <c r="AI5335" s="37"/>
      <c r="AK5335" s="37"/>
    </row>
    <row r="5336" spans="1:37" hidden="1">
      <c r="A5336" t="s">
        <v>64</v>
      </c>
      <c r="B5336" t="s">
        <v>2</v>
      </c>
      <c r="C5336" t="s">
        <v>4</v>
      </c>
      <c r="D5336" t="s">
        <v>116</v>
      </c>
      <c r="E5336" t="s">
        <v>529</v>
      </c>
      <c r="F5336" t="str">
        <f t="shared" si="416"/>
        <v>承德市学历提升</v>
      </c>
      <c r="G5336" t="s">
        <v>159</v>
      </c>
      <c r="H5336" t="s">
        <v>268</v>
      </c>
      <c r="I5336" t="s">
        <v>70</v>
      </c>
      <c r="J5336">
        <v>87</v>
      </c>
      <c r="K5336">
        <v>0</v>
      </c>
      <c r="L5336" s="13">
        <f>VLOOKUP(C5336,'渗透率、续签率'!B:C,2,0)</f>
        <v>0.54</v>
      </c>
      <c r="M5336" s="6">
        <v>0</v>
      </c>
      <c r="N5336">
        <v>8</v>
      </c>
      <c r="O5336">
        <v>0</v>
      </c>
      <c r="P5336" s="6">
        <v>0</v>
      </c>
      <c r="Q5336" s="13">
        <v>0</v>
      </c>
      <c r="R5336" s="13">
        <v>0</v>
      </c>
      <c r="S5336" s="31">
        <v>203</v>
      </c>
      <c r="T5336" s="6">
        <f>VLOOKUP(E5336,'参数设置&amp;汇总'!S:U,3,0)</f>
        <v>0.1</v>
      </c>
      <c r="U5336" s="78">
        <f t="shared" si="415"/>
        <v>0.8</v>
      </c>
      <c r="V5336" s="13">
        <v>0.85000000000000009</v>
      </c>
      <c r="W5336" s="78">
        <f t="shared" si="417"/>
        <v>0.94117647058823528</v>
      </c>
      <c r="X5336" s="1">
        <f>VLOOKUP(E5336,'渗透率、续签率'!AG:AJ,4,0)</f>
        <v>8942.5</v>
      </c>
      <c r="Y5336" s="1">
        <f t="shared" si="418"/>
        <v>8416.4705882352937</v>
      </c>
      <c r="Z5336">
        <v>2</v>
      </c>
      <c r="AA5336" s="89">
        <f t="shared" si="419"/>
        <v>71540</v>
      </c>
      <c r="AH5336" s="37"/>
      <c r="AI5336" s="37"/>
      <c r="AJ5336" s="1"/>
    </row>
    <row r="5337" spans="1:37" hidden="1">
      <c r="A5337" t="s">
        <v>64</v>
      </c>
      <c r="B5337" t="s">
        <v>2</v>
      </c>
      <c r="C5337" t="s">
        <v>4</v>
      </c>
      <c r="D5337" t="s">
        <v>116</v>
      </c>
      <c r="E5337" t="s">
        <v>529</v>
      </c>
      <c r="F5337" t="str">
        <f t="shared" si="416"/>
        <v>抚州市学历提升</v>
      </c>
      <c r="G5337" t="s">
        <v>90</v>
      </c>
      <c r="H5337" t="s">
        <v>269</v>
      </c>
      <c r="I5337" t="s">
        <v>68</v>
      </c>
      <c r="J5337">
        <v>108</v>
      </c>
      <c r="K5337">
        <v>0</v>
      </c>
      <c r="L5337" s="13">
        <f>VLOOKUP(C5337,'渗透率、续签率'!B:C,2,0)</f>
        <v>0.54</v>
      </c>
      <c r="M5337" s="6">
        <v>0</v>
      </c>
      <c r="N5337">
        <v>5</v>
      </c>
      <c r="O5337">
        <v>0</v>
      </c>
      <c r="P5337" s="6">
        <v>0</v>
      </c>
      <c r="Q5337" s="13">
        <v>0</v>
      </c>
      <c r="R5337" s="13">
        <v>0</v>
      </c>
      <c r="S5337" s="31">
        <v>183</v>
      </c>
      <c r="T5337" s="6">
        <f>VLOOKUP(E5337,'参数设置&amp;汇总'!S:U,3,0)</f>
        <v>0.1</v>
      </c>
      <c r="U5337" s="78">
        <f t="shared" si="415"/>
        <v>0.5</v>
      </c>
      <c r="V5337" s="13">
        <v>0.85000000000000009</v>
      </c>
      <c r="W5337" s="78">
        <f t="shared" si="417"/>
        <v>0.58823529411764697</v>
      </c>
      <c r="X5337" s="1">
        <f>VLOOKUP(E5337,'渗透率、续签率'!AG:AJ,4,0)</f>
        <v>8942.5</v>
      </c>
      <c r="Y5337" s="1">
        <f t="shared" si="418"/>
        <v>5260.2941176470576</v>
      </c>
      <c r="Z5337">
        <v>2</v>
      </c>
      <c r="AA5337" s="89">
        <f t="shared" si="419"/>
        <v>44712.5</v>
      </c>
      <c r="AK5337" s="37"/>
    </row>
    <row r="5338" spans="1:37" hidden="1">
      <c r="A5338" t="s">
        <v>64</v>
      </c>
      <c r="B5338" t="s">
        <v>2</v>
      </c>
      <c r="C5338" t="s">
        <v>4</v>
      </c>
      <c r="D5338" t="s">
        <v>116</v>
      </c>
      <c r="E5338" t="s">
        <v>529</v>
      </c>
      <c r="F5338" t="str">
        <f t="shared" si="416"/>
        <v>抚顺市学历提升</v>
      </c>
      <c r="G5338" t="s">
        <v>101</v>
      </c>
      <c r="H5338" t="s">
        <v>270</v>
      </c>
      <c r="I5338" t="s">
        <v>70</v>
      </c>
      <c r="J5338">
        <v>70</v>
      </c>
      <c r="K5338">
        <v>0</v>
      </c>
      <c r="L5338" s="13">
        <f>VLOOKUP(C5338,'渗透率、续签率'!B:C,2,0)</f>
        <v>0.54</v>
      </c>
      <c r="M5338" s="6">
        <v>0</v>
      </c>
      <c r="N5338">
        <v>6</v>
      </c>
      <c r="O5338">
        <v>0</v>
      </c>
      <c r="P5338" s="6">
        <v>0</v>
      </c>
      <c r="Q5338" s="13">
        <v>0</v>
      </c>
      <c r="R5338" s="13">
        <v>0</v>
      </c>
      <c r="S5338" s="31">
        <v>141</v>
      </c>
      <c r="T5338" s="6">
        <f>VLOOKUP(E5338,'参数设置&amp;汇总'!S:U,3,0)</f>
        <v>0.1</v>
      </c>
      <c r="U5338" s="78">
        <f t="shared" si="415"/>
        <v>0.60000000000000009</v>
      </c>
      <c r="V5338" s="13">
        <v>0.85000000000000009</v>
      </c>
      <c r="W5338" s="78">
        <f t="shared" si="417"/>
        <v>0.70588235294117652</v>
      </c>
      <c r="X5338" s="1">
        <f>VLOOKUP(E5338,'渗透率、续签率'!AG:AJ,4,0)</f>
        <v>8942.5</v>
      </c>
      <c r="Y5338" s="1">
        <f t="shared" si="418"/>
        <v>6312.3529411764712</v>
      </c>
      <c r="Z5338">
        <v>11</v>
      </c>
      <c r="AA5338" s="89">
        <f t="shared" si="419"/>
        <v>53655</v>
      </c>
      <c r="AH5338" s="37"/>
      <c r="AI5338" s="37"/>
      <c r="AJ5338" s="1"/>
      <c r="AK5338" s="37"/>
    </row>
    <row r="5339" spans="1:37" hidden="1">
      <c r="A5339" t="s">
        <v>64</v>
      </c>
      <c r="B5339" t="s">
        <v>2</v>
      </c>
      <c r="C5339" t="s">
        <v>4</v>
      </c>
      <c r="D5339" t="s">
        <v>116</v>
      </c>
      <c r="E5339" t="s">
        <v>529</v>
      </c>
      <c r="F5339" t="str">
        <f t="shared" si="416"/>
        <v>拉萨市学历提升</v>
      </c>
      <c r="G5339" t="s">
        <v>237</v>
      </c>
      <c r="H5339" t="s">
        <v>271</v>
      </c>
      <c r="I5339" t="s">
        <v>57</v>
      </c>
      <c r="J5339">
        <v>18</v>
      </c>
      <c r="K5339">
        <v>0</v>
      </c>
      <c r="L5339" s="13">
        <f>VLOOKUP(C5339,'渗透率、续签率'!B:C,2,0)</f>
        <v>0.54</v>
      </c>
      <c r="M5339" s="6">
        <v>0</v>
      </c>
      <c r="N5339">
        <v>9</v>
      </c>
      <c r="O5339">
        <v>0</v>
      </c>
      <c r="P5339" s="6">
        <v>0</v>
      </c>
      <c r="Q5339" s="13">
        <v>0</v>
      </c>
      <c r="R5339" s="13">
        <v>0</v>
      </c>
      <c r="S5339" s="31">
        <v>111</v>
      </c>
      <c r="T5339" s="6">
        <f>VLOOKUP(E5339,'参数设置&amp;汇总'!S:U,3,0)</f>
        <v>0.1</v>
      </c>
      <c r="U5339" s="78">
        <f t="shared" si="415"/>
        <v>0.9</v>
      </c>
      <c r="V5339" s="13">
        <v>0.85000000000000009</v>
      </c>
      <c r="W5339" s="78">
        <f t="shared" si="417"/>
        <v>1.0588235294117647</v>
      </c>
      <c r="X5339" s="1">
        <f>VLOOKUP(E5339,'渗透率、续签率'!AG:AJ,4,0)</f>
        <v>8942.5</v>
      </c>
      <c r="Y5339" s="1">
        <f t="shared" si="418"/>
        <v>9468.5294117647063</v>
      </c>
      <c r="Z5339">
        <v>0</v>
      </c>
      <c r="AA5339" s="89">
        <f t="shared" si="419"/>
        <v>80482.5</v>
      </c>
      <c r="AH5339" s="37"/>
      <c r="AI5339" s="37"/>
      <c r="AJ5339" s="1"/>
      <c r="AK5339" s="37"/>
    </row>
    <row r="5340" spans="1:37" hidden="1">
      <c r="A5340" t="s">
        <v>64</v>
      </c>
      <c r="B5340" t="s">
        <v>2</v>
      </c>
      <c r="C5340" t="s">
        <v>4</v>
      </c>
      <c r="D5340" t="s">
        <v>116</v>
      </c>
      <c r="E5340" t="s">
        <v>529</v>
      </c>
      <c r="F5340" t="str">
        <f t="shared" si="416"/>
        <v>揭阳市学历提升</v>
      </c>
      <c r="G5340" t="s">
        <v>75</v>
      </c>
      <c r="H5340" t="s">
        <v>272</v>
      </c>
      <c r="I5340" t="s">
        <v>68</v>
      </c>
      <c r="J5340">
        <v>66</v>
      </c>
      <c r="K5340">
        <v>0</v>
      </c>
      <c r="L5340" s="13">
        <f>VLOOKUP(C5340,'渗透率、续签率'!B:C,2,0)</f>
        <v>0.54</v>
      </c>
      <c r="M5340" s="6">
        <v>0</v>
      </c>
      <c r="N5340">
        <v>6</v>
      </c>
      <c r="O5340">
        <v>0</v>
      </c>
      <c r="P5340" s="6">
        <v>0</v>
      </c>
      <c r="Q5340" s="13">
        <v>0</v>
      </c>
      <c r="R5340" s="13">
        <v>0</v>
      </c>
      <c r="S5340" s="31">
        <v>138</v>
      </c>
      <c r="T5340" s="6">
        <f>VLOOKUP(E5340,'参数设置&amp;汇总'!S:U,3,0)</f>
        <v>0.1</v>
      </c>
      <c r="U5340" s="78">
        <f t="shared" si="415"/>
        <v>0.60000000000000009</v>
      </c>
      <c r="V5340" s="13">
        <v>0.85000000000000009</v>
      </c>
      <c r="W5340" s="78">
        <f t="shared" si="417"/>
        <v>0.70588235294117652</v>
      </c>
      <c r="X5340" s="1">
        <f>VLOOKUP(E5340,'渗透率、续签率'!AG:AJ,4,0)</f>
        <v>8942.5</v>
      </c>
      <c r="Y5340" s="1">
        <f t="shared" si="418"/>
        <v>6312.3529411764712</v>
      </c>
      <c r="Z5340">
        <v>7</v>
      </c>
      <c r="AA5340" s="89">
        <f t="shared" si="419"/>
        <v>53655</v>
      </c>
      <c r="AH5340" s="37"/>
      <c r="AI5340" s="37"/>
      <c r="AK5340" s="37"/>
    </row>
    <row r="5341" spans="1:37" hidden="1">
      <c r="A5341" t="s">
        <v>64</v>
      </c>
      <c r="B5341" t="s">
        <v>2</v>
      </c>
      <c r="C5341" t="s">
        <v>4</v>
      </c>
      <c r="D5341" t="s">
        <v>116</v>
      </c>
      <c r="E5341" t="s">
        <v>529</v>
      </c>
      <c r="F5341" t="str">
        <f t="shared" si="416"/>
        <v>攀枝花市学历提升</v>
      </c>
      <c r="G5341" t="s">
        <v>77</v>
      </c>
      <c r="H5341" t="s">
        <v>273</v>
      </c>
      <c r="I5341" t="s">
        <v>70</v>
      </c>
      <c r="J5341">
        <v>13</v>
      </c>
      <c r="K5341">
        <v>0</v>
      </c>
      <c r="L5341" s="13">
        <f>VLOOKUP(C5341,'渗透率、续签率'!B:C,2,0)</f>
        <v>0.54</v>
      </c>
      <c r="M5341" s="6">
        <v>0</v>
      </c>
      <c r="N5341">
        <v>0</v>
      </c>
      <c r="O5341">
        <v>0</v>
      </c>
      <c r="P5341" s="6">
        <v>0</v>
      </c>
      <c r="Q5341" s="13">
        <v>0</v>
      </c>
      <c r="R5341" s="13">
        <v>0</v>
      </c>
      <c r="S5341" s="31">
        <v>18</v>
      </c>
      <c r="T5341" s="6">
        <f>VLOOKUP(E5341,'参数设置&amp;汇总'!S:U,3,0)</f>
        <v>0.1</v>
      </c>
      <c r="U5341" s="78">
        <f t="shared" si="415"/>
        <v>0</v>
      </c>
      <c r="V5341" s="13">
        <v>0.85000000000000009</v>
      </c>
      <c r="W5341" s="78">
        <f t="shared" si="417"/>
        <v>0</v>
      </c>
      <c r="X5341" s="1">
        <f>VLOOKUP(E5341,'渗透率、续签率'!AG:AJ,4,0)</f>
        <v>8942.5</v>
      </c>
      <c r="Y5341" s="1">
        <f t="shared" si="418"/>
        <v>0</v>
      </c>
      <c r="Z5341">
        <v>0</v>
      </c>
      <c r="AA5341" s="89">
        <f t="shared" si="419"/>
        <v>0</v>
      </c>
      <c r="AH5341" s="37"/>
      <c r="AI5341" s="37"/>
      <c r="AK5341" s="37"/>
    </row>
    <row r="5342" spans="1:37" hidden="1">
      <c r="A5342" t="s">
        <v>64</v>
      </c>
      <c r="B5342" t="s">
        <v>2</v>
      </c>
      <c r="C5342" t="s">
        <v>4</v>
      </c>
      <c r="D5342" t="s">
        <v>116</v>
      </c>
      <c r="E5342" t="s">
        <v>529</v>
      </c>
      <c r="F5342" t="str">
        <f t="shared" si="416"/>
        <v>文山壮族苗族自治州学历提升</v>
      </c>
      <c r="G5342" t="s">
        <v>99</v>
      </c>
      <c r="H5342" t="s">
        <v>274</v>
      </c>
      <c r="I5342" t="s">
        <v>68</v>
      </c>
      <c r="J5342">
        <v>29</v>
      </c>
      <c r="K5342">
        <v>0</v>
      </c>
      <c r="L5342" s="13">
        <f>VLOOKUP(C5342,'渗透率、续签率'!B:C,2,0)</f>
        <v>0.54</v>
      </c>
      <c r="M5342" s="6">
        <v>0</v>
      </c>
      <c r="N5342">
        <v>0</v>
      </c>
      <c r="O5342">
        <v>0</v>
      </c>
      <c r="P5342" s="6">
        <v>0</v>
      </c>
      <c r="Q5342" s="13">
        <v>0</v>
      </c>
      <c r="R5342" s="13">
        <v>0</v>
      </c>
      <c r="S5342" s="31">
        <v>33</v>
      </c>
      <c r="T5342" s="6">
        <f>VLOOKUP(E5342,'参数设置&amp;汇总'!S:U,3,0)</f>
        <v>0.1</v>
      </c>
      <c r="U5342" s="78">
        <f t="shared" si="415"/>
        <v>0</v>
      </c>
      <c r="V5342" s="13">
        <v>0.85000000000000009</v>
      </c>
      <c r="W5342" s="78">
        <f t="shared" si="417"/>
        <v>0</v>
      </c>
      <c r="X5342" s="1">
        <f>VLOOKUP(E5342,'渗透率、续签率'!AG:AJ,4,0)</f>
        <v>8942.5</v>
      </c>
      <c r="Y5342" s="1">
        <f t="shared" si="418"/>
        <v>0</v>
      </c>
      <c r="Z5342">
        <v>0</v>
      </c>
      <c r="AA5342" s="89">
        <f t="shared" si="419"/>
        <v>0</v>
      </c>
      <c r="AH5342" s="37"/>
      <c r="AI5342" s="37"/>
      <c r="AK5342" s="37"/>
    </row>
    <row r="5343" spans="1:37" hidden="1">
      <c r="A5343" t="s">
        <v>64</v>
      </c>
      <c r="B5343" t="s">
        <v>2</v>
      </c>
      <c r="C5343" t="s">
        <v>4</v>
      </c>
      <c r="D5343" t="s">
        <v>116</v>
      </c>
      <c r="E5343" t="s">
        <v>529</v>
      </c>
      <c r="F5343" t="str">
        <f t="shared" si="416"/>
        <v>文昌市学历提升</v>
      </c>
      <c r="G5343" t="s">
        <v>120</v>
      </c>
      <c r="H5343" t="s">
        <v>275</v>
      </c>
      <c r="I5343" t="s">
        <v>68</v>
      </c>
      <c r="J5343">
        <v>4</v>
      </c>
      <c r="K5343">
        <v>0</v>
      </c>
      <c r="L5343" s="13">
        <f>VLOOKUP(C5343,'渗透率、续签率'!B:C,2,0)</f>
        <v>0.54</v>
      </c>
      <c r="M5343" s="6">
        <v>0</v>
      </c>
      <c r="N5343">
        <v>0</v>
      </c>
      <c r="O5343">
        <v>0</v>
      </c>
      <c r="P5343" s="6">
        <v>0</v>
      </c>
      <c r="Q5343" s="13">
        <v>0</v>
      </c>
      <c r="R5343" s="13">
        <v>0</v>
      </c>
      <c r="S5343" s="31">
        <v>5</v>
      </c>
      <c r="T5343" s="6">
        <f>VLOOKUP(E5343,'参数设置&amp;汇总'!S:U,3,0)</f>
        <v>0.1</v>
      </c>
      <c r="U5343" s="78">
        <f t="shared" si="415"/>
        <v>0</v>
      </c>
      <c r="V5343" s="13">
        <v>0.85000000000000009</v>
      </c>
      <c r="W5343" s="78">
        <f t="shared" si="417"/>
        <v>0</v>
      </c>
      <c r="X5343" s="1">
        <f>VLOOKUP(E5343,'渗透率、续签率'!AG:AJ,4,0)</f>
        <v>8942.5</v>
      </c>
      <c r="Y5343" s="1">
        <f t="shared" si="418"/>
        <v>0</v>
      </c>
      <c r="Z5343">
        <v>0</v>
      </c>
      <c r="AA5343" s="89">
        <f t="shared" si="419"/>
        <v>0</v>
      </c>
      <c r="AH5343" s="37"/>
      <c r="AI5343" s="37"/>
      <c r="AK5343" s="37"/>
    </row>
    <row r="5344" spans="1:37" hidden="1">
      <c r="A5344" t="s">
        <v>64</v>
      </c>
      <c r="B5344" t="s">
        <v>2</v>
      </c>
      <c r="C5344" t="s">
        <v>4</v>
      </c>
      <c r="D5344" t="s">
        <v>116</v>
      </c>
      <c r="E5344" t="s">
        <v>529</v>
      </c>
      <c r="F5344" t="str">
        <f t="shared" si="416"/>
        <v>新乡市学历提升</v>
      </c>
      <c r="G5344" t="s">
        <v>110</v>
      </c>
      <c r="H5344" t="s">
        <v>276</v>
      </c>
      <c r="I5344" t="s">
        <v>70</v>
      </c>
      <c r="J5344">
        <v>359</v>
      </c>
      <c r="K5344">
        <v>2</v>
      </c>
      <c r="L5344" s="13">
        <f>VLOOKUP(C5344,'渗透率、续签率'!B:C,2,0)</f>
        <v>0.54</v>
      </c>
      <c r="M5344" s="6">
        <v>0.01</v>
      </c>
      <c r="N5344">
        <v>60</v>
      </c>
      <c r="O5344">
        <v>1</v>
      </c>
      <c r="P5344" s="6">
        <v>0.02</v>
      </c>
      <c r="Q5344" s="13">
        <v>0.01</v>
      </c>
      <c r="R5344" s="13">
        <v>0</v>
      </c>
      <c r="S5344" s="31">
        <v>1144</v>
      </c>
      <c r="T5344" s="6">
        <f>VLOOKUP(E5344,'参数设置&amp;汇总'!S:U,3,0)</f>
        <v>0.1</v>
      </c>
      <c r="U5344" s="78">
        <f t="shared" si="415"/>
        <v>6</v>
      </c>
      <c r="V5344" s="13">
        <v>0.85000000000000009</v>
      </c>
      <c r="W5344" s="78">
        <f t="shared" si="417"/>
        <v>6.4235294117647053</v>
      </c>
      <c r="X5344" s="1">
        <f>VLOOKUP(E5344,'渗透率、续签率'!AG:AJ,4,0)</f>
        <v>8942.5</v>
      </c>
      <c r="Y5344" s="1">
        <f t="shared" si="418"/>
        <v>57442.411764705874</v>
      </c>
      <c r="Z5344">
        <v>1</v>
      </c>
      <c r="AA5344" s="89">
        <f t="shared" si="419"/>
        <v>536550</v>
      </c>
      <c r="AH5344" s="37"/>
      <c r="AI5344" s="37"/>
      <c r="AK5344" s="37"/>
    </row>
    <row r="5345" spans="1:37" hidden="1">
      <c r="A5345" t="s">
        <v>64</v>
      </c>
      <c r="B5345" t="s">
        <v>2</v>
      </c>
      <c r="C5345" t="s">
        <v>4</v>
      </c>
      <c r="D5345" t="s">
        <v>116</v>
      </c>
      <c r="E5345" t="s">
        <v>529</v>
      </c>
      <c r="F5345" t="str">
        <f t="shared" si="416"/>
        <v>新余市学历提升</v>
      </c>
      <c r="G5345" t="s">
        <v>90</v>
      </c>
      <c r="H5345" t="s">
        <v>277</v>
      </c>
      <c r="I5345" t="s">
        <v>68</v>
      </c>
      <c r="J5345">
        <v>39</v>
      </c>
      <c r="K5345">
        <v>0</v>
      </c>
      <c r="L5345" s="13">
        <f>VLOOKUP(C5345,'渗透率、续签率'!B:C,2,0)</f>
        <v>0.54</v>
      </c>
      <c r="M5345" s="6">
        <v>0</v>
      </c>
      <c r="N5345">
        <v>4</v>
      </c>
      <c r="O5345">
        <v>0</v>
      </c>
      <c r="P5345" s="6">
        <v>0</v>
      </c>
      <c r="Q5345" s="13">
        <v>0</v>
      </c>
      <c r="R5345" s="13">
        <v>0</v>
      </c>
      <c r="S5345" s="31">
        <v>69</v>
      </c>
      <c r="T5345" s="6">
        <f>VLOOKUP(E5345,'参数设置&amp;汇总'!S:U,3,0)</f>
        <v>0.1</v>
      </c>
      <c r="U5345" s="78">
        <f t="shared" si="415"/>
        <v>0.4</v>
      </c>
      <c r="V5345" s="13">
        <v>0.85000000000000009</v>
      </c>
      <c r="W5345" s="78">
        <f t="shared" si="417"/>
        <v>0.47058823529411764</v>
      </c>
      <c r="X5345" s="1">
        <f>VLOOKUP(E5345,'渗透率、续签率'!AG:AJ,4,0)</f>
        <v>8942.5</v>
      </c>
      <c r="Y5345" s="1">
        <f t="shared" si="418"/>
        <v>4208.2352941176468</v>
      </c>
      <c r="Z5345">
        <v>1</v>
      </c>
      <c r="AA5345" s="89">
        <f t="shared" si="419"/>
        <v>35770</v>
      </c>
      <c r="AH5345" s="37"/>
      <c r="AI5345" s="37"/>
      <c r="AK5345" s="37"/>
    </row>
    <row r="5346" spans="1:37" hidden="1">
      <c r="A5346" t="s">
        <v>64</v>
      </c>
      <c r="B5346" t="s">
        <v>2</v>
      </c>
      <c r="C5346" t="s">
        <v>4</v>
      </c>
      <c r="D5346" t="s">
        <v>116</v>
      </c>
      <c r="E5346" t="s">
        <v>529</v>
      </c>
      <c r="F5346" t="str">
        <f t="shared" si="416"/>
        <v>新星市学历提升</v>
      </c>
      <c r="G5346" t="s">
        <v>145</v>
      </c>
      <c r="H5346" t="s">
        <v>278</v>
      </c>
      <c r="I5346" t="s">
        <v>70</v>
      </c>
      <c r="J5346">
        <v>0</v>
      </c>
      <c r="K5346">
        <v>0</v>
      </c>
      <c r="L5346" s="13">
        <f>VLOOKUP(C5346,'渗透率、续签率'!B:C,2,0)</f>
        <v>0.54</v>
      </c>
      <c r="M5346" s="6">
        <v>0</v>
      </c>
      <c r="N5346">
        <v>0</v>
      </c>
      <c r="O5346">
        <v>0</v>
      </c>
      <c r="P5346" s="6">
        <v>0</v>
      </c>
      <c r="Q5346" s="13">
        <v>0</v>
      </c>
      <c r="R5346" s="13">
        <v>0</v>
      </c>
      <c r="S5346" s="31">
        <v>0</v>
      </c>
      <c r="T5346" s="6">
        <f>VLOOKUP(E5346,'参数设置&amp;汇总'!S:U,3,0)</f>
        <v>0.1</v>
      </c>
      <c r="U5346" s="78">
        <f t="shared" si="415"/>
        <v>0</v>
      </c>
      <c r="V5346" s="13">
        <v>0.85000000000000009</v>
      </c>
      <c r="W5346" s="78">
        <f t="shared" si="417"/>
        <v>0</v>
      </c>
      <c r="X5346" s="1">
        <f>VLOOKUP(E5346,'渗透率、续签率'!AG:AJ,4,0)</f>
        <v>8942.5</v>
      </c>
      <c r="Y5346" s="1">
        <f t="shared" si="418"/>
        <v>0</v>
      </c>
      <c r="Z5346">
        <v>0</v>
      </c>
      <c r="AA5346" s="89">
        <f t="shared" si="419"/>
        <v>0</v>
      </c>
      <c r="AH5346" s="37"/>
      <c r="AI5346" s="37"/>
      <c r="AK5346" s="37"/>
    </row>
    <row r="5347" spans="1:37" hidden="1">
      <c r="A5347" t="s">
        <v>64</v>
      </c>
      <c r="B5347" t="s">
        <v>2</v>
      </c>
      <c r="C5347" t="s">
        <v>4</v>
      </c>
      <c r="D5347" t="s">
        <v>116</v>
      </c>
      <c r="E5347" t="s">
        <v>529</v>
      </c>
      <c r="F5347" t="str">
        <f t="shared" si="416"/>
        <v>日喀则市学历提升</v>
      </c>
      <c r="G5347" t="s">
        <v>237</v>
      </c>
      <c r="H5347" t="s">
        <v>279</v>
      </c>
      <c r="I5347" t="s">
        <v>57</v>
      </c>
      <c r="J5347">
        <v>3</v>
      </c>
      <c r="K5347">
        <v>0</v>
      </c>
      <c r="L5347" s="13">
        <f>VLOOKUP(C5347,'渗透率、续签率'!B:C,2,0)</f>
        <v>0.54</v>
      </c>
      <c r="M5347" s="6">
        <v>0</v>
      </c>
      <c r="N5347">
        <v>0</v>
      </c>
      <c r="O5347">
        <v>0</v>
      </c>
      <c r="P5347" s="6">
        <v>0</v>
      </c>
      <c r="Q5347" s="13">
        <v>0</v>
      </c>
      <c r="R5347" s="13">
        <v>0</v>
      </c>
      <c r="S5347" s="31">
        <v>1</v>
      </c>
      <c r="T5347" s="6">
        <f>VLOOKUP(E5347,'参数设置&amp;汇总'!S:U,3,0)</f>
        <v>0.1</v>
      </c>
      <c r="U5347" s="78">
        <f t="shared" si="415"/>
        <v>0</v>
      </c>
      <c r="V5347" s="13">
        <v>0.85000000000000009</v>
      </c>
      <c r="W5347" s="78">
        <f t="shared" si="417"/>
        <v>0</v>
      </c>
      <c r="X5347" s="1">
        <f>VLOOKUP(E5347,'渗透率、续签率'!AG:AJ,4,0)</f>
        <v>8942.5</v>
      </c>
      <c r="Y5347" s="1">
        <f t="shared" si="418"/>
        <v>0</v>
      </c>
      <c r="Z5347">
        <v>0</v>
      </c>
      <c r="AA5347" s="89">
        <f t="shared" si="419"/>
        <v>0</v>
      </c>
      <c r="AH5347" s="37"/>
      <c r="AI5347" s="37"/>
      <c r="AK5347" s="37"/>
    </row>
    <row r="5348" spans="1:37" hidden="1">
      <c r="A5348" t="s">
        <v>64</v>
      </c>
      <c r="B5348" t="s">
        <v>2</v>
      </c>
      <c r="C5348" t="s">
        <v>4</v>
      </c>
      <c r="D5348" t="s">
        <v>116</v>
      </c>
      <c r="E5348" t="s">
        <v>529</v>
      </c>
      <c r="F5348" t="str">
        <f t="shared" si="416"/>
        <v>日照市学历提升</v>
      </c>
      <c r="G5348" t="s">
        <v>103</v>
      </c>
      <c r="H5348" t="s">
        <v>280</v>
      </c>
      <c r="I5348" t="s">
        <v>70</v>
      </c>
      <c r="J5348">
        <v>187</v>
      </c>
      <c r="K5348">
        <v>0</v>
      </c>
      <c r="L5348" s="13">
        <f>VLOOKUP(C5348,'渗透率、续签率'!B:C,2,0)</f>
        <v>0.54</v>
      </c>
      <c r="M5348" s="6">
        <v>0</v>
      </c>
      <c r="N5348">
        <v>23</v>
      </c>
      <c r="O5348">
        <v>0</v>
      </c>
      <c r="P5348" s="6">
        <v>0</v>
      </c>
      <c r="Q5348" s="13">
        <v>1.9E-2</v>
      </c>
      <c r="R5348" s="13">
        <v>0</v>
      </c>
      <c r="S5348" s="31">
        <v>506</v>
      </c>
      <c r="T5348" s="6">
        <f>VLOOKUP(E5348,'参数设置&amp;汇总'!S:U,3,0)</f>
        <v>0.1</v>
      </c>
      <c r="U5348" s="78">
        <f t="shared" si="415"/>
        <v>2.3000000000000003</v>
      </c>
      <c r="V5348" s="13">
        <v>0.85000000000000009</v>
      </c>
      <c r="W5348" s="78">
        <f t="shared" si="417"/>
        <v>2.7058823529411766</v>
      </c>
      <c r="X5348" s="1">
        <f>VLOOKUP(E5348,'渗透率、续签率'!AG:AJ,4,0)</f>
        <v>8942.5</v>
      </c>
      <c r="Y5348" s="1">
        <f t="shared" si="418"/>
        <v>24197.352941176472</v>
      </c>
      <c r="Z5348">
        <v>1</v>
      </c>
      <c r="AA5348" s="89">
        <f t="shared" si="419"/>
        <v>205677.5</v>
      </c>
      <c r="AH5348" s="37"/>
      <c r="AI5348" s="37"/>
      <c r="AK5348" s="37"/>
    </row>
    <row r="5349" spans="1:37" hidden="1">
      <c r="A5349" t="s">
        <v>64</v>
      </c>
      <c r="B5349" t="s">
        <v>2</v>
      </c>
      <c r="C5349" t="s">
        <v>4</v>
      </c>
      <c r="D5349" t="s">
        <v>116</v>
      </c>
      <c r="E5349" t="s">
        <v>529</v>
      </c>
      <c r="F5349" t="str">
        <f t="shared" si="416"/>
        <v>昆玉市学历提升</v>
      </c>
      <c r="G5349" t="s">
        <v>145</v>
      </c>
      <c r="H5349" t="s">
        <v>281</v>
      </c>
      <c r="I5349" t="s">
        <v>70</v>
      </c>
      <c r="J5349">
        <v>2</v>
      </c>
      <c r="K5349">
        <v>0</v>
      </c>
      <c r="L5349" s="13">
        <f>VLOOKUP(C5349,'渗透率、续签率'!B:C,2,0)</f>
        <v>0.54</v>
      </c>
      <c r="M5349" s="6">
        <v>0</v>
      </c>
      <c r="N5349">
        <v>0</v>
      </c>
      <c r="O5349">
        <v>0</v>
      </c>
      <c r="P5349" s="6">
        <v>0</v>
      </c>
      <c r="Q5349" s="13">
        <v>0</v>
      </c>
      <c r="R5349" s="13">
        <v>0</v>
      </c>
      <c r="S5349" s="31">
        <v>0</v>
      </c>
      <c r="T5349" s="6">
        <f>VLOOKUP(E5349,'参数设置&amp;汇总'!S:U,3,0)</f>
        <v>0.1</v>
      </c>
      <c r="U5349" s="78">
        <f t="shared" si="415"/>
        <v>0</v>
      </c>
      <c r="V5349" s="13">
        <v>0.85000000000000009</v>
      </c>
      <c r="W5349" s="78">
        <f t="shared" si="417"/>
        <v>0</v>
      </c>
      <c r="X5349" s="1">
        <f>VLOOKUP(E5349,'渗透率、续签率'!AG:AJ,4,0)</f>
        <v>8942.5</v>
      </c>
      <c r="Y5349" s="1">
        <f t="shared" si="418"/>
        <v>0</v>
      </c>
      <c r="Z5349">
        <v>0</v>
      </c>
      <c r="AA5349" s="89">
        <f t="shared" si="419"/>
        <v>0</v>
      </c>
      <c r="AH5349" s="37"/>
      <c r="AI5349" s="37"/>
      <c r="AK5349" s="37"/>
    </row>
    <row r="5350" spans="1:37" hidden="1">
      <c r="A5350" t="s">
        <v>64</v>
      </c>
      <c r="B5350" t="s">
        <v>2</v>
      </c>
      <c r="C5350" t="s">
        <v>4</v>
      </c>
      <c r="D5350" t="s">
        <v>116</v>
      </c>
      <c r="E5350" t="s">
        <v>529</v>
      </c>
      <c r="F5350" t="str">
        <f t="shared" si="416"/>
        <v>昌吉回族自治州学历提升</v>
      </c>
      <c r="G5350" t="s">
        <v>145</v>
      </c>
      <c r="H5350" t="s">
        <v>282</v>
      </c>
      <c r="I5350" t="s">
        <v>70</v>
      </c>
      <c r="J5350">
        <v>31</v>
      </c>
      <c r="K5350">
        <v>0</v>
      </c>
      <c r="L5350" s="13">
        <f>VLOOKUP(C5350,'渗透率、续签率'!B:C,2,0)</f>
        <v>0.54</v>
      </c>
      <c r="M5350" s="6">
        <v>0</v>
      </c>
      <c r="N5350">
        <v>8</v>
      </c>
      <c r="O5350">
        <v>0</v>
      </c>
      <c r="P5350" s="6">
        <v>0</v>
      </c>
      <c r="Q5350" s="13">
        <v>0</v>
      </c>
      <c r="R5350" s="13">
        <v>0</v>
      </c>
      <c r="S5350" s="31">
        <v>98</v>
      </c>
      <c r="T5350" s="6">
        <f>VLOOKUP(E5350,'参数设置&amp;汇总'!S:U,3,0)</f>
        <v>0.1</v>
      </c>
      <c r="U5350" s="78">
        <f t="shared" si="415"/>
        <v>0.8</v>
      </c>
      <c r="V5350" s="13">
        <v>0.85000000000000009</v>
      </c>
      <c r="W5350" s="78">
        <f t="shared" si="417"/>
        <v>0.94117647058823528</v>
      </c>
      <c r="X5350" s="1">
        <f>VLOOKUP(E5350,'渗透率、续签率'!AG:AJ,4,0)</f>
        <v>8942.5</v>
      </c>
      <c r="Y5350" s="1">
        <f t="shared" si="418"/>
        <v>8416.4705882352937</v>
      </c>
      <c r="Z5350">
        <v>2</v>
      </c>
      <c r="AA5350" s="89">
        <f t="shared" si="419"/>
        <v>71540</v>
      </c>
      <c r="AH5350" s="37"/>
      <c r="AI5350" s="37"/>
      <c r="AK5350" s="37"/>
    </row>
    <row r="5351" spans="1:37" hidden="1">
      <c r="A5351" t="s">
        <v>64</v>
      </c>
      <c r="B5351" t="s">
        <v>2</v>
      </c>
      <c r="C5351" t="s">
        <v>4</v>
      </c>
      <c r="D5351" t="s">
        <v>116</v>
      </c>
      <c r="E5351" t="s">
        <v>529</v>
      </c>
      <c r="F5351" t="str">
        <f t="shared" si="416"/>
        <v>昌江黎族自治县学历提升</v>
      </c>
      <c r="G5351" t="s">
        <v>120</v>
      </c>
      <c r="H5351" t="s">
        <v>283</v>
      </c>
      <c r="I5351" t="s">
        <v>68</v>
      </c>
      <c r="J5351">
        <v>1</v>
      </c>
      <c r="K5351">
        <v>0</v>
      </c>
      <c r="L5351" s="13">
        <f>VLOOKUP(C5351,'渗透率、续签率'!B:C,2,0)</f>
        <v>0.54</v>
      </c>
      <c r="M5351" s="6">
        <v>0</v>
      </c>
      <c r="N5351">
        <v>0</v>
      </c>
      <c r="O5351">
        <v>0</v>
      </c>
      <c r="P5351" s="6">
        <v>0</v>
      </c>
      <c r="Q5351" s="13">
        <v>0</v>
      </c>
      <c r="R5351" s="13">
        <v>0</v>
      </c>
      <c r="S5351" s="31">
        <v>1</v>
      </c>
      <c r="T5351" s="6">
        <f>VLOOKUP(E5351,'参数设置&amp;汇总'!S:U,3,0)</f>
        <v>0.1</v>
      </c>
      <c r="U5351" s="78">
        <f t="shared" si="415"/>
        <v>0</v>
      </c>
      <c r="V5351" s="13">
        <v>0.85000000000000009</v>
      </c>
      <c r="W5351" s="78">
        <f t="shared" si="417"/>
        <v>0</v>
      </c>
      <c r="X5351" s="1">
        <f>VLOOKUP(E5351,'渗透率、续签率'!AG:AJ,4,0)</f>
        <v>8942.5</v>
      </c>
      <c r="Y5351" s="1">
        <f t="shared" si="418"/>
        <v>0</v>
      </c>
      <c r="Z5351">
        <v>0</v>
      </c>
      <c r="AA5351" s="89">
        <f t="shared" si="419"/>
        <v>0</v>
      </c>
      <c r="AH5351" s="37"/>
      <c r="AI5351" s="37"/>
      <c r="AK5351" s="37"/>
    </row>
    <row r="5352" spans="1:37" hidden="1">
      <c r="A5352" t="s">
        <v>64</v>
      </c>
      <c r="B5352" t="s">
        <v>2</v>
      </c>
      <c r="C5352" t="s">
        <v>4</v>
      </c>
      <c r="D5352" t="s">
        <v>116</v>
      </c>
      <c r="E5352" t="s">
        <v>529</v>
      </c>
      <c r="F5352" t="str">
        <f t="shared" si="416"/>
        <v>昌都市学历提升</v>
      </c>
      <c r="G5352" t="s">
        <v>237</v>
      </c>
      <c r="H5352" t="s">
        <v>284</v>
      </c>
      <c r="I5352" t="s">
        <v>57</v>
      </c>
      <c r="J5352">
        <v>0</v>
      </c>
      <c r="K5352">
        <v>0</v>
      </c>
      <c r="L5352" s="13">
        <f>VLOOKUP(C5352,'渗透率、续签率'!B:C,2,0)</f>
        <v>0.54</v>
      </c>
      <c r="M5352" s="6">
        <v>0</v>
      </c>
      <c r="N5352">
        <v>0</v>
      </c>
      <c r="O5352">
        <v>0</v>
      </c>
      <c r="P5352" s="6">
        <v>0</v>
      </c>
      <c r="Q5352" s="13">
        <v>0</v>
      </c>
      <c r="R5352" s="13">
        <v>0</v>
      </c>
      <c r="S5352" s="31">
        <v>0</v>
      </c>
      <c r="T5352" s="6">
        <f>VLOOKUP(E5352,'参数设置&amp;汇总'!S:U,3,0)</f>
        <v>0.1</v>
      </c>
      <c r="U5352" s="78">
        <f t="shared" si="415"/>
        <v>0</v>
      </c>
      <c r="V5352" s="13">
        <v>0.85000000000000009</v>
      </c>
      <c r="W5352" s="78">
        <f t="shared" si="417"/>
        <v>0</v>
      </c>
      <c r="X5352" s="1">
        <f>VLOOKUP(E5352,'渗透率、续签率'!AG:AJ,4,0)</f>
        <v>8942.5</v>
      </c>
      <c r="Y5352" s="1">
        <f t="shared" si="418"/>
        <v>0</v>
      </c>
      <c r="Z5352">
        <v>0</v>
      </c>
      <c r="AA5352" s="89">
        <f t="shared" si="419"/>
        <v>0</v>
      </c>
      <c r="AH5352" s="37"/>
      <c r="AI5352" s="37"/>
      <c r="AK5352" s="37"/>
    </row>
    <row r="5353" spans="1:37" hidden="1">
      <c r="A5353" t="s">
        <v>64</v>
      </c>
      <c r="B5353" t="s">
        <v>2</v>
      </c>
      <c r="C5353" t="s">
        <v>4</v>
      </c>
      <c r="D5353" t="s">
        <v>116</v>
      </c>
      <c r="E5353" t="s">
        <v>529</v>
      </c>
      <c r="F5353" t="str">
        <f t="shared" si="416"/>
        <v>昭通市学历提升</v>
      </c>
      <c r="G5353" t="s">
        <v>99</v>
      </c>
      <c r="H5353" t="s">
        <v>285</v>
      </c>
      <c r="I5353" t="s">
        <v>68</v>
      </c>
      <c r="J5353">
        <v>59</v>
      </c>
      <c r="K5353">
        <v>0</v>
      </c>
      <c r="L5353" s="13">
        <f>VLOOKUP(C5353,'渗透率、续签率'!B:C,2,0)</f>
        <v>0.54</v>
      </c>
      <c r="M5353" s="6">
        <v>0</v>
      </c>
      <c r="N5353">
        <v>17</v>
      </c>
      <c r="O5353">
        <v>0</v>
      </c>
      <c r="P5353" s="6">
        <v>0</v>
      </c>
      <c r="Q5353" s="13">
        <v>0</v>
      </c>
      <c r="R5353" s="13">
        <v>0</v>
      </c>
      <c r="S5353" s="31">
        <v>247</v>
      </c>
      <c r="T5353" s="6">
        <f>VLOOKUP(E5353,'参数设置&amp;汇总'!S:U,3,0)</f>
        <v>0.1</v>
      </c>
      <c r="U5353" s="78">
        <f t="shared" si="415"/>
        <v>1.7000000000000002</v>
      </c>
      <c r="V5353" s="13">
        <v>0.85000000000000009</v>
      </c>
      <c r="W5353" s="78">
        <f t="shared" si="417"/>
        <v>2</v>
      </c>
      <c r="X5353" s="1">
        <f>VLOOKUP(E5353,'渗透率、续签率'!AG:AJ,4,0)</f>
        <v>8942.5</v>
      </c>
      <c r="Y5353" s="1">
        <f t="shared" si="418"/>
        <v>17885</v>
      </c>
      <c r="Z5353">
        <v>7</v>
      </c>
      <c r="AA5353" s="89">
        <f t="shared" si="419"/>
        <v>152022.5</v>
      </c>
      <c r="AH5353" s="37"/>
      <c r="AI5353" s="37"/>
      <c r="AK5353" s="37"/>
    </row>
    <row r="5354" spans="1:37" hidden="1">
      <c r="A5354" t="s">
        <v>64</v>
      </c>
      <c r="B5354" t="s">
        <v>2</v>
      </c>
      <c r="C5354" t="s">
        <v>4</v>
      </c>
      <c r="D5354" t="s">
        <v>116</v>
      </c>
      <c r="E5354" t="s">
        <v>529</v>
      </c>
      <c r="F5354" t="str">
        <f t="shared" si="416"/>
        <v>晋中市学历提升</v>
      </c>
      <c r="G5354" t="s">
        <v>134</v>
      </c>
      <c r="H5354" t="s">
        <v>286</v>
      </c>
      <c r="I5354" t="s">
        <v>70</v>
      </c>
      <c r="J5354">
        <v>291</v>
      </c>
      <c r="K5354">
        <v>9</v>
      </c>
      <c r="L5354" s="13">
        <f>VLOOKUP(C5354,'渗透率、续签率'!B:C,2,0)</f>
        <v>0.54</v>
      </c>
      <c r="M5354" s="6">
        <v>0.03</v>
      </c>
      <c r="N5354">
        <v>48</v>
      </c>
      <c r="O5354">
        <v>9</v>
      </c>
      <c r="P5354" s="6">
        <v>0.19</v>
      </c>
      <c r="Q5354" s="13">
        <v>0.38900000000000001</v>
      </c>
      <c r="R5354" s="13">
        <v>0.36599999999999999</v>
      </c>
      <c r="S5354" s="31">
        <v>1271</v>
      </c>
      <c r="T5354" s="6">
        <f>VLOOKUP(E5354,'参数设置&amp;汇总'!S:U,3,0)</f>
        <v>0.1</v>
      </c>
      <c r="U5354" s="78">
        <f t="shared" si="415"/>
        <v>9</v>
      </c>
      <c r="V5354" s="13">
        <v>0.85000000000000009</v>
      </c>
      <c r="W5354" s="78">
        <f t="shared" si="417"/>
        <v>4.8705882352941163</v>
      </c>
      <c r="X5354" s="1">
        <f>VLOOKUP(E5354,'渗透率、续签率'!AG:AJ,4,0)</f>
        <v>8942.5</v>
      </c>
      <c r="Y5354" s="1">
        <f t="shared" si="418"/>
        <v>43555.235294117636</v>
      </c>
      <c r="Z5354">
        <v>13</v>
      </c>
      <c r="AA5354" s="89">
        <f t="shared" si="419"/>
        <v>429240</v>
      </c>
      <c r="AH5354" s="37"/>
      <c r="AI5354" s="37"/>
      <c r="AK5354" s="37"/>
    </row>
    <row r="5355" spans="1:37" hidden="1">
      <c r="A5355" t="s">
        <v>64</v>
      </c>
      <c r="B5355" t="s">
        <v>2</v>
      </c>
      <c r="C5355" t="s">
        <v>4</v>
      </c>
      <c r="D5355" t="s">
        <v>116</v>
      </c>
      <c r="E5355" t="s">
        <v>529</v>
      </c>
      <c r="F5355" t="str">
        <f t="shared" si="416"/>
        <v>晋城市学历提升</v>
      </c>
      <c r="G5355" t="s">
        <v>134</v>
      </c>
      <c r="H5355" t="s">
        <v>287</v>
      </c>
      <c r="I5355" t="s">
        <v>70</v>
      </c>
      <c r="J5355">
        <v>95</v>
      </c>
      <c r="K5355">
        <v>1</v>
      </c>
      <c r="L5355" s="13">
        <f>VLOOKUP(C5355,'渗透率、续签率'!B:C,2,0)</f>
        <v>0.54</v>
      </c>
      <c r="M5355" s="6">
        <v>0.01</v>
      </c>
      <c r="N5355">
        <v>28</v>
      </c>
      <c r="O5355">
        <v>1</v>
      </c>
      <c r="P5355" s="6">
        <v>0.04</v>
      </c>
      <c r="Q5355" s="13">
        <v>4.9000000000000002E-2</v>
      </c>
      <c r="R5355" s="13">
        <v>0</v>
      </c>
      <c r="S5355" s="31">
        <v>417</v>
      </c>
      <c r="T5355" s="6">
        <f>VLOOKUP(E5355,'参数设置&amp;汇总'!S:U,3,0)</f>
        <v>0.1</v>
      </c>
      <c r="U5355" s="78">
        <f t="shared" si="415"/>
        <v>2.8000000000000003</v>
      </c>
      <c r="V5355" s="13">
        <v>0.85000000000000009</v>
      </c>
      <c r="W5355" s="78">
        <f t="shared" si="417"/>
        <v>2.6588235294117646</v>
      </c>
      <c r="X5355" s="1">
        <f>VLOOKUP(E5355,'渗透率、续签率'!AG:AJ,4,0)</f>
        <v>8942.5</v>
      </c>
      <c r="Y5355" s="1">
        <f t="shared" si="418"/>
        <v>23776.529411764706</v>
      </c>
      <c r="Z5355">
        <v>3</v>
      </c>
      <c r="AA5355" s="89">
        <f t="shared" si="419"/>
        <v>250390</v>
      </c>
      <c r="AH5355" s="37"/>
      <c r="AI5355" s="37"/>
      <c r="AK5355" s="37"/>
    </row>
    <row r="5356" spans="1:37" hidden="1">
      <c r="A5356" t="s">
        <v>64</v>
      </c>
      <c r="B5356" t="s">
        <v>2</v>
      </c>
      <c r="C5356" t="s">
        <v>4</v>
      </c>
      <c r="D5356" t="s">
        <v>116</v>
      </c>
      <c r="E5356" t="s">
        <v>529</v>
      </c>
      <c r="F5356" t="str">
        <f t="shared" si="416"/>
        <v>普洱市学历提升</v>
      </c>
      <c r="G5356" t="s">
        <v>99</v>
      </c>
      <c r="H5356" t="s">
        <v>288</v>
      </c>
      <c r="I5356" t="s">
        <v>68</v>
      </c>
      <c r="J5356">
        <v>30</v>
      </c>
      <c r="K5356">
        <v>0</v>
      </c>
      <c r="L5356" s="13">
        <f>VLOOKUP(C5356,'渗透率、续签率'!B:C,2,0)</f>
        <v>0.54</v>
      </c>
      <c r="M5356" s="6">
        <v>0</v>
      </c>
      <c r="N5356">
        <v>4</v>
      </c>
      <c r="O5356">
        <v>0</v>
      </c>
      <c r="P5356" s="6">
        <v>0</v>
      </c>
      <c r="Q5356" s="13">
        <v>0</v>
      </c>
      <c r="R5356" s="13">
        <v>0</v>
      </c>
      <c r="S5356" s="31">
        <v>80</v>
      </c>
      <c r="T5356" s="6">
        <f>VLOOKUP(E5356,'参数设置&amp;汇总'!S:U,3,0)</f>
        <v>0.1</v>
      </c>
      <c r="U5356" s="78">
        <f t="shared" si="415"/>
        <v>0.4</v>
      </c>
      <c r="V5356" s="13">
        <v>0.85000000000000009</v>
      </c>
      <c r="W5356" s="78">
        <f t="shared" si="417"/>
        <v>0.47058823529411764</v>
      </c>
      <c r="X5356" s="1">
        <f>VLOOKUP(E5356,'渗透率、续签率'!AG:AJ,4,0)</f>
        <v>8942.5</v>
      </c>
      <c r="Y5356" s="1">
        <f t="shared" si="418"/>
        <v>4208.2352941176468</v>
      </c>
      <c r="Z5356">
        <v>4</v>
      </c>
      <c r="AA5356" s="89">
        <f t="shared" si="419"/>
        <v>35770</v>
      </c>
      <c r="AH5356" s="37"/>
      <c r="AI5356" s="37"/>
      <c r="AK5356" s="37"/>
    </row>
    <row r="5357" spans="1:37" hidden="1">
      <c r="A5357" t="s">
        <v>64</v>
      </c>
      <c r="B5357" t="s">
        <v>2</v>
      </c>
      <c r="C5357" t="s">
        <v>4</v>
      </c>
      <c r="D5357" t="s">
        <v>116</v>
      </c>
      <c r="E5357" t="s">
        <v>529</v>
      </c>
      <c r="F5357" t="str">
        <f t="shared" si="416"/>
        <v>景德镇市学历提升</v>
      </c>
      <c r="G5357" t="s">
        <v>90</v>
      </c>
      <c r="H5357" t="s">
        <v>289</v>
      </c>
      <c r="I5357" t="s">
        <v>68</v>
      </c>
      <c r="J5357">
        <v>64</v>
      </c>
      <c r="K5357">
        <v>1</v>
      </c>
      <c r="L5357" s="13">
        <f>VLOOKUP(C5357,'渗透率、续签率'!B:C,2,0)</f>
        <v>0.54</v>
      </c>
      <c r="M5357" s="6">
        <v>0.02</v>
      </c>
      <c r="N5357">
        <v>10</v>
      </c>
      <c r="O5357">
        <v>1</v>
      </c>
      <c r="P5357" s="6">
        <v>0.1</v>
      </c>
      <c r="Q5357" s="13">
        <v>0.111</v>
      </c>
      <c r="R5357" s="13">
        <v>0.111</v>
      </c>
      <c r="S5357" s="31">
        <v>211</v>
      </c>
      <c r="T5357" s="6">
        <f>VLOOKUP(E5357,'参数设置&amp;汇总'!S:U,3,0)</f>
        <v>0.1</v>
      </c>
      <c r="U5357" s="78">
        <f t="shared" si="415"/>
        <v>1</v>
      </c>
      <c r="V5357" s="13">
        <v>0.85000000000000009</v>
      </c>
      <c r="W5357" s="78">
        <f t="shared" si="417"/>
        <v>0.54117647058823515</v>
      </c>
      <c r="X5357" s="1">
        <f>VLOOKUP(E5357,'渗透率、续签率'!AG:AJ,4,0)</f>
        <v>8942.5</v>
      </c>
      <c r="Y5357" s="1">
        <f t="shared" si="418"/>
        <v>4839.4705882352928</v>
      </c>
      <c r="Z5357">
        <v>0</v>
      </c>
      <c r="AA5357" s="89">
        <f t="shared" si="419"/>
        <v>89425</v>
      </c>
      <c r="AH5357" s="37"/>
      <c r="AI5357" s="37"/>
      <c r="AK5357" s="37"/>
    </row>
    <row r="5358" spans="1:37" hidden="1">
      <c r="A5358" t="s">
        <v>64</v>
      </c>
      <c r="B5358" t="s">
        <v>2</v>
      </c>
      <c r="C5358" t="s">
        <v>4</v>
      </c>
      <c r="D5358" t="s">
        <v>116</v>
      </c>
      <c r="E5358" t="s">
        <v>529</v>
      </c>
      <c r="F5358" t="str">
        <f t="shared" si="416"/>
        <v>曲靖市学历提升</v>
      </c>
      <c r="G5358" t="s">
        <v>99</v>
      </c>
      <c r="H5358" t="s">
        <v>290</v>
      </c>
      <c r="I5358" t="s">
        <v>68</v>
      </c>
      <c r="J5358">
        <v>120</v>
      </c>
      <c r="K5358">
        <v>0</v>
      </c>
      <c r="L5358" s="13">
        <f>VLOOKUP(C5358,'渗透率、续签率'!B:C,2,0)</f>
        <v>0.54</v>
      </c>
      <c r="M5358" s="6">
        <v>0</v>
      </c>
      <c r="N5358">
        <v>15</v>
      </c>
      <c r="O5358">
        <v>0</v>
      </c>
      <c r="P5358" s="6">
        <v>0</v>
      </c>
      <c r="Q5358" s="13">
        <v>0</v>
      </c>
      <c r="R5358" s="13">
        <v>0</v>
      </c>
      <c r="S5358" s="31">
        <v>298</v>
      </c>
      <c r="T5358" s="6">
        <f>VLOOKUP(E5358,'参数设置&amp;汇总'!S:U,3,0)</f>
        <v>0.1</v>
      </c>
      <c r="U5358" s="78">
        <f t="shared" si="415"/>
        <v>1.5</v>
      </c>
      <c r="V5358" s="13">
        <v>0.85000000000000009</v>
      </c>
      <c r="W5358" s="78">
        <f t="shared" si="417"/>
        <v>1.7647058823529409</v>
      </c>
      <c r="X5358" s="1">
        <f>VLOOKUP(E5358,'渗透率、续签率'!AG:AJ,4,0)</f>
        <v>8942.5</v>
      </c>
      <c r="Y5358" s="1">
        <f t="shared" si="418"/>
        <v>15780.882352941175</v>
      </c>
      <c r="Z5358">
        <v>9</v>
      </c>
      <c r="AA5358" s="89">
        <f t="shared" si="419"/>
        <v>134137.5</v>
      </c>
      <c r="AH5358" s="37"/>
      <c r="AI5358" s="37"/>
    </row>
    <row r="5359" spans="1:37" hidden="1">
      <c r="A5359" t="s">
        <v>64</v>
      </c>
      <c r="B5359" t="s">
        <v>2</v>
      </c>
      <c r="C5359" t="s">
        <v>4</v>
      </c>
      <c r="D5359" t="s">
        <v>116</v>
      </c>
      <c r="E5359" t="s">
        <v>529</v>
      </c>
      <c r="F5359" t="str">
        <f t="shared" si="416"/>
        <v>朔州市学历提升</v>
      </c>
      <c r="G5359" t="s">
        <v>134</v>
      </c>
      <c r="H5359" t="s">
        <v>291</v>
      </c>
      <c r="I5359" t="s">
        <v>70</v>
      </c>
      <c r="J5359">
        <v>122</v>
      </c>
      <c r="K5359">
        <v>0</v>
      </c>
      <c r="L5359" s="13">
        <f>VLOOKUP(C5359,'渗透率、续签率'!B:C,2,0)</f>
        <v>0.54</v>
      </c>
      <c r="M5359" s="6">
        <v>0</v>
      </c>
      <c r="N5359">
        <v>11</v>
      </c>
      <c r="O5359">
        <v>0</v>
      </c>
      <c r="P5359" s="6">
        <v>0</v>
      </c>
      <c r="Q5359" s="13">
        <v>0</v>
      </c>
      <c r="R5359" s="13">
        <v>0</v>
      </c>
      <c r="S5359" s="31">
        <v>250</v>
      </c>
      <c r="T5359" s="6">
        <f>VLOOKUP(E5359,'参数设置&amp;汇总'!S:U,3,0)</f>
        <v>0.1</v>
      </c>
      <c r="U5359" s="78">
        <f t="shared" si="415"/>
        <v>1.1000000000000001</v>
      </c>
      <c r="V5359" s="13">
        <v>0.85000000000000009</v>
      </c>
      <c r="W5359" s="78">
        <f t="shared" si="417"/>
        <v>1.2941176470588236</v>
      </c>
      <c r="X5359" s="1">
        <f>VLOOKUP(E5359,'渗透率、续签率'!AG:AJ,4,0)</f>
        <v>8942.5</v>
      </c>
      <c r="Y5359" s="1">
        <f t="shared" si="418"/>
        <v>11572.64705882353</v>
      </c>
      <c r="Z5359">
        <v>8</v>
      </c>
      <c r="AA5359" s="89">
        <f t="shared" si="419"/>
        <v>98367.5</v>
      </c>
      <c r="AK5359" s="37"/>
    </row>
    <row r="5360" spans="1:37" hidden="1">
      <c r="A5360" t="s">
        <v>64</v>
      </c>
      <c r="B5360" t="s">
        <v>2</v>
      </c>
      <c r="C5360" t="s">
        <v>4</v>
      </c>
      <c r="D5360" t="s">
        <v>116</v>
      </c>
      <c r="E5360" t="s">
        <v>529</v>
      </c>
      <c r="F5360" t="str">
        <f t="shared" si="416"/>
        <v>朝阳市学历提升</v>
      </c>
      <c r="G5360" t="s">
        <v>101</v>
      </c>
      <c r="H5360" t="s">
        <v>292</v>
      </c>
      <c r="I5360" t="s">
        <v>70</v>
      </c>
      <c r="J5360">
        <v>178</v>
      </c>
      <c r="K5360">
        <v>0</v>
      </c>
      <c r="L5360" s="13">
        <f>VLOOKUP(C5360,'渗透率、续签率'!B:C,2,0)</f>
        <v>0.54</v>
      </c>
      <c r="M5360" s="6">
        <v>0</v>
      </c>
      <c r="N5360">
        <v>42</v>
      </c>
      <c r="O5360">
        <v>0</v>
      </c>
      <c r="P5360" s="6">
        <v>0</v>
      </c>
      <c r="Q5360" s="13">
        <v>0</v>
      </c>
      <c r="R5360" s="13">
        <v>0</v>
      </c>
      <c r="S5360" s="31">
        <v>676</v>
      </c>
      <c r="T5360" s="6">
        <f>VLOOKUP(E5360,'参数设置&amp;汇总'!S:U,3,0)</f>
        <v>0.1</v>
      </c>
      <c r="U5360" s="78">
        <f t="shared" si="415"/>
        <v>4.2</v>
      </c>
      <c r="V5360" s="13">
        <v>0.85000000000000009</v>
      </c>
      <c r="W5360" s="78">
        <f t="shared" si="417"/>
        <v>4.9411764705882346</v>
      </c>
      <c r="X5360" s="1">
        <f>VLOOKUP(E5360,'渗透率、续签率'!AG:AJ,4,0)</f>
        <v>8942.5</v>
      </c>
      <c r="Y5360" s="1">
        <f t="shared" si="418"/>
        <v>44186.470588235286</v>
      </c>
      <c r="Z5360">
        <v>2</v>
      </c>
      <c r="AA5360" s="89">
        <f t="shared" si="419"/>
        <v>375585</v>
      </c>
      <c r="AH5360" s="37"/>
      <c r="AI5360" s="37"/>
      <c r="AK5360" s="37"/>
    </row>
    <row r="5361" spans="1:37" hidden="1">
      <c r="A5361" t="s">
        <v>64</v>
      </c>
      <c r="B5361" t="s">
        <v>2</v>
      </c>
      <c r="C5361" t="s">
        <v>4</v>
      </c>
      <c r="D5361" t="s">
        <v>116</v>
      </c>
      <c r="E5361" t="s">
        <v>529</v>
      </c>
      <c r="F5361" t="str">
        <f t="shared" si="416"/>
        <v>本溪市学历提升</v>
      </c>
      <c r="G5361" t="s">
        <v>101</v>
      </c>
      <c r="H5361" t="s">
        <v>293</v>
      </c>
      <c r="I5361" t="s">
        <v>70</v>
      </c>
      <c r="J5361">
        <v>67</v>
      </c>
      <c r="K5361">
        <v>0</v>
      </c>
      <c r="L5361" s="13">
        <f>VLOOKUP(C5361,'渗透率、续签率'!B:C,2,0)</f>
        <v>0.54</v>
      </c>
      <c r="M5361" s="6">
        <v>0</v>
      </c>
      <c r="N5361">
        <v>5</v>
      </c>
      <c r="O5361">
        <v>0</v>
      </c>
      <c r="P5361" s="6">
        <v>0</v>
      </c>
      <c r="Q5361" s="13">
        <v>3.2000000000000001E-2</v>
      </c>
      <c r="R5361" s="13">
        <v>0</v>
      </c>
      <c r="S5361" s="31">
        <v>94</v>
      </c>
      <c r="T5361" s="6">
        <f>VLOOKUP(E5361,'参数设置&amp;汇总'!S:U,3,0)</f>
        <v>0.1</v>
      </c>
      <c r="U5361" s="78">
        <f t="shared" si="415"/>
        <v>0.5</v>
      </c>
      <c r="V5361" s="13">
        <v>0.85000000000000009</v>
      </c>
      <c r="W5361" s="78">
        <f t="shared" si="417"/>
        <v>0.58823529411764697</v>
      </c>
      <c r="X5361" s="1">
        <f>VLOOKUP(E5361,'渗透率、续签率'!AG:AJ,4,0)</f>
        <v>8942.5</v>
      </c>
      <c r="Y5361" s="1">
        <f t="shared" si="418"/>
        <v>5260.2941176470576</v>
      </c>
      <c r="Z5361">
        <v>7</v>
      </c>
      <c r="AA5361" s="89">
        <f t="shared" si="419"/>
        <v>44712.5</v>
      </c>
      <c r="AH5361" s="37"/>
      <c r="AI5361" s="37"/>
      <c r="AJ5361" s="1"/>
      <c r="AK5361" s="37"/>
    </row>
    <row r="5362" spans="1:37" hidden="1">
      <c r="A5362" t="s">
        <v>64</v>
      </c>
      <c r="B5362" t="s">
        <v>2</v>
      </c>
      <c r="C5362" t="s">
        <v>4</v>
      </c>
      <c r="D5362" t="s">
        <v>116</v>
      </c>
      <c r="E5362" t="s">
        <v>529</v>
      </c>
      <c r="F5362" t="str">
        <f t="shared" si="416"/>
        <v>来宾市学历提升</v>
      </c>
      <c r="G5362" t="s">
        <v>88</v>
      </c>
      <c r="H5362" t="s">
        <v>294</v>
      </c>
      <c r="I5362" t="s">
        <v>68</v>
      </c>
      <c r="J5362">
        <v>21</v>
      </c>
      <c r="K5362">
        <v>0</v>
      </c>
      <c r="L5362" s="13">
        <f>VLOOKUP(C5362,'渗透率、续签率'!B:C,2,0)</f>
        <v>0.54</v>
      </c>
      <c r="M5362" s="6">
        <v>0</v>
      </c>
      <c r="N5362">
        <v>0</v>
      </c>
      <c r="O5362">
        <v>0</v>
      </c>
      <c r="P5362" s="6">
        <v>0</v>
      </c>
      <c r="Q5362" s="13">
        <v>0</v>
      </c>
      <c r="R5362" s="13">
        <v>0</v>
      </c>
      <c r="S5362" s="31">
        <v>27</v>
      </c>
      <c r="T5362" s="6">
        <f>VLOOKUP(E5362,'参数设置&amp;汇总'!S:U,3,0)</f>
        <v>0.1</v>
      </c>
      <c r="U5362" s="78">
        <f t="shared" si="415"/>
        <v>0</v>
      </c>
      <c r="V5362" s="13">
        <v>0.85000000000000009</v>
      </c>
      <c r="W5362" s="78">
        <f t="shared" si="417"/>
        <v>0</v>
      </c>
      <c r="X5362" s="1">
        <f>VLOOKUP(E5362,'渗透率、续签率'!AG:AJ,4,0)</f>
        <v>8942.5</v>
      </c>
      <c r="Y5362" s="1">
        <f t="shared" si="418"/>
        <v>0</v>
      </c>
      <c r="Z5362">
        <v>0</v>
      </c>
      <c r="AA5362" s="89">
        <f t="shared" si="419"/>
        <v>0</v>
      </c>
      <c r="AH5362" s="37"/>
      <c r="AI5362" s="37"/>
      <c r="AK5362" s="37"/>
    </row>
    <row r="5363" spans="1:37" hidden="1">
      <c r="A5363" t="s">
        <v>64</v>
      </c>
      <c r="B5363" t="s">
        <v>2</v>
      </c>
      <c r="C5363" t="s">
        <v>4</v>
      </c>
      <c r="D5363" t="s">
        <v>116</v>
      </c>
      <c r="E5363" t="s">
        <v>529</v>
      </c>
      <c r="F5363" t="str">
        <f t="shared" si="416"/>
        <v>松原市学历提升</v>
      </c>
      <c r="G5363" t="s">
        <v>188</v>
      </c>
      <c r="H5363" t="s">
        <v>295</v>
      </c>
      <c r="I5363" t="s">
        <v>70</v>
      </c>
      <c r="J5363">
        <v>175</v>
      </c>
      <c r="K5363">
        <v>0</v>
      </c>
      <c r="L5363" s="13">
        <f>VLOOKUP(C5363,'渗透率、续签率'!B:C,2,0)</f>
        <v>0.54</v>
      </c>
      <c r="M5363" s="6">
        <v>0</v>
      </c>
      <c r="N5363">
        <v>11</v>
      </c>
      <c r="O5363">
        <v>0</v>
      </c>
      <c r="P5363" s="6">
        <v>0</v>
      </c>
      <c r="Q5363" s="13">
        <v>0</v>
      </c>
      <c r="R5363" s="13">
        <v>0</v>
      </c>
      <c r="S5363" s="31">
        <v>352</v>
      </c>
      <c r="T5363" s="6">
        <f>VLOOKUP(E5363,'参数设置&amp;汇总'!S:U,3,0)</f>
        <v>0.1</v>
      </c>
      <c r="U5363" s="78">
        <f t="shared" si="415"/>
        <v>1.1000000000000001</v>
      </c>
      <c r="V5363" s="13">
        <v>0.85000000000000009</v>
      </c>
      <c r="W5363" s="78">
        <f t="shared" si="417"/>
        <v>1.2941176470588236</v>
      </c>
      <c r="X5363" s="1">
        <f>VLOOKUP(E5363,'渗透率、续签率'!AG:AJ,4,0)</f>
        <v>8942.5</v>
      </c>
      <c r="Y5363" s="1">
        <f t="shared" si="418"/>
        <v>11572.64705882353</v>
      </c>
      <c r="Z5363">
        <v>5</v>
      </c>
      <c r="AA5363" s="89">
        <f t="shared" si="419"/>
        <v>98367.5</v>
      </c>
      <c r="AH5363" s="37"/>
      <c r="AI5363" s="37"/>
      <c r="AK5363" s="37"/>
    </row>
    <row r="5364" spans="1:37" hidden="1">
      <c r="A5364" t="s">
        <v>64</v>
      </c>
      <c r="B5364" t="s">
        <v>2</v>
      </c>
      <c r="C5364" t="s">
        <v>4</v>
      </c>
      <c r="D5364" t="s">
        <v>116</v>
      </c>
      <c r="E5364" t="s">
        <v>529</v>
      </c>
      <c r="F5364" t="str">
        <f t="shared" si="416"/>
        <v>林芝市学历提升</v>
      </c>
      <c r="G5364" t="s">
        <v>237</v>
      </c>
      <c r="H5364" t="s">
        <v>296</v>
      </c>
      <c r="I5364" t="s">
        <v>57</v>
      </c>
      <c r="J5364">
        <v>0</v>
      </c>
      <c r="K5364">
        <v>0</v>
      </c>
      <c r="L5364" s="13">
        <f>VLOOKUP(C5364,'渗透率、续签率'!B:C,2,0)</f>
        <v>0.54</v>
      </c>
      <c r="M5364" s="6">
        <v>0</v>
      </c>
      <c r="N5364">
        <v>0</v>
      </c>
      <c r="O5364">
        <v>0</v>
      </c>
      <c r="P5364" s="6">
        <v>0</v>
      </c>
      <c r="Q5364" s="13">
        <v>0</v>
      </c>
      <c r="R5364" s="13">
        <v>0</v>
      </c>
      <c r="S5364" s="31">
        <v>0</v>
      </c>
      <c r="T5364" s="6">
        <f>VLOOKUP(E5364,'参数设置&amp;汇总'!S:U,3,0)</f>
        <v>0.1</v>
      </c>
      <c r="U5364" s="78">
        <f t="shared" si="415"/>
        <v>0</v>
      </c>
      <c r="V5364" s="13">
        <v>0.85000000000000009</v>
      </c>
      <c r="W5364" s="78">
        <f t="shared" si="417"/>
        <v>0</v>
      </c>
      <c r="X5364" s="1">
        <f>VLOOKUP(E5364,'渗透率、续签率'!AG:AJ,4,0)</f>
        <v>8942.5</v>
      </c>
      <c r="Y5364" s="1">
        <f t="shared" si="418"/>
        <v>0</v>
      </c>
      <c r="Z5364">
        <v>0</v>
      </c>
      <c r="AA5364" s="89">
        <f t="shared" si="419"/>
        <v>0</v>
      </c>
      <c r="AH5364" s="37"/>
      <c r="AI5364" s="37"/>
      <c r="AK5364" s="37"/>
    </row>
    <row r="5365" spans="1:37" hidden="1">
      <c r="A5365" t="s">
        <v>64</v>
      </c>
      <c r="B5365" t="s">
        <v>2</v>
      </c>
      <c r="C5365" t="s">
        <v>4</v>
      </c>
      <c r="D5365" t="s">
        <v>116</v>
      </c>
      <c r="E5365" t="s">
        <v>529</v>
      </c>
      <c r="F5365" t="str">
        <f t="shared" si="416"/>
        <v>果洛藏族自治州学历提升</v>
      </c>
      <c r="G5365" t="s">
        <v>297</v>
      </c>
      <c r="H5365" t="s">
        <v>298</v>
      </c>
      <c r="I5365" t="s">
        <v>70</v>
      </c>
      <c r="J5365">
        <v>0</v>
      </c>
      <c r="K5365">
        <v>0</v>
      </c>
      <c r="L5365" s="13">
        <f>VLOOKUP(C5365,'渗透率、续签率'!B:C,2,0)</f>
        <v>0.54</v>
      </c>
      <c r="M5365" s="6">
        <v>0</v>
      </c>
      <c r="N5365">
        <v>0</v>
      </c>
      <c r="O5365">
        <v>0</v>
      </c>
      <c r="P5365" s="6">
        <v>0</v>
      </c>
      <c r="Q5365" s="13">
        <v>0</v>
      </c>
      <c r="R5365" s="13">
        <v>0</v>
      </c>
      <c r="S5365" s="31">
        <v>0</v>
      </c>
      <c r="T5365" s="6">
        <f>VLOOKUP(E5365,'参数设置&amp;汇总'!S:U,3,0)</f>
        <v>0.1</v>
      </c>
      <c r="U5365" s="78">
        <f t="shared" si="415"/>
        <v>0</v>
      </c>
      <c r="V5365" s="13">
        <v>0.85000000000000009</v>
      </c>
      <c r="W5365" s="78">
        <f t="shared" si="417"/>
        <v>0</v>
      </c>
      <c r="X5365" s="1">
        <f>VLOOKUP(E5365,'渗透率、续签率'!AG:AJ,4,0)</f>
        <v>8942.5</v>
      </c>
      <c r="Y5365" s="1">
        <f t="shared" si="418"/>
        <v>0</v>
      </c>
      <c r="Z5365">
        <v>0</v>
      </c>
      <c r="AA5365" s="89">
        <f t="shared" si="419"/>
        <v>0</v>
      </c>
      <c r="AH5365" s="37"/>
      <c r="AI5365" s="37"/>
      <c r="AK5365" s="37"/>
    </row>
    <row r="5366" spans="1:37" hidden="1">
      <c r="A5366" t="s">
        <v>64</v>
      </c>
      <c r="B5366" t="s">
        <v>2</v>
      </c>
      <c r="C5366" t="s">
        <v>4</v>
      </c>
      <c r="D5366" t="s">
        <v>116</v>
      </c>
      <c r="E5366" t="s">
        <v>529</v>
      </c>
      <c r="F5366" t="str">
        <f t="shared" si="416"/>
        <v>枣庄市学历提升</v>
      </c>
      <c r="G5366" t="s">
        <v>103</v>
      </c>
      <c r="H5366" t="s">
        <v>299</v>
      </c>
      <c r="I5366" t="s">
        <v>70</v>
      </c>
      <c r="J5366">
        <v>308</v>
      </c>
      <c r="K5366">
        <v>0</v>
      </c>
      <c r="L5366" s="13">
        <f>VLOOKUP(C5366,'渗透率、续签率'!B:C,2,0)</f>
        <v>0.54</v>
      </c>
      <c r="M5366" s="6">
        <v>0</v>
      </c>
      <c r="N5366">
        <v>22</v>
      </c>
      <c r="O5366">
        <v>0</v>
      </c>
      <c r="P5366" s="6">
        <v>0</v>
      </c>
      <c r="Q5366" s="13">
        <v>1E-3</v>
      </c>
      <c r="R5366" s="13">
        <v>0</v>
      </c>
      <c r="S5366" s="31">
        <v>620</v>
      </c>
      <c r="T5366" s="6">
        <f>VLOOKUP(E5366,'参数设置&amp;汇总'!S:U,3,0)</f>
        <v>0.1</v>
      </c>
      <c r="U5366" s="78">
        <f t="shared" si="415"/>
        <v>2.2000000000000002</v>
      </c>
      <c r="V5366" s="13">
        <v>0.85000000000000009</v>
      </c>
      <c r="W5366" s="78">
        <f t="shared" si="417"/>
        <v>2.5882352941176472</v>
      </c>
      <c r="X5366" s="1">
        <f>VLOOKUP(E5366,'渗透率、续签率'!AG:AJ,4,0)</f>
        <v>8942.5</v>
      </c>
      <c r="Y5366" s="1">
        <f t="shared" si="418"/>
        <v>23145.294117647059</v>
      </c>
      <c r="Z5366">
        <v>32</v>
      </c>
      <c r="AA5366" s="89">
        <f t="shared" si="419"/>
        <v>196735</v>
      </c>
      <c r="AH5366" s="37"/>
      <c r="AI5366" s="37"/>
      <c r="AK5366" s="37"/>
    </row>
    <row r="5367" spans="1:37" hidden="1">
      <c r="A5367" t="s">
        <v>64</v>
      </c>
      <c r="B5367" t="s">
        <v>2</v>
      </c>
      <c r="C5367" t="s">
        <v>4</v>
      </c>
      <c r="D5367" t="s">
        <v>116</v>
      </c>
      <c r="E5367" t="s">
        <v>529</v>
      </c>
      <c r="F5367" t="str">
        <f t="shared" si="416"/>
        <v>柳州市学历提升</v>
      </c>
      <c r="G5367" t="s">
        <v>88</v>
      </c>
      <c r="H5367" t="s">
        <v>300</v>
      </c>
      <c r="I5367" t="s">
        <v>68</v>
      </c>
      <c r="J5367">
        <v>61</v>
      </c>
      <c r="K5367">
        <v>0</v>
      </c>
      <c r="L5367" s="13">
        <f>VLOOKUP(C5367,'渗透率、续签率'!B:C,2,0)</f>
        <v>0.54</v>
      </c>
      <c r="M5367" s="6">
        <v>0</v>
      </c>
      <c r="N5367">
        <v>10</v>
      </c>
      <c r="O5367">
        <v>0</v>
      </c>
      <c r="P5367" s="6">
        <v>0</v>
      </c>
      <c r="Q5367" s="13">
        <v>0</v>
      </c>
      <c r="R5367" s="13">
        <v>0</v>
      </c>
      <c r="S5367" s="31">
        <v>161</v>
      </c>
      <c r="T5367" s="6">
        <f>VLOOKUP(E5367,'参数设置&amp;汇总'!S:U,3,0)</f>
        <v>0.1</v>
      </c>
      <c r="U5367" s="78">
        <f t="shared" si="415"/>
        <v>1</v>
      </c>
      <c r="V5367" s="13">
        <v>0.85000000000000009</v>
      </c>
      <c r="W5367" s="78">
        <f t="shared" si="417"/>
        <v>1.1764705882352939</v>
      </c>
      <c r="X5367" s="1">
        <f>VLOOKUP(E5367,'渗透率、续签率'!AG:AJ,4,0)</f>
        <v>8942.5</v>
      </c>
      <c r="Y5367" s="1">
        <f t="shared" si="418"/>
        <v>10520.588235294115</v>
      </c>
      <c r="Z5367">
        <v>0</v>
      </c>
      <c r="AA5367" s="89">
        <f t="shared" si="419"/>
        <v>89425</v>
      </c>
      <c r="AH5367" s="37"/>
      <c r="AI5367" s="37"/>
      <c r="AK5367" s="37"/>
    </row>
    <row r="5368" spans="1:37" hidden="1">
      <c r="A5368" t="s">
        <v>64</v>
      </c>
      <c r="B5368" t="s">
        <v>2</v>
      </c>
      <c r="C5368" t="s">
        <v>4</v>
      </c>
      <c r="D5368" t="s">
        <v>116</v>
      </c>
      <c r="E5368" t="s">
        <v>529</v>
      </c>
      <c r="F5368" t="str">
        <f t="shared" si="416"/>
        <v>株洲市学历提升</v>
      </c>
      <c r="G5368" t="s">
        <v>113</v>
      </c>
      <c r="H5368" t="s">
        <v>301</v>
      </c>
      <c r="I5368" t="s">
        <v>68</v>
      </c>
      <c r="J5368">
        <v>106</v>
      </c>
      <c r="K5368">
        <v>0</v>
      </c>
      <c r="L5368" s="13">
        <f>VLOOKUP(C5368,'渗透率、续签率'!B:C,2,0)</f>
        <v>0.54</v>
      </c>
      <c r="M5368" s="6">
        <v>0</v>
      </c>
      <c r="N5368">
        <v>16</v>
      </c>
      <c r="O5368">
        <v>0</v>
      </c>
      <c r="P5368" s="6">
        <v>0</v>
      </c>
      <c r="Q5368" s="13">
        <v>2E-3</v>
      </c>
      <c r="R5368" s="13">
        <v>0</v>
      </c>
      <c r="S5368" s="31">
        <v>281</v>
      </c>
      <c r="T5368" s="6">
        <f>VLOOKUP(E5368,'参数设置&amp;汇总'!S:U,3,0)</f>
        <v>0.1</v>
      </c>
      <c r="U5368" s="78">
        <f t="shared" si="415"/>
        <v>1.6</v>
      </c>
      <c r="V5368" s="13">
        <v>0.85000000000000009</v>
      </c>
      <c r="W5368" s="78">
        <f t="shared" si="417"/>
        <v>1.8823529411764706</v>
      </c>
      <c r="X5368" s="1">
        <f>VLOOKUP(E5368,'渗透率、续签率'!AG:AJ,4,0)</f>
        <v>8942.5</v>
      </c>
      <c r="Y5368" s="1">
        <f t="shared" si="418"/>
        <v>16832.941176470587</v>
      </c>
      <c r="Z5368">
        <v>4</v>
      </c>
      <c r="AA5368" s="89">
        <f t="shared" si="419"/>
        <v>143080</v>
      </c>
      <c r="AH5368" s="37"/>
      <c r="AI5368" s="37"/>
      <c r="AK5368" s="37"/>
    </row>
    <row r="5369" spans="1:37" hidden="1">
      <c r="A5369" t="s">
        <v>64</v>
      </c>
      <c r="B5369" t="s">
        <v>2</v>
      </c>
      <c r="C5369" t="s">
        <v>4</v>
      </c>
      <c r="D5369" t="s">
        <v>116</v>
      </c>
      <c r="E5369" t="s">
        <v>529</v>
      </c>
      <c r="F5369" t="str">
        <f t="shared" si="416"/>
        <v>桂林市学历提升</v>
      </c>
      <c r="G5369" t="s">
        <v>88</v>
      </c>
      <c r="H5369" t="s">
        <v>302</v>
      </c>
      <c r="I5369" t="s">
        <v>68</v>
      </c>
      <c r="J5369">
        <v>62</v>
      </c>
      <c r="K5369">
        <v>1</v>
      </c>
      <c r="L5369" s="13">
        <f>VLOOKUP(C5369,'渗透率、续签率'!B:C,2,0)</f>
        <v>0.54</v>
      </c>
      <c r="M5369" s="6">
        <v>0.02</v>
      </c>
      <c r="N5369">
        <v>9</v>
      </c>
      <c r="O5369">
        <v>1</v>
      </c>
      <c r="P5369" s="6">
        <v>0.11</v>
      </c>
      <c r="Q5369" s="13">
        <v>0.14799999999999999</v>
      </c>
      <c r="R5369" s="13">
        <v>0</v>
      </c>
      <c r="S5369" s="31">
        <v>152</v>
      </c>
      <c r="T5369" s="6">
        <f>VLOOKUP(E5369,'参数设置&amp;汇总'!S:U,3,0)</f>
        <v>0.1</v>
      </c>
      <c r="U5369" s="78">
        <f t="shared" si="415"/>
        <v>1</v>
      </c>
      <c r="V5369" s="13">
        <v>0.85000000000000009</v>
      </c>
      <c r="W5369" s="78">
        <f t="shared" si="417"/>
        <v>0.54117647058823515</v>
      </c>
      <c r="X5369" s="1">
        <f>VLOOKUP(E5369,'渗透率、续签率'!AG:AJ,4,0)</f>
        <v>8942.5</v>
      </c>
      <c r="Y5369" s="1">
        <f t="shared" si="418"/>
        <v>4839.4705882352928</v>
      </c>
      <c r="Z5369">
        <v>2</v>
      </c>
      <c r="AA5369" s="89">
        <f t="shared" si="419"/>
        <v>80482.5</v>
      </c>
      <c r="AH5369" s="37"/>
      <c r="AI5369" s="37"/>
      <c r="AK5369" s="37"/>
    </row>
    <row r="5370" spans="1:37" hidden="1">
      <c r="A5370" t="s">
        <v>64</v>
      </c>
      <c r="B5370" t="s">
        <v>2</v>
      </c>
      <c r="C5370" t="s">
        <v>4</v>
      </c>
      <c r="D5370" t="s">
        <v>116</v>
      </c>
      <c r="E5370" t="s">
        <v>529</v>
      </c>
      <c r="F5370" t="str">
        <f t="shared" si="416"/>
        <v>梅州市学历提升</v>
      </c>
      <c r="G5370" t="s">
        <v>75</v>
      </c>
      <c r="H5370" t="s">
        <v>303</v>
      </c>
      <c r="I5370" t="s">
        <v>68</v>
      </c>
      <c r="J5370">
        <v>90</v>
      </c>
      <c r="K5370">
        <v>0</v>
      </c>
      <c r="L5370" s="13">
        <f>VLOOKUP(C5370,'渗透率、续签率'!B:C,2,0)</f>
        <v>0.54</v>
      </c>
      <c r="M5370" s="6">
        <v>0</v>
      </c>
      <c r="N5370">
        <v>1</v>
      </c>
      <c r="O5370">
        <v>0</v>
      </c>
      <c r="P5370" s="6">
        <v>0</v>
      </c>
      <c r="Q5370" s="13">
        <v>7.0000000000000001E-3</v>
      </c>
      <c r="R5370" s="13">
        <v>0</v>
      </c>
      <c r="S5370" s="31">
        <v>168</v>
      </c>
      <c r="T5370" s="6">
        <f>VLOOKUP(E5370,'参数设置&amp;汇总'!S:U,3,0)</f>
        <v>0.1</v>
      </c>
      <c r="U5370" s="78">
        <f t="shared" si="415"/>
        <v>0.1</v>
      </c>
      <c r="V5370" s="13">
        <v>0.85000000000000009</v>
      </c>
      <c r="W5370" s="78">
        <f t="shared" si="417"/>
        <v>0.11764705882352941</v>
      </c>
      <c r="X5370" s="1">
        <f>VLOOKUP(E5370,'渗透率、续签率'!AG:AJ,4,0)</f>
        <v>8942.5</v>
      </c>
      <c r="Y5370" s="1">
        <f t="shared" si="418"/>
        <v>1052.0588235294117</v>
      </c>
      <c r="Z5370">
        <v>0</v>
      </c>
      <c r="AA5370" s="89">
        <f t="shared" si="419"/>
        <v>8942.5</v>
      </c>
      <c r="AH5370" s="37"/>
      <c r="AI5370" s="37"/>
      <c r="AK5370" s="37"/>
    </row>
    <row r="5371" spans="1:37" hidden="1">
      <c r="A5371" t="s">
        <v>64</v>
      </c>
      <c r="B5371" t="s">
        <v>2</v>
      </c>
      <c r="C5371" t="s">
        <v>4</v>
      </c>
      <c r="D5371" t="s">
        <v>116</v>
      </c>
      <c r="E5371" t="s">
        <v>529</v>
      </c>
      <c r="F5371" t="str">
        <f t="shared" si="416"/>
        <v>梧州市学历提升</v>
      </c>
      <c r="G5371" t="s">
        <v>88</v>
      </c>
      <c r="H5371" t="s">
        <v>304</v>
      </c>
      <c r="I5371" t="s">
        <v>68</v>
      </c>
      <c r="J5371">
        <v>32</v>
      </c>
      <c r="K5371">
        <v>0</v>
      </c>
      <c r="L5371" s="13">
        <f>VLOOKUP(C5371,'渗透率、续签率'!B:C,2,0)</f>
        <v>0.54</v>
      </c>
      <c r="M5371" s="6">
        <v>0</v>
      </c>
      <c r="N5371">
        <v>2</v>
      </c>
      <c r="O5371">
        <v>0</v>
      </c>
      <c r="P5371" s="6">
        <v>0</v>
      </c>
      <c r="Q5371" s="13">
        <v>0</v>
      </c>
      <c r="R5371" s="13">
        <v>0</v>
      </c>
      <c r="S5371" s="31">
        <v>65</v>
      </c>
      <c r="T5371" s="6">
        <f>VLOOKUP(E5371,'参数设置&amp;汇总'!S:U,3,0)</f>
        <v>0.1</v>
      </c>
      <c r="U5371" s="78">
        <f t="shared" si="415"/>
        <v>0.2</v>
      </c>
      <c r="V5371" s="13">
        <v>0.85000000000000009</v>
      </c>
      <c r="W5371" s="78">
        <f t="shared" si="417"/>
        <v>0.23529411764705882</v>
      </c>
      <c r="X5371" s="1">
        <f>VLOOKUP(E5371,'渗透率、续签率'!AG:AJ,4,0)</f>
        <v>8942.5</v>
      </c>
      <c r="Y5371" s="1">
        <f t="shared" si="418"/>
        <v>2104.1176470588234</v>
      </c>
      <c r="Z5371">
        <v>1</v>
      </c>
      <c r="AA5371" s="89">
        <f t="shared" si="419"/>
        <v>17885</v>
      </c>
      <c r="AH5371" s="37"/>
      <c r="AI5371" s="37"/>
      <c r="AK5371" s="37"/>
    </row>
    <row r="5372" spans="1:37" hidden="1">
      <c r="A5372" t="s">
        <v>64</v>
      </c>
      <c r="B5372" t="s">
        <v>2</v>
      </c>
      <c r="C5372" t="s">
        <v>4</v>
      </c>
      <c r="D5372" t="s">
        <v>116</v>
      </c>
      <c r="E5372" t="s">
        <v>529</v>
      </c>
      <c r="F5372" t="str">
        <f t="shared" si="416"/>
        <v>楚雄彝族自治州学历提升</v>
      </c>
      <c r="G5372" t="s">
        <v>99</v>
      </c>
      <c r="H5372" t="s">
        <v>305</v>
      </c>
      <c r="I5372" t="s">
        <v>68</v>
      </c>
      <c r="J5372">
        <v>46</v>
      </c>
      <c r="K5372">
        <v>0</v>
      </c>
      <c r="L5372" s="13">
        <f>VLOOKUP(C5372,'渗透率、续签率'!B:C,2,0)</f>
        <v>0.54</v>
      </c>
      <c r="M5372" s="6">
        <v>0</v>
      </c>
      <c r="N5372">
        <v>5</v>
      </c>
      <c r="O5372">
        <v>0</v>
      </c>
      <c r="P5372" s="6">
        <v>0</v>
      </c>
      <c r="Q5372" s="13">
        <v>0</v>
      </c>
      <c r="R5372" s="13">
        <v>0</v>
      </c>
      <c r="S5372" s="31">
        <v>102</v>
      </c>
      <c r="T5372" s="6">
        <f>VLOOKUP(E5372,'参数设置&amp;汇总'!S:U,3,0)</f>
        <v>0.1</v>
      </c>
      <c r="U5372" s="78">
        <f t="shared" si="415"/>
        <v>0.5</v>
      </c>
      <c r="V5372" s="13">
        <v>0.85000000000000009</v>
      </c>
      <c r="W5372" s="78">
        <f t="shared" si="417"/>
        <v>0.58823529411764697</v>
      </c>
      <c r="X5372" s="1">
        <f>VLOOKUP(E5372,'渗透率、续签率'!AG:AJ,4,0)</f>
        <v>8942.5</v>
      </c>
      <c r="Y5372" s="1">
        <f t="shared" si="418"/>
        <v>5260.2941176470576</v>
      </c>
      <c r="Z5372">
        <v>0</v>
      </c>
      <c r="AA5372" s="89">
        <f t="shared" si="419"/>
        <v>44712.5</v>
      </c>
      <c r="AH5372" s="37"/>
      <c r="AI5372" s="37"/>
      <c r="AK5372" s="37"/>
    </row>
    <row r="5373" spans="1:37" hidden="1">
      <c r="A5373" t="s">
        <v>64</v>
      </c>
      <c r="B5373" t="s">
        <v>2</v>
      </c>
      <c r="C5373" t="s">
        <v>4</v>
      </c>
      <c r="D5373" t="s">
        <v>116</v>
      </c>
      <c r="E5373" t="s">
        <v>529</v>
      </c>
      <c r="F5373" t="str">
        <f t="shared" si="416"/>
        <v>榆林市学历提升</v>
      </c>
      <c r="G5373" t="s">
        <v>108</v>
      </c>
      <c r="H5373" t="s">
        <v>306</v>
      </c>
      <c r="I5373" t="s">
        <v>70</v>
      </c>
      <c r="J5373">
        <v>93</v>
      </c>
      <c r="K5373">
        <v>1</v>
      </c>
      <c r="L5373" s="13">
        <f>VLOOKUP(C5373,'渗透率、续签率'!B:C,2,0)</f>
        <v>0.54</v>
      </c>
      <c r="M5373" s="6">
        <v>0.01</v>
      </c>
      <c r="N5373">
        <v>13</v>
      </c>
      <c r="O5373">
        <v>1</v>
      </c>
      <c r="P5373" s="6">
        <v>0.08</v>
      </c>
      <c r="Q5373" s="13">
        <v>7.4999999999999997E-2</v>
      </c>
      <c r="R5373" s="13">
        <v>0</v>
      </c>
      <c r="S5373" s="31">
        <v>246</v>
      </c>
      <c r="T5373" s="6">
        <f>VLOOKUP(E5373,'参数设置&amp;汇总'!S:U,3,0)</f>
        <v>0.1</v>
      </c>
      <c r="U5373" s="78">
        <f t="shared" si="415"/>
        <v>1.3</v>
      </c>
      <c r="V5373" s="13">
        <v>0.85000000000000009</v>
      </c>
      <c r="W5373" s="78">
        <f t="shared" si="417"/>
        <v>0.89411764705882346</v>
      </c>
      <c r="X5373" s="1">
        <f>VLOOKUP(E5373,'渗透率、续签率'!AG:AJ,4,0)</f>
        <v>8942.5</v>
      </c>
      <c r="Y5373" s="1">
        <f t="shared" si="418"/>
        <v>7995.6470588235288</v>
      </c>
      <c r="Z5373">
        <v>0</v>
      </c>
      <c r="AA5373" s="89">
        <f t="shared" si="419"/>
        <v>116252.5</v>
      </c>
      <c r="AH5373" s="37"/>
      <c r="AI5373" s="37"/>
      <c r="AK5373" s="37"/>
    </row>
    <row r="5374" spans="1:37" hidden="1">
      <c r="A5374" t="s">
        <v>64</v>
      </c>
      <c r="B5374" t="s">
        <v>2</v>
      </c>
      <c r="C5374" t="s">
        <v>4</v>
      </c>
      <c r="D5374" t="s">
        <v>116</v>
      </c>
      <c r="E5374" t="s">
        <v>529</v>
      </c>
      <c r="F5374" t="str">
        <f t="shared" si="416"/>
        <v>武威市学历提升</v>
      </c>
      <c r="G5374" t="s">
        <v>132</v>
      </c>
      <c r="H5374" t="s">
        <v>307</v>
      </c>
      <c r="I5374" t="s">
        <v>70</v>
      </c>
      <c r="J5374">
        <v>47</v>
      </c>
      <c r="K5374">
        <v>0</v>
      </c>
      <c r="L5374" s="13">
        <f>VLOOKUP(C5374,'渗透率、续签率'!B:C,2,0)</f>
        <v>0.54</v>
      </c>
      <c r="M5374" s="6">
        <v>0</v>
      </c>
      <c r="N5374">
        <v>13</v>
      </c>
      <c r="O5374">
        <v>0</v>
      </c>
      <c r="P5374" s="6">
        <v>0</v>
      </c>
      <c r="Q5374" s="13">
        <v>0</v>
      </c>
      <c r="R5374" s="13">
        <v>0</v>
      </c>
      <c r="S5374" s="31">
        <v>171</v>
      </c>
      <c r="T5374" s="6">
        <f>VLOOKUP(E5374,'参数设置&amp;汇总'!S:U,3,0)</f>
        <v>0.1</v>
      </c>
      <c r="U5374" s="78">
        <f t="shared" si="415"/>
        <v>1.3</v>
      </c>
      <c r="V5374" s="13">
        <v>0.85000000000000009</v>
      </c>
      <c r="W5374" s="78">
        <f t="shared" si="417"/>
        <v>1.5294117647058822</v>
      </c>
      <c r="X5374" s="1">
        <f>VLOOKUP(E5374,'渗透率、续签率'!AG:AJ,4,0)</f>
        <v>8942.5</v>
      </c>
      <c r="Y5374" s="1">
        <f t="shared" si="418"/>
        <v>13676.764705882351</v>
      </c>
      <c r="Z5374">
        <v>0</v>
      </c>
      <c r="AA5374" s="89">
        <f t="shared" si="419"/>
        <v>116252.5</v>
      </c>
      <c r="AH5374" s="37"/>
      <c r="AI5374" s="37"/>
      <c r="AK5374" s="37"/>
    </row>
    <row r="5375" spans="1:37" hidden="1">
      <c r="A5375" t="s">
        <v>64</v>
      </c>
      <c r="B5375" t="s">
        <v>2</v>
      </c>
      <c r="C5375" t="s">
        <v>4</v>
      </c>
      <c r="D5375" t="s">
        <v>116</v>
      </c>
      <c r="E5375" t="s">
        <v>529</v>
      </c>
      <c r="F5375" t="str">
        <f t="shared" si="416"/>
        <v>毕节市学历提升</v>
      </c>
      <c r="G5375" t="s">
        <v>167</v>
      </c>
      <c r="H5375" t="s">
        <v>308</v>
      </c>
      <c r="I5375" t="s">
        <v>70</v>
      </c>
      <c r="J5375">
        <v>91</v>
      </c>
      <c r="K5375">
        <v>0</v>
      </c>
      <c r="L5375" s="13">
        <f>VLOOKUP(C5375,'渗透率、续签率'!B:C,2,0)</f>
        <v>0.54</v>
      </c>
      <c r="M5375" s="6">
        <v>0</v>
      </c>
      <c r="N5375">
        <v>24</v>
      </c>
      <c r="O5375">
        <v>0</v>
      </c>
      <c r="P5375" s="6">
        <v>0</v>
      </c>
      <c r="Q5375" s="13">
        <v>0</v>
      </c>
      <c r="R5375" s="13">
        <v>0</v>
      </c>
      <c r="S5375" s="31">
        <v>319</v>
      </c>
      <c r="T5375" s="6">
        <f>VLOOKUP(E5375,'参数设置&amp;汇总'!S:U,3,0)</f>
        <v>0.1</v>
      </c>
      <c r="U5375" s="78">
        <f t="shared" si="415"/>
        <v>2.4000000000000004</v>
      </c>
      <c r="V5375" s="13">
        <v>0.85000000000000009</v>
      </c>
      <c r="W5375" s="78">
        <f t="shared" si="417"/>
        <v>2.8235294117647061</v>
      </c>
      <c r="X5375" s="1">
        <f>VLOOKUP(E5375,'渗透率、续签率'!AG:AJ,4,0)</f>
        <v>8942.5</v>
      </c>
      <c r="Y5375" s="1">
        <f t="shared" si="418"/>
        <v>25249.411764705885</v>
      </c>
      <c r="Z5375">
        <v>5</v>
      </c>
      <c r="AA5375" s="89">
        <f t="shared" si="419"/>
        <v>214620</v>
      </c>
      <c r="AH5375" s="37"/>
      <c r="AI5375" s="37"/>
      <c r="AK5375" s="37"/>
    </row>
    <row r="5376" spans="1:37" hidden="1">
      <c r="A5376" t="s">
        <v>64</v>
      </c>
      <c r="B5376" t="s">
        <v>2</v>
      </c>
      <c r="C5376" t="s">
        <v>4</v>
      </c>
      <c r="D5376" t="s">
        <v>116</v>
      </c>
      <c r="E5376" t="s">
        <v>529</v>
      </c>
      <c r="F5376" t="str">
        <f t="shared" si="416"/>
        <v>永州市学历提升</v>
      </c>
      <c r="G5376" t="s">
        <v>113</v>
      </c>
      <c r="H5376" t="s">
        <v>309</v>
      </c>
      <c r="I5376" t="s">
        <v>68</v>
      </c>
      <c r="J5376">
        <v>70</v>
      </c>
      <c r="K5376">
        <v>0</v>
      </c>
      <c r="L5376" s="13">
        <f>VLOOKUP(C5376,'渗透率、续签率'!B:C,2,0)</f>
        <v>0.54</v>
      </c>
      <c r="M5376" s="6">
        <v>0</v>
      </c>
      <c r="N5376">
        <v>8</v>
      </c>
      <c r="O5376">
        <v>0</v>
      </c>
      <c r="P5376" s="6">
        <v>0</v>
      </c>
      <c r="Q5376" s="13">
        <v>3.9E-2</v>
      </c>
      <c r="R5376" s="13">
        <v>0</v>
      </c>
      <c r="S5376" s="31">
        <v>194</v>
      </c>
      <c r="T5376" s="6">
        <f>VLOOKUP(E5376,'参数设置&amp;汇总'!S:U,3,0)</f>
        <v>0.1</v>
      </c>
      <c r="U5376" s="78">
        <f t="shared" si="415"/>
        <v>0.8</v>
      </c>
      <c r="V5376" s="13">
        <v>0.85000000000000009</v>
      </c>
      <c r="W5376" s="78">
        <f t="shared" si="417"/>
        <v>0.94117647058823528</v>
      </c>
      <c r="X5376" s="1">
        <f>VLOOKUP(E5376,'渗透率、续签率'!AG:AJ,4,0)</f>
        <v>8942.5</v>
      </c>
      <c r="Y5376" s="1">
        <f t="shared" si="418"/>
        <v>8416.4705882352937</v>
      </c>
      <c r="Z5376">
        <v>0</v>
      </c>
      <c r="AA5376" s="89">
        <f t="shared" si="419"/>
        <v>71540</v>
      </c>
      <c r="AH5376" s="37"/>
      <c r="AI5376" s="37"/>
      <c r="AK5376" s="37"/>
    </row>
    <row r="5377" spans="1:37" hidden="1">
      <c r="A5377" t="s">
        <v>64</v>
      </c>
      <c r="B5377" t="s">
        <v>2</v>
      </c>
      <c r="C5377" t="s">
        <v>4</v>
      </c>
      <c r="D5377" t="s">
        <v>116</v>
      </c>
      <c r="E5377" t="s">
        <v>529</v>
      </c>
      <c r="F5377" t="str">
        <f t="shared" si="416"/>
        <v>汉中市学历提升</v>
      </c>
      <c r="G5377" t="s">
        <v>108</v>
      </c>
      <c r="H5377" t="s">
        <v>310</v>
      </c>
      <c r="I5377" t="s">
        <v>70</v>
      </c>
      <c r="J5377">
        <v>74</v>
      </c>
      <c r="K5377">
        <v>2</v>
      </c>
      <c r="L5377" s="13">
        <f>VLOOKUP(C5377,'渗透率、续签率'!B:C,2,0)</f>
        <v>0.54</v>
      </c>
      <c r="M5377" s="6">
        <v>0.03</v>
      </c>
      <c r="N5377">
        <v>18</v>
      </c>
      <c r="O5377">
        <v>0</v>
      </c>
      <c r="P5377" s="6">
        <v>0</v>
      </c>
      <c r="Q5377" s="13">
        <v>2.9000000000000001E-2</v>
      </c>
      <c r="R5377" s="13">
        <v>0</v>
      </c>
      <c r="S5377" s="31">
        <v>239</v>
      </c>
      <c r="T5377" s="6">
        <f>VLOOKUP(E5377,'参数设置&amp;汇总'!S:U,3,0)</f>
        <v>0.1</v>
      </c>
      <c r="U5377" s="78">
        <f t="shared" si="415"/>
        <v>1.8</v>
      </c>
      <c r="V5377" s="13">
        <v>0.85000000000000009</v>
      </c>
      <c r="W5377" s="78">
        <f t="shared" si="417"/>
        <v>2.1176470588235294</v>
      </c>
      <c r="X5377" s="1">
        <f>VLOOKUP(E5377,'渗透率、续签率'!AG:AJ,4,0)</f>
        <v>8942.5</v>
      </c>
      <c r="Y5377" s="1">
        <f t="shared" si="418"/>
        <v>18937.058823529413</v>
      </c>
      <c r="Z5377">
        <v>8</v>
      </c>
      <c r="AA5377" s="89">
        <f t="shared" si="419"/>
        <v>160965</v>
      </c>
      <c r="AH5377" s="37"/>
      <c r="AI5377" s="37"/>
      <c r="AK5377" s="37"/>
    </row>
    <row r="5378" spans="1:37" hidden="1">
      <c r="A5378" t="s">
        <v>64</v>
      </c>
      <c r="B5378" t="s">
        <v>2</v>
      </c>
      <c r="C5378" t="s">
        <v>4</v>
      </c>
      <c r="D5378" t="s">
        <v>116</v>
      </c>
      <c r="E5378" t="s">
        <v>529</v>
      </c>
      <c r="F5378" t="str">
        <f t="shared" si="416"/>
        <v>汕头市学历提升</v>
      </c>
      <c r="G5378" t="s">
        <v>75</v>
      </c>
      <c r="H5378" t="s">
        <v>311</v>
      </c>
      <c r="I5378" t="s">
        <v>68</v>
      </c>
      <c r="J5378">
        <v>94</v>
      </c>
      <c r="K5378">
        <v>0</v>
      </c>
      <c r="L5378" s="13">
        <f>VLOOKUP(C5378,'渗透率、续签率'!B:C,2,0)</f>
        <v>0.54</v>
      </c>
      <c r="M5378" s="6">
        <v>0</v>
      </c>
      <c r="N5378">
        <v>19</v>
      </c>
      <c r="O5378">
        <v>0</v>
      </c>
      <c r="P5378" s="6">
        <v>0</v>
      </c>
      <c r="Q5378" s="13">
        <v>0</v>
      </c>
      <c r="R5378" s="13">
        <v>0</v>
      </c>
      <c r="S5378" s="31">
        <v>342</v>
      </c>
      <c r="T5378" s="6">
        <f>VLOOKUP(E5378,'参数设置&amp;汇总'!S:U,3,0)</f>
        <v>0.1</v>
      </c>
      <c r="U5378" s="78">
        <f t="shared" si="415"/>
        <v>1.9000000000000001</v>
      </c>
      <c r="V5378" s="13">
        <v>0.85000000000000009</v>
      </c>
      <c r="W5378" s="78">
        <f t="shared" si="417"/>
        <v>2.2352941176470589</v>
      </c>
      <c r="X5378" s="1">
        <f>VLOOKUP(E5378,'渗透率、续签率'!AG:AJ,4,0)</f>
        <v>8942.5</v>
      </c>
      <c r="Y5378" s="1">
        <f t="shared" si="418"/>
        <v>19989.117647058825</v>
      </c>
      <c r="Z5378">
        <v>5</v>
      </c>
      <c r="AA5378" s="89">
        <f t="shared" si="419"/>
        <v>169907.5</v>
      </c>
      <c r="AH5378" s="37"/>
      <c r="AI5378" s="37"/>
      <c r="AK5378" s="37"/>
    </row>
    <row r="5379" spans="1:37" hidden="1">
      <c r="A5379" t="s">
        <v>64</v>
      </c>
      <c r="B5379" t="s">
        <v>2</v>
      </c>
      <c r="C5379" t="s">
        <v>4</v>
      </c>
      <c r="D5379" t="s">
        <v>116</v>
      </c>
      <c r="E5379" t="s">
        <v>529</v>
      </c>
      <c r="F5379" t="str">
        <f t="shared" si="416"/>
        <v>汕尾市学历提升</v>
      </c>
      <c r="G5379" t="s">
        <v>75</v>
      </c>
      <c r="H5379" t="s">
        <v>312</v>
      </c>
      <c r="I5379" t="s">
        <v>68</v>
      </c>
      <c r="J5379">
        <v>34</v>
      </c>
      <c r="K5379">
        <v>0</v>
      </c>
      <c r="L5379" s="13">
        <f>VLOOKUP(C5379,'渗透率、续签率'!B:C,2,0)</f>
        <v>0.54</v>
      </c>
      <c r="M5379" s="6">
        <v>0</v>
      </c>
      <c r="N5379">
        <v>0</v>
      </c>
      <c r="O5379">
        <v>0</v>
      </c>
      <c r="P5379" s="6">
        <v>0</v>
      </c>
      <c r="Q5379" s="13">
        <v>0</v>
      </c>
      <c r="R5379" s="13">
        <v>0</v>
      </c>
      <c r="S5379" s="31">
        <v>73</v>
      </c>
      <c r="T5379" s="6">
        <f>VLOOKUP(E5379,'参数设置&amp;汇总'!S:U,3,0)</f>
        <v>0.1</v>
      </c>
      <c r="U5379" s="78">
        <f t="shared" ref="U5379:U5442" si="420">IF(T5379*N5379&gt;=O5379,T5379*N5379,O5379)</f>
        <v>0</v>
      </c>
      <c r="V5379" s="13">
        <v>0.85000000000000009</v>
      </c>
      <c r="W5379" s="78">
        <f t="shared" si="417"/>
        <v>0</v>
      </c>
      <c r="X5379" s="1">
        <f>VLOOKUP(E5379,'渗透率、续签率'!AG:AJ,4,0)</f>
        <v>8942.5</v>
      </c>
      <c r="Y5379" s="1">
        <f t="shared" si="418"/>
        <v>0</v>
      </c>
      <c r="Z5379">
        <v>4</v>
      </c>
      <c r="AA5379" s="89">
        <f t="shared" si="419"/>
        <v>0</v>
      </c>
      <c r="AH5379" s="37"/>
      <c r="AI5379" s="37"/>
      <c r="AK5379" s="37"/>
    </row>
    <row r="5380" spans="1:37" hidden="1">
      <c r="A5380" t="s">
        <v>64</v>
      </c>
      <c r="B5380" t="s">
        <v>2</v>
      </c>
      <c r="C5380" t="s">
        <v>4</v>
      </c>
      <c r="D5380" t="s">
        <v>116</v>
      </c>
      <c r="E5380" t="s">
        <v>529</v>
      </c>
      <c r="F5380" t="str">
        <f t="shared" ref="F5380:F5443" si="421">H5380&amp;C5380</f>
        <v>江门市学历提升</v>
      </c>
      <c r="G5380" t="s">
        <v>75</v>
      </c>
      <c r="H5380" t="s">
        <v>313</v>
      </c>
      <c r="I5380" t="s">
        <v>68</v>
      </c>
      <c r="J5380">
        <v>83</v>
      </c>
      <c r="K5380">
        <v>1</v>
      </c>
      <c r="L5380" s="13">
        <f>VLOOKUP(C5380,'渗透率、续签率'!B:C,2,0)</f>
        <v>0.54</v>
      </c>
      <c r="M5380" s="6">
        <v>0.01</v>
      </c>
      <c r="N5380">
        <v>9</v>
      </c>
      <c r="O5380">
        <v>1</v>
      </c>
      <c r="P5380" s="6">
        <v>0.11</v>
      </c>
      <c r="Q5380" s="13">
        <v>0.125</v>
      </c>
      <c r="R5380" s="13">
        <v>0</v>
      </c>
      <c r="S5380" s="31">
        <v>244</v>
      </c>
      <c r="T5380" s="6">
        <f>VLOOKUP(E5380,'参数设置&amp;汇总'!S:U,3,0)</f>
        <v>0.1</v>
      </c>
      <c r="U5380" s="78">
        <f t="shared" si="420"/>
        <v>1</v>
      </c>
      <c r="V5380" s="13">
        <v>0.85000000000000009</v>
      </c>
      <c r="W5380" s="78">
        <f t="shared" ref="W5380:W5443" si="422">(O5380*(1-L5380)+IF((U5380-O5380)&lt;0,0,(U5380-O5380)))/V5380</f>
        <v>0.54117647058823515</v>
      </c>
      <c r="X5380" s="1">
        <f>VLOOKUP(E5380,'渗透率、续签率'!AG:AJ,4,0)</f>
        <v>8942.5</v>
      </c>
      <c r="Y5380" s="1">
        <f t="shared" ref="Y5380:Y5443" si="423">X5380*W5380</f>
        <v>4839.4705882352928</v>
      </c>
      <c r="Z5380">
        <v>0</v>
      </c>
      <c r="AA5380" s="89">
        <f t="shared" ref="AA5380:AA5443" si="424">N5380*X5380</f>
        <v>80482.5</v>
      </c>
      <c r="AH5380" s="37"/>
      <c r="AI5380" s="37"/>
      <c r="AJ5380" s="1"/>
      <c r="AK5380" s="37"/>
    </row>
    <row r="5381" spans="1:37" hidden="1">
      <c r="A5381" t="s">
        <v>64</v>
      </c>
      <c r="B5381" t="s">
        <v>2</v>
      </c>
      <c r="C5381" t="s">
        <v>4</v>
      </c>
      <c r="D5381" t="s">
        <v>116</v>
      </c>
      <c r="E5381" t="s">
        <v>529</v>
      </c>
      <c r="F5381" t="str">
        <f t="shared" si="421"/>
        <v>池州市学历提升</v>
      </c>
      <c r="G5381" t="s">
        <v>94</v>
      </c>
      <c r="H5381" t="s">
        <v>314</v>
      </c>
      <c r="I5381" t="s">
        <v>68</v>
      </c>
      <c r="J5381">
        <v>58</v>
      </c>
      <c r="K5381">
        <v>0</v>
      </c>
      <c r="L5381" s="13">
        <f>VLOOKUP(C5381,'渗透率、续签率'!B:C,2,0)</f>
        <v>0.54</v>
      </c>
      <c r="M5381" s="6">
        <v>0</v>
      </c>
      <c r="N5381">
        <v>10</v>
      </c>
      <c r="O5381">
        <v>0</v>
      </c>
      <c r="P5381" s="6">
        <v>0</v>
      </c>
      <c r="Q5381" s="13">
        <v>0</v>
      </c>
      <c r="R5381" s="13">
        <v>0</v>
      </c>
      <c r="S5381" s="31">
        <v>169</v>
      </c>
      <c r="T5381" s="6">
        <f>VLOOKUP(E5381,'参数设置&amp;汇总'!S:U,3,0)</f>
        <v>0.1</v>
      </c>
      <c r="U5381" s="78">
        <f t="shared" si="420"/>
        <v>1</v>
      </c>
      <c r="V5381" s="13">
        <v>0.85000000000000009</v>
      </c>
      <c r="W5381" s="78">
        <f t="shared" si="422"/>
        <v>1.1764705882352939</v>
      </c>
      <c r="X5381" s="1">
        <f>VLOOKUP(E5381,'渗透率、续签率'!AG:AJ,4,0)</f>
        <v>8942.5</v>
      </c>
      <c r="Y5381" s="1">
        <f t="shared" si="423"/>
        <v>10520.588235294115</v>
      </c>
      <c r="Z5381">
        <v>6</v>
      </c>
      <c r="AA5381" s="89">
        <f t="shared" si="424"/>
        <v>89425</v>
      </c>
      <c r="AH5381" s="37"/>
      <c r="AI5381" s="37"/>
      <c r="AK5381" s="37"/>
    </row>
    <row r="5382" spans="1:37" hidden="1">
      <c r="A5382" t="s">
        <v>64</v>
      </c>
      <c r="B5382" t="s">
        <v>2</v>
      </c>
      <c r="C5382" t="s">
        <v>4</v>
      </c>
      <c r="D5382" t="s">
        <v>116</v>
      </c>
      <c r="E5382" t="s">
        <v>529</v>
      </c>
      <c r="F5382" t="str">
        <f t="shared" si="421"/>
        <v>沧州市学历提升</v>
      </c>
      <c r="G5382" t="s">
        <v>159</v>
      </c>
      <c r="H5382" t="s">
        <v>315</v>
      </c>
      <c r="I5382" t="s">
        <v>70</v>
      </c>
      <c r="J5382">
        <v>238</v>
      </c>
      <c r="K5382">
        <v>1</v>
      </c>
      <c r="L5382" s="13">
        <f>VLOOKUP(C5382,'渗透率、续签率'!B:C,2,0)</f>
        <v>0.54</v>
      </c>
      <c r="M5382" s="6">
        <v>0</v>
      </c>
      <c r="N5382">
        <v>48</v>
      </c>
      <c r="O5382">
        <v>1</v>
      </c>
      <c r="P5382" s="6">
        <v>0.02</v>
      </c>
      <c r="Q5382" s="13">
        <v>0.20399999999999999</v>
      </c>
      <c r="R5382" s="13">
        <v>0.17</v>
      </c>
      <c r="S5382" s="31">
        <v>942</v>
      </c>
      <c r="T5382" s="6">
        <f>VLOOKUP(E5382,'参数设置&amp;汇总'!S:U,3,0)</f>
        <v>0.1</v>
      </c>
      <c r="U5382" s="78">
        <f t="shared" si="420"/>
        <v>4.8000000000000007</v>
      </c>
      <c r="V5382" s="13">
        <v>0.85000000000000009</v>
      </c>
      <c r="W5382" s="78">
        <f t="shared" si="422"/>
        <v>5.0117647058823529</v>
      </c>
      <c r="X5382" s="1">
        <f>VLOOKUP(E5382,'渗透率、续签率'!AG:AJ,4,0)</f>
        <v>8942.5</v>
      </c>
      <c r="Y5382" s="1">
        <f t="shared" si="423"/>
        <v>44817.705882352944</v>
      </c>
      <c r="Z5382">
        <v>17</v>
      </c>
      <c r="AA5382" s="89">
        <f t="shared" si="424"/>
        <v>429240</v>
      </c>
      <c r="AH5382" s="37"/>
      <c r="AI5382" s="37"/>
      <c r="AJ5382" s="1"/>
      <c r="AK5382" s="37"/>
    </row>
    <row r="5383" spans="1:37" hidden="1">
      <c r="A5383" t="s">
        <v>64</v>
      </c>
      <c r="B5383" t="s">
        <v>2</v>
      </c>
      <c r="C5383" t="s">
        <v>4</v>
      </c>
      <c r="D5383" t="s">
        <v>116</v>
      </c>
      <c r="E5383" t="s">
        <v>529</v>
      </c>
      <c r="F5383" t="str">
        <f t="shared" si="421"/>
        <v>河池市学历提升</v>
      </c>
      <c r="G5383" t="s">
        <v>88</v>
      </c>
      <c r="H5383" t="s">
        <v>316</v>
      </c>
      <c r="I5383" t="s">
        <v>68</v>
      </c>
      <c r="J5383">
        <v>49</v>
      </c>
      <c r="K5383">
        <v>0</v>
      </c>
      <c r="L5383" s="13">
        <f>VLOOKUP(C5383,'渗透率、续签率'!B:C,2,0)</f>
        <v>0.54</v>
      </c>
      <c r="M5383" s="6">
        <v>0</v>
      </c>
      <c r="N5383">
        <v>0</v>
      </c>
      <c r="O5383">
        <v>0</v>
      </c>
      <c r="P5383" s="6">
        <v>0</v>
      </c>
      <c r="Q5383" s="13">
        <v>0</v>
      </c>
      <c r="R5383" s="13">
        <v>0</v>
      </c>
      <c r="S5383" s="31">
        <v>31</v>
      </c>
      <c r="T5383" s="6">
        <f>VLOOKUP(E5383,'参数设置&amp;汇总'!S:U,3,0)</f>
        <v>0.1</v>
      </c>
      <c r="U5383" s="78">
        <f t="shared" si="420"/>
        <v>0</v>
      </c>
      <c r="V5383" s="13">
        <v>0.85000000000000009</v>
      </c>
      <c r="W5383" s="78">
        <f t="shared" si="422"/>
        <v>0</v>
      </c>
      <c r="X5383" s="1">
        <f>VLOOKUP(E5383,'渗透率、续签率'!AG:AJ,4,0)</f>
        <v>8942.5</v>
      </c>
      <c r="Y5383" s="1">
        <f t="shared" si="423"/>
        <v>0</v>
      </c>
      <c r="Z5383">
        <v>0</v>
      </c>
      <c r="AA5383" s="89">
        <f t="shared" si="424"/>
        <v>0</v>
      </c>
      <c r="AH5383" s="37"/>
      <c r="AI5383" s="37"/>
      <c r="AJ5383" s="1"/>
      <c r="AK5383" s="37"/>
    </row>
    <row r="5384" spans="1:37" hidden="1">
      <c r="A5384" t="s">
        <v>64</v>
      </c>
      <c r="B5384" t="s">
        <v>2</v>
      </c>
      <c r="C5384" t="s">
        <v>4</v>
      </c>
      <c r="D5384" t="s">
        <v>116</v>
      </c>
      <c r="E5384" t="s">
        <v>529</v>
      </c>
      <c r="F5384" t="str">
        <f t="shared" si="421"/>
        <v>河源市学历提升</v>
      </c>
      <c r="G5384" t="s">
        <v>75</v>
      </c>
      <c r="H5384" t="s">
        <v>317</v>
      </c>
      <c r="I5384" t="s">
        <v>68</v>
      </c>
      <c r="J5384">
        <v>51</v>
      </c>
      <c r="K5384">
        <v>1</v>
      </c>
      <c r="L5384" s="13">
        <f>VLOOKUP(C5384,'渗透率、续签率'!B:C,2,0)</f>
        <v>0.54</v>
      </c>
      <c r="M5384" s="6">
        <v>0.02</v>
      </c>
      <c r="N5384">
        <v>5</v>
      </c>
      <c r="O5384">
        <v>0</v>
      </c>
      <c r="P5384" s="6">
        <v>0</v>
      </c>
      <c r="Q5384" s="13">
        <v>3.2000000000000001E-2</v>
      </c>
      <c r="R5384" s="13">
        <v>0</v>
      </c>
      <c r="S5384" s="31">
        <v>128</v>
      </c>
      <c r="T5384" s="6">
        <f>VLOOKUP(E5384,'参数设置&amp;汇总'!S:U,3,0)</f>
        <v>0.1</v>
      </c>
      <c r="U5384" s="78">
        <f t="shared" si="420"/>
        <v>0.5</v>
      </c>
      <c r="V5384" s="13">
        <v>0.85000000000000009</v>
      </c>
      <c r="W5384" s="78">
        <f t="shared" si="422"/>
        <v>0.58823529411764697</v>
      </c>
      <c r="X5384" s="1">
        <f>VLOOKUP(E5384,'渗透率、续签率'!AG:AJ,4,0)</f>
        <v>8942.5</v>
      </c>
      <c r="Y5384" s="1">
        <f t="shared" si="423"/>
        <v>5260.2941176470576</v>
      </c>
      <c r="Z5384">
        <v>0</v>
      </c>
      <c r="AA5384" s="89">
        <f t="shared" si="424"/>
        <v>44712.5</v>
      </c>
      <c r="AH5384" s="37"/>
      <c r="AI5384" s="37"/>
      <c r="AK5384" s="37"/>
    </row>
    <row r="5385" spans="1:37" hidden="1">
      <c r="A5385" t="s">
        <v>64</v>
      </c>
      <c r="B5385" t="s">
        <v>2</v>
      </c>
      <c r="C5385" t="s">
        <v>4</v>
      </c>
      <c r="D5385" t="s">
        <v>116</v>
      </c>
      <c r="E5385" t="s">
        <v>529</v>
      </c>
      <c r="F5385" t="str">
        <f t="shared" si="421"/>
        <v>泉州市学历提升</v>
      </c>
      <c r="G5385" t="s">
        <v>92</v>
      </c>
      <c r="H5385" t="s">
        <v>318</v>
      </c>
      <c r="I5385" t="s">
        <v>68</v>
      </c>
      <c r="J5385">
        <v>188</v>
      </c>
      <c r="K5385">
        <v>12</v>
      </c>
      <c r="L5385" s="13">
        <f>VLOOKUP(C5385,'渗透率、续签率'!B:C,2,0)</f>
        <v>0.54</v>
      </c>
      <c r="M5385" s="6">
        <v>0.06</v>
      </c>
      <c r="N5385">
        <v>37</v>
      </c>
      <c r="O5385">
        <v>10</v>
      </c>
      <c r="P5385" s="6">
        <v>0.27</v>
      </c>
      <c r="Q5385" s="13">
        <v>0.35499999999999998</v>
      </c>
      <c r="R5385" s="13">
        <v>0.28699999999999998</v>
      </c>
      <c r="S5385" s="31">
        <v>815</v>
      </c>
      <c r="T5385" s="6">
        <f>VLOOKUP(E5385,'参数设置&amp;汇总'!S:U,3,0)</f>
        <v>0.1</v>
      </c>
      <c r="U5385" s="78">
        <f t="shared" si="420"/>
        <v>10</v>
      </c>
      <c r="V5385" s="13">
        <v>0.85000000000000009</v>
      </c>
      <c r="W5385" s="78">
        <f t="shared" si="422"/>
        <v>5.4117647058823524</v>
      </c>
      <c r="X5385" s="1">
        <f>VLOOKUP(E5385,'渗透率、续签率'!AG:AJ,4,0)</f>
        <v>8942.5</v>
      </c>
      <c r="Y5385" s="1">
        <f t="shared" si="423"/>
        <v>48394.705882352937</v>
      </c>
      <c r="Z5385">
        <v>5</v>
      </c>
      <c r="AA5385" s="89">
        <f t="shared" si="424"/>
        <v>330872.5</v>
      </c>
      <c r="AH5385" s="37"/>
      <c r="AI5385" s="37"/>
      <c r="AK5385" s="37"/>
    </row>
    <row r="5386" spans="1:37" hidden="1">
      <c r="A5386" t="s">
        <v>64</v>
      </c>
      <c r="B5386" t="s">
        <v>2</v>
      </c>
      <c r="C5386" t="s">
        <v>4</v>
      </c>
      <c r="D5386" t="s">
        <v>116</v>
      </c>
      <c r="E5386" t="s">
        <v>529</v>
      </c>
      <c r="F5386" t="str">
        <f t="shared" si="421"/>
        <v>泰安市学历提升</v>
      </c>
      <c r="G5386" t="s">
        <v>103</v>
      </c>
      <c r="H5386" t="s">
        <v>319</v>
      </c>
      <c r="I5386" t="s">
        <v>70</v>
      </c>
      <c r="J5386">
        <v>336</v>
      </c>
      <c r="K5386">
        <v>1</v>
      </c>
      <c r="L5386" s="13">
        <f>VLOOKUP(C5386,'渗透率、续签率'!B:C,2,0)</f>
        <v>0.54</v>
      </c>
      <c r="M5386" s="6">
        <v>0</v>
      </c>
      <c r="N5386">
        <v>56</v>
      </c>
      <c r="O5386">
        <v>1</v>
      </c>
      <c r="P5386" s="6">
        <v>0.02</v>
      </c>
      <c r="Q5386" s="13">
        <v>0.03</v>
      </c>
      <c r="R5386" s="13">
        <v>6.0000000000000001E-3</v>
      </c>
      <c r="S5386" s="31">
        <v>974</v>
      </c>
      <c r="T5386" s="6">
        <f>VLOOKUP(E5386,'参数设置&amp;汇总'!S:U,3,0)</f>
        <v>0.1</v>
      </c>
      <c r="U5386" s="78">
        <f t="shared" si="420"/>
        <v>5.6000000000000005</v>
      </c>
      <c r="V5386" s="13">
        <v>0.85000000000000009</v>
      </c>
      <c r="W5386" s="78">
        <f t="shared" si="422"/>
        <v>5.9529411764705884</v>
      </c>
      <c r="X5386" s="1">
        <f>VLOOKUP(E5386,'渗透率、续签率'!AG:AJ,4,0)</f>
        <v>8942.5</v>
      </c>
      <c r="Y5386" s="1">
        <f t="shared" si="423"/>
        <v>53234.176470588238</v>
      </c>
      <c r="Z5386">
        <v>5</v>
      </c>
      <c r="AA5386" s="89">
        <f t="shared" si="424"/>
        <v>500780</v>
      </c>
      <c r="AH5386" s="37"/>
      <c r="AI5386" s="37"/>
      <c r="AK5386" s="37"/>
    </row>
    <row r="5387" spans="1:37" hidden="1">
      <c r="A5387" t="s">
        <v>64</v>
      </c>
      <c r="B5387" t="s">
        <v>2</v>
      </c>
      <c r="C5387" t="s">
        <v>4</v>
      </c>
      <c r="D5387" t="s">
        <v>116</v>
      </c>
      <c r="E5387" t="s">
        <v>529</v>
      </c>
      <c r="F5387" t="str">
        <f t="shared" si="421"/>
        <v>泰州市学历提升</v>
      </c>
      <c r="G5387" t="s">
        <v>73</v>
      </c>
      <c r="H5387" t="s">
        <v>320</v>
      </c>
      <c r="I5387" t="s">
        <v>70</v>
      </c>
      <c r="J5387">
        <v>113</v>
      </c>
      <c r="K5387">
        <v>1</v>
      </c>
      <c r="L5387" s="13">
        <f>VLOOKUP(C5387,'渗透率、续签率'!B:C,2,0)</f>
        <v>0.54</v>
      </c>
      <c r="M5387" s="6">
        <v>0.01</v>
      </c>
      <c r="N5387">
        <v>5</v>
      </c>
      <c r="O5387">
        <v>0</v>
      </c>
      <c r="P5387" s="6">
        <v>0</v>
      </c>
      <c r="Q5387" s="13">
        <v>5.0999999999999997E-2</v>
      </c>
      <c r="R5387" s="13">
        <v>0</v>
      </c>
      <c r="S5387" s="31">
        <v>179</v>
      </c>
      <c r="T5387" s="6">
        <f>VLOOKUP(E5387,'参数设置&amp;汇总'!S:U,3,0)</f>
        <v>0.1</v>
      </c>
      <c r="U5387" s="78">
        <f t="shared" si="420"/>
        <v>0.5</v>
      </c>
      <c r="V5387" s="13">
        <v>0.85000000000000009</v>
      </c>
      <c r="W5387" s="78">
        <f t="shared" si="422"/>
        <v>0.58823529411764697</v>
      </c>
      <c r="X5387" s="1">
        <f>VLOOKUP(E5387,'渗透率、续签率'!AG:AJ,4,0)</f>
        <v>8942.5</v>
      </c>
      <c r="Y5387" s="1">
        <f t="shared" si="423"/>
        <v>5260.2941176470576</v>
      </c>
      <c r="Z5387">
        <v>0</v>
      </c>
      <c r="AA5387" s="89">
        <f t="shared" si="424"/>
        <v>44712.5</v>
      </c>
      <c r="AH5387" s="37"/>
      <c r="AI5387" s="37"/>
      <c r="AK5387" s="37"/>
    </row>
    <row r="5388" spans="1:37" hidden="1">
      <c r="A5388" t="s">
        <v>64</v>
      </c>
      <c r="B5388" t="s">
        <v>2</v>
      </c>
      <c r="C5388" t="s">
        <v>4</v>
      </c>
      <c r="D5388" t="s">
        <v>116</v>
      </c>
      <c r="E5388" t="s">
        <v>529</v>
      </c>
      <c r="F5388" t="str">
        <f t="shared" si="421"/>
        <v>泸州市学历提升</v>
      </c>
      <c r="G5388" t="s">
        <v>77</v>
      </c>
      <c r="H5388" t="s">
        <v>321</v>
      </c>
      <c r="I5388" t="s">
        <v>70</v>
      </c>
      <c r="J5388">
        <v>74</v>
      </c>
      <c r="K5388">
        <v>2</v>
      </c>
      <c r="L5388" s="13">
        <f>VLOOKUP(C5388,'渗透率、续签率'!B:C,2,0)</f>
        <v>0.54</v>
      </c>
      <c r="M5388" s="6">
        <v>0.03</v>
      </c>
      <c r="N5388">
        <v>16</v>
      </c>
      <c r="O5388">
        <v>1</v>
      </c>
      <c r="P5388" s="6">
        <v>0.06</v>
      </c>
      <c r="Q5388" s="13">
        <v>0.26600000000000001</v>
      </c>
      <c r="R5388" s="13">
        <v>0</v>
      </c>
      <c r="S5388" s="31">
        <v>251</v>
      </c>
      <c r="T5388" s="6">
        <f>VLOOKUP(E5388,'参数设置&amp;汇总'!S:U,3,0)</f>
        <v>0.1</v>
      </c>
      <c r="U5388" s="78">
        <f t="shared" si="420"/>
        <v>1.6</v>
      </c>
      <c r="V5388" s="13">
        <v>0.85000000000000009</v>
      </c>
      <c r="W5388" s="78">
        <f t="shared" si="422"/>
        <v>1.2470588235294118</v>
      </c>
      <c r="X5388" s="1">
        <f>VLOOKUP(E5388,'渗透率、续签率'!AG:AJ,4,0)</f>
        <v>8942.5</v>
      </c>
      <c r="Y5388" s="1">
        <f t="shared" si="423"/>
        <v>11151.823529411764</v>
      </c>
      <c r="Z5388">
        <v>0</v>
      </c>
      <c r="AA5388" s="89">
        <f t="shared" si="424"/>
        <v>143080</v>
      </c>
      <c r="AH5388" s="37"/>
      <c r="AI5388" s="37"/>
      <c r="AK5388" s="37"/>
    </row>
    <row r="5389" spans="1:37" hidden="1">
      <c r="A5389" t="s">
        <v>64</v>
      </c>
      <c r="B5389" t="s">
        <v>2</v>
      </c>
      <c r="C5389" t="s">
        <v>4</v>
      </c>
      <c r="D5389" t="s">
        <v>116</v>
      </c>
      <c r="E5389" t="s">
        <v>529</v>
      </c>
      <c r="F5389" t="str">
        <f t="shared" si="421"/>
        <v>洛阳市学历提升</v>
      </c>
      <c r="G5389" t="s">
        <v>110</v>
      </c>
      <c r="H5389" t="s">
        <v>322</v>
      </c>
      <c r="I5389" t="s">
        <v>70</v>
      </c>
      <c r="J5389">
        <v>287</v>
      </c>
      <c r="K5389">
        <v>4</v>
      </c>
      <c r="L5389" s="13">
        <f>VLOOKUP(C5389,'渗透率、续签率'!B:C,2,0)</f>
        <v>0.54</v>
      </c>
      <c r="M5389" s="6">
        <v>0.01</v>
      </c>
      <c r="N5389">
        <v>54</v>
      </c>
      <c r="O5389">
        <v>3</v>
      </c>
      <c r="P5389" s="6">
        <v>0.06</v>
      </c>
      <c r="Q5389" s="13">
        <v>5.5E-2</v>
      </c>
      <c r="R5389" s="13">
        <v>0</v>
      </c>
      <c r="S5389" s="31">
        <v>968</v>
      </c>
      <c r="T5389" s="6">
        <f>VLOOKUP(E5389,'参数设置&amp;汇总'!S:U,3,0)</f>
        <v>0.1</v>
      </c>
      <c r="U5389" s="78">
        <f t="shared" si="420"/>
        <v>5.4</v>
      </c>
      <c r="V5389" s="13">
        <v>0.85000000000000009</v>
      </c>
      <c r="W5389" s="78">
        <f t="shared" si="422"/>
        <v>4.447058823529412</v>
      </c>
      <c r="X5389" s="1">
        <f>VLOOKUP(E5389,'渗透率、续签率'!AG:AJ,4,0)</f>
        <v>8942.5</v>
      </c>
      <c r="Y5389" s="1">
        <f t="shared" si="423"/>
        <v>39767.823529411769</v>
      </c>
      <c r="Z5389">
        <v>14</v>
      </c>
      <c r="AA5389" s="89">
        <f t="shared" si="424"/>
        <v>482895</v>
      </c>
      <c r="AH5389" s="37"/>
      <c r="AI5389" s="37"/>
      <c r="AK5389" s="37"/>
    </row>
    <row r="5390" spans="1:37" hidden="1">
      <c r="A5390" t="s">
        <v>64</v>
      </c>
      <c r="B5390" t="s">
        <v>2</v>
      </c>
      <c r="C5390" t="s">
        <v>4</v>
      </c>
      <c r="D5390" t="s">
        <v>116</v>
      </c>
      <c r="E5390" t="s">
        <v>529</v>
      </c>
      <c r="F5390" t="str">
        <f t="shared" si="421"/>
        <v>济宁市学历提升</v>
      </c>
      <c r="G5390" t="s">
        <v>103</v>
      </c>
      <c r="H5390" t="s">
        <v>323</v>
      </c>
      <c r="I5390" t="s">
        <v>70</v>
      </c>
      <c r="J5390">
        <v>500</v>
      </c>
      <c r="K5390">
        <v>1</v>
      </c>
      <c r="L5390" s="13">
        <f>VLOOKUP(C5390,'渗透率、续签率'!B:C,2,0)</f>
        <v>0.54</v>
      </c>
      <c r="M5390" s="6">
        <v>0</v>
      </c>
      <c r="N5390">
        <v>78</v>
      </c>
      <c r="O5390">
        <v>1</v>
      </c>
      <c r="P5390" s="6">
        <v>0.01</v>
      </c>
      <c r="Q5390" s="13">
        <v>0.02</v>
      </c>
      <c r="R5390" s="13">
        <v>0</v>
      </c>
      <c r="S5390" s="31">
        <v>1594</v>
      </c>
      <c r="T5390" s="6">
        <f>VLOOKUP(E5390,'参数设置&amp;汇总'!S:U,3,0)</f>
        <v>0.1</v>
      </c>
      <c r="U5390" s="78">
        <f t="shared" si="420"/>
        <v>7.8000000000000007</v>
      </c>
      <c r="V5390" s="13">
        <v>0.85000000000000009</v>
      </c>
      <c r="W5390" s="78">
        <f t="shared" si="422"/>
        <v>8.5411764705882351</v>
      </c>
      <c r="X5390" s="1">
        <f>VLOOKUP(E5390,'渗透率、续签率'!AG:AJ,4,0)</f>
        <v>8942.5</v>
      </c>
      <c r="Y5390" s="1">
        <f t="shared" si="423"/>
        <v>76379.470588235286</v>
      </c>
      <c r="Z5390">
        <v>1</v>
      </c>
      <c r="AA5390" s="89">
        <f t="shared" si="424"/>
        <v>697515</v>
      </c>
      <c r="AH5390" s="37"/>
      <c r="AI5390" s="37"/>
      <c r="AK5390" s="37"/>
    </row>
    <row r="5391" spans="1:37" hidden="1">
      <c r="A5391" t="s">
        <v>64</v>
      </c>
      <c r="B5391" t="s">
        <v>2</v>
      </c>
      <c r="C5391" t="s">
        <v>4</v>
      </c>
      <c r="D5391" t="s">
        <v>116</v>
      </c>
      <c r="E5391" t="s">
        <v>529</v>
      </c>
      <c r="F5391" t="str">
        <f t="shared" si="421"/>
        <v>济源市学历提升</v>
      </c>
      <c r="G5391" t="s">
        <v>110</v>
      </c>
      <c r="H5391" t="s">
        <v>324</v>
      </c>
      <c r="I5391" t="s">
        <v>70</v>
      </c>
      <c r="J5391">
        <v>71</v>
      </c>
      <c r="K5391">
        <v>0</v>
      </c>
      <c r="L5391" s="13">
        <f>VLOOKUP(C5391,'渗透率、续签率'!B:C,2,0)</f>
        <v>0.54</v>
      </c>
      <c r="M5391" s="6">
        <v>0</v>
      </c>
      <c r="N5391">
        <v>0</v>
      </c>
      <c r="O5391">
        <v>0</v>
      </c>
      <c r="P5391" s="6">
        <v>0</v>
      </c>
      <c r="Q5391" s="13">
        <v>0</v>
      </c>
      <c r="R5391" s="13">
        <v>0</v>
      </c>
      <c r="S5391" s="31">
        <v>81</v>
      </c>
      <c r="T5391" s="6">
        <f>VLOOKUP(E5391,'参数设置&amp;汇总'!S:U,3,0)</f>
        <v>0.1</v>
      </c>
      <c r="U5391" s="78">
        <f t="shared" si="420"/>
        <v>0</v>
      </c>
      <c r="V5391" s="13">
        <v>0.85000000000000009</v>
      </c>
      <c r="W5391" s="78">
        <f t="shared" si="422"/>
        <v>0</v>
      </c>
      <c r="X5391" s="1">
        <f>VLOOKUP(E5391,'渗透率、续签率'!AG:AJ,4,0)</f>
        <v>8942.5</v>
      </c>
      <c r="Y5391" s="1">
        <f t="shared" si="423"/>
        <v>0</v>
      </c>
      <c r="Z5391">
        <v>0</v>
      </c>
      <c r="AA5391" s="89">
        <f t="shared" si="424"/>
        <v>0</v>
      </c>
      <c r="AH5391" s="37"/>
      <c r="AI5391" s="37"/>
      <c r="AK5391" s="37"/>
    </row>
    <row r="5392" spans="1:37" hidden="1">
      <c r="A5392" t="s">
        <v>64</v>
      </c>
      <c r="B5392" t="s">
        <v>2</v>
      </c>
      <c r="C5392" t="s">
        <v>4</v>
      </c>
      <c r="D5392" t="s">
        <v>116</v>
      </c>
      <c r="E5392" t="s">
        <v>529</v>
      </c>
      <c r="F5392" t="str">
        <f t="shared" si="421"/>
        <v>海东市学历提升</v>
      </c>
      <c r="G5392" t="s">
        <v>297</v>
      </c>
      <c r="H5392" t="s">
        <v>325</v>
      </c>
      <c r="I5392" t="s">
        <v>70</v>
      </c>
      <c r="J5392">
        <v>28</v>
      </c>
      <c r="K5392">
        <v>0</v>
      </c>
      <c r="L5392" s="13">
        <f>VLOOKUP(C5392,'渗透率、续签率'!B:C,2,0)</f>
        <v>0.54</v>
      </c>
      <c r="M5392" s="6">
        <v>0</v>
      </c>
      <c r="N5392">
        <v>12</v>
      </c>
      <c r="O5392">
        <v>0</v>
      </c>
      <c r="P5392" s="6">
        <v>0</v>
      </c>
      <c r="Q5392" s="13">
        <v>0</v>
      </c>
      <c r="R5392" s="13">
        <v>0</v>
      </c>
      <c r="S5392" s="31">
        <v>147</v>
      </c>
      <c r="T5392" s="6">
        <f>VLOOKUP(E5392,'参数设置&amp;汇总'!S:U,3,0)</f>
        <v>0.1</v>
      </c>
      <c r="U5392" s="78">
        <f t="shared" si="420"/>
        <v>1.2000000000000002</v>
      </c>
      <c r="V5392" s="13">
        <v>0.85000000000000009</v>
      </c>
      <c r="W5392" s="78">
        <f t="shared" si="422"/>
        <v>1.411764705882353</v>
      </c>
      <c r="X5392" s="1">
        <f>VLOOKUP(E5392,'渗透率、续签率'!AG:AJ,4,0)</f>
        <v>8942.5</v>
      </c>
      <c r="Y5392" s="1">
        <f t="shared" si="423"/>
        <v>12624.705882352942</v>
      </c>
      <c r="Z5392">
        <v>0</v>
      </c>
      <c r="AA5392" s="89">
        <f t="shared" si="424"/>
        <v>107310</v>
      </c>
      <c r="AH5392" s="37"/>
      <c r="AI5392" s="37"/>
      <c r="AK5392" s="37"/>
    </row>
    <row r="5393" spans="1:37" hidden="1">
      <c r="A5393" t="s">
        <v>64</v>
      </c>
      <c r="B5393" t="s">
        <v>2</v>
      </c>
      <c r="C5393" t="s">
        <v>4</v>
      </c>
      <c r="D5393" t="s">
        <v>116</v>
      </c>
      <c r="E5393" t="s">
        <v>529</v>
      </c>
      <c r="F5393" t="str">
        <f t="shared" si="421"/>
        <v>海北藏族自治州学历提升</v>
      </c>
      <c r="G5393" t="s">
        <v>297</v>
      </c>
      <c r="H5393" t="s">
        <v>326</v>
      </c>
      <c r="I5393" t="s">
        <v>70</v>
      </c>
      <c r="J5393">
        <v>7</v>
      </c>
      <c r="K5393">
        <v>0</v>
      </c>
      <c r="L5393" s="13">
        <f>VLOOKUP(C5393,'渗透率、续签率'!B:C,2,0)</f>
        <v>0.54</v>
      </c>
      <c r="M5393" s="6">
        <v>0</v>
      </c>
      <c r="N5393">
        <v>1</v>
      </c>
      <c r="O5393">
        <v>0</v>
      </c>
      <c r="P5393" s="6">
        <v>0</v>
      </c>
      <c r="Q5393" s="13">
        <v>0</v>
      </c>
      <c r="R5393" s="13">
        <v>0</v>
      </c>
      <c r="S5393" s="31">
        <v>28</v>
      </c>
      <c r="T5393" s="6">
        <f>VLOOKUP(E5393,'参数设置&amp;汇总'!S:U,3,0)</f>
        <v>0.1</v>
      </c>
      <c r="U5393" s="78">
        <f t="shared" si="420"/>
        <v>0.1</v>
      </c>
      <c r="V5393" s="13">
        <v>0.85000000000000009</v>
      </c>
      <c r="W5393" s="78">
        <f t="shared" si="422"/>
        <v>0.11764705882352941</v>
      </c>
      <c r="X5393" s="1">
        <f>VLOOKUP(E5393,'渗透率、续签率'!AG:AJ,4,0)</f>
        <v>8942.5</v>
      </c>
      <c r="Y5393" s="1">
        <f t="shared" si="423"/>
        <v>1052.0588235294117</v>
      </c>
      <c r="Z5393">
        <v>0</v>
      </c>
      <c r="AA5393" s="89">
        <f t="shared" si="424"/>
        <v>8942.5</v>
      </c>
      <c r="AH5393" s="37"/>
      <c r="AI5393" s="37"/>
      <c r="AK5393" s="37"/>
    </row>
    <row r="5394" spans="1:37" hidden="1">
      <c r="A5394" t="s">
        <v>64</v>
      </c>
      <c r="B5394" t="s">
        <v>2</v>
      </c>
      <c r="C5394" t="s">
        <v>4</v>
      </c>
      <c r="D5394" t="s">
        <v>116</v>
      </c>
      <c r="E5394" t="s">
        <v>529</v>
      </c>
      <c r="F5394" t="str">
        <f t="shared" si="421"/>
        <v>海南藏族自治州学历提升</v>
      </c>
      <c r="G5394" t="s">
        <v>297</v>
      </c>
      <c r="H5394" t="s">
        <v>327</v>
      </c>
      <c r="I5394" t="s">
        <v>70</v>
      </c>
      <c r="J5394">
        <v>3</v>
      </c>
      <c r="K5394">
        <v>0</v>
      </c>
      <c r="L5394" s="13">
        <f>VLOOKUP(C5394,'渗透率、续签率'!B:C,2,0)</f>
        <v>0.54</v>
      </c>
      <c r="M5394" s="6">
        <v>0</v>
      </c>
      <c r="N5394">
        <v>0</v>
      </c>
      <c r="O5394">
        <v>0</v>
      </c>
      <c r="P5394" s="6">
        <v>0</v>
      </c>
      <c r="Q5394" s="13">
        <v>0</v>
      </c>
      <c r="R5394" s="13">
        <v>0</v>
      </c>
      <c r="S5394" s="31">
        <v>2</v>
      </c>
      <c r="T5394" s="6">
        <f>VLOOKUP(E5394,'参数设置&amp;汇总'!S:U,3,0)</f>
        <v>0.1</v>
      </c>
      <c r="U5394" s="78">
        <f t="shared" si="420"/>
        <v>0</v>
      </c>
      <c r="V5394" s="13">
        <v>0.85000000000000009</v>
      </c>
      <c r="W5394" s="78">
        <f t="shared" si="422"/>
        <v>0</v>
      </c>
      <c r="X5394" s="1">
        <f>VLOOKUP(E5394,'渗透率、续签率'!AG:AJ,4,0)</f>
        <v>8942.5</v>
      </c>
      <c r="Y5394" s="1">
        <f t="shared" si="423"/>
        <v>0</v>
      </c>
      <c r="Z5394">
        <v>0</v>
      </c>
      <c r="AA5394" s="89">
        <f t="shared" si="424"/>
        <v>0</v>
      </c>
      <c r="AH5394" s="37"/>
      <c r="AI5394" s="37"/>
      <c r="AJ5394" s="1"/>
      <c r="AK5394" s="37"/>
    </row>
    <row r="5395" spans="1:37" hidden="1">
      <c r="A5395" t="s">
        <v>64</v>
      </c>
      <c r="B5395" t="s">
        <v>2</v>
      </c>
      <c r="C5395" t="s">
        <v>4</v>
      </c>
      <c r="D5395" t="s">
        <v>116</v>
      </c>
      <c r="E5395" t="s">
        <v>529</v>
      </c>
      <c r="F5395" t="str">
        <f t="shared" si="421"/>
        <v>海口市学历提升</v>
      </c>
      <c r="G5395" t="s">
        <v>120</v>
      </c>
      <c r="H5395" t="s">
        <v>328</v>
      </c>
      <c r="I5395" t="s">
        <v>68</v>
      </c>
      <c r="J5395">
        <v>110</v>
      </c>
      <c r="K5395">
        <v>12</v>
      </c>
      <c r="L5395" s="13">
        <f>VLOOKUP(C5395,'渗透率、续签率'!B:C,2,0)</f>
        <v>0.54</v>
      </c>
      <c r="M5395" s="6">
        <v>0.11</v>
      </c>
      <c r="N5395">
        <v>48</v>
      </c>
      <c r="O5395">
        <v>9</v>
      </c>
      <c r="P5395" s="6">
        <v>0.19</v>
      </c>
      <c r="Q5395" s="13">
        <v>0.41699999999999998</v>
      </c>
      <c r="R5395" s="13">
        <v>0.39300000000000002</v>
      </c>
      <c r="S5395" s="31">
        <v>963</v>
      </c>
      <c r="T5395" s="6">
        <f>VLOOKUP(E5395,'参数设置&amp;汇总'!S:U,3,0)</f>
        <v>0.1</v>
      </c>
      <c r="U5395" s="78">
        <f t="shared" si="420"/>
        <v>9</v>
      </c>
      <c r="V5395" s="13">
        <v>0.85000000000000009</v>
      </c>
      <c r="W5395" s="78">
        <f t="shared" si="422"/>
        <v>4.8705882352941163</v>
      </c>
      <c r="X5395" s="1">
        <f>VLOOKUP(E5395,'渗透率、续签率'!AG:AJ,4,0)</f>
        <v>8942.5</v>
      </c>
      <c r="Y5395" s="1">
        <f t="shared" si="423"/>
        <v>43555.235294117636</v>
      </c>
      <c r="Z5395">
        <v>15</v>
      </c>
      <c r="AA5395" s="89">
        <f t="shared" si="424"/>
        <v>429240</v>
      </c>
      <c r="AH5395" s="37"/>
      <c r="AI5395" s="37"/>
      <c r="AK5395" s="37"/>
    </row>
    <row r="5396" spans="1:37" hidden="1">
      <c r="A5396" t="s">
        <v>64</v>
      </c>
      <c r="B5396" t="s">
        <v>2</v>
      </c>
      <c r="C5396" t="s">
        <v>4</v>
      </c>
      <c r="D5396" t="s">
        <v>116</v>
      </c>
      <c r="E5396" t="s">
        <v>529</v>
      </c>
      <c r="F5396" t="str">
        <f t="shared" si="421"/>
        <v>海西蒙古族藏族自治州学历提升</v>
      </c>
      <c r="G5396" t="s">
        <v>297</v>
      </c>
      <c r="H5396" t="s">
        <v>329</v>
      </c>
      <c r="I5396" t="s">
        <v>70</v>
      </c>
      <c r="J5396">
        <v>5</v>
      </c>
      <c r="K5396">
        <v>0</v>
      </c>
      <c r="L5396" s="13">
        <f>VLOOKUP(C5396,'渗透率、续签率'!B:C,2,0)</f>
        <v>0.54</v>
      </c>
      <c r="M5396" s="6">
        <v>0</v>
      </c>
      <c r="N5396">
        <v>0</v>
      </c>
      <c r="O5396">
        <v>0</v>
      </c>
      <c r="P5396" s="6">
        <v>0</v>
      </c>
      <c r="Q5396" s="13">
        <v>0</v>
      </c>
      <c r="R5396" s="13">
        <v>0</v>
      </c>
      <c r="S5396" s="31">
        <v>8</v>
      </c>
      <c r="T5396" s="6">
        <f>VLOOKUP(E5396,'参数设置&amp;汇总'!S:U,3,0)</f>
        <v>0.1</v>
      </c>
      <c r="U5396" s="78">
        <f t="shared" si="420"/>
        <v>0</v>
      </c>
      <c r="V5396" s="13">
        <v>0.85000000000000009</v>
      </c>
      <c r="W5396" s="78">
        <f t="shared" si="422"/>
        <v>0</v>
      </c>
      <c r="X5396" s="1">
        <f>VLOOKUP(E5396,'渗透率、续签率'!AG:AJ,4,0)</f>
        <v>8942.5</v>
      </c>
      <c r="Y5396" s="1">
        <f t="shared" si="423"/>
        <v>0</v>
      </c>
      <c r="Z5396">
        <v>1</v>
      </c>
      <c r="AA5396" s="89">
        <f t="shared" si="424"/>
        <v>0</v>
      </c>
      <c r="AH5396" s="37"/>
      <c r="AI5396" s="37"/>
    </row>
    <row r="5397" spans="1:37" hidden="1">
      <c r="A5397" t="s">
        <v>64</v>
      </c>
      <c r="B5397" t="s">
        <v>2</v>
      </c>
      <c r="C5397" t="s">
        <v>4</v>
      </c>
      <c r="D5397" t="s">
        <v>116</v>
      </c>
      <c r="E5397" t="s">
        <v>529</v>
      </c>
      <c r="F5397" t="str">
        <f t="shared" si="421"/>
        <v>淄博市学历提升</v>
      </c>
      <c r="G5397" t="s">
        <v>103</v>
      </c>
      <c r="H5397" t="s">
        <v>330</v>
      </c>
      <c r="I5397" t="s">
        <v>70</v>
      </c>
      <c r="J5397">
        <v>303</v>
      </c>
      <c r="K5397">
        <v>2</v>
      </c>
      <c r="L5397" s="13">
        <f>VLOOKUP(C5397,'渗透率、续签率'!B:C,2,0)</f>
        <v>0.54</v>
      </c>
      <c r="M5397" s="6">
        <v>0.01</v>
      </c>
      <c r="N5397">
        <v>36</v>
      </c>
      <c r="O5397">
        <v>1</v>
      </c>
      <c r="P5397" s="6">
        <v>0.03</v>
      </c>
      <c r="Q5397" s="13">
        <v>8.3000000000000004E-2</v>
      </c>
      <c r="R5397" s="13">
        <v>0.02</v>
      </c>
      <c r="S5397" s="31">
        <v>852</v>
      </c>
      <c r="T5397" s="6">
        <f>VLOOKUP(E5397,'参数设置&amp;汇总'!S:U,3,0)</f>
        <v>0.1</v>
      </c>
      <c r="U5397" s="78">
        <f t="shared" si="420"/>
        <v>3.6</v>
      </c>
      <c r="V5397" s="13">
        <v>0.85000000000000009</v>
      </c>
      <c r="W5397" s="78">
        <f t="shared" si="422"/>
        <v>3.5999999999999996</v>
      </c>
      <c r="X5397" s="1">
        <f>VLOOKUP(E5397,'渗透率、续签率'!AG:AJ,4,0)</f>
        <v>8942.5</v>
      </c>
      <c r="Y5397" s="1">
        <f t="shared" si="423"/>
        <v>32192.999999999996</v>
      </c>
      <c r="Z5397">
        <v>1</v>
      </c>
      <c r="AA5397" s="89">
        <f t="shared" si="424"/>
        <v>321930</v>
      </c>
    </row>
    <row r="5398" spans="1:37" hidden="1">
      <c r="A5398" t="s">
        <v>64</v>
      </c>
      <c r="B5398" t="s">
        <v>2</v>
      </c>
      <c r="C5398" t="s">
        <v>4</v>
      </c>
      <c r="D5398" t="s">
        <v>116</v>
      </c>
      <c r="E5398" t="s">
        <v>529</v>
      </c>
      <c r="F5398" t="str">
        <f t="shared" si="421"/>
        <v>淮北市学历提升</v>
      </c>
      <c r="G5398" t="s">
        <v>94</v>
      </c>
      <c r="H5398" t="s">
        <v>331</v>
      </c>
      <c r="I5398" t="s">
        <v>68</v>
      </c>
      <c r="J5398">
        <v>60</v>
      </c>
      <c r="K5398">
        <v>0</v>
      </c>
      <c r="L5398" s="13">
        <f>VLOOKUP(C5398,'渗透率、续签率'!B:C,2,0)</f>
        <v>0.54</v>
      </c>
      <c r="M5398" s="6">
        <v>0</v>
      </c>
      <c r="N5398">
        <v>4</v>
      </c>
      <c r="O5398">
        <v>0</v>
      </c>
      <c r="P5398" s="6">
        <v>0</v>
      </c>
      <c r="Q5398" s="13">
        <v>0</v>
      </c>
      <c r="R5398" s="13">
        <v>0</v>
      </c>
      <c r="S5398" s="31">
        <v>132</v>
      </c>
      <c r="T5398" s="6">
        <f>VLOOKUP(E5398,'参数设置&amp;汇总'!S:U,3,0)</f>
        <v>0.1</v>
      </c>
      <c r="U5398" s="78">
        <f t="shared" si="420"/>
        <v>0.4</v>
      </c>
      <c r="V5398" s="13">
        <v>0.85000000000000009</v>
      </c>
      <c r="W5398" s="78">
        <f t="shared" si="422"/>
        <v>0.47058823529411764</v>
      </c>
      <c r="X5398" s="1">
        <f>VLOOKUP(E5398,'渗透率、续签率'!AG:AJ,4,0)</f>
        <v>8942.5</v>
      </c>
      <c r="Y5398" s="1">
        <f t="shared" si="423"/>
        <v>4208.2352941176468</v>
      </c>
      <c r="Z5398">
        <v>6</v>
      </c>
      <c r="AA5398" s="89">
        <f t="shared" si="424"/>
        <v>35770</v>
      </c>
      <c r="AK5398" s="37"/>
    </row>
    <row r="5399" spans="1:37" hidden="1">
      <c r="A5399" t="s">
        <v>64</v>
      </c>
      <c r="B5399" t="s">
        <v>2</v>
      </c>
      <c r="C5399" t="s">
        <v>4</v>
      </c>
      <c r="D5399" t="s">
        <v>116</v>
      </c>
      <c r="E5399" t="s">
        <v>529</v>
      </c>
      <c r="F5399" t="str">
        <f t="shared" si="421"/>
        <v>淮南市学历提升</v>
      </c>
      <c r="G5399" t="s">
        <v>94</v>
      </c>
      <c r="H5399" t="s">
        <v>332</v>
      </c>
      <c r="I5399" t="s">
        <v>68</v>
      </c>
      <c r="J5399">
        <v>92</v>
      </c>
      <c r="K5399">
        <v>0</v>
      </c>
      <c r="L5399" s="13">
        <f>VLOOKUP(C5399,'渗透率、续签率'!B:C,2,0)</f>
        <v>0.54</v>
      </c>
      <c r="M5399" s="6">
        <v>0</v>
      </c>
      <c r="N5399">
        <v>20</v>
      </c>
      <c r="O5399">
        <v>0</v>
      </c>
      <c r="P5399" s="6">
        <v>0</v>
      </c>
      <c r="Q5399" s="13">
        <v>0</v>
      </c>
      <c r="R5399" s="13">
        <v>0</v>
      </c>
      <c r="S5399" s="31">
        <v>299</v>
      </c>
      <c r="T5399" s="6">
        <f>VLOOKUP(E5399,'参数设置&amp;汇总'!S:U,3,0)</f>
        <v>0.1</v>
      </c>
      <c r="U5399" s="78">
        <f t="shared" si="420"/>
        <v>2</v>
      </c>
      <c r="V5399" s="13">
        <v>0.85000000000000009</v>
      </c>
      <c r="W5399" s="78">
        <f t="shared" si="422"/>
        <v>2.3529411764705879</v>
      </c>
      <c r="X5399" s="1">
        <f>VLOOKUP(E5399,'渗透率、续签率'!AG:AJ,4,0)</f>
        <v>8942.5</v>
      </c>
      <c r="Y5399" s="1">
        <f t="shared" si="423"/>
        <v>21041.176470588231</v>
      </c>
      <c r="Z5399">
        <v>0</v>
      </c>
      <c r="AA5399" s="89">
        <f t="shared" si="424"/>
        <v>178850</v>
      </c>
      <c r="AH5399" s="37"/>
      <c r="AI5399" s="37"/>
      <c r="AK5399" s="37"/>
    </row>
    <row r="5400" spans="1:37" hidden="1">
      <c r="A5400" t="s">
        <v>64</v>
      </c>
      <c r="B5400" t="s">
        <v>2</v>
      </c>
      <c r="C5400" t="s">
        <v>4</v>
      </c>
      <c r="D5400" t="s">
        <v>116</v>
      </c>
      <c r="E5400" t="s">
        <v>529</v>
      </c>
      <c r="F5400" t="str">
        <f t="shared" si="421"/>
        <v>淮安市学历提升</v>
      </c>
      <c r="G5400" t="s">
        <v>73</v>
      </c>
      <c r="H5400" t="s">
        <v>333</v>
      </c>
      <c r="I5400" t="s">
        <v>70</v>
      </c>
      <c r="J5400">
        <v>160</v>
      </c>
      <c r="K5400">
        <v>8</v>
      </c>
      <c r="L5400" s="13">
        <f>VLOOKUP(C5400,'渗透率、续签率'!B:C,2,0)</f>
        <v>0.54</v>
      </c>
      <c r="M5400" s="6">
        <v>0.05</v>
      </c>
      <c r="N5400">
        <v>31</v>
      </c>
      <c r="O5400">
        <v>5</v>
      </c>
      <c r="P5400" s="6">
        <v>0.16</v>
      </c>
      <c r="Q5400" s="13">
        <v>0.13700000000000001</v>
      </c>
      <c r="R5400" s="13">
        <v>0</v>
      </c>
      <c r="S5400" s="31">
        <v>471</v>
      </c>
      <c r="T5400" s="6">
        <f>VLOOKUP(E5400,'参数设置&amp;汇总'!S:U,3,0)</f>
        <v>0.1</v>
      </c>
      <c r="U5400" s="78">
        <f t="shared" si="420"/>
        <v>5</v>
      </c>
      <c r="V5400" s="13">
        <v>0.85000000000000009</v>
      </c>
      <c r="W5400" s="78">
        <f t="shared" si="422"/>
        <v>2.7058823529411762</v>
      </c>
      <c r="X5400" s="1">
        <f>VLOOKUP(E5400,'渗透率、续签率'!AG:AJ,4,0)</f>
        <v>8942.5</v>
      </c>
      <c r="Y5400" s="1">
        <f t="shared" si="423"/>
        <v>24197.352941176468</v>
      </c>
      <c r="Z5400">
        <v>6</v>
      </c>
      <c r="AA5400" s="89">
        <f t="shared" si="424"/>
        <v>277217.5</v>
      </c>
      <c r="AH5400" s="37"/>
      <c r="AI5400" s="37"/>
      <c r="AK5400" s="37"/>
    </row>
    <row r="5401" spans="1:37" hidden="1">
      <c r="A5401" t="s">
        <v>64</v>
      </c>
      <c r="B5401" t="s">
        <v>2</v>
      </c>
      <c r="C5401" t="s">
        <v>4</v>
      </c>
      <c r="D5401" t="s">
        <v>116</v>
      </c>
      <c r="E5401" t="s">
        <v>529</v>
      </c>
      <c r="F5401" t="str">
        <f t="shared" si="421"/>
        <v>清远市学历提升</v>
      </c>
      <c r="G5401" t="s">
        <v>75</v>
      </c>
      <c r="H5401" t="s">
        <v>334</v>
      </c>
      <c r="I5401" t="s">
        <v>68</v>
      </c>
      <c r="J5401">
        <v>64</v>
      </c>
      <c r="K5401">
        <v>0</v>
      </c>
      <c r="L5401" s="13">
        <f>VLOOKUP(C5401,'渗透率、续签率'!B:C,2,0)</f>
        <v>0.54</v>
      </c>
      <c r="M5401" s="6">
        <v>0</v>
      </c>
      <c r="N5401">
        <v>5</v>
      </c>
      <c r="O5401">
        <v>0</v>
      </c>
      <c r="P5401" s="6">
        <v>0</v>
      </c>
      <c r="Q5401" s="13">
        <v>0</v>
      </c>
      <c r="R5401" s="13">
        <v>0</v>
      </c>
      <c r="S5401" s="31">
        <v>168</v>
      </c>
      <c r="T5401" s="6">
        <f>VLOOKUP(E5401,'参数设置&amp;汇总'!S:U,3,0)</f>
        <v>0.1</v>
      </c>
      <c r="U5401" s="78">
        <f t="shared" si="420"/>
        <v>0.5</v>
      </c>
      <c r="V5401" s="13">
        <v>0.85000000000000009</v>
      </c>
      <c r="W5401" s="78">
        <f t="shared" si="422"/>
        <v>0.58823529411764697</v>
      </c>
      <c r="X5401" s="1">
        <f>VLOOKUP(E5401,'渗透率、续签率'!AG:AJ,4,0)</f>
        <v>8942.5</v>
      </c>
      <c r="Y5401" s="1">
        <f t="shared" si="423"/>
        <v>5260.2941176470576</v>
      </c>
      <c r="Z5401">
        <v>2</v>
      </c>
      <c r="AA5401" s="89">
        <f t="shared" si="424"/>
        <v>44712.5</v>
      </c>
      <c r="AH5401" s="37"/>
      <c r="AI5401" s="37"/>
      <c r="AK5401" s="37"/>
    </row>
    <row r="5402" spans="1:37" hidden="1">
      <c r="A5402" t="s">
        <v>64</v>
      </c>
      <c r="B5402" t="s">
        <v>2</v>
      </c>
      <c r="C5402" t="s">
        <v>4</v>
      </c>
      <c r="D5402" t="s">
        <v>116</v>
      </c>
      <c r="E5402" t="s">
        <v>529</v>
      </c>
      <c r="F5402" t="str">
        <f t="shared" si="421"/>
        <v>渭南市学历提升</v>
      </c>
      <c r="G5402" t="s">
        <v>108</v>
      </c>
      <c r="H5402" t="s">
        <v>335</v>
      </c>
      <c r="I5402" t="s">
        <v>70</v>
      </c>
      <c r="J5402">
        <v>117</v>
      </c>
      <c r="K5402">
        <v>5</v>
      </c>
      <c r="L5402" s="13">
        <f>VLOOKUP(C5402,'渗透率、续签率'!B:C,2,0)</f>
        <v>0.54</v>
      </c>
      <c r="M5402" s="6">
        <v>0.04</v>
      </c>
      <c r="N5402">
        <v>14</v>
      </c>
      <c r="O5402">
        <v>3</v>
      </c>
      <c r="P5402" s="6">
        <v>0.21</v>
      </c>
      <c r="Q5402" s="13">
        <v>0.22500000000000001</v>
      </c>
      <c r="R5402" s="13">
        <v>0.108</v>
      </c>
      <c r="S5402" s="31">
        <v>312</v>
      </c>
      <c r="T5402" s="6">
        <f>VLOOKUP(E5402,'参数设置&amp;汇总'!S:U,3,0)</f>
        <v>0.1</v>
      </c>
      <c r="U5402" s="78">
        <f t="shared" si="420"/>
        <v>3</v>
      </c>
      <c r="V5402" s="13">
        <v>0.85000000000000009</v>
      </c>
      <c r="W5402" s="78">
        <f t="shared" si="422"/>
        <v>1.6235294117647057</v>
      </c>
      <c r="X5402" s="1">
        <f>VLOOKUP(E5402,'渗透率、续签率'!AG:AJ,4,0)</f>
        <v>8942.5</v>
      </c>
      <c r="Y5402" s="1">
        <f t="shared" si="423"/>
        <v>14518.411764705881</v>
      </c>
      <c r="Z5402">
        <v>0</v>
      </c>
      <c r="AA5402" s="89">
        <f t="shared" si="424"/>
        <v>125195</v>
      </c>
      <c r="AH5402" s="37"/>
      <c r="AI5402" s="37"/>
    </row>
    <row r="5403" spans="1:37" hidden="1">
      <c r="A5403" t="s">
        <v>64</v>
      </c>
      <c r="B5403" t="s">
        <v>2</v>
      </c>
      <c r="C5403" t="s">
        <v>4</v>
      </c>
      <c r="D5403" t="s">
        <v>116</v>
      </c>
      <c r="E5403" t="s">
        <v>529</v>
      </c>
      <c r="F5403" t="str">
        <f t="shared" si="421"/>
        <v>湖州市学历提升</v>
      </c>
      <c r="G5403" t="s">
        <v>79</v>
      </c>
      <c r="H5403" t="s">
        <v>336</v>
      </c>
      <c r="I5403" t="s">
        <v>68</v>
      </c>
      <c r="J5403">
        <v>113</v>
      </c>
      <c r="K5403">
        <v>1</v>
      </c>
      <c r="L5403" s="13">
        <f>VLOOKUP(C5403,'渗透率、续签率'!B:C,2,0)</f>
        <v>0.54</v>
      </c>
      <c r="M5403" s="6">
        <v>0.01</v>
      </c>
      <c r="N5403">
        <v>12</v>
      </c>
      <c r="O5403">
        <v>1</v>
      </c>
      <c r="P5403" s="6">
        <v>0.08</v>
      </c>
      <c r="Q5403" s="13">
        <v>0.106</v>
      </c>
      <c r="R5403" s="13">
        <v>0</v>
      </c>
      <c r="S5403" s="31">
        <v>265</v>
      </c>
      <c r="T5403" s="6">
        <f>VLOOKUP(E5403,'参数设置&amp;汇总'!S:U,3,0)</f>
        <v>0.1</v>
      </c>
      <c r="U5403" s="78">
        <f t="shared" si="420"/>
        <v>1.2000000000000002</v>
      </c>
      <c r="V5403" s="13">
        <v>0.85000000000000009</v>
      </c>
      <c r="W5403" s="78">
        <f t="shared" si="422"/>
        <v>0.77647058823529425</v>
      </c>
      <c r="X5403" s="1">
        <f>VLOOKUP(E5403,'渗透率、续签率'!AG:AJ,4,0)</f>
        <v>8942.5</v>
      </c>
      <c r="Y5403" s="1">
        <f t="shared" si="423"/>
        <v>6943.5882352941189</v>
      </c>
      <c r="Z5403">
        <v>4</v>
      </c>
      <c r="AA5403" s="89">
        <f t="shared" si="424"/>
        <v>107310</v>
      </c>
      <c r="AK5403" s="37"/>
    </row>
    <row r="5404" spans="1:37" hidden="1">
      <c r="A5404" t="s">
        <v>64</v>
      </c>
      <c r="B5404" t="s">
        <v>2</v>
      </c>
      <c r="C5404" t="s">
        <v>4</v>
      </c>
      <c r="D5404" t="s">
        <v>116</v>
      </c>
      <c r="E5404" t="s">
        <v>529</v>
      </c>
      <c r="F5404" t="str">
        <f t="shared" si="421"/>
        <v>湘潭市学历提升</v>
      </c>
      <c r="G5404" t="s">
        <v>113</v>
      </c>
      <c r="H5404" t="s">
        <v>337</v>
      </c>
      <c r="I5404" t="s">
        <v>68</v>
      </c>
      <c r="J5404">
        <v>77</v>
      </c>
      <c r="K5404">
        <v>1</v>
      </c>
      <c r="L5404" s="13">
        <f>VLOOKUP(C5404,'渗透率、续签率'!B:C,2,0)</f>
        <v>0.54</v>
      </c>
      <c r="M5404" s="6">
        <v>0.01</v>
      </c>
      <c r="N5404">
        <v>19</v>
      </c>
      <c r="O5404">
        <v>0</v>
      </c>
      <c r="P5404" s="6">
        <v>0</v>
      </c>
      <c r="Q5404" s="13">
        <v>2.7E-2</v>
      </c>
      <c r="R5404" s="13">
        <v>0</v>
      </c>
      <c r="S5404" s="31">
        <v>248</v>
      </c>
      <c r="T5404" s="6">
        <f>VLOOKUP(E5404,'参数设置&amp;汇总'!S:U,3,0)</f>
        <v>0.1</v>
      </c>
      <c r="U5404" s="78">
        <f t="shared" si="420"/>
        <v>1.9000000000000001</v>
      </c>
      <c r="V5404" s="13">
        <v>0.85000000000000009</v>
      </c>
      <c r="W5404" s="78">
        <f t="shared" si="422"/>
        <v>2.2352941176470589</v>
      </c>
      <c r="X5404" s="1">
        <f>VLOOKUP(E5404,'渗透率、续签率'!AG:AJ,4,0)</f>
        <v>8942.5</v>
      </c>
      <c r="Y5404" s="1">
        <f t="shared" si="423"/>
        <v>19989.117647058825</v>
      </c>
      <c r="Z5404">
        <v>0</v>
      </c>
      <c r="AA5404" s="89">
        <f t="shared" si="424"/>
        <v>169907.5</v>
      </c>
      <c r="AH5404" s="37"/>
      <c r="AI5404" s="37"/>
      <c r="AK5404" s="37"/>
    </row>
    <row r="5405" spans="1:37" hidden="1">
      <c r="A5405" t="s">
        <v>64</v>
      </c>
      <c r="B5405" t="s">
        <v>2</v>
      </c>
      <c r="C5405" t="s">
        <v>4</v>
      </c>
      <c r="D5405" t="s">
        <v>116</v>
      </c>
      <c r="E5405" t="s">
        <v>529</v>
      </c>
      <c r="F5405" t="str">
        <f t="shared" si="421"/>
        <v>湘西土家族苗族自治州学历提升</v>
      </c>
      <c r="G5405" t="s">
        <v>113</v>
      </c>
      <c r="H5405" t="s">
        <v>338</v>
      </c>
      <c r="I5405" t="s">
        <v>68</v>
      </c>
      <c r="J5405">
        <v>35</v>
      </c>
      <c r="K5405">
        <v>0</v>
      </c>
      <c r="L5405" s="13">
        <f>VLOOKUP(C5405,'渗透率、续签率'!B:C,2,0)</f>
        <v>0.54</v>
      </c>
      <c r="M5405" s="6">
        <v>0</v>
      </c>
      <c r="N5405">
        <v>7</v>
      </c>
      <c r="O5405">
        <v>0</v>
      </c>
      <c r="P5405" s="6">
        <v>0</v>
      </c>
      <c r="Q5405" s="13">
        <v>0</v>
      </c>
      <c r="R5405" s="13">
        <v>0</v>
      </c>
      <c r="S5405" s="31">
        <v>78</v>
      </c>
      <c r="T5405" s="6">
        <f>VLOOKUP(E5405,'参数设置&amp;汇总'!S:U,3,0)</f>
        <v>0.1</v>
      </c>
      <c r="U5405" s="78">
        <f t="shared" si="420"/>
        <v>0.70000000000000007</v>
      </c>
      <c r="V5405" s="13">
        <v>0.85000000000000009</v>
      </c>
      <c r="W5405" s="78">
        <f t="shared" si="422"/>
        <v>0.82352941176470584</v>
      </c>
      <c r="X5405" s="1">
        <f>VLOOKUP(E5405,'渗透率、续签率'!AG:AJ,4,0)</f>
        <v>8942.5</v>
      </c>
      <c r="Y5405" s="1">
        <f t="shared" si="423"/>
        <v>7364.411764705882</v>
      </c>
      <c r="Z5405">
        <v>0</v>
      </c>
      <c r="AA5405" s="89">
        <f t="shared" si="424"/>
        <v>62597.5</v>
      </c>
      <c r="AH5405" s="37"/>
      <c r="AI5405" s="37"/>
    </row>
    <row r="5406" spans="1:37" hidden="1">
      <c r="A5406" t="s">
        <v>64</v>
      </c>
      <c r="B5406" t="s">
        <v>2</v>
      </c>
      <c r="C5406" t="s">
        <v>4</v>
      </c>
      <c r="D5406" t="s">
        <v>116</v>
      </c>
      <c r="E5406" t="s">
        <v>529</v>
      </c>
      <c r="F5406" t="str">
        <f t="shared" si="421"/>
        <v>湛江市学历提升</v>
      </c>
      <c r="G5406" t="s">
        <v>75</v>
      </c>
      <c r="H5406" t="s">
        <v>339</v>
      </c>
      <c r="I5406" t="s">
        <v>68</v>
      </c>
      <c r="J5406">
        <v>132</v>
      </c>
      <c r="K5406">
        <v>0</v>
      </c>
      <c r="L5406" s="13">
        <f>VLOOKUP(C5406,'渗透率、续签率'!B:C,2,0)</f>
        <v>0.54</v>
      </c>
      <c r="M5406" s="6">
        <v>0</v>
      </c>
      <c r="N5406">
        <v>13</v>
      </c>
      <c r="O5406">
        <v>0</v>
      </c>
      <c r="P5406" s="6">
        <v>0</v>
      </c>
      <c r="Q5406" s="13">
        <v>4.7E-2</v>
      </c>
      <c r="R5406" s="13">
        <v>0</v>
      </c>
      <c r="S5406" s="31">
        <v>297</v>
      </c>
      <c r="T5406" s="6">
        <f>VLOOKUP(E5406,'参数设置&amp;汇总'!S:U,3,0)</f>
        <v>0.1</v>
      </c>
      <c r="U5406" s="78">
        <f t="shared" si="420"/>
        <v>1.3</v>
      </c>
      <c r="V5406" s="13">
        <v>0.85000000000000009</v>
      </c>
      <c r="W5406" s="78">
        <f t="shared" si="422"/>
        <v>1.5294117647058822</v>
      </c>
      <c r="X5406" s="1">
        <f>VLOOKUP(E5406,'渗透率、续签率'!AG:AJ,4,0)</f>
        <v>8942.5</v>
      </c>
      <c r="Y5406" s="1">
        <f t="shared" si="423"/>
        <v>13676.764705882351</v>
      </c>
      <c r="Z5406">
        <v>5</v>
      </c>
      <c r="AA5406" s="89">
        <f t="shared" si="424"/>
        <v>116252.5</v>
      </c>
    </row>
    <row r="5407" spans="1:37" hidden="1">
      <c r="A5407" t="s">
        <v>64</v>
      </c>
      <c r="B5407" t="s">
        <v>2</v>
      </c>
      <c r="C5407" t="s">
        <v>4</v>
      </c>
      <c r="D5407" t="s">
        <v>116</v>
      </c>
      <c r="E5407" t="s">
        <v>529</v>
      </c>
      <c r="F5407" t="str">
        <f t="shared" si="421"/>
        <v>滁州市学历提升</v>
      </c>
      <c r="G5407" t="s">
        <v>94</v>
      </c>
      <c r="H5407" t="s">
        <v>340</v>
      </c>
      <c r="I5407" t="s">
        <v>68</v>
      </c>
      <c r="J5407">
        <v>125</v>
      </c>
      <c r="K5407">
        <v>0</v>
      </c>
      <c r="L5407" s="13">
        <f>VLOOKUP(C5407,'渗透率、续签率'!B:C,2,0)</f>
        <v>0.54</v>
      </c>
      <c r="M5407" s="6">
        <v>0</v>
      </c>
      <c r="N5407">
        <v>26</v>
      </c>
      <c r="O5407">
        <v>0</v>
      </c>
      <c r="P5407" s="6">
        <v>0</v>
      </c>
      <c r="Q5407" s="13">
        <v>0.01</v>
      </c>
      <c r="R5407" s="13">
        <v>0</v>
      </c>
      <c r="S5407" s="31">
        <v>413</v>
      </c>
      <c r="T5407" s="6">
        <f>VLOOKUP(E5407,'参数设置&amp;汇总'!S:U,3,0)</f>
        <v>0.1</v>
      </c>
      <c r="U5407" s="78">
        <f t="shared" si="420"/>
        <v>2.6</v>
      </c>
      <c r="V5407" s="13">
        <v>0.85000000000000009</v>
      </c>
      <c r="W5407" s="78">
        <f t="shared" si="422"/>
        <v>3.0588235294117645</v>
      </c>
      <c r="X5407" s="1">
        <f>VLOOKUP(E5407,'渗透率、续签率'!AG:AJ,4,0)</f>
        <v>8942.5</v>
      </c>
      <c r="Y5407" s="1">
        <f t="shared" si="423"/>
        <v>27353.529411764703</v>
      </c>
      <c r="Z5407">
        <v>4</v>
      </c>
      <c r="AA5407" s="89">
        <f t="shared" si="424"/>
        <v>232505</v>
      </c>
    </row>
    <row r="5408" spans="1:37" hidden="1">
      <c r="A5408" t="s">
        <v>64</v>
      </c>
      <c r="B5408" t="s">
        <v>2</v>
      </c>
      <c r="C5408" t="s">
        <v>4</v>
      </c>
      <c r="D5408" t="s">
        <v>116</v>
      </c>
      <c r="E5408" t="s">
        <v>529</v>
      </c>
      <c r="F5408" t="str">
        <f t="shared" si="421"/>
        <v>滨州市学历提升</v>
      </c>
      <c r="G5408" t="s">
        <v>103</v>
      </c>
      <c r="H5408" t="s">
        <v>341</v>
      </c>
      <c r="I5408" t="s">
        <v>70</v>
      </c>
      <c r="J5408">
        <v>183</v>
      </c>
      <c r="K5408">
        <v>0</v>
      </c>
      <c r="L5408" s="13">
        <f>VLOOKUP(C5408,'渗透率、续签率'!B:C,2,0)</f>
        <v>0.54</v>
      </c>
      <c r="M5408" s="6">
        <v>0</v>
      </c>
      <c r="N5408">
        <v>28</v>
      </c>
      <c r="O5408">
        <v>0</v>
      </c>
      <c r="P5408" s="6">
        <v>0</v>
      </c>
      <c r="Q5408" s="13">
        <v>2.5999999999999999E-2</v>
      </c>
      <c r="R5408" s="13">
        <v>0</v>
      </c>
      <c r="S5408" s="31">
        <v>529</v>
      </c>
      <c r="T5408" s="6">
        <f>VLOOKUP(E5408,'参数设置&amp;汇总'!S:U,3,0)</f>
        <v>0.1</v>
      </c>
      <c r="U5408" s="78">
        <f t="shared" si="420"/>
        <v>2.8000000000000003</v>
      </c>
      <c r="V5408" s="13">
        <v>0.85000000000000009</v>
      </c>
      <c r="W5408" s="78">
        <f t="shared" si="422"/>
        <v>3.2941176470588234</v>
      </c>
      <c r="X5408" s="1">
        <f>VLOOKUP(E5408,'渗透率、续签率'!AG:AJ,4,0)</f>
        <v>8942.5</v>
      </c>
      <c r="Y5408" s="1">
        <f t="shared" si="423"/>
        <v>29457.647058823528</v>
      </c>
      <c r="Z5408">
        <v>16</v>
      </c>
      <c r="AA5408" s="89">
        <f t="shared" si="424"/>
        <v>250390</v>
      </c>
      <c r="AK5408" s="37"/>
    </row>
    <row r="5409" spans="1:37" hidden="1">
      <c r="A5409" t="s">
        <v>64</v>
      </c>
      <c r="B5409" t="s">
        <v>2</v>
      </c>
      <c r="C5409" t="s">
        <v>4</v>
      </c>
      <c r="D5409" t="s">
        <v>116</v>
      </c>
      <c r="E5409" t="s">
        <v>529</v>
      </c>
      <c r="F5409" t="str">
        <f t="shared" si="421"/>
        <v>漯河市学历提升</v>
      </c>
      <c r="G5409" t="s">
        <v>110</v>
      </c>
      <c r="H5409" t="s">
        <v>342</v>
      </c>
      <c r="I5409" t="s">
        <v>70</v>
      </c>
      <c r="J5409">
        <v>119</v>
      </c>
      <c r="K5409">
        <v>1</v>
      </c>
      <c r="L5409" s="13">
        <f>VLOOKUP(C5409,'渗透率、续签率'!B:C,2,0)</f>
        <v>0.54</v>
      </c>
      <c r="M5409" s="6">
        <v>0.01</v>
      </c>
      <c r="N5409">
        <v>25</v>
      </c>
      <c r="O5409">
        <v>0</v>
      </c>
      <c r="P5409" s="6">
        <v>0</v>
      </c>
      <c r="Q5409" s="13">
        <v>4.0000000000000001E-3</v>
      </c>
      <c r="R5409" s="13">
        <v>0</v>
      </c>
      <c r="S5409" s="31">
        <v>403</v>
      </c>
      <c r="T5409" s="6">
        <f>VLOOKUP(E5409,'参数设置&amp;汇总'!S:U,3,0)</f>
        <v>0.1</v>
      </c>
      <c r="U5409" s="78">
        <f t="shared" si="420"/>
        <v>2.5</v>
      </c>
      <c r="V5409" s="13">
        <v>0.85000000000000009</v>
      </c>
      <c r="W5409" s="78">
        <f t="shared" si="422"/>
        <v>2.9411764705882351</v>
      </c>
      <c r="X5409" s="1">
        <f>VLOOKUP(E5409,'渗透率、续签率'!AG:AJ,4,0)</f>
        <v>8942.5</v>
      </c>
      <c r="Y5409" s="1">
        <f t="shared" si="423"/>
        <v>26301.470588235294</v>
      </c>
      <c r="Z5409">
        <v>6</v>
      </c>
      <c r="AA5409" s="89">
        <f t="shared" si="424"/>
        <v>223562.5</v>
      </c>
      <c r="AH5409" s="37"/>
      <c r="AI5409" s="37"/>
      <c r="AK5409" s="37"/>
    </row>
    <row r="5410" spans="1:37" hidden="1">
      <c r="A5410" t="s">
        <v>64</v>
      </c>
      <c r="B5410" t="s">
        <v>2</v>
      </c>
      <c r="C5410" t="s">
        <v>4</v>
      </c>
      <c r="D5410" t="s">
        <v>116</v>
      </c>
      <c r="E5410" t="s">
        <v>529</v>
      </c>
      <c r="F5410" t="str">
        <f t="shared" si="421"/>
        <v>漳州市学历提升</v>
      </c>
      <c r="G5410" t="s">
        <v>92</v>
      </c>
      <c r="H5410" t="s">
        <v>343</v>
      </c>
      <c r="I5410" t="s">
        <v>68</v>
      </c>
      <c r="J5410">
        <v>107</v>
      </c>
      <c r="K5410">
        <v>1</v>
      </c>
      <c r="L5410" s="13">
        <f>VLOOKUP(C5410,'渗透率、续签率'!B:C,2,0)</f>
        <v>0.54</v>
      </c>
      <c r="M5410" s="6">
        <v>0.01</v>
      </c>
      <c r="N5410">
        <v>27</v>
      </c>
      <c r="O5410">
        <v>1</v>
      </c>
      <c r="P5410" s="6">
        <v>0.04</v>
      </c>
      <c r="Q5410" s="13">
        <v>9.8000000000000004E-2</v>
      </c>
      <c r="R5410" s="13">
        <v>7.4999999999999997E-2</v>
      </c>
      <c r="S5410" s="31">
        <v>401</v>
      </c>
      <c r="T5410" s="6">
        <f>VLOOKUP(E5410,'参数设置&amp;汇总'!S:U,3,0)</f>
        <v>0.1</v>
      </c>
      <c r="U5410" s="78">
        <f t="shared" si="420"/>
        <v>2.7</v>
      </c>
      <c r="V5410" s="13">
        <v>0.85000000000000009</v>
      </c>
      <c r="W5410" s="78">
        <f t="shared" si="422"/>
        <v>2.5411764705882351</v>
      </c>
      <c r="X5410" s="1">
        <f>VLOOKUP(E5410,'渗透率、续签率'!AG:AJ,4,0)</f>
        <v>8942.5</v>
      </c>
      <c r="Y5410" s="1">
        <f t="shared" si="423"/>
        <v>22724.470588235294</v>
      </c>
      <c r="Z5410">
        <v>1</v>
      </c>
      <c r="AA5410" s="89">
        <f t="shared" si="424"/>
        <v>241447.5</v>
      </c>
      <c r="AH5410" s="37"/>
      <c r="AI5410" s="37"/>
      <c r="AK5410" s="37"/>
    </row>
    <row r="5411" spans="1:37" hidden="1">
      <c r="A5411" t="s">
        <v>64</v>
      </c>
      <c r="B5411" t="s">
        <v>2</v>
      </c>
      <c r="C5411" t="s">
        <v>4</v>
      </c>
      <c r="D5411" t="s">
        <v>116</v>
      </c>
      <c r="E5411" t="s">
        <v>529</v>
      </c>
      <c r="F5411" t="str">
        <f t="shared" si="421"/>
        <v>潍坊市学历提升</v>
      </c>
      <c r="G5411" t="s">
        <v>103</v>
      </c>
      <c r="H5411" t="s">
        <v>344</v>
      </c>
      <c r="I5411" t="s">
        <v>70</v>
      </c>
      <c r="J5411">
        <v>537</v>
      </c>
      <c r="K5411">
        <v>3</v>
      </c>
      <c r="L5411" s="13">
        <f>VLOOKUP(C5411,'渗透率、续签率'!B:C,2,0)</f>
        <v>0.54</v>
      </c>
      <c r="M5411" s="6">
        <v>0.01</v>
      </c>
      <c r="N5411">
        <v>51</v>
      </c>
      <c r="O5411">
        <v>3</v>
      </c>
      <c r="P5411" s="6">
        <v>0.06</v>
      </c>
      <c r="Q5411" s="13">
        <v>3.9E-2</v>
      </c>
      <c r="R5411" s="13">
        <v>0</v>
      </c>
      <c r="S5411" s="31">
        <v>1295</v>
      </c>
      <c r="T5411" s="6">
        <f>VLOOKUP(E5411,'参数设置&amp;汇总'!S:U,3,0)</f>
        <v>0.1</v>
      </c>
      <c r="U5411" s="78">
        <f t="shared" si="420"/>
        <v>5.1000000000000005</v>
      </c>
      <c r="V5411" s="13">
        <v>0.85000000000000009</v>
      </c>
      <c r="W5411" s="78">
        <f t="shared" si="422"/>
        <v>4.0941176470588232</v>
      </c>
      <c r="X5411" s="1">
        <f>VLOOKUP(E5411,'渗透率、续签率'!AG:AJ,4,0)</f>
        <v>8942.5</v>
      </c>
      <c r="Y5411" s="1">
        <f t="shared" si="423"/>
        <v>36611.647058823524</v>
      </c>
      <c r="Z5411">
        <v>2</v>
      </c>
      <c r="AA5411" s="89">
        <f t="shared" si="424"/>
        <v>456067.5</v>
      </c>
      <c r="AH5411" s="37"/>
      <c r="AI5411" s="37"/>
    </row>
    <row r="5412" spans="1:37" hidden="1">
      <c r="A5412" t="s">
        <v>64</v>
      </c>
      <c r="B5412" t="s">
        <v>2</v>
      </c>
      <c r="C5412" t="s">
        <v>4</v>
      </c>
      <c r="D5412" t="s">
        <v>116</v>
      </c>
      <c r="E5412" t="s">
        <v>529</v>
      </c>
      <c r="F5412" t="str">
        <f t="shared" si="421"/>
        <v>潜江市学历提升</v>
      </c>
      <c r="G5412" t="s">
        <v>81</v>
      </c>
      <c r="H5412" t="s">
        <v>345</v>
      </c>
      <c r="I5412" t="s">
        <v>68</v>
      </c>
      <c r="J5412">
        <v>15</v>
      </c>
      <c r="K5412">
        <v>0</v>
      </c>
      <c r="L5412" s="13">
        <f>VLOOKUP(C5412,'渗透率、续签率'!B:C,2,0)</f>
        <v>0.54</v>
      </c>
      <c r="M5412" s="6">
        <v>0</v>
      </c>
      <c r="N5412">
        <v>0</v>
      </c>
      <c r="O5412">
        <v>0</v>
      </c>
      <c r="P5412" s="6">
        <v>0</v>
      </c>
      <c r="Q5412" s="13">
        <v>0</v>
      </c>
      <c r="R5412" s="13">
        <v>0</v>
      </c>
      <c r="S5412" s="31">
        <v>11</v>
      </c>
      <c r="T5412" s="6">
        <f>VLOOKUP(E5412,'参数设置&amp;汇总'!S:U,3,0)</f>
        <v>0.1</v>
      </c>
      <c r="U5412" s="78">
        <f t="shared" si="420"/>
        <v>0</v>
      </c>
      <c r="V5412" s="13">
        <v>0.85000000000000009</v>
      </c>
      <c r="W5412" s="78">
        <f t="shared" si="422"/>
        <v>0</v>
      </c>
      <c r="X5412" s="1">
        <f>VLOOKUP(E5412,'渗透率、续签率'!AG:AJ,4,0)</f>
        <v>8942.5</v>
      </c>
      <c r="Y5412" s="1">
        <f t="shared" si="423"/>
        <v>0</v>
      </c>
      <c r="Z5412">
        <v>0</v>
      </c>
      <c r="AA5412" s="89">
        <f t="shared" si="424"/>
        <v>0</v>
      </c>
      <c r="AK5412" s="37"/>
    </row>
    <row r="5413" spans="1:37" hidden="1">
      <c r="A5413" t="s">
        <v>64</v>
      </c>
      <c r="B5413" t="s">
        <v>2</v>
      </c>
      <c r="C5413" t="s">
        <v>4</v>
      </c>
      <c r="D5413" t="s">
        <v>116</v>
      </c>
      <c r="E5413" t="s">
        <v>529</v>
      </c>
      <c r="F5413" t="str">
        <f t="shared" si="421"/>
        <v>潮州市学历提升</v>
      </c>
      <c r="G5413" t="s">
        <v>75</v>
      </c>
      <c r="H5413" t="s">
        <v>346</v>
      </c>
      <c r="I5413" t="s">
        <v>68</v>
      </c>
      <c r="J5413">
        <v>24</v>
      </c>
      <c r="K5413">
        <v>0</v>
      </c>
      <c r="L5413" s="13">
        <f>VLOOKUP(C5413,'渗透率、续签率'!B:C,2,0)</f>
        <v>0.54</v>
      </c>
      <c r="M5413" s="6">
        <v>0</v>
      </c>
      <c r="N5413">
        <v>5</v>
      </c>
      <c r="O5413">
        <v>0</v>
      </c>
      <c r="P5413" s="6">
        <v>0</v>
      </c>
      <c r="Q5413" s="13">
        <v>0</v>
      </c>
      <c r="R5413" s="13">
        <v>0</v>
      </c>
      <c r="S5413" s="31">
        <v>65</v>
      </c>
      <c r="T5413" s="6">
        <f>VLOOKUP(E5413,'参数设置&amp;汇总'!S:U,3,0)</f>
        <v>0.1</v>
      </c>
      <c r="U5413" s="78">
        <f t="shared" si="420"/>
        <v>0.5</v>
      </c>
      <c r="V5413" s="13">
        <v>0.85000000000000009</v>
      </c>
      <c r="W5413" s="78">
        <f t="shared" si="422"/>
        <v>0.58823529411764697</v>
      </c>
      <c r="X5413" s="1">
        <f>VLOOKUP(E5413,'渗透率、续签率'!AG:AJ,4,0)</f>
        <v>8942.5</v>
      </c>
      <c r="Y5413" s="1">
        <f t="shared" si="423"/>
        <v>5260.2941176470576</v>
      </c>
      <c r="Z5413">
        <v>1</v>
      </c>
      <c r="AA5413" s="89">
        <f t="shared" si="424"/>
        <v>44712.5</v>
      </c>
      <c r="AH5413" s="37"/>
      <c r="AI5413" s="37"/>
      <c r="AK5413" s="37"/>
    </row>
    <row r="5414" spans="1:37" hidden="1">
      <c r="A5414" t="s">
        <v>64</v>
      </c>
      <c r="B5414" t="s">
        <v>2</v>
      </c>
      <c r="C5414" t="s">
        <v>4</v>
      </c>
      <c r="D5414" t="s">
        <v>116</v>
      </c>
      <c r="E5414" t="s">
        <v>529</v>
      </c>
      <c r="F5414" t="str">
        <f t="shared" si="421"/>
        <v>澄迈县学历提升</v>
      </c>
      <c r="G5414" t="s">
        <v>120</v>
      </c>
      <c r="H5414" t="s">
        <v>347</v>
      </c>
      <c r="I5414" t="s">
        <v>68</v>
      </c>
      <c r="J5414">
        <v>3</v>
      </c>
      <c r="K5414">
        <v>0</v>
      </c>
      <c r="L5414" s="13">
        <f>VLOOKUP(C5414,'渗透率、续签率'!B:C,2,0)</f>
        <v>0.54</v>
      </c>
      <c r="M5414" s="6">
        <v>0</v>
      </c>
      <c r="N5414">
        <v>1</v>
      </c>
      <c r="O5414">
        <v>0</v>
      </c>
      <c r="P5414" s="6">
        <v>0</v>
      </c>
      <c r="Q5414" s="13">
        <v>0</v>
      </c>
      <c r="R5414" s="13">
        <v>0</v>
      </c>
      <c r="S5414" s="31">
        <v>8</v>
      </c>
      <c r="T5414" s="6">
        <f>VLOOKUP(E5414,'参数设置&amp;汇总'!S:U,3,0)</f>
        <v>0.1</v>
      </c>
      <c r="U5414" s="78">
        <f t="shared" si="420"/>
        <v>0.1</v>
      </c>
      <c r="V5414" s="13">
        <v>0.85000000000000009</v>
      </c>
      <c r="W5414" s="78">
        <f t="shared" si="422"/>
        <v>0.11764705882352941</v>
      </c>
      <c r="X5414" s="1">
        <f>VLOOKUP(E5414,'渗透率、续签率'!AG:AJ,4,0)</f>
        <v>8942.5</v>
      </c>
      <c r="Y5414" s="1">
        <f t="shared" si="423"/>
        <v>1052.0588235294117</v>
      </c>
      <c r="Z5414">
        <v>0</v>
      </c>
      <c r="AA5414" s="89">
        <f t="shared" si="424"/>
        <v>8942.5</v>
      </c>
      <c r="AH5414" s="37"/>
      <c r="AI5414" s="37"/>
    </row>
    <row r="5415" spans="1:37" hidden="1">
      <c r="A5415" t="s">
        <v>64</v>
      </c>
      <c r="B5415" t="s">
        <v>2</v>
      </c>
      <c r="C5415" t="s">
        <v>4</v>
      </c>
      <c r="D5415" t="s">
        <v>116</v>
      </c>
      <c r="E5415" t="s">
        <v>529</v>
      </c>
      <c r="F5415" t="str">
        <f t="shared" si="421"/>
        <v>澳门特别行政区学历提升</v>
      </c>
      <c r="G5415" t="s">
        <v>348</v>
      </c>
      <c r="H5415" t="s">
        <v>348</v>
      </c>
      <c r="I5415" t="s">
        <v>57</v>
      </c>
      <c r="J5415">
        <v>24</v>
      </c>
      <c r="K5415">
        <v>0</v>
      </c>
      <c r="L5415" s="13">
        <f>VLOOKUP(C5415,'渗透率、续签率'!B:C,2,0)</f>
        <v>0.54</v>
      </c>
      <c r="M5415" s="6">
        <v>0</v>
      </c>
      <c r="N5415">
        <v>2</v>
      </c>
      <c r="O5415">
        <v>0</v>
      </c>
      <c r="P5415" s="6">
        <v>0</v>
      </c>
      <c r="Q5415" s="13">
        <v>0</v>
      </c>
      <c r="R5415" s="13">
        <v>0</v>
      </c>
      <c r="S5415" s="31">
        <v>18</v>
      </c>
      <c r="T5415" s="6">
        <f>VLOOKUP(E5415,'参数设置&amp;汇总'!S:U,3,0)</f>
        <v>0.1</v>
      </c>
      <c r="U5415" s="78">
        <f t="shared" si="420"/>
        <v>0.2</v>
      </c>
      <c r="V5415" s="13">
        <v>0.85000000000000009</v>
      </c>
      <c r="W5415" s="78">
        <f t="shared" si="422"/>
        <v>0.23529411764705882</v>
      </c>
      <c r="X5415" s="1">
        <f>VLOOKUP(E5415,'渗透率、续签率'!AG:AJ,4,0)</f>
        <v>8942.5</v>
      </c>
      <c r="Y5415" s="1">
        <f t="shared" si="423"/>
        <v>2104.1176470588234</v>
      </c>
      <c r="Z5415">
        <v>0</v>
      </c>
      <c r="AA5415" s="89">
        <f t="shared" si="424"/>
        <v>17885</v>
      </c>
      <c r="AK5415" s="37"/>
    </row>
    <row r="5416" spans="1:37" hidden="1">
      <c r="A5416" t="s">
        <v>64</v>
      </c>
      <c r="B5416" t="s">
        <v>2</v>
      </c>
      <c r="C5416" t="s">
        <v>4</v>
      </c>
      <c r="D5416" t="s">
        <v>116</v>
      </c>
      <c r="E5416" t="s">
        <v>529</v>
      </c>
      <c r="F5416" t="str">
        <f t="shared" si="421"/>
        <v>濮阳市学历提升</v>
      </c>
      <c r="G5416" t="s">
        <v>110</v>
      </c>
      <c r="H5416" t="s">
        <v>349</v>
      </c>
      <c r="I5416" t="s">
        <v>70</v>
      </c>
      <c r="J5416">
        <v>192</v>
      </c>
      <c r="K5416">
        <v>0</v>
      </c>
      <c r="L5416" s="13">
        <f>VLOOKUP(C5416,'渗透率、续签率'!B:C,2,0)</f>
        <v>0.54</v>
      </c>
      <c r="M5416" s="6">
        <v>0</v>
      </c>
      <c r="N5416">
        <v>30</v>
      </c>
      <c r="O5416">
        <v>0</v>
      </c>
      <c r="P5416" s="6">
        <v>0</v>
      </c>
      <c r="Q5416" s="13">
        <v>3.0000000000000001E-3</v>
      </c>
      <c r="R5416" s="13">
        <v>0</v>
      </c>
      <c r="S5416" s="31">
        <v>616</v>
      </c>
      <c r="T5416" s="6">
        <f>VLOOKUP(E5416,'参数设置&amp;汇总'!S:U,3,0)</f>
        <v>0.1</v>
      </c>
      <c r="U5416" s="78">
        <f t="shared" si="420"/>
        <v>3</v>
      </c>
      <c r="V5416" s="13">
        <v>0.85000000000000009</v>
      </c>
      <c r="W5416" s="78">
        <f t="shared" si="422"/>
        <v>3.5294117647058818</v>
      </c>
      <c r="X5416" s="1">
        <f>VLOOKUP(E5416,'渗透率、续签率'!AG:AJ,4,0)</f>
        <v>8942.5</v>
      </c>
      <c r="Y5416" s="1">
        <f t="shared" si="423"/>
        <v>31561.76470588235</v>
      </c>
      <c r="Z5416">
        <v>21</v>
      </c>
      <c r="AA5416" s="89">
        <f t="shared" si="424"/>
        <v>268275</v>
      </c>
      <c r="AH5416" s="37"/>
      <c r="AI5416" s="37"/>
      <c r="AK5416" s="37"/>
    </row>
    <row r="5417" spans="1:37" hidden="1">
      <c r="A5417" t="s">
        <v>64</v>
      </c>
      <c r="B5417" t="s">
        <v>2</v>
      </c>
      <c r="C5417" t="s">
        <v>4</v>
      </c>
      <c r="D5417" t="s">
        <v>116</v>
      </c>
      <c r="E5417" t="s">
        <v>529</v>
      </c>
      <c r="F5417" t="str">
        <f t="shared" si="421"/>
        <v>烟台市学历提升</v>
      </c>
      <c r="G5417" t="s">
        <v>103</v>
      </c>
      <c r="H5417" t="s">
        <v>350</v>
      </c>
      <c r="I5417" t="s">
        <v>70</v>
      </c>
      <c r="J5417">
        <v>274</v>
      </c>
      <c r="K5417">
        <v>8</v>
      </c>
      <c r="L5417" s="13">
        <f>VLOOKUP(C5417,'渗透率、续签率'!B:C,2,0)</f>
        <v>0.54</v>
      </c>
      <c r="M5417" s="6">
        <v>0.03</v>
      </c>
      <c r="N5417">
        <v>55</v>
      </c>
      <c r="O5417">
        <v>7</v>
      </c>
      <c r="P5417" s="6">
        <v>0.13</v>
      </c>
      <c r="Q5417" s="13">
        <v>0.17699999999999999</v>
      </c>
      <c r="R5417" s="13">
        <v>9.5000000000000001E-2</v>
      </c>
      <c r="S5417" s="31">
        <v>973</v>
      </c>
      <c r="T5417" s="6">
        <f>VLOOKUP(E5417,'参数设置&amp;汇总'!S:U,3,0)</f>
        <v>0.1</v>
      </c>
      <c r="U5417" s="78">
        <f t="shared" si="420"/>
        <v>7</v>
      </c>
      <c r="V5417" s="13">
        <v>0.85000000000000009</v>
      </c>
      <c r="W5417" s="78">
        <f t="shared" si="422"/>
        <v>3.7882352941176465</v>
      </c>
      <c r="X5417" s="1">
        <f>VLOOKUP(E5417,'渗透率、续签率'!AG:AJ,4,0)</f>
        <v>8942.5</v>
      </c>
      <c r="Y5417" s="1">
        <f t="shared" si="423"/>
        <v>33876.294117647056</v>
      </c>
      <c r="Z5417">
        <v>8</v>
      </c>
      <c r="AA5417" s="89">
        <f t="shared" si="424"/>
        <v>491837.5</v>
      </c>
      <c r="AH5417" s="37"/>
      <c r="AI5417" s="37"/>
      <c r="AK5417" s="37"/>
    </row>
    <row r="5418" spans="1:37" hidden="1">
      <c r="A5418" t="s">
        <v>64</v>
      </c>
      <c r="B5418" t="s">
        <v>2</v>
      </c>
      <c r="C5418" t="s">
        <v>4</v>
      </c>
      <c r="D5418" t="s">
        <v>116</v>
      </c>
      <c r="E5418" t="s">
        <v>529</v>
      </c>
      <c r="F5418" t="str">
        <f t="shared" si="421"/>
        <v>焦作市学历提升</v>
      </c>
      <c r="G5418" t="s">
        <v>110</v>
      </c>
      <c r="H5418" t="s">
        <v>351</v>
      </c>
      <c r="I5418" t="s">
        <v>70</v>
      </c>
      <c r="J5418">
        <v>206</v>
      </c>
      <c r="K5418">
        <v>2</v>
      </c>
      <c r="L5418" s="13">
        <f>VLOOKUP(C5418,'渗透率、续签率'!B:C,2,0)</f>
        <v>0.54</v>
      </c>
      <c r="M5418" s="6">
        <v>0.01</v>
      </c>
      <c r="N5418">
        <v>25</v>
      </c>
      <c r="O5418">
        <v>2</v>
      </c>
      <c r="P5418" s="6">
        <v>0.08</v>
      </c>
      <c r="Q5418" s="13">
        <v>0.156</v>
      </c>
      <c r="R5418" s="13">
        <v>0.156</v>
      </c>
      <c r="S5418" s="31">
        <v>586</v>
      </c>
      <c r="T5418" s="6">
        <f>VLOOKUP(E5418,'参数设置&amp;汇总'!S:U,3,0)</f>
        <v>0.1</v>
      </c>
      <c r="U5418" s="78">
        <f t="shared" si="420"/>
        <v>2.5</v>
      </c>
      <c r="V5418" s="13">
        <v>0.85000000000000009</v>
      </c>
      <c r="W5418" s="78">
        <f t="shared" si="422"/>
        <v>1.6705882352941175</v>
      </c>
      <c r="X5418" s="1">
        <f>VLOOKUP(E5418,'渗透率、续签率'!AG:AJ,4,0)</f>
        <v>8942.5</v>
      </c>
      <c r="Y5418" s="1">
        <f t="shared" si="423"/>
        <v>14939.235294117645</v>
      </c>
      <c r="Z5418">
        <v>17</v>
      </c>
      <c r="AA5418" s="89">
        <f t="shared" si="424"/>
        <v>223562.5</v>
      </c>
      <c r="AH5418" s="37"/>
      <c r="AI5418" s="37"/>
      <c r="AK5418" s="37"/>
    </row>
    <row r="5419" spans="1:37" hidden="1">
      <c r="A5419" t="s">
        <v>64</v>
      </c>
      <c r="B5419" t="s">
        <v>2</v>
      </c>
      <c r="C5419" t="s">
        <v>4</v>
      </c>
      <c r="D5419" t="s">
        <v>116</v>
      </c>
      <c r="E5419" t="s">
        <v>529</v>
      </c>
      <c r="F5419" t="str">
        <f t="shared" si="421"/>
        <v>牡丹江市学历提升</v>
      </c>
      <c r="G5419" t="s">
        <v>118</v>
      </c>
      <c r="H5419" t="s">
        <v>352</v>
      </c>
      <c r="I5419" t="s">
        <v>70</v>
      </c>
      <c r="J5419">
        <v>120</v>
      </c>
      <c r="K5419">
        <v>1</v>
      </c>
      <c r="L5419" s="13">
        <f>VLOOKUP(C5419,'渗透率、续签率'!B:C,2,0)</f>
        <v>0.54</v>
      </c>
      <c r="M5419" s="6">
        <v>0.01</v>
      </c>
      <c r="N5419">
        <v>21</v>
      </c>
      <c r="O5419">
        <v>1</v>
      </c>
      <c r="P5419" s="6">
        <v>0.05</v>
      </c>
      <c r="Q5419" s="13">
        <v>7.2999999999999995E-2</v>
      </c>
      <c r="R5419" s="13">
        <v>0</v>
      </c>
      <c r="S5419" s="31">
        <v>394</v>
      </c>
      <c r="T5419" s="6">
        <f>VLOOKUP(E5419,'参数设置&amp;汇总'!S:U,3,0)</f>
        <v>0.1</v>
      </c>
      <c r="U5419" s="78">
        <f t="shared" si="420"/>
        <v>2.1</v>
      </c>
      <c r="V5419" s="13">
        <v>0.85000000000000009</v>
      </c>
      <c r="W5419" s="78">
        <f t="shared" si="422"/>
        <v>1.8352941176470587</v>
      </c>
      <c r="X5419" s="1">
        <f>VLOOKUP(E5419,'渗透率、续签率'!AG:AJ,4,0)</f>
        <v>8942.5</v>
      </c>
      <c r="Y5419" s="1">
        <f t="shared" si="423"/>
        <v>16412.117647058822</v>
      </c>
      <c r="Z5419">
        <v>0</v>
      </c>
      <c r="AA5419" s="89">
        <f t="shared" si="424"/>
        <v>187792.5</v>
      </c>
      <c r="AH5419" s="37"/>
      <c r="AI5419" s="37"/>
      <c r="AK5419" s="37"/>
    </row>
    <row r="5420" spans="1:37" hidden="1">
      <c r="A5420" t="s">
        <v>64</v>
      </c>
      <c r="B5420" t="s">
        <v>2</v>
      </c>
      <c r="C5420" t="s">
        <v>4</v>
      </c>
      <c r="D5420" t="s">
        <v>116</v>
      </c>
      <c r="E5420" t="s">
        <v>529</v>
      </c>
      <c r="F5420" t="str">
        <f t="shared" si="421"/>
        <v>玉林市学历提升</v>
      </c>
      <c r="G5420" t="s">
        <v>88</v>
      </c>
      <c r="H5420" t="s">
        <v>353</v>
      </c>
      <c r="I5420" t="s">
        <v>68</v>
      </c>
      <c r="J5420">
        <v>59</v>
      </c>
      <c r="K5420">
        <v>0</v>
      </c>
      <c r="L5420" s="13">
        <f>VLOOKUP(C5420,'渗透率、续签率'!B:C,2,0)</f>
        <v>0.54</v>
      </c>
      <c r="M5420" s="6">
        <v>0</v>
      </c>
      <c r="N5420">
        <v>3</v>
      </c>
      <c r="O5420">
        <v>0</v>
      </c>
      <c r="P5420" s="6">
        <v>0</v>
      </c>
      <c r="Q5420" s="13">
        <v>0</v>
      </c>
      <c r="R5420" s="13">
        <v>0</v>
      </c>
      <c r="S5420" s="31">
        <v>97</v>
      </c>
      <c r="T5420" s="6">
        <f>VLOOKUP(E5420,'参数设置&amp;汇总'!S:U,3,0)</f>
        <v>0.1</v>
      </c>
      <c r="U5420" s="78">
        <f t="shared" si="420"/>
        <v>0.30000000000000004</v>
      </c>
      <c r="V5420" s="13">
        <v>0.85000000000000009</v>
      </c>
      <c r="W5420" s="78">
        <f t="shared" si="422"/>
        <v>0.35294117647058826</v>
      </c>
      <c r="X5420" s="1">
        <f>VLOOKUP(E5420,'渗透率、续签率'!AG:AJ,4,0)</f>
        <v>8942.5</v>
      </c>
      <c r="Y5420" s="1">
        <f t="shared" si="423"/>
        <v>3156.1764705882356</v>
      </c>
      <c r="Z5420">
        <v>0</v>
      </c>
      <c r="AA5420" s="89">
        <f t="shared" si="424"/>
        <v>26827.5</v>
      </c>
      <c r="AH5420" s="37"/>
      <c r="AI5420" s="37"/>
      <c r="AK5420" s="37"/>
    </row>
    <row r="5421" spans="1:37" hidden="1">
      <c r="A5421" t="s">
        <v>64</v>
      </c>
      <c r="B5421" t="s">
        <v>2</v>
      </c>
      <c r="C5421" t="s">
        <v>4</v>
      </c>
      <c r="D5421" t="s">
        <v>116</v>
      </c>
      <c r="E5421" t="s">
        <v>529</v>
      </c>
      <c r="F5421" t="str">
        <f t="shared" si="421"/>
        <v>玉树藏族自治州学历提升</v>
      </c>
      <c r="G5421" t="s">
        <v>297</v>
      </c>
      <c r="H5421" t="s">
        <v>354</v>
      </c>
      <c r="I5421" t="s">
        <v>70</v>
      </c>
      <c r="J5421">
        <v>5</v>
      </c>
      <c r="K5421">
        <v>0</v>
      </c>
      <c r="L5421" s="13">
        <f>VLOOKUP(C5421,'渗透率、续签率'!B:C,2,0)</f>
        <v>0.54</v>
      </c>
      <c r="M5421" s="6">
        <v>0</v>
      </c>
      <c r="N5421">
        <v>0</v>
      </c>
      <c r="O5421">
        <v>0</v>
      </c>
      <c r="P5421" s="6">
        <v>0</v>
      </c>
      <c r="Q5421" s="13">
        <v>0</v>
      </c>
      <c r="R5421" s="13">
        <v>0</v>
      </c>
      <c r="S5421" s="31">
        <v>6</v>
      </c>
      <c r="T5421" s="6">
        <f>VLOOKUP(E5421,'参数设置&amp;汇总'!S:U,3,0)</f>
        <v>0.1</v>
      </c>
      <c r="U5421" s="78">
        <f t="shared" si="420"/>
        <v>0</v>
      </c>
      <c r="V5421" s="13">
        <v>0.85000000000000009</v>
      </c>
      <c r="W5421" s="78">
        <f t="shared" si="422"/>
        <v>0</v>
      </c>
      <c r="X5421" s="1">
        <f>VLOOKUP(E5421,'渗透率、续签率'!AG:AJ,4,0)</f>
        <v>8942.5</v>
      </c>
      <c r="Y5421" s="1">
        <f t="shared" si="423"/>
        <v>0</v>
      </c>
      <c r="Z5421">
        <v>0</v>
      </c>
      <c r="AA5421" s="89">
        <f t="shared" si="424"/>
        <v>0</v>
      </c>
      <c r="AH5421" s="37"/>
      <c r="AI5421" s="37"/>
      <c r="AK5421" s="37"/>
    </row>
    <row r="5422" spans="1:37" hidden="1">
      <c r="A5422" t="s">
        <v>64</v>
      </c>
      <c r="B5422" t="s">
        <v>2</v>
      </c>
      <c r="C5422" t="s">
        <v>4</v>
      </c>
      <c r="D5422" t="s">
        <v>116</v>
      </c>
      <c r="E5422" t="s">
        <v>529</v>
      </c>
      <c r="F5422" t="str">
        <f t="shared" si="421"/>
        <v>玉溪市学历提升</v>
      </c>
      <c r="G5422" t="s">
        <v>99</v>
      </c>
      <c r="H5422" t="s">
        <v>355</v>
      </c>
      <c r="I5422" t="s">
        <v>68</v>
      </c>
      <c r="J5422">
        <v>38</v>
      </c>
      <c r="K5422">
        <v>1</v>
      </c>
      <c r="L5422" s="13">
        <f>VLOOKUP(C5422,'渗透率、续签率'!B:C,2,0)</f>
        <v>0.54</v>
      </c>
      <c r="M5422" s="6">
        <v>0.03</v>
      </c>
      <c r="N5422">
        <v>5</v>
      </c>
      <c r="O5422">
        <v>0</v>
      </c>
      <c r="P5422" s="6">
        <v>0</v>
      </c>
      <c r="Q5422" s="13">
        <v>3.6999999999999998E-2</v>
      </c>
      <c r="R5422" s="13">
        <v>0</v>
      </c>
      <c r="S5422" s="31">
        <v>100</v>
      </c>
      <c r="T5422" s="6">
        <f>VLOOKUP(E5422,'参数设置&amp;汇总'!S:U,3,0)</f>
        <v>0.1</v>
      </c>
      <c r="U5422" s="78">
        <f t="shared" si="420"/>
        <v>0.5</v>
      </c>
      <c r="V5422" s="13">
        <v>0.85000000000000009</v>
      </c>
      <c r="W5422" s="78">
        <f t="shared" si="422"/>
        <v>0.58823529411764697</v>
      </c>
      <c r="X5422" s="1">
        <f>VLOOKUP(E5422,'渗透率、续签率'!AG:AJ,4,0)</f>
        <v>8942.5</v>
      </c>
      <c r="Y5422" s="1">
        <f t="shared" si="423"/>
        <v>5260.2941176470576</v>
      </c>
      <c r="Z5422">
        <v>0</v>
      </c>
      <c r="AA5422" s="89">
        <f t="shared" si="424"/>
        <v>44712.5</v>
      </c>
      <c r="AH5422" s="37"/>
      <c r="AI5422" s="37"/>
      <c r="AK5422" s="37"/>
    </row>
    <row r="5423" spans="1:37" hidden="1">
      <c r="A5423" t="s">
        <v>64</v>
      </c>
      <c r="B5423" t="s">
        <v>2</v>
      </c>
      <c r="C5423" t="s">
        <v>4</v>
      </c>
      <c r="D5423" t="s">
        <v>116</v>
      </c>
      <c r="E5423" t="s">
        <v>529</v>
      </c>
      <c r="F5423" t="str">
        <f t="shared" si="421"/>
        <v>珠海市学历提升</v>
      </c>
      <c r="G5423" t="s">
        <v>75</v>
      </c>
      <c r="H5423" t="s">
        <v>356</v>
      </c>
      <c r="I5423" t="s">
        <v>68</v>
      </c>
      <c r="J5423">
        <v>120</v>
      </c>
      <c r="K5423">
        <v>2</v>
      </c>
      <c r="L5423" s="13">
        <f>VLOOKUP(C5423,'渗透率、续签率'!B:C,2,0)</f>
        <v>0.54</v>
      </c>
      <c r="M5423" s="6">
        <v>0.02</v>
      </c>
      <c r="N5423">
        <v>27</v>
      </c>
      <c r="O5423">
        <v>1</v>
      </c>
      <c r="P5423" s="6">
        <v>0.04</v>
      </c>
      <c r="Q5423" s="13">
        <v>6.8000000000000005E-2</v>
      </c>
      <c r="R5423" s="13">
        <v>0</v>
      </c>
      <c r="S5423" s="31">
        <v>443</v>
      </c>
      <c r="T5423" s="6">
        <f>VLOOKUP(E5423,'参数设置&amp;汇总'!S:U,3,0)</f>
        <v>0.1</v>
      </c>
      <c r="U5423" s="78">
        <f t="shared" si="420"/>
        <v>2.7</v>
      </c>
      <c r="V5423" s="13">
        <v>0.85000000000000009</v>
      </c>
      <c r="W5423" s="78">
        <f t="shared" si="422"/>
        <v>2.5411764705882351</v>
      </c>
      <c r="X5423" s="1">
        <f>VLOOKUP(E5423,'渗透率、续签率'!AG:AJ,4,0)</f>
        <v>8942.5</v>
      </c>
      <c r="Y5423" s="1">
        <f t="shared" si="423"/>
        <v>22724.470588235294</v>
      </c>
      <c r="Z5423">
        <v>4</v>
      </c>
      <c r="AA5423" s="89">
        <f t="shared" si="424"/>
        <v>241447.5</v>
      </c>
      <c r="AH5423" s="37"/>
      <c r="AI5423" s="37"/>
      <c r="AK5423" s="37"/>
    </row>
    <row r="5424" spans="1:37" hidden="1">
      <c r="A5424" t="s">
        <v>64</v>
      </c>
      <c r="B5424" t="s">
        <v>2</v>
      </c>
      <c r="C5424" t="s">
        <v>4</v>
      </c>
      <c r="D5424" t="s">
        <v>116</v>
      </c>
      <c r="E5424" t="s">
        <v>529</v>
      </c>
      <c r="F5424" t="str">
        <f t="shared" si="421"/>
        <v>琼中黎族苗族自治县学历提升</v>
      </c>
      <c r="G5424" t="s">
        <v>120</v>
      </c>
      <c r="H5424" t="s">
        <v>357</v>
      </c>
      <c r="I5424" t="s">
        <v>68</v>
      </c>
      <c r="J5424">
        <v>0</v>
      </c>
      <c r="K5424">
        <v>0</v>
      </c>
      <c r="L5424" s="13">
        <f>VLOOKUP(C5424,'渗透率、续签率'!B:C,2,0)</f>
        <v>0.54</v>
      </c>
      <c r="M5424" s="6">
        <v>0</v>
      </c>
      <c r="N5424">
        <v>0</v>
      </c>
      <c r="O5424">
        <v>0</v>
      </c>
      <c r="P5424" s="6">
        <v>0</v>
      </c>
      <c r="Q5424" s="13">
        <v>0</v>
      </c>
      <c r="R5424" s="13">
        <v>0</v>
      </c>
      <c r="S5424" s="31">
        <v>0</v>
      </c>
      <c r="T5424" s="6">
        <f>VLOOKUP(E5424,'参数设置&amp;汇总'!S:U,3,0)</f>
        <v>0.1</v>
      </c>
      <c r="U5424" s="78">
        <f t="shared" si="420"/>
        <v>0</v>
      </c>
      <c r="V5424" s="13">
        <v>0.85000000000000009</v>
      </c>
      <c r="W5424" s="78">
        <f t="shared" si="422"/>
        <v>0</v>
      </c>
      <c r="X5424" s="1">
        <f>VLOOKUP(E5424,'渗透率、续签率'!AG:AJ,4,0)</f>
        <v>8942.5</v>
      </c>
      <c r="Y5424" s="1">
        <f t="shared" si="423"/>
        <v>0</v>
      </c>
      <c r="Z5424">
        <v>0</v>
      </c>
      <c r="AA5424" s="89">
        <f t="shared" si="424"/>
        <v>0</v>
      </c>
      <c r="AH5424" s="37"/>
      <c r="AI5424" s="37"/>
    </row>
    <row r="5425" spans="1:37" hidden="1">
      <c r="A5425" t="s">
        <v>64</v>
      </c>
      <c r="B5425" t="s">
        <v>2</v>
      </c>
      <c r="C5425" t="s">
        <v>4</v>
      </c>
      <c r="D5425" t="s">
        <v>116</v>
      </c>
      <c r="E5425" t="s">
        <v>529</v>
      </c>
      <c r="F5425" t="str">
        <f t="shared" si="421"/>
        <v>琼海市学历提升</v>
      </c>
      <c r="G5425" t="s">
        <v>120</v>
      </c>
      <c r="H5425" t="s">
        <v>358</v>
      </c>
      <c r="I5425" t="s">
        <v>68</v>
      </c>
      <c r="J5425">
        <v>6</v>
      </c>
      <c r="K5425">
        <v>0</v>
      </c>
      <c r="L5425" s="13">
        <f>VLOOKUP(C5425,'渗透率、续签率'!B:C,2,0)</f>
        <v>0.54</v>
      </c>
      <c r="M5425" s="6">
        <v>0</v>
      </c>
      <c r="N5425">
        <v>0</v>
      </c>
      <c r="O5425">
        <v>0</v>
      </c>
      <c r="P5425" s="6">
        <v>0</v>
      </c>
      <c r="Q5425" s="13">
        <v>0</v>
      </c>
      <c r="R5425" s="13">
        <v>0</v>
      </c>
      <c r="S5425" s="31">
        <v>4</v>
      </c>
      <c r="T5425" s="6">
        <f>VLOOKUP(E5425,'参数设置&amp;汇总'!S:U,3,0)</f>
        <v>0.1</v>
      </c>
      <c r="U5425" s="78">
        <f t="shared" si="420"/>
        <v>0</v>
      </c>
      <c r="V5425" s="13">
        <v>0.85000000000000009</v>
      </c>
      <c r="W5425" s="78">
        <f t="shared" si="422"/>
        <v>0</v>
      </c>
      <c r="X5425" s="1">
        <f>VLOOKUP(E5425,'渗透率、续签率'!AG:AJ,4,0)</f>
        <v>8942.5</v>
      </c>
      <c r="Y5425" s="1">
        <f t="shared" si="423"/>
        <v>0</v>
      </c>
      <c r="Z5425">
        <v>0</v>
      </c>
      <c r="AA5425" s="89">
        <f t="shared" si="424"/>
        <v>0</v>
      </c>
      <c r="AK5425" s="37"/>
    </row>
    <row r="5426" spans="1:37" hidden="1">
      <c r="A5426" t="s">
        <v>64</v>
      </c>
      <c r="B5426" t="s">
        <v>2</v>
      </c>
      <c r="C5426" t="s">
        <v>4</v>
      </c>
      <c r="D5426" t="s">
        <v>116</v>
      </c>
      <c r="E5426" t="s">
        <v>529</v>
      </c>
      <c r="F5426" t="str">
        <f t="shared" si="421"/>
        <v>甘南藏族自治州学历提升</v>
      </c>
      <c r="G5426" t="s">
        <v>132</v>
      </c>
      <c r="H5426" t="s">
        <v>359</v>
      </c>
      <c r="I5426" t="s">
        <v>70</v>
      </c>
      <c r="J5426">
        <v>5</v>
      </c>
      <c r="K5426">
        <v>0</v>
      </c>
      <c r="L5426" s="13">
        <f>VLOOKUP(C5426,'渗透率、续签率'!B:C,2,0)</f>
        <v>0.54</v>
      </c>
      <c r="M5426" s="6">
        <v>0</v>
      </c>
      <c r="N5426">
        <v>0</v>
      </c>
      <c r="O5426">
        <v>0</v>
      </c>
      <c r="P5426" s="6">
        <v>0</v>
      </c>
      <c r="Q5426" s="13">
        <v>0</v>
      </c>
      <c r="R5426" s="13">
        <v>0</v>
      </c>
      <c r="S5426" s="31">
        <v>5</v>
      </c>
      <c r="T5426" s="6">
        <f>VLOOKUP(E5426,'参数设置&amp;汇总'!S:U,3,0)</f>
        <v>0.1</v>
      </c>
      <c r="U5426" s="78">
        <f t="shared" si="420"/>
        <v>0</v>
      </c>
      <c r="V5426" s="13">
        <v>0.85000000000000009</v>
      </c>
      <c r="W5426" s="78">
        <f t="shared" si="422"/>
        <v>0</v>
      </c>
      <c r="X5426" s="1">
        <f>VLOOKUP(E5426,'渗透率、续签率'!AG:AJ,4,0)</f>
        <v>8942.5</v>
      </c>
      <c r="Y5426" s="1">
        <f t="shared" si="423"/>
        <v>0</v>
      </c>
      <c r="Z5426">
        <v>0</v>
      </c>
      <c r="AA5426" s="89">
        <f t="shared" si="424"/>
        <v>0</v>
      </c>
      <c r="AH5426" s="37"/>
      <c r="AI5426" s="37"/>
      <c r="AK5426" s="37"/>
    </row>
    <row r="5427" spans="1:37" hidden="1">
      <c r="A5427" t="s">
        <v>64</v>
      </c>
      <c r="B5427" t="s">
        <v>2</v>
      </c>
      <c r="C5427" t="s">
        <v>4</v>
      </c>
      <c r="D5427" t="s">
        <v>116</v>
      </c>
      <c r="E5427" t="s">
        <v>529</v>
      </c>
      <c r="F5427" t="str">
        <f t="shared" si="421"/>
        <v>甘孜藏族自治州学历提升</v>
      </c>
      <c r="G5427" t="s">
        <v>77</v>
      </c>
      <c r="H5427" t="s">
        <v>360</v>
      </c>
      <c r="I5427" t="s">
        <v>70</v>
      </c>
      <c r="J5427">
        <v>5</v>
      </c>
      <c r="K5427">
        <v>0</v>
      </c>
      <c r="L5427" s="13">
        <f>VLOOKUP(C5427,'渗透率、续签率'!B:C,2,0)</f>
        <v>0.54</v>
      </c>
      <c r="M5427" s="6">
        <v>0</v>
      </c>
      <c r="N5427">
        <v>0</v>
      </c>
      <c r="O5427">
        <v>0</v>
      </c>
      <c r="P5427" s="6">
        <v>0</v>
      </c>
      <c r="Q5427" s="13">
        <v>0</v>
      </c>
      <c r="R5427" s="13">
        <v>0</v>
      </c>
      <c r="S5427" s="31">
        <v>3</v>
      </c>
      <c r="T5427" s="6">
        <f>VLOOKUP(E5427,'参数设置&amp;汇总'!S:U,3,0)</f>
        <v>0.1</v>
      </c>
      <c r="U5427" s="78">
        <f t="shared" si="420"/>
        <v>0</v>
      </c>
      <c r="V5427" s="13">
        <v>0.85000000000000009</v>
      </c>
      <c r="W5427" s="78">
        <f t="shared" si="422"/>
        <v>0</v>
      </c>
      <c r="X5427" s="1">
        <f>VLOOKUP(E5427,'渗透率、续签率'!AG:AJ,4,0)</f>
        <v>8942.5</v>
      </c>
      <c r="Y5427" s="1">
        <f t="shared" si="423"/>
        <v>0</v>
      </c>
      <c r="Z5427">
        <v>0</v>
      </c>
      <c r="AA5427" s="89">
        <f t="shared" si="424"/>
        <v>0</v>
      </c>
      <c r="AH5427" s="37"/>
      <c r="AI5427" s="37"/>
      <c r="AJ5427" s="1"/>
      <c r="AK5427" s="37"/>
    </row>
    <row r="5428" spans="1:37" hidden="1">
      <c r="A5428" t="s">
        <v>64</v>
      </c>
      <c r="B5428" t="s">
        <v>2</v>
      </c>
      <c r="C5428" t="s">
        <v>4</v>
      </c>
      <c r="D5428" t="s">
        <v>116</v>
      </c>
      <c r="E5428" t="s">
        <v>529</v>
      </c>
      <c r="F5428" t="str">
        <f t="shared" si="421"/>
        <v>白城市学历提升</v>
      </c>
      <c r="G5428" t="s">
        <v>188</v>
      </c>
      <c r="H5428" t="s">
        <v>361</v>
      </c>
      <c r="I5428" t="s">
        <v>70</v>
      </c>
      <c r="J5428">
        <v>135</v>
      </c>
      <c r="K5428">
        <v>1</v>
      </c>
      <c r="L5428" s="13">
        <f>VLOOKUP(C5428,'渗透率、续签率'!B:C,2,0)</f>
        <v>0.54</v>
      </c>
      <c r="M5428" s="6">
        <v>0.01</v>
      </c>
      <c r="N5428">
        <v>12</v>
      </c>
      <c r="O5428">
        <v>1</v>
      </c>
      <c r="P5428" s="6">
        <v>0.08</v>
      </c>
      <c r="Q5428" s="13">
        <v>3.6999999999999998E-2</v>
      </c>
      <c r="R5428" s="13">
        <v>0</v>
      </c>
      <c r="S5428" s="31">
        <v>273</v>
      </c>
      <c r="T5428" s="6">
        <f>VLOOKUP(E5428,'参数设置&amp;汇总'!S:U,3,0)</f>
        <v>0.1</v>
      </c>
      <c r="U5428" s="78">
        <f t="shared" si="420"/>
        <v>1.2000000000000002</v>
      </c>
      <c r="V5428" s="13">
        <v>0.85000000000000009</v>
      </c>
      <c r="W5428" s="78">
        <f t="shared" si="422"/>
        <v>0.77647058823529425</v>
      </c>
      <c r="X5428" s="1">
        <f>VLOOKUP(E5428,'渗透率、续签率'!AG:AJ,4,0)</f>
        <v>8942.5</v>
      </c>
      <c r="Y5428" s="1">
        <f t="shared" si="423"/>
        <v>6943.5882352941189</v>
      </c>
      <c r="Z5428">
        <v>1</v>
      </c>
      <c r="AA5428" s="89">
        <f t="shared" si="424"/>
        <v>107310</v>
      </c>
      <c r="AH5428" s="37"/>
      <c r="AI5428" s="37"/>
    </row>
    <row r="5429" spans="1:37" hidden="1">
      <c r="A5429" t="s">
        <v>64</v>
      </c>
      <c r="B5429" t="s">
        <v>2</v>
      </c>
      <c r="C5429" t="s">
        <v>4</v>
      </c>
      <c r="D5429" t="s">
        <v>116</v>
      </c>
      <c r="E5429" t="s">
        <v>529</v>
      </c>
      <c r="F5429" t="str">
        <f t="shared" si="421"/>
        <v>白山市学历提升</v>
      </c>
      <c r="G5429" t="s">
        <v>188</v>
      </c>
      <c r="H5429" t="s">
        <v>362</v>
      </c>
      <c r="I5429" t="s">
        <v>70</v>
      </c>
      <c r="J5429">
        <v>52</v>
      </c>
      <c r="K5429">
        <v>0</v>
      </c>
      <c r="L5429" s="13">
        <f>VLOOKUP(C5429,'渗透率、续签率'!B:C,2,0)</f>
        <v>0.54</v>
      </c>
      <c r="M5429" s="6">
        <v>0</v>
      </c>
      <c r="N5429">
        <v>0</v>
      </c>
      <c r="O5429">
        <v>0</v>
      </c>
      <c r="P5429" s="6">
        <v>0</v>
      </c>
      <c r="Q5429" s="13">
        <v>0</v>
      </c>
      <c r="R5429" s="13">
        <v>0</v>
      </c>
      <c r="S5429" s="31">
        <v>82</v>
      </c>
      <c r="T5429" s="6">
        <f>VLOOKUP(E5429,'参数设置&amp;汇总'!S:U,3,0)</f>
        <v>0.1</v>
      </c>
      <c r="U5429" s="78">
        <f t="shared" si="420"/>
        <v>0</v>
      </c>
      <c r="V5429" s="13">
        <v>0.85000000000000009</v>
      </c>
      <c r="W5429" s="78">
        <f t="shared" si="422"/>
        <v>0</v>
      </c>
      <c r="X5429" s="1">
        <f>VLOOKUP(E5429,'渗透率、续签率'!AG:AJ,4,0)</f>
        <v>8942.5</v>
      </c>
      <c r="Y5429" s="1">
        <f t="shared" si="423"/>
        <v>0</v>
      </c>
      <c r="Z5429">
        <v>2</v>
      </c>
      <c r="AA5429" s="89">
        <f t="shared" si="424"/>
        <v>0</v>
      </c>
      <c r="AK5429" s="37"/>
    </row>
    <row r="5430" spans="1:37" hidden="1">
      <c r="A5430" t="s">
        <v>64</v>
      </c>
      <c r="B5430" t="s">
        <v>2</v>
      </c>
      <c r="C5430" t="s">
        <v>4</v>
      </c>
      <c r="D5430" t="s">
        <v>116</v>
      </c>
      <c r="E5430" t="s">
        <v>529</v>
      </c>
      <c r="F5430" t="str">
        <f t="shared" si="421"/>
        <v>白杨市学历提升</v>
      </c>
      <c r="G5430" t="s">
        <v>145</v>
      </c>
      <c r="H5430" t="s">
        <v>363</v>
      </c>
      <c r="I5430" t="s">
        <v>70</v>
      </c>
      <c r="J5430">
        <v>0</v>
      </c>
      <c r="K5430">
        <v>0</v>
      </c>
      <c r="L5430" s="13">
        <f>VLOOKUP(C5430,'渗透率、续签率'!B:C,2,0)</f>
        <v>0.54</v>
      </c>
      <c r="M5430" s="6">
        <v>0</v>
      </c>
      <c r="N5430">
        <v>0</v>
      </c>
      <c r="O5430">
        <v>0</v>
      </c>
      <c r="P5430" s="6">
        <v>0</v>
      </c>
      <c r="Q5430" s="13">
        <v>0</v>
      </c>
      <c r="R5430" s="13">
        <v>0</v>
      </c>
      <c r="S5430" s="31">
        <v>0</v>
      </c>
      <c r="T5430" s="6">
        <f>VLOOKUP(E5430,'参数设置&amp;汇总'!S:U,3,0)</f>
        <v>0.1</v>
      </c>
      <c r="U5430" s="78">
        <f t="shared" si="420"/>
        <v>0</v>
      </c>
      <c r="V5430" s="13">
        <v>0.85000000000000009</v>
      </c>
      <c r="W5430" s="78">
        <f t="shared" si="422"/>
        <v>0</v>
      </c>
      <c r="X5430" s="1">
        <f>VLOOKUP(E5430,'渗透率、续签率'!AG:AJ,4,0)</f>
        <v>8942.5</v>
      </c>
      <c r="Y5430" s="1">
        <f t="shared" si="423"/>
        <v>0</v>
      </c>
      <c r="Z5430">
        <v>0</v>
      </c>
      <c r="AA5430" s="89">
        <f t="shared" si="424"/>
        <v>0</v>
      </c>
      <c r="AH5430" s="37"/>
      <c r="AI5430" s="37"/>
      <c r="AK5430" s="37"/>
    </row>
    <row r="5431" spans="1:37" hidden="1">
      <c r="A5431" t="s">
        <v>64</v>
      </c>
      <c r="B5431" t="s">
        <v>2</v>
      </c>
      <c r="C5431" t="s">
        <v>4</v>
      </c>
      <c r="D5431" t="s">
        <v>116</v>
      </c>
      <c r="E5431" t="s">
        <v>529</v>
      </c>
      <c r="F5431" t="str">
        <f t="shared" si="421"/>
        <v>白沙黎族自治县学历提升</v>
      </c>
      <c r="G5431" t="s">
        <v>120</v>
      </c>
      <c r="H5431" t="s">
        <v>364</v>
      </c>
      <c r="I5431" t="s">
        <v>68</v>
      </c>
      <c r="J5431">
        <v>1</v>
      </c>
      <c r="K5431">
        <v>0</v>
      </c>
      <c r="L5431" s="13">
        <f>VLOOKUP(C5431,'渗透率、续签率'!B:C,2,0)</f>
        <v>0.54</v>
      </c>
      <c r="M5431" s="6">
        <v>0</v>
      </c>
      <c r="N5431">
        <v>0</v>
      </c>
      <c r="O5431">
        <v>0</v>
      </c>
      <c r="P5431" s="6">
        <v>0</v>
      </c>
      <c r="Q5431" s="13">
        <v>0</v>
      </c>
      <c r="R5431" s="13">
        <v>0</v>
      </c>
      <c r="S5431" s="31">
        <v>0</v>
      </c>
      <c r="T5431" s="6">
        <f>VLOOKUP(E5431,'参数设置&amp;汇总'!S:U,3,0)</f>
        <v>0.1</v>
      </c>
      <c r="U5431" s="78">
        <f t="shared" si="420"/>
        <v>0</v>
      </c>
      <c r="V5431" s="13">
        <v>0.85000000000000009</v>
      </c>
      <c r="W5431" s="78">
        <f t="shared" si="422"/>
        <v>0</v>
      </c>
      <c r="X5431" s="1">
        <f>VLOOKUP(E5431,'渗透率、续签率'!AG:AJ,4,0)</f>
        <v>8942.5</v>
      </c>
      <c r="Y5431" s="1">
        <f t="shared" si="423"/>
        <v>0</v>
      </c>
      <c r="Z5431">
        <v>0</v>
      </c>
      <c r="AA5431" s="89">
        <f t="shared" si="424"/>
        <v>0</v>
      </c>
      <c r="AH5431" s="37"/>
      <c r="AI5431" s="37"/>
      <c r="AK5431" s="37"/>
    </row>
    <row r="5432" spans="1:37" hidden="1">
      <c r="A5432" t="s">
        <v>64</v>
      </c>
      <c r="B5432" t="s">
        <v>2</v>
      </c>
      <c r="C5432" t="s">
        <v>4</v>
      </c>
      <c r="D5432" t="s">
        <v>116</v>
      </c>
      <c r="E5432" t="s">
        <v>529</v>
      </c>
      <c r="F5432" t="str">
        <f t="shared" si="421"/>
        <v>白银市学历提升</v>
      </c>
      <c r="G5432" t="s">
        <v>132</v>
      </c>
      <c r="H5432" t="s">
        <v>365</v>
      </c>
      <c r="I5432" t="s">
        <v>70</v>
      </c>
      <c r="J5432">
        <v>42</v>
      </c>
      <c r="K5432">
        <v>0</v>
      </c>
      <c r="L5432" s="13">
        <f>VLOOKUP(C5432,'渗透率、续签率'!B:C,2,0)</f>
        <v>0.54</v>
      </c>
      <c r="M5432" s="6">
        <v>0</v>
      </c>
      <c r="N5432">
        <v>5</v>
      </c>
      <c r="O5432">
        <v>0</v>
      </c>
      <c r="P5432" s="6">
        <v>0</v>
      </c>
      <c r="Q5432" s="13">
        <v>0</v>
      </c>
      <c r="R5432" s="13">
        <v>0</v>
      </c>
      <c r="S5432" s="31">
        <v>101</v>
      </c>
      <c r="T5432" s="6">
        <f>VLOOKUP(E5432,'参数设置&amp;汇总'!S:U,3,0)</f>
        <v>0.1</v>
      </c>
      <c r="U5432" s="78">
        <f t="shared" si="420"/>
        <v>0.5</v>
      </c>
      <c r="V5432" s="13">
        <v>0.85000000000000009</v>
      </c>
      <c r="W5432" s="78">
        <f t="shared" si="422"/>
        <v>0.58823529411764697</v>
      </c>
      <c r="X5432" s="1">
        <f>VLOOKUP(E5432,'渗透率、续签率'!AG:AJ,4,0)</f>
        <v>8942.5</v>
      </c>
      <c r="Y5432" s="1">
        <f t="shared" si="423"/>
        <v>5260.2941176470576</v>
      </c>
      <c r="Z5432">
        <v>4</v>
      </c>
      <c r="AA5432" s="89">
        <f t="shared" si="424"/>
        <v>44712.5</v>
      </c>
      <c r="AH5432" s="37"/>
      <c r="AI5432" s="37"/>
      <c r="AK5432" s="37"/>
    </row>
    <row r="5433" spans="1:37" hidden="1">
      <c r="A5433" t="s">
        <v>64</v>
      </c>
      <c r="B5433" t="s">
        <v>2</v>
      </c>
      <c r="C5433" t="s">
        <v>4</v>
      </c>
      <c r="D5433" t="s">
        <v>116</v>
      </c>
      <c r="E5433" t="s">
        <v>529</v>
      </c>
      <c r="F5433" t="str">
        <f t="shared" si="421"/>
        <v>百色市学历提升</v>
      </c>
      <c r="G5433" t="s">
        <v>88</v>
      </c>
      <c r="H5433" t="s">
        <v>366</v>
      </c>
      <c r="I5433" t="s">
        <v>68</v>
      </c>
      <c r="J5433">
        <v>34</v>
      </c>
      <c r="K5433">
        <v>0</v>
      </c>
      <c r="L5433" s="13">
        <f>VLOOKUP(C5433,'渗透率、续签率'!B:C,2,0)</f>
        <v>0.54</v>
      </c>
      <c r="M5433" s="6">
        <v>0</v>
      </c>
      <c r="N5433">
        <v>0</v>
      </c>
      <c r="O5433">
        <v>0</v>
      </c>
      <c r="P5433" s="6">
        <v>0</v>
      </c>
      <c r="Q5433" s="13">
        <v>0</v>
      </c>
      <c r="R5433" s="13">
        <v>0</v>
      </c>
      <c r="S5433" s="31">
        <v>54</v>
      </c>
      <c r="T5433" s="6">
        <f>VLOOKUP(E5433,'参数设置&amp;汇总'!S:U,3,0)</f>
        <v>0.1</v>
      </c>
      <c r="U5433" s="78">
        <f t="shared" si="420"/>
        <v>0</v>
      </c>
      <c r="V5433" s="13">
        <v>0.85000000000000009</v>
      </c>
      <c r="W5433" s="78">
        <f t="shared" si="422"/>
        <v>0</v>
      </c>
      <c r="X5433" s="1">
        <f>VLOOKUP(E5433,'渗透率、续签率'!AG:AJ,4,0)</f>
        <v>8942.5</v>
      </c>
      <c r="Y5433" s="1">
        <f t="shared" si="423"/>
        <v>0</v>
      </c>
      <c r="Z5433">
        <v>0</v>
      </c>
      <c r="AA5433" s="89">
        <f t="shared" si="424"/>
        <v>0</v>
      </c>
      <c r="AH5433" s="37"/>
      <c r="AI5433" s="37"/>
      <c r="AK5433" s="37"/>
    </row>
    <row r="5434" spans="1:37" hidden="1">
      <c r="A5434" t="s">
        <v>64</v>
      </c>
      <c r="B5434" t="s">
        <v>2</v>
      </c>
      <c r="C5434" t="s">
        <v>4</v>
      </c>
      <c r="D5434" t="s">
        <v>116</v>
      </c>
      <c r="E5434" t="s">
        <v>529</v>
      </c>
      <c r="F5434" t="str">
        <f t="shared" si="421"/>
        <v>益阳市学历提升</v>
      </c>
      <c r="G5434" t="s">
        <v>113</v>
      </c>
      <c r="H5434" t="s">
        <v>367</v>
      </c>
      <c r="I5434" t="s">
        <v>68</v>
      </c>
      <c r="J5434">
        <v>58</v>
      </c>
      <c r="K5434">
        <v>0</v>
      </c>
      <c r="L5434" s="13">
        <f>VLOOKUP(C5434,'渗透率、续签率'!B:C,2,0)</f>
        <v>0.54</v>
      </c>
      <c r="M5434" s="6">
        <v>0</v>
      </c>
      <c r="N5434">
        <v>6</v>
      </c>
      <c r="O5434">
        <v>0</v>
      </c>
      <c r="P5434" s="6">
        <v>0</v>
      </c>
      <c r="Q5434" s="13">
        <v>0</v>
      </c>
      <c r="R5434" s="13">
        <v>0</v>
      </c>
      <c r="S5434" s="31">
        <v>115</v>
      </c>
      <c r="T5434" s="6">
        <f>VLOOKUP(E5434,'参数设置&amp;汇总'!S:U,3,0)</f>
        <v>0.1</v>
      </c>
      <c r="U5434" s="78">
        <f t="shared" si="420"/>
        <v>0.60000000000000009</v>
      </c>
      <c r="V5434" s="13">
        <v>0.85000000000000009</v>
      </c>
      <c r="W5434" s="78">
        <f t="shared" si="422"/>
        <v>0.70588235294117652</v>
      </c>
      <c r="X5434" s="1">
        <f>VLOOKUP(E5434,'渗透率、续签率'!AG:AJ,4,0)</f>
        <v>8942.5</v>
      </c>
      <c r="Y5434" s="1">
        <f t="shared" si="423"/>
        <v>6312.3529411764712</v>
      </c>
      <c r="Z5434">
        <v>0</v>
      </c>
      <c r="AA5434" s="89">
        <f t="shared" si="424"/>
        <v>53655</v>
      </c>
      <c r="AH5434" s="37"/>
      <c r="AI5434" s="37"/>
      <c r="AK5434" s="37"/>
    </row>
    <row r="5435" spans="1:37" hidden="1">
      <c r="A5435" t="s">
        <v>64</v>
      </c>
      <c r="B5435" t="s">
        <v>2</v>
      </c>
      <c r="C5435" t="s">
        <v>4</v>
      </c>
      <c r="D5435" t="s">
        <v>116</v>
      </c>
      <c r="E5435" t="s">
        <v>529</v>
      </c>
      <c r="F5435" t="str">
        <f t="shared" si="421"/>
        <v>盐城市学历提升</v>
      </c>
      <c r="G5435" t="s">
        <v>73</v>
      </c>
      <c r="H5435" t="s">
        <v>368</v>
      </c>
      <c r="I5435" t="s">
        <v>70</v>
      </c>
      <c r="J5435">
        <v>205</v>
      </c>
      <c r="K5435">
        <v>3</v>
      </c>
      <c r="L5435" s="13">
        <f>VLOOKUP(C5435,'渗透率、续签率'!B:C,2,0)</f>
        <v>0.54</v>
      </c>
      <c r="M5435" s="6">
        <v>0.01</v>
      </c>
      <c r="N5435">
        <v>17</v>
      </c>
      <c r="O5435">
        <v>3</v>
      </c>
      <c r="P5435" s="6">
        <v>0.18</v>
      </c>
      <c r="Q5435" s="13">
        <v>7.8E-2</v>
      </c>
      <c r="R5435" s="13">
        <v>0</v>
      </c>
      <c r="S5435" s="31">
        <v>454</v>
      </c>
      <c r="T5435" s="6">
        <f>VLOOKUP(E5435,'参数设置&amp;汇总'!S:U,3,0)</f>
        <v>0.1</v>
      </c>
      <c r="U5435" s="78">
        <f t="shared" si="420"/>
        <v>3</v>
      </c>
      <c r="V5435" s="13">
        <v>0.85000000000000009</v>
      </c>
      <c r="W5435" s="78">
        <f t="shared" si="422"/>
        <v>1.6235294117647057</v>
      </c>
      <c r="X5435" s="1">
        <f>VLOOKUP(E5435,'渗透率、续签率'!AG:AJ,4,0)</f>
        <v>8942.5</v>
      </c>
      <c r="Y5435" s="1">
        <f t="shared" si="423"/>
        <v>14518.411764705881</v>
      </c>
      <c r="Z5435">
        <v>4</v>
      </c>
      <c r="AA5435" s="89">
        <f t="shared" si="424"/>
        <v>152022.5</v>
      </c>
      <c r="AH5435" s="37"/>
      <c r="AI5435" s="37"/>
      <c r="AK5435" s="37"/>
    </row>
    <row r="5436" spans="1:37" hidden="1">
      <c r="A5436" t="s">
        <v>64</v>
      </c>
      <c r="B5436" t="s">
        <v>2</v>
      </c>
      <c r="C5436" t="s">
        <v>4</v>
      </c>
      <c r="D5436" t="s">
        <v>116</v>
      </c>
      <c r="E5436" t="s">
        <v>529</v>
      </c>
      <c r="F5436" t="str">
        <f t="shared" si="421"/>
        <v>盘锦市学历提升</v>
      </c>
      <c r="G5436" t="s">
        <v>101</v>
      </c>
      <c r="H5436" t="s">
        <v>369</v>
      </c>
      <c r="I5436" t="s">
        <v>70</v>
      </c>
      <c r="J5436">
        <v>82</v>
      </c>
      <c r="K5436">
        <v>0</v>
      </c>
      <c r="L5436" s="13">
        <f>VLOOKUP(C5436,'渗透率、续签率'!B:C,2,0)</f>
        <v>0.54</v>
      </c>
      <c r="M5436" s="6">
        <v>0</v>
      </c>
      <c r="N5436">
        <v>11</v>
      </c>
      <c r="O5436">
        <v>0</v>
      </c>
      <c r="P5436" s="6">
        <v>0</v>
      </c>
      <c r="Q5436" s="13">
        <v>0</v>
      </c>
      <c r="R5436" s="13">
        <v>0</v>
      </c>
      <c r="S5436" s="31">
        <v>203</v>
      </c>
      <c r="T5436" s="6">
        <f>VLOOKUP(E5436,'参数设置&amp;汇总'!S:U,3,0)</f>
        <v>0.1</v>
      </c>
      <c r="U5436" s="78">
        <f t="shared" si="420"/>
        <v>1.1000000000000001</v>
      </c>
      <c r="V5436" s="13">
        <v>0.85000000000000009</v>
      </c>
      <c r="W5436" s="78">
        <f t="shared" si="422"/>
        <v>1.2941176470588236</v>
      </c>
      <c r="X5436" s="1">
        <f>VLOOKUP(E5436,'渗透率、续签率'!AG:AJ,4,0)</f>
        <v>8942.5</v>
      </c>
      <c r="Y5436" s="1">
        <f t="shared" si="423"/>
        <v>11572.64705882353</v>
      </c>
      <c r="Z5436">
        <v>0</v>
      </c>
      <c r="AA5436" s="89">
        <f t="shared" si="424"/>
        <v>98367.5</v>
      </c>
      <c r="AH5436" s="37"/>
      <c r="AI5436" s="37"/>
      <c r="AK5436" s="37"/>
    </row>
    <row r="5437" spans="1:37" hidden="1">
      <c r="A5437" t="s">
        <v>64</v>
      </c>
      <c r="B5437" t="s">
        <v>2</v>
      </c>
      <c r="C5437" t="s">
        <v>4</v>
      </c>
      <c r="D5437" t="s">
        <v>116</v>
      </c>
      <c r="E5437" t="s">
        <v>529</v>
      </c>
      <c r="F5437" t="str">
        <f t="shared" si="421"/>
        <v>眉山市学历提升</v>
      </c>
      <c r="G5437" t="s">
        <v>77</v>
      </c>
      <c r="H5437" t="s">
        <v>370</v>
      </c>
      <c r="I5437" t="s">
        <v>70</v>
      </c>
      <c r="J5437">
        <v>60</v>
      </c>
      <c r="K5437">
        <v>0</v>
      </c>
      <c r="L5437" s="13">
        <f>VLOOKUP(C5437,'渗透率、续签率'!B:C,2,0)</f>
        <v>0.54</v>
      </c>
      <c r="M5437" s="6">
        <v>0</v>
      </c>
      <c r="N5437">
        <v>15</v>
      </c>
      <c r="O5437">
        <v>0</v>
      </c>
      <c r="P5437" s="6">
        <v>0</v>
      </c>
      <c r="Q5437" s="13">
        <v>0</v>
      </c>
      <c r="R5437" s="13">
        <v>0</v>
      </c>
      <c r="S5437" s="31">
        <v>192</v>
      </c>
      <c r="T5437" s="6">
        <f>VLOOKUP(E5437,'参数设置&amp;汇总'!S:U,3,0)</f>
        <v>0.1</v>
      </c>
      <c r="U5437" s="78">
        <f t="shared" si="420"/>
        <v>1.5</v>
      </c>
      <c r="V5437" s="13">
        <v>0.85000000000000009</v>
      </c>
      <c r="W5437" s="78">
        <f t="shared" si="422"/>
        <v>1.7647058823529409</v>
      </c>
      <c r="X5437" s="1">
        <f>VLOOKUP(E5437,'渗透率、续签率'!AG:AJ,4,0)</f>
        <v>8942.5</v>
      </c>
      <c r="Y5437" s="1">
        <f t="shared" si="423"/>
        <v>15780.882352941175</v>
      </c>
      <c r="Z5437">
        <v>2</v>
      </c>
      <c r="AA5437" s="89">
        <f t="shared" si="424"/>
        <v>134137.5</v>
      </c>
      <c r="AH5437" s="37"/>
      <c r="AI5437" s="37"/>
      <c r="AK5437" s="37"/>
    </row>
    <row r="5438" spans="1:37" hidden="1">
      <c r="A5438" t="s">
        <v>64</v>
      </c>
      <c r="B5438" t="s">
        <v>2</v>
      </c>
      <c r="C5438" t="s">
        <v>4</v>
      </c>
      <c r="D5438" t="s">
        <v>116</v>
      </c>
      <c r="E5438" t="s">
        <v>529</v>
      </c>
      <c r="F5438" t="str">
        <f t="shared" si="421"/>
        <v>石嘴山市学历提升</v>
      </c>
      <c r="G5438" t="s">
        <v>129</v>
      </c>
      <c r="H5438" t="s">
        <v>371</v>
      </c>
      <c r="I5438" t="s">
        <v>70</v>
      </c>
      <c r="J5438">
        <v>37</v>
      </c>
      <c r="K5438">
        <v>0</v>
      </c>
      <c r="L5438" s="13">
        <f>VLOOKUP(C5438,'渗透率、续签率'!B:C,2,0)</f>
        <v>0.54</v>
      </c>
      <c r="M5438" s="6">
        <v>0</v>
      </c>
      <c r="N5438">
        <v>9</v>
      </c>
      <c r="O5438">
        <v>0</v>
      </c>
      <c r="P5438" s="6">
        <v>0</v>
      </c>
      <c r="Q5438" s="13">
        <v>0</v>
      </c>
      <c r="R5438" s="13">
        <v>0</v>
      </c>
      <c r="S5438" s="31">
        <v>112</v>
      </c>
      <c r="T5438" s="6">
        <f>VLOOKUP(E5438,'参数设置&amp;汇总'!S:U,3,0)</f>
        <v>0.1</v>
      </c>
      <c r="U5438" s="78">
        <f t="shared" si="420"/>
        <v>0.9</v>
      </c>
      <c r="V5438" s="13">
        <v>0.85000000000000009</v>
      </c>
      <c r="W5438" s="78">
        <f t="shared" si="422"/>
        <v>1.0588235294117647</v>
      </c>
      <c r="X5438" s="1">
        <f>VLOOKUP(E5438,'渗透率、续签率'!AG:AJ,4,0)</f>
        <v>8942.5</v>
      </c>
      <c r="Y5438" s="1">
        <f t="shared" si="423"/>
        <v>9468.5294117647063</v>
      </c>
      <c r="Z5438">
        <v>1</v>
      </c>
      <c r="AA5438" s="89">
        <f t="shared" si="424"/>
        <v>80482.5</v>
      </c>
      <c r="AH5438" s="37"/>
      <c r="AI5438" s="37"/>
      <c r="AK5438" s="37"/>
    </row>
    <row r="5439" spans="1:37" hidden="1">
      <c r="A5439" t="s">
        <v>64</v>
      </c>
      <c r="B5439" t="s">
        <v>2</v>
      </c>
      <c r="C5439" t="s">
        <v>4</v>
      </c>
      <c r="D5439" t="s">
        <v>116</v>
      </c>
      <c r="E5439" t="s">
        <v>529</v>
      </c>
      <c r="F5439" t="str">
        <f t="shared" si="421"/>
        <v>石家庄市学历提升</v>
      </c>
      <c r="G5439" t="s">
        <v>159</v>
      </c>
      <c r="H5439" t="s">
        <v>372</v>
      </c>
      <c r="I5439" t="s">
        <v>70</v>
      </c>
      <c r="J5439">
        <v>855</v>
      </c>
      <c r="K5439">
        <v>65</v>
      </c>
      <c r="L5439" s="13">
        <f>VLOOKUP(C5439,'渗透率、续签率'!B:C,2,0)</f>
        <v>0.54</v>
      </c>
      <c r="M5439" s="6">
        <v>0.08</v>
      </c>
      <c r="N5439">
        <v>281</v>
      </c>
      <c r="O5439">
        <v>65</v>
      </c>
      <c r="P5439" s="6">
        <v>0.23</v>
      </c>
      <c r="Q5439" s="13">
        <v>0.49099999999999999</v>
      </c>
      <c r="R5439" s="13">
        <v>0.34499999999999997</v>
      </c>
      <c r="S5439" s="31">
        <v>6331</v>
      </c>
      <c r="T5439" s="6">
        <f>VLOOKUP(E5439,'参数设置&amp;汇总'!S:U,3,0)</f>
        <v>0.1</v>
      </c>
      <c r="U5439" s="78">
        <f t="shared" si="420"/>
        <v>65</v>
      </c>
      <c r="V5439" s="13">
        <v>0.85000000000000009</v>
      </c>
      <c r="W5439" s="78">
        <f t="shared" si="422"/>
        <v>35.17647058823529</v>
      </c>
      <c r="X5439" s="1">
        <f>VLOOKUP(E5439,'渗透率、续签率'!AG:AJ,4,0)</f>
        <v>8942.5</v>
      </c>
      <c r="Y5439" s="1">
        <f t="shared" si="423"/>
        <v>314565.5882352941</v>
      </c>
      <c r="Z5439">
        <v>24</v>
      </c>
      <c r="AA5439" s="89">
        <f t="shared" si="424"/>
        <v>2512842.5</v>
      </c>
      <c r="AH5439" s="37"/>
      <c r="AI5439" s="37"/>
      <c r="AJ5439" s="1"/>
      <c r="AK5439" s="37"/>
    </row>
    <row r="5440" spans="1:37" hidden="1">
      <c r="A5440" t="s">
        <v>64</v>
      </c>
      <c r="B5440" t="s">
        <v>2</v>
      </c>
      <c r="C5440" t="s">
        <v>4</v>
      </c>
      <c r="D5440" t="s">
        <v>116</v>
      </c>
      <c r="E5440" t="s">
        <v>529</v>
      </c>
      <c r="F5440" t="str">
        <f t="shared" si="421"/>
        <v>石河子市学历提升</v>
      </c>
      <c r="G5440" t="s">
        <v>145</v>
      </c>
      <c r="H5440" t="s">
        <v>373</v>
      </c>
      <c r="I5440" t="s">
        <v>70</v>
      </c>
      <c r="J5440">
        <v>17</v>
      </c>
      <c r="K5440">
        <v>0</v>
      </c>
      <c r="L5440" s="13">
        <f>VLOOKUP(C5440,'渗透率、续签率'!B:C,2,0)</f>
        <v>0.54</v>
      </c>
      <c r="M5440" s="6">
        <v>0</v>
      </c>
      <c r="N5440">
        <v>0</v>
      </c>
      <c r="O5440">
        <v>0</v>
      </c>
      <c r="P5440" s="6">
        <v>0</v>
      </c>
      <c r="Q5440" s="13">
        <v>0</v>
      </c>
      <c r="R5440" s="13">
        <v>0</v>
      </c>
      <c r="S5440" s="31">
        <v>40</v>
      </c>
      <c r="T5440" s="6">
        <f>VLOOKUP(E5440,'参数设置&amp;汇总'!S:U,3,0)</f>
        <v>0.1</v>
      </c>
      <c r="U5440" s="78">
        <f t="shared" si="420"/>
        <v>0</v>
      </c>
      <c r="V5440" s="13">
        <v>0.85000000000000009</v>
      </c>
      <c r="W5440" s="78">
        <f t="shared" si="422"/>
        <v>0</v>
      </c>
      <c r="X5440" s="1">
        <f>VLOOKUP(E5440,'渗透率、续签率'!AG:AJ,4,0)</f>
        <v>8942.5</v>
      </c>
      <c r="Y5440" s="1">
        <f t="shared" si="423"/>
        <v>0</v>
      </c>
      <c r="Z5440">
        <v>0</v>
      </c>
      <c r="AA5440" s="89">
        <f t="shared" si="424"/>
        <v>0</v>
      </c>
      <c r="AH5440" s="37"/>
      <c r="AI5440" s="37"/>
      <c r="AK5440" s="37"/>
    </row>
    <row r="5441" spans="1:37" hidden="1">
      <c r="A5441" t="s">
        <v>64</v>
      </c>
      <c r="B5441" t="s">
        <v>2</v>
      </c>
      <c r="C5441" t="s">
        <v>4</v>
      </c>
      <c r="D5441" t="s">
        <v>116</v>
      </c>
      <c r="E5441" t="s">
        <v>529</v>
      </c>
      <c r="F5441" t="str">
        <f t="shared" si="421"/>
        <v>神农架林区学历提升</v>
      </c>
      <c r="G5441" t="s">
        <v>81</v>
      </c>
      <c r="H5441" t="s">
        <v>374</v>
      </c>
      <c r="I5441" t="s">
        <v>68</v>
      </c>
      <c r="J5441">
        <v>0</v>
      </c>
      <c r="K5441">
        <v>0</v>
      </c>
      <c r="L5441" s="13">
        <f>VLOOKUP(C5441,'渗透率、续签率'!B:C,2,0)</f>
        <v>0.54</v>
      </c>
      <c r="M5441" s="6">
        <v>0</v>
      </c>
      <c r="N5441">
        <v>0</v>
      </c>
      <c r="O5441">
        <v>0</v>
      </c>
      <c r="P5441" s="6">
        <v>0</v>
      </c>
      <c r="Q5441" s="13">
        <v>0</v>
      </c>
      <c r="R5441" s="13">
        <v>0</v>
      </c>
      <c r="S5441" s="31">
        <v>0</v>
      </c>
      <c r="T5441" s="6">
        <f>VLOOKUP(E5441,'参数设置&amp;汇总'!S:U,3,0)</f>
        <v>0.1</v>
      </c>
      <c r="U5441" s="78">
        <f t="shared" si="420"/>
        <v>0</v>
      </c>
      <c r="V5441" s="13">
        <v>0.85000000000000009</v>
      </c>
      <c r="W5441" s="78">
        <f t="shared" si="422"/>
        <v>0</v>
      </c>
      <c r="X5441" s="1">
        <f>VLOOKUP(E5441,'渗透率、续签率'!AG:AJ,4,0)</f>
        <v>8942.5</v>
      </c>
      <c r="Y5441" s="1">
        <f t="shared" si="423"/>
        <v>0</v>
      </c>
      <c r="Z5441">
        <v>0</v>
      </c>
      <c r="AA5441" s="89">
        <f t="shared" si="424"/>
        <v>0</v>
      </c>
      <c r="AH5441" s="37"/>
      <c r="AI5441" s="37"/>
      <c r="AK5441" s="37"/>
    </row>
    <row r="5442" spans="1:37" hidden="1">
      <c r="A5442" t="s">
        <v>64</v>
      </c>
      <c r="B5442" t="s">
        <v>2</v>
      </c>
      <c r="C5442" t="s">
        <v>4</v>
      </c>
      <c r="D5442" t="s">
        <v>116</v>
      </c>
      <c r="E5442" t="s">
        <v>529</v>
      </c>
      <c r="F5442" t="str">
        <f t="shared" si="421"/>
        <v>秦皇岛市学历提升</v>
      </c>
      <c r="G5442" t="s">
        <v>159</v>
      </c>
      <c r="H5442" t="s">
        <v>375</v>
      </c>
      <c r="I5442" t="s">
        <v>70</v>
      </c>
      <c r="J5442">
        <v>96</v>
      </c>
      <c r="K5442">
        <v>2</v>
      </c>
      <c r="L5442" s="13">
        <f>VLOOKUP(C5442,'渗透率、续签率'!B:C,2,0)</f>
        <v>0.54</v>
      </c>
      <c r="M5442" s="6">
        <v>0.02</v>
      </c>
      <c r="N5442">
        <v>22</v>
      </c>
      <c r="O5442">
        <v>2</v>
      </c>
      <c r="P5442" s="6">
        <v>0.09</v>
      </c>
      <c r="Q5442" s="13">
        <v>0.18099999999999999</v>
      </c>
      <c r="R5442" s="13">
        <v>0.09</v>
      </c>
      <c r="S5442" s="31">
        <v>486</v>
      </c>
      <c r="T5442" s="6">
        <f>VLOOKUP(E5442,'参数设置&amp;汇总'!S:U,3,0)</f>
        <v>0.1</v>
      </c>
      <c r="U5442" s="78">
        <f t="shared" si="420"/>
        <v>2.2000000000000002</v>
      </c>
      <c r="V5442" s="13">
        <v>0.85000000000000009</v>
      </c>
      <c r="W5442" s="78">
        <f t="shared" si="422"/>
        <v>1.3176470588235294</v>
      </c>
      <c r="X5442" s="1">
        <f>VLOOKUP(E5442,'渗透率、续签率'!AG:AJ,4,0)</f>
        <v>8942.5</v>
      </c>
      <c r="Y5442" s="1">
        <f t="shared" si="423"/>
        <v>11783.058823529411</v>
      </c>
      <c r="Z5442">
        <v>1</v>
      </c>
      <c r="AA5442" s="89">
        <f t="shared" si="424"/>
        <v>196735</v>
      </c>
      <c r="AH5442" s="37"/>
      <c r="AI5442" s="37"/>
      <c r="AK5442" s="37"/>
    </row>
    <row r="5443" spans="1:37" hidden="1">
      <c r="A5443" t="s">
        <v>64</v>
      </c>
      <c r="B5443" t="s">
        <v>2</v>
      </c>
      <c r="C5443" t="s">
        <v>4</v>
      </c>
      <c r="D5443" t="s">
        <v>116</v>
      </c>
      <c r="E5443" t="s">
        <v>529</v>
      </c>
      <c r="F5443" t="str">
        <f t="shared" si="421"/>
        <v>红河哈尼族彝族自治州学历提升</v>
      </c>
      <c r="G5443" t="s">
        <v>99</v>
      </c>
      <c r="H5443" t="s">
        <v>376</v>
      </c>
      <c r="I5443" t="s">
        <v>68</v>
      </c>
      <c r="J5443">
        <v>48</v>
      </c>
      <c r="K5443">
        <v>1</v>
      </c>
      <c r="L5443" s="13">
        <f>VLOOKUP(C5443,'渗透率、续签率'!B:C,2,0)</f>
        <v>0.54</v>
      </c>
      <c r="M5443" s="6">
        <v>0.02</v>
      </c>
      <c r="N5443">
        <v>6</v>
      </c>
      <c r="O5443">
        <v>0</v>
      </c>
      <c r="P5443" s="6">
        <v>0</v>
      </c>
      <c r="Q5443" s="13">
        <v>5.0000000000000001E-3</v>
      </c>
      <c r="R5443" s="13">
        <v>0</v>
      </c>
      <c r="S5443" s="31">
        <v>119</v>
      </c>
      <c r="T5443" s="6">
        <f>VLOOKUP(E5443,'参数设置&amp;汇总'!S:U,3,0)</f>
        <v>0.1</v>
      </c>
      <c r="U5443" s="78">
        <f t="shared" ref="U5443:U5506" si="425">IF(T5443*N5443&gt;=O5443,T5443*N5443,O5443)</f>
        <v>0.60000000000000009</v>
      </c>
      <c r="V5443" s="13">
        <v>0.85000000000000009</v>
      </c>
      <c r="W5443" s="78">
        <f t="shared" si="422"/>
        <v>0.70588235294117652</v>
      </c>
      <c r="X5443" s="1">
        <f>VLOOKUP(E5443,'渗透率、续签率'!AG:AJ,4,0)</f>
        <v>8942.5</v>
      </c>
      <c r="Y5443" s="1">
        <f t="shared" si="423"/>
        <v>6312.3529411764712</v>
      </c>
      <c r="Z5443">
        <v>2</v>
      </c>
      <c r="AA5443" s="89">
        <f t="shared" si="424"/>
        <v>53655</v>
      </c>
      <c r="AH5443" s="37"/>
      <c r="AI5443" s="37"/>
      <c r="AJ5443" s="1"/>
      <c r="AK5443" s="37"/>
    </row>
    <row r="5444" spans="1:37" hidden="1">
      <c r="A5444" t="s">
        <v>64</v>
      </c>
      <c r="B5444" t="s">
        <v>2</v>
      </c>
      <c r="C5444" t="s">
        <v>4</v>
      </c>
      <c r="D5444" t="s">
        <v>116</v>
      </c>
      <c r="E5444" t="s">
        <v>529</v>
      </c>
      <c r="F5444" t="str">
        <f t="shared" ref="F5444:F5507" si="426">H5444&amp;C5444</f>
        <v>绍兴市学历提升</v>
      </c>
      <c r="G5444" t="s">
        <v>79</v>
      </c>
      <c r="H5444" t="s">
        <v>377</v>
      </c>
      <c r="I5444" t="s">
        <v>68</v>
      </c>
      <c r="J5444">
        <v>133</v>
      </c>
      <c r="K5444">
        <v>3</v>
      </c>
      <c r="L5444" s="13">
        <f>VLOOKUP(C5444,'渗透率、续签率'!B:C,2,0)</f>
        <v>0.54</v>
      </c>
      <c r="M5444" s="6">
        <v>0.02</v>
      </c>
      <c r="N5444">
        <v>20</v>
      </c>
      <c r="O5444">
        <v>2</v>
      </c>
      <c r="P5444" s="6">
        <v>0.1</v>
      </c>
      <c r="Q5444" s="13">
        <v>0.19700000000000001</v>
      </c>
      <c r="R5444" s="13">
        <v>0</v>
      </c>
      <c r="S5444" s="31">
        <v>495</v>
      </c>
      <c r="T5444" s="6">
        <f>VLOOKUP(E5444,'参数设置&amp;汇总'!S:U,3,0)</f>
        <v>0.1</v>
      </c>
      <c r="U5444" s="78">
        <f t="shared" si="425"/>
        <v>2</v>
      </c>
      <c r="V5444" s="13">
        <v>0.85000000000000009</v>
      </c>
      <c r="W5444" s="78">
        <f t="shared" ref="W5444:W5507" si="427">(O5444*(1-L5444)+IF((U5444-O5444)&lt;0,0,(U5444-O5444)))/V5444</f>
        <v>1.0823529411764703</v>
      </c>
      <c r="X5444" s="1">
        <f>VLOOKUP(E5444,'渗透率、续签率'!AG:AJ,4,0)</f>
        <v>8942.5</v>
      </c>
      <c r="Y5444" s="1">
        <f t="shared" ref="Y5444:Y5507" si="428">X5444*W5444</f>
        <v>9678.9411764705856</v>
      </c>
      <c r="Z5444">
        <v>3</v>
      </c>
      <c r="AA5444" s="89">
        <f t="shared" ref="AA5444:AA5507" si="429">N5444*X5444</f>
        <v>178850</v>
      </c>
      <c r="AH5444" s="37"/>
      <c r="AI5444" s="37"/>
      <c r="AK5444" s="37"/>
    </row>
    <row r="5445" spans="1:37" hidden="1">
      <c r="A5445" t="s">
        <v>64</v>
      </c>
      <c r="B5445" t="s">
        <v>2</v>
      </c>
      <c r="C5445" t="s">
        <v>4</v>
      </c>
      <c r="D5445" t="s">
        <v>116</v>
      </c>
      <c r="E5445" t="s">
        <v>529</v>
      </c>
      <c r="F5445" t="str">
        <f t="shared" si="426"/>
        <v>绥化市学历提升</v>
      </c>
      <c r="G5445" t="s">
        <v>118</v>
      </c>
      <c r="H5445" t="s">
        <v>378</v>
      </c>
      <c r="I5445" t="s">
        <v>70</v>
      </c>
      <c r="J5445">
        <v>180</v>
      </c>
      <c r="K5445">
        <v>0</v>
      </c>
      <c r="L5445" s="13">
        <f>VLOOKUP(C5445,'渗透率、续签率'!B:C,2,0)</f>
        <v>0.54</v>
      </c>
      <c r="M5445" s="6">
        <v>0</v>
      </c>
      <c r="N5445">
        <v>16</v>
      </c>
      <c r="O5445">
        <v>0</v>
      </c>
      <c r="P5445" s="6">
        <v>0</v>
      </c>
      <c r="Q5445" s="13">
        <v>0</v>
      </c>
      <c r="R5445" s="13">
        <v>0</v>
      </c>
      <c r="S5445" s="31">
        <v>444</v>
      </c>
      <c r="T5445" s="6">
        <f>VLOOKUP(E5445,'参数设置&amp;汇总'!S:U,3,0)</f>
        <v>0.1</v>
      </c>
      <c r="U5445" s="78">
        <f t="shared" si="425"/>
        <v>1.6</v>
      </c>
      <c r="V5445" s="13">
        <v>0.85000000000000009</v>
      </c>
      <c r="W5445" s="78">
        <f t="shared" si="427"/>
        <v>1.8823529411764706</v>
      </c>
      <c r="X5445" s="1">
        <f>VLOOKUP(E5445,'渗透率、续签率'!AG:AJ,4,0)</f>
        <v>8942.5</v>
      </c>
      <c r="Y5445" s="1">
        <f t="shared" si="428"/>
        <v>16832.941176470587</v>
      </c>
      <c r="Z5445">
        <v>0</v>
      </c>
      <c r="AA5445" s="89">
        <f t="shared" si="429"/>
        <v>143080</v>
      </c>
      <c r="AH5445" s="37"/>
      <c r="AI5445" s="37"/>
      <c r="AK5445" s="37"/>
    </row>
    <row r="5446" spans="1:37" hidden="1">
      <c r="A5446" t="s">
        <v>64</v>
      </c>
      <c r="B5446" t="s">
        <v>2</v>
      </c>
      <c r="C5446" t="s">
        <v>4</v>
      </c>
      <c r="D5446" t="s">
        <v>116</v>
      </c>
      <c r="E5446" t="s">
        <v>529</v>
      </c>
      <c r="F5446" t="str">
        <f t="shared" si="426"/>
        <v>绵阳市学历提升</v>
      </c>
      <c r="G5446" t="s">
        <v>77</v>
      </c>
      <c r="H5446" t="s">
        <v>379</v>
      </c>
      <c r="I5446" t="s">
        <v>70</v>
      </c>
      <c r="J5446">
        <v>135</v>
      </c>
      <c r="K5446">
        <v>4</v>
      </c>
      <c r="L5446" s="13">
        <f>VLOOKUP(C5446,'渗透率、续签率'!B:C,2,0)</f>
        <v>0.54</v>
      </c>
      <c r="M5446" s="6">
        <v>0.03</v>
      </c>
      <c r="N5446">
        <v>16</v>
      </c>
      <c r="O5446">
        <v>3</v>
      </c>
      <c r="P5446" s="6">
        <v>0.19</v>
      </c>
      <c r="Q5446" s="13">
        <v>0.313</v>
      </c>
      <c r="R5446" s="13">
        <v>0.214</v>
      </c>
      <c r="S5446" s="31">
        <v>381</v>
      </c>
      <c r="T5446" s="6">
        <f>VLOOKUP(E5446,'参数设置&amp;汇总'!S:U,3,0)</f>
        <v>0.1</v>
      </c>
      <c r="U5446" s="78">
        <f t="shared" si="425"/>
        <v>3</v>
      </c>
      <c r="V5446" s="13">
        <v>0.85000000000000009</v>
      </c>
      <c r="W5446" s="78">
        <f t="shared" si="427"/>
        <v>1.6235294117647057</v>
      </c>
      <c r="X5446" s="1">
        <f>VLOOKUP(E5446,'渗透率、续签率'!AG:AJ,4,0)</f>
        <v>8942.5</v>
      </c>
      <c r="Y5446" s="1">
        <f t="shared" si="428"/>
        <v>14518.411764705881</v>
      </c>
      <c r="Z5446">
        <v>0</v>
      </c>
      <c r="AA5446" s="89">
        <f t="shared" si="429"/>
        <v>143080</v>
      </c>
      <c r="AH5446" s="37"/>
      <c r="AI5446" s="37"/>
      <c r="AJ5446" s="1"/>
      <c r="AK5446" s="37"/>
    </row>
    <row r="5447" spans="1:37" hidden="1">
      <c r="A5447" t="s">
        <v>64</v>
      </c>
      <c r="B5447" t="s">
        <v>2</v>
      </c>
      <c r="C5447" t="s">
        <v>4</v>
      </c>
      <c r="D5447" t="s">
        <v>116</v>
      </c>
      <c r="E5447" t="s">
        <v>529</v>
      </c>
      <c r="F5447" t="str">
        <f t="shared" si="426"/>
        <v>聊城市学历提升</v>
      </c>
      <c r="G5447" t="s">
        <v>103</v>
      </c>
      <c r="H5447" t="s">
        <v>380</v>
      </c>
      <c r="I5447" t="s">
        <v>70</v>
      </c>
      <c r="J5447">
        <v>410</v>
      </c>
      <c r="K5447">
        <v>0</v>
      </c>
      <c r="L5447" s="13">
        <f>VLOOKUP(C5447,'渗透率、续签率'!B:C,2,0)</f>
        <v>0.54</v>
      </c>
      <c r="M5447" s="6">
        <v>0</v>
      </c>
      <c r="N5447">
        <v>27</v>
      </c>
      <c r="O5447">
        <v>0</v>
      </c>
      <c r="P5447" s="6">
        <v>0</v>
      </c>
      <c r="Q5447" s="13">
        <v>0</v>
      </c>
      <c r="R5447" s="13">
        <v>0</v>
      </c>
      <c r="S5447" s="31">
        <v>826</v>
      </c>
      <c r="T5447" s="6">
        <f>VLOOKUP(E5447,'参数设置&amp;汇总'!S:U,3,0)</f>
        <v>0.1</v>
      </c>
      <c r="U5447" s="78">
        <f t="shared" si="425"/>
        <v>2.7</v>
      </c>
      <c r="V5447" s="13">
        <v>0.85000000000000009</v>
      </c>
      <c r="W5447" s="78">
        <f t="shared" si="427"/>
        <v>3.1764705882352939</v>
      </c>
      <c r="X5447" s="1">
        <f>VLOOKUP(E5447,'渗透率、续签率'!AG:AJ,4,0)</f>
        <v>8942.5</v>
      </c>
      <c r="Y5447" s="1">
        <f t="shared" si="428"/>
        <v>28405.588235294115</v>
      </c>
      <c r="Z5447">
        <v>15</v>
      </c>
      <c r="AA5447" s="89">
        <f t="shared" si="429"/>
        <v>241447.5</v>
      </c>
      <c r="AH5447" s="37"/>
      <c r="AI5447" s="37"/>
      <c r="AK5447" s="37"/>
    </row>
    <row r="5448" spans="1:37" hidden="1">
      <c r="A5448" t="s">
        <v>64</v>
      </c>
      <c r="B5448" t="s">
        <v>2</v>
      </c>
      <c r="C5448" t="s">
        <v>4</v>
      </c>
      <c r="D5448" t="s">
        <v>116</v>
      </c>
      <c r="E5448" t="s">
        <v>529</v>
      </c>
      <c r="F5448" t="str">
        <f t="shared" si="426"/>
        <v>肇庆市学历提升</v>
      </c>
      <c r="G5448" t="s">
        <v>75</v>
      </c>
      <c r="H5448" t="s">
        <v>381</v>
      </c>
      <c r="I5448" t="s">
        <v>68</v>
      </c>
      <c r="J5448">
        <v>81</v>
      </c>
      <c r="K5448">
        <v>0</v>
      </c>
      <c r="L5448" s="13">
        <f>VLOOKUP(C5448,'渗透率、续签率'!B:C,2,0)</f>
        <v>0.54</v>
      </c>
      <c r="M5448" s="6">
        <v>0</v>
      </c>
      <c r="N5448">
        <v>7</v>
      </c>
      <c r="O5448">
        <v>0</v>
      </c>
      <c r="P5448" s="6">
        <v>0</v>
      </c>
      <c r="Q5448" s="13">
        <v>0</v>
      </c>
      <c r="R5448" s="13">
        <v>0</v>
      </c>
      <c r="S5448" s="31">
        <v>162</v>
      </c>
      <c r="T5448" s="6">
        <f>VLOOKUP(E5448,'参数设置&amp;汇总'!S:U,3,0)</f>
        <v>0.1</v>
      </c>
      <c r="U5448" s="78">
        <f t="shared" si="425"/>
        <v>0.70000000000000007</v>
      </c>
      <c r="V5448" s="13">
        <v>0.85000000000000009</v>
      </c>
      <c r="W5448" s="78">
        <f t="shared" si="427"/>
        <v>0.82352941176470584</v>
      </c>
      <c r="X5448" s="1">
        <f>VLOOKUP(E5448,'渗透率、续签率'!AG:AJ,4,0)</f>
        <v>8942.5</v>
      </c>
      <c r="Y5448" s="1">
        <f t="shared" si="428"/>
        <v>7364.411764705882</v>
      </c>
      <c r="Z5448">
        <v>0</v>
      </c>
      <c r="AA5448" s="89">
        <f t="shared" si="429"/>
        <v>62597.5</v>
      </c>
      <c r="AH5448" s="37"/>
      <c r="AI5448" s="37"/>
      <c r="AJ5448" s="1"/>
      <c r="AK5448" s="37"/>
    </row>
    <row r="5449" spans="1:37" hidden="1">
      <c r="A5449" t="s">
        <v>64</v>
      </c>
      <c r="B5449" t="s">
        <v>2</v>
      </c>
      <c r="C5449" t="s">
        <v>4</v>
      </c>
      <c r="D5449" t="s">
        <v>116</v>
      </c>
      <c r="E5449" t="s">
        <v>529</v>
      </c>
      <c r="F5449" t="str">
        <f t="shared" si="426"/>
        <v>胡杨河市学历提升</v>
      </c>
      <c r="G5449" t="s">
        <v>145</v>
      </c>
      <c r="H5449" t="s">
        <v>382</v>
      </c>
      <c r="I5449" t="s">
        <v>70</v>
      </c>
      <c r="J5449">
        <v>0</v>
      </c>
      <c r="K5449">
        <v>0</v>
      </c>
      <c r="L5449" s="13">
        <f>VLOOKUP(C5449,'渗透率、续签率'!B:C,2,0)</f>
        <v>0.54</v>
      </c>
      <c r="M5449" s="6">
        <v>0</v>
      </c>
      <c r="N5449">
        <v>0</v>
      </c>
      <c r="O5449">
        <v>0</v>
      </c>
      <c r="P5449" s="6">
        <v>0</v>
      </c>
      <c r="Q5449" s="13">
        <v>0</v>
      </c>
      <c r="R5449" s="13">
        <v>0</v>
      </c>
      <c r="S5449" s="31">
        <v>0</v>
      </c>
      <c r="T5449" s="6">
        <f>VLOOKUP(E5449,'参数设置&amp;汇总'!S:U,3,0)</f>
        <v>0.1</v>
      </c>
      <c r="U5449" s="78">
        <f t="shared" si="425"/>
        <v>0</v>
      </c>
      <c r="V5449" s="13">
        <v>0.85000000000000009</v>
      </c>
      <c r="W5449" s="78">
        <f t="shared" si="427"/>
        <v>0</v>
      </c>
      <c r="X5449" s="1">
        <f>VLOOKUP(E5449,'渗透率、续签率'!AG:AJ,4,0)</f>
        <v>8942.5</v>
      </c>
      <c r="Y5449" s="1">
        <f t="shared" si="428"/>
        <v>0</v>
      </c>
      <c r="Z5449">
        <v>0</v>
      </c>
      <c r="AA5449" s="89">
        <f t="shared" si="429"/>
        <v>0</v>
      </c>
      <c r="AH5449" s="37"/>
      <c r="AI5449" s="37"/>
      <c r="AJ5449" s="1"/>
      <c r="AK5449" s="37"/>
    </row>
    <row r="5450" spans="1:37" hidden="1">
      <c r="A5450" t="s">
        <v>64</v>
      </c>
      <c r="B5450" t="s">
        <v>2</v>
      </c>
      <c r="C5450" t="s">
        <v>4</v>
      </c>
      <c r="D5450" t="s">
        <v>116</v>
      </c>
      <c r="E5450" t="s">
        <v>529</v>
      </c>
      <c r="F5450" t="str">
        <f t="shared" si="426"/>
        <v>自贡市学历提升</v>
      </c>
      <c r="G5450" t="s">
        <v>77</v>
      </c>
      <c r="H5450" t="s">
        <v>383</v>
      </c>
      <c r="I5450" t="s">
        <v>70</v>
      </c>
      <c r="J5450">
        <v>27</v>
      </c>
      <c r="K5450">
        <v>0</v>
      </c>
      <c r="L5450" s="13">
        <f>VLOOKUP(C5450,'渗透率、续签率'!B:C,2,0)</f>
        <v>0.54</v>
      </c>
      <c r="M5450" s="6">
        <v>0</v>
      </c>
      <c r="N5450">
        <v>5</v>
      </c>
      <c r="O5450">
        <v>0</v>
      </c>
      <c r="P5450" s="6">
        <v>0</v>
      </c>
      <c r="Q5450" s="13">
        <v>0</v>
      </c>
      <c r="R5450" s="13">
        <v>0</v>
      </c>
      <c r="S5450" s="31">
        <v>89</v>
      </c>
      <c r="T5450" s="6">
        <f>VLOOKUP(E5450,'参数设置&amp;汇总'!S:U,3,0)</f>
        <v>0.1</v>
      </c>
      <c r="U5450" s="78">
        <f t="shared" si="425"/>
        <v>0.5</v>
      </c>
      <c r="V5450" s="13">
        <v>0.85000000000000009</v>
      </c>
      <c r="W5450" s="78">
        <f t="shared" si="427"/>
        <v>0.58823529411764697</v>
      </c>
      <c r="X5450" s="1">
        <f>VLOOKUP(E5450,'渗透率、续签率'!AG:AJ,4,0)</f>
        <v>8942.5</v>
      </c>
      <c r="Y5450" s="1">
        <f t="shared" si="428"/>
        <v>5260.2941176470576</v>
      </c>
      <c r="Z5450">
        <v>0</v>
      </c>
      <c r="AA5450" s="89">
        <f t="shared" si="429"/>
        <v>44712.5</v>
      </c>
      <c r="AH5450" s="37"/>
      <c r="AI5450" s="37"/>
      <c r="AK5450" s="37"/>
    </row>
    <row r="5451" spans="1:37" hidden="1">
      <c r="A5451" t="s">
        <v>64</v>
      </c>
      <c r="B5451" t="s">
        <v>2</v>
      </c>
      <c r="C5451" t="s">
        <v>4</v>
      </c>
      <c r="D5451" t="s">
        <v>116</v>
      </c>
      <c r="E5451" t="s">
        <v>529</v>
      </c>
      <c r="F5451" t="str">
        <f t="shared" si="426"/>
        <v>舟山市学历提升</v>
      </c>
      <c r="G5451" t="s">
        <v>79</v>
      </c>
      <c r="H5451" t="s">
        <v>384</v>
      </c>
      <c r="I5451" t="s">
        <v>68</v>
      </c>
      <c r="J5451">
        <v>15</v>
      </c>
      <c r="K5451">
        <v>1</v>
      </c>
      <c r="L5451" s="13">
        <f>VLOOKUP(C5451,'渗透率、续签率'!B:C,2,0)</f>
        <v>0.54</v>
      </c>
      <c r="M5451" s="6">
        <v>7.0000000000000007E-2</v>
      </c>
      <c r="N5451">
        <v>1</v>
      </c>
      <c r="O5451">
        <v>1</v>
      </c>
      <c r="P5451" s="6">
        <v>1</v>
      </c>
      <c r="Q5451" s="13">
        <v>0.60799999999999998</v>
      </c>
      <c r="R5451" s="13">
        <v>0</v>
      </c>
      <c r="S5451" s="31">
        <v>54</v>
      </c>
      <c r="T5451" s="6">
        <f>VLOOKUP(E5451,'参数设置&amp;汇总'!S:U,3,0)</f>
        <v>0.1</v>
      </c>
      <c r="U5451" s="78">
        <f t="shared" si="425"/>
        <v>1</v>
      </c>
      <c r="V5451" s="13">
        <v>0.85000000000000009</v>
      </c>
      <c r="W5451" s="78">
        <f t="shared" si="427"/>
        <v>0.54117647058823515</v>
      </c>
      <c r="X5451" s="1">
        <f>VLOOKUP(E5451,'渗透率、续签率'!AG:AJ,4,0)</f>
        <v>8942.5</v>
      </c>
      <c r="Y5451" s="1">
        <f t="shared" si="428"/>
        <v>4839.4705882352928</v>
      </c>
      <c r="Z5451">
        <v>1</v>
      </c>
      <c r="AA5451" s="89">
        <f t="shared" si="429"/>
        <v>8942.5</v>
      </c>
      <c r="AH5451" s="37"/>
      <c r="AI5451" s="37"/>
      <c r="AK5451" s="37"/>
    </row>
    <row r="5452" spans="1:37" hidden="1">
      <c r="A5452" t="s">
        <v>64</v>
      </c>
      <c r="B5452" t="s">
        <v>2</v>
      </c>
      <c r="C5452" t="s">
        <v>4</v>
      </c>
      <c r="D5452" t="s">
        <v>116</v>
      </c>
      <c r="E5452" t="s">
        <v>529</v>
      </c>
      <c r="F5452" t="str">
        <f t="shared" si="426"/>
        <v>芜湖市学历提升</v>
      </c>
      <c r="G5452" t="s">
        <v>94</v>
      </c>
      <c r="H5452" t="s">
        <v>385</v>
      </c>
      <c r="I5452" t="s">
        <v>68</v>
      </c>
      <c r="J5452">
        <v>149</v>
      </c>
      <c r="K5452">
        <v>3</v>
      </c>
      <c r="L5452" s="13">
        <f>VLOOKUP(C5452,'渗透率、续签率'!B:C,2,0)</f>
        <v>0.54</v>
      </c>
      <c r="M5452" s="6">
        <v>0.02</v>
      </c>
      <c r="N5452">
        <v>26</v>
      </c>
      <c r="O5452">
        <v>3</v>
      </c>
      <c r="P5452" s="6">
        <v>0.12</v>
      </c>
      <c r="Q5452" s="13">
        <v>0.10299999999999999</v>
      </c>
      <c r="R5452" s="13">
        <v>6.7000000000000004E-2</v>
      </c>
      <c r="S5452" s="31">
        <v>561</v>
      </c>
      <c r="T5452" s="6">
        <f>VLOOKUP(E5452,'参数设置&amp;汇总'!S:U,3,0)</f>
        <v>0.1</v>
      </c>
      <c r="U5452" s="78">
        <f t="shared" si="425"/>
        <v>3</v>
      </c>
      <c r="V5452" s="13">
        <v>0.85000000000000009</v>
      </c>
      <c r="W5452" s="78">
        <f t="shared" si="427"/>
        <v>1.6235294117647057</v>
      </c>
      <c r="X5452" s="1">
        <f>VLOOKUP(E5452,'渗透率、续签率'!AG:AJ,4,0)</f>
        <v>8942.5</v>
      </c>
      <c r="Y5452" s="1">
        <f t="shared" si="428"/>
        <v>14518.411764705881</v>
      </c>
      <c r="Z5452">
        <v>4</v>
      </c>
      <c r="AA5452" s="89">
        <f t="shared" si="429"/>
        <v>232505</v>
      </c>
      <c r="AH5452" s="37"/>
      <c r="AI5452" s="37"/>
      <c r="AK5452" s="37"/>
    </row>
    <row r="5453" spans="1:37" hidden="1">
      <c r="A5453" t="s">
        <v>64</v>
      </c>
      <c r="B5453" t="s">
        <v>2</v>
      </c>
      <c r="C5453" t="s">
        <v>4</v>
      </c>
      <c r="D5453" t="s">
        <v>116</v>
      </c>
      <c r="E5453" t="s">
        <v>529</v>
      </c>
      <c r="F5453" t="str">
        <f t="shared" si="426"/>
        <v>茂名市学历提升</v>
      </c>
      <c r="G5453" t="s">
        <v>75</v>
      </c>
      <c r="H5453" t="s">
        <v>386</v>
      </c>
      <c r="I5453" t="s">
        <v>68</v>
      </c>
      <c r="J5453">
        <v>93</v>
      </c>
      <c r="K5453">
        <v>0</v>
      </c>
      <c r="L5453" s="13">
        <f>VLOOKUP(C5453,'渗透率、续签率'!B:C,2,0)</f>
        <v>0.54</v>
      </c>
      <c r="M5453" s="6">
        <v>0</v>
      </c>
      <c r="N5453">
        <v>2</v>
      </c>
      <c r="O5453">
        <v>0</v>
      </c>
      <c r="P5453" s="6">
        <v>0</v>
      </c>
      <c r="Q5453" s="13">
        <v>0</v>
      </c>
      <c r="R5453" s="13">
        <v>0</v>
      </c>
      <c r="S5453" s="31">
        <v>145</v>
      </c>
      <c r="T5453" s="6">
        <f>VLOOKUP(E5453,'参数设置&amp;汇总'!S:U,3,0)</f>
        <v>0.1</v>
      </c>
      <c r="U5453" s="78">
        <f t="shared" si="425"/>
        <v>0.2</v>
      </c>
      <c r="V5453" s="13">
        <v>0.85000000000000009</v>
      </c>
      <c r="W5453" s="78">
        <f t="shared" si="427"/>
        <v>0.23529411764705882</v>
      </c>
      <c r="X5453" s="1">
        <f>VLOOKUP(E5453,'渗透率、续签率'!AG:AJ,4,0)</f>
        <v>8942.5</v>
      </c>
      <c r="Y5453" s="1">
        <f t="shared" si="428"/>
        <v>2104.1176470588234</v>
      </c>
      <c r="Z5453">
        <v>2</v>
      </c>
      <c r="AA5453" s="89">
        <f t="shared" si="429"/>
        <v>17885</v>
      </c>
      <c r="AH5453" s="37"/>
      <c r="AI5453" s="37"/>
      <c r="AK5453" s="37"/>
    </row>
    <row r="5454" spans="1:37" hidden="1">
      <c r="A5454" t="s">
        <v>64</v>
      </c>
      <c r="B5454" t="s">
        <v>2</v>
      </c>
      <c r="C5454" t="s">
        <v>4</v>
      </c>
      <c r="D5454" t="s">
        <v>116</v>
      </c>
      <c r="E5454" t="s">
        <v>529</v>
      </c>
      <c r="F5454" t="str">
        <f t="shared" si="426"/>
        <v>荆州市学历提升</v>
      </c>
      <c r="G5454" t="s">
        <v>81</v>
      </c>
      <c r="H5454" t="s">
        <v>387</v>
      </c>
      <c r="I5454" t="s">
        <v>68</v>
      </c>
      <c r="J5454">
        <v>67</v>
      </c>
      <c r="K5454">
        <v>3</v>
      </c>
      <c r="L5454" s="13">
        <f>VLOOKUP(C5454,'渗透率、续签率'!B:C,2,0)</f>
        <v>0.54</v>
      </c>
      <c r="M5454" s="6">
        <v>0.04</v>
      </c>
      <c r="N5454">
        <v>11</v>
      </c>
      <c r="O5454">
        <v>3</v>
      </c>
      <c r="P5454" s="6">
        <v>0.27</v>
      </c>
      <c r="Q5454" s="13">
        <v>0.13400000000000001</v>
      </c>
      <c r="R5454" s="13">
        <v>0</v>
      </c>
      <c r="S5454" s="31">
        <v>209</v>
      </c>
      <c r="T5454" s="6">
        <f>VLOOKUP(E5454,'参数设置&amp;汇总'!S:U,3,0)</f>
        <v>0.1</v>
      </c>
      <c r="U5454" s="78">
        <f t="shared" si="425"/>
        <v>3</v>
      </c>
      <c r="V5454" s="13">
        <v>0.85000000000000009</v>
      </c>
      <c r="W5454" s="78">
        <f t="shared" si="427"/>
        <v>1.6235294117647057</v>
      </c>
      <c r="X5454" s="1">
        <f>VLOOKUP(E5454,'渗透率、续签率'!AG:AJ,4,0)</f>
        <v>8942.5</v>
      </c>
      <c r="Y5454" s="1">
        <f t="shared" si="428"/>
        <v>14518.411764705881</v>
      </c>
      <c r="Z5454">
        <v>0</v>
      </c>
      <c r="AA5454" s="89">
        <f t="shared" si="429"/>
        <v>98367.5</v>
      </c>
      <c r="AH5454" s="37"/>
      <c r="AI5454" s="37"/>
      <c r="AJ5454" s="1"/>
      <c r="AK5454" s="37"/>
    </row>
    <row r="5455" spans="1:37" hidden="1">
      <c r="A5455" t="s">
        <v>64</v>
      </c>
      <c r="B5455" t="s">
        <v>2</v>
      </c>
      <c r="C5455" t="s">
        <v>4</v>
      </c>
      <c r="D5455" t="s">
        <v>116</v>
      </c>
      <c r="E5455" t="s">
        <v>529</v>
      </c>
      <c r="F5455" t="str">
        <f t="shared" si="426"/>
        <v>荆门市学历提升</v>
      </c>
      <c r="G5455" t="s">
        <v>81</v>
      </c>
      <c r="H5455" t="s">
        <v>388</v>
      </c>
      <c r="I5455" t="s">
        <v>68</v>
      </c>
      <c r="J5455">
        <v>45</v>
      </c>
      <c r="K5455">
        <v>0</v>
      </c>
      <c r="L5455" s="13">
        <f>VLOOKUP(C5455,'渗透率、续签率'!B:C,2,0)</f>
        <v>0.54</v>
      </c>
      <c r="M5455" s="6">
        <v>0</v>
      </c>
      <c r="N5455">
        <v>4</v>
      </c>
      <c r="O5455">
        <v>0</v>
      </c>
      <c r="P5455" s="6">
        <v>0</v>
      </c>
      <c r="Q5455" s="13">
        <v>0</v>
      </c>
      <c r="R5455" s="13">
        <v>0</v>
      </c>
      <c r="S5455" s="31">
        <v>102</v>
      </c>
      <c r="T5455" s="6">
        <f>VLOOKUP(E5455,'参数设置&amp;汇总'!S:U,3,0)</f>
        <v>0.1</v>
      </c>
      <c r="U5455" s="78">
        <f t="shared" si="425"/>
        <v>0.4</v>
      </c>
      <c r="V5455" s="13">
        <v>0.85000000000000009</v>
      </c>
      <c r="W5455" s="78">
        <f t="shared" si="427"/>
        <v>0.47058823529411764</v>
      </c>
      <c r="X5455" s="1">
        <f>VLOOKUP(E5455,'渗透率、续签率'!AG:AJ,4,0)</f>
        <v>8942.5</v>
      </c>
      <c r="Y5455" s="1">
        <f t="shared" si="428"/>
        <v>4208.2352941176468</v>
      </c>
      <c r="Z5455">
        <v>0</v>
      </c>
      <c r="AA5455" s="89">
        <f t="shared" si="429"/>
        <v>35770</v>
      </c>
      <c r="AH5455" s="37"/>
      <c r="AI5455" s="37"/>
      <c r="AK5455" s="37"/>
    </row>
    <row r="5456" spans="1:37" hidden="1">
      <c r="A5456" t="s">
        <v>64</v>
      </c>
      <c r="B5456" t="s">
        <v>2</v>
      </c>
      <c r="C5456" t="s">
        <v>4</v>
      </c>
      <c r="D5456" t="s">
        <v>116</v>
      </c>
      <c r="E5456" t="s">
        <v>529</v>
      </c>
      <c r="F5456" t="str">
        <f t="shared" si="426"/>
        <v>莆田市学历提升</v>
      </c>
      <c r="G5456" t="s">
        <v>92</v>
      </c>
      <c r="H5456" t="s">
        <v>389</v>
      </c>
      <c r="I5456" t="s">
        <v>68</v>
      </c>
      <c r="J5456">
        <v>64</v>
      </c>
      <c r="K5456">
        <v>1</v>
      </c>
      <c r="L5456" s="13">
        <f>VLOOKUP(C5456,'渗透率、续签率'!B:C,2,0)</f>
        <v>0.54</v>
      </c>
      <c r="M5456" s="6">
        <v>0.02</v>
      </c>
      <c r="N5456">
        <v>14</v>
      </c>
      <c r="O5456">
        <v>1</v>
      </c>
      <c r="P5456" s="6">
        <v>7.0000000000000007E-2</v>
      </c>
      <c r="Q5456" s="13">
        <v>5.1999999999999998E-2</v>
      </c>
      <c r="R5456" s="13">
        <v>0</v>
      </c>
      <c r="S5456" s="31">
        <v>186</v>
      </c>
      <c r="T5456" s="6">
        <f>VLOOKUP(E5456,'参数设置&amp;汇总'!S:U,3,0)</f>
        <v>0.1</v>
      </c>
      <c r="U5456" s="78">
        <f t="shared" si="425"/>
        <v>1.4000000000000001</v>
      </c>
      <c r="V5456" s="13">
        <v>0.85000000000000009</v>
      </c>
      <c r="W5456" s="78">
        <f t="shared" si="427"/>
        <v>1.0117647058823529</v>
      </c>
      <c r="X5456" s="1">
        <f>VLOOKUP(E5456,'渗透率、续签率'!AG:AJ,4,0)</f>
        <v>8942.5</v>
      </c>
      <c r="Y5456" s="1">
        <f t="shared" si="428"/>
        <v>9047.7058823529405</v>
      </c>
      <c r="Z5456">
        <v>4</v>
      </c>
      <c r="AA5456" s="89">
        <f t="shared" si="429"/>
        <v>125195</v>
      </c>
      <c r="AH5456" s="37"/>
      <c r="AI5456" s="37"/>
      <c r="AK5456" s="37"/>
    </row>
    <row r="5457" spans="1:37" hidden="1">
      <c r="A5457" t="s">
        <v>64</v>
      </c>
      <c r="B5457" t="s">
        <v>2</v>
      </c>
      <c r="C5457" t="s">
        <v>4</v>
      </c>
      <c r="D5457" t="s">
        <v>116</v>
      </c>
      <c r="E5457" t="s">
        <v>529</v>
      </c>
      <c r="F5457" t="str">
        <f t="shared" si="426"/>
        <v>菏泽市学历提升</v>
      </c>
      <c r="G5457" t="s">
        <v>103</v>
      </c>
      <c r="H5457" t="s">
        <v>390</v>
      </c>
      <c r="I5457" t="s">
        <v>70</v>
      </c>
      <c r="J5457">
        <v>426</v>
      </c>
      <c r="K5457">
        <v>2</v>
      </c>
      <c r="L5457" s="13">
        <f>VLOOKUP(C5457,'渗透率、续签率'!B:C,2,0)</f>
        <v>0.54</v>
      </c>
      <c r="M5457" s="6">
        <v>0</v>
      </c>
      <c r="N5457">
        <v>36</v>
      </c>
      <c r="O5457">
        <v>2</v>
      </c>
      <c r="P5457" s="6">
        <v>0.06</v>
      </c>
      <c r="Q5457" s="13">
        <v>3.6999999999999998E-2</v>
      </c>
      <c r="R5457" s="13">
        <v>0</v>
      </c>
      <c r="S5457" s="31">
        <v>1008</v>
      </c>
      <c r="T5457" s="6">
        <f>VLOOKUP(E5457,'参数设置&amp;汇总'!S:U,3,0)</f>
        <v>0.1</v>
      </c>
      <c r="U5457" s="78">
        <f t="shared" si="425"/>
        <v>3.6</v>
      </c>
      <c r="V5457" s="13">
        <v>0.85000000000000009</v>
      </c>
      <c r="W5457" s="78">
        <f t="shared" si="427"/>
        <v>2.9647058823529409</v>
      </c>
      <c r="X5457" s="1">
        <f>VLOOKUP(E5457,'渗透率、续签率'!AG:AJ,4,0)</f>
        <v>8942.5</v>
      </c>
      <c r="Y5457" s="1">
        <f t="shared" si="428"/>
        <v>26511.882352941175</v>
      </c>
      <c r="Z5457">
        <v>2</v>
      </c>
      <c r="AA5457" s="89">
        <f t="shared" si="429"/>
        <v>321930</v>
      </c>
      <c r="AH5457" s="37"/>
      <c r="AI5457" s="37"/>
      <c r="AJ5457" s="1"/>
      <c r="AK5457" s="37"/>
    </row>
    <row r="5458" spans="1:37" hidden="1">
      <c r="A5458" t="s">
        <v>64</v>
      </c>
      <c r="B5458" t="s">
        <v>2</v>
      </c>
      <c r="C5458" t="s">
        <v>4</v>
      </c>
      <c r="D5458" t="s">
        <v>116</v>
      </c>
      <c r="E5458" t="s">
        <v>529</v>
      </c>
      <c r="F5458" t="str">
        <f t="shared" si="426"/>
        <v>萍乡市学历提升</v>
      </c>
      <c r="G5458" t="s">
        <v>90</v>
      </c>
      <c r="H5458" t="s">
        <v>391</v>
      </c>
      <c r="I5458" t="s">
        <v>68</v>
      </c>
      <c r="J5458">
        <v>42</v>
      </c>
      <c r="K5458">
        <v>0</v>
      </c>
      <c r="L5458" s="13">
        <f>VLOOKUP(C5458,'渗透率、续签率'!B:C,2,0)</f>
        <v>0.54</v>
      </c>
      <c r="M5458" s="6">
        <v>0</v>
      </c>
      <c r="N5458">
        <v>1</v>
      </c>
      <c r="O5458">
        <v>0</v>
      </c>
      <c r="P5458" s="6">
        <v>0</v>
      </c>
      <c r="Q5458" s="13">
        <v>0</v>
      </c>
      <c r="R5458" s="13">
        <v>0</v>
      </c>
      <c r="S5458" s="31">
        <v>60</v>
      </c>
      <c r="T5458" s="6">
        <f>VLOOKUP(E5458,'参数设置&amp;汇总'!S:U,3,0)</f>
        <v>0.1</v>
      </c>
      <c r="U5458" s="78">
        <f t="shared" si="425"/>
        <v>0.1</v>
      </c>
      <c r="V5458" s="13">
        <v>0.85000000000000009</v>
      </c>
      <c r="W5458" s="78">
        <f t="shared" si="427"/>
        <v>0.11764705882352941</v>
      </c>
      <c r="X5458" s="1">
        <f>VLOOKUP(E5458,'渗透率、续签率'!AG:AJ,4,0)</f>
        <v>8942.5</v>
      </c>
      <c r="Y5458" s="1">
        <f t="shared" si="428"/>
        <v>1052.0588235294117</v>
      </c>
      <c r="Z5458">
        <v>0</v>
      </c>
      <c r="AA5458" s="89">
        <f t="shared" si="429"/>
        <v>8942.5</v>
      </c>
      <c r="AH5458" s="37"/>
      <c r="AI5458" s="37"/>
      <c r="AK5458" s="37"/>
    </row>
    <row r="5459" spans="1:37" hidden="1">
      <c r="A5459" t="s">
        <v>64</v>
      </c>
      <c r="B5459" t="s">
        <v>2</v>
      </c>
      <c r="C5459" t="s">
        <v>4</v>
      </c>
      <c r="D5459" t="s">
        <v>116</v>
      </c>
      <c r="E5459" t="s">
        <v>529</v>
      </c>
      <c r="F5459" t="str">
        <f t="shared" si="426"/>
        <v>营口市学历提升</v>
      </c>
      <c r="G5459" t="s">
        <v>101</v>
      </c>
      <c r="H5459" t="s">
        <v>392</v>
      </c>
      <c r="I5459" t="s">
        <v>70</v>
      </c>
      <c r="J5459">
        <v>139</v>
      </c>
      <c r="K5459">
        <v>0</v>
      </c>
      <c r="L5459" s="13">
        <f>VLOOKUP(C5459,'渗透率、续签率'!B:C,2,0)</f>
        <v>0.54</v>
      </c>
      <c r="M5459" s="6">
        <v>0</v>
      </c>
      <c r="N5459">
        <v>6</v>
      </c>
      <c r="O5459">
        <v>0</v>
      </c>
      <c r="P5459" s="6">
        <v>0</v>
      </c>
      <c r="Q5459" s="13">
        <v>0</v>
      </c>
      <c r="R5459" s="13">
        <v>0</v>
      </c>
      <c r="S5459" s="31">
        <v>290</v>
      </c>
      <c r="T5459" s="6">
        <f>VLOOKUP(E5459,'参数设置&amp;汇总'!S:U,3,0)</f>
        <v>0.1</v>
      </c>
      <c r="U5459" s="78">
        <f t="shared" si="425"/>
        <v>0.60000000000000009</v>
      </c>
      <c r="V5459" s="13">
        <v>0.85000000000000009</v>
      </c>
      <c r="W5459" s="78">
        <f t="shared" si="427"/>
        <v>0.70588235294117652</v>
      </c>
      <c r="X5459" s="1">
        <f>VLOOKUP(E5459,'渗透率、续签率'!AG:AJ,4,0)</f>
        <v>8942.5</v>
      </c>
      <c r="Y5459" s="1">
        <f t="shared" si="428"/>
        <v>6312.3529411764712</v>
      </c>
      <c r="Z5459">
        <v>0</v>
      </c>
      <c r="AA5459" s="89">
        <f t="shared" si="429"/>
        <v>53655</v>
      </c>
      <c r="AH5459" s="37"/>
      <c r="AI5459" s="37"/>
      <c r="AK5459" s="37"/>
    </row>
    <row r="5460" spans="1:37" hidden="1">
      <c r="A5460" t="s">
        <v>64</v>
      </c>
      <c r="B5460" t="s">
        <v>2</v>
      </c>
      <c r="C5460" t="s">
        <v>4</v>
      </c>
      <c r="D5460" t="s">
        <v>116</v>
      </c>
      <c r="E5460" t="s">
        <v>529</v>
      </c>
      <c r="F5460" t="str">
        <f t="shared" si="426"/>
        <v>葫芦岛市学历提升</v>
      </c>
      <c r="G5460" t="s">
        <v>101</v>
      </c>
      <c r="H5460" t="s">
        <v>393</v>
      </c>
      <c r="I5460" t="s">
        <v>70</v>
      </c>
      <c r="J5460">
        <v>175</v>
      </c>
      <c r="K5460">
        <v>0</v>
      </c>
      <c r="L5460" s="13">
        <f>VLOOKUP(C5460,'渗透率、续签率'!B:C,2,0)</f>
        <v>0.54</v>
      </c>
      <c r="M5460" s="6">
        <v>0</v>
      </c>
      <c r="N5460">
        <v>24</v>
      </c>
      <c r="O5460">
        <v>0</v>
      </c>
      <c r="P5460" s="6">
        <v>0</v>
      </c>
      <c r="Q5460" s="13">
        <v>0</v>
      </c>
      <c r="R5460" s="13">
        <v>0</v>
      </c>
      <c r="S5460" s="31">
        <v>446</v>
      </c>
      <c r="T5460" s="6">
        <f>VLOOKUP(E5460,'参数设置&amp;汇总'!S:U,3,0)</f>
        <v>0.1</v>
      </c>
      <c r="U5460" s="78">
        <f t="shared" si="425"/>
        <v>2.4000000000000004</v>
      </c>
      <c r="V5460" s="13">
        <v>0.85000000000000009</v>
      </c>
      <c r="W5460" s="78">
        <f t="shared" si="427"/>
        <v>2.8235294117647061</v>
      </c>
      <c r="X5460" s="1">
        <f>VLOOKUP(E5460,'渗透率、续签率'!AG:AJ,4,0)</f>
        <v>8942.5</v>
      </c>
      <c r="Y5460" s="1">
        <f t="shared" si="428"/>
        <v>25249.411764705885</v>
      </c>
      <c r="Z5460">
        <v>11</v>
      </c>
      <c r="AA5460" s="89">
        <f t="shared" si="429"/>
        <v>214620</v>
      </c>
      <c r="AH5460" s="37"/>
      <c r="AI5460" s="37"/>
      <c r="AJ5460" s="1"/>
      <c r="AK5460" s="37"/>
    </row>
    <row r="5461" spans="1:37" hidden="1">
      <c r="A5461" t="s">
        <v>64</v>
      </c>
      <c r="B5461" t="s">
        <v>2</v>
      </c>
      <c r="C5461" t="s">
        <v>4</v>
      </c>
      <c r="D5461" t="s">
        <v>116</v>
      </c>
      <c r="E5461" t="s">
        <v>529</v>
      </c>
      <c r="F5461" t="str">
        <f t="shared" si="426"/>
        <v>蚌埠市学历提升</v>
      </c>
      <c r="G5461" t="s">
        <v>94</v>
      </c>
      <c r="H5461" t="s">
        <v>394</v>
      </c>
      <c r="I5461" t="s">
        <v>68</v>
      </c>
      <c r="J5461">
        <v>91</v>
      </c>
      <c r="K5461">
        <v>0</v>
      </c>
      <c r="L5461" s="13">
        <f>VLOOKUP(C5461,'渗透率、续签率'!B:C,2,0)</f>
        <v>0.54</v>
      </c>
      <c r="M5461" s="6">
        <v>0</v>
      </c>
      <c r="N5461">
        <v>11</v>
      </c>
      <c r="O5461">
        <v>0</v>
      </c>
      <c r="P5461" s="6">
        <v>0</v>
      </c>
      <c r="Q5461" s="13">
        <v>0</v>
      </c>
      <c r="R5461" s="13">
        <v>0</v>
      </c>
      <c r="S5461" s="31">
        <v>285</v>
      </c>
      <c r="T5461" s="6">
        <f>VLOOKUP(E5461,'参数设置&amp;汇总'!S:U,3,0)</f>
        <v>0.1</v>
      </c>
      <c r="U5461" s="78">
        <f t="shared" si="425"/>
        <v>1.1000000000000001</v>
      </c>
      <c r="V5461" s="13">
        <v>0.85000000000000009</v>
      </c>
      <c r="W5461" s="78">
        <f t="shared" si="427"/>
        <v>1.2941176470588236</v>
      </c>
      <c r="X5461" s="1">
        <f>VLOOKUP(E5461,'渗透率、续签率'!AG:AJ,4,0)</f>
        <v>8942.5</v>
      </c>
      <c r="Y5461" s="1">
        <f t="shared" si="428"/>
        <v>11572.64705882353</v>
      </c>
      <c r="Z5461">
        <v>8</v>
      </c>
      <c r="AA5461" s="89">
        <f t="shared" si="429"/>
        <v>98367.5</v>
      </c>
      <c r="AH5461" s="37"/>
      <c r="AI5461" s="37"/>
      <c r="AK5461" s="37"/>
    </row>
    <row r="5462" spans="1:37" hidden="1">
      <c r="A5462" t="s">
        <v>64</v>
      </c>
      <c r="B5462" t="s">
        <v>2</v>
      </c>
      <c r="C5462" t="s">
        <v>4</v>
      </c>
      <c r="D5462" t="s">
        <v>116</v>
      </c>
      <c r="E5462" t="s">
        <v>529</v>
      </c>
      <c r="F5462" t="str">
        <f t="shared" si="426"/>
        <v>衡水市学历提升</v>
      </c>
      <c r="G5462" t="s">
        <v>159</v>
      </c>
      <c r="H5462" t="s">
        <v>395</v>
      </c>
      <c r="I5462" t="s">
        <v>70</v>
      </c>
      <c r="J5462">
        <v>203</v>
      </c>
      <c r="K5462">
        <v>0</v>
      </c>
      <c r="L5462" s="13">
        <f>VLOOKUP(C5462,'渗透率、续签率'!B:C,2,0)</f>
        <v>0.54</v>
      </c>
      <c r="M5462" s="6">
        <v>0</v>
      </c>
      <c r="N5462">
        <v>30</v>
      </c>
      <c r="O5462">
        <v>0</v>
      </c>
      <c r="P5462" s="6">
        <v>0</v>
      </c>
      <c r="Q5462" s="13">
        <v>0</v>
      </c>
      <c r="R5462" s="13">
        <v>0</v>
      </c>
      <c r="S5462" s="31">
        <v>652</v>
      </c>
      <c r="T5462" s="6">
        <f>VLOOKUP(E5462,'参数设置&amp;汇总'!S:U,3,0)</f>
        <v>0.1</v>
      </c>
      <c r="U5462" s="78">
        <f t="shared" si="425"/>
        <v>3</v>
      </c>
      <c r="V5462" s="13">
        <v>0.85000000000000009</v>
      </c>
      <c r="W5462" s="78">
        <f t="shared" si="427"/>
        <v>3.5294117647058818</v>
      </c>
      <c r="X5462" s="1">
        <f>VLOOKUP(E5462,'渗透率、续签率'!AG:AJ,4,0)</f>
        <v>8942.5</v>
      </c>
      <c r="Y5462" s="1">
        <f t="shared" si="428"/>
        <v>31561.76470588235</v>
      </c>
      <c r="Z5462">
        <v>0</v>
      </c>
      <c r="AA5462" s="89">
        <f t="shared" si="429"/>
        <v>268275</v>
      </c>
      <c r="AH5462" s="37"/>
      <c r="AI5462" s="37"/>
    </row>
    <row r="5463" spans="1:37" hidden="1">
      <c r="A5463" t="s">
        <v>64</v>
      </c>
      <c r="B5463" t="s">
        <v>2</v>
      </c>
      <c r="C5463" t="s">
        <v>4</v>
      </c>
      <c r="D5463" t="s">
        <v>116</v>
      </c>
      <c r="E5463" t="s">
        <v>529</v>
      </c>
      <c r="F5463" t="str">
        <f t="shared" si="426"/>
        <v>衡阳市学历提升</v>
      </c>
      <c r="G5463" t="s">
        <v>113</v>
      </c>
      <c r="H5463" t="s">
        <v>396</v>
      </c>
      <c r="I5463" t="s">
        <v>68</v>
      </c>
      <c r="J5463">
        <v>123</v>
      </c>
      <c r="K5463">
        <v>1</v>
      </c>
      <c r="L5463" s="13">
        <f>VLOOKUP(C5463,'渗透率、续签率'!B:C,2,0)</f>
        <v>0.54</v>
      </c>
      <c r="M5463" s="6">
        <v>0.01</v>
      </c>
      <c r="N5463">
        <v>24</v>
      </c>
      <c r="O5463">
        <v>1</v>
      </c>
      <c r="P5463" s="6">
        <v>0.04</v>
      </c>
      <c r="Q5463" s="13">
        <v>0.20399999999999999</v>
      </c>
      <c r="R5463" s="13">
        <v>0.17599999999999999</v>
      </c>
      <c r="S5463" s="31">
        <v>537</v>
      </c>
      <c r="T5463" s="6">
        <f>VLOOKUP(E5463,'参数设置&amp;汇总'!S:U,3,0)</f>
        <v>0.1</v>
      </c>
      <c r="U5463" s="78">
        <f t="shared" si="425"/>
        <v>2.4000000000000004</v>
      </c>
      <c r="V5463" s="13">
        <v>0.85000000000000009</v>
      </c>
      <c r="W5463" s="78">
        <f t="shared" si="427"/>
        <v>2.1882352941176473</v>
      </c>
      <c r="X5463" s="1">
        <f>VLOOKUP(E5463,'渗透率、续签率'!AG:AJ,4,0)</f>
        <v>8942.5</v>
      </c>
      <c r="Y5463" s="1">
        <f t="shared" si="428"/>
        <v>19568.294117647059</v>
      </c>
      <c r="Z5463">
        <v>0</v>
      </c>
      <c r="AA5463" s="89">
        <f t="shared" si="429"/>
        <v>214620</v>
      </c>
    </row>
    <row r="5464" spans="1:37" hidden="1">
      <c r="A5464" t="s">
        <v>64</v>
      </c>
      <c r="B5464" t="s">
        <v>2</v>
      </c>
      <c r="C5464" t="s">
        <v>4</v>
      </c>
      <c r="D5464" t="s">
        <v>116</v>
      </c>
      <c r="E5464" t="s">
        <v>529</v>
      </c>
      <c r="F5464" t="str">
        <f t="shared" si="426"/>
        <v>衢州市学历提升</v>
      </c>
      <c r="G5464" t="s">
        <v>79</v>
      </c>
      <c r="H5464" t="s">
        <v>397</v>
      </c>
      <c r="I5464" t="s">
        <v>68</v>
      </c>
      <c r="J5464">
        <v>32</v>
      </c>
      <c r="K5464">
        <v>2</v>
      </c>
      <c r="L5464" s="13">
        <f>VLOOKUP(C5464,'渗透率、续签率'!B:C,2,0)</f>
        <v>0.54</v>
      </c>
      <c r="M5464" s="6">
        <v>0.06</v>
      </c>
      <c r="N5464">
        <v>2</v>
      </c>
      <c r="O5464">
        <v>1</v>
      </c>
      <c r="P5464" s="6">
        <v>0.5</v>
      </c>
      <c r="Q5464" s="13">
        <v>0.19400000000000001</v>
      </c>
      <c r="R5464" s="13">
        <v>0.161</v>
      </c>
      <c r="S5464" s="31">
        <v>71</v>
      </c>
      <c r="T5464" s="6">
        <f>VLOOKUP(E5464,'参数设置&amp;汇总'!S:U,3,0)</f>
        <v>0.1</v>
      </c>
      <c r="U5464" s="78">
        <f t="shared" si="425"/>
        <v>1</v>
      </c>
      <c r="V5464" s="13">
        <v>0.85000000000000009</v>
      </c>
      <c r="W5464" s="78">
        <f t="shared" si="427"/>
        <v>0.54117647058823515</v>
      </c>
      <c r="X5464" s="1">
        <f>VLOOKUP(E5464,'渗透率、续签率'!AG:AJ,4,0)</f>
        <v>8942.5</v>
      </c>
      <c r="Y5464" s="1">
        <f t="shared" si="428"/>
        <v>4839.4705882352928</v>
      </c>
      <c r="Z5464">
        <v>0</v>
      </c>
      <c r="AA5464" s="89">
        <f t="shared" si="429"/>
        <v>17885</v>
      </c>
      <c r="AK5464" s="37"/>
    </row>
    <row r="5465" spans="1:37" hidden="1">
      <c r="A5465" t="s">
        <v>64</v>
      </c>
      <c r="B5465" t="s">
        <v>2</v>
      </c>
      <c r="C5465" t="s">
        <v>4</v>
      </c>
      <c r="D5465" t="s">
        <v>116</v>
      </c>
      <c r="E5465" t="s">
        <v>529</v>
      </c>
      <c r="F5465" t="str">
        <f t="shared" si="426"/>
        <v>襄阳市学历提升</v>
      </c>
      <c r="G5465" t="s">
        <v>81</v>
      </c>
      <c r="H5465" t="s">
        <v>398</v>
      </c>
      <c r="I5465" t="s">
        <v>68</v>
      </c>
      <c r="J5465">
        <v>94</v>
      </c>
      <c r="K5465">
        <v>0</v>
      </c>
      <c r="L5465" s="13">
        <f>VLOOKUP(C5465,'渗透率、续签率'!B:C,2,0)</f>
        <v>0.54</v>
      </c>
      <c r="M5465" s="6">
        <v>0</v>
      </c>
      <c r="N5465">
        <v>17</v>
      </c>
      <c r="O5465">
        <v>0</v>
      </c>
      <c r="P5465" s="6">
        <v>0</v>
      </c>
      <c r="Q5465" s="13">
        <v>9.4E-2</v>
      </c>
      <c r="R5465" s="13">
        <v>0</v>
      </c>
      <c r="S5465" s="31">
        <v>267</v>
      </c>
      <c r="T5465" s="6">
        <f>VLOOKUP(E5465,'参数设置&amp;汇总'!S:U,3,0)</f>
        <v>0.1</v>
      </c>
      <c r="U5465" s="78">
        <f t="shared" si="425"/>
        <v>1.7000000000000002</v>
      </c>
      <c r="V5465" s="13">
        <v>0.85000000000000009</v>
      </c>
      <c r="W5465" s="78">
        <f t="shared" si="427"/>
        <v>2</v>
      </c>
      <c r="X5465" s="1">
        <f>VLOOKUP(E5465,'渗透率、续签率'!AG:AJ,4,0)</f>
        <v>8942.5</v>
      </c>
      <c r="Y5465" s="1">
        <f t="shared" si="428"/>
        <v>17885</v>
      </c>
      <c r="Z5465">
        <v>0</v>
      </c>
      <c r="AA5465" s="89">
        <f t="shared" si="429"/>
        <v>152022.5</v>
      </c>
      <c r="AH5465" s="37"/>
      <c r="AI5465" s="37"/>
    </row>
    <row r="5466" spans="1:37" hidden="1">
      <c r="A5466" t="s">
        <v>64</v>
      </c>
      <c r="B5466" t="s">
        <v>2</v>
      </c>
      <c r="C5466" t="s">
        <v>4</v>
      </c>
      <c r="D5466" t="s">
        <v>116</v>
      </c>
      <c r="E5466" t="s">
        <v>529</v>
      </c>
      <c r="F5466" t="str">
        <f t="shared" si="426"/>
        <v>西双版纳傣族自治州学历提升</v>
      </c>
      <c r="G5466" t="s">
        <v>99</v>
      </c>
      <c r="H5466" t="s">
        <v>399</v>
      </c>
      <c r="I5466" t="s">
        <v>68</v>
      </c>
      <c r="J5466">
        <v>11</v>
      </c>
      <c r="K5466">
        <v>0</v>
      </c>
      <c r="L5466" s="13">
        <f>VLOOKUP(C5466,'渗透率、续签率'!B:C,2,0)</f>
        <v>0.54</v>
      </c>
      <c r="M5466" s="6">
        <v>0</v>
      </c>
      <c r="N5466">
        <v>0</v>
      </c>
      <c r="O5466">
        <v>0</v>
      </c>
      <c r="P5466" s="6">
        <v>0</v>
      </c>
      <c r="Q5466" s="13">
        <v>0</v>
      </c>
      <c r="R5466" s="13">
        <v>0</v>
      </c>
      <c r="S5466" s="31">
        <v>34</v>
      </c>
      <c r="T5466" s="6">
        <f>VLOOKUP(E5466,'参数设置&amp;汇总'!S:U,3,0)</f>
        <v>0.1</v>
      </c>
      <c r="U5466" s="78">
        <f t="shared" si="425"/>
        <v>0</v>
      </c>
      <c r="V5466" s="13">
        <v>0.85000000000000009</v>
      </c>
      <c r="W5466" s="78">
        <f t="shared" si="427"/>
        <v>0</v>
      </c>
      <c r="X5466" s="1">
        <f>VLOOKUP(E5466,'渗透率、续签率'!AG:AJ,4,0)</f>
        <v>8942.5</v>
      </c>
      <c r="Y5466" s="1">
        <f t="shared" si="428"/>
        <v>0</v>
      </c>
      <c r="Z5466">
        <v>0</v>
      </c>
      <c r="AA5466" s="89">
        <f t="shared" si="429"/>
        <v>0</v>
      </c>
      <c r="AK5466" s="37"/>
    </row>
    <row r="5467" spans="1:37" hidden="1">
      <c r="A5467" t="s">
        <v>64</v>
      </c>
      <c r="B5467" t="s">
        <v>2</v>
      </c>
      <c r="C5467" t="s">
        <v>4</v>
      </c>
      <c r="D5467" t="s">
        <v>116</v>
      </c>
      <c r="E5467" t="s">
        <v>529</v>
      </c>
      <c r="F5467" t="str">
        <f t="shared" si="426"/>
        <v>西宁市学历提升</v>
      </c>
      <c r="G5467" t="s">
        <v>297</v>
      </c>
      <c r="H5467" t="s">
        <v>400</v>
      </c>
      <c r="I5467" t="s">
        <v>70</v>
      </c>
      <c r="J5467">
        <v>83</v>
      </c>
      <c r="K5467">
        <v>0</v>
      </c>
      <c r="L5467" s="13">
        <f>VLOOKUP(C5467,'渗透率、续签率'!B:C,2,0)</f>
        <v>0.54</v>
      </c>
      <c r="M5467" s="6">
        <v>0</v>
      </c>
      <c r="N5467">
        <v>38</v>
      </c>
      <c r="O5467">
        <v>0</v>
      </c>
      <c r="P5467" s="6">
        <v>0</v>
      </c>
      <c r="Q5467" s="13">
        <v>0</v>
      </c>
      <c r="R5467" s="13">
        <v>0</v>
      </c>
      <c r="S5467" s="31">
        <v>561</v>
      </c>
      <c r="T5467" s="6">
        <f>VLOOKUP(E5467,'参数设置&amp;汇总'!S:U,3,0)</f>
        <v>0.1</v>
      </c>
      <c r="U5467" s="78">
        <f t="shared" si="425"/>
        <v>3.8000000000000003</v>
      </c>
      <c r="V5467" s="13">
        <v>0.85000000000000009</v>
      </c>
      <c r="W5467" s="78">
        <f t="shared" si="427"/>
        <v>4.4705882352941178</v>
      </c>
      <c r="X5467" s="1">
        <f>VLOOKUP(E5467,'渗透率、续签率'!AG:AJ,4,0)</f>
        <v>8942.5</v>
      </c>
      <c r="Y5467" s="1">
        <f t="shared" si="428"/>
        <v>39978.23529411765</v>
      </c>
      <c r="Z5467">
        <v>5</v>
      </c>
      <c r="AA5467" s="89">
        <f t="shared" si="429"/>
        <v>339815</v>
      </c>
      <c r="AH5467" s="37"/>
      <c r="AI5467" s="37"/>
      <c r="AK5467" s="37"/>
    </row>
    <row r="5468" spans="1:37" hidden="1">
      <c r="A5468" t="s">
        <v>64</v>
      </c>
      <c r="B5468" t="s">
        <v>2</v>
      </c>
      <c r="C5468" t="s">
        <v>4</v>
      </c>
      <c r="D5468" t="s">
        <v>116</v>
      </c>
      <c r="E5468" t="s">
        <v>529</v>
      </c>
      <c r="F5468" t="str">
        <f t="shared" si="426"/>
        <v>许昌市学历提升</v>
      </c>
      <c r="G5468" t="s">
        <v>110</v>
      </c>
      <c r="H5468" t="s">
        <v>401</v>
      </c>
      <c r="I5468" t="s">
        <v>70</v>
      </c>
      <c r="J5468">
        <v>222</v>
      </c>
      <c r="K5468">
        <v>0</v>
      </c>
      <c r="L5468" s="13">
        <f>VLOOKUP(C5468,'渗透率、续签率'!B:C,2,0)</f>
        <v>0.54</v>
      </c>
      <c r="M5468" s="6">
        <v>0</v>
      </c>
      <c r="N5468">
        <v>32</v>
      </c>
      <c r="O5468">
        <v>0</v>
      </c>
      <c r="P5468" s="6">
        <v>0</v>
      </c>
      <c r="Q5468" s="13">
        <v>0</v>
      </c>
      <c r="R5468" s="13">
        <v>0</v>
      </c>
      <c r="S5468" s="31">
        <v>679</v>
      </c>
      <c r="T5468" s="6">
        <f>VLOOKUP(E5468,'参数设置&amp;汇总'!S:U,3,0)</f>
        <v>0.1</v>
      </c>
      <c r="U5468" s="78">
        <f t="shared" si="425"/>
        <v>3.2</v>
      </c>
      <c r="V5468" s="13">
        <v>0.85000000000000009</v>
      </c>
      <c r="W5468" s="78">
        <f t="shared" si="427"/>
        <v>3.7647058823529411</v>
      </c>
      <c r="X5468" s="1">
        <f>VLOOKUP(E5468,'渗透率、续签率'!AG:AJ,4,0)</f>
        <v>8942.5</v>
      </c>
      <c r="Y5468" s="1">
        <f t="shared" si="428"/>
        <v>33665.882352941175</v>
      </c>
      <c r="Z5468">
        <v>2</v>
      </c>
      <c r="AA5468" s="89">
        <f t="shared" si="429"/>
        <v>286160</v>
      </c>
      <c r="AH5468" s="37"/>
      <c r="AI5468" s="37"/>
    </row>
    <row r="5469" spans="1:37" hidden="1">
      <c r="A5469" t="s">
        <v>64</v>
      </c>
      <c r="B5469" t="s">
        <v>2</v>
      </c>
      <c r="C5469" t="s">
        <v>4</v>
      </c>
      <c r="D5469" t="s">
        <v>116</v>
      </c>
      <c r="E5469" t="s">
        <v>529</v>
      </c>
      <c r="F5469" t="str">
        <f t="shared" si="426"/>
        <v>贵港市学历提升</v>
      </c>
      <c r="G5469" t="s">
        <v>88</v>
      </c>
      <c r="H5469" t="s">
        <v>402</v>
      </c>
      <c r="I5469" t="s">
        <v>68</v>
      </c>
      <c r="J5469">
        <v>60</v>
      </c>
      <c r="K5469">
        <v>0</v>
      </c>
      <c r="L5469" s="13">
        <f>VLOOKUP(C5469,'渗透率、续签率'!B:C,2,0)</f>
        <v>0.54</v>
      </c>
      <c r="M5469" s="6">
        <v>0</v>
      </c>
      <c r="N5469">
        <v>1</v>
      </c>
      <c r="O5469">
        <v>0</v>
      </c>
      <c r="P5469" s="6">
        <v>0</v>
      </c>
      <c r="Q5469" s="13">
        <v>0</v>
      </c>
      <c r="R5469" s="13">
        <v>0</v>
      </c>
      <c r="S5469" s="31">
        <v>82</v>
      </c>
      <c r="T5469" s="6">
        <f>VLOOKUP(E5469,'参数设置&amp;汇总'!S:U,3,0)</f>
        <v>0.1</v>
      </c>
      <c r="U5469" s="78">
        <f t="shared" si="425"/>
        <v>0.1</v>
      </c>
      <c r="V5469" s="13">
        <v>0.85000000000000009</v>
      </c>
      <c r="W5469" s="78">
        <f t="shared" si="427"/>
        <v>0.11764705882352941</v>
      </c>
      <c r="X5469" s="1">
        <f>VLOOKUP(E5469,'渗透率、续签率'!AG:AJ,4,0)</f>
        <v>8942.5</v>
      </c>
      <c r="Y5469" s="1">
        <f t="shared" si="428"/>
        <v>1052.0588235294117</v>
      </c>
      <c r="Z5469">
        <v>0</v>
      </c>
      <c r="AA5469" s="89">
        <f t="shared" si="429"/>
        <v>8942.5</v>
      </c>
      <c r="AK5469" s="37"/>
    </row>
    <row r="5470" spans="1:37" hidden="1">
      <c r="A5470" t="s">
        <v>64</v>
      </c>
      <c r="B5470" t="s">
        <v>2</v>
      </c>
      <c r="C5470" t="s">
        <v>4</v>
      </c>
      <c r="D5470" t="s">
        <v>116</v>
      </c>
      <c r="E5470" t="s">
        <v>529</v>
      </c>
      <c r="F5470" t="str">
        <f t="shared" si="426"/>
        <v>贵阳市学历提升</v>
      </c>
      <c r="G5470" t="s">
        <v>167</v>
      </c>
      <c r="H5470" t="s">
        <v>403</v>
      </c>
      <c r="I5470" t="s">
        <v>70</v>
      </c>
      <c r="J5470">
        <v>286</v>
      </c>
      <c r="K5470">
        <v>4</v>
      </c>
      <c r="L5470" s="13">
        <f>VLOOKUP(C5470,'渗透率、续签率'!B:C,2,0)</f>
        <v>0.54</v>
      </c>
      <c r="M5470" s="6">
        <v>0.01</v>
      </c>
      <c r="N5470">
        <v>74</v>
      </c>
      <c r="O5470">
        <v>4</v>
      </c>
      <c r="P5470" s="6">
        <v>0.05</v>
      </c>
      <c r="Q5470" s="13">
        <v>0.25600000000000001</v>
      </c>
      <c r="R5470" s="13">
        <v>0.183</v>
      </c>
      <c r="S5470" s="31">
        <v>1429</v>
      </c>
      <c r="T5470" s="6">
        <f>VLOOKUP(E5470,'参数设置&amp;汇总'!S:U,3,0)</f>
        <v>0.1</v>
      </c>
      <c r="U5470" s="78">
        <f t="shared" si="425"/>
        <v>7.4</v>
      </c>
      <c r="V5470" s="13">
        <v>0.85000000000000009</v>
      </c>
      <c r="W5470" s="78">
        <f t="shared" si="427"/>
        <v>6.1647058823529406</v>
      </c>
      <c r="X5470" s="1">
        <f>VLOOKUP(E5470,'渗透率、续签率'!AG:AJ,4,0)</f>
        <v>8942.5</v>
      </c>
      <c r="Y5470" s="1">
        <f t="shared" si="428"/>
        <v>55127.882352941175</v>
      </c>
      <c r="Z5470">
        <v>34</v>
      </c>
      <c r="AA5470" s="89">
        <f t="shared" si="429"/>
        <v>661745</v>
      </c>
      <c r="AH5470" s="37"/>
      <c r="AI5470" s="37"/>
      <c r="AK5470" s="37"/>
    </row>
    <row r="5471" spans="1:37" hidden="1">
      <c r="A5471" t="s">
        <v>64</v>
      </c>
      <c r="B5471" t="s">
        <v>2</v>
      </c>
      <c r="C5471" t="s">
        <v>4</v>
      </c>
      <c r="D5471" t="s">
        <v>116</v>
      </c>
      <c r="E5471" t="s">
        <v>529</v>
      </c>
      <c r="F5471" t="str">
        <f t="shared" si="426"/>
        <v>贺州市学历提升</v>
      </c>
      <c r="G5471" t="s">
        <v>88</v>
      </c>
      <c r="H5471" t="s">
        <v>404</v>
      </c>
      <c r="I5471" t="s">
        <v>68</v>
      </c>
      <c r="J5471">
        <v>20</v>
      </c>
      <c r="K5471">
        <v>0</v>
      </c>
      <c r="L5471" s="13">
        <f>VLOOKUP(C5471,'渗透率、续签率'!B:C,2,0)</f>
        <v>0.54</v>
      </c>
      <c r="M5471" s="6">
        <v>0</v>
      </c>
      <c r="N5471">
        <v>0</v>
      </c>
      <c r="O5471">
        <v>0</v>
      </c>
      <c r="P5471" s="6">
        <v>0</v>
      </c>
      <c r="Q5471" s="13">
        <v>0</v>
      </c>
      <c r="R5471" s="13">
        <v>0</v>
      </c>
      <c r="S5471" s="31">
        <v>19</v>
      </c>
      <c r="T5471" s="6">
        <f>VLOOKUP(E5471,'参数设置&amp;汇总'!S:U,3,0)</f>
        <v>0.1</v>
      </c>
      <c r="U5471" s="78">
        <f t="shared" si="425"/>
        <v>0</v>
      </c>
      <c r="V5471" s="13">
        <v>0.85000000000000009</v>
      </c>
      <c r="W5471" s="78">
        <f t="shared" si="427"/>
        <v>0</v>
      </c>
      <c r="X5471" s="1">
        <f>VLOOKUP(E5471,'渗透率、续签率'!AG:AJ,4,0)</f>
        <v>8942.5</v>
      </c>
      <c r="Y5471" s="1">
        <f t="shared" si="428"/>
        <v>0</v>
      </c>
      <c r="Z5471">
        <v>0</v>
      </c>
      <c r="AA5471" s="89">
        <f t="shared" si="429"/>
        <v>0</v>
      </c>
      <c r="AH5471" s="37"/>
      <c r="AI5471" s="37"/>
    </row>
    <row r="5472" spans="1:37" hidden="1">
      <c r="A5472" t="s">
        <v>64</v>
      </c>
      <c r="B5472" t="s">
        <v>2</v>
      </c>
      <c r="C5472" t="s">
        <v>4</v>
      </c>
      <c r="D5472" t="s">
        <v>116</v>
      </c>
      <c r="E5472" t="s">
        <v>529</v>
      </c>
      <c r="F5472" t="str">
        <f t="shared" si="426"/>
        <v>资阳市学历提升</v>
      </c>
      <c r="G5472" t="s">
        <v>77</v>
      </c>
      <c r="H5472" t="s">
        <v>405</v>
      </c>
      <c r="I5472" t="s">
        <v>70</v>
      </c>
      <c r="J5472">
        <v>27</v>
      </c>
      <c r="K5472">
        <v>0</v>
      </c>
      <c r="L5472" s="13">
        <f>VLOOKUP(C5472,'渗透率、续签率'!B:C,2,0)</f>
        <v>0.54</v>
      </c>
      <c r="M5472" s="6">
        <v>0</v>
      </c>
      <c r="N5472">
        <v>0</v>
      </c>
      <c r="O5472">
        <v>0</v>
      </c>
      <c r="P5472" s="6">
        <v>0</v>
      </c>
      <c r="Q5472" s="13">
        <v>0</v>
      </c>
      <c r="R5472" s="13">
        <v>0</v>
      </c>
      <c r="S5472" s="31">
        <v>54</v>
      </c>
      <c r="T5472" s="6">
        <f>VLOOKUP(E5472,'参数设置&amp;汇总'!S:U,3,0)</f>
        <v>0.1</v>
      </c>
      <c r="U5472" s="78">
        <f t="shared" si="425"/>
        <v>0</v>
      </c>
      <c r="V5472" s="13">
        <v>0.85000000000000009</v>
      </c>
      <c r="W5472" s="78">
        <f t="shared" si="427"/>
        <v>0</v>
      </c>
      <c r="X5472" s="1">
        <f>VLOOKUP(E5472,'渗透率、续签率'!AG:AJ,4,0)</f>
        <v>8942.5</v>
      </c>
      <c r="Y5472" s="1">
        <f t="shared" si="428"/>
        <v>0</v>
      </c>
      <c r="Z5472">
        <v>0</v>
      </c>
      <c r="AA5472" s="89">
        <f t="shared" si="429"/>
        <v>0</v>
      </c>
    </row>
    <row r="5473" spans="1:37" hidden="1">
      <c r="A5473" t="s">
        <v>64</v>
      </c>
      <c r="B5473" t="s">
        <v>2</v>
      </c>
      <c r="C5473" t="s">
        <v>4</v>
      </c>
      <c r="D5473" t="s">
        <v>116</v>
      </c>
      <c r="E5473" t="s">
        <v>529</v>
      </c>
      <c r="F5473" t="str">
        <f t="shared" si="426"/>
        <v>赣州市学历提升</v>
      </c>
      <c r="G5473" t="s">
        <v>90</v>
      </c>
      <c r="H5473" t="s">
        <v>406</v>
      </c>
      <c r="I5473" t="s">
        <v>68</v>
      </c>
      <c r="J5473">
        <v>256</v>
      </c>
      <c r="K5473">
        <v>2</v>
      </c>
      <c r="L5473" s="13">
        <f>VLOOKUP(C5473,'渗透率、续签率'!B:C,2,0)</f>
        <v>0.54</v>
      </c>
      <c r="M5473" s="6">
        <v>0.01</v>
      </c>
      <c r="N5473">
        <v>50</v>
      </c>
      <c r="O5473">
        <v>2</v>
      </c>
      <c r="P5473" s="6">
        <v>0.04</v>
      </c>
      <c r="Q5473" s="13">
        <v>8.2000000000000003E-2</v>
      </c>
      <c r="R5473" s="13">
        <v>6.7000000000000004E-2</v>
      </c>
      <c r="S5473" s="31">
        <v>975</v>
      </c>
      <c r="T5473" s="6">
        <f>VLOOKUP(E5473,'参数设置&amp;汇总'!S:U,3,0)</f>
        <v>0.1</v>
      </c>
      <c r="U5473" s="78">
        <f t="shared" si="425"/>
        <v>5</v>
      </c>
      <c r="V5473" s="13">
        <v>0.85000000000000009</v>
      </c>
      <c r="W5473" s="78">
        <f t="shared" si="427"/>
        <v>4.6117647058823525</v>
      </c>
      <c r="X5473" s="1">
        <f>VLOOKUP(E5473,'渗透率、续签率'!AG:AJ,4,0)</f>
        <v>8942.5</v>
      </c>
      <c r="Y5473" s="1">
        <f t="shared" si="428"/>
        <v>41240.705882352937</v>
      </c>
      <c r="Z5473">
        <v>16</v>
      </c>
      <c r="AA5473" s="89">
        <f t="shared" si="429"/>
        <v>447125</v>
      </c>
    </row>
    <row r="5474" spans="1:37" hidden="1">
      <c r="A5474" t="s">
        <v>64</v>
      </c>
      <c r="B5474" t="s">
        <v>2</v>
      </c>
      <c r="C5474" t="s">
        <v>4</v>
      </c>
      <c r="D5474" t="s">
        <v>116</v>
      </c>
      <c r="E5474" t="s">
        <v>529</v>
      </c>
      <c r="F5474" t="str">
        <f t="shared" si="426"/>
        <v>赤峰市学历提升</v>
      </c>
      <c r="G5474" t="s">
        <v>142</v>
      </c>
      <c r="H5474" t="s">
        <v>407</v>
      </c>
      <c r="I5474" t="s">
        <v>70</v>
      </c>
      <c r="J5474">
        <v>274</v>
      </c>
      <c r="K5474">
        <v>1</v>
      </c>
      <c r="L5474" s="13">
        <f>VLOOKUP(C5474,'渗透率、续签率'!B:C,2,0)</f>
        <v>0.54</v>
      </c>
      <c r="M5474" s="6">
        <v>0</v>
      </c>
      <c r="N5474">
        <v>45</v>
      </c>
      <c r="O5474">
        <v>1</v>
      </c>
      <c r="P5474" s="6">
        <v>0.02</v>
      </c>
      <c r="Q5474" s="13">
        <v>0.08</v>
      </c>
      <c r="R5474" s="13">
        <v>0</v>
      </c>
      <c r="S5474" s="31">
        <v>895</v>
      </c>
      <c r="T5474" s="6">
        <f>VLOOKUP(E5474,'参数设置&amp;汇总'!S:U,3,0)</f>
        <v>0.1</v>
      </c>
      <c r="U5474" s="78">
        <f t="shared" si="425"/>
        <v>4.5</v>
      </c>
      <c r="V5474" s="13">
        <v>0.85000000000000009</v>
      </c>
      <c r="W5474" s="78">
        <f t="shared" si="427"/>
        <v>4.6588235294117641</v>
      </c>
      <c r="X5474" s="1">
        <f>VLOOKUP(E5474,'渗透率、续签率'!AG:AJ,4,0)</f>
        <v>8942.5</v>
      </c>
      <c r="Y5474" s="1">
        <f t="shared" si="428"/>
        <v>41661.529411764699</v>
      </c>
      <c r="Z5474">
        <v>18</v>
      </c>
      <c r="AA5474" s="89">
        <f t="shared" si="429"/>
        <v>402412.5</v>
      </c>
    </row>
    <row r="5475" spans="1:37" hidden="1">
      <c r="A5475" t="s">
        <v>64</v>
      </c>
      <c r="B5475" t="s">
        <v>2</v>
      </c>
      <c r="C5475" t="s">
        <v>4</v>
      </c>
      <c r="D5475" t="s">
        <v>116</v>
      </c>
      <c r="E5475" t="s">
        <v>529</v>
      </c>
      <c r="F5475" t="str">
        <f t="shared" si="426"/>
        <v>辽源市学历提升</v>
      </c>
      <c r="G5475" t="s">
        <v>188</v>
      </c>
      <c r="H5475" t="s">
        <v>408</v>
      </c>
      <c r="I5475" t="s">
        <v>70</v>
      </c>
      <c r="J5475">
        <v>41</v>
      </c>
      <c r="K5475">
        <v>0</v>
      </c>
      <c r="L5475" s="13">
        <f>VLOOKUP(C5475,'渗透率、续签率'!B:C,2,0)</f>
        <v>0.54</v>
      </c>
      <c r="M5475" s="6">
        <v>0</v>
      </c>
      <c r="N5475">
        <v>7</v>
      </c>
      <c r="O5475">
        <v>0</v>
      </c>
      <c r="P5475" s="6">
        <v>0</v>
      </c>
      <c r="Q5475" s="13">
        <v>0</v>
      </c>
      <c r="R5475" s="13">
        <v>0</v>
      </c>
      <c r="S5475" s="31">
        <v>110</v>
      </c>
      <c r="T5475" s="6">
        <f>VLOOKUP(E5475,'参数设置&amp;汇总'!S:U,3,0)</f>
        <v>0.1</v>
      </c>
      <c r="U5475" s="78">
        <f t="shared" si="425"/>
        <v>0.70000000000000007</v>
      </c>
      <c r="V5475" s="13">
        <v>0.85000000000000009</v>
      </c>
      <c r="W5475" s="78">
        <f t="shared" si="427"/>
        <v>0.82352941176470584</v>
      </c>
      <c r="X5475" s="1">
        <f>VLOOKUP(E5475,'渗透率、续签率'!AG:AJ,4,0)</f>
        <v>8942.5</v>
      </c>
      <c r="Y5475" s="1">
        <f t="shared" si="428"/>
        <v>7364.411764705882</v>
      </c>
      <c r="Z5475">
        <v>0</v>
      </c>
      <c r="AA5475" s="89">
        <f t="shared" si="429"/>
        <v>62597.5</v>
      </c>
      <c r="AK5475" s="37"/>
    </row>
    <row r="5476" spans="1:37" hidden="1">
      <c r="A5476" t="s">
        <v>64</v>
      </c>
      <c r="B5476" t="s">
        <v>2</v>
      </c>
      <c r="C5476" t="s">
        <v>4</v>
      </c>
      <c r="D5476" t="s">
        <v>116</v>
      </c>
      <c r="E5476" t="s">
        <v>529</v>
      </c>
      <c r="F5476" t="str">
        <f t="shared" si="426"/>
        <v>辽阳市学历提升</v>
      </c>
      <c r="G5476" t="s">
        <v>101</v>
      </c>
      <c r="H5476" t="s">
        <v>409</v>
      </c>
      <c r="I5476" t="s">
        <v>70</v>
      </c>
      <c r="J5476">
        <v>79</v>
      </c>
      <c r="K5476">
        <v>0</v>
      </c>
      <c r="L5476" s="13">
        <f>VLOOKUP(C5476,'渗透率、续签率'!B:C,2,0)</f>
        <v>0.54</v>
      </c>
      <c r="M5476" s="6">
        <v>0</v>
      </c>
      <c r="N5476">
        <v>16</v>
      </c>
      <c r="O5476">
        <v>0</v>
      </c>
      <c r="P5476" s="6">
        <v>0</v>
      </c>
      <c r="Q5476" s="13">
        <v>0</v>
      </c>
      <c r="R5476" s="13">
        <v>0</v>
      </c>
      <c r="S5476" s="31">
        <v>294</v>
      </c>
      <c r="T5476" s="6">
        <f>VLOOKUP(E5476,'参数设置&amp;汇总'!S:U,3,0)</f>
        <v>0.1</v>
      </c>
      <c r="U5476" s="78">
        <f t="shared" si="425"/>
        <v>1.6</v>
      </c>
      <c r="V5476" s="13">
        <v>0.85000000000000009</v>
      </c>
      <c r="W5476" s="78">
        <f t="shared" si="427"/>
        <v>1.8823529411764706</v>
      </c>
      <c r="X5476" s="1">
        <f>VLOOKUP(E5476,'渗透率、续签率'!AG:AJ,4,0)</f>
        <v>8942.5</v>
      </c>
      <c r="Y5476" s="1">
        <f t="shared" si="428"/>
        <v>16832.941176470587</v>
      </c>
      <c r="Z5476">
        <v>0</v>
      </c>
      <c r="AA5476" s="89">
        <f t="shared" si="429"/>
        <v>143080</v>
      </c>
      <c r="AH5476" s="37"/>
      <c r="AI5476" s="37"/>
    </row>
    <row r="5477" spans="1:37" hidden="1">
      <c r="A5477" t="s">
        <v>64</v>
      </c>
      <c r="B5477" t="s">
        <v>2</v>
      </c>
      <c r="C5477" t="s">
        <v>4</v>
      </c>
      <c r="D5477" t="s">
        <v>116</v>
      </c>
      <c r="E5477" t="s">
        <v>529</v>
      </c>
      <c r="F5477" t="str">
        <f t="shared" si="426"/>
        <v>达州市学历提升</v>
      </c>
      <c r="G5477" t="s">
        <v>77</v>
      </c>
      <c r="H5477" t="s">
        <v>410</v>
      </c>
      <c r="I5477" t="s">
        <v>70</v>
      </c>
      <c r="J5477">
        <v>65</v>
      </c>
      <c r="K5477">
        <v>2</v>
      </c>
      <c r="L5477" s="13">
        <f>VLOOKUP(C5477,'渗透率、续签率'!B:C,2,0)</f>
        <v>0.54</v>
      </c>
      <c r="M5477" s="6">
        <v>0.03</v>
      </c>
      <c r="N5477">
        <v>5</v>
      </c>
      <c r="O5477">
        <v>2</v>
      </c>
      <c r="P5477" s="6">
        <v>0.4</v>
      </c>
      <c r="Q5477" s="13">
        <v>0.38200000000000001</v>
      </c>
      <c r="R5477" s="13">
        <v>0.38200000000000001</v>
      </c>
      <c r="S5477" s="31">
        <v>164</v>
      </c>
      <c r="T5477" s="6">
        <f>VLOOKUP(E5477,'参数设置&amp;汇总'!S:U,3,0)</f>
        <v>0.1</v>
      </c>
      <c r="U5477" s="78">
        <f t="shared" si="425"/>
        <v>2</v>
      </c>
      <c r="V5477" s="13">
        <v>0.85000000000000009</v>
      </c>
      <c r="W5477" s="78">
        <f t="shared" si="427"/>
        <v>1.0823529411764703</v>
      </c>
      <c r="X5477" s="1">
        <f>VLOOKUP(E5477,'渗透率、续签率'!AG:AJ,4,0)</f>
        <v>8942.5</v>
      </c>
      <c r="Y5477" s="1">
        <f t="shared" si="428"/>
        <v>9678.9411764705856</v>
      </c>
      <c r="Z5477">
        <v>3</v>
      </c>
      <c r="AA5477" s="89">
        <f t="shared" si="429"/>
        <v>44712.5</v>
      </c>
    </row>
    <row r="5478" spans="1:37" hidden="1">
      <c r="A5478" t="s">
        <v>64</v>
      </c>
      <c r="B5478" t="s">
        <v>2</v>
      </c>
      <c r="C5478" t="s">
        <v>4</v>
      </c>
      <c r="D5478" t="s">
        <v>116</v>
      </c>
      <c r="E5478" t="s">
        <v>529</v>
      </c>
      <c r="F5478" t="str">
        <f t="shared" si="426"/>
        <v>运城市学历提升</v>
      </c>
      <c r="G5478" t="s">
        <v>134</v>
      </c>
      <c r="H5478" t="s">
        <v>411</v>
      </c>
      <c r="I5478" t="s">
        <v>70</v>
      </c>
      <c r="J5478">
        <v>260</v>
      </c>
      <c r="K5478">
        <v>2</v>
      </c>
      <c r="L5478" s="13">
        <f>VLOOKUP(C5478,'渗透率、续签率'!B:C,2,0)</f>
        <v>0.54</v>
      </c>
      <c r="M5478" s="6">
        <v>0.01</v>
      </c>
      <c r="N5478">
        <v>19</v>
      </c>
      <c r="O5478">
        <v>2</v>
      </c>
      <c r="P5478" s="6">
        <v>0.11</v>
      </c>
      <c r="Q5478" s="13">
        <v>0.06</v>
      </c>
      <c r="R5478" s="13">
        <v>3.4000000000000002E-2</v>
      </c>
      <c r="S5478" s="31">
        <v>604</v>
      </c>
      <c r="T5478" s="6">
        <f>VLOOKUP(E5478,'参数设置&amp;汇总'!S:U,3,0)</f>
        <v>0.1</v>
      </c>
      <c r="U5478" s="78">
        <f t="shared" si="425"/>
        <v>2</v>
      </c>
      <c r="V5478" s="13">
        <v>0.85000000000000009</v>
      </c>
      <c r="W5478" s="78">
        <f t="shared" si="427"/>
        <v>1.0823529411764703</v>
      </c>
      <c r="X5478" s="1">
        <f>VLOOKUP(E5478,'渗透率、续签率'!AG:AJ,4,0)</f>
        <v>8942.5</v>
      </c>
      <c r="Y5478" s="1">
        <f t="shared" si="428"/>
        <v>9678.9411764705856</v>
      </c>
      <c r="Z5478">
        <v>17</v>
      </c>
      <c r="AA5478" s="89">
        <f t="shared" si="429"/>
        <v>169907.5</v>
      </c>
      <c r="AK5478" s="37"/>
    </row>
    <row r="5479" spans="1:37" hidden="1">
      <c r="A5479" t="s">
        <v>64</v>
      </c>
      <c r="B5479" t="s">
        <v>2</v>
      </c>
      <c r="C5479" t="s">
        <v>4</v>
      </c>
      <c r="D5479" t="s">
        <v>116</v>
      </c>
      <c r="E5479" t="s">
        <v>529</v>
      </c>
      <c r="F5479" t="str">
        <f t="shared" si="426"/>
        <v>连云港市学历提升</v>
      </c>
      <c r="G5479" t="s">
        <v>73</v>
      </c>
      <c r="H5479" t="s">
        <v>412</v>
      </c>
      <c r="I5479" t="s">
        <v>70</v>
      </c>
      <c r="J5479">
        <v>149</v>
      </c>
      <c r="K5479">
        <v>3</v>
      </c>
      <c r="L5479" s="13">
        <f>VLOOKUP(C5479,'渗透率、续签率'!B:C,2,0)</f>
        <v>0.54</v>
      </c>
      <c r="M5479" s="6">
        <v>0.02</v>
      </c>
      <c r="N5479">
        <v>9</v>
      </c>
      <c r="O5479">
        <v>2</v>
      </c>
      <c r="P5479" s="6">
        <v>0.22</v>
      </c>
      <c r="Q5479" s="13">
        <v>8.3000000000000004E-2</v>
      </c>
      <c r="R5479" s="13">
        <v>0</v>
      </c>
      <c r="S5479" s="31">
        <v>301</v>
      </c>
      <c r="T5479" s="6">
        <f>VLOOKUP(E5479,'参数设置&amp;汇总'!S:U,3,0)</f>
        <v>0.1</v>
      </c>
      <c r="U5479" s="78">
        <f t="shared" si="425"/>
        <v>2</v>
      </c>
      <c r="V5479" s="13">
        <v>0.85000000000000009</v>
      </c>
      <c r="W5479" s="78">
        <f t="shared" si="427"/>
        <v>1.0823529411764703</v>
      </c>
      <c r="X5479" s="1">
        <f>VLOOKUP(E5479,'渗透率、续签率'!AG:AJ,4,0)</f>
        <v>8942.5</v>
      </c>
      <c r="Y5479" s="1">
        <f t="shared" si="428"/>
        <v>9678.9411764705856</v>
      </c>
      <c r="Z5479">
        <v>1</v>
      </c>
      <c r="AA5479" s="89">
        <f t="shared" si="429"/>
        <v>80482.5</v>
      </c>
      <c r="AH5479" s="37"/>
      <c r="AI5479" s="37"/>
    </row>
    <row r="5480" spans="1:37" hidden="1">
      <c r="A5480" t="s">
        <v>64</v>
      </c>
      <c r="B5480" t="s">
        <v>2</v>
      </c>
      <c r="C5480" t="s">
        <v>4</v>
      </c>
      <c r="D5480" t="s">
        <v>116</v>
      </c>
      <c r="E5480" t="s">
        <v>529</v>
      </c>
      <c r="F5480" t="str">
        <f t="shared" si="426"/>
        <v>迪庆藏族自治州学历提升</v>
      </c>
      <c r="G5480" t="s">
        <v>99</v>
      </c>
      <c r="H5480" t="s">
        <v>413</v>
      </c>
      <c r="I5480" t="s">
        <v>68</v>
      </c>
      <c r="J5480">
        <v>7</v>
      </c>
      <c r="K5480">
        <v>0</v>
      </c>
      <c r="L5480" s="13">
        <f>VLOOKUP(C5480,'渗透率、续签率'!B:C,2,0)</f>
        <v>0.54</v>
      </c>
      <c r="M5480" s="6">
        <v>0</v>
      </c>
      <c r="N5480">
        <v>0</v>
      </c>
      <c r="O5480">
        <v>0</v>
      </c>
      <c r="P5480" s="6">
        <v>0</v>
      </c>
      <c r="Q5480" s="13">
        <v>0</v>
      </c>
      <c r="R5480" s="13">
        <v>0</v>
      </c>
      <c r="S5480" s="31">
        <v>4</v>
      </c>
      <c r="T5480" s="6">
        <f>VLOOKUP(E5480,'参数设置&amp;汇总'!S:U,3,0)</f>
        <v>0.1</v>
      </c>
      <c r="U5480" s="78">
        <f t="shared" si="425"/>
        <v>0</v>
      </c>
      <c r="V5480" s="13">
        <v>0.85000000000000009</v>
      </c>
      <c r="W5480" s="78">
        <f t="shared" si="427"/>
        <v>0</v>
      </c>
      <c r="X5480" s="1">
        <f>VLOOKUP(E5480,'渗透率、续签率'!AG:AJ,4,0)</f>
        <v>8942.5</v>
      </c>
      <c r="Y5480" s="1">
        <f t="shared" si="428"/>
        <v>0</v>
      </c>
      <c r="Z5480">
        <v>0</v>
      </c>
      <c r="AA5480" s="89">
        <f t="shared" si="429"/>
        <v>0</v>
      </c>
    </row>
    <row r="5481" spans="1:37" hidden="1">
      <c r="A5481" t="s">
        <v>64</v>
      </c>
      <c r="B5481" t="s">
        <v>2</v>
      </c>
      <c r="C5481" t="s">
        <v>4</v>
      </c>
      <c r="D5481" t="s">
        <v>116</v>
      </c>
      <c r="E5481" t="s">
        <v>529</v>
      </c>
      <c r="F5481" t="str">
        <f t="shared" si="426"/>
        <v>通化市学历提升</v>
      </c>
      <c r="G5481" t="s">
        <v>188</v>
      </c>
      <c r="H5481" t="s">
        <v>414</v>
      </c>
      <c r="I5481" t="s">
        <v>70</v>
      </c>
      <c r="J5481">
        <v>66</v>
      </c>
      <c r="K5481">
        <v>0</v>
      </c>
      <c r="L5481" s="13">
        <f>VLOOKUP(C5481,'渗透率、续签率'!B:C,2,0)</f>
        <v>0.54</v>
      </c>
      <c r="M5481" s="6">
        <v>0</v>
      </c>
      <c r="N5481">
        <v>0</v>
      </c>
      <c r="O5481">
        <v>0</v>
      </c>
      <c r="P5481" s="6">
        <v>0</v>
      </c>
      <c r="Q5481" s="13">
        <v>0</v>
      </c>
      <c r="R5481" s="13">
        <v>0</v>
      </c>
      <c r="S5481" s="31">
        <v>124</v>
      </c>
      <c r="T5481" s="6">
        <f>VLOOKUP(E5481,'参数设置&amp;汇总'!S:U,3,0)</f>
        <v>0.1</v>
      </c>
      <c r="U5481" s="78">
        <f t="shared" si="425"/>
        <v>0</v>
      </c>
      <c r="V5481" s="13">
        <v>0.85000000000000009</v>
      </c>
      <c r="W5481" s="78">
        <f t="shared" si="427"/>
        <v>0</v>
      </c>
      <c r="X5481" s="1">
        <f>VLOOKUP(E5481,'渗透率、续签率'!AG:AJ,4,0)</f>
        <v>8942.5</v>
      </c>
      <c r="Y5481" s="1">
        <f t="shared" si="428"/>
        <v>0</v>
      </c>
      <c r="Z5481">
        <v>3</v>
      </c>
      <c r="AA5481" s="89">
        <f t="shared" si="429"/>
        <v>0</v>
      </c>
      <c r="AK5481" s="37"/>
    </row>
    <row r="5482" spans="1:37" hidden="1">
      <c r="A5482" t="s">
        <v>64</v>
      </c>
      <c r="B5482" t="s">
        <v>2</v>
      </c>
      <c r="C5482" t="s">
        <v>4</v>
      </c>
      <c r="D5482" t="s">
        <v>116</v>
      </c>
      <c r="E5482" t="s">
        <v>529</v>
      </c>
      <c r="F5482" t="str">
        <f t="shared" si="426"/>
        <v>通辽市学历提升</v>
      </c>
      <c r="G5482" t="s">
        <v>142</v>
      </c>
      <c r="H5482" t="s">
        <v>415</v>
      </c>
      <c r="I5482" t="s">
        <v>70</v>
      </c>
      <c r="J5482">
        <v>147</v>
      </c>
      <c r="K5482">
        <v>0</v>
      </c>
      <c r="L5482" s="13">
        <f>VLOOKUP(C5482,'渗透率、续签率'!B:C,2,0)</f>
        <v>0.54</v>
      </c>
      <c r="M5482" s="6">
        <v>0</v>
      </c>
      <c r="N5482">
        <v>39</v>
      </c>
      <c r="O5482">
        <v>0</v>
      </c>
      <c r="P5482" s="6">
        <v>0</v>
      </c>
      <c r="Q5482" s="13">
        <v>0</v>
      </c>
      <c r="R5482" s="13">
        <v>0</v>
      </c>
      <c r="S5482" s="31">
        <v>624</v>
      </c>
      <c r="T5482" s="6">
        <f>VLOOKUP(E5482,'参数设置&amp;汇总'!S:U,3,0)</f>
        <v>0.1</v>
      </c>
      <c r="U5482" s="78">
        <f t="shared" si="425"/>
        <v>3.9000000000000004</v>
      </c>
      <c r="V5482" s="13">
        <v>0.85000000000000009</v>
      </c>
      <c r="W5482" s="78">
        <f t="shared" si="427"/>
        <v>4.5882352941176467</v>
      </c>
      <c r="X5482" s="1">
        <f>VLOOKUP(E5482,'渗透率、续签率'!AG:AJ,4,0)</f>
        <v>8942.5</v>
      </c>
      <c r="Y5482" s="1">
        <f t="shared" si="428"/>
        <v>41030.294117647056</v>
      </c>
      <c r="Z5482">
        <v>2</v>
      </c>
      <c r="AA5482" s="89">
        <f t="shared" si="429"/>
        <v>348757.5</v>
      </c>
      <c r="AH5482" s="37"/>
      <c r="AI5482" s="37"/>
      <c r="AK5482" s="37"/>
    </row>
    <row r="5483" spans="1:37" hidden="1">
      <c r="A5483" t="s">
        <v>64</v>
      </c>
      <c r="B5483" t="s">
        <v>2</v>
      </c>
      <c r="C5483" t="s">
        <v>4</v>
      </c>
      <c r="D5483" t="s">
        <v>116</v>
      </c>
      <c r="E5483" t="s">
        <v>529</v>
      </c>
      <c r="F5483" t="str">
        <f t="shared" si="426"/>
        <v>遂宁市学历提升</v>
      </c>
      <c r="G5483" t="s">
        <v>77</v>
      </c>
      <c r="H5483" t="s">
        <v>416</v>
      </c>
      <c r="I5483" t="s">
        <v>70</v>
      </c>
      <c r="J5483">
        <v>27</v>
      </c>
      <c r="K5483">
        <v>0</v>
      </c>
      <c r="L5483" s="13">
        <f>VLOOKUP(C5483,'渗透率、续签率'!B:C,2,0)</f>
        <v>0.54</v>
      </c>
      <c r="M5483" s="6">
        <v>0</v>
      </c>
      <c r="N5483">
        <v>0</v>
      </c>
      <c r="O5483">
        <v>0</v>
      </c>
      <c r="P5483" s="6">
        <v>0</v>
      </c>
      <c r="Q5483" s="13">
        <v>0</v>
      </c>
      <c r="R5483" s="13">
        <v>0</v>
      </c>
      <c r="S5483" s="31">
        <v>47</v>
      </c>
      <c r="T5483" s="6">
        <f>VLOOKUP(E5483,'参数设置&amp;汇总'!S:U,3,0)</f>
        <v>0.1</v>
      </c>
      <c r="U5483" s="78">
        <f t="shared" si="425"/>
        <v>0</v>
      </c>
      <c r="V5483" s="13">
        <v>0.85000000000000009</v>
      </c>
      <c r="W5483" s="78">
        <f t="shared" si="427"/>
        <v>0</v>
      </c>
      <c r="X5483" s="1">
        <f>VLOOKUP(E5483,'渗透率、续签率'!AG:AJ,4,0)</f>
        <v>8942.5</v>
      </c>
      <c r="Y5483" s="1">
        <f t="shared" si="428"/>
        <v>0</v>
      </c>
      <c r="Z5483">
        <v>1</v>
      </c>
      <c r="AA5483" s="89">
        <f t="shared" si="429"/>
        <v>0</v>
      </c>
      <c r="AH5483" s="37"/>
      <c r="AI5483" s="37"/>
      <c r="AK5483" s="37"/>
    </row>
    <row r="5484" spans="1:37" hidden="1">
      <c r="A5484" t="s">
        <v>64</v>
      </c>
      <c r="B5484" t="s">
        <v>2</v>
      </c>
      <c r="C5484" t="s">
        <v>4</v>
      </c>
      <c r="D5484" t="s">
        <v>116</v>
      </c>
      <c r="E5484" t="s">
        <v>529</v>
      </c>
      <c r="F5484" t="str">
        <f t="shared" si="426"/>
        <v>遵义市学历提升</v>
      </c>
      <c r="G5484" t="s">
        <v>167</v>
      </c>
      <c r="H5484" t="s">
        <v>417</v>
      </c>
      <c r="I5484" t="s">
        <v>70</v>
      </c>
      <c r="J5484">
        <v>177</v>
      </c>
      <c r="K5484">
        <v>1</v>
      </c>
      <c r="L5484" s="13">
        <f>VLOOKUP(C5484,'渗透率、续签率'!B:C,2,0)</f>
        <v>0.54</v>
      </c>
      <c r="M5484" s="6">
        <v>0.01</v>
      </c>
      <c r="N5484">
        <v>18</v>
      </c>
      <c r="O5484">
        <v>1</v>
      </c>
      <c r="P5484" s="6">
        <v>0.06</v>
      </c>
      <c r="Q5484" s="13">
        <v>3.9E-2</v>
      </c>
      <c r="R5484" s="13">
        <v>0</v>
      </c>
      <c r="S5484" s="31">
        <v>415</v>
      </c>
      <c r="T5484" s="6">
        <f>VLOOKUP(E5484,'参数设置&amp;汇总'!S:U,3,0)</f>
        <v>0.1</v>
      </c>
      <c r="U5484" s="78">
        <f t="shared" si="425"/>
        <v>1.8</v>
      </c>
      <c r="V5484" s="13">
        <v>0.85000000000000009</v>
      </c>
      <c r="W5484" s="78">
        <f t="shared" si="427"/>
        <v>1.4823529411764704</v>
      </c>
      <c r="X5484" s="1">
        <f>VLOOKUP(E5484,'渗透率、续签率'!AG:AJ,4,0)</f>
        <v>8942.5</v>
      </c>
      <c r="Y5484" s="1">
        <f t="shared" si="428"/>
        <v>13255.941176470587</v>
      </c>
      <c r="Z5484">
        <v>1</v>
      </c>
      <c r="AA5484" s="89">
        <f t="shared" si="429"/>
        <v>160965</v>
      </c>
      <c r="AH5484" s="37"/>
      <c r="AI5484" s="37"/>
      <c r="AK5484" s="37"/>
    </row>
    <row r="5485" spans="1:37" hidden="1">
      <c r="A5485" t="s">
        <v>64</v>
      </c>
      <c r="B5485" t="s">
        <v>2</v>
      </c>
      <c r="C5485" t="s">
        <v>4</v>
      </c>
      <c r="D5485" t="s">
        <v>116</v>
      </c>
      <c r="E5485" t="s">
        <v>529</v>
      </c>
      <c r="F5485" t="str">
        <f t="shared" si="426"/>
        <v>邢台市学历提升</v>
      </c>
      <c r="G5485" t="s">
        <v>159</v>
      </c>
      <c r="H5485" t="s">
        <v>418</v>
      </c>
      <c r="I5485" t="s">
        <v>70</v>
      </c>
      <c r="J5485">
        <v>357</v>
      </c>
      <c r="K5485">
        <v>1</v>
      </c>
      <c r="L5485" s="13">
        <f>VLOOKUP(C5485,'渗透率、续签率'!B:C,2,0)</f>
        <v>0.54</v>
      </c>
      <c r="M5485" s="6">
        <v>0</v>
      </c>
      <c r="N5485">
        <v>49</v>
      </c>
      <c r="O5485">
        <v>1</v>
      </c>
      <c r="P5485" s="6">
        <v>0.02</v>
      </c>
      <c r="Q5485" s="13">
        <v>8.5000000000000006E-2</v>
      </c>
      <c r="R5485" s="13">
        <v>8.1000000000000003E-2</v>
      </c>
      <c r="S5485" s="31">
        <v>1289</v>
      </c>
      <c r="T5485" s="6">
        <f>VLOOKUP(E5485,'参数设置&amp;汇总'!S:U,3,0)</f>
        <v>0.1</v>
      </c>
      <c r="U5485" s="78">
        <f t="shared" si="425"/>
        <v>4.9000000000000004</v>
      </c>
      <c r="V5485" s="13">
        <v>0.85000000000000009</v>
      </c>
      <c r="W5485" s="78">
        <f t="shared" si="427"/>
        <v>5.1294117647058819</v>
      </c>
      <c r="X5485" s="1">
        <f>VLOOKUP(E5485,'渗透率、续签率'!AG:AJ,4,0)</f>
        <v>8942.5</v>
      </c>
      <c r="Y5485" s="1">
        <f t="shared" si="428"/>
        <v>45869.76470588235</v>
      </c>
      <c r="Z5485">
        <v>40</v>
      </c>
      <c r="AA5485" s="89">
        <f t="shared" si="429"/>
        <v>438182.5</v>
      </c>
      <c r="AH5485" s="37"/>
      <c r="AI5485" s="37"/>
    </row>
    <row r="5486" spans="1:37" hidden="1">
      <c r="A5486" t="s">
        <v>64</v>
      </c>
      <c r="B5486" t="s">
        <v>2</v>
      </c>
      <c r="C5486" t="s">
        <v>4</v>
      </c>
      <c r="D5486" t="s">
        <v>116</v>
      </c>
      <c r="E5486" t="s">
        <v>529</v>
      </c>
      <c r="F5486" t="str">
        <f t="shared" si="426"/>
        <v>那曲市学历提升</v>
      </c>
      <c r="G5486" t="s">
        <v>237</v>
      </c>
      <c r="H5486" t="s">
        <v>419</v>
      </c>
      <c r="I5486" t="s">
        <v>57</v>
      </c>
      <c r="J5486">
        <v>0</v>
      </c>
      <c r="K5486">
        <v>0</v>
      </c>
      <c r="L5486" s="13">
        <f>VLOOKUP(C5486,'渗透率、续签率'!B:C,2,0)</f>
        <v>0.54</v>
      </c>
      <c r="M5486" s="6">
        <v>0</v>
      </c>
      <c r="N5486">
        <v>0</v>
      </c>
      <c r="O5486">
        <v>0</v>
      </c>
      <c r="P5486" s="6">
        <v>0</v>
      </c>
      <c r="Q5486" s="13">
        <v>0</v>
      </c>
      <c r="R5486" s="13">
        <v>0</v>
      </c>
      <c r="S5486" s="31">
        <v>0</v>
      </c>
      <c r="T5486" s="6">
        <f>VLOOKUP(E5486,'参数设置&amp;汇总'!S:U,3,0)</f>
        <v>0.1</v>
      </c>
      <c r="U5486" s="78">
        <f t="shared" si="425"/>
        <v>0</v>
      </c>
      <c r="V5486" s="13">
        <v>0.85000000000000009</v>
      </c>
      <c r="W5486" s="78">
        <f t="shared" si="427"/>
        <v>0</v>
      </c>
      <c r="X5486" s="1">
        <f>VLOOKUP(E5486,'渗透率、续签率'!AG:AJ,4,0)</f>
        <v>8942.5</v>
      </c>
      <c r="Y5486" s="1">
        <f t="shared" si="428"/>
        <v>0</v>
      </c>
      <c r="Z5486">
        <v>0</v>
      </c>
      <c r="AA5486" s="89">
        <f t="shared" si="429"/>
        <v>0</v>
      </c>
      <c r="AK5486" s="37"/>
    </row>
    <row r="5487" spans="1:37" hidden="1">
      <c r="A5487" t="s">
        <v>64</v>
      </c>
      <c r="B5487" t="s">
        <v>2</v>
      </c>
      <c r="C5487" t="s">
        <v>4</v>
      </c>
      <c r="D5487" t="s">
        <v>116</v>
      </c>
      <c r="E5487" t="s">
        <v>529</v>
      </c>
      <c r="F5487" t="str">
        <f t="shared" si="426"/>
        <v>邯郸市学历提升</v>
      </c>
      <c r="G5487" t="s">
        <v>159</v>
      </c>
      <c r="H5487" t="s">
        <v>420</v>
      </c>
      <c r="I5487" t="s">
        <v>70</v>
      </c>
      <c r="J5487">
        <v>516</v>
      </c>
      <c r="K5487">
        <v>1</v>
      </c>
      <c r="L5487" s="13">
        <f>VLOOKUP(C5487,'渗透率、续签率'!B:C,2,0)</f>
        <v>0.54</v>
      </c>
      <c r="M5487" s="6">
        <v>0</v>
      </c>
      <c r="N5487">
        <v>84</v>
      </c>
      <c r="O5487">
        <v>1</v>
      </c>
      <c r="P5487" s="6">
        <v>0.01</v>
      </c>
      <c r="Q5487" s="13">
        <v>2.7E-2</v>
      </c>
      <c r="R5487" s="13">
        <v>0</v>
      </c>
      <c r="S5487" s="31">
        <v>1568</v>
      </c>
      <c r="T5487" s="6">
        <f>VLOOKUP(E5487,'参数设置&amp;汇总'!S:U,3,0)</f>
        <v>0.1</v>
      </c>
      <c r="U5487" s="78">
        <f t="shared" si="425"/>
        <v>8.4</v>
      </c>
      <c r="V5487" s="13">
        <v>0.85000000000000009</v>
      </c>
      <c r="W5487" s="78">
        <f t="shared" si="427"/>
        <v>9.2470588235294109</v>
      </c>
      <c r="X5487" s="1">
        <f>VLOOKUP(E5487,'渗透率、续签率'!AG:AJ,4,0)</f>
        <v>8942.5</v>
      </c>
      <c r="Y5487" s="1">
        <f t="shared" si="428"/>
        <v>82691.823529411762</v>
      </c>
      <c r="Z5487">
        <v>28</v>
      </c>
      <c r="AA5487" s="89">
        <f t="shared" si="429"/>
        <v>751170</v>
      </c>
      <c r="AH5487" s="37"/>
      <c r="AI5487" s="37"/>
      <c r="AK5487" s="37"/>
    </row>
    <row r="5488" spans="1:37" hidden="1">
      <c r="A5488" t="s">
        <v>64</v>
      </c>
      <c r="B5488" t="s">
        <v>2</v>
      </c>
      <c r="C5488" t="s">
        <v>4</v>
      </c>
      <c r="D5488" t="s">
        <v>116</v>
      </c>
      <c r="E5488" t="s">
        <v>529</v>
      </c>
      <c r="F5488" t="str">
        <f t="shared" si="426"/>
        <v>邵阳市学历提升</v>
      </c>
      <c r="G5488" t="s">
        <v>113</v>
      </c>
      <c r="H5488" t="s">
        <v>421</v>
      </c>
      <c r="I5488" t="s">
        <v>68</v>
      </c>
      <c r="J5488">
        <v>158</v>
      </c>
      <c r="K5488">
        <v>0</v>
      </c>
      <c r="L5488" s="13">
        <f>VLOOKUP(C5488,'渗透率、续签率'!B:C,2,0)</f>
        <v>0.54</v>
      </c>
      <c r="M5488" s="6">
        <v>0</v>
      </c>
      <c r="N5488">
        <v>12</v>
      </c>
      <c r="O5488">
        <v>0</v>
      </c>
      <c r="P5488" s="6">
        <v>0</v>
      </c>
      <c r="Q5488" s="13">
        <v>0</v>
      </c>
      <c r="R5488" s="13">
        <v>0</v>
      </c>
      <c r="S5488" s="31">
        <v>301</v>
      </c>
      <c r="T5488" s="6">
        <f>VLOOKUP(E5488,'参数设置&amp;汇总'!S:U,3,0)</f>
        <v>0.1</v>
      </c>
      <c r="U5488" s="78">
        <f t="shared" si="425"/>
        <v>1.2000000000000002</v>
      </c>
      <c r="V5488" s="13">
        <v>0.85000000000000009</v>
      </c>
      <c r="W5488" s="78">
        <f t="shared" si="427"/>
        <v>1.411764705882353</v>
      </c>
      <c r="X5488" s="1">
        <f>VLOOKUP(E5488,'渗透率、续签率'!AG:AJ,4,0)</f>
        <v>8942.5</v>
      </c>
      <c r="Y5488" s="1">
        <f t="shared" si="428"/>
        <v>12624.705882352942</v>
      </c>
      <c r="Z5488">
        <v>1</v>
      </c>
      <c r="AA5488" s="89">
        <f t="shared" si="429"/>
        <v>107310</v>
      </c>
      <c r="AH5488" s="37"/>
      <c r="AI5488" s="37"/>
      <c r="AK5488" s="37"/>
    </row>
    <row r="5489" spans="1:37" hidden="1">
      <c r="A5489" t="s">
        <v>64</v>
      </c>
      <c r="B5489" t="s">
        <v>2</v>
      </c>
      <c r="C5489" t="s">
        <v>4</v>
      </c>
      <c r="D5489" t="s">
        <v>116</v>
      </c>
      <c r="E5489" t="s">
        <v>529</v>
      </c>
      <c r="F5489" t="str">
        <f t="shared" si="426"/>
        <v>郴州市学历提升</v>
      </c>
      <c r="G5489" t="s">
        <v>113</v>
      </c>
      <c r="H5489" t="s">
        <v>422</v>
      </c>
      <c r="I5489" t="s">
        <v>68</v>
      </c>
      <c r="J5489">
        <v>91</v>
      </c>
      <c r="K5489">
        <v>0</v>
      </c>
      <c r="L5489" s="13">
        <f>VLOOKUP(C5489,'渗透率、续签率'!B:C,2,0)</f>
        <v>0.54</v>
      </c>
      <c r="M5489" s="6">
        <v>0</v>
      </c>
      <c r="N5489">
        <v>17</v>
      </c>
      <c r="O5489">
        <v>0</v>
      </c>
      <c r="P5489" s="6">
        <v>0</v>
      </c>
      <c r="Q5489" s="13">
        <v>0</v>
      </c>
      <c r="R5489" s="13">
        <v>0</v>
      </c>
      <c r="S5489" s="31">
        <v>256</v>
      </c>
      <c r="T5489" s="6">
        <f>VLOOKUP(E5489,'参数设置&amp;汇总'!S:U,3,0)</f>
        <v>0.1</v>
      </c>
      <c r="U5489" s="78">
        <f t="shared" si="425"/>
        <v>1.7000000000000002</v>
      </c>
      <c r="V5489" s="13">
        <v>0.85000000000000009</v>
      </c>
      <c r="W5489" s="78">
        <f t="shared" si="427"/>
        <v>2</v>
      </c>
      <c r="X5489" s="1">
        <f>VLOOKUP(E5489,'渗透率、续签率'!AG:AJ,4,0)</f>
        <v>8942.5</v>
      </c>
      <c r="Y5489" s="1">
        <f t="shared" si="428"/>
        <v>17885</v>
      </c>
      <c r="Z5489">
        <v>5</v>
      </c>
      <c r="AA5489" s="89">
        <f t="shared" si="429"/>
        <v>152022.5</v>
      </c>
      <c r="AH5489" s="37"/>
      <c r="AI5489" s="37"/>
      <c r="AK5489" s="37"/>
    </row>
    <row r="5490" spans="1:37" hidden="1">
      <c r="A5490" t="s">
        <v>64</v>
      </c>
      <c r="B5490" t="s">
        <v>2</v>
      </c>
      <c r="C5490" t="s">
        <v>4</v>
      </c>
      <c r="D5490" t="s">
        <v>116</v>
      </c>
      <c r="E5490" t="s">
        <v>529</v>
      </c>
      <c r="F5490" t="str">
        <f t="shared" si="426"/>
        <v>鄂尔多斯市学历提升</v>
      </c>
      <c r="G5490" t="s">
        <v>142</v>
      </c>
      <c r="H5490" t="s">
        <v>423</v>
      </c>
      <c r="I5490" t="s">
        <v>70</v>
      </c>
      <c r="J5490">
        <v>92</v>
      </c>
      <c r="K5490">
        <v>1</v>
      </c>
      <c r="L5490" s="13">
        <f>VLOOKUP(C5490,'渗透率、续签率'!B:C,2,0)</f>
        <v>0.54</v>
      </c>
      <c r="M5490" s="6">
        <v>0.01</v>
      </c>
      <c r="N5490">
        <v>25</v>
      </c>
      <c r="O5490">
        <v>0</v>
      </c>
      <c r="P5490" s="6">
        <v>0</v>
      </c>
      <c r="Q5490" s="13">
        <v>8.0000000000000002E-3</v>
      </c>
      <c r="R5490" s="13">
        <v>0</v>
      </c>
      <c r="S5490" s="31">
        <v>286</v>
      </c>
      <c r="T5490" s="6">
        <f>VLOOKUP(E5490,'参数设置&amp;汇总'!S:U,3,0)</f>
        <v>0.1</v>
      </c>
      <c r="U5490" s="78">
        <f t="shared" si="425"/>
        <v>2.5</v>
      </c>
      <c r="V5490" s="13">
        <v>0.85000000000000009</v>
      </c>
      <c r="W5490" s="78">
        <f t="shared" si="427"/>
        <v>2.9411764705882351</v>
      </c>
      <c r="X5490" s="1">
        <f>VLOOKUP(E5490,'渗透率、续签率'!AG:AJ,4,0)</f>
        <v>8942.5</v>
      </c>
      <c r="Y5490" s="1">
        <f t="shared" si="428"/>
        <v>26301.470588235294</v>
      </c>
      <c r="Z5490">
        <v>0</v>
      </c>
      <c r="AA5490" s="89">
        <f t="shared" si="429"/>
        <v>223562.5</v>
      </c>
      <c r="AH5490" s="37"/>
      <c r="AI5490" s="37"/>
    </row>
    <row r="5491" spans="1:37" hidden="1">
      <c r="A5491" t="s">
        <v>64</v>
      </c>
      <c r="B5491" t="s">
        <v>2</v>
      </c>
      <c r="C5491" t="s">
        <v>4</v>
      </c>
      <c r="D5491" t="s">
        <v>116</v>
      </c>
      <c r="E5491" t="s">
        <v>529</v>
      </c>
      <c r="F5491" t="str">
        <f t="shared" si="426"/>
        <v>鄂州市学历提升</v>
      </c>
      <c r="G5491" t="s">
        <v>81</v>
      </c>
      <c r="H5491" t="s">
        <v>424</v>
      </c>
      <c r="I5491" t="s">
        <v>68</v>
      </c>
      <c r="J5491">
        <v>17</v>
      </c>
      <c r="K5491">
        <v>0</v>
      </c>
      <c r="L5491" s="13">
        <f>VLOOKUP(C5491,'渗透率、续签率'!B:C,2,0)</f>
        <v>0.54</v>
      </c>
      <c r="M5491" s="6">
        <v>0</v>
      </c>
      <c r="N5491">
        <v>6</v>
      </c>
      <c r="O5491">
        <v>0</v>
      </c>
      <c r="P5491" s="6">
        <v>0</v>
      </c>
      <c r="Q5491" s="13">
        <v>0</v>
      </c>
      <c r="R5491" s="13">
        <v>0</v>
      </c>
      <c r="S5491" s="31">
        <v>78</v>
      </c>
      <c r="T5491" s="6">
        <f>VLOOKUP(E5491,'参数设置&amp;汇总'!S:U,3,0)</f>
        <v>0.1</v>
      </c>
      <c r="U5491" s="78">
        <f t="shared" si="425"/>
        <v>0.60000000000000009</v>
      </c>
      <c r="V5491" s="13">
        <v>0.85000000000000009</v>
      </c>
      <c r="W5491" s="78">
        <f t="shared" si="427"/>
        <v>0.70588235294117652</v>
      </c>
      <c r="X5491" s="1">
        <f>VLOOKUP(E5491,'渗透率、续签率'!AG:AJ,4,0)</f>
        <v>8942.5</v>
      </c>
      <c r="Y5491" s="1">
        <f t="shared" si="428"/>
        <v>6312.3529411764712</v>
      </c>
      <c r="Z5491">
        <v>0</v>
      </c>
      <c r="AA5491" s="89">
        <f t="shared" si="429"/>
        <v>53655</v>
      </c>
      <c r="AK5491" s="37"/>
    </row>
    <row r="5492" spans="1:37" hidden="1">
      <c r="A5492" t="s">
        <v>64</v>
      </c>
      <c r="B5492" t="s">
        <v>2</v>
      </c>
      <c r="C5492" t="s">
        <v>4</v>
      </c>
      <c r="D5492" t="s">
        <v>116</v>
      </c>
      <c r="E5492" t="s">
        <v>529</v>
      </c>
      <c r="F5492" t="str">
        <f t="shared" si="426"/>
        <v>酒泉市学历提升</v>
      </c>
      <c r="G5492" t="s">
        <v>132</v>
      </c>
      <c r="H5492" t="s">
        <v>425</v>
      </c>
      <c r="I5492" t="s">
        <v>70</v>
      </c>
      <c r="J5492">
        <v>35</v>
      </c>
      <c r="K5492">
        <v>0</v>
      </c>
      <c r="L5492" s="13">
        <f>VLOOKUP(C5492,'渗透率、续签率'!B:C,2,0)</f>
        <v>0.54</v>
      </c>
      <c r="M5492" s="6">
        <v>0</v>
      </c>
      <c r="N5492">
        <v>7</v>
      </c>
      <c r="O5492">
        <v>0</v>
      </c>
      <c r="P5492" s="6">
        <v>0</v>
      </c>
      <c r="Q5492" s="13">
        <v>0</v>
      </c>
      <c r="R5492" s="13">
        <v>0</v>
      </c>
      <c r="S5492" s="31">
        <v>103</v>
      </c>
      <c r="T5492" s="6">
        <f>VLOOKUP(E5492,'参数设置&amp;汇总'!S:U,3,0)</f>
        <v>0.1</v>
      </c>
      <c r="U5492" s="78">
        <f t="shared" si="425"/>
        <v>0.70000000000000007</v>
      </c>
      <c r="V5492" s="13">
        <v>0.85000000000000009</v>
      </c>
      <c r="W5492" s="78">
        <f t="shared" si="427"/>
        <v>0.82352941176470584</v>
      </c>
      <c r="X5492" s="1">
        <f>VLOOKUP(E5492,'渗透率、续签率'!AG:AJ,4,0)</f>
        <v>8942.5</v>
      </c>
      <c r="Y5492" s="1">
        <f t="shared" si="428"/>
        <v>7364.411764705882</v>
      </c>
      <c r="Z5492">
        <v>0</v>
      </c>
      <c r="AA5492" s="89">
        <f t="shared" si="429"/>
        <v>62597.5</v>
      </c>
      <c r="AH5492" s="37"/>
      <c r="AI5492" s="37"/>
      <c r="AK5492" s="37"/>
    </row>
    <row r="5493" spans="1:37" hidden="1">
      <c r="A5493" t="s">
        <v>64</v>
      </c>
      <c r="B5493" t="s">
        <v>2</v>
      </c>
      <c r="C5493" t="s">
        <v>4</v>
      </c>
      <c r="D5493" t="s">
        <v>116</v>
      </c>
      <c r="E5493" t="s">
        <v>529</v>
      </c>
      <c r="F5493" t="str">
        <f t="shared" si="426"/>
        <v>金华市学历提升</v>
      </c>
      <c r="G5493" t="s">
        <v>79</v>
      </c>
      <c r="H5493" t="s">
        <v>426</v>
      </c>
      <c r="I5493" t="s">
        <v>68</v>
      </c>
      <c r="J5493">
        <v>204</v>
      </c>
      <c r="K5493">
        <v>3</v>
      </c>
      <c r="L5493" s="13">
        <f>VLOOKUP(C5493,'渗透率、续签率'!B:C,2,0)</f>
        <v>0.54</v>
      </c>
      <c r="M5493" s="6">
        <v>0.01</v>
      </c>
      <c r="N5493">
        <v>33</v>
      </c>
      <c r="O5493">
        <v>2</v>
      </c>
      <c r="P5493" s="6">
        <v>0.06</v>
      </c>
      <c r="Q5493" s="13">
        <v>7.9000000000000001E-2</v>
      </c>
      <c r="R5493" s="13">
        <v>0</v>
      </c>
      <c r="S5493" s="31">
        <v>680</v>
      </c>
      <c r="T5493" s="6">
        <f>VLOOKUP(E5493,'参数设置&amp;汇总'!S:U,3,0)</f>
        <v>0.1</v>
      </c>
      <c r="U5493" s="78">
        <f t="shared" si="425"/>
        <v>3.3000000000000003</v>
      </c>
      <c r="V5493" s="13">
        <v>0.85000000000000009</v>
      </c>
      <c r="W5493" s="78">
        <f t="shared" si="427"/>
        <v>2.611764705882353</v>
      </c>
      <c r="X5493" s="1">
        <f>VLOOKUP(E5493,'渗透率、续签率'!AG:AJ,4,0)</f>
        <v>8942.5</v>
      </c>
      <c r="Y5493" s="1">
        <f t="shared" si="428"/>
        <v>23355.705882352941</v>
      </c>
      <c r="Z5493">
        <v>4</v>
      </c>
      <c r="AA5493" s="89">
        <f t="shared" si="429"/>
        <v>295102.5</v>
      </c>
      <c r="AH5493" s="37"/>
      <c r="AI5493" s="37"/>
      <c r="AK5493" s="37"/>
    </row>
    <row r="5494" spans="1:37" hidden="1">
      <c r="A5494" t="s">
        <v>64</v>
      </c>
      <c r="B5494" t="s">
        <v>2</v>
      </c>
      <c r="C5494" t="s">
        <v>4</v>
      </c>
      <c r="D5494" t="s">
        <v>116</v>
      </c>
      <c r="E5494" t="s">
        <v>529</v>
      </c>
      <c r="F5494" t="str">
        <f t="shared" si="426"/>
        <v>金昌市学历提升</v>
      </c>
      <c r="G5494" t="s">
        <v>132</v>
      </c>
      <c r="H5494" t="s">
        <v>427</v>
      </c>
      <c r="I5494" t="s">
        <v>70</v>
      </c>
      <c r="J5494">
        <v>13</v>
      </c>
      <c r="K5494">
        <v>0</v>
      </c>
      <c r="L5494" s="13">
        <f>VLOOKUP(C5494,'渗透率、续签率'!B:C,2,0)</f>
        <v>0.54</v>
      </c>
      <c r="M5494" s="6">
        <v>0</v>
      </c>
      <c r="N5494">
        <v>0</v>
      </c>
      <c r="O5494">
        <v>0</v>
      </c>
      <c r="P5494" s="6">
        <v>0</v>
      </c>
      <c r="Q5494" s="13">
        <v>0</v>
      </c>
      <c r="R5494" s="13">
        <v>0</v>
      </c>
      <c r="S5494" s="31">
        <v>47</v>
      </c>
      <c r="T5494" s="6">
        <f>VLOOKUP(E5494,'参数设置&amp;汇总'!S:U,3,0)</f>
        <v>0.1</v>
      </c>
      <c r="U5494" s="78">
        <f t="shared" si="425"/>
        <v>0</v>
      </c>
      <c r="V5494" s="13">
        <v>0.85000000000000009</v>
      </c>
      <c r="W5494" s="78">
        <f t="shared" si="427"/>
        <v>0</v>
      </c>
      <c r="X5494" s="1">
        <f>VLOOKUP(E5494,'渗透率、续签率'!AG:AJ,4,0)</f>
        <v>8942.5</v>
      </c>
      <c r="Y5494" s="1">
        <f t="shared" si="428"/>
        <v>0</v>
      </c>
      <c r="Z5494">
        <v>2</v>
      </c>
      <c r="AA5494" s="89">
        <f t="shared" si="429"/>
        <v>0</v>
      </c>
      <c r="AH5494" s="37"/>
      <c r="AI5494" s="37"/>
    </row>
    <row r="5495" spans="1:37" hidden="1">
      <c r="A5495" t="s">
        <v>64</v>
      </c>
      <c r="B5495" t="s">
        <v>2</v>
      </c>
      <c r="C5495" t="s">
        <v>4</v>
      </c>
      <c r="D5495" t="s">
        <v>116</v>
      </c>
      <c r="E5495" t="s">
        <v>529</v>
      </c>
      <c r="F5495" t="str">
        <f t="shared" si="426"/>
        <v>钦州市学历提升</v>
      </c>
      <c r="G5495" t="s">
        <v>88</v>
      </c>
      <c r="H5495" t="s">
        <v>428</v>
      </c>
      <c r="I5495" t="s">
        <v>68</v>
      </c>
      <c r="J5495">
        <v>23</v>
      </c>
      <c r="K5495">
        <v>0</v>
      </c>
      <c r="L5495" s="13">
        <f>VLOOKUP(C5495,'渗透率、续签率'!B:C,2,0)</f>
        <v>0.54</v>
      </c>
      <c r="M5495" s="6">
        <v>0</v>
      </c>
      <c r="N5495">
        <v>0</v>
      </c>
      <c r="O5495">
        <v>0</v>
      </c>
      <c r="P5495" s="6">
        <v>0</v>
      </c>
      <c r="Q5495" s="13">
        <v>0</v>
      </c>
      <c r="R5495" s="13">
        <v>0</v>
      </c>
      <c r="S5495" s="31">
        <v>32</v>
      </c>
      <c r="T5495" s="6">
        <f>VLOOKUP(E5495,'参数设置&amp;汇总'!S:U,3,0)</f>
        <v>0.1</v>
      </c>
      <c r="U5495" s="78">
        <f t="shared" si="425"/>
        <v>0</v>
      </c>
      <c r="V5495" s="13">
        <v>0.85000000000000009</v>
      </c>
      <c r="W5495" s="78">
        <f t="shared" si="427"/>
        <v>0</v>
      </c>
      <c r="X5495" s="1">
        <f>VLOOKUP(E5495,'渗透率、续签率'!AG:AJ,4,0)</f>
        <v>8942.5</v>
      </c>
      <c r="Y5495" s="1">
        <f t="shared" si="428"/>
        <v>0</v>
      </c>
      <c r="Z5495">
        <v>0</v>
      </c>
      <c r="AA5495" s="89">
        <f t="shared" si="429"/>
        <v>0</v>
      </c>
      <c r="AK5495" s="37"/>
    </row>
    <row r="5496" spans="1:37" hidden="1">
      <c r="A5496" t="s">
        <v>64</v>
      </c>
      <c r="B5496" t="s">
        <v>2</v>
      </c>
      <c r="C5496" t="s">
        <v>4</v>
      </c>
      <c r="D5496" t="s">
        <v>116</v>
      </c>
      <c r="E5496" t="s">
        <v>529</v>
      </c>
      <c r="F5496" t="str">
        <f t="shared" si="426"/>
        <v>铁岭市学历提升</v>
      </c>
      <c r="G5496" t="s">
        <v>101</v>
      </c>
      <c r="H5496" t="s">
        <v>429</v>
      </c>
      <c r="I5496" t="s">
        <v>70</v>
      </c>
      <c r="J5496">
        <v>105</v>
      </c>
      <c r="K5496">
        <v>0</v>
      </c>
      <c r="L5496" s="13">
        <f>VLOOKUP(C5496,'渗透率、续签率'!B:C,2,0)</f>
        <v>0.54</v>
      </c>
      <c r="M5496" s="6">
        <v>0</v>
      </c>
      <c r="N5496">
        <v>19</v>
      </c>
      <c r="O5496">
        <v>0</v>
      </c>
      <c r="P5496" s="6">
        <v>0</v>
      </c>
      <c r="Q5496" s="13">
        <v>0</v>
      </c>
      <c r="R5496" s="13">
        <v>0</v>
      </c>
      <c r="S5496" s="31">
        <v>291</v>
      </c>
      <c r="T5496" s="6">
        <f>VLOOKUP(E5496,'参数设置&amp;汇总'!S:U,3,0)</f>
        <v>0.1</v>
      </c>
      <c r="U5496" s="78">
        <f t="shared" si="425"/>
        <v>1.9000000000000001</v>
      </c>
      <c r="V5496" s="13">
        <v>0.85000000000000009</v>
      </c>
      <c r="W5496" s="78">
        <f t="shared" si="427"/>
        <v>2.2352941176470589</v>
      </c>
      <c r="X5496" s="1">
        <f>VLOOKUP(E5496,'渗透率、续签率'!AG:AJ,4,0)</f>
        <v>8942.5</v>
      </c>
      <c r="Y5496" s="1">
        <f t="shared" si="428"/>
        <v>19989.117647058825</v>
      </c>
      <c r="Z5496">
        <v>2</v>
      </c>
      <c r="AA5496" s="89">
        <f t="shared" si="429"/>
        <v>169907.5</v>
      </c>
      <c r="AH5496" s="37"/>
      <c r="AI5496" s="37"/>
      <c r="AK5496" s="37"/>
    </row>
    <row r="5497" spans="1:37" hidden="1">
      <c r="A5497" t="s">
        <v>64</v>
      </c>
      <c r="B5497" t="s">
        <v>2</v>
      </c>
      <c r="C5497" t="s">
        <v>4</v>
      </c>
      <c r="D5497" t="s">
        <v>116</v>
      </c>
      <c r="E5497" t="s">
        <v>529</v>
      </c>
      <c r="F5497" t="str">
        <f t="shared" si="426"/>
        <v>铁门关市学历提升</v>
      </c>
      <c r="G5497" t="s">
        <v>145</v>
      </c>
      <c r="H5497" t="s">
        <v>430</v>
      </c>
      <c r="I5497" t="s">
        <v>70</v>
      </c>
      <c r="J5497">
        <v>0</v>
      </c>
      <c r="K5497">
        <v>0</v>
      </c>
      <c r="L5497" s="13">
        <f>VLOOKUP(C5497,'渗透率、续签率'!B:C,2,0)</f>
        <v>0.54</v>
      </c>
      <c r="M5497" s="6">
        <v>0</v>
      </c>
      <c r="N5497">
        <v>0</v>
      </c>
      <c r="O5497">
        <v>0</v>
      </c>
      <c r="P5497" s="6">
        <v>0</v>
      </c>
      <c r="Q5497" s="13">
        <v>0</v>
      </c>
      <c r="R5497" s="13">
        <v>0</v>
      </c>
      <c r="S5497" s="31">
        <v>0</v>
      </c>
      <c r="T5497" s="6">
        <f>VLOOKUP(E5497,'参数设置&amp;汇总'!S:U,3,0)</f>
        <v>0.1</v>
      </c>
      <c r="U5497" s="78">
        <f t="shared" si="425"/>
        <v>0</v>
      </c>
      <c r="V5497" s="13">
        <v>0.85000000000000009</v>
      </c>
      <c r="W5497" s="78">
        <f t="shared" si="427"/>
        <v>0</v>
      </c>
      <c r="X5497" s="1">
        <f>VLOOKUP(E5497,'渗透率、续签率'!AG:AJ,4,0)</f>
        <v>8942.5</v>
      </c>
      <c r="Y5497" s="1">
        <f t="shared" si="428"/>
        <v>0</v>
      </c>
      <c r="Z5497">
        <v>0</v>
      </c>
      <c r="AA5497" s="89">
        <f t="shared" si="429"/>
        <v>0</v>
      </c>
      <c r="AH5497" s="37"/>
      <c r="AI5497" s="37"/>
      <c r="AK5497" s="37"/>
    </row>
    <row r="5498" spans="1:37" hidden="1">
      <c r="A5498" t="s">
        <v>64</v>
      </c>
      <c r="B5498" t="s">
        <v>2</v>
      </c>
      <c r="C5498" t="s">
        <v>4</v>
      </c>
      <c r="D5498" t="s">
        <v>116</v>
      </c>
      <c r="E5498" t="s">
        <v>529</v>
      </c>
      <c r="F5498" t="str">
        <f t="shared" si="426"/>
        <v>铜仁市学历提升</v>
      </c>
      <c r="G5498" t="s">
        <v>167</v>
      </c>
      <c r="H5498" t="s">
        <v>431</v>
      </c>
      <c r="I5498" t="s">
        <v>70</v>
      </c>
      <c r="J5498">
        <v>58</v>
      </c>
      <c r="K5498">
        <v>0</v>
      </c>
      <c r="L5498" s="13">
        <f>VLOOKUP(C5498,'渗透率、续签率'!B:C,2,0)</f>
        <v>0.54</v>
      </c>
      <c r="M5498" s="6">
        <v>0</v>
      </c>
      <c r="N5498">
        <v>6</v>
      </c>
      <c r="O5498">
        <v>0</v>
      </c>
      <c r="P5498" s="6">
        <v>0</v>
      </c>
      <c r="Q5498" s="13">
        <v>0</v>
      </c>
      <c r="R5498" s="13">
        <v>0</v>
      </c>
      <c r="S5498" s="31">
        <v>126</v>
      </c>
      <c r="T5498" s="6">
        <f>VLOOKUP(E5498,'参数设置&amp;汇总'!S:U,3,0)</f>
        <v>0.1</v>
      </c>
      <c r="U5498" s="78">
        <f t="shared" si="425"/>
        <v>0.60000000000000009</v>
      </c>
      <c r="V5498" s="13">
        <v>0.85000000000000009</v>
      </c>
      <c r="W5498" s="78">
        <f t="shared" si="427"/>
        <v>0.70588235294117652</v>
      </c>
      <c r="X5498" s="1">
        <f>VLOOKUP(E5498,'渗透率、续签率'!AG:AJ,4,0)</f>
        <v>8942.5</v>
      </c>
      <c r="Y5498" s="1">
        <f t="shared" si="428"/>
        <v>6312.3529411764712</v>
      </c>
      <c r="Z5498">
        <v>0</v>
      </c>
      <c r="AA5498" s="89">
        <f t="shared" si="429"/>
        <v>53655</v>
      </c>
      <c r="AH5498" s="37"/>
      <c r="AI5498" s="37"/>
      <c r="AK5498" s="37"/>
    </row>
    <row r="5499" spans="1:37" hidden="1">
      <c r="A5499" t="s">
        <v>64</v>
      </c>
      <c r="B5499" t="s">
        <v>2</v>
      </c>
      <c r="C5499" t="s">
        <v>4</v>
      </c>
      <c r="D5499" t="s">
        <v>116</v>
      </c>
      <c r="E5499" t="s">
        <v>529</v>
      </c>
      <c r="F5499" t="str">
        <f t="shared" si="426"/>
        <v>铜川市学历提升</v>
      </c>
      <c r="G5499" t="s">
        <v>108</v>
      </c>
      <c r="H5499" t="s">
        <v>432</v>
      </c>
      <c r="I5499" t="s">
        <v>70</v>
      </c>
      <c r="J5499">
        <v>12</v>
      </c>
      <c r="K5499">
        <v>1</v>
      </c>
      <c r="L5499" s="13">
        <f>VLOOKUP(C5499,'渗透率、续签率'!B:C,2,0)</f>
        <v>0.54</v>
      </c>
      <c r="M5499" s="6">
        <v>0.08</v>
      </c>
      <c r="N5499">
        <v>0</v>
      </c>
      <c r="O5499">
        <v>0</v>
      </c>
      <c r="P5499" s="6">
        <v>0</v>
      </c>
      <c r="Q5499" s="13">
        <v>0.13200000000000001</v>
      </c>
      <c r="R5499" s="13">
        <v>0</v>
      </c>
      <c r="S5499" s="31">
        <v>21</v>
      </c>
      <c r="T5499" s="6">
        <f>VLOOKUP(E5499,'参数设置&amp;汇总'!S:U,3,0)</f>
        <v>0.1</v>
      </c>
      <c r="U5499" s="78">
        <f t="shared" si="425"/>
        <v>0</v>
      </c>
      <c r="V5499" s="13">
        <v>0.85000000000000009</v>
      </c>
      <c r="W5499" s="78">
        <f t="shared" si="427"/>
        <v>0</v>
      </c>
      <c r="X5499" s="1">
        <f>VLOOKUP(E5499,'渗透率、续签率'!AG:AJ,4,0)</f>
        <v>8942.5</v>
      </c>
      <c r="Y5499" s="1">
        <f t="shared" si="428"/>
        <v>0</v>
      </c>
      <c r="Z5499">
        <v>0</v>
      </c>
      <c r="AA5499" s="89">
        <f t="shared" si="429"/>
        <v>0</v>
      </c>
      <c r="AH5499" s="37"/>
      <c r="AI5499" s="37"/>
      <c r="AK5499" s="37"/>
    </row>
    <row r="5500" spans="1:37" hidden="1">
      <c r="A5500" t="s">
        <v>64</v>
      </c>
      <c r="B5500" t="s">
        <v>2</v>
      </c>
      <c r="C5500" t="s">
        <v>4</v>
      </c>
      <c r="D5500" t="s">
        <v>116</v>
      </c>
      <c r="E5500" t="s">
        <v>529</v>
      </c>
      <c r="F5500" t="str">
        <f t="shared" si="426"/>
        <v>铜陵市学历提升</v>
      </c>
      <c r="G5500" t="s">
        <v>94</v>
      </c>
      <c r="H5500" t="s">
        <v>433</v>
      </c>
      <c r="I5500" t="s">
        <v>68</v>
      </c>
      <c r="J5500">
        <v>28</v>
      </c>
      <c r="K5500">
        <v>0</v>
      </c>
      <c r="L5500" s="13">
        <f>VLOOKUP(C5500,'渗透率、续签率'!B:C,2,0)</f>
        <v>0.54</v>
      </c>
      <c r="M5500" s="6">
        <v>0</v>
      </c>
      <c r="N5500">
        <v>9</v>
      </c>
      <c r="O5500">
        <v>0</v>
      </c>
      <c r="P5500" s="6">
        <v>0</v>
      </c>
      <c r="Q5500" s="13">
        <v>0</v>
      </c>
      <c r="R5500" s="13">
        <v>0</v>
      </c>
      <c r="S5500" s="31">
        <v>110</v>
      </c>
      <c r="T5500" s="6">
        <f>VLOOKUP(E5500,'参数设置&amp;汇总'!S:U,3,0)</f>
        <v>0.1</v>
      </c>
      <c r="U5500" s="78">
        <f t="shared" si="425"/>
        <v>0.9</v>
      </c>
      <c r="V5500" s="13">
        <v>0.85000000000000009</v>
      </c>
      <c r="W5500" s="78">
        <f t="shared" si="427"/>
        <v>1.0588235294117647</v>
      </c>
      <c r="X5500" s="1">
        <f>VLOOKUP(E5500,'渗透率、续签率'!AG:AJ,4,0)</f>
        <v>8942.5</v>
      </c>
      <c r="Y5500" s="1">
        <f t="shared" si="428"/>
        <v>9468.5294117647063</v>
      </c>
      <c r="Z5500">
        <v>0</v>
      </c>
      <c r="AA5500" s="89">
        <f t="shared" si="429"/>
        <v>80482.5</v>
      </c>
      <c r="AH5500" s="37"/>
      <c r="AI5500" s="37"/>
      <c r="AK5500" s="37"/>
    </row>
    <row r="5501" spans="1:37" hidden="1">
      <c r="A5501" t="s">
        <v>64</v>
      </c>
      <c r="B5501" t="s">
        <v>2</v>
      </c>
      <c r="C5501" t="s">
        <v>4</v>
      </c>
      <c r="D5501" t="s">
        <v>116</v>
      </c>
      <c r="E5501" t="s">
        <v>529</v>
      </c>
      <c r="F5501" t="str">
        <f t="shared" si="426"/>
        <v>银川市学历提升</v>
      </c>
      <c r="G5501" t="s">
        <v>129</v>
      </c>
      <c r="H5501" t="s">
        <v>434</v>
      </c>
      <c r="I5501" t="s">
        <v>70</v>
      </c>
      <c r="J5501">
        <v>199</v>
      </c>
      <c r="K5501">
        <v>2</v>
      </c>
      <c r="L5501" s="13">
        <f>VLOOKUP(C5501,'渗透率、续签率'!B:C,2,0)</f>
        <v>0.54</v>
      </c>
      <c r="M5501" s="6">
        <v>0.01</v>
      </c>
      <c r="N5501">
        <v>65</v>
      </c>
      <c r="O5501">
        <v>2</v>
      </c>
      <c r="P5501" s="6">
        <v>0.03</v>
      </c>
      <c r="Q5501" s="13">
        <v>6.3E-2</v>
      </c>
      <c r="R5501" s="13">
        <v>0</v>
      </c>
      <c r="S5501" s="31">
        <v>1142</v>
      </c>
      <c r="T5501" s="6">
        <f>VLOOKUP(E5501,'参数设置&amp;汇总'!S:U,3,0)</f>
        <v>0.1</v>
      </c>
      <c r="U5501" s="78">
        <f t="shared" si="425"/>
        <v>6.5</v>
      </c>
      <c r="V5501" s="13">
        <v>0.85000000000000009</v>
      </c>
      <c r="W5501" s="78">
        <f t="shared" si="427"/>
        <v>6.3764705882352937</v>
      </c>
      <c r="X5501" s="1">
        <f>VLOOKUP(E5501,'渗透率、续签率'!AG:AJ,4,0)</f>
        <v>8942.5</v>
      </c>
      <c r="Y5501" s="1">
        <f t="shared" si="428"/>
        <v>57021.588235294112</v>
      </c>
      <c r="Z5501">
        <v>0</v>
      </c>
      <c r="AA5501" s="89">
        <f t="shared" si="429"/>
        <v>581262.5</v>
      </c>
      <c r="AH5501" s="37"/>
      <c r="AI5501" s="37"/>
      <c r="AK5501" s="37"/>
    </row>
    <row r="5502" spans="1:37" hidden="1">
      <c r="A5502" t="s">
        <v>64</v>
      </c>
      <c r="B5502" t="s">
        <v>2</v>
      </c>
      <c r="C5502" t="s">
        <v>4</v>
      </c>
      <c r="D5502" t="s">
        <v>116</v>
      </c>
      <c r="E5502" t="s">
        <v>529</v>
      </c>
      <c r="F5502" t="str">
        <f t="shared" si="426"/>
        <v>锡林郭勒盟学历提升</v>
      </c>
      <c r="G5502" t="s">
        <v>142</v>
      </c>
      <c r="H5502" t="s">
        <v>435</v>
      </c>
      <c r="I5502" t="s">
        <v>70</v>
      </c>
      <c r="J5502">
        <v>44</v>
      </c>
      <c r="K5502">
        <v>0</v>
      </c>
      <c r="L5502" s="13">
        <f>VLOOKUP(C5502,'渗透率、续签率'!B:C,2,0)</f>
        <v>0.54</v>
      </c>
      <c r="M5502" s="6">
        <v>0</v>
      </c>
      <c r="N5502">
        <v>11</v>
      </c>
      <c r="O5502">
        <v>0</v>
      </c>
      <c r="P5502" s="6">
        <v>0</v>
      </c>
      <c r="Q5502" s="13">
        <v>0</v>
      </c>
      <c r="R5502" s="13">
        <v>0</v>
      </c>
      <c r="S5502" s="31">
        <v>143</v>
      </c>
      <c r="T5502" s="6">
        <f>VLOOKUP(E5502,'参数设置&amp;汇总'!S:U,3,0)</f>
        <v>0.1</v>
      </c>
      <c r="U5502" s="78">
        <f t="shared" si="425"/>
        <v>1.1000000000000001</v>
      </c>
      <c r="V5502" s="13">
        <v>0.85000000000000009</v>
      </c>
      <c r="W5502" s="78">
        <f t="shared" si="427"/>
        <v>1.2941176470588236</v>
      </c>
      <c r="X5502" s="1">
        <f>VLOOKUP(E5502,'渗透率、续签率'!AG:AJ,4,0)</f>
        <v>8942.5</v>
      </c>
      <c r="Y5502" s="1">
        <f t="shared" si="428"/>
        <v>11572.64705882353</v>
      </c>
      <c r="Z5502">
        <v>3</v>
      </c>
      <c r="AA5502" s="89">
        <f t="shared" si="429"/>
        <v>98367.5</v>
      </c>
      <c r="AH5502" s="37"/>
      <c r="AI5502" s="37"/>
      <c r="AK5502" s="37"/>
    </row>
    <row r="5503" spans="1:37" hidden="1">
      <c r="A5503" t="s">
        <v>64</v>
      </c>
      <c r="B5503" t="s">
        <v>2</v>
      </c>
      <c r="C5503" t="s">
        <v>4</v>
      </c>
      <c r="D5503" t="s">
        <v>116</v>
      </c>
      <c r="E5503" t="s">
        <v>529</v>
      </c>
      <c r="F5503" t="str">
        <f t="shared" si="426"/>
        <v>锦州市学历提升</v>
      </c>
      <c r="G5503" t="s">
        <v>101</v>
      </c>
      <c r="H5503" t="s">
        <v>436</v>
      </c>
      <c r="I5503" t="s">
        <v>70</v>
      </c>
      <c r="J5503">
        <v>194</v>
      </c>
      <c r="K5503">
        <v>3</v>
      </c>
      <c r="L5503" s="13">
        <f>VLOOKUP(C5503,'渗透率、续签率'!B:C,2,0)</f>
        <v>0.54</v>
      </c>
      <c r="M5503" s="6">
        <v>0.02</v>
      </c>
      <c r="N5503">
        <v>21</v>
      </c>
      <c r="O5503">
        <v>3</v>
      </c>
      <c r="P5503" s="6">
        <v>0.14000000000000001</v>
      </c>
      <c r="Q5503" s="13">
        <v>0.11</v>
      </c>
      <c r="R5503" s="13">
        <v>7.5999999999999998E-2</v>
      </c>
      <c r="S5503" s="31">
        <v>556</v>
      </c>
      <c r="T5503" s="6">
        <f>VLOOKUP(E5503,'参数设置&amp;汇总'!S:U,3,0)</f>
        <v>0.1</v>
      </c>
      <c r="U5503" s="78">
        <f t="shared" si="425"/>
        <v>3</v>
      </c>
      <c r="V5503" s="13">
        <v>0.85000000000000009</v>
      </c>
      <c r="W5503" s="78">
        <f t="shared" si="427"/>
        <v>1.6235294117647057</v>
      </c>
      <c r="X5503" s="1">
        <f>VLOOKUP(E5503,'渗透率、续签率'!AG:AJ,4,0)</f>
        <v>8942.5</v>
      </c>
      <c r="Y5503" s="1">
        <f t="shared" si="428"/>
        <v>14518.411764705881</v>
      </c>
      <c r="Z5503">
        <v>15</v>
      </c>
      <c r="AA5503" s="89">
        <f t="shared" si="429"/>
        <v>187792.5</v>
      </c>
      <c r="AH5503" s="37"/>
      <c r="AI5503" s="37"/>
      <c r="AK5503" s="37"/>
    </row>
    <row r="5504" spans="1:37" hidden="1">
      <c r="A5504" t="s">
        <v>64</v>
      </c>
      <c r="B5504" t="s">
        <v>2</v>
      </c>
      <c r="C5504" t="s">
        <v>4</v>
      </c>
      <c r="D5504" t="s">
        <v>116</v>
      </c>
      <c r="E5504" t="s">
        <v>529</v>
      </c>
      <c r="F5504" t="str">
        <f t="shared" si="426"/>
        <v>镇江市学历提升</v>
      </c>
      <c r="G5504" t="s">
        <v>73</v>
      </c>
      <c r="H5504" t="s">
        <v>437</v>
      </c>
      <c r="I5504" t="s">
        <v>70</v>
      </c>
      <c r="J5504">
        <v>113</v>
      </c>
      <c r="K5504">
        <v>1</v>
      </c>
      <c r="L5504" s="13">
        <f>VLOOKUP(C5504,'渗透率、续签率'!B:C,2,0)</f>
        <v>0.54</v>
      </c>
      <c r="M5504" s="6">
        <v>0.01</v>
      </c>
      <c r="N5504">
        <v>12</v>
      </c>
      <c r="O5504">
        <v>1</v>
      </c>
      <c r="P5504" s="6">
        <v>0.08</v>
      </c>
      <c r="Q5504" s="13">
        <v>0.22500000000000001</v>
      </c>
      <c r="R5504" s="13">
        <v>0</v>
      </c>
      <c r="S5504" s="31">
        <v>298</v>
      </c>
      <c r="T5504" s="6">
        <f>VLOOKUP(E5504,'参数设置&amp;汇总'!S:U,3,0)</f>
        <v>0.1</v>
      </c>
      <c r="U5504" s="78">
        <f t="shared" si="425"/>
        <v>1.2000000000000002</v>
      </c>
      <c r="V5504" s="13">
        <v>0.85000000000000009</v>
      </c>
      <c r="W5504" s="78">
        <f t="shared" si="427"/>
        <v>0.77647058823529425</v>
      </c>
      <c r="X5504" s="1">
        <f>VLOOKUP(E5504,'渗透率、续签率'!AG:AJ,4,0)</f>
        <v>8942.5</v>
      </c>
      <c r="Y5504" s="1">
        <f t="shared" si="428"/>
        <v>6943.5882352941189</v>
      </c>
      <c r="Z5504">
        <v>0</v>
      </c>
      <c r="AA5504" s="89">
        <f t="shared" si="429"/>
        <v>107310</v>
      </c>
      <c r="AH5504" s="37"/>
      <c r="AI5504" s="37"/>
      <c r="AK5504" s="37"/>
    </row>
    <row r="5505" spans="1:37" hidden="1">
      <c r="A5505" t="s">
        <v>64</v>
      </c>
      <c r="B5505" t="s">
        <v>2</v>
      </c>
      <c r="C5505" t="s">
        <v>4</v>
      </c>
      <c r="D5505" t="s">
        <v>116</v>
      </c>
      <c r="E5505" t="s">
        <v>529</v>
      </c>
      <c r="F5505" t="str">
        <f t="shared" si="426"/>
        <v>长春市学历提升</v>
      </c>
      <c r="G5505" t="s">
        <v>188</v>
      </c>
      <c r="H5505" t="s">
        <v>438</v>
      </c>
      <c r="I5505" t="s">
        <v>70</v>
      </c>
      <c r="J5505">
        <v>683</v>
      </c>
      <c r="K5505">
        <v>24</v>
      </c>
      <c r="L5505" s="13">
        <f>VLOOKUP(C5505,'渗透率、续签率'!B:C,2,0)</f>
        <v>0.54</v>
      </c>
      <c r="M5505" s="6">
        <v>0.04</v>
      </c>
      <c r="N5505">
        <v>245</v>
      </c>
      <c r="O5505">
        <v>22</v>
      </c>
      <c r="P5505" s="6">
        <v>0.09</v>
      </c>
      <c r="Q5505" s="13">
        <v>0.29899999999999999</v>
      </c>
      <c r="R5505" s="13">
        <v>0.224</v>
      </c>
      <c r="S5505" s="31">
        <v>5183</v>
      </c>
      <c r="T5505" s="6">
        <f>VLOOKUP(E5505,'参数设置&amp;汇总'!S:U,3,0)</f>
        <v>0.1</v>
      </c>
      <c r="U5505" s="78">
        <f t="shared" si="425"/>
        <v>24.5</v>
      </c>
      <c r="V5505" s="13">
        <v>0.85000000000000009</v>
      </c>
      <c r="W5505" s="78">
        <f t="shared" si="427"/>
        <v>14.847058823529409</v>
      </c>
      <c r="X5505" s="1">
        <f>VLOOKUP(E5505,'渗透率、续签率'!AG:AJ,4,0)</f>
        <v>8942.5</v>
      </c>
      <c r="Y5505" s="1">
        <f t="shared" si="428"/>
        <v>132769.82352941175</v>
      </c>
      <c r="Z5505">
        <v>20</v>
      </c>
      <c r="AA5505" s="89">
        <f t="shared" si="429"/>
        <v>2190912.5</v>
      </c>
      <c r="AH5505" s="37"/>
      <c r="AI5505" s="37"/>
      <c r="AK5505" s="37"/>
    </row>
    <row r="5506" spans="1:37" hidden="1">
      <c r="A5506" t="s">
        <v>64</v>
      </c>
      <c r="B5506" t="s">
        <v>2</v>
      </c>
      <c r="C5506" t="s">
        <v>4</v>
      </c>
      <c r="D5506" t="s">
        <v>116</v>
      </c>
      <c r="E5506" t="s">
        <v>529</v>
      </c>
      <c r="F5506" t="str">
        <f t="shared" si="426"/>
        <v>长治市学历提升</v>
      </c>
      <c r="G5506" t="s">
        <v>134</v>
      </c>
      <c r="H5506" t="s">
        <v>439</v>
      </c>
      <c r="I5506" t="s">
        <v>70</v>
      </c>
      <c r="J5506">
        <v>201</v>
      </c>
      <c r="K5506">
        <v>0</v>
      </c>
      <c r="L5506" s="13">
        <f>VLOOKUP(C5506,'渗透率、续签率'!B:C,2,0)</f>
        <v>0.54</v>
      </c>
      <c r="M5506" s="6">
        <v>0</v>
      </c>
      <c r="N5506">
        <v>57</v>
      </c>
      <c r="O5506">
        <v>0</v>
      </c>
      <c r="P5506" s="6">
        <v>0</v>
      </c>
      <c r="Q5506" s="13">
        <v>0</v>
      </c>
      <c r="R5506" s="13">
        <v>0</v>
      </c>
      <c r="S5506" s="31">
        <v>815</v>
      </c>
      <c r="T5506" s="6">
        <f>VLOOKUP(E5506,'参数设置&amp;汇总'!S:U,3,0)</f>
        <v>0.1</v>
      </c>
      <c r="U5506" s="78">
        <f t="shared" si="425"/>
        <v>5.7</v>
      </c>
      <c r="V5506" s="13">
        <v>0.85000000000000009</v>
      </c>
      <c r="W5506" s="78">
        <f t="shared" si="427"/>
        <v>6.7058823529411757</v>
      </c>
      <c r="X5506" s="1">
        <f>VLOOKUP(E5506,'渗透率、续签率'!AG:AJ,4,0)</f>
        <v>8942.5</v>
      </c>
      <c r="Y5506" s="1">
        <f t="shared" si="428"/>
        <v>59967.352941176461</v>
      </c>
      <c r="Z5506">
        <v>22</v>
      </c>
      <c r="AA5506" s="89">
        <f t="shared" si="429"/>
        <v>509722.5</v>
      </c>
      <c r="AH5506" s="37"/>
      <c r="AI5506" s="37"/>
      <c r="AK5506" s="37"/>
    </row>
    <row r="5507" spans="1:37" hidden="1">
      <c r="A5507" t="s">
        <v>64</v>
      </c>
      <c r="B5507" t="s">
        <v>2</v>
      </c>
      <c r="C5507" t="s">
        <v>4</v>
      </c>
      <c r="D5507" t="s">
        <v>116</v>
      </c>
      <c r="E5507" t="s">
        <v>529</v>
      </c>
      <c r="F5507" t="str">
        <f t="shared" si="426"/>
        <v>阜新市学历提升</v>
      </c>
      <c r="G5507" t="s">
        <v>101</v>
      </c>
      <c r="H5507" t="s">
        <v>440</v>
      </c>
      <c r="I5507" t="s">
        <v>70</v>
      </c>
      <c r="J5507">
        <v>112</v>
      </c>
      <c r="K5507">
        <v>0</v>
      </c>
      <c r="L5507" s="13">
        <f>VLOOKUP(C5507,'渗透率、续签率'!B:C,2,0)</f>
        <v>0.54</v>
      </c>
      <c r="M5507" s="6">
        <v>0</v>
      </c>
      <c r="N5507">
        <v>6</v>
      </c>
      <c r="O5507">
        <v>0</v>
      </c>
      <c r="P5507" s="6">
        <v>0</v>
      </c>
      <c r="Q5507" s="13">
        <v>0</v>
      </c>
      <c r="R5507" s="13">
        <v>0</v>
      </c>
      <c r="S5507" s="31">
        <v>200</v>
      </c>
      <c r="T5507" s="6">
        <f>VLOOKUP(E5507,'参数设置&amp;汇总'!S:U,3,0)</f>
        <v>0.1</v>
      </c>
      <c r="U5507" s="78">
        <f t="shared" ref="U5507:U5570" si="430">IF(T5507*N5507&gt;=O5507,T5507*N5507,O5507)</f>
        <v>0.60000000000000009</v>
      </c>
      <c r="V5507" s="13">
        <v>0.85000000000000009</v>
      </c>
      <c r="W5507" s="78">
        <f t="shared" si="427"/>
        <v>0.70588235294117652</v>
      </c>
      <c r="X5507" s="1">
        <f>VLOOKUP(E5507,'渗透率、续签率'!AG:AJ,4,0)</f>
        <v>8942.5</v>
      </c>
      <c r="Y5507" s="1">
        <f t="shared" si="428"/>
        <v>6312.3529411764712</v>
      </c>
      <c r="Z5507">
        <v>6</v>
      </c>
      <c r="AA5507" s="89">
        <f t="shared" si="429"/>
        <v>53655</v>
      </c>
      <c r="AH5507" s="37"/>
      <c r="AI5507" s="37"/>
      <c r="AK5507" s="37"/>
    </row>
    <row r="5508" spans="1:37" hidden="1">
      <c r="A5508" t="s">
        <v>64</v>
      </c>
      <c r="B5508" t="s">
        <v>2</v>
      </c>
      <c r="C5508" t="s">
        <v>4</v>
      </c>
      <c r="D5508" t="s">
        <v>116</v>
      </c>
      <c r="E5508" t="s">
        <v>529</v>
      </c>
      <c r="F5508" t="str">
        <f t="shared" ref="F5508:F5571" si="431">H5508&amp;C5508</f>
        <v>阜阳市学历提升</v>
      </c>
      <c r="G5508" t="s">
        <v>94</v>
      </c>
      <c r="H5508" t="s">
        <v>441</v>
      </c>
      <c r="I5508" t="s">
        <v>68</v>
      </c>
      <c r="J5508">
        <v>193</v>
      </c>
      <c r="K5508">
        <v>1</v>
      </c>
      <c r="L5508" s="13">
        <f>VLOOKUP(C5508,'渗透率、续签率'!B:C,2,0)</f>
        <v>0.54</v>
      </c>
      <c r="M5508" s="6">
        <v>0.01</v>
      </c>
      <c r="N5508">
        <v>18</v>
      </c>
      <c r="O5508">
        <v>1</v>
      </c>
      <c r="P5508" s="6">
        <v>0.06</v>
      </c>
      <c r="Q5508" s="13">
        <v>0.02</v>
      </c>
      <c r="R5508" s="13">
        <v>0</v>
      </c>
      <c r="S5508" s="31">
        <v>386</v>
      </c>
      <c r="T5508" s="6">
        <f>VLOOKUP(E5508,'参数设置&amp;汇总'!S:U,3,0)</f>
        <v>0.1</v>
      </c>
      <c r="U5508" s="78">
        <f t="shared" si="430"/>
        <v>1.8</v>
      </c>
      <c r="V5508" s="13">
        <v>0.85000000000000009</v>
      </c>
      <c r="W5508" s="78">
        <f t="shared" ref="W5508:W5571" si="432">(O5508*(1-L5508)+IF((U5508-O5508)&lt;0,0,(U5508-O5508)))/V5508</f>
        <v>1.4823529411764704</v>
      </c>
      <c r="X5508" s="1">
        <f>VLOOKUP(E5508,'渗透率、续签率'!AG:AJ,4,0)</f>
        <v>8942.5</v>
      </c>
      <c r="Y5508" s="1">
        <f t="shared" ref="Y5508:Y5571" si="433">X5508*W5508</f>
        <v>13255.941176470587</v>
      </c>
      <c r="Z5508">
        <v>26</v>
      </c>
      <c r="AA5508" s="89">
        <f t="shared" ref="AA5508:AA5571" si="434">N5508*X5508</f>
        <v>160965</v>
      </c>
      <c r="AH5508" s="37"/>
      <c r="AI5508" s="37"/>
      <c r="AK5508" s="37"/>
    </row>
    <row r="5509" spans="1:37" hidden="1">
      <c r="A5509" t="s">
        <v>64</v>
      </c>
      <c r="B5509" t="s">
        <v>2</v>
      </c>
      <c r="C5509" t="s">
        <v>4</v>
      </c>
      <c r="D5509" t="s">
        <v>116</v>
      </c>
      <c r="E5509" t="s">
        <v>529</v>
      </c>
      <c r="F5509" t="str">
        <f t="shared" si="431"/>
        <v>防城港市学历提升</v>
      </c>
      <c r="G5509" t="s">
        <v>88</v>
      </c>
      <c r="H5509" t="s">
        <v>442</v>
      </c>
      <c r="I5509" t="s">
        <v>68</v>
      </c>
      <c r="J5509">
        <v>9</v>
      </c>
      <c r="K5509">
        <v>0</v>
      </c>
      <c r="L5509" s="13">
        <f>VLOOKUP(C5509,'渗透率、续签率'!B:C,2,0)</f>
        <v>0.54</v>
      </c>
      <c r="M5509" s="6">
        <v>0</v>
      </c>
      <c r="N5509">
        <v>0</v>
      </c>
      <c r="O5509">
        <v>0</v>
      </c>
      <c r="P5509" s="6">
        <v>0</v>
      </c>
      <c r="Q5509" s="13">
        <v>0</v>
      </c>
      <c r="R5509" s="13">
        <v>0</v>
      </c>
      <c r="S5509" s="31">
        <v>14</v>
      </c>
      <c r="T5509" s="6">
        <f>VLOOKUP(E5509,'参数设置&amp;汇总'!S:U,3,0)</f>
        <v>0.1</v>
      </c>
      <c r="U5509" s="78">
        <f t="shared" si="430"/>
        <v>0</v>
      </c>
      <c r="V5509" s="13">
        <v>0.85000000000000009</v>
      </c>
      <c r="W5509" s="78">
        <f t="shared" si="432"/>
        <v>0</v>
      </c>
      <c r="X5509" s="1">
        <f>VLOOKUP(E5509,'渗透率、续签率'!AG:AJ,4,0)</f>
        <v>8942.5</v>
      </c>
      <c r="Y5509" s="1">
        <f t="shared" si="433"/>
        <v>0</v>
      </c>
      <c r="Z5509">
        <v>0</v>
      </c>
      <c r="AA5509" s="89">
        <f t="shared" si="434"/>
        <v>0</v>
      </c>
      <c r="AH5509" s="37"/>
      <c r="AI5509" s="37"/>
      <c r="AK5509" s="37"/>
    </row>
    <row r="5510" spans="1:37" hidden="1">
      <c r="A5510" t="s">
        <v>64</v>
      </c>
      <c r="B5510" t="s">
        <v>2</v>
      </c>
      <c r="C5510" t="s">
        <v>4</v>
      </c>
      <c r="D5510" t="s">
        <v>116</v>
      </c>
      <c r="E5510" t="s">
        <v>529</v>
      </c>
      <c r="F5510" t="str">
        <f t="shared" si="431"/>
        <v>阳江市学历提升</v>
      </c>
      <c r="G5510" t="s">
        <v>75</v>
      </c>
      <c r="H5510" t="s">
        <v>443</v>
      </c>
      <c r="I5510" t="s">
        <v>68</v>
      </c>
      <c r="J5510">
        <v>50</v>
      </c>
      <c r="K5510">
        <v>0</v>
      </c>
      <c r="L5510" s="13">
        <f>VLOOKUP(C5510,'渗透率、续签率'!B:C,2,0)</f>
        <v>0.54</v>
      </c>
      <c r="M5510" s="6">
        <v>0</v>
      </c>
      <c r="N5510">
        <v>0</v>
      </c>
      <c r="O5510">
        <v>0</v>
      </c>
      <c r="P5510" s="6">
        <v>0</v>
      </c>
      <c r="Q5510" s="13">
        <v>0</v>
      </c>
      <c r="R5510" s="13">
        <v>0</v>
      </c>
      <c r="S5510" s="31">
        <v>68</v>
      </c>
      <c r="T5510" s="6">
        <f>VLOOKUP(E5510,'参数设置&amp;汇总'!S:U,3,0)</f>
        <v>0.1</v>
      </c>
      <c r="U5510" s="78">
        <f t="shared" si="430"/>
        <v>0</v>
      </c>
      <c r="V5510" s="13">
        <v>0.85000000000000009</v>
      </c>
      <c r="W5510" s="78">
        <f t="shared" si="432"/>
        <v>0</v>
      </c>
      <c r="X5510" s="1">
        <f>VLOOKUP(E5510,'渗透率、续签率'!AG:AJ,4,0)</f>
        <v>8942.5</v>
      </c>
      <c r="Y5510" s="1">
        <f t="shared" si="433"/>
        <v>0</v>
      </c>
      <c r="Z5510">
        <v>3</v>
      </c>
      <c r="AA5510" s="89">
        <f t="shared" si="434"/>
        <v>0</v>
      </c>
      <c r="AH5510" s="37"/>
      <c r="AI5510" s="37"/>
      <c r="AK5510" s="37"/>
    </row>
    <row r="5511" spans="1:37" hidden="1">
      <c r="A5511" t="s">
        <v>64</v>
      </c>
      <c r="B5511" t="s">
        <v>2</v>
      </c>
      <c r="C5511" t="s">
        <v>4</v>
      </c>
      <c r="D5511" t="s">
        <v>116</v>
      </c>
      <c r="E5511" t="s">
        <v>529</v>
      </c>
      <c r="F5511" t="str">
        <f t="shared" si="431"/>
        <v>阳泉市学历提升</v>
      </c>
      <c r="G5511" t="s">
        <v>134</v>
      </c>
      <c r="H5511" t="s">
        <v>444</v>
      </c>
      <c r="I5511" t="s">
        <v>70</v>
      </c>
      <c r="J5511">
        <v>46</v>
      </c>
      <c r="K5511">
        <v>1</v>
      </c>
      <c r="L5511" s="13">
        <f>VLOOKUP(C5511,'渗透率、续签率'!B:C,2,0)</f>
        <v>0.54</v>
      </c>
      <c r="M5511" s="6">
        <v>0.02</v>
      </c>
      <c r="N5511">
        <v>5</v>
      </c>
      <c r="O5511">
        <v>0</v>
      </c>
      <c r="P5511" s="6">
        <v>0</v>
      </c>
      <c r="Q5511" s="13">
        <v>4.2000000000000003E-2</v>
      </c>
      <c r="R5511" s="13">
        <v>0</v>
      </c>
      <c r="S5511" s="31">
        <v>103</v>
      </c>
      <c r="T5511" s="6">
        <f>VLOOKUP(E5511,'参数设置&amp;汇总'!S:U,3,0)</f>
        <v>0.1</v>
      </c>
      <c r="U5511" s="78">
        <f t="shared" si="430"/>
        <v>0.5</v>
      </c>
      <c r="V5511" s="13">
        <v>0.85000000000000009</v>
      </c>
      <c r="W5511" s="78">
        <f t="shared" si="432"/>
        <v>0.58823529411764697</v>
      </c>
      <c r="X5511" s="1">
        <f>VLOOKUP(E5511,'渗透率、续签率'!AG:AJ,4,0)</f>
        <v>8942.5</v>
      </c>
      <c r="Y5511" s="1">
        <f t="shared" si="433"/>
        <v>5260.2941176470576</v>
      </c>
      <c r="Z5511">
        <v>3</v>
      </c>
      <c r="AA5511" s="89">
        <f t="shared" si="434"/>
        <v>44712.5</v>
      </c>
      <c r="AH5511" s="37"/>
      <c r="AI5511" s="37"/>
      <c r="AK5511" s="37"/>
    </row>
    <row r="5512" spans="1:37" hidden="1">
      <c r="A5512" t="s">
        <v>64</v>
      </c>
      <c r="B5512" t="s">
        <v>2</v>
      </c>
      <c r="C5512" t="s">
        <v>4</v>
      </c>
      <c r="D5512" t="s">
        <v>116</v>
      </c>
      <c r="E5512" t="s">
        <v>529</v>
      </c>
      <c r="F5512" t="str">
        <f t="shared" si="431"/>
        <v>阿克苏地区学历提升</v>
      </c>
      <c r="G5512" t="s">
        <v>145</v>
      </c>
      <c r="H5512" t="s">
        <v>445</v>
      </c>
      <c r="I5512" t="s">
        <v>70</v>
      </c>
      <c r="J5512">
        <v>50</v>
      </c>
      <c r="K5512">
        <v>0</v>
      </c>
      <c r="L5512" s="13">
        <f>VLOOKUP(C5512,'渗透率、续签率'!B:C,2,0)</f>
        <v>0.54</v>
      </c>
      <c r="M5512" s="6">
        <v>0</v>
      </c>
      <c r="N5512">
        <v>4</v>
      </c>
      <c r="O5512">
        <v>0</v>
      </c>
      <c r="P5512" s="6">
        <v>0</v>
      </c>
      <c r="Q5512" s="13">
        <v>0</v>
      </c>
      <c r="R5512" s="13">
        <v>0</v>
      </c>
      <c r="S5512" s="31">
        <v>116</v>
      </c>
      <c r="T5512" s="6">
        <f>VLOOKUP(E5512,'参数设置&amp;汇总'!S:U,3,0)</f>
        <v>0.1</v>
      </c>
      <c r="U5512" s="78">
        <f t="shared" si="430"/>
        <v>0.4</v>
      </c>
      <c r="V5512" s="13">
        <v>0.85000000000000009</v>
      </c>
      <c r="W5512" s="78">
        <f t="shared" si="432"/>
        <v>0.47058823529411764</v>
      </c>
      <c r="X5512" s="1">
        <f>VLOOKUP(E5512,'渗透率、续签率'!AG:AJ,4,0)</f>
        <v>8942.5</v>
      </c>
      <c r="Y5512" s="1">
        <f t="shared" si="433"/>
        <v>4208.2352941176468</v>
      </c>
      <c r="Z5512">
        <v>2</v>
      </c>
      <c r="AA5512" s="89">
        <f t="shared" si="434"/>
        <v>35770</v>
      </c>
      <c r="AH5512" s="37"/>
      <c r="AI5512" s="37"/>
    </row>
    <row r="5513" spans="1:37" hidden="1">
      <c r="A5513" t="s">
        <v>64</v>
      </c>
      <c r="B5513" t="s">
        <v>2</v>
      </c>
      <c r="C5513" t="s">
        <v>4</v>
      </c>
      <c r="D5513" t="s">
        <v>116</v>
      </c>
      <c r="E5513" t="s">
        <v>529</v>
      </c>
      <c r="F5513" t="str">
        <f t="shared" si="431"/>
        <v>阿勒泰地区学历提升</v>
      </c>
      <c r="G5513" t="s">
        <v>145</v>
      </c>
      <c r="H5513" t="s">
        <v>446</v>
      </c>
      <c r="I5513" t="s">
        <v>70</v>
      </c>
      <c r="J5513">
        <v>7</v>
      </c>
      <c r="K5513">
        <v>0</v>
      </c>
      <c r="L5513" s="13">
        <f>VLOOKUP(C5513,'渗透率、续签率'!B:C,2,0)</f>
        <v>0.54</v>
      </c>
      <c r="M5513" s="6">
        <v>0</v>
      </c>
      <c r="N5513">
        <v>0</v>
      </c>
      <c r="O5513">
        <v>0</v>
      </c>
      <c r="P5513" s="6">
        <v>0</v>
      </c>
      <c r="Q5513" s="13">
        <v>0</v>
      </c>
      <c r="R5513" s="13">
        <v>0</v>
      </c>
      <c r="S5513" s="31">
        <v>8</v>
      </c>
      <c r="T5513" s="6">
        <f>VLOOKUP(E5513,'参数设置&amp;汇总'!S:U,3,0)</f>
        <v>0.1</v>
      </c>
      <c r="U5513" s="78">
        <f t="shared" si="430"/>
        <v>0</v>
      </c>
      <c r="V5513" s="13">
        <v>0.85000000000000009</v>
      </c>
      <c r="W5513" s="78">
        <f t="shared" si="432"/>
        <v>0</v>
      </c>
      <c r="X5513" s="1">
        <f>VLOOKUP(E5513,'渗透率、续签率'!AG:AJ,4,0)</f>
        <v>8942.5</v>
      </c>
      <c r="Y5513" s="1">
        <f t="shared" si="433"/>
        <v>0</v>
      </c>
      <c r="Z5513">
        <v>0</v>
      </c>
      <c r="AA5513" s="89">
        <f t="shared" si="434"/>
        <v>0</v>
      </c>
      <c r="AK5513" s="37"/>
    </row>
    <row r="5514" spans="1:37" hidden="1">
      <c r="A5514" t="s">
        <v>64</v>
      </c>
      <c r="B5514" t="s">
        <v>2</v>
      </c>
      <c r="C5514" t="s">
        <v>4</v>
      </c>
      <c r="D5514" t="s">
        <v>116</v>
      </c>
      <c r="E5514" t="s">
        <v>529</v>
      </c>
      <c r="F5514" t="str">
        <f t="shared" si="431"/>
        <v>阿坝藏族羌族自治州学历提升</v>
      </c>
      <c r="G5514" t="s">
        <v>77</v>
      </c>
      <c r="H5514" t="s">
        <v>447</v>
      </c>
      <c r="I5514" t="s">
        <v>70</v>
      </c>
      <c r="J5514">
        <v>4</v>
      </c>
      <c r="K5514">
        <v>0</v>
      </c>
      <c r="L5514" s="13">
        <f>VLOOKUP(C5514,'渗透率、续签率'!B:C,2,0)</f>
        <v>0.54</v>
      </c>
      <c r="M5514" s="6">
        <v>0</v>
      </c>
      <c r="N5514">
        <v>0</v>
      </c>
      <c r="O5514">
        <v>0</v>
      </c>
      <c r="P5514" s="6">
        <v>0</v>
      </c>
      <c r="Q5514" s="13">
        <v>0</v>
      </c>
      <c r="R5514" s="13">
        <v>0</v>
      </c>
      <c r="S5514" s="31">
        <v>3</v>
      </c>
      <c r="T5514" s="6">
        <f>VLOOKUP(E5514,'参数设置&amp;汇总'!S:U,3,0)</f>
        <v>0.1</v>
      </c>
      <c r="U5514" s="78">
        <f t="shared" si="430"/>
        <v>0</v>
      </c>
      <c r="V5514" s="13">
        <v>0.85000000000000009</v>
      </c>
      <c r="W5514" s="78">
        <f t="shared" si="432"/>
        <v>0</v>
      </c>
      <c r="X5514" s="1">
        <f>VLOOKUP(E5514,'渗透率、续签率'!AG:AJ,4,0)</f>
        <v>8942.5</v>
      </c>
      <c r="Y5514" s="1">
        <f t="shared" si="433"/>
        <v>0</v>
      </c>
      <c r="Z5514">
        <v>0</v>
      </c>
      <c r="AA5514" s="89">
        <f t="shared" si="434"/>
        <v>0</v>
      </c>
      <c r="AH5514" s="37"/>
      <c r="AI5514" s="37"/>
      <c r="AK5514" s="37"/>
    </row>
    <row r="5515" spans="1:37" hidden="1">
      <c r="A5515" t="s">
        <v>64</v>
      </c>
      <c r="B5515" t="s">
        <v>2</v>
      </c>
      <c r="C5515" t="s">
        <v>4</v>
      </c>
      <c r="D5515" t="s">
        <v>116</v>
      </c>
      <c r="E5515" t="s">
        <v>529</v>
      </c>
      <c r="F5515" t="str">
        <f t="shared" si="431"/>
        <v>阿拉善盟学历提升</v>
      </c>
      <c r="G5515" t="s">
        <v>142</v>
      </c>
      <c r="H5515" t="s">
        <v>448</v>
      </c>
      <c r="I5515" t="s">
        <v>70</v>
      </c>
      <c r="J5515">
        <v>8</v>
      </c>
      <c r="K5515">
        <v>0</v>
      </c>
      <c r="L5515" s="13">
        <f>VLOOKUP(C5515,'渗透率、续签率'!B:C,2,0)</f>
        <v>0.54</v>
      </c>
      <c r="M5515" s="6">
        <v>0</v>
      </c>
      <c r="N5515">
        <v>0</v>
      </c>
      <c r="O5515">
        <v>0</v>
      </c>
      <c r="P5515" s="6">
        <v>0</v>
      </c>
      <c r="Q5515" s="13">
        <v>0</v>
      </c>
      <c r="R5515" s="13">
        <v>0</v>
      </c>
      <c r="S5515" s="31">
        <v>12</v>
      </c>
      <c r="T5515" s="6">
        <f>VLOOKUP(E5515,'参数设置&amp;汇总'!S:U,3,0)</f>
        <v>0.1</v>
      </c>
      <c r="U5515" s="78">
        <f t="shared" si="430"/>
        <v>0</v>
      </c>
      <c r="V5515" s="13">
        <v>0.85000000000000009</v>
      </c>
      <c r="W5515" s="78">
        <f t="shared" si="432"/>
        <v>0</v>
      </c>
      <c r="X5515" s="1">
        <f>VLOOKUP(E5515,'渗透率、续签率'!AG:AJ,4,0)</f>
        <v>8942.5</v>
      </c>
      <c r="Y5515" s="1">
        <f t="shared" si="433"/>
        <v>0</v>
      </c>
      <c r="Z5515">
        <v>1</v>
      </c>
      <c r="AA5515" s="89">
        <f t="shared" si="434"/>
        <v>0</v>
      </c>
      <c r="AH5515" s="37"/>
      <c r="AI5515" s="37"/>
      <c r="AJ5515" s="1"/>
      <c r="AK5515" s="37"/>
    </row>
    <row r="5516" spans="1:37" hidden="1">
      <c r="A5516" t="s">
        <v>64</v>
      </c>
      <c r="B5516" t="s">
        <v>2</v>
      </c>
      <c r="C5516" t="s">
        <v>4</v>
      </c>
      <c r="D5516" t="s">
        <v>116</v>
      </c>
      <c r="E5516" t="s">
        <v>529</v>
      </c>
      <c r="F5516" t="str">
        <f t="shared" si="431"/>
        <v>阿拉尔市学历提升</v>
      </c>
      <c r="G5516" t="s">
        <v>145</v>
      </c>
      <c r="H5516" t="s">
        <v>449</v>
      </c>
      <c r="I5516" t="s">
        <v>70</v>
      </c>
      <c r="J5516">
        <v>9</v>
      </c>
      <c r="K5516">
        <v>0</v>
      </c>
      <c r="L5516" s="13">
        <f>VLOOKUP(C5516,'渗透率、续签率'!B:C,2,0)</f>
        <v>0.54</v>
      </c>
      <c r="M5516" s="6">
        <v>0</v>
      </c>
      <c r="N5516">
        <v>0</v>
      </c>
      <c r="O5516">
        <v>0</v>
      </c>
      <c r="P5516" s="6">
        <v>0</v>
      </c>
      <c r="Q5516" s="13">
        <v>0</v>
      </c>
      <c r="R5516" s="13">
        <v>0</v>
      </c>
      <c r="S5516" s="31">
        <v>24</v>
      </c>
      <c r="T5516" s="6">
        <f>VLOOKUP(E5516,'参数设置&amp;汇总'!S:U,3,0)</f>
        <v>0.1</v>
      </c>
      <c r="U5516" s="78">
        <f t="shared" si="430"/>
        <v>0</v>
      </c>
      <c r="V5516" s="13">
        <v>0.85000000000000009</v>
      </c>
      <c r="W5516" s="78">
        <f t="shared" si="432"/>
        <v>0</v>
      </c>
      <c r="X5516" s="1">
        <f>VLOOKUP(E5516,'渗透率、续签率'!AG:AJ,4,0)</f>
        <v>8942.5</v>
      </c>
      <c r="Y5516" s="1">
        <f t="shared" si="433"/>
        <v>0</v>
      </c>
      <c r="Z5516">
        <v>0</v>
      </c>
      <c r="AA5516" s="89">
        <f t="shared" si="434"/>
        <v>0</v>
      </c>
      <c r="AH5516" s="37"/>
      <c r="AI5516" s="37"/>
    </row>
    <row r="5517" spans="1:37" hidden="1">
      <c r="A5517" t="s">
        <v>64</v>
      </c>
      <c r="B5517" t="s">
        <v>2</v>
      </c>
      <c r="C5517" t="s">
        <v>4</v>
      </c>
      <c r="D5517" t="s">
        <v>116</v>
      </c>
      <c r="E5517" t="s">
        <v>529</v>
      </c>
      <c r="F5517" t="str">
        <f t="shared" si="431"/>
        <v>阿里地区学历提升</v>
      </c>
      <c r="G5517" t="s">
        <v>237</v>
      </c>
      <c r="H5517" t="s">
        <v>450</v>
      </c>
      <c r="I5517" t="s">
        <v>57</v>
      </c>
      <c r="J5517">
        <v>0</v>
      </c>
      <c r="K5517">
        <v>0</v>
      </c>
      <c r="L5517" s="13">
        <f>VLOOKUP(C5517,'渗透率、续签率'!B:C,2,0)</f>
        <v>0.54</v>
      </c>
      <c r="M5517" s="6">
        <v>0</v>
      </c>
      <c r="N5517">
        <v>0</v>
      </c>
      <c r="O5517">
        <v>0</v>
      </c>
      <c r="P5517" s="6">
        <v>0</v>
      </c>
      <c r="Q5517" s="13">
        <v>0</v>
      </c>
      <c r="R5517" s="13">
        <v>0</v>
      </c>
      <c r="S5517" s="31">
        <v>0</v>
      </c>
      <c r="T5517" s="6">
        <f>VLOOKUP(E5517,'参数设置&amp;汇总'!S:U,3,0)</f>
        <v>0.1</v>
      </c>
      <c r="U5517" s="78">
        <f t="shared" si="430"/>
        <v>0</v>
      </c>
      <c r="V5517" s="13">
        <v>0.85000000000000009</v>
      </c>
      <c r="W5517" s="78">
        <f t="shared" si="432"/>
        <v>0</v>
      </c>
      <c r="X5517" s="1">
        <f>VLOOKUP(E5517,'渗透率、续签率'!AG:AJ,4,0)</f>
        <v>8942.5</v>
      </c>
      <c r="Y5517" s="1">
        <f t="shared" si="433"/>
        <v>0</v>
      </c>
      <c r="Z5517">
        <v>0</v>
      </c>
      <c r="AA5517" s="89">
        <f t="shared" si="434"/>
        <v>0</v>
      </c>
    </row>
    <row r="5518" spans="1:37" hidden="1">
      <c r="A5518" t="s">
        <v>64</v>
      </c>
      <c r="B5518" t="s">
        <v>2</v>
      </c>
      <c r="C5518" t="s">
        <v>4</v>
      </c>
      <c r="D5518" t="s">
        <v>116</v>
      </c>
      <c r="E5518" t="s">
        <v>529</v>
      </c>
      <c r="F5518" t="str">
        <f t="shared" si="431"/>
        <v>陇南市学历提升</v>
      </c>
      <c r="G5518" t="s">
        <v>132</v>
      </c>
      <c r="H5518" t="s">
        <v>451</v>
      </c>
      <c r="I5518" t="s">
        <v>70</v>
      </c>
      <c r="J5518">
        <v>41</v>
      </c>
      <c r="K5518">
        <v>0</v>
      </c>
      <c r="L5518" s="13">
        <f>VLOOKUP(C5518,'渗透率、续签率'!B:C,2,0)</f>
        <v>0.54</v>
      </c>
      <c r="M5518" s="6">
        <v>0</v>
      </c>
      <c r="N5518">
        <v>0</v>
      </c>
      <c r="O5518">
        <v>0</v>
      </c>
      <c r="P5518" s="6">
        <v>0</v>
      </c>
      <c r="Q5518" s="13">
        <v>0</v>
      </c>
      <c r="R5518" s="13">
        <v>0</v>
      </c>
      <c r="S5518" s="31">
        <v>75</v>
      </c>
      <c r="T5518" s="6">
        <f>VLOOKUP(E5518,'参数设置&amp;汇总'!S:U,3,0)</f>
        <v>0.1</v>
      </c>
      <c r="U5518" s="78">
        <f t="shared" si="430"/>
        <v>0</v>
      </c>
      <c r="V5518" s="13">
        <v>0.85000000000000009</v>
      </c>
      <c r="W5518" s="78">
        <f t="shared" si="432"/>
        <v>0</v>
      </c>
      <c r="X5518" s="1">
        <f>VLOOKUP(E5518,'渗透率、续签率'!AG:AJ,4,0)</f>
        <v>8942.5</v>
      </c>
      <c r="Y5518" s="1">
        <f t="shared" si="433"/>
        <v>0</v>
      </c>
      <c r="Z5518">
        <v>0</v>
      </c>
      <c r="AA5518" s="89">
        <f t="shared" si="434"/>
        <v>0</v>
      </c>
      <c r="AK5518" s="37"/>
    </row>
    <row r="5519" spans="1:37" hidden="1">
      <c r="A5519" t="s">
        <v>64</v>
      </c>
      <c r="B5519" t="s">
        <v>2</v>
      </c>
      <c r="C5519" t="s">
        <v>4</v>
      </c>
      <c r="D5519" t="s">
        <v>116</v>
      </c>
      <c r="E5519" t="s">
        <v>529</v>
      </c>
      <c r="F5519" t="str">
        <f t="shared" si="431"/>
        <v>陵水黎族自治县学历提升</v>
      </c>
      <c r="G5519" t="s">
        <v>120</v>
      </c>
      <c r="H5519" t="s">
        <v>452</v>
      </c>
      <c r="I5519" t="s">
        <v>68</v>
      </c>
      <c r="J5519">
        <v>8</v>
      </c>
      <c r="K5519">
        <v>0</v>
      </c>
      <c r="L5519" s="13">
        <f>VLOOKUP(C5519,'渗透率、续签率'!B:C,2,0)</f>
        <v>0.54</v>
      </c>
      <c r="M5519" s="6">
        <v>0</v>
      </c>
      <c r="N5519">
        <v>0</v>
      </c>
      <c r="O5519">
        <v>0</v>
      </c>
      <c r="P5519" s="6">
        <v>0</v>
      </c>
      <c r="Q5519" s="13">
        <v>0</v>
      </c>
      <c r="R5519" s="13">
        <v>0</v>
      </c>
      <c r="S5519" s="31">
        <v>11</v>
      </c>
      <c r="T5519" s="6">
        <f>VLOOKUP(E5519,'参数设置&amp;汇总'!S:U,3,0)</f>
        <v>0.1</v>
      </c>
      <c r="U5519" s="78">
        <f t="shared" si="430"/>
        <v>0</v>
      </c>
      <c r="V5519" s="13">
        <v>0.85000000000000009</v>
      </c>
      <c r="W5519" s="78">
        <f t="shared" si="432"/>
        <v>0</v>
      </c>
      <c r="X5519" s="1">
        <f>VLOOKUP(E5519,'渗透率、续签率'!AG:AJ,4,0)</f>
        <v>8942.5</v>
      </c>
      <c r="Y5519" s="1">
        <f t="shared" si="433"/>
        <v>0</v>
      </c>
      <c r="Z5519">
        <v>0</v>
      </c>
      <c r="AA5519" s="89">
        <f t="shared" si="434"/>
        <v>0</v>
      </c>
      <c r="AH5519" s="37"/>
      <c r="AI5519" s="37"/>
      <c r="AK5519" s="37"/>
    </row>
    <row r="5520" spans="1:37" hidden="1">
      <c r="A5520" t="s">
        <v>64</v>
      </c>
      <c r="B5520" t="s">
        <v>2</v>
      </c>
      <c r="C5520" t="s">
        <v>4</v>
      </c>
      <c r="D5520" t="s">
        <v>116</v>
      </c>
      <c r="E5520" t="s">
        <v>529</v>
      </c>
      <c r="F5520" t="str">
        <f t="shared" si="431"/>
        <v>随州市学历提升</v>
      </c>
      <c r="G5520" t="s">
        <v>81</v>
      </c>
      <c r="H5520" t="s">
        <v>453</v>
      </c>
      <c r="I5520" t="s">
        <v>68</v>
      </c>
      <c r="J5520">
        <v>31</v>
      </c>
      <c r="K5520">
        <v>0</v>
      </c>
      <c r="L5520" s="13">
        <f>VLOOKUP(C5520,'渗透率、续签率'!B:C,2,0)</f>
        <v>0.54</v>
      </c>
      <c r="M5520" s="6">
        <v>0</v>
      </c>
      <c r="N5520">
        <v>1</v>
      </c>
      <c r="O5520">
        <v>0</v>
      </c>
      <c r="P5520" s="6">
        <v>0</v>
      </c>
      <c r="Q5520" s="13">
        <v>0</v>
      </c>
      <c r="R5520" s="13">
        <v>0</v>
      </c>
      <c r="S5520" s="31">
        <v>65</v>
      </c>
      <c r="T5520" s="6">
        <f>VLOOKUP(E5520,'参数设置&amp;汇总'!S:U,3,0)</f>
        <v>0.1</v>
      </c>
      <c r="U5520" s="78">
        <f t="shared" si="430"/>
        <v>0.1</v>
      </c>
      <c r="V5520" s="13">
        <v>0.85000000000000009</v>
      </c>
      <c r="W5520" s="78">
        <f t="shared" si="432"/>
        <v>0.11764705882352941</v>
      </c>
      <c r="X5520" s="1">
        <f>VLOOKUP(E5520,'渗透率、续签率'!AG:AJ,4,0)</f>
        <v>8942.5</v>
      </c>
      <c r="Y5520" s="1">
        <f t="shared" si="433"/>
        <v>1052.0588235294117</v>
      </c>
      <c r="Z5520">
        <v>1</v>
      </c>
      <c r="AA5520" s="89">
        <f t="shared" si="434"/>
        <v>8942.5</v>
      </c>
      <c r="AH5520" s="37"/>
      <c r="AI5520" s="37"/>
      <c r="AK5520" s="37"/>
    </row>
    <row r="5521" spans="1:37" hidden="1">
      <c r="A5521" t="s">
        <v>64</v>
      </c>
      <c r="B5521" t="s">
        <v>2</v>
      </c>
      <c r="C5521" t="s">
        <v>4</v>
      </c>
      <c r="D5521" t="s">
        <v>116</v>
      </c>
      <c r="E5521" t="s">
        <v>529</v>
      </c>
      <c r="F5521" t="str">
        <f t="shared" si="431"/>
        <v>雅安市学历提升</v>
      </c>
      <c r="G5521" t="s">
        <v>77</v>
      </c>
      <c r="H5521" t="s">
        <v>454</v>
      </c>
      <c r="I5521" t="s">
        <v>70</v>
      </c>
      <c r="J5521">
        <v>21</v>
      </c>
      <c r="K5521">
        <v>0</v>
      </c>
      <c r="L5521" s="13">
        <f>VLOOKUP(C5521,'渗透率、续签率'!B:C,2,0)</f>
        <v>0.54</v>
      </c>
      <c r="M5521" s="6">
        <v>0</v>
      </c>
      <c r="N5521">
        <v>0</v>
      </c>
      <c r="O5521">
        <v>0</v>
      </c>
      <c r="P5521" s="6">
        <v>0</v>
      </c>
      <c r="Q5521" s="13">
        <v>0</v>
      </c>
      <c r="R5521" s="13">
        <v>0</v>
      </c>
      <c r="S5521" s="31">
        <v>26</v>
      </c>
      <c r="T5521" s="6">
        <f>VLOOKUP(E5521,'参数设置&amp;汇总'!S:U,3,0)</f>
        <v>0.1</v>
      </c>
      <c r="U5521" s="78">
        <f t="shared" si="430"/>
        <v>0</v>
      </c>
      <c r="V5521" s="13">
        <v>0.85000000000000009</v>
      </c>
      <c r="W5521" s="78">
        <f t="shared" si="432"/>
        <v>0</v>
      </c>
      <c r="X5521" s="1">
        <f>VLOOKUP(E5521,'渗透率、续签率'!AG:AJ,4,0)</f>
        <v>8942.5</v>
      </c>
      <c r="Y5521" s="1">
        <f t="shared" si="433"/>
        <v>0</v>
      </c>
      <c r="Z5521">
        <v>0</v>
      </c>
      <c r="AA5521" s="89">
        <f t="shared" si="434"/>
        <v>0</v>
      </c>
      <c r="AH5521" s="37"/>
      <c r="AI5521" s="37"/>
    </row>
    <row r="5522" spans="1:37" hidden="1">
      <c r="A5522" t="s">
        <v>64</v>
      </c>
      <c r="B5522" t="s">
        <v>2</v>
      </c>
      <c r="C5522" t="s">
        <v>4</v>
      </c>
      <c r="D5522" t="s">
        <v>116</v>
      </c>
      <c r="E5522" t="s">
        <v>529</v>
      </c>
      <c r="F5522" t="str">
        <f t="shared" si="431"/>
        <v>鞍山市学历提升</v>
      </c>
      <c r="G5522" t="s">
        <v>101</v>
      </c>
      <c r="H5522" t="s">
        <v>455</v>
      </c>
      <c r="I5522" t="s">
        <v>70</v>
      </c>
      <c r="J5522">
        <v>219</v>
      </c>
      <c r="K5522">
        <v>0</v>
      </c>
      <c r="L5522" s="13">
        <f>VLOOKUP(C5522,'渗透率、续签率'!B:C,2,0)</f>
        <v>0.54</v>
      </c>
      <c r="M5522" s="6">
        <v>0</v>
      </c>
      <c r="N5522">
        <v>16</v>
      </c>
      <c r="O5522">
        <v>0</v>
      </c>
      <c r="P5522" s="6">
        <v>0</v>
      </c>
      <c r="Q5522" s="13">
        <v>2.1999999999999999E-2</v>
      </c>
      <c r="R5522" s="13">
        <v>0</v>
      </c>
      <c r="S5522" s="31">
        <v>492</v>
      </c>
      <c r="T5522" s="6">
        <f>VLOOKUP(E5522,'参数设置&amp;汇总'!S:U,3,0)</f>
        <v>0.1</v>
      </c>
      <c r="U5522" s="78">
        <f t="shared" si="430"/>
        <v>1.6</v>
      </c>
      <c r="V5522" s="13">
        <v>0.85000000000000009</v>
      </c>
      <c r="W5522" s="78">
        <f t="shared" si="432"/>
        <v>1.8823529411764706</v>
      </c>
      <c r="X5522" s="1">
        <f>VLOOKUP(E5522,'渗透率、续签率'!AG:AJ,4,0)</f>
        <v>8942.5</v>
      </c>
      <c r="Y5522" s="1">
        <f t="shared" si="433"/>
        <v>16832.941176470587</v>
      </c>
      <c r="Z5522">
        <v>29</v>
      </c>
      <c r="AA5522" s="89">
        <f t="shared" si="434"/>
        <v>143080</v>
      </c>
      <c r="AK5522" s="37"/>
    </row>
    <row r="5523" spans="1:37" hidden="1">
      <c r="A5523" t="s">
        <v>64</v>
      </c>
      <c r="B5523" t="s">
        <v>2</v>
      </c>
      <c r="C5523" t="s">
        <v>4</v>
      </c>
      <c r="D5523" t="s">
        <v>116</v>
      </c>
      <c r="E5523" t="s">
        <v>529</v>
      </c>
      <c r="F5523" t="str">
        <f t="shared" si="431"/>
        <v>韶关市学历提升</v>
      </c>
      <c r="G5523" t="s">
        <v>75</v>
      </c>
      <c r="H5523" t="s">
        <v>456</v>
      </c>
      <c r="I5523" t="s">
        <v>68</v>
      </c>
      <c r="J5523">
        <v>60</v>
      </c>
      <c r="K5523">
        <v>1</v>
      </c>
      <c r="L5523" s="13">
        <f>VLOOKUP(C5523,'渗透率、续签率'!B:C,2,0)</f>
        <v>0.54</v>
      </c>
      <c r="M5523" s="6">
        <v>0.02</v>
      </c>
      <c r="N5523">
        <v>0</v>
      </c>
      <c r="O5523">
        <v>0</v>
      </c>
      <c r="P5523" s="6">
        <v>0</v>
      </c>
      <c r="Q5523" s="13">
        <v>0.04</v>
      </c>
      <c r="R5523" s="13">
        <v>0</v>
      </c>
      <c r="S5523" s="31">
        <v>75</v>
      </c>
      <c r="T5523" s="6">
        <f>VLOOKUP(E5523,'参数设置&amp;汇总'!S:U,3,0)</f>
        <v>0.1</v>
      </c>
      <c r="U5523" s="78">
        <f t="shared" si="430"/>
        <v>0</v>
      </c>
      <c r="V5523" s="13">
        <v>0.85000000000000009</v>
      </c>
      <c r="W5523" s="78">
        <f t="shared" si="432"/>
        <v>0</v>
      </c>
      <c r="X5523" s="1">
        <f>VLOOKUP(E5523,'渗透率、续签率'!AG:AJ,4,0)</f>
        <v>8942.5</v>
      </c>
      <c r="Y5523" s="1">
        <f t="shared" si="433"/>
        <v>0</v>
      </c>
      <c r="Z5523">
        <v>1</v>
      </c>
      <c r="AA5523" s="89">
        <f t="shared" si="434"/>
        <v>0</v>
      </c>
      <c r="AH5523" s="37"/>
      <c r="AI5523" s="37"/>
      <c r="AK5523" s="37"/>
    </row>
    <row r="5524" spans="1:37" hidden="1">
      <c r="A5524" t="s">
        <v>64</v>
      </c>
      <c r="B5524" t="s">
        <v>2</v>
      </c>
      <c r="C5524" t="s">
        <v>4</v>
      </c>
      <c r="D5524" t="s">
        <v>116</v>
      </c>
      <c r="E5524" t="s">
        <v>529</v>
      </c>
      <c r="F5524" t="str">
        <f t="shared" si="431"/>
        <v>香港特别行政区学历提升</v>
      </c>
      <c r="G5524" t="s">
        <v>457</v>
      </c>
      <c r="H5524" t="s">
        <v>457</v>
      </c>
      <c r="I5524" t="s">
        <v>57</v>
      </c>
      <c r="J5524">
        <v>210</v>
      </c>
      <c r="K5524">
        <v>0</v>
      </c>
      <c r="L5524" s="13">
        <f>VLOOKUP(C5524,'渗透率、续签率'!B:C,2,0)</f>
        <v>0.54</v>
      </c>
      <c r="M5524" s="6">
        <v>0</v>
      </c>
      <c r="N5524">
        <v>21</v>
      </c>
      <c r="O5524">
        <v>0</v>
      </c>
      <c r="P5524" s="6">
        <v>0</v>
      </c>
      <c r="Q5524" s="13">
        <v>0</v>
      </c>
      <c r="R5524" s="13">
        <v>0</v>
      </c>
      <c r="S5524" s="31">
        <v>356</v>
      </c>
      <c r="T5524" s="6">
        <f>VLOOKUP(E5524,'参数设置&amp;汇总'!S:U,3,0)</f>
        <v>0.1</v>
      </c>
      <c r="U5524" s="78">
        <f t="shared" si="430"/>
        <v>2.1</v>
      </c>
      <c r="V5524" s="13">
        <v>0.85000000000000009</v>
      </c>
      <c r="W5524" s="78">
        <f t="shared" si="432"/>
        <v>2.4705882352941173</v>
      </c>
      <c r="X5524" s="1">
        <f>VLOOKUP(E5524,'渗透率、续签率'!AG:AJ,4,0)</f>
        <v>8942.5</v>
      </c>
      <c r="Y5524" s="1">
        <f t="shared" si="433"/>
        <v>22093.235294117643</v>
      </c>
      <c r="Z5524">
        <v>0</v>
      </c>
      <c r="AA5524" s="89">
        <f t="shared" si="434"/>
        <v>187792.5</v>
      </c>
      <c r="AH5524" s="37"/>
      <c r="AI5524" s="37"/>
      <c r="AK5524" s="37"/>
    </row>
    <row r="5525" spans="1:37" hidden="1">
      <c r="A5525" t="s">
        <v>64</v>
      </c>
      <c r="B5525" t="s">
        <v>2</v>
      </c>
      <c r="C5525" t="s">
        <v>4</v>
      </c>
      <c r="D5525" t="s">
        <v>116</v>
      </c>
      <c r="E5525" t="s">
        <v>529</v>
      </c>
      <c r="F5525" t="str">
        <f t="shared" si="431"/>
        <v>马鞍山市学历提升</v>
      </c>
      <c r="G5525" t="s">
        <v>94</v>
      </c>
      <c r="H5525" t="s">
        <v>458</v>
      </c>
      <c r="I5525" t="s">
        <v>68</v>
      </c>
      <c r="J5525">
        <v>98</v>
      </c>
      <c r="K5525">
        <v>2</v>
      </c>
      <c r="L5525" s="13">
        <f>VLOOKUP(C5525,'渗透率、续签率'!B:C,2,0)</f>
        <v>0.54</v>
      </c>
      <c r="M5525" s="6">
        <v>0.02</v>
      </c>
      <c r="N5525">
        <v>11</v>
      </c>
      <c r="O5525">
        <v>1</v>
      </c>
      <c r="P5525" s="6">
        <v>0.09</v>
      </c>
      <c r="Q5525" s="13">
        <v>9.7000000000000003E-2</v>
      </c>
      <c r="R5525" s="13">
        <v>0</v>
      </c>
      <c r="S5525" s="31">
        <v>279</v>
      </c>
      <c r="T5525" s="6">
        <f>VLOOKUP(E5525,'参数设置&amp;汇总'!S:U,3,0)</f>
        <v>0.1</v>
      </c>
      <c r="U5525" s="78">
        <f t="shared" si="430"/>
        <v>1.1000000000000001</v>
      </c>
      <c r="V5525" s="13">
        <v>0.85000000000000009</v>
      </c>
      <c r="W5525" s="78">
        <f t="shared" si="432"/>
        <v>0.6588235294117647</v>
      </c>
      <c r="X5525" s="1">
        <f>VLOOKUP(E5525,'渗透率、续签率'!AG:AJ,4,0)</f>
        <v>8942.5</v>
      </c>
      <c r="Y5525" s="1">
        <f t="shared" si="433"/>
        <v>5891.5294117647054</v>
      </c>
      <c r="Z5525">
        <v>7</v>
      </c>
      <c r="AA5525" s="89">
        <f t="shared" si="434"/>
        <v>98367.5</v>
      </c>
      <c r="AH5525" s="37"/>
      <c r="AI5525" s="37"/>
      <c r="AK5525" s="37"/>
    </row>
    <row r="5526" spans="1:37" hidden="1">
      <c r="A5526" t="s">
        <v>64</v>
      </c>
      <c r="B5526" t="s">
        <v>2</v>
      </c>
      <c r="C5526" t="s">
        <v>4</v>
      </c>
      <c r="D5526" t="s">
        <v>116</v>
      </c>
      <c r="E5526" t="s">
        <v>529</v>
      </c>
      <c r="F5526" t="str">
        <f t="shared" si="431"/>
        <v>驻马店市学历提升</v>
      </c>
      <c r="G5526" t="s">
        <v>110</v>
      </c>
      <c r="H5526" t="s">
        <v>459</v>
      </c>
      <c r="I5526" t="s">
        <v>70</v>
      </c>
      <c r="J5526">
        <v>210</v>
      </c>
      <c r="K5526">
        <v>0</v>
      </c>
      <c r="L5526" s="13">
        <f>VLOOKUP(C5526,'渗透率、续签率'!B:C,2,0)</f>
        <v>0.54</v>
      </c>
      <c r="M5526" s="6">
        <v>0</v>
      </c>
      <c r="N5526">
        <v>20</v>
      </c>
      <c r="O5526">
        <v>0</v>
      </c>
      <c r="P5526" s="6">
        <v>0</v>
      </c>
      <c r="Q5526" s="13">
        <v>0</v>
      </c>
      <c r="R5526" s="13">
        <v>0</v>
      </c>
      <c r="S5526" s="31">
        <v>561</v>
      </c>
      <c r="T5526" s="6">
        <f>VLOOKUP(E5526,'参数设置&amp;汇总'!S:U,3,0)</f>
        <v>0.1</v>
      </c>
      <c r="U5526" s="78">
        <f t="shared" si="430"/>
        <v>2</v>
      </c>
      <c r="V5526" s="13">
        <v>0.85000000000000009</v>
      </c>
      <c r="W5526" s="78">
        <f t="shared" si="432"/>
        <v>2.3529411764705879</v>
      </c>
      <c r="X5526" s="1">
        <f>VLOOKUP(E5526,'渗透率、续签率'!AG:AJ,4,0)</f>
        <v>8942.5</v>
      </c>
      <c r="Y5526" s="1">
        <f t="shared" si="433"/>
        <v>21041.176470588231</v>
      </c>
      <c r="Z5526">
        <v>3</v>
      </c>
      <c r="AA5526" s="89">
        <f t="shared" si="434"/>
        <v>178850</v>
      </c>
      <c r="AH5526" s="37"/>
      <c r="AI5526" s="37"/>
      <c r="AK5526" s="37"/>
    </row>
    <row r="5527" spans="1:37" hidden="1">
      <c r="A5527" t="s">
        <v>64</v>
      </c>
      <c r="B5527" t="s">
        <v>2</v>
      </c>
      <c r="C5527" t="s">
        <v>4</v>
      </c>
      <c r="D5527" t="s">
        <v>116</v>
      </c>
      <c r="E5527" t="s">
        <v>529</v>
      </c>
      <c r="F5527" t="str">
        <f t="shared" si="431"/>
        <v>鸡西市学历提升</v>
      </c>
      <c r="G5527" t="s">
        <v>118</v>
      </c>
      <c r="H5527" t="s">
        <v>460</v>
      </c>
      <c r="I5527" t="s">
        <v>70</v>
      </c>
      <c r="J5527">
        <v>40</v>
      </c>
      <c r="K5527">
        <v>0</v>
      </c>
      <c r="L5527" s="13">
        <f>VLOOKUP(C5527,'渗透率、续签率'!B:C,2,0)</f>
        <v>0.54</v>
      </c>
      <c r="M5527" s="6">
        <v>0</v>
      </c>
      <c r="N5527">
        <v>4</v>
      </c>
      <c r="O5527">
        <v>0</v>
      </c>
      <c r="P5527" s="6">
        <v>0</v>
      </c>
      <c r="Q5527" s="13">
        <v>4.0000000000000001E-3</v>
      </c>
      <c r="R5527" s="13">
        <v>0</v>
      </c>
      <c r="S5527" s="31">
        <v>68</v>
      </c>
      <c r="T5527" s="6">
        <f>VLOOKUP(E5527,'参数设置&amp;汇总'!S:U,3,0)</f>
        <v>0.1</v>
      </c>
      <c r="U5527" s="78">
        <f t="shared" si="430"/>
        <v>0.4</v>
      </c>
      <c r="V5527" s="13">
        <v>0.85000000000000009</v>
      </c>
      <c r="W5527" s="78">
        <f t="shared" si="432"/>
        <v>0.47058823529411764</v>
      </c>
      <c r="X5527" s="1">
        <f>VLOOKUP(E5527,'渗透率、续签率'!AG:AJ,4,0)</f>
        <v>8942.5</v>
      </c>
      <c r="Y5527" s="1">
        <f t="shared" si="433"/>
        <v>4208.2352941176468</v>
      </c>
      <c r="Z5527">
        <v>2</v>
      </c>
      <c r="AA5527" s="89">
        <f t="shared" si="434"/>
        <v>35770</v>
      </c>
      <c r="AH5527" s="37"/>
      <c r="AI5527" s="37"/>
      <c r="AK5527" s="37"/>
    </row>
    <row r="5528" spans="1:37" hidden="1">
      <c r="A5528" t="s">
        <v>64</v>
      </c>
      <c r="B5528" t="s">
        <v>2</v>
      </c>
      <c r="C5528" t="s">
        <v>4</v>
      </c>
      <c r="D5528" t="s">
        <v>116</v>
      </c>
      <c r="E5528" t="s">
        <v>529</v>
      </c>
      <c r="F5528" t="str">
        <f t="shared" si="431"/>
        <v>鹤壁市学历提升</v>
      </c>
      <c r="G5528" t="s">
        <v>110</v>
      </c>
      <c r="H5528" t="s">
        <v>461</v>
      </c>
      <c r="I5528" t="s">
        <v>70</v>
      </c>
      <c r="J5528">
        <v>143</v>
      </c>
      <c r="K5528">
        <v>0</v>
      </c>
      <c r="L5528" s="13">
        <f>VLOOKUP(C5528,'渗透率、续签率'!B:C,2,0)</f>
        <v>0.54</v>
      </c>
      <c r="M5528" s="6">
        <v>0</v>
      </c>
      <c r="N5528">
        <v>17</v>
      </c>
      <c r="O5528">
        <v>0</v>
      </c>
      <c r="P5528" s="6">
        <v>0</v>
      </c>
      <c r="Q5528" s="13">
        <v>0</v>
      </c>
      <c r="R5528" s="13">
        <v>0</v>
      </c>
      <c r="S5528" s="31">
        <v>395</v>
      </c>
      <c r="T5528" s="6">
        <f>VLOOKUP(E5528,'参数设置&amp;汇总'!S:U,3,0)</f>
        <v>0.1</v>
      </c>
      <c r="U5528" s="78">
        <f t="shared" si="430"/>
        <v>1.7000000000000002</v>
      </c>
      <c r="V5528" s="13">
        <v>0.85000000000000009</v>
      </c>
      <c r="W5528" s="78">
        <f t="shared" si="432"/>
        <v>2</v>
      </c>
      <c r="X5528" s="1">
        <f>VLOOKUP(E5528,'渗透率、续签率'!AG:AJ,4,0)</f>
        <v>8942.5</v>
      </c>
      <c r="Y5528" s="1">
        <f t="shared" si="433"/>
        <v>17885</v>
      </c>
      <c r="Z5528">
        <v>1</v>
      </c>
      <c r="AA5528" s="89">
        <f t="shared" si="434"/>
        <v>152022.5</v>
      </c>
      <c r="AH5528" s="37"/>
      <c r="AI5528" s="37"/>
      <c r="AK5528" s="37"/>
    </row>
    <row r="5529" spans="1:37" hidden="1">
      <c r="A5529" t="s">
        <v>64</v>
      </c>
      <c r="B5529" t="s">
        <v>2</v>
      </c>
      <c r="C5529" t="s">
        <v>4</v>
      </c>
      <c r="D5529" t="s">
        <v>116</v>
      </c>
      <c r="E5529" t="s">
        <v>529</v>
      </c>
      <c r="F5529" t="str">
        <f t="shared" si="431"/>
        <v>鹤岗市学历提升</v>
      </c>
      <c r="G5529" t="s">
        <v>118</v>
      </c>
      <c r="H5529" t="s">
        <v>462</v>
      </c>
      <c r="I5529" t="s">
        <v>70</v>
      </c>
      <c r="J5529">
        <v>63</v>
      </c>
      <c r="K5529">
        <v>0</v>
      </c>
      <c r="L5529" s="13">
        <f>VLOOKUP(C5529,'渗透率、续签率'!B:C,2,0)</f>
        <v>0.54</v>
      </c>
      <c r="M5529" s="6">
        <v>0</v>
      </c>
      <c r="N5529">
        <v>0</v>
      </c>
      <c r="O5529">
        <v>0</v>
      </c>
      <c r="P5529" s="6">
        <v>0</v>
      </c>
      <c r="Q5529" s="13">
        <v>0</v>
      </c>
      <c r="R5529" s="13">
        <v>0</v>
      </c>
      <c r="S5529" s="31">
        <v>128</v>
      </c>
      <c r="T5529" s="6">
        <f>VLOOKUP(E5529,'参数设置&amp;汇总'!S:U,3,0)</f>
        <v>0.1</v>
      </c>
      <c r="U5529" s="78">
        <f t="shared" si="430"/>
        <v>0</v>
      </c>
      <c r="V5529" s="13">
        <v>0.85000000000000009</v>
      </c>
      <c r="W5529" s="78">
        <f t="shared" si="432"/>
        <v>0</v>
      </c>
      <c r="X5529" s="1">
        <f>VLOOKUP(E5529,'渗透率、续签率'!AG:AJ,4,0)</f>
        <v>8942.5</v>
      </c>
      <c r="Y5529" s="1">
        <f t="shared" si="433"/>
        <v>0</v>
      </c>
      <c r="Z5529">
        <v>0</v>
      </c>
      <c r="AA5529" s="89">
        <f t="shared" si="434"/>
        <v>0</v>
      </c>
      <c r="AH5529" s="37"/>
      <c r="AI5529" s="37"/>
      <c r="AK5529" s="37"/>
    </row>
    <row r="5530" spans="1:37" hidden="1">
      <c r="A5530" t="s">
        <v>64</v>
      </c>
      <c r="B5530" t="s">
        <v>2</v>
      </c>
      <c r="C5530" t="s">
        <v>4</v>
      </c>
      <c r="D5530" t="s">
        <v>116</v>
      </c>
      <c r="E5530" t="s">
        <v>529</v>
      </c>
      <c r="F5530" t="str">
        <f t="shared" si="431"/>
        <v>鹰潭市学历提升</v>
      </c>
      <c r="G5530" t="s">
        <v>90</v>
      </c>
      <c r="H5530" t="s">
        <v>463</v>
      </c>
      <c r="I5530" t="s">
        <v>68</v>
      </c>
      <c r="J5530">
        <v>29</v>
      </c>
      <c r="K5530">
        <v>0</v>
      </c>
      <c r="L5530" s="13">
        <f>VLOOKUP(C5530,'渗透率、续签率'!B:C,2,0)</f>
        <v>0.54</v>
      </c>
      <c r="M5530" s="6">
        <v>0</v>
      </c>
      <c r="N5530">
        <v>5</v>
      </c>
      <c r="O5530">
        <v>0</v>
      </c>
      <c r="P5530" s="6">
        <v>0</v>
      </c>
      <c r="Q5530" s="13">
        <v>0</v>
      </c>
      <c r="R5530" s="13">
        <v>0</v>
      </c>
      <c r="S5530" s="31">
        <v>82</v>
      </c>
      <c r="T5530" s="6">
        <f>VLOOKUP(E5530,'参数设置&amp;汇总'!S:U,3,0)</f>
        <v>0.1</v>
      </c>
      <c r="U5530" s="78">
        <f t="shared" si="430"/>
        <v>0.5</v>
      </c>
      <c r="V5530" s="13">
        <v>0.85000000000000009</v>
      </c>
      <c r="W5530" s="78">
        <f t="shared" si="432"/>
        <v>0.58823529411764697</v>
      </c>
      <c r="X5530" s="1">
        <f>VLOOKUP(E5530,'渗透率、续签率'!AG:AJ,4,0)</f>
        <v>8942.5</v>
      </c>
      <c r="Y5530" s="1">
        <f t="shared" si="433"/>
        <v>5260.2941176470576</v>
      </c>
      <c r="Z5530">
        <v>0</v>
      </c>
      <c r="AA5530" s="89">
        <f t="shared" si="434"/>
        <v>44712.5</v>
      </c>
      <c r="AH5530" s="37"/>
      <c r="AI5530" s="37"/>
      <c r="AK5530" s="37"/>
    </row>
    <row r="5531" spans="1:37" hidden="1">
      <c r="A5531" t="s">
        <v>64</v>
      </c>
      <c r="B5531" t="s">
        <v>2</v>
      </c>
      <c r="C5531" t="s">
        <v>4</v>
      </c>
      <c r="D5531" t="s">
        <v>116</v>
      </c>
      <c r="E5531" t="s">
        <v>529</v>
      </c>
      <c r="F5531" t="str">
        <f t="shared" si="431"/>
        <v>黄冈市学历提升</v>
      </c>
      <c r="G5531" t="s">
        <v>81</v>
      </c>
      <c r="H5531" t="s">
        <v>464</v>
      </c>
      <c r="I5531" t="s">
        <v>68</v>
      </c>
      <c r="J5531">
        <v>71</v>
      </c>
      <c r="K5531">
        <v>0</v>
      </c>
      <c r="L5531" s="13">
        <f>VLOOKUP(C5531,'渗透率、续签率'!B:C,2,0)</f>
        <v>0.54</v>
      </c>
      <c r="M5531" s="6">
        <v>0</v>
      </c>
      <c r="N5531">
        <v>11</v>
      </c>
      <c r="O5531">
        <v>0</v>
      </c>
      <c r="P5531" s="6">
        <v>0</v>
      </c>
      <c r="Q5531" s="13">
        <v>3.7999999999999999E-2</v>
      </c>
      <c r="R5531" s="13">
        <v>3.7999999999999999E-2</v>
      </c>
      <c r="S5531" s="31">
        <v>182</v>
      </c>
      <c r="T5531" s="6">
        <f>VLOOKUP(E5531,'参数设置&amp;汇总'!S:U,3,0)</f>
        <v>0.1</v>
      </c>
      <c r="U5531" s="78">
        <f t="shared" si="430"/>
        <v>1.1000000000000001</v>
      </c>
      <c r="V5531" s="13">
        <v>0.85000000000000009</v>
      </c>
      <c r="W5531" s="78">
        <f t="shared" si="432"/>
        <v>1.2941176470588236</v>
      </c>
      <c r="X5531" s="1">
        <f>VLOOKUP(E5531,'渗透率、续签率'!AG:AJ,4,0)</f>
        <v>8942.5</v>
      </c>
      <c r="Y5531" s="1">
        <f t="shared" si="433"/>
        <v>11572.64705882353</v>
      </c>
      <c r="Z5531">
        <v>0</v>
      </c>
      <c r="AA5531" s="89">
        <f t="shared" si="434"/>
        <v>98367.5</v>
      </c>
      <c r="AH5531" s="37"/>
      <c r="AI5531" s="37"/>
      <c r="AK5531" s="37"/>
    </row>
    <row r="5532" spans="1:37" hidden="1">
      <c r="A5532" t="s">
        <v>64</v>
      </c>
      <c r="B5532" t="s">
        <v>2</v>
      </c>
      <c r="C5532" t="s">
        <v>4</v>
      </c>
      <c r="D5532" t="s">
        <v>116</v>
      </c>
      <c r="E5532" t="s">
        <v>529</v>
      </c>
      <c r="F5532" t="str">
        <f t="shared" si="431"/>
        <v>黄南藏族自治州学历提升</v>
      </c>
      <c r="G5532" t="s">
        <v>297</v>
      </c>
      <c r="H5532" t="s">
        <v>465</v>
      </c>
      <c r="I5532" t="s">
        <v>70</v>
      </c>
      <c r="J5532">
        <v>0</v>
      </c>
      <c r="K5532">
        <v>0</v>
      </c>
      <c r="L5532" s="13">
        <f>VLOOKUP(C5532,'渗透率、续签率'!B:C,2,0)</f>
        <v>0.54</v>
      </c>
      <c r="M5532" s="6">
        <v>0</v>
      </c>
      <c r="N5532">
        <v>0</v>
      </c>
      <c r="O5532">
        <v>0</v>
      </c>
      <c r="P5532" s="6">
        <v>0</v>
      </c>
      <c r="Q5532" s="13">
        <v>0</v>
      </c>
      <c r="R5532" s="13">
        <v>0</v>
      </c>
      <c r="S5532" s="31">
        <v>0</v>
      </c>
      <c r="T5532" s="6">
        <f>VLOOKUP(E5532,'参数设置&amp;汇总'!S:U,3,0)</f>
        <v>0.1</v>
      </c>
      <c r="U5532" s="78">
        <f t="shared" si="430"/>
        <v>0</v>
      </c>
      <c r="V5532" s="13">
        <v>0.85000000000000009</v>
      </c>
      <c r="W5532" s="78">
        <f t="shared" si="432"/>
        <v>0</v>
      </c>
      <c r="X5532" s="1">
        <f>VLOOKUP(E5532,'渗透率、续签率'!AG:AJ,4,0)</f>
        <v>8942.5</v>
      </c>
      <c r="Y5532" s="1">
        <f t="shared" si="433"/>
        <v>0</v>
      </c>
      <c r="Z5532">
        <v>0</v>
      </c>
      <c r="AA5532" s="89">
        <f t="shared" si="434"/>
        <v>0</v>
      </c>
      <c r="AH5532" s="37"/>
      <c r="AI5532" s="37"/>
      <c r="AK5532" s="37"/>
    </row>
    <row r="5533" spans="1:37" hidden="1">
      <c r="A5533" t="s">
        <v>64</v>
      </c>
      <c r="B5533" t="s">
        <v>2</v>
      </c>
      <c r="C5533" t="s">
        <v>4</v>
      </c>
      <c r="D5533" t="s">
        <v>116</v>
      </c>
      <c r="E5533" t="s">
        <v>529</v>
      </c>
      <c r="F5533" t="str">
        <f t="shared" si="431"/>
        <v>黄山市学历提升</v>
      </c>
      <c r="G5533" t="s">
        <v>94</v>
      </c>
      <c r="H5533" t="s">
        <v>466</v>
      </c>
      <c r="I5533" t="s">
        <v>68</v>
      </c>
      <c r="J5533">
        <v>22</v>
      </c>
      <c r="K5533">
        <v>0</v>
      </c>
      <c r="L5533" s="13">
        <f>VLOOKUP(C5533,'渗透率、续签率'!B:C,2,0)</f>
        <v>0.54</v>
      </c>
      <c r="M5533" s="6">
        <v>0</v>
      </c>
      <c r="N5533">
        <v>0</v>
      </c>
      <c r="O5533">
        <v>0</v>
      </c>
      <c r="P5533" s="6">
        <v>0</v>
      </c>
      <c r="Q5533" s="13">
        <v>0</v>
      </c>
      <c r="R5533" s="13">
        <v>0</v>
      </c>
      <c r="S5533" s="31">
        <v>54</v>
      </c>
      <c r="T5533" s="6">
        <f>VLOOKUP(E5533,'参数设置&amp;汇总'!S:U,3,0)</f>
        <v>0.1</v>
      </c>
      <c r="U5533" s="78">
        <f t="shared" si="430"/>
        <v>0</v>
      </c>
      <c r="V5533" s="13">
        <v>0.85000000000000009</v>
      </c>
      <c r="W5533" s="78">
        <f t="shared" si="432"/>
        <v>0</v>
      </c>
      <c r="X5533" s="1">
        <f>VLOOKUP(E5533,'渗透率、续签率'!AG:AJ,4,0)</f>
        <v>8942.5</v>
      </c>
      <c r="Y5533" s="1">
        <f t="shared" si="433"/>
        <v>0</v>
      </c>
      <c r="Z5533">
        <v>0</v>
      </c>
      <c r="AA5533" s="89">
        <f t="shared" si="434"/>
        <v>0</v>
      </c>
      <c r="AH5533" s="37"/>
      <c r="AI5533" s="37"/>
      <c r="AK5533" s="37"/>
    </row>
    <row r="5534" spans="1:37" hidden="1">
      <c r="A5534" t="s">
        <v>64</v>
      </c>
      <c r="B5534" t="s">
        <v>2</v>
      </c>
      <c r="C5534" t="s">
        <v>4</v>
      </c>
      <c r="D5534" t="s">
        <v>116</v>
      </c>
      <c r="E5534" t="s">
        <v>529</v>
      </c>
      <c r="F5534" t="str">
        <f t="shared" si="431"/>
        <v>黄石市学历提升</v>
      </c>
      <c r="G5534" t="s">
        <v>81</v>
      </c>
      <c r="H5534" t="s">
        <v>467</v>
      </c>
      <c r="I5534" t="s">
        <v>68</v>
      </c>
      <c r="J5534">
        <v>60</v>
      </c>
      <c r="K5534">
        <v>2</v>
      </c>
      <c r="L5534" s="13">
        <f>VLOOKUP(C5534,'渗透率、续签率'!B:C,2,0)</f>
        <v>0.54</v>
      </c>
      <c r="M5534" s="6">
        <v>0.03</v>
      </c>
      <c r="N5534">
        <v>4</v>
      </c>
      <c r="O5534">
        <v>1</v>
      </c>
      <c r="P5534" s="6">
        <v>0.25</v>
      </c>
      <c r="Q5534" s="13">
        <v>0.13200000000000001</v>
      </c>
      <c r="R5534" s="13">
        <v>0</v>
      </c>
      <c r="S5534" s="31">
        <v>129</v>
      </c>
      <c r="T5534" s="6">
        <f>VLOOKUP(E5534,'参数设置&amp;汇总'!S:U,3,0)</f>
        <v>0.1</v>
      </c>
      <c r="U5534" s="78">
        <f t="shared" si="430"/>
        <v>1</v>
      </c>
      <c r="V5534" s="13">
        <v>0.85000000000000009</v>
      </c>
      <c r="W5534" s="78">
        <f t="shared" si="432"/>
        <v>0.54117647058823515</v>
      </c>
      <c r="X5534" s="1">
        <f>VLOOKUP(E5534,'渗透率、续签率'!AG:AJ,4,0)</f>
        <v>8942.5</v>
      </c>
      <c r="Y5534" s="1">
        <f t="shared" si="433"/>
        <v>4839.4705882352928</v>
      </c>
      <c r="Z5534">
        <v>1</v>
      </c>
      <c r="AA5534" s="89">
        <f t="shared" si="434"/>
        <v>35770</v>
      </c>
      <c r="AH5534" s="37"/>
      <c r="AI5534" s="37"/>
    </row>
    <row r="5535" spans="1:37" hidden="1">
      <c r="A5535" t="s">
        <v>64</v>
      </c>
      <c r="B5535" t="s">
        <v>2</v>
      </c>
      <c r="C5535" t="s">
        <v>4</v>
      </c>
      <c r="D5535" t="s">
        <v>116</v>
      </c>
      <c r="E5535" t="s">
        <v>529</v>
      </c>
      <c r="F5535" t="str">
        <f t="shared" si="431"/>
        <v>黑河市学历提升</v>
      </c>
      <c r="G5535" t="s">
        <v>118</v>
      </c>
      <c r="H5535" t="s">
        <v>468</v>
      </c>
      <c r="I5535" t="s">
        <v>70</v>
      </c>
      <c r="J5535">
        <v>47</v>
      </c>
      <c r="K5535">
        <v>0</v>
      </c>
      <c r="L5535" s="13">
        <f>VLOOKUP(C5535,'渗透率、续签率'!B:C,2,0)</f>
        <v>0.54</v>
      </c>
      <c r="M5535" s="6">
        <v>0</v>
      </c>
      <c r="N5535">
        <v>4</v>
      </c>
      <c r="O5535">
        <v>0</v>
      </c>
      <c r="P5535" s="6">
        <v>0</v>
      </c>
      <c r="Q5535" s="13">
        <v>0</v>
      </c>
      <c r="R5535" s="13">
        <v>0</v>
      </c>
      <c r="S5535" s="31">
        <v>104</v>
      </c>
      <c r="T5535" s="6">
        <f>VLOOKUP(E5535,'参数设置&amp;汇总'!S:U,3,0)</f>
        <v>0.1</v>
      </c>
      <c r="U5535" s="78">
        <f t="shared" si="430"/>
        <v>0.4</v>
      </c>
      <c r="V5535" s="13">
        <v>0.85000000000000009</v>
      </c>
      <c r="W5535" s="78">
        <f t="shared" si="432"/>
        <v>0.47058823529411764</v>
      </c>
      <c r="X5535" s="1">
        <f>VLOOKUP(E5535,'渗透率、续签率'!AG:AJ,4,0)</f>
        <v>8942.5</v>
      </c>
      <c r="Y5535" s="1">
        <f t="shared" si="433"/>
        <v>4208.2352941176468</v>
      </c>
      <c r="Z5535">
        <v>0</v>
      </c>
      <c r="AA5535" s="89">
        <f t="shared" si="434"/>
        <v>35770</v>
      </c>
      <c r="AK5535" s="37"/>
    </row>
    <row r="5536" spans="1:37" hidden="1">
      <c r="A5536" t="s">
        <v>64</v>
      </c>
      <c r="B5536" t="s">
        <v>2</v>
      </c>
      <c r="C5536" t="s">
        <v>4</v>
      </c>
      <c r="D5536" t="s">
        <v>116</v>
      </c>
      <c r="E5536" t="s">
        <v>529</v>
      </c>
      <c r="F5536" t="str">
        <f t="shared" si="431"/>
        <v>黔东南苗族侗族自治州学历提升</v>
      </c>
      <c r="G5536" t="s">
        <v>167</v>
      </c>
      <c r="H5536" t="s">
        <v>469</v>
      </c>
      <c r="I5536" t="s">
        <v>70</v>
      </c>
      <c r="J5536">
        <v>42</v>
      </c>
      <c r="K5536">
        <v>0</v>
      </c>
      <c r="L5536" s="13">
        <f>VLOOKUP(C5536,'渗透率、续签率'!B:C,2,0)</f>
        <v>0.54</v>
      </c>
      <c r="M5536" s="6">
        <v>0</v>
      </c>
      <c r="N5536">
        <v>9</v>
      </c>
      <c r="O5536">
        <v>0</v>
      </c>
      <c r="P5536" s="6">
        <v>0</v>
      </c>
      <c r="Q5536" s="13">
        <v>0</v>
      </c>
      <c r="R5536" s="13">
        <v>0</v>
      </c>
      <c r="S5536" s="31">
        <v>125</v>
      </c>
      <c r="T5536" s="6">
        <f>VLOOKUP(E5536,'参数设置&amp;汇总'!S:U,3,0)</f>
        <v>0.1</v>
      </c>
      <c r="U5536" s="78">
        <f t="shared" si="430"/>
        <v>0.9</v>
      </c>
      <c r="V5536" s="13">
        <v>0.85000000000000009</v>
      </c>
      <c r="W5536" s="78">
        <f t="shared" si="432"/>
        <v>1.0588235294117647</v>
      </c>
      <c r="X5536" s="1">
        <f>VLOOKUP(E5536,'渗透率、续签率'!AG:AJ,4,0)</f>
        <v>8942.5</v>
      </c>
      <c r="Y5536" s="1">
        <f t="shared" si="433"/>
        <v>9468.5294117647063</v>
      </c>
      <c r="Z5536">
        <v>2</v>
      </c>
      <c r="AA5536" s="89">
        <f t="shared" si="434"/>
        <v>80482.5</v>
      </c>
      <c r="AH5536" s="37"/>
      <c r="AI5536" s="37"/>
      <c r="AK5536" s="37"/>
    </row>
    <row r="5537" spans="1:37" hidden="1">
      <c r="A5537" t="s">
        <v>64</v>
      </c>
      <c r="B5537" t="s">
        <v>2</v>
      </c>
      <c r="C5537" t="s">
        <v>4</v>
      </c>
      <c r="D5537" t="s">
        <v>116</v>
      </c>
      <c r="E5537" t="s">
        <v>529</v>
      </c>
      <c r="F5537" t="str">
        <f t="shared" si="431"/>
        <v>黔南布依族苗族自治州学历提升</v>
      </c>
      <c r="G5537" t="s">
        <v>167</v>
      </c>
      <c r="H5537" t="s">
        <v>470</v>
      </c>
      <c r="I5537" t="s">
        <v>70</v>
      </c>
      <c r="J5537">
        <v>39</v>
      </c>
      <c r="K5537">
        <v>0</v>
      </c>
      <c r="L5537" s="13">
        <f>VLOOKUP(C5537,'渗透率、续签率'!B:C,2,0)</f>
        <v>0.54</v>
      </c>
      <c r="M5537" s="6">
        <v>0</v>
      </c>
      <c r="N5537">
        <v>7</v>
      </c>
      <c r="O5537">
        <v>0</v>
      </c>
      <c r="P5537" s="6">
        <v>0</v>
      </c>
      <c r="Q5537" s="13">
        <v>0</v>
      </c>
      <c r="R5537" s="13">
        <v>0</v>
      </c>
      <c r="S5537" s="31">
        <v>135</v>
      </c>
      <c r="T5537" s="6">
        <f>VLOOKUP(E5537,'参数设置&amp;汇总'!S:U,3,0)</f>
        <v>0.1</v>
      </c>
      <c r="U5537" s="78">
        <f t="shared" si="430"/>
        <v>0.70000000000000007</v>
      </c>
      <c r="V5537" s="13">
        <v>0.85000000000000009</v>
      </c>
      <c r="W5537" s="78">
        <f t="shared" si="432"/>
        <v>0.82352941176470584</v>
      </c>
      <c r="X5537" s="1">
        <f>VLOOKUP(E5537,'渗透率、续签率'!AG:AJ,4,0)</f>
        <v>8942.5</v>
      </c>
      <c r="Y5537" s="1">
        <f t="shared" si="433"/>
        <v>7364.411764705882</v>
      </c>
      <c r="Z5537">
        <v>1</v>
      </c>
      <c r="AA5537" s="89">
        <f t="shared" si="434"/>
        <v>62597.5</v>
      </c>
      <c r="AH5537" s="37"/>
      <c r="AI5537" s="37"/>
      <c r="AK5537" s="37"/>
    </row>
    <row r="5538" spans="1:37" hidden="1">
      <c r="A5538" t="s">
        <v>64</v>
      </c>
      <c r="B5538" t="s">
        <v>2</v>
      </c>
      <c r="C5538" t="s">
        <v>4</v>
      </c>
      <c r="D5538" t="s">
        <v>116</v>
      </c>
      <c r="E5538" t="s">
        <v>529</v>
      </c>
      <c r="F5538" t="str">
        <f t="shared" si="431"/>
        <v>黔西南布依族苗族自治州学历提升</v>
      </c>
      <c r="G5538" t="s">
        <v>167</v>
      </c>
      <c r="H5538" t="s">
        <v>471</v>
      </c>
      <c r="I5538" t="s">
        <v>70</v>
      </c>
      <c r="J5538">
        <v>85</v>
      </c>
      <c r="K5538">
        <v>0</v>
      </c>
      <c r="L5538" s="13">
        <f>VLOOKUP(C5538,'渗透率、续签率'!B:C,2,0)</f>
        <v>0.54</v>
      </c>
      <c r="M5538" s="6">
        <v>0</v>
      </c>
      <c r="N5538">
        <v>6</v>
      </c>
      <c r="O5538">
        <v>0</v>
      </c>
      <c r="P5538" s="6">
        <v>0</v>
      </c>
      <c r="Q5538" s="13">
        <v>0</v>
      </c>
      <c r="R5538" s="13">
        <v>0</v>
      </c>
      <c r="S5538" s="31">
        <v>169</v>
      </c>
      <c r="T5538" s="6">
        <f>VLOOKUP(E5538,'参数设置&amp;汇总'!S:U,3,0)</f>
        <v>0.1</v>
      </c>
      <c r="U5538" s="78">
        <f t="shared" si="430"/>
        <v>0.60000000000000009</v>
      </c>
      <c r="V5538" s="13">
        <v>0.85000000000000009</v>
      </c>
      <c r="W5538" s="78">
        <f t="shared" si="432"/>
        <v>0.70588235294117652</v>
      </c>
      <c r="X5538" s="1">
        <f>VLOOKUP(E5538,'渗透率、续签率'!AG:AJ,4,0)</f>
        <v>8942.5</v>
      </c>
      <c r="Y5538" s="1">
        <f t="shared" si="433"/>
        <v>6312.3529411764712</v>
      </c>
      <c r="Z5538">
        <v>0</v>
      </c>
      <c r="AA5538" s="89">
        <f t="shared" si="434"/>
        <v>53655</v>
      </c>
      <c r="AH5538" s="37"/>
      <c r="AI5538" s="37"/>
    </row>
    <row r="5539" spans="1:37" hidden="1">
      <c r="A5539" t="s">
        <v>64</v>
      </c>
      <c r="B5539" t="s">
        <v>2</v>
      </c>
      <c r="C5539" t="s">
        <v>4</v>
      </c>
      <c r="D5539" t="s">
        <v>116</v>
      </c>
      <c r="E5539" t="s">
        <v>529</v>
      </c>
      <c r="F5539" t="str">
        <f t="shared" si="431"/>
        <v>齐齐哈尔市学历提升</v>
      </c>
      <c r="G5539" t="s">
        <v>118</v>
      </c>
      <c r="H5539" t="s">
        <v>472</v>
      </c>
      <c r="I5539" t="s">
        <v>70</v>
      </c>
      <c r="J5539">
        <v>168</v>
      </c>
      <c r="K5539">
        <v>0</v>
      </c>
      <c r="L5539" s="13">
        <f>VLOOKUP(C5539,'渗透率、续签率'!B:C,2,0)</f>
        <v>0.54</v>
      </c>
      <c r="M5539" s="6">
        <v>0</v>
      </c>
      <c r="N5539">
        <v>32</v>
      </c>
      <c r="O5539">
        <v>0</v>
      </c>
      <c r="P5539" s="6">
        <v>0</v>
      </c>
      <c r="Q5539" s="13">
        <v>0</v>
      </c>
      <c r="R5539" s="13">
        <v>0</v>
      </c>
      <c r="S5539" s="31">
        <v>551</v>
      </c>
      <c r="T5539" s="6">
        <f>VLOOKUP(E5539,'参数设置&amp;汇总'!S:U,3,0)</f>
        <v>0.1</v>
      </c>
      <c r="U5539" s="78">
        <f t="shared" si="430"/>
        <v>3.2</v>
      </c>
      <c r="V5539" s="13">
        <v>0.85000000000000009</v>
      </c>
      <c r="W5539" s="78">
        <f t="shared" si="432"/>
        <v>3.7647058823529411</v>
      </c>
      <c r="X5539" s="1">
        <f>VLOOKUP(E5539,'渗透率、续签率'!AG:AJ,4,0)</f>
        <v>8942.5</v>
      </c>
      <c r="Y5539" s="1">
        <f t="shared" si="433"/>
        <v>33665.882352941175</v>
      </c>
      <c r="Z5539">
        <v>5</v>
      </c>
      <c r="AA5539" s="89">
        <f t="shared" si="434"/>
        <v>286160</v>
      </c>
    </row>
    <row r="5540" spans="1:37" hidden="1">
      <c r="A5540" t="s">
        <v>64</v>
      </c>
      <c r="B5540" t="s">
        <v>2</v>
      </c>
      <c r="C5540" t="s">
        <v>4</v>
      </c>
      <c r="D5540" t="s">
        <v>116</v>
      </c>
      <c r="E5540" t="s">
        <v>529</v>
      </c>
      <c r="F5540" t="str">
        <f t="shared" si="431"/>
        <v>龙岩市学历提升</v>
      </c>
      <c r="G5540" t="s">
        <v>92</v>
      </c>
      <c r="H5540" t="s">
        <v>473</v>
      </c>
      <c r="I5540" t="s">
        <v>68</v>
      </c>
      <c r="J5540">
        <v>52</v>
      </c>
      <c r="K5540">
        <v>0</v>
      </c>
      <c r="L5540" s="13">
        <f>VLOOKUP(C5540,'渗透率、续签率'!B:C,2,0)</f>
        <v>0.54</v>
      </c>
      <c r="M5540" s="6">
        <v>0</v>
      </c>
      <c r="N5540">
        <v>5</v>
      </c>
      <c r="O5540">
        <v>0</v>
      </c>
      <c r="P5540" s="6">
        <v>0</v>
      </c>
      <c r="Q5540" s="13">
        <v>1.2E-2</v>
      </c>
      <c r="R5540" s="13">
        <v>0</v>
      </c>
      <c r="S5540" s="31">
        <v>109</v>
      </c>
      <c r="T5540" s="6">
        <f>VLOOKUP(E5540,'参数设置&amp;汇总'!S:U,3,0)</f>
        <v>0.1</v>
      </c>
      <c r="U5540" s="78">
        <f t="shared" si="430"/>
        <v>0.5</v>
      </c>
      <c r="V5540" s="13">
        <v>0.85000000000000009</v>
      </c>
      <c r="W5540" s="78">
        <f t="shared" si="432"/>
        <v>0.58823529411764697</v>
      </c>
      <c r="X5540" s="1">
        <f>VLOOKUP(E5540,'渗透率、续签率'!AG:AJ,4,0)</f>
        <v>8942.5</v>
      </c>
      <c r="Y5540" s="1">
        <f t="shared" si="433"/>
        <v>5260.2941176470576</v>
      </c>
      <c r="Z5540">
        <v>0</v>
      </c>
      <c r="AA5540" s="89">
        <f t="shared" si="434"/>
        <v>44712.5</v>
      </c>
      <c r="AK5540" s="37"/>
    </row>
    <row r="5541" spans="1:37" ht="18">
      <c r="A5541" t="s">
        <v>64</v>
      </c>
      <c r="B5541" s="2" t="s">
        <v>2</v>
      </c>
      <c r="C5541" s="2" t="s">
        <v>15</v>
      </c>
      <c r="D5541" t="s">
        <v>65</v>
      </c>
      <c r="E5541" t="s">
        <v>530</v>
      </c>
      <c r="F5541" t="str">
        <f t="shared" si="431"/>
        <v>上海市音乐培训</v>
      </c>
      <c r="G5541" t="s">
        <v>67</v>
      </c>
      <c r="H5541" s="2" t="s">
        <v>67</v>
      </c>
      <c r="I5541" s="2" t="s">
        <v>68</v>
      </c>
      <c r="J5541" s="4">
        <v>1365</v>
      </c>
      <c r="K5541" s="2">
        <v>34</v>
      </c>
      <c r="L5541" s="13">
        <f>VLOOKUP(C5541,'渗透率、续签率'!B:C,2,0)</f>
        <v>0.13900000000000001</v>
      </c>
      <c r="M5541" s="6">
        <v>0.02</v>
      </c>
      <c r="N5541" s="2">
        <v>397</v>
      </c>
      <c r="O5541">
        <v>34</v>
      </c>
      <c r="P5541" s="55">
        <v>0.09</v>
      </c>
      <c r="Q5541" s="13">
        <v>0.33400000000000002</v>
      </c>
      <c r="R5541" s="13">
        <v>0.105</v>
      </c>
      <c r="S5541" s="31">
        <v>2855</v>
      </c>
      <c r="T5541" s="55">
        <f>VLOOKUP(E5541,'参数设置&amp;汇总'!S:U,3,0)</f>
        <v>0.35</v>
      </c>
      <c r="U5541" s="82">
        <f t="shared" si="430"/>
        <v>138.94999999999999</v>
      </c>
      <c r="V5541" s="13">
        <v>0.85000000000000009</v>
      </c>
      <c r="W5541" s="82">
        <f t="shared" si="432"/>
        <v>157.91058823529409</v>
      </c>
      <c r="X5541" s="1">
        <f>VLOOKUP(E5541,'渗透率、续签率'!AG:AJ,4,0)</f>
        <v>6350.9999999999991</v>
      </c>
      <c r="Y5541" s="1">
        <f t="shared" si="433"/>
        <v>1002890.1458823526</v>
      </c>
      <c r="Z5541">
        <v>404</v>
      </c>
      <c r="AA5541" s="89">
        <f t="shared" si="434"/>
        <v>2521346.9999999995</v>
      </c>
      <c r="AH5541" s="37"/>
      <c r="AI5541" s="37"/>
      <c r="AK5541" s="37"/>
    </row>
    <row r="5542" spans="1:37" hidden="1">
      <c r="A5542" t="s">
        <v>64</v>
      </c>
      <c r="B5542" t="s">
        <v>2</v>
      </c>
      <c r="C5542" t="s">
        <v>15</v>
      </c>
      <c r="D5542" t="s">
        <v>65</v>
      </c>
      <c r="E5542" t="s">
        <v>530</v>
      </c>
      <c r="F5542" t="str">
        <f t="shared" si="431"/>
        <v>北京市音乐培训</v>
      </c>
      <c r="G5542" t="s">
        <v>69</v>
      </c>
      <c r="H5542" t="s">
        <v>69</v>
      </c>
      <c r="I5542" t="s">
        <v>70</v>
      </c>
      <c r="J5542" s="1">
        <v>1443</v>
      </c>
      <c r="K5542">
        <v>15</v>
      </c>
      <c r="L5542" s="13">
        <f>VLOOKUP(C5542,'渗透率、续签率'!B:C,2,0)</f>
        <v>0.13900000000000001</v>
      </c>
      <c r="M5542" s="6">
        <v>0.01</v>
      </c>
      <c r="N5542">
        <v>535</v>
      </c>
      <c r="O5542">
        <v>15</v>
      </c>
      <c r="P5542" s="6">
        <v>0.03</v>
      </c>
      <c r="Q5542" s="13">
        <v>0.36399999999999999</v>
      </c>
      <c r="R5542" s="13">
        <v>0.23799999999999999</v>
      </c>
      <c r="S5542" s="31">
        <v>3921</v>
      </c>
      <c r="T5542" s="6">
        <f>VLOOKUP(E5542,'参数设置&amp;汇总'!S:U,3,0)</f>
        <v>0.35</v>
      </c>
      <c r="U5542" s="78">
        <f t="shared" si="430"/>
        <v>187.25</v>
      </c>
      <c r="V5542" s="13">
        <v>0.85000000000000009</v>
      </c>
      <c r="W5542" s="78">
        <f t="shared" si="432"/>
        <v>217.84117647058821</v>
      </c>
      <c r="X5542" s="1">
        <f>VLOOKUP(E5542,'渗透率、续签率'!AG:AJ,4,0)</f>
        <v>6350.9999999999991</v>
      </c>
      <c r="Y5542" s="1">
        <f t="shared" si="433"/>
        <v>1383509.3117647055</v>
      </c>
      <c r="Z5542">
        <v>408</v>
      </c>
      <c r="AA5542" s="89">
        <f t="shared" si="434"/>
        <v>3397784.9999999995</v>
      </c>
      <c r="AH5542" s="37"/>
      <c r="AI5542" s="37"/>
      <c r="AK5542" s="37"/>
    </row>
    <row r="5543" spans="1:37" hidden="1">
      <c r="A5543" t="s">
        <v>64</v>
      </c>
      <c r="B5543" t="s">
        <v>2</v>
      </c>
      <c r="C5543" t="s">
        <v>15</v>
      </c>
      <c r="D5543" t="s">
        <v>71</v>
      </c>
      <c r="E5543" t="s">
        <v>531</v>
      </c>
      <c r="F5543" t="str">
        <f t="shared" si="431"/>
        <v>南京市音乐培训</v>
      </c>
      <c r="G5543" t="s">
        <v>73</v>
      </c>
      <c r="H5543" t="s">
        <v>74</v>
      </c>
      <c r="I5543" t="s">
        <v>70</v>
      </c>
      <c r="J5543">
        <v>601</v>
      </c>
      <c r="K5543">
        <v>7</v>
      </c>
      <c r="L5543" s="13">
        <f>VLOOKUP(C5543,'渗透率、续签率'!B:C,2,0)</f>
        <v>0.13900000000000001</v>
      </c>
      <c r="M5543" s="6">
        <v>0.01</v>
      </c>
      <c r="N5543">
        <v>241</v>
      </c>
      <c r="O5543">
        <v>4</v>
      </c>
      <c r="P5543" s="6">
        <v>0.02</v>
      </c>
      <c r="Q5543" s="13">
        <v>0.124</v>
      </c>
      <c r="R5543" s="13">
        <v>0</v>
      </c>
      <c r="S5543" s="31">
        <v>1509</v>
      </c>
      <c r="T5543" s="6">
        <f>VLOOKUP(E5543,'参数设置&amp;汇总'!S:U,3,0)</f>
        <v>0.3</v>
      </c>
      <c r="U5543" s="78">
        <f t="shared" si="430"/>
        <v>72.3</v>
      </c>
      <c r="V5543" s="13">
        <v>0.85000000000000009</v>
      </c>
      <c r="W5543" s="78">
        <f t="shared" si="432"/>
        <v>84.404705882352928</v>
      </c>
      <c r="X5543" s="1">
        <f>VLOOKUP(E5543,'渗透率、续签率'!AG:AJ,4,0)</f>
        <v>6898.4999999999991</v>
      </c>
      <c r="Y5543" s="1">
        <f t="shared" si="433"/>
        <v>582265.86352941161</v>
      </c>
      <c r="Z5543">
        <v>133</v>
      </c>
      <c r="AA5543" s="89">
        <f t="shared" si="434"/>
        <v>1662538.4999999998</v>
      </c>
      <c r="AH5543" s="37"/>
      <c r="AI5543" s="37"/>
    </row>
    <row r="5544" spans="1:37" hidden="1">
      <c r="A5544" t="s">
        <v>64</v>
      </c>
      <c r="B5544" t="s">
        <v>2</v>
      </c>
      <c r="C5544" t="s">
        <v>15</v>
      </c>
      <c r="D5544" t="s">
        <v>71</v>
      </c>
      <c r="E5544" t="s">
        <v>531</v>
      </c>
      <c r="F5544" t="str">
        <f t="shared" si="431"/>
        <v>广州市音乐培训</v>
      </c>
      <c r="G5544" t="s">
        <v>75</v>
      </c>
      <c r="H5544" t="s">
        <v>76</v>
      </c>
      <c r="I5544" t="s">
        <v>68</v>
      </c>
      <c r="J5544" s="1">
        <v>1163</v>
      </c>
      <c r="K5544">
        <v>3</v>
      </c>
      <c r="L5544" s="13">
        <f>VLOOKUP(C5544,'渗透率、续签率'!B:C,2,0)</f>
        <v>0.13900000000000001</v>
      </c>
      <c r="M5544" s="6">
        <v>0</v>
      </c>
      <c r="N5544">
        <v>404</v>
      </c>
      <c r="O5544">
        <v>3</v>
      </c>
      <c r="P5544" s="6">
        <v>0.01</v>
      </c>
      <c r="Q5544" s="13">
        <v>0.20300000000000001</v>
      </c>
      <c r="R5544" s="13">
        <v>9.4E-2</v>
      </c>
      <c r="S5544" s="31">
        <v>2864</v>
      </c>
      <c r="T5544" s="6">
        <f>VLOOKUP(E5544,'参数设置&amp;汇总'!S:U,3,0)</f>
        <v>0.3</v>
      </c>
      <c r="U5544" s="78">
        <f t="shared" si="430"/>
        <v>121.19999999999999</v>
      </c>
      <c r="V5544" s="13">
        <v>0.85000000000000009</v>
      </c>
      <c r="W5544" s="78">
        <f t="shared" si="432"/>
        <v>142.0976470588235</v>
      </c>
      <c r="X5544" s="1">
        <f>VLOOKUP(E5544,'渗透率、续签率'!AG:AJ,4,0)</f>
        <v>6898.4999999999991</v>
      </c>
      <c r="Y5544" s="1">
        <f t="shared" si="433"/>
        <v>980260.61823529378</v>
      </c>
      <c r="Z5544">
        <v>178</v>
      </c>
      <c r="AA5544" s="89">
        <f t="shared" si="434"/>
        <v>2786993.9999999995</v>
      </c>
      <c r="AK5544" s="37"/>
    </row>
    <row r="5545" spans="1:37" hidden="1">
      <c r="A5545" t="s">
        <v>64</v>
      </c>
      <c r="B5545" t="s">
        <v>2</v>
      </c>
      <c r="C5545" t="s">
        <v>15</v>
      </c>
      <c r="D5545" t="s">
        <v>71</v>
      </c>
      <c r="E5545" t="s">
        <v>531</v>
      </c>
      <c r="F5545" t="str">
        <f t="shared" si="431"/>
        <v>成都市音乐培训</v>
      </c>
      <c r="G5545" t="s">
        <v>77</v>
      </c>
      <c r="H5545" t="s">
        <v>78</v>
      </c>
      <c r="I5545" t="s">
        <v>70</v>
      </c>
      <c r="J5545" s="1">
        <v>1098</v>
      </c>
      <c r="K5545">
        <v>4</v>
      </c>
      <c r="L5545" s="13">
        <f>VLOOKUP(C5545,'渗透率、续签率'!B:C,2,0)</f>
        <v>0.13900000000000001</v>
      </c>
      <c r="M5545" s="6">
        <v>0</v>
      </c>
      <c r="N5545">
        <v>468</v>
      </c>
      <c r="O5545">
        <v>4</v>
      </c>
      <c r="P5545" s="6">
        <v>0.01</v>
      </c>
      <c r="Q5545" s="13">
        <v>0.16700000000000001</v>
      </c>
      <c r="R5545" s="13">
        <v>7.0999999999999994E-2</v>
      </c>
      <c r="S5545" s="31">
        <v>2963</v>
      </c>
      <c r="T5545" s="6">
        <f>VLOOKUP(E5545,'参数设置&amp;汇总'!S:U,3,0)</f>
        <v>0.3</v>
      </c>
      <c r="U5545" s="78">
        <f t="shared" si="430"/>
        <v>140.4</v>
      </c>
      <c r="V5545" s="13">
        <v>0.85000000000000009</v>
      </c>
      <c r="W5545" s="78">
        <f t="shared" si="432"/>
        <v>164.52235294117645</v>
      </c>
      <c r="X5545" s="1">
        <f>VLOOKUP(E5545,'渗透率、续签率'!AG:AJ,4,0)</f>
        <v>6898.4999999999991</v>
      </c>
      <c r="Y5545" s="1">
        <f t="shared" si="433"/>
        <v>1134957.4517647056</v>
      </c>
      <c r="Z5545">
        <v>226</v>
      </c>
      <c r="AA5545" s="89">
        <f t="shared" si="434"/>
        <v>3228497.9999999995</v>
      </c>
      <c r="AH5545" s="37"/>
      <c r="AI5545" s="37"/>
      <c r="AK5545" s="37"/>
    </row>
    <row r="5546" spans="1:37" hidden="1">
      <c r="A5546" t="s">
        <v>64</v>
      </c>
      <c r="B5546" t="s">
        <v>2</v>
      </c>
      <c r="C5546" t="s">
        <v>15</v>
      </c>
      <c r="D5546" t="s">
        <v>71</v>
      </c>
      <c r="E5546" t="s">
        <v>531</v>
      </c>
      <c r="F5546" t="str">
        <f t="shared" si="431"/>
        <v>杭州市音乐培训</v>
      </c>
      <c r="G5546" t="s">
        <v>79</v>
      </c>
      <c r="H5546" t="s">
        <v>80</v>
      </c>
      <c r="I5546" t="s">
        <v>68</v>
      </c>
      <c r="J5546">
        <v>989</v>
      </c>
      <c r="K5546">
        <v>10</v>
      </c>
      <c r="L5546" s="13">
        <f>VLOOKUP(C5546,'渗透率、续签率'!B:C,2,0)</f>
        <v>0.13900000000000001</v>
      </c>
      <c r="M5546" s="6">
        <v>0.01</v>
      </c>
      <c r="N5546">
        <v>381</v>
      </c>
      <c r="O5546">
        <v>10</v>
      </c>
      <c r="P5546" s="6">
        <v>0.03</v>
      </c>
      <c r="Q5546" s="13">
        <v>0.29599999999999999</v>
      </c>
      <c r="R5546" s="13">
        <v>0.16800000000000001</v>
      </c>
      <c r="S5546" s="31">
        <v>2779</v>
      </c>
      <c r="T5546" s="6">
        <f>VLOOKUP(E5546,'参数设置&amp;汇总'!S:U,3,0)</f>
        <v>0.3</v>
      </c>
      <c r="U5546" s="78">
        <f t="shared" si="430"/>
        <v>114.3</v>
      </c>
      <c r="V5546" s="13">
        <v>0.85000000000000009</v>
      </c>
      <c r="W5546" s="78">
        <f t="shared" si="432"/>
        <v>132.83529411764704</v>
      </c>
      <c r="X5546" s="1">
        <f>VLOOKUP(E5546,'渗透率、续签率'!AG:AJ,4,0)</f>
        <v>6898.4999999999991</v>
      </c>
      <c r="Y5546" s="1">
        <f t="shared" si="433"/>
        <v>916364.27647058794</v>
      </c>
      <c r="Z5546">
        <v>183</v>
      </c>
      <c r="AA5546" s="89">
        <f t="shared" si="434"/>
        <v>2628328.4999999995</v>
      </c>
      <c r="AH5546" s="37"/>
      <c r="AI5546" s="37"/>
      <c r="AK5546" s="37"/>
    </row>
    <row r="5547" spans="1:37" hidden="1">
      <c r="A5547" t="s">
        <v>64</v>
      </c>
      <c r="B5547" t="s">
        <v>2</v>
      </c>
      <c r="C5547" t="s">
        <v>15</v>
      </c>
      <c r="D5547" t="s">
        <v>71</v>
      </c>
      <c r="E5547" t="s">
        <v>531</v>
      </c>
      <c r="F5547" t="str">
        <f t="shared" si="431"/>
        <v>武汉市音乐培训</v>
      </c>
      <c r="G5547" t="s">
        <v>81</v>
      </c>
      <c r="H5547" t="s">
        <v>82</v>
      </c>
      <c r="I5547" t="s">
        <v>68</v>
      </c>
      <c r="J5547">
        <v>805</v>
      </c>
      <c r="K5547">
        <v>3</v>
      </c>
      <c r="L5547" s="13">
        <f>VLOOKUP(C5547,'渗透率、续签率'!B:C,2,0)</f>
        <v>0.13900000000000001</v>
      </c>
      <c r="M5547" s="6">
        <v>0</v>
      </c>
      <c r="N5547">
        <v>246</v>
      </c>
      <c r="O5547">
        <v>3</v>
      </c>
      <c r="P5547" s="6">
        <v>0.01</v>
      </c>
      <c r="Q5547" s="13">
        <v>0.191</v>
      </c>
      <c r="R5547" s="13">
        <v>0</v>
      </c>
      <c r="S5547" s="31">
        <v>1833</v>
      </c>
      <c r="T5547" s="6">
        <f>VLOOKUP(E5547,'参数设置&amp;汇总'!S:U,3,0)</f>
        <v>0.3</v>
      </c>
      <c r="U5547" s="78">
        <f t="shared" si="430"/>
        <v>73.8</v>
      </c>
      <c r="V5547" s="13">
        <v>0.85000000000000009</v>
      </c>
      <c r="W5547" s="78">
        <f t="shared" si="432"/>
        <v>86.33294117647057</v>
      </c>
      <c r="X5547" s="1">
        <f>VLOOKUP(E5547,'渗透率、续签率'!AG:AJ,4,0)</f>
        <v>6898.4999999999991</v>
      </c>
      <c r="Y5547" s="1">
        <f t="shared" si="433"/>
        <v>595567.7947058822</v>
      </c>
      <c r="Z5547">
        <v>144</v>
      </c>
      <c r="AA5547" s="89">
        <f t="shared" si="434"/>
        <v>1697030.9999999998</v>
      </c>
      <c r="AH5547" s="37"/>
      <c r="AI5547" s="37"/>
      <c r="AK5547" s="37"/>
    </row>
    <row r="5548" spans="1:37" hidden="1">
      <c r="A5548" t="s">
        <v>64</v>
      </c>
      <c r="B5548" t="s">
        <v>2</v>
      </c>
      <c r="C5548" t="s">
        <v>15</v>
      </c>
      <c r="D5548" t="s">
        <v>71</v>
      </c>
      <c r="E5548" t="s">
        <v>531</v>
      </c>
      <c r="F5548" t="str">
        <f t="shared" si="431"/>
        <v>深圳市音乐培训</v>
      </c>
      <c r="G5548" t="s">
        <v>75</v>
      </c>
      <c r="H5548" t="s">
        <v>83</v>
      </c>
      <c r="I5548" t="s">
        <v>68</v>
      </c>
      <c r="J5548" s="1">
        <v>1377</v>
      </c>
      <c r="K5548">
        <v>10</v>
      </c>
      <c r="L5548" s="13">
        <f>VLOOKUP(C5548,'渗透率、续签率'!B:C,2,0)</f>
        <v>0.13900000000000001</v>
      </c>
      <c r="M5548" s="6">
        <v>0.01</v>
      </c>
      <c r="N5548">
        <v>443</v>
      </c>
      <c r="O5548">
        <v>10</v>
      </c>
      <c r="P5548" s="6">
        <v>0.02</v>
      </c>
      <c r="Q5548" s="13">
        <v>0.16700000000000001</v>
      </c>
      <c r="R5548" s="13">
        <v>5.1999999999999998E-2</v>
      </c>
      <c r="S5548" s="31">
        <v>3041</v>
      </c>
      <c r="T5548" s="6">
        <f>VLOOKUP(E5548,'参数设置&amp;汇总'!S:U,3,0)</f>
        <v>0.3</v>
      </c>
      <c r="U5548" s="78">
        <f t="shared" si="430"/>
        <v>132.9</v>
      </c>
      <c r="V5548" s="13">
        <v>0.85000000000000009</v>
      </c>
      <c r="W5548" s="78">
        <f t="shared" si="432"/>
        <v>154.7176470588235</v>
      </c>
      <c r="X5548" s="1">
        <f>VLOOKUP(E5548,'渗透率、续签率'!AG:AJ,4,0)</f>
        <v>6898.4999999999991</v>
      </c>
      <c r="Y5548" s="1">
        <f t="shared" si="433"/>
        <v>1067319.6882352938</v>
      </c>
      <c r="Z5548">
        <v>234</v>
      </c>
      <c r="AA5548" s="89">
        <f t="shared" si="434"/>
        <v>3056035.4999999995</v>
      </c>
      <c r="AH5548" s="37"/>
      <c r="AI5548" s="37"/>
      <c r="AK5548" s="37"/>
    </row>
    <row r="5549" spans="1:37" hidden="1">
      <c r="A5549" t="s">
        <v>64</v>
      </c>
      <c r="B5549" t="s">
        <v>2</v>
      </c>
      <c r="C5549" t="s">
        <v>15</v>
      </c>
      <c r="D5549" t="s">
        <v>84</v>
      </c>
      <c r="E5549" t="s">
        <v>532</v>
      </c>
      <c r="F5549" t="str">
        <f t="shared" si="431"/>
        <v>东莞市音乐培训</v>
      </c>
      <c r="G5549" t="s">
        <v>75</v>
      </c>
      <c r="H5549" t="s">
        <v>86</v>
      </c>
      <c r="I5549" t="s">
        <v>68</v>
      </c>
      <c r="J5549">
        <v>481</v>
      </c>
      <c r="K5549">
        <v>0</v>
      </c>
      <c r="L5549" s="13">
        <f>VLOOKUP(C5549,'渗透率、续签率'!B:C,2,0)</f>
        <v>0.13900000000000001</v>
      </c>
      <c r="M5549" s="6">
        <v>0</v>
      </c>
      <c r="N5549">
        <v>153</v>
      </c>
      <c r="O5549">
        <v>0</v>
      </c>
      <c r="P5549" s="6">
        <v>0</v>
      </c>
      <c r="Q5549" s="13">
        <v>0.14099999999999999</v>
      </c>
      <c r="R5549" s="13">
        <v>0</v>
      </c>
      <c r="S5549" s="31">
        <v>1021</v>
      </c>
      <c r="T5549" s="6">
        <f>VLOOKUP(E5549,'参数设置&amp;汇总'!S:U,3,0)</f>
        <v>0.15</v>
      </c>
      <c r="U5549" s="78">
        <f t="shared" si="430"/>
        <v>22.95</v>
      </c>
      <c r="V5549" s="13">
        <v>0.85000000000000009</v>
      </c>
      <c r="W5549" s="78">
        <f t="shared" si="432"/>
        <v>26.999999999999996</v>
      </c>
      <c r="X5549" s="1">
        <f>VLOOKUP(E5549,'渗透率、续签率'!AG:AJ,4,0)</f>
        <v>7519.0000000000009</v>
      </c>
      <c r="Y5549" s="1">
        <f t="shared" si="433"/>
        <v>203013</v>
      </c>
      <c r="Z5549">
        <v>48</v>
      </c>
      <c r="AA5549" s="89">
        <f t="shared" si="434"/>
        <v>1150407.0000000002</v>
      </c>
      <c r="AH5549" s="37"/>
      <c r="AI5549" s="37"/>
      <c r="AK5549" s="37"/>
    </row>
    <row r="5550" spans="1:37" hidden="1">
      <c r="A5550" t="s">
        <v>64</v>
      </c>
      <c r="B5550" t="s">
        <v>2</v>
      </c>
      <c r="C5550" t="s">
        <v>15</v>
      </c>
      <c r="D5550" t="s">
        <v>84</v>
      </c>
      <c r="E5550" t="s">
        <v>532</v>
      </c>
      <c r="F5550" t="str">
        <f t="shared" si="431"/>
        <v>佛山市音乐培训</v>
      </c>
      <c r="G5550" t="s">
        <v>75</v>
      </c>
      <c r="H5550" t="s">
        <v>87</v>
      </c>
      <c r="I5550" t="s">
        <v>68</v>
      </c>
      <c r="J5550">
        <v>494</v>
      </c>
      <c r="K5550">
        <v>0</v>
      </c>
      <c r="L5550" s="13">
        <f>VLOOKUP(C5550,'渗透率、续签率'!B:C,2,0)</f>
        <v>0.13900000000000001</v>
      </c>
      <c r="M5550" s="6">
        <v>0</v>
      </c>
      <c r="N5550">
        <v>122</v>
      </c>
      <c r="O5550">
        <v>0</v>
      </c>
      <c r="P5550" s="6">
        <v>0</v>
      </c>
      <c r="Q5550" s="13">
        <v>7.3999999999999996E-2</v>
      </c>
      <c r="R5550" s="13">
        <v>0</v>
      </c>
      <c r="S5550" s="31">
        <v>679</v>
      </c>
      <c r="T5550" s="6">
        <f>VLOOKUP(E5550,'参数设置&amp;汇总'!S:U,3,0)</f>
        <v>0.15</v>
      </c>
      <c r="U5550" s="78">
        <f t="shared" si="430"/>
        <v>18.3</v>
      </c>
      <c r="V5550" s="13">
        <v>0.85000000000000009</v>
      </c>
      <c r="W5550" s="78">
        <f t="shared" si="432"/>
        <v>21.52941176470588</v>
      </c>
      <c r="X5550" s="1">
        <f>VLOOKUP(E5550,'渗透率、续签率'!AG:AJ,4,0)</f>
        <v>7519.0000000000009</v>
      </c>
      <c r="Y5550" s="1">
        <f t="shared" si="433"/>
        <v>161879.64705882352</v>
      </c>
      <c r="Z5550">
        <v>47</v>
      </c>
      <c r="AA5550" s="89">
        <f t="shared" si="434"/>
        <v>917318.00000000012</v>
      </c>
      <c r="AH5550" s="37"/>
      <c r="AI5550" s="37"/>
      <c r="AK5550" s="37"/>
    </row>
    <row r="5551" spans="1:37" hidden="1">
      <c r="A5551" t="s">
        <v>64</v>
      </c>
      <c r="B5551" t="s">
        <v>2</v>
      </c>
      <c r="C5551" t="s">
        <v>15</v>
      </c>
      <c r="D5551" t="s">
        <v>84</v>
      </c>
      <c r="E5551" t="s">
        <v>532</v>
      </c>
      <c r="F5551" t="str">
        <f t="shared" si="431"/>
        <v>南宁市音乐培训</v>
      </c>
      <c r="G5551" t="s">
        <v>88</v>
      </c>
      <c r="H5551" t="s">
        <v>89</v>
      </c>
      <c r="I5551" t="s">
        <v>68</v>
      </c>
      <c r="J5551">
        <v>386</v>
      </c>
      <c r="K5551">
        <v>0</v>
      </c>
      <c r="L5551" s="13">
        <f>VLOOKUP(C5551,'渗透率、续签率'!B:C,2,0)</f>
        <v>0.13900000000000001</v>
      </c>
      <c r="M5551" s="6">
        <v>0</v>
      </c>
      <c r="N5551">
        <v>104</v>
      </c>
      <c r="O5551">
        <v>0</v>
      </c>
      <c r="P5551" s="6">
        <v>0</v>
      </c>
      <c r="Q5551" s="13">
        <v>6.0000000000000001E-3</v>
      </c>
      <c r="R5551" s="13">
        <v>0</v>
      </c>
      <c r="S5551" s="31">
        <v>607</v>
      </c>
      <c r="T5551" s="6">
        <f>VLOOKUP(E5551,'参数设置&amp;汇总'!S:U,3,0)</f>
        <v>0.15</v>
      </c>
      <c r="U5551" s="78">
        <f t="shared" si="430"/>
        <v>15.6</v>
      </c>
      <c r="V5551" s="13">
        <v>0.85000000000000009</v>
      </c>
      <c r="W5551" s="78">
        <f t="shared" si="432"/>
        <v>18.352941176470587</v>
      </c>
      <c r="X5551" s="1">
        <f>VLOOKUP(E5551,'渗透率、续签率'!AG:AJ,4,0)</f>
        <v>7519.0000000000009</v>
      </c>
      <c r="Y5551" s="1">
        <f t="shared" si="433"/>
        <v>137995.76470588235</v>
      </c>
      <c r="Z5551">
        <v>41</v>
      </c>
      <c r="AA5551" s="89">
        <f t="shared" si="434"/>
        <v>781976.00000000012</v>
      </c>
      <c r="AH5551" s="37"/>
      <c r="AI5551" s="37"/>
    </row>
    <row r="5552" spans="1:37" hidden="1">
      <c r="A5552" t="s">
        <v>64</v>
      </c>
      <c r="B5552" t="s">
        <v>2</v>
      </c>
      <c r="C5552" t="s">
        <v>15</v>
      </c>
      <c r="D5552" t="s">
        <v>84</v>
      </c>
      <c r="E5552" t="s">
        <v>532</v>
      </c>
      <c r="F5552" t="str">
        <f t="shared" si="431"/>
        <v>南昌市音乐培训</v>
      </c>
      <c r="G5552" t="s">
        <v>90</v>
      </c>
      <c r="H5552" t="s">
        <v>91</v>
      </c>
      <c r="I5552" t="s">
        <v>68</v>
      </c>
      <c r="J5552">
        <v>212</v>
      </c>
      <c r="K5552">
        <v>1</v>
      </c>
      <c r="L5552" s="13">
        <f>VLOOKUP(C5552,'渗透率、续签率'!B:C,2,0)</f>
        <v>0.13900000000000001</v>
      </c>
      <c r="M5552" s="6">
        <v>0</v>
      </c>
      <c r="N5552">
        <v>114</v>
      </c>
      <c r="O5552">
        <v>1</v>
      </c>
      <c r="P5552" s="6">
        <v>0.01</v>
      </c>
      <c r="Q5552" s="13">
        <v>2.3E-2</v>
      </c>
      <c r="R5552" s="13">
        <v>0</v>
      </c>
      <c r="S5552" s="31">
        <v>707</v>
      </c>
      <c r="T5552" s="6">
        <f>VLOOKUP(E5552,'参数设置&amp;汇总'!S:U,3,0)</f>
        <v>0.15</v>
      </c>
      <c r="U5552" s="78">
        <f t="shared" si="430"/>
        <v>17.099999999999998</v>
      </c>
      <c r="V5552" s="13">
        <v>0.85000000000000009</v>
      </c>
      <c r="W5552" s="78">
        <f t="shared" si="432"/>
        <v>19.954117647058819</v>
      </c>
      <c r="X5552" s="1">
        <f>VLOOKUP(E5552,'渗透率、续签率'!AG:AJ,4,0)</f>
        <v>7519.0000000000009</v>
      </c>
      <c r="Y5552" s="1">
        <f t="shared" si="433"/>
        <v>150035.01058823528</v>
      </c>
      <c r="Z5552">
        <v>35</v>
      </c>
      <c r="AA5552" s="89">
        <f t="shared" si="434"/>
        <v>857166.00000000012</v>
      </c>
      <c r="AK5552" s="37"/>
    </row>
    <row r="5553" spans="1:37" hidden="1">
      <c r="A5553" t="s">
        <v>64</v>
      </c>
      <c r="B5553" t="s">
        <v>2</v>
      </c>
      <c r="C5553" t="s">
        <v>15</v>
      </c>
      <c r="D5553" t="s">
        <v>84</v>
      </c>
      <c r="E5553" t="s">
        <v>532</v>
      </c>
      <c r="F5553" t="str">
        <f t="shared" si="431"/>
        <v>厦门市音乐培训</v>
      </c>
      <c r="G5553" t="s">
        <v>92</v>
      </c>
      <c r="H5553" t="s">
        <v>93</v>
      </c>
      <c r="I5553" t="s">
        <v>68</v>
      </c>
      <c r="J5553">
        <v>418</v>
      </c>
      <c r="K5553">
        <v>11</v>
      </c>
      <c r="L5553" s="13">
        <f>VLOOKUP(C5553,'渗透率、续签率'!B:C,2,0)</f>
        <v>0.13900000000000001</v>
      </c>
      <c r="M5553" s="6">
        <v>0.03</v>
      </c>
      <c r="N5553">
        <v>120</v>
      </c>
      <c r="O5553">
        <v>8</v>
      </c>
      <c r="P5553" s="6">
        <v>7.0000000000000007E-2</v>
      </c>
      <c r="Q5553" s="13">
        <v>0.28599999999999998</v>
      </c>
      <c r="R5553" s="13">
        <v>0.183</v>
      </c>
      <c r="S5553" s="31">
        <v>918</v>
      </c>
      <c r="T5553" s="6">
        <f>VLOOKUP(E5553,'参数设置&amp;汇总'!S:U,3,0)</f>
        <v>0.15</v>
      </c>
      <c r="U5553" s="78">
        <f t="shared" si="430"/>
        <v>18</v>
      </c>
      <c r="V5553" s="13">
        <v>0.85000000000000009</v>
      </c>
      <c r="W5553" s="78">
        <f t="shared" si="432"/>
        <v>19.868235294117643</v>
      </c>
      <c r="X5553" s="1">
        <f>VLOOKUP(E5553,'渗透率、续签率'!AG:AJ,4,0)</f>
        <v>7519.0000000000009</v>
      </c>
      <c r="Y5553" s="1">
        <f t="shared" si="433"/>
        <v>149389.26117647058</v>
      </c>
      <c r="Z5553">
        <v>47</v>
      </c>
      <c r="AA5553" s="89">
        <f t="shared" si="434"/>
        <v>902280.00000000012</v>
      </c>
      <c r="AH5553" s="37"/>
      <c r="AI5553" s="37"/>
      <c r="AK5553" s="37"/>
    </row>
    <row r="5554" spans="1:37" hidden="1">
      <c r="A5554" t="s">
        <v>64</v>
      </c>
      <c r="B5554" t="s">
        <v>2</v>
      </c>
      <c r="C5554" t="s">
        <v>15</v>
      </c>
      <c r="D5554" t="s">
        <v>84</v>
      </c>
      <c r="E5554" t="s">
        <v>532</v>
      </c>
      <c r="F5554" t="str">
        <f t="shared" si="431"/>
        <v>合肥市音乐培训</v>
      </c>
      <c r="G5554" t="s">
        <v>94</v>
      </c>
      <c r="H5554" t="s">
        <v>95</v>
      </c>
      <c r="I5554" t="s">
        <v>68</v>
      </c>
      <c r="J5554">
        <v>404</v>
      </c>
      <c r="K5554">
        <v>2</v>
      </c>
      <c r="L5554" s="13">
        <f>VLOOKUP(C5554,'渗透率、续签率'!B:C,2,0)</f>
        <v>0.13900000000000001</v>
      </c>
      <c r="M5554" s="6">
        <v>0</v>
      </c>
      <c r="N5554">
        <v>154</v>
      </c>
      <c r="O5554">
        <v>2</v>
      </c>
      <c r="P5554" s="6">
        <v>0.01</v>
      </c>
      <c r="Q5554" s="13">
        <v>0.16400000000000001</v>
      </c>
      <c r="R5554" s="13">
        <v>0.124</v>
      </c>
      <c r="S5554" s="31">
        <v>983</v>
      </c>
      <c r="T5554" s="6">
        <f>VLOOKUP(E5554,'参数设置&amp;汇总'!S:U,3,0)</f>
        <v>0.15</v>
      </c>
      <c r="U5554" s="78">
        <f t="shared" si="430"/>
        <v>23.099999999999998</v>
      </c>
      <c r="V5554" s="13">
        <v>0.85000000000000009</v>
      </c>
      <c r="W5554" s="78">
        <f t="shared" si="432"/>
        <v>26.849411764705877</v>
      </c>
      <c r="X5554" s="1">
        <f>VLOOKUP(E5554,'渗透率、续签率'!AG:AJ,4,0)</f>
        <v>7519.0000000000009</v>
      </c>
      <c r="Y5554" s="1">
        <f t="shared" si="433"/>
        <v>201880.72705882351</v>
      </c>
      <c r="Z5554">
        <v>75</v>
      </c>
      <c r="AA5554" s="89">
        <f t="shared" si="434"/>
        <v>1157926.0000000002</v>
      </c>
      <c r="AH5554" s="37"/>
      <c r="AI5554" s="37"/>
      <c r="AK5554" s="37"/>
    </row>
    <row r="5555" spans="1:37" hidden="1">
      <c r="A5555" t="s">
        <v>64</v>
      </c>
      <c r="B5555" t="s">
        <v>2</v>
      </c>
      <c r="C5555" t="s">
        <v>15</v>
      </c>
      <c r="D5555" t="s">
        <v>84</v>
      </c>
      <c r="E5555" t="s">
        <v>532</v>
      </c>
      <c r="F5555" t="str">
        <f t="shared" si="431"/>
        <v>天津市音乐培训</v>
      </c>
      <c r="G5555" t="s">
        <v>96</v>
      </c>
      <c r="H5555" t="s">
        <v>96</v>
      </c>
      <c r="I5555" t="s">
        <v>70</v>
      </c>
      <c r="J5555">
        <v>506</v>
      </c>
      <c r="K5555">
        <v>11</v>
      </c>
      <c r="L5555" s="13">
        <f>VLOOKUP(C5555,'渗透率、续签率'!B:C,2,0)</f>
        <v>0.13900000000000001</v>
      </c>
      <c r="M5555" s="6">
        <v>0.02</v>
      </c>
      <c r="N5555">
        <v>201</v>
      </c>
      <c r="O5555">
        <v>9</v>
      </c>
      <c r="P5555" s="6">
        <v>0.04</v>
      </c>
      <c r="Q5555" s="13">
        <v>0.23400000000000001</v>
      </c>
      <c r="R5555" s="13">
        <v>0.1</v>
      </c>
      <c r="S5555" s="31">
        <v>1345</v>
      </c>
      <c r="T5555" s="6">
        <f>VLOOKUP(E5555,'参数设置&amp;汇总'!S:U,3,0)</f>
        <v>0.15</v>
      </c>
      <c r="U5555" s="78">
        <f t="shared" si="430"/>
        <v>30.15</v>
      </c>
      <c r="V5555" s="13">
        <v>0.85000000000000009</v>
      </c>
      <c r="W5555" s="78">
        <f t="shared" si="432"/>
        <v>33.998823529411759</v>
      </c>
      <c r="X5555" s="1">
        <f>VLOOKUP(E5555,'渗透率、续签率'!AG:AJ,4,0)</f>
        <v>7519.0000000000009</v>
      </c>
      <c r="Y5555" s="1">
        <f t="shared" si="433"/>
        <v>255637.15411764703</v>
      </c>
      <c r="Z5555">
        <v>128</v>
      </c>
      <c r="AA5555" s="89">
        <f t="shared" si="434"/>
        <v>1511319.0000000002</v>
      </c>
      <c r="AH5555" s="37"/>
      <c r="AI5555" s="37"/>
      <c r="AK5555" s="37"/>
    </row>
    <row r="5556" spans="1:37" hidden="1">
      <c r="A5556" t="s">
        <v>64</v>
      </c>
      <c r="B5556" t="s">
        <v>2</v>
      </c>
      <c r="C5556" t="s">
        <v>15</v>
      </c>
      <c r="D5556" t="s">
        <v>84</v>
      </c>
      <c r="E5556" t="s">
        <v>532</v>
      </c>
      <c r="F5556" t="str">
        <f t="shared" si="431"/>
        <v>宁波市音乐培训</v>
      </c>
      <c r="G5556" t="s">
        <v>79</v>
      </c>
      <c r="H5556" t="s">
        <v>97</v>
      </c>
      <c r="I5556" t="s">
        <v>68</v>
      </c>
      <c r="J5556">
        <v>409</v>
      </c>
      <c r="K5556">
        <v>0</v>
      </c>
      <c r="L5556" s="13">
        <f>VLOOKUP(C5556,'渗透率、续签率'!B:C,2,0)</f>
        <v>0.13900000000000001</v>
      </c>
      <c r="M5556" s="6">
        <v>0</v>
      </c>
      <c r="N5556">
        <v>110</v>
      </c>
      <c r="O5556">
        <v>0</v>
      </c>
      <c r="P5556" s="6">
        <v>0</v>
      </c>
      <c r="Q5556" s="13">
        <v>0.127</v>
      </c>
      <c r="R5556" s="13">
        <v>0</v>
      </c>
      <c r="S5556" s="31">
        <v>733</v>
      </c>
      <c r="T5556" s="6">
        <f>VLOOKUP(E5556,'参数设置&amp;汇总'!S:U,3,0)</f>
        <v>0.15</v>
      </c>
      <c r="U5556" s="78">
        <f t="shared" si="430"/>
        <v>16.5</v>
      </c>
      <c r="V5556" s="13">
        <v>0.85000000000000009</v>
      </c>
      <c r="W5556" s="78">
        <f t="shared" si="432"/>
        <v>19.411764705882351</v>
      </c>
      <c r="X5556" s="1">
        <f>VLOOKUP(E5556,'渗透率、续签率'!AG:AJ,4,0)</f>
        <v>7519.0000000000009</v>
      </c>
      <c r="Y5556" s="1">
        <f t="shared" si="433"/>
        <v>145957.05882352943</v>
      </c>
      <c r="Z5556">
        <v>73</v>
      </c>
      <c r="AA5556" s="89">
        <f t="shared" si="434"/>
        <v>827090.00000000012</v>
      </c>
      <c r="AH5556" s="37"/>
      <c r="AI5556" s="37"/>
    </row>
    <row r="5557" spans="1:37" hidden="1">
      <c r="A5557" t="s">
        <v>64</v>
      </c>
      <c r="B5557" t="s">
        <v>2</v>
      </c>
      <c r="C5557" t="s">
        <v>15</v>
      </c>
      <c r="D5557" t="s">
        <v>84</v>
      </c>
      <c r="E5557" t="s">
        <v>532</v>
      </c>
      <c r="F5557" t="str">
        <f t="shared" si="431"/>
        <v>无锡市音乐培训</v>
      </c>
      <c r="G5557" t="s">
        <v>73</v>
      </c>
      <c r="H5557" t="s">
        <v>98</v>
      </c>
      <c r="I5557" t="s">
        <v>70</v>
      </c>
      <c r="J5557">
        <v>322</v>
      </c>
      <c r="K5557">
        <v>1</v>
      </c>
      <c r="L5557" s="13">
        <f>VLOOKUP(C5557,'渗透率、续签率'!B:C,2,0)</f>
        <v>0.13900000000000001</v>
      </c>
      <c r="M5557" s="6">
        <v>0</v>
      </c>
      <c r="N5557">
        <v>79</v>
      </c>
      <c r="O5557">
        <v>1</v>
      </c>
      <c r="P5557" s="6">
        <v>0.01</v>
      </c>
      <c r="Q5557" s="13">
        <v>0.114</v>
      </c>
      <c r="R5557" s="13">
        <v>0</v>
      </c>
      <c r="S5557" s="31">
        <v>486</v>
      </c>
      <c r="T5557" s="6">
        <f>VLOOKUP(E5557,'参数设置&amp;汇总'!S:U,3,0)</f>
        <v>0.15</v>
      </c>
      <c r="U5557" s="78">
        <f t="shared" si="430"/>
        <v>11.85</v>
      </c>
      <c r="V5557" s="13">
        <v>0.85000000000000009</v>
      </c>
      <c r="W5557" s="78">
        <f t="shared" si="432"/>
        <v>13.777647058823529</v>
      </c>
      <c r="X5557" s="1">
        <f>VLOOKUP(E5557,'渗透率、续签率'!AG:AJ,4,0)</f>
        <v>7519.0000000000009</v>
      </c>
      <c r="Y5557" s="1">
        <f t="shared" si="433"/>
        <v>103594.12823529413</v>
      </c>
      <c r="Z5557">
        <v>62</v>
      </c>
      <c r="AA5557" s="89">
        <f t="shared" si="434"/>
        <v>594001.00000000012</v>
      </c>
      <c r="AK5557" s="37"/>
    </row>
    <row r="5558" spans="1:37" hidden="1">
      <c r="A5558" t="s">
        <v>64</v>
      </c>
      <c r="B5558" t="s">
        <v>2</v>
      </c>
      <c r="C5558" t="s">
        <v>15</v>
      </c>
      <c r="D5558" t="s">
        <v>84</v>
      </c>
      <c r="E5558" t="s">
        <v>532</v>
      </c>
      <c r="F5558" t="str">
        <f t="shared" si="431"/>
        <v>昆明市音乐培训</v>
      </c>
      <c r="G5558" t="s">
        <v>99</v>
      </c>
      <c r="H5558" t="s">
        <v>100</v>
      </c>
      <c r="I5558" t="s">
        <v>68</v>
      </c>
      <c r="J5558">
        <v>398</v>
      </c>
      <c r="K5558">
        <v>2</v>
      </c>
      <c r="L5558" s="13">
        <f>VLOOKUP(C5558,'渗透率、续签率'!B:C,2,0)</f>
        <v>0.13900000000000001</v>
      </c>
      <c r="M5558" s="6">
        <v>0.01</v>
      </c>
      <c r="N5558">
        <v>158</v>
      </c>
      <c r="O5558">
        <v>2</v>
      </c>
      <c r="P5558" s="6">
        <v>0.01</v>
      </c>
      <c r="Q5558" s="13">
        <v>6.3E-2</v>
      </c>
      <c r="R5558" s="13">
        <v>0</v>
      </c>
      <c r="S5558" s="31">
        <v>874</v>
      </c>
      <c r="T5558" s="6">
        <f>VLOOKUP(E5558,'参数设置&amp;汇总'!S:U,3,0)</f>
        <v>0.15</v>
      </c>
      <c r="U5558" s="78">
        <f t="shared" si="430"/>
        <v>23.7</v>
      </c>
      <c r="V5558" s="13">
        <v>0.85000000000000009</v>
      </c>
      <c r="W5558" s="78">
        <f t="shared" si="432"/>
        <v>27.555294117647058</v>
      </c>
      <c r="X5558" s="1">
        <f>VLOOKUP(E5558,'渗透率、续签率'!AG:AJ,4,0)</f>
        <v>7519.0000000000009</v>
      </c>
      <c r="Y5558" s="1">
        <f t="shared" si="433"/>
        <v>207188.25647058827</v>
      </c>
      <c r="Z5558">
        <v>36</v>
      </c>
      <c r="AA5558" s="89">
        <f t="shared" si="434"/>
        <v>1188002.0000000002</v>
      </c>
      <c r="AH5558" s="37"/>
      <c r="AI5558" s="37"/>
      <c r="AK5558" s="37"/>
    </row>
    <row r="5559" spans="1:37" hidden="1">
      <c r="A5559" t="s">
        <v>64</v>
      </c>
      <c r="B5559" t="s">
        <v>2</v>
      </c>
      <c r="C5559" t="s">
        <v>15</v>
      </c>
      <c r="D5559" t="s">
        <v>84</v>
      </c>
      <c r="E5559" t="s">
        <v>532</v>
      </c>
      <c r="F5559" t="str">
        <f t="shared" si="431"/>
        <v>沈阳市音乐培训</v>
      </c>
      <c r="G5559" t="s">
        <v>101</v>
      </c>
      <c r="H5559" t="s">
        <v>102</v>
      </c>
      <c r="I5559" t="s">
        <v>70</v>
      </c>
      <c r="J5559">
        <v>671</v>
      </c>
      <c r="K5559">
        <v>11</v>
      </c>
      <c r="L5559" s="13">
        <f>VLOOKUP(C5559,'渗透率、续签率'!B:C,2,0)</f>
        <v>0.13900000000000001</v>
      </c>
      <c r="M5559" s="6">
        <v>0.02</v>
      </c>
      <c r="N5559">
        <v>206</v>
      </c>
      <c r="O5559">
        <v>1</v>
      </c>
      <c r="P5559" s="6">
        <v>0</v>
      </c>
      <c r="Q5559" s="13">
        <v>4.2999999999999997E-2</v>
      </c>
      <c r="R5559" s="13">
        <v>0</v>
      </c>
      <c r="S5559" s="31">
        <v>1261</v>
      </c>
      <c r="T5559" s="6">
        <f>VLOOKUP(E5559,'参数设置&amp;汇总'!S:U,3,0)</f>
        <v>0.15</v>
      </c>
      <c r="U5559" s="78">
        <f t="shared" si="430"/>
        <v>30.9</v>
      </c>
      <c r="V5559" s="13">
        <v>0.85000000000000009</v>
      </c>
      <c r="W5559" s="78">
        <f t="shared" si="432"/>
        <v>36.189411764705881</v>
      </c>
      <c r="X5559" s="1">
        <f>VLOOKUP(E5559,'渗透率、续签率'!AG:AJ,4,0)</f>
        <v>7519.0000000000009</v>
      </c>
      <c r="Y5559" s="1">
        <f t="shared" si="433"/>
        <v>272108.18705882353</v>
      </c>
      <c r="Z5559">
        <v>99</v>
      </c>
      <c r="AA5559" s="89">
        <f t="shared" si="434"/>
        <v>1548914.0000000002</v>
      </c>
      <c r="AH5559" s="37"/>
      <c r="AI5559" s="37"/>
      <c r="AJ5559" s="1"/>
      <c r="AK5559" s="37"/>
    </row>
    <row r="5560" spans="1:37" hidden="1">
      <c r="A5560" t="s">
        <v>64</v>
      </c>
      <c r="B5560" t="s">
        <v>2</v>
      </c>
      <c r="C5560" t="s">
        <v>15</v>
      </c>
      <c r="D5560" t="s">
        <v>84</v>
      </c>
      <c r="E5560" t="s">
        <v>532</v>
      </c>
      <c r="F5560" t="str">
        <f t="shared" si="431"/>
        <v>济南市音乐培训</v>
      </c>
      <c r="G5560" t="s">
        <v>103</v>
      </c>
      <c r="H5560" t="s">
        <v>104</v>
      </c>
      <c r="I5560" t="s">
        <v>70</v>
      </c>
      <c r="J5560">
        <v>458</v>
      </c>
      <c r="K5560">
        <v>3</v>
      </c>
      <c r="L5560" s="13">
        <f>VLOOKUP(C5560,'渗透率、续签率'!B:C,2,0)</f>
        <v>0.13900000000000001</v>
      </c>
      <c r="M5560" s="6">
        <v>0.01</v>
      </c>
      <c r="N5560">
        <v>237</v>
      </c>
      <c r="O5560">
        <v>3</v>
      </c>
      <c r="P5560" s="6">
        <v>0.01</v>
      </c>
      <c r="Q5560" s="13">
        <v>8.3000000000000004E-2</v>
      </c>
      <c r="R5560" s="13">
        <v>4.9000000000000002E-2</v>
      </c>
      <c r="S5560" s="31">
        <v>1319</v>
      </c>
      <c r="T5560" s="6">
        <f>VLOOKUP(E5560,'参数设置&amp;汇总'!S:U,3,0)</f>
        <v>0.15</v>
      </c>
      <c r="U5560" s="78">
        <f t="shared" si="430"/>
        <v>35.549999999999997</v>
      </c>
      <c r="V5560" s="13">
        <v>0.85000000000000009</v>
      </c>
      <c r="W5560" s="78">
        <f t="shared" si="432"/>
        <v>41.332941176470577</v>
      </c>
      <c r="X5560" s="1">
        <f>VLOOKUP(E5560,'渗透率、续签率'!AG:AJ,4,0)</f>
        <v>7519.0000000000009</v>
      </c>
      <c r="Y5560" s="1">
        <f t="shared" si="433"/>
        <v>310782.38470588229</v>
      </c>
      <c r="Z5560">
        <v>51</v>
      </c>
      <c r="AA5560" s="89">
        <f t="shared" si="434"/>
        <v>1782003.0000000002</v>
      </c>
      <c r="AH5560" s="37"/>
      <c r="AI5560" s="37"/>
      <c r="AK5560" s="37"/>
    </row>
    <row r="5561" spans="1:37" hidden="1">
      <c r="A5561" t="s">
        <v>64</v>
      </c>
      <c r="B5561" t="s">
        <v>2</v>
      </c>
      <c r="C5561" t="s">
        <v>15</v>
      </c>
      <c r="D5561" t="s">
        <v>84</v>
      </c>
      <c r="E5561" t="s">
        <v>532</v>
      </c>
      <c r="F5561" t="str">
        <f t="shared" si="431"/>
        <v>温州市音乐培训</v>
      </c>
      <c r="G5561" t="s">
        <v>79</v>
      </c>
      <c r="H5561" t="s">
        <v>105</v>
      </c>
      <c r="I5561" t="s">
        <v>68</v>
      </c>
      <c r="J5561">
        <v>501</v>
      </c>
      <c r="K5561">
        <v>2</v>
      </c>
      <c r="L5561" s="13">
        <f>VLOOKUP(C5561,'渗透率、续签率'!B:C,2,0)</f>
        <v>0.13900000000000001</v>
      </c>
      <c r="M5561" s="6">
        <v>0</v>
      </c>
      <c r="N5561">
        <v>62</v>
      </c>
      <c r="O5561">
        <v>2</v>
      </c>
      <c r="P5561" s="6">
        <v>0.03</v>
      </c>
      <c r="Q5561" s="13">
        <v>4.8000000000000001E-2</v>
      </c>
      <c r="R5561" s="13">
        <v>0</v>
      </c>
      <c r="S5561" s="31">
        <v>482</v>
      </c>
      <c r="T5561" s="6">
        <f>VLOOKUP(E5561,'参数设置&amp;汇总'!S:U,3,0)</f>
        <v>0.15</v>
      </c>
      <c r="U5561" s="78">
        <f t="shared" si="430"/>
        <v>9.2999999999999989</v>
      </c>
      <c r="V5561" s="13">
        <v>0.85000000000000009</v>
      </c>
      <c r="W5561" s="78">
        <f t="shared" si="432"/>
        <v>10.614117647058821</v>
      </c>
      <c r="X5561" s="1">
        <f>VLOOKUP(E5561,'渗透率、续签率'!AG:AJ,4,0)</f>
        <v>7519.0000000000009</v>
      </c>
      <c r="Y5561" s="1">
        <f t="shared" si="433"/>
        <v>79807.550588235288</v>
      </c>
      <c r="Z5561">
        <v>27</v>
      </c>
      <c r="AA5561" s="89">
        <f t="shared" si="434"/>
        <v>466178.00000000006</v>
      </c>
      <c r="AH5561" s="37"/>
      <c r="AI5561" s="37"/>
      <c r="AK5561" s="37"/>
    </row>
    <row r="5562" spans="1:37" hidden="1">
      <c r="A5562" t="s">
        <v>64</v>
      </c>
      <c r="B5562" t="s">
        <v>2</v>
      </c>
      <c r="C5562" t="s">
        <v>15</v>
      </c>
      <c r="D5562" t="s">
        <v>84</v>
      </c>
      <c r="E5562" t="s">
        <v>532</v>
      </c>
      <c r="F5562" t="str">
        <f t="shared" si="431"/>
        <v>福州市音乐培训</v>
      </c>
      <c r="G5562" t="s">
        <v>92</v>
      </c>
      <c r="H5562" t="s">
        <v>106</v>
      </c>
      <c r="I5562" t="s">
        <v>68</v>
      </c>
      <c r="J5562">
        <v>307</v>
      </c>
      <c r="K5562">
        <v>3</v>
      </c>
      <c r="L5562" s="13">
        <f>VLOOKUP(C5562,'渗透率、续签率'!B:C,2,0)</f>
        <v>0.13900000000000001</v>
      </c>
      <c r="M5562" s="6">
        <v>0.01</v>
      </c>
      <c r="N5562">
        <v>72</v>
      </c>
      <c r="O5562">
        <v>3</v>
      </c>
      <c r="P5562" s="6">
        <v>0.04</v>
      </c>
      <c r="Q5562" s="13">
        <v>0.24399999999999999</v>
      </c>
      <c r="R5562" s="13">
        <v>0.19900000000000001</v>
      </c>
      <c r="S5562" s="31">
        <v>676</v>
      </c>
      <c r="T5562" s="6">
        <f>VLOOKUP(E5562,'参数设置&amp;汇总'!S:U,3,0)</f>
        <v>0.15</v>
      </c>
      <c r="U5562" s="78">
        <f t="shared" si="430"/>
        <v>10.799999999999999</v>
      </c>
      <c r="V5562" s="13">
        <v>0.85000000000000009</v>
      </c>
      <c r="W5562" s="78">
        <f t="shared" si="432"/>
        <v>12.215294117647057</v>
      </c>
      <c r="X5562" s="1">
        <f>VLOOKUP(E5562,'渗透率、续签率'!AG:AJ,4,0)</f>
        <v>7519.0000000000009</v>
      </c>
      <c r="Y5562" s="1">
        <f t="shared" si="433"/>
        <v>91846.796470588233</v>
      </c>
      <c r="Z5562">
        <v>29</v>
      </c>
      <c r="AA5562" s="89">
        <f t="shared" si="434"/>
        <v>541368.00000000012</v>
      </c>
      <c r="AH5562" s="37"/>
      <c r="AI5562" s="37"/>
      <c r="AK5562" s="37"/>
    </row>
    <row r="5563" spans="1:37" hidden="1">
      <c r="A5563" t="s">
        <v>64</v>
      </c>
      <c r="B5563" t="s">
        <v>2</v>
      </c>
      <c r="C5563" t="s">
        <v>15</v>
      </c>
      <c r="D5563" t="s">
        <v>84</v>
      </c>
      <c r="E5563" t="s">
        <v>532</v>
      </c>
      <c r="F5563" t="str">
        <f t="shared" si="431"/>
        <v>苏州市音乐培训</v>
      </c>
      <c r="G5563" t="s">
        <v>73</v>
      </c>
      <c r="H5563" t="s">
        <v>107</v>
      </c>
      <c r="I5563" t="s">
        <v>70</v>
      </c>
      <c r="J5563">
        <v>615</v>
      </c>
      <c r="K5563">
        <v>2</v>
      </c>
      <c r="L5563" s="13">
        <f>VLOOKUP(C5563,'渗透率、续签率'!B:C,2,0)</f>
        <v>0.13900000000000001</v>
      </c>
      <c r="M5563" s="6">
        <v>0</v>
      </c>
      <c r="N5563">
        <v>173</v>
      </c>
      <c r="O5563">
        <v>2</v>
      </c>
      <c r="P5563" s="6">
        <v>0.01</v>
      </c>
      <c r="Q5563" s="13">
        <v>0.157</v>
      </c>
      <c r="R5563" s="13">
        <v>8.5000000000000006E-2</v>
      </c>
      <c r="S5563" s="31">
        <v>1062</v>
      </c>
      <c r="T5563" s="6">
        <f>VLOOKUP(E5563,'参数设置&amp;汇总'!S:U,3,0)</f>
        <v>0.15</v>
      </c>
      <c r="U5563" s="78">
        <f t="shared" si="430"/>
        <v>25.95</v>
      </c>
      <c r="V5563" s="13">
        <v>0.85000000000000009</v>
      </c>
      <c r="W5563" s="78">
        <f t="shared" si="432"/>
        <v>30.202352941176468</v>
      </c>
      <c r="X5563" s="1">
        <f>VLOOKUP(E5563,'渗透率、续签率'!AG:AJ,4,0)</f>
        <v>7519.0000000000009</v>
      </c>
      <c r="Y5563" s="1">
        <f t="shared" si="433"/>
        <v>227091.49176470589</v>
      </c>
      <c r="Z5563">
        <v>144</v>
      </c>
      <c r="AA5563" s="89">
        <f t="shared" si="434"/>
        <v>1300787.0000000002</v>
      </c>
      <c r="AH5563" s="37"/>
      <c r="AI5563" s="37"/>
      <c r="AK5563" s="37"/>
    </row>
    <row r="5564" spans="1:37" hidden="1">
      <c r="A5564" t="s">
        <v>64</v>
      </c>
      <c r="B5564" t="s">
        <v>2</v>
      </c>
      <c r="C5564" t="s">
        <v>15</v>
      </c>
      <c r="D5564" t="s">
        <v>84</v>
      </c>
      <c r="E5564" t="s">
        <v>532</v>
      </c>
      <c r="F5564" t="str">
        <f t="shared" si="431"/>
        <v>西安市音乐培训</v>
      </c>
      <c r="G5564" t="s">
        <v>108</v>
      </c>
      <c r="H5564" t="s">
        <v>109</v>
      </c>
      <c r="I5564" t="s">
        <v>70</v>
      </c>
      <c r="J5564">
        <v>632</v>
      </c>
      <c r="K5564">
        <v>9</v>
      </c>
      <c r="L5564" s="13">
        <f>VLOOKUP(C5564,'渗透率、续签率'!B:C,2,0)</f>
        <v>0.13900000000000001</v>
      </c>
      <c r="M5564" s="6">
        <v>0.01</v>
      </c>
      <c r="N5564">
        <v>293</v>
      </c>
      <c r="O5564">
        <v>9</v>
      </c>
      <c r="P5564" s="6">
        <v>0.03</v>
      </c>
      <c r="Q5564" s="13">
        <v>0.29399999999999998</v>
      </c>
      <c r="R5564" s="13">
        <v>0.16500000000000001</v>
      </c>
      <c r="S5564" s="31">
        <v>2106</v>
      </c>
      <c r="T5564" s="6">
        <f>VLOOKUP(E5564,'参数设置&amp;汇总'!S:U,3,0)</f>
        <v>0.15</v>
      </c>
      <c r="U5564" s="78">
        <f t="shared" si="430"/>
        <v>43.949999999999996</v>
      </c>
      <c r="V5564" s="13">
        <v>0.85000000000000009</v>
      </c>
      <c r="W5564" s="78">
        <f t="shared" si="432"/>
        <v>50.234117647058817</v>
      </c>
      <c r="X5564" s="1">
        <f>VLOOKUP(E5564,'渗透率、续签率'!AG:AJ,4,0)</f>
        <v>7519.0000000000009</v>
      </c>
      <c r="Y5564" s="1">
        <f t="shared" si="433"/>
        <v>377710.33058823529</v>
      </c>
      <c r="Z5564">
        <v>121</v>
      </c>
      <c r="AA5564" s="89">
        <f t="shared" si="434"/>
        <v>2203067.0000000005</v>
      </c>
      <c r="AH5564" s="37"/>
      <c r="AI5564" s="37"/>
      <c r="AK5564" s="37"/>
    </row>
    <row r="5565" spans="1:37" hidden="1">
      <c r="A5565" t="s">
        <v>64</v>
      </c>
      <c r="B5565" t="s">
        <v>2</v>
      </c>
      <c r="C5565" t="s">
        <v>15</v>
      </c>
      <c r="D5565" t="s">
        <v>84</v>
      </c>
      <c r="E5565" t="s">
        <v>532</v>
      </c>
      <c r="F5565" t="str">
        <f t="shared" si="431"/>
        <v>郑州市音乐培训</v>
      </c>
      <c r="G5565" t="s">
        <v>110</v>
      </c>
      <c r="H5565" t="s">
        <v>111</v>
      </c>
      <c r="I5565" t="s">
        <v>70</v>
      </c>
      <c r="J5565">
        <v>831</v>
      </c>
      <c r="K5565">
        <v>17</v>
      </c>
      <c r="L5565" s="13">
        <f>VLOOKUP(C5565,'渗透率、续签率'!B:C,2,0)</f>
        <v>0.13900000000000001</v>
      </c>
      <c r="M5565" s="6">
        <v>0.02</v>
      </c>
      <c r="N5565">
        <v>318</v>
      </c>
      <c r="O5565">
        <v>15</v>
      </c>
      <c r="P5565" s="6">
        <v>0.05</v>
      </c>
      <c r="Q5565" s="13">
        <v>0.223</v>
      </c>
      <c r="R5565" s="13">
        <v>7.9000000000000001E-2</v>
      </c>
      <c r="S5565" s="31">
        <v>2163</v>
      </c>
      <c r="T5565" s="6">
        <f>VLOOKUP(E5565,'参数设置&amp;汇总'!S:U,3,0)</f>
        <v>0.15</v>
      </c>
      <c r="U5565" s="78">
        <f t="shared" si="430"/>
        <v>47.699999999999996</v>
      </c>
      <c r="V5565" s="13">
        <v>0.85000000000000009</v>
      </c>
      <c r="W5565" s="78">
        <f t="shared" si="432"/>
        <v>53.664705882352926</v>
      </c>
      <c r="X5565" s="1">
        <f>VLOOKUP(E5565,'渗透率、续签率'!AG:AJ,4,0)</f>
        <v>7519.0000000000009</v>
      </c>
      <c r="Y5565" s="1">
        <f t="shared" si="433"/>
        <v>403504.92352941172</v>
      </c>
      <c r="Z5565">
        <v>93</v>
      </c>
      <c r="AA5565" s="89">
        <f t="shared" si="434"/>
        <v>2391042.0000000005</v>
      </c>
      <c r="AH5565" s="37"/>
      <c r="AI5565" s="37"/>
      <c r="AK5565" s="37"/>
    </row>
    <row r="5566" spans="1:37" hidden="1">
      <c r="A5566" t="s">
        <v>64</v>
      </c>
      <c r="B5566" t="s">
        <v>2</v>
      </c>
      <c r="C5566" t="s">
        <v>15</v>
      </c>
      <c r="D5566" t="s">
        <v>84</v>
      </c>
      <c r="E5566" t="s">
        <v>532</v>
      </c>
      <c r="F5566" t="str">
        <f t="shared" si="431"/>
        <v>重庆市音乐培训</v>
      </c>
      <c r="G5566" t="s">
        <v>112</v>
      </c>
      <c r="H5566" t="s">
        <v>112</v>
      </c>
      <c r="I5566" t="s">
        <v>70</v>
      </c>
      <c r="J5566">
        <v>743</v>
      </c>
      <c r="K5566">
        <v>14</v>
      </c>
      <c r="L5566" s="13">
        <f>VLOOKUP(C5566,'渗透率、续签率'!B:C,2,0)</f>
        <v>0.13900000000000001</v>
      </c>
      <c r="M5566" s="6">
        <v>0.02</v>
      </c>
      <c r="N5566">
        <v>224</v>
      </c>
      <c r="O5566">
        <v>13</v>
      </c>
      <c r="P5566" s="6">
        <v>0.06</v>
      </c>
      <c r="Q5566" s="13">
        <v>0.219</v>
      </c>
      <c r="R5566" s="13">
        <v>9.6000000000000002E-2</v>
      </c>
      <c r="S5566" s="31">
        <v>1384</v>
      </c>
      <c r="T5566" s="6">
        <f>VLOOKUP(E5566,'参数设置&amp;汇总'!S:U,3,0)</f>
        <v>0.15</v>
      </c>
      <c r="U5566" s="78">
        <f t="shared" si="430"/>
        <v>33.6</v>
      </c>
      <c r="V5566" s="13">
        <v>0.85000000000000009</v>
      </c>
      <c r="W5566" s="78">
        <f t="shared" si="432"/>
        <v>37.403529411764701</v>
      </c>
      <c r="X5566" s="1">
        <f>VLOOKUP(E5566,'渗透率、续签率'!AG:AJ,4,0)</f>
        <v>7519.0000000000009</v>
      </c>
      <c r="Y5566" s="1">
        <f t="shared" si="433"/>
        <v>281237.13764705881</v>
      </c>
      <c r="Z5566">
        <v>121</v>
      </c>
      <c r="AA5566" s="89">
        <f t="shared" si="434"/>
        <v>1684256.0000000002</v>
      </c>
      <c r="AH5566" s="37"/>
      <c r="AI5566" s="37"/>
      <c r="AK5566" s="37"/>
    </row>
    <row r="5567" spans="1:37" hidden="1">
      <c r="A5567" t="s">
        <v>64</v>
      </c>
      <c r="B5567" t="s">
        <v>2</v>
      </c>
      <c r="C5567" t="s">
        <v>15</v>
      </c>
      <c r="D5567" t="s">
        <v>84</v>
      </c>
      <c r="E5567" t="s">
        <v>532</v>
      </c>
      <c r="F5567" t="str">
        <f t="shared" si="431"/>
        <v>长沙市音乐培训</v>
      </c>
      <c r="G5567" t="s">
        <v>113</v>
      </c>
      <c r="H5567" t="s">
        <v>114</v>
      </c>
      <c r="I5567" t="s">
        <v>68</v>
      </c>
      <c r="J5567">
        <v>675</v>
      </c>
      <c r="K5567">
        <v>4</v>
      </c>
      <c r="L5567" s="13">
        <f>VLOOKUP(C5567,'渗透率、续签率'!B:C,2,0)</f>
        <v>0.13900000000000001</v>
      </c>
      <c r="M5567" s="6">
        <v>0.01</v>
      </c>
      <c r="N5567">
        <v>252</v>
      </c>
      <c r="O5567">
        <v>4</v>
      </c>
      <c r="P5567" s="6">
        <v>0.02</v>
      </c>
      <c r="Q5567" s="13">
        <v>9.8000000000000004E-2</v>
      </c>
      <c r="R5567" s="13">
        <v>0</v>
      </c>
      <c r="S5567" s="31">
        <v>1410</v>
      </c>
      <c r="T5567" s="6">
        <f>VLOOKUP(E5567,'参数设置&amp;汇总'!S:U,3,0)</f>
        <v>0.15</v>
      </c>
      <c r="U5567" s="78">
        <f t="shared" si="430"/>
        <v>37.799999999999997</v>
      </c>
      <c r="V5567" s="13">
        <v>0.85000000000000009</v>
      </c>
      <c r="W5567" s="78">
        <f t="shared" si="432"/>
        <v>43.816470588235291</v>
      </c>
      <c r="X5567" s="1">
        <f>VLOOKUP(E5567,'渗透率、续签率'!AG:AJ,4,0)</f>
        <v>7519.0000000000009</v>
      </c>
      <c r="Y5567" s="1">
        <f t="shared" si="433"/>
        <v>329456.04235294118</v>
      </c>
      <c r="Z5567">
        <v>109</v>
      </c>
      <c r="AA5567" s="89">
        <f t="shared" si="434"/>
        <v>1894788.0000000002</v>
      </c>
      <c r="AH5567" s="37"/>
      <c r="AI5567" s="37"/>
      <c r="AK5567" s="37"/>
    </row>
    <row r="5568" spans="1:37" hidden="1">
      <c r="A5568" t="s">
        <v>64</v>
      </c>
      <c r="B5568" t="s">
        <v>2</v>
      </c>
      <c r="C5568" t="s">
        <v>15</v>
      </c>
      <c r="D5568" t="s">
        <v>84</v>
      </c>
      <c r="E5568" t="s">
        <v>532</v>
      </c>
      <c r="F5568" t="str">
        <f t="shared" si="431"/>
        <v>青岛市音乐培训</v>
      </c>
      <c r="G5568" t="s">
        <v>103</v>
      </c>
      <c r="H5568" t="s">
        <v>115</v>
      </c>
      <c r="I5568" t="s">
        <v>70</v>
      </c>
      <c r="J5568">
        <v>792</v>
      </c>
      <c r="K5568">
        <v>6</v>
      </c>
      <c r="L5568" s="13">
        <f>VLOOKUP(C5568,'渗透率、续签率'!B:C,2,0)</f>
        <v>0.13900000000000001</v>
      </c>
      <c r="M5568" s="6">
        <v>0.01</v>
      </c>
      <c r="N5568">
        <v>228</v>
      </c>
      <c r="O5568">
        <v>6</v>
      </c>
      <c r="P5568" s="6">
        <v>0.03</v>
      </c>
      <c r="Q5568" s="13">
        <v>8.1000000000000003E-2</v>
      </c>
      <c r="R5568" s="13">
        <v>0</v>
      </c>
      <c r="S5568" s="31">
        <v>1384</v>
      </c>
      <c r="T5568" s="6">
        <f>VLOOKUP(E5568,'参数设置&amp;汇总'!S:U,3,0)</f>
        <v>0.15</v>
      </c>
      <c r="U5568" s="78">
        <f t="shared" si="430"/>
        <v>34.199999999999996</v>
      </c>
      <c r="V5568" s="13">
        <v>0.85000000000000009</v>
      </c>
      <c r="W5568" s="78">
        <f t="shared" si="432"/>
        <v>39.25411764705882</v>
      </c>
      <c r="X5568" s="1">
        <f>VLOOKUP(E5568,'渗透率、续签率'!AG:AJ,4,0)</f>
        <v>7519.0000000000009</v>
      </c>
      <c r="Y5568" s="1">
        <f t="shared" si="433"/>
        <v>295151.71058823529</v>
      </c>
      <c r="Z5568">
        <v>75</v>
      </c>
      <c r="AA5568" s="89">
        <f t="shared" si="434"/>
        <v>1714332.0000000002</v>
      </c>
      <c r="AH5568" s="37"/>
      <c r="AI5568" s="37"/>
      <c r="AK5568" s="37"/>
    </row>
    <row r="5569" spans="1:37" hidden="1">
      <c r="A5569" t="s">
        <v>64</v>
      </c>
      <c r="B5569" t="s">
        <v>2</v>
      </c>
      <c r="C5569" t="s">
        <v>15</v>
      </c>
      <c r="D5569" t="s">
        <v>116</v>
      </c>
      <c r="E5569" t="s">
        <v>533</v>
      </c>
      <c r="F5569" t="str">
        <f t="shared" si="431"/>
        <v>七台河市音乐培训</v>
      </c>
      <c r="G5569" t="s">
        <v>118</v>
      </c>
      <c r="H5569" t="s">
        <v>119</v>
      </c>
      <c r="I5569" t="s">
        <v>70</v>
      </c>
      <c r="J5569">
        <v>40</v>
      </c>
      <c r="K5569">
        <v>0</v>
      </c>
      <c r="L5569" s="13">
        <f>VLOOKUP(C5569,'渗透率、续签率'!B:C,2,0)</f>
        <v>0.13900000000000001</v>
      </c>
      <c r="M5569" s="6">
        <v>0</v>
      </c>
      <c r="N5569">
        <v>4</v>
      </c>
      <c r="O5569">
        <v>0</v>
      </c>
      <c r="P5569" s="6">
        <v>0</v>
      </c>
      <c r="Q5569" s="13">
        <v>0</v>
      </c>
      <c r="R5569" s="13">
        <v>0</v>
      </c>
      <c r="S5569" s="31">
        <v>32</v>
      </c>
      <c r="T5569" s="6">
        <f>VLOOKUP(E5569,'参数设置&amp;汇总'!S:U,3,0)</f>
        <v>0.02</v>
      </c>
      <c r="U5569" s="78">
        <f t="shared" si="430"/>
        <v>0.08</v>
      </c>
      <c r="V5569" s="13">
        <v>0.85000000000000009</v>
      </c>
      <c r="W5569" s="78">
        <f t="shared" si="432"/>
        <v>9.4117647058823528E-2</v>
      </c>
      <c r="X5569" s="1">
        <f>VLOOKUP(E5569,'渗透率、续签率'!AG:AJ,4,0)</f>
        <v>2883.5</v>
      </c>
      <c r="Y5569" s="1">
        <f t="shared" si="433"/>
        <v>271.38823529411764</v>
      </c>
      <c r="Z5569">
        <v>0</v>
      </c>
      <c r="AA5569" s="89">
        <f t="shared" si="434"/>
        <v>11534</v>
      </c>
      <c r="AH5569" s="37"/>
      <c r="AI5569" s="37"/>
      <c r="AK5569" s="37"/>
    </row>
    <row r="5570" spans="1:37" hidden="1">
      <c r="A5570" t="s">
        <v>64</v>
      </c>
      <c r="B5570" t="s">
        <v>2</v>
      </c>
      <c r="C5570" t="s">
        <v>15</v>
      </c>
      <c r="D5570" t="s">
        <v>116</v>
      </c>
      <c r="E5570" t="s">
        <v>533</v>
      </c>
      <c r="F5570" t="str">
        <f t="shared" si="431"/>
        <v>万宁市音乐培训</v>
      </c>
      <c r="G5570" t="s">
        <v>120</v>
      </c>
      <c r="H5570" t="s">
        <v>121</v>
      </c>
      <c r="I5570" t="s">
        <v>68</v>
      </c>
      <c r="J5570">
        <v>6</v>
      </c>
      <c r="K5570">
        <v>0</v>
      </c>
      <c r="L5570" s="13">
        <f>VLOOKUP(C5570,'渗透率、续签率'!B:C,2,0)</f>
        <v>0.13900000000000001</v>
      </c>
      <c r="M5570" s="6">
        <v>0</v>
      </c>
      <c r="N5570">
        <v>2</v>
      </c>
      <c r="O5570">
        <v>0</v>
      </c>
      <c r="P5570" s="6">
        <v>0</v>
      </c>
      <c r="Q5570" s="13">
        <v>0</v>
      </c>
      <c r="R5570" s="13">
        <v>0</v>
      </c>
      <c r="S5570" s="31">
        <v>7</v>
      </c>
      <c r="T5570" s="6">
        <f>VLOOKUP(E5570,'参数设置&amp;汇总'!S:U,3,0)</f>
        <v>0.02</v>
      </c>
      <c r="U5570" s="78">
        <f t="shared" si="430"/>
        <v>0.04</v>
      </c>
      <c r="V5570" s="13">
        <v>0.85000000000000009</v>
      </c>
      <c r="W5570" s="78">
        <f t="shared" si="432"/>
        <v>4.7058823529411764E-2</v>
      </c>
      <c r="X5570" s="1">
        <f>VLOOKUP(E5570,'渗透率、续签率'!AG:AJ,4,0)</f>
        <v>2883.5</v>
      </c>
      <c r="Y5570" s="1">
        <f t="shared" si="433"/>
        <v>135.69411764705882</v>
      </c>
      <c r="Z5570">
        <v>0</v>
      </c>
      <c r="AA5570" s="89">
        <f t="shared" si="434"/>
        <v>5767</v>
      </c>
      <c r="AH5570" s="37"/>
      <c r="AI5570" s="37"/>
      <c r="AK5570" s="37"/>
    </row>
    <row r="5571" spans="1:37" hidden="1">
      <c r="A5571" t="s">
        <v>64</v>
      </c>
      <c r="B5571" t="s">
        <v>2</v>
      </c>
      <c r="C5571" t="s">
        <v>15</v>
      </c>
      <c r="D5571" t="s">
        <v>116</v>
      </c>
      <c r="E5571" t="s">
        <v>533</v>
      </c>
      <c r="F5571" t="str">
        <f t="shared" si="431"/>
        <v>三亚市音乐培训</v>
      </c>
      <c r="G5571" t="s">
        <v>120</v>
      </c>
      <c r="H5571" t="s">
        <v>122</v>
      </c>
      <c r="I5571" t="s">
        <v>68</v>
      </c>
      <c r="J5571">
        <v>38</v>
      </c>
      <c r="K5571">
        <v>0</v>
      </c>
      <c r="L5571" s="13">
        <f>VLOOKUP(C5571,'渗透率、续签率'!B:C,2,0)</f>
        <v>0.13900000000000001</v>
      </c>
      <c r="M5571" s="6">
        <v>0</v>
      </c>
      <c r="N5571">
        <v>17</v>
      </c>
      <c r="O5571">
        <v>0</v>
      </c>
      <c r="P5571" s="6">
        <v>0</v>
      </c>
      <c r="Q5571" s="13">
        <v>0</v>
      </c>
      <c r="R5571" s="13">
        <v>0</v>
      </c>
      <c r="S5571" s="31">
        <v>103</v>
      </c>
      <c r="T5571" s="6">
        <f>VLOOKUP(E5571,'参数设置&amp;汇总'!S:U,3,0)</f>
        <v>0.02</v>
      </c>
      <c r="U5571" s="78">
        <f t="shared" ref="U5571:U5634" si="435">IF(T5571*N5571&gt;=O5571,T5571*N5571,O5571)</f>
        <v>0.34</v>
      </c>
      <c r="V5571" s="13">
        <v>0.85000000000000009</v>
      </c>
      <c r="W5571" s="78">
        <f t="shared" si="432"/>
        <v>0.39999999999999997</v>
      </c>
      <c r="X5571" s="1">
        <f>VLOOKUP(E5571,'渗透率、续签率'!AG:AJ,4,0)</f>
        <v>2883.5</v>
      </c>
      <c r="Y5571" s="1">
        <f t="shared" si="433"/>
        <v>1153.3999999999999</v>
      </c>
      <c r="Z5571">
        <v>0</v>
      </c>
      <c r="AA5571" s="89">
        <f t="shared" si="434"/>
        <v>49019.5</v>
      </c>
      <c r="AH5571" s="37"/>
      <c r="AI5571" s="37"/>
      <c r="AK5571" s="37"/>
    </row>
    <row r="5572" spans="1:37" hidden="1">
      <c r="A5572" t="s">
        <v>64</v>
      </c>
      <c r="B5572" t="s">
        <v>2</v>
      </c>
      <c r="C5572" t="s">
        <v>15</v>
      </c>
      <c r="D5572" t="s">
        <v>116</v>
      </c>
      <c r="E5572" t="s">
        <v>533</v>
      </c>
      <c r="F5572" t="str">
        <f t="shared" ref="F5572:F5635" si="436">H5572&amp;C5572</f>
        <v>三明市音乐培训</v>
      </c>
      <c r="G5572" t="s">
        <v>92</v>
      </c>
      <c r="H5572" t="s">
        <v>123</v>
      </c>
      <c r="I5572" t="s">
        <v>68</v>
      </c>
      <c r="J5572">
        <v>44</v>
      </c>
      <c r="K5572">
        <v>0</v>
      </c>
      <c r="L5572" s="13">
        <f>VLOOKUP(C5572,'渗透率、续签率'!B:C,2,0)</f>
        <v>0.13900000000000001</v>
      </c>
      <c r="M5572" s="6">
        <v>0</v>
      </c>
      <c r="N5572">
        <v>3</v>
      </c>
      <c r="O5572">
        <v>0</v>
      </c>
      <c r="P5572" s="6">
        <v>0</v>
      </c>
      <c r="Q5572" s="13">
        <v>0</v>
      </c>
      <c r="R5572" s="13">
        <v>0</v>
      </c>
      <c r="S5572" s="31">
        <v>30</v>
      </c>
      <c r="T5572" s="6">
        <f>VLOOKUP(E5572,'参数设置&amp;汇总'!S:U,3,0)</f>
        <v>0.02</v>
      </c>
      <c r="U5572" s="78">
        <f t="shared" si="435"/>
        <v>0.06</v>
      </c>
      <c r="V5572" s="13">
        <v>0.85000000000000009</v>
      </c>
      <c r="W5572" s="78">
        <f t="shared" ref="W5572:W5635" si="437">(O5572*(1-L5572)+IF((U5572-O5572)&lt;0,0,(U5572-O5572)))/V5572</f>
        <v>7.0588235294117632E-2</v>
      </c>
      <c r="X5572" s="1">
        <f>VLOOKUP(E5572,'渗透率、续签率'!AG:AJ,4,0)</f>
        <v>2883.5</v>
      </c>
      <c r="Y5572" s="1">
        <f t="shared" ref="Y5572:Y5635" si="438">X5572*W5572</f>
        <v>203.5411764705882</v>
      </c>
      <c r="Z5572">
        <v>0</v>
      </c>
      <c r="AA5572" s="89">
        <f t="shared" ref="AA5572:AA5635" si="439">N5572*X5572</f>
        <v>8650.5</v>
      </c>
      <c r="AH5572" s="37"/>
      <c r="AI5572" s="37"/>
      <c r="AK5572" s="37"/>
    </row>
    <row r="5573" spans="1:37" hidden="1">
      <c r="A5573" t="s">
        <v>64</v>
      </c>
      <c r="B5573" t="s">
        <v>2</v>
      </c>
      <c r="C5573" t="s">
        <v>15</v>
      </c>
      <c r="D5573" t="s">
        <v>116</v>
      </c>
      <c r="E5573" t="s">
        <v>533</v>
      </c>
      <c r="F5573" t="str">
        <f t="shared" si="436"/>
        <v>三沙市音乐培训</v>
      </c>
      <c r="G5573" t="s">
        <v>120</v>
      </c>
      <c r="H5573" t="s">
        <v>124</v>
      </c>
      <c r="I5573" t="s">
        <v>68</v>
      </c>
      <c r="J5573">
        <v>0</v>
      </c>
      <c r="K5573">
        <v>0</v>
      </c>
      <c r="L5573" s="13">
        <f>VLOOKUP(C5573,'渗透率、续签率'!B:C,2,0)</f>
        <v>0.13900000000000001</v>
      </c>
      <c r="M5573" s="6">
        <v>0</v>
      </c>
      <c r="N5573">
        <v>0</v>
      </c>
      <c r="O5573">
        <v>0</v>
      </c>
      <c r="P5573" s="6">
        <v>0</v>
      </c>
      <c r="Q5573" s="13">
        <v>0</v>
      </c>
      <c r="R5573" s="13">
        <v>0</v>
      </c>
      <c r="S5573" s="31">
        <v>0</v>
      </c>
      <c r="T5573" s="6">
        <f>VLOOKUP(E5573,'参数设置&amp;汇总'!S:U,3,0)</f>
        <v>0.02</v>
      </c>
      <c r="U5573" s="78">
        <f t="shared" si="435"/>
        <v>0</v>
      </c>
      <c r="V5573" s="13">
        <v>0.85000000000000009</v>
      </c>
      <c r="W5573" s="78">
        <f t="shared" si="437"/>
        <v>0</v>
      </c>
      <c r="X5573" s="1">
        <f>VLOOKUP(E5573,'渗透率、续签率'!AG:AJ,4,0)</f>
        <v>2883.5</v>
      </c>
      <c r="Y5573" s="1">
        <f t="shared" si="438"/>
        <v>0</v>
      </c>
      <c r="Z5573">
        <v>0</v>
      </c>
      <c r="AA5573" s="89">
        <f t="shared" si="439"/>
        <v>0</v>
      </c>
      <c r="AH5573" s="37"/>
      <c r="AI5573" s="37"/>
      <c r="AK5573" s="37"/>
    </row>
    <row r="5574" spans="1:37" hidden="1">
      <c r="A5574" t="s">
        <v>64</v>
      </c>
      <c r="B5574" t="s">
        <v>2</v>
      </c>
      <c r="C5574" t="s">
        <v>15</v>
      </c>
      <c r="D5574" t="s">
        <v>116</v>
      </c>
      <c r="E5574" t="s">
        <v>533</v>
      </c>
      <c r="F5574" t="str">
        <f t="shared" si="436"/>
        <v>三门峡市音乐培训</v>
      </c>
      <c r="G5574" t="s">
        <v>110</v>
      </c>
      <c r="H5574" t="s">
        <v>125</v>
      </c>
      <c r="I5574" t="s">
        <v>70</v>
      </c>
      <c r="J5574">
        <v>62</v>
      </c>
      <c r="K5574">
        <v>0</v>
      </c>
      <c r="L5574" s="13">
        <f>VLOOKUP(C5574,'渗透率、续签率'!B:C,2,0)</f>
        <v>0.13900000000000001</v>
      </c>
      <c r="M5574" s="6">
        <v>0</v>
      </c>
      <c r="N5574">
        <v>6</v>
      </c>
      <c r="O5574">
        <v>0</v>
      </c>
      <c r="P5574" s="6">
        <v>0</v>
      </c>
      <c r="Q5574" s="13">
        <v>0</v>
      </c>
      <c r="R5574" s="13">
        <v>0</v>
      </c>
      <c r="S5574" s="31">
        <v>49</v>
      </c>
      <c r="T5574" s="6">
        <f>VLOOKUP(E5574,'参数设置&amp;汇总'!S:U,3,0)</f>
        <v>0.02</v>
      </c>
      <c r="U5574" s="78">
        <f t="shared" si="435"/>
        <v>0.12</v>
      </c>
      <c r="V5574" s="13">
        <v>0.85000000000000009</v>
      </c>
      <c r="W5574" s="78">
        <f t="shared" si="437"/>
        <v>0.14117647058823526</v>
      </c>
      <c r="X5574" s="1">
        <f>VLOOKUP(E5574,'渗透率、续签率'!AG:AJ,4,0)</f>
        <v>2883.5</v>
      </c>
      <c r="Y5574" s="1">
        <f t="shared" si="438"/>
        <v>407.0823529411764</v>
      </c>
      <c r="Z5574">
        <v>0</v>
      </c>
      <c r="AA5574" s="89">
        <f t="shared" si="439"/>
        <v>17301</v>
      </c>
      <c r="AH5574" s="37"/>
      <c r="AI5574" s="37"/>
      <c r="AK5574" s="37"/>
    </row>
    <row r="5575" spans="1:37" hidden="1">
      <c r="A5575" t="s">
        <v>64</v>
      </c>
      <c r="B5575" t="s">
        <v>2</v>
      </c>
      <c r="C5575" t="s">
        <v>15</v>
      </c>
      <c r="D5575" t="s">
        <v>116</v>
      </c>
      <c r="E5575" t="s">
        <v>533</v>
      </c>
      <c r="F5575" t="str">
        <f t="shared" si="436"/>
        <v>上饶市音乐培训</v>
      </c>
      <c r="G5575" t="s">
        <v>90</v>
      </c>
      <c r="H5575" t="s">
        <v>126</v>
      </c>
      <c r="I5575" t="s">
        <v>68</v>
      </c>
      <c r="J5575">
        <v>100</v>
      </c>
      <c r="K5575">
        <v>0</v>
      </c>
      <c r="L5575" s="13">
        <f>VLOOKUP(C5575,'渗透率、续签率'!B:C,2,0)</f>
        <v>0.13900000000000001</v>
      </c>
      <c r="M5575" s="6">
        <v>0</v>
      </c>
      <c r="N5575">
        <v>23</v>
      </c>
      <c r="O5575">
        <v>0</v>
      </c>
      <c r="P5575" s="6">
        <v>0</v>
      </c>
      <c r="Q5575" s="13">
        <v>4.0000000000000001E-3</v>
      </c>
      <c r="R5575" s="13">
        <v>0</v>
      </c>
      <c r="S5575" s="31">
        <v>139</v>
      </c>
      <c r="T5575" s="6">
        <f>VLOOKUP(E5575,'参数设置&amp;汇总'!S:U,3,0)</f>
        <v>0.02</v>
      </c>
      <c r="U5575" s="78">
        <f t="shared" si="435"/>
        <v>0.46</v>
      </c>
      <c r="V5575" s="13">
        <v>0.85000000000000009</v>
      </c>
      <c r="W5575" s="78">
        <f t="shared" si="437"/>
        <v>0.54117647058823526</v>
      </c>
      <c r="X5575" s="1">
        <f>VLOOKUP(E5575,'渗透率、续签率'!AG:AJ,4,0)</f>
        <v>2883.5</v>
      </c>
      <c r="Y5575" s="1">
        <f t="shared" si="438"/>
        <v>1560.4823529411763</v>
      </c>
      <c r="Z5575">
        <v>1</v>
      </c>
      <c r="AA5575" s="89">
        <f t="shared" si="439"/>
        <v>66320.5</v>
      </c>
      <c r="AH5575" s="37"/>
      <c r="AI5575" s="37"/>
      <c r="AK5575" s="37"/>
    </row>
    <row r="5576" spans="1:37" hidden="1">
      <c r="A5576" t="s">
        <v>64</v>
      </c>
      <c r="B5576" t="s">
        <v>2</v>
      </c>
      <c r="C5576" t="s">
        <v>15</v>
      </c>
      <c r="D5576" t="s">
        <v>116</v>
      </c>
      <c r="E5576" t="s">
        <v>533</v>
      </c>
      <c r="F5576" t="str">
        <f t="shared" si="436"/>
        <v>东方市音乐培训</v>
      </c>
      <c r="G5576" t="s">
        <v>120</v>
      </c>
      <c r="H5576" t="s">
        <v>127</v>
      </c>
      <c r="I5576" t="s">
        <v>68</v>
      </c>
      <c r="J5576">
        <v>5</v>
      </c>
      <c r="K5576">
        <v>0</v>
      </c>
      <c r="L5576" s="13">
        <f>VLOOKUP(C5576,'渗透率、续签率'!B:C,2,0)</f>
        <v>0.13900000000000001</v>
      </c>
      <c r="M5576" s="6">
        <v>0</v>
      </c>
      <c r="N5576">
        <v>1</v>
      </c>
      <c r="O5576">
        <v>0</v>
      </c>
      <c r="P5576" s="6">
        <v>0</v>
      </c>
      <c r="Q5576" s="13">
        <v>0</v>
      </c>
      <c r="R5576" s="13">
        <v>0</v>
      </c>
      <c r="S5576" s="31">
        <v>3</v>
      </c>
      <c r="T5576" s="6">
        <f>VLOOKUP(E5576,'参数设置&amp;汇总'!S:U,3,0)</f>
        <v>0.02</v>
      </c>
      <c r="U5576" s="78">
        <f t="shared" si="435"/>
        <v>0.02</v>
      </c>
      <c r="V5576" s="13">
        <v>0.85000000000000009</v>
      </c>
      <c r="W5576" s="78">
        <f t="shared" si="437"/>
        <v>2.3529411764705882E-2</v>
      </c>
      <c r="X5576" s="1">
        <f>VLOOKUP(E5576,'渗透率、续签率'!AG:AJ,4,0)</f>
        <v>2883.5</v>
      </c>
      <c r="Y5576" s="1">
        <f t="shared" si="438"/>
        <v>67.847058823529409</v>
      </c>
      <c r="Z5576">
        <v>0</v>
      </c>
      <c r="AA5576" s="89">
        <f t="shared" si="439"/>
        <v>2883.5</v>
      </c>
      <c r="AH5576" s="37"/>
      <c r="AI5576" s="37"/>
      <c r="AK5576" s="37"/>
    </row>
    <row r="5577" spans="1:37" hidden="1">
      <c r="A5577" t="s">
        <v>64</v>
      </c>
      <c r="B5577" t="s">
        <v>2</v>
      </c>
      <c r="C5577" t="s">
        <v>15</v>
      </c>
      <c r="D5577" t="s">
        <v>116</v>
      </c>
      <c r="E5577" t="s">
        <v>533</v>
      </c>
      <c r="F5577" t="str">
        <f t="shared" si="436"/>
        <v>东营市音乐培训</v>
      </c>
      <c r="G5577" t="s">
        <v>103</v>
      </c>
      <c r="H5577" t="s">
        <v>128</v>
      </c>
      <c r="I5577" t="s">
        <v>70</v>
      </c>
      <c r="J5577">
        <v>137</v>
      </c>
      <c r="K5577">
        <v>0</v>
      </c>
      <c r="L5577" s="13">
        <f>VLOOKUP(C5577,'渗透率、续签率'!B:C,2,0)</f>
        <v>0.13900000000000001</v>
      </c>
      <c r="M5577" s="6">
        <v>0</v>
      </c>
      <c r="N5577">
        <v>12</v>
      </c>
      <c r="O5577">
        <v>0</v>
      </c>
      <c r="P5577" s="6">
        <v>0</v>
      </c>
      <c r="Q5577" s="13">
        <v>0.246</v>
      </c>
      <c r="R5577" s="13">
        <v>0.246</v>
      </c>
      <c r="S5577" s="31">
        <v>141</v>
      </c>
      <c r="T5577" s="6">
        <f>VLOOKUP(E5577,'参数设置&amp;汇总'!S:U,3,0)</f>
        <v>0.02</v>
      </c>
      <c r="U5577" s="78">
        <f t="shared" si="435"/>
        <v>0.24</v>
      </c>
      <c r="V5577" s="13">
        <v>0.85000000000000009</v>
      </c>
      <c r="W5577" s="78">
        <f t="shared" si="437"/>
        <v>0.28235294117647053</v>
      </c>
      <c r="X5577" s="1">
        <f>VLOOKUP(E5577,'渗透率、续签率'!AG:AJ,4,0)</f>
        <v>2883.5</v>
      </c>
      <c r="Y5577" s="1">
        <f t="shared" si="438"/>
        <v>814.16470588235279</v>
      </c>
      <c r="Z5577">
        <v>0</v>
      </c>
      <c r="AA5577" s="89">
        <f t="shared" si="439"/>
        <v>34602</v>
      </c>
      <c r="AH5577" s="37"/>
      <c r="AI5577" s="37"/>
      <c r="AK5577" s="37"/>
    </row>
    <row r="5578" spans="1:37" hidden="1">
      <c r="A5578" t="s">
        <v>64</v>
      </c>
      <c r="B5578" t="s">
        <v>2</v>
      </c>
      <c r="C5578" t="s">
        <v>15</v>
      </c>
      <c r="D5578" t="s">
        <v>116</v>
      </c>
      <c r="E5578" t="s">
        <v>533</v>
      </c>
      <c r="F5578" t="str">
        <f t="shared" si="436"/>
        <v>中卫市音乐培训</v>
      </c>
      <c r="G5578" t="s">
        <v>129</v>
      </c>
      <c r="H5578" t="s">
        <v>130</v>
      </c>
      <c r="I5578" t="s">
        <v>70</v>
      </c>
      <c r="J5578">
        <v>14</v>
      </c>
      <c r="K5578">
        <v>0</v>
      </c>
      <c r="L5578" s="13">
        <f>VLOOKUP(C5578,'渗透率、续签率'!B:C,2,0)</f>
        <v>0.13900000000000001</v>
      </c>
      <c r="M5578" s="6">
        <v>0</v>
      </c>
      <c r="N5578">
        <v>2</v>
      </c>
      <c r="O5578">
        <v>0</v>
      </c>
      <c r="P5578" s="6">
        <v>0</v>
      </c>
      <c r="Q5578" s="13">
        <v>0</v>
      </c>
      <c r="R5578" s="13">
        <v>0</v>
      </c>
      <c r="S5578" s="31">
        <v>13</v>
      </c>
      <c r="T5578" s="6">
        <f>VLOOKUP(E5578,'参数设置&amp;汇总'!S:U,3,0)</f>
        <v>0.02</v>
      </c>
      <c r="U5578" s="78">
        <f t="shared" si="435"/>
        <v>0.04</v>
      </c>
      <c r="V5578" s="13">
        <v>0.85000000000000009</v>
      </c>
      <c r="W5578" s="78">
        <f t="shared" si="437"/>
        <v>4.7058823529411764E-2</v>
      </c>
      <c r="X5578" s="1">
        <f>VLOOKUP(E5578,'渗透率、续签率'!AG:AJ,4,0)</f>
        <v>2883.5</v>
      </c>
      <c r="Y5578" s="1">
        <f t="shared" si="438"/>
        <v>135.69411764705882</v>
      </c>
      <c r="Z5578">
        <v>0</v>
      </c>
      <c r="AA5578" s="89">
        <f t="shared" si="439"/>
        <v>5767</v>
      </c>
      <c r="AH5578" s="37"/>
      <c r="AI5578" s="37"/>
    </row>
    <row r="5579" spans="1:37" hidden="1">
      <c r="A5579" t="s">
        <v>64</v>
      </c>
      <c r="B5579" t="s">
        <v>2</v>
      </c>
      <c r="C5579" t="s">
        <v>15</v>
      </c>
      <c r="D5579" t="s">
        <v>116</v>
      </c>
      <c r="E5579" t="s">
        <v>533</v>
      </c>
      <c r="F5579" t="str">
        <f t="shared" si="436"/>
        <v>中山市音乐培训</v>
      </c>
      <c r="G5579" t="s">
        <v>75</v>
      </c>
      <c r="H5579" t="s">
        <v>131</v>
      </c>
      <c r="I5579" t="s">
        <v>68</v>
      </c>
      <c r="J5579">
        <v>212</v>
      </c>
      <c r="K5579">
        <v>0</v>
      </c>
      <c r="L5579" s="13">
        <f>VLOOKUP(C5579,'渗透率、续签率'!B:C,2,0)</f>
        <v>0.13900000000000001</v>
      </c>
      <c r="M5579" s="6">
        <v>0</v>
      </c>
      <c r="N5579">
        <v>34</v>
      </c>
      <c r="O5579">
        <v>0</v>
      </c>
      <c r="P5579" s="6">
        <v>0</v>
      </c>
      <c r="Q5579" s="13">
        <v>4.0000000000000001E-3</v>
      </c>
      <c r="R5579" s="13">
        <v>0</v>
      </c>
      <c r="S5579" s="31">
        <v>202</v>
      </c>
      <c r="T5579" s="6">
        <f>VLOOKUP(E5579,'参数设置&amp;汇总'!S:U,3,0)</f>
        <v>0.02</v>
      </c>
      <c r="U5579" s="78">
        <f t="shared" si="435"/>
        <v>0.68</v>
      </c>
      <c r="V5579" s="13">
        <v>0.85000000000000009</v>
      </c>
      <c r="W5579" s="78">
        <f t="shared" si="437"/>
        <v>0.79999999999999993</v>
      </c>
      <c r="X5579" s="1">
        <f>VLOOKUP(E5579,'渗透率、续签率'!AG:AJ,4,0)</f>
        <v>2883.5</v>
      </c>
      <c r="Y5579" s="1">
        <f t="shared" si="438"/>
        <v>2306.7999999999997</v>
      </c>
      <c r="Z5579">
        <v>18</v>
      </c>
      <c r="AA5579" s="89">
        <f t="shared" si="439"/>
        <v>98039</v>
      </c>
      <c r="AK5579" s="37"/>
    </row>
    <row r="5580" spans="1:37" hidden="1">
      <c r="A5580" t="s">
        <v>64</v>
      </c>
      <c r="B5580" t="s">
        <v>2</v>
      </c>
      <c r="C5580" t="s">
        <v>15</v>
      </c>
      <c r="D5580" t="s">
        <v>116</v>
      </c>
      <c r="E5580" t="s">
        <v>533</v>
      </c>
      <c r="F5580" t="str">
        <f t="shared" si="436"/>
        <v>临夏回族自治州音乐培训</v>
      </c>
      <c r="G5580" t="s">
        <v>132</v>
      </c>
      <c r="H5580" t="s">
        <v>133</v>
      </c>
      <c r="I5580" t="s">
        <v>70</v>
      </c>
      <c r="J5580">
        <v>8</v>
      </c>
      <c r="K5580">
        <v>0</v>
      </c>
      <c r="L5580" s="13">
        <f>VLOOKUP(C5580,'渗透率、续签率'!B:C,2,0)</f>
        <v>0.13900000000000001</v>
      </c>
      <c r="M5580" s="6">
        <v>0</v>
      </c>
      <c r="N5580">
        <v>2</v>
      </c>
      <c r="O5580">
        <v>0</v>
      </c>
      <c r="P5580" s="6">
        <v>0</v>
      </c>
      <c r="Q5580" s="13">
        <v>0</v>
      </c>
      <c r="R5580" s="13">
        <v>0</v>
      </c>
      <c r="S5580" s="31">
        <v>8</v>
      </c>
      <c r="T5580" s="6">
        <f>VLOOKUP(E5580,'参数设置&amp;汇总'!S:U,3,0)</f>
        <v>0.02</v>
      </c>
      <c r="U5580" s="78">
        <f t="shared" si="435"/>
        <v>0.04</v>
      </c>
      <c r="V5580" s="13">
        <v>0.85000000000000009</v>
      </c>
      <c r="W5580" s="78">
        <f t="shared" si="437"/>
        <v>4.7058823529411764E-2</v>
      </c>
      <c r="X5580" s="1">
        <f>VLOOKUP(E5580,'渗透率、续签率'!AG:AJ,4,0)</f>
        <v>2883.5</v>
      </c>
      <c r="Y5580" s="1">
        <f t="shared" si="438"/>
        <v>135.69411764705882</v>
      </c>
      <c r="Z5580">
        <v>0</v>
      </c>
      <c r="AA5580" s="89">
        <f t="shared" si="439"/>
        <v>5767</v>
      </c>
      <c r="AH5580" s="37"/>
      <c r="AI5580" s="37"/>
      <c r="AK5580" s="37"/>
    </row>
    <row r="5581" spans="1:37" hidden="1">
      <c r="A5581" t="s">
        <v>64</v>
      </c>
      <c r="B5581" t="s">
        <v>2</v>
      </c>
      <c r="C5581" t="s">
        <v>15</v>
      </c>
      <c r="D5581" t="s">
        <v>116</v>
      </c>
      <c r="E5581" t="s">
        <v>533</v>
      </c>
      <c r="F5581" t="str">
        <f t="shared" si="436"/>
        <v>临汾市音乐培训</v>
      </c>
      <c r="G5581" t="s">
        <v>134</v>
      </c>
      <c r="H5581" t="s">
        <v>135</v>
      </c>
      <c r="I5581" t="s">
        <v>70</v>
      </c>
      <c r="J5581">
        <v>83</v>
      </c>
      <c r="K5581">
        <v>0</v>
      </c>
      <c r="L5581" s="13">
        <f>VLOOKUP(C5581,'渗透率、续签率'!B:C,2,0)</f>
        <v>0.13900000000000001</v>
      </c>
      <c r="M5581" s="6">
        <v>0</v>
      </c>
      <c r="N5581">
        <v>17</v>
      </c>
      <c r="O5581">
        <v>0</v>
      </c>
      <c r="P5581" s="6">
        <v>0</v>
      </c>
      <c r="Q5581" s="13">
        <v>0</v>
      </c>
      <c r="R5581" s="13">
        <v>0</v>
      </c>
      <c r="S5581" s="31">
        <v>79</v>
      </c>
      <c r="T5581" s="6">
        <f>VLOOKUP(E5581,'参数设置&amp;汇总'!S:U,3,0)</f>
        <v>0.02</v>
      </c>
      <c r="U5581" s="78">
        <f t="shared" si="435"/>
        <v>0.34</v>
      </c>
      <c r="V5581" s="13">
        <v>0.85000000000000009</v>
      </c>
      <c r="W5581" s="78">
        <f t="shared" si="437"/>
        <v>0.39999999999999997</v>
      </c>
      <c r="X5581" s="1">
        <f>VLOOKUP(E5581,'渗透率、续签率'!AG:AJ,4,0)</f>
        <v>2883.5</v>
      </c>
      <c r="Y5581" s="1">
        <f t="shared" si="438"/>
        <v>1153.3999999999999</v>
      </c>
      <c r="Z5581">
        <v>3</v>
      </c>
      <c r="AA5581" s="89">
        <f t="shared" si="439"/>
        <v>49019.5</v>
      </c>
      <c r="AH5581" s="37"/>
      <c r="AI5581" s="37"/>
      <c r="AJ5581" s="1"/>
      <c r="AK5581" s="37"/>
    </row>
    <row r="5582" spans="1:37" hidden="1">
      <c r="A5582" t="s">
        <v>64</v>
      </c>
      <c r="B5582" t="s">
        <v>2</v>
      </c>
      <c r="C5582" t="s">
        <v>15</v>
      </c>
      <c r="D5582" t="s">
        <v>116</v>
      </c>
      <c r="E5582" t="s">
        <v>533</v>
      </c>
      <c r="F5582" t="str">
        <f t="shared" si="436"/>
        <v>临沂市音乐培训</v>
      </c>
      <c r="G5582" t="s">
        <v>103</v>
      </c>
      <c r="H5582" t="s">
        <v>136</v>
      </c>
      <c r="I5582" t="s">
        <v>70</v>
      </c>
      <c r="J5582">
        <v>534</v>
      </c>
      <c r="K5582">
        <v>1</v>
      </c>
      <c r="L5582" s="13">
        <f>VLOOKUP(C5582,'渗透率、续签率'!B:C,2,0)</f>
        <v>0.13900000000000001</v>
      </c>
      <c r="M5582" s="6">
        <v>0</v>
      </c>
      <c r="N5582">
        <v>136</v>
      </c>
      <c r="O5582">
        <v>1</v>
      </c>
      <c r="P5582" s="6">
        <v>0.01</v>
      </c>
      <c r="Q5582" s="13">
        <v>4.1000000000000002E-2</v>
      </c>
      <c r="R5582" s="13">
        <v>0</v>
      </c>
      <c r="S5582" s="31">
        <v>848</v>
      </c>
      <c r="T5582" s="6">
        <f>VLOOKUP(E5582,'参数设置&amp;汇总'!S:U,3,0)</f>
        <v>0.02</v>
      </c>
      <c r="U5582" s="78">
        <f t="shared" si="435"/>
        <v>2.72</v>
      </c>
      <c r="V5582" s="13">
        <v>0.85000000000000009</v>
      </c>
      <c r="W5582" s="78">
        <f t="shared" si="437"/>
        <v>3.0364705882352943</v>
      </c>
      <c r="X5582" s="1">
        <f>VLOOKUP(E5582,'渗透率、续签率'!AG:AJ,4,0)</f>
        <v>2883.5</v>
      </c>
      <c r="Y5582" s="1">
        <f t="shared" si="438"/>
        <v>8755.6629411764716</v>
      </c>
      <c r="Z5582">
        <v>5</v>
      </c>
      <c r="AA5582" s="89">
        <f t="shared" si="439"/>
        <v>392156</v>
      </c>
      <c r="AH5582" s="37"/>
      <c r="AI5582" s="37"/>
      <c r="AK5582" s="37"/>
    </row>
    <row r="5583" spans="1:37" hidden="1">
      <c r="A5583" t="s">
        <v>64</v>
      </c>
      <c r="B5583" t="s">
        <v>2</v>
      </c>
      <c r="C5583" t="s">
        <v>15</v>
      </c>
      <c r="D5583" t="s">
        <v>116</v>
      </c>
      <c r="E5583" t="s">
        <v>533</v>
      </c>
      <c r="F5583" t="str">
        <f t="shared" si="436"/>
        <v>临沧市音乐培训</v>
      </c>
      <c r="G5583" t="s">
        <v>99</v>
      </c>
      <c r="H5583" t="s">
        <v>137</v>
      </c>
      <c r="I5583" t="s">
        <v>68</v>
      </c>
      <c r="J5583">
        <v>10</v>
      </c>
      <c r="K5583">
        <v>0</v>
      </c>
      <c r="L5583" s="13">
        <f>VLOOKUP(C5583,'渗透率、续签率'!B:C,2,0)</f>
        <v>0.13900000000000001</v>
      </c>
      <c r="M5583" s="6">
        <v>0</v>
      </c>
      <c r="N5583">
        <v>0</v>
      </c>
      <c r="O5583">
        <v>0</v>
      </c>
      <c r="P5583" s="6">
        <v>0</v>
      </c>
      <c r="Q5583" s="13">
        <v>0</v>
      </c>
      <c r="R5583" s="13">
        <v>0</v>
      </c>
      <c r="S5583" s="31">
        <v>4</v>
      </c>
      <c r="T5583" s="6">
        <f>VLOOKUP(E5583,'参数设置&amp;汇总'!S:U,3,0)</f>
        <v>0.02</v>
      </c>
      <c r="U5583" s="78">
        <f t="shared" si="435"/>
        <v>0</v>
      </c>
      <c r="V5583" s="13">
        <v>0.85000000000000009</v>
      </c>
      <c r="W5583" s="78">
        <f t="shared" si="437"/>
        <v>0</v>
      </c>
      <c r="X5583" s="1">
        <f>VLOOKUP(E5583,'渗透率、续签率'!AG:AJ,4,0)</f>
        <v>2883.5</v>
      </c>
      <c r="Y5583" s="1">
        <f t="shared" si="438"/>
        <v>0</v>
      </c>
      <c r="Z5583">
        <v>0</v>
      </c>
      <c r="AA5583" s="89">
        <f t="shared" si="439"/>
        <v>0</v>
      </c>
      <c r="AH5583" s="37"/>
      <c r="AI5583" s="37"/>
      <c r="AK5583" s="37"/>
    </row>
    <row r="5584" spans="1:37" hidden="1">
      <c r="A5584" t="s">
        <v>64</v>
      </c>
      <c r="B5584" t="s">
        <v>2</v>
      </c>
      <c r="C5584" t="s">
        <v>15</v>
      </c>
      <c r="D5584" t="s">
        <v>116</v>
      </c>
      <c r="E5584" t="s">
        <v>533</v>
      </c>
      <c r="F5584" t="str">
        <f t="shared" si="436"/>
        <v>临高县音乐培训</v>
      </c>
      <c r="G5584" t="s">
        <v>120</v>
      </c>
      <c r="H5584" t="s">
        <v>138</v>
      </c>
      <c r="I5584" t="s">
        <v>68</v>
      </c>
      <c r="J5584">
        <v>0</v>
      </c>
      <c r="K5584">
        <v>0</v>
      </c>
      <c r="L5584" s="13">
        <f>VLOOKUP(C5584,'渗透率、续签率'!B:C,2,0)</f>
        <v>0.13900000000000001</v>
      </c>
      <c r="M5584" s="6">
        <v>0</v>
      </c>
      <c r="N5584">
        <v>0</v>
      </c>
      <c r="O5584">
        <v>0</v>
      </c>
      <c r="P5584" s="6">
        <v>0</v>
      </c>
      <c r="Q5584" s="13">
        <v>0</v>
      </c>
      <c r="R5584" s="13">
        <v>0</v>
      </c>
      <c r="S5584" s="31">
        <v>0</v>
      </c>
      <c r="T5584" s="6">
        <f>VLOOKUP(E5584,'参数设置&amp;汇总'!S:U,3,0)</f>
        <v>0.02</v>
      </c>
      <c r="U5584" s="78">
        <f t="shared" si="435"/>
        <v>0</v>
      </c>
      <c r="V5584" s="13">
        <v>0.85000000000000009</v>
      </c>
      <c r="W5584" s="78">
        <f t="shared" si="437"/>
        <v>0</v>
      </c>
      <c r="X5584" s="1">
        <f>VLOOKUP(E5584,'渗透率、续签率'!AG:AJ,4,0)</f>
        <v>2883.5</v>
      </c>
      <c r="Y5584" s="1">
        <f t="shared" si="438"/>
        <v>0</v>
      </c>
      <c r="Z5584">
        <v>0</v>
      </c>
      <c r="AA5584" s="89">
        <f t="shared" si="439"/>
        <v>0</v>
      </c>
      <c r="AH5584" s="37"/>
      <c r="AI5584" s="37"/>
      <c r="AK5584" s="37"/>
    </row>
    <row r="5585" spans="1:37" hidden="1">
      <c r="A5585" t="s">
        <v>64</v>
      </c>
      <c r="B5585" t="s">
        <v>2</v>
      </c>
      <c r="C5585" t="s">
        <v>15</v>
      </c>
      <c r="D5585" t="s">
        <v>116</v>
      </c>
      <c r="E5585" t="s">
        <v>533</v>
      </c>
      <c r="F5585" t="str">
        <f t="shared" si="436"/>
        <v>丹东市音乐培训</v>
      </c>
      <c r="G5585" t="s">
        <v>101</v>
      </c>
      <c r="H5585" t="s">
        <v>139</v>
      </c>
      <c r="I5585" t="s">
        <v>70</v>
      </c>
      <c r="J5585">
        <v>65</v>
      </c>
      <c r="K5585">
        <v>0</v>
      </c>
      <c r="L5585" s="13">
        <f>VLOOKUP(C5585,'渗透率、续签率'!B:C,2,0)</f>
        <v>0.13900000000000001</v>
      </c>
      <c r="M5585" s="6">
        <v>0</v>
      </c>
      <c r="N5585">
        <v>7</v>
      </c>
      <c r="O5585">
        <v>0</v>
      </c>
      <c r="P5585" s="6">
        <v>0</v>
      </c>
      <c r="Q5585" s="13">
        <v>0</v>
      </c>
      <c r="R5585" s="13">
        <v>0</v>
      </c>
      <c r="S5585" s="31">
        <v>60</v>
      </c>
      <c r="T5585" s="6">
        <f>VLOOKUP(E5585,'参数设置&amp;汇总'!S:U,3,0)</f>
        <v>0.02</v>
      </c>
      <c r="U5585" s="78">
        <f t="shared" si="435"/>
        <v>0.14000000000000001</v>
      </c>
      <c r="V5585" s="13">
        <v>0.85000000000000009</v>
      </c>
      <c r="W5585" s="78">
        <f t="shared" si="437"/>
        <v>0.16470588235294117</v>
      </c>
      <c r="X5585" s="1">
        <f>VLOOKUP(E5585,'渗透率、续签率'!AG:AJ,4,0)</f>
        <v>2883.5</v>
      </c>
      <c r="Y5585" s="1">
        <f t="shared" si="438"/>
        <v>474.92941176470589</v>
      </c>
      <c r="Z5585">
        <v>0</v>
      </c>
      <c r="AA5585" s="89">
        <f t="shared" si="439"/>
        <v>20184.5</v>
      </c>
      <c r="AH5585" s="37"/>
      <c r="AI5585" s="37"/>
      <c r="AK5585" s="37"/>
    </row>
    <row r="5586" spans="1:37" hidden="1">
      <c r="A5586" t="s">
        <v>64</v>
      </c>
      <c r="B5586" t="s">
        <v>2</v>
      </c>
      <c r="C5586" t="s">
        <v>15</v>
      </c>
      <c r="D5586" t="s">
        <v>116</v>
      </c>
      <c r="E5586" t="s">
        <v>533</v>
      </c>
      <c r="F5586" t="str">
        <f t="shared" si="436"/>
        <v>丽水市音乐培训</v>
      </c>
      <c r="G5586" t="s">
        <v>79</v>
      </c>
      <c r="H5586" t="s">
        <v>140</v>
      </c>
      <c r="I5586" t="s">
        <v>68</v>
      </c>
      <c r="J5586">
        <v>66</v>
      </c>
      <c r="K5586">
        <v>0</v>
      </c>
      <c r="L5586" s="13">
        <f>VLOOKUP(C5586,'渗透率、续签率'!B:C,2,0)</f>
        <v>0.13900000000000001</v>
      </c>
      <c r="M5586" s="6">
        <v>0</v>
      </c>
      <c r="N5586">
        <v>3</v>
      </c>
      <c r="O5586">
        <v>0</v>
      </c>
      <c r="P5586" s="6">
        <v>0</v>
      </c>
      <c r="Q5586" s="13">
        <v>0</v>
      </c>
      <c r="R5586" s="13">
        <v>0</v>
      </c>
      <c r="S5586" s="31">
        <v>63</v>
      </c>
      <c r="T5586" s="6">
        <f>VLOOKUP(E5586,'参数设置&amp;汇总'!S:U,3,0)</f>
        <v>0.02</v>
      </c>
      <c r="U5586" s="78">
        <f t="shared" si="435"/>
        <v>0.06</v>
      </c>
      <c r="V5586" s="13">
        <v>0.85000000000000009</v>
      </c>
      <c r="W5586" s="78">
        <f t="shared" si="437"/>
        <v>7.0588235294117632E-2</v>
      </c>
      <c r="X5586" s="1">
        <f>VLOOKUP(E5586,'渗透率、续签率'!AG:AJ,4,0)</f>
        <v>2883.5</v>
      </c>
      <c r="Y5586" s="1">
        <f t="shared" si="438"/>
        <v>203.5411764705882</v>
      </c>
      <c r="Z5586">
        <v>0</v>
      </c>
      <c r="AA5586" s="89">
        <f t="shared" si="439"/>
        <v>8650.5</v>
      </c>
      <c r="AH5586" s="37"/>
      <c r="AI5586" s="37"/>
      <c r="AK5586" s="37"/>
    </row>
    <row r="5587" spans="1:37" hidden="1">
      <c r="A5587" t="s">
        <v>64</v>
      </c>
      <c r="B5587" t="s">
        <v>2</v>
      </c>
      <c r="C5587" t="s">
        <v>15</v>
      </c>
      <c r="D5587" t="s">
        <v>116</v>
      </c>
      <c r="E5587" t="s">
        <v>533</v>
      </c>
      <c r="F5587" t="str">
        <f t="shared" si="436"/>
        <v>丽江市音乐培训</v>
      </c>
      <c r="G5587" t="s">
        <v>99</v>
      </c>
      <c r="H5587" t="s">
        <v>141</v>
      </c>
      <c r="I5587" t="s">
        <v>68</v>
      </c>
      <c r="J5587">
        <v>27</v>
      </c>
      <c r="K5587">
        <v>0</v>
      </c>
      <c r="L5587" s="13">
        <f>VLOOKUP(C5587,'渗透率、续签率'!B:C,2,0)</f>
        <v>0.13900000000000001</v>
      </c>
      <c r="M5587" s="6">
        <v>0</v>
      </c>
      <c r="N5587">
        <v>2</v>
      </c>
      <c r="O5587">
        <v>0</v>
      </c>
      <c r="P5587" s="6">
        <v>0</v>
      </c>
      <c r="Q5587" s="13">
        <v>0</v>
      </c>
      <c r="R5587" s="13">
        <v>0</v>
      </c>
      <c r="S5587" s="31">
        <v>26</v>
      </c>
      <c r="T5587" s="6">
        <f>VLOOKUP(E5587,'参数设置&amp;汇总'!S:U,3,0)</f>
        <v>0.02</v>
      </c>
      <c r="U5587" s="78">
        <f t="shared" si="435"/>
        <v>0.04</v>
      </c>
      <c r="V5587" s="13">
        <v>0.85000000000000009</v>
      </c>
      <c r="W5587" s="78">
        <f t="shared" si="437"/>
        <v>4.7058823529411764E-2</v>
      </c>
      <c r="X5587" s="1">
        <f>VLOOKUP(E5587,'渗透率、续签率'!AG:AJ,4,0)</f>
        <v>2883.5</v>
      </c>
      <c r="Y5587" s="1">
        <f t="shared" si="438"/>
        <v>135.69411764705882</v>
      </c>
      <c r="Z5587">
        <v>0</v>
      </c>
      <c r="AA5587" s="89">
        <f t="shared" si="439"/>
        <v>5767</v>
      </c>
      <c r="AH5587" s="37"/>
      <c r="AI5587" s="37"/>
      <c r="AK5587" s="37"/>
    </row>
    <row r="5588" spans="1:37" hidden="1">
      <c r="A5588" t="s">
        <v>64</v>
      </c>
      <c r="B5588" t="s">
        <v>2</v>
      </c>
      <c r="C5588" t="s">
        <v>15</v>
      </c>
      <c r="D5588" t="s">
        <v>116</v>
      </c>
      <c r="E5588" t="s">
        <v>533</v>
      </c>
      <c r="F5588" t="str">
        <f t="shared" si="436"/>
        <v>乌兰察布市音乐培训</v>
      </c>
      <c r="G5588" t="s">
        <v>142</v>
      </c>
      <c r="H5588" t="s">
        <v>143</v>
      </c>
      <c r="I5588" t="s">
        <v>70</v>
      </c>
      <c r="J5588">
        <v>24</v>
      </c>
      <c r="K5588">
        <v>0</v>
      </c>
      <c r="L5588" s="13">
        <f>VLOOKUP(C5588,'渗透率、续签率'!B:C,2,0)</f>
        <v>0.13900000000000001</v>
      </c>
      <c r="M5588" s="6">
        <v>0</v>
      </c>
      <c r="N5588">
        <v>7</v>
      </c>
      <c r="O5588">
        <v>0</v>
      </c>
      <c r="P5588" s="6">
        <v>0</v>
      </c>
      <c r="Q5588" s="13">
        <v>0</v>
      </c>
      <c r="R5588" s="13">
        <v>0</v>
      </c>
      <c r="S5588" s="31">
        <v>50</v>
      </c>
      <c r="T5588" s="6">
        <f>VLOOKUP(E5588,'参数设置&amp;汇总'!S:U,3,0)</f>
        <v>0.02</v>
      </c>
      <c r="U5588" s="78">
        <f t="shared" si="435"/>
        <v>0.14000000000000001</v>
      </c>
      <c r="V5588" s="13">
        <v>0.85000000000000009</v>
      </c>
      <c r="W5588" s="78">
        <f t="shared" si="437"/>
        <v>0.16470588235294117</v>
      </c>
      <c r="X5588" s="1">
        <f>VLOOKUP(E5588,'渗透率、续签率'!AG:AJ,4,0)</f>
        <v>2883.5</v>
      </c>
      <c r="Y5588" s="1">
        <f t="shared" si="438"/>
        <v>474.92941176470589</v>
      </c>
      <c r="Z5588">
        <v>0</v>
      </c>
      <c r="AA5588" s="89">
        <f t="shared" si="439"/>
        <v>20184.5</v>
      </c>
      <c r="AH5588" s="37"/>
      <c r="AI5588" s="37"/>
      <c r="AK5588" s="37"/>
    </row>
    <row r="5589" spans="1:37" hidden="1">
      <c r="A5589" t="s">
        <v>64</v>
      </c>
      <c r="B5589" t="s">
        <v>2</v>
      </c>
      <c r="C5589" t="s">
        <v>15</v>
      </c>
      <c r="D5589" t="s">
        <v>116</v>
      </c>
      <c r="E5589" t="s">
        <v>533</v>
      </c>
      <c r="F5589" t="str">
        <f t="shared" si="436"/>
        <v>乌海市音乐培训</v>
      </c>
      <c r="G5589" t="s">
        <v>142</v>
      </c>
      <c r="H5589" t="s">
        <v>144</v>
      </c>
      <c r="I5589" t="s">
        <v>70</v>
      </c>
      <c r="J5589">
        <v>12</v>
      </c>
      <c r="K5589">
        <v>0</v>
      </c>
      <c r="L5589" s="13">
        <f>VLOOKUP(C5589,'渗透率、续签率'!B:C,2,0)</f>
        <v>0.13900000000000001</v>
      </c>
      <c r="M5589" s="6">
        <v>0</v>
      </c>
      <c r="N5589">
        <v>1</v>
      </c>
      <c r="O5589">
        <v>0</v>
      </c>
      <c r="P5589" s="6">
        <v>0</v>
      </c>
      <c r="Q5589" s="13">
        <v>0</v>
      </c>
      <c r="R5589" s="13">
        <v>0</v>
      </c>
      <c r="S5589" s="31">
        <v>10</v>
      </c>
      <c r="T5589" s="6">
        <f>VLOOKUP(E5589,'参数设置&amp;汇总'!S:U,3,0)</f>
        <v>0.02</v>
      </c>
      <c r="U5589" s="78">
        <f t="shared" si="435"/>
        <v>0.02</v>
      </c>
      <c r="V5589" s="13">
        <v>0.85000000000000009</v>
      </c>
      <c r="W5589" s="78">
        <f t="shared" si="437"/>
        <v>2.3529411764705882E-2</v>
      </c>
      <c r="X5589" s="1">
        <f>VLOOKUP(E5589,'渗透率、续签率'!AG:AJ,4,0)</f>
        <v>2883.5</v>
      </c>
      <c r="Y5589" s="1">
        <f t="shared" si="438"/>
        <v>67.847058823529409</v>
      </c>
      <c r="Z5589">
        <v>0</v>
      </c>
      <c r="AA5589" s="89">
        <f t="shared" si="439"/>
        <v>2883.5</v>
      </c>
      <c r="AH5589" s="37"/>
      <c r="AI5589" s="37"/>
      <c r="AK5589" s="37"/>
    </row>
    <row r="5590" spans="1:37" hidden="1">
      <c r="A5590" t="s">
        <v>64</v>
      </c>
      <c r="B5590" t="s">
        <v>2</v>
      </c>
      <c r="C5590" t="s">
        <v>15</v>
      </c>
      <c r="D5590" t="s">
        <v>116</v>
      </c>
      <c r="E5590" t="s">
        <v>533</v>
      </c>
      <c r="F5590" t="str">
        <f t="shared" si="436"/>
        <v>乌鲁木齐市音乐培训</v>
      </c>
      <c r="G5590" t="s">
        <v>145</v>
      </c>
      <c r="H5590" t="s">
        <v>146</v>
      </c>
      <c r="I5590" t="s">
        <v>70</v>
      </c>
      <c r="J5590">
        <v>111</v>
      </c>
      <c r="K5590">
        <v>2</v>
      </c>
      <c r="L5590" s="13">
        <f>VLOOKUP(C5590,'渗透率、续签率'!B:C,2,0)</f>
        <v>0.13900000000000001</v>
      </c>
      <c r="M5590" s="6">
        <v>0.02</v>
      </c>
      <c r="N5590">
        <v>48</v>
      </c>
      <c r="O5590">
        <v>2</v>
      </c>
      <c r="P5590" s="6">
        <v>0.04</v>
      </c>
      <c r="Q5590" s="13">
        <v>0.23899999999999999</v>
      </c>
      <c r="R5590" s="13">
        <v>8.8999999999999996E-2</v>
      </c>
      <c r="S5590" s="31">
        <v>313</v>
      </c>
      <c r="T5590" s="6">
        <f>VLOOKUP(E5590,'参数设置&amp;汇总'!S:U,3,0)</f>
        <v>0.02</v>
      </c>
      <c r="U5590" s="78">
        <f t="shared" si="435"/>
        <v>2</v>
      </c>
      <c r="V5590" s="13">
        <v>0.85000000000000009</v>
      </c>
      <c r="W5590" s="78">
        <f t="shared" si="437"/>
        <v>2.025882352941176</v>
      </c>
      <c r="X5590" s="1">
        <f>VLOOKUP(E5590,'渗透率、续签率'!AG:AJ,4,0)</f>
        <v>2883.5</v>
      </c>
      <c r="Y5590" s="1">
        <f t="shared" si="438"/>
        <v>5841.6317647058813</v>
      </c>
      <c r="Z5590">
        <v>0</v>
      </c>
      <c r="AA5590" s="89">
        <f t="shared" si="439"/>
        <v>138408</v>
      </c>
      <c r="AH5590" s="37"/>
      <c r="AI5590" s="37"/>
      <c r="AK5590" s="37"/>
    </row>
    <row r="5591" spans="1:37" hidden="1">
      <c r="A5591" t="s">
        <v>64</v>
      </c>
      <c r="B5591" t="s">
        <v>2</v>
      </c>
      <c r="C5591" t="s">
        <v>15</v>
      </c>
      <c r="D5591" t="s">
        <v>116</v>
      </c>
      <c r="E5591" t="s">
        <v>533</v>
      </c>
      <c r="F5591" t="str">
        <f t="shared" si="436"/>
        <v>乐东黎族自治县音乐培训</v>
      </c>
      <c r="G5591" t="s">
        <v>120</v>
      </c>
      <c r="H5591" t="s">
        <v>147</v>
      </c>
      <c r="I5591" t="s">
        <v>68</v>
      </c>
      <c r="J5591">
        <v>4</v>
      </c>
      <c r="K5591">
        <v>0</v>
      </c>
      <c r="L5591" s="13">
        <f>VLOOKUP(C5591,'渗透率、续签率'!B:C,2,0)</f>
        <v>0.13900000000000001</v>
      </c>
      <c r="M5591" s="6">
        <v>0</v>
      </c>
      <c r="N5591">
        <v>0</v>
      </c>
      <c r="O5591">
        <v>0</v>
      </c>
      <c r="P5591" s="6">
        <v>0</v>
      </c>
      <c r="Q5591" s="13">
        <v>0</v>
      </c>
      <c r="R5591" s="13">
        <v>0</v>
      </c>
      <c r="S5591" s="31">
        <v>3</v>
      </c>
      <c r="T5591" s="6">
        <f>VLOOKUP(E5591,'参数设置&amp;汇总'!S:U,3,0)</f>
        <v>0.02</v>
      </c>
      <c r="U5591" s="78">
        <f t="shared" si="435"/>
        <v>0</v>
      </c>
      <c r="V5591" s="13">
        <v>0.85000000000000009</v>
      </c>
      <c r="W5591" s="78">
        <f t="shared" si="437"/>
        <v>0</v>
      </c>
      <c r="X5591" s="1">
        <f>VLOOKUP(E5591,'渗透率、续签率'!AG:AJ,4,0)</f>
        <v>2883.5</v>
      </c>
      <c r="Y5591" s="1">
        <f t="shared" si="438"/>
        <v>0</v>
      </c>
      <c r="Z5591">
        <v>0</v>
      </c>
      <c r="AA5591" s="89">
        <f t="shared" si="439"/>
        <v>0</v>
      </c>
      <c r="AH5591" s="37"/>
      <c r="AI5591" s="37"/>
      <c r="AK5591" s="37"/>
    </row>
    <row r="5592" spans="1:37" hidden="1">
      <c r="A5592" t="s">
        <v>64</v>
      </c>
      <c r="B5592" t="s">
        <v>2</v>
      </c>
      <c r="C5592" t="s">
        <v>15</v>
      </c>
      <c r="D5592" t="s">
        <v>116</v>
      </c>
      <c r="E5592" t="s">
        <v>533</v>
      </c>
      <c r="F5592" t="str">
        <f t="shared" si="436"/>
        <v>乐山市音乐培训</v>
      </c>
      <c r="G5592" t="s">
        <v>77</v>
      </c>
      <c r="H5592" t="s">
        <v>148</v>
      </c>
      <c r="I5592" t="s">
        <v>70</v>
      </c>
      <c r="J5592">
        <v>67</v>
      </c>
      <c r="K5592">
        <v>0</v>
      </c>
      <c r="L5592" s="13">
        <f>VLOOKUP(C5592,'渗透率、续签率'!B:C,2,0)</f>
        <v>0.13900000000000001</v>
      </c>
      <c r="M5592" s="6">
        <v>0</v>
      </c>
      <c r="N5592">
        <v>6</v>
      </c>
      <c r="O5592">
        <v>0</v>
      </c>
      <c r="P5592" s="6">
        <v>0</v>
      </c>
      <c r="Q5592" s="13">
        <v>0</v>
      </c>
      <c r="R5592" s="13">
        <v>0</v>
      </c>
      <c r="S5592" s="31">
        <v>58</v>
      </c>
      <c r="T5592" s="6">
        <f>VLOOKUP(E5592,'参数设置&amp;汇总'!S:U,3,0)</f>
        <v>0.02</v>
      </c>
      <c r="U5592" s="78">
        <f t="shared" si="435"/>
        <v>0.12</v>
      </c>
      <c r="V5592" s="13">
        <v>0.85000000000000009</v>
      </c>
      <c r="W5592" s="78">
        <f t="shared" si="437"/>
        <v>0.14117647058823526</v>
      </c>
      <c r="X5592" s="1">
        <f>VLOOKUP(E5592,'渗透率、续签率'!AG:AJ,4,0)</f>
        <v>2883.5</v>
      </c>
      <c r="Y5592" s="1">
        <f t="shared" si="438"/>
        <v>407.0823529411764</v>
      </c>
      <c r="Z5592">
        <v>0</v>
      </c>
      <c r="AA5592" s="89">
        <f t="shared" si="439"/>
        <v>17301</v>
      </c>
      <c r="AH5592" s="37"/>
      <c r="AI5592" s="37"/>
    </row>
    <row r="5593" spans="1:37" hidden="1">
      <c r="A5593" t="s">
        <v>64</v>
      </c>
      <c r="B5593" t="s">
        <v>2</v>
      </c>
      <c r="C5593" t="s">
        <v>15</v>
      </c>
      <c r="D5593" t="s">
        <v>116</v>
      </c>
      <c r="E5593" t="s">
        <v>533</v>
      </c>
      <c r="F5593" t="str">
        <f t="shared" si="436"/>
        <v>九江市音乐培训</v>
      </c>
      <c r="G5593" t="s">
        <v>90</v>
      </c>
      <c r="H5593" t="s">
        <v>149</v>
      </c>
      <c r="I5593" t="s">
        <v>68</v>
      </c>
      <c r="J5593">
        <v>88</v>
      </c>
      <c r="K5593">
        <v>0</v>
      </c>
      <c r="L5593" s="13">
        <f>VLOOKUP(C5593,'渗透率、续签率'!B:C,2,0)</f>
        <v>0.13900000000000001</v>
      </c>
      <c r="M5593" s="6">
        <v>0</v>
      </c>
      <c r="N5593">
        <v>15</v>
      </c>
      <c r="O5593">
        <v>0</v>
      </c>
      <c r="P5593" s="6">
        <v>0</v>
      </c>
      <c r="Q5593" s="13">
        <v>7.5999999999999998E-2</v>
      </c>
      <c r="R5593" s="13">
        <v>0</v>
      </c>
      <c r="S5593" s="31">
        <v>107</v>
      </c>
      <c r="T5593" s="6">
        <f>VLOOKUP(E5593,'参数设置&amp;汇总'!S:U,3,0)</f>
        <v>0.02</v>
      </c>
      <c r="U5593" s="78">
        <f t="shared" si="435"/>
        <v>0.3</v>
      </c>
      <c r="V5593" s="13">
        <v>0.85000000000000009</v>
      </c>
      <c r="W5593" s="78">
        <f t="shared" si="437"/>
        <v>0.3529411764705882</v>
      </c>
      <c r="X5593" s="1">
        <f>VLOOKUP(E5593,'渗透率、续签率'!AG:AJ,4,0)</f>
        <v>2883.5</v>
      </c>
      <c r="Y5593" s="1">
        <f t="shared" si="438"/>
        <v>1017.7058823529411</v>
      </c>
      <c r="Z5593">
        <v>0</v>
      </c>
      <c r="AA5593" s="89">
        <f t="shared" si="439"/>
        <v>43252.5</v>
      </c>
      <c r="AK5593" s="37"/>
    </row>
    <row r="5594" spans="1:37" hidden="1">
      <c r="A5594" t="s">
        <v>64</v>
      </c>
      <c r="B5594" t="s">
        <v>2</v>
      </c>
      <c r="C5594" t="s">
        <v>15</v>
      </c>
      <c r="D5594" t="s">
        <v>116</v>
      </c>
      <c r="E5594" t="s">
        <v>533</v>
      </c>
      <c r="F5594" t="str">
        <f t="shared" si="436"/>
        <v>云浮市音乐培训</v>
      </c>
      <c r="G5594" t="s">
        <v>75</v>
      </c>
      <c r="H5594" t="s">
        <v>150</v>
      </c>
      <c r="I5594" t="s">
        <v>68</v>
      </c>
      <c r="J5594">
        <v>27</v>
      </c>
      <c r="K5594">
        <v>0</v>
      </c>
      <c r="L5594" s="13">
        <f>VLOOKUP(C5594,'渗透率、续签率'!B:C,2,0)</f>
        <v>0.13900000000000001</v>
      </c>
      <c r="M5594" s="6">
        <v>0</v>
      </c>
      <c r="N5594">
        <v>7</v>
      </c>
      <c r="O5594">
        <v>0</v>
      </c>
      <c r="P5594" s="6">
        <v>0</v>
      </c>
      <c r="Q5594" s="13">
        <v>0</v>
      </c>
      <c r="R5594" s="13">
        <v>0</v>
      </c>
      <c r="S5594" s="31">
        <v>39</v>
      </c>
      <c r="T5594" s="6">
        <f>VLOOKUP(E5594,'参数设置&amp;汇总'!S:U,3,0)</f>
        <v>0.02</v>
      </c>
      <c r="U5594" s="78">
        <f t="shared" si="435"/>
        <v>0.14000000000000001</v>
      </c>
      <c r="V5594" s="13">
        <v>0.85000000000000009</v>
      </c>
      <c r="W5594" s="78">
        <f t="shared" si="437"/>
        <v>0.16470588235294117</v>
      </c>
      <c r="X5594" s="1">
        <f>VLOOKUP(E5594,'渗透率、续签率'!AG:AJ,4,0)</f>
        <v>2883.5</v>
      </c>
      <c r="Y5594" s="1">
        <f t="shared" si="438"/>
        <v>474.92941176470589</v>
      </c>
      <c r="Z5594">
        <v>0</v>
      </c>
      <c r="AA5594" s="89">
        <f t="shared" si="439"/>
        <v>20184.5</v>
      </c>
      <c r="AH5594" s="37"/>
      <c r="AI5594" s="37"/>
    </row>
    <row r="5595" spans="1:37" hidden="1">
      <c r="A5595" t="s">
        <v>64</v>
      </c>
      <c r="B5595" t="s">
        <v>2</v>
      </c>
      <c r="C5595" t="s">
        <v>15</v>
      </c>
      <c r="D5595" t="s">
        <v>116</v>
      </c>
      <c r="E5595" t="s">
        <v>533</v>
      </c>
      <c r="F5595" t="str">
        <f t="shared" si="436"/>
        <v>五家渠市音乐培训</v>
      </c>
      <c r="G5595" t="s">
        <v>145</v>
      </c>
      <c r="H5595" t="s">
        <v>151</v>
      </c>
      <c r="I5595" t="s">
        <v>70</v>
      </c>
      <c r="J5595">
        <v>2</v>
      </c>
      <c r="K5595">
        <v>0</v>
      </c>
      <c r="L5595" s="13">
        <f>VLOOKUP(C5595,'渗透率、续签率'!B:C,2,0)</f>
        <v>0.13900000000000001</v>
      </c>
      <c r="M5595" s="6">
        <v>0</v>
      </c>
      <c r="N5595">
        <v>0</v>
      </c>
      <c r="O5595">
        <v>0</v>
      </c>
      <c r="P5595" s="6">
        <v>0</v>
      </c>
      <c r="Q5595" s="13">
        <v>0</v>
      </c>
      <c r="R5595" s="13">
        <v>0</v>
      </c>
      <c r="S5595" s="31">
        <v>2</v>
      </c>
      <c r="T5595" s="6">
        <f>VLOOKUP(E5595,'参数设置&amp;汇总'!S:U,3,0)</f>
        <v>0.02</v>
      </c>
      <c r="U5595" s="78">
        <f t="shared" si="435"/>
        <v>0</v>
      </c>
      <c r="V5595" s="13">
        <v>0.85000000000000009</v>
      </c>
      <c r="W5595" s="78">
        <f t="shared" si="437"/>
        <v>0</v>
      </c>
      <c r="X5595" s="1">
        <f>VLOOKUP(E5595,'渗透率、续签率'!AG:AJ,4,0)</f>
        <v>2883.5</v>
      </c>
      <c r="Y5595" s="1">
        <f t="shared" si="438"/>
        <v>0</v>
      </c>
      <c r="Z5595">
        <v>0</v>
      </c>
      <c r="AA5595" s="89">
        <f t="shared" si="439"/>
        <v>0</v>
      </c>
    </row>
    <row r="5596" spans="1:37" hidden="1">
      <c r="A5596" t="s">
        <v>64</v>
      </c>
      <c r="B5596" t="s">
        <v>2</v>
      </c>
      <c r="C5596" t="s">
        <v>15</v>
      </c>
      <c r="D5596" t="s">
        <v>116</v>
      </c>
      <c r="E5596" t="s">
        <v>533</v>
      </c>
      <c r="F5596" t="str">
        <f t="shared" si="436"/>
        <v>五指山市音乐培训</v>
      </c>
      <c r="G5596" t="s">
        <v>120</v>
      </c>
      <c r="H5596" t="s">
        <v>152</v>
      </c>
      <c r="I5596" t="s">
        <v>68</v>
      </c>
      <c r="J5596">
        <v>2</v>
      </c>
      <c r="K5596">
        <v>0</v>
      </c>
      <c r="L5596" s="13">
        <f>VLOOKUP(C5596,'渗透率、续签率'!B:C,2,0)</f>
        <v>0.13900000000000001</v>
      </c>
      <c r="M5596" s="6">
        <v>0</v>
      </c>
      <c r="N5596">
        <v>0</v>
      </c>
      <c r="O5596">
        <v>0</v>
      </c>
      <c r="P5596" s="6">
        <v>0</v>
      </c>
      <c r="Q5596" s="13">
        <v>0</v>
      </c>
      <c r="R5596" s="13">
        <v>0</v>
      </c>
      <c r="S5596" s="31">
        <v>1</v>
      </c>
      <c r="T5596" s="6">
        <f>VLOOKUP(E5596,'参数设置&amp;汇总'!S:U,3,0)</f>
        <v>0.02</v>
      </c>
      <c r="U5596" s="78">
        <f t="shared" si="435"/>
        <v>0</v>
      </c>
      <c r="V5596" s="13">
        <v>0.85000000000000009</v>
      </c>
      <c r="W5596" s="78">
        <f t="shared" si="437"/>
        <v>0</v>
      </c>
      <c r="X5596" s="1">
        <f>VLOOKUP(E5596,'渗透率、续签率'!AG:AJ,4,0)</f>
        <v>2883.5</v>
      </c>
      <c r="Y5596" s="1">
        <f t="shared" si="438"/>
        <v>0</v>
      </c>
      <c r="Z5596">
        <v>0</v>
      </c>
      <c r="AA5596" s="89">
        <f t="shared" si="439"/>
        <v>0</v>
      </c>
    </row>
    <row r="5597" spans="1:37" hidden="1">
      <c r="A5597" t="s">
        <v>64</v>
      </c>
      <c r="B5597" t="s">
        <v>2</v>
      </c>
      <c r="C5597" t="s">
        <v>15</v>
      </c>
      <c r="D5597" t="s">
        <v>116</v>
      </c>
      <c r="E5597" t="s">
        <v>533</v>
      </c>
      <c r="F5597" t="str">
        <f t="shared" si="436"/>
        <v>亳州市音乐培训</v>
      </c>
      <c r="G5597" t="s">
        <v>94</v>
      </c>
      <c r="H5597" t="s">
        <v>153</v>
      </c>
      <c r="I5597" t="s">
        <v>68</v>
      </c>
      <c r="J5597">
        <v>56</v>
      </c>
      <c r="K5597">
        <v>0</v>
      </c>
      <c r="L5597" s="13">
        <f>VLOOKUP(C5597,'渗透率、续签率'!B:C,2,0)</f>
        <v>0.13900000000000001</v>
      </c>
      <c r="M5597" s="6">
        <v>0</v>
      </c>
      <c r="N5597">
        <v>7</v>
      </c>
      <c r="O5597">
        <v>0</v>
      </c>
      <c r="P5597" s="6">
        <v>0</v>
      </c>
      <c r="Q5597" s="13">
        <v>0</v>
      </c>
      <c r="R5597" s="13">
        <v>0</v>
      </c>
      <c r="S5597" s="31">
        <v>50</v>
      </c>
      <c r="T5597" s="6">
        <f>VLOOKUP(E5597,'参数设置&amp;汇总'!S:U,3,0)</f>
        <v>0.02</v>
      </c>
      <c r="U5597" s="78">
        <f t="shared" si="435"/>
        <v>0.14000000000000001</v>
      </c>
      <c r="V5597" s="13">
        <v>0.85000000000000009</v>
      </c>
      <c r="W5597" s="78">
        <f t="shared" si="437"/>
        <v>0.16470588235294117</v>
      </c>
      <c r="X5597" s="1">
        <f>VLOOKUP(E5597,'渗透率、续签率'!AG:AJ,4,0)</f>
        <v>2883.5</v>
      </c>
      <c r="Y5597" s="1">
        <f t="shared" si="438"/>
        <v>474.92941176470589</v>
      </c>
      <c r="Z5597">
        <v>1</v>
      </c>
      <c r="AA5597" s="89">
        <f t="shared" si="439"/>
        <v>20184.5</v>
      </c>
    </row>
    <row r="5598" spans="1:37" hidden="1">
      <c r="A5598" t="s">
        <v>64</v>
      </c>
      <c r="B5598" t="s">
        <v>2</v>
      </c>
      <c r="C5598" t="s">
        <v>15</v>
      </c>
      <c r="D5598" t="s">
        <v>116</v>
      </c>
      <c r="E5598" t="s">
        <v>533</v>
      </c>
      <c r="F5598" t="str">
        <f t="shared" si="436"/>
        <v>仙桃市音乐培训</v>
      </c>
      <c r="G5598" t="s">
        <v>81</v>
      </c>
      <c r="H5598" t="s">
        <v>154</v>
      </c>
      <c r="I5598" t="s">
        <v>68</v>
      </c>
      <c r="J5598">
        <v>28</v>
      </c>
      <c r="K5598">
        <v>0</v>
      </c>
      <c r="L5598" s="13">
        <f>VLOOKUP(C5598,'渗透率、续签率'!B:C,2,0)</f>
        <v>0.13900000000000001</v>
      </c>
      <c r="M5598" s="6">
        <v>0</v>
      </c>
      <c r="N5598">
        <v>3</v>
      </c>
      <c r="O5598">
        <v>0</v>
      </c>
      <c r="P5598" s="6">
        <v>0</v>
      </c>
      <c r="Q5598" s="13">
        <v>0</v>
      </c>
      <c r="R5598" s="13">
        <v>0</v>
      </c>
      <c r="S5598" s="31">
        <v>20</v>
      </c>
      <c r="T5598" s="6">
        <f>VLOOKUP(E5598,'参数设置&amp;汇总'!S:U,3,0)</f>
        <v>0.02</v>
      </c>
      <c r="U5598" s="78">
        <f t="shared" si="435"/>
        <v>0.06</v>
      </c>
      <c r="V5598" s="13">
        <v>0.85000000000000009</v>
      </c>
      <c r="W5598" s="78">
        <f t="shared" si="437"/>
        <v>7.0588235294117632E-2</v>
      </c>
      <c r="X5598" s="1">
        <f>VLOOKUP(E5598,'渗透率、续签率'!AG:AJ,4,0)</f>
        <v>2883.5</v>
      </c>
      <c r="Y5598" s="1">
        <f t="shared" si="438"/>
        <v>203.5411764705882</v>
      </c>
      <c r="Z5598">
        <v>0</v>
      </c>
      <c r="AA5598" s="89">
        <f t="shared" si="439"/>
        <v>8650.5</v>
      </c>
    </row>
    <row r="5599" spans="1:37" hidden="1">
      <c r="A5599" t="s">
        <v>64</v>
      </c>
      <c r="B5599" t="s">
        <v>2</v>
      </c>
      <c r="C5599" t="s">
        <v>15</v>
      </c>
      <c r="D5599" t="s">
        <v>116</v>
      </c>
      <c r="E5599" t="s">
        <v>533</v>
      </c>
      <c r="F5599" t="str">
        <f t="shared" si="436"/>
        <v>伊春市音乐培训</v>
      </c>
      <c r="G5599" t="s">
        <v>118</v>
      </c>
      <c r="H5599" t="s">
        <v>155</v>
      </c>
      <c r="I5599" t="s">
        <v>70</v>
      </c>
      <c r="J5599">
        <v>13</v>
      </c>
      <c r="K5599">
        <v>0</v>
      </c>
      <c r="L5599" s="13">
        <f>VLOOKUP(C5599,'渗透率、续签率'!B:C,2,0)</f>
        <v>0.13900000000000001</v>
      </c>
      <c r="M5599" s="6">
        <v>0</v>
      </c>
      <c r="N5599">
        <v>0</v>
      </c>
      <c r="O5599">
        <v>0</v>
      </c>
      <c r="P5599" s="6">
        <v>0</v>
      </c>
      <c r="Q5599" s="13">
        <v>0</v>
      </c>
      <c r="R5599" s="13">
        <v>0</v>
      </c>
      <c r="S5599" s="31">
        <v>4</v>
      </c>
      <c r="T5599" s="6">
        <f>VLOOKUP(E5599,'参数设置&amp;汇总'!S:U,3,0)</f>
        <v>0.02</v>
      </c>
      <c r="U5599" s="78">
        <f t="shared" si="435"/>
        <v>0</v>
      </c>
      <c r="V5599" s="13">
        <v>0.85000000000000009</v>
      </c>
      <c r="W5599" s="78">
        <f t="shared" si="437"/>
        <v>0</v>
      </c>
      <c r="X5599" s="1">
        <f>VLOOKUP(E5599,'渗透率、续签率'!AG:AJ,4,0)</f>
        <v>2883.5</v>
      </c>
      <c r="Y5599" s="1">
        <f t="shared" si="438"/>
        <v>0</v>
      </c>
      <c r="Z5599">
        <v>0</v>
      </c>
      <c r="AA5599" s="89">
        <f t="shared" si="439"/>
        <v>0</v>
      </c>
      <c r="AK5599" s="37"/>
    </row>
    <row r="5600" spans="1:37" hidden="1">
      <c r="A5600" t="s">
        <v>64</v>
      </c>
      <c r="B5600" t="s">
        <v>2</v>
      </c>
      <c r="C5600" t="s">
        <v>15</v>
      </c>
      <c r="D5600" t="s">
        <v>116</v>
      </c>
      <c r="E5600" t="s">
        <v>533</v>
      </c>
      <c r="F5600" t="str">
        <f t="shared" si="436"/>
        <v>伊犁哈萨克自治州音乐培训</v>
      </c>
      <c r="G5600" t="s">
        <v>145</v>
      </c>
      <c r="H5600" t="s">
        <v>156</v>
      </c>
      <c r="I5600" t="s">
        <v>70</v>
      </c>
      <c r="J5600">
        <v>28</v>
      </c>
      <c r="K5600">
        <v>0</v>
      </c>
      <c r="L5600" s="13">
        <f>VLOOKUP(C5600,'渗透率、续签率'!B:C,2,0)</f>
        <v>0.13900000000000001</v>
      </c>
      <c r="M5600" s="6">
        <v>0</v>
      </c>
      <c r="N5600">
        <v>6</v>
      </c>
      <c r="O5600">
        <v>0</v>
      </c>
      <c r="P5600" s="6">
        <v>0</v>
      </c>
      <c r="Q5600" s="13">
        <v>0</v>
      </c>
      <c r="R5600" s="13">
        <v>0</v>
      </c>
      <c r="S5600" s="31">
        <v>44</v>
      </c>
      <c r="T5600" s="6">
        <f>VLOOKUP(E5600,'参数设置&amp;汇总'!S:U,3,0)</f>
        <v>0.02</v>
      </c>
      <c r="U5600" s="78">
        <f t="shared" si="435"/>
        <v>0.12</v>
      </c>
      <c r="V5600" s="13">
        <v>0.85000000000000009</v>
      </c>
      <c r="W5600" s="78">
        <f t="shared" si="437"/>
        <v>0.14117647058823526</v>
      </c>
      <c r="X5600" s="1">
        <f>VLOOKUP(E5600,'渗透率、续签率'!AG:AJ,4,0)</f>
        <v>2883.5</v>
      </c>
      <c r="Y5600" s="1">
        <f t="shared" si="438"/>
        <v>407.0823529411764</v>
      </c>
      <c r="Z5600">
        <v>0</v>
      </c>
      <c r="AA5600" s="89">
        <f t="shared" si="439"/>
        <v>17301</v>
      </c>
      <c r="AH5600" s="37"/>
      <c r="AI5600" s="37"/>
      <c r="AK5600" s="37"/>
    </row>
    <row r="5601" spans="1:37" hidden="1">
      <c r="A5601" t="s">
        <v>64</v>
      </c>
      <c r="B5601" t="s">
        <v>2</v>
      </c>
      <c r="C5601" t="s">
        <v>15</v>
      </c>
      <c r="D5601" t="s">
        <v>116</v>
      </c>
      <c r="E5601" t="s">
        <v>533</v>
      </c>
      <c r="F5601" t="str">
        <f t="shared" si="436"/>
        <v>佳木斯市音乐培训</v>
      </c>
      <c r="G5601" t="s">
        <v>118</v>
      </c>
      <c r="H5601" t="s">
        <v>157</v>
      </c>
      <c r="I5601" t="s">
        <v>70</v>
      </c>
      <c r="J5601">
        <v>64</v>
      </c>
      <c r="K5601">
        <v>0</v>
      </c>
      <c r="L5601" s="13">
        <f>VLOOKUP(C5601,'渗透率、续签率'!B:C,2,0)</f>
        <v>0.13900000000000001</v>
      </c>
      <c r="M5601" s="6">
        <v>0</v>
      </c>
      <c r="N5601">
        <v>16</v>
      </c>
      <c r="O5601">
        <v>0</v>
      </c>
      <c r="P5601" s="6">
        <v>0</v>
      </c>
      <c r="Q5601" s="13">
        <v>0</v>
      </c>
      <c r="R5601" s="13">
        <v>0</v>
      </c>
      <c r="S5601" s="31">
        <v>97</v>
      </c>
      <c r="T5601" s="6">
        <f>VLOOKUP(E5601,'参数设置&amp;汇总'!S:U,3,0)</f>
        <v>0.02</v>
      </c>
      <c r="U5601" s="78">
        <f t="shared" si="435"/>
        <v>0.32</v>
      </c>
      <c r="V5601" s="13">
        <v>0.85000000000000009</v>
      </c>
      <c r="W5601" s="78">
        <f t="shared" si="437"/>
        <v>0.37647058823529411</v>
      </c>
      <c r="X5601" s="1">
        <f>VLOOKUP(E5601,'渗透率、续签率'!AG:AJ,4,0)</f>
        <v>2883.5</v>
      </c>
      <c r="Y5601" s="1">
        <f t="shared" si="438"/>
        <v>1085.5529411764705</v>
      </c>
      <c r="Z5601">
        <v>0</v>
      </c>
      <c r="AA5601" s="89">
        <f t="shared" si="439"/>
        <v>46136</v>
      </c>
      <c r="AH5601" s="37"/>
      <c r="AI5601" s="37"/>
      <c r="AK5601" s="37"/>
    </row>
    <row r="5602" spans="1:37" hidden="1">
      <c r="A5602" t="s">
        <v>64</v>
      </c>
      <c r="B5602" t="s">
        <v>2</v>
      </c>
      <c r="C5602" t="s">
        <v>15</v>
      </c>
      <c r="D5602" t="s">
        <v>116</v>
      </c>
      <c r="E5602" t="s">
        <v>533</v>
      </c>
      <c r="F5602" t="str">
        <f t="shared" si="436"/>
        <v>保亭黎族苗族自治县音乐培训</v>
      </c>
      <c r="G5602" t="s">
        <v>120</v>
      </c>
      <c r="H5602" t="s">
        <v>158</v>
      </c>
      <c r="I5602" t="s">
        <v>68</v>
      </c>
      <c r="J5602">
        <v>1</v>
      </c>
      <c r="K5602">
        <v>0</v>
      </c>
      <c r="L5602" s="13">
        <f>VLOOKUP(C5602,'渗透率、续签率'!B:C,2,0)</f>
        <v>0.13900000000000001</v>
      </c>
      <c r="M5602" s="6">
        <v>0</v>
      </c>
      <c r="N5602">
        <v>0</v>
      </c>
      <c r="O5602">
        <v>0</v>
      </c>
      <c r="P5602" s="6">
        <v>0</v>
      </c>
      <c r="Q5602" s="13">
        <v>0</v>
      </c>
      <c r="R5602" s="13">
        <v>0</v>
      </c>
      <c r="S5602" s="31">
        <v>0</v>
      </c>
      <c r="T5602" s="6">
        <f>VLOOKUP(E5602,'参数设置&amp;汇总'!S:U,3,0)</f>
        <v>0.02</v>
      </c>
      <c r="U5602" s="78">
        <f t="shared" si="435"/>
        <v>0</v>
      </c>
      <c r="V5602" s="13">
        <v>0.85000000000000009</v>
      </c>
      <c r="W5602" s="78">
        <f t="shared" si="437"/>
        <v>0</v>
      </c>
      <c r="X5602" s="1">
        <f>VLOOKUP(E5602,'渗透率、续签率'!AG:AJ,4,0)</f>
        <v>2883.5</v>
      </c>
      <c r="Y5602" s="1">
        <f t="shared" si="438"/>
        <v>0</v>
      </c>
      <c r="Z5602">
        <v>0</v>
      </c>
      <c r="AA5602" s="89">
        <f t="shared" si="439"/>
        <v>0</v>
      </c>
      <c r="AH5602" s="37"/>
      <c r="AI5602" s="37"/>
    </row>
    <row r="5603" spans="1:37" hidden="1">
      <c r="A5603" t="s">
        <v>64</v>
      </c>
      <c r="B5603" t="s">
        <v>2</v>
      </c>
      <c r="C5603" t="s">
        <v>15</v>
      </c>
      <c r="D5603" t="s">
        <v>116</v>
      </c>
      <c r="E5603" t="s">
        <v>533</v>
      </c>
      <c r="F5603" t="str">
        <f t="shared" si="436"/>
        <v>保定市音乐培训</v>
      </c>
      <c r="G5603" t="s">
        <v>159</v>
      </c>
      <c r="H5603" t="s">
        <v>160</v>
      </c>
      <c r="I5603" t="s">
        <v>70</v>
      </c>
      <c r="J5603">
        <v>182</v>
      </c>
      <c r="K5603">
        <v>0</v>
      </c>
      <c r="L5603" s="13">
        <f>VLOOKUP(C5603,'渗透率、续签率'!B:C,2,0)</f>
        <v>0.13900000000000001</v>
      </c>
      <c r="M5603" s="6">
        <v>0</v>
      </c>
      <c r="N5603">
        <v>60</v>
      </c>
      <c r="O5603">
        <v>0</v>
      </c>
      <c r="P5603" s="6">
        <v>0</v>
      </c>
      <c r="Q5603" s="13">
        <v>7.3999999999999996E-2</v>
      </c>
      <c r="R5603" s="13">
        <v>0</v>
      </c>
      <c r="S5603" s="31">
        <v>357</v>
      </c>
      <c r="T5603" s="6">
        <f>VLOOKUP(E5603,'参数设置&amp;汇总'!S:U,3,0)</f>
        <v>0.02</v>
      </c>
      <c r="U5603" s="78">
        <f t="shared" si="435"/>
        <v>1.2</v>
      </c>
      <c r="V5603" s="13">
        <v>0.85000000000000009</v>
      </c>
      <c r="W5603" s="78">
        <f t="shared" si="437"/>
        <v>1.4117647058823528</v>
      </c>
      <c r="X5603" s="1">
        <f>VLOOKUP(E5603,'渗透率、续签率'!AG:AJ,4,0)</f>
        <v>2883.5</v>
      </c>
      <c r="Y5603" s="1">
        <f t="shared" si="438"/>
        <v>4070.8235294117644</v>
      </c>
      <c r="Z5603">
        <v>10</v>
      </c>
      <c r="AA5603" s="89">
        <f t="shared" si="439"/>
        <v>173010</v>
      </c>
    </row>
    <row r="5604" spans="1:37" hidden="1">
      <c r="A5604" t="s">
        <v>64</v>
      </c>
      <c r="B5604" t="s">
        <v>2</v>
      </c>
      <c r="C5604" t="s">
        <v>15</v>
      </c>
      <c r="D5604" t="s">
        <v>116</v>
      </c>
      <c r="E5604" t="s">
        <v>533</v>
      </c>
      <c r="F5604" t="str">
        <f t="shared" si="436"/>
        <v>保山市音乐培训</v>
      </c>
      <c r="G5604" t="s">
        <v>99</v>
      </c>
      <c r="H5604" t="s">
        <v>161</v>
      </c>
      <c r="I5604" t="s">
        <v>68</v>
      </c>
      <c r="J5604">
        <v>26</v>
      </c>
      <c r="K5604">
        <v>0</v>
      </c>
      <c r="L5604" s="13">
        <f>VLOOKUP(C5604,'渗透率、续签率'!B:C,2,0)</f>
        <v>0.13900000000000001</v>
      </c>
      <c r="M5604" s="6">
        <v>0</v>
      </c>
      <c r="N5604">
        <v>2</v>
      </c>
      <c r="O5604">
        <v>0</v>
      </c>
      <c r="P5604" s="6">
        <v>0</v>
      </c>
      <c r="Q5604" s="13">
        <v>0</v>
      </c>
      <c r="R5604" s="13">
        <v>0</v>
      </c>
      <c r="S5604" s="31">
        <v>25</v>
      </c>
      <c r="T5604" s="6">
        <f>VLOOKUP(E5604,'参数设置&amp;汇总'!S:U,3,0)</f>
        <v>0.02</v>
      </c>
      <c r="U5604" s="78">
        <f t="shared" si="435"/>
        <v>0.04</v>
      </c>
      <c r="V5604" s="13">
        <v>0.85000000000000009</v>
      </c>
      <c r="W5604" s="78">
        <f t="shared" si="437"/>
        <v>4.7058823529411764E-2</v>
      </c>
      <c r="X5604" s="1">
        <f>VLOOKUP(E5604,'渗透率、续签率'!AG:AJ,4,0)</f>
        <v>2883.5</v>
      </c>
      <c r="Y5604" s="1">
        <f t="shared" si="438"/>
        <v>135.69411764705882</v>
      </c>
      <c r="Z5604">
        <v>0</v>
      </c>
      <c r="AA5604" s="89">
        <f t="shared" si="439"/>
        <v>5767</v>
      </c>
    </row>
    <row r="5605" spans="1:37" hidden="1">
      <c r="A5605" t="s">
        <v>64</v>
      </c>
      <c r="B5605" t="s">
        <v>2</v>
      </c>
      <c r="C5605" t="s">
        <v>15</v>
      </c>
      <c r="D5605" t="s">
        <v>116</v>
      </c>
      <c r="E5605" t="s">
        <v>533</v>
      </c>
      <c r="F5605" t="str">
        <f t="shared" si="436"/>
        <v>信阳市音乐培训</v>
      </c>
      <c r="G5605" t="s">
        <v>110</v>
      </c>
      <c r="H5605" t="s">
        <v>162</v>
      </c>
      <c r="I5605" t="s">
        <v>70</v>
      </c>
      <c r="J5605">
        <v>114</v>
      </c>
      <c r="K5605">
        <v>0</v>
      </c>
      <c r="L5605" s="13">
        <f>VLOOKUP(C5605,'渗透率、续签率'!B:C,2,0)</f>
        <v>0.13900000000000001</v>
      </c>
      <c r="M5605" s="6">
        <v>0</v>
      </c>
      <c r="N5605">
        <v>23</v>
      </c>
      <c r="O5605">
        <v>0</v>
      </c>
      <c r="P5605" s="6">
        <v>0</v>
      </c>
      <c r="Q5605" s="13">
        <v>0</v>
      </c>
      <c r="R5605" s="13">
        <v>0</v>
      </c>
      <c r="S5605" s="31">
        <v>123</v>
      </c>
      <c r="T5605" s="6">
        <f>VLOOKUP(E5605,'参数设置&amp;汇总'!S:U,3,0)</f>
        <v>0.02</v>
      </c>
      <c r="U5605" s="78">
        <f t="shared" si="435"/>
        <v>0.46</v>
      </c>
      <c r="V5605" s="13">
        <v>0.85000000000000009</v>
      </c>
      <c r="W5605" s="78">
        <f t="shared" si="437"/>
        <v>0.54117647058823526</v>
      </c>
      <c r="X5605" s="1">
        <f>VLOOKUP(E5605,'渗透率、续签率'!AG:AJ,4,0)</f>
        <v>2883.5</v>
      </c>
      <c r="Y5605" s="1">
        <f t="shared" si="438"/>
        <v>1560.4823529411763</v>
      </c>
      <c r="Z5605">
        <v>2</v>
      </c>
      <c r="AA5605" s="89">
        <f t="shared" si="439"/>
        <v>66320.5</v>
      </c>
    </row>
    <row r="5606" spans="1:37" hidden="1">
      <c r="A5606" t="s">
        <v>64</v>
      </c>
      <c r="B5606" t="s">
        <v>2</v>
      </c>
      <c r="C5606" t="s">
        <v>15</v>
      </c>
      <c r="D5606" t="s">
        <v>116</v>
      </c>
      <c r="E5606" t="s">
        <v>533</v>
      </c>
      <c r="F5606" t="str">
        <f t="shared" si="436"/>
        <v>儋州市音乐培训</v>
      </c>
      <c r="G5606" t="s">
        <v>120</v>
      </c>
      <c r="H5606" t="s">
        <v>163</v>
      </c>
      <c r="I5606" t="s">
        <v>68</v>
      </c>
      <c r="J5606">
        <v>12</v>
      </c>
      <c r="K5606">
        <v>0</v>
      </c>
      <c r="L5606" s="13">
        <f>VLOOKUP(C5606,'渗透率、续签率'!B:C,2,0)</f>
        <v>0.13900000000000001</v>
      </c>
      <c r="M5606" s="6">
        <v>0</v>
      </c>
      <c r="N5606">
        <v>1</v>
      </c>
      <c r="O5606">
        <v>0</v>
      </c>
      <c r="P5606" s="6">
        <v>0</v>
      </c>
      <c r="Q5606" s="13">
        <v>0</v>
      </c>
      <c r="R5606" s="13">
        <v>0</v>
      </c>
      <c r="S5606" s="31">
        <v>16</v>
      </c>
      <c r="T5606" s="6">
        <f>VLOOKUP(E5606,'参数设置&amp;汇总'!S:U,3,0)</f>
        <v>0.02</v>
      </c>
      <c r="U5606" s="78">
        <f t="shared" si="435"/>
        <v>0.02</v>
      </c>
      <c r="V5606" s="13">
        <v>0.85000000000000009</v>
      </c>
      <c r="W5606" s="78">
        <f t="shared" si="437"/>
        <v>2.3529411764705882E-2</v>
      </c>
      <c r="X5606" s="1">
        <f>VLOOKUP(E5606,'渗透率、续签率'!AG:AJ,4,0)</f>
        <v>2883.5</v>
      </c>
      <c r="Y5606" s="1">
        <f t="shared" si="438"/>
        <v>67.847058823529409</v>
      </c>
      <c r="Z5606">
        <v>2</v>
      </c>
      <c r="AA5606" s="89">
        <f t="shared" si="439"/>
        <v>2883.5</v>
      </c>
      <c r="AK5606" s="37"/>
    </row>
    <row r="5607" spans="1:37" hidden="1">
      <c r="A5607" t="s">
        <v>64</v>
      </c>
      <c r="B5607" t="s">
        <v>2</v>
      </c>
      <c r="C5607" t="s">
        <v>15</v>
      </c>
      <c r="D5607" t="s">
        <v>116</v>
      </c>
      <c r="E5607" t="s">
        <v>533</v>
      </c>
      <c r="F5607" t="str">
        <f t="shared" si="436"/>
        <v>克孜勒苏柯尔克孜自治州音乐培训</v>
      </c>
      <c r="G5607" t="s">
        <v>145</v>
      </c>
      <c r="H5607" t="s">
        <v>164</v>
      </c>
      <c r="I5607" t="s">
        <v>70</v>
      </c>
      <c r="J5607">
        <v>2</v>
      </c>
      <c r="K5607">
        <v>0</v>
      </c>
      <c r="L5607" s="13">
        <f>VLOOKUP(C5607,'渗透率、续签率'!B:C,2,0)</f>
        <v>0.13900000000000001</v>
      </c>
      <c r="M5607" s="6">
        <v>0</v>
      </c>
      <c r="N5607">
        <v>1</v>
      </c>
      <c r="O5607">
        <v>0</v>
      </c>
      <c r="P5607" s="6">
        <v>0</v>
      </c>
      <c r="Q5607" s="13">
        <v>0</v>
      </c>
      <c r="R5607" s="13">
        <v>0</v>
      </c>
      <c r="S5607" s="31">
        <v>4</v>
      </c>
      <c r="T5607" s="6">
        <f>VLOOKUP(E5607,'参数设置&amp;汇总'!S:U,3,0)</f>
        <v>0.02</v>
      </c>
      <c r="U5607" s="78">
        <f t="shared" si="435"/>
        <v>0.02</v>
      </c>
      <c r="V5607" s="13">
        <v>0.85000000000000009</v>
      </c>
      <c r="W5607" s="78">
        <f t="shared" si="437"/>
        <v>2.3529411764705882E-2</v>
      </c>
      <c r="X5607" s="1">
        <f>VLOOKUP(E5607,'渗透率、续签率'!AG:AJ,4,0)</f>
        <v>2883.5</v>
      </c>
      <c r="Y5607" s="1">
        <f t="shared" si="438"/>
        <v>67.847058823529409</v>
      </c>
      <c r="Z5607">
        <v>0</v>
      </c>
      <c r="AA5607" s="89">
        <f t="shared" si="439"/>
        <v>2883.5</v>
      </c>
      <c r="AH5607" s="37"/>
      <c r="AI5607" s="37"/>
    </row>
    <row r="5608" spans="1:37" hidden="1">
      <c r="A5608" t="s">
        <v>64</v>
      </c>
      <c r="B5608" t="s">
        <v>2</v>
      </c>
      <c r="C5608" t="s">
        <v>15</v>
      </c>
      <c r="D5608" t="s">
        <v>116</v>
      </c>
      <c r="E5608" t="s">
        <v>533</v>
      </c>
      <c r="F5608" t="str">
        <f t="shared" si="436"/>
        <v>克拉玛依市音乐培训</v>
      </c>
      <c r="G5608" t="s">
        <v>145</v>
      </c>
      <c r="H5608" t="s">
        <v>165</v>
      </c>
      <c r="I5608" t="s">
        <v>70</v>
      </c>
      <c r="J5608">
        <v>11</v>
      </c>
      <c r="K5608">
        <v>0</v>
      </c>
      <c r="L5608" s="13">
        <f>VLOOKUP(C5608,'渗透率、续签率'!B:C,2,0)</f>
        <v>0.13900000000000001</v>
      </c>
      <c r="M5608" s="6">
        <v>0</v>
      </c>
      <c r="N5608">
        <v>1</v>
      </c>
      <c r="O5608">
        <v>0</v>
      </c>
      <c r="P5608" s="6">
        <v>0</v>
      </c>
      <c r="Q5608" s="13">
        <v>0</v>
      </c>
      <c r="R5608" s="13">
        <v>0</v>
      </c>
      <c r="S5608" s="31">
        <v>11</v>
      </c>
      <c r="T5608" s="6">
        <f>VLOOKUP(E5608,'参数设置&amp;汇总'!S:U,3,0)</f>
        <v>0.02</v>
      </c>
      <c r="U5608" s="78">
        <f t="shared" si="435"/>
        <v>0.02</v>
      </c>
      <c r="V5608" s="13">
        <v>0.85000000000000009</v>
      </c>
      <c r="W5608" s="78">
        <f t="shared" si="437"/>
        <v>2.3529411764705882E-2</v>
      </c>
      <c r="X5608" s="1">
        <f>VLOOKUP(E5608,'渗透率、续签率'!AG:AJ,4,0)</f>
        <v>2883.5</v>
      </c>
      <c r="Y5608" s="1">
        <f t="shared" si="438"/>
        <v>67.847058823529409</v>
      </c>
      <c r="Z5608">
        <v>0</v>
      </c>
      <c r="AA5608" s="89">
        <f t="shared" si="439"/>
        <v>2883.5</v>
      </c>
    </row>
    <row r="5609" spans="1:37" hidden="1">
      <c r="A5609" t="s">
        <v>64</v>
      </c>
      <c r="B5609" t="s">
        <v>2</v>
      </c>
      <c r="C5609" t="s">
        <v>15</v>
      </c>
      <c r="D5609" t="s">
        <v>116</v>
      </c>
      <c r="E5609" t="s">
        <v>533</v>
      </c>
      <c r="F5609" t="str">
        <f t="shared" si="436"/>
        <v>六安市音乐培训</v>
      </c>
      <c r="G5609" t="s">
        <v>94</v>
      </c>
      <c r="H5609" t="s">
        <v>166</v>
      </c>
      <c r="I5609" t="s">
        <v>68</v>
      </c>
      <c r="J5609">
        <v>81</v>
      </c>
      <c r="K5609">
        <v>0</v>
      </c>
      <c r="L5609" s="13">
        <f>VLOOKUP(C5609,'渗透率、续签率'!B:C,2,0)</f>
        <v>0.13900000000000001</v>
      </c>
      <c r="M5609" s="6">
        <v>0</v>
      </c>
      <c r="N5609">
        <v>13</v>
      </c>
      <c r="O5609">
        <v>0</v>
      </c>
      <c r="P5609" s="6">
        <v>0</v>
      </c>
      <c r="Q5609" s="13">
        <v>0</v>
      </c>
      <c r="R5609" s="13">
        <v>0</v>
      </c>
      <c r="S5609" s="31">
        <v>68</v>
      </c>
      <c r="T5609" s="6">
        <f>VLOOKUP(E5609,'参数设置&amp;汇总'!S:U,3,0)</f>
        <v>0.02</v>
      </c>
      <c r="U5609" s="78">
        <f t="shared" si="435"/>
        <v>0.26</v>
      </c>
      <c r="V5609" s="13">
        <v>0.85000000000000009</v>
      </c>
      <c r="W5609" s="78">
        <f t="shared" si="437"/>
        <v>0.30588235294117644</v>
      </c>
      <c r="X5609" s="1">
        <f>VLOOKUP(E5609,'渗透率、续签率'!AG:AJ,4,0)</f>
        <v>2883.5</v>
      </c>
      <c r="Y5609" s="1">
        <f t="shared" si="438"/>
        <v>882.01176470588223</v>
      </c>
      <c r="Z5609">
        <v>0</v>
      </c>
      <c r="AA5609" s="89">
        <f t="shared" si="439"/>
        <v>37485.5</v>
      </c>
    </row>
    <row r="5610" spans="1:37" hidden="1">
      <c r="A5610" t="s">
        <v>64</v>
      </c>
      <c r="B5610" t="s">
        <v>2</v>
      </c>
      <c r="C5610" t="s">
        <v>15</v>
      </c>
      <c r="D5610" t="s">
        <v>116</v>
      </c>
      <c r="E5610" t="s">
        <v>533</v>
      </c>
      <c r="F5610" t="str">
        <f t="shared" si="436"/>
        <v>六盘水市音乐培训</v>
      </c>
      <c r="G5610" t="s">
        <v>167</v>
      </c>
      <c r="H5610" t="s">
        <v>168</v>
      </c>
      <c r="I5610" t="s">
        <v>70</v>
      </c>
      <c r="J5610">
        <v>41</v>
      </c>
      <c r="K5610">
        <v>0</v>
      </c>
      <c r="L5610" s="13">
        <f>VLOOKUP(C5610,'渗透率、续签率'!B:C,2,0)</f>
        <v>0.13900000000000001</v>
      </c>
      <c r="M5610" s="6">
        <v>0</v>
      </c>
      <c r="N5610">
        <v>7</v>
      </c>
      <c r="O5610">
        <v>0</v>
      </c>
      <c r="P5610" s="6">
        <v>0</v>
      </c>
      <c r="Q5610" s="13">
        <v>0</v>
      </c>
      <c r="R5610" s="13">
        <v>0</v>
      </c>
      <c r="S5610" s="31">
        <v>36</v>
      </c>
      <c r="T5610" s="6">
        <f>VLOOKUP(E5610,'参数设置&amp;汇总'!S:U,3,0)</f>
        <v>0.02</v>
      </c>
      <c r="U5610" s="78">
        <f t="shared" si="435"/>
        <v>0.14000000000000001</v>
      </c>
      <c r="V5610" s="13">
        <v>0.85000000000000009</v>
      </c>
      <c r="W5610" s="78">
        <f t="shared" si="437"/>
        <v>0.16470588235294117</v>
      </c>
      <c r="X5610" s="1">
        <f>VLOOKUP(E5610,'渗透率、续签率'!AG:AJ,4,0)</f>
        <v>2883.5</v>
      </c>
      <c r="Y5610" s="1">
        <f t="shared" si="438"/>
        <v>474.92941176470589</v>
      </c>
      <c r="Z5610">
        <v>0</v>
      </c>
      <c r="AA5610" s="89">
        <f t="shared" si="439"/>
        <v>20184.5</v>
      </c>
    </row>
    <row r="5611" spans="1:37" hidden="1">
      <c r="A5611" t="s">
        <v>64</v>
      </c>
      <c r="B5611" t="s">
        <v>2</v>
      </c>
      <c r="C5611" t="s">
        <v>15</v>
      </c>
      <c r="D5611" t="s">
        <v>116</v>
      </c>
      <c r="E5611" t="s">
        <v>533</v>
      </c>
      <c r="F5611" t="str">
        <f t="shared" si="436"/>
        <v>兰州市音乐培训</v>
      </c>
      <c r="G5611" t="s">
        <v>132</v>
      </c>
      <c r="H5611" t="s">
        <v>169</v>
      </c>
      <c r="I5611" t="s">
        <v>70</v>
      </c>
      <c r="J5611">
        <v>112</v>
      </c>
      <c r="K5611">
        <v>2</v>
      </c>
      <c r="L5611" s="13">
        <f>VLOOKUP(C5611,'渗透率、续签率'!B:C,2,0)</f>
        <v>0.13900000000000001</v>
      </c>
      <c r="M5611" s="6">
        <v>0.02</v>
      </c>
      <c r="N5611">
        <v>46</v>
      </c>
      <c r="O5611">
        <v>2</v>
      </c>
      <c r="P5611" s="6">
        <v>0.04</v>
      </c>
      <c r="Q5611" s="13">
        <v>0.114</v>
      </c>
      <c r="R5611" s="13">
        <v>0</v>
      </c>
      <c r="S5611" s="31">
        <v>241</v>
      </c>
      <c r="T5611" s="6">
        <f>VLOOKUP(E5611,'参数设置&amp;汇总'!S:U,3,0)</f>
        <v>0.02</v>
      </c>
      <c r="U5611" s="78">
        <f t="shared" si="435"/>
        <v>2</v>
      </c>
      <c r="V5611" s="13">
        <v>0.85000000000000009</v>
      </c>
      <c r="W5611" s="78">
        <f t="shared" si="437"/>
        <v>2.025882352941176</v>
      </c>
      <c r="X5611" s="1">
        <f>VLOOKUP(E5611,'渗透率、续签率'!AG:AJ,4,0)</f>
        <v>2883.5</v>
      </c>
      <c r="Y5611" s="1">
        <f t="shared" si="438"/>
        <v>5841.6317647058813</v>
      </c>
      <c r="Z5611">
        <v>8</v>
      </c>
      <c r="AA5611" s="89">
        <f t="shared" si="439"/>
        <v>132641</v>
      </c>
    </row>
    <row r="5612" spans="1:37" hidden="1">
      <c r="A5612" t="s">
        <v>64</v>
      </c>
      <c r="B5612" t="s">
        <v>2</v>
      </c>
      <c r="C5612" t="s">
        <v>15</v>
      </c>
      <c r="D5612" t="s">
        <v>116</v>
      </c>
      <c r="E5612" t="s">
        <v>533</v>
      </c>
      <c r="F5612" t="str">
        <f t="shared" si="436"/>
        <v>兴安盟音乐培训</v>
      </c>
      <c r="G5612" t="s">
        <v>142</v>
      </c>
      <c r="H5612" t="s">
        <v>170</v>
      </c>
      <c r="I5612" t="s">
        <v>70</v>
      </c>
      <c r="J5612">
        <v>31</v>
      </c>
      <c r="K5612">
        <v>0</v>
      </c>
      <c r="L5612" s="13">
        <f>VLOOKUP(C5612,'渗透率、续签率'!B:C,2,0)</f>
        <v>0.13900000000000001</v>
      </c>
      <c r="M5612" s="6">
        <v>0</v>
      </c>
      <c r="N5612">
        <v>4</v>
      </c>
      <c r="O5612">
        <v>0</v>
      </c>
      <c r="P5612" s="6">
        <v>0</v>
      </c>
      <c r="Q5612" s="13">
        <v>0</v>
      </c>
      <c r="R5612" s="13">
        <v>0</v>
      </c>
      <c r="S5612" s="31">
        <v>27</v>
      </c>
      <c r="T5612" s="6">
        <f>VLOOKUP(E5612,'参数设置&amp;汇总'!S:U,3,0)</f>
        <v>0.02</v>
      </c>
      <c r="U5612" s="78">
        <f t="shared" si="435"/>
        <v>0.08</v>
      </c>
      <c r="V5612" s="13">
        <v>0.85000000000000009</v>
      </c>
      <c r="W5612" s="78">
        <f t="shared" si="437"/>
        <v>9.4117647058823528E-2</v>
      </c>
      <c r="X5612" s="1">
        <f>VLOOKUP(E5612,'渗透率、续签率'!AG:AJ,4,0)</f>
        <v>2883.5</v>
      </c>
      <c r="Y5612" s="1">
        <f t="shared" si="438"/>
        <v>271.38823529411764</v>
      </c>
      <c r="Z5612">
        <v>0</v>
      </c>
      <c r="AA5612" s="89">
        <f t="shared" si="439"/>
        <v>11534</v>
      </c>
    </row>
    <row r="5613" spans="1:37" hidden="1">
      <c r="A5613" t="s">
        <v>64</v>
      </c>
      <c r="B5613" t="s">
        <v>2</v>
      </c>
      <c r="C5613" t="s">
        <v>15</v>
      </c>
      <c r="D5613" t="s">
        <v>116</v>
      </c>
      <c r="E5613" t="s">
        <v>533</v>
      </c>
      <c r="F5613" t="str">
        <f t="shared" si="436"/>
        <v>内江市音乐培训</v>
      </c>
      <c r="G5613" t="s">
        <v>77</v>
      </c>
      <c r="H5613" t="s">
        <v>171</v>
      </c>
      <c r="I5613" t="s">
        <v>70</v>
      </c>
      <c r="J5613">
        <v>11</v>
      </c>
      <c r="K5613">
        <v>0</v>
      </c>
      <c r="L5613" s="13">
        <f>VLOOKUP(C5613,'渗透率、续签率'!B:C,2,0)</f>
        <v>0.13900000000000001</v>
      </c>
      <c r="M5613" s="6">
        <v>0</v>
      </c>
      <c r="N5613">
        <v>2</v>
      </c>
      <c r="O5613">
        <v>0</v>
      </c>
      <c r="P5613" s="6">
        <v>0</v>
      </c>
      <c r="Q5613" s="13">
        <v>0</v>
      </c>
      <c r="R5613" s="13">
        <v>0</v>
      </c>
      <c r="S5613" s="31">
        <v>11</v>
      </c>
      <c r="T5613" s="6">
        <f>VLOOKUP(E5613,'参数设置&amp;汇总'!S:U,3,0)</f>
        <v>0.02</v>
      </c>
      <c r="U5613" s="78">
        <f t="shared" si="435"/>
        <v>0.04</v>
      </c>
      <c r="V5613" s="13">
        <v>0.85000000000000009</v>
      </c>
      <c r="W5613" s="78">
        <f t="shared" si="437"/>
        <v>4.7058823529411764E-2</v>
      </c>
      <c r="X5613" s="1">
        <f>VLOOKUP(E5613,'渗透率、续签率'!AG:AJ,4,0)</f>
        <v>2883.5</v>
      </c>
      <c r="Y5613" s="1">
        <f t="shared" si="438"/>
        <v>135.69411764705882</v>
      </c>
      <c r="Z5613">
        <v>0</v>
      </c>
      <c r="AA5613" s="89">
        <f t="shared" si="439"/>
        <v>5767</v>
      </c>
      <c r="AK5613" s="37"/>
    </row>
    <row r="5614" spans="1:37" hidden="1">
      <c r="A5614" t="s">
        <v>64</v>
      </c>
      <c r="B5614" t="s">
        <v>2</v>
      </c>
      <c r="C5614" t="s">
        <v>15</v>
      </c>
      <c r="D5614" t="s">
        <v>116</v>
      </c>
      <c r="E5614" t="s">
        <v>533</v>
      </c>
      <c r="F5614" t="str">
        <f t="shared" si="436"/>
        <v>凉山彝族自治州音乐培训</v>
      </c>
      <c r="G5614" t="s">
        <v>77</v>
      </c>
      <c r="H5614" t="s">
        <v>172</v>
      </c>
      <c r="I5614" t="s">
        <v>70</v>
      </c>
      <c r="J5614">
        <v>22</v>
      </c>
      <c r="K5614">
        <v>0</v>
      </c>
      <c r="L5614" s="13">
        <f>VLOOKUP(C5614,'渗透率、续签率'!B:C,2,0)</f>
        <v>0.13900000000000001</v>
      </c>
      <c r="M5614" s="6">
        <v>0</v>
      </c>
      <c r="N5614">
        <v>2</v>
      </c>
      <c r="O5614">
        <v>0</v>
      </c>
      <c r="P5614" s="6">
        <v>0</v>
      </c>
      <c r="Q5614" s="13">
        <v>0</v>
      </c>
      <c r="R5614" s="13">
        <v>0</v>
      </c>
      <c r="S5614" s="31">
        <v>33</v>
      </c>
      <c r="T5614" s="6">
        <f>VLOOKUP(E5614,'参数设置&amp;汇总'!S:U,3,0)</f>
        <v>0.02</v>
      </c>
      <c r="U5614" s="78">
        <f t="shared" si="435"/>
        <v>0.04</v>
      </c>
      <c r="V5614" s="13">
        <v>0.85000000000000009</v>
      </c>
      <c r="W5614" s="78">
        <f t="shared" si="437"/>
        <v>4.7058823529411764E-2</v>
      </c>
      <c r="X5614" s="1">
        <f>VLOOKUP(E5614,'渗透率、续签率'!AG:AJ,4,0)</f>
        <v>2883.5</v>
      </c>
      <c r="Y5614" s="1">
        <f t="shared" si="438"/>
        <v>135.69411764705882</v>
      </c>
      <c r="Z5614">
        <v>0</v>
      </c>
      <c r="AA5614" s="89">
        <f t="shared" si="439"/>
        <v>5767</v>
      </c>
      <c r="AH5614" s="37"/>
      <c r="AI5614" s="37"/>
      <c r="AK5614" s="37"/>
    </row>
    <row r="5615" spans="1:37" hidden="1">
      <c r="A5615" t="s">
        <v>64</v>
      </c>
      <c r="B5615" t="s">
        <v>2</v>
      </c>
      <c r="C5615" t="s">
        <v>15</v>
      </c>
      <c r="D5615" t="s">
        <v>116</v>
      </c>
      <c r="E5615" t="s">
        <v>533</v>
      </c>
      <c r="F5615" t="str">
        <f t="shared" si="436"/>
        <v>包头市音乐培训</v>
      </c>
      <c r="G5615" t="s">
        <v>142</v>
      </c>
      <c r="H5615" t="s">
        <v>173</v>
      </c>
      <c r="I5615" t="s">
        <v>70</v>
      </c>
      <c r="J5615">
        <v>115</v>
      </c>
      <c r="K5615">
        <v>0</v>
      </c>
      <c r="L5615" s="13">
        <f>VLOOKUP(C5615,'渗透率、续签率'!B:C,2,0)</f>
        <v>0.13900000000000001</v>
      </c>
      <c r="M5615" s="6">
        <v>0</v>
      </c>
      <c r="N5615">
        <v>19</v>
      </c>
      <c r="O5615">
        <v>0</v>
      </c>
      <c r="P5615" s="6">
        <v>0</v>
      </c>
      <c r="Q5615" s="13">
        <v>7.0999999999999994E-2</v>
      </c>
      <c r="R5615" s="13">
        <v>0</v>
      </c>
      <c r="S5615" s="31">
        <v>141</v>
      </c>
      <c r="T5615" s="6">
        <f>VLOOKUP(E5615,'参数设置&amp;汇总'!S:U,3,0)</f>
        <v>0.02</v>
      </c>
      <c r="U5615" s="78">
        <f t="shared" si="435"/>
        <v>0.38</v>
      </c>
      <c r="V5615" s="13">
        <v>0.85000000000000009</v>
      </c>
      <c r="W5615" s="78">
        <f t="shared" si="437"/>
        <v>0.44705882352941173</v>
      </c>
      <c r="X5615" s="1">
        <f>VLOOKUP(E5615,'渗透率、续签率'!AG:AJ,4,0)</f>
        <v>2883.5</v>
      </c>
      <c r="Y5615" s="1">
        <f t="shared" si="438"/>
        <v>1289.0941176470587</v>
      </c>
      <c r="Z5615">
        <v>3</v>
      </c>
      <c r="AA5615" s="89">
        <f t="shared" si="439"/>
        <v>54786.5</v>
      </c>
      <c r="AH5615" s="37"/>
      <c r="AI5615" s="37"/>
      <c r="AK5615" s="37"/>
    </row>
    <row r="5616" spans="1:37" hidden="1">
      <c r="A5616" t="s">
        <v>64</v>
      </c>
      <c r="B5616" t="s">
        <v>2</v>
      </c>
      <c r="C5616" t="s">
        <v>15</v>
      </c>
      <c r="D5616" t="s">
        <v>116</v>
      </c>
      <c r="E5616" t="s">
        <v>533</v>
      </c>
      <c r="F5616" t="str">
        <f t="shared" si="436"/>
        <v>北屯市音乐培训</v>
      </c>
      <c r="G5616" t="s">
        <v>145</v>
      </c>
      <c r="H5616" t="s">
        <v>174</v>
      </c>
      <c r="I5616" t="s">
        <v>70</v>
      </c>
      <c r="J5616">
        <v>0</v>
      </c>
      <c r="K5616">
        <v>0</v>
      </c>
      <c r="L5616" s="13">
        <f>VLOOKUP(C5616,'渗透率、续签率'!B:C,2,0)</f>
        <v>0.13900000000000001</v>
      </c>
      <c r="M5616" s="6">
        <v>0</v>
      </c>
      <c r="N5616">
        <v>0</v>
      </c>
      <c r="O5616">
        <v>0</v>
      </c>
      <c r="P5616" s="6">
        <v>0</v>
      </c>
      <c r="Q5616" s="13">
        <v>0</v>
      </c>
      <c r="R5616" s="13">
        <v>0</v>
      </c>
      <c r="S5616" s="31">
        <v>0</v>
      </c>
      <c r="T5616" s="6">
        <f>VLOOKUP(E5616,'参数设置&amp;汇总'!S:U,3,0)</f>
        <v>0.02</v>
      </c>
      <c r="U5616" s="78">
        <f t="shared" si="435"/>
        <v>0</v>
      </c>
      <c r="V5616" s="13">
        <v>0.85000000000000009</v>
      </c>
      <c r="W5616" s="78">
        <f t="shared" si="437"/>
        <v>0</v>
      </c>
      <c r="X5616" s="1">
        <f>VLOOKUP(E5616,'渗透率、续签率'!AG:AJ,4,0)</f>
        <v>2883.5</v>
      </c>
      <c r="Y5616" s="1">
        <f t="shared" si="438"/>
        <v>0</v>
      </c>
      <c r="Z5616">
        <v>0</v>
      </c>
      <c r="AA5616" s="89">
        <f t="shared" si="439"/>
        <v>0</v>
      </c>
      <c r="AH5616" s="37"/>
      <c r="AI5616" s="37"/>
    </row>
    <row r="5617" spans="1:37" hidden="1">
      <c r="A5617" t="s">
        <v>64</v>
      </c>
      <c r="B5617" t="s">
        <v>2</v>
      </c>
      <c r="C5617" t="s">
        <v>15</v>
      </c>
      <c r="D5617" t="s">
        <v>116</v>
      </c>
      <c r="E5617" t="s">
        <v>533</v>
      </c>
      <c r="F5617" t="str">
        <f t="shared" si="436"/>
        <v>北海市音乐培训</v>
      </c>
      <c r="G5617" t="s">
        <v>88</v>
      </c>
      <c r="H5617" t="s">
        <v>175</v>
      </c>
      <c r="I5617" t="s">
        <v>68</v>
      </c>
      <c r="J5617">
        <v>62</v>
      </c>
      <c r="K5617">
        <v>0</v>
      </c>
      <c r="L5617" s="13">
        <f>VLOOKUP(C5617,'渗透率、续签率'!B:C,2,0)</f>
        <v>0.13900000000000001</v>
      </c>
      <c r="M5617" s="6">
        <v>0</v>
      </c>
      <c r="N5617">
        <v>15</v>
      </c>
      <c r="O5617">
        <v>0</v>
      </c>
      <c r="P5617" s="6">
        <v>0</v>
      </c>
      <c r="Q5617" s="13">
        <v>0</v>
      </c>
      <c r="R5617" s="13">
        <v>0</v>
      </c>
      <c r="S5617" s="31">
        <v>87</v>
      </c>
      <c r="T5617" s="6">
        <f>VLOOKUP(E5617,'参数设置&amp;汇总'!S:U,3,0)</f>
        <v>0.02</v>
      </c>
      <c r="U5617" s="78">
        <f t="shared" si="435"/>
        <v>0.3</v>
      </c>
      <c r="V5617" s="13">
        <v>0.85000000000000009</v>
      </c>
      <c r="W5617" s="78">
        <f t="shared" si="437"/>
        <v>0.3529411764705882</v>
      </c>
      <c r="X5617" s="1">
        <f>VLOOKUP(E5617,'渗透率、续签率'!AG:AJ,4,0)</f>
        <v>2883.5</v>
      </c>
      <c r="Y5617" s="1">
        <f t="shared" si="438"/>
        <v>1017.7058823529411</v>
      </c>
      <c r="Z5617">
        <v>6</v>
      </c>
      <c r="AA5617" s="89">
        <f t="shared" si="439"/>
        <v>43252.5</v>
      </c>
      <c r="AK5617" s="37"/>
    </row>
    <row r="5618" spans="1:37" hidden="1">
      <c r="A5618" t="s">
        <v>64</v>
      </c>
      <c r="B5618" t="s">
        <v>2</v>
      </c>
      <c r="C5618" t="s">
        <v>15</v>
      </c>
      <c r="D5618" t="s">
        <v>116</v>
      </c>
      <c r="E5618" t="s">
        <v>533</v>
      </c>
      <c r="F5618" t="str">
        <f t="shared" si="436"/>
        <v>十堰市音乐培训</v>
      </c>
      <c r="G5618" t="s">
        <v>81</v>
      </c>
      <c r="H5618" t="s">
        <v>176</v>
      </c>
      <c r="I5618" t="s">
        <v>68</v>
      </c>
      <c r="J5618">
        <v>58</v>
      </c>
      <c r="K5618">
        <v>0</v>
      </c>
      <c r="L5618" s="13">
        <f>VLOOKUP(C5618,'渗透率、续签率'!B:C,2,0)</f>
        <v>0.13900000000000001</v>
      </c>
      <c r="M5618" s="6">
        <v>0</v>
      </c>
      <c r="N5618">
        <v>7</v>
      </c>
      <c r="O5618">
        <v>0</v>
      </c>
      <c r="P5618" s="6">
        <v>0</v>
      </c>
      <c r="Q5618" s="13">
        <v>0</v>
      </c>
      <c r="R5618" s="13">
        <v>0</v>
      </c>
      <c r="S5618" s="31">
        <v>60</v>
      </c>
      <c r="T5618" s="6">
        <f>VLOOKUP(E5618,'参数设置&amp;汇总'!S:U,3,0)</f>
        <v>0.02</v>
      </c>
      <c r="U5618" s="78">
        <f t="shared" si="435"/>
        <v>0.14000000000000001</v>
      </c>
      <c r="V5618" s="13">
        <v>0.85000000000000009</v>
      </c>
      <c r="W5618" s="78">
        <f t="shared" si="437"/>
        <v>0.16470588235294117</v>
      </c>
      <c r="X5618" s="1">
        <f>VLOOKUP(E5618,'渗透率、续签率'!AG:AJ,4,0)</f>
        <v>2883.5</v>
      </c>
      <c r="Y5618" s="1">
        <f t="shared" si="438"/>
        <v>474.92941176470589</v>
      </c>
      <c r="Z5618">
        <v>0</v>
      </c>
      <c r="AA5618" s="89">
        <f t="shared" si="439"/>
        <v>20184.5</v>
      </c>
      <c r="AH5618" s="37"/>
      <c r="AI5618" s="37"/>
      <c r="AK5618" s="37"/>
    </row>
    <row r="5619" spans="1:37" hidden="1">
      <c r="A5619" t="s">
        <v>64</v>
      </c>
      <c r="B5619" t="s">
        <v>2</v>
      </c>
      <c r="C5619" t="s">
        <v>15</v>
      </c>
      <c r="D5619" t="s">
        <v>116</v>
      </c>
      <c r="E5619" t="s">
        <v>533</v>
      </c>
      <c r="F5619" t="str">
        <f t="shared" si="436"/>
        <v>南充市音乐培训</v>
      </c>
      <c r="G5619" t="s">
        <v>77</v>
      </c>
      <c r="H5619" t="s">
        <v>177</v>
      </c>
      <c r="I5619" t="s">
        <v>70</v>
      </c>
      <c r="J5619">
        <v>53</v>
      </c>
      <c r="K5619">
        <v>0</v>
      </c>
      <c r="L5619" s="13">
        <f>VLOOKUP(C5619,'渗透率、续签率'!B:C,2,0)</f>
        <v>0.13900000000000001</v>
      </c>
      <c r="M5619" s="6">
        <v>0</v>
      </c>
      <c r="N5619">
        <v>9</v>
      </c>
      <c r="O5619">
        <v>0</v>
      </c>
      <c r="P5619" s="6">
        <v>0</v>
      </c>
      <c r="Q5619" s="13">
        <v>0</v>
      </c>
      <c r="R5619" s="13">
        <v>0</v>
      </c>
      <c r="S5619" s="31">
        <v>58</v>
      </c>
      <c r="T5619" s="6">
        <f>VLOOKUP(E5619,'参数设置&amp;汇总'!S:U,3,0)</f>
        <v>0.02</v>
      </c>
      <c r="U5619" s="78">
        <f t="shared" si="435"/>
        <v>0.18</v>
      </c>
      <c r="V5619" s="13">
        <v>0.85000000000000009</v>
      </c>
      <c r="W5619" s="78">
        <f t="shared" si="437"/>
        <v>0.21176470588235291</v>
      </c>
      <c r="X5619" s="1">
        <f>VLOOKUP(E5619,'渗透率、续签率'!AG:AJ,4,0)</f>
        <v>2883.5</v>
      </c>
      <c r="Y5619" s="1">
        <f t="shared" si="438"/>
        <v>610.62352941176459</v>
      </c>
      <c r="Z5619">
        <v>0</v>
      </c>
      <c r="AA5619" s="89">
        <f t="shared" si="439"/>
        <v>25951.5</v>
      </c>
      <c r="AH5619" s="37"/>
      <c r="AI5619" s="37"/>
    </row>
    <row r="5620" spans="1:37" hidden="1">
      <c r="A5620" t="s">
        <v>64</v>
      </c>
      <c r="B5620" t="s">
        <v>2</v>
      </c>
      <c r="C5620" t="s">
        <v>15</v>
      </c>
      <c r="D5620" t="s">
        <v>116</v>
      </c>
      <c r="E5620" t="s">
        <v>533</v>
      </c>
      <c r="F5620" t="str">
        <f t="shared" si="436"/>
        <v>南平市音乐培训</v>
      </c>
      <c r="G5620" t="s">
        <v>92</v>
      </c>
      <c r="H5620" t="s">
        <v>178</v>
      </c>
      <c r="I5620" t="s">
        <v>68</v>
      </c>
      <c r="J5620">
        <v>73</v>
      </c>
      <c r="K5620">
        <v>0</v>
      </c>
      <c r="L5620" s="13">
        <f>VLOOKUP(C5620,'渗透率、续签率'!B:C,2,0)</f>
        <v>0.13900000000000001</v>
      </c>
      <c r="M5620" s="6">
        <v>0</v>
      </c>
      <c r="N5620">
        <v>2</v>
      </c>
      <c r="O5620">
        <v>0</v>
      </c>
      <c r="P5620" s="6">
        <v>0</v>
      </c>
      <c r="Q5620" s="13">
        <v>0</v>
      </c>
      <c r="R5620" s="13">
        <v>0</v>
      </c>
      <c r="S5620" s="31">
        <v>43</v>
      </c>
      <c r="T5620" s="6">
        <f>VLOOKUP(E5620,'参数设置&amp;汇总'!S:U,3,0)</f>
        <v>0.02</v>
      </c>
      <c r="U5620" s="78">
        <f t="shared" si="435"/>
        <v>0.04</v>
      </c>
      <c r="V5620" s="13">
        <v>0.85000000000000009</v>
      </c>
      <c r="W5620" s="78">
        <f t="shared" si="437"/>
        <v>4.7058823529411764E-2</v>
      </c>
      <c r="X5620" s="1">
        <f>VLOOKUP(E5620,'渗透率、续签率'!AG:AJ,4,0)</f>
        <v>2883.5</v>
      </c>
      <c r="Y5620" s="1">
        <f t="shared" si="438"/>
        <v>135.69411764705882</v>
      </c>
      <c r="Z5620">
        <v>0</v>
      </c>
      <c r="AA5620" s="89">
        <f t="shared" si="439"/>
        <v>5767</v>
      </c>
      <c r="AK5620" s="37"/>
    </row>
    <row r="5621" spans="1:37" hidden="1">
      <c r="A5621" t="s">
        <v>64</v>
      </c>
      <c r="B5621" t="s">
        <v>2</v>
      </c>
      <c r="C5621" t="s">
        <v>15</v>
      </c>
      <c r="D5621" t="s">
        <v>116</v>
      </c>
      <c r="E5621" t="s">
        <v>533</v>
      </c>
      <c r="F5621" t="str">
        <f t="shared" si="436"/>
        <v>南通市音乐培训</v>
      </c>
      <c r="G5621" t="s">
        <v>73</v>
      </c>
      <c r="H5621" t="s">
        <v>179</v>
      </c>
      <c r="I5621" t="s">
        <v>70</v>
      </c>
      <c r="J5621">
        <v>306</v>
      </c>
      <c r="K5621">
        <v>0</v>
      </c>
      <c r="L5621" s="13">
        <f>VLOOKUP(C5621,'渗透率、续签率'!B:C,2,0)</f>
        <v>0.13900000000000001</v>
      </c>
      <c r="M5621" s="6">
        <v>0</v>
      </c>
      <c r="N5621">
        <v>57</v>
      </c>
      <c r="O5621">
        <v>0</v>
      </c>
      <c r="P5621" s="6">
        <v>0</v>
      </c>
      <c r="Q5621" s="13">
        <v>3.9E-2</v>
      </c>
      <c r="R5621" s="13">
        <v>0</v>
      </c>
      <c r="S5621" s="31">
        <v>346</v>
      </c>
      <c r="T5621" s="6">
        <f>VLOOKUP(E5621,'参数设置&amp;汇总'!S:U,3,0)</f>
        <v>0.02</v>
      </c>
      <c r="U5621" s="78">
        <f t="shared" si="435"/>
        <v>1.1400000000000001</v>
      </c>
      <c r="V5621" s="13">
        <v>0.85000000000000009</v>
      </c>
      <c r="W5621" s="78">
        <f t="shared" si="437"/>
        <v>1.3411764705882352</v>
      </c>
      <c r="X5621" s="1">
        <f>VLOOKUP(E5621,'渗透率、续签率'!AG:AJ,4,0)</f>
        <v>2883.5</v>
      </c>
      <c r="Y5621" s="1">
        <f t="shared" si="438"/>
        <v>3867.2823529411762</v>
      </c>
      <c r="Z5621">
        <v>1</v>
      </c>
      <c r="AA5621" s="89">
        <f t="shared" si="439"/>
        <v>164359.5</v>
      </c>
      <c r="AH5621" s="37"/>
      <c r="AI5621" s="37"/>
    </row>
    <row r="5622" spans="1:37" hidden="1">
      <c r="A5622" t="s">
        <v>64</v>
      </c>
      <c r="B5622" t="s">
        <v>2</v>
      </c>
      <c r="C5622" t="s">
        <v>15</v>
      </c>
      <c r="D5622" t="s">
        <v>116</v>
      </c>
      <c r="E5622" t="s">
        <v>533</v>
      </c>
      <c r="F5622" t="str">
        <f t="shared" si="436"/>
        <v>南阳市音乐培训</v>
      </c>
      <c r="G5622" t="s">
        <v>110</v>
      </c>
      <c r="H5622" t="s">
        <v>180</v>
      </c>
      <c r="I5622" t="s">
        <v>70</v>
      </c>
      <c r="J5622">
        <v>265</v>
      </c>
      <c r="K5622">
        <v>0</v>
      </c>
      <c r="L5622" s="13">
        <f>VLOOKUP(C5622,'渗透率、续签率'!B:C,2,0)</f>
        <v>0.13900000000000001</v>
      </c>
      <c r="M5622" s="6">
        <v>0</v>
      </c>
      <c r="N5622">
        <v>39</v>
      </c>
      <c r="O5622">
        <v>0</v>
      </c>
      <c r="P5622" s="6">
        <v>0</v>
      </c>
      <c r="Q5622" s="13">
        <v>0</v>
      </c>
      <c r="R5622" s="13">
        <v>0</v>
      </c>
      <c r="S5622" s="31">
        <v>268</v>
      </c>
      <c r="T5622" s="6">
        <f>VLOOKUP(E5622,'参数设置&amp;汇总'!S:U,3,0)</f>
        <v>0.02</v>
      </c>
      <c r="U5622" s="78">
        <f t="shared" si="435"/>
        <v>0.78</v>
      </c>
      <c r="V5622" s="13">
        <v>0.85000000000000009</v>
      </c>
      <c r="W5622" s="78">
        <f t="shared" si="437"/>
        <v>0.91764705882352937</v>
      </c>
      <c r="X5622" s="1">
        <f>VLOOKUP(E5622,'渗透率、续签率'!AG:AJ,4,0)</f>
        <v>2883.5</v>
      </c>
      <c r="Y5622" s="1">
        <f t="shared" si="438"/>
        <v>2646.035294117647</v>
      </c>
      <c r="Z5622">
        <v>9</v>
      </c>
      <c r="AA5622" s="89">
        <f t="shared" si="439"/>
        <v>112456.5</v>
      </c>
      <c r="AK5622" s="37"/>
    </row>
    <row r="5623" spans="1:37" hidden="1">
      <c r="A5623" t="s">
        <v>64</v>
      </c>
      <c r="B5623" t="s">
        <v>2</v>
      </c>
      <c r="C5623" t="s">
        <v>15</v>
      </c>
      <c r="D5623" t="s">
        <v>116</v>
      </c>
      <c r="E5623" t="s">
        <v>533</v>
      </c>
      <c r="F5623" t="str">
        <f t="shared" si="436"/>
        <v>博尔塔拉蒙古自治州音乐培训</v>
      </c>
      <c r="G5623" t="s">
        <v>145</v>
      </c>
      <c r="H5623" t="s">
        <v>181</v>
      </c>
      <c r="I5623" t="s">
        <v>70</v>
      </c>
      <c r="J5623">
        <v>4</v>
      </c>
      <c r="K5623">
        <v>0</v>
      </c>
      <c r="L5623" s="13">
        <f>VLOOKUP(C5623,'渗透率、续签率'!B:C,2,0)</f>
        <v>0.13900000000000001</v>
      </c>
      <c r="M5623" s="6">
        <v>0</v>
      </c>
      <c r="N5623">
        <v>0</v>
      </c>
      <c r="O5623">
        <v>0</v>
      </c>
      <c r="P5623" s="6">
        <v>0</v>
      </c>
      <c r="Q5623" s="13">
        <v>0</v>
      </c>
      <c r="R5623" s="13">
        <v>0</v>
      </c>
      <c r="S5623" s="31">
        <v>2</v>
      </c>
      <c r="T5623" s="6">
        <f>VLOOKUP(E5623,'参数设置&amp;汇总'!S:U,3,0)</f>
        <v>0.02</v>
      </c>
      <c r="U5623" s="78">
        <f t="shared" si="435"/>
        <v>0</v>
      </c>
      <c r="V5623" s="13">
        <v>0.85000000000000009</v>
      </c>
      <c r="W5623" s="78">
        <f t="shared" si="437"/>
        <v>0</v>
      </c>
      <c r="X5623" s="1">
        <f>VLOOKUP(E5623,'渗透率、续签率'!AG:AJ,4,0)</f>
        <v>2883.5</v>
      </c>
      <c r="Y5623" s="1">
        <f t="shared" si="438"/>
        <v>0</v>
      </c>
      <c r="Z5623">
        <v>0</v>
      </c>
      <c r="AA5623" s="89">
        <f t="shared" si="439"/>
        <v>0</v>
      </c>
      <c r="AH5623" s="37"/>
      <c r="AI5623" s="37"/>
      <c r="AK5623" s="37"/>
    </row>
    <row r="5624" spans="1:37" hidden="1">
      <c r="A5624" t="s">
        <v>64</v>
      </c>
      <c r="B5624" t="s">
        <v>2</v>
      </c>
      <c r="C5624" t="s">
        <v>15</v>
      </c>
      <c r="D5624" t="s">
        <v>116</v>
      </c>
      <c r="E5624" t="s">
        <v>533</v>
      </c>
      <c r="F5624" t="str">
        <f t="shared" si="436"/>
        <v>双河市音乐培训</v>
      </c>
      <c r="G5624" t="s">
        <v>145</v>
      </c>
      <c r="H5624" t="s">
        <v>182</v>
      </c>
      <c r="I5624" t="s">
        <v>70</v>
      </c>
      <c r="J5624">
        <v>0</v>
      </c>
      <c r="K5624">
        <v>0</v>
      </c>
      <c r="L5624" s="13">
        <f>VLOOKUP(C5624,'渗透率、续签率'!B:C,2,0)</f>
        <v>0.13900000000000001</v>
      </c>
      <c r="M5624" s="6">
        <v>0</v>
      </c>
      <c r="N5624">
        <v>0</v>
      </c>
      <c r="O5624">
        <v>0</v>
      </c>
      <c r="P5624" s="6">
        <v>0</v>
      </c>
      <c r="Q5624" s="13">
        <v>0</v>
      </c>
      <c r="R5624" s="13">
        <v>0</v>
      </c>
      <c r="S5624" s="31">
        <v>0</v>
      </c>
      <c r="T5624" s="6">
        <f>VLOOKUP(E5624,'参数设置&amp;汇总'!S:U,3,0)</f>
        <v>0.02</v>
      </c>
      <c r="U5624" s="78">
        <f t="shared" si="435"/>
        <v>0</v>
      </c>
      <c r="V5624" s="13">
        <v>0.85000000000000009</v>
      </c>
      <c r="W5624" s="78">
        <f t="shared" si="437"/>
        <v>0</v>
      </c>
      <c r="X5624" s="1">
        <f>VLOOKUP(E5624,'渗透率、续签率'!AG:AJ,4,0)</f>
        <v>2883.5</v>
      </c>
      <c r="Y5624" s="1">
        <f t="shared" si="438"/>
        <v>0</v>
      </c>
      <c r="Z5624">
        <v>0</v>
      </c>
      <c r="AA5624" s="89">
        <f t="shared" si="439"/>
        <v>0</v>
      </c>
      <c r="AH5624" s="37"/>
      <c r="AI5624" s="37"/>
    </row>
    <row r="5625" spans="1:37" hidden="1">
      <c r="A5625" t="s">
        <v>64</v>
      </c>
      <c r="B5625" t="s">
        <v>2</v>
      </c>
      <c r="C5625" t="s">
        <v>15</v>
      </c>
      <c r="D5625" t="s">
        <v>116</v>
      </c>
      <c r="E5625" t="s">
        <v>533</v>
      </c>
      <c r="F5625" t="str">
        <f t="shared" si="436"/>
        <v>双鸭山市音乐培训</v>
      </c>
      <c r="G5625" t="s">
        <v>118</v>
      </c>
      <c r="H5625" t="s">
        <v>183</v>
      </c>
      <c r="I5625" t="s">
        <v>70</v>
      </c>
      <c r="J5625">
        <v>34</v>
      </c>
      <c r="K5625">
        <v>0</v>
      </c>
      <c r="L5625" s="13">
        <f>VLOOKUP(C5625,'渗透率、续签率'!B:C,2,0)</f>
        <v>0.13900000000000001</v>
      </c>
      <c r="M5625" s="6">
        <v>0</v>
      </c>
      <c r="N5625">
        <v>0</v>
      </c>
      <c r="O5625">
        <v>0</v>
      </c>
      <c r="P5625" s="6">
        <v>0</v>
      </c>
      <c r="Q5625" s="13">
        <v>0</v>
      </c>
      <c r="R5625" s="13">
        <v>0</v>
      </c>
      <c r="S5625" s="31">
        <v>15</v>
      </c>
      <c r="T5625" s="6">
        <f>VLOOKUP(E5625,'参数设置&amp;汇总'!S:U,3,0)</f>
        <v>0.02</v>
      </c>
      <c r="U5625" s="78">
        <f t="shared" si="435"/>
        <v>0</v>
      </c>
      <c r="V5625" s="13">
        <v>0.85000000000000009</v>
      </c>
      <c r="W5625" s="78">
        <f t="shared" si="437"/>
        <v>0</v>
      </c>
      <c r="X5625" s="1">
        <f>VLOOKUP(E5625,'渗透率、续签率'!AG:AJ,4,0)</f>
        <v>2883.5</v>
      </c>
      <c r="Y5625" s="1">
        <f t="shared" si="438"/>
        <v>0</v>
      </c>
      <c r="Z5625">
        <v>0</v>
      </c>
      <c r="AA5625" s="89">
        <f t="shared" si="439"/>
        <v>0</v>
      </c>
    </row>
    <row r="5626" spans="1:37" hidden="1">
      <c r="A5626" t="s">
        <v>64</v>
      </c>
      <c r="B5626" t="s">
        <v>2</v>
      </c>
      <c r="C5626" t="s">
        <v>15</v>
      </c>
      <c r="D5626" t="s">
        <v>116</v>
      </c>
      <c r="E5626" t="s">
        <v>533</v>
      </c>
      <c r="F5626" t="str">
        <f t="shared" si="436"/>
        <v>可克达拉市音乐培训</v>
      </c>
      <c r="G5626" t="s">
        <v>145</v>
      </c>
      <c r="H5626" t="s">
        <v>184</v>
      </c>
      <c r="I5626" t="s">
        <v>70</v>
      </c>
      <c r="J5626">
        <v>1</v>
      </c>
      <c r="K5626">
        <v>0</v>
      </c>
      <c r="L5626" s="13">
        <f>VLOOKUP(C5626,'渗透率、续签率'!B:C,2,0)</f>
        <v>0.13900000000000001</v>
      </c>
      <c r="M5626" s="6">
        <v>0</v>
      </c>
      <c r="N5626">
        <v>0</v>
      </c>
      <c r="O5626">
        <v>0</v>
      </c>
      <c r="P5626" s="6">
        <v>0</v>
      </c>
      <c r="Q5626" s="13">
        <v>0</v>
      </c>
      <c r="R5626" s="13">
        <v>0</v>
      </c>
      <c r="S5626" s="31">
        <v>0</v>
      </c>
      <c r="T5626" s="6">
        <f>VLOOKUP(E5626,'参数设置&amp;汇总'!S:U,3,0)</f>
        <v>0.02</v>
      </c>
      <c r="U5626" s="78">
        <f t="shared" si="435"/>
        <v>0</v>
      </c>
      <c r="V5626" s="13">
        <v>0.85000000000000009</v>
      </c>
      <c r="W5626" s="78">
        <f t="shared" si="437"/>
        <v>0</v>
      </c>
      <c r="X5626" s="1">
        <f>VLOOKUP(E5626,'渗透率、续签率'!AG:AJ,4,0)</f>
        <v>2883.5</v>
      </c>
      <c r="Y5626" s="1">
        <f t="shared" si="438"/>
        <v>0</v>
      </c>
      <c r="Z5626">
        <v>0</v>
      </c>
      <c r="AA5626" s="89">
        <f t="shared" si="439"/>
        <v>0</v>
      </c>
    </row>
    <row r="5627" spans="1:37" hidden="1">
      <c r="A5627" t="s">
        <v>64</v>
      </c>
      <c r="B5627" t="s">
        <v>2</v>
      </c>
      <c r="C5627" t="s">
        <v>15</v>
      </c>
      <c r="D5627" t="s">
        <v>116</v>
      </c>
      <c r="E5627" t="s">
        <v>533</v>
      </c>
      <c r="F5627" t="str">
        <f t="shared" si="436"/>
        <v>台州市音乐培训</v>
      </c>
      <c r="G5627" t="s">
        <v>79</v>
      </c>
      <c r="H5627" t="s">
        <v>185</v>
      </c>
      <c r="I5627" t="s">
        <v>68</v>
      </c>
      <c r="J5627">
        <v>211</v>
      </c>
      <c r="K5627">
        <v>1</v>
      </c>
      <c r="L5627" s="13">
        <f>VLOOKUP(C5627,'渗透率、续签率'!B:C,2,0)</f>
        <v>0.13900000000000001</v>
      </c>
      <c r="M5627" s="6">
        <v>0</v>
      </c>
      <c r="N5627">
        <v>38</v>
      </c>
      <c r="O5627">
        <v>1</v>
      </c>
      <c r="P5627" s="6">
        <v>0.03</v>
      </c>
      <c r="Q5627" s="13">
        <v>4.4999999999999998E-2</v>
      </c>
      <c r="R5627" s="13">
        <v>0</v>
      </c>
      <c r="S5627" s="31">
        <v>242</v>
      </c>
      <c r="T5627" s="6">
        <f>VLOOKUP(E5627,'参数设置&amp;汇总'!S:U,3,0)</f>
        <v>0.02</v>
      </c>
      <c r="U5627" s="78">
        <f t="shared" si="435"/>
        <v>1</v>
      </c>
      <c r="V5627" s="13">
        <v>0.85000000000000009</v>
      </c>
      <c r="W5627" s="78">
        <f t="shared" si="437"/>
        <v>1.012941176470588</v>
      </c>
      <c r="X5627" s="1">
        <f>VLOOKUP(E5627,'渗透率、续签率'!AG:AJ,4,0)</f>
        <v>2883.5</v>
      </c>
      <c r="Y5627" s="1">
        <f t="shared" si="438"/>
        <v>2920.8158823529407</v>
      </c>
      <c r="Z5627">
        <v>20</v>
      </c>
      <c r="AA5627" s="89">
        <f t="shared" si="439"/>
        <v>109573</v>
      </c>
    </row>
    <row r="5628" spans="1:37" hidden="1">
      <c r="A5628" t="s">
        <v>64</v>
      </c>
      <c r="B5628" t="s">
        <v>2</v>
      </c>
      <c r="C5628" t="s">
        <v>15</v>
      </c>
      <c r="D5628" t="s">
        <v>116</v>
      </c>
      <c r="E5628" t="s">
        <v>533</v>
      </c>
      <c r="F5628" t="str">
        <f t="shared" si="436"/>
        <v>台湾省音乐培训</v>
      </c>
      <c r="G5628" t="s">
        <v>186</v>
      </c>
      <c r="H5628" t="s">
        <v>186</v>
      </c>
      <c r="I5628" t="s">
        <v>57</v>
      </c>
      <c r="J5628" s="1">
        <v>1850</v>
      </c>
      <c r="K5628">
        <v>0</v>
      </c>
      <c r="L5628" s="13">
        <f>VLOOKUP(C5628,'渗透率、续签率'!B:C,2,0)</f>
        <v>0.13900000000000001</v>
      </c>
      <c r="M5628" s="6">
        <v>0</v>
      </c>
      <c r="N5628">
        <v>0</v>
      </c>
      <c r="O5628">
        <v>0</v>
      </c>
      <c r="P5628" s="6">
        <v>0</v>
      </c>
      <c r="Q5628" s="13">
        <v>0</v>
      </c>
      <c r="R5628" s="13">
        <v>0</v>
      </c>
      <c r="S5628" s="31">
        <v>16</v>
      </c>
      <c r="T5628" s="6">
        <f>VLOOKUP(E5628,'参数设置&amp;汇总'!S:U,3,0)</f>
        <v>0.02</v>
      </c>
      <c r="U5628" s="78">
        <f t="shared" si="435"/>
        <v>0</v>
      </c>
      <c r="V5628" s="13">
        <v>0.85000000000000009</v>
      </c>
      <c r="W5628" s="78">
        <f t="shared" si="437"/>
        <v>0</v>
      </c>
      <c r="X5628" s="1">
        <f>VLOOKUP(E5628,'渗透率、续签率'!AG:AJ,4,0)</f>
        <v>2883.5</v>
      </c>
      <c r="Y5628" s="1">
        <f t="shared" si="438"/>
        <v>0</v>
      </c>
      <c r="Z5628">
        <v>0</v>
      </c>
      <c r="AA5628" s="89">
        <f t="shared" si="439"/>
        <v>0</v>
      </c>
      <c r="AK5628" s="37"/>
    </row>
    <row r="5629" spans="1:37" hidden="1">
      <c r="A5629" t="s">
        <v>64</v>
      </c>
      <c r="B5629" t="s">
        <v>2</v>
      </c>
      <c r="C5629" t="s">
        <v>15</v>
      </c>
      <c r="D5629" t="s">
        <v>116</v>
      </c>
      <c r="E5629" t="s">
        <v>533</v>
      </c>
      <c r="F5629" t="str">
        <f t="shared" si="436"/>
        <v>吉安市音乐培训</v>
      </c>
      <c r="G5629" t="s">
        <v>90</v>
      </c>
      <c r="H5629" t="s">
        <v>187</v>
      </c>
      <c r="I5629" t="s">
        <v>68</v>
      </c>
      <c r="J5629">
        <v>50</v>
      </c>
      <c r="K5629">
        <v>0</v>
      </c>
      <c r="L5629" s="13">
        <f>VLOOKUP(C5629,'渗透率、续签率'!B:C,2,0)</f>
        <v>0.13900000000000001</v>
      </c>
      <c r="M5629" s="6">
        <v>0</v>
      </c>
      <c r="N5629">
        <v>6</v>
      </c>
      <c r="O5629">
        <v>0</v>
      </c>
      <c r="P5629" s="6">
        <v>0</v>
      </c>
      <c r="Q5629" s="13">
        <v>7.9000000000000001E-2</v>
      </c>
      <c r="R5629" s="13">
        <v>0</v>
      </c>
      <c r="S5629" s="31">
        <v>61</v>
      </c>
      <c r="T5629" s="6">
        <f>VLOOKUP(E5629,'参数设置&amp;汇总'!S:U,3,0)</f>
        <v>0.02</v>
      </c>
      <c r="U5629" s="78">
        <f t="shared" si="435"/>
        <v>0.12</v>
      </c>
      <c r="V5629" s="13">
        <v>0.85000000000000009</v>
      </c>
      <c r="W5629" s="78">
        <f t="shared" si="437"/>
        <v>0.14117647058823526</v>
      </c>
      <c r="X5629" s="1">
        <f>VLOOKUP(E5629,'渗透率、续签率'!AG:AJ,4,0)</f>
        <v>2883.5</v>
      </c>
      <c r="Y5629" s="1">
        <f t="shared" si="438"/>
        <v>407.0823529411764</v>
      </c>
      <c r="Z5629">
        <v>1</v>
      </c>
      <c r="AA5629" s="89">
        <f t="shared" si="439"/>
        <v>17301</v>
      </c>
      <c r="AH5629" s="37"/>
      <c r="AI5629" s="37"/>
    </row>
    <row r="5630" spans="1:37" hidden="1">
      <c r="A5630" t="s">
        <v>64</v>
      </c>
      <c r="B5630" t="s">
        <v>2</v>
      </c>
      <c r="C5630" t="s">
        <v>15</v>
      </c>
      <c r="D5630" t="s">
        <v>116</v>
      </c>
      <c r="E5630" t="s">
        <v>533</v>
      </c>
      <c r="F5630" t="str">
        <f t="shared" si="436"/>
        <v>吉林市音乐培训</v>
      </c>
      <c r="G5630" t="s">
        <v>188</v>
      </c>
      <c r="H5630" t="s">
        <v>189</v>
      </c>
      <c r="I5630" t="s">
        <v>70</v>
      </c>
      <c r="J5630">
        <v>129</v>
      </c>
      <c r="K5630">
        <v>0</v>
      </c>
      <c r="L5630" s="13">
        <f>VLOOKUP(C5630,'渗透率、续签率'!B:C,2,0)</f>
        <v>0.13900000000000001</v>
      </c>
      <c r="M5630" s="6">
        <v>0</v>
      </c>
      <c r="N5630">
        <v>20</v>
      </c>
      <c r="O5630">
        <v>0</v>
      </c>
      <c r="P5630" s="6">
        <v>0</v>
      </c>
      <c r="Q5630" s="13">
        <v>0</v>
      </c>
      <c r="R5630" s="13">
        <v>0</v>
      </c>
      <c r="S5630" s="31">
        <v>130</v>
      </c>
      <c r="T5630" s="6">
        <f>VLOOKUP(E5630,'参数设置&amp;汇总'!S:U,3,0)</f>
        <v>0.02</v>
      </c>
      <c r="U5630" s="78">
        <f t="shared" si="435"/>
        <v>0.4</v>
      </c>
      <c r="V5630" s="13">
        <v>0.85000000000000009</v>
      </c>
      <c r="W5630" s="78">
        <f t="shared" si="437"/>
        <v>0.47058823529411764</v>
      </c>
      <c r="X5630" s="1">
        <f>VLOOKUP(E5630,'渗透率、续签率'!AG:AJ,4,0)</f>
        <v>2883.5</v>
      </c>
      <c r="Y5630" s="1">
        <f t="shared" si="438"/>
        <v>1356.9411764705883</v>
      </c>
      <c r="Z5630">
        <v>4</v>
      </c>
      <c r="AA5630" s="89">
        <f t="shared" si="439"/>
        <v>57670</v>
      </c>
    </row>
    <row r="5631" spans="1:37" hidden="1">
      <c r="A5631" t="s">
        <v>64</v>
      </c>
      <c r="B5631" t="s">
        <v>2</v>
      </c>
      <c r="C5631" t="s">
        <v>15</v>
      </c>
      <c r="D5631" t="s">
        <v>116</v>
      </c>
      <c r="E5631" t="s">
        <v>533</v>
      </c>
      <c r="F5631" t="str">
        <f t="shared" si="436"/>
        <v>吐鲁番市音乐培训</v>
      </c>
      <c r="G5631" t="s">
        <v>145</v>
      </c>
      <c r="H5631" t="s">
        <v>190</v>
      </c>
      <c r="I5631" t="s">
        <v>70</v>
      </c>
      <c r="J5631">
        <v>2</v>
      </c>
      <c r="K5631">
        <v>0</v>
      </c>
      <c r="L5631" s="13">
        <f>VLOOKUP(C5631,'渗透率、续签率'!B:C,2,0)</f>
        <v>0.13900000000000001</v>
      </c>
      <c r="M5631" s="6">
        <v>0</v>
      </c>
      <c r="N5631">
        <v>2</v>
      </c>
      <c r="O5631">
        <v>0</v>
      </c>
      <c r="P5631" s="6">
        <v>0</v>
      </c>
      <c r="Q5631" s="13">
        <v>0</v>
      </c>
      <c r="R5631" s="13">
        <v>0</v>
      </c>
      <c r="S5631" s="31">
        <v>4</v>
      </c>
      <c r="T5631" s="6">
        <f>VLOOKUP(E5631,'参数设置&amp;汇总'!S:U,3,0)</f>
        <v>0.02</v>
      </c>
      <c r="U5631" s="78">
        <f t="shared" si="435"/>
        <v>0.04</v>
      </c>
      <c r="V5631" s="13">
        <v>0.85000000000000009</v>
      </c>
      <c r="W5631" s="78">
        <f t="shared" si="437"/>
        <v>4.7058823529411764E-2</v>
      </c>
      <c r="X5631" s="1">
        <f>VLOOKUP(E5631,'渗透率、续签率'!AG:AJ,4,0)</f>
        <v>2883.5</v>
      </c>
      <c r="Y5631" s="1">
        <f t="shared" si="438"/>
        <v>135.69411764705882</v>
      </c>
      <c r="Z5631">
        <v>0</v>
      </c>
      <c r="AA5631" s="89">
        <f t="shared" si="439"/>
        <v>5767</v>
      </c>
      <c r="AK5631" s="37"/>
    </row>
    <row r="5632" spans="1:37" hidden="1">
      <c r="A5632" t="s">
        <v>64</v>
      </c>
      <c r="B5632" t="s">
        <v>2</v>
      </c>
      <c r="C5632" t="s">
        <v>15</v>
      </c>
      <c r="D5632" t="s">
        <v>116</v>
      </c>
      <c r="E5632" t="s">
        <v>533</v>
      </c>
      <c r="F5632" t="str">
        <f t="shared" si="436"/>
        <v>吕梁市音乐培训</v>
      </c>
      <c r="G5632" t="s">
        <v>134</v>
      </c>
      <c r="H5632" t="s">
        <v>191</v>
      </c>
      <c r="I5632" t="s">
        <v>70</v>
      </c>
      <c r="J5632">
        <v>67</v>
      </c>
      <c r="K5632">
        <v>0</v>
      </c>
      <c r="L5632" s="13">
        <f>VLOOKUP(C5632,'渗透率、续签率'!B:C,2,0)</f>
        <v>0.13900000000000001</v>
      </c>
      <c r="M5632" s="6">
        <v>0</v>
      </c>
      <c r="N5632">
        <v>10</v>
      </c>
      <c r="O5632">
        <v>0</v>
      </c>
      <c r="P5632" s="6">
        <v>0</v>
      </c>
      <c r="Q5632" s="13">
        <v>0</v>
      </c>
      <c r="R5632" s="13">
        <v>0</v>
      </c>
      <c r="S5632" s="31">
        <v>45</v>
      </c>
      <c r="T5632" s="6">
        <f>VLOOKUP(E5632,'参数设置&amp;汇总'!S:U,3,0)</f>
        <v>0.02</v>
      </c>
      <c r="U5632" s="78">
        <f t="shared" si="435"/>
        <v>0.2</v>
      </c>
      <c r="V5632" s="13">
        <v>0.85000000000000009</v>
      </c>
      <c r="W5632" s="78">
        <f t="shared" si="437"/>
        <v>0.23529411764705882</v>
      </c>
      <c r="X5632" s="1">
        <f>VLOOKUP(E5632,'渗透率、续签率'!AG:AJ,4,0)</f>
        <v>2883.5</v>
      </c>
      <c r="Y5632" s="1">
        <f t="shared" si="438"/>
        <v>678.47058823529414</v>
      </c>
      <c r="Z5632">
        <v>0</v>
      </c>
      <c r="AA5632" s="89">
        <f t="shared" si="439"/>
        <v>28835</v>
      </c>
      <c r="AH5632" s="37"/>
      <c r="AI5632" s="37"/>
    </row>
    <row r="5633" spans="1:37" hidden="1">
      <c r="A5633" t="s">
        <v>64</v>
      </c>
      <c r="B5633" t="s">
        <v>2</v>
      </c>
      <c r="C5633" t="s">
        <v>15</v>
      </c>
      <c r="D5633" t="s">
        <v>116</v>
      </c>
      <c r="E5633" t="s">
        <v>533</v>
      </c>
      <c r="F5633" t="str">
        <f t="shared" si="436"/>
        <v>吴忠市音乐培训</v>
      </c>
      <c r="G5633" t="s">
        <v>129</v>
      </c>
      <c r="H5633" t="s">
        <v>192</v>
      </c>
      <c r="I5633" t="s">
        <v>70</v>
      </c>
      <c r="J5633">
        <v>22</v>
      </c>
      <c r="K5633">
        <v>0</v>
      </c>
      <c r="L5633" s="13">
        <f>VLOOKUP(C5633,'渗透率、续签率'!B:C,2,0)</f>
        <v>0.13900000000000001</v>
      </c>
      <c r="M5633" s="6">
        <v>0</v>
      </c>
      <c r="N5633">
        <v>1</v>
      </c>
      <c r="O5633">
        <v>0</v>
      </c>
      <c r="P5633" s="6">
        <v>0</v>
      </c>
      <c r="Q5633" s="13">
        <v>0</v>
      </c>
      <c r="R5633" s="13">
        <v>0</v>
      </c>
      <c r="S5633" s="31">
        <v>17</v>
      </c>
      <c r="T5633" s="6">
        <f>VLOOKUP(E5633,'参数设置&amp;汇总'!S:U,3,0)</f>
        <v>0.02</v>
      </c>
      <c r="U5633" s="78">
        <f t="shared" si="435"/>
        <v>0.02</v>
      </c>
      <c r="V5633" s="13">
        <v>0.85000000000000009</v>
      </c>
      <c r="W5633" s="78">
        <f t="shared" si="437"/>
        <v>2.3529411764705882E-2</v>
      </c>
      <c r="X5633" s="1">
        <f>VLOOKUP(E5633,'渗透率、续签率'!AG:AJ,4,0)</f>
        <v>2883.5</v>
      </c>
      <c r="Y5633" s="1">
        <f t="shared" si="438"/>
        <v>67.847058823529409</v>
      </c>
      <c r="Z5633">
        <v>0</v>
      </c>
      <c r="AA5633" s="89">
        <f t="shared" si="439"/>
        <v>2883.5</v>
      </c>
    </row>
    <row r="5634" spans="1:37" hidden="1">
      <c r="A5634" t="s">
        <v>64</v>
      </c>
      <c r="B5634" t="s">
        <v>2</v>
      </c>
      <c r="C5634" t="s">
        <v>15</v>
      </c>
      <c r="D5634" t="s">
        <v>116</v>
      </c>
      <c r="E5634" t="s">
        <v>533</v>
      </c>
      <c r="F5634" t="str">
        <f t="shared" si="436"/>
        <v>周口市音乐培训</v>
      </c>
      <c r="G5634" t="s">
        <v>110</v>
      </c>
      <c r="H5634" t="s">
        <v>193</v>
      </c>
      <c r="I5634" t="s">
        <v>70</v>
      </c>
      <c r="J5634">
        <v>133</v>
      </c>
      <c r="K5634">
        <v>0</v>
      </c>
      <c r="L5634" s="13">
        <f>VLOOKUP(C5634,'渗透率、续签率'!B:C,2,0)</f>
        <v>0.13900000000000001</v>
      </c>
      <c r="M5634" s="6">
        <v>0</v>
      </c>
      <c r="N5634">
        <v>22</v>
      </c>
      <c r="O5634">
        <v>0</v>
      </c>
      <c r="P5634" s="6">
        <v>0</v>
      </c>
      <c r="Q5634" s="13">
        <v>0</v>
      </c>
      <c r="R5634" s="13">
        <v>0</v>
      </c>
      <c r="S5634" s="31">
        <v>139</v>
      </c>
      <c r="T5634" s="6">
        <f>VLOOKUP(E5634,'参数设置&amp;汇总'!S:U,3,0)</f>
        <v>0.02</v>
      </c>
      <c r="U5634" s="78">
        <f t="shared" si="435"/>
        <v>0.44</v>
      </c>
      <c r="V5634" s="13">
        <v>0.85000000000000009</v>
      </c>
      <c r="W5634" s="78">
        <f t="shared" si="437"/>
        <v>0.51764705882352935</v>
      </c>
      <c r="X5634" s="1">
        <f>VLOOKUP(E5634,'渗透率、续签率'!AG:AJ,4,0)</f>
        <v>2883.5</v>
      </c>
      <c r="Y5634" s="1">
        <f t="shared" si="438"/>
        <v>1492.6352941176469</v>
      </c>
      <c r="Z5634">
        <v>1</v>
      </c>
      <c r="AA5634" s="89">
        <f t="shared" si="439"/>
        <v>63437</v>
      </c>
      <c r="AK5634" s="37"/>
    </row>
    <row r="5635" spans="1:37" hidden="1">
      <c r="A5635" t="s">
        <v>64</v>
      </c>
      <c r="B5635" t="s">
        <v>2</v>
      </c>
      <c r="C5635" t="s">
        <v>15</v>
      </c>
      <c r="D5635" t="s">
        <v>116</v>
      </c>
      <c r="E5635" t="s">
        <v>533</v>
      </c>
      <c r="F5635" t="str">
        <f t="shared" si="436"/>
        <v>呼伦贝尔市音乐培训</v>
      </c>
      <c r="G5635" t="s">
        <v>142</v>
      </c>
      <c r="H5635" t="s">
        <v>194</v>
      </c>
      <c r="I5635" t="s">
        <v>70</v>
      </c>
      <c r="J5635">
        <v>57</v>
      </c>
      <c r="K5635">
        <v>0</v>
      </c>
      <c r="L5635" s="13">
        <f>VLOOKUP(C5635,'渗透率、续签率'!B:C,2,0)</f>
        <v>0.13900000000000001</v>
      </c>
      <c r="M5635" s="6">
        <v>0</v>
      </c>
      <c r="N5635">
        <v>4</v>
      </c>
      <c r="O5635">
        <v>0</v>
      </c>
      <c r="P5635" s="6">
        <v>0</v>
      </c>
      <c r="Q5635" s="13">
        <v>0</v>
      </c>
      <c r="R5635" s="13">
        <v>0</v>
      </c>
      <c r="S5635" s="31">
        <v>36</v>
      </c>
      <c r="T5635" s="6">
        <f>VLOOKUP(E5635,'参数设置&amp;汇总'!S:U,3,0)</f>
        <v>0.02</v>
      </c>
      <c r="U5635" s="78">
        <f t="shared" ref="U5635:U5698" si="440">IF(T5635*N5635&gt;=O5635,T5635*N5635,O5635)</f>
        <v>0.08</v>
      </c>
      <c r="V5635" s="13">
        <v>0.85000000000000009</v>
      </c>
      <c r="W5635" s="78">
        <f t="shared" si="437"/>
        <v>9.4117647058823528E-2</v>
      </c>
      <c r="X5635" s="1">
        <f>VLOOKUP(E5635,'渗透率、续签率'!AG:AJ,4,0)</f>
        <v>2883.5</v>
      </c>
      <c r="Y5635" s="1">
        <f t="shared" si="438"/>
        <v>271.38823529411764</v>
      </c>
      <c r="Z5635">
        <v>0</v>
      </c>
      <c r="AA5635" s="89">
        <f t="shared" si="439"/>
        <v>11534</v>
      </c>
      <c r="AH5635" s="37"/>
      <c r="AI5635" s="37"/>
      <c r="AK5635" s="37"/>
    </row>
    <row r="5636" spans="1:37" hidden="1">
      <c r="A5636" t="s">
        <v>64</v>
      </c>
      <c r="B5636" t="s">
        <v>2</v>
      </c>
      <c r="C5636" t="s">
        <v>15</v>
      </c>
      <c r="D5636" t="s">
        <v>116</v>
      </c>
      <c r="E5636" t="s">
        <v>533</v>
      </c>
      <c r="F5636" t="str">
        <f t="shared" ref="F5636:F5699" si="441">H5636&amp;C5636</f>
        <v>呼和浩特市音乐培训</v>
      </c>
      <c r="G5636" t="s">
        <v>142</v>
      </c>
      <c r="H5636" t="s">
        <v>195</v>
      </c>
      <c r="I5636" t="s">
        <v>70</v>
      </c>
      <c r="J5636">
        <v>180</v>
      </c>
      <c r="K5636">
        <v>1</v>
      </c>
      <c r="L5636" s="13">
        <f>VLOOKUP(C5636,'渗透率、续签率'!B:C,2,0)</f>
        <v>0.13900000000000001</v>
      </c>
      <c r="M5636" s="6">
        <v>0.01</v>
      </c>
      <c r="N5636">
        <v>68</v>
      </c>
      <c r="O5636">
        <v>1</v>
      </c>
      <c r="P5636" s="6">
        <v>0.01</v>
      </c>
      <c r="Q5636" s="13">
        <v>0.17399999999999999</v>
      </c>
      <c r="R5636" s="13">
        <v>0</v>
      </c>
      <c r="S5636" s="31">
        <v>398</v>
      </c>
      <c r="T5636" s="6">
        <f>VLOOKUP(E5636,'参数设置&amp;汇总'!S:U,3,0)</f>
        <v>0.02</v>
      </c>
      <c r="U5636" s="78">
        <f t="shared" si="440"/>
        <v>1.36</v>
      </c>
      <c r="V5636" s="13">
        <v>0.85000000000000009</v>
      </c>
      <c r="W5636" s="78">
        <f t="shared" ref="W5636:W5699" si="442">(O5636*(1-L5636)+IF((U5636-O5636)&lt;0,0,(U5636-O5636)))/V5636</f>
        <v>1.4364705882352942</v>
      </c>
      <c r="X5636" s="1">
        <f>VLOOKUP(E5636,'渗透率、续签率'!AG:AJ,4,0)</f>
        <v>2883.5</v>
      </c>
      <c r="Y5636" s="1">
        <f t="shared" ref="Y5636:Y5699" si="443">X5636*W5636</f>
        <v>4142.0629411764703</v>
      </c>
      <c r="Z5636">
        <v>18</v>
      </c>
      <c r="AA5636" s="89">
        <f t="shared" ref="AA5636:AA5699" si="444">N5636*X5636</f>
        <v>196078</v>
      </c>
      <c r="AH5636" s="37"/>
      <c r="AI5636" s="37"/>
      <c r="AK5636" s="37"/>
    </row>
    <row r="5637" spans="1:37" hidden="1">
      <c r="A5637" t="s">
        <v>64</v>
      </c>
      <c r="B5637" t="s">
        <v>2</v>
      </c>
      <c r="C5637" t="s">
        <v>15</v>
      </c>
      <c r="D5637" t="s">
        <v>116</v>
      </c>
      <c r="E5637" t="s">
        <v>533</v>
      </c>
      <c r="F5637" t="str">
        <f t="shared" si="441"/>
        <v>和田地区音乐培训</v>
      </c>
      <c r="G5637" t="s">
        <v>145</v>
      </c>
      <c r="H5637" t="s">
        <v>196</v>
      </c>
      <c r="I5637" t="s">
        <v>70</v>
      </c>
      <c r="J5637">
        <v>5</v>
      </c>
      <c r="K5637">
        <v>0</v>
      </c>
      <c r="L5637" s="13">
        <f>VLOOKUP(C5637,'渗透率、续签率'!B:C,2,0)</f>
        <v>0.13900000000000001</v>
      </c>
      <c r="M5637" s="6">
        <v>0</v>
      </c>
      <c r="N5637">
        <v>3</v>
      </c>
      <c r="O5637">
        <v>0</v>
      </c>
      <c r="P5637" s="6">
        <v>0</v>
      </c>
      <c r="Q5637" s="13">
        <v>0</v>
      </c>
      <c r="R5637" s="13">
        <v>0</v>
      </c>
      <c r="S5637" s="31">
        <v>15</v>
      </c>
      <c r="T5637" s="6">
        <f>VLOOKUP(E5637,'参数设置&amp;汇总'!S:U,3,0)</f>
        <v>0.02</v>
      </c>
      <c r="U5637" s="78">
        <f t="shared" si="440"/>
        <v>0.06</v>
      </c>
      <c r="V5637" s="13">
        <v>0.85000000000000009</v>
      </c>
      <c r="W5637" s="78">
        <f t="shared" si="442"/>
        <v>7.0588235294117632E-2</v>
      </c>
      <c r="X5637" s="1">
        <f>VLOOKUP(E5637,'渗透率、续签率'!AG:AJ,4,0)</f>
        <v>2883.5</v>
      </c>
      <c r="Y5637" s="1">
        <f t="shared" si="443"/>
        <v>203.5411764705882</v>
      </c>
      <c r="Z5637">
        <v>0</v>
      </c>
      <c r="AA5637" s="89">
        <f t="shared" si="444"/>
        <v>8650.5</v>
      </c>
      <c r="AH5637" s="37"/>
      <c r="AI5637" s="37"/>
      <c r="AK5637" s="37"/>
    </row>
    <row r="5638" spans="1:37" hidden="1">
      <c r="A5638" t="s">
        <v>64</v>
      </c>
      <c r="B5638" t="s">
        <v>2</v>
      </c>
      <c r="C5638" t="s">
        <v>15</v>
      </c>
      <c r="D5638" t="s">
        <v>116</v>
      </c>
      <c r="E5638" t="s">
        <v>533</v>
      </c>
      <c r="F5638" t="str">
        <f t="shared" si="441"/>
        <v>咸宁市音乐培训</v>
      </c>
      <c r="G5638" t="s">
        <v>81</v>
      </c>
      <c r="H5638" t="s">
        <v>197</v>
      </c>
      <c r="I5638" t="s">
        <v>68</v>
      </c>
      <c r="J5638">
        <v>67</v>
      </c>
      <c r="K5638">
        <v>0</v>
      </c>
      <c r="L5638" s="13">
        <f>VLOOKUP(C5638,'渗透率、续签率'!B:C,2,0)</f>
        <v>0.13900000000000001</v>
      </c>
      <c r="M5638" s="6">
        <v>0</v>
      </c>
      <c r="N5638">
        <v>5</v>
      </c>
      <c r="O5638">
        <v>0</v>
      </c>
      <c r="P5638" s="6">
        <v>0</v>
      </c>
      <c r="Q5638" s="13">
        <v>0</v>
      </c>
      <c r="R5638" s="13">
        <v>0</v>
      </c>
      <c r="S5638" s="31">
        <v>45</v>
      </c>
      <c r="T5638" s="6">
        <f>VLOOKUP(E5638,'参数设置&amp;汇总'!S:U,3,0)</f>
        <v>0.02</v>
      </c>
      <c r="U5638" s="78">
        <f t="shared" si="440"/>
        <v>0.1</v>
      </c>
      <c r="V5638" s="13">
        <v>0.85000000000000009</v>
      </c>
      <c r="W5638" s="78">
        <f t="shared" si="442"/>
        <v>0.11764705882352941</v>
      </c>
      <c r="X5638" s="1">
        <f>VLOOKUP(E5638,'渗透率、续签率'!AG:AJ,4,0)</f>
        <v>2883.5</v>
      </c>
      <c r="Y5638" s="1">
        <f t="shared" si="443"/>
        <v>339.23529411764707</v>
      </c>
      <c r="Z5638">
        <v>0</v>
      </c>
      <c r="AA5638" s="89">
        <f t="shared" si="444"/>
        <v>14417.5</v>
      </c>
      <c r="AH5638" s="37"/>
      <c r="AI5638" s="37"/>
    </row>
    <row r="5639" spans="1:37" hidden="1">
      <c r="A5639" t="s">
        <v>64</v>
      </c>
      <c r="B5639" t="s">
        <v>2</v>
      </c>
      <c r="C5639" t="s">
        <v>15</v>
      </c>
      <c r="D5639" t="s">
        <v>116</v>
      </c>
      <c r="E5639" t="s">
        <v>533</v>
      </c>
      <c r="F5639" t="str">
        <f t="shared" si="441"/>
        <v>咸阳市音乐培训</v>
      </c>
      <c r="G5639" t="s">
        <v>108</v>
      </c>
      <c r="H5639" t="s">
        <v>198</v>
      </c>
      <c r="I5639" t="s">
        <v>70</v>
      </c>
      <c r="J5639">
        <v>93</v>
      </c>
      <c r="K5639">
        <v>0</v>
      </c>
      <c r="L5639" s="13">
        <f>VLOOKUP(C5639,'渗透率、续签率'!B:C,2,0)</f>
        <v>0.13900000000000001</v>
      </c>
      <c r="M5639" s="6">
        <v>0</v>
      </c>
      <c r="N5639">
        <v>33</v>
      </c>
      <c r="O5639">
        <v>0</v>
      </c>
      <c r="P5639" s="6">
        <v>0</v>
      </c>
      <c r="Q5639" s="13">
        <v>0</v>
      </c>
      <c r="R5639" s="13">
        <v>0</v>
      </c>
      <c r="S5639" s="31">
        <v>159</v>
      </c>
      <c r="T5639" s="6">
        <f>VLOOKUP(E5639,'参数设置&amp;汇总'!S:U,3,0)</f>
        <v>0.02</v>
      </c>
      <c r="U5639" s="78">
        <f t="shared" si="440"/>
        <v>0.66</v>
      </c>
      <c r="V5639" s="13">
        <v>0.85000000000000009</v>
      </c>
      <c r="W5639" s="78">
        <f t="shared" si="442"/>
        <v>0.77647058823529402</v>
      </c>
      <c r="X5639" s="1">
        <f>VLOOKUP(E5639,'渗透率、续签率'!AG:AJ,4,0)</f>
        <v>2883.5</v>
      </c>
      <c r="Y5639" s="1">
        <f t="shared" si="443"/>
        <v>2238.9529411764702</v>
      </c>
      <c r="Z5639">
        <v>7</v>
      </c>
      <c r="AA5639" s="89">
        <f t="shared" si="444"/>
        <v>95155.5</v>
      </c>
      <c r="AK5639" s="37"/>
    </row>
    <row r="5640" spans="1:37" hidden="1">
      <c r="A5640" t="s">
        <v>64</v>
      </c>
      <c r="B5640" t="s">
        <v>2</v>
      </c>
      <c r="C5640" t="s">
        <v>15</v>
      </c>
      <c r="D5640" t="s">
        <v>116</v>
      </c>
      <c r="E5640" t="s">
        <v>533</v>
      </c>
      <c r="F5640" t="str">
        <f t="shared" si="441"/>
        <v>哈密市音乐培训</v>
      </c>
      <c r="G5640" t="s">
        <v>145</v>
      </c>
      <c r="H5640" t="s">
        <v>199</v>
      </c>
      <c r="I5640" t="s">
        <v>70</v>
      </c>
      <c r="J5640">
        <v>9</v>
      </c>
      <c r="K5640">
        <v>0</v>
      </c>
      <c r="L5640" s="13">
        <f>VLOOKUP(C5640,'渗透率、续签率'!B:C,2,0)</f>
        <v>0.13900000000000001</v>
      </c>
      <c r="M5640" s="6">
        <v>0</v>
      </c>
      <c r="N5640">
        <v>2</v>
      </c>
      <c r="O5640">
        <v>0</v>
      </c>
      <c r="P5640" s="6">
        <v>0</v>
      </c>
      <c r="Q5640" s="13">
        <v>0</v>
      </c>
      <c r="R5640" s="13">
        <v>0</v>
      </c>
      <c r="S5640" s="31">
        <v>9</v>
      </c>
      <c r="T5640" s="6">
        <f>VLOOKUP(E5640,'参数设置&amp;汇总'!S:U,3,0)</f>
        <v>0.02</v>
      </c>
      <c r="U5640" s="78">
        <f t="shared" si="440"/>
        <v>0.04</v>
      </c>
      <c r="V5640" s="13">
        <v>0.85000000000000009</v>
      </c>
      <c r="W5640" s="78">
        <f t="shared" si="442"/>
        <v>4.7058823529411764E-2</v>
      </c>
      <c r="X5640" s="1">
        <f>VLOOKUP(E5640,'渗透率、续签率'!AG:AJ,4,0)</f>
        <v>2883.5</v>
      </c>
      <c r="Y5640" s="1">
        <f t="shared" si="443"/>
        <v>135.69411764705882</v>
      </c>
      <c r="Z5640">
        <v>0</v>
      </c>
      <c r="AA5640" s="89">
        <f t="shared" si="444"/>
        <v>5767</v>
      </c>
      <c r="AH5640" s="37"/>
      <c r="AI5640" s="37"/>
      <c r="AK5640" s="37"/>
    </row>
    <row r="5641" spans="1:37" hidden="1">
      <c r="A5641" t="s">
        <v>64</v>
      </c>
      <c r="B5641" t="s">
        <v>2</v>
      </c>
      <c r="C5641" t="s">
        <v>15</v>
      </c>
      <c r="D5641" t="s">
        <v>116</v>
      </c>
      <c r="E5641" t="s">
        <v>533</v>
      </c>
      <c r="F5641" t="str">
        <f t="shared" si="441"/>
        <v>哈尔滨市音乐培训</v>
      </c>
      <c r="G5641" t="s">
        <v>118</v>
      </c>
      <c r="H5641" t="s">
        <v>200</v>
      </c>
      <c r="I5641" t="s">
        <v>70</v>
      </c>
      <c r="J5641">
        <v>471</v>
      </c>
      <c r="K5641">
        <v>4</v>
      </c>
      <c r="L5641" s="13">
        <f>VLOOKUP(C5641,'渗透率、续签率'!B:C,2,0)</f>
        <v>0.13900000000000001</v>
      </c>
      <c r="M5641" s="6">
        <v>0.01</v>
      </c>
      <c r="N5641">
        <v>162</v>
      </c>
      <c r="O5641">
        <v>4</v>
      </c>
      <c r="P5641" s="6">
        <v>0.02</v>
      </c>
      <c r="Q5641" s="13">
        <v>0.107</v>
      </c>
      <c r="R5641" s="13">
        <v>0</v>
      </c>
      <c r="S5641" s="31">
        <v>984</v>
      </c>
      <c r="T5641" s="6">
        <f>VLOOKUP(E5641,'参数设置&amp;汇总'!S:U,3,0)</f>
        <v>0.02</v>
      </c>
      <c r="U5641" s="78">
        <f t="shared" si="440"/>
        <v>4</v>
      </c>
      <c r="V5641" s="13">
        <v>0.85000000000000009</v>
      </c>
      <c r="W5641" s="78">
        <f t="shared" si="442"/>
        <v>4.051764705882352</v>
      </c>
      <c r="X5641" s="1">
        <f>VLOOKUP(E5641,'渗透率、续签率'!AG:AJ,4,0)</f>
        <v>2883.5</v>
      </c>
      <c r="Y5641" s="1">
        <f t="shared" si="443"/>
        <v>11683.263529411763</v>
      </c>
      <c r="Z5641">
        <v>36</v>
      </c>
      <c r="AA5641" s="89">
        <f t="shared" si="444"/>
        <v>467127</v>
      </c>
      <c r="AH5641" s="37"/>
      <c r="AI5641" s="37"/>
      <c r="AK5641" s="37"/>
    </row>
    <row r="5642" spans="1:37" hidden="1">
      <c r="A5642" t="s">
        <v>64</v>
      </c>
      <c r="B5642" t="s">
        <v>2</v>
      </c>
      <c r="C5642" t="s">
        <v>15</v>
      </c>
      <c r="D5642" t="s">
        <v>116</v>
      </c>
      <c r="E5642" t="s">
        <v>533</v>
      </c>
      <c r="F5642" t="str">
        <f t="shared" si="441"/>
        <v>唐山市音乐培训</v>
      </c>
      <c r="G5642" t="s">
        <v>159</v>
      </c>
      <c r="H5642" t="s">
        <v>201</v>
      </c>
      <c r="I5642" t="s">
        <v>70</v>
      </c>
      <c r="J5642">
        <v>156</v>
      </c>
      <c r="K5642">
        <v>0</v>
      </c>
      <c r="L5642" s="13">
        <f>VLOOKUP(C5642,'渗透率、续签率'!B:C,2,0)</f>
        <v>0.13900000000000001</v>
      </c>
      <c r="M5642" s="6">
        <v>0</v>
      </c>
      <c r="N5642">
        <v>29</v>
      </c>
      <c r="O5642">
        <v>0</v>
      </c>
      <c r="P5642" s="6">
        <v>0</v>
      </c>
      <c r="Q5642" s="13">
        <v>0</v>
      </c>
      <c r="R5642" s="13">
        <v>0</v>
      </c>
      <c r="S5642" s="31">
        <v>194</v>
      </c>
      <c r="T5642" s="6">
        <f>VLOOKUP(E5642,'参数设置&amp;汇总'!S:U,3,0)</f>
        <v>0.02</v>
      </c>
      <c r="U5642" s="78">
        <f t="shared" si="440"/>
        <v>0.57999999999999996</v>
      </c>
      <c r="V5642" s="13">
        <v>0.85000000000000009</v>
      </c>
      <c r="W5642" s="78">
        <f t="shared" si="442"/>
        <v>0.6823529411764705</v>
      </c>
      <c r="X5642" s="1">
        <f>VLOOKUP(E5642,'渗透率、续签率'!AG:AJ,4,0)</f>
        <v>2883.5</v>
      </c>
      <c r="Y5642" s="1">
        <f t="shared" si="443"/>
        <v>1967.5647058823527</v>
      </c>
      <c r="Z5642">
        <v>7</v>
      </c>
      <c r="AA5642" s="89">
        <f t="shared" si="444"/>
        <v>83621.5</v>
      </c>
      <c r="AH5642" s="37"/>
      <c r="AI5642" s="37"/>
      <c r="AK5642" s="37"/>
    </row>
    <row r="5643" spans="1:37" hidden="1">
      <c r="A5643" t="s">
        <v>64</v>
      </c>
      <c r="B5643" t="s">
        <v>2</v>
      </c>
      <c r="C5643" t="s">
        <v>15</v>
      </c>
      <c r="D5643" t="s">
        <v>116</v>
      </c>
      <c r="E5643" t="s">
        <v>533</v>
      </c>
      <c r="F5643" t="str">
        <f t="shared" si="441"/>
        <v>商丘市音乐培训</v>
      </c>
      <c r="G5643" t="s">
        <v>110</v>
      </c>
      <c r="H5643" t="s">
        <v>202</v>
      </c>
      <c r="I5643" t="s">
        <v>70</v>
      </c>
      <c r="J5643">
        <v>100</v>
      </c>
      <c r="K5643">
        <v>0</v>
      </c>
      <c r="L5643" s="13">
        <f>VLOOKUP(C5643,'渗透率、续签率'!B:C,2,0)</f>
        <v>0.13900000000000001</v>
      </c>
      <c r="M5643" s="6">
        <v>0</v>
      </c>
      <c r="N5643">
        <v>19</v>
      </c>
      <c r="O5643">
        <v>0</v>
      </c>
      <c r="P5643" s="6">
        <v>0</v>
      </c>
      <c r="Q5643" s="13">
        <v>5.8000000000000003E-2</v>
      </c>
      <c r="R5643" s="13">
        <v>0</v>
      </c>
      <c r="S5643" s="31">
        <v>127</v>
      </c>
      <c r="T5643" s="6">
        <f>VLOOKUP(E5643,'参数设置&amp;汇总'!S:U,3,0)</f>
        <v>0.02</v>
      </c>
      <c r="U5643" s="78">
        <f t="shared" si="440"/>
        <v>0.38</v>
      </c>
      <c r="V5643" s="13">
        <v>0.85000000000000009</v>
      </c>
      <c r="W5643" s="78">
        <f t="shared" si="442"/>
        <v>0.44705882352941173</v>
      </c>
      <c r="X5643" s="1">
        <f>VLOOKUP(E5643,'渗透率、续签率'!AG:AJ,4,0)</f>
        <v>2883.5</v>
      </c>
      <c r="Y5643" s="1">
        <f t="shared" si="443"/>
        <v>1289.0941176470587</v>
      </c>
      <c r="Z5643">
        <v>1</v>
      </c>
      <c r="AA5643" s="89">
        <f t="shared" si="444"/>
        <v>54786.5</v>
      </c>
      <c r="AH5643" s="37"/>
      <c r="AI5643" s="37"/>
    </row>
    <row r="5644" spans="1:37" hidden="1">
      <c r="A5644" t="s">
        <v>64</v>
      </c>
      <c r="B5644" t="s">
        <v>2</v>
      </c>
      <c r="C5644" t="s">
        <v>15</v>
      </c>
      <c r="D5644" t="s">
        <v>116</v>
      </c>
      <c r="E5644" t="s">
        <v>533</v>
      </c>
      <c r="F5644" t="str">
        <f t="shared" si="441"/>
        <v>商洛市音乐培训</v>
      </c>
      <c r="G5644" t="s">
        <v>108</v>
      </c>
      <c r="H5644" t="s">
        <v>203</v>
      </c>
      <c r="I5644" t="s">
        <v>70</v>
      </c>
      <c r="J5644">
        <v>16</v>
      </c>
      <c r="K5644">
        <v>0</v>
      </c>
      <c r="L5644" s="13">
        <f>VLOOKUP(C5644,'渗透率、续签率'!B:C,2,0)</f>
        <v>0.13900000000000001</v>
      </c>
      <c r="M5644" s="6">
        <v>0</v>
      </c>
      <c r="N5644">
        <v>1</v>
      </c>
      <c r="O5644">
        <v>0</v>
      </c>
      <c r="P5644" s="6">
        <v>0</v>
      </c>
      <c r="Q5644" s="13">
        <v>0</v>
      </c>
      <c r="R5644" s="13">
        <v>0</v>
      </c>
      <c r="S5644" s="31">
        <v>11</v>
      </c>
      <c r="T5644" s="6">
        <f>VLOOKUP(E5644,'参数设置&amp;汇总'!S:U,3,0)</f>
        <v>0.02</v>
      </c>
      <c r="U5644" s="78">
        <f t="shared" si="440"/>
        <v>0.02</v>
      </c>
      <c r="V5644" s="13">
        <v>0.85000000000000009</v>
      </c>
      <c r="W5644" s="78">
        <f t="shared" si="442"/>
        <v>2.3529411764705882E-2</v>
      </c>
      <c r="X5644" s="1">
        <f>VLOOKUP(E5644,'渗透率、续签率'!AG:AJ,4,0)</f>
        <v>2883.5</v>
      </c>
      <c r="Y5644" s="1">
        <f t="shared" si="443"/>
        <v>67.847058823529409</v>
      </c>
      <c r="Z5644">
        <v>1</v>
      </c>
      <c r="AA5644" s="89">
        <f t="shared" si="444"/>
        <v>2883.5</v>
      </c>
      <c r="AK5644" s="37"/>
    </row>
    <row r="5645" spans="1:37" hidden="1">
      <c r="A5645" t="s">
        <v>64</v>
      </c>
      <c r="B5645" t="s">
        <v>2</v>
      </c>
      <c r="C5645" t="s">
        <v>15</v>
      </c>
      <c r="D5645" t="s">
        <v>116</v>
      </c>
      <c r="E5645" t="s">
        <v>533</v>
      </c>
      <c r="F5645" t="str">
        <f t="shared" si="441"/>
        <v>喀什地区音乐培训</v>
      </c>
      <c r="G5645" t="s">
        <v>145</v>
      </c>
      <c r="H5645" t="s">
        <v>204</v>
      </c>
      <c r="I5645" t="s">
        <v>70</v>
      </c>
      <c r="J5645">
        <v>22</v>
      </c>
      <c r="K5645">
        <v>0</v>
      </c>
      <c r="L5645" s="13">
        <f>VLOOKUP(C5645,'渗透率、续签率'!B:C,2,0)</f>
        <v>0.13900000000000001</v>
      </c>
      <c r="M5645" s="6">
        <v>0</v>
      </c>
      <c r="N5645">
        <v>5</v>
      </c>
      <c r="O5645">
        <v>0</v>
      </c>
      <c r="P5645" s="6">
        <v>0</v>
      </c>
      <c r="Q5645" s="13">
        <v>0</v>
      </c>
      <c r="R5645" s="13">
        <v>0</v>
      </c>
      <c r="S5645" s="31">
        <v>39</v>
      </c>
      <c r="T5645" s="6">
        <f>VLOOKUP(E5645,'参数设置&amp;汇总'!S:U,3,0)</f>
        <v>0.02</v>
      </c>
      <c r="U5645" s="78">
        <f t="shared" si="440"/>
        <v>0.1</v>
      </c>
      <c r="V5645" s="13">
        <v>0.85000000000000009</v>
      </c>
      <c r="W5645" s="78">
        <f t="shared" si="442"/>
        <v>0.11764705882352941</v>
      </c>
      <c r="X5645" s="1">
        <f>VLOOKUP(E5645,'渗透率、续签率'!AG:AJ,4,0)</f>
        <v>2883.5</v>
      </c>
      <c r="Y5645" s="1">
        <f t="shared" si="443"/>
        <v>339.23529411764707</v>
      </c>
      <c r="Z5645">
        <v>0</v>
      </c>
      <c r="AA5645" s="89">
        <f t="shared" si="444"/>
        <v>14417.5</v>
      </c>
      <c r="AH5645" s="37"/>
      <c r="AI5645" s="37"/>
      <c r="AK5645" s="37"/>
    </row>
    <row r="5646" spans="1:37" hidden="1">
      <c r="A5646" t="s">
        <v>64</v>
      </c>
      <c r="B5646" t="s">
        <v>2</v>
      </c>
      <c r="C5646" t="s">
        <v>15</v>
      </c>
      <c r="D5646" t="s">
        <v>116</v>
      </c>
      <c r="E5646" t="s">
        <v>533</v>
      </c>
      <c r="F5646" t="str">
        <f t="shared" si="441"/>
        <v>嘉兴市音乐培训</v>
      </c>
      <c r="G5646" t="s">
        <v>79</v>
      </c>
      <c r="H5646" t="s">
        <v>205</v>
      </c>
      <c r="I5646" t="s">
        <v>68</v>
      </c>
      <c r="J5646">
        <v>181</v>
      </c>
      <c r="K5646">
        <v>0</v>
      </c>
      <c r="L5646" s="13">
        <f>VLOOKUP(C5646,'渗透率、续签率'!B:C,2,0)</f>
        <v>0.13900000000000001</v>
      </c>
      <c r="M5646" s="6">
        <v>0</v>
      </c>
      <c r="N5646">
        <v>62</v>
      </c>
      <c r="O5646">
        <v>0</v>
      </c>
      <c r="P5646" s="6">
        <v>0</v>
      </c>
      <c r="Q5646" s="13">
        <v>0.03</v>
      </c>
      <c r="R5646" s="13">
        <v>0</v>
      </c>
      <c r="S5646" s="31">
        <v>346</v>
      </c>
      <c r="T5646" s="6">
        <f>VLOOKUP(E5646,'参数设置&amp;汇总'!S:U,3,0)</f>
        <v>0.02</v>
      </c>
      <c r="U5646" s="78">
        <f t="shared" si="440"/>
        <v>1.24</v>
      </c>
      <c r="V5646" s="13">
        <v>0.85000000000000009</v>
      </c>
      <c r="W5646" s="78">
        <f t="shared" si="442"/>
        <v>1.4588235294117646</v>
      </c>
      <c r="X5646" s="1">
        <f>VLOOKUP(E5646,'渗透率、续签率'!AG:AJ,4,0)</f>
        <v>2883.5</v>
      </c>
      <c r="Y5646" s="1">
        <f t="shared" si="443"/>
        <v>4206.5176470588231</v>
      </c>
      <c r="Z5646">
        <v>29</v>
      </c>
      <c r="AA5646" s="89">
        <f t="shared" si="444"/>
        <v>178777</v>
      </c>
      <c r="AH5646" s="37"/>
      <c r="AI5646" s="37"/>
      <c r="AJ5646" s="1"/>
      <c r="AK5646" s="37"/>
    </row>
    <row r="5647" spans="1:37" hidden="1">
      <c r="A5647" t="s">
        <v>64</v>
      </c>
      <c r="B5647" t="s">
        <v>2</v>
      </c>
      <c r="C5647" t="s">
        <v>15</v>
      </c>
      <c r="D5647" t="s">
        <v>116</v>
      </c>
      <c r="E5647" t="s">
        <v>533</v>
      </c>
      <c r="F5647" t="str">
        <f t="shared" si="441"/>
        <v>嘉峪关市音乐培训</v>
      </c>
      <c r="G5647" t="s">
        <v>132</v>
      </c>
      <c r="H5647" t="s">
        <v>206</v>
      </c>
      <c r="I5647" t="s">
        <v>70</v>
      </c>
      <c r="J5647">
        <v>11</v>
      </c>
      <c r="K5647">
        <v>0</v>
      </c>
      <c r="L5647" s="13">
        <f>VLOOKUP(C5647,'渗透率、续签率'!B:C,2,0)</f>
        <v>0.13900000000000001</v>
      </c>
      <c r="M5647" s="6">
        <v>0</v>
      </c>
      <c r="N5647">
        <v>1</v>
      </c>
      <c r="O5647">
        <v>0</v>
      </c>
      <c r="P5647" s="6">
        <v>0</v>
      </c>
      <c r="Q5647" s="13">
        <v>0</v>
      </c>
      <c r="R5647" s="13">
        <v>0</v>
      </c>
      <c r="S5647" s="31">
        <v>9</v>
      </c>
      <c r="T5647" s="6">
        <f>VLOOKUP(E5647,'参数设置&amp;汇总'!S:U,3,0)</f>
        <v>0.02</v>
      </c>
      <c r="U5647" s="78">
        <f t="shared" si="440"/>
        <v>0.02</v>
      </c>
      <c r="V5647" s="13">
        <v>0.85000000000000009</v>
      </c>
      <c r="W5647" s="78">
        <f t="shared" si="442"/>
        <v>2.3529411764705882E-2</v>
      </c>
      <c r="X5647" s="1">
        <f>VLOOKUP(E5647,'渗透率、续签率'!AG:AJ,4,0)</f>
        <v>2883.5</v>
      </c>
      <c r="Y5647" s="1">
        <f t="shared" si="443"/>
        <v>67.847058823529409</v>
      </c>
      <c r="Z5647">
        <v>0</v>
      </c>
      <c r="AA5647" s="89">
        <f t="shared" si="444"/>
        <v>2883.5</v>
      </c>
      <c r="AH5647" s="37"/>
      <c r="AI5647" s="37"/>
    </row>
    <row r="5648" spans="1:37" hidden="1">
      <c r="A5648" t="s">
        <v>64</v>
      </c>
      <c r="B5648" t="s">
        <v>2</v>
      </c>
      <c r="C5648" t="s">
        <v>15</v>
      </c>
      <c r="D5648" t="s">
        <v>116</v>
      </c>
      <c r="E5648" t="s">
        <v>533</v>
      </c>
      <c r="F5648" t="str">
        <f t="shared" si="441"/>
        <v>四平市音乐培训</v>
      </c>
      <c r="G5648" t="s">
        <v>188</v>
      </c>
      <c r="H5648" t="s">
        <v>207</v>
      </c>
      <c r="I5648" t="s">
        <v>70</v>
      </c>
      <c r="J5648">
        <v>48</v>
      </c>
      <c r="K5648">
        <v>0</v>
      </c>
      <c r="L5648" s="13">
        <f>VLOOKUP(C5648,'渗透率、续签率'!B:C,2,0)</f>
        <v>0.13900000000000001</v>
      </c>
      <c r="M5648" s="6">
        <v>0</v>
      </c>
      <c r="N5648">
        <v>7</v>
      </c>
      <c r="O5648">
        <v>0</v>
      </c>
      <c r="P5648" s="6">
        <v>0</v>
      </c>
      <c r="Q5648" s="13">
        <v>0</v>
      </c>
      <c r="R5648" s="13">
        <v>0</v>
      </c>
      <c r="S5648" s="31">
        <v>51</v>
      </c>
      <c r="T5648" s="6">
        <f>VLOOKUP(E5648,'参数设置&amp;汇总'!S:U,3,0)</f>
        <v>0.02</v>
      </c>
      <c r="U5648" s="78">
        <f t="shared" si="440"/>
        <v>0.14000000000000001</v>
      </c>
      <c r="V5648" s="13">
        <v>0.85000000000000009</v>
      </c>
      <c r="W5648" s="78">
        <f t="shared" si="442"/>
        <v>0.16470588235294117</v>
      </c>
      <c r="X5648" s="1">
        <f>VLOOKUP(E5648,'渗透率、续签率'!AG:AJ,4,0)</f>
        <v>2883.5</v>
      </c>
      <c r="Y5648" s="1">
        <f t="shared" si="443"/>
        <v>474.92941176470589</v>
      </c>
      <c r="Z5648">
        <v>0</v>
      </c>
      <c r="AA5648" s="89">
        <f t="shared" si="444"/>
        <v>20184.5</v>
      </c>
      <c r="AK5648" s="37"/>
    </row>
    <row r="5649" spans="1:37" hidden="1">
      <c r="A5649" t="s">
        <v>64</v>
      </c>
      <c r="B5649" t="s">
        <v>2</v>
      </c>
      <c r="C5649" t="s">
        <v>15</v>
      </c>
      <c r="D5649" t="s">
        <v>116</v>
      </c>
      <c r="E5649" t="s">
        <v>533</v>
      </c>
      <c r="F5649" t="str">
        <f t="shared" si="441"/>
        <v>固原市音乐培训</v>
      </c>
      <c r="G5649" t="s">
        <v>129</v>
      </c>
      <c r="H5649" t="s">
        <v>208</v>
      </c>
      <c r="I5649" t="s">
        <v>70</v>
      </c>
      <c r="J5649">
        <v>13</v>
      </c>
      <c r="K5649">
        <v>0</v>
      </c>
      <c r="L5649" s="13">
        <f>VLOOKUP(C5649,'渗透率、续签率'!B:C,2,0)</f>
        <v>0.13900000000000001</v>
      </c>
      <c r="M5649" s="6">
        <v>0</v>
      </c>
      <c r="N5649">
        <v>3</v>
      </c>
      <c r="O5649">
        <v>0</v>
      </c>
      <c r="P5649" s="6">
        <v>0</v>
      </c>
      <c r="Q5649" s="13">
        <v>0</v>
      </c>
      <c r="R5649" s="13">
        <v>0</v>
      </c>
      <c r="S5649" s="31">
        <v>18</v>
      </c>
      <c r="T5649" s="6">
        <f>VLOOKUP(E5649,'参数设置&amp;汇总'!S:U,3,0)</f>
        <v>0.02</v>
      </c>
      <c r="U5649" s="78">
        <f t="shared" si="440"/>
        <v>0.06</v>
      </c>
      <c r="V5649" s="13">
        <v>0.85000000000000009</v>
      </c>
      <c r="W5649" s="78">
        <f t="shared" si="442"/>
        <v>7.0588235294117632E-2</v>
      </c>
      <c r="X5649" s="1">
        <f>VLOOKUP(E5649,'渗透率、续签率'!AG:AJ,4,0)</f>
        <v>2883.5</v>
      </c>
      <c r="Y5649" s="1">
        <f t="shared" si="443"/>
        <v>203.5411764705882</v>
      </c>
      <c r="Z5649">
        <v>0</v>
      </c>
      <c r="AA5649" s="89">
        <f t="shared" si="444"/>
        <v>8650.5</v>
      </c>
      <c r="AH5649" s="37"/>
      <c r="AI5649" s="37"/>
      <c r="AK5649" s="37"/>
    </row>
    <row r="5650" spans="1:37" hidden="1">
      <c r="A5650" t="s">
        <v>64</v>
      </c>
      <c r="B5650" t="s">
        <v>2</v>
      </c>
      <c r="C5650" t="s">
        <v>15</v>
      </c>
      <c r="D5650" t="s">
        <v>116</v>
      </c>
      <c r="E5650" t="s">
        <v>533</v>
      </c>
      <c r="F5650" t="str">
        <f t="shared" si="441"/>
        <v>图木舒克市音乐培训</v>
      </c>
      <c r="G5650" t="s">
        <v>145</v>
      </c>
      <c r="H5650" t="s">
        <v>209</v>
      </c>
      <c r="I5650" t="s">
        <v>70</v>
      </c>
      <c r="J5650">
        <v>0</v>
      </c>
      <c r="K5650">
        <v>0</v>
      </c>
      <c r="L5650" s="13">
        <f>VLOOKUP(C5650,'渗透率、续签率'!B:C,2,0)</f>
        <v>0.13900000000000001</v>
      </c>
      <c r="M5650" s="6">
        <v>0</v>
      </c>
      <c r="N5650">
        <v>0</v>
      </c>
      <c r="O5650">
        <v>0</v>
      </c>
      <c r="P5650" s="6">
        <v>0</v>
      </c>
      <c r="Q5650" s="13">
        <v>0</v>
      </c>
      <c r="R5650" s="13">
        <v>0</v>
      </c>
      <c r="S5650" s="31">
        <v>0</v>
      </c>
      <c r="T5650" s="6">
        <f>VLOOKUP(E5650,'参数设置&amp;汇总'!S:U,3,0)</f>
        <v>0.02</v>
      </c>
      <c r="U5650" s="78">
        <f t="shared" si="440"/>
        <v>0</v>
      </c>
      <c r="V5650" s="13">
        <v>0.85000000000000009</v>
      </c>
      <c r="W5650" s="78">
        <f t="shared" si="442"/>
        <v>0</v>
      </c>
      <c r="X5650" s="1">
        <f>VLOOKUP(E5650,'渗透率、续签率'!AG:AJ,4,0)</f>
        <v>2883.5</v>
      </c>
      <c r="Y5650" s="1">
        <f t="shared" si="443"/>
        <v>0</v>
      </c>
      <c r="Z5650">
        <v>0</v>
      </c>
      <c r="AA5650" s="89">
        <f t="shared" si="444"/>
        <v>0</v>
      </c>
      <c r="AH5650" s="37"/>
      <c r="AI5650" s="37"/>
      <c r="AK5650" s="37"/>
    </row>
    <row r="5651" spans="1:37" hidden="1">
      <c r="A5651" t="s">
        <v>64</v>
      </c>
      <c r="B5651" t="s">
        <v>2</v>
      </c>
      <c r="C5651" t="s">
        <v>15</v>
      </c>
      <c r="D5651" t="s">
        <v>116</v>
      </c>
      <c r="E5651" t="s">
        <v>533</v>
      </c>
      <c r="F5651" t="str">
        <f t="shared" si="441"/>
        <v>塔城地区音乐培训</v>
      </c>
      <c r="G5651" t="s">
        <v>145</v>
      </c>
      <c r="H5651" t="s">
        <v>210</v>
      </c>
      <c r="I5651" t="s">
        <v>70</v>
      </c>
      <c r="J5651">
        <v>8</v>
      </c>
      <c r="K5651">
        <v>0</v>
      </c>
      <c r="L5651" s="13">
        <f>VLOOKUP(C5651,'渗透率、续签率'!B:C,2,0)</f>
        <v>0.13900000000000001</v>
      </c>
      <c r="M5651" s="6">
        <v>0</v>
      </c>
      <c r="N5651">
        <v>0</v>
      </c>
      <c r="O5651">
        <v>0</v>
      </c>
      <c r="P5651" s="6">
        <v>0</v>
      </c>
      <c r="Q5651" s="13">
        <v>0</v>
      </c>
      <c r="R5651" s="13">
        <v>0</v>
      </c>
      <c r="S5651" s="31">
        <v>8</v>
      </c>
      <c r="T5651" s="6">
        <f>VLOOKUP(E5651,'参数设置&amp;汇总'!S:U,3,0)</f>
        <v>0.02</v>
      </c>
      <c r="U5651" s="78">
        <f t="shared" si="440"/>
        <v>0</v>
      </c>
      <c r="V5651" s="13">
        <v>0.85000000000000009</v>
      </c>
      <c r="W5651" s="78">
        <f t="shared" si="442"/>
        <v>0</v>
      </c>
      <c r="X5651" s="1">
        <f>VLOOKUP(E5651,'渗透率、续签率'!AG:AJ,4,0)</f>
        <v>2883.5</v>
      </c>
      <c r="Y5651" s="1">
        <f t="shared" si="443"/>
        <v>0</v>
      </c>
      <c r="Z5651">
        <v>0</v>
      </c>
      <c r="AA5651" s="89">
        <f t="shared" si="444"/>
        <v>0</v>
      </c>
      <c r="AH5651" s="37"/>
      <c r="AI5651" s="37"/>
      <c r="AK5651" s="37"/>
    </row>
    <row r="5652" spans="1:37" hidden="1">
      <c r="A5652" t="s">
        <v>64</v>
      </c>
      <c r="B5652" t="s">
        <v>2</v>
      </c>
      <c r="C5652" t="s">
        <v>15</v>
      </c>
      <c r="D5652" t="s">
        <v>116</v>
      </c>
      <c r="E5652" t="s">
        <v>533</v>
      </c>
      <c r="F5652" t="str">
        <f t="shared" si="441"/>
        <v>大兴安岭地区音乐培训</v>
      </c>
      <c r="G5652" t="s">
        <v>118</v>
      </c>
      <c r="H5652" t="s">
        <v>211</v>
      </c>
      <c r="I5652" t="s">
        <v>70</v>
      </c>
      <c r="J5652">
        <v>5</v>
      </c>
      <c r="K5652">
        <v>0</v>
      </c>
      <c r="L5652" s="13">
        <f>VLOOKUP(C5652,'渗透率、续签率'!B:C,2,0)</f>
        <v>0.13900000000000001</v>
      </c>
      <c r="M5652" s="6">
        <v>0</v>
      </c>
      <c r="N5652">
        <v>0</v>
      </c>
      <c r="O5652">
        <v>0</v>
      </c>
      <c r="P5652" s="6">
        <v>0</v>
      </c>
      <c r="Q5652" s="13">
        <v>0</v>
      </c>
      <c r="R5652" s="13">
        <v>0</v>
      </c>
      <c r="S5652" s="31">
        <v>2</v>
      </c>
      <c r="T5652" s="6">
        <f>VLOOKUP(E5652,'参数设置&amp;汇总'!S:U,3,0)</f>
        <v>0.02</v>
      </c>
      <c r="U5652" s="78">
        <f t="shared" si="440"/>
        <v>0</v>
      </c>
      <c r="V5652" s="13">
        <v>0.85000000000000009</v>
      </c>
      <c r="W5652" s="78">
        <f t="shared" si="442"/>
        <v>0</v>
      </c>
      <c r="X5652" s="1">
        <f>VLOOKUP(E5652,'渗透率、续签率'!AG:AJ,4,0)</f>
        <v>2883.5</v>
      </c>
      <c r="Y5652" s="1">
        <f t="shared" si="443"/>
        <v>0</v>
      </c>
      <c r="Z5652">
        <v>0</v>
      </c>
      <c r="AA5652" s="89">
        <f t="shared" si="444"/>
        <v>0</v>
      </c>
      <c r="AH5652" s="37"/>
      <c r="AI5652" s="37"/>
      <c r="AK5652" s="37"/>
    </row>
    <row r="5653" spans="1:37" hidden="1">
      <c r="A5653" t="s">
        <v>64</v>
      </c>
      <c r="B5653" t="s">
        <v>2</v>
      </c>
      <c r="C5653" t="s">
        <v>15</v>
      </c>
      <c r="D5653" t="s">
        <v>116</v>
      </c>
      <c r="E5653" t="s">
        <v>533</v>
      </c>
      <c r="F5653" t="str">
        <f t="shared" si="441"/>
        <v>大同市音乐培训</v>
      </c>
      <c r="G5653" t="s">
        <v>134</v>
      </c>
      <c r="H5653" t="s">
        <v>212</v>
      </c>
      <c r="I5653" t="s">
        <v>70</v>
      </c>
      <c r="J5653">
        <v>125</v>
      </c>
      <c r="K5653">
        <v>0</v>
      </c>
      <c r="L5653" s="13">
        <f>VLOOKUP(C5653,'渗透率、续签率'!B:C,2,0)</f>
        <v>0.13900000000000001</v>
      </c>
      <c r="M5653" s="6">
        <v>0</v>
      </c>
      <c r="N5653">
        <v>38</v>
      </c>
      <c r="O5653">
        <v>0</v>
      </c>
      <c r="P5653" s="6">
        <v>0</v>
      </c>
      <c r="Q5653" s="13">
        <v>0</v>
      </c>
      <c r="R5653" s="13">
        <v>0</v>
      </c>
      <c r="S5653" s="31">
        <v>215</v>
      </c>
      <c r="T5653" s="6">
        <f>VLOOKUP(E5653,'参数设置&amp;汇总'!S:U,3,0)</f>
        <v>0.02</v>
      </c>
      <c r="U5653" s="78">
        <f t="shared" si="440"/>
        <v>0.76</v>
      </c>
      <c r="V5653" s="13">
        <v>0.85000000000000009</v>
      </c>
      <c r="W5653" s="78">
        <f t="shared" si="442"/>
        <v>0.89411764705882346</v>
      </c>
      <c r="X5653" s="1">
        <f>VLOOKUP(E5653,'渗透率、续签率'!AG:AJ,4,0)</f>
        <v>2883.5</v>
      </c>
      <c r="Y5653" s="1">
        <f t="shared" si="443"/>
        <v>2578.1882352941175</v>
      </c>
      <c r="Z5653">
        <v>5</v>
      </c>
      <c r="AA5653" s="89">
        <f t="shared" si="444"/>
        <v>109573</v>
      </c>
      <c r="AH5653" s="37"/>
      <c r="AI5653" s="37"/>
      <c r="AK5653" s="37"/>
    </row>
    <row r="5654" spans="1:37" hidden="1">
      <c r="A5654" t="s">
        <v>64</v>
      </c>
      <c r="B5654" t="s">
        <v>2</v>
      </c>
      <c r="C5654" t="s">
        <v>15</v>
      </c>
      <c r="D5654" t="s">
        <v>116</v>
      </c>
      <c r="E5654" t="s">
        <v>533</v>
      </c>
      <c r="F5654" t="str">
        <f t="shared" si="441"/>
        <v>大庆市音乐培训</v>
      </c>
      <c r="G5654" t="s">
        <v>118</v>
      </c>
      <c r="H5654" t="s">
        <v>213</v>
      </c>
      <c r="I5654" t="s">
        <v>70</v>
      </c>
      <c r="J5654">
        <v>73</v>
      </c>
      <c r="K5654">
        <v>1</v>
      </c>
      <c r="L5654" s="13">
        <f>VLOOKUP(C5654,'渗透率、续签率'!B:C,2,0)</f>
        <v>0.13900000000000001</v>
      </c>
      <c r="M5654" s="6">
        <v>0.01</v>
      </c>
      <c r="N5654">
        <v>18</v>
      </c>
      <c r="O5654">
        <v>1</v>
      </c>
      <c r="P5654" s="6">
        <v>0.06</v>
      </c>
      <c r="Q5654" s="13">
        <v>0.107</v>
      </c>
      <c r="R5654" s="13">
        <v>0</v>
      </c>
      <c r="S5654" s="31">
        <v>122</v>
      </c>
      <c r="T5654" s="6">
        <f>VLOOKUP(E5654,'参数设置&amp;汇总'!S:U,3,0)</f>
        <v>0.02</v>
      </c>
      <c r="U5654" s="78">
        <f t="shared" si="440"/>
        <v>1</v>
      </c>
      <c r="V5654" s="13">
        <v>0.85000000000000009</v>
      </c>
      <c r="W5654" s="78">
        <f t="shared" si="442"/>
        <v>1.012941176470588</v>
      </c>
      <c r="X5654" s="1">
        <f>VLOOKUP(E5654,'渗透率、续签率'!AG:AJ,4,0)</f>
        <v>2883.5</v>
      </c>
      <c r="Y5654" s="1">
        <f t="shared" si="443"/>
        <v>2920.8158823529407</v>
      </c>
      <c r="Z5654">
        <v>1</v>
      </c>
      <c r="AA5654" s="89">
        <f t="shared" si="444"/>
        <v>51903</v>
      </c>
      <c r="AH5654" s="37"/>
      <c r="AI5654" s="37"/>
      <c r="AK5654" s="37"/>
    </row>
    <row r="5655" spans="1:37" hidden="1">
      <c r="A5655" t="s">
        <v>64</v>
      </c>
      <c r="B5655" t="s">
        <v>2</v>
      </c>
      <c r="C5655" t="s">
        <v>15</v>
      </c>
      <c r="D5655" t="s">
        <v>116</v>
      </c>
      <c r="E5655" t="s">
        <v>533</v>
      </c>
      <c r="F5655" t="str">
        <f t="shared" si="441"/>
        <v>大理白族自治州音乐培训</v>
      </c>
      <c r="G5655" t="s">
        <v>99</v>
      </c>
      <c r="H5655" t="s">
        <v>214</v>
      </c>
      <c r="I5655" t="s">
        <v>68</v>
      </c>
      <c r="J5655">
        <v>51</v>
      </c>
      <c r="K5655">
        <v>0</v>
      </c>
      <c r="L5655" s="13">
        <f>VLOOKUP(C5655,'渗透率、续签率'!B:C,2,0)</f>
        <v>0.13900000000000001</v>
      </c>
      <c r="M5655" s="6">
        <v>0</v>
      </c>
      <c r="N5655">
        <v>17</v>
      </c>
      <c r="O5655">
        <v>0</v>
      </c>
      <c r="P5655" s="6">
        <v>0</v>
      </c>
      <c r="Q5655" s="13">
        <v>4.8000000000000001E-2</v>
      </c>
      <c r="R5655" s="13">
        <v>0</v>
      </c>
      <c r="S5655" s="31">
        <v>96</v>
      </c>
      <c r="T5655" s="6">
        <f>VLOOKUP(E5655,'参数设置&amp;汇总'!S:U,3,0)</f>
        <v>0.02</v>
      </c>
      <c r="U5655" s="78">
        <f t="shared" si="440"/>
        <v>0.34</v>
      </c>
      <c r="V5655" s="13">
        <v>0.85000000000000009</v>
      </c>
      <c r="W5655" s="78">
        <f t="shared" si="442"/>
        <v>0.39999999999999997</v>
      </c>
      <c r="X5655" s="1">
        <f>VLOOKUP(E5655,'渗透率、续签率'!AG:AJ,4,0)</f>
        <v>2883.5</v>
      </c>
      <c r="Y5655" s="1">
        <f t="shared" si="443"/>
        <v>1153.3999999999999</v>
      </c>
      <c r="Z5655">
        <v>0</v>
      </c>
      <c r="AA5655" s="89">
        <f t="shared" si="444"/>
        <v>49019.5</v>
      </c>
      <c r="AH5655" s="37"/>
      <c r="AI5655" s="37"/>
      <c r="AK5655" s="37"/>
    </row>
    <row r="5656" spans="1:37" hidden="1">
      <c r="A5656" t="s">
        <v>64</v>
      </c>
      <c r="B5656" t="s">
        <v>2</v>
      </c>
      <c r="C5656" t="s">
        <v>15</v>
      </c>
      <c r="D5656" t="s">
        <v>116</v>
      </c>
      <c r="E5656" t="s">
        <v>533</v>
      </c>
      <c r="F5656" t="str">
        <f t="shared" si="441"/>
        <v>大连市音乐培训</v>
      </c>
      <c r="G5656" t="s">
        <v>101</v>
      </c>
      <c r="H5656" t="s">
        <v>215</v>
      </c>
      <c r="I5656" t="s">
        <v>70</v>
      </c>
      <c r="J5656">
        <v>400</v>
      </c>
      <c r="K5656">
        <v>4</v>
      </c>
      <c r="L5656" s="13">
        <f>VLOOKUP(C5656,'渗透率、续签率'!B:C,2,0)</f>
        <v>0.13900000000000001</v>
      </c>
      <c r="M5656" s="6">
        <v>0.01</v>
      </c>
      <c r="N5656">
        <v>84</v>
      </c>
      <c r="O5656">
        <v>4</v>
      </c>
      <c r="P5656" s="6">
        <v>0.05</v>
      </c>
      <c r="Q5656" s="13">
        <v>0.20699999999999999</v>
      </c>
      <c r="R5656" s="13">
        <v>0.14499999999999999</v>
      </c>
      <c r="S5656" s="31">
        <v>631</v>
      </c>
      <c r="T5656" s="6">
        <f>VLOOKUP(E5656,'参数设置&amp;汇总'!S:U,3,0)</f>
        <v>0.02</v>
      </c>
      <c r="U5656" s="78">
        <f t="shared" si="440"/>
        <v>4</v>
      </c>
      <c r="V5656" s="13">
        <v>0.85000000000000009</v>
      </c>
      <c r="W5656" s="78">
        <f t="shared" si="442"/>
        <v>4.051764705882352</v>
      </c>
      <c r="X5656" s="1">
        <f>VLOOKUP(E5656,'渗透率、续签率'!AG:AJ,4,0)</f>
        <v>2883.5</v>
      </c>
      <c r="Y5656" s="1">
        <f t="shared" si="443"/>
        <v>11683.263529411763</v>
      </c>
      <c r="Z5656">
        <v>53</v>
      </c>
      <c r="AA5656" s="89">
        <f t="shared" si="444"/>
        <v>242214</v>
      </c>
      <c r="AH5656" s="37"/>
      <c r="AI5656" s="37"/>
      <c r="AK5656" s="37"/>
    </row>
    <row r="5657" spans="1:37" hidden="1">
      <c r="A5657" t="s">
        <v>64</v>
      </c>
      <c r="B5657" t="s">
        <v>2</v>
      </c>
      <c r="C5657" t="s">
        <v>15</v>
      </c>
      <c r="D5657" t="s">
        <v>116</v>
      </c>
      <c r="E5657" t="s">
        <v>533</v>
      </c>
      <c r="F5657" t="str">
        <f t="shared" si="441"/>
        <v>天水市音乐培训</v>
      </c>
      <c r="G5657" t="s">
        <v>132</v>
      </c>
      <c r="H5657" t="s">
        <v>216</v>
      </c>
      <c r="I5657" t="s">
        <v>70</v>
      </c>
      <c r="J5657">
        <v>21</v>
      </c>
      <c r="K5657">
        <v>0</v>
      </c>
      <c r="L5657" s="13">
        <f>VLOOKUP(C5657,'渗透率、续签率'!B:C,2,0)</f>
        <v>0.13900000000000001</v>
      </c>
      <c r="M5657" s="6">
        <v>0</v>
      </c>
      <c r="N5657">
        <v>4</v>
      </c>
      <c r="O5657">
        <v>0</v>
      </c>
      <c r="P5657" s="6">
        <v>0</v>
      </c>
      <c r="Q5657" s="13">
        <v>0</v>
      </c>
      <c r="R5657" s="13">
        <v>0</v>
      </c>
      <c r="S5657" s="31">
        <v>24</v>
      </c>
      <c r="T5657" s="6">
        <f>VLOOKUP(E5657,'参数设置&amp;汇总'!S:U,3,0)</f>
        <v>0.02</v>
      </c>
      <c r="U5657" s="78">
        <f t="shared" si="440"/>
        <v>0.08</v>
      </c>
      <c r="V5657" s="13">
        <v>0.85000000000000009</v>
      </c>
      <c r="W5657" s="78">
        <f t="shared" si="442"/>
        <v>9.4117647058823528E-2</v>
      </c>
      <c r="X5657" s="1">
        <f>VLOOKUP(E5657,'渗透率、续签率'!AG:AJ,4,0)</f>
        <v>2883.5</v>
      </c>
      <c r="Y5657" s="1">
        <f t="shared" si="443"/>
        <v>271.38823529411764</v>
      </c>
      <c r="Z5657">
        <v>0</v>
      </c>
      <c r="AA5657" s="89">
        <f t="shared" si="444"/>
        <v>11534</v>
      </c>
      <c r="AH5657" s="37"/>
      <c r="AI5657" s="37"/>
      <c r="AK5657" s="37"/>
    </row>
    <row r="5658" spans="1:37" hidden="1">
      <c r="A5658" t="s">
        <v>64</v>
      </c>
      <c r="B5658" t="s">
        <v>2</v>
      </c>
      <c r="C5658" t="s">
        <v>15</v>
      </c>
      <c r="D5658" t="s">
        <v>116</v>
      </c>
      <c r="E5658" t="s">
        <v>533</v>
      </c>
      <c r="F5658" t="str">
        <f t="shared" si="441"/>
        <v>天门市音乐培训</v>
      </c>
      <c r="G5658" t="s">
        <v>81</v>
      </c>
      <c r="H5658" t="s">
        <v>217</v>
      </c>
      <c r="I5658" t="s">
        <v>68</v>
      </c>
      <c r="J5658">
        <v>8</v>
      </c>
      <c r="K5658">
        <v>0</v>
      </c>
      <c r="L5658" s="13">
        <f>VLOOKUP(C5658,'渗透率、续签率'!B:C,2,0)</f>
        <v>0.13900000000000001</v>
      </c>
      <c r="M5658" s="6">
        <v>0</v>
      </c>
      <c r="N5658">
        <v>2</v>
      </c>
      <c r="O5658">
        <v>0</v>
      </c>
      <c r="P5658" s="6">
        <v>0</v>
      </c>
      <c r="Q5658" s="13">
        <v>0</v>
      </c>
      <c r="R5658" s="13">
        <v>0</v>
      </c>
      <c r="S5658" s="31">
        <v>8</v>
      </c>
      <c r="T5658" s="6">
        <f>VLOOKUP(E5658,'参数设置&amp;汇总'!S:U,3,0)</f>
        <v>0.02</v>
      </c>
      <c r="U5658" s="78">
        <f t="shared" si="440"/>
        <v>0.04</v>
      </c>
      <c r="V5658" s="13">
        <v>0.85000000000000009</v>
      </c>
      <c r="W5658" s="78">
        <f t="shared" si="442"/>
        <v>4.7058823529411764E-2</v>
      </c>
      <c r="X5658" s="1">
        <f>VLOOKUP(E5658,'渗透率、续签率'!AG:AJ,4,0)</f>
        <v>2883.5</v>
      </c>
      <c r="Y5658" s="1">
        <f t="shared" si="443"/>
        <v>135.69411764705882</v>
      </c>
      <c r="Z5658">
        <v>0</v>
      </c>
      <c r="AA5658" s="89">
        <f t="shared" si="444"/>
        <v>5767</v>
      </c>
      <c r="AH5658" s="37"/>
      <c r="AI5658" s="37"/>
      <c r="AK5658" s="37"/>
    </row>
    <row r="5659" spans="1:37" hidden="1">
      <c r="A5659" t="s">
        <v>64</v>
      </c>
      <c r="B5659" t="s">
        <v>2</v>
      </c>
      <c r="C5659" t="s">
        <v>15</v>
      </c>
      <c r="D5659" t="s">
        <v>116</v>
      </c>
      <c r="E5659" t="s">
        <v>533</v>
      </c>
      <c r="F5659" t="str">
        <f t="shared" si="441"/>
        <v>太原市音乐培训</v>
      </c>
      <c r="G5659" t="s">
        <v>134</v>
      </c>
      <c r="H5659" t="s">
        <v>218</v>
      </c>
      <c r="I5659" t="s">
        <v>70</v>
      </c>
      <c r="J5659">
        <v>295</v>
      </c>
      <c r="K5659">
        <v>10</v>
      </c>
      <c r="L5659" s="13">
        <f>VLOOKUP(C5659,'渗透率、续签率'!B:C,2,0)</f>
        <v>0.13900000000000001</v>
      </c>
      <c r="M5659" s="6">
        <v>0.03</v>
      </c>
      <c r="N5659">
        <v>115</v>
      </c>
      <c r="O5659">
        <v>10</v>
      </c>
      <c r="P5659" s="6">
        <v>0.09</v>
      </c>
      <c r="Q5659" s="13">
        <v>0.34499999999999997</v>
      </c>
      <c r="R5659" s="13">
        <v>0.14699999999999999</v>
      </c>
      <c r="S5659" s="31">
        <v>890</v>
      </c>
      <c r="T5659" s="6">
        <f>VLOOKUP(E5659,'参数设置&amp;汇总'!S:U,3,0)</f>
        <v>0.02</v>
      </c>
      <c r="U5659" s="78">
        <f t="shared" si="440"/>
        <v>10</v>
      </c>
      <c r="V5659" s="13">
        <v>0.85000000000000009</v>
      </c>
      <c r="W5659" s="78">
        <f t="shared" si="442"/>
        <v>10.12941176470588</v>
      </c>
      <c r="X5659" s="1">
        <f>VLOOKUP(E5659,'渗透率、续签率'!AG:AJ,4,0)</f>
        <v>2883.5</v>
      </c>
      <c r="Y5659" s="1">
        <f t="shared" si="443"/>
        <v>29208.158823529404</v>
      </c>
      <c r="Z5659">
        <v>38</v>
      </c>
      <c r="AA5659" s="89">
        <f t="shared" si="444"/>
        <v>331602.5</v>
      </c>
      <c r="AH5659" s="37"/>
      <c r="AI5659" s="37"/>
      <c r="AK5659" s="37"/>
    </row>
    <row r="5660" spans="1:37" hidden="1">
      <c r="A5660" t="s">
        <v>64</v>
      </c>
      <c r="B5660" t="s">
        <v>2</v>
      </c>
      <c r="C5660" t="s">
        <v>15</v>
      </c>
      <c r="D5660" t="s">
        <v>116</v>
      </c>
      <c r="E5660" t="s">
        <v>533</v>
      </c>
      <c r="F5660" t="str">
        <f t="shared" si="441"/>
        <v>威海市音乐培训</v>
      </c>
      <c r="G5660" t="s">
        <v>103</v>
      </c>
      <c r="H5660" t="s">
        <v>219</v>
      </c>
      <c r="I5660" t="s">
        <v>70</v>
      </c>
      <c r="J5660">
        <v>89</v>
      </c>
      <c r="K5660">
        <v>0</v>
      </c>
      <c r="L5660" s="13">
        <f>VLOOKUP(C5660,'渗透率、续签率'!B:C,2,0)</f>
        <v>0.13900000000000001</v>
      </c>
      <c r="M5660" s="6">
        <v>0</v>
      </c>
      <c r="N5660">
        <v>13</v>
      </c>
      <c r="O5660">
        <v>0</v>
      </c>
      <c r="P5660" s="6">
        <v>0</v>
      </c>
      <c r="Q5660" s="13">
        <v>0</v>
      </c>
      <c r="R5660" s="13">
        <v>0</v>
      </c>
      <c r="S5660" s="31">
        <v>102</v>
      </c>
      <c r="T5660" s="6">
        <f>VLOOKUP(E5660,'参数设置&amp;汇总'!S:U,3,0)</f>
        <v>0.02</v>
      </c>
      <c r="U5660" s="78">
        <f t="shared" si="440"/>
        <v>0.26</v>
      </c>
      <c r="V5660" s="13">
        <v>0.85000000000000009</v>
      </c>
      <c r="W5660" s="78">
        <f t="shared" si="442"/>
        <v>0.30588235294117644</v>
      </c>
      <c r="X5660" s="1">
        <f>VLOOKUP(E5660,'渗透率、续签率'!AG:AJ,4,0)</f>
        <v>2883.5</v>
      </c>
      <c r="Y5660" s="1">
        <f t="shared" si="443"/>
        <v>882.01176470588223</v>
      </c>
      <c r="Z5660">
        <v>0</v>
      </c>
      <c r="AA5660" s="89">
        <f t="shared" si="444"/>
        <v>37485.5</v>
      </c>
      <c r="AH5660" s="37"/>
      <c r="AI5660" s="37"/>
      <c r="AK5660" s="37"/>
    </row>
    <row r="5661" spans="1:37" hidden="1">
      <c r="A5661" t="s">
        <v>64</v>
      </c>
      <c r="B5661" t="s">
        <v>2</v>
      </c>
      <c r="C5661" t="s">
        <v>15</v>
      </c>
      <c r="D5661" t="s">
        <v>116</v>
      </c>
      <c r="E5661" t="s">
        <v>533</v>
      </c>
      <c r="F5661" t="str">
        <f t="shared" si="441"/>
        <v>娄底市音乐培训</v>
      </c>
      <c r="G5661" t="s">
        <v>113</v>
      </c>
      <c r="H5661" t="s">
        <v>220</v>
      </c>
      <c r="I5661" t="s">
        <v>68</v>
      </c>
      <c r="J5661">
        <v>51</v>
      </c>
      <c r="K5661">
        <v>0</v>
      </c>
      <c r="L5661" s="13">
        <f>VLOOKUP(C5661,'渗透率、续签率'!B:C,2,0)</f>
        <v>0.13900000000000001</v>
      </c>
      <c r="M5661" s="6">
        <v>0</v>
      </c>
      <c r="N5661">
        <v>8</v>
      </c>
      <c r="O5661">
        <v>0</v>
      </c>
      <c r="P5661" s="6">
        <v>0</v>
      </c>
      <c r="Q5661" s="13">
        <v>0</v>
      </c>
      <c r="R5661" s="13">
        <v>0</v>
      </c>
      <c r="S5661" s="31">
        <v>56</v>
      </c>
      <c r="T5661" s="6">
        <f>VLOOKUP(E5661,'参数设置&amp;汇总'!S:U,3,0)</f>
        <v>0.02</v>
      </c>
      <c r="U5661" s="78">
        <f t="shared" si="440"/>
        <v>0.16</v>
      </c>
      <c r="V5661" s="13">
        <v>0.85000000000000009</v>
      </c>
      <c r="W5661" s="78">
        <f t="shared" si="442"/>
        <v>0.18823529411764706</v>
      </c>
      <c r="X5661" s="1">
        <f>VLOOKUP(E5661,'渗透率、续签率'!AG:AJ,4,0)</f>
        <v>2883.5</v>
      </c>
      <c r="Y5661" s="1">
        <f t="shared" si="443"/>
        <v>542.77647058823527</v>
      </c>
      <c r="Z5661">
        <v>0</v>
      </c>
      <c r="AA5661" s="89">
        <f t="shared" si="444"/>
        <v>23068</v>
      </c>
      <c r="AH5661" s="37"/>
      <c r="AI5661" s="37"/>
      <c r="AK5661" s="37"/>
    </row>
    <row r="5662" spans="1:37" hidden="1">
      <c r="A5662" t="s">
        <v>64</v>
      </c>
      <c r="B5662" t="s">
        <v>2</v>
      </c>
      <c r="C5662" t="s">
        <v>15</v>
      </c>
      <c r="D5662" t="s">
        <v>116</v>
      </c>
      <c r="E5662" t="s">
        <v>533</v>
      </c>
      <c r="F5662" t="str">
        <f t="shared" si="441"/>
        <v>孝感市音乐培训</v>
      </c>
      <c r="G5662" t="s">
        <v>81</v>
      </c>
      <c r="H5662" t="s">
        <v>221</v>
      </c>
      <c r="I5662" t="s">
        <v>68</v>
      </c>
      <c r="J5662">
        <v>61</v>
      </c>
      <c r="K5662">
        <v>0</v>
      </c>
      <c r="L5662" s="13">
        <f>VLOOKUP(C5662,'渗透率、续签率'!B:C,2,0)</f>
        <v>0.13900000000000001</v>
      </c>
      <c r="M5662" s="6">
        <v>0</v>
      </c>
      <c r="N5662">
        <v>4</v>
      </c>
      <c r="O5662">
        <v>0</v>
      </c>
      <c r="P5662" s="6">
        <v>0</v>
      </c>
      <c r="Q5662" s="13">
        <v>0</v>
      </c>
      <c r="R5662" s="13">
        <v>0</v>
      </c>
      <c r="S5662" s="31">
        <v>45</v>
      </c>
      <c r="T5662" s="6">
        <f>VLOOKUP(E5662,'参数设置&amp;汇总'!S:U,3,0)</f>
        <v>0.02</v>
      </c>
      <c r="U5662" s="78">
        <f t="shared" si="440"/>
        <v>0.08</v>
      </c>
      <c r="V5662" s="13">
        <v>0.85000000000000009</v>
      </c>
      <c r="W5662" s="78">
        <f t="shared" si="442"/>
        <v>9.4117647058823528E-2</v>
      </c>
      <c r="X5662" s="1">
        <f>VLOOKUP(E5662,'渗透率、续签率'!AG:AJ,4,0)</f>
        <v>2883.5</v>
      </c>
      <c r="Y5662" s="1">
        <f t="shared" si="443"/>
        <v>271.38823529411764</v>
      </c>
      <c r="Z5662">
        <v>0</v>
      </c>
      <c r="AA5662" s="89">
        <f t="shared" si="444"/>
        <v>11534</v>
      </c>
      <c r="AH5662" s="37"/>
      <c r="AI5662" s="37"/>
      <c r="AK5662" s="37"/>
    </row>
    <row r="5663" spans="1:37" hidden="1">
      <c r="A5663" t="s">
        <v>64</v>
      </c>
      <c r="B5663" t="s">
        <v>2</v>
      </c>
      <c r="C5663" t="s">
        <v>15</v>
      </c>
      <c r="D5663" t="s">
        <v>116</v>
      </c>
      <c r="E5663" t="s">
        <v>533</v>
      </c>
      <c r="F5663" t="str">
        <f t="shared" si="441"/>
        <v>宁德市音乐培训</v>
      </c>
      <c r="G5663" t="s">
        <v>92</v>
      </c>
      <c r="H5663" t="s">
        <v>222</v>
      </c>
      <c r="I5663" t="s">
        <v>68</v>
      </c>
      <c r="J5663">
        <v>67</v>
      </c>
      <c r="K5663">
        <v>0</v>
      </c>
      <c r="L5663" s="13">
        <f>VLOOKUP(C5663,'渗透率、续签率'!B:C,2,0)</f>
        <v>0.13900000000000001</v>
      </c>
      <c r="M5663" s="6">
        <v>0</v>
      </c>
      <c r="N5663">
        <v>9</v>
      </c>
      <c r="O5663">
        <v>0</v>
      </c>
      <c r="P5663" s="6">
        <v>0</v>
      </c>
      <c r="Q5663" s="13">
        <v>0</v>
      </c>
      <c r="R5663" s="13">
        <v>0</v>
      </c>
      <c r="S5663" s="31">
        <v>61</v>
      </c>
      <c r="T5663" s="6">
        <f>VLOOKUP(E5663,'参数设置&amp;汇总'!S:U,3,0)</f>
        <v>0.02</v>
      </c>
      <c r="U5663" s="78">
        <f t="shared" si="440"/>
        <v>0.18</v>
      </c>
      <c r="V5663" s="13">
        <v>0.85000000000000009</v>
      </c>
      <c r="W5663" s="78">
        <f t="shared" si="442"/>
        <v>0.21176470588235291</v>
      </c>
      <c r="X5663" s="1">
        <f>VLOOKUP(E5663,'渗透率、续签率'!AG:AJ,4,0)</f>
        <v>2883.5</v>
      </c>
      <c r="Y5663" s="1">
        <f t="shared" si="443"/>
        <v>610.62352941176459</v>
      </c>
      <c r="Z5663">
        <v>0</v>
      </c>
      <c r="AA5663" s="89">
        <f t="shared" si="444"/>
        <v>25951.5</v>
      </c>
      <c r="AH5663" s="37"/>
      <c r="AI5663" s="37"/>
      <c r="AK5663" s="37"/>
    </row>
    <row r="5664" spans="1:37" hidden="1">
      <c r="A5664" t="s">
        <v>64</v>
      </c>
      <c r="B5664" t="s">
        <v>2</v>
      </c>
      <c r="C5664" t="s">
        <v>15</v>
      </c>
      <c r="D5664" t="s">
        <v>116</v>
      </c>
      <c r="E5664" t="s">
        <v>533</v>
      </c>
      <c r="F5664" t="str">
        <f t="shared" si="441"/>
        <v>安庆市音乐培训</v>
      </c>
      <c r="G5664" t="s">
        <v>94</v>
      </c>
      <c r="H5664" t="s">
        <v>223</v>
      </c>
      <c r="I5664" t="s">
        <v>68</v>
      </c>
      <c r="J5664">
        <v>78</v>
      </c>
      <c r="K5664">
        <v>0</v>
      </c>
      <c r="L5664" s="13">
        <f>VLOOKUP(C5664,'渗透率、续签率'!B:C,2,0)</f>
        <v>0.13900000000000001</v>
      </c>
      <c r="M5664" s="6">
        <v>0</v>
      </c>
      <c r="N5664">
        <v>12</v>
      </c>
      <c r="O5664">
        <v>0</v>
      </c>
      <c r="P5664" s="6">
        <v>0</v>
      </c>
      <c r="Q5664" s="13">
        <v>0</v>
      </c>
      <c r="R5664" s="13">
        <v>0</v>
      </c>
      <c r="S5664" s="31">
        <v>65</v>
      </c>
      <c r="T5664" s="6">
        <f>VLOOKUP(E5664,'参数设置&amp;汇总'!S:U,3,0)</f>
        <v>0.02</v>
      </c>
      <c r="U5664" s="78">
        <f t="shared" si="440"/>
        <v>0.24</v>
      </c>
      <c r="V5664" s="13">
        <v>0.85000000000000009</v>
      </c>
      <c r="W5664" s="78">
        <f t="shared" si="442"/>
        <v>0.28235294117647053</v>
      </c>
      <c r="X5664" s="1">
        <f>VLOOKUP(E5664,'渗透率、续签率'!AG:AJ,4,0)</f>
        <v>2883.5</v>
      </c>
      <c r="Y5664" s="1">
        <f t="shared" si="443"/>
        <v>814.16470588235279</v>
      </c>
      <c r="Z5664">
        <v>2</v>
      </c>
      <c r="AA5664" s="89">
        <f t="shared" si="444"/>
        <v>34602</v>
      </c>
      <c r="AH5664" s="37"/>
      <c r="AI5664" s="37"/>
      <c r="AK5664" s="37"/>
    </row>
    <row r="5665" spans="1:37" hidden="1">
      <c r="A5665" t="s">
        <v>64</v>
      </c>
      <c r="B5665" t="s">
        <v>2</v>
      </c>
      <c r="C5665" t="s">
        <v>15</v>
      </c>
      <c r="D5665" t="s">
        <v>116</v>
      </c>
      <c r="E5665" t="s">
        <v>533</v>
      </c>
      <c r="F5665" t="str">
        <f t="shared" si="441"/>
        <v>安康市音乐培训</v>
      </c>
      <c r="G5665" t="s">
        <v>108</v>
      </c>
      <c r="H5665" t="s">
        <v>224</v>
      </c>
      <c r="I5665" t="s">
        <v>70</v>
      </c>
      <c r="J5665">
        <v>25</v>
      </c>
      <c r="K5665">
        <v>0</v>
      </c>
      <c r="L5665" s="13">
        <f>VLOOKUP(C5665,'渗透率、续签率'!B:C,2,0)</f>
        <v>0.13900000000000001</v>
      </c>
      <c r="M5665" s="6">
        <v>0</v>
      </c>
      <c r="N5665">
        <v>0</v>
      </c>
      <c r="O5665">
        <v>0</v>
      </c>
      <c r="P5665" s="6">
        <v>0</v>
      </c>
      <c r="Q5665" s="13">
        <v>0</v>
      </c>
      <c r="R5665" s="13">
        <v>0</v>
      </c>
      <c r="S5665" s="31">
        <v>11</v>
      </c>
      <c r="T5665" s="6">
        <f>VLOOKUP(E5665,'参数设置&amp;汇总'!S:U,3,0)</f>
        <v>0.02</v>
      </c>
      <c r="U5665" s="78">
        <f t="shared" si="440"/>
        <v>0</v>
      </c>
      <c r="V5665" s="13">
        <v>0.85000000000000009</v>
      </c>
      <c r="W5665" s="78">
        <f t="shared" si="442"/>
        <v>0</v>
      </c>
      <c r="X5665" s="1">
        <f>VLOOKUP(E5665,'渗透率、续签率'!AG:AJ,4,0)</f>
        <v>2883.5</v>
      </c>
      <c r="Y5665" s="1">
        <f t="shared" si="443"/>
        <v>0</v>
      </c>
      <c r="Z5665">
        <v>0</v>
      </c>
      <c r="AA5665" s="89">
        <f t="shared" si="444"/>
        <v>0</v>
      </c>
      <c r="AH5665" s="37"/>
      <c r="AI5665" s="37"/>
    </row>
    <row r="5666" spans="1:37" hidden="1">
      <c r="A5666" t="s">
        <v>64</v>
      </c>
      <c r="B5666" t="s">
        <v>2</v>
      </c>
      <c r="C5666" t="s">
        <v>15</v>
      </c>
      <c r="D5666" t="s">
        <v>116</v>
      </c>
      <c r="E5666" t="s">
        <v>533</v>
      </c>
      <c r="F5666" t="str">
        <f t="shared" si="441"/>
        <v>安阳市音乐培训</v>
      </c>
      <c r="G5666" t="s">
        <v>110</v>
      </c>
      <c r="H5666" t="s">
        <v>225</v>
      </c>
      <c r="I5666" t="s">
        <v>70</v>
      </c>
      <c r="J5666">
        <v>127</v>
      </c>
      <c r="K5666">
        <v>0</v>
      </c>
      <c r="L5666" s="13">
        <f>VLOOKUP(C5666,'渗透率、续签率'!B:C,2,0)</f>
        <v>0.13900000000000001</v>
      </c>
      <c r="M5666" s="6">
        <v>0</v>
      </c>
      <c r="N5666">
        <v>36</v>
      </c>
      <c r="O5666">
        <v>0</v>
      </c>
      <c r="P5666" s="6">
        <v>0</v>
      </c>
      <c r="Q5666" s="13">
        <v>0</v>
      </c>
      <c r="R5666" s="13">
        <v>0</v>
      </c>
      <c r="S5666" s="31">
        <v>198</v>
      </c>
      <c r="T5666" s="6">
        <f>VLOOKUP(E5666,'参数设置&amp;汇总'!S:U,3,0)</f>
        <v>0.02</v>
      </c>
      <c r="U5666" s="78">
        <f t="shared" si="440"/>
        <v>0.72</v>
      </c>
      <c r="V5666" s="13">
        <v>0.85000000000000009</v>
      </c>
      <c r="W5666" s="78">
        <f t="shared" si="442"/>
        <v>0.84705882352941164</v>
      </c>
      <c r="X5666" s="1">
        <f>VLOOKUP(E5666,'渗透率、续签率'!AG:AJ,4,0)</f>
        <v>2883.5</v>
      </c>
      <c r="Y5666" s="1">
        <f t="shared" si="443"/>
        <v>2442.4941176470584</v>
      </c>
      <c r="Z5666">
        <v>4</v>
      </c>
      <c r="AA5666" s="89">
        <f t="shared" si="444"/>
        <v>103806</v>
      </c>
      <c r="AK5666" s="37"/>
    </row>
    <row r="5667" spans="1:37" hidden="1">
      <c r="A5667" t="s">
        <v>64</v>
      </c>
      <c r="B5667" t="s">
        <v>2</v>
      </c>
      <c r="C5667" t="s">
        <v>15</v>
      </c>
      <c r="D5667" t="s">
        <v>116</v>
      </c>
      <c r="E5667" t="s">
        <v>533</v>
      </c>
      <c r="F5667" t="str">
        <f t="shared" si="441"/>
        <v>安顺市音乐培训</v>
      </c>
      <c r="G5667" t="s">
        <v>167</v>
      </c>
      <c r="H5667" t="s">
        <v>226</v>
      </c>
      <c r="I5667" t="s">
        <v>70</v>
      </c>
      <c r="J5667">
        <v>19</v>
      </c>
      <c r="K5667">
        <v>0</v>
      </c>
      <c r="L5667" s="13">
        <f>VLOOKUP(C5667,'渗透率、续签率'!B:C,2,0)</f>
        <v>0.13900000000000001</v>
      </c>
      <c r="M5667" s="6">
        <v>0</v>
      </c>
      <c r="N5667">
        <v>7</v>
      </c>
      <c r="O5667">
        <v>0</v>
      </c>
      <c r="P5667" s="6">
        <v>0</v>
      </c>
      <c r="Q5667" s="13">
        <v>0</v>
      </c>
      <c r="R5667" s="13">
        <v>0</v>
      </c>
      <c r="S5667" s="31">
        <v>26</v>
      </c>
      <c r="T5667" s="6">
        <f>VLOOKUP(E5667,'参数设置&amp;汇总'!S:U,3,0)</f>
        <v>0.02</v>
      </c>
      <c r="U5667" s="78">
        <f t="shared" si="440"/>
        <v>0.14000000000000001</v>
      </c>
      <c r="V5667" s="13">
        <v>0.85000000000000009</v>
      </c>
      <c r="W5667" s="78">
        <f t="shared" si="442"/>
        <v>0.16470588235294117</v>
      </c>
      <c r="X5667" s="1">
        <f>VLOOKUP(E5667,'渗透率、续签率'!AG:AJ,4,0)</f>
        <v>2883.5</v>
      </c>
      <c r="Y5667" s="1">
        <f t="shared" si="443"/>
        <v>474.92941176470589</v>
      </c>
      <c r="Z5667">
        <v>2</v>
      </c>
      <c r="AA5667" s="89">
        <f t="shared" si="444"/>
        <v>20184.5</v>
      </c>
      <c r="AH5667" s="37"/>
      <c r="AI5667" s="37"/>
      <c r="AJ5667" s="1"/>
      <c r="AK5667" s="37"/>
    </row>
    <row r="5668" spans="1:37" hidden="1">
      <c r="A5668" t="s">
        <v>64</v>
      </c>
      <c r="B5668" t="s">
        <v>2</v>
      </c>
      <c r="C5668" t="s">
        <v>15</v>
      </c>
      <c r="D5668" t="s">
        <v>116</v>
      </c>
      <c r="E5668" t="s">
        <v>533</v>
      </c>
      <c r="F5668" t="str">
        <f t="shared" si="441"/>
        <v>定安县音乐培训</v>
      </c>
      <c r="G5668" t="s">
        <v>120</v>
      </c>
      <c r="H5668" t="s">
        <v>227</v>
      </c>
      <c r="I5668" t="s">
        <v>68</v>
      </c>
      <c r="J5668">
        <v>1</v>
      </c>
      <c r="K5668">
        <v>0</v>
      </c>
      <c r="L5668" s="13">
        <f>VLOOKUP(C5668,'渗透率、续签率'!B:C,2,0)</f>
        <v>0.13900000000000001</v>
      </c>
      <c r="M5668" s="6">
        <v>0</v>
      </c>
      <c r="N5668">
        <v>0</v>
      </c>
      <c r="O5668">
        <v>0</v>
      </c>
      <c r="P5668" s="6">
        <v>0</v>
      </c>
      <c r="Q5668" s="13">
        <v>0</v>
      </c>
      <c r="R5668" s="13">
        <v>0</v>
      </c>
      <c r="S5668" s="31">
        <v>1</v>
      </c>
      <c r="T5668" s="6">
        <f>VLOOKUP(E5668,'参数设置&amp;汇总'!S:U,3,0)</f>
        <v>0.02</v>
      </c>
      <c r="U5668" s="78">
        <f t="shared" si="440"/>
        <v>0</v>
      </c>
      <c r="V5668" s="13">
        <v>0.85000000000000009</v>
      </c>
      <c r="W5668" s="78">
        <f t="shared" si="442"/>
        <v>0</v>
      </c>
      <c r="X5668" s="1">
        <f>VLOOKUP(E5668,'渗透率、续签率'!AG:AJ,4,0)</f>
        <v>2883.5</v>
      </c>
      <c r="Y5668" s="1">
        <f t="shared" si="443"/>
        <v>0</v>
      </c>
      <c r="Z5668">
        <v>0</v>
      </c>
      <c r="AA5668" s="89">
        <f t="shared" si="444"/>
        <v>0</v>
      </c>
      <c r="AH5668" s="37"/>
      <c r="AI5668" s="37"/>
      <c r="AJ5668" s="1"/>
      <c r="AK5668" s="37"/>
    </row>
    <row r="5669" spans="1:37" hidden="1">
      <c r="A5669" t="s">
        <v>64</v>
      </c>
      <c r="B5669" t="s">
        <v>2</v>
      </c>
      <c r="C5669" t="s">
        <v>15</v>
      </c>
      <c r="D5669" t="s">
        <v>116</v>
      </c>
      <c r="E5669" t="s">
        <v>533</v>
      </c>
      <c r="F5669" t="str">
        <f t="shared" si="441"/>
        <v>定西市音乐培训</v>
      </c>
      <c r="G5669" t="s">
        <v>132</v>
      </c>
      <c r="H5669" t="s">
        <v>228</v>
      </c>
      <c r="I5669" t="s">
        <v>70</v>
      </c>
      <c r="J5669">
        <v>28</v>
      </c>
      <c r="K5669">
        <v>0</v>
      </c>
      <c r="L5669" s="13">
        <f>VLOOKUP(C5669,'渗透率、续签率'!B:C,2,0)</f>
        <v>0.13900000000000001</v>
      </c>
      <c r="M5669" s="6">
        <v>0</v>
      </c>
      <c r="N5669">
        <v>1</v>
      </c>
      <c r="O5669">
        <v>0</v>
      </c>
      <c r="P5669" s="6">
        <v>0</v>
      </c>
      <c r="Q5669" s="13">
        <v>0</v>
      </c>
      <c r="R5669" s="13">
        <v>0</v>
      </c>
      <c r="S5669" s="31">
        <v>18</v>
      </c>
      <c r="T5669" s="6">
        <f>VLOOKUP(E5669,'参数设置&amp;汇总'!S:U,3,0)</f>
        <v>0.02</v>
      </c>
      <c r="U5669" s="78">
        <f t="shared" si="440"/>
        <v>0.02</v>
      </c>
      <c r="V5669" s="13">
        <v>0.85000000000000009</v>
      </c>
      <c r="W5669" s="78">
        <f t="shared" si="442"/>
        <v>2.3529411764705882E-2</v>
      </c>
      <c r="X5669" s="1">
        <f>VLOOKUP(E5669,'渗透率、续签率'!AG:AJ,4,0)</f>
        <v>2883.5</v>
      </c>
      <c r="Y5669" s="1">
        <f t="shared" si="443"/>
        <v>67.847058823529409</v>
      </c>
      <c r="Z5669">
        <v>0</v>
      </c>
      <c r="AA5669" s="89">
        <f t="shared" si="444"/>
        <v>2883.5</v>
      </c>
      <c r="AH5669" s="37"/>
      <c r="AI5669" s="37"/>
      <c r="AK5669" s="37"/>
    </row>
    <row r="5670" spans="1:37" hidden="1">
      <c r="A5670" t="s">
        <v>64</v>
      </c>
      <c r="B5670" t="s">
        <v>2</v>
      </c>
      <c r="C5670" t="s">
        <v>15</v>
      </c>
      <c r="D5670" t="s">
        <v>116</v>
      </c>
      <c r="E5670" t="s">
        <v>533</v>
      </c>
      <c r="F5670" t="str">
        <f t="shared" si="441"/>
        <v>宜宾市音乐培训</v>
      </c>
      <c r="G5670" t="s">
        <v>77</v>
      </c>
      <c r="H5670" t="s">
        <v>229</v>
      </c>
      <c r="I5670" t="s">
        <v>70</v>
      </c>
      <c r="J5670">
        <v>43</v>
      </c>
      <c r="K5670">
        <v>0</v>
      </c>
      <c r="L5670" s="13">
        <f>VLOOKUP(C5670,'渗透率、续签率'!B:C,2,0)</f>
        <v>0.13900000000000001</v>
      </c>
      <c r="M5670" s="6">
        <v>0</v>
      </c>
      <c r="N5670">
        <v>12</v>
      </c>
      <c r="O5670">
        <v>0</v>
      </c>
      <c r="P5670" s="6">
        <v>0</v>
      </c>
      <c r="Q5670" s="13">
        <v>0</v>
      </c>
      <c r="R5670" s="13">
        <v>0</v>
      </c>
      <c r="S5670" s="31">
        <v>86</v>
      </c>
      <c r="T5670" s="6">
        <f>VLOOKUP(E5670,'参数设置&amp;汇总'!S:U,3,0)</f>
        <v>0.02</v>
      </c>
      <c r="U5670" s="78">
        <f t="shared" si="440"/>
        <v>0.24</v>
      </c>
      <c r="V5670" s="13">
        <v>0.85000000000000009</v>
      </c>
      <c r="W5670" s="78">
        <f t="shared" si="442"/>
        <v>0.28235294117647053</v>
      </c>
      <c r="X5670" s="1">
        <f>VLOOKUP(E5670,'渗透率、续签率'!AG:AJ,4,0)</f>
        <v>2883.5</v>
      </c>
      <c r="Y5670" s="1">
        <f t="shared" si="443"/>
        <v>814.16470588235279</v>
      </c>
      <c r="Z5670">
        <v>1</v>
      </c>
      <c r="AA5670" s="89">
        <f t="shared" si="444"/>
        <v>34602</v>
      </c>
      <c r="AH5670" s="37"/>
      <c r="AI5670" s="37"/>
      <c r="AK5670" s="37"/>
    </row>
    <row r="5671" spans="1:37" hidden="1">
      <c r="A5671" t="s">
        <v>64</v>
      </c>
      <c r="B5671" t="s">
        <v>2</v>
      </c>
      <c r="C5671" t="s">
        <v>15</v>
      </c>
      <c r="D5671" t="s">
        <v>116</v>
      </c>
      <c r="E5671" t="s">
        <v>533</v>
      </c>
      <c r="F5671" t="str">
        <f t="shared" si="441"/>
        <v>宜昌市音乐培训</v>
      </c>
      <c r="G5671" t="s">
        <v>81</v>
      </c>
      <c r="H5671" t="s">
        <v>230</v>
      </c>
      <c r="I5671" t="s">
        <v>68</v>
      </c>
      <c r="J5671">
        <v>111</v>
      </c>
      <c r="K5671">
        <v>0</v>
      </c>
      <c r="L5671" s="13">
        <f>VLOOKUP(C5671,'渗透率、续签率'!B:C,2,0)</f>
        <v>0.13900000000000001</v>
      </c>
      <c r="M5671" s="6">
        <v>0</v>
      </c>
      <c r="N5671">
        <v>14</v>
      </c>
      <c r="O5671">
        <v>0</v>
      </c>
      <c r="P5671" s="6">
        <v>0</v>
      </c>
      <c r="Q5671" s="13">
        <v>0.10100000000000001</v>
      </c>
      <c r="R5671" s="13">
        <v>0</v>
      </c>
      <c r="S5671" s="31">
        <v>105</v>
      </c>
      <c r="T5671" s="6">
        <f>VLOOKUP(E5671,'参数设置&amp;汇总'!S:U,3,0)</f>
        <v>0.02</v>
      </c>
      <c r="U5671" s="78">
        <f t="shared" si="440"/>
        <v>0.28000000000000003</v>
      </c>
      <c r="V5671" s="13">
        <v>0.85000000000000009</v>
      </c>
      <c r="W5671" s="78">
        <f t="shared" si="442"/>
        <v>0.32941176470588235</v>
      </c>
      <c r="X5671" s="1">
        <f>VLOOKUP(E5671,'渗透率、续签率'!AG:AJ,4,0)</f>
        <v>2883.5</v>
      </c>
      <c r="Y5671" s="1">
        <f t="shared" si="443"/>
        <v>949.85882352941178</v>
      </c>
      <c r="Z5671">
        <v>3</v>
      </c>
      <c r="AA5671" s="89">
        <f t="shared" si="444"/>
        <v>40369</v>
      </c>
      <c r="AH5671" s="37"/>
      <c r="AI5671" s="37"/>
      <c r="AK5671" s="37"/>
    </row>
    <row r="5672" spans="1:37" hidden="1">
      <c r="A5672" t="s">
        <v>64</v>
      </c>
      <c r="B5672" t="s">
        <v>2</v>
      </c>
      <c r="C5672" t="s">
        <v>15</v>
      </c>
      <c r="D5672" t="s">
        <v>116</v>
      </c>
      <c r="E5672" t="s">
        <v>533</v>
      </c>
      <c r="F5672" t="str">
        <f t="shared" si="441"/>
        <v>宜春市音乐培训</v>
      </c>
      <c r="G5672" t="s">
        <v>90</v>
      </c>
      <c r="H5672" t="s">
        <v>231</v>
      </c>
      <c r="I5672" t="s">
        <v>68</v>
      </c>
      <c r="J5672">
        <v>68</v>
      </c>
      <c r="K5672">
        <v>0</v>
      </c>
      <c r="L5672" s="13">
        <f>VLOOKUP(C5672,'渗透率、续签率'!B:C,2,0)</f>
        <v>0.13900000000000001</v>
      </c>
      <c r="M5672" s="6">
        <v>0</v>
      </c>
      <c r="N5672">
        <v>13</v>
      </c>
      <c r="O5672">
        <v>0</v>
      </c>
      <c r="P5672" s="6">
        <v>0</v>
      </c>
      <c r="Q5672" s="13">
        <v>0</v>
      </c>
      <c r="R5672" s="13">
        <v>0</v>
      </c>
      <c r="S5672" s="31">
        <v>76</v>
      </c>
      <c r="T5672" s="6">
        <f>VLOOKUP(E5672,'参数设置&amp;汇总'!S:U,3,0)</f>
        <v>0.02</v>
      </c>
      <c r="U5672" s="78">
        <f t="shared" si="440"/>
        <v>0.26</v>
      </c>
      <c r="V5672" s="13">
        <v>0.85000000000000009</v>
      </c>
      <c r="W5672" s="78">
        <f t="shared" si="442"/>
        <v>0.30588235294117644</v>
      </c>
      <c r="X5672" s="1">
        <f>VLOOKUP(E5672,'渗透率、续签率'!AG:AJ,4,0)</f>
        <v>2883.5</v>
      </c>
      <c r="Y5672" s="1">
        <f t="shared" si="443"/>
        <v>882.01176470588223</v>
      </c>
      <c r="Z5672">
        <v>0</v>
      </c>
      <c r="AA5672" s="89">
        <f t="shared" si="444"/>
        <v>37485.5</v>
      </c>
      <c r="AH5672" s="37"/>
      <c r="AI5672" s="37"/>
      <c r="AK5672" s="37"/>
    </row>
    <row r="5673" spans="1:37" hidden="1">
      <c r="A5673" t="s">
        <v>64</v>
      </c>
      <c r="B5673" t="s">
        <v>2</v>
      </c>
      <c r="C5673" t="s">
        <v>15</v>
      </c>
      <c r="D5673" t="s">
        <v>116</v>
      </c>
      <c r="E5673" t="s">
        <v>533</v>
      </c>
      <c r="F5673" t="str">
        <f t="shared" si="441"/>
        <v>宝鸡市音乐培训</v>
      </c>
      <c r="G5673" t="s">
        <v>108</v>
      </c>
      <c r="H5673" t="s">
        <v>232</v>
      </c>
      <c r="I5673" t="s">
        <v>70</v>
      </c>
      <c r="J5673">
        <v>60</v>
      </c>
      <c r="K5673">
        <v>0</v>
      </c>
      <c r="L5673" s="13">
        <f>VLOOKUP(C5673,'渗透率、续签率'!B:C,2,0)</f>
        <v>0.13900000000000001</v>
      </c>
      <c r="M5673" s="6">
        <v>0</v>
      </c>
      <c r="N5673">
        <v>11</v>
      </c>
      <c r="O5673">
        <v>0</v>
      </c>
      <c r="P5673" s="6">
        <v>0</v>
      </c>
      <c r="Q5673" s="13">
        <v>0</v>
      </c>
      <c r="R5673" s="13">
        <v>0</v>
      </c>
      <c r="S5673" s="31">
        <v>70</v>
      </c>
      <c r="T5673" s="6">
        <f>VLOOKUP(E5673,'参数设置&amp;汇总'!S:U,3,0)</f>
        <v>0.02</v>
      </c>
      <c r="U5673" s="78">
        <f t="shared" si="440"/>
        <v>0.22</v>
      </c>
      <c r="V5673" s="13">
        <v>0.85000000000000009</v>
      </c>
      <c r="W5673" s="78">
        <f t="shared" si="442"/>
        <v>0.25882352941176467</v>
      </c>
      <c r="X5673" s="1">
        <f>VLOOKUP(E5673,'渗透率、续签率'!AG:AJ,4,0)</f>
        <v>2883.5</v>
      </c>
      <c r="Y5673" s="1">
        <f t="shared" si="443"/>
        <v>746.31764705882347</v>
      </c>
      <c r="Z5673">
        <v>0</v>
      </c>
      <c r="AA5673" s="89">
        <f t="shared" si="444"/>
        <v>31718.5</v>
      </c>
      <c r="AH5673" s="37"/>
      <c r="AI5673" s="37"/>
      <c r="AK5673" s="37"/>
    </row>
    <row r="5674" spans="1:37" hidden="1">
      <c r="A5674" t="s">
        <v>64</v>
      </c>
      <c r="B5674" t="s">
        <v>2</v>
      </c>
      <c r="C5674" t="s">
        <v>15</v>
      </c>
      <c r="D5674" t="s">
        <v>116</v>
      </c>
      <c r="E5674" t="s">
        <v>533</v>
      </c>
      <c r="F5674" t="str">
        <f t="shared" si="441"/>
        <v>宣城市音乐培训</v>
      </c>
      <c r="G5674" t="s">
        <v>94</v>
      </c>
      <c r="H5674" t="s">
        <v>233</v>
      </c>
      <c r="I5674" t="s">
        <v>68</v>
      </c>
      <c r="J5674">
        <v>71</v>
      </c>
      <c r="K5674">
        <v>0</v>
      </c>
      <c r="L5674" s="13">
        <f>VLOOKUP(C5674,'渗透率、续签率'!B:C,2,0)</f>
        <v>0.13900000000000001</v>
      </c>
      <c r="M5674" s="6">
        <v>0</v>
      </c>
      <c r="N5674">
        <v>7</v>
      </c>
      <c r="O5674">
        <v>0</v>
      </c>
      <c r="P5674" s="6">
        <v>0</v>
      </c>
      <c r="Q5674" s="13">
        <v>0</v>
      </c>
      <c r="R5674" s="13">
        <v>0</v>
      </c>
      <c r="S5674" s="31">
        <v>60</v>
      </c>
      <c r="T5674" s="6">
        <f>VLOOKUP(E5674,'参数设置&amp;汇总'!S:U,3,0)</f>
        <v>0.02</v>
      </c>
      <c r="U5674" s="78">
        <f t="shared" si="440"/>
        <v>0.14000000000000001</v>
      </c>
      <c r="V5674" s="13">
        <v>0.85000000000000009</v>
      </c>
      <c r="W5674" s="78">
        <f t="shared" si="442"/>
        <v>0.16470588235294117</v>
      </c>
      <c r="X5674" s="1">
        <f>VLOOKUP(E5674,'渗透率、续签率'!AG:AJ,4,0)</f>
        <v>2883.5</v>
      </c>
      <c r="Y5674" s="1">
        <f t="shared" si="443"/>
        <v>474.92941176470589</v>
      </c>
      <c r="Z5674">
        <v>1</v>
      </c>
      <c r="AA5674" s="89">
        <f t="shared" si="444"/>
        <v>20184.5</v>
      </c>
      <c r="AH5674" s="37"/>
      <c r="AI5674" s="37"/>
      <c r="AK5674" s="37"/>
    </row>
    <row r="5675" spans="1:37" hidden="1">
      <c r="A5675" t="s">
        <v>64</v>
      </c>
      <c r="B5675" t="s">
        <v>2</v>
      </c>
      <c r="C5675" t="s">
        <v>15</v>
      </c>
      <c r="D5675" t="s">
        <v>116</v>
      </c>
      <c r="E5675" t="s">
        <v>533</v>
      </c>
      <c r="F5675" t="str">
        <f t="shared" si="441"/>
        <v>宿州市音乐培训</v>
      </c>
      <c r="G5675" t="s">
        <v>94</v>
      </c>
      <c r="H5675" t="s">
        <v>234</v>
      </c>
      <c r="I5675" t="s">
        <v>68</v>
      </c>
      <c r="J5675">
        <v>77</v>
      </c>
      <c r="K5675">
        <v>0</v>
      </c>
      <c r="L5675" s="13">
        <f>VLOOKUP(C5675,'渗透率、续签率'!B:C,2,0)</f>
        <v>0.13900000000000001</v>
      </c>
      <c r="M5675" s="6">
        <v>0</v>
      </c>
      <c r="N5675">
        <v>13</v>
      </c>
      <c r="O5675">
        <v>0</v>
      </c>
      <c r="P5675" s="6">
        <v>0</v>
      </c>
      <c r="Q5675" s="13">
        <v>0</v>
      </c>
      <c r="R5675" s="13">
        <v>0</v>
      </c>
      <c r="S5675" s="31">
        <v>95</v>
      </c>
      <c r="T5675" s="6">
        <f>VLOOKUP(E5675,'参数设置&amp;汇总'!S:U,3,0)</f>
        <v>0.02</v>
      </c>
      <c r="U5675" s="78">
        <f t="shared" si="440"/>
        <v>0.26</v>
      </c>
      <c r="V5675" s="13">
        <v>0.85000000000000009</v>
      </c>
      <c r="W5675" s="78">
        <f t="shared" si="442"/>
        <v>0.30588235294117644</v>
      </c>
      <c r="X5675" s="1">
        <f>VLOOKUP(E5675,'渗透率、续签率'!AG:AJ,4,0)</f>
        <v>2883.5</v>
      </c>
      <c r="Y5675" s="1">
        <f t="shared" si="443"/>
        <v>882.01176470588223</v>
      </c>
      <c r="Z5675">
        <v>0</v>
      </c>
      <c r="AA5675" s="89">
        <f t="shared" si="444"/>
        <v>37485.5</v>
      </c>
      <c r="AH5675" s="37"/>
      <c r="AI5675" s="37"/>
      <c r="AK5675" s="37"/>
    </row>
    <row r="5676" spans="1:37" hidden="1">
      <c r="A5676" t="s">
        <v>64</v>
      </c>
      <c r="B5676" t="s">
        <v>2</v>
      </c>
      <c r="C5676" t="s">
        <v>15</v>
      </c>
      <c r="D5676" t="s">
        <v>116</v>
      </c>
      <c r="E5676" t="s">
        <v>533</v>
      </c>
      <c r="F5676" t="str">
        <f t="shared" si="441"/>
        <v>宿迁市音乐培训</v>
      </c>
      <c r="G5676" t="s">
        <v>73</v>
      </c>
      <c r="H5676" t="s">
        <v>235</v>
      </c>
      <c r="I5676" t="s">
        <v>70</v>
      </c>
      <c r="J5676">
        <v>125</v>
      </c>
      <c r="K5676">
        <v>1</v>
      </c>
      <c r="L5676" s="13">
        <f>VLOOKUP(C5676,'渗透率、续签率'!B:C,2,0)</f>
        <v>0.13900000000000001</v>
      </c>
      <c r="M5676" s="6">
        <v>0.01</v>
      </c>
      <c r="N5676">
        <v>15</v>
      </c>
      <c r="O5676">
        <v>1</v>
      </c>
      <c r="P5676" s="6">
        <v>7.0000000000000007E-2</v>
      </c>
      <c r="Q5676" s="13">
        <v>0.11700000000000001</v>
      </c>
      <c r="R5676" s="13">
        <v>0</v>
      </c>
      <c r="S5676" s="31">
        <v>149</v>
      </c>
      <c r="T5676" s="6">
        <f>VLOOKUP(E5676,'参数设置&amp;汇总'!S:U,3,0)</f>
        <v>0.02</v>
      </c>
      <c r="U5676" s="78">
        <f t="shared" si="440"/>
        <v>1</v>
      </c>
      <c r="V5676" s="13">
        <v>0.85000000000000009</v>
      </c>
      <c r="W5676" s="78">
        <f t="shared" si="442"/>
        <v>1.012941176470588</v>
      </c>
      <c r="X5676" s="1">
        <f>VLOOKUP(E5676,'渗透率、续签率'!AG:AJ,4,0)</f>
        <v>2883.5</v>
      </c>
      <c r="Y5676" s="1">
        <f t="shared" si="443"/>
        <v>2920.8158823529407</v>
      </c>
      <c r="Z5676">
        <v>2</v>
      </c>
      <c r="AA5676" s="89">
        <f t="shared" si="444"/>
        <v>43252.5</v>
      </c>
      <c r="AH5676" s="37"/>
      <c r="AI5676" s="37"/>
      <c r="AK5676" s="37"/>
    </row>
    <row r="5677" spans="1:37" hidden="1">
      <c r="A5677" t="s">
        <v>64</v>
      </c>
      <c r="B5677" t="s">
        <v>2</v>
      </c>
      <c r="C5677" t="s">
        <v>15</v>
      </c>
      <c r="D5677" t="s">
        <v>116</v>
      </c>
      <c r="E5677" t="s">
        <v>533</v>
      </c>
      <c r="F5677" t="str">
        <f t="shared" si="441"/>
        <v>屯昌县音乐培训</v>
      </c>
      <c r="G5677" t="s">
        <v>120</v>
      </c>
      <c r="H5677" t="s">
        <v>236</v>
      </c>
      <c r="I5677" t="s">
        <v>68</v>
      </c>
      <c r="J5677">
        <v>0</v>
      </c>
      <c r="K5677">
        <v>0</v>
      </c>
      <c r="L5677" s="13">
        <f>VLOOKUP(C5677,'渗透率、续签率'!B:C,2,0)</f>
        <v>0.13900000000000001</v>
      </c>
      <c r="M5677" s="6">
        <v>0</v>
      </c>
      <c r="N5677">
        <v>0</v>
      </c>
      <c r="O5677">
        <v>0</v>
      </c>
      <c r="P5677" s="6">
        <v>0</v>
      </c>
      <c r="Q5677" s="13">
        <v>0</v>
      </c>
      <c r="R5677" s="13">
        <v>0</v>
      </c>
      <c r="S5677" s="31">
        <v>0</v>
      </c>
      <c r="T5677" s="6">
        <f>VLOOKUP(E5677,'参数设置&amp;汇总'!S:U,3,0)</f>
        <v>0.02</v>
      </c>
      <c r="U5677" s="78">
        <f t="shared" si="440"/>
        <v>0</v>
      </c>
      <c r="V5677" s="13">
        <v>0.85000000000000009</v>
      </c>
      <c r="W5677" s="78">
        <f t="shared" si="442"/>
        <v>0</v>
      </c>
      <c r="X5677" s="1">
        <f>VLOOKUP(E5677,'渗透率、续签率'!AG:AJ,4,0)</f>
        <v>2883.5</v>
      </c>
      <c r="Y5677" s="1">
        <f t="shared" si="443"/>
        <v>0</v>
      </c>
      <c r="Z5677">
        <v>0</v>
      </c>
      <c r="AA5677" s="89">
        <f t="shared" si="444"/>
        <v>0</v>
      </c>
      <c r="AH5677" s="37"/>
      <c r="AI5677" s="37"/>
      <c r="AK5677" s="37"/>
    </row>
    <row r="5678" spans="1:37" hidden="1">
      <c r="A5678" t="s">
        <v>64</v>
      </c>
      <c r="B5678" t="s">
        <v>2</v>
      </c>
      <c r="C5678" t="s">
        <v>15</v>
      </c>
      <c r="D5678" t="s">
        <v>116</v>
      </c>
      <c r="E5678" t="s">
        <v>533</v>
      </c>
      <c r="F5678" t="str">
        <f t="shared" si="441"/>
        <v>山南市音乐培训</v>
      </c>
      <c r="G5678" t="s">
        <v>237</v>
      </c>
      <c r="H5678" t="s">
        <v>238</v>
      </c>
      <c r="I5678" t="s">
        <v>57</v>
      </c>
      <c r="J5678">
        <v>3</v>
      </c>
      <c r="K5678">
        <v>0</v>
      </c>
      <c r="L5678" s="13">
        <f>VLOOKUP(C5678,'渗透率、续签率'!B:C,2,0)</f>
        <v>0.13900000000000001</v>
      </c>
      <c r="M5678" s="6">
        <v>0</v>
      </c>
      <c r="N5678">
        <v>0</v>
      </c>
      <c r="O5678">
        <v>0</v>
      </c>
      <c r="P5678" s="6">
        <v>0</v>
      </c>
      <c r="Q5678" s="13">
        <v>0</v>
      </c>
      <c r="R5678" s="13">
        <v>0</v>
      </c>
      <c r="S5678" s="31">
        <v>1</v>
      </c>
      <c r="T5678" s="6">
        <f>VLOOKUP(E5678,'参数设置&amp;汇总'!S:U,3,0)</f>
        <v>0.02</v>
      </c>
      <c r="U5678" s="78">
        <f t="shared" si="440"/>
        <v>0</v>
      </c>
      <c r="V5678" s="13">
        <v>0.85000000000000009</v>
      </c>
      <c r="W5678" s="78">
        <f t="shared" si="442"/>
        <v>0</v>
      </c>
      <c r="X5678" s="1">
        <f>VLOOKUP(E5678,'渗透率、续签率'!AG:AJ,4,0)</f>
        <v>2883.5</v>
      </c>
      <c r="Y5678" s="1">
        <f t="shared" si="443"/>
        <v>0</v>
      </c>
      <c r="Z5678">
        <v>0</v>
      </c>
      <c r="AA5678" s="89">
        <f t="shared" si="444"/>
        <v>0</v>
      </c>
      <c r="AH5678" s="37"/>
      <c r="AI5678" s="37"/>
      <c r="AK5678" s="37"/>
    </row>
    <row r="5679" spans="1:37" hidden="1">
      <c r="A5679" t="s">
        <v>64</v>
      </c>
      <c r="B5679" t="s">
        <v>2</v>
      </c>
      <c r="C5679" t="s">
        <v>15</v>
      </c>
      <c r="D5679" t="s">
        <v>116</v>
      </c>
      <c r="E5679" t="s">
        <v>533</v>
      </c>
      <c r="F5679" t="str">
        <f t="shared" si="441"/>
        <v>岳阳市音乐培训</v>
      </c>
      <c r="G5679" t="s">
        <v>113</v>
      </c>
      <c r="H5679" t="s">
        <v>239</v>
      </c>
      <c r="I5679" t="s">
        <v>68</v>
      </c>
      <c r="J5679">
        <v>111</v>
      </c>
      <c r="K5679">
        <v>0</v>
      </c>
      <c r="L5679" s="13">
        <f>VLOOKUP(C5679,'渗透率、续签率'!B:C,2,0)</f>
        <v>0.13900000000000001</v>
      </c>
      <c r="M5679" s="6">
        <v>0</v>
      </c>
      <c r="N5679">
        <v>10</v>
      </c>
      <c r="O5679">
        <v>0</v>
      </c>
      <c r="P5679" s="6">
        <v>0</v>
      </c>
      <c r="Q5679" s="13">
        <v>0</v>
      </c>
      <c r="R5679" s="13">
        <v>0</v>
      </c>
      <c r="S5679" s="31">
        <v>72</v>
      </c>
      <c r="T5679" s="6">
        <f>VLOOKUP(E5679,'参数设置&amp;汇总'!S:U,3,0)</f>
        <v>0.02</v>
      </c>
      <c r="U5679" s="78">
        <f t="shared" si="440"/>
        <v>0.2</v>
      </c>
      <c r="V5679" s="13">
        <v>0.85000000000000009</v>
      </c>
      <c r="W5679" s="78">
        <f t="shared" si="442"/>
        <v>0.23529411764705882</v>
      </c>
      <c r="X5679" s="1">
        <f>VLOOKUP(E5679,'渗透率、续签率'!AG:AJ,4,0)</f>
        <v>2883.5</v>
      </c>
      <c r="Y5679" s="1">
        <f t="shared" si="443"/>
        <v>678.47058823529414</v>
      </c>
      <c r="Z5679">
        <v>3</v>
      </c>
      <c r="AA5679" s="89">
        <f t="shared" si="444"/>
        <v>28835</v>
      </c>
      <c r="AH5679" s="37"/>
      <c r="AI5679" s="37"/>
      <c r="AK5679" s="37"/>
    </row>
    <row r="5680" spans="1:37" hidden="1">
      <c r="A5680" t="s">
        <v>64</v>
      </c>
      <c r="B5680" t="s">
        <v>2</v>
      </c>
      <c r="C5680" t="s">
        <v>15</v>
      </c>
      <c r="D5680" t="s">
        <v>116</v>
      </c>
      <c r="E5680" t="s">
        <v>533</v>
      </c>
      <c r="F5680" t="str">
        <f t="shared" si="441"/>
        <v>崇左市音乐培训</v>
      </c>
      <c r="G5680" t="s">
        <v>88</v>
      </c>
      <c r="H5680" t="s">
        <v>240</v>
      </c>
      <c r="I5680" t="s">
        <v>68</v>
      </c>
      <c r="J5680">
        <v>22</v>
      </c>
      <c r="K5680">
        <v>0</v>
      </c>
      <c r="L5680" s="13">
        <f>VLOOKUP(C5680,'渗透率、续签率'!B:C,2,0)</f>
        <v>0.13900000000000001</v>
      </c>
      <c r="M5680" s="6">
        <v>0</v>
      </c>
      <c r="N5680">
        <v>6</v>
      </c>
      <c r="O5680">
        <v>0</v>
      </c>
      <c r="P5680" s="6">
        <v>0</v>
      </c>
      <c r="Q5680" s="13">
        <v>0</v>
      </c>
      <c r="R5680" s="13">
        <v>0</v>
      </c>
      <c r="S5680" s="31">
        <v>28</v>
      </c>
      <c r="T5680" s="6">
        <f>VLOOKUP(E5680,'参数设置&amp;汇总'!S:U,3,0)</f>
        <v>0.02</v>
      </c>
      <c r="U5680" s="78">
        <f t="shared" si="440"/>
        <v>0.12</v>
      </c>
      <c r="V5680" s="13">
        <v>0.85000000000000009</v>
      </c>
      <c r="W5680" s="78">
        <f t="shared" si="442"/>
        <v>0.14117647058823526</v>
      </c>
      <c r="X5680" s="1">
        <f>VLOOKUP(E5680,'渗透率、续签率'!AG:AJ,4,0)</f>
        <v>2883.5</v>
      </c>
      <c r="Y5680" s="1">
        <f t="shared" si="443"/>
        <v>407.0823529411764</v>
      </c>
      <c r="Z5680">
        <v>0</v>
      </c>
      <c r="AA5680" s="89">
        <f t="shared" si="444"/>
        <v>17301</v>
      </c>
      <c r="AH5680" s="37"/>
      <c r="AI5680" s="37"/>
      <c r="AK5680" s="37"/>
    </row>
    <row r="5681" spans="1:37" hidden="1">
      <c r="A5681" t="s">
        <v>64</v>
      </c>
      <c r="B5681" t="s">
        <v>2</v>
      </c>
      <c r="C5681" t="s">
        <v>15</v>
      </c>
      <c r="D5681" t="s">
        <v>116</v>
      </c>
      <c r="E5681" t="s">
        <v>533</v>
      </c>
      <c r="F5681" t="str">
        <f t="shared" si="441"/>
        <v>巴中市音乐培训</v>
      </c>
      <c r="G5681" t="s">
        <v>77</v>
      </c>
      <c r="H5681" t="s">
        <v>241</v>
      </c>
      <c r="I5681" t="s">
        <v>70</v>
      </c>
      <c r="J5681">
        <v>24</v>
      </c>
      <c r="K5681">
        <v>0</v>
      </c>
      <c r="L5681" s="13">
        <f>VLOOKUP(C5681,'渗透率、续签率'!B:C,2,0)</f>
        <v>0.13900000000000001</v>
      </c>
      <c r="M5681" s="6">
        <v>0</v>
      </c>
      <c r="N5681">
        <v>7</v>
      </c>
      <c r="O5681">
        <v>0</v>
      </c>
      <c r="P5681" s="6">
        <v>0</v>
      </c>
      <c r="Q5681" s="13">
        <v>0</v>
      </c>
      <c r="R5681" s="13">
        <v>0</v>
      </c>
      <c r="S5681" s="31">
        <v>30</v>
      </c>
      <c r="T5681" s="6">
        <f>VLOOKUP(E5681,'参数设置&amp;汇总'!S:U,3,0)</f>
        <v>0.02</v>
      </c>
      <c r="U5681" s="78">
        <f t="shared" si="440"/>
        <v>0.14000000000000001</v>
      </c>
      <c r="V5681" s="13">
        <v>0.85000000000000009</v>
      </c>
      <c r="W5681" s="78">
        <f t="shared" si="442"/>
        <v>0.16470588235294117</v>
      </c>
      <c r="X5681" s="1">
        <f>VLOOKUP(E5681,'渗透率、续签率'!AG:AJ,4,0)</f>
        <v>2883.5</v>
      </c>
      <c r="Y5681" s="1">
        <f t="shared" si="443"/>
        <v>474.92941176470589</v>
      </c>
      <c r="Z5681">
        <v>1</v>
      </c>
      <c r="AA5681" s="89">
        <f t="shared" si="444"/>
        <v>20184.5</v>
      </c>
      <c r="AH5681" s="37"/>
      <c r="AI5681" s="37"/>
      <c r="AK5681" s="37"/>
    </row>
    <row r="5682" spans="1:37" hidden="1">
      <c r="A5682" t="s">
        <v>64</v>
      </c>
      <c r="B5682" t="s">
        <v>2</v>
      </c>
      <c r="C5682" t="s">
        <v>15</v>
      </c>
      <c r="D5682" t="s">
        <v>116</v>
      </c>
      <c r="E5682" t="s">
        <v>533</v>
      </c>
      <c r="F5682" t="str">
        <f t="shared" si="441"/>
        <v>巴彦淖尔市音乐培训</v>
      </c>
      <c r="G5682" t="s">
        <v>142</v>
      </c>
      <c r="H5682" t="s">
        <v>242</v>
      </c>
      <c r="I5682" t="s">
        <v>70</v>
      </c>
      <c r="J5682">
        <v>55</v>
      </c>
      <c r="K5682">
        <v>0</v>
      </c>
      <c r="L5682" s="13">
        <f>VLOOKUP(C5682,'渗透率、续签率'!B:C,2,0)</f>
        <v>0.13900000000000001</v>
      </c>
      <c r="M5682" s="6">
        <v>0</v>
      </c>
      <c r="N5682">
        <v>11</v>
      </c>
      <c r="O5682">
        <v>0</v>
      </c>
      <c r="P5682" s="6">
        <v>0</v>
      </c>
      <c r="Q5682" s="13">
        <v>0</v>
      </c>
      <c r="R5682" s="13">
        <v>0</v>
      </c>
      <c r="S5682" s="31">
        <v>59</v>
      </c>
      <c r="T5682" s="6">
        <f>VLOOKUP(E5682,'参数设置&amp;汇总'!S:U,3,0)</f>
        <v>0.02</v>
      </c>
      <c r="U5682" s="78">
        <f t="shared" si="440"/>
        <v>0.22</v>
      </c>
      <c r="V5682" s="13">
        <v>0.85000000000000009</v>
      </c>
      <c r="W5682" s="78">
        <f t="shared" si="442"/>
        <v>0.25882352941176467</v>
      </c>
      <c r="X5682" s="1">
        <f>VLOOKUP(E5682,'渗透率、续签率'!AG:AJ,4,0)</f>
        <v>2883.5</v>
      </c>
      <c r="Y5682" s="1">
        <f t="shared" si="443"/>
        <v>746.31764705882347</v>
      </c>
      <c r="Z5682">
        <v>0</v>
      </c>
      <c r="AA5682" s="89">
        <f t="shared" si="444"/>
        <v>31718.5</v>
      </c>
      <c r="AH5682" s="37"/>
      <c r="AI5682" s="37"/>
    </row>
    <row r="5683" spans="1:37" hidden="1">
      <c r="A5683" t="s">
        <v>64</v>
      </c>
      <c r="B5683" t="s">
        <v>2</v>
      </c>
      <c r="C5683" t="s">
        <v>15</v>
      </c>
      <c r="D5683" t="s">
        <v>116</v>
      </c>
      <c r="E5683" t="s">
        <v>533</v>
      </c>
      <c r="F5683" t="str">
        <f t="shared" si="441"/>
        <v>巴音郭楞蒙古自治州音乐培训</v>
      </c>
      <c r="G5683" t="s">
        <v>145</v>
      </c>
      <c r="H5683" t="s">
        <v>243</v>
      </c>
      <c r="I5683" t="s">
        <v>70</v>
      </c>
      <c r="J5683">
        <v>24</v>
      </c>
      <c r="K5683">
        <v>0</v>
      </c>
      <c r="L5683" s="13">
        <f>VLOOKUP(C5683,'渗透率、续签率'!B:C,2,0)</f>
        <v>0.13900000000000001</v>
      </c>
      <c r="M5683" s="6">
        <v>0</v>
      </c>
      <c r="N5683">
        <v>4</v>
      </c>
      <c r="O5683">
        <v>0</v>
      </c>
      <c r="P5683" s="6">
        <v>0</v>
      </c>
      <c r="Q5683" s="13">
        <v>0</v>
      </c>
      <c r="R5683" s="13">
        <v>0</v>
      </c>
      <c r="S5683" s="31">
        <v>25</v>
      </c>
      <c r="T5683" s="6">
        <f>VLOOKUP(E5683,'参数设置&amp;汇总'!S:U,3,0)</f>
        <v>0.02</v>
      </c>
      <c r="U5683" s="78">
        <f t="shared" si="440"/>
        <v>0.08</v>
      </c>
      <c r="V5683" s="13">
        <v>0.85000000000000009</v>
      </c>
      <c r="W5683" s="78">
        <f t="shared" si="442"/>
        <v>9.4117647058823528E-2</v>
      </c>
      <c r="X5683" s="1">
        <f>VLOOKUP(E5683,'渗透率、续签率'!AG:AJ,4,0)</f>
        <v>2883.5</v>
      </c>
      <c r="Y5683" s="1">
        <f t="shared" si="443"/>
        <v>271.38823529411764</v>
      </c>
      <c r="Z5683">
        <v>0</v>
      </c>
      <c r="AA5683" s="89">
        <f t="shared" si="444"/>
        <v>11534</v>
      </c>
      <c r="AK5683" s="37"/>
    </row>
    <row r="5684" spans="1:37" hidden="1">
      <c r="A5684" t="s">
        <v>64</v>
      </c>
      <c r="B5684" t="s">
        <v>2</v>
      </c>
      <c r="C5684" t="s">
        <v>15</v>
      </c>
      <c r="D5684" t="s">
        <v>116</v>
      </c>
      <c r="E5684" t="s">
        <v>533</v>
      </c>
      <c r="F5684" t="str">
        <f t="shared" si="441"/>
        <v>常州市音乐培训</v>
      </c>
      <c r="G5684" t="s">
        <v>73</v>
      </c>
      <c r="H5684" t="s">
        <v>244</v>
      </c>
      <c r="I5684" t="s">
        <v>70</v>
      </c>
      <c r="J5684">
        <v>247</v>
      </c>
      <c r="K5684">
        <v>0</v>
      </c>
      <c r="L5684" s="13">
        <f>VLOOKUP(C5684,'渗透率、续签率'!B:C,2,0)</f>
        <v>0.13900000000000001</v>
      </c>
      <c r="M5684" s="6">
        <v>0</v>
      </c>
      <c r="N5684">
        <v>52</v>
      </c>
      <c r="O5684">
        <v>0</v>
      </c>
      <c r="P5684" s="6">
        <v>0</v>
      </c>
      <c r="Q5684" s="13">
        <v>5.8000000000000003E-2</v>
      </c>
      <c r="R5684" s="13">
        <v>0</v>
      </c>
      <c r="S5684" s="31">
        <v>352</v>
      </c>
      <c r="T5684" s="6">
        <f>VLOOKUP(E5684,'参数设置&amp;汇总'!S:U,3,0)</f>
        <v>0.02</v>
      </c>
      <c r="U5684" s="78">
        <f t="shared" si="440"/>
        <v>1.04</v>
      </c>
      <c r="V5684" s="13">
        <v>0.85000000000000009</v>
      </c>
      <c r="W5684" s="78">
        <f t="shared" si="442"/>
        <v>1.2235294117647058</v>
      </c>
      <c r="X5684" s="1">
        <f>VLOOKUP(E5684,'渗透率、续签率'!AG:AJ,4,0)</f>
        <v>2883.5</v>
      </c>
      <c r="Y5684" s="1">
        <f t="shared" si="443"/>
        <v>3528.0470588235289</v>
      </c>
      <c r="Z5684">
        <v>34</v>
      </c>
      <c r="AA5684" s="89">
        <f t="shared" si="444"/>
        <v>149942</v>
      </c>
      <c r="AH5684" s="37"/>
      <c r="AI5684" s="37"/>
      <c r="AK5684" s="37"/>
    </row>
    <row r="5685" spans="1:37" hidden="1">
      <c r="A5685" t="s">
        <v>64</v>
      </c>
      <c r="B5685" t="s">
        <v>2</v>
      </c>
      <c r="C5685" t="s">
        <v>15</v>
      </c>
      <c r="D5685" t="s">
        <v>116</v>
      </c>
      <c r="E5685" t="s">
        <v>533</v>
      </c>
      <c r="F5685" t="str">
        <f t="shared" si="441"/>
        <v>常德市音乐培训</v>
      </c>
      <c r="G5685" t="s">
        <v>113</v>
      </c>
      <c r="H5685" t="s">
        <v>245</v>
      </c>
      <c r="I5685" t="s">
        <v>68</v>
      </c>
      <c r="J5685">
        <v>109</v>
      </c>
      <c r="K5685">
        <v>0</v>
      </c>
      <c r="L5685" s="13">
        <f>VLOOKUP(C5685,'渗透率、续签率'!B:C,2,0)</f>
        <v>0.13900000000000001</v>
      </c>
      <c r="M5685" s="6">
        <v>0</v>
      </c>
      <c r="N5685">
        <v>23</v>
      </c>
      <c r="O5685">
        <v>0</v>
      </c>
      <c r="P5685" s="6">
        <v>0</v>
      </c>
      <c r="Q5685" s="13">
        <v>0</v>
      </c>
      <c r="R5685" s="13">
        <v>0</v>
      </c>
      <c r="S5685" s="31">
        <v>117</v>
      </c>
      <c r="T5685" s="6">
        <f>VLOOKUP(E5685,'参数设置&amp;汇总'!S:U,3,0)</f>
        <v>0.02</v>
      </c>
      <c r="U5685" s="78">
        <f t="shared" si="440"/>
        <v>0.46</v>
      </c>
      <c r="V5685" s="13">
        <v>0.85000000000000009</v>
      </c>
      <c r="W5685" s="78">
        <f t="shared" si="442"/>
        <v>0.54117647058823526</v>
      </c>
      <c r="X5685" s="1">
        <f>VLOOKUP(E5685,'渗透率、续签率'!AG:AJ,4,0)</f>
        <v>2883.5</v>
      </c>
      <c r="Y5685" s="1">
        <f t="shared" si="443"/>
        <v>1560.4823529411763</v>
      </c>
      <c r="Z5685">
        <v>6</v>
      </c>
      <c r="AA5685" s="89">
        <f t="shared" si="444"/>
        <v>66320.5</v>
      </c>
      <c r="AH5685" s="37"/>
      <c r="AI5685" s="37"/>
      <c r="AK5685" s="37"/>
    </row>
    <row r="5686" spans="1:37" hidden="1">
      <c r="A5686" t="s">
        <v>64</v>
      </c>
      <c r="B5686" t="s">
        <v>2</v>
      </c>
      <c r="C5686" t="s">
        <v>15</v>
      </c>
      <c r="D5686" t="s">
        <v>116</v>
      </c>
      <c r="E5686" t="s">
        <v>533</v>
      </c>
      <c r="F5686" t="str">
        <f t="shared" si="441"/>
        <v>平凉市音乐培训</v>
      </c>
      <c r="G5686" t="s">
        <v>132</v>
      </c>
      <c r="H5686" t="s">
        <v>246</v>
      </c>
      <c r="I5686" t="s">
        <v>70</v>
      </c>
      <c r="J5686">
        <v>21</v>
      </c>
      <c r="K5686">
        <v>0</v>
      </c>
      <c r="L5686" s="13">
        <f>VLOOKUP(C5686,'渗透率、续签率'!B:C,2,0)</f>
        <v>0.13900000000000001</v>
      </c>
      <c r="M5686" s="6">
        <v>0</v>
      </c>
      <c r="N5686">
        <v>2</v>
      </c>
      <c r="O5686">
        <v>0</v>
      </c>
      <c r="P5686" s="6">
        <v>0</v>
      </c>
      <c r="Q5686" s="13">
        <v>0</v>
      </c>
      <c r="R5686" s="13">
        <v>0</v>
      </c>
      <c r="S5686" s="31">
        <v>20</v>
      </c>
      <c r="T5686" s="6">
        <f>VLOOKUP(E5686,'参数设置&amp;汇总'!S:U,3,0)</f>
        <v>0.02</v>
      </c>
      <c r="U5686" s="78">
        <f t="shared" si="440"/>
        <v>0.04</v>
      </c>
      <c r="V5686" s="13">
        <v>0.85000000000000009</v>
      </c>
      <c r="W5686" s="78">
        <f t="shared" si="442"/>
        <v>4.7058823529411764E-2</v>
      </c>
      <c r="X5686" s="1">
        <f>VLOOKUP(E5686,'渗透率、续签率'!AG:AJ,4,0)</f>
        <v>2883.5</v>
      </c>
      <c r="Y5686" s="1">
        <f t="shared" si="443"/>
        <v>135.69411764705882</v>
      </c>
      <c r="Z5686">
        <v>0</v>
      </c>
      <c r="AA5686" s="89">
        <f t="shared" si="444"/>
        <v>5767</v>
      </c>
      <c r="AH5686" s="37"/>
      <c r="AI5686" s="37"/>
      <c r="AK5686" s="37"/>
    </row>
    <row r="5687" spans="1:37" hidden="1">
      <c r="A5687" t="s">
        <v>64</v>
      </c>
      <c r="B5687" t="s">
        <v>2</v>
      </c>
      <c r="C5687" t="s">
        <v>15</v>
      </c>
      <c r="D5687" t="s">
        <v>116</v>
      </c>
      <c r="E5687" t="s">
        <v>533</v>
      </c>
      <c r="F5687" t="str">
        <f t="shared" si="441"/>
        <v>平顶山市音乐培训</v>
      </c>
      <c r="G5687" t="s">
        <v>110</v>
      </c>
      <c r="H5687" t="s">
        <v>247</v>
      </c>
      <c r="I5687" t="s">
        <v>70</v>
      </c>
      <c r="J5687">
        <v>135</v>
      </c>
      <c r="K5687">
        <v>0</v>
      </c>
      <c r="L5687" s="13">
        <f>VLOOKUP(C5687,'渗透率、续签率'!B:C,2,0)</f>
        <v>0.13900000000000001</v>
      </c>
      <c r="M5687" s="6">
        <v>0</v>
      </c>
      <c r="N5687">
        <v>19</v>
      </c>
      <c r="O5687">
        <v>0</v>
      </c>
      <c r="P5687" s="6">
        <v>0</v>
      </c>
      <c r="Q5687" s="13">
        <v>0</v>
      </c>
      <c r="R5687" s="13">
        <v>0</v>
      </c>
      <c r="S5687" s="31">
        <v>136</v>
      </c>
      <c r="T5687" s="6">
        <f>VLOOKUP(E5687,'参数设置&amp;汇总'!S:U,3,0)</f>
        <v>0.02</v>
      </c>
      <c r="U5687" s="78">
        <f t="shared" si="440"/>
        <v>0.38</v>
      </c>
      <c r="V5687" s="13">
        <v>0.85000000000000009</v>
      </c>
      <c r="W5687" s="78">
        <f t="shared" si="442"/>
        <v>0.44705882352941173</v>
      </c>
      <c r="X5687" s="1">
        <f>VLOOKUP(E5687,'渗透率、续签率'!AG:AJ,4,0)</f>
        <v>2883.5</v>
      </c>
      <c r="Y5687" s="1">
        <f t="shared" si="443"/>
        <v>1289.0941176470587</v>
      </c>
      <c r="Z5687">
        <v>0</v>
      </c>
      <c r="AA5687" s="89">
        <f t="shared" si="444"/>
        <v>54786.5</v>
      </c>
      <c r="AH5687" s="37"/>
      <c r="AI5687" s="37"/>
    </row>
    <row r="5688" spans="1:37" hidden="1">
      <c r="A5688" t="s">
        <v>64</v>
      </c>
      <c r="B5688" t="s">
        <v>2</v>
      </c>
      <c r="C5688" t="s">
        <v>15</v>
      </c>
      <c r="D5688" t="s">
        <v>116</v>
      </c>
      <c r="E5688" t="s">
        <v>533</v>
      </c>
      <c r="F5688" t="str">
        <f t="shared" si="441"/>
        <v>广元市音乐培训</v>
      </c>
      <c r="G5688" t="s">
        <v>77</v>
      </c>
      <c r="H5688" t="s">
        <v>248</v>
      </c>
      <c r="I5688" t="s">
        <v>70</v>
      </c>
      <c r="J5688">
        <v>36</v>
      </c>
      <c r="K5688">
        <v>0</v>
      </c>
      <c r="L5688" s="13">
        <f>VLOOKUP(C5688,'渗透率、续签率'!B:C,2,0)</f>
        <v>0.13900000000000001</v>
      </c>
      <c r="M5688" s="6">
        <v>0</v>
      </c>
      <c r="N5688">
        <v>3</v>
      </c>
      <c r="O5688">
        <v>0</v>
      </c>
      <c r="P5688" s="6">
        <v>0</v>
      </c>
      <c r="Q5688" s="13">
        <v>0.21199999999999999</v>
      </c>
      <c r="R5688" s="13">
        <v>0</v>
      </c>
      <c r="S5688" s="31">
        <v>32</v>
      </c>
      <c r="T5688" s="6">
        <f>VLOOKUP(E5688,'参数设置&amp;汇总'!S:U,3,0)</f>
        <v>0.02</v>
      </c>
      <c r="U5688" s="78">
        <f t="shared" si="440"/>
        <v>0.06</v>
      </c>
      <c r="V5688" s="13">
        <v>0.85000000000000009</v>
      </c>
      <c r="W5688" s="78">
        <f t="shared" si="442"/>
        <v>7.0588235294117632E-2</v>
      </c>
      <c r="X5688" s="1">
        <f>VLOOKUP(E5688,'渗透率、续签率'!AG:AJ,4,0)</f>
        <v>2883.5</v>
      </c>
      <c r="Y5688" s="1">
        <f t="shared" si="443"/>
        <v>203.5411764705882</v>
      </c>
      <c r="Z5688">
        <v>4</v>
      </c>
      <c r="AA5688" s="89">
        <f t="shared" si="444"/>
        <v>8650.5</v>
      </c>
      <c r="AK5688" s="37"/>
    </row>
    <row r="5689" spans="1:37" hidden="1">
      <c r="A5689" t="s">
        <v>64</v>
      </c>
      <c r="B5689" t="s">
        <v>2</v>
      </c>
      <c r="C5689" t="s">
        <v>15</v>
      </c>
      <c r="D5689" t="s">
        <v>116</v>
      </c>
      <c r="E5689" t="s">
        <v>533</v>
      </c>
      <c r="F5689" t="str">
        <f t="shared" si="441"/>
        <v>广安市音乐培训</v>
      </c>
      <c r="G5689" t="s">
        <v>77</v>
      </c>
      <c r="H5689" t="s">
        <v>249</v>
      </c>
      <c r="I5689" t="s">
        <v>70</v>
      </c>
      <c r="J5689">
        <v>39</v>
      </c>
      <c r="K5689">
        <v>0</v>
      </c>
      <c r="L5689" s="13">
        <f>VLOOKUP(C5689,'渗透率、续签率'!B:C,2,0)</f>
        <v>0.13900000000000001</v>
      </c>
      <c r="M5689" s="6">
        <v>0</v>
      </c>
      <c r="N5689">
        <v>14</v>
      </c>
      <c r="O5689">
        <v>0</v>
      </c>
      <c r="P5689" s="6">
        <v>0</v>
      </c>
      <c r="Q5689" s="13">
        <v>0.04</v>
      </c>
      <c r="R5689" s="13">
        <v>0</v>
      </c>
      <c r="S5689" s="31">
        <v>64</v>
      </c>
      <c r="T5689" s="6">
        <f>VLOOKUP(E5689,'参数设置&amp;汇总'!S:U,3,0)</f>
        <v>0.02</v>
      </c>
      <c r="U5689" s="78">
        <f t="shared" si="440"/>
        <v>0.28000000000000003</v>
      </c>
      <c r="V5689" s="13">
        <v>0.85000000000000009</v>
      </c>
      <c r="W5689" s="78">
        <f t="shared" si="442"/>
        <v>0.32941176470588235</v>
      </c>
      <c r="X5689" s="1">
        <f>VLOOKUP(E5689,'渗透率、续签率'!AG:AJ,4,0)</f>
        <v>2883.5</v>
      </c>
      <c r="Y5689" s="1">
        <f t="shared" si="443"/>
        <v>949.85882352941178</v>
      </c>
      <c r="Z5689">
        <v>1</v>
      </c>
      <c r="AA5689" s="89">
        <f t="shared" si="444"/>
        <v>40369</v>
      </c>
      <c r="AH5689" s="37"/>
      <c r="AI5689" s="37"/>
      <c r="AK5689" s="37"/>
    </row>
    <row r="5690" spans="1:37" hidden="1">
      <c r="A5690" t="s">
        <v>64</v>
      </c>
      <c r="B5690" t="s">
        <v>2</v>
      </c>
      <c r="C5690" t="s">
        <v>15</v>
      </c>
      <c r="D5690" t="s">
        <v>116</v>
      </c>
      <c r="E5690" t="s">
        <v>533</v>
      </c>
      <c r="F5690" t="str">
        <f t="shared" si="441"/>
        <v>庆阳市音乐培训</v>
      </c>
      <c r="G5690" t="s">
        <v>132</v>
      </c>
      <c r="H5690" t="s">
        <v>250</v>
      </c>
      <c r="I5690" t="s">
        <v>70</v>
      </c>
      <c r="J5690">
        <v>40</v>
      </c>
      <c r="K5690">
        <v>0</v>
      </c>
      <c r="L5690" s="13">
        <f>VLOOKUP(C5690,'渗透率、续签率'!B:C,2,0)</f>
        <v>0.13900000000000001</v>
      </c>
      <c r="M5690" s="6">
        <v>0</v>
      </c>
      <c r="N5690">
        <v>6</v>
      </c>
      <c r="O5690">
        <v>0</v>
      </c>
      <c r="P5690" s="6">
        <v>0</v>
      </c>
      <c r="Q5690" s="13">
        <v>0</v>
      </c>
      <c r="R5690" s="13">
        <v>0</v>
      </c>
      <c r="S5690" s="31">
        <v>29</v>
      </c>
      <c r="T5690" s="6">
        <f>VLOOKUP(E5690,'参数设置&amp;汇总'!S:U,3,0)</f>
        <v>0.02</v>
      </c>
      <c r="U5690" s="78">
        <f t="shared" si="440"/>
        <v>0.12</v>
      </c>
      <c r="V5690" s="13">
        <v>0.85000000000000009</v>
      </c>
      <c r="W5690" s="78">
        <f t="shared" si="442"/>
        <v>0.14117647058823526</v>
      </c>
      <c r="X5690" s="1">
        <f>VLOOKUP(E5690,'渗透率、续签率'!AG:AJ,4,0)</f>
        <v>2883.5</v>
      </c>
      <c r="Y5690" s="1">
        <f t="shared" si="443"/>
        <v>407.0823529411764</v>
      </c>
      <c r="Z5690">
        <v>0</v>
      </c>
      <c r="AA5690" s="89">
        <f t="shared" si="444"/>
        <v>17301</v>
      </c>
      <c r="AH5690" s="37"/>
      <c r="AI5690" s="37"/>
      <c r="AJ5690" s="1"/>
      <c r="AK5690" s="37"/>
    </row>
    <row r="5691" spans="1:37" hidden="1">
      <c r="A5691" t="s">
        <v>64</v>
      </c>
      <c r="B5691" t="s">
        <v>2</v>
      </c>
      <c r="C5691" t="s">
        <v>15</v>
      </c>
      <c r="D5691" t="s">
        <v>116</v>
      </c>
      <c r="E5691" t="s">
        <v>533</v>
      </c>
      <c r="F5691" t="str">
        <f t="shared" si="441"/>
        <v>廊坊市音乐培训</v>
      </c>
      <c r="G5691" t="s">
        <v>159</v>
      </c>
      <c r="H5691" t="s">
        <v>251</v>
      </c>
      <c r="I5691" t="s">
        <v>70</v>
      </c>
      <c r="J5691">
        <v>204</v>
      </c>
      <c r="K5691">
        <v>0</v>
      </c>
      <c r="L5691" s="13">
        <f>VLOOKUP(C5691,'渗透率、续签率'!B:C,2,0)</f>
        <v>0.13900000000000001</v>
      </c>
      <c r="M5691" s="6">
        <v>0</v>
      </c>
      <c r="N5691">
        <v>54</v>
      </c>
      <c r="O5691">
        <v>0</v>
      </c>
      <c r="P5691" s="6">
        <v>0</v>
      </c>
      <c r="Q5691" s="13">
        <v>3.5000000000000003E-2</v>
      </c>
      <c r="R5691" s="13">
        <v>0</v>
      </c>
      <c r="S5691" s="31">
        <v>317</v>
      </c>
      <c r="T5691" s="6">
        <f>VLOOKUP(E5691,'参数设置&amp;汇总'!S:U,3,0)</f>
        <v>0.02</v>
      </c>
      <c r="U5691" s="78">
        <f t="shared" si="440"/>
        <v>1.08</v>
      </c>
      <c r="V5691" s="13">
        <v>0.85000000000000009</v>
      </c>
      <c r="W5691" s="78">
        <f t="shared" si="442"/>
        <v>1.2705882352941176</v>
      </c>
      <c r="X5691" s="1">
        <f>VLOOKUP(E5691,'渗透率、续签率'!AG:AJ,4,0)</f>
        <v>2883.5</v>
      </c>
      <c r="Y5691" s="1">
        <f t="shared" si="443"/>
        <v>3663.741176470588</v>
      </c>
      <c r="Z5691">
        <v>10</v>
      </c>
      <c r="AA5691" s="89">
        <f t="shared" si="444"/>
        <v>155709</v>
      </c>
      <c r="AH5691" s="37"/>
      <c r="AI5691" s="37"/>
    </row>
    <row r="5692" spans="1:37" hidden="1">
      <c r="A5692" t="s">
        <v>64</v>
      </c>
      <c r="B5692" t="s">
        <v>2</v>
      </c>
      <c r="C5692" t="s">
        <v>15</v>
      </c>
      <c r="D5692" t="s">
        <v>116</v>
      </c>
      <c r="E5692" t="s">
        <v>533</v>
      </c>
      <c r="F5692" t="str">
        <f t="shared" si="441"/>
        <v>延安市音乐培训</v>
      </c>
      <c r="G5692" t="s">
        <v>108</v>
      </c>
      <c r="H5692" t="s">
        <v>252</v>
      </c>
      <c r="I5692" t="s">
        <v>70</v>
      </c>
      <c r="J5692">
        <v>20</v>
      </c>
      <c r="K5692">
        <v>0</v>
      </c>
      <c r="L5692" s="13">
        <f>VLOOKUP(C5692,'渗透率、续签率'!B:C,2,0)</f>
        <v>0.13900000000000001</v>
      </c>
      <c r="M5692" s="6">
        <v>0</v>
      </c>
      <c r="N5692">
        <v>1</v>
      </c>
      <c r="O5692">
        <v>0</v>
      </c>
      <c r="P5692" s="6">
        <v>0</v>
      </c>
      <c r="Q5692" s="13">
        <v>0</v>
      </c>
      <c r="R5692" s="13">
        <v>0</v>
      </c>
      <c r="S5692" s="31">
        <v>13</v>
      </c>
      <c r="T5692" s="6">
        <f>VLOOKUP(E5692,'参数设置&amp;汇总'!S:U,3,0)</f>
        <v>0.02</v>
      </c>
      <c r="U5692" s="78">
        <f t="shared" si="440"/>
        <v>0.02</v>
      </c>
      <c r="V5692" s="13">
        <v>0.85000000000000009</v>
      </c>
      <c r="W5692" s="78">
        <f t="shared" si="442"/>
        <v>2.3529411764705882E-2</v>
      </c>
      <c r="X5692" s="1">
        <f>VLOOKUP(E5692,'渗透率、续签率'!AG:AJ,4,0)</f>
        <v>2883.5</v>
      </c>
      <c r="Y5692" s="1">
        <f t="shared" si="443"/>
        <v>67.847058823529409</v>
      </c>
      <c r="Z5692">
        <v>0</v>
      </c>
      <c r="AA5692" s="89">
        <f t="shared" si="444"/>
        <v>2883.5</v>
      </c>
      <c r="AK5692" s="37"/>
    </row>
    <row r="5693" spans="1:37" hidden="1">
      <c r="A5693" t="s">
        <v>64</v>
      </c>
      <c r="B5693" t="s">
        <v>2</v>
      </c>
      <c r="C5693" t="s">
        <v>15</v>
      </c>
      <c r="D5693" t="s">
        <v>116</v>
      </c>
      <c r="E5693" t="s">
        <v>533</v>
      </c>
      <c r="F5693" t="str">
        <f t="shared" si="441"/>
        <v>延边朝鲜族自治州音乐培训</v>
      </c>
      <c r="G5693" t="s">
        <v>188</v>
      </c>
      <c r="H5693" t="s">
        <v>253</v>
      </c>
      <c r="I5693" t="s">
        <v>70</v>
      </c>
      <c r="J5693">
        <v>105</v>
      </c>
      <c r="K5693">
        <v>0</v>
      </c>
      <c r="L5693" s="13">
        <f>VLOOKUP(C5693,'渗透率、续签率'!B:C,2,0)</f>
        <v>0.13900000000000001</v>
      </c>
      <c r="M5693" s="6">
        <v>0</v>
      </c>
      <c r="N5693">
        <v>13</v>
      </c>
      <c r="O5693">
        <v>0</v>
      </c>
      <c r="P5693" s="6">
        <v>0</v>
      </c>
      <c r="Q5693" s="13">
        <v>0</v>
      </c>
      <c r="R5693" s="13">
        <v>0</v>
      </c>
      <c r="S5693" s="31">
        <v>75</v>
      </c>
      <c r="T5693" s="6">
        <f>VLOOKUP(E5693,'参数设置&amp;汇总'!S:U,3,0)</f>
        <v>0.02</v>
      </c>
      <c r="U5693" s="78">
        <f t="shared" si="440"/>
        <v>0.26</v>
      </c>
      <c r="V5693" s="13">
        <v>0.85000000000000009</v>
      </c>
      <c r="W5693" s="78">
        <f t="shared" si="442"/>
        <v>0.30588235294117644</v>
      </c>
      <c r="X5693" s="1">
        <f>VLOOKUP(E5693,'渗透率、续签率'!AG:AJ,4,0)</f>
        <v>2883.5</v>
      </c>
      <c r="Y5693" s="1">
        <f t="shared" si="443"/>
        <v>882.01176470588223</v>
      </c>
      <c r="Z5693">
        <v>0</v>
      </c>
      <c r="AA5693" s="89">
        <f t="shared" si="444"/>
        <v>37485.5</v>
      </c>
      <c r="AH5693" s="37"/>
      <c r="AI5693" s="37"/>
      <c r="AK5693" s="37"/>
    </row>
    <row r="5694" spans="1:37" hidden="1">
      <c r="A5694" t="s">
        <v>64</v>
      </c>
      <c r="B5694" t="s">
        <v>2</v>
      </c>
      <c r="C5694" t="s">
        <v>15</v>
      </c>
      <c r="D5694" t="s">
        <v>116</v>
      </c>
      <c r="E5694" t="s">
        <v>533</v>
      </c>
      <c r="F5694" t="str">
        <f t="shared" si="441"/>
        <v>开封市音乐培训</v>
      </c>
      <c r="G5694" t="s">
        <v>110</v>
      </c>
      <c r="H5694" t="s">
        <v>254</v>
      </c>
      <c r="I5694" t="s">
        <v>70</v>
      </c>
      <c r="J5694">
        <v>97</v>
      </c>
      <c r="K5694">
        <v>1</v>
      </c>
      <c r="L5694" s="13">
        <f>VLOOKUP(C5694,'渗透率、续签率'!B:C,2,0)</f>
        <v>0.13900000000000001</v>
      </c>
      <c r="M5694" s="6">
        <v>0.01</v>
      </c>
      <c r="N5694">
        <v>22</v>
      </c>
      <c r="O5694">
        <v>1</v>
      </c>
      <c r="P5694" s="6">
        <v>0.05</v>
      </c>
      <c r="Q5694" s="13">
        <v>3.4000000000000002E-2</v>
      </c>
      <c r="R5694" s="13">
        <v>0</v>
      </c>
      <c r="S5694" s="31">
        <v>164</v>
      </c>
      <c r="T5694" s="6">
        <f>VLOOKUP(E5694,'参数设置&amp;汇总'!S:U,3,0)</f>
        <v>0.02</v>
      </c>
      <c r="U5694" s="78">
        <f t="shared" si="440"/>
        <v>1</v>
      </c>
      <c r="V5694" s="13">
        <v>0.85000000000000009</v>
      </c>
      <c r="W5694" s="78">
        <f t="shared" si="442"/>
        <v>1.012941176470588</v>
      </c>
      <c r="X5694" s="1">
        <f>VLOOKUP(E5694,'渗透率、续签率'!AG:AJ,4,0)</f>
        <v>2883.5</v>
      </c>
      <c r="Y5694" s="1">
        <f t="shared" si="443"/>
        <v>2920.8158823529407</v>
      </c>
      <c r="Z5694">
        <v>1</v>
      </c>
      <c r="AA5694" s="89">
        <f t="shared" si="444"/>
        <v>63437</v>
      </c>
      <c r="AH5694" s="37"/>
      <c r="AI5694" s="37"/>
      <c r="AK5694" s="37"/>
    </row>
    <row r="5695" spans="1:37" hidden="1">
      <c r="A5695" t="s">
        <v>64</v>
      </c>
      <c r="B5695" t="s">
        <v>2</v>
      </c>
      <c r="C5695" t="s">
        <v>15</v>
      </c>
      <c r="D5695" t="s">
        <v>116</v>
      </c>
      <c r="E5695" t="s">
        <v>533</v>
      </c>
      <c r="F5695" t="str">
        <f t="shared" si="441"/>
        <v>张家口市音乐培训</v>
      </c>
      <c r="G5695" t="s">
        <v>159</v>
      </c>
      <c r="H5695" t="s">
        <v>255</v>
      </c>
      <c r="I5695" t="s">
        <v>70</v>
      </c>
      <c r="J5695">
        <v>89</v>
      </c>
      <c r="K5695">
        <v>0</v>
      </c>
      <c r="L5695" s="13">
        <f>VLOOKUP(C5695,'渗透率、续签率'!B:C,2,0)</f>
        <v>0.13900000000000001</v>
      </c>
      <c r="M5695" s="6">
        <v>0</v>
      </c>
      <c r="N5695">
        <v>20</v>
      </c>
      <c r="O5695">
        <v>0</v>
      </c>
      <c r="P5695" s="6">
        <v>0</v>
      </c>
      <c r="Q5695" s="13">
        <v>0</v>
      </c>
      <c r="R5695" s="13">
        <v>0</v>
      </c>
      <c r="S5695" s="31">
        <v>109</v>
      </c>
      <c r="T5695" s="6">
        <f>VLOOKUP(E5695,'参数设置&amp;汇总'!S:U,3,0)</f>
        <v>0.02</v>
      </c>
      <c r="U5695" s="78">
        <f t="shared" si="440"/>
        <v>0.4</v>
      </c>
      <c r="V5695" s="13">
        <v>0.85000000000000009</v>
      </c>
      <c r="W5695" s="78">
        <f t="shared" si="442"/>
        <v>0.47058823529411764</v>
      </c>
      <c r="X5695" s="1">
        <f>VLOOKUP(E5695,'渗透率、续签率'!AG:AJ,4,0)</f>
        <v>2883.5</v>
      </c>
      <c r="Y5695" s="1">
        <f t="shared" si="443"/>
        <v>1356.9411764705883</v>
      </c>
      <c r="Z5695">
        <v>2</v>
      </c>
      <c r="AA5695" s="89">
        <f t="shared" si="444"/>
        <v>57670</v>
      </c>
      <c r="AH5695" s="37"/>
      <c r="AI5695" s="37"/>
      <c r="AK5695" s="37"/>
    </row>
    <row r="5696" spans="1:37" hidden="1">
      <c r="A5696" t="s">
        <v>64</v>
      </c>
      <c r="B5696" t="s">
        <v>2</v>
      </c>
      <c r="C5696" t="s">
        <v>15</v>
      </c>
      <c r="D5696" t="s">
        <v>116</v>
      </c>
      <c r="E5696" t="s">
        <v>533</v>
      </c>
      <c r="F5696" t="str">
        <f t="shared" si="441"/>
        <v>张家界市音乐培训</v>
      </c>
      <c r="G5696" t="s">
        <v>113</v>
      </c>
      <c r="H5696" t="s">
        <v>256</v>
      </c>
      <c r="I5696" t="s">
        <v>68</v>
      </c>
      <c r="J5696">
        <v>39</v>
      </c>
      <c r="K5696">
        <v>0</v>
      </c>
      <c r="L5696" s="13">
        <f>VLOOKUP(C5696,'渗透率、续签率'!B:C,2,0)</f>
        <v>0.13900000000000001</v>
      </c>
      <c r="M5696" s="6">
        <v>0</v>
      </c>
      <c r="N5696">
        <v>5</v>
      </c>
      <c r="O5696">
        <v>0</v>
      </c>
      <c r="P5696" s="6">
        <v>0</v>
      </c>
      <c r="Q5696" s="13">
        <v>0</v>
      </c>
      <c r="R5696" s="13">
        <v>0</v>
      </c>
      <c r="S5696" s="31">
        <v>35</v>
      </c>
      <c r="T5696" s="6">
        <f>VLOOKUP(E5696,'参数设置&amp;汇总'!S:U,3,0)</f>
        <v>0.02</v>
      </c>
      <c r="U5696" s="78">
        <f t="shared" si="440"/>
        <v>0.1</v>
      </c>
      <c r="V5696" s="13">
        <v>0.85000000000000009</v>
      </c>
      <c r="W5696" s="78">
        <f t="shared" si="442"/>
        <v>0.11764705882352941</v>
      </c>
      <c r="X5696" s="1">
        <f>VLOOKUP(E5696,'渗透率、续签率'!AG:AJ,4,0)</f>
        <v>2883.5</v>
      </c>
      <c r="Y5696" s="1">
        <f t="shared" si="443"/>
        <v>339.23529411764707</v>
      </c>
      <c r="Z5696">
        <v>0</v>
      </c>
      <c r="AA5696" s="89">
        <f t="shared" si="444"/>
        <v>14417.5</v>
      </c>
      <c r="AH5696" s="37"/>
      <c r="AI5696" s="37"/>
      <c r="AK5696" s="37"/>
    </row>
    <row r="5697" spans="1:37" hidden="1">
      <c r="A5697" t="s">
        <v>64</v>
      </c>
      <c r="B5697" t="s">
        <v>2</v>
      </c>
      <c r="C5697" t="s">
        <v>15</v>
      </c>
      <c r="D5697" t="s">
        <v>116</v>
      </c>
      <c r="E5697" t="s">
        <v>533</v>
      </c>
      <c r="F5697" t="str">
        <f t="shared" si="441"/>
        <v>张掖市音乐培训</v>
      </c>
      <c r="G5697" t="s">
        <v>132</v>
      </c>
      <c r="H5697" t="s">
        <v>257</v>
      </c>
      <c r="I5697" t="s">
        <v>70</v>
      </c>
      <c r="J5697">
        <v>25</v>
      </c>
      <c r="K5697">
        <v>0</v>
      </c>
      <c r="L5697" s="13">
        <f>VLOOKUP(C5697,'渗透率、续签率'!B:C,2,0)</f>
        <v>0.13900000000000001</v>
      </c>
      <c r="M5697" s="6">
        <v>0</v>
      </c>
      <c r="N5697">
        <v>4</v>
      </c>
      <c r="O5697">
        <v>0</v>
      </c>
      <c r="P5697" s="6">
        <v>0</v>
      </c>
      <c r="Q5697" s="13">
        <v>0</v>
      </c>
      <c r="R5697" s="13">
        <v>0</v>
      </c>
      <c r="S5697" s="31">
        <v>16</v>
      </c>
      <c r="T5697" s="6">
        <f>VLOOKUP(E5697,'参数设置&amp;汇总'!S:U,3,0)</f>
        <v>0.02</v>
      </c>
      <c r="U5697" s="78">
        <f t="shared" si="440"/>
        <v>0.08</v>
      </c>
      <c r="V5697" s="13">
        <v>0.85000000000000009</v>
      </c>
      <c r="W5697" s="78">
        <f t="shared" si="442"/>
        <v>9.4117647058823528E-2</v>
      </c>
      <c r="X5697" s="1">
        <f>VLOOKUP(E5697,'渗透率、续签率'!AG:AJ,4,0)</f>
        <v>2883.5</v>
      </c>
      <c r="Y5697" s="1">
        <f t="shared" si="443"/>
        <v>271.38823529411764</v>
      </c>
      <c r="Z5697">
        <v>0</v>
      </c>
      <c r="AA5697" s="89">
        <f t="shared" si="444"/>
        <v>11534</v>
      </c>
      <c r="AH5697" s="37"/>
      <c r="AI5697" s="37"/>
      <c r="AK5697" s="37"/>
    </row>
    <row r="5698" spans="1:37" hidden="1">
      <c r="A5698" t="s">
        <v>64</v>
      </c>
      <c r="B5698" t="s">
        <v>2</v>
      </c>
      <c r="C5698" t="s">
        <v>15</v>
      </c>
      <c r="D5698" t="s">
        <v>116</v>
      </c>
      <c r="E5698" t="s">
        <v>533</v>
      </c>
      <c r="F5698" t="str">
        <f t="shared" si="441"/>
        <v>徐州市音乐培训</v>
      </c>
      <c r="G5698" t="s">
        <v>73</v>
      </c>
      <c r="H5698" t="s">
        <v>258</v>
      </c>
      <c r="I5698" t="s">
        <v>70</v>
      </c>
      <c r="J5698">
        <v>348</v>
      </c>
      <c r="K5698">
        <v>1</v>
      </c>
      <c r="L5698" s="13">
        <f>VLOOKUP(C5698,'渗透率、续签率'!B:C,2,0)</f>
        <v>0.13900000000000001</v>
      </c>
      <c r="M5698" s="6">
        <v>0</v>
      </c>
      <c r="N5698">
        <v>66</v>
      </c>
      <c r="O5698">
        <v>1</v>
      </c>
      <c r="P5698" s="6">
        <v>0.02</v>
      </c>
      <c r="Q5698" s="13">
        <v>4.8000000000000001E-2</v>
      </c>
      <c r="R5698" s="13">
        <v>0</v>
      </c>
      <c r="S5698" s="31">
        <v>447</v>
      </c>
      <c r="T5698" s="6">
        <f>VLOOKUP(E5698,'参数设置&amp;汇总'!S:U,3,0)</f>
        <v>0.02</v>
      </c>
      <c r="U5698" s="78">
        <f t="shared" si="440"/>
        <v>1.32</v>
      </c>
      <c r="V5698" s="13">
        <v>0.85000000000000009</v>
      </c>
      <c r="W5698" s="78">
        <f t="shared" si="442"/>
        <v>1.3894117647058823</v>
      </c>
      <c r="X5698" s="1">
        <f>VLOOKUP(E5698,'渗透率、续签率'!AG:AJ,4,0)</f>
        <v>2883.5</v>
      </c>
      <c r="Y5698" s="1">
        <f t="shared" si="443"/>
        <v>4006.3688235294117</v>
      </c>
      <c r="Z5698">
        <v>36</v>
      </c>
      <c r="AA5698" s="89">
        <f t="shared" si="444"/>
        <v>190311</v>
      </c>
      <c r="AH5698" s="37"/>
      <c r="AI5698" s="37"/>
      <c r="AK5698" s="37"/>
    </row>
    <row r="5699" spans="1:37" hidden="1">
      <c r="A5699" t="s">
        <v>64</v>
      </c>
      <c r="B5699" t="s">
        <v>2</v>
      </c>
      <c r="C5699" t="s">
        <v>15</v>
      </c>
      <c r="D5699" t="s">
        <v>116</v>
      </c>
      <c r="E5699" t="s">
        <v>533</v>
      </c>
      <c r="F5699" t="str">
        <f t="shared" si="441"/>
        <v>德宏傣族景颇族自治州音乐培训</v>
      </c>
      <c r="G5699" t="s">
        <v>99</v>
      </c>
      <c r="H5699" t="s">
        <v>259</v>
      </c>
      <c r="I5699" t="s">
        <v>68</v>
      </c>
      <c r="J5699">
        <v>19</v>
      </c>
      <c r="K5699">
        <v>0</v>
      </c>
      <c r="L5699" s="13">
        <f>VLOOKUP(C5699,'渗透率、续签率'!B:C,2,0)</f>
        <v>0.13900000000000001</v>
      </c>
      <c r="M5699" s="6">
        <v>0</v>
      </c>
      <c r="N5699">
        <v>1</v>
      </c>
      <c r="O5699">
        <v>0</v>
      </c>
      <c r="P5699" s="6">
        <v>0</v>
      </c>
      <c r="Q5699" s="13">
        <v>0</v>
      </c>
      <c r="R5699" s="13">
        <v>0</v>
      </c>
      <c r="S5699" s="31">
        <v>14</v>
      </c>
      <c r="T5699" s="6">
        <f>VLOOKUP(E5699,'参数设置&amp;汇总'!S:U,3,0)</f>
        <v>0.02</v>
      </c>
      <c r="U5699" s="78">
        <f t="shared" ref="U5699:U5762" si="445">IF(T5699*N5699&gt;=O5699,T5699*N5699,O5699)</f>
        <v>0.02</v>
      </c>
      <c r="V5699" s="13">
        <v>0.85000000000000009</v>
      </c>
      <c r="W5699" s="78">
        <f t="shared" si="442"/>
        <v>2.3529411764705882E-2</v>
      </c>
      <c r="X5699" s="1">
        <f>VLOOKUP(E5699,'渗透率、续签率'!AG:AJ,4,0)</f>
        <v>2883.5</v>
      </c>
      <c r="Y5699" s="1">
        <f t="shared" si="443"/>
        <v>67.847058823529409</v>
      </c>
      <c r="Z5699">
        <v>0</v>
      </c>
      <c r="AA5699" s="89">
        <f t="shared" si="444"/>
        <v>2883.5</v>
      </c>
      <c r="AH5699" s="37"/>
      <c r="AI5699" s="37"/>
      <c r="AK5699" s="37"/>
    </row>
    <row r="5700" spans="1:37" hidden="1">
      <c r="A5700" t="s">
        <v>64</v>
      </c>
      <c r="B5700" t="s">
        <v>2</v>
      </c>
      <c r="C5700" t="s">
        <v>15</v>
      </c>
      <c r="D5700" t="s">
        <v>116</v>
      </c>
      <c r="E5700" t="s">
        <v>533</v>
      </c>
      <c r="F5700" t="str">
        <f t="shared" ref="F5700:F5763" si="446">H5700&amp;C5700</f>
        <v>德州市音乐培训</v>
      </c>
      <c r="G5700" t="s">
        <v>103</v>
      </c>
      <c r="H5700" t="s">
        <v>260</v>
      </c>
      <c r="I5700" t="s">
        <v>70</v>
      </c>
      <c r="J5700">
        <v>85</v>
      </c>
      <c r="K5700">
        <v>0</v>
      </c>
      <c r="L5700" s="13">
        <f>VLOOKUP(C5700,'渗透率、续签率'!B:C,2,0)</f>
        <v>0.13900000000000001</v>
      </c>
      <c r="M5700" s="6">
        <v>0</v>
      </c>
      <c r="N5700">
        <v>33</v>
      </c>
      <c r="O5700">
        <v>0</v>
      </c>
      <c r="P5700" s="6">
        <v>0</v>
      </c>
      <c r="Q5700" s="13">
        <v>0</v>
      </c>
      <c r="R5700" s="13">
        <v>0</v>
      </c>
      <c r="S5700" s="31">
        <v>158</v>
      </c>
      <c r="T5700" s="6">
        <f>VLOOKUP(E5700,'参数设置&amp;汇总'!S:U,3,0)</f>
        <v>0.02</v>
      </c>
      <c r="U5700" s="78">
        <f t="shared" si="445"/>
        <v>0.66</v>
      </c>
      <c r="V5700" s="13">
        <v>0.85000000000000009</v>
      </c>
      <c r="W5700" s="78">
        <f t="shared" ref="W5700:W5763" si="447">(O5700*(1-L5700)+IF((U5700-O5700)&lt;0,0,(U5700-O5700)))/V5700</f>
        <v>0.77647058823529402</v>
      </c>
      <c r="X5700" s="1">
        <f>VLOOKUP(E5700,'渗透率、续签率'!AG:AJ,4,0)</f>
        <v>2883.5</v>
      </c>
      <c r="Y5700" s="1">
        <f t="shared" ref="Y5700:Y5763" si="448">X5700*W5700</f>
        <v>2238.9529411764702</v>
      </c>
      <c r="Z5700">
        <v>0</v>
      </c>
      <c r="AA5700" s="89">
        <f t="shared" ref="AA5700:AA5763" si="449">N5700*X5700</f>
        <v>95155.5</v>
      </c>
      <c r="AH5700" s="37"/>
      <c r="AI5700" s="37"/>
      <c r="AK5700" s="37"/>
    </row>
    <row r="5701" spans="1:37" hidden="1">
      <c r="A5701" t="s">
        <v>64</v>
      </c>
      <c r="B5701" t="s">
        <v>2</v>
      </c>
      <c r="C5701" t="s">
        <v>15</v>
      </c>
      <c r="D5701" t="s">
        <v>116</v>
      </c>
      <c r="E5701" t="s">
        <v>533</v>
      </c>
      <c r="F5701" t="str">
        <f t="shared" si="446"/>
        <v>德阳市音乐培训</v>
      </c>
      <c r="G5701" t="s">
        <v>77</v>
      </c>
      <c r="H5701" t="s">
        <v>261</v>
      </c>
      <c r="I5701" t="s">
        <v>70</v>
      </c>
      <c r="J5701">
        <v>75</v>
      </c>
      <c r="K5701">
        <v>0</v>
      </c>
      <c r="L5701" s="13">
        <f>VLOOKUP(C5701,'渗透率、续签率'!B:C,2,0)</f>
        <v>0.13900000000000001</v>
      </c>
      <c r="M5701" s="6">
        <v>0</v>
      </c>
      <c r="N5701">
        <v>6</v>
      </c>
      <c r="O5701">
        <v>0</v>
      </c>
      <c r="P5701" s="6">
        <v>0</v>
      </c>
      <c r="Q5701" s="13">
        <v>0</v>
      </c>
      <c r="R5701" s="13">
        <v>0</v>
      </c>
      <c r="S5701" s="31">
        <v>88</v>
      </c>
      <c r="T5701" s="6">
        <f>VLOOKUP(E5701,'参数设置&amp;汇总'!S:U,3,0)</f>
        <v>0.02</v>
      </c>
      <c r="U5701" s="78">
        <f t="shared" si="445"/>
        <v>0.12</v>
      </c>
      <c r="V5701" s="13">
        <v>0.85000000000000009</v>
      </c>
      <c r="W5701" s="78">
        <f t="shared" si="447"/>
        <v>0.14117647058823526</v>
      </c>
      <c r="X5701" s="1">
        <f>VLOOKUP(E5701,'渗透率、续签率'!AG:AJ,4,0)</f>
        <v>2883.5</v>
      </c>
      <c r="Y5701" s="1">
        <f t="shared" si="448"/>
        <v>407.0823529411764</v>
      </c>
      <c r="Z5701">
        <v>5</v>
      </c>
      <c r="AA5701" s="89">
        <f t="shared" si="449"/>
        <v>17301</v>
      </c>
      <c r="AH5701" s="37"/>
      <c r="AI5701" s="37"/>
      <c r="AK5701" s="37"/>
    </row>
    <row r="5702" spans="1:37" hidden="1">
      <c r="A5702" t="s">
        <v>64</v>
      </c>
      <c r="B5702" t="s">
        <v>2</v>
      </c>
      <c r="C5702" t="s">
        <v>15</v>
      </c>
      <c r="D5702" t="s">
        <v>116</v>
      </c>
      <c r="E5702" t="s">
        <v>533</v>
      </c>
      <c r="F5702" t="str">
        <f t="shared" si="446"/>
        <v>忻州市音乐培训</v>
      </c>
      <c r="G5702" t="s">
        <v>134</v>
      </c>
      <c r="H5702" t="s">
        <v>262</v>
      </c>
      <c r="I5702" t="s">
        <v>70</v>
      </c>
      <c r="J5702">
        <v>57</v>
      </c>
      <c r="K5702">
        <v>0</v>
      </c>
      <c r="L5702" s="13">
        <f>VLOOKUP(C5702,'渗透率、续签率'!B:C,2,0)</f>
        <v>0.13900000000000001</v>
      </c>
      <c r="M5702" s="6">
        <v>0</v>
      </c>
      <c r="N5702">
        <v>9</v>
      </c>
      <c r="O5702">
        <v>0</v>
      </c>
      <c r="P5702" s="6">
        <v>0</v>
      </c>
      <c r="Q5702" s="13">
        <v>0</v>
      </c>
      <c r="R5702" s="13">
        <v>0</v>
      </c>
      <c r="S5702" s="31">
        <v>48</v>
      </c>
      <c r="T5702" s="6">
        <f>VLOOKUP(E5702,'参数设置&amp;汇总'!S:U,3,0)</f>
        <v>0.02</v>
      </c>
      <c r="U5702" s="78">
        <f t="shared" si="445"/>
        <v>0.18</v>
      </c>
      <c r="V5702" s="13">
        <v>0.85000000000000009</v>
      </c>
      <c r="W5702" s="78">
        <f t="shared" si="447"/>
        <v>0.21176470588235291</v>
      </c>
      <c r="X5702" s="1">
        <f>VLOOKUP(E5702,'渗透率、续签率'!AG:AJ,4,0)</f>
        <v>2883.5</v>
      </c>
      <c r="Y5702" s="1">
        <f t="shared" si="448"/>
        <v>610.62352941176459</v>
      </c>
      <c r="Z5702">
        <v>0</v>
      </c>
      <c r="AA5702" s="89">
        <f t="shared" si="449"/>
        <v>25951.5</v>
      </c>
      <c r="AH5702" s="37"/>
      <c r="AI5702" s="37"/>
      <c r="AJ5702" s="1"/>
      <c r="AK5702" s="37"/>
    </row>
    <row r="5703" spans="1:37" hidden="1">
      <c r="A5703" t="s">
        <v>64</v>
      </c>
      <c r="B5703" t="s">
        <v>2</v>
      </c>
      <c r="C5703" t="s">
        <v>15</v>
      </c>
      <c r="D5703" t="s">
        <v>116</v>
      </c>
      <c r="E5703" t="s">
        <v>533</v>
      </c>
      <c r="F5703" t="str">
        <f t="shared" si="446"/>
        <v>怀化市音乐培训</v>
      </c>
      <c r="G5703" t="s">
        <v>113</v>
      </c>
      <c r="H5703" t="s">
        <v>263</v>
      </c>
      <c r="I5703" t="s">
        <v>68</v>
      </c>
      <c r="J5703">
        <v>51</v>
      </c>
      <c r="K5703">
        <v>0</v>
      </c>
      <c r="L5703" s="13">
        <f>VLOOKUP(C5703,'渗透率、续签率'!B:C,2,0)</f>
        <v>0.13900000000000001</v>
      </c>
      <c r="M5703" s="6">
        <v>0</v>
      </c>
      <c r="N5703">
        <v>2</v>
      </c>
      <c r="O5703">
        <v>0</v>
      </c>
      <c r="P5703" s="6">
        <v>0</v>
      </c>
      <c r="Q5703" s="13">
        <v>0</v>
      </c>
      <c r="R5703" s="13">
        <v>0</v>
      </c>
      <c r="S5703" s="31">
        <v>37</v>
      </c>
      <c r="T5703" s="6">
        <f>VLOOKUP(E5703,'参数设置&amp;汇总'!S:U,3,0)</f>
        <v>0.02</v>
      </c>
      <c r="U5703" s="78">
        <f t="shared" si="445"/>
        <v>0.04</v>
      </c>
      <c r="V5703" s="13">
        <v>0.85000000000000009</v>
      </c>
      <c r="W5703" s="78">
        <f t="shared" si="447"/>
        <v>4.7058823529411764E-2</v>
      </c>
      <c r="X5703" s="1">
        <f>VLOOKUP(E5703,'渗透率、续签率'!AG:AJ,4,0)</f>
        <v>2883.5</v>
      </c>
      <c r="Y5703" s="1">
        <f t="shared" si="448"/>
        <v>135.69411764705882</v>
      </c>
      <c r="Z5703">
        <v>1</v>
      </c>
      <c r="AA5703" s="89">
        <f t="shared" si="449"/>
        <v>5767</v>
      </c>
      <c r="AH5703" s="37"/>
      <c r="AI5703" s="37"/>
      <c r="AK5703" s="37"/>
    </row>
    <row r="5704" spans="1:37" hidden="1">
      <c r="A5704" t="s">
        <v>64</v>
      </c>
      <c r="B5704" t="s">
        <v>2</v>
      </c>
      <c r="C5704" t="s">
        <v>15</v>
      </c>
      <c r="D5704" t="s">
        <v>116</v>
      </c>
      <c r="E5704" t="s">
        <v>533</v>
      </c>
      <c r="F5704" t="str">
        <f t="shared" si="446"/>
        <v>怒江傈僳族自治州音乐培训</v>
      </c>
      <c r="G5704" t="s">
        <v>99</v>
      </c>
      <c r="H5704" t="s">
        <v>264</v>
      </c>
      <c r="I5704" t="s">
        <v>68</v>
      </c>
      <c r="J5704">
        <v>1</v>
      </c>
      <c r="K5704">
        <v>0</v>
      </c>
      <c r="L5704" s="13">
        <f>VLOOKUP(C5704,'渗透率、续签率'!B:C,2,0)</f>
        <v>0.13900000000000001</v>
      </c>
      <c r="M5704" s="6">
        <v>0</v>
      </c>
      <c r="N5704">
        <v>1</v>
      </c>
      <c r="O5704">
        <v>0</v>
      </c>
      <c r="P5704" s="6">
        <v>0</v>
      </c>
      <c r="Q5704" s="13">
        <v>0</v>
      </c>
      <c r="R5704" s="13">
        <v>0</v>
      </c>
      <c r="S5704" s="31">
        <v>2</v>
      </c>
      <c r="T5704" s="6">
        <f>VLOOKUP(E5704,'参数设置&amp;汇总'!S:U,3,0)</f>
        <v>0.02</v>
      </c>
      <c r="U5704" s="78">
        <f t="shared" si="445"/>
        <v>0.02</v>
      </c>
      <c r="V5704" s="13">
        <v>0.85000000000000009</v>
      </c>
      <c r="W5704" s="78">
        <f t="shared" si="447"/>
        <v>2.3529411764705882E-2</v>
      </c>
      <c r="X5704" s="1">
        <f>VLOOKUP(E5704,'渗透率、续签率'!AG:AJ,4,0)</f>
        <v>2883.5</v>
      </c>
      <c r="Y5704" s="1">
        <f t="shared" si="448"/>
        <v>67.847058823529409</v>
      </c>
      <c r="Z5704">
        <v>0</v>
      </c>
      <c r="AA5704" s="89">
        <f t="shared" si="449"/>
        <v>2883.5</v>
      </c>
      <c r="AH5704" s="37"/>
      <c r="AI5704" s="37"/>
      <c r="AK5704" s="37"/>
    </row>
    <row r="5705" spans="1:37" hidden="1">
      <c r="A5705" t="s">
        <v>64</v>
      </c>
      <c r="B5705" t="s">
        <v>2</v>
      </c>
      <c r="C5705" t="s">
        <v>15</v>
      </c>
      <c r="D5705" t="s">
        <v>116</v>
      </c>
      <c r="E5705" t="s">
        <v>533</v>
      </c>
      <c r="F5705" t="str">
        <f t="shared" si="446"/>
        <v>恩施土家族苗族自治州音乐培训</v>
      </c>
      <c r="G5705" t="s">
        <v>81</v>
      </c>
      <c r="H5705" t="s">
        <v>265</v>
      </c>
      <c r="I5705" t="s">
        <v>68</v>
      </c>
      <c r="J5705">
        <v>48</v>
      </c>
      <c r="K5705">
        <v>0</v>
      </c>
      <c r="L5705" s="13">
        <f>VLOOKUP(C5705,'渗透率、续签率'!B:C,2,0)</f>
        <v>0.13900000000000001</v>
      </c>
      <c r="M5705" s="6">
        <v>0</v>
      </c>
      <c r="N5705">
        <v>8</v>
      </c>
      <c r="O5705">
        <v>0</v>
      </c>
      <c r="P5705" s="6">
        <v>0</v>
      </c>
      <c r="Q5705" s="13">
        <v>0</v>
      </c>
      <c r="R5705" s="13">
        <v>0</v>
      </c>
      <c r="S5705" s="31">
        <v>44</v>
      </c>
      <c r="T5705" s="6">
        <f>VLOOKUP(E5705,'参数设置&amp;汇总'!S:U,3,0)</f>
        <v>0.02</v>
      </c>
      <c r="U5705" s="78">
        <f t="shared" si="445"/>
        <v>0.16</v>
      </c>
      <c r="V5705" s="13">
        <v>0.85000000000000009</v>
      </c>
      <c r="W5705" s="78">
        <f t="shared" si="447"/>
        <v>0.18823529411764706</v>
      </c>
      <c r="X5705" s="1">
        <f>VLOOKUP(E5705,'渗透率、续签率'!AG:AJ,4,0)</f>
        <v>2883.5</v>
      </c>
      <c r="Y5705" s="1">
        <f t="shared" si="448"/>
        <v>542.77647058823527</v>
      </c>
      <c r="Z5705">
        <v>0</v>
      </c>
      <c r="AA5705" s="89">
        <f t="shared" si="449"/>
        <v>23068</v>
      </c>
      <c r="AH5705" s="37"/>
      <c r="AI5705" s="37"/>
      <c r="AK5705" s="37"/>
    </row>
    <row r="5706" spans="1:37" hidden="1">
      <c r="A5706" t="s">
        <v>64</v>
      </c>
      <c r="B5706" t="s">
        <v>2</v>
      </c>
      <c r="C5706" t="s">
        <v>15</v>
      </c>
      <c r="D5706" t="s">
        <v>116</v>
      </c>
      <c r="E5706" t="s">
        <v>533</v>
      </c>
      <c r="F5706" t="str">
        <f t="shared" si="446"/>
        <v>惠州市音乐培训</v>
      </c>
      <c r="G5706" t="s">
        <v>75</v>
      </c>
      <c r="H5706" t="s">
        <v>266</v>
      </c>
      <c r="I5706" t="s">
        <v>68</v>
      </c>
      <c r="J5706">
        <v>251</v>
      </c>
      <c r="K5706">
        <v>1</v>
      </c>
      <c r="L5706" s="13">
        <f>VLOOKUP(C5706,'渗透率、续签率'!B:C,2,0)</f>
        <v>0.13900000000000001</v>
      </c>
      <c r="M5706" s="6">
        <v>0</v>
      </c>
      <c r="N5706">
        <v>80</v>
      </c>
      <c r="O5706">
        <v>1</v>
      </c>
      <c r="P5706" s="6">
        <v>0.01</v>
      </c>
      <c r="Q5706" s="13">
        <v>9.0999999999999998E-2</v>
      </c>
      <c r="R5706" s="13">
        <v>0</v>
      </c>
      <c r="S5706" s="31">
        <v>475</v>
      </c>
      <c r="T5706" s="6">
        <f>VLOOKUP(E5706,'参数设置&amp;汇总'!S:U,3,0)</f>
        <v>0.02</v>
      </c>
      <c r="U5706" s="78">
        <f t="shared" si="445"/>
        <v>1.6</v>
      </c>
      <c r="V5706" s="13">
        <v>0.85000000000000009</v>
      </c>
      <c r="W5706" s="78">
        <f t="shared" si="447"/>
        <v>1.7188235294117646</v>
      </c>
      <c r="X5706" s="1">
        <f>VLOOKUP(E5706,'渗透率、续签率'!AG:AJ,4,0)</f>
        <v>2883.5</v>
      </c>
      <c r="Y5706" s="1">
        <f t="shared" si="448"/>
        <v>4956.2276470588231</v>
      </c>
      <c r="Z5706">
        <v>20</v>
      </c>
      <c r="AA5706" s="89">
        <f t="shared" si="449"/>
        <v>230680</v>
      </c>
      <c r="AH5706" s="37"/>
      <c r="AI5706" s="37"/>
      <c r="AK5706" s="37"/>
    </row>
    <row r="5707" spans="1:37" hidden="1">
      <c r="A5707" t="s">
        <v>64</v>
      </c>
      <c r="B5707" t="s">
        <v>2</v>
      </c>
      <c r="C5707" t="s">
        <v>15</v>
      </c>
      <c r="D5707" t="s">
        <v>116</v>
      </c>
      <c r="E5707" t="s">
        <v>533</v>
      </c>
      <c r="F5707" t="str">
        <f t="shared" si="446"/>
        <v>扬州市音乐培训</v>
      </c>
      <c r="G5707" t="s">
        <v>73</v>
      </c>
      <c r="H5707" t="s">
        <v>267</v>
      </c>
      <c r="I5707" t="s">
        <v>70</v>
      </c>
      <c r="J5707">
        <v>237</v>
      </c>
      <c r="K5707">
        <v>0</v>
      </c>
      <c r="L5707" s="13">
        <f>VLOOKUP(C5707,'渗透率、续签率'!B:C,2,0)</f>
        <v>0.13900000000000001</v>
      </c>
      <c r="M5707" s="6">
        <v>0</v>
      </c>
      <c r="N5707">
        <v>29</v>
      </c>
      <c r="O5707">
        <v>0</v>
      </c>
      <c r="P5707" s="6">
        <v>0</v>
      </c>
      <c r="Q5707" s="13">
        <v>0</v>
      </c>
      <c r="R5707" s="13">
        <v>0</v>
      </c>
      <c r="S5707" s="31">
        <v>240</v>
      </c>
      <c r="T5707" s="6">
        <f>VLOOKUP(E5707,'参数设置&amp;汇总'!S:U,3,0)</f>
        <v>0.02</v>
      </c>
      <c r="U5707" s="78">
        <f t="shared" si="445"/>
        <v>0.57999999999999996</v>
      </c>
      <c r="V5707" s="13">
        <v>0.85000000000000009</v>
      </c>
      <c r="W5707" s="78">
        <f t="shared" si="447"/>
        <v>0.6823529411764705</v>
      </c>
      <c r="X5707" s="1">
        <f>VLOOKUP(E5707,'渗透率、续签率'!AG:AJ,4,0)</f>
        <v>2883.5</v>
      </c>
      <c r="Y5707" s="1">
        <f t="shared" si="448"/>
        <v>1967.5647058823527</v>
      </c>
      <c r="Z5707">
        <v>9</v>
      </c>
      <c r="AA5707" s="89">
        <f t="shared" si="449"/>
        <v>83621.5</v>
      </c>
      <c r="AH5707" s="37"/>
      <c r="AI5707" s="37"/>
      <c r="AK5707" s="37"/>
    </row>
    <row r="5708" spans="1:37" hidden="1">
      <c r="A5708" t="s">
        <v>64</v>
      </c>
      <c r="B5708" t="s">
        <v>2</v>
      </c>
      <c r="C5708" t="s">
        <v>15</v>
      </c>
      <c r="D5708" t="s">
        <v>116</v>
      </c>
      <c r="E5708" t="s">
        <v>533</v>
      </c>
      <c r="F5708" t="str">
        <f t="shared" si="446"/>
        <v>承德市音乐培训</v>
      </c>
      <c r="G5708" t="s">
        <v>159</v>
      </c>
      <c r="H5708" t="s">
        <v>268</v>
      </c>
      <c r="I5708" t="s">
        <v>70</v>
      </c>
      <c r="J5708">
        <v>34</v>
      </c>
      <c r="K5708">
        <v>0</v>
      </c>
      <c r="L5708" s="13">
        <f>VLOOKUP(C5708,'渗透率、续签率'!B:C,2,0)</f>
        <v>0.13900000000000001</v>
      </c>
      <c r="M5708" s="6">
        <v>0</v>
      </c>
      <c r="N5708">
        <v>2</v>
      </c>
      <c r="O5708">
        <v>0</v>
      </c>
      <c r="P5708" s="6">
        <v>0</v>
      </c>
      <c r="Q5708" s="13">
        <v>0</v>
      </c>
      <c r="R5708" s="13">
        <v>0</v>
      </c>
      <c r="S5708" s="31">
        <v>34</v>
      </c>
      <c r="T5708" s="6">
        <f>VLOOKUP(E5708,'参数设置&amp;汇总'!S:U,3,0)</f>
        <v>0.02</v>
      </c>
      <c r="U5708" s="78">
        <f t="shared" si="445"/>
        <v>0.04</v>
      </c>
      <c r="V5708" s="13">
        <v>0.85000000000000009</v>
      </c>
      <c r="W5708" s="78">
        <f t="shared" si="447"/>
        <v>4.7058823529411764E-2</v>
      </c>
      <c r="X5708" s="1">
        <f>VLOOKUP(E5708,'渗透率、续签率'!AG:AJ,4,0)</f>
        <v>2883.5</v>
      </c>
      <c r="Y5708" s="1">
        <f t="shared" si="448"/>
        <v>135.69411764705882</v>
      </c>
      <c r="Z5708">
        <v>0</v>
      </c>
      <c r="AA5708" s="89">
        <f t="shared" si="449"/>
        <v>5767</v>
      </c>
      <c r="AH5708" s="37"/>
      <c r="AI5708" s="37"/>
      <c r="AK5708" s="37"/>
    </row>
    <row r="5709" spans="1:37" hidden="1">
      <c r="A5709" t="s">
        <v>64</v>
      </c>
      <c r="B5709" t="s">
        <v>2</v>
      </c>
      <c r="C5709" t="s">
        <v>15</v>
      </c>
      <c r="D5709" t="s">
        <v>116</v>
      </c>
      <c r="E5709" t="s">
        <v>533</v>
      </c>
      <c r="F5709" t="str">
        <f t="shared" si="446"/>
        <v>抚州市音乐培训</v>
      </c>
      <c r="G5709" t="s">
        <v>90</v>
      </c>
      <c r="H5709" t="s">
        <v>269</v>
      </c>
      <c r="I5709" t="s">
        <v>68</v>
      </c>
      <c r="J5709">
        <v>45</v>
      </c>
      <c r="K5709">
        <v>0</v>
      </c>
      <c r="L5709" s="13">
        <f>VLOOKUP(C5709,'渗透率、续签率'!B:C,2,0)</f>
        <v>0.13900000000000001</v>
      </c>
      <c r="M5709" s="6">
        <v>0</v>
      </c>
      <c r="N5709">
        <v>8</v>
      </c>
      <c r="O5709">
        <v>0</v>
      </c>
      <c r="P5709" s="6">
        <v>0</v>
      </c>
      <c r="Q5709" s="13">
        <v>0</v>
      </c>
      <c r="R5709" s="13">
        <v>0</v>
      </c>
      <c r="S5709" s="31">
        <v>42</v>
      </c>
      <c r="T5709" s="6">
        <f>VLOOKUP(E5709,'参数设置&amp;汇总'!S:U,3,0)</f>
        <v>0.02</v>
      </c>
      <c r="U5709" s="78">
        <f t="shared" si="445"/>
        <v>0.16</v>
      </c>
      <c r="V5709" s="13">
        <v>0.85000000000000009</v>
      </c>
      <c r="W5709" s="78">
        <f t="shared" si="447"/>
        <v>0.18823529411764706</v>
      </c>
      <c r="X5709" s="1">
        <f>VLOOKUP(E5709,'渗透率、续签率'!AG:AJ,4,0)</f>
        <v>2883.5</v>
      </c>
      <c r="Y5709" s="1">
        <f t="shared" si="448"/>
        <v>542.77647058823527</v>
      </c>
      <c r="Z5709">
        <v>1</v>
      </c>
      <c r="AA5709" s="89">
        <f t="shared" si="449"/>
        <v>23068</v>
      </c>
      <c r="AH5709" s="37"/>
      <c r="AI5709" s="37"/>
      <c r="AJ5709" s="1"/>
    </row>
    <row r="5710" spans="1:37" hidden="1">
      <c r="A5710" t="s">
        <v>64</v>
      </c>
      <c r="B5710" t="s">
        <v>2</v>
      </c>
      <c r="C5710" t="s">
        <v>15</v>
      </c>
      <c r="D5710" t="s">
        <v>116</v>
      </c>
      <c r="E5710" t="s">
        <v>533</v>
      </c>
      <c r="F5710" t="str">
        <f t="shared" si="446"/>
        <v>抚顺市音乐培训</v>
      </c>
      <c r="G5710" t="s">
        <v>101</v>
      </c>
      <c r="H5710" t="s">
        <v>270</v>
      </c>
      <c r="I5710" t="s">
        <v>70</v>
      </c>
      <c r="J5710">
        <v>60</v>
      </c>
      <c r="K5710">
        <v>0</v>
      </c>
      <c r="L5710" s="13">
        <f>VLOOKUP(C5710,'渗透率、续签率'!B:C,2,0)</f>
        <v>0.13900000000000001</v>
      </c>
      <c r="M5710" s="6">
        <v>0</v>
      </c>
      <c r="N5710">
        <v>11</v>
      </c>
      <c r="O5710">
        <v>0</v>
      </c>
      <c r="P5710" s="6">
        <v>0</v>
      </c>
      <c r="Q5710" s="13">
        <v>0</v>
      </c>
      <c r="R5710" s="13">
        <v>0</v>
      </c>
      <c r="S5710" s="31">
        <v>52</v>
      </c>
      <c r="T5710" s="6">
        <f>VLOOKUP(E5710,'参数设置&amp;汇总'!S:U,3,0)</f>
        <v>0.02</v>
      </c>
      <c r="U5710" s="78">
        <f t="shared" si="445"/>
        <v>0.22</v>
      </c>
      <c r="V5710" s="13">
        <v>0.85000000000000009</v>
      </c>
      <c r="W5710" s="78">
        <f t="shared" si="447"/>
        <v>0.25882352941176467</v>
      </c>
      <c r="X5710" s="1">
        <f>VLOOKUP(E5710,'渗透率、续签率'!AG:AJ,4,0)</f>
        <v>2883.5</v>
      </c>
      <c r="Y5710" s="1">
        <f t="shared" si="448"/>
        <v>746.31764705882347</v>
      </c>
      <c r="Z5710">
        <v>1</v>
      </c>
      <c r="AA5710" s="89">
        <f t="shared" si="449"/>
        <v>31718.5</v>
      </c>
      <c r="AK5710" s="37"/>
    </row>
    <row r="5711" spans="1:37" hidden="1">
      <c r="A5711" t="s">
        <v>64</v>
      </c>
      <c r="B5711" t="s">
        <v>2</v>
      </c>
      <c r="C5711" t="s">
        <v>15</v>
      </c>
      <c r="D5711" t="s">
        <v>116</v>
      </c>
      <c r="E5711" t="s">
        <v>533</v>
      </c>
      <c r="F5711" t="str">
        <f t="shared" si="446"/>
        <v>拉萨市音乐培训</v>
      </c>
      <c r="G5711" t="s">
        <v>237</v>
      </c>
      <c r="H5711" t="s">
        <v>271</v>
      </c>
      <c r="I5711" t="s">
        <v>57</v>
      </c>
      <c r="J5711">
        <v>6</v>
      </c>
      <c r="K5711">
        <v>0</v>
      </c>
      <c r="L5711" s="13">
        <f>VLOOKUP(C5711,'渗透率、续签率'!B:C,2,0)</f>
        <v>0.13900000000000001</v>
      </c>
      <c r="M5711" s="6">
        <v>0</v>
      </c>
      <c r="N5711">
        <v>2</v>
      </c>
      <c r="O5711">
        <v>0</v>
      </c>
      <c r="P5711" s="6">
        <v>0</v>
      </c>
      <c r="Q5711" s="13">
        <v>0</v>
      </c>
      <c r="R5711" s="13">
        <v>0</v>
      </c>
      <c r="S5711" s="31">
        <v>8</v>
      </c>
      <c r="T5711" s="6">
        <f>VLOOKUP(E5711,'参数设置&amp;汇总'!S:U,3,0)</f>
        <v>0.02</v>
      </c>
      <c r="U5711" s="78">
        <f t="shared" si="445"/>
        <v>0.04</v>
      </c>
      <c r="V5711" s="13">
        <v>0.85000000000000009</v>
      </c>
      <c r="W5711" s="78">
        <f t="shared" si="447"/>
        <v>4.7058823529411764E-2</v>
      </c>
      <c r="X5711" s="1">
        <f>VLOOKUP(E5711,'渗透率、续签率'!AG:AJ,4,0)</f>
        <v>2883.5</v>
      </c>
      <c r="Y5711" s="1">
        <f t="shared" si="448"/>
        <v>135.69411764705882</v>
      </c>
      <c r="Z5711">
        <v>0</v>
      </c>
      <c r="AA5711" s="89">
        <f t="shared" si="449"/>
        <v>5767</v>
      </c>
      <c r="AH5711" s="37"/>
      <c r="AI5711" s="37"/>
      <c r="AJ5711" s="1"/>
      <c r="AK5711" s="37"/>
    </row>
    <row r="5712" spans="1:37" hidden="1">
      <c r="A5712" t="s">
        <v>64</v>
      </c>
      <c r="B5712" t="s">
        <v>2</v>
      </c>
      <c r="C5712" t="s">
        <v>15</v>
      </c>
      <c r="D5712" t="s">
        <v>116</v>
      </c>
      <c r="E5712" t="s">
        <v>533</v>
      </c>
      <c r="F5712" t="str">
        <f t="shared" si="446"/>
        <v>揭阳市音乐培训</v>
      </c>
      <c r="G5712" t="s">
        <v>75</v>
      </c>
      <c r="H5712" t="s">
        <v>272</v>
      </c>
      <c r="I5712" t="s">
        <v>68</v>
      </c>
      <c r="J5712">
        <v>169</v>
      </c>
      <c r="K5712">
        <v>0</v>
      </c>
      <c r="L5712" s="13">
        <f>VLOOKUP(C5712,'渗透率、续签率'!B:C,2,0)</f>
        <v>0.13900000000000001</v>
      </c>
      <c r="M5712" s="6">
        <v>0</v>
      </c>
      <c r="N5712">
        <v>10</v>
      </c>
      <c r="O5712">
        <v>0</v>
      </c>
      <c r="P5712" s="6">
        <v>0</v>
      </c>
      <c r="Q5712" s="13">
        <v>0</v>
      </c>
      <c r="R5712" s="13">
        <v>0</v>
      </c>
      <c r="S5712" s="31">
        <v>95</v>
      </c>
      <c r="T5712" s="6">
        <f>VLOOKUP(E5712,'参数设置&amp;汇总'!S:U,3,0)</f>
        <v>0.02</v>
      </c>
      <c r="U5712" s="78">
        <f t="shared" si="445"/>
        <v>0.2</v>
      </c>
      <c r="V5712" s="13">
        <v>0.85000000000000009</v>
      </c>
      <c r="W5712" s="78">
        <f t="shared" si="447"/>
        <v>0.23529411764705882</v>
      </c>
      <c r="X5712" s="1">
        <f>VLOOKUP(E5712,'渗透率、续签率'!AG:AJ,4,0)</f>
        <v>2883.5</v>
      </c>
      <c r="Y5712" s="1">
        <f t="shared" si="448"/>
        <v>678.47058823529414</v>
      </c>
      <c r="Z5712">
        <v>4</v>
      </c>
      <c r="AA5712" s="89">
        <f t="shared" si="449"/>
        <v>28835</v>
      </c>
      <c r="AH5712" s="37"/>
      <c r="AI5712" s="37"/>
      <c r="AJ5712" s="1"/>
      <c r="AK5712" s="37"/>
    </row>
    <row r="5713" spans="1:37" hidden="1">
      <c r="A5713" t="s">
        <v>64</v>
      </c>
      <c r="B5713" t="s">
        <v>2</v>
      </c>
      <c r="C5713" t="s">
        <v>15</v>
      </c>
      <c r="D5713" t="s">
        <v>116</v>
      </c>
      <c r="E5713" t="s">
        <v>533</v>
      </c>
      <c r="F5713" t="str">
        <f t="shared" si="446"/>
        <v>攀枝花市音乐培训</v>
      </c>
      <c r="G5713" t="s">
        <v>77</v>
      </c>
      <c r="H5713" t="s">
        <v>273</v>
      </c>
      <c r="I5713" t="s">
        <v>70</v>
      </c>
      <c r="J5713">
        <v>4</v>
      </c>
      <c r="K5713">
        <v>0</v>
      </c>
      <c r="L5713" s="13">
        <f>VLOOKUP(C5713,'渗透率、续签率'!B:C,2,0)</f>
        <v>0.13900000000000001</v>
      </c>
      <c r="M5713" s="6">
        <v>0</v>
      </c>
      <c r="N5713">
        <v>1</v>
      </c>
      <c r="O5713">
        <v>0</v>
      </c>
      <c r="P5713" s="6">
        <v>0</v>
      </c>
      <c r="Q5713" s="13">
        <v>0</v>
      </c>
      <c r="R5713" s="13">
        <v>0</v>
      </c>
      <c r="S5713" s="31">
        <v>4</v>
      </c>
      <c r="T5713" s="6">
        <f>VLOOKUP(E5713,'参数设置&amp;汇总'!S:U,3,0)</f>
        <v>0.02</v>
      </c>
      <c r="U5713" s="78">
        <f t="shared" si="445"/>
        <v>0.02</v>
      </c>
      <c r="V5713" s="13">
        <v>0.85000000000000009</v>
      </c>
      <c r="W5713" s="78">
        <f t="shared" si="447"/>
        <v>2.3529411764705882E-2</v>
      </c>
      <c r="X5713" s="1">
        <f>VLOOKUP(E5713,'渗透率、续签率'!AG:AJ,4,0)</f>
        <v>2883.5</v>
      </c>
      <c r="Y5713" s="1">
        <f t="shared" si="448"/>
        <v>67.847058823529409</v>
      </c>
      <c r="Z5713">
        <v>0</v>
      </c>
      <c r="AA5713" s="89">
        <f t="shared" si="449"/>
        <v>2883.5</v>
      </c>
      <c r="AH5713" s="37"/>
      <c r="AI5713" s="37"/>
      <c r="AK5713" s="37"/>
    </row>
    <row r="5714" spans="1:37" hidden="1">
      <c r="A5714" t="s">
        <v>64</v>
      </c>
      <c r="B5714" t="s">
        <v>2</v>
      </c>
      <c r="C5714" t="s">
        <v>15</v>
      </c>
      <c r="D5714" t="s">
        <v>116</v>
      </c>
      <c r="E5714" t="s">
        <v>533</v>
      </c>
      <c r="F5714" t="str">
        <f t="shared" si="446"/>
        <v>文山壮族苗族自治州音乐培训</v>
      </c>
      <c r="G5714" t="s">
        <v>99</v>
      </c>
      <c r="H5714" t="s">
        <v>274</v>
      </c>
      <c r="I5714" t="s">
        <v>68</v>
      </c>
      <c r="J5714">
        <v>12</v>
      </c>
      <c r="K5714">
        <v>0</v>
      </c>
      <c r="L5714" s="13">
        <f>VLOOKUP(C5714,'渗透率、续签率'!B:C,2,0)</f>
        <v>0.13900000000000001</v>
      </c>
      <c r="M5714" s="6">
        <v>0</v>
      </c>
      <c r="N5714">
        <v>3</v>
      </c>
      <c r="O5714">
        <v>0</v>
      </c>
      <c r="P5714" s="6">
        <v>0</v>
      </c>
      <c r="Q5714" s="13">
        <v>0</v>
      </c>
      <c r="R5714" s="13">
        <v>0</v>
      </c>
      <c r="S5714" s="31">
        <v>14</v>
      </c>
      <c r="T5714" s="6">
        <f>VLOOKUP(E5714,'参数设置&amp;汇总'!S:U,3,0)</f>
        <v>0.02</v>
      </c>
      <c r="U5714" s="78">
        <f t="shared" si="445"/>
        <v>0.06</v>
      </c>
      <c r="V5714" s="13">
        <v>0.85000000000000009</v>
      </c>
      <c r="W5714" s="78">
        <f t="shared" si="447"/>
        <v>7.0588235294117632E-2</v>
      </c>
      <c r="X5714" s="1">
        <f>VLOOKUP(E5714,'渗透率、续签率'!AG:AJ,4,0)</f>
        <v>2883.5</v>
      </c>
      <c r="Y5714" s="1">
        <f t="shared" si="448"/>
        <v>203.5411764705882</v>
      </c>
      <c r="Z5714">
        <v>0</v>
      </c>
      <c r="AA5714" s="89">
        <f t="shared" si="449"/>
        <v>8650.5</v>
      </c>
      <c r="AH5714" s="37"/>
      <c r="AI5714" s="37"/>
      <c r="AK5714" s="37"/>
    </row>
    <row r="5715" spans="1:37" hidden="1">
      <c r="A5715" t="s">
        <v>64</v>
      </c>
      <c r="B5715" t="s">
        <v>2</v>
      </c>
      <c r="C5715" t="s">
        <v>15</v>
      </c>
      <c r="D5715" t="s">
        <v>116</v>
      </c>
      <c r="E5715" t="s">
        <v>533</v>
      </c>
      <c r="F5715" t="str">
        <f t="shared" si="446"/>
        <v>文昌市音乐培训</v>
      </c>
      <c r="G5715" t="s">
        <v>120</v>
      </c>
      <c r="H5715" t="s">
        <v>275</v>
      </c>
      <c r="I5715" t="s">
        <v>68</v>
      </c>
      <c r="J5715">
        <v>4</v>
      </c>
      <c r="K5715">
        <v>0</v>
      </c>
      <c r="L5715" s="13">
        <f>VLOOKUP(C5715,'渗透率、续签率'!B:C,2,0)</f>
        <v>0.13900000000000001</v>
      </c>
      <c r="M5715" s="6">
        <v>0</v>
      </c>
      <c r="N5715">
        <v>0</v>
      </c>
      <c r="O5715">
        <v>0</v>
      </c>
      <c r="P5715" s="6">
        <v>0</v>
      </c>
      <c r="Q5715" s="13">
        <v>0</v>
      </c>
      <c r="R5715" s="13">
        <v>0</v>
      </c>
      <c r="S5715" s="31">
        <v>3</v>
      </c>
      <c r="T5715" s="6">
        <f>VLOOKUP(E5715,'参数设置&amp;汇总'!S:U,3,0)</f>
        <v>0.02</v>
      </c>
      <c r="U5715" s="78">
        <f t="shared" si="445"/>
        <v>0</v>
      </c>
      <c r="V5715" s="13">
        <v>0.85000000000000009</v>
      </c>
      <c r="W5715" s="78">
        <f t="shared" si="447"/>
        <v>0</v>
      </c>
      <c r="X5715" s="1">
        <f>VLOOKUP(E5715,'渗透率、续签率'!AG:AJ,4,0)</f>
        <v>2883.5</v>
      </c>
      <c r="Y5715" s="1">
        <f t="shared" si="448"/>
        <v>0</v>
      </c>
      <c r="Z5715">
        <v>0</v>
      </c>
      <c r="AA5715" s="89">
        <f t="shared" si="449"/>
        <v>0</v>
      </c>
      <c r="AH5715" s="37"/>
      <c r="AI5715" s="37"/>
      <c r="AK5715" s="37"/>
    </row>
    <row r="5716" spans="1:37" hidden="1">
      <c r="A5716" t="s">
        <v>64</v>
      </c>
      <c r="B5716" t="s">
        <v>2</v>
      </c>
      <c r="C5716" t="s">
        <v>15</v>
      </c>
      <c r="D5716" t="s">
        <v>116</v>
      </c>
      <c r="E5716" t="s">
        <v>533</v>
      </c>
      <c r="F5716" t="str">
        <f t="shared" si="446"/>
        <v>新乡市音乐培训</v>
      </c>
      <c r="G5716" t="s">
        <v>110</v>
      </c>
      <c r="H5716" t="s">
        <v>276</v>
      </c>
      <c r="I5716" t="s">
        <v>70</v>
      </c>
      <c r="J5716">
        <v>192</v>
      </c>
      <c r="K5716">
        <v>0</v>
      </c>
      <c r="L5716" s="13">
        <f>VLOOKUP(C5716,'渗透率、续签率'!B:C,2,0)</f>
        <v>0.13900000000000001</v>
      </c>
      <c r="M5716" s="6">
        <v>0</v>
      </c>
      <c r="N5716">
        <v>21</v>
      </c>
      <c r="O5716">
        <v>0</v>
      </c>
      <c r="P5716" s="6">
        <v>0</v>
      </c>
      <c r="Q5716" s="13">
        <v>0.121</v>
      </c>
      <c r="R5716" s="13">
        <v>0</v>
      </c>
      <c r="S5716" s="31">
        <v>174</v>
      </c>
      <c r="T5716" s="6">
        <f>VLOOKUP(E5716,'参数设置&amp;汇总'!S:U,3,0)</f>
        <v>0.02</v>
      </c>
      <c r="U5716" s="78">
        <f t="shared" si="445"/>
        <v>0.42</v>
      </c>
      <c r="V5716" s="13">
        <v>0.85000000000000009</v>
      </c>
      <c r="W5716" s="78">
        <f t="shared" si="447"/>
        <v>0.49411764705882344</v>
      </c>
      <c r="X5716" s="1">
        <f>VLOOKUP(E5716,'渗透率、续签率'!AG:AJ,4,0)</f>
        <v>2883.5</v>
      </c>
      <c r="Y5716" s="1">
        <f t="shared" si="448"/>
        <v>1424.7882352941174</v>
      </c>
      <c r="Z5716">
        <v>4</v>
      </c>
      <c r="AA5716" s="89">
        <f t="shared" si="449"/>
        <v>60553.5</v>
      </c>
      <c r="AH5716" s="37"/>
      <c r="AI5716" s="37"/>
      <c r="AK5716" s="37"/>
    </row>
    <row r="5717" spans="1:37" hidden="1">
      <c r="A5717" t="s">
        <v>64</v>
      </c>
      <c r="B5717" t="s">
        <v>2</v>
      </c>
      <c r="C5717" t="s">
        <v>15</v>
      </c>
      <c r="D5717" t="s">
        <v>116</v>
      </c>
      <c r="E5717" t="s">
        <v>533</v>
      </c>
      <c r="F5717" t="str">
        <f t="shared" si="446"/>
        <v>新余市音乐培训</v>
      </c>
      <c r="G5717" t="s">
        <v>90</v>
      </c>
      <c r="H5717" t="s">
        <v>277</v>
      </c>
      <c r="I5717" t="s">
        <v>68</v>
      </c>
      <c r="J5717">
        <v>28</v>
      </c>
      <c r="K5717">
        <v>0</v>
      </c>
      <c r="L5717" s="13">
        <f>VLOOKUP(C5717,'渗透率、续签率'!B:C,2,0)</f>
        <v>0.13900000000000001</v>
      </c>
      <c r="M5717" s="6">
        <v>0</v>
      </c>
      <c r="N5717">
        <v>3</v>
      </c>
      <c r="O5717">
        <v>0</v>
      </c>
      <c r="P5717" s="6">
        <v>0</v>
      </c>
      <c r="Q5717" s="13">
        <v>0</v>
      </c>
      <c r="R5717" s="13">
        <v>0</v>
      </c>
      <c r="S5717" s="31">
        <v>17</v>
      </c>
      <c r="T5717" s="6">
        <f>VLOOKUP(E5717,'参数设置&amp;汇总'!S:U,3,0)</f>
        <v>0.02</v>
      </c>
      <c r="U5717" s="78">
        <f t="shared" si="445"/>
        <v>0.06</v>
      </c>
      <c r="V5717" s="13">
        <v>0.85000000000000009</v>
      </c>
      <c r="W5717" s="78">
        <f t="shared" si="447"/>
        <v>7.0588235294117632E-2</v>
      </c>
      <c r="X5717" s="1">
        <f>VLOOKUP(E5717,'渗透率、续签率'!AG:AJ,4,0)</f>
        <v>2883.5</v>
      </c>
      <c r="Y5717" s="1">
        <f t="shared" si="448"/>
        <v>203.5411764705882</v>
      </c>
      <c r="Z5717">
        <v>0</v>
      </c>
      <c r="AA5717" s="89">
        <f t="shared" si="449"/>
        <v>8650.5</v>
      </c>
      <c r="AH5717" s="37"/>
      <c r="AI5717" s="37"/>
      <c r="AJ5717" s="1"/>
      <c r="AK5717" s="37"/>
    </row>
    <row r="5718" spans="1:37" hidden="1">
      <c r="A5718" t="s">
        <v>64</v>
      </c>
      <c r="B5718" t="s">
        <v>2</v>
      </c>
      <c r="C5718" t="s">
        <v>15</v>
      </c>
      <c r="D5718" t="s">
        <v>116</v>
      </c>
      <c r="E5718" t="s">
        <v>533</v>
      </c>
      <c r="F5718" t="str">
        <f t="shared" si="446"/>
        <v>新星市音乐培训</v>
      </c>
      <c r="G5718" t="s">
        <v>145</v>
      </c>
      <c r="H5718" t="s">
        <v>278</v>
      </c>
      <c r="I5718" t="s">
        <v>70</v>
      </c>
      <c r="J5718">
        <v>0</v>
      </c>
      <c r="K5718">
        <v>0</v>
      </c>
      <c r="L5718" s="13">
        <f>VLOOKUP(C5718,'渗透率、续签率'!B:C,2,0)</f>
        <v>0.13900000000000001</v>
      </c>
      <c r="M5718" s="6">
        <v>0</v>
      </c>
      <c r="N5718">
        <v>0</v>
      </c>
      <c r="O5718">
        <v>0</v>
      </c>
      <c r="P5718" s="6">
        <v>0</v>
      </c>
      <c r="Q5718" s="13">
        <v>0</v>
      </c>
      <c r="R5718" s="13">
        <v>0</v>
      </c>
      <c r="S5718" s="31">
        <v>0</v>
      </c>
      <c r="T5718" s="6">
        <f>VLOOKUP(E5718,'参数设置&amp;汇总'!S:U,3,0)</f>
        <v>0.02</v>
      </c>
      <c r="U5718" s="78">
        <f t="shared" si="445"/>
        <v>0</v>
      </c>
      <c r="V5718" s="13">
        <v>0.85000000000000009</v>
      </c>
      <c r="W5718" s="78">
        <f t="shared" si="447"/>
        <v>0</v>
      </c>
      <c r="X5718" s="1">
        <f>VLOOKUP(E5718,'渗透率、续签率'!AG:AJ,4,0)</f>
        <v>2883.5</v>
      </c>
      <c r="Y5718" s="1">
        <f t="shared" si="448"/>
        <v>0</v>
      </c>
      <c r="Z5718">
        <v>0</v>
      </c>
      <c r="AA5718" s="89">
        <f t="shared" si="449"/>
        <v>0</v>
      </c>
      <c r="AH5718" s="37"/>
      <c r="AI5718" s="37"/>
      <c r="AK5718" s="37"/>
    </row>
    <row r="5719" spans="1:37" hidden="1">
      <c r="A5719" t="s">
        <v>64</v>
      </c>
      <c r="B5719" t="s">
        <v>2</v>
      </c>
      <c r="C5719" t="s">
        <v>15</v>
      </c>
      <c r="D5719" t="s">
        <v>116</v>
      </c>
      <c r="E5719" t="s">
        <v>533</v>
      </c>
      <c r="F5719" t="str">
        <f t="shared" si="446"/>
        <v>日喀则市音乐培训</v>
      </c>
      <c r="G5719" t="s">
        <v>237</v>
      </c>
      <c r="H5719" t="s">
        <v>279</v>
      </c>
      <c r="I5719" t="s">
        <v>57</v>
      </c>
      <c r="J5719">
        <v>0</v>
      </c>
      <c r="K5719">
        <v>0</v>
      </c>
      <c r="L5719" s="13">
        <f>VLOOKUP(C5719,'渗透率、续签率'!B:C,2,0)</f>
        <v>0.13900000000000001</v>
      </c>
      <c r="M5719" s="6">
        <v>0</v>
      </c>
      <c r="N5719">
        <v>0</v>
      </c>
      <c r="O5719">
        <v>0</v>
      </c>
      <c r="P5719" s="6">
        <v>0</v>
      </c>
      <c r="Q5719" s="13">
        <v>0</v>
      </c>
      <c r="R5719" s="13">
        <v>0</v>
      </c>
      <c r="S5719" s="31">
        <v>0</v>
      </c>
      <c r="T5719" s="6">
        <f>VLOOKUP(E5719,'参数设置&amp;汇总'!S:U,3,0)</f>
        <v>0.02</v>
      </c>
      <c r="U5719" s="78">
        <f t="shared" si="445"/>
        <v>0</v>
      </c>
      <c r="V5719" s="13">
        <v>0.85000000000000009</v>
      </c>
      <c r="W5719" s="78">
        <f t="shared" si="447"/>
        <v>0</v>
      </c>
      <c r="X5719" s="1">
        <f>VLOOKUP(E5719,'渗透率、续签率'!AG:AJ,4,0)</f>
        <v>2883.5</v>
      </c>
      <c r="Y5719" s="1">
        <f t="shared" si="448"/>
        <v>0</v>
      </c>
      <c r="Z5719">
        <v>0</v>
      </c>
      <c r="AA5719" s="89">
        <f t="shared" si="449"/>
        <v>0</v>
      </c>
      <c r="AH5719" s="37"/>
      <c r="AI5719" s="37"/>
      <c r="AK5719" s="37"/>
    </row>
    <row r="5720" spans="1:37" hidden="1">
      <c r="A5720" t="s">
        <v>64</v>
      </c>
      <c r="B5720" t="s">
        <v>2</v>
      </c>
      <c r="C5720" t="s">
        <v>15</v>
      </c>
      <c r="D5720" t="s">
        <v>116</v>
      </c>
      <c r="E5720" t="s">
        <v>533</v>
      </c>
      <c r="F5720" t="str">
        <f t="shared" si="446"/>
        <v>日照市音乐培训</v>
      </c>
      <c r="G5720" t="s">
        <v>103</v>
      </c>
      <c r="H5720" t="s">
        <v>280</v>
      </c>
      <c r="I5720" t="s">
        <v>70</v>
      </c>
      <c r="J5720">
        <v>140</v>
      </c>
      <c r="K5720">
        <v>0</v>
      </c>
      <c r="L5720" s="13">
        <f>VLOOKUP(C5720,'渗透率、续签率'!B:C,2,0)</f>
        <v>0.13900000000000001</v>
      </c>
      <c r="M5720" s="6">
        <v>0</v>
      </c>
      <c r="N5720">
        <v>22</v>
      </c>
      <c r="O5720">
        <v>0</v>
      </c>
      <c r="P5720" s="6">
        <v>0</v>
      </c>
      <c r="Q5720" s="13">
        <v>0.184</v>
      </c>
      <c r="R5720" s="13">
        <v>0</v>
      </c>
      <c r="S5720" s="31">
        <v>177</v>
      </c>
      <c r="T5720" s="6">
        <f>VLOOKUP(E5720,'参数设置&amp;汇总'!S:U,3,0)</f>
        <v>0.02</v>
      </c>
      <c r="U5720" s="78">
        <f t="shared" si="445"/>
        <v>0.44</v>
      </c>
      <c r="V5720" s="13">
        <v>0.85000000000000009</v>
      </c>
      <c r="W5720" s="78">
        <f t="shared" si="447"/>
        <v>0.51764705882352935</v>
      </c>
      <c r="X5720" s="1">
        <f>VLOOKUP(E5720,'渗透率、续签率'!AG:AJ,4,0)</f>
        <v>2883.5</v>
      </c>
      <c r="Y5720" s="1">
        <f t="shared" si="448"/>
        <v>1492.6352941176469</v>
      </c>
      <c r="Z5720">
        <v>0</v>
      </c>
      <c r="AA5720" s="89">
        <f t="shared" si="449"/>
        <v>63437</v>
      </c>
      <c r="AH5720" s="37"/>
      <c r="AI5720" s="37"/>
      <c r="AK5720" s="37"/>
    </row>
    <row r="5721" spans="1:37" hidden="1">
      <c r="A5721" t="s">
        <v>64</v>
      </c>
      <c r="B5721" t="s">
        <v>2</v>
      </c>
      <c r="C5721" t="s">
        <v>15</v>
      </c>
      <c r="D5721" t="s">
        <v>116</v>
      </c>
      <c r="E5721" t="s">
        <v>533</v>
      </c>
      <c r="F5721" t="str">
        <f t="shared" si="446"/>
        <v>昆玉市音乐培训</v>
      </c>
      <c r="G5721" t="s">
        <v>145</v>
      </c>
      <c r="H5721" t="s">
        <v>281</v>
      </c>
      <c r="I5721" t="s">
        <v>70</v>
      </c>
      <c r="J5721">
        <v>1</v>
      </c>
      <c r="K5721">
        <v>0</v>
      </c>
      <c r="L5721" s="13">
        <f>VLOOKUP(C5721,'渗透率、续签率'!B:C,2,0)</f>
        <v>0.13900000000000001</v>
      </c>
      <c r="M5721" s="6">
        <v>0</v>
      </c>
      <c r="N5721">
        <v>0</v>
      </c>
      <c r="O5721">
        <v>0</v>
      </c>
      <c r="P5721" s="6">
        <v>0</v>
      </c>
      <c r="Q5721" s="13">
        <v>0</v>
      </c>
      <c r="R5721" s="13">
        <v>0</v>
      </c>
      <c r="S5721" s="31">
        <v>1</v>
      </c>
      <c r="T5721" s="6">
        <f>VLOOKUP(E5721,'参数设置&amp;汇总'!S:U,3,0)</f>
        <v>0.02</v>
      </c>
      <c r="U5721" s="78">
        <f t="shared" si="445"/>
        <v>0</v>
      </c>
      <c r="V5721" s="13">
        <v>0.85000000000000009</v>
      </c>
      <c r="W5721" s="78">
        <f t="shared" si="447"/>
        <v>0</v>
      </c>
      <c r="X5721" s="1">
        <f>VLOOKUP(E5721,'渗透率、续签率'!AG:AJ,4,0)</f>
        <v>2883.5</v>
      </c>
      <c r="Y5721" s="1">
        <f t="shared" si="448"/>
        <v>0</v>
      </c>
      <c r="Z5721">
        <v>0</v>
      </c>
      <c r="AA5721" s="89">
        <f t="shared" si="449"/>
        <v>0</v>
      </c>
      <c r="AH5721" s="37"/>
      <c r="AI5721" s="37"/>
      <c r="AK5721" s="37"/>
    </row>
    <row r="5722" spans="1:37" hidden="1">
      <c r="A5722" t="s">
        <v>64</v>
      </c>
      <c r="B5722" t="s">
        <v>2</v>
      </c>
      <c r="C5722" t="s">
        <v>15</v>
      </c>
      <c r="D5722" t="s">
        <v>116</v>
      </c>
      <c r="E5722" t="s">
        <v>533</v>
      </c>
      <c r="F5722" t="str">
        <f t="shared" si="446"/>
        <v>昌吉回族自治州音乐培训</v>
      </c>
      <c r="G5722" t="s">
        <v>145</v>
      </c>
      <c r="H5722" t="s">
        <v>282</v>
      </c>
      <c r="I5722" t="s">
        <v>70</v>
      </c>
      <c r="J5722">
        <v>18</v>
      </c>
      <c r="K5722">
        <v>0</v>
      </c>
      <c r="L5722" s="13">
        <f>VLOOKUP(C5722,'渗透率、续签率'!B:C,2,0)</f>
        <v>0.13900000000000001</v>
      </c>
      <c r="M5722" s="6">
        <v>0</v>
      </c>
      <c r="N5722">
        <v>6</v>
      </c>
      <c r="O5722">
        <v>0</v>
      </c>
      <c r="P5722" s="6">
        <v>0</v>
      </c>
      <c r="Q5722" s="13">
        <v>0</v>
      </c>
      <c r="R5722" s="13">
        <v>0</v>
      </c>
      <c r="S5722" s="31">
        <v>26</v>
      </c>
      <c r="T5722" s="6">
        <f>VLOOKUP(E5722,'参数设置&amp;汇总'!S:U,3,0)</f>
        <v>0.02</v>
      </c>
      <c r="U5722" s="78">
        <f t="shared" si="445"/>
        <v>0.12</v>
      </c>
      <c r="V5722" s="13">
        <v>0.85000000000000009</v>
      </c>
      <c r="W5722" s="78">
        <f t="shared" si="447"/>
        <v>0.14117647058823526</v>
      </c>
      <c r="X5722" s="1">
        <f>VLOOKUP(E5722,'渗透率、续签率'!AG:AJ,4,0)</f>
        <v>2883.5</v>
      </c>
      <c r="Y5722" s="1">
        <f t="shared" si="448"/>
        <v>407.0823529411764</v>
      </c>
      <c r="Z5722">
        <v>2</v>
      </c>
      <c r="AA5722" s="89">
        <f t="shared" si="449"/>
        <v>17301</v>
      </c>
      <c r="AH5722" s="37"/>
      <c r="AI5722" s="37"/>
      <c r="AK5722" s="37"/>
    </row>
    <row r="5723" spans="1:37" hidden="1">
      <c r="A5723" t="s">
        <v>64</v>
      </c>
      <c r="B5723" t="s">
        <v>2</v>
      </c>
      <c r="C5723" t="s">
        <v>15</v>
      </c>
      <c r="D5723" t="s">
        <v>116</v>
      </c>
      <c r="E5723" t="s">
        <v>533</v>
      </c>
      <c r="F5723" t="str">
        <f t="shared" si="446"/>
        <v>昌江黎族自治县音乐培训</v>
      </c>
      <c r="G5723" t="s">
        <v>120</v>
      </c>
      <c r="H5723" t="s">
        <v>283</v>
      </c>
      <c r="I5723" t="s">
        <v>68</v>
      </c>
      <c r="J5723">
        <v>0</v>
      </c>
      <c r="K5723">
        <v>0</v>
      </c>
      <c r="L5723" s="13">
        <f>VLOOKUP(C5723,'渗透率、续签率'!B:C,2,0)</f>
        <v>0.13900000000000001</v>
      </c>
      <c r="M5723" s="6">
        <v>0</v>
      </c>
      <c r="N5723">
        <v>0</v>
      </c>
      <c r="O5723">
        <v>0</v>
      </c>
      <c r="P5723" s="6">
        <v>0</v>
      </c>
      <c r="Q5723" s="13">
        <v>0</v>
      </c>
      <c r="R5723" s="13">
        <v>0</v>
      </c>
      <c r="S5723" s="31">
        <v>0</v>
      </c>
      <c r="T5723" s="6">
        <f>VLOOKUP(E5723,'参数设置&amp;汇总'!S:U,3,0)</f>
        <v>0.02</v>
      </c>
      <c r="U5723" s="78">
        <f t="shared" si="445"/>
        <v>0</v>
      </c>
      <c r="V5723" s="13">
        <v>0.85000000000000009</v>
      </c>
      <c r="W5723" s="78">
        <f t="shared" si="447"/>
        <v>0</v>
      </c>
      <c r="X5723" s="1">
        <f>VLOOKUP(E5723,'渗透率、续签率'!AG:AJ,4,0)</f>
        <v>2883.5</v>
      </c>
      <c r="Y5723" s="1">
        <f t="shared" si="448"/>
        <v>0</v>
      </c>
      <c r="Z5723">
        <v>0</v>
      </c>
      <c r="AA5723" s="89">
        <f t="shared" si="449"/>
        <v>0</v>
      </c>
      <c r="AH5723" s="37"/>
      <c r="AI5723" s="37"/>
      <c r="AJ5723" s="1"/>
      <c r="AK5723" s="37"/>
    </row>
    <row r="5724" spans="1:37" hidden="1">
      <c r="A5724" t="s">
        <v>64</v>
      </c>
      <c r="B5724" t="s">
        <v>2</v>
      </c>
      <c r="C5724" t="s">
        <v>15</v>
      </c>
      <c r="D5724" t="s">
        <v>116</v>
      </c>
      <c r="E5724" t="s">
        <v>533</v>
      </c>
      <c r="F5724" t="str">
        <f t="shared" si="446"/>
        <v>昌都市音乐培训</v>
      </c>
      <c r="G5724" t="s">
        <v>237</v>
      </c>
      <c r="H5724" t="s">
        <v>284</v>
      </c>
      <c r="I5724" t="s">
        <v>57</v>
      </c>
      <c r="J5724">
        <v>0</v>
      </c>
      <c r="K5724">
        <v>0</v>
      </c>
      <c r="L5724" s="13">
        <f>VLOOKUP(C5724,'渗透率、续签率'!B:C,2,0)</f>
        <v>0.13900000000000001</v>
      </c>
      <c r="M5724" s="6">
        <v>0</v>
      </c>
      <c r="N5724">
        <v>0</v>
      </c>
      <c r="O5724">
        <v>0</v>
      </c>
      <c r="P5724" s="6">
        <v>0</v>
      </c>
      <c r="Q5724" s="13">
        <v>0</v>
      </c>
      <c r="R5724" s="13">
        <v>0</v>
      </c>
      <c r="S5724" s="31">
        <v>0</v>
      </c>
      <c r="T5724" s="6">
        <f>VLOOKUP(E5724,'参数设置&amp;汇总'!S:U,3,0)</f>
        <v>0.02</v>
      </c>
      <c r="U5724" s="78">
        <f t="shared" si="445"/>
        <v>0</v>
      </c>
      <c r="V5724" s="13">
        <v>0.85000000000000009</v>
      </c>
      <c r="W5724" s="78">
        <f t="shared" si="447"/>
        <v>0</v>
      </c>
      <c r="X5724" s="1">
        <f>VLOOKUP(E5724,'渗透率、续签率'!AG:AJ,4,0)</f>
        <v>2883.5</v>
      </c>
      <c r="Y5724" s="1">
        <f t="shared" si="448"/>
        <v>0</v>
      </c>
      <c r="Z5724">
        <v>0</v>
      </c>
      <c r="AA5724" s="89">
        <f t="shared" si="449"/>
        <v>0</v>
      </c>
      <c r="AH5724" s="37"/>
      <c r="AI5724" s="37"/>
      <c r="AK5724" s="37"/>
    </row>
    <row r="5725" spans="1:37" hidden="1">
      <c r="A5725" t="s">
        <v>64</v>
      </c>
      <c r="B5725" t="s">
        <v>2</v>
      </c>
      <c r="C5725" t="s">
        <v>15</v>
      </c>
      <c r="D5725" t="s">
        <v>116</v>
      </c>
      <c r="E5725" t="s">
        <v>533</v>
      </c>
      <c r="F5725" t="str">
        <f t="shared" si="446"/>
        <v>昭通市音乐培训</v>
      </c>
      <c r="G5725" t="s">
        <v>99</v>
      </c>
      <c r="H5725" t="s">
        <v>285</v>
      </c>
      <c r="I5725" t="s">
        <v>68</v>
      </c>
      <c r="J5725">
        <v>27</v>
      </c>
      <c r="K5725">
        <v>0</v>
      </c>
      <c r="L5725" s="13">
        <f>VLOOKUP(C5725,'渗透率、续签率'!B:C,2,0)</f>
        <v>0.13900000000000001</v>
      </c>
      <c r="M5725" s="6">
        <v>0</v>
      </c>
      <c r="N5725">
        <v>5</v>
      </c>
      <c r="O5725">
        <v>0</v>
      </c>
      <c r="P5725" s="6">
        <v>0</v>
      </c>
      <c r="Q5725" s="13">
        <v>0</v>
      </c>
      <c r="R5725" s="13">
        <v>0</v>
      </c>
      <c r="S5725" s="31">
        <v>30</v>
      </c>
      <c r="T5725" s="6">
        <f>VLOOKUP(E5725,'参数设置&amp;汇总'!S:U,3,0)</f>
        <v>0.02</v>
      </c>
      <c r="U5725" s="78">
        <f t="shared" si="445"/>
        <v>0.1</v>
      </c>
      <c r="V5725" s="13">
        <v>0.85000000000000009</v>
      </c>
      <c r="W5725" s="78">
        <f t="shared" si="447"/>
        <v>0.11764705882352941</v>
      </c>
      <c r="X5725" s="1">
        <f>VLOOKUP(E5725,'渗透率、续签率'!AG:AJ,4,0)</f>
        <v>2883.5</v>
      </c>
      <c r="Y5725" s="1">
        <f t="shared" si="448"/>
        <v>339.23529411764707</v>
      </c>
      <c r="Z5725">
        <v>1</v>
      </c>
      <c r="AA5725" s="89">
        <f t="shared" si="449"/>
        <v>14417.5</v>
      </c>
      <c r="AH5725" s="37"/>
      <c r="AI5725" s="37"/>
      <c r="AK5725" s="37"/>
    </row>
    <row r="5726" spans="1:37" hidden="1">
      <c r="A5726" t="s">
        <v>64</v>
      </c>
      <c r="B5726" t="s">
        <v>2</v>
      </c>
      <c r="C5726" t="s">
        <v>15</v>
      </c>
      <c r="D5726" t="s">
        <v>116</v>
      </c>
      <c r="E5726" t="s">
        <v>533</v>
      </c>
      <c r="F5726" t="str">
        <f t="shared" si="446"/>
        <v>晋中市音乐培训</v>
      </c>
      <c r="G5726" t="s">
        <v>134</v>
      </c>
      <c r="H5726" t="s">
        <v>286</v>
      </c>
      <c r="I5726" t="s">
        <v>70</v>
      </c>
      <c r="J5726">
        <v>80</v>
      </c>
      <c r="K5726">
        <v>1</v>
      </c>
      <c r="L5726" s="13">
        <f>VLOOKUP(C5726,'渗透率、续签率'!B:C,2,0)</f>
        <v>0.13900000000000001</v>
      </c>
      <c r="M5726" s="6">
        <v>0.01</v>
      </c>
      <c r="N5726">
        <v>16</v>
      </c>
      <c r="O5726">
        <v>1</v>
      </c>
      <c r="P5726" s="6">
        <v>0.06</v>
      </c>
      <c r="Q5726" s="13">
        <v>0.14199999999999999</v>
      </c>
      <c r="R5726" s="13">
        <v>0</v>
      </c>
      <c r="S5726" s="31">
        <v>106</v>
      </c>
      <c r="T5726" s="6">
        <f>VLOOKUP(E5726,'参数设置&amp;汇总'!S:U,3,0)</f>
        <v>0.02</v>
      </c>
      <c r="U5726" s="78">
        <f t="shared" si="445"/>
        <v>1</v>
      </c>
      <c r="V5726" s="13">
        <v>0.85000000000000009</v>
      </c>
      <c r="W5726" s="78">
        <f t="shared" si="447"/>
        <v>1.012941176470588</v>
      </c>
      <c r="X5726" s="1">
        <f>VLOOKUP(E5726,'渗透率、续签率'!AG:AJ,4,0)</f>
        <v>2883.5</v>
      </c>
      <c r="Y5726" s="1">
        <f t="shared" si="448"/>
        <v>2920.8158823529407</v>
      </c>
      <c r="Z5726">
        <v>1</v>
      </c>
      <c r="AA5726" s="89">
        <f t="shared" si="449"/>
        <v>46136</v>
      </c>
      <c r="AH5726" s="37"/>
      <c r="AI5726" s="37"/>
      <c r="AK5726" s="37"/>
    </row>
    <row r="5727" spans="1:37" hidden="1">
      <c r="A5727" t="s">
        <v>64</v>
      </c>
      <c r="B5727" t="s">
        <v>2</v>
      </c>
      <c r="C5727" t="s">
        <v>15</v>
      </c>
      <c r="D5727" t="s">
        <v>116</v>
      </c>
      <c r="E5727" t="s">
        <v>533</v>
      </c>
      <c r="F5727" t="str">
        <f t="shared" si="446"/>
        <v>晋城市音乐培训</v>
      </c>
      <c r="G5727" t="s">
        <v>134</v>
      </c>
      <c r="H5727" t="s">
        <v>287</v>
      </c>
      <c r="I5727" t="s">
        <v>70</v>
      </c>
      <c r="J5727">
        <v>55</v>
      </c>
      <c r="K5727">
        <v>0</v>
      </c>
      <c r="L5727" s="13">
        <f>VLOOKUP(C5727,'渗透率、续签率'!B:C,2,0)</f>
        <v>0.13900000000000001</v>
      </c>
      <c r="M5727" s="6">
        <v>0</v>
      </c>
      <c r="N5727">
        <v>10</v>
      </c>
      <c r="O5727">
        <v>0</v>
      </c>
      <c r="P5727" s="6">
        <v>0</v>
      </c>
      <c r="Q5727" s="13">
        <v>0</v>
      </c>
      <c r="R5727" s="13">
        <v>0</v>
      </c>
      <c r="S5727" s="31">
        <v>66</v>
      </c>
      <c r="T5727" s="6">
        <f>VLOOKUP(E5727,'参数设置&amp;汇总'!S:U,3,0)</f>
        <v>0.02</v>
      </c>
      <c r="U5727" s="78">
        <f t="shared" si="445"/>
        <v>0.2</v>
      </c>
      <c r="V5727" s="13">
        <v>0.85000000000000009</v>
      </c>
      <c r="W5727" s="78">
        <f t="shared" si="447"/>
        <v>0.23529411764705882</v>
      </c>
      <c r="X5727" s="1">
        <f>VLOOKUP(E5727,'渗透率、续签率'!AG:AJ,4,0)</f>
        <v>2883.5</v>
      </c>
      <c r="Y5727" s="1">
        <f t="shared" si="448"/>
        <v>678.47058823529414</v>
      </c>
      <c r="Z5727">
        <v>0</v>
      </c>
      <c r="AA5727" s="89">
        <f t="shared" si="449"/>
        <v>28835</v>
      </c>
      <c r="AH5727" s="37"/>
      <c r="AI5727" s="37"/>
      <c r="AK5727" s="37"/>
    </row>
    <row r="5728" spans="1:37" hidden="1">
      <c r="A5728" t="s">
        <v>64</v>
      </c>
      <c r="B5728" t="s">
        <v>2</v>
      </c>
      <c r="C5728" t="s">
        <v>15</v>
      </c>
      <c r="D5728" t="s">
        <v>116</v>
      </c>
      <c r="E5728" t="s">
        <v>533</v>
      </c>
      <c r="F5728" t="str">
        <f t="shared" si="446"/>
        <v>普洱市音乐培训</v>
      </c>
      <c r="G5728" t="s">
        <v>99</v>
      </c>
      <c r="H5728" t="s">
        <v>288</v>
      </c>
      <c r="I5728" t="s">
        <v>68</v>
      </c>
      <c r="J5728">
        <v>30</v>
      </c>
      <c r="K5728">
        <v>0</v>
      </c>
      <c r="L5728" s="13">
        <f>VLOOKUP(C5728,'渗透率、续签率'!B:C,2,0)</f>
        <v>0.13900000000000001</v>
      </c>
      <c r="M5728" s="6">
        <v>0</v>
      </c>
      <c r="N5728">
        <v>6</v>
      </c>
      <c r="O5728">
        <v>0</v>
      </c>
      <c r="P5728" s="6">
        <v>0</v>
      </c>
      <c r="Q5728" s="13">
        <v>0.13500000000000001</v>
      </c>
      <c r="R5728" s="13">
        <v>0</v>
      </c>
      <c r="S5728" s="31">
        <v>36</v>
      </c>
      <c r="T5728" s="6">
        <f>VLOOKUP(E5728,'参数设置&amp;汇总'!S:U,3,0)</f>
        <v>0.02</v>
      </c>
      <c r="U5728" s="78">
        <f t="shared" si="445"/>
        <v>0.12</v>
      </c>
      <c r="V5728" s="13">
        <v>0.85000000000000009</v>
      </c>
      <c r="W5728" s="78">
        <f t="shared" si="447"/>
        <v>0.14117647058823526</v>
      </c>
      <c r="X5728" s="1">
        <f>VLOOKUP(E5728,'渗透率、续签率'!AG:AJ,4,0)</f>
        <v>2883.5</v>
      </c>
      <c r="Y5728" s="1">
        <f t="shared" si="448"/>
        <v>407.0823529411764</v>
      </c>
      <c r="Z5728">
        <v>0</v>
      </c>
      <c r="AA5728" s="89">
        <f t="shared" si="449"/>
        <v>17301</v>
      </c>
      <c r="AH5728" s="37"/>
      <c r="AI5728" s="37"/>
      <c r="AK5728" s="37"/>
    </row>
    <row r="5729" spans="1:37" hidden="1">
      <c r="A5729" t="s">
        <v>64</v>
      </c>
      <c r="B5729" t="s">
        <v>2</v>
      </c>
      <c r="C5729" t="s">
        <v>15</v>
      </c>
      <c r="D5729" t="s">
        <v>116</v>
      </c>
      <c r="E5729" t="s">
        <v>533</v>
      </c>
      <c r="F5729" t="str">
        <f t="shared" si="446"/>
        <v>景德镇市音乐培训</v>
      </c>
      <c r="G5729" t="s">
        <v>90</v>
      </c>
      <c r="H5729" t="s">
        <v>289</v>
      </c>
      <c r="I5729" t="s">
        <v>68</v>
      </c>
      <c r="J5729">
        <v>38</v>
      </c>
      <c r="K5729">
        <v>0</v>
      </c>
      <c r="L5729" s="13">
        <f>VLOOKUP(C5729,'渗透率、续签率'!B:C,2,0)</f>
        <v>0.13900000000000001</v>
      </c>
      <c r="M5729" s="6">
        <v>0</v>
      </c>
      <c r="N5729">
        <v>7</v>
      </c>
      <c r="O5729">
        <v>0</v>
      </c>
      <c r="P5729" s="6">
        <v>0</v>
      </c>
      <c r="Q5729" s="13">
        <v>0</v>
      </c>
      <c r="R5729" s="13">
        <v>0</v>
      </c>
      <c r="S5729" s="31">
        <v>51</v>
      </c>
      <c r="T5729" s="6">
        <f>VLOOKUP(E5729,'参数设置&amp;汇总'!S:U,3,0)</f>
        <v>0.02</v>
      </c>
      <c r="U5729" s="78">
        <f t="shared" si="445"/>
        <v>0.14000000000000001</v>
      </c>
      <c r="V5729" s="13">
        <v>0.85000000000000009</v>
      </c>
      <c r="W5729" s="78">
        <f t="shared" si="447"/>
        <v>0.16470588235294117</v>
      </c>
      <c r="X5729" s="1">
        <f>VLOOKUP(E5729,'渗透率、续签率'!AG:AJ,4,0)</f>
        <v>2883.5</v>
      </c>
      <c r="Y5729" s="1">
        <f t="shared" si="448"/>
        <v>474.92941176470589</v>
      </c>
      <c r="Z5729">
        <v>0</v>
      </c>
      <c r="AA5729" s="89">
        <f t="shared" si="449"/>
        <v>20184.5</v>
      </c>
      <c r="AH5729" s="37"/>
      <c r="AI5729" s="37"/>
      <c r="AK5729" s="37"/>
    </row>
    <row r="5730" spans="1:37" hidden="1">
      <c r="A5730" t="s">
        <v>64</v>
      </c>
      <c r="B5730" t="s">
        <v>2</v>
      </c>
      <c r="C5730" t="s">
        <v>15</v>
      </c>
      <c r="D5730" t="s">
        <v>116</v>
      </c>
      <c r="E5730" t="s">
        <v>533</v>
      </c>
      <c r="F5730" t="str">
        <f t="shared" si="446"/>
        <v>曲靖市音乐培训</v>
      </c>
      <c r="G5730" t="s">
        <v>99</v>
      </c>
      <c r="H5730" t="s">
        <v>290</v>
      </c>
      <c r="I5730" t="s">
        <v>68</v>
      </c>
      <c r="J5730">
        <v>76</v>
      </c>
      <c r="K5730">
        <v>0</v>
      </c>
      <c r="L5730" s="13">
        <f>VLOOKUP(C5730,'渗透率、续签率'!B:C,2,0)</f>
        <v>0.13900000000000001</v>
      </c>
      <c r="M5730" s="6">
        <v>0</v>
      </c>
      <c r="N5730">
        <v>6</v>
      </c>
      <c r="O5730">
        <v>0</v>
      </c>
      <c r="P5730" s="6">
        <v>0</v>
      </c>
      <c r="Q5730" s="13">
        <v>0</v>
      </c>
      <c r="R5730" s="13">
        <v>0</v>
      </c>
      <c r="S5730" s="31">
        <v>68</v>
      </c>
      <c r="T5730" s="6">
        <f>VLOOKUP(E5730,'参数设置&amp;汇总'!S:U,3,0)</f>
        <v>0.02</v>
      </c>
      <c r="U5730" s="78">
        <f t="shared" si="445"/>
        <v>0.12</v>
      </c>
      <c r="V5730" s="13">
        <v>0.85000000000000009</v>
      </c>
      <c r="W5730" s="78">
        <f t="shared" si="447"/>
        <v>0.14117647058823526</v>
      </c>
      <c r="X5730" s="1">
        <f>VLOOKUP(E5730,'渗透率、续签率'!AG:AJ,4,0)</f>
        <v>2883.5</v>
      </c>
      <c r="Y5730" s="1">
        <f t="shared" si="448"/>
        <v>407.0823529411764</v>
      </c>
      <c r="Z5730">
        <v>1</v>
      </c>
      <c r="AA5730" s="89">
        <f t="shared" si="449"/>
        <v>17301</v>
      </c>
      <c r="AH5730" s="37"/>
      <c r="AI5730" s="37"/>
      <c r="AK5730" s="37"/>
    </row>
    <row r="5731" spans="1:37" hidden="1">
      <c r="A5731" t="s">
        <v>64</v>
      </c>
      <c r="B5731" t="s">
        <v>2</v>
      </c>
      <c r="C5731" t="s">
        <v>15</v>
      </c>
      <c r="D5731" t="s">
        <v>116</v>
      </c>
      <c r="E5731" t="s">
        <v>533</v>
      </c>
      <c r="F5731" t="str">
        <f t="shared" si="446"/>
        <v>朔州市音乐培训</v>
      </c>
      <c r="G5731" t="s">
        <v>134</v>
      </c>
      <c r="H5731" t="s">
        <v>291</v>
      </c>
      <c r="I5731" t="s">
        <v>70</v>
      </c>
      <c r="J5731">
        <v>44</v>
      </c>
      <c r="K5731">
        <v>0</v>
      </c>
      <c r="L5731" s="13">
        <f>VLOOKUP(C5731,'渗透率、续签率'!B:C,2,0)</f>
        <v>0.13900000000000001</v>
      </c>
      <c r="M5731" s="6">
        <v>0</v>
      </c>
      <c r="N5731">
        <v>3</v>
      </c>
      <c r="O5731">
        <v>0</v>
      </c>
      <c r="P5731" s="6">
        <v>0</v>
      </c>
      <c r="Q5731" s="13">
        <v>0</v>
      </c>
      <c r="R5731" s="13">
        <v>0</v>
      </c>
      <c r="S5731" s="31">
        <v>39</v>
      </c>
      <c r="T5731" s="6">
        <f>VLOOKUP(E5731,'参数设置&amp;汇总'!S:U,3,0)</f>
        <v>0.02</v>
      </c>
      <c r="U5731" s="78">
        <f t="shared" si="445"/>
        <v>0.06</v>
      </c>
      <c r="V5731" s="13">
        <v>0.85000000000000009</v>
      </c>
      <c r="W5731" s="78">
        <f t="shared" si="447"/>
        <v>7.0588235294117632E-2</v>
      </c>
      <c r="X5731" s="1">
        <f>VLOOKUP(E5731,'渗透率、续签率'!AG:AJ,4,0)</f>
        <v>2883.5</v>
      </c>
      <c r="Y5731" s="1">
        <f t="shared" si="448"/>
        <v>203.5411764705882</v>
      </c>
      <c r="Z5731">
        <v>0</v>
      </c>
      <c r="AA5731" s="89">
        <f t="shared" si="449"/>
        <v>8650.5</v>
      </c>
      <c r="AH5731" s="37"/>
      <c r="AI5731" s="37"/>
      <c r="AJ5731" s="1"/>
    </row>
    <row r="5732" spans="1:37" hidden="1">
      <c r="A5732" t="s">
        <v>64</v>
      </c>
      <c r="B5732" t="s">
        <v>2</v>
      </c>
      <c r="C5732" t="s">
        <v>15</v>
      </c>
      <c r="D5732" t="s">
        <v>116</v>
      </c>
      <c r="E5732" t="s">
        <v>533</v>
      </c>
      <c r="F5732" t="str">
        <f t="shared" si="446"/>
        <v>朝阳市音乐培训</v>
      </c>
      <c r="G5732" t="s">
        <v>101</v>
      </c>
      <c r="H5732" t="s">
        <v>292</v>
      </c>
      <c r="I5732" t="s">
        <v>70</v>
      </c>
      <c r="J5732">
        <v>75</v>
      </c>
      <c r="K5732">
        <v>0</v>
      </c>
      <c r="L5732" s="13">
        <f>VLOOKUP(C5732,'渗透率、续签率'!B:C,2,0)</f>
        <v>0.13900000000000001</v>
      </c>
      <c r="M5732" s="6">
        <v>0</v>
      </c>
      <c r="N5732">
        <v>8</v>
      </c>
      <c r="O5732">
        <v>0</v>
      </c>
      <c r="P5732" s="6">
        <v>0</v>
      </c>
      <c r="Q5732" s="13">
        <v>0.13600000000000001</v>
      </c>
      <c r="R5732" s="13">
        <v>0</v>
      </c>
      <c r="S5732" s="31">
        <v>82</v>
      </c>
      <c r="T5732" s="6">
        <f>VLOOKUP(E5732,'参数设置&amp;汇总'!S:U,3,0)</f>
        <v>0.02</v>
      </c>
      <c r="U5732" s="78">
        <f t="shared" si="445"/>
        <v>0.16</v>
      </c>
      <c r="V5732" s="13">
        <v>0.85000000000000009</v>
      </c>
      <c r="W5732" s="78">
        <f t="shared" si="447"/>
        <v>0.18823529411764706</v>
      </c>
      <c r="X5732" s="1">
        <f>VLOOKUP(E5732,'渗透率、续签率'!AG:AJ,4,0)</f>
        <v>2883.5</v>
      </c>
      <c r="Y5732" s="1">
        <f t="shared" si="448"/>
        <v>542.77647058823527</v>
      </c>
      <c r="Z5732">
        <v>0</v>
      </c>
      <c r="AA5732" s="89">
        <f t="shared" si="449"/>
        <v>23068</v>
      </c>
      <c r="AK5732" s="37"/>
    </row>
    <row r="5733" spans="1:37" hidden="1">
      <c r="A5733" t="s">
        <v>64</v>
      </c>
      <c r="B5733" t="s">
        <v>2</v>
      </c>
      <c r="C5733" t="s">
        <v>15</v>
      </c>
      <c r="D5733" t="s">
        <v>116</v>
      </c>
      <c r="E5733" t="s">
        <v>533</v>
      </c>
      <c r="F5733" t="str">
        <f t="shared" si="446"/>
        <v>本溪市音乐培训</v>
      </c>
      <c r="G5733" t="s">
        <v>101</v>
      </c>
      <c r="H5733" t="s">
        <v>293</v>
      </c>
      <c r="I5733" t="s">
        <v>70</v>
      </c>
      <c r="J5733">
        <v>37</v>
      </c>
      <c r="K5733">
        <v>0</v>
      </c>
      <c r="L5733" s="13">
        <f>VLOOKUP(C5733,'渗透率、续签率'!B:C,2,0)</f>
        <v>0.13900000000000001</v>
      </c>
      <c r="M5733" s="6">
        <v>0</v>
      </c>
      <c r="N5733">
        <v>11</v>
      </c>
      <c r="O5733">
        <v>0</v>
      </c>
      <c r="P5733" s="6">
        <v>0</v>
      </c>
      <c r="Q5733" s="13">
        <v>0</v>
      </c>
      <c r="R5733" s="13">
        <v>0</v>
      </c>
      <c r="S5733" s="31">
        <v>36</v>
      </c>
      <c r="T5733" s="6">
        <f>VLOOKUP(E5733,'参数设置&amp;汇总'!S:U,3,0)</f>
        <v>0.02</v>
      </c>
      <c r="U5733" s="78">
        <f t="shared" si="445"/>
        <v>0.22</v>
      </c>
      <c r="V5733" s="13">
        <v>0.85000000000000009</v>
      </c>
      <c r="W5733" s="78">
        <f t="shared" si="447"/>
        <v>0.25882352941176467</v>
      </c>
      <c r="X5733" s="1">
        <f>VLOOKUP(E5733,'渗透率、续签率'!AG:AJ,4,0)</f>
        <v>2883.5</v>
      </c>
      <c r="Y5733" s="1">
        <f t="shared" si="448"/>
        <v>746.31764705882347</v>
      </c>
      <c r="Z5733">
        <v>0</v>
      </c>
      <c r="AA5733" s="89">
        <f t="shared" si="449"/>
        <v>31718.5</v>
      </c>
      <c r="AH5733" s="37"/>
      <c r="AI5733" s="37"/>
      <c r="AK5733" s="37"/>
    </row>
    <row r="5734" spans="1:37" hidden="1">
      <c r="A5734" t="s">
        <v>64</v>
      </c>
      <c r="B5734" t="s">
        <v>2</v>
      </c>
      <c r="C5734" t="s">
        <v>15</v>
      </c>
      <c r="D5734" t="s">
        <v>116</v>
      </c>
      <c r="E5734" t="s">
        <v>533</v>
      </c>
      <c r="F5734" t="str">
        <f t="shared" si="446"/>
        <v>来宾市音乐培训</v>
      </c>
      <c r="G5734" t="s">
        <v>88</v>
      </c>
      <c r="H5734" t="s">
        <v>294</v>
      </c>
      <c r="I5734" t="s">
        <v>68</v>
      </c>
      <c r="J5734">
        <v>21</v>
      </c>
      <c r="K5734">
        <v>0</v>
      </c>
      <c r="L5734" s="13">
        <f>VLOOKUP(C5734,'渗透率、续签率'!B:C,2,0)</f>
        <v>0.13900000000000001</v>
      </c>
      <c r="M5734" s="6">
        <v>0</v>
      </c>
      <c r="N5734">
        <v>4</v>
      </c>
      <c r="O5734">
        <v>0</v>
      </c>
      <c r="P5734" s="6">
        <v>0</v>
      </c>
      <c r="Q5734" s="13">
        <v>0</v>
      </c>
      <c r="R5734" s="13">
        <v>0</v>
      </c>
      <c r="S5734" s="31">
        <v>18</v>
      </c>
      <c r="T5734" s="6">
        <f>VLOOKUP(E5734,'参数设置&amp;汇总'!S:U,3,0)</f>
        <v>0.02</v>
      </c>
      <c r="U5734" s="78">
        <f t="shared" si="445"/>
        <v>0.08</v>
      </c>
      <c r="V5734" s="13">
        <v>0.85000000000000009</v>
      </c>
      <c r="W5734" s="78">
        <f t="shared" si="447"/>
        <v>9.4117647058823528E-2</v>
      </c>
      <c r="X5734" s="1">
        <f>VLOOKUP(E5734,'渗透率、续签率'!AG:AJ,4,0)</f>
        <v>2883.5</v>
      </c>
      <c r="Y5734" s="1">
        <f t="shared" si="448"/>
        <v>271.38823529411764</v>
      </c>
      <c r="Z5734">
        <v>0</v>
      </c>
      <c r="AA5734" s="89">
        <f t="shared" si="449"/>
        <v>11534</v>
      </c>
      <c r="AH5734" s="37"/>
      <c r="AI5734" s="37"/>
      <c r="AJ5734" s="1"/>
      <c r="AK5734" s="37"/>
    </row>
    <row r="5735" spans="1:37" hidden="1">
      <c r="A5735" t="s">
        <v>64</v>
      </c>
      <c r="B5735" t="s">
        <v>2</v>
      </c>
      <c r="C5735" t="s">
        <v>15</v>
      </c>
      <c r="D5735" t="s">
        <v>116</v>
      </c>
      <c r="E5735" t="s">
        <v>533</v>
      </c>
      <c r="F5735" t="str">
        <f t="shared" si="446"/>
        <v>松原市音乐培训</v>
      </c>
      <c r="G5735" t="s">
        <v>188</v>
      </c>
      <c r="H5735" t="s">
        <v>295</v>
      </c>
      <c r="I5735" t="s">
        <v>70</v>
      </c>
      <c r="J5735">
        <v>53</v>
      </c>
      <c r="K5735">
        <v>0</v>
      </c>
      <c r="L5735" s="13">
        <f>VLOOKUP(C5735,'渗透率、续签率'!B:C,2,0)</f>
        <v>0.13900000000000001</v>
      </c>
      <c r="M5735" s="6">
        <v>0</v>
      </c>
      <c r="N5735">
        <v>7</v>
      </c>
      <c r="O5735">
        <v>0</v>
      </c>
      <c r="P5735" s="6">
        <v>0</v>
      </c>
      <c r="Q5735" s="13">
        <v>0</v>
      </c>
      <c r="R5735" s="13">
        <v>0</v>
      </c>
      <c r="S5735" s="31">
        <v>47</v>
      </c>
      <c r="T5735" s="6">
        <f>VLOOKUP(E5735,'参数设置&amp;汇总'!S:U,3,0)</f>
        <v>0.02</v>
      </c>
      <c r="U5735" s="78">
        <f t="shared" si="445"/>
        <v>0.14000000000000001</v>
      </c>
      <c r="V5735" s="13">
        <v>0.85000000000000009</v>
      </c>
      <c r="W5735" s="78">
        <f t="shared" si="447"/>
        <v>0.16470588235294117</v>
      </c>
      <c r="X5735" s="1">
        <f>VLOOKUP(E5735,'渗透率、续签率'!AG:AJ,4,0)</f>
        <v>2883.5</v>
      </c>
      <c r="Y5735" s="1">
        <f t="shared" si="448"/>
        <v>474.92941176470589</v>
      </c>
      <c r="Z5735">
        <v>0</v>
      </c>
      <c r="AA5735" s="89">
        <f t="shared" si="449"/>
        <v>20184.5</v>
      </c>
      <c r="AH5735" s="37"/>
      <c r="AI5735" s="37"/>
      <c r="AK5735" s="37"/>
    </row>
    <row r="5736" spans="1:37" hidden="1">
      <c r="A5736" t="s">
        <v>64</v>
      </c>
      <c r="B5736" t="s">
        <v>2</v>
      </c>
      <c r="C5736" t="s">
        <v>15</v>
      </c>
      <c r="D5736" t="s">
        <v>116</v>
      </c>
      <c r="E5736" t="s">
        <v>533</v>
      </c>
      <c r="F5736" t="str">
        <f t="shared" si="446"/>
        <v>林芝市音乐培训</v>
      </c>
      <c r="G5736" t="s">
        <v>237</v>
      </c>
      <c r="H5736" t="s">
        <v>296</v>
      </c>
      <c r="I5736" t="s">
        <v>57</v>
      </c>
      <c r="J5736">
        <v>3</v>
      </c>
      <c r="K5736">
        <v>0</v>
      </c>
      <c r="L5736" s="13">
        <f>VLOOKUP(C5736,'渗透率、续签率'!B:C,2,0)</f>
        <v>0.13900000000000001</v>
      </c>
      <c r="M5736" s="6">
        <v>0</v>
      </c>
      <c r="N5736">
        <v>0</v>
      </c>
      <c r="O5736">
        <v>0</v>
      </c>
      <c r="P5736" s="6">
        <v>0</v>
      </c>
      <c r="Q5736" s="13">
        <v>0</v>
      </c>
      <c r="R5736" s="13">
        <v>0</v>
      </c>
      <c r="S5736" s="31">
        <v>2</v>
      </c>
      <c r="T5736" s="6">
        <f>VLOOKUP(E5736,'参数设置&amp;汇总'!S:U,3,0)</f>
        <v>0.02</v>
      </c>
      <c r="U5736" s="78">
        <f t="shared" si="445"/>
        <v>0</v>
      </c>
      <c r="V5736" s="13">
        <v>0.85000000000000009</v>
      </c>
      <c r="W5736" s="78">
        <f t="shared" si="447"/>
        <v>0</v>
      </c>
      <c r="X5736" s="1">
        <f>VLOOKUP(E5736,'渗透率、续签率'!AG:AJ,4,0)</f>
        <v>2883.5</v>
      </c>
      <c r="Y5736" s="1">
        <f t="shared" si="448"/>
        <v>0</v>
      </c>
      <c r="Z5736">
        <v>0</v>
      </c>
      <c r="AA5736" s="89">
        <f t="shared" si="449"/>
        <v>0</v>
      </c>
      <c r="AH5736" s="37"/>
      <c r="AI5736" s="37"/>
      <c r="AK5736" s="37"/>
    </row>
    <row r="5737" spans="1:37" hidden="1">
      <c r="A5737" t="s">
        <v>64</v>
      </c>
      <c r="B5737" t="s">
        <v>2</v>
      </c>
      <c r="C5737" t="s">
        <v>15</v>
      </c>
      <c r="D5737" t="s">
        <v>116</v>
      </c>
      <c r="E5737" t="s">
        <v>533</v>
      </c>
      <c r="F5737" t="str">
        <f t="shared" si="446"/>
        <v>果洛藏族自治州音乐培训</v>
      </c>
      <c r="G5737" t="s">
        <v>297</v>
      </c>
      <c r="H5737" t="s">
        <v>298</v>
      </c>
      <c r="I5737" t="s">
        <v>70</v>
      </c>
      <c r="J5737">
        <v>0</v>
      </c>
      <c r="K5737">
        <v>0</v>
      </c>
      <c r="L5737" s="13">
        <f>VLOOKUP(C5737,'渗透率、续签率'!B:C,2,0)</f>
        <v>0.13900000000000001</v>
      </c>
      <c r="M5737" s="6">
        <v>0</v>
      </c>
      <c r="N5737">
        <v>0</v>
      </c>
      <c r="O5737">
        <v>0</v>
      </c>
      <c r="P5737" s="6">
        <v>0</v>
      </c>
      <c r="Q5737" s="13">
        <v>0</v>
      </c>
      <c r="R5737" s="13">
        <v>0</v>
      </c>
      <c r="S5737" s="31">
        <v>0</v>
      </c>
      <c r="T5737" s="6">
        <f>VLOOKUP(E5737,'参数设置&amp;汇总'!S:U,3,0)</f>
        <v>0.02</v>
      </c>
      <c r="U5737" s="78">
        <f t="shared" si="445"/>
        <v>0</v>
      </c>
      <c r="V5737" s="13">
        <v>0.85000000000000009</v>
      </c>
      <c r="W5737" s="78">
        <f t="shared" si="447"/>
        <v>0</v>
      </c>
      <c r="X5737" s="1">
        <f>VLOOKUP(E5737,'渗透率、续签率'!AG:AJ,4,0)</f>
        <v>2883.5</v>
      </c>
      <c r="Y5737" s="1">
        <f t="shared" si="448"/>
        <v>0</v>
      </c>
      <c r="Z5737">
        <v>0</v>
      </c>
      <c r="AA5737" s="89">
        <f t="shared" si="449"/>
        <v>0</v>
      </c>
      <c r="AH5737" s="37"/>
      <c r="AI5737" s="37"/>
      <c r="AK5737" s="37"/>
    </row>
    <row r="5738" spans="1:37" hidden="1">
      <c r="A5738" t="s">
        <v>64</v>
      </c>
      <c r="B5738" t="s">
        <v>2</v>
      </c>
      <c r="C5738" t="s">
        <v>15</v>
      </c>
      <c r="D5738" t="s">
        <v>116</v>
      </c>
      <c r="E5738" t="s">
        <v>533</v>
      </c>
      <c r="F5738" t="str">
        <f t="shared" si="446"/>
        <v>枣庄市音乐培训</v>
      </c>
      <c r="G5738" t="s">
        <v>103</v>
      </c>
      <c r="H5738" t="s">
        <v>299</v>
      </c>
      <c r="I5738" t="s">
        <v>70</v>
      </c>
      <c r="J5738">
        <v>165</v>
      </c>
      <c r="K5738">
        <v>0</v>
      </c>
      <c r="L5738" s="13">
        <f>VLOOKUP(C5738,'渗透率、续签率'!B:C,2,0)</f>
        <v>0.13900000000000001</v>
      </c>
      <c r="M5738" s="6">
        <v>0</v>
      </c>
      <c r="N5738">
        <v>19</v>
      </c>
      <c r="O5738">
        <v>0</v>
      </c>
      <c r="P5738" s="6">
        <v>0</v>
      </c>
      <c r="Q5738" s="13">
        <v>7.6999999999999999E-2</v>
      </c>
      <c r="R5738" s="13">
        <v>0</v>
      </c>
      <c r="S5738" s="31">
        <v>164</v>
      </c>
      <c r="T5738" s="6">
        <f>VLOOKUP(E5738,'参数设置&amp;汇总'!S:U,3,0)</f>
        <v>0.02</v>
      </c>
      <c r="U5738" s="78">
        <f t="shared" si="445"/>
        <v>0.38</v>
      </c>
      <c r="V5738" s="13">
        <v>0.85000000000000009</v>
      </c>
      <c r="W5738" s="78">
        <f t="shared" si="447"/>
        <v>0.44705882352941173</v>
      </c>
      <c r="X5738" s="1">
        <f>VLOOKUP(E5738,'渗透率、续签率'!AG:AJ,4,0)</f>
        <v>2883.5</v>
      </c>
      <c r="Y5738" s="1">
        <f t="shared" si="448"/>
        <v>1289.0941176470587</v>
      </c>
      <c r="Z5738">
        <v>0</v>
      </c>
      <c r="AA5738" s="89">
        <f t="shared" si="449"/>
        <v>54786.5</v>
      </c>
      <c r="AH5738" s="37"/>
      <c r="AI5738" s="37"/>
      <c r="AK5738" s="37"/>
    </row>
    <row r="5739" spans="1:37" hidden="1">
      <c r="A5739" t="s">
        <v>64</v>
      </c>
      <c r="B5739" t="s">
        <v>2</v>
      </c>
      <c r="C5739" t="s">
        <v>15</v>
      </c>
      <c r="D5739" t="s">
        <v>116</v>
      </c>
      <c r="E5739" t="s">
        <v>533</v>
      </c>
      <c r="F5739" t="str">
        <f t="shared" si="446"/>
        <v>柳州市音乐培训</v>
      </c>
      <c r="G5739" t="s">
        <v>88</v>
      </c>
      <c r="H5739" t="s">
        <v>300</v>
      </c>
      <c r="I5739" t="s">
        <v>68</v>
      </c>
      <c r="J5739">
        <v>99</v>
      </c>
      <c r="K5739">
        <v>0</v>
      </c>
      <c r="L5739" s="13">
        <f>VLOOKUP(C5739,'渗透率、续签率'!B:C,2,0)</f>
        <v>0.13900000000000001</v>
      </c>
      <c r="M5739" s="6">
        <v>0</v>
      </c>
      <c r="N5739">
        <v>22</v>
      </c>
      <c r="O5739">
        <v>0</v>
      </c>
      <c r="P5739" s="6">
        <v>0</v>
      </c>
      <c r="Q5739" s="13">
        <v>0</v>
      </c>
      <c r="R5739" s="13">
        <v>0</v>
      </c>
      <c r="S5739" s="31">
        <v>142</v>
      </c>
      <c r="T5739" s="6">
        <f>VLOOKUP(E5739,'参数设置&amp;汇总'!S:U,3,0)</f>
        <v>0.02</v>
      </c>
      <c r="U5739" s="78">
        <f t="shared" si="445"/>
        <v>0.44</v>
      </c>
      <c r="V5739" s="13">
        <v>0.85000000000000009</v>
      </c>
      <c r="W5739" s="78">
        <f t="shared" si="447"/>
        <v>0.51764705882352935</v>
      </c>
      <c r="X5739" s="1">
        <f>VLOOKUP(E5739,'渗透率、续签率'!AG:AJ,4,0)</f>
        <v>2883.5</v>
      </c>
      <c r="Y5739" s="1">
        <f t="shared" si="448"/>
        <v>1492.6352941176469</v>
      </c>
      <c r="Z5739">
        <v>0</v>
      </c>
      <c r="AA5739" s="89">
        <f t="shared" si="449"/>
        <v>63437</v>
      </c>
      <c r="AH5739" s="37"/>
      <c r="AI5739" s="37"/>
      <c r="AK5739" s="37"/>
    </row>
    <row r="5740" spans="1:37" hidden="1">
      <c r="A5740" t="s">
        <v>64</v>
      </c>
      <c r="B5740" t="s">
        <v>2</v>
      </c>
      <c r="C5740" t="s">
        <v>15</v>
      </c>
      <c r="D5740" t="s">
        <v>116</v>
      </c>
      <c r="E5740" t="s">
        <v>533</v>
      </c>
      <c r="F5740" t="str">
        <f t="shared" si="446"/>
        <v>株洲市音乐培训</v>
      </c>
      <c r="G5740" t="s">
        <v>113</v>
      </c>
      <c r="H5740" t="s">
        <v>301</v>
      </c>
      <c r="I5740" t="s">
        <v>68</v>
      </c>
      <c r="J5740">
        <v>128</v>
      </c>
      <c r="K5740">
        <v>1</v>
      </c>
      <c r="L5740" s="13">
        <f>VLOOKUP(C5740,'渗透率、续签率'!B:C,2,0)</f>
        <v>0.13900000000000001</v>
      </c>
      <c r="M5740" s="6">
        <v>0.01</v>
      </c>
      <c r="N5740">
        <v>30</v>
      </c>
      <c r="O5740">
        <v>1</v>
      </c>
      <c r="P5740" s="6">
        <v>0.03</v>
      </c>
      <c r="Q5740" s="13">
        <v>7.3999999999999996E-2</v>
      </c>
      <c r="R5740" s="13">
        <v>0</v>
      </c>
      <c r="S5740" s="31">
        <v>259</v>
      </c>
      <c r="T5740" s="6">
        <f>VLOOKUP(E5740,'参数设置&amp;汇总'!S:U,3,0)</f>
        <v>0.02</v>
      </c>
      <c r="U5740" s="78">
        <f t="shared" si="445"/>
        <v>1</v>
      </c>
      <c r="V5740" s="13">
        <v>0.85000000000000009</v>
      </c>
      <c r="W5740" s="78">
        <f t="shared" si="447"/>
        <v>1.012941176470588</v>
      </c>
      <c r="X5740" s="1">
        <f>VLOOKUP(E5740,'渗透率、续签率'!AG:AJ,4,0)</f>
        <v>2883.5</v>
      </c>
      <c r="Y5740" s="1">
        <f t="shared" si="448"/>
        <v>2920.8158823529407</v>
      </c>
      <c r="Z5740">
        <v>7</v>
      </c>
      <c r="AA5740" s="89">
        <f t="shared" si="449"/>
        <v>86505</v>
      </c>
      <c r="AH5740" s="37"/>
      <c r="AI5740" s="37"/>
      <c r="AK5740" s="37"/>
    </row>
    <row r="5741" spans="1:37" hidden="1">
      <c r="A5741" t="s">
        <v>64</v>
      </c>
      <c r="B5741" t="s">
        <v>2</v>
      </c>
      <c r="C5741" t="s">
        <v>15</v>
      </c>
      <c r="D5741" t="s">
        <v>116</v>
      </c>
      <c r="E5741" t="s">
        <v>533</v>
      </c>
      <c r="F5741" t="str">
        <f t="shared" si="446"/>
        <v>桂林市音乐培训</v>
      </c>
      <c r="G5741" t="s">
        <v>88</v>
      </c>
      <c r="H5741" t="s">
        <v>302</v>
      </c>
      <c r="I5741" t="s">
        <v>68</v>
      </c>
      <c r="J5741">
        <v>82</v>
      </c>
      <c r="K5741">
        <v>0</v>
      </c>
      <c r="L5741" s="13">
        <f>VLOOKUP(C5741,'渗透率、续签率'!B:C,2,0)</f>
        <v>0.13900000000000001</v>
      </c>
      <c r="M5741" s="6">
        <v>0</v>
      </c>
      <c r="N5741">
        <v>25</v>
      </c>
      <c r="O5741">
        <v>0</v>
      </c>
      <c r="P5741" s="6">
        <v>0</v>
      </c>
      <c r="Q5741" s="13">
        <v>0</v>
      </c>
      <c r="R5741" s="13">
        <v>0</v>
      </c>
      <c r="S5741" s="31">
        <v>165</v>
      </c>
      <c r="T5741" s="6">
        <f>VLOOKUP(E5741,'参数设置&amp;汇总'!S:U,3,0)</f>
        <v>0.02</v>
      </c>
      <c r="U5741" s="78">
        <f t="shared" si="445"/>
        <v>0.5</v>
      </c>
      <c r="V5741" s="13">
        <v>0.85000000000000009</v>
      </c>
      <c r="W5741" s="78">
        <f t="shared" si="447"/>
        <v>0.58823529411764697</v>
      </c>
      <c r="X5741" s="1">
        <f>VLOOKUP(E5741,'渗透率、续签率'!AG:AJ,4,0)</f>
        <v>2883.5</v>
      </c>
      <c r="Y5741" s="1">
        <f t="shared" si="448"/>
        <v>1696.1764705882351</v>
      </c>
      <c r="Z5741">
        <v>5</v>
      </c>
      <c r="AA5741" s="89">
        <f t="shared" si="449"/>
        <v>72087.5</v>
      </c>
      <c r="AH5741" s="37"/>
      <c r="AI5741" s="37"/>
      <c r="AK5741" s="37"/>
    </row>
    <row r="5742" spans="1:37" hidden="1">
      <c r="A5742" t="s">
        <v>64</v>
      </c>
      <c r="B5742" t="s">
        <v>2</v>
      </c>
      <c r="C5742" t="s">
        <v>15</v>
      </c>
      <c r="D5742" t="s">
        <v>116</v>
      </c>
      <c r="E5742" t="s">
        <v>533</v>
      </c>
      <c r="F5742" t="str">
        <f t="shared" si="446"/>
        <v>梅州市音乐培训</v>
      </c>
      <c r="G5742" t="s">
        <v>75</v>
      </c>
      <c r="H5742" t="s">
        <v>303</v>
      </c>
      <c r="I5742" t="s">
        <v>68</v>
      </c>
      <c r="J5742">
        <v>66</v>
      </c>
      <c r="K5742">
        <v>0</v>
      </c>
      <c r="L5742" s="13">
        <f>VLOOKUP(C5742,'渗透率、续签率'!B:C,2,0)</f>
        <v>0.13900000000000001</v>
      </c>
      <c r="M5742" s="6">
        <v>0</v>
      </c>
      <c r="N5742">
        <v>9</v>
      </c>
      <c r="O5742">
        <v>0</v>
      </c>
      <c r="P5742" s="6">
        <v>0</v>
      </c>
      <c r="Q5742" s="13">
        <v>0</v>
      </c>
      <c r="R5742" s="13">
        <v>0</v>
      </c>
      <c r="S5742" s="31">
        <v>71</v>
      </c>
      <c r="T5742" s="6">
        <f>VLOOKUP(E5742,'参数设置&amp;汇总'!S:U,3,0)</f>
        <v>0.02</v>
      </c>
      <c r="U5742" s="78">
        <f t="shared" si="445"/>
        <v>0.18</v>
      </c>
      <c r="V5742" s="13">
        <v>0.85000000000000009</v>
      </c>
      <c r="W5742" s="78">
        <f t="shared" si="447"/>
        <v>0.21176470588235291</v>
      </c>
      <c r="X5742" s="1">
        <f>VLOOKUP(E5742,'渗透率、续签率'!AG:AJ,4,0)</f>
        <v>2883.5</v>
      </c>
      <c r="Y5742" s="1">
        <f t="shared" si="448"/>
        <v>610.62352941176459</v>
      </c>
      <c r="Z5742">
        <v>0</v>
      </c>
      <c r="AA5742" s="89">
        <f t="shared" si="449"/>
        <v>25951.5</v>
      </c>
      <c r="AH5742" s="37"/>
      <c r="AI5742" s="37"/>
      <c r="AK5742" s="37"/>
    </row>
    <row r="5743" spans="1:37" hidden="1">
      <c r="A5743" t="s">
        <v>64</v>
      </c>
      <c r="B5743" t="s">
        <v>2</v>
      </c>
      <c r="C5743" t="s">
        <v>15</v>
      </c>
      <c r="D5743" t="s">
        <v>116</v>
      </c>
      <c r="E5743" t="s">
        <v>533</v>
      </c>
      <c r="F5743" t="str">
        <f t="shared" si="446"/>
        <v>梧州市音乐培训</v>
      </c>
      <c r="G5743" t="s">
        <v>88</v>
      </c>
      <c r="H5743" t="s">
        <v>304</v>
      </c>
      <c r="I5743" t="s">
        <v>68</v>
      </c>
      <c r="J5743">
        <v>31</v>
      </c>
      <c r="K5743">
        <v>0</v>
      </c>
      <c r="L5743" s="13">
        <f>VLOOKUP(C5743,'渗透率、续签率'!B:C,2,0)</f>
        <v>0.13900000000000001</v>
      </c>
      <c r="M5743" s="6">
        <v>0</v>
      </c>
      <c r="N5743">
        <v>6</v>
      </c>
      <c r="O5743">
        <v>0</v>
      </c>
      <c r="P5743" s="6">
        <v>0</v>
      </c>
      <c r="Q5743" s="13">
        <v>0</v>
      </c>
      <c r="R5743" s="13">
        <v>0</v>
      </c>
      <c r="S5743" s="31">
        <v>35</v>
      </c>
      <c r="T5743" s="6">
        <f>VLOOKUP(E5743,'参数设置&amp;汇总'!S:U,3,0)</f>
        <v>0.02</v>
      </c>
      <c r="U5743" s="78">
        <f t="shared" si="445"/>
        <v>0.12</v>
      </c>
      <c r="V5743" s="13">
        <v>0.85000000000000009</v>
      </c>
      <c r="W5743" s="78">
        <f t="shared" si="447"/>
        <v>0.14117647058823526</v>
      </c>
      <c r="X5743" s="1">
        <f>VLOOKUP(E5743,'渗透率、续签率'!AG:AJ,4,0)</f>
        <v>2883.5</v>
      </c>
      <c r="Y5743" s="1">
        <f t="shared" si="448"/>
        <v>407.0823529411764</v>
      </c>
      <c r="Z5743">
        <v>1</v>
      </c>
      <c r="AA5743" s="89">
        <f t="shared" si="449"/>
        <v>17301</v>
      </c>
      <c r="AH5743" s="37"/>
      <c r="AI5743" s="37"/>
      <c r="AK5743" s="37"/>
    </row>
    <row r="5744" spans="1:37" hidden="1">
      <c r="A5744" t="s">
        <v>64</v>
      </c>
      <c r="B5744" t="s">
        <v>2</v>
      </c>
      <c r="C5744" t="s">
        <v>15</v>
      </c>
      <c r="D5744" t="s">
        <v>116</v>
      </c>
      <c r="E5744" t="s">
        <v>533</v>
      </c>
      <c r="F5744" t="str">
        <f t="shared" si="446"/>
        <v>楚雄彝族自治州音乐培训</v>
      </c>
      <c r="G5744" t="s">
        <v>99</v>
      </c>
      <c r="H5744" t="s">
        <v>305</v>
      </c>
      <c r="I5744" t="s">
        <v>68</v>
      </c>
      <c r="J5744">
        <v>20</v>
      </c>
      <c r="K5744">
        <v>0</v>
      </c>
      <c r="L5744" s="13">
        <f>VLOOKUP(C5744,'渗透率、续签率'!B:C,2,0)</f>
        <v>0.13900000000000001</v>
      </c>
      <c r="M5744" s="6">
        <v>0</v>
      </c>
      <c r="N5744">
        <v>4</v>
      </c>
      <c r="O5744">
        <v>0</v>
      </c>
      <c r="P5744" s="6">
        <v>0</v>
      </c>
      <c r="Q5744" s="13">
        <v>0</v>
      </c>
      <c r="R5744" s="13">
        <v>0</v>
      </c>
      <c r="S5744" s="31">
        <v>23</v>
      </c>
      <c r="T5744" s="6">
        <f>VLOOKUP(E5744,'参数设置&amp;汇总'!S:U,3,0)</f>
        <v>0.02</v>
      </c>
      <c r="U5744" s="78">
        <f t="shared" si="445"/>
        <v>0.08</v>
      </c>
      <c r="V5744" s="13">
        <v>0.85000000000000009</v>
      </c>
      <c r="W5744" s="78">
        <f t="shared" si="447"/>
        <v>9.4117647058823528E-2</v>
      </c>
      <c r="X5744" s="1">
        <f>VLOOKUP(E5744,'渗透率、续签率'!AG:AJ,4,0)</f>
        <v>2883.5</v>
      </c>
      <c r="Y5744" s="1">
        <f t="shared" si="448"/>
        <v>271.38823529411764</v>
      </c>
      <c r="Z5744">
        <v>0</v>
      </c>
      <c r="AA5744" s="89">
        <f t="shared" si="449"/>
        <v>11534</v>
      </c>
      <c r="AH5744" s="37"/>
      <c r="AI5744" s="37"/>
      <c r="AK5744" s="37"/>
    </row>
    <row r="5745" spans="1:37" hidden="1">
      <c r="A5745" t="s">
        <v>64</v>
      </c>
      <c r="B5745" t="s">
        <v>2</v>
      </c>
      <c r="C5745" t="s">
        <v>15</v>
      </c>
      <c r="D5745" t="s">
        <v>116</v>
      </c>
      <c r="E5745" t="s">
        <v>533</v>
      </c>
      <c r="F5745" t="str">
        <f t="shared" si="446"/>
        <v>榆林市音乐培训</v>
      </c>
      <c r="G5745" t="s">
        <v>108</v>
      </c>
      <c r="H5745" t="s">
        <v>306</v>
      </c>
      <c r="I5745" t="s">
        <v>70</v>
      </c>
      <c r="J5745">
        <v>84</v>
      </c>
      <c r="K5745">
        <v>0</v>
      </c>
      <c r="L5745" s="13">
        <f>VLOOKUP(C5745,'渗透率、续签率'!B:C,2,0)</f>
        <v>0.13900000000000001</v>
      </c>
      <c r="M5745" s="6">
        <v>0</v>
      </c>
      <c r="N5745">
        <v>29</v>
      </c>
      <c r="O5745">
        <v>0</v>
      </c>
      <c r="P5745" s="6">
        <v>0</v>
      </c>
      <c r="Q5745" s="13">
        <v>0</v>
      </c>
      <c r="R5745" s="13">
        <v>0</v>
      </c>
      <c r="S5745" s="31">
        <v>135</v>
      </c>
      <c r="T5745" s="6">
        <f>VLOOKUP(E5745,'参数设置&amp;汇总'!S:U,3,0)</f>
        <v>0.02</v>
      </c>
      <c r="U5745" s="78">
        <f t="shared" si="445"/>
        <v>0.57999999999999996</v>
      </c>
      <c r="V5745" s="13">
        <v>0.85000000000000009</v>
      </c>
      <c r="W5745" s="78">
        <f t="shared" si="447"/>
        <v>0.6823529411764705</v>
      </c>
      <c r="X5745" s="1">
        <f>VLOOKUP(E5745,'渗透率、续签率'!AG:AJ,4,0)</f>
        <v>2883.5</v>
      </c>
      <c r="Y5745" s="1">
        <f t="shared" si="448"/>
        <v>1967.5647058823527</v>
      </c>
      <c r="Z5745">
        <v>0</v>
      </c>
      <c r="AA5745" s="89">
        <f t="shared" si="449"/>
        <v>83621.5</v>
      </c>
      <c r="AH5745" s="37"/>
      <c r="AI5745" s="37"/>
      <c r="AK5745" s="37"/>
    </row>
    <row r="5746" spans="1:37" hidden="1">
      <c r="A5746" t="s">
        <v>64</v>
      </c>
      <c r="B5746" t="s">
        <v>2</v>
      </c>
      <c r="C5746" t="s">
        <v>15</v>
      </c>
      <c r="D5746" t="s">
        <v>116</v>
      </c>
      <c r="E5746" t="s">
        <v>533</v>
      </c>
      <c r="F5746" t="str">
        <f t="shared" si="446"/>
        <v>武威市音乐培训</v>
      </c>
      <c r="G5746" t="s">
        <v>132</v>
      </c>
      <c r="H5746" t="s">
        <v>307</v>
      </c>
      <c r="I5746" t="s">
        <v>70</v>
      </c>
      <c r="J5746">
        <v>19</v>
      </c>
      <c r="K5746">
        <v>0</v>
      </c>
      <c r="L5746" s="13">
        <f>VLOOKUP(C5746,'渗透率、续签率'!B:C,2,0)</f>
        <v>0.13900000000000001</v>
      </c>
      <c r="M5746" s="6">
        <v>0</v>
      </c>
      <c r="N5746">
        <v>2</v>
      </c>
      <c r="O5746">
        <v>0</v>
      </c>
      <c r="P5746" s="6">
        <v>0</v>
      </c>
      <c r="Q5746" s="13">
        <v>0</v>
      </c>
      <c r="R5746" s="13">
        <v>0</v>
      </c>
      <c r="S5746" s="31">
        <v>14</v>
      </c>
      <c r="T5746" s="6">
        <f>VLOOKUP(E5746,'参数设置&amp;汇总'!S:U,3,0)</f>
        <v>0.02</v>
      </c>
      <c r="U5746" s="78">
        <f t="shared" si="445"/>
        <v>0.04</v>
      </c>
      <c r="V5746" s="13">
        <v>0.85000000000000009</v>
      </c>
      <c r="W5746" s="78">
        <f t="shared" si="447"/>
        <v>4.7058823529411764E-2</v>
      </c>
      <c r="X5746" s="1">
        <f>VLOOKUP(E5746,'渗透率、续签率'!AG:AJ,4,0)</f>
        <v>2883.5</v>
      </c>
      <c r="Y5746" s="1">
        <f t="shared" si="448"/>
        <v>135.69411764705882</v>
      </c>
      <c r="Z5746">
        <v>0</v>
      </c>
      <c r="AA5746" s="89">
        <f t="shared" si="449"/>
        <v>5767</v>
      </c>
      <c r="AH5746" s="37"/>
      <c r="AI5746" s="37"/>
      <c r="AK5746" s="37"/>
    </row>
    <row r="5747" spans="1:37" hidden="1">
      <c r="A5747" t="s">
        <v>64</v>
      </c>
      <c r="B5747" t="s">
        <v>2</v>
      </c>
      <c r="C5747" t="s">
        <v>15</v>
      </c>
      <c r="D5747" t="s">
        <v>116</v>
      </c>
      <c r="E5747" t="s">
        <v>533</v>
      </c>
      <c r="F5747" t="str">
        <f t="shared" si="446"/>
        <v>毕节市音乐培训</v>
      </c>
      <c r="G5747" t="s">
        <v>167</v>
      </c>
      <c r="H5747" t="s">
        <v>308</v>
      </c>
      <c r="I5747" t="s">
        <v>70</v>
      </c>
      <c r="J5747">
        <v>48</v>
      </c>
      <c r="K5747">
        <v>0</v>
      </c>
      <c r="L5747" s="13">
        <f>VLOOKUP(C5747,'渗透率、续签率'!B:C,2,0)</f>
        <v>0.13900000000000001</v>
      </c>
      <c r="M5747" s="6">
        <v>0</v>
      </c>
      <c r="N5747">
        <v>11</v>
      </c>
      <c r="O5747">
        <v>0</v>
      </c>
      <c r="P5747" s="6">
        <v>0</v>
      </c>
      <c r="Q5747" s="13">
        <v>0</v>
      </c>
      <c r="R5747" s="13">
        <v>0</v>
      </c>
      <c r="S5747" s="31">
        <v>57</v>
      </c>
      <c r="T5747" s="6">
        <f>VLOOKUP(E5747,'参数设置&amp;汇总'!S:U,3,0)</f>
        <v>0.02</v>
      </c>
      <c r="U5747" s="78">
        <f t="shared" si="445"/>
        <v>0.22</v>
      </c>
      <c r="V5747" s="13">
        <v>0.85000000000000009</v>
      </c>
      <c r="W5747" s="78">
        <f t="shared" si="447"/>
        <v>0.25882352941176467</v>
      </c>
      <c r="X5747" s="1">
        <f>VLOOKUP(E5747,'渗透率、续签率'!AG:AJ,4,0)</f>
        <v>2883.5</v>
      </c>
      <c r="Y5747" s="1">
        <f t="shared" si="448"/>
        <v>746.31764705882347</v>
      </c>
      <c r="Z5747">
        <v>0</v>
      </c>
      <c r="AA5747" s="89">
        <f t="shared" si="449"/>
        <v>31718.5</v>
      </c>
      <c r="AH5747" s="37"/>
      <c r="AI5747" s="37"/>
      <c r="AK5747" s="37"/>
    </row>
    <row r="5748" spans="1:37" hidden="1">
      <c r="A5748" t="s">
        <v>64</v>
      </c>
      <c r="B5748" t="s">
        <v>2</v>
      </c>
      <c r="C5748" t="s">
        <v>15</v>
      </c>
      <c r="D5748" t="s">
        <v>116</v>
      </c>
      <c r="E5748" t="s">
        <v>533</v>
      </c>
      <c r="F5748" t="str">
        <f t="shared" si="446"/>
        <v>永州市音乐培训</v>
      </c>
      <c r="G5748" t="s">
        <v>113</v>
      </c>
      <c r="H5748" t="s">
        <v>309</v>
      </c>
      <c r="I5748" t="s">
        <v>68</v>
      </c>
      <c r="J5748">
        <v>51</v>
      </c>
      <c r="K5748">
        <v>0</v>
      </c>
      <c r="L5748" s="13">
        <f>VLOOKUP(C5748,'渗透率、续签率'!B:C,2,0)</f>
        <v>0.13900000000000001</v>
      </c>
      <c r="M5748" s="6">
        <v>0</v>
      </c>
      <c r="N5748">
        <v>19</v>
      </c>
      <c r="O5748">
        <v>0</v>
      </c>
      <c r="P5748" s="6">
        <v>0</v>
      </c>
      <c r="Q5748" s="13">
        <v>0</v>
      </c>
      <c r="R5748" s="13">
        <v>0</v>
      </c>
      <c r="S5748" s="31">
        <v>86</v>
      </c>
      <c r="T5748" s="6">
        <f>VLOOKUP(E5748,'参数设置&amp;汇总'!S:U,3,0)</f>
        <v>0.02</v>
      </c>
      <c r="U5748" s="78">
        <f t="shared" si="445"/>
        <v>0.38</v>
      </c>
      <c r="V5748" s="13">
        <v>0.85000000000000009</v>
      </c>
      <c r="W5748" s="78">
        <f t="shared" si="447"/>
        <v>0.44705882352941173</v>
      </c>
      <c r="X5748" s="1">
        <f>VLOOKUP(E5748,'渗透率、续签率'!AG:AJ,4,0)</f>
        <v>2883.5</v>
      </c>
      <c r="Y5748" s="1">
        <f t="shared" si="448"/>
        <v>1289.0941176470587</v>
      </c>
      <c r="Z5748">
        <v>0</v>
      </c>
      <c r="AA5748" s="89">
        <f t="shared" si="449"/>
        <v>54786.5</v>
      </c>
      <c r="AH5748" s="37"/>
      <c r="AI5748" s="37"/>
      <c r="AK5748" s="37"/>
    </row>
    <row r="5749" spans="1:37" hidden="1">
      <c r="A5749" t="s">
        <v>64</v>
      </c>
      <c r="B5749" t="s">
        <v>2</v>
      </c>
      <c r="C5749" t="s">
        <v>15</v>
      </c>
      <c r="D5749" t="s">
        <v>116</v>
      </c>
      <c r="E5749" t="s">
        <v>533</v>
      </c>
      <c r="F5749" t="str">
        <f t="shared" si="446"/>
        <v>汉中市音乐培训</v>
      </c>
      <c r="G5749" t="s">
        <v>108</v>
      </c>
      <c r="H5749" t="s">
        <v>310</v>
      </c>
      <c r="I5749" t="s">
        <v>70</v>
      </c>
      <c r="J5749">
        <v>34</v>
      </c>
      <c r="K5749">
        <v>0</v>
      </c>
      <c r="L5749" s="13">
        <f>VLOOKUP(C5749,'渗透率、续签率'!B:C,2,0)</f>
        <v>0.13900000000000001</v>
      </c>
      <c r="M5749" s="6">
        <v>0</v>
      </c>
      <c r="N5749">
        <v>4</v>
      </c>
      <c r="O5749">
        <v>0</v>
      </c>
      <c r="P5749" s="6">
        <v>0</v>
      </c>
      <c r="Q5749" s="13">
        <v>0</v>
      </c>
      <c r="R5749" s="13">
        <v>0</v>
      </c>
      <c r="S5749" s="31">
        <v>30</v>
      </c>
      <c r="T5749" s="6">
        <f>VLOOKUP(E5749,'参数设置&amp;汇总'!S:U,3,0)</f>
        <v>0.02</v>
      </c>
      <c r="U5749" s="78">
        <f t="shared" si="445"/>
        <v>0.08</v>
      </c>
      <c r="V5749" s="13">
        <v>0.85000000000000009</v>
      </c>
      <c r="W5749" s="78">
        <f t="shared" si="447"/>
        <v>9.4117647058823528E-2</v>
      </c>
      <c r="X5749" s="1">
        <f>VLOOKUP(E5749,'渗透率、续签率'!AG:AJ,4,0)</f>
        <v>2883.5</v>
      </c>
      <c r="Y5749" s="1">
        <f t="shared" si="448"/>
        <v>271.38823529411764</v>
      </c>
      <c r="Z5749">
        <v>2</v>
      </c>
      <c r="AA5749" s="89">
        <f t="shared" si="449"/>
        <v>11534</v>
      </c>
      <c r="AH5749" s="37"/>
      <c r="AI5749" s="37"/>
      <c r="AK5749" s="37"/>
    </row>
    <row r="5750" spans="1:37" hidden="1">
      <c r="A5750" t="s">
        <v>64</v>
      </c>
      <c r="B5750" t="s">
        <v>2</v>
      </c>
      <c r="C5750" t="s">
        <v>15</v>
      </c>
      <c r="D5750" t="s">
        <v>116</v>
      </c>
      <c r="E5750" t="s">
        <v>533</v>
      </c>
      <c r="F5750" t="str">
        <f t="shared" si="446"/>
        <v>汕头市音乐培训</v>
      </c>
      <c r="G5750" t="s">
        <v>75</v>
      </c>
      <c r="H5750" t="s">
        <v>311</v>
      </c>
      <c r="I5750" t="s">
        <v>68</v>
      </c>
      <c r="J5750">
        <v>177</v>
      </c>
      <c r="K5750">
        <v>0</v>
      </c>
      <c r="L5750" s="13">
        <f>VLOOKUP(C5750,'渗透率、续签率'!B:C,2,0)</f>
        <v>0.13900000000000001</v>
      </c>
      <c r="M5750" s="6">
        <v>0</v>
      </c>
      <c r="N5750">
        <v>35</v>
      </c>
      <c r="O5750">
        <v>0</v>
      </c>
      <c r="P5750" s="6">
        <v>0</v>
      </c>
      <c r="Q5750" s="13">
        <v>0</v>
      </c>
      <c r="R5750" s="13">
        <v>0</v>
      </c>
      <c r="S5750" s="31">
        <v>198</v>
      </c>
      <c r="T5750" s="6">
        <f>VLOOKUP(E5750,'参数设置&amp;汇总'!S:U,3,0)</f>
        <v>0.02</v>
      </c>
      <c r="U5750" s="78">
        <f t="shared" si="445"/>
        <v>0.70000000000000007</v>
      </c>
      <c r="V5750" s="13">
        <v>0.85000000000000009</v>
      </c>
      <c r="W5750" s="78">
        <f t="shared" si="447"/>
        <v>0.82352941176470584</v>
      </c>
      <c r="X5750" s="1">
        <f>VLOOKUP(E5750,'渗透率、续签率'!AG:AJ,4,0)</f>
        <v>2883.5</v>
      </c>
      <c r="Y5750" s="1">
        <f t="shared" si="448"/>
        <v>2374.6470588235293</v>
      </c>
      <c r="Z5750">
        <v>11</v>
      </c>
      <c r="AA5750" s="89">
        <f t="shared" si="449"/>
        <v>100922.5</v>
      </c>
      <c r="AH5750" s="37"/>
      <c r="AI5750" s="37"/>
      <c r="AK5750" s="37"/>
    </row>
    <row r="5751" spans="1:37" hidden="1">
      <c r="A5751" t="s">
        <v>64</v>
      </c>
      <c r="B5751" t="s">
        <v>2</v>
      </c>
      <c r="C5751" t="s">
        <v>15</v>
      </c>
      <c r="D5751" t="s">
        <v>116</v>
      </c>
      <c r="E5751" t="s">
        <v>533</v>
      </c>
      <c r="F5751" t="str">
        <f t="shared" si="446"/>
        <v>汕尾市音乐培训</v>
      </c>
      <c r="G5751" t="s">
        <v>75</v>
      </c>
      <c r="H5751" t="s">
        <v>312</v>
      </c>
      <c r="I5751" t="s">
        <v>68</v>
      </c>
      <c r="J5751">
        <v>34</v>
      </c>
      <c r="K5751">
        <v>0</v>
      </c>
      <c r="L5751" s="13">
        <f>VLOOKUP(C5751,'渗透率、续签率'!B:C,2,0)</f>
        <v>0.13900000000000001</v>
      </c>
      <c r="M5751" s="6">
        <v>0</v>
      </c>
      <c r="N5751">
        <v>5</v>
      </c>
      <c r="O5751">
        <v>0</v>
      </c>
      <c r="P5751" s="6">
        <v>0</v>
      </c>
      <c r="Q5751" s="13">
        <v>0</v>
      </c>
      <c r="R5751" s="13">
        <v>0</v>
      </c>
      <c r="S5751" s="31">
        <v>32</v>
      </c>
      <c r="T5751" s="6">
        <f>VLOOKUP(E5751,'参数设置&amp;汇总'!S:U,3,0)</f>
        <v>0.02</v>
      </c>
      <c r="U5751" s="78">
        <f t="shared" si="445"/>
        <v>0.1</v>
      </c>
      <c r="V5751" s="13">
        <v>0.85000000000000009</v>
      </c>
      <c r="W5751" s="78">
        <f t="shared" si="447"/>
        <v>0.11764705882352941</v>
      </c>
      <c r="X5751" s="1">
        <f>VLOOKUP(E5751,'渗透率、续签率'!AG:AJ,4,0)</f>
        <v>2883.5</v>
      </c>
      <c r="Y5751" s="1">
        <f t="shared" si="448"/>
        <v>339.23529411764707</v>
      </c>
      <c r="Z5751">
        <v>1</v>
      </c>
      <c r="AA5751" s="89">
        <f t="shared" si="449"/>
        <v>14417.5</v>
      </c>
      <c r="AH5751" s="37"/>
      <c r="AI5751" s="37"/>
      <c r="AK5751" s="37"/>
    </row>
    <row r="5752" spans="1:37" hidden="1">
      <c r="A5752" t="s">
        <v>64</v>
      </c>
      <c r="B5752" t="s">
        <v>2</v>
      </c>
      <c r="C5752" t="s">
        <v>15</v>
      </c>
      <c r="D5752" t="s">
        <v>116</v>
      </c>
      <c r="E5752" t="s">
        <v>533</v>
      </c>
      <c r="F5752" t="str">
        <f t="shared" si="446"/>
        <v>江门市音乐培训</v>
      </c>
      <c r="G5752" t="s">
        <v>75</v>
      </c>
      <c r="H5752" t="s">
        <v>313</v>
      </c>
      <c r="I5752" t="s">
        <v>68</v>
      </c>
      <c r="J5752">
        <v>164</v>
      </c>
      <c r="K5752">
        <v>0</v>
      </c>
      <c r="L5752" s="13">
        <f>VLOOKUP(C5752,'渗透率、续签率'!B:C,2,0)</f>
        <v>0.13900000000000001</v>
      </c>
      <c r="M5752" s="6">
        <v>0</v>
      </c>
      <c r="N5752">
        <v>35</v>
      </c>
      <c r="O5752">
        <v>0</v>
      </c>
      <c r="P5752" s="6">
        <v>0</v>
      </c>
      <c r="Q5752" s="13">
        <v>0</v>
      </c>
      <c r="R5752" s="13">
        <v>0</v>
      </c>
      <c r="S5752" s="31">
        <v>202</v>
      </c>
      <c r="T5752" s="6">
        <f>VLOOKUP(E5752,'参数设置&amp;汇总'!S:U,3,0)</f>
        <v>0.02</v>
      </c>
      <c r="U5752" s="78">
        <f t="shared" si="445"/>
        <v>0.70000000000000007</v>
      </c>
      <c r="V5752" s="13">
        <v>0.85000000000000009</v>
      </c>
      <c r="W5752" s="78">
        <f t="shared" si="447"/>
        <v>0.82352941176470584</v>
      </c>
      <c r="X5752" s="1">
        <f>VLOOKUP(E5752,'渗透率、续签率'!AG:AJ,4,0)</f>
        <v>2883.5</v>
      </c>
      <c r="Y5752" s="1">
        <f t="shared" si="448"/>
        <v>2374.6470588235293</v>
      </c>
      <c r="Z5752">
        <v>7</v>
      </c>
      <c r="AA5752" s="89">
        <f t="shared" si="449"/>
        <v>100922.5</v>
      </c>
      <c r="AH5752" s="37"/>
      <c r="AI5752" s="37"/>
      <c r="AK5752" s="37"/>
    </row>
    <row r="5753" spans="1:37" hidden="1">
      <c r="A5753" t="s">
        <v>64</v>
      </c>
      <c r="B5753" t="s">
        <v>2</v>
      </c>
      <c r="C5753" t="s">
        <v>15</v>
      </c>
      <c r="D5753" t="s">
        <v>116</v>
      </c>
      <c r="E5753" t="s">
        <v>533</v>
      </c>
      <c r="F5753" t="str">
        <f t="shared" si="446"/>
        <v>池州市音乐培训</v>
      </c>
      <c r="G5753" t="s">
        <v>94</v>
      </c>
      <c r="H5753" t="s">
        <v>314</v>
      </c>
      <c r="I5753" t="s">
        <v>68</v>
      </c>
      <c r="J5753">
        <v>24</v>
      </c>
      <c r="K5753">
        <v>0</v>
      </c>
      <c r="L5753" s="13">
        <f>VLOOKUP(C5753,'渗透率、续签率'!B:C,2,0)</f>
        <v>0.13900000000000001</v>
      </c>
      <c r="M5753" s="6">
        <v>0</v>
      </c>
      <c r="N5753">
        <v>6</v>
      </c>
      <c r="O5753">
        <v>0</v>
      </c>
      <c r="P5753" s="6">
        <v>0</v>
      </c>
      <c r="Q5753" s="13">
        <v>0</v>
      </c>
      <c r="R5753" s="13">
        <v>0</v>
      </c>
      <c r="S5753" s="31">
        <v>31</v>
      </c>
      <c r="T5753" s="6">
        <f>VLOOKUP(E5753,'参数设置&amp;汇总'!S:U,3,0)</f>
        <v>0.02</v>
      </c>
      <c r="U5753" s="78">
        <f t="shared" si="445"/>
        <v>0.12</v>
      </c>
      <c r="V5753" s="13">
        <v>0.85000000000000009</v>
      </c>
      <c r="W5753" s="78">
        <f t="shared" si="447"/>
        <v>0.14117647058823526</v>
      </c>
      <c r="X5753" s="1">
        <f>VLOOKUP(E5753,'渗透率、续签率'!AG:AJ,4,0)</f>
        <v>2883.5</v>
      </c>
      <c r="Y5753" s="1">
        <f t="shared" si="448"/>
        <v>407.0823529411764</v>
      </c>
      <c r="Z5753">
        <v>0</v>
      </c>
      <c r="AA5753" s="89">
        <f t="shared" si="449"/>
        <v>17301</v>
      </c>
      <c r="AH5753" s="37"/>
      <c r="AI5753" s="37"/>
      <c r="AJ5753" s="1"/>
      <c r="AK5753" s="37"/>
    </row>
    <row r="5754" spans="1:37" hidden="1">
      <c r="A5754" t="s">
        <v>64</v>
      </c>
      <c r="B5754" t="s">
        <v>2</v>
      </c>
      <c r="C5754" t="s">
        <v>15</v>
      </c>
      <c r="D5754" t="s">
        <v>116</v>
      </c>
      <c r="E5754" t="s">
        <v>533</v>
      </c>
      <c r="F5754" t="str">
        <f t="shared" si="446"/>
        <v>沧州市音乐培训</v>
      </c>
      <c r="G5754" t="s">
        <v>159</v>
      </c>
      <c r="H5754" t="s">
        <v>315</v>
      </c>
      <c r="I5754" t="s">
        <v>70</v>
      </c>
      <c r="J5754">
        <v>92</v>
      </c>
      <c r="K5754">
        <v>1</v>
      </c>
      <c r="L5754" s="13">
        <f>VLOOKUP(C5754,'渗透率、续签率'!B:C,2,0)</f>
        <v>0.13900000000000001</v>
      </c>
      <c r="M5754" s="6">
        <v>0.01</v>
      </c>
      <c r="N5754">
        <v>21</v>
      </c>
      <c r="O5754">
        <v>1</v>
      </c>
      <c r="P5754" s="6">
        <v>0.05</v>
      </c>
      <c r="Q5754" s="13">
        <v>0.14000000000000001</v>
      </c>
      <c r="R5754" s="13">
        <v>0</v>
      </c>
      <c r="S5754" s="31">
        <v>133</v>
      </c>
      <c r="T5754" s="6">
        <f>VLOOKUP(E5754,'参数设置&amp;汇总'!S:U,3,0)</f>
        <v>0.02</v>
      </c>
      <c r="U5754" s="78">
        <f t="shared" si="445"/>
        <v>1</v>
      </c>
      <c r="V5754" s="13">
        <v>0.85000000000000009</v>
      </c>
      <c r="W5754" s="78">
        <f t="shared" si="447"/>
        <v>1.012941176470588</v>
      </c>
      <c r="X5754" s="1">
        <f>VLOOKUP(E5754,'渗透率、续签率'!AG:AJ,4,0)</f>
        <v>2883.5</v>
      </c>
      <c r="Y5754" s="1">
        <f t="shared" si="448"/>
        <v>2920.8158823529407</v>
      </c>
      <c r="Z5754">
        <v>1</v>
      </c>
      <c r="AA5754" s="89">
        <f t="shared" si="449"/>
        <v>60553.5</v>
      </c>
      <c r="AH5754" s="37"/>
      <c r="AI5754" s="37"/>
      <c r="AK5754" s="37"/>
    </row>
    <row r="5755" spans="1:37" hidden="1">
      <c r="A5755" t="s">
        <v>64</v>
      </c>
      <c r="B5755" t="s">
        <v>2</v>
      </c>
      <c r="C5755" t="s">
        <v>15</v>
      </c>
      <c r="D5755" t="s">
        <v>116</v>
      </c>
      <c r="E5755" t="s">
        <v>533</v>
      </c>
      <c r="F5755" t="str">
        <f t="shared" si="446"/>
        <v>河池市音乐培训</v>
      </c>
      <c r="G5755" t="s">
        <v>88</v>
      </c>
      <c r="H5755" t="s">
        <v>316</v>
      </c>
      <c r="I5755" t="s">
        <v>68</v>
      </c>
      <c r="J5755">
        <v>37</v>
      </c>
      <c r="K5755">
        <v>0</v>
      </c>
      <c r="L5755" s="13">
        <f>VLOOKUP(C5755,'渗透率、续签率'!B:C,2,0)</f>
        <v>0.13900000000000001</v>
      </c>
      <c r="M5755" s="6">
        <v>0</v>
      </c>
      <c r="N5755">
        <v>1</v>
      </c>
      <c r="O5755">
        <v>0</v>
      </c>
      <c r="P5755" s="6">
        <v>0</v>
      </c>
      <c r="Q5755" s="13">
        <v>0</v>
      </c>
      <c r="R5755" s="13">
        <v>0</v>
      </c>
      <c r="S5755" s="31">
        <v>21</v>
      </c>
      <c r="T5755" s="6">
        <f>VLOOKUP(E5755,'参数设置&amp;汇总'!S:U,3,0)</f>
        <v>0.02</v>
      </c>
      <c r="U5755" s="78">
        <f t="shared" si="445"/>
        <v>0.02</v>
      </c>
      <c r="V5755" s="13">
        <v>0.85000000000000009</v>
      </c>
      <c r="W5755" s="78">
        <f t="shared" si="447"/>
        <v>2.3529411764705882E-2</v>
      </c>
      <c r="X5755" s="1">
        <f>VLOOKUP(E5755,'渗透率、续签率'!AG:AJ,4,0)</f>
        <v>2883.5</v>
      </c>
      <c r="Y5755" s="1">
        <f t="shared" si="448"/>
        <v>67.847058823529409</v>
      </c>
      <c r="Z5755">
        <v>0</v>
      </c>
      <c r="AA5755" s="89">
        <f t="shared" si="449"/>
        <v>2883.5</v>
      </c>
      <c r="AH5755" s="37"/>
      <c r="AI5755" s="37"/>
      <c r="AK5755" s="37"/>
    </row>
    <row r="5756" spans="1:37" hidden="1">
      <c r="A5756" t="s">
        <v>64</v>
      </c>
      <c r="B5756" t="s">
        <v>2</v>
      </c>
      <c r="C5756" t="s">
        <v>15</v>
      </c>
      <c r="D5756" t="s">
        <v>116</v>
      </c>
      <c r="E5756" t="s">
        <v>533</v>
      </c>
      <c r="F5756" t="str">
        <f t="shared" si="446"/>
        <v>河源市音乐培训</v>
      </c>
      <c r="G5756" t="s">
        <v>75</v>
      </c>
      <c r="H5756" t="s">
        <v>317</v>
      </c>
      <c r="I5756" t="s">
        <v>68</v>
      </c>
      <c r="J5756">
        <v>51</v>
      </c>
      <c r="K5756">
        <v>0</v>
      </c>
      <c r="L5756" s="13">
        <f>VLOOKUP(C5756,'渗透率、续签率'!B:C,2,0)</f>
        <v>0.13900000000000001</v>
      </c>
      <c r="M5756" s="6">
        <v>0</v>
      </c>
      <c r="N5756">
        <v>18</v>
      </c>
      <c r="O5756">
        <v>0</v>
      </c>
      <c r="P5756" s="6">
        <v>0</v>
      </c>
      <c r="Q5756" s="13">
        <v>0</v>
      </c>
      <c r="R5756" s="13">
        <v>0</v>
      </c>
      <c r="S5756" s="31">
        <v>81</v>
      </c>
      <c r="T5756" s="6">
        <f>VLOOKUP(E5756,'参数设置&amp;汇总'!S:U,3,0)</f>
        <v>0.02</v>
      </c>
      <c r="U5756" s="78">
        <f t="shared" si="445"/>
        <v>0.36</v>
      </c>
      <c r="V5756" s="13">
        <v>0.85000000000000009</v>
      </c>
      <c r="W5756" s="78">
        <f t="shared" si="447"/>
        <v>0.42352941176470582</v>
      </c>
      <c r="X5756" s="1">
        <f>VLOOKUP(E5756,'渗透率、续签率'!AG:AJ,4,0)</f>
        <v>2883.5</v>
      </c>
      <c r="Y5756" s="1">
        <f t="shared" si="448"/>
        <v>1221.2470588235292</v>
      </c>
      <c r="Z5756">
        <v>0</v>
      </c>
      <c r="AA5756" s="89">
        <f t="shared" si="449"/>
        <v>51903</v>
      </c>
      <c r="AH5756" s="37"/>
      <c r="AI5756" s="37"/>
      <c r="AJ5756" s="1"/>
      <c r="AK5756" s="37"/>
    </row>
    <row r="5757" spans="1:37" hidden="1">
      <c r="A5757" t="s">
        <v>64</v>
      </c>
      <c r="B5757" t="s">
        <v>2</v>
      </c>
      <c r="C5757" t="s">
        <v>15</v>
      </c>
      <c r="D5757" t="s">
        <v>116</v>
      </c>
      <c r="E5757" t="s">
        <v>533</v>
      </c>
      <c r="F5757" t="str">
        <f t="shared" si="446"/>
        <v>泉州市音乐培训</v>
      </c>
      <c r="G5757" t="s">
        <v>92</v>
      </c>
      <c r="H5757" t="s">
        <v>318</v>
      </c>
      <c r="I5757" t="s">
        <v>68</v>
      </c>
      <c r="J5757">
        <v>297</v>
      </c>
      <c r="K5757">
        <v>1</v>
      </c>
      <c r="L5757" s="13">
        <f>VLOOKUP(C5757,'渗透率、续签率'!B:C,2,0)</f>
        <v>0.13900000000000001</v>
      </c>
      <c r="M5757" s="6">
        <v>0</v>
      </c>
      <c r="N5757">
        <v>50</v>
      </c>
      <c r="O5757">
        <v>1</v>
      </c>
      <c r="P5757" s="6">
        <v>0.02</v>
      </c>
      <c r="Q5757" s="13">
        <v>5.1999999999999998E-2</v>
      </c>
      <c r="R5757" s="13">
        <v>0</v>
      </c>
      <c r="S5757" s="31">
        <v>368</v>
      </c>
      <c r="T5757" s="6">
        <f>VLOOKUP(E5757,'参数设置&amp;汇总'!S:U,3,0)</f>
        <v>0.02</v>
      </c>
      <c r="U5757" s="78">
        <f t="shared" si="445"/>
        <v>1</v>
      </c>
      <c r="V5757" s="13">
        <v>0.85000000000000009</v>
      </c>
      <c r="W5757" s="78">
        <f t="shared" si="447"/>
        <v>1.012941176470588</v>
      </c>
      <c r="X5757" s="1">
        <f>VLOOKUP(E5757,'渗透率、续签率'!AG:AJ,4,0)</f>
        <v>2883.5</v>
      </c>
      <c r="Y5757" s="1">
        <f t="shared" si="448"/>
        <v>2920.8158823529407</v>
      </c>
      <c r="Z5757">
        <v>17</v>
      </c>
      <c r="AA5757" s="89">
        <f t="shared" si="449"/>
        <v>144175</v>
      </c>
      <c r="AH5757" s="37"/>
      <c r="AI5757" s="37"/>
      <c r="AK5757" s="37"/>
    </row>
    <row r="5758" spans="1:37" hidden="1">
      <c r="A5758" t="s">
        <v>64</v>
      </c>
      <c r="B5758" t="s">
        <v>2</v>
      </c>
      <c r="C5758" t="s">
        <v>15</v>
      </c>
      <c r="D5758" t="s">
        <v>116</v>
      </c>
      <c r="E5758" t="s">
        <v>533</v>
      </c>
      <c r="F5758" t="str">
        <f t="shared" si="446"/>
        <v>泰安市音乐培训</v>
      </c>
      <c r="G5758" t="s">
        <v>103</v>
      </c>
      <c r="H5758" t="s">
        <v>319</v>
      </c>
      <c r="I5758" t="s">
        <v>70</v>
      </c>
      <c r="J5758">
        <v>166</v>
      </c>
      <c r="K5758">
        <v>0</v>
      </c>
      <c r="L5758" s="13">
        <f>VLOOKUP(C5758,'渗透率、续签率'!B:C,2,0)</f>
        <v>0.13900000000000001</v>
      </c>
      <c r="M5758" s="6">
        <v>0</v>
      </c>
      <c r="N5758">
        <v>31</v>
      </c>
      <c r="O5758">
        <v>0</v>
      </c>
      <c r="P5758" s="6">
        <v>0</v>
      </c>
      <c r="Q5758" s="13">
        <v>0</v>
      </c>
      <c r="R5758" s="13">
        <v>0</v>
      </c>
      <c r="S5758" s="31">
        <v>233</v>
      </c>
      <c r="T5758" s="6">
        <f>VLOOKUP(E5758,'参数设置&amp;汇总'!S:U,3,0)</f>
        <v>0.02</v>
      </c>
      <c r="U5758" s="78">
        <f t="shared" si="445"/>
        <v>0.62</v>
      </c>
      <c r="V5758" s="13">
        <v>0.85000000000000009</v>
      </c>
      <c r="W5758" s="78">
        <f t="shared" si="447"/>
        <v>0.72941176470588232</v>
      </c>
      <c r="X5758" s="1">
        <f>VLOOKUP(E5758,'渗透率、续签率'!AG:AJ,4,0)</f>
        <v>2883.5</v>
      </c>
      <c r="Y5758" s="1">
        <f t="shared" si="448"/>
        <v>2103.2588235294115</v>
      </c>
      <c r="Z5758">
        <v>0</v>
      </c>
      <c r="AA5758" s="89">
        <f t="shared" si="449"/>
        <v>89388.5</v>
      </c>
      <c r="AH5758" s="37"/>
      <c r="AI5758" s="37"/>
      <c r="AK5758" s="37"/>
    </row>
    <row r="5759" spans="1:37" hidden="1">
      <c r="A5759" t="s">
        <v>64</v>
      </c>
      <c r="B5759" t="s">
        <v>2</v>
      </c>
      <c r="C5759" t="s">
        <v>15</v>
      </c>
      <c r="D5759" t="s">
        <v>116</v>
      </c>
      <c r="E5759" t="s">
        <v>533</v>
      </c>
      <c r="F5759" t="str">
        <f t="shared" si="446"/>
        <v>泰州市音乐培训</v>
      </c>
      <c r="G5759" t="s">
        <v>73</v>
      </c>
      <c r="H5759" t="s">
        <v>320</v>
      </c>
      <c r="I5759" t="s">
        <v>70</v>
      </c>
      <c r="J5759">
        <v>109</v>
      </c>
      <c r="K5759">
        <v>0</v>
      </c>
      <c r="L5759" s="13">
        <f>VLOOKUP(C5759,'渗透率、续签率'!B:C,2,0)</f>
        <v>0.13900000000000001</v>
      </c>
      <c r="M5759" s="6">
        <v>0</v>
      </c>
      <c r="N5759">
        <v>4</v>
      </c>
      <c r="O5759">
        <v>0</v>
      </c>
      <c r="P5759" s="6">
        <v>0</v>
      </c>
      <c r="Q5759" s="13">
        <v>0.17799999999999999</v>
      </c>
      <c r="R5759" s="13">
        <v>0</v>
      </c>
      <c r="S5759" s="31">
        <v>103</v>
      </c>
      <c r="T5759" s="6">
        <f>VLOOKUP(E5759,'参数设置&amp;汇总'!S:U,3,0)</f>
        <v>0.02</v>
      </c>
      <c r="U5759" s="78">
        <f t="shared" si="445"/>
        <v>0.08</v>
      </c>
      <c r="V5759" s="13">
        <v>0.85000000000000009</v>
      </c>
      <c r="W5759" s="78">
        <f t="shared" si="447"/>
        <v>9.4117647058823528E-2</v>
      </c>
      <c r="X5759" s="1">
        <f>VLOOKUP(E5759,'渗透率、续签率'!AG:AJ,4,0)</f>
        <v>2883.5</v>
      </c>
      <c r="Y5759" s="1">
        <f t="shared" si="448"/>
        <v>271.38823529411764</v>
      </c>
      <c r="Z5759">
        <v>0</v>
      </c>
      <c r="AA5759" s="89">
        <f t="shared" si="449"/>
        <v>11534</v>
      </c>
      <c r="AH5759" s="37"/>
      <c r="AI5759" s="37"/>
      <c r="AK5759" s="37"/>
    </row>
    <row r="5760" spans="1:37" hidden="1">
      <c r="A5760" t="s">
        <v>64</v>
      </c>
      <c r="B5760" t="s">
        <v>2</v>
      </c>
      <c r="C5760" t="s">
        <v>15</v>
      </c>
      <c r="D5760" t="s">
        <v>116</v>
      </c>
      <c r="E5760" t="s">
        <v>533</v>
      </c>
      <c r="F5760" t="str">
        <f t="shared" si="446"/>
        <v>泸州市音乐培训</v>
      </c>
      <c r="G5760" t="s">
        <v>77</v>
      </c>
      <c r="H5760" t="s">
        <v>321</v>
      </c>
      <c r="I5760" t="s">
        <v>70</v>
      </c>
      <c r="J5760">
        <v>37</v>
      </c>
      <c r="K5760">
        <v>0</v>
      </c>
      <c r="L5760" s="13">
        <f>VLOOKUP(C5760,'渗透率、续签率'!B:C,2,0)</f>
        <v>0.13900000000000001</v>
      </c>
      <c r="M5760" s="6">
        <v>0</v>
      </c>
      <c r="N5760">
        <v>9</v>
      </c>
      <c r="O5760">
        <v>0</v>
      </c>
      <c r="P5760" s="6">
        <v>0</v>
      </c>
      <c r="Q5760" s="13">
        <v>0</v>
      </c>
      <c r="R5760" s="13">
        <v>0</v>
      </c>
      <c r="S5760" s="31">
        <v>47</v>
      </c>
      <c r="T5760" s="6">
        <f>VLOOKUP(E5760,'参数设置&amp;汇总'!S:U,3,0)</f>
        <v>0.02</v>
      </c>
      <c r="U5760" s="78">
        <f t="shared" si="445"/>
        <v>0.18</v>
      </c>
      <c r="V5760" s="13">
        <v>0.85000000000000009</v>
      </c>
      <c r="W5760" s="78">
        <f t="shared" si="447"/>
        <v>0.21176470588235291</v>
      </c>
      <c r="X5760" s="1">
        <f>VLOOKUP(E5760,'渗透率、续签率'!AG:AJ,4,0)</f>
        <v>2883.5</v>
      </c>
      <c r="Y5760" s="1">
        <f t="shared" si="448"/>
        <v>610.62352941176459</v>
      </c>
      <c r="Z5760">
        <v>1</v>
      </c>
      <c r="AA5760" s="89">
        <f t="shared" si="449"/>
        <v>25951.5</v>
      </c>
      <c r="AH5760" s="37"/>
      <c r="AI5760" s="37"/>
      <c r="AK5760" s="37"/>
    </row>
    <row r="5761" spans="1:37" hidden="1">
      <c r="A5761" t="s">
        <v>64</v>
      </c>
      <c r="B5761" t="s">
        <v>2</v>
      </c>
      <c r="C5761" t="s">
        <v>15</v>
      </c>
      <c r="D5761" t="s">
        <v>116</v>
      </c>
      <c r="E5761" t="s">
        <v>533</v>
      </c>
      <c r="F5761" t="str">
        <f t="shared" si="446"/>
        <v>洛阳市音乐培训</v>
      </c>
      <c r="G5761" t="s">
        <v>110</v>
      </c>
      <c r="H5761" t="s">
        <v>322</v>
      </c>
      <c r="I5761" t="s">
        <v>70</v>
      </c>
      <c r="J5761">
        <v>261</v>
      </c>
      <c r="K5761">
        <v>0</v>
      </c>
      <c r="L5761" s="13">
        <f>VLOOKUP(C5761,'渗透率、续签率'!B:C,2,0)</f>
        <v>0.13900000000000001</v>
      </c>
      <c r="M5761" s="6">
        <v>0</v>
      </c>
      <c r="N5761">
        <v>63</v>
      </c>
      <c r="O5761">
        <v>0</v>
      </c>
      <c r="P5761" s="6">
        <v>0</v>
      </c>
      <c r="Q5761" s="13">
        <v>0.03</v>
      </c>
      <c r="R5761" s="13">
        <v>0</v>
      </c>
      <c r="S5761" s="31">
        <v>389</v>
      </c>
      <c r="T5761" s="6">
        <f>VLOOKUP(E5761,'参数设置&amp;汇总'!S:U,3,0)</f>
        <v>0.02</v>
      </c>
      <c r="U5761" s="78">
        <f t="shared" si="445"/>
        <v>1.26</v>
      </c>
      <c r="V5761" s="13">
        <v>0.85000000000000009</v>
      </c>
      <c r="W5761" s="78">
        <f t="shared" si="447"/>
        <v>1.4823529411764704</v>
      </c>
      <c r="X5761" s="1">
        <f>VLOOKUP(E5761,'渗透率、续签率'!AG:AJ,4,0)</f>
        <v>2883.5</v>
      </c>
      <c r="Y5761" s="1">
        <f t="shared" si="448"/>
        <v>4274.3647058823526</v>
      </c>
      <c r="Z5761">
        <v>10</v>
      </c>
      <c r="AA5761" s="89">
        <f t="shared" si="449"/>
        <v>181660.5</v>
      </c>
      <c r="AH5761" s="37"/>
      <c r="AI5761" s="37"/>
      <c r="AK5761" s="37"/>
    </row>
    <row r="5762" spans="1:37" hidden="1">
      <c r="A5762" t="s">
        <v>64</v>
      </c>
      <c r="B5762" t="s">
        <v>2</v>
      </c>
      <c r="C5762" t="s">
        <v>15</v>
      </c>
      <c r="D5762" t="s">
        <v>116</v>
      </c>
      <c r="E5762" t="s">
        <v>533</v>
      </c>
      <c r="F5762" t="str">
        <f t="shared" si="446"/>
        <v>济宁市音乐培训</v>
      </c>
      <c r="G5762" t="s">
        <v>103</v>
      </c>
      <c r="H5762" t="s">
        <v>323</v>
      </c>
      <c r="I5762" t="s">
        <v>70</v>
      </c>
      <c r="J5762">
        <v>302</v>
      </c>
      <c r="K5762">
        <v>0</v>
      </c>
      <c r="L5762" s="13">
        <f>VLOOKUP(C5762,'渗透率、续签率'!B:C,2,0)</f>
        <v>0.13900000000000001</v>
      </c>
      <c r="M5762" s="6">
        <v>0</v>
      </c>
      <c r="N5762">
        <v>68</v>
      </c>
      <c r="O5762">
        <v>0</v>
      </c>
      <c r="P5762" s="6">
        <v>0</v>
      </c>
      <c r="Q5762" s="13">
        <v>0</v>
      </c>
      <c r="R5762" s="13">
        <v>0</v>
      </c>
      <c r="S5762" s="31">
        <v>463</v>
      </c>
      <c r="T5762" s="6">
        <f>VLOOKUP(E5762,'参数设置&amp;汇总'!S:U,3,0)</f>
        <v>0.02</v>
      </c>
      <c r="U5762" s="78">
        <f t="shared" si="445"/>
        <v>1.36</v>
      </c>
      <c r="V5762" s="13">
        <v>0.85000000000000009</v>
      </c>
      <c r="W5762" s="78">
        <f t="shared" si="447"/>
        <v>1.5999999999999999</v>
      </c>
      <c r="X5762" s="1">
        <f>VLOOKUP(E5762,'渗透率、续签率'!AG:AJ,4,0)</f>
        <v>2883.5</v>
      </c>
      <c r="Y5762" s="1">
        <f t="shared" si="448"/>
        <v>4613.5999999999995</v>
      </c>
      <c r="Z5762">
        <v>5</v>
      </c>
      <c r="AA5762" s="89">
        <f t="shared" si="449"/>
        <v>196078</v>
      </c>
      <c r="AH5762" s="37"/>
      <c r="AI5762" s="37"/>
      <c r="AK5762" s="37"/>
    </row>
    <row r="5763" spans="1:37" hidden="1">
      <c r="A5763" t="s">
        <v>64</v>
      </c>
      <c r="B5763" t="s">
        <v>2</v>
      </c>
      <c r="C5763" t="s">
        <v>15</v>
      </c>
      <c r="D5763" t="s">
        <v>116</v>
      </c>
      <c r="E5763" t="s">
        <v>533</v>
      </c>
      <c r="F5763" t="str">
        <f t="shared" si="446"/>
        <v>济源市音乐培训</v>
      </c>
      <c r="G5763" t="s">
        <v>110</v>
      </c>
      <c r="H5763" t="s">
        <v>324</v>
      </c>
      <c r="I5763" t="s">
        <v>70</v>
      </c>
      <c r="J5763">
        <v>30</v>
      </c>
      <c r="K5763">
        <v>0</v>
      </c>
      <c r="L5763" s="13">
        <f>VLOOKUP(C5763,'渗透率、续签率'!B:C,2,0)</f>
        <v>0.13900000000000001</v>
      </c>
      <c r="M5763" s="6">
        <v>0</v>
      </c>
      <c r="N5763">
        <v>0</v>
      </c>
      <c r="O5763">
        <v>0</v>
      </c>
      <c r="P5763" s="6">
        <v>0</v>
      </c>
      <c r="Q5763" s="13">
        <v>0</v>
      </c>
      <c r="R5763" s="13">
        <v>0</v>
      </c>
      <c r="S5763" s="31">
        <v>13</v>
      </c>
      <c r="T5763" s="6">
        <f>VLOOKUP(E5763,'参数设置&amp;汇总'!S:U,3,0)</f>
        <v>0.02</v>
      </c>
      <c r="U5763" s="78">
        <f t="shared" ref="U5763:U5826" si="450">IF(T5763*N5763&gt;=O5763,T5763*N5763,O5763)</f>
        <v>0</v>
      </c>
      <c r="V5763" s="13">
        <v>0.85000000000000009</v>
      </c>
      <c r="W5763" s="78">
        <f t="shared" si="447"/>
        <v>0</v>
      </c>
      <c r="X5763" s="1">
        <f>VLOOKUP(E5763,'渗透率、续签率'!AG:AJ,4,0)</f>
        <v>2883.5</v>
      </c>
      <c r="Y5763" s="1">
        <f t="shared" si="448"/>
        <v>0</v>
      </c>
      <c r="Z5763">
        <v>1</v>
      </c>
      <c r="AA5763" s="89">
        <f t="shared" si="449"/>
        <v>0</v>
      </c>
      <c r="AH5763" s="37"/>
      <c r="AI5763" s="37"/>
      <c r="AK5763" s="37"/>
    </row>
    <row r="5764" spans="1:37" hidden="1">
      <c r="A5764" t="s">
        <v>64</v>
      </c>
      <c r="B5764" t="s">
        <v>2</v>
      </c>
      <c r="C5764" t="s">
        <v>15</v>
      </c>
      <c r="D5764" t="s">
        <v>116</v>
      </c>
      <c r="E5764" t="s">
        <v>533</v>
      </c>
      <c r="F5764" t="str">
        <f t="shared" ref="F5764:F5827" si="451">H5764&amp;C5764</f>
        <v>海东市音乐培训</v>
      </c>
      <c r="G5764" t="s">
        <v>297</v>
      </c>
      <c r="H5764" t="s">
        <v>325</v>
      </c>
      <c r="I5764" t="s">
        <v>70</v>
      </c>
      <c r="J5764">
        <v>8</v>
      </c>
      <c r="K5764">
        <v>0</v>
      </c>
      <c r="L5764" s="13">
        <f>VLOOKUP(C5764,'渗透率、续签率'!B:C,2,0)</f>
        <v>0.13900000000000001</v>
      </c>
      <c r="M5764" s="6">
        <v>0</v>
      </c>
      <c r="N5764">
        <v>5</v>
      </c>
      <c r="O5764">
        <v>0</v>
      </c>
      <c r="P5764" s="6">
        <v>0</v>
      </c>
      <c r="Q5764" s="13">
        <v>0</v>
      </c>
      <c r="R5764" s="13">
        <v>0</v>
      </c>
      <c r="S5764" s="31">
        <v>23</v>
      </c>
      <c r="T5764" s="6">
        <f>VLOOKUP(E5764,'参数设置&amp;汇总'!S:U,3,0)</f>
        <v>0.02</v>
      </c>
      <c r="U5764" s="78">
        <f t="shared" si="450"/>
        <v>0.1</v>
      </c>
      <c r="V5764" s="13">
        <v>0.85000000000000009</v>
      </c>
      <c r="W5764" s="78">
        <f t="shared" ref="W5764:W5827" si="452">(O5764*(1-L5764)+IF((U5764-O5764)&lt;0,0,(U5764-O5764)))/V5764</f>
        <v>0.11764705882352941</v>
      </c>
      <c r="X5764" s="1">
        <f>VLOOKUP(E5764,'渗透率、续签率'!AG:AJ,4,0)</f>
        <v>2883.5</v>
      </c>
      <c r="Y5764" s="1">
        <f t="shared" ref="Y5764:Y5827" si="453">X5764*W5764</f>
        <v>339.23529411764707</v>
      </c>
      <c r="Z5764">
        <v>0</v>
      </c>
      <c r="AA5764" s="89">
        <f t="shared" ref="AA5764:AA5827" si="454">N5764*X5764</f>
        <v>14417.5</v>
      </c>
      <c r="AH5764" s="37"/>
      <c r="AI5764" s="37"/>
      <c r="AK5764" s="37"/>
    </row>
    <row r="5765" spans="1:37" hidden="1">
      <c r="A5765" t="s">
        <v>64</v>
      </c>
      <c r="B5765" t="s">
        <v>2</v>
      </c>
      <c r="C5765" t="s">
        <v>15</v>
      </c>
      <c r="D5765" t="s">
        <v>116</v>
      </c>
      <c r="E5765" t="s">
        <v>533</v>
      </c>
      <c r="F5765" t="str">
        <f t="shared" si="451"/>
        <v>海北藏族自治州音乐培训</v>
      </c>
      <c r="G5765" t="s">
        <v>297</v>
      </c>
      <c r="H5765" t="s">
        <v>326</v>
      </c>
      <c r="I5765" t="s">
        <v>70</v>
      </c>
      <c r="J5765">
        <v>1</v>
      </c>
      <c r="K5765">
        <v>0</v>
      </c>
      <c r="L5765" s="13">
        <f>VLOOKUP(C5765,'渗透率、续签率'!B:C,2,0)</f>
        <v>0.13900000000000001</v>
      </c>
      <c r="M5765" s="6">
        <v>0</v>
      </c>
      <c r="N5765">
        <v>0</v>
      </c>
      <c r="O5765">
        <v>0</v>
      </c>
      <c r="P5765" s="6">
        <v>0</v>
      </c>
      <c r="Q5765" s="13">
        <v>0</v>
      </c>
      <c r="R5765" s="13">
        <v>0</v>
      </c>
      <c r="S5765" s="31">
        <v>2</v>
      </c>
      <c r="T5765" s="6">
        <f>VLOOKUP(E5765,'参数设置&amp;汇总'!S:U,3,0)</f>
        <v>0.02</v>
      </c>
      <c r="U5765" s="78">
        <f t="shared" si="450"/>
        <v>0</v>
      </c>
      <c r="V5765" s="13">
        <v>0.85000000000000009</v>
      </c>
      <c r="W5765" s="78">
        <f t="shared" si="452"/>
        <v>0</v>
      </c>
      <c r="X5765" s="1">
        <f>VLOOKUP(E5765,'渗透率、续签率'!AG:AJ,4,0)</f>
        <v>2883.5</v>
      </c>
      <c r="Y5765" s="1">
        <f t="shared" si="453"/>
        <v>0</v>
      </c>
      <c r="Z5765">
        <v>0</v>
      </c>
      <c r="AA5765" s="89">
        <f t="shared" si="454"/>
        <v>0</v>
      </c>
      <c r="AH5765" s="37"/>
      <c r="AI5765" s="37"/>
      <c r="AK5765" s="37"/>
    </row>
    <row r="5766" spans="1:37" hidden="1">
      <c r="A5766" t="s">
        <v>64</v>
      </c>
      <c r="B5766" t="s">
        <v>2</v>
      </c>
      <c r="C5766" t="s">
        <v>15</v>
      </c>
      <c r="D5766" t="s">
        <v>116</v>
      </c>
      <c r="E5766" t="s">
        <v>533</v>
      </c>
      <c r="F5766" t="str">
        <f t="shared" si="451"/>
        <v>海南藏族自治州音乐培训</v>
      </c>
      <c r="G5766" t="s">
        <v>297</v>
      </c>
      <c r="H5766" t="s">
        <v>327</v>
      </c>
      <c r="I5766" t="s">
        <v>70</v>
      </c>
      <c r="J5766">
        <v>0</v>
      </c>
      <c r="K5766">
        <v>0</v>
      </c>
      <c r="L5766" s="13">
        <f>VLOOKUP(C5766,'渗透率、续签率'!B:C,2,0)</f>
        <v>0.13900000000000001</v>
      </c>
      <c r="M5766" s="6">
        <v>0</v>
      </c>
      <c r="N5766">
        <v>0</v>
      </c>
      <c r="O5766">
        <v>0</v>
      </c>
      <c r="P5766" s="6">
        <v>0</v>
      </c>
      <c r="Q5766" s="13">
        <v>0</v>
      </c>
      <c r="R5766" s="13">
        <v>0</v>
      </c>
      <c r="S5766" s="31">
        <v>0</v>
      </c>
      <c r="T5766" s="6">
        <f>VLOOKUP(E5766,'参数设置&amp;汇总'!S:U,3,0)</f>
        <v>0.02</v>
      </c>
      <c r="U5766" s="78">
        <f t="shared" si="450"/>
        <v>0</v>
      </c>
      <c r="V5766" s="13">
        <v>0.85000000000000009</v>
      </c>
      <c r="W5766" s="78">
        <f t="shared" si="452"/>
        <v>0</v>
      </c>
      <c r="X5766" s="1">
        <f>VLOOKUP(E5766,'渗透率、续签率'!AG:AJ,4,0)</f>
        <v>2883.5</v>
      </c>
      <c r="Y5766" s="1">
        <f t="shared" si="453"/>
        <v>0</v>
      </c>
      <c r="Z5766">
        <v>0</v>
      </c>
      <c r="AA5766" s="89">
        <f t="shared" si="454"/>
        <v>0</v>
      </c>
      <c r="AH5766" s="37"/>
      <c r="AI5766" s="37"/>
      <c r="AK5766" s="37"/>
    </row>
    <row r="5767" spans="1:37" hidden="1">
      <c r="A5767" t="s">
        <v>64</v>
      </c>
      <c r="B5767" t="s">
        <v>2</v>
      </c>
      <c r="C5767" t="s">
        <v>15</v>
      </c>
      <c r="D5767" t="s">
        <v>116</v>
      </c>
      <c r="E5767" t="s">
        <v>533</v>
      </c>
      <c r="F5767" t="str">
        <f t="shared" si="451"/>
        <v>海口市音乐培训</v>
      </c>
      <c r="G5767" t="s">
        <v>120</v>
      </c>
      <c r="H5767" t="s">
        <v>328</v>
      </c>
      <c r="I5767" t="s">
        <v>68</v>
      </c>
      <c r="J5767">
        <v>120</v>
      </c>
      <c r="K5767">
        <v>1</v>
      </c>
      <c r="L5767" s="13">
        <f>VLOOKUP(C5767,'渗透率、续签率'!B:C,2,0)</f>
        <v>0.13900000000000001</v>
      </c>
      <c r="M5767" s="6">
        <v>0.01</v>
      </c>
      <c r="N5767">
        <v>36</v>
      </c>
      <c r="O5767">
        <v>1</v>
      </c>
      <c r="P5767" s="6">
        <v>0.03</v>
      </c>
      <c r="Q5767" s="13">
        <v>8.5000000000000006E-2</v>
      </c>
      <c r="R5767" s="13">
        <v>0</v>
      </c>
      <c r="S5767" s="31">
        <v>198</v>
      </c>
      <c r="T5767" s="6">
        <f>VLOOKUP(E5767,'参数设置&amp;汇总'!S:U,3,0)</f>
        <v>0.02</v>
      </c>
      <c r="U5767" s="78">
        <f t="shared" si="450"/>
        <v>1</v>
      </c>
      <c r="V5767" s="13">
        <v>0.85000000000000009</v>
      </c>
      <c r="W5767" s="78">
        <f t="shared" si="452"/>
        <v>1.012941176470588</v>
      </c>
      <c r="X5767" s="1">
        <f>VLOOKUP(E5767,'渗透率、续签率'!AG:AJ,4,0)</f>
        <v>2883.5</v>
      </c>
      <c r="Y5767" s="1">
        <f t="shared" si="453"/>
        <v>2920.8158823529407</v>
      </c>
      <c r="Z5767">
        <v>19</v>
      </c>
      <c r="AA5767" s="89">
        <f t="shared" si="454"/>
        <v>103806</v>
      </c>
      <c r="AH5767" s="37"/>
      <c r="AI5767" s="37"/>
      <c r="AK5767" s="37"/>
    </row>
    <row r="5768" spans="1:37" hidden="1">
      <c r="A5768" t="s">
        <v>64</v>
      </c>
      <c r="B5768" t="s">
        <v>2</v>
      </c>
      <c r="C5768" t="s">
        <v>15</v>
      </c>
      <c r="D5768" t="s">
        <v>116</v>
      </c>
      <c r="E5768" t="s">
        <v>533</v>
      </c>
      <c r="F5768" t="str">
        <f t="shared" si="451"/>
        <v>海西蒙古族藏族自治州音乐培训</v>
      </c>
      <c r="G5768" t="s">
        <v>297</v>
      </c>
      <c r="H5768" t="s">
        <v>329</v>
      </c>
      <c r="I5768" t="s">
        <v>70</v>
      </c>
      <c r="J5768">
        <v>0</v>
      </c>
      <c r="K5768">
        <v>0</v>
      </c>
      <c r="L5768" s="13">
        <f>VLOOKUP(C5768,'渗透率、续签率'!B:C,2,0)</f>
        <v>0.13900000000000001</v>
      </c>
      <c r="M5768" s="6">
        <v>0</v>
      </c>
      <c r="N5768">
        <v>0</v>
      </c>
      <c r="O5768">
        <v>0</v>
      </c>
      <c r="P5768" s="6">
        <v>0</v>
      </c>
      <c r="Q5768" s="13">
        <v>0</v>
      </c>
      <c r="R5768" s="13">
        <v>0</v>
      </c>
      <c r="S5768" s="31">
        <v>0</v>
      </c>
      <c r="T5768" s="6">
        <f>VLOOKUP(E5768,'参数设置&amp;汇总'!S:U,3,0)</f>
        <v>0.02</v>
      </c>
      <c r="U5768" s="78">
        <f t="shared" si="450"/>
        <v>0</v>
      </c>
      <c r="V5768" s="13">
        <v>0.85000000000000009</v>
      </c>
      <c r="W5768" s="78">
        <f t="shared" si="452"/>
        <v>0</v>
      </c>
      <c r="X5768" s="1">
        <f>VLOOKUP(E5768,'渗透率、续签率'!AG:AJ,4,0)</f>
        <v>2883.5</v>
      </c>
      <c r="Y5768" s="1">
        <f t="shared" si="453"/>
        <v>0</v>
      </c>
      <c r="Z5768">
        <v>0</v>
      </c>
      <c r="AA5768" s="89">
        <f t="shared" si="454"/>
        <v>0</v>
      </c>
      <c r="AH5768" s="37"/>
      <c r="AI5768" s="37"/>
      <c r="AK5768" s="37"/>
    </row>
    <row r="5769" spans="1:37" hidden="1">
      <c r="A5769" t="s">
        <v>64</v>
      </c>
      <c r="B5769" t="s">
        <v>2</v>
      </c>
      <c r="C5769" t="s">
        <v>15</v>
      </c>
      <c r="D5769" t="s">
        <v>116</v>
      </c>
      <c r="E5769" t="s">
        <v>533</v>
      </c>
      <c r="F5769" t="str">
        <f t="shared" si="451"/>
        <v>淄博市音乐培训</v>
      </c>
      <c r="G5769" t="s">
        <v>103</v>
      </c>
      <c r="H5769" t="s">
        <v>330</v>
      </c>
      <c r="I5769" t="s">
        <v>70</v>
      </c>
      <c r="J5769">
        <v>224</v>
      </c>
      <c r="K5769">
        <v>0</v>
      </c>
      <c r="L5769" s="13">
        <f>VLOOKUP(C5769,'渗透率、续签率'!B:C,2,0)</f>
        <v>0.13900000000000001</v>
      </c>
      <c r="M5769" s="6">
        <v>0</v>
      </c>
      <c r="N5769">
        <v>49</v>
      </c>
      <c r="O5769">
        <v>0</v>
      </c>
      <c r="P5769" s="6">
        <v>0</v>
      </c>
      <c r="Q5769" s="13">
        <v>0</v>
      </c>
      <c r="R5769" s="13">
        <v>0</v>
      </c>
      <c r="S5769" s="31">
        <v>292</v>
      </c>
      <c r="T5769" s="6">
        <f>VLOOKUP(E5769,'参数设置&amp;汇总'!S:U,3,0)</f>
        <v>0.02</v>
      </c>
      <c r="U5769" s="78">
        <f t="shared" si="450"/>
        <v>0.98</v>
      </c>
      <c r="V5769" s="13">
        <v>0.85000000000000009</v>
      </c>
      <c r="W5769" s="78">
        <f t="shared" si="452"/>
        <v>1.1529411764705881</v>
      </c>
      <c r="X5769" s="1">
        <f>VLOOKUP(E5769,'渗透率、续签率'!AG:AJ,4,0)</f>
        <v>2883.5</v>
      </c>
      <c r="Y5769" s="1">
        <f t="shared" si="453"/>
        <v>3324.5058823529407</v>
      </c>
      <c r="Z5769">
        <v>4</v>
      </c>
      <c r="AA5769" s="89">
        <f t="shared" si="454"/>
        <v>141291.5</v>
      </c>
      <c r="AH5769" s="37"/>
      <c r="AI5769" s="37"/>
      <c r="AK5769" s="37"/>
    </row>
    <row r="5770" spans="1:37" hidden="1">
      <c r="A5770" t="s">
        <v>64</v>
      </c>
      <c r="B5770" t="s">
        <v>2</v>
      </c>
      <c r="C5770" t="s">
        <v>15</v>
      </c>
      <c r="D5770" t="s">
        <v>116</v>
      </c>
      <c r="E5770" t="s">
        <v>533</v>
      </c>
      <c r="F5770" t="str">
        <f t="shared" si="451"/>
        <v>淮北市音乐培训</v>
      </c>
      <c r="G5770" t="s">
        <v>94</v>
      </c>
      <c r="H5770" t="s">
        <v>331</v>
      </c>
      <c r="I5770" t="s">
        <v>68</v>
      </c>
      <c r="J5770">
        <v>27</v>
      </c>
      <c r="K5770">
        <v>0</v>
      </c>
      <c r="L5770" s="13">
        <f>VLOOKUP(C5770,'渗透率、续签率'!B:C,2,0)</f>
        <v>0.13900000000000001</v>
      </c>
      <c r="M5770" s="6">
        <v>0</v>
      </c>
      <c r="N5770">
        <v>3</v>
      </c>
      <c r="O5770">
        <v>0</v>
      </c>
      <c r="P5770" s="6">
        <v>0</v>
      </c>
      <c r="Q5770" s="13">
        <v>0</v>
      </c>
      <c r="R5770" s="13">
        <v>0</v>
      </c>
      <c r="S5770" s="31">
        <v>25</v>
      </c>
      <c r="T5770" s="6">
        <f>VLOOKUP(E5770,'参数设置&amp;汇总'!S:U,3,0)</f>
        <v>0.02</v>
      </c>
      <c r="U5770" s="78">
        <f t="shared" si="450"/>
        <v>0.06</v>
      </c>
      <c r="V5770" s="13">
        <v>0.85000000000000009</v>
      </c>
      <c r="W5770" s="78">
        <f t="shared" si="452"/>
        <v>7.0588235294117632E-2</v>
      </c>
      <c r="X5770" s="1">
        <f>VLOOKUP(E5770,'渗透率、续签率'!AG:AJ,4,0)</f>
        <v>2883.5</v>
      </c>
      <c r="Y5770" s="1">
        <f t="shared" si="453"/>
        <v>203.5411764705882</v>
      </c>
      <c r="Z5770">
        <v>0</v>
      </c>
      <c r="AA5770" s="89">
        <f t="shared" si="454"/>
        <v>8650.5</v>
      </c>
      <c r="AH5770" s="37"/>
      <c r="AI5770" s="37"/>
      <c r="AK5770" s="37"/>
    </row>
    <row r="5771" spans="1:37" hidden="1">
      <c r="A5771" t="s">
        <v>64</v>
      </c>
      <c r="B5771" t="s">
        <v>2</v>
      </c>
      <c r="C5771" t="s">
        <v>15</v>
      </c>
      <c r="D5771" t="s">
        <v>116</v>
      </c>
      <c r="E5771" t="s">
        <v>533</v>
      </c>
      <c r="F5771" t="str">
        <f t="shared" si="451"/>
        <v>淮南市音乐培训</v>
      </c>
      <c r="G5771" t="s">
        <v>94</v>
      </c>
      <c r="H5771" t="s">
        <v>332</v>
      </c>
      <c r="I5771" t="s">
        <v>68</v>
      </c>
      <c r="J5771">
        <v>63</v>
      </c>
      <c r="K5771">
        <v>0</v>
      </c>
      <c r="L5771" s="13">
        <f>VLOOKUP(C5771,'渗透率、续签率'!B:C,2,0)</f>
        <v>0.13900000000000001</v>
      </c>
      <c r="M5771" s="6">
        <v>0</v>
      </c>
      <c r="N5771">
        <v>7</v>
      </c>
      <c r="O5771">
        <v>0</v>
      </c>
      <c r="P5771" s="6">
        <v>0</v>
      </c>
      <c r="Q5771" s="13">
        <v>0</v>
      </c>
      <c r="R5771" s="13">
        <v>0</v>
      </c>
      <c r="S5771" s="31">
        <v>65</v>
      </c>
      <c r="T5771" s="6">
        <f>VLOOKUP(E5771,'参数设置&amp;汇总'!S:U,3,0)</f>
        <v>0.02</v>
      </c>
      <c r="U5771" s="78">
        <f t="shared" si="450"/>
        <v>0.14000000000000001</v>
      </c>
      <c r="V5771" s="13">
        <v>0.85000000000000009</v>
      </c>
      <c r="W5771" s="78">
        <f t="shared" si="452"/>
        <v>0.16470588235294117</v>
      </c>
      <c r="X5771" s="1">
        <f>VLOOKUP(E5771,'渗透率、续签率'!AG:AJ,4,0)</f>
        <v>2883.5</v>
      </c>
      <c r="Y5771" s="1">
        <f t="shared" si="453"/>
        <v>474.92941176470589</v>
      </c>
      <c r="Z5771">
        <v>0</v>
      </c>
      <c r="AA5771" s="89">
        <f t="shared" si="454"/>
        <v>20184.5</v>
      </c>
      <c r="AH5771" s="37"/>
      <c r="AI5771" s="37"/>
      <c r="AK5771" s="37"/>
    </row>
    <row r="5772" spans="1:37" hidden="1">
      <c r="A5772" t="s">
        <v>64</v>
      </c>
      <c r="B5772" t="s">
        <v>2</v>
      </c>
      <c r="C5772" t="s">
        <v>15</v>
      </c>
      <c r="D5772" t="s">
        <v>116</v>
      </c>
      <c r="E5772" t="s">
        <v>533</v>
      </c>
      <c r="F5772" t="str">
        <f t="shared" si="451"/>
        <v>淮安市音乐培训</v>
      </c>
      <c r="G5772" t="s">
        <v>73</v>
      </c>
      <c r="H5772" t="s">
        <v>333</v>
      </c>
      <c r="I5772" t="s">
        <v>70</v>
      </c>
      <c r="J5772">
        <v>133</v>
      </c>
      <c r="K5772">
        <v>1</v>
      </c>
      <c r="L5772" s="13">
        <f>VLOOKUP(C5772,'渗透率、续签率'!B:C,2,0)</f>
        <v>0.13900000000000001</v>
      </c>
      <c r="M5772" s="6">
        <v>0.01</v>
      </c>
      <c r="N5772">
        <v>35</v>
      </c>
      <c r="O5772">
        <v>1</v>
      </c>
      <c r="P5772" s="6">
        <v>0.03</v>
      </c>
      <c r="Q5772" s="13">
        <v>6.4000000000000001E-2</v>
      </c>
      <c r="R5772" s="13">
        <v>0</v>
      </c>
      <c r="S5772" s="31">
        <v>194</v>
      </c>
      <c r="T5772" s="6">
        <f>VLOOKUP(E5772,'参数设置&amp;汇总'!S:U,3,0)</f>
        <v>0.02</v>
      </c>
      <c r="U5772" s="78">
        <f t="shared" si="450"/>
        <v>1</v>
      </c>
      <c r="V5772" s="13">
        <v>0.85000000000000009</v>
      </c>
      <c r="W5772" s="78">
        <f t="shared" si="452"/>
        <v>1.012941176470588</v>
      </c>
      <c r="X5772" s="1">
        <f>VLOOKUP(E5772,'渗透率、续签率'!AG:AJ,4,0)</f>
        <v>2883.5</v>
      </c>
      <c r="Y5772" s="1">
        <f t="shared" si="453"/>
        <v>2920.8158823529407</v>
      </c>
      <c r="Z5772">
        <v>1</v>
      </c>
      <c r="AA5772" s="89">
        <f t="shared" si="454"/>
        <v>100922.5</v>
      </c>
      <c r="AH5772" s="37"/>
      <c r="AI5772" s="37"/>
      <c r="AK5772" s="37"/>
    </row>
    <row r="5773" spans="1:37" hidden="1">
      <c r="A5773" t="s">
        <v>64</v>
      </c>
      <c r="B5773" t="s">
        <v>2</v>
      </c>
      <c r="C5773" t="s">
        <v>15</v>
      </c>
      <c r="D5773" t="s">
        <v>116</v>
      </c>
      <c r="E5773" t="s">
        <v>533</v>
      </c>
      <c r="F5773" t="str">
        <f t="shared" si="451"/>
        <v>清远市音乐培训</v>
      </c>
      <c r="G5773" t="s">
        <v>75</v>
      </c>
      <c r="H5773" t="s">
        <v>334</v>
      </c>
      <c r="I5773" t="s">
        <v>68</v>
      </c>
      <c r="J5773">
        <v>63</v>
      </c>
      <c r="K5773">
        <v>0</v>
      </c>
      <c r="L5773" s="13">
        <f>VLOOKUP(C5773,'渗透率、续签率'!B:C,2,0)</f>
        <v>0.13900000000000001</v>
      </c>
      <c r="M5773" s="6">
        <v>0</v>
      </c>
      <c r="N5773">
        <v>17</v>
      </c>
      <c r="O5773">
        <v>0</v>
      </c>
      <c r="P5773" s="6">
        <v>0</v>
      </c>
      <c r="Q5773" s="13">
        <v>0</v>
      </c>
      <c r="R5773" s="13">
        <v>0</v>
      </c>
      <c r="S5773" s="31">
        <v>90</v>
      </c>
      <c r="T5773" s="6">
        <f>VLOOKUP(E5773,'参数设置&amp;汇总'!S:U,3,0)</f>
        <v>0.02</v>
      </c>
      <c r="U5773" s="78">
        <f t="shared" si="450"/>
        <v>0.34</v>
      </c>
      <c r="V5773" s="13">
        <v>0.85000000000000009</v>
      </c>
      <c r="W5773" s="78">
        <f t="shared" si="452"/>
        <v>0.39999999999999997</v>
      </c>
      <c r="X5773" s="1">
        <f>VLOOKUP(E5773,'渗透率、续签率'!AG:AJ,4,0)</f>
        <v>2883.5</v>
      </c>
      <c r="Y5773" s="1">
        <f t="shared" si="453"/>
        <v>1153.3999999999999</v>
      </c>
      <c r="Z5773">
        <v>2</v>
      </c>
      <c r="AA5773" s="89">
        <f t="shared" si="454"/>
        <v>49019.5</v>
      </c>
      <c r="AH5773" s="37"/>
      <c r="AI5773" s="37"/>
      <c r="AK5773" s="37"/>
    </row>
    <row r="5774" spans="1:37" hidden="1">
      <c r="A5774" t="s">
        <v>64</v>
      </c>
      <c r="B5774" t="s">
        <v>2</v>
      </c>
      <c r="C5774" t="s">
        <v>15</v>
      </c>
      <c r="D5774" t="s">
        <v>116</v>
      </c>
      <c r="E5774" t="s">
        <v>533</v>
      </c>
      <c r="F5774" t="str">
        <f t="shared" si="451"/>
        <v>渭南市音乐培训</v>
      </c>
      <c r="G5774" t="s">
        <v>108</v>
      </c>
      <c r="H5774" t="s">
        <v>335</v>
      </c>
      <c r="I5774" t="s">
        <v>70</v>
      </c>
      <c r="J5774">
        <v>65</v>
      </c>
      <c r="K5774">
        <v>0</v>
      </c>
      <c r="L5774" s="13">
        <f>VLOOKUP(C5774,'渗透率、续签率'!B:C,2,0)</f>
        <v>0.13900000000000001</v>
      </c>
      <c r="M5774" s="6">
        <v>0</v>
      </c>
      <c r="N5774">
        <v>8</v>
      </c>
      <c r="O5774">
        <v>0</v>
      </c>
      <c r="P5774" s="6">
        <v>0</v>
      </c>
      <c r="Q5774" s="13">
        <v>0</v>
      </c>
      <c r="R5774" s="13">
        <v>0</v>
      </c>
      <c r="S5774" s="31">
        <v>56</v>
      </c>
      <c r="T5774" s="6">
        <f>VLOOKUP(E5774,'参数设置&amp;汇总'!S:U,3,0)</f>
        <v>0.02</v>
      </c>
      <c r="U5774" s="78">
        <f t="shared" si="450"/>
        <v>0.16</v>
      </c>
      <c r="V5774" s="13">
        <v>0.85000000000000009</v>
      </c>
      <c r="W5774" s="78">
        <f t="shared" si="452"/>
        <v>0.18823529411764706</v>
      </c>
      <c r="X5774" s="1">
        <f>VLOOKUP(E5774,'渗透率、续签率'!AG:AJ,4,0)</f>
        <v>2883.5</v>
      </c>
      <c r="Y5774" s="1">
        <f t="shared" si="453"/>
        <v>542.77647058823527</v>
      </c>
      <c r="Z5774">
        <v>0</v>
      </c>
      <c r="AA5774" s="89">
        <f t="shared" si="454"/>
        <v>23068</v>
      </c>
      <c r="AH5774" s="37"/>
      <c r="AI5774" s="37"/>
      <c r="AK5774" s="37"/>
    </row>
    <row r="5775" spans="1:37" hidden="1">
      <c r="A5775" t="s">
        <v>64</v>
      </c>
      <c r="B5775" t="s">
        <v>2</v>
      </c>
      <c r="C5775" t="s">
        <v>15</v>
      </c>
      <c r="D5775" t="s">
        <v>116</v>
      </c>
      <c r="E5775" t="s">
        <v>533</v>
      </c>
      <c r="F5775" t="str">
        <f t="shared" si="451"/>
        <v>湖州市音乐培训</v>
      </c>
      <c r="G5775" t="s">
        <v>79</v>
      </c>
      <c r="H5775" t="s">
        <v>336</v>
      </c>
      <c r="I5775" t="s">
        <v>68</v>
      </c>
      <c r="J5775">
        <v>132</v>
      </c>
      <c r="K5775">
        <v>0</v>
      </c>
      <c r="L5775" s="13">
        <f>VLOOKUP(C5775,'渗透率、续签率'!B:C,2,0)</f>
        <v>0.13900000000000001</v>
      </c>
      <c r="M5775" s="6">
        <v>0</v>
      </c>
      <c r="N5775">
        <v>28</v>
      </c>
      <c r="O5775">
        <v>0</v>
      </c>
      <c r="P5775" s="6">
        <v>0</v>
      </c>
      <c r="Q5775" s="13">
        <v>3.0000000000000001E-3</v>
      </c>
      <c r="R5775" s="13">
        <v>0</v>
      </c>
      <c r="S5775" s="31">
        <v>182</v>
      </c>
      <c r="T5775" s="6">
        <f>VLOOKUP(E5775,'参数设置&amp;汇总'!S:U,3,0)</f>
        <v>0.02</v>
      </c>
      <c r="U5775" s="78">
        <f t="shared" si="450"/>
        <v>0.56000000000000005</v>
      </c>
      <c r="V5775" s="13">
        <v>0.85000000000000009</v>
      </c>
      <c r="W5775" s="78">
        <f t="shared" si="452"/>
        <v>0.6588235294117647</v>
      </c>
      <c r="X5775" s="1">
        <f>VLOOKUP(E5775,'渗透率、续签率'!AG:AJ,4,0)</f>
        <v>2883.5</v>
      </c>
      <c r="Y5775" s="1">
        <f t="shared" si="453"/>
        <v>1899.7176470588236</v>
      </c>
      <c r="Z5775">
        <v>15</v>
      </c>
      <c r="AA5775" s="89">
        <f t="shared" si="454"/>
        <v>80738</v>
      </c>
      <c r="AH5775" s="37"/>
      <c r="AI5775" s="37"/>
    </row>
    <row r="5776" spans="1:37" hidden="1">
      <c r="A5776" t="s">
        <v>64</v>
      </c>
      <c r="B5776" t="s">
        <v>2</v>
      </c>
      <c r="C5776" t="s">
        <v>15</v>
      </c>
      <c r="D5776" t="s">
        <v>116</v>
      </c>
      <c r="E5776" t="s">
        <v>533</v>
      </c>
      <c r="F5776" t="str">
        <f t="shared" si="451"/>
        <v>湘潭市音乐培训</v>
      </c>
      <c r="G5776" t="s">
        <v>113</v>
      </c>
      <c r="H5776" t="s">
        <v>337</v>
      </c>
      <c r="I5776" t="s">
        <v>68</v>
      </c>
      <c r="J5776">
        <v>50</v>
      </c>
      <c r="K5776">
        <v>0</v>
      </c>
      <c r="L5776" s="13">
        <f>VLOOKUP(C5776,'渗透率、续签率'!B:C,2,0)</f>
        <v>0.13900000000000001</v>
      </c>
      <c r="M5776" s="6">
        <v>0</v>
      </c>
      <c r="N5776">
        <v>18</v>
      </c>
      <c r="O5776">
        <v>0</v>
      </c>
      <c r="P5776" s="6">
        <v>0</v>
      </c>
      <c r="Q5776" s="13">
        <v>0</v>
      </c>
      <c r="R5776" s="13">
        <v>0</v>
      </c>
      <c r="S5776" s="31">
        <v>111</v>
      </c>
      <c r="T5776" s="6">
        <f>VLOOKUP(E5776,'参数设置&amp;汇总'!S:U,3,0)</f>
        <v>0.02</v>
      </c>
      <c r="U5776" s="78">
        <f t="shared" si="450"/>
        <v>0.36</v>
      </c>
      <c r="V5776" s="13">
        <v>0.85000000000000009</v>
      </c>
      <c r="W5776" s="78">
        <f t="shared" si="452"/>
        <v>0.42352941176470582</v>
      </c>
      <c r="X5776" s="1">
        <f>VLOOKUP(E5776,'渗透率、续签率'!AG:AJ,4,0)</f>
        <v>2883.5</v>
      </c>
      <c r="Y5776" s="1">
        <f t="shared" si="453"/>
        <v>1221.2470588235292</v>
      </c>
      <c r="Z5776">
        <v>0</v>
      </c>
      <c r="AA5776" s="89">
        <f t="shared" si="454"/>
        <v>51903</v>
      </c>
      <c r="AK5776" s="37"/>
    </row>
    <row r="5777" spans="1:37" hidden="1">
      <c r="A5777" t="s">
        <v>64</v>
      </c>
      <c r="B5777" t="s">
        <v>2</v>
      </c>
      <c r="C5777" t="s">
        <v>15</v>
      </c>
      <c r="D5777" t="s">
        <v>116</v>
      </c>
      <c r="E5777" t="s">
        <v>533</v>
      </c>
      <c r="F5777" t="str">
        <f t="shared" si="451"/>
        <v>湘西土家族苗族自治州音乐培训</v>
      </c>
      <c r="G5777" t="s">
        <v>113</v>
      </c>
      <c r="H5777" t="s">
        <v>338</v>
      </c>
      <c r="I5777" t="s">
        <v>68</v>
      </c>
      <c r="J5777">
        <v>34</v>
      </c>
      <c r="K5777">
        <v>0</v>
      </c>
      <c r="L5777" s="13">
        <f>VLOOKUP(C5777,'渗透率、续签率'!B:C,2,0)</f>
        <v>0.13900000000000001</v>
      </c>
      <c r="M5777" s="6">
        <v>0</v>
      </c>
      <c r="N5777">
        <v>3</v>
      </c>
      <c r="O5777">
        <v>0</v>
      </c>
      <c r="P5777" s="6">
        <v>0</v>
      </c>
      <c r="Q5777" s="13">
        <v>0</v>
      </c>
      <c r="R5777" s="13">
        <v>0</v>
      </c>
      <c r="S5777" s="31">
        <v>22</v>
      </c>
      <c r="T5777" s="6">
        <f>VLOOKUP(E5777,'参数设置&amp;汇总'!S:U,3,0)</f>
        <v>0.02</v>
      </c>
      <c r="U5777" s="78">
        <f t="shared" si="450"/>
        <v>0.06</v>
      </c>
      <c r="V5777" s="13">
        <v>0.85000000000000009</v>
      </c>
      <c r="W5777" s="78">
        <f t="shared" si="452"/>
        <v>7.0588235294117632E-2</v>
      </c>
      <c r="X5777" s="1">
        <f>VLOOKUP(E5777,'渗透率、续签率'!AG:AJ,4,0)</f>
        <v>2883.5</v>
      </c>
      <c r="Y5777" s="1">
        <f t="shared" si="453"/>
        <v>203.5411764705882</v>
      </c>
      <c r="Z5777">
        <v>0</v>
      </c>
      <c r="AA5777" s="89">
        <f t="shared" si="454"/>
        <v>8650.5</v>
      </c>
      <c r="AH5777" s="37"/>
      <c r="AI5777" s="37"/>
      <c r="AK5777" s="37"/>
    </row>
    <row r="5778" spans="1:37" hidden="1">
      <c r="A5778" t="s">
        <v>64</v>
      </c>
      <c r="B5778" t="s">
        <v>2</v>
      </c>
      <c r="C5778" t="s">
        <v>15</v>
      </c>
      <c r="D5778" t="s">
        <v>116</v>
      </c>
      <c r="E5778" t="s">
        <v>533</v>
      </c>
      <c r="F5778" t="str">
        <f t="shared" si="451"/>
        <v>湛江市音乐培训</v>
      </c>
      <c r="G5778" t="s">
        <v>75</v>
      </c>
      <c r="H5778" t="s">
        <v>339</v>
      </c>
      <c r="I5778" t="s">
        <v>68</v>
      </c>
      <c r="J5778">
        <v>76</v>
      </c>
      <c r="K5778">
        <v>0</v>
      </c>
      <c r="L5778" s="13">
        <f>VLOOKUP(C5778,'渗透率、续签率'!B:C,2,0)</f>
        <v>0.13900000000000001</v>
      </c>
      <c r="M5778" s="6">
        <v>0</v>
      </c>
      <c r="N5778">
        <v>12</v>
      </c>
      <c r="O5778">
        <v>0</v>
      </c>
      <c r="P5778" s="6">
        <v>0</v>
      </c>
      <c r="Q5778" s="13">
        <v>0</v>
      </c>
      <c r="R5778" s="13">
        <v>0</v>
      </c>
      <c r="S5778" s="31">
        <v>89</v>
      </c>
      <c r="T5778" s="6">
        <f>VLOOKUP(E5778,'参数设置&amp;汇总'!S:U,3,0)</f>
        <v>0.02</v>
      </c>
      <c r="U5778" s="78">
        <f t="shared" si="450"/>
        <v>0.24</v>
      </c>
      <c r="V5778" s="13">
        <v>0.85000000000000009</v>
      </c>
      <c r="W5778" s="78">
        <f t="shared" si="452"/>
        <v>0.28235294117647053</v>
      </c>
      <c r="X5778" s="1">
        <f>VLOOKUP(E5778,'渗透率、续签率'!AG:AJ,4,0)</f>
        <v>2883.5</v>
      </c>
      <c r="Y5778" s="1">
        <f t="shared" si="453"/>
        <v>814.16470588235279</v>
      </c>
      <c r="Z5778">
        <v>9</v>
      </c>
      <c r="AA5778" s="89">
        <f t="shared" si="454"/>
        <v>34602</v>
      </c>
      <c r="AH5778" s="37"/>
      <c r="AI5778" s="37"/>
      <c r="AJ5778" s="1"/>
      <c r="AK5778" s="37"/>
    </row>
    <row r="5779" spans="1:37" hidden="1">
      <c r="A5779" t="s">
        <v>64</v>
      </c>
      <c r="B5779" t="s">
        <v>2</v>
      </c>
      <c r="C5779" t="s">
        <v>15</v>
      </c>
      <c r="D5779" t="s">
        <v>116</v>
      </c>
      <c r="E5779" t="s">
        <v>533</v>
      </c>
      <c r="F5779" t="str">
        <f t="shared" si="451"/>
        <v>滁州市音乐培训</v>
      </c>
      <c r="G5779" t="s">
        <v>94</v>
      </c>
      <c r="H5779" t="s">
        <v>340</v>
      </c>
      <c r="I5779" t="s">
        <v>68</v>
      </c>
      <c r="J5779">
        <v>83</v>
      </c>
      <c r="K5779">
        <v>0</v>
      </c>
      <c r="L5779" s="13">
        <f>VLOOKUP(C5779,'渗透率、续签率'!B:C,2,0)</f>
        <v>0.13900000000000001</v>
      </c>
      <c r="M5779" s="6">
        <v>0</v>
      </c>
      <c r="N5779">
        <v>8</v>
      </c>
      <c r="O5779">
        <v>0</v>
      </c>
      <c r="P5779" s="6">
        <v>0</v>
      </c>
      <c r="Q5779" s="13">
        <v>0</v>
      </c>
      <c r="R5779" s="13">
        <v>0</v>
      </c>
      <c r="S5779" s="31">
        <v>66</v>
      </c>
      <c r="T5779" s="6">
        <f>VLOOKUP(E5779,'参数设置&amp;汇总'!S:U,3,0)</f>
        <v>0.02</v>
      </c>
      <c r="U5779" s="78">
        <f t="shared" si="450"/>
        <v>0.16</v>
      </c>
      <c r="V5779" s="13">
        <v>0.85000000000000009</v>
      </c>
      <c r="W5779" s="78">
        <f t="shared" si="452"/>
        <v>0.18823529411764706</v>
      </c>
      <c r="X5779" s="1">
        <f>VLOOKUP(E5779,'渗透率、续签率'!AG:AJ,4,0)</f>
        <v>2883.5</v>
      </c>
      <c r="Y5779" s="1">
        <f t="shared" si="453"/>
        <v>542.77647058823527</v>
      </c>
      <c r="Z5779">
        <v>1</v>
      </c>
      <c r="AA5779" s="89">
        <f t="shared" si="454"/>
        <v>23068</v>
      </c>
      <c r="AH5779" s="37"/>
      <c r="AI5779" s="37"/>
    </row>
    <row r="5780" spans="1:37" hidden="1">
      <c r="A5780" t="s">
        <v>64</v>
      </c>
      <c r="B5780" t="s">
        <v>2</v>
      </c>
      <c r="C5780" t="s">
        <v>15</v>
      </c>
      <c r="D5780" t="s">
        <v>116</v>
      </c>
      <c r="E5780" t="s">
        <v>533</v>
      </c>
      <c r="F5780" t="str">
        <f t="shared" si="451"/>
        <v>滨州市音乐培训</v>
      </c>
      <c r="G5780" t="s">
        <v>103</v>
      </c>
      <c r="H5780" t="s">
        <v>341</v>
      </c>
      <c r="I5780" t="s">
        <v>70</v>
      </c>
      <c r="J5780">
        <v>155</v>
      </c>
      <c r="K5780">
        <v>0</v>
      </c>
      <c r="L5780" s="13">
        <f>VLOOKUP(C5780,'渗透率、续签率'!B:C,2,0)</f>
        <v>0.13900000000000001</v>
      </c>
      <c r="M5780" s="6">
        <v>0</v>
      </c>
      <c r="N5780">
        <v>22</v>
      </c>
      <c r="O5780">
        <v>0</v>
      </c>
      <c r="P5780" s="6">
        <v>0</v>
      </c>
      <c r="Q5780" s="13">
        <v>0</v>
      </c>
      <c r="R5780" s="13">
        <v>0</v>
      </c>
      <c r="S5780" s="31">
        <v>149</v>
      </c>
      <c r="T5780" s="6">
        <f>VLOOKUP(E5780,'参数设置&amp;汇总'!S:U,3,0)</f>
        <v>0.02</v>
      </c>
      <c r="U5780" s="78">
        <f t="shared" si="450"/>
        <v>0.44</v>
      </c>
      <c r="V5780" s="13">
        <v>0.85000000000000009</v>
      </c>
      <c r="W5780" s="78">
        <f t="shared" si="452"/>
        <v>0.51764705882352935</v>
      </c>
      <c r="X5780" s="1">
        <f>VLOOKUP(E5780,'渗透率、续签率'!AG:AJ,4,0)</f>
        <v>2883.5</v>
      </c>
      <c r="Y5780" s="1">
        <f t="shared" si="453"/>
        <v>1492.6352941176469</v>
      </c>
      <c r="Z5780">
        <v>7</v>
      </c>
      <c r="AA5780" s="89">
        <f t="shared" si="454"/>
        <v>63437</v>
      </c>
      <c r="AK5780" s="37"/>
    </row>
    <row r="5781" spans="1:37" hidden="1">
      <c r="A5781" t="s">
        <v>64</v>
      </c>
      <c r="B5781" t="s">
        <v>2</v>
      </c>
      <c r="C5781" t="s">
        <v>15</v>
      </c>
      <c r="D5781" t="s">
        <v>116</v>
      </c>
      <c r="E5781" t="s">
        <v>533</v>
      </c>
      <c r="F5781" t="str">
        <f t="shared" si="451"/>
        <v>漯河市音乐培训</v>
      </c>
      <c r="G5781" t="s">
        <v>110</v>
      </c>
      <c r="H5781" t="s">
        <v>342</v>
      </c>
      <c r="I5781" t="s">
        <v>70</v>
      </c>
      <c r="J5781">
        <v>76</v>
      </c>
      <c r="K5781">
        <v>0</v>
      </c>
      <c r="L5781" s="13">
        <f>VLOOKUP(C5781,'渗透率、续签率'!B:C,2,0)</f>
        <v>0.13900000000000001</v>
      </c>
      <c r="M5781" s="6">
        <v>0</v>
      </c>
      <c r="N5781">
        <v>8</v>
      </c>
      <c r="O5781">
        <v>0</v>
      </c>
      <c r="P5781" s="6">
        <v>0</v>
      </c>
      <c r="Q5781" s="13">
        <v>0</v>
      </c>
      <c r="R5781" s="13">
        <v>0</v>
      </c>
      <c r="S5781" s="31">
        <v>71</v>
      </c>
      <c r="T5781" s="6">
        <f>VLOOKUP(E5781,'参数设置&amp;汇总'!S:U,3,0)</f>
        <v>0.02</v>
      </c>
      <c r="U5781" s="78">
        <f t="shared" si="450"/>
        <v>0.16</v>
      </c>
      <c r="V5781" s="13">
        <v>0.85000000000000009</v>
      </c>
      <c r="W5781" s="78">
        <f t="shared" si="452"/>
        <v>0.18823529411764706</v>
      </c>
      <c r="X5781" s="1">
        <f>VLOOKUP(E5781,'渗透率、续签率'!AG:AJ,4,0)</f>
        <v>2883.5</v>
      </c>
      <c r="Y5781" s="1">
        <f t="shared" si="453"/>
        <v>542.77647058823527</v>
      </c>
      <c r="Z5781">
        <v>1</v>
      </c>
      <c r="AA5781" s="89">
        <f t="shared" si="454"/>
        <v>23068</v>
      </c>
      <c r="AH5781" s="37"/>
      <c r="AI5781" s="37"/>
      <c r="AK5781" s="37"/>
    </row>
    <row r="5782" spans="1:37" hidden="1">
      <c r="A5782" t="s">
        <v>64</v>
      </c>
      <c r="B5782" t="s">
        <v>2</v>
      </c>
      <c r="C5782" t="s">
        <v>15</v>
      </c>
      <c r="D5782" t="s">
        <v>116</v>
      </c>
      <c r="E5782" t="s">
        <v>533</v>
      </c>
      <c r="F5782" t="str">
        <f t="shared" si="451"/>
        <v>漳州市音乐培训</v>
      </c>
      <c r="G5782" t="s">
        <v>92</v>
      </c>
      <c r="H5782" t="s">
        <v>343</v>
      </c>
      <c r="I5782" t="s">
        <v>68</v>
      </c>
      <c r="J5782">
        <v>189</v>
      </c>
      <c r="K5782">
        <v>0</v>
      </c>
      <c r="L5782" s="13">
        <f>VLOOKUP(C5782,'渗透率、续签率'!B:C,2,0)</f>
        <v>0.13900000000000001</v>
      </c>
      <c r="M5782" s="6">
        <v>0</v>
      </c>
      <c r="N5782">
        <v>21</v>
      </c>
      <c r="O5782">
        <v>0</v>
      </c>
      <c r="P5782" s="6">
        <v>0</v>
      </c>
      <c r="Q5782" s="13">
        <v>0</v>
      </c>
      <c r="R5782" s="13">
        <v>0</v>
      </c>
      <c r="S5782" s="31">
        <v>184</v>
      </c>
      <c r="T5782" s="6">
        <f>VLOOKUP(E5782,'参数设置&amp;汇总'!S:U,3,0)</f>
        <v>0.02</v>
      </c>
      <c r="U5782" s="78">
        <f t="shared" si="450"/>
        <v>0.42</v>
      </c>
      <c r="V5782" s="13">
        <v>0.85000000000000009</v>
      </c>
      <c r="W5782" s="78">
        <f t="shared" si="452"/>
        <v>0.49411764705882344</v>
      </c>
      <c r="X5782" s="1">
        <f>VLOOKUP(E5782,'渗透率、续签率'!AG:AJ,4,0)</f>
        <v>2883.5</v>
      </c>
      <c r="Y5782" s="1">
        <f t="shared" si="453"/>
        <v>1424.7882352941174</v>
      </c>
      <c r="Z5782">
        <v>6</v>
      </c>
      <c r="AA5782" s="89">
        <f t="shared" si="454"/>
        <v>60553.5</v>
      </c>
      <c r="AH5782" s="37"/>
      <c r="AI5782" s="37"/>
      <c r="AK5782" s="37"/>
    </row>
    <row r="5783" spans="1:37" hidden="1">
      <c r="A5783" t="s">
        <v>64</v>
      </c>
      <c r="B5783" t="s">
        <v>2</v>
      </c>
      <c r="C5783" t="s">
        <v>15</v>
      </c>
      <c r="D5783" t="s">
        <v>116</v>
      </c>
      <c r="E5783" t="s">
        <v>533</v>
      </c>
      <c r="F5783" t="str">
        <f t="shared" si="451"/>
        <v>潍坊市音乐培训</v>
      </c>
      <c r="G5783" t="s">
        <v>103</v>
      </c>
      <c r="H5783" t="s">
        <v>344</v>
      </c>
      <c r="I5783" t="s">
        <v>70</v>
      </c>
      <c r="J5783">
        <v>288</v>
      </c>
      <c r="K5783">
        <v>0</v>
      </c>
      <c r="L5783" s="13">
        <f>VLOOKUP(C5783,'渗透率、续签率'!B:C,2,0)</f>
        <v>0.13900000000000001</v>
      </c>
      <c r="M5783" s="6">
        <v>0</v>
      </c>
      <c r="N5783">
        <v>56</v>
      </c>
      <c r="O5783">
        <v>0</v>
      </c>
      <c r="P5783" s="6">
        <v>0</v>
      </c>
      <c r="Q5783" s="13">
        <v>1.6E-2</v>
      </c>
      <c r="R5783" s="13">
        <v>0</v>
      </c>
      <c r="S5783" s="31">
        <v>359</v>
      </c>
      <c r="T5783" s="6">
        <f>VLOOKUP(E5783,'参数设置&amp;汇总'!S:U,3,0)</f>
        <v>0.02</v>
      </c>
      <c r="U5783" s="78">
        <f t="shared" si="450"/>
        <v>1.1200000000000001</v>
      </c>
      <c r="V5783" s="13">
        <v>0.85000000000000009</v>
      </c>
      <c r="W5783" s="78">
        <f t="shared" si="452"/>
        <v>1.3176470588235294</v>
      </c>
      <c r="X5783" s="1">
        <f>VLOOKUP(E5783,'渗透率、续签率'!AG:AJ,4,0)</f>
        <v>2883.5</v>
      </c>
      <c r="Y5783" s="1">
        <f t="shared" si="453"/>
        <v>3799.4352941176471</v>
      </c>
      <c r="Z5783">
        <v>9</v>
      </c>
      <c r="AA5783" s="89">
        <f t="shared" si="454"/>
        <v>161476</v>
      </c>
      <c r="AH5783" s="37"/>
      <c r="AI5783" s="37"/>
      <c r="AK5783" s="37"/>
    </row>
    <row r="5784" spans="1:37" hidden="1">
      <c r="A5784" t="s">
        <v>64</v>
      </c>
      <c r="B5784" t="s">
        <v>2</v>
      </c>
      <c r="C5784" t="s">
        <v>15</v>
      </c>
      <c r="D5784" t="s">
        <v>116</v>
      </c>
      <c r="E5784" t="s">
        <v>533</v>
      </c>
      <c r="F5784" t="str">
        <f t="shared" si="451"/>
        <v>潜江市音乐培训</v>
      </c>
      <c r="G5784" t="s">
        <v>81</v>
      </c>
      <c r="H5784" t="s">
        <v>345</v>
      </c>
      <c r="I5784" t="s">
        <v>68</v>
      </c>
      <c r="J5784">
        <v>16</v>
      </c>
      <c r="K5784">
        <v>0</v>
      </c>
      <c r="L5784" s="13">
        <f>VLOOKUP(C5784,'渗透率、续签率'!B:C,2,0)</f>
        <v>0.13900000000000001</v>
      </c>
      <c r="M5784" s="6">
        <v>0</v>
      </c>
      <c r="N5784">
        <v>2</v>
      </c>
      <c r="O5784">
        <v>0</v>
      </c>
      <c r="P5784" s="6">
        <v>0</v>
      </c>
      <c r="Q5784" s="13">
        <v>0</v>
      </c>
      <c r="R5784" s="13">
        <v>0</v>
      </c>
      <c r="S5784" s="31">
        <v>11</v>
      </c>
      <c r="T5784" s="6">
        <f>VLOOKUP(E5784,'参数设置&amp;汇总'!S:U,3,0)</f>
        <v>0.02</v>
      </c>
      <c r="U5784" s="78">
        <f t="shared" si="450"/>
        <v>0.04</v>
      </c>
      <c r="V5784" s="13">
        <v>0.85000000000000009</v>
      </c>
      <c r="W5784" s="78">
        <f t="shared" si="452"/>
        <v>4.7058823529411764E-2</v>
      </c>
      <c r="X5784" s="1">
        <f>VLOOKUP(E5784,'渗透率、续签率'!AG:AJ,4,0)</f>
        <v>2883.5</v>
      </c>
      <c r="Y5784" s="1">
        <f t="shared" si="453"/>
        <v>135.69411764705882</v>
      </c>
      <c r="Z5784">
        <v>0</v>
      </c>
      <c r="AA5784" s="89">
        <f t="shared" si="454"/>
        <v>5767</v>
      </c>
      <c r="AH5784" s="37"/>
      <c r="AI5784" s="37"/>
      <c r="AK5784" s="37"/>
    </row>
    <row r="5785" spans="1:37" hidden="1">
      <c r="A5785" t="s">
        <v>64</v>
      </c>
      <c r="B5785" t="s">
        <v>2</v>
      </c>
      <c r="C5785" t="s">
        <v>15</v>
      </c>
      <c r="D5785" t="s">
        <v>116</v>
      </c>
      <c r="E5785" t="s">
        <v>533</v>
      </c>
      <c r="F5785" t="str">
        <f t="shared" si="451"/>
        <v>潮州市音乐培训</v>
      </c>
      <c r="G5785" t="s">
        <v>75</v>
      </c>
      <c r="H5785" t="s">
        <v>346</v>
      </c>
      <c r="I5785" t="s">
        <v>68</v>
      </c>
      <c r="J5785">
        <v>88</v>
      </c>
      <c r="K5785">
        <v>0</v>
      </c>
      <c r="L5785" s="13">
        <f>VLOOKUP(C5785,'渗透率、续签率'!B:C,2,0)</f>
        <v>0.13900000000000001</v>
      </c>
      <c r="M5785" s="6">
        <v>0</v>
      </c>
      <c r="N5785">
        <v>11</v>
      </c>
      <c r="O5785">
        <v>0</v>
      </c>
      <c r="P5785" s="6">
        <v>0</v>
      </c>
      <c r="Q5785" s="13">
        <v>0</v>
      </c>
      <c r="R5785" s="13">
        <v>0</v>
      </c>
      <c r="S5785" s="31">
        <v>88</v>
      </c>
      <c r="T5785" s="6">
        <f>VLOOKUP(E5785,'参数设置&amp;汇总'!S:U,3,0)</f>
        <v>0.02</v>
      </c>
      <c r="U5785" s="78">
        <f t="shared" si="450"/>
        <v>0.22</v>
      </c>
      <c r="V5785" s="13">
        <v>0.85000000000000009</v>
      </c>
      <c r="W5785" s="78">
        <f t="shared" si="452"/>
        <v>0.25882352941176467</v>
      </c>
      <c r="X5785" s="1">
        <f>VLOOKUP(E5785,'渗透率、续签率'!AG:AJ,4,0)</f>
        <v>2883.5</v>
      </c>
      <c r="Y5785" s="1">
        <f t="shared" si="453"/>
        <v>746.31764705882347</v>
      </c>
      <c r="Z5785">
        <v>4</v>
      </c>
      <c r="AA5785" s="89">
        <f t="shared" si="454"/>
        <v>31718.5</v>
      </c>
      <c r="AH5785" s="37"/>
      <c r="AI5785" s="37"/>
      <c r="AK5785" s="37"/>
    </row>
    <row r="5786" spans="1:37" hidden="1">
      <c r="A5786" t="s">
        <v>64</v>
      </c>
      <c r="B5786" t="s">
        <v>2</v>
      </c>
      <c r="C5786" t="s">
        <v>15</v>
      </c>
      <c r="D5786" t="s">
        <v>116</v>
      </c>
      <c r="E5786" t="s">
        <v>533</v>
      </c>
      <c r="F5786" t="str">
        <f t="shared" si="451"/>
        <v>澄迈县音乐培训</v>
      </c>
      <c r="G5786" t="s">
        <v>120</v>
      </c>
      <c r="H5786" t="s">
        <v>347</v>
      </c>
      <c r="I5786" t="s">
        <v>68</v>
      </c>
      <c r="J5786">
        <v>9</v>
      </c>
      <c r="K5786">
        <v>0</v>
      </c>
      <c r="L5786" s="13">
        <f>VLOOKUP(C5786,'渗透率、续签率'!B:C,2,0)</f>
        <v>0.13900000000000001</v>
      </c>
      <c r="M5786" s="6">
        <v>0</v>
      </c>
      <c r="N5786">
        <v>2</v>
      </c>
      <c r="O5786">
        <v>0</v>
      </c>
      <c r="P5786" s="6">
        <v>0</v>
      </c>
      <c r="Q5786" s="13">
        <v>0</v>
      </c>
      <c r="R5786" s="13">
        <v>0</v>
      </c>
      <c r="S5786" s="31">
        <v>10</v>
      </c>
      <c r="T5786" s="6">
        <f>VLOOKUP(E5786,'参数设置&amp;汇总'!S:U,3,0)</f>
        <v>0.02</v>
      </c>
      <c r="U5786" s="78">
        <f t="shared" si="450"/>
        <v>0.04</v>
      </c>
      <c r="V5786" s="13">
        <v>0.85000000000000009</v>
      </c>
      <c r="W5786" s="78">
        <f t="shared" si="452"/>
        <v>4.7058823529411764E-2</v>
      </c>
      <c r="X5786" s="1">
        <f>VLOOKUP(E5786,'渗透率、续签率'!AG:AJ,4,0)</f>
        <v>2883.5</v>
      </c>
      <c r="Y5786" s="1">
        <f t="shared" si="453"/>
        <v>135.69411764705882</v>
      </c>
      <c r="Z5786">
        <v>0</v>
      </c>
      <c r="AA5786" s="89">
        <f t="shared" si="454"/>
        <v>5767</v>
      </c>
      <c r="AH5786" s="37"/>
      <c r="AI5786" s="37"/>
      <c r="AK5786" s="37"/>
    </row>
    <row r="5787" spans="1:37" hidden="1">
      <c r="A5787" t="s">
        <v>64</v>
      </c>
      <c r="B5787" t="s">
        <v>2</v>
      </c>
      <c r="C5787" t="s">
        <v>15</v>
      </c>
      <c r="D5787" t="s">
        <v>116</v>
      </c>
      <c r="E5787" t="s">
        <v>533</v>
      </c>
      <c r="F5787" t="str">
        <f t="shared" si="451"/>
        <v>澳门特别行政区音乐培训</v>
      </c>
      <c r="G5787" t="s">
        <v>348</v>
      </c>
      <c r="H5787" t="s">
        <v>348</v>
      </c>
      <c r="I5787" t="s">
        <v>57</v>
      </c>
      <c r="J5787">
        <v>25</v>
      </c>
      <c r="K5787">
        <v>0</v>
      </c>
      <c r="L5787" s="13">
        <f>VLOOKUP(C5787,'渗透率、续签率'!B:C,2,0)</f>
        <v>0.13900000000000001</v>
      </c>
      <c r="M5787" s="6">
        <v>0</v>
      </c>
      <c r="N5787">
        <v>2</v>
      </c>
      <c r="O5787">
        <v>0</v>
      </c>
      <c r="P5787" s="6">
        <v>0</v>
      </c>
      <c r="Q5787" s="13">
        <v>0</v>
      </c>
      <c r="R5787" s="13">
        <v>0</v>
      </c>
      <c r="S5787" s="31">
        <v>18</v>
      </c>
      <c r="T5787" s="6">
        <f>VLOOKUP(E5787,'参数设置&amp;汇总'!S:U,3,0)</f>
        <v>0.02</v>
      </c>
      <c r="U5787" s="78">
        <f t="shared" si="450"/>
        <v>0.04</v>
      </c>
      <c r="V5787" s="13">
        <v>0.85000000000000009</v>
      </c>
      <c r="W5787" s="78">
        <f t="shared" si="452"/>
        <v>4.7058823529411764E-2</v>
      </c>
      <c r="X5787" s="1">
        <f>VLOOKUP(E5787,'渗透率、续签率'!AG:AJ,4,0)</f>
        <v>2883.5</v>
      </c>
      <c r="Y5787" s="1">
        <f t="shared" si="453"/>
        <v>135.69411764705882</v>
      </c>
      <c r="Z5787">
        <v>0</v>
      </c>
      <c r="AA5787" s="89">
        <f t="shared" si="454"/>
        <v>5767</v>
      </c>
      <c r="AH5787" s="37"/>
      <c r="AI5787" s="37"/>
      <c r="AK5787" s="37"/>
    </row>
    <row r="5788" spans="1:37" hidden="1">
      <c r="A5788" t="s">
        <v>64</v>
      </c>
      <c r="B5788" t="s">
        <v>2</v>
      </c>
      <c r="C5788" t="s">
        <v>15</v>
      </c>
      <c r="D5788" t="s">
        <v>116</v>
      </c>
      <c r="E5788" t="s">
        <v>533</v>
      </c>
      <c r="F5788" t="str">
        <f t="shared" si="451"/>
        <v>濮阳市音乐培训</v>
      </c>
      <c r="G5788" t="s">
        <v>110</v>
      </c>
      <c r="H5788" t="s">
        <v>349</v>
      </c>
      <c r="I5788" t="s">
        <v>70</v>
      </c>
      <c r="J5788">
        <v>70</v>
      </c>
      <c r="K5788">
        <v>1</v>
      </c>
      <c r="L5788" s="13">
        <f>VLOOKUP(C5788,'渗透率、续签率'!B:C,2,0)</f>
        <v>0.13900000000000001</v>
      </c>
      <c r="M5788" s="6">
        <v>0.01</v>
      </c>
      <c r="N5788">
        <v>15</v>
      </c>
      <c r="O5788">
        <v>1</v>
      </c>
      <c r="P5788" s="6">
        <v>7.0000000000000007E-2</v>
      </c>
      <c r="Q5788" s="13">
        <v>5.6000000000000001E-2</v>
      </c>
      <c r="R5788" s="13">
        <v>0</v>
      </c>
      <c r="S5788" s="31">
        <v>94</v>
      </c>
      <c r="T5788" s="6">
        <f>VLOOKUP(E5788,'参数设置&amp;汇总'!S:U,3,0)</f>
        <v>0.02</v>
      </c>
      <c r="U5788" s="78">
        <f t="shared" si="450"/>
        <v>1</v>
      </c>
      <c r="V5788" s="13">
        <v>0.85000000000000009</v>
      </c>
      <c r="W5788" s="78">
        <f t="shared" si="452"/>
        <v>1.012941176470588</v>
      </c>
      <c r="X5788" s="1">
        <f>VLOOKUP(E5788,'渗透率、续签率'!AG:AJ,4,0)</f>
        <v>2883.5</v>
      </c>
      <c r="Y5788" s="1">
        <f t="shared" si="453"/>
        <v>2920.8158823529407</v>
      </c>
      <c r="Z5788">
        <v>0</v>
      </c>
      <c r="AA5788" s="89">
        <f t="shared" si="454"/>
        <v>43252.5</v>
      </c>
      <c r="AH5788" s="37"/>
      <c r="AI5788" s="37"/>
      <c r="AK5788" s="37"/>
    </row>
    <row r="5789" spans="1:37" hidden="1">
      <c r="A5789" t="s">
        <v>64</v>
      </c>
      <c r="B5789" t="s">
        <v>2</v>
      </c>
      <c r="C5789" t="s">
        <v>15</v>
      </c>
      <c r="D5789" t="s">
        <v>116</v>
      </c>
      <c r="E5789" t="s">
        <v>533</v>
      </c>
      <c r="F5789" t="str">
        <f t="shared" si="451"/>
        <v>烟台市音乐培训</v>
      </c>
      <c r="G5789" t="s">
        <v>103</v>
      </c>
      <c r="H5789" t="s">
        <v>350</v>
      </c>
      <c r="I5789" t="s">
        <v>70</v>
      </c>
      <c r="J5789">
        <v>221</v>
      </c>
      <c r="K5789">
        <v>0</v>
      </c>
      <c r="L5789" s="13">
        <f>VLOOKUP(C5789,'渗透率、续签率'!B:C,2,0)</f>
        <v>0.13900000000000001</v>
      </c>
      <c r="M5789" s="6">
        <v>0</v>
      </c>
      <c r="N5789">
        <v>39</v>
      </c>
      <c r="O5789">
        <v>0</v>
      </c>
      <c r="P5789" s="6">
        <v>0</v>
      </c>
      <c r="Q5789" s="13">
        <v>0</v>
      </c>
      <c r="R5789" s="13">
        <v>0</v>
      </c>
      <c r="S5789" s="31">
        <v>241</v>
      </c>
      <c r="T5789" s="6">
        <f>VLOOKUP(E5789,'参数设置&amp;汇总'!S:U,3,0)</f>
        <v>0.02</v>
      </c>
      <c r="U5789" s="78">
        <f t="shared" si="450"/>
        <v>0.78</v>
      </c>
      <c r="V5789" s="13">
        <v>0.85000000000000009</v>
      </c>
      <c r="W5789" s="78">
        <f t="shared" si="452"/>
        <v>0.91764705882352937</v>
      </c>
      <c r="X5789" s="1">
        <f>VLOOKUP(E5789,'渗透率、续签率'!AG:AJ,4,0)</f>
        <v>2883.5</v>
      </c>
      <c r="Y5789" s="1">
        <f t="shared" si="453"/>
        <v>2646.035294117647</v>
      </c>
      <c r="Z5789">
        <v>7</v>
      </c>
      <c r="AA5789" s="89">
        <f t="shared" si="454"/>
        <v>112456.5</v>
      </c>
      <c r="AH5789" s="37"/>
      <c r="AI5789" s="37"/>
      <c r="AK5789" s="37"/>
    </row>
    <row r="5790" spans="1:37" hidden="1">
      <c r="A5790" t="s">
        <v>64</v>
      </c>
      <c r="B5790" t="s">
        <v>2</v>
      </c>
      <c r="C5790" t="s">
        <v>15</v>
      </c>
      <c r="D5790" t="s">
        <v>116</v>
      </c>
      <c r="E5790" t="s">
        <v>533</v>
      </c>
      <c r="F5790" t="str">
        <f t="shared" si="451"/>
        <v>焦作市音乐培训</v>
      </c>
      <c r="G5790" t="s">
        <v>110</v>
      </c>
      <c r="H5790" t="s">
        <v>351</v>
      </c>
      <c r="I5790" t="s">
        <v>70</v>
      </c>
      <c r="J5790">
        <v>107</v>
      </c>
      <c r="K5790">
        <v>0</v>
      </c>
      <c r="L5790" s="13">
        <f>VLOOKUP(C5790,'渗透率、续签率'!B:C,2,0)</f>
        <v>0.13900000000000001</v>
      </c>
      <c r="M5790" s="6">
        <v>0</v>
      </c>
      <c r="N5790">
        <v>14</v>
      </c>
      <c r="O5790">
        <v>0</v>
      </c>
      <c r="P5790" s="6">
        <v>0</v>
      </c>
      <c r="Q5790" s="13">
        <v>0</v>
      </c>
      <c r="R5790" s="13">
        <v>0</v>
      </c>
      <c r="S5790" s="31">
        <v>93</v>
      </c>
      <c r="T5790" s="6">
        <f>VLOOKUP(E5790,'参数设置&amp;汇总'!S:U,3,0)</f>
        <v>0.02</v>
      </c>
      <c r="U5790" s="78">
        <f t="shared" si="450"/>
        <v>0.28000000000000003</v>
      </c>
      <c r="V5790" s="13">
        <v>0.85000000000000009</v>
      </c>
      <c r="W5790" s="78">
        <f t="shared" si="452"/>
        <v>0.32941176470588235</v>
      </c>
      <c r="X5790" s="1">
        <f>VLOOKUP(E5790,'渗透率、续签率'!AG:AJ,4,0)</f>
        <v>2883.5</v>
      </c>
      <c r="Y5790" s="1">
        <f t="shared" si="453"/>
        <v>949.85882352941178</v>
      </c>
      <c r="Z5790">
        <v>1</v>
      </c>
      <c r="AA5790" s="89">
        <f t="shared" si="454"/>
        <v>40369</v>
      </c>
      <c r="AH5790" s="37"/>
      <c r="AI5790" s="37"/>
      <c r="AJ5790" s="1"/>
      <c r="AK5790" s="37"/>
    </row>
    <row r="5791" spans="1:37" hidden="1">
      <c r="A5791" t="s">
        <v>64</v>
      </c>
      <c r="B5791" t="s">
        <v>2</v>
      </c>
      <c r="C5791" t="s">
        <v>15</v>
      </c>
      <c r="D5791" t="s">
        <v>116</v>
      </c>
      <c r="E5791" t="s">
        <v>533</v>
      </c>
      <c r="F5791" t="str">
        <f t="shared" si="451"/>
        <v>牡丹江市音乐培训</v>
      </c>
      <c r="G5791" t="s">
        <v>118</v>
      </c>
      <c r="H5791" t="s">
        <v>352</v>
      </c>
      <c r="I5791" t="s">
        <v>70</v>
      </c>
      <c r="J5791">
        <v>74</v>
      </c>
      <c r="K5791">
        <v>0</v>
      </c>
      <c r="L5791" s="13">
        <f>VLOOKUP(C5791,'渗透率、续签率'!B:C,2,0)</f>
        <v>0.13900000000000001</v>
      </c>
      <c r="M5791" s="6">
        <v>0</v>
      </c>
      <c r="N5791">
        <v>13</v>
      </c>
      <c r="O5791">
        <v>0</v>
      </c>
      <c r="P5791" s="6">
        <v>0</v>
      </c>
      <c r="Q5791" s="13">
        <v>0</v>
      </c>
      <c r="R5791" s="13">
        <v>0</v>
      </c>
      <c r="S5791" s="31">
        <v>73</v>
      </c>
      <c r="T5791" s="6">
        <f>VLOOKUP(E5791,'参数设置&amp;汇总'!S:U,3,0)</f>
        <v>0.02</v>
      </c>
      <c r="U5791" s="78">
        <f t="shared" si="450"/>
        <v>0.26</v>
      </c>
      <c r="V5791" s="13">
        <v>0.85000000000000009</v>
      </c>
      <c r="W5791" s="78">
        <f t="shared" si="452"/>
        <v>0.30588235294117644</v>
      </c>
      <c r="X5791" s="1">
        <f>VLOOKUP(E5791,'渗透率、续签率'!AG:AJ,4,0)</f>
        <v>2883.5</v>
      </c>
      <c r="Y5791" s="1">
        <f t="shared" si="453"/>
        <v>882.01176470588223</v>
      </c>
      <c r="Z5791">
        <v>0</v>
      </c>
      <c r="AA5791" s="89">
        <f t="shared" si="454"/>
        <v>37485.5</v>
      </c>
      <c r="AH5791" s="37"/>
      <c r="AI5791" s="37"/>
      <c r="AJ5791" s="1"/>
      <c r="AK5791" s="37"/>
    </row>
    <row r="5792" spans="1:37" hidden="1">
      <c r="A5792" t="s">
        <v>64</v>
      </c>
      <c r="B5792" t="s">
        <v>2</v>
      </c>
      <c r="C5792" t="s">
        <v>15</v>
      </c>
      <c r="D5792" t="s">
        <v>116</v>
      </c>
      <c r="E5792" t="s">
        <v>533</v>
      </c>
      <c r="F5792" t="str">
        <f t="shared" si="451"/>
        <v>玉林市音乐培训</v>
      </c>
      <c r="G5792" t="s">
        <v>88</v>
      </c>
      <c r="H5792" t="s">
        <v>353</v>
      </c>
      <c r="I5792" t="s">
        <v>68</v>
      </c>
      <c r="J5792">
        <v>69</v>
      </c>
      <c r="K5792">
        <v>0</v>
      </c>
      <c r="L5792" s="13">
        <f>VLOOKUP(C5792,'渗透率、续签率'!B:C,2,0)</f>
        <v>0.13900000000000001</v>
      </c>
      <c r="M5792" s="6">
        <v>0</v>
      </c>
      <c r="N5792">
        <v>11</v>
      </c>
      <c r="O5792">
        <v>0</v>
      </c>
      <c r="P5792" s="6">
        <v>0</v>
      </c>
      <c r="Q5792" s="13">
        <v>0</v>
      </c>
      <c r="R5792" s="13">
        <v>0</v>
      </c>
      <c r="S5792" s="31">
        <v>73</v>
      </c>
      <c r="T5792" s="6">
        <f>VLOOKUP(E5792,'参数设置&amp;汇总'!S:U,3,0)</f>
        <v>0.02</v>
      </c>
      <c r="U5792" s="78">
        <f t="shared" si="450"/>
        <v>0.22</v>
      </c>
      <c r="V5792" s="13">
        <v>0.85000000000000009</v>
      </c>
      <c r="W5792" s="78">
        <f t="shared" si="452"/>
        <v>0.25882352941176467</v>
      </c>
      <c r="X5792" s="1">
        <f>VLOOKUP(E5792,'渗透率、续签率'!AG:AJ,4,0)</f>
        <v>2883.5</v>
      </c>
      <c r="Y5792" s="1">
        <f t="shared" si="453"/>
        <v>746.31764705882347</v>
      </c>
      <c r="Z5792">
        <v>2</v>
      </c>
      <c r="AA5792" s="89">
        <f t="shared" si="454"/>
        <v>31718.5</v>
      </c>
      <c r="AH5792" s="37"/>
      <c r="AI5792" s="37"/>
      <c r="AK5792" s="37"/>
    </row>
    <row r="5793" spans="1:37" hidden="1">
      <c r="A5793" t="s">
        <v>64</v>
      </c>
      <c r="B5793" t="s">
        <v>2</v>
      </c>
      <c r="C5793" t="s">
        <v>15</v>
      </c>
      <c r="D5793" t="s">
        <v>116</v>
      </c>
      <c r="E5793" t="s">
        <v>533</v>
      </c>
      <c r="F5793" t="str">
        <f t="shared" si="451"/>
        <v>玉树藏族自治州音乐培训</v>
      </c>
      <c r="G5793" t="s">
        <v>297</v>
      </c>
      <c r="H5793" t="s">
        <v>354</v>
      </c>
      <c r="I5793" t="s">
        <v>70</v>
      </c>
      <c r="J5793">
        <v>0</v>
      </c>
      <c r="K5793">
        <v>0</v>
      </c>
      <c r="L5793" s="13">
        <f>VLOOKUP(C5793,'渗透率、续签率'!B:C,2,0)</f>
        <v>0.13900000000000001</v>
      </c>
      <c r="M5793" s="6">
        <v>0</v>
      </c>
      <c r="N5793">
        <v>0</v>
      </c>
      <c r="O5793">
        <v>0</v>
      </c>
      <c r="P5793" s="6">
        <v>0</v>
      </c>
      <c r="Q5793" s="13">
        <v>0</v>
      </c>
      <c r="R5793" s="13">
        <v>0</v>
      </c>
      <c r="S5793" s="31">
        <v>0</v>
      </c>
      <c r="T5793" s="6">
        <f>VLOOKUP(E5793,'参数设置&amp;汇总'!S:U,3,0)</f>
        <v>0.02</v>
      </c>
      <c r="U5793" s="78">
        <f t="shared" si="450"/>
        <v>0</v>
      </c>
      <c r="V5793" s="13">
        <v>0.85000000000000009</v>
      </c>
      <c r="W5793" s="78">
        <f t="shared" si="452"/>
        <v>0</v>
      </c>
      <c r="X5793" s="1">
        <f>VLOOKUP(E5793,'渗透率、续签率'!AG:AJ,4,0)</f>
        <v>2883.5</v>
      </c>
      <c r="Y5793" s="1">
        <f t="shared" si="453"/>
        <v>0</v>
      </c>
      <c r="Z5793">
        <v>0</v>
      </c>
      <c r="AA5793" s="89">
        <f t="shared" si="454"/>
        <v>0</v>
      </c>
      <c r="AH5793" s="37"/>
      <c r="AI5793" s="37"/>
      <c r="AK5793" s="37"/>
    </row>
    <row r="5794" spans="1:37" hidden="1">
      <c r="A5794" t="s">
        <v>64</v>
      </c>
      <c r="B5794" t="s">
        <v>2</v>
      </c>
      <c r="C5794" t="s">
        <v>15</v>
      </c>
      <c r="D5794" t="s">
        <v>116</v>
      </c>
      <c r="E5794" t="s">
        <v>533</v>
      </c>
      <c r="F5794" t="str">
        <f t="shared" si="451"/>
        <v>玉溪市音乐培训</v>
      </c>
      <c r="G5794" t="s">
        <v>99</v>
      </c>
      <c r="H5794" t="s">
        <v>355</v>
      </c>
      <c r="I5794" t="s">
        <v>68</v>
      </c>
      <c r="J5794">
        <v>35</v>
      </c>
      <c r="K5794">
        <v>0</v>
      </c>
      <c r="L5794" s="13">
        <f>VLOOKUP(C5794,'渗透率、续签率'!B:C,2,0)</f>
        <v>0.13900000000000001</v>
      </c>
      <c r="M5794" s="6">
        <v>0</v>
      </c>
      <c r="N5794">
        <v>7</v>
      </c>
      <c r="O5794">
        <v>0</v>
      </c>
      <c r="P5794" s="6">
        <v>0</v>
      </c>
      <c r="Q5794" s="13">
        <v>0</v>
      </c>
      <c r="R5794" s="13">
        <v>0</v>
      </c>
      <c r="S5794" s="31">
        <v>40</v>
      </c>
      <c r="T5794" s="6">
        <f>VLOOKUP(E5794,'参数设置&amp;汇总'!S:U,3,0)</f>
        <v>0.02</v>
      </c>
      <c r="U5794" s="78">
        <f t="shared" si="450"/>
        <v>0.14000000000000001</v>
      </c>
      <c r="V5794" s="13">
        <v>0.85000000000000009</v>
      </c>
      <c r="W5794" s="78">
        <f t="shared" si="452"/>
        <v>0.16470588235294117</v>
      </c>
      <c r="X5794" s="1">
        <f>VLOOKUP(E5794,'渗透率、续签率'!AG:AJ,4,0)</f>
        <v>2883.5</v>
      </c>
      <c r="Y5794" s="1">
        <f t="shared" si="453"/>
        <v>474.92941176470589</v>
      </c>
      <c r="Z5794">
        <v>0</v>
      </c>
      <c r="AA5794" s="89">
        <f t="shared" si="454"/>
        <v>20184.5</v>
      </c>
      <c r="AH5794" s="37"/>
      <c r="AI5794" s="37"/>
      <c r="AJ5794" s="1"/>
      <c r="AK5794" s="37"/>
    </row>
    <row r="5795" spans="1:37" hidden="1">
      <c r="A5795" t="s">
        <v>64</v>
      </c>
      <c r="B5795" t="s">
        <v>2</v>
      </c>
      <c r="C5795" t="s">
        <v>15</v>
      </c>
      <c r="D5795" t="s">
        <v>116</v>
      </c>
      <c r="E5795" t="s">
        <v>533</v>
      </c>
      <c r="F5795" t="str">
        <f t="shared" si="451"/>
        <v>珠海市音乐培训</v>
      </c>
      <c r="G5795" t="s">
        <v>75</v>
      </c>
      <c r="H5795" t="s">
        <v>356</v>
      </c>
      <c r="I5795" t="s">
        <v>68</v>
      </c>
      <c r="J5795">
        <v>192</v>
      </c>
      <c r="K5795">
        <v>2</v>
      </c>
      <c r="L5795" s="13">
        <f>VLOOKUP(C5795,'渗透率、续签率'!B:C,2,0)</f>
        <v>0.13900000000000001</v>
      </c>
      <c r="M5795" s="6">
        <v>0.01</v>
      </c>
      <c r="N5795">
        <v>53</v>
      </c>
      <c r="O5795">
        <v>2</v>
      </c>
      <c r="P5795" s="6">
        <v>0.04</v>
      </c>
      <c r="Q5795" s="13">
        <v>0.254</v>
      </c>
      <c r="R5795" s="13">
        <v>0.22600000000000001</v>
      </c>
      <c r="S5795" s="31">
        <v>461</v>
      </c>
      <c r="T5795" s="6">
        <f>VLOOKUP(E5795,'参数设置&amp;汇总'!S:U,3,0)</f>
        <v>0.02</v>
      </c>
      <c r="U5795" s="78">
        <f t="shared" si="450"/>
        <v>2</v>
      </c>
      <c r="V5795" s="13">
        <v>0.85000000000000009</v>
      </c>
      <c r="W5795" s="78">
        <f t="shared" si="452"/>
        <v>2.025882352941176</v>
      </c>
      <c r="X5795" s="1">
        <f>VLOOKUP(E5795,'渗透率、续签率'!AG:AJ,4,0)</f>
        <v>2883.5</v>
      </c>
      <c r="Y5795" s="1">
        <f t="shared" si="453"/>
        <v>5841.6317647058813</v>
      </c>
      <c r="Z5795">
        <v>18</v>
      </c>
      <c r="AA5795" s="89">
        <f t="shared" si="454"/>
        <v>152825.5</v>
      </c>
      <c r="AH5795" s="37"/>
      <c r="AI5795" s="37"/>
      <c r="AJ5795" s="1"/>
      <c r="AK5795" s="37"/>
    </row>
    <row r="5796" spans="1:37" hidden="1">
      <c r="A5796" t="s">
        <v>64</v>
      </c>
      <c r="B5796" t="s">
        <v>2</v>
      </c>
      <c r="C5796" t="s">
        <v>15</v>
      </c>
      <c r="D5796" t="s">
        <v>116</v>
      </c>
      <c r="E5796" t="s">
        <v>533</v>
      </c>
      <c r="F5796" t="str">
        <f t="shared" si="451"/>
        <v>琼中黎族苗族自治县音乐培训</v>
      </c>
      <c r="G5796" t="s">
        <v>120</v>
      </c>
      <c r="H5796" t="s">
        <v>357</v>
      </c>
      <c r="I5796" t="s">
        <v>68</v>
      </c>
      <c r="J5796">
        <v>1</v>
      </c>
      <c r="K5796">
        <v>0</v>
      </c>
      <c r="L5796" s="13">
        <f>VLOOKUP(C5796,'渗透率、续签率'!B:C,2,0)</f>
        <v>0.13900000000000001</v>
      </c>
      <c r="M5796" s="6">
        <v>0</v>
      </c>
      <c r="N5796">
        <v>0</v>
      </c>
      <c r="O5796">
        <v>0</v>
      </c>
      <c r="P5796" s="6">
        <v>0</v>
      </c>
      <c r="Q5796" s="13">
        <v>0</v>
      </c>
      <c r="R5796" s="13">
        <v>0</v>
      </c>
      <c r="S5796" s="31">
        <v>0</v>
      </c>
      <c r="T5796" s="6">
        <f>VLOOKUP(E5796,'参数设置&amp;汇总'!S:U,3,0)</f>
        <v>0.02</v>
      </c>
      <c r="U5796" s="78">
        <f t="shared" si="450"/>
        <v>0</v>
      </c>
      <c r="V5796" s="13">
        <v>0.85000000000000009</v>
      </c>
      <c r="W5796" s="78">
        <f t="shared" si="452"/>
        <v>0</v>
      </c>
      <c r="X5796" s="1">
        <f>VLOOKUP(E5796,'渗透率、续签率'!AG:AJ,4,0)</f>
        <v>2883.5</v>
      </c>
      <c r="Y5796" s="1">
        <f t="shared" si="453"/>
        <v>0</v>
      </c>
      <c r="Z5796">
        <v>0</v>
      </c>
      <c r="AA5796" s="89">
        <f t="shared" si="454"/>
        <v>0</v>
      </c>
      <c r="AH5796" s="37"/>
      <c r="AI5796" s="37"/>
      <c r="AJ5796" s="1"/>
      <c r="AK5796" s="37"/>
    </row>
    <row r="5797" spans="1:37" hidden="1">
      <c r="A5797" t="s">
        <v>64</v>
      </c>
      <c r="B5797" t="s">
        <v>2</v>
      </c>
      <c r="C5797" t="s">
        <v>15</v>
      </c>
      <c r="D5797" t="s">
        <v>116</v>
      </c>
      <c r="E5797" t="s">
        <v>533</v>
      </c>
      <c r="F5797" t="str">
        <f t="shared" si="451"/>
        <v>琼海市音乐培训</v>
      </c>
      <c r="G5797" t="s">
        <v>120</v>
      </c>
      <c r="H5797" t="s">
        <v>358</v>
      </c>
      <c r="I5797" t="s">
        <v>68</v>
      </c>
      <c r="J5797">
        <v>4</v>
      </c>
      <c r="K5797">
        <v>0</v>
      </c>
      <c r="L5797" s="13">
        <f>VLOOKUP(C5797,'渗透率、续签率'!B:C,2,0)</f>
        <v>0.13900000000000001</v>
      </c>
      <c r="M5797" s="6">
        <v>0</v>
      </c>
      <c r="N5797">
        <v>1</v>
      </c>
      <c r="O5797">
        <v>0</v>
      </c>
      <c r="P5797" s="6">
        <v>0</v>
      </c>
      <c r="Q5797" s="13">
        <v>0</v>
      </c>
      <c r="R5797" s="13">
        <v>0</v>
      </c>
      <c r="S5797" s="31">
        <v>5</v>
      </c>
      <c r="T5797" s="6">
        <f>VLOOKUP(E5797,'参数设置&amp;汇总'!S:U,3,0)</f>
        <v>0.02</v>
      </c>
      <c r="U5797" s="78">
        <f t="shared" si="450"/>
        <v>0.02</v>
      </c>
      <c r="V5797" s="13">
        <v>0.85000000000000009</v>
      </c>
      <c r="W5797" s="78">
        <f t="shared" si="452"/>
        <v>2.3529411764705882E-2</v>
      </c>
      <c r="X5797" s="1">
        <f>VLOOKUP(E5797,'渗透率、续签率'!AG:AJ,4,0)</f>
        <v>2883.5</v>
      </c>
      <c r="Y5797" s="1">
        <f t="shared" si="453"/>
        <v>67.847058823529409</v>
      </c>
      <c r="Z5797">
        <v>1</v>
      </c>
      <c r="AA5797" s="89">
        <f t="shared" si="454"/>
        <v>2883.5</v>
      </c>
      <c r="AH5797" s="37"/>
      <c r="AI5797" s="37"/>
      <c r="AJ5797" s="1"/>
      <c r="AK5797" s="37"/>
    </row>
    <row r="5798" spans="1:37" hidden="1">
      <c r="A5798" t="s">
        <v>64</v>
      </c>
      <c r="B5798" t="s">
        <v>2</v>
      </c>
      <c r="C5798" t="s">
        <v>15</v>
      </c>
      <c r="D5798" t="s">
        <v>116</v>
      </c>
      <c r="E5798" t="s">
        <v>533</v>
      </c>
      <c r="F5798" t="str">
        <f t="shared" si="451"/>
        <v>甘南藏族自治州音乐培训</v>
      </c>
      <c r="G5798" t="s">
        <v>132</v>
      </c>
      <c r="H5798" t="s">
        <v>359</v>
      </c>
      <c r="I5798" t="s">
        <v>70</v>
      </c>
      <c r="J5798">
        <v>2</v>
      </c>
      <c r="K5798">
        <v>0</v>
      </c>
      <c r="L5798" s="13">
        <f>VLOOKUP(C5798,'渗透率、续签率'!B:C,2,0)</f>
        <v>0.13900000000000001</v>
      </c>
      <c r="M5798" s="6">
        <v>0</v>
      </c>
      <c r="N5798">
        <v>0</v>
      </c>
      <c r="O5798">
        <v>0</v>
      </c>
      <c r="P5798" s="6">
        <v>0</v>
      </c>
      <c r="Q5798" s="13">
        <v>0</v>
      </c>
      <c r="R5798" s="13">
        <v>0</v>
      </c>
      <c r="S5798" s="31">
        <v>2</v>
      </c>
      <c r="T5798" s="6">
        <f>VLOOKUP(E5798,'参数设置&amp;汇总'!S:U,3,0)</f>
        <v>0.02</v>
      </c>
      <c r="U5798" s="78">
        <f t="shared" si="450"/>
        <v>0</v>
      </c>
      <c r="V5798" s="13">
        <v>0.85000000000000009</v>
      </c>
      <c r="W5798" s="78">
        <f t="shared" si="452"/>
        <v>0</v>
      </c>
      <c r="X5798" s="1">
        <f>VLOOKUP(E5798,'渗透率、续签率'!AG:AJ,4,0)</f>
        <v>2883.5</v>
      </c>
      <c r="Y5798" s="1">
        <f t="shared" si="453"/>
        <v>0</v>
      </c>
      <c r="Z5798">
        <v>0</v>
      </c>
      <c r="AA5798" s="89">
        <f t="shared" si="454"/>
        <v>0</v>
      </c>
      <c r="AH5798" s="37"/>
      <c r="AI5798" s="37"/>
      <c r="AK5798" s="37"/>
    </row>
    <row r="5799" spans="1:37" hidden="1">
      <c r="A5799" t="s">
        <v>64</v>
      </c>
      <c r="B5799" t="s">
        <v>2</v>
      </c>
      <c r="C5799" t="s">
        <v>15</v>
      </c>
      <c r="D5799" t="s">
        <v>116</v>
      </c>
      <c r="E5799" t="s">
        <v>533</v>
      </c>
      <c r="F5799" t="str">
        <f t="shared" si="451"/>
        <v>甘孜藏族自治州音乐培训</v>
      </c>
      <c r="G5799" t="s">
        <v>77</v>
      </c>
      <c r="H5799" t="s">
        <v>360</v>
      </c>
      <c r="I5799" t="s">
        <v>70</v>
      </c>
      <c r="J5799">
        <v>1</v>
      </c>
      <c r="K5799">
        <v>0</v>
      </c>
      <c r="L5799" s="13">
        <f>VLOOKUP(C5799,'渗透率、续签率'!B:C,2,0)</f>
        <v>0.13900000000000001</v>
      </c>
      <c r="M5799" s="6">
        <v>0</v>
      </c>
      <c r="N5799">
        <v>0</v>
      </c>
      <c r="O5799">
        <v>0</v>
      </c>
      <c r="P5799" s="6">
        <v>0</v>
      </c>
      <c r="Q5799" s="13">
        <v>0</v>
      </c>
      <c r="R5799" s="13">
        <v>0</v>
      </c>
      <c r="S5799" s="31">
        <v>0</v>
      </c>
      <c r="T5799" s="6">
        <f>VLOOKUP(E5799,'参数设置&amp;汇总'!S:U,3,0)</f>
        <v>0.02</v>
      </c>
      <c r="U5799" s="78">
        <f t="shared" si="450"/>
        <v>0</v>
      </c>
      <c r="V5799" s="13">
        <v>0.85000000000000009</v>
      </c>
      <c r="W5799" s="78">
        <f t="shared" si="452"/>
        <v>0</v>
      </c>
      <c r="X5799" s="1">
        <f>VLOOKUP(E5799,'渗透率、续签率'!AG:AJ,4,0)</f>
        <v>2883.5</v>
      </c>
      <c r="Y5799" s="1">
        <f t="shared" si="453"/>
        <v>0</v>
      </c>
      <c r="Z5799">
        <v>0</v>
      </c>
      <c r="AA5799" s="89">
        <f t="shared" si="454"/>
        <v>0</v>
      </c>
      <c r="AH5799" s="37"/>
      <c r="AI5799" s="37"/>
      <c r="AJ5799" s="1"/>
      <c r="AK5799" s="37"/>
    </row>
    <row r="5800" spans="1:37" hidden="1">
      <c r="A5800" t="s">
        <v>64</v>
      </c>
      <c r="B5800" t="s">
        <v>2</v>
      </c>
      <c r="C5800" t="s">
        <v>15</v>
      </c>
      <c r="D5800" t="s">
        <v>116</v>
      </c>
      <c r="E5800" t="s">
        <v>533</v>
      </c>
      <c r="F5800" t="str">
        <f t="shared" si="451"/>
        <v>白城市音乐培训</v>
      </c>
      <c r="G5800" t="s">
        <v>188</v>
      </c>
      <c r="H5800" t="s">
        <v>361</v>
      </c>
      <c r="I5800" t="s">
        <v>70</v>
      </c>
      <c r="J5800">
        <v>31</v>
      </c>
      <c r="K5800">
        <v>0</v>
      </c>
      <c r="L5800" s="13">
        <f>VLOOKUP(C5800,'渗透率、续签率'!B:C,2,0)</f>
        <v>0.13900000000000001</v>
      </c>
      <c r="M5800" s="6">
        <v>0</v>
      </c>
      <c r="N5800">
        <v>1</v>
      </c>
      <c r="O5800">
        <v>0</v>
      </c>
      <c r="P5800" s="6">
        <v>0</v>
      </c>
      <c r="Q5800" s="13">
        <v>0</v>
      </c>
      <c r="R5800" s="13">
        <v>0</v>
      </c>
      <c r="S5800" s="31">
        <v>18</v>
      </c>
      <c r="T5800" s="6">
        <f>VLOOKUP(E5800,'参数设置&amp;汇总'!S:U,3,0)</f>
        <v>0.02</v>
      </c>
      <c r="U5800" s="78">
        <f t="shared" si="450"/>
        <v>0.02</v>
      </c>
      <c r="V5800" s="13">
        <v>0.85000000000000009</v>
      </c>
      <c r="W5800" s="78">
        <f t="shared" si="452"/>
        <v>2.3529411764705882E-2</v>
      </c>
      <c r="X5800" s="1">
        <f>VLOOKUP(E5800,'渗透率、续签率'!AG:AJ,4,0)</f>
        <v>2883.5</v>
      </c>
      <c r="Y5800" s="1">
        <f t="shared" si="453"/>
        <v>67.847058823529409</v>
      </c>
      <c r="Z5800">
        <v>0</v>
      </c>
      <c r="AA5800" s="89">
        <f t="shared" si="454"/>
        <v>2883.5</v>
      </c>
      <c r="AH5800" s="37"/>
      <c r="AI5800" s="37"/>
      <c r="AJ5800" s="1"/>
      <c r="AK5800" s="37"/>
    </row>
    <row r="5801" spans="1:37" hidden="1">
      <c r="A5801" t="s">
        <v>64</v>
      </c>
      <c r="B5801" t="s">
        <v>2</v>
      </c>
      <c r="C5801" t="s">
        <v>15</v>
      </c>
      <c r="D5801" t="s">
        <v>116</v>
      </c>
      <c r="E5801" t="s">
        <v>533</v>
      </c>
      <c r="F5801" t="str">
        <f t="shared" si="451"/>
        <v>白山市音乐培训</v>
      </c>
      <c r="G5801" t="s">
        <v>188</v>
      </c>
      <c r="H5801" t="s">
        <v>362</v>
      </c>
      <c r="I5801" t="s">
        <v>70</v>
      </c>
      <c r="J5801">
        <v>23</v>
      </c>
      <c r="K5801">
        <v>0</v>
      </c>
      <c r="L5801" s="13">
        <f>VLOOKUP(C5801,'渗透率、续签率'!B:C,2,0)</f>
        <v>0.13900000000000001</v>
      </c>
      <c r="M5801" s="6">
        <v>0</v>
      </c>
      <c r="N5801">
        <v>0</v>
      </c>
      <c r="O5801">
        <v>0</v>
      </c>
      <c r="P5801" s="6">
        <v>0</v>
      </c>
      <c r="Q5801" s="13">
        <v>0</v>
      </c>
      <c r="R5801" s="13">
        <v>0</v>
      </c>
      <c r="S5801" s="31">
        <v>7</v>
      </c>
      <c r="T5801" s="6">
        <f>VLOOKUP(E5801,'参数设置&amp;汇总'!S:U,3,0)</f>
        <v>0.02</v>
      </c>
      <c r="U5801" s="78">
        <f t="shared" si="450"/>
        <v>0</v>
      </c>
      <c r="V5801" s="13">
        <v>0.85000000000000009</v>
      </c>
      <c r="W5801" s="78">
        <f t="shared" si="452"/>
        <v>0</v>
      </c>
      <c r="X5801" s="1">
        <f>VLOOKUP(E5801,'渗透率、续签率'!AG:AJ,4,0)</f>
        <v>2883.5</v>
      </c>
      <c r="Y5801" s="1">
        <f t="shared" si="453"/>
        <v>0</v>
      </c>
      <c r="Z5801">
        <v>0</v>
      </c>
      <c r="AA5801" s="89">
        <f t="shared" si="454"/>
        <v>0</v>
      </c>
      <c r="AH5801" s="37"/>
      <c r="AI5801" s="37"/>
      <c r="AJ5801" s="1"/>
      <c r="AK5801" s="37"/>
    </row>
    <row r="5802" spans="1:37" hidden="1">
      <c r="A5802" t="s">
        <v>64</v>
      </c>
      <c r="B5802" t="s">
        <v>2</v>
      </c>
      <c r="C5802" t="s">
        <v>15</v>
      </c>
      <c r="D5802" t="s">
        <v>116</v>
      </c>
      <c r="E5802" t="s">
        <v>533</v>
      </c>
      <c r="F5802" t="str">
        <f t="shared" si="451"/>
        <v>白沙黎族自治县音乐培训</v>
      </c>
      <c r="G5802" t="s">
        <v>120</v>
      </c>
      <c r="H5802" t="s">
        <v>364</v>
      </c>
      <c r="I5802" t="s">
        <v>68</v>
      </c>
      <c r="J5802">
        <v>0</v>
      </c>
      <c r="K5802">
        <v>0</v>
      </c>
      <c r="L5802" s="13">
        <f>VLOOKUP(C5802,'渗透率、续签率'!B:C,2,0)</f>
        <v>0.13900000000000001</v>
      </c>
      <c r="M5802" s="6">
        <v>0</v>
      </c>
      <c r="N5802">
        <v>0</v>
      </c>
      <c r="O5802">
        <v>0</v>
      </c>
      <c r="P5802" s="6">
        <v>0</v>
      </c>
      <c r="Q5802" s="13">
        <v>0</v>
      </c>
      <c r="R5802" s="13">
        <v>0</v>
      </c>
      <c r="S5802" s="31">
        <v>0</v>
      </c>
      <c r="T5802" s="6">
        <f>VLOOKUP(E5802,'参数设置&amp;汇总'!S:U,3,0)</f>
        <v>0.02</v>
      </c>
      <c r="U5802" s="78">
        <f t="shared" si="450"/>
        <v>0</v>
      </c>
      <c r="V5802" s="13">
        <v>0.85000000000000009</v>
      </c>
      <c r="W5802" s="78">
        <f t="shared" si="452"/>
        <v>0</v>
      </c>
      <c r="X5802" s="1">
        <f>VLOOKUP(E5802,'渗透率、续签率'!AG:AJ,4,0)</f>
        <v>2883.5</v>
      </c>
      <c r="Y5802" s="1">
        <f t="shared" si="453"/>
        <v>0</v>
      </c>
      <c r="Z5802">
        <v>0</v>
      </c>
      <c r="AA5802" s="89">
        <f t="shared" si="454"/>
        <v>0</v>
      </c>
      <c r="AH5802" s="37"/>
      <c r="AI5802" s="37"/>
      <c r="AK5802" s="37"/>
    </row>
    <row r="5803" spans="1:37" hidden="1">
      <c r="A5803" t="s">
        <v>64</v>
      </c>
      <c r="B5803" t="s">
        <v>2</v>
      </c>
      <c r="C5803" t="s">
        <v>15</v>
      </c>
      <c r="D5803" t="s">
        <v>116</v>
      </c>
      <c r="E5803" t="s">
        <v>533</v>
      </c>
      <c r="F5803" t="str">
        <f t="shared" si="451"/>
        <v>白银市音乐培训</v>
      </c>
      <c r="G5803" t="s">
        <v>132</v>
      </c>
      <c r="H5803" t="s">
        <v>365</v>
      </c>
      <c r="I5803" t="s">
        <v>70</v>
      </c>
      <c r="J5803">
        <v>29</v>
      </c>
      <c r="K5803">
        <v>0</v>
      </c>
      <c r="L5803" s="13">
        <f>VLOOKUP(C5803,'渗透率、续签率'!B:C,2,0)</f>
        <v>0.13900000000000001</v>
      </c>
      <c r="M5803" s="6">
        <v>0</v>
      </c>
      <c r="N5803">
        <v>2</v>
      </c>
      <c r="O5803">
        <v>0</v>
      </c>
      <c r="P5803" s="6">
        <v>0</v>
      </c>
      <c r="Q5803" s="13">
        <v>0</v>
      </c>
      <c r="R5803" s="13">
        <v>0</v>
      </c>
      <c r="S5803" s="31">
        <v>21</v>
      </c>
      <c r="T5803" s="6">
        <f>VLOOKUP(E5803,'参数设置&amp;汇总'!S:U,3,0)</f>
        <v>0.02</v>
      </c>
      <c r="U5803" s="78">
        <f t="shared" si="450"/>
        <v>0.04</v>
      </c>
      <c r="V5803" s="13">
        <v>0.85000000000000009</v>
      </c>
      <c r="W5803" s="78">
        <f t="shared" si="452"/>
        <v>4.7058823529411764E-2</v>
      </c>
      <c r="X5803" s="1">
        <f>VLOOKUP(E5803,'渗透率、续签率'!AG:AJ,4,0)</f>
        <v>2883.5</v>
      </c>
      <c r="Y5803" s="1">
        <f t="shared" si="453"/>
        <v>135.69411764705882</v>
      </c>
      <c r="Z5803">
        <v>0</v>
      </c>
      <c r="AA5803" s="89">
        <f t="shared" si="454"/>
        <v>5767</v>
      </c>
      <c r="AH5803" s="37"/>
      <c r="AI5803" s="37"/>
      <c r="AK5803" s="37"/>
    </row>
    <row r="5804" spans="1:37" hidden="1">
      <c r="A5804" t="s">
        <v>64</v>
      </c>
      <c r="B5804" t="s">
        <v>2</v>
      </c>
      <c r="C5804" t="s">
        <v>15</v>
      </c>
      <c r="D5804" t="s">
        <v>116</v>
      </c>
      <c r="E5804" t="s">
        <v>533</v>
      </c>
      <c r="F5804" t="str">
        <f t="shared" si="451"/>
        <v>百色市音乐培训</v>
      </c>
      <c r="G5804" t="s">
        <v>88</v>
      </c>
      <c r="H5804" t="s">
        <v>366</v>
      </c>
      <c r="I5804" t="s">
        <v>68</v>
      </c>
      <c r="J5804">
        <v>33</v>
      </c>
      <c r="K5804">
        <v>1</v>
      </c>
      <c r="L5804" s="13">
        <f>VLOOKUP(C5804,'渗透率、续签率'!B:C,2,0)</f>
        <v>0.13900000000000001</v>
      </c>
      <c r="M5804" s="6">
        <v>0.03</v>
      </c>
      <c r="N5804">
        <v>5</v>
      </c>
      <c r="O5804">
        <v>1</v>
      </c>
      <c r="P5804" s="6">
        <v>0.2</v>
      </c>
      <c r="Q5804" s="13">
        <v>0.17599999999999999</v>
      </c>
      <c r="R5804" s="13">
        <v>0</v>
      </c>
      <c r="S5804" s="31">
        <v>32</v>
      </c>
      <c r="T5804" s="6">
        <f>VLOOKUP(E5804,'参数设置&amp;汇总'!S:U,3,0)</f>
        <v>0.02</v>
      </c>
      <c r="U5804" s="78">
        <f t="shared" si="450"/>
        <v>1</v>
      </c>
      <c r="V5804" s="13">
        <v>0.85000000000000009</v>
      </c>
      <c r="W5804" s="78">
        <f t="shared" si="452"/>
        <v>1.012941176470588</v>
      </c>
      <c r="X5804" s="1">
        <f>VLOOKUP(E5804,'渗透率、续签率'!AG:AJ,4,0)</f>
        <v>2883.5</v>
      </c>
      <c r="Y5804" s="1">
        <f t="shared" si="453"/>
        <v>2920.8158823529407</v>
      </c>
      <c r="Z5804">
        <v>0</v>
      </c>
      <c r="AA5804" s="89">
        <f t="shared" si="454"/>
        <v>14417.5</v>
      </c>
      <c r="AH5804" s="37"/>
      <c r="AI5804" s="37"/>
      <c r="AJ5804" s="1"/>
      <c r="AK5804" s="37"/>
    </row>
    <row r="5805" spans="1:37" hidden="1">
      <c r="A5805" t="s">
        <v>64</v>
      </c>
      <c r="B5805" t="s">
        <v>2</v>
      </c>
      <c r="C5805" t="s">
        <v>15</v>
      </c>
      <c r="D5805" t="s">
        <v>116</v>
      </c>
      <c r="E5805" t="s">
        <v>533</v>
      </c>
      <c r="F5805" t="str">
        <f t="shared" si="451"/>
        <v>益阳市音乐培训</v>
      </c>
      <c r="G5805" t="s">
        <v>113</v>
      </c>
      <c r="H5805" t="s">
        <v>367</v>
      </c>
      <c r="I5805" t="s">
        <v>68</v>
      </c>
      <c r="J5805">
        <v>49</v>
      </c>
      <c r="K5805">
        <v>0</v>
      </c>
      <c r="L5805" s="13">
        <f>VLOOKUP(C5805,'渗透率、续签率'!B:C,2,0)</f>
        <v>0.13900000000000001</v>
      </c>
      <c r="M5805" s="6">
        <v>0</v>
      </c>
      <c r="N5805">
        <v>2</v>
      </c>
      <c r="O5805">
        <v>0</v>
      </c>
      <c r="P5805" s="6">
        <v>0</v>
      </c>
      <c r="Q5805" s="13">
        <v>0.44</v>
      </c>
      <c r="R5805" s="13">
        <v>0</v>
      </c>
      <c r="S5805" s="31">
        <v>56</v>
      </c>
      <c r="T5805" s="6">
        <f>VLOOKUP(E5805,'参数设置&amp;汇总'!S:U,3,0)</f>
        <v>0.02</v>
      </c>
      <c r="U5805" s="78">
        <f t="shared" si="450"/>
        <v>0.04</v>
      </c>
      <c r="V5805" s="13">
        <v>0.85000000000000009</v>
      </c>
      <c r="W5805" s="78">
        <f t="shared" si="452"/>
        <v>4.7058823529411764E-2</v>
      </c>
      <c r="X5805" s="1">
        <f>VLOOKUP(E5805,'渗透率、续签率'!AG:AJ,4,0)</f>
        <v>2883.5</v>
      </c>
      <c r="Y5805" s="1">
        <f t="shared" si="453"/>
        <v>135.69411764705882</v>
      </c>
      <c r="Z5805">
        <v>0</v>
      </c>
      <c r="AA5805" s="89">
        <f t="shared" si="454"/>
        <v>5767</v>
      </c>
      <c r="AH5805" s="37"/>
      <c r="AI5805" s="37"/>
      <c r="AJ5805" s="1"/>
      <c r="AK5805" s="37"/>
    </row>
    <row r="5806" spans="1:37" hidden="1">
      <c r="A5806" t="s">
        <v>64</v>
      </c>
      <c r="B5806" t="s">
        <v>2</v>
      </c>
      <c r="C5806" t="s">
        <v>15</v>
      </c>
      <c r="D5806" t="s">
        <v>116</v>
      </c>
      <c r="E5806" t="s">
        <v>533</v>
      </c>
      <c r="F5806" t="str">
        <f t="shared" si="451"/>
        <v>盐城市音乐培训</v>
      </c>
      <c r="G5806" t="s">
        <v>73</v>
      </c>
      <c r="H5806" t="s">
        <v>368</v>
      </c>
      <c r="I5806" t="s">
        <v>70</v>
      </c>
      <c r="J5806">
        <v>185</v>
      </c>
      <c r="K5806">
        <v>2</v>
      </c>
      <c r="L5806" s="13">
        <f>VLOOKUP(C5806,'渗透率、续签率'!B:C,2,0)</f>
        <v>0.13900000000000001</v>
      </c>
      <c r="M5806" s="6">
        <v>0.01</v>
      </c>
      <c r="N5806">
        <v>15</v>
      </c>
      <c r="O5806">
        <v>2</v>
      </c>
      <c r="P5806" s="6">
        <v>0.13</v>
      </c>
      <c r="Q5806" s="13">
        <v>0.29799999999999999</v>
      </c>
      <c r="R5806" s="13">
        <v>0.29799999999999999</v>
      </c>
      <c r="S5806" s="31">
        <v>182</v>
      </c>
      <c r="T5806" s="6">
        <f>VLOOKUP(E5806,'参数设置&amp;汇总'!S:U,3,0)</f>
        <v>0.02</v>
      </c>
      <c r="U5806" s="78">
        <f t="shared" si="450"/>
        <v>2</v>
      </c>
      <c r="V5806" s="13">
        <v>0.85000000000000009</v>
      </c>
      <c r="W5806" s="78">
        <f t="shared" si="452"/>
        <v>2.025882352941176</v>
      </c>
      <c r="X5806" s="1">
        <f>VLOOKUP(E5806,'渗透率、续签率'!AG:AJ,4,0)</f>
        <v>2883.5</v>
      </c>
      <c r="Y5806" s="1">
        <f t="shared" si="453"/>
        <v>5841.6317647058813</v>
      </c>
      <c r="Z5806">
        <v>6</v>
      </c>
      <c r="AA5806" s="89">
        <f t="shared" si="454"/>
        <v>43252.5</v>
      </c>
      <c r="AH5806" s="37"/>
      <c r="AI5806" s="37"/>
      <c r="AJ5806" s="1"/>
      <c r="AK5806" s="37"/>
    </row>
    <row r="5807" spans="1:37" hidden="1">
      <c r="A5807" t="s">
        <v>64</v>
      </c>
      <c r="B5807" t="s">
        <v>2</v>
      </c>
      <c r="C5807" t="s">
        <v>15</v>
      </c>
      <c r="D5807" t="s">
        <v>116</v>
      </c>
      <c r="E5807" t="s">
        <v>533</v>
      </c>
      <c r="F5807" t="str">
        <f t="shared" si="451"/>
        <v>盘锦市音乐培训</v>
      </c>
      <c r="G5807" t="s">
        <v>101</v>
      </c>
      <c r="H5807" t="s">
        <v>369</v>
      </c>
      <c r="I5807" t="s">
        <v>70</v>
      </c>
      <c r="J5807">
        <v>78</v>
      </c>
      <c r="K5807">
        <v>0</v>
      </c>
      <c r="L5807" s="13">
        <f>VLOOKUP(C5807,'渗透率、续签率'!B:C,2,0)</f>
        <v>0.13900000000000001</v>
      </c>
      <c r="M5807" s="6">
        <v>0</v>
      </c>
      <c r="N5807">
        <v>15</v>
      </c>
      <c r="O5807">
        <v>0</v>
      </c>
      <c r="P5807" s="6">
        <v>0</v>
      </c>
      <c r="Q5807" s="13">
        <v>0</v>
      </c>
      <c r="R5807" s="13">
        <v>0</v>
      </c>
      <c r="S5807" s="31">
        <v>110</v>
      </c>
      <c r="T5807" s="6">
        <f>VLOOKUP(E5807,'参数设置&amp;汇总'!S:U,3,0)</f>
        <v>0.02</v>
      </c>
      <c r="U5807" s="78">
        <f t="shared" si="450"/>
        <v>0.3</v>
      </c>
      <c r="V5807" s="13">
        <v>0.85000000000000009</v>
      </c>
      <c r="W5807" s="78">
        <f t="shared" si="452"/>
        <v>0.3529411764705882</v>
      </c>
      <c r="X5807" s="1">
        <f>VLOOKUP(E5807,'渗透率、续签率'!AG:AJ,4,0)</f>
        <v>2883.5</v>
      </c>
      <c r="Y5807" s="1">
        <f t="shared" si="453"/>
        <v>1017.7058823529411</v>
      </c>
      <c r="Z5807">
        <v>0</v>
      </c>
      <c r="AA5807" s="89">
        <f t="shared" si="454"/>
        <v>43252.5</v>
      </c>
      <c r="AH5807" s="37"/>
      <c r="AI5807" s="37"/>
      <c r="AJ5807" s="1"/>
      <c r="AK5807" s="37"/>
    </row>
    <row r="5808" spans="1:37" hidden="1">
      <c r="A5808" t="s">
        <v>64</v>
      </c>
      <c r="B5808" t="s">
        <v>2</v>
      </c>
      <c r="C5808" t="s">
        <v>15</v>
      </c>
      <c r="D5808" t="s">
        <v>116</v>
      </c>
      <c r="E5808" t="s">
        <v>533</v>
      </c>
      <c r="F5808" t="str">
        <f t="shared" si="451"/>
        <v>眉山市音乐培训</v>
      </c>
      <c r="G5808" t="s">
        <v>77</v>
      </c>
      <c r="H5808" t="s">
        <v>370</v>
      </c>
      <c r="I5808" t="s">
        <v>70</v>
      </c>
      <c r="J5808">
        <v>48</v>
      </c>
      <c r="K5808">
        <v>0</v>
      </c>
      <c r="L5808" s="13">
        <f>VLOOKUP(C5808,'渗透率、续签率'!B:C,2,0)</f>
        <v>0.13900000000000001</v>
      </c>
      <c r="M5808" s="6">
        <v>0</v>
      </c>
      <c r="N5808">
        <v>8</v>
      </c>
      <c r="O5808">
        <v>0</v>
      </c>
      <c r="P5808" s="6">
        <v>0</v>
      </c>
      <c r="Q5808" s="13">
        <v>0</v>
      </c>
      <c r="R5808" s="13">
        <v>0</v>
      </c>
      <c r="S5808" s="31">
        <v>52</v>
      </c>
      <c r="T5808" s="6">
        <f>VLOOKUP(E5808,'参数设置&amp;汇总'!S:U,3,0)</f>
        <v>0.02</v>
      </c>
      <c r="U5808" s="78">
        <f t="shared" si="450"/>
        <v>0.16</v>
      </c>
      <c r="V5808" s="13">
        <v>0.85000000000000009</v>
      </c>
      <c r="W5808" s="78">
        <f t="shared" si="452"/>
        <v>0.18823529411764706</v>
      </c>
      <c r="X5808" s="1">
        <f>VLOOKUP(E5808,'渗透率、续签率'!AG:AJ,4,0)</f>
        <v>2883.5</v>
      </c>
      <c r="Y5808" s="1">
        <f t="shared" si="453"/>
        <v>542.77647058823527</v>
      </c>
      <c r="Z5808">
        <v>2</v>
      </c>
      <c r="AA5808" s="89">
        <f t="shared" si="454"/>
        <v>23068</v>
      </c>
      <c r="AH5808" s="37"/>
      <c r="AI5808" s="37"/>
      <c r="AJ5808" s="1"/>
      <c r="AK5808" s="37"/>
    </row>
    <row r="5809" spans="1:37" hidden="1">
      <c r="A5809" t="s">
        <v>64</v>
      </c>
      <c r="B5809" t="s">
        <v>2</v>
      </c>
      <c r="C5809" t="s">
        <v>15</v>
      </c>
      <c r="D5809" t="s">
        <v>116</v>
      </c>
      <c r="E5809" t="s">
        <v>533</v>
      </c>
      <c r="F5809" t="str">
        <f t="shared" si="451"/>
        <v>石嘴山市音乐培训</v>
      </c>
      <c r="G5809" t="s">
        <v>129</v>
      </c>
      <c r="H5809" t="s">
        <v>371</v>
      </c>
      <c r="I5809" t="s">
        <v>70</v>
      </c>
      <c r="J5809">
        <v>17</v>
      </c>
      <c r="K5809">
        <v>0</v>
      </c>
      <c r="L5809" s="13">
        <f>VLOOKUP(C5809,'渗透率、续签率'!B:C,2,0)</f>
        <v>0.13900000000000001</v>
      </c>
      <c r="M5809" s="6">
        <v>0</v>
      </c>
      <c r="N5809">
        <v>1</v>
      </c>
      <c r="O5809">
        <v>0</v>
      </c>
      <c r="P5809" s="6">
        <v>0</v>
      </c>
      <c r="Q5809" s="13">
        <v>0</v>
      </c>
      <c r="R5809" s="13">
        <v>0</v>
      </c>
      <c r="S5809" s="31">
        <v>13</v>
      </c>
      <c r="T5809" s="6">
        <f>VLOOKUP(E5809,'参数设置&amp;汇总'!S:U,3,0)</f>
        <v>0.02</v>
      </c>
      <c r="U5809" s="78">
        <f t="shared" si="450"/>
        <v>0.02</v>
      </c>
      <c r="V5809" s="13">
        <v>0.85000000000000009</v>
      </c>
      <c r="W5809" s="78">
        <f t="shared" si="452"/>
        <v>2.3529411764705882E-2</v>
      </c>
      <c r="X5809" s="1">
        <f>VLOOKUP(E5809,'渗透率、续签率'!AG:AJ,4,0)</f>
        <v>2883.5</v>
      </c>
      <c r="Y5809" s="1">
        <f t="shared" si="453"/>
        <v>67.847058823529409</v>
      </c>
      <c r="Z5809">
        <v>0</v>
      </c>
      <c r="AA5809" s="89">
        <f t="shared" si="454"/>
        <v>2883.5</v>
      </c>
      <c r="AH5809" s="37"/>
      <c r="AI5809" s="37"/>
      <c r="AJ5809" s="1"/>
      <c r="AK5809" s="37"/>
    </row>
    <row r="5810" spans="1:37" hidden="1">
      <c r="A5810" t="s">
        <v>64</v>
      </c>
      <c r="B5810" t="s">
        <v>2</v>
      </c>
      <c r="C5810" t="s">
        <v>15</v>
      </c>
      <c r="D5810" t="s">
        <v>116</v>
      </c>
      <c r="E5810" t="s">
        <v>533</v>
      </c>
      <c r="F5810" t="str">
        <f t="shared" si="451"/>
        <v>石家庄市音乐培训</v>
      </c>
      <c r="G5810" t="s">
        <v>159</v>
      </c>
      <c r="H5810" t="s">
        <v>372</v>
      </c>
      <c r="I5810" t="s">
        <v>70</v>
      </c>
      <c r="J5810">
        <v>259</v>
      </c>
      <c r="K5810">
        <v>5</v>
      </c>
      <c r="L5810" s="13">
        <f>VLOOKUP(C5810,'渗透率、续签率'!B:C,2,0)</f>
        <v>0.13900000000000001</v>
      </c>
      <c r="M5810" s="6">
        <v>0.02</v>
      </c>
      <c r="N5810">
        <v>118</v>
      </c>
      <c r="O5810">
        <v>5</v>
      </c>
      <c r="P5810" s="6">
        <v>0.04</v>
      </c>
      <c r="Q5810" s="13">
        <v>0.30199999999999999</v>
      </c>
      <c r="R5810" s="13">
        <v>0.245</v>
      </c>
      <c r="S5810" s="31">
        <v>953</v>
      </c>
      <c r="T5810" s="6">
        <f>VLOOKUP(E5810,'参数设置&amp;汇总'!S:U,3,0)</f>
        <v>0.02</v>
      </c>
      <c r="U5810" s="78">
        <f t="shared" si="450"/>
        <v>5</v>
      </c>
      <c r="V5810" s="13">
        <v>0.85000000000000009</v>
      </c>
      <c r="W5810" s="78">
        <f t="shared" si="452"/>
        <v>5.0647058823529401</v>
      </c>
      <c r="X5810" s="1">
        <f>VLOOKUP(E5810,'渗透率、续签率'!AG:AJ,4,0)</f>
        <v>2883.5</v>
      </c>
      <c r="Y5810" s="1">
        <f t="shared" si="453"/>
        <v>14604.079411764702</v>
      </c>
      <c r="Z5810">
        <v>21</v>
      </c>
      <c r="AA5810" s="89">
        <f t="shared" si="454"/>
        <v>340253</v>
      </c>
      <c r="AH5810" s="37"/>
      <c r="AI5810" s="37"/>
      <c r="AK5810" s="37"/>
    </row>
    <row r="5811" spans="1:37" hidden="1">
      <c r="A5811" t="s">
        <v>64</v>
      </c>
      <c r="B5811" t="s">
        <v>2</v>
      </c>
      <c r="C5811" t="s">
        <v>15</v>
      </c>
      <c r="D5811" t="s">
        <v>116</v>
      </c>
      <c r="E5811" t="s">
        <v>533</v>
      </c>
      <c r="F5811" t="str">
        <f t="shared" si="451"/>
        <v>石河子市音乐培训</v>
      </c>
      <c r="G5811" t="s">
        <v>145</v>
      </c>
      <c r="H5811" t="s">
        <v>373</v>
      </c>
      <c r="I5811" t="s">
        <v>70</v>
      </c>
      <c r="J5811">
        <v>9</v>
      </c>
      <c r="K5811">
        <v>0</v>
      </c>
      <c r="L5811" s="13">
        <f>VLOOKUP(C5811,'渗透率、续签率'!B:C,2,0)</f>
        <v>0.13900000000000001</v>
      </c>
      <c r="M5811" s="6">
        <v>0</v>
      </c>
      <c r="N5811">
        <v>1</v>
      </c>
      <c r="O5811">
        <v>0</v>
      </c>
      <c r="P5811" s="6">
        <v>0</v>
      </c>
      <c r="Q5811" s="13">
        <v>0</v>
      </c>
      <c r="R5811" s="13">
        <v>0</v>
      </c>
      <c r="S5811" s="31">
        <v>10</v>
      </c>
      <c r="T5811" s="6">
        <f>VLOOKUP(E5811,'参数设置&amp;汇总'!S:U,3,0)</f>
        <v>0.02</v>
      </c>
      <c r="U5811" s="78">
        <f t="shared" si="450"/>
        <v>0.02</v>
      </c>
      <c r="V5811" s="13">
        <v>0.85000000000000009</v>
      </c>
      <c r="W5811" s="78">
        <f t="shared" si="452"/>
        <v>2.3529411764705882E-2</v>
      </c>
      <c r="X5811" s="1">
        <f>VLOOKUP(E5811,'渗透率、续签率'!AG:AJ,4,0)</f>
        <v>2883.5</v>
      </c>
      <c r="Y5811" s="1">
        <f t="shared" si="453"/>
        <v>67.847058823529409</v>
      </c>
      <c r="Z5811">
        <v>0</v>
      </c>
      <c r="AA5811" s="89">
        <f t="shared" si="454"/>
        <v>2883.5</v>
      </c>
      <c r="AH5811" s="37"/>
      <c r="AI5811" s="37"/>
      <c r="AJ5811" s="1"/>
      <c r="AK5811" s="37"/>
    </row>
    <row r="5812" spans="1:37" hidden="1">
      <c r="A5812" t="s">
        <v>64</v>
      </c>
      <c r="B5812" t="s">
        <v>2</v>
      </c>
      <c r="C5812" t="s">
        <v>15</v>
      </c>
      <c r="D5812" t="s">
        <v>116</v>
      </c>
      <c r="E5812" t="s">
        <v>533</v>
      </c>
      <c r="F5812" t="str">
        <f t="shared" si="451"/>
        <v>神农架林区音乐培训</v>
      </c>
      <c r="G5812" t="s">
        <v>81</v>
      </c>
      <c r="H5812" t="s">
        <v>374</v>
      </c>
      <c r="I5812" t="s">
        <v>68</v>
      </c>
      <c r="J5812">
        <v>2</v>
      </c>
      <c r="K5812">
        <v>0</v>
      </c>
      <c r="L5812" s="13">
        <f>VLOOKUP(C5812,'渗透率、续签率'!B:C,2,0)</f>
        <v>0.13900000000000001</v>
      </c>
      <c r="M5812" s="6">
        <v>0</v>
      </c>
      <c r="N5812">
        <v>0</v>
      </c>
      <c r="O5812">
        <v>0</v>
      </c>
      <c r="P5812" s="6">
        <v>0</v>
      </c>
      <c r="Q5812" s="13">
        <v>0</v>
      </c>
      <c r="R5812" s="13">
        <v>0</v>
      </c>
      <c r="S5812" s="31">
        <v>1</v>
      </c>
      <c r="T5812" s="6">
        <f>VLOOKUP(E5812,'参数设置&amp;汇总'!S:U,3,0)</f>
        <v>0.02</v>
      </c>
      <c r="U5812" s="78">
        <f t="shared" si="450"/>
        <v>0</v>
      </c>
      <c r="V5812" s="13">
        <v>0.85000000000000009</v>
      </c>
      <c r="W5812" s="78">
        <f t="shared" si="452"/>
        <v>0</v>
      </c>
      <c r="X5812" s="1">
        <f>VLOOKUP(E5812,'渗透率、续签率'!AG:AJ,4,0)</f>
        <v>2883.5</v>
      </c>
      <c r="Y5812" s="1">
        <f t="shared" si="453"/>
        <v>0</v>
      </c>
      <c r="Z5812">
        <v>0</v>
      </c>
      <c r="AA5812" s="89">
        <f t="shared" si="454"/>
        <v>0</v>
      </c>
      <c r="AH5812" s="37"/>
      <c r="AI5812" s="37"/>
      <c r="AK5812" s="37"/>
    </row>
    <row r="5813" spans="1:37" hidden="1">
      <c r="A5813" t="s">
        <v>64</v>
      </c>
      <c r="B5813" t="s">
        <v>2</v>
      </c>
      <c r="C5813" t="s">
        <v>15</v>
      </c>
      <c r="D5813" t="s">
        <v>116</v>
      </c>
      <c r="E5813" t="s">
        <v>533</v>
      </c>
      <c r="F5813" t="str">
        <f t="shared" si="451"/>
        <v>秦皇岛市音乐培训</v>
      </c>
      <c r="G5813" t="s">
        <v>159</v>
      </c>
      <c r="H5813" t="s">
        <v>375</v>
      </c>
      <c r="I5813" t="s">
        <v>70</v>
      </c>
      <c r="J5813">
        <v>104</v>
      </c>
      <c r="K5813">
        <v>0</v>
      </c>
      <c r="L5813" s="13">
        <f>VLOOKUP(C5813,'渗透率、续签率'!B:C,2,0)</f>
        <v>0.13900000000000001</v>
      </c>
      <c r="M5813" s="6">
        <v>0</v>
      </c>
      <c r="N5813">
        <v>26</v>
      </c>
      <c r="O5813">
        <v>0</v>
      </c>
      <c r="P5813" s="6">
        <v>0</v>
      </c>
      <c r="Q5813" s="13">
        <v>0.106</v>
      </c>
      <c r="R5813" s="13">
        <v>0</v>
      </c>
      <c r="S5813" s="31">
        <v>152</v>
      </c>
      <c r="T5813" s="6">
        <f>VLOOKUP(E5813,'参数设置&amp;汇总'!S:U,3,0)</f>
        <v>0.02</v>
      </c>
      <c r="U5813" s="78">
        <f t="shared" si="450"/>
        <v>0.52</v>
      </c>
      <c r="V5813" s="13">
        <v>0.85000000000000009</v>
      </c>
      <c r="W5813" s="78">
        <f t="shared" si="452"/>
        <v>0.61176470588235288</v>
      </c>
      <c r="X5813" s="1">
        <f>VLOOKUP(E5813,'渗透率、续签率'!AG:AJ,4,0)</f>
        <v>2883.5</v>
      </c>
      <c r="Y5813" s="1">
        <f t="shared" si="453"/>
        <v>1764.0235294117645</v>
      </c>
      <c r="Z5813">
        <v>11</v>
      </c>
      <c r="AA5813" s="89">
        <f t="shared" si="454"/>
        <v>74971</v>
      </c>
      <c r="AH5813" s="37"/>
      <c r="AI5813" s="37"/>
      <c r="AK5813" s="37"/>
    </row>
    <row r="5814" spans="1:37" hidden="1">
      <c r="A5814" t="s">
        <v>64</v>
      </c>
      <c r="B5814" t="s">
        <v>2</v>
      </c>
      <c r="C5814" t="s">
        <v>15</v>
      </c>
      <c r="D5814" t="s">
        <v>116</v>
      </c>
      <c r="E5814" t="s">
        <v>533</v>
      </c>
      <c r="F5814" t="str">
        <f t="shared" si="451"/>
        <v>红河哈尼族彝族自治州音乐培训</v>
      </c>
      <c r="G5814" t="s">
        <v>99</v>
      </c>
      <c r="H5814" t="s">
        <v>376</v>
      </c>
      <c r="I5814" t="s">
        <v>68</v>
      </c>
      <c r="J5814">
        <v>52</v>
      </c>
      <c r="K5814">
        <v>0</v>
      </c>
      <c r="L5814" s="13">
        <f>VLOOKUP(C5814,'渗透率、续签率'!B:C,2,0)</f>
        <v>0.13900000000000001</v>
      </c>
      <c r="M5814" s="6">
        <v>0</v>
      </c>
      <c r="N5814">
        <v>2</v>
      </c>
      <c r="O5814">
        <v>0</v>
      </c>
      <c r="P5814" s="6">
        <v>0</v>
      </c>
      <c r="Q5814" s="13">
        <v>0</v>
      </c>
      <c r="R5814" s="13">
        <v>0</v>
      </c>
      <c r="S5814" s="31">
        <v>35</v>
      </c>
      <c r="T5814" s="6">
        <f>VLOOKUP(E5814,'参数设置&amp;汇总'!S:U,3,0)</f>
        <v>0.02</v>
      </c>
      <c r="U5814" s="78">
        <f t="shared" si="450"/>
        <v>0.04</v>
      </c>
      <c r="V5814" s="13">
        <v>0.85000000000000009</v>
      </c>
      <c r="W5814" s="78">
        <f t="shared" si="452"/>
        <v>4.7058823529411764E-2</v>
      </c>
      <c r="X5814" s="1">
        <f>VLOOKUP(E5814,'渗透率、续签率'!AG:AJ,4,0)</f>
        <v>2883.5</v>
      </c>
      <c r="Y5814" s="1">
        <f t="shared" si="453"/>
        <v>135.69411764705882</v>
      </c>
      <c r="Z5814">
        <v>0</v>
      </c>
      <c r="AA5814" s="89">
        <f t="shared" si="454"/>
        <v>5767</v>
      </c>
      <c r="AH5814" s="37"/>
      <c r="AI5814" s="37"/>
    </row>
    <row r="5815" spans="1:37" hidden="1">
      <c r="A5815" t="s">
        <v>64</v>
      </c>
      <c r="B5815" t="s">
        <v>2</v>
      </c>
      <c r="C5815" t="s">
        <v>15</v>
      </c>
      <c r="D5815" t="s">
        <v>116</v>
      </c>
      <c r="E5815" t="s">
        <v>533</v>
      </c>
      <c r="F5815" t="str">
        <f t="shared" si="451"/>
        <v>绍兴市音乐培训</v>
      </c>
      <c r="G5815" t="s">
        <v>79</v>
      </c>
      <c r="H5815" t="s">
        <v>377</v>
      </c>
      <c r="I5815" t="s">
        <v>68</v>
      </c>
      <c r="J5815">
        <v>176</v>
      </c>
      <c r="K5815">
        <v>0</v>
      </c>
      <c r="L5815" s="13">
        <f>VLOOKUP(C5815,'渗透率、续签率'!B:C,2,0)</f>
        <v>0.13900000000000001</v>
      </c>
      <c r="M5815" s="6">
        <v>0</v>
      </c>
      <c r="N5815">
        <v>49</v>
      </c>
      <c r="O5815">
        <v>0</v>
      </c>
      <c r="P5815" s="6">
        <v>0</v>
      </c>
      <c r="Q5815" s="13">
        <v>0.01</v>
      </c>
      <c r="R5815" s="13">
        <v>0</v>
      </c>
      <c r="S5815" s="31">
        <v>266</v>
      </c>
      <c r="T5815" s="6">
        <f>VLOOKUP(E5815,'参数设置&amp;汇总'!S:U,3,0)</f>
        <v>0.02</v>
      </c>
      <c r="U5815" s="78">
        <f t="shared" si="450"/>
        <v>0.98</v>
      </c>
      <c r="V5815" s="13">
        <v>0.85000000000000009</v>
      </c>
      <c r="W5815" s="78">
        <f t="shared" si="452"/>
        <v>1.1529411764705881</v>
      </c>
      <c r="X5815" s="1">
        <f>VLOOKUP(E5815,'渗透率、续签率'!AG:AJ,4,0)</f>
        <v>2883.5</v>
      </c>
      <c r="Y5815" s="1">
        <f t="shared" si="453"/>
        <v>3324.5058823529407</v>
      </c>
      <c r="Z5815">
        <v>30</v>
      </c>
      <c r="AA5815" s="89">
        <f t="shared" si="454"/>
        <v>141291.5</v>
      </c>
      <c r="AK5815" s="37"/>
    </row>
    <row r="5816" spans="1:37" hidden="1">
      <c r="A5816" t="s">
        <v>64</v>
      </c>
      <c r="B5816" t="s">
        <v>2</v>
      </c>
      <c r="C5816" t="s">
        <v>15</v>
      </c>
      <c r="D5816" t="s">
        <v>116</v>
      </c>
      <c r="E5816" t="s">
        <v>533</v>
      </c>
      <c r="F5816" t="str">
        <f t="shared" si="451"/>
        <v>绥化市音乐培训</v>
      </c>
      <c r="G5816" t="s">
        <v>118</v>
      </c>
      <c r="H5816" t="s">
        <v>378</v>
      </c>
      <c r="I5816" t="s">
        <v>70</v>
      </c>
      <c r="J5816">
        <v>84</v>
      </c>
      <c r="K5816">
        <v>0</v>
      </c>
      <c r="L5816" s="13">
        <f>VLOOKUP(C5816,'渗透率、续签率'!B:C,2,0)</f>
        <v>0.13900000000000001</v>
      </c>
      <c r="M5816" s="6">
        <v>0</v>
      </c>
      <c r="N5816">
        <v>4</v>
      </c>
      <c r="O5816">
        <v>0</v>
      </c>
      <c r="P5816" s="6">
        <v>0</v>
      </c>
      <c r="Q5816" s="13">
        <v>0</v>
      </c>
      <c r="R5816" s="13">
        <v>0</v>
      </c>
      <c r="S5816" s="31">
        <v>60</v>
      </c>
      <c r="T5816" s="6">
        <f>VLOOKUP(E5816,'参数设置&amp;汇总'!S:U,3,0)</f>
        <v>0.02</v>
      </c>
      <c r="U5816" s="78">
        <f t="shared" si="450"/>
        <v>0.08</v>
      </c>
      <c r="V5816" s="13">
        <v>0.85000000000000009</v>
      </c>
      <c r="W5816" s="78">
        <f t="shared" si="452"/>
        <v>9.4117647058823528E-2</v>
      </c>
      <c r="X5816" s="1">
        <f>VLOOKUP(E5816,'渗透率、续签率'!AG:AJ,4,0)</f>
        <v>2883.5</v>
      </c>
      <c r="Y5816" s="1">
        <f t="shared" si="453"/>
        <v>271.38823529411764</v>
      </c>
      <c r="Z5816">
        <v>0</v>
      </c>
      <c r="AA5816" s="89">
        <f t="shared" si="454"/>
        <v>11534</v>
      </c>
      <c r="AH5816" s="37"/>
      <c r="AI5816" s="37"/>
      <c r="AK5816" s="37"/>
    </row>
    <row r="5817" spans="1:37" hidden="1">
      <c r="A5817" t="s">
        <v>64</v>
      </c>
      <c r="B5817" t="s">
        <v>2</v>
      </c>
      <c r="C5817" t="s">
        <v>15</v>
      </c>
      <c r="D5817" t="s">
        <v>116</v>
      </c>
      <c r="E5817" t="s">
        <v>533</v>
      </c>
      <c r="F5817" t="str">
        <f t="shared" si="451"/>
        <v>绵阳市音乐培训</v>
      </c>
      <c r="G5817" t="s">
        <v>77</v>
      </c>
      <c r="H5817" t="s">
        <v>379</v>
      </c>
      <c r="I5817" t="s">
        <v>70</v>
      </c>
      <c r="J5817">
        <v>127</v>
      </c>
      <c r="K5817">
        <v>0</v>
      </c>
      <c r="L5817" s="13">
        <f>VLOOKUP(C5817,'渗透率、续签率'!B:C,2,0)</f>
        <v>0.13900000000000001</v>
      </c>
      <c r="M5817" s="6">
        <v>0</v>
      </c>
      <c r="N5817">
        <v>27</v>
      </c>
      <c r="O5817">
        <v>0</v>
      </c>
      <c r="P5817" s="6">
        <v>0</v>
      </c>
      <c r="Q5817" s="13">
        <v>0</v>
      </c>
      <c r="R5817" s="13">
        <v>0</v>
      </c>
      <c r="S5817" s="31">
        <v>173</v>
      </c>
      <c r="T5817" s="6">
        <f>VLOOKUP(E5817,'参数设置&amp;汇总'!S:U,3,0)</f>
        <v>0.02</v>
      </c>
      <c r="U5817" s="78">
        <f t="shared" si="450"/>
        <v>0.54</v>
      </c>
      <c r="V5817" s="13">
        <v>0.85000000000000009</v>
      </c>
      <c r="W5817" s="78">
        <f t="shared" si="452"/>
        <v>0.63529411764705879</v>
      </c>
      <c r="X5817" s="1">
        <f>VLOOKUP(E5817,'渗透率、续签率'!AG:AJ,4,0)</f>
        <v>2883.5</v>
      </c>
      <c r="Y5817" s="1">
        <f t="shared" si="453"/>
        <v>1831.870588235294</v>
      </c>
      <c r="Z5817">
        <v>1</v>
      </c>
      <c r="AA5817" s="89">
        <f t="shared" si="454"/>
        <v>77854.5</v>
      </c>
      <c r="AH5817" s="37"/>
      <c r="AI5817" s="37"/>
      <c r="AK5817" s="37"/>
    </row>
    <row r="5818" spans="1:37" hidden="1">
      <c r="A5818" t="s">
        <v>64</v>
      </c>
      <c r="B5818" t="s">
        <v>2</v>
      </c>
      <c r="C5818" t="s">
        <v>15</v>
      </c>
      <c r="D5818" t="s">
        <v>116</v>
      </c>
      <c r="E5818" t="s">
        <v>533</v>
      </c>
      <c r="F5818" t="str">
        <f t="shared" si="451"/>
        <v>聊城市音乐培训</v>
      </c>
      <c r="G5818" t="s">
        <v>103</v>
      </c>
      <c r="H5818" t="s">
        <v>380</v>
      </c>
      <c r="I5818" t="s">
        <v>70</v>
      </c>
      <c r="J5818">
        <v>154</v>
      </c>
      <c r="K5818">
        <v>0</v>
      </c>
      <c r="L5818" s="13">
        <f>VLOOKUP(C5818,'渗透率、续签率'!B:C,2,0)</f>
        <v>0.13900000000000001</v>
      </c>
      <c r="M5818" s="6">
        <v>0</v>
      </c>
      <c r="N5818">
        <v>46</v>
      </c>
      <c r="O5818">
        <v>0</v>
      </c>
      <c r="P5818" s="6">
        <v>0</v>
      </c>
      <c r="Q5818" s="13">
        <v>0</v>
      </c>
      <c r="R5818" s="13">
        <v>0</v>
      </c>
      <c r="S5818" s="31">
        <v>283</v>
      </c>
      <c r="T5818" s="6">
        <f>VLOOKUP(E5818,'参数设置&amp;汇总'!S:U,3,0)</f>
        <v>0.02</v>
      </c>
      <c r="U5818" s="78">
        <f t="shared" si="450"/>
        <v>0.92</v>
      </c>
      <c r="V5818" s="13">
        <v>0.85000000000000009</v>
      </c>
      <c r="W5818" s="78">
        <f t="shared" si="452"/>
        <v>1.0823529411764705</v>
      </c>
      <c r="X5818" s="1">
        <f>VLOOKUP(E5818,'渗透率、续签率'!AG:AJ,4,0)</f>
        <v>2883.5</v>
      </c>
      <c r="Y5818" s="1">
        <f t="shared" si="453"/>
        <v>3120.9647058823525</v>
      </c>
      <c r="Z5818">
        <v>1</v>
      </c>
      <c r="AA5818" s="89">
        <f t="shared" si="454"/>
        <v>132641</v>
      </c>
      <c r="AH5818" s="37"/>
      <c r="AI5818" s="37"/>
      <c r="AK5818" s="37"/>
    </row>
    <row r="5819" spans="1:37" hidden="1">
      <c r="A5819" t="s">
        <v>64</v>
      </c>
      <c r="B5819" t="s">
        <v>2</v>
      </c>
      <c r="C5819" t="s">
        <v>15</v>
      </c>
      <c r="D5819" t="s">
        <v>116</v>
      </c>
      <c r="E5819" t="s">
        <v>533</v>
      </c>
      <c r="F5819" t="str">
        <f t="shared" si="451"/>
        <v>肇庆市音乐培训</v>
      </c>
      <c r="G5819" t="s">
        <v>75</v>
      </c>
      <c r="H5819" t="s">
        <v>381</v>
      </c>
      <c r="I5819" t="s">
        <v>68</v>
      </c>
      <c r="J5819">
        <v>74</v>
      </c>
      <c r="K5819">
        <v>0</v>
      </c>
      <c r="L5819" s="13">
        <f>VLOOKUP(C5819,'渗透率、续签率'!B:C,2,0)</f>
        <v>0.13900000000000001</v>
      </c>
      <c r="M5819" s="6">
        <v>0</v>
      </c>
      <c r="N5819">
        <v>28</v>
      </c>
      <c r="O5819">
        <v>0</v>
      </c>
      <c r="P5819" s="6">
        <v>0</v>
      </c>
      <c r="Q5819" s="13">
        <v>0</v>
      </c>
      <c r="R5819" s="13">
        <v>0</v>
      </c>
      <c r="S5819" s="31">
        <v>153</v>
      </c>
      <c r="T5819" s="6">
        <f>VLOOKUP(E5819,'参数设置&amp;汇总'!S:U,3,0)</f>
        <v>0.02</v>
      </c>
      <c r="U5819" s="78">
        <f t="shared" si="450"/>
        <v>0.56000000000000005</v>
      </c>
      <c r="V5819" s="13">
        <v>0.85000000000000009</v>
      </c>
      <c r="W5819" s="78">
        <f t="shared" si="452"/>
        <v>0.6588235294117647</v>
      </c>
      <c r="X5819" s="1">
        <f>VLOOKUP(E5819,'渗透率、续签率'!AG:AJ,4,0)</f>
        <v>2883.5</v>
      </c>
      <c r="Y5819" s="1">
        <f t="shared" si="453"/>
        <v>1899.7176470588236</v>
      </c>
      <c r="Z5819">
        <v>1</v>
      </c>
      <c r="AA5819" s="89">
        <f t="shared" si="454"/>
        <v>80738</v>
      </c>
      <c r="AH5819" s="37"/>
      <c r="AI5819" s="37"/>
    </row>
    <row r="5820" spans="1:37" hidden="1">
      <c r="A5820" t="s">
        <v>64</v>
      </c>
      <c r="B5820" t="s">
        <v>2</v>
      </c>
      <c r="C5820" t="s">
        <v>15</v>
      </c>
      <c r="D5820" t="s">
        <v>116</v>
      </c>
      <c r="E5820" t="s">
        <v>533</v>
      </c>
      <c r="F5820" t="str">
        <f t="shared" si="451"/>
        <v>胡杨河市音乐培训</v>
      </c>
      <c r="G5820" t="s">
        <v>145</v>
      </c>
      <c r="H5820" t="s">
        <v>382</v>
      </c>
      <c r="I5820" t="s">
        <v>70</v>
      </c>
      <c r="J5820">
        <v>0</v>
      </c>
      <c r="K5820">
        <v>0</v>
      </c>
      <c r="L5820" s="13">
        <f>VLOOKUP(C5820,'渗透率、续签率'!B:C,2,0)</f>
        <v>0.13900000000000001</v>
      </c>
      <c r="M5820" s="6">
        <v>0</v>
      </c>
      <c r="N5820">
        <v>0</v>
      </c>
      <c r="O5820">
        <v>0</v>
      </c>
      <c r="P5820" s="6">
        <v>0</v>
      </c>
      <c r="Q5820" s="13">
        <v>0</v>
      </c>
      <c r="R5820" s="13">
        <v>0</v>
      </c>
      <c r="S5820" s="31">
        <v>0</v>
      </c>
      <c r="T5820" s="6">
        <f>VLOOKUP(E5820,'参数设置&amp;汇总'!S:U,3,0)</f>
        <v>0.02</v>
      </c>
      <c r="U5820" s="78">
        <f t="shared" si="450"/>
        <v>0</v>
      </c>
      <c r="V5820" s="13">
        <v>0.85000000000000009</v>
      </c>
      <c r="W5820" s="78">
        <f t="shared" si="452"/>
        <v>0</v>
      </c>
      <c r="X5820" s="1">
        <f>VLOOKUP(E5820,'渗透率、续签率'!AG:AJ,4,0)</f>
        <v>2883.5</v>
      </c>
      <c r="Y5820" s="1">
        <f t="shared" si="453"/>
        <v>0</v>
      </c>
      <c r="Z5820">
        <v>0</v>
      </c>
      <c r="AA5820" s="89">
        <f t="shared" si="454"/>
        <v>0</v>
      </c>
      <c r="AK5820" s="37"/>
    </row>
    <row r="5821" spans="1:37" hidden="1">
      <c r="A5821" t="s">
        <v>64</v>
      </c>
      <c r="B5821" t="s">
        <v>2</v>
      </c>
      <c r="C5821" t="s">
        <v>15</v>
      </c>
      <c r="D5821" t="s">
        <v>116</v>
      </c>
      <c r="E5821" t="s">
        <v>533</v>
      </c>
      <c r="F5821" t="str">
        <f t="shared" si="451"/>
        <v>自贡市音乐培训</v>
      </c>
      <c r="G5821" t="s">
        <v>77</v>
      </c>
      <c r="H5821" t="s">
        <v>383</v>
      </c>
      <c r="I5821" t="s">
        <v>70</v>
      </c>
      <c r="J5821">
        <v>27</v>
      </c>
      <c r="K5821">
        <v>0</v>
      </c>
      <c r="L5821" s="13">
        <f>VLOOKUP(C5821,'渗透率、续签率'!B:C,2,0)</f>
        <v>0.13900000000000001</v>
      </c>
      <c r="M5821" s="6">
        <v>0</v>
      </c>
      <c r="N5821">
        <v>6</v>
      </c>
      <c r="O5821">
        <v>0</v>
      </c>
      <c r="P5821" s="6">
        <v>0</v>
      </c>
      <c r="Q5821" s="13">
        <v>0</v>
      </c>
      <c r="R5821" s="13">
        <v>0</v>
      </c>
      <c r="S5821" s="31">
        <v>34</v>
      </c>
      <c r="T5821" s="6">
        <f>VLOOKUP(E5821,'参数设置&amp;汇总'!S:U,3,0)</f>
        <v>0.02</v>
      </c>
      <c r="U5821" s="78">
        <f t="shared" si="450"/>
        <v>0.12</v>
      </c>
      <c r="V5821" s="13">
        <v>0.85000000000000009</v>
      </c>
      <c r="W5821" s="78">
        <f t="shared" si="452"/>
        <v>0.14117647058823526</v>
      </c>
      <c r="X5821" s="1">
        <f>VLOOKUP(E5821,'渗透率、续签率'!AG:AJ,4,0)</f>
        <v>2883.5</v>
      </c>
      <c r="Y5821" s="1">
        <f t="shared" si="453"/>
        <v>407.0823529411764</v>
      </c>
      <c r="Z5821">
        <v>0</v>
      </c>
      <c r="AA5821" s="89">
        <f t="shared" si="454"/>
        <v>17301</v>
      </c>
      <c r="AH5821" s="37"/>
      <c r="AI5821" s="37"/>
      <c r="AK5821" s="37"/>
    </row>
    <row r="5822" spans="1:37" hidden="1">
      <c r="A5822" t="s">
        <v>64</v>
      </c>
      <c r="B5822" t="s">
        <v>2</v>
      </c>
      <c r="C5822" t="s">
        <v>15</v>
      </c>
      <c r="D5822" t="s">
        <v>116</v>
      </c>
      <c r="E5822" t="s">
        <v>533</v>
      </c>
      <c r="F5822" t="str">
        <f t="shared" si="451"/>
        <v>舟山市音乐培训</v>
      </c>
      <c r="G5822" t="s">
        <v>79</v>
      </c>
      <c r="H5822" t="s">
        <v>384</v>
      </c>
      <c r="I5822" t="s">
        <v>68</v>
      </c>
      <c r="J5822">
        <v>22</v>
      </c>
      <c r="K5822">
        <v>0</v>
      </c>
      <c r="L5822" s="13">
        <f>VLOOKUP(C5822,'渗透率、续签率'!B:C,2,0)</f>
        <v>0.13900000000000001</v>
      </c>
      <c r="M5822" s="6">
        <v>0</v>
      </c>
      <c r="N5822">
        <v>3</v>
      </c>
      <c r="O5822">
        <v>0</v>
      </c>
      <c r="P5822" s="6">
        <v>0</v>
      </c>
      <c r="Q5822" s="13">
        <v>0</v>
      </c>
      <c r="R5822" s="13">
        <v>0</v>
      </c>
      <c r="S5822" s="31">
        <v>19</v>
      </c>
      <c r="T5822" s="6">
        <f>VLOOKUP(E5822,'参数设置&amp;汇总'!S:U,3,0)</f>
        <v>0.02</v>
      </c>
      <c r="U5822" s="78">
        <f t="shared" si="450"/>
        <v>0.06</v>
      </c>
      <c r="V5822" s="13">
        <v>0.85000000000000009</v>
      </c>
      <c r="W5822" s="78">
        <f t="shared" si="452"/>
        <v>7.0588235294117632E-2</v>
      </c>
      <c r="X5822" s="1">
        <f>VLOOKUP(E5822,'渗透率、续签率'!AG:AJ,4,0)</f>
        <v>2883.5</v>
      </c>
      <c r="Y5822" s="1">
        <f t="shared" si="453"/>
        <v>203.5411764705882</v>
      </c>
      <c r="Z5822">
        <v>0</v>
      </c>
      <c r="AA5822" s="89">
        <f t="shared" si="454"/>
        <v>8650.5</v>
      </c>
      <c r="AH5822" s="37"/>
      <c r="AI5822" s="37"/>
      <c r="AJ5822" s="1"/>
      <c r="AK5822" s="37"/>
    </row>
    <row r="5823" spans="1:37" hidden="1">
      <c r="A5823" t="s">
        <v>64</v>
      </c>
      <c r="B5823" t="s">
        <v>2</v>
      </c>
      <c r="C5823" t="s">
        <v>15</v>
      </c>
      <c r="D5823" t="s">
        <v>116</v>
      </c>
      <c r="E5823" t="s">
        <v>533</v>
      </c>
      <c r="F5823" t="str">
        <f t="shared" si="451"/>
        <v>芜湖市音乐培训</v>
      </c>
      <c r="G5823" t="s">
        <v>94</v>
      </c>
      <c r="H5823" t="s">
        <v>385</v>
      </c>
      <c r="I5823" t="s">
        <v>68</v>
      </c>
      <c r="J5823">
        <v>98</v>
      </c>
      <c r="K5823">
        <v>0</v>
      </c>
      <c r="L5823" s="13">
        <f>VLOOKUP(C5823,'渗透率、续签率'!B:C,2,0)</f>
        <v>0.13900000000000001</v>
      </c>
      <c r="M5823" s="6">
        <v>0</v>
      </c>
      <c r="N5823">
        <v>22</v>
      </c>
      <c r="O5823">
        <v>0</v>
      </c>
      <c r="P5823" s="6">
        <v>0</v>
      </c>
      <c r="Q5823" s="13">
        <v>0</v>
      </c>
      <c r="R5823" s="13">
        <v>0</v>
      </c>
      <c r="S5823" s="31">
        <v>130</v>
      </c>
      <c r="T5823" s="6">
        <f>VLOOKUP(E5823,'参数设置&amp;汇总'!S:U,3,0)</f>
        <v>0.02</v>
      </c>
      <c r="U5823" s="78">
        <f t="shared" si="450"/>
        <v>0.44</v>
      </c>
      <c r="V5823" s="13">
        <v>0.85000000000000009</v>
      </c>
      <c r="W5823" s="78">
        <f t="shared" si="452"/>
        <v>0.51764705882352935</v>
      </c>
      <c r="X5823" s="1">
        <f>VLOOKUP(E5823,'渗透率、续签率'!AG:AJ,4,0)</f>
        <v>2883.5</v>
      </c>
      <c r="Y5823" s="1">
        <f t="shared" si="453"/>
        <v>1492.6352941176469</v>
      </c>
      <c r="Z5823">
        <v>0</v>
      </c>
      <c r="AA5823" s="89">
        <f t="shared" si="454"/>
        <v>63437</v>
      </c>
      <c r="AH5823" s="37"/>
      <c r="AI5823" s="37"/>
    </row>
    <row r="5824" spans="1:37" hidden="1">
      <c r="A5824" t="s">
        <v>64</v>
      </c>
      <c r="B5824" t="s">
        <v>2</v>
      </c>
      <c r="C5824" t="s">
        <v>15</v>
      </c>
      <c r="D5824" t="s">
        <v>116</v>
      </c>
      <c r="E5824" t="s">
        <v>533</v>
      </c>
      <c r="F5824" t="str">
        <f t="shared" si="451"/>
        <v>茂名市音乐培训</v>
      </c>
      <c r="G5824" t="s">
        <v>75</v>
      </c>
      <c r="H5824" t="s">
        <v>386</v>
      </c>
      <c r="I5824" t="s">
        <v>68</v>
      </c>
      <c r="J5824">
        <v>78</v>
      </c>
      <c r="K5824">
        <v>0</v>
      </c>
      <c r="L5824" s="13">
        <f>VLOOKUP(C5824,'渗透率、续签率'!B:C,2,0)</f>
        <v>0.13900000000000001</v>
      </c>
      <c r="M5824" s="6">
        <v>0</v>
      </c>
      <c r="N5824">
        <v>17</v>
      </c>
      <c r="O5824">
        <v>0</v>
      </c>
      <c r="P5824" s="6">
        <v>0</v>
      </c>
      <c r="Q5824" s="13">
        <v>0</v>
      </c>
      <c r="R5824" s="13">
        <v>0</v>
      </c>
      <c r="S5824" s="31">
        <v>217</v>
      </c>
      <c r="T5824" s="6">
        <f>VLOOKUP(E5824,'参数设置&amp;汇总'!S:U,3,0)</f>
        <v>0.02</v>
      </c>
      <c r="U5824" s="78">
        <f t="shared" si="450"/>
        <v>0.34</v>
      </c>
      <c r="V5824" s="13">
        <v>0.85000000000000009</v>
      </c>
      <c r="W5824" s="78">
        <f t="shared" si="452"/>
        <v>0.39999999999999997</v>
      </c>
      <c r="X5824" s="1">
        <f>VLOOKUP(E5824,'渗透率、续签率'!AG:AJ,4,0)</f>
        <v>2883.5</v>
      </c>
      <c r="Y5824" s="1">
        <f t="shared" si="453"/>
        <v>1153.3999999999999</v>
      </c>
      <c r="Z5824">
        <v>0</v>
      </c>
      <c r="AA5824" s="89">
        <f t="shared" si="454"/>
        <v>49019.5</v>
      </c>
      <c r="AK5824" s="37"/>
    </row>
    <row r="5825" spans="1:37" hidden="1">
      <c r="A5825" t="s">
        <v>64</v>
      </c>
      <c r="B5825" t="s">
        <v>2</v>
      </c>
      <c r="C5825" t="s">
        <v>15</v>
      </c>
      <c r="D5825" t="s">
        <v>116</v>
      </c>
      <c r="E5825" t="s">
        <v>533</v>
      </c>
      <c r="F5825" t="str">
        <f t="shared" si="451"/>
        <v>荆州市音乐培训</v>
      </c>
      <c r="G5825" t="s">
        <v>81</v>
      </c>
      <c r="H5825" t="s">
        <v>387</v>
      </c>
      <c r="I5825" t="s">
        <v>68</v>
      </c>
      <c r="J5825">
        <v>97</v>
      </c>
      <c r="K5825">
        <v>0</v>
      </c>
      <c r="L5825" s="13">
        <f>VLOOKUP(C5825,'渗透率、续签率'!B:C,2,0)</f>
        <v>0.13900000000000001</v>
      </c>
      <c r="M5825" s="6">
        <v>0</v>
      </c>
      <c r="N5825">
        <v>7</v>
      </c>
      <c r="O5825">
        <v>0</v>
      </c>
      <c r="P5825" s="6">
        <v>0</v>
      </c>
      <c r="Q5825" s="13">
        <v>7.9000000000000001E-2</v>
      </c>
      <c r="R5825" s="13">
        <v>0</v>
      </c>
      <c r="S5825" s="31">
        <v>72</v>
      </c>
      <c r="T5825" s="6">
        <f>VLOOKUP(E5825,'参数设置&amp;汇总'!S:U,3,0)</f>
        <v>0.02</v>
      </c>
      <c r="U5825" s="78">
        <f t="shared" si="450"/>
        <v>0.14000000000000001</v>
      </c>
      <c r="V5825" s="13">
        <v>0.85000000000000009</v>
      </c>
      <c r="W5825" s="78">
        <f t="shared" si="452"/>
        <v>0.16470588235294117</v>
      </c>
      <c r="X5825" s="1">
        <f>VLOOKUP(E5825,'渗透率、续签率'!AG:AJ,4,0)</f>
        <v>2883.5</v>
      </c>
      <c r="Y5825" s="1">
        <f t="shared" si="453"/>
        <v>474.92941176470589</v>
      </c>
      <c r="Z5825">
        <v>1</v>
      </c>
      <c r="AA5825" s="89">
        <f t="shared" si="454"/>
        <v>20184.5</v>
      </c>
      <c r="AH5825" s="37"/>
      <c r="AI5825" s="37"/>
      <c r="AK5825" s="37"/>
    </row>
    <row r="5826" spans="1:37" hidden="1">
      <c r="A5826" t="s">
        <v>64</v>
      </c>
      <c r="B5826" t="s">
        <v>2</v>
      </c>
      <c r="C5826" t="s">
        <v>15</v>
      </c>
      <c r="D5826" t="s">
        <v>116</v>
      </c>
      <c r="E5826" t="s">
        <v>533</v>
      </c>
      <c r="F5826" t="str">
        <f t="shared" si="451"/>
        <v>荆门市音乐培训</v>
      </c>
      <c r="G5826" t="s">
        <v>81</v>
      </c>
      <c r="H5826" t="s">
        <v>388</v>
      </c>
      <c r="I5826" t="s">
        <v>68</v>
      </c>
      <c r="J5826">
        <v>53</v>
      </c>
      <c r="K5826">
        <v>0</v>
      </c>
      <c r="L5826" s="13">
        <f>VLOOKUP(C5826,'渗透率、续签率'!B:C,2,0)</f>
        <v>0.13900000000000001</v>
      </c>
      <c r="M5826" s="6">
        <v>0</v>
      </c>
      <c r="N5826">
        <v>5</v>
      </c>
      <c r="O5826">
        <v>0</v>
      </c>
      <c r="P5826" s="6">
        <v>0</v>
      </c>
      <c r="Q5826" s="13">
        <v>0</v>
      </c>
      <c r="R5826" s="13">
        <v>0</v>
      </c>
      <c r="S5826" s="31">
        <v>49</v>
      </c>
      <c r="T5826" s="6">
        <f>VLOOKUP(E5826,'参数设置&amp;汇总'!S:U,3,0)</f>
        <v>0.02</v>
      </c>
      <c r="U5826" s="78">
        <f t="shared" si="450"/>
        <v>0.1</v>
      </c>
      <c r="V5826" s="13">
        <v>0.85000000000000009</v>
      </c>
      <c r="W5826" s="78">
        <f t="shared" si="452"/>
        <v>0.11764705882352941</v>
      </c>
      <c r="X5826" s="1">
        <f>VLOOKUP(E5826,'渗透率、续签率'!AG:AJ,4,0)</f>
        <v>2883.5</v>
      </c>
      <c r="Y5826" s="1">
        <f t="shared" si="453"/>
        <v>339.23529411764707</v>
      </c>
      <c r="Z5826">
        <v>0</v>
      </c>
      <c r="AA5826" s="89">
        <f t="shared" si="454"/>
        <v>14417.5</v>
      </c>
      <c r="AH5826" s="37"/>
      <c r="AI5826" s="37"/>
      <c r="AK5826" s="37"/>
    </row>
    <row r="5827" spans="1:37" hidden="1">
      <c r="A5827" t="s">
        <v>64</v>
      </c>
      <c r="B5827" t="s">
        <v>2</v>
      </c>
      <c r="C5827" t="s">
        <v>15</v>
      </c>
      <c r="D5827" t="s">
        <v>116</v>
      </c>
      <c r="E5827" t="s">
        <v>533</v>
      </c>
      <c r="F5827" t="str">
        <f t="shared" si="451"/>
        <v>莆田市音乐培训</v>
      </c>
      <c r="G5827" t="s">
        <v>92</v>
      </c>
      <c r="H5827" t="s">
        <v>389</v>
      </c>
      <c r="I5827" t="s">
        <v>68</v>
      </c>
      <c r="J5827">
        <v>82</v>
      </c>
      <c r="K5827">
        <v>0</v>
      </c>
      <c r="L5827" s="13">
        <f>VLOOKUP(C5827,'渗透率、续签率'!B:C,2,0)</f>
        <v>0.13900000000000001</v>
      </c>
      <c r="M5827" s="6">
        <v>0</v>
      </c>
      <c r="N5827">
        <v>7</v>
      </c>
      <c r="O5827">
        <v>0</v>
      </c>
      <c r="P5827" s="6">
        <v>0</v>
      </c>
      <c r="Q5827" s="13">
        <v>0</v>
      </c>
      <c r="R5827" s="13">
        <v>0</v>
      </c>
      <c r="S5827" s="31">
        <v>85</v>
      </c>
      <c r="T5827" s="6">
        <f>VLOOKUP(E5827,'参数设置&amp;汇总'!S:U,3,0)</f>
        <v>0.02</v>
      </c>
      <c r="U5827" s="78">
        <f t="shared" ref="U5827:U5890" si="455">IF(T5827*N5827&gt;=O5827,T5827*N5827,O5827)</f>
        <v>0.14000000000000001</v>
      </c>
      <c r="V5827" s="13">
        <v>0.85000000000000009</v>
      </c>
      <c r="W5827" s="78">
        <f t="shared" si="452"/>
        <v>0.16470588235294117</v>
      </c>
      <c r="X5827" s="1">
        <f>VLOOKUP(E5827,'渗透率、续签率'!AG:AJ,4,0)</f>
        <v>2883.5</v>
      </c>
      <c r="Y5827" s="1">
        <f t="shared" si="453"/>
        <v>474.92941176470589</v>
      </c>
      <c r="Z5827">
        <v>6</v>
      </c>
      <c r="AA5827" s="89">
        <f t="shared" si="454"/>
        <v>20184.5</v>
      </c>
      <c r="AH5827" s="37"/>
      <c r="AI5827" s="37"/>
      <c r="AK5827" s="37"/>
    </row>
    <row r="5828" spans="1:37" hidden="1">
      <c r="A5828" t="s">
        <v>64</v>
      </c>
      <c r="B5828" t="s">
        <v>2</v>
      </c>
      <c r="C5828" t="s">
        <v>15</v>
      </c>
      <c r="D5828" t="s">
        <v>116</v>
      </c>
      <c r="E5828" t="s">
        <v>533</v>
      </c>
      <c r="F5828" t="str">
        <f t="shared" ref="F5828:F5891" si="456">H5828&amp;C5828</f>
        <v>菏泽市音乐培训</v>
      </c>
      <c r="G5828" t="s">
        <v>103</v>
      </c>
      <c r="H5828" t="s">
        <v>390</v>
      </c>
      <c r="I5828" t="s">
        <v>70</v>
      </c>
      <c r="J5828">
        <v>132</v>
      </c>
      <c r="K5828">
        <v>0</v>
      </c>
      <c r="L5828" s="13">
        <f>VLOOKUP(C5828,'渗透率、续签率'!B:C,2,0)</f>
        <v>0.13900000000000001</v>
      </c>
      <c r="M5828" s="6">
        <v>0</v>
      </c>
      <c r="N5828">
        <v>32</v>
      </c>
      <c r="O5828">
        <v>0</v>
      </c>
      <c r="P5828" s="6">
        <v>0</v>
      </c>
      <c r="Q5828" s="13">
        <v>0</v>
      </c>
      <c r="R5828" s="13">
        <v>0</v>
      </c>
      <c r="S5828" s="31">
        <v>155</v>
      </c>
      <c r="T5828" s="6">
        <f>VLOOKUP(E5828,'参数设置&amp;汇总'!S:U,3,0)</f>
        <v>0.02</v>
      </c>
      <c r="U5828" s="78">
        <f t="shared" si="455"/>
        <v>0.64</v>
      </c>
      <c r="V5828" s="13">
        <v>0.85000000000000009</v>
      </c>
      <c r="W5828" s="78">
        <f t="shared" ref="W5828:W5891" si="457">(O5828*(1-L5828)+IF((U5828-O5828)&lt;0,0,(U5828-O5828)))/V5828</f>
        <v>0.75294117647058822</v>
      </c>
      <c r="X5828" s="1">
        <f>VLOOKUP(E5828,'渗透率、续签率'!AG:AJ,4,0)</f>
        <v>2883.5</v>
      </c>
      <c r="Y5828" s="1">
        <f t="shared" ref="Y5828:Y5891" si="458">X5828*W5828</f>
        <v>2171.1058823529411</v>
      </c>
      <c r="Z5828">
        <v>2</v>
      </c>
      <c r="AA5828" s="89">
        <f t="shared" ref="AA5828:AA5891" si="459">N5828*X5828</f>
        <v>92272</v>
      </c>
      <c r="AH5828" s="37"/>
      <c r="AI5828" s="37"/>
      <c r="AK5828" s="37"/>
    </row>
    <row r="5829" spans="1:37" hidden="1">
      <c r="A5829" t="s">
        <v>64</v>
      </c>
      <c r="B5829" t="s">
        <v>2</v>
      </c>
      <c r="C5829" t="s">
        <v>15</v>
      </c>
      <c r="D5829" t="s">
        <v>116</v>
      </c>
      <c r="E5829" t="s">
        <v>533</v>
      </c>
      <c r="F5829" t="str">
        <f t="shared" si="456"/>
        <v>萍乡市音乐培训</v>
      </c>
      <c r="G5829" t="s">
        <v>90</v>
      </c>
      <c r="H5829" t="s">
        <v>391</v>
      </c>
      <c r="I5829" t="s">
        <v>68</v>
      </c>
      <c r="J5829">
        <v>49</v>
      </c>
      <c r="K5829">
        <v>0</v>
      </c>
      <c r="L5829" s="13">
        <f>VLOOKUP(C5829,'渗透率、续签率'!B:C,2,0)</f>
        <v>0.13900000000000001</v>
      </c>
      <c r="M5829" s="6">
        <v>0</v>
      </c>
      <c r="N5829">
        <v>10</v>
      </c>
      <c r="O5829">
        <v>0</v>
      </c>
      <c r="P5829" s="6">
        <v>0</v>
      </c>
      <c r="Q5829" s="13">
        <v>0</v>
      </c>
      <c r="R5829" s="13">
        <v>0</v>
      </c>
      <c r="S5829" s="31">
        <v>48</v>
      </c>
      <c r="T5829" s="6">
        <f>VLOOKUP(E5829,'参数设置&amp;汇总'!S:U,3,0)</f>
        <v>0.02</v>
      </c>
      <c r="U5829" s="78">
        <f t="shared" si="455"/>
        <v>0.2</v>
      </c>
      <c r="V5829" s="13">
        <v>0.85000000000000009</v>
      </c>
      <c r="W5829" s="78">
        <f t="shared" si="457"/>
        <v>0.23529411764705882</v>
      </c>
      <c r="X5829" s="1">
        <f>VLOOKUP(E5829,'渗透率、续签率'!AG:AJ,4,0)</f>
        <v>2883.5</v>
      </c>
      <c r="Y5829" s="1">
        <f t="shared" si="458"/>
        <v>678.47058823529414</v>
      </c>
      <c r="Z5829">
        <v>0</v>
      </c>
      <c r="AA5829" s="89">
        <f t="shared" si="459"/>
        <v>28835</v>
      </c>
      <c r="AH5829" s="37"/>
      <c r="AI5829" s="37"/>
      <c r="AK5829" s="37"/>
    </row>
    <row r="5830" spans="1:37" hidden="1">
      <c r="A5830" t="s">
        <v>64</v>
      </c>
      <c r="B5830" t="s">
        <v>2</v>
      </c>
      <c r="C5830" t="s">
        <v>15</v>
      </c>
      <c r="D5830" t="s">
        <v>116</v>
      </c>
      <c r="E5830" t="s">
        <v>533</v>
      </c>
      <c r="F5830" t="str">
        <f t="shared" si="456"/>
        <v>营口市音乐培训</v>
      </c>
      <c r="G5830" t="s">
        <v>101</v>
      </c>
      <c r="H5830" t="s">
        <v>392</v>
      </c>
      <c r="I5830" t="s">
        <v>70</v>
      </c>
      <c r="J5830">
        <v>97</v>
      </c>
      <c r="K5830">
        <v>0</v>
      </c>
      <c r="L5830" s="13">
        <f>VLOOKUP(C5830,'渗透率、续签率'!B:C,2,0)</f>
        <v>0.13900000000000001</v>
      </c>
      <c r="M5830" s="6">
        <v>0</v>
      </c>
      <c r="N5830">
        <v>8</v>
      </c>
      <c r="O5830">
        <v>0</v>
      </c>
      <c r="P5830" s="6">
        <v>0</v>
      </c>
      <c r="Q5830" s="13">
        <v>0</v>
      </c>
      <c r="R5830" s="13">
        <v>0</v>
      </c>
      <c r="S5830" s="31">
        <v>78</v>
      </c>
      <c r="T5830" s="6">
        <f>VLOOKUP(E5830,'参数设置&amp;汇总'!S:U,3,0)</f>
        <v>0.02</v>
      </c>
      <c r="U5830" s="78">
        <f t="shared" si="455"/>
        <v>0.16</v>
      </c>
      <c r="V5830" s="13">
        <v>0.85000000000000009</v>
      </c>
      <c r="W5830" s="78">
        <f t="shared" si="457"/>
        <v>0.18823529411764706</v>
      </c>
      <c r="X5830" s="1">
        <f>VLOOKUP(E5830,'渗透率、续签率'!AG:AJ,4,0)</f>
        <v>2883.5</v>
      </c>
      <c r="Y5830" s="1">
        <f t="shared" si="458"/>
        <v>542.77647058823527</v>
      </c>
      <c r="Z5830">
        <v>0</v>
      </c>
      <c r="AA5830" s="89">
        <f t="shared" si="459"/>
        <v>23068</v>
      </c>
      <c r="AH5830" s="37"/>
      <c r="AI5830" s="37"/>
    </row>
    <row r="5831" spans="1:37" hidden="1">
      <c r="A5831" t="s">
        <v>64</v>
      </c>
      <c r="B5831" t="s">
        <v>2</v>
      </c>
      <c r="C5831" t="s">
        <v>15</v>
      </c>
      <c r="D5831" t="s">
        <v>116</v>
      </c>
      <c r="E5831" t="s">
        <v>533</v>
      </c>
      <c r="F5831" t="str">
        <f t="shared" si="456"/>
        <v>葫芦岛市音乐培训</v>
      </c>
      <c r="G5831" t="s">
        <v>101</v>
      </c>
      <c r="H5831" t="s">
        <v>393</v>
      </c>
      <c r="I5831" t="s">
        <v>70</v>
      </c>
      <c r="J5831">
        <v>57</v>
      </c>
      <c r="K5831">
        <v>0</v>
      </c>
      <c r="L5831" s="13">
        <f>VLOOKUP(C5831,'渗透率、续签率'!B:C,2,0)</f>
        <v>0.13900000000000001</v>
      </c>
      <c r="M5831" s="6">
        <v>0</v>
      </c>
      <c r="N5831">
        <v>4</v>
      </c>
      <c r="O5831">
        <v>0</v>
      </c>
      <c r="P5831" s="6">
        <v>0</v>
      </c>
      <c r="Q5831" s="13">
        <v>0</v>
      </c>
      <c r="R5831" s="13">
        <v>0</v>
      </c>
      <c r="S5831" s="31">
        <v>48</v>
      </c>
      <c r="T5831" s="6">
        <f>VLOOKUP(E5831,'参数设置&amp;汇总'!S:U,3,0)</f>
        <v>0.02</v>
      </c>
      <c r="U5831" s="78">
        <f t="shared" si="455"/>
        <v>0.08</v>
      </c>
      <c r="V5831" s="13">
        <v>0.85000000000000009</v>
      </c>
      <c r="W5831" s="78">
        <f t="shared" si="457"/>
        <v>9.4117647058823528E-2</v>
      </c>
      <c r="X5831" s="1">
        <f>VLOOKUP(E5831,'渗透率、续签率'!AG:AJ,4,0)</f>
        <v>2883.5</v>
      </c>
      <c r="Y5831" s="1">
        <f t="shared" si="458"/>
        <v>271.38823529411764</v>
      </c>
      <c r="Z5831">
        <v>1</v>
      </c>
      <c r="AA5831" s="89">
        <f t="shared" si="459"/>
        <v>11534</v>
      </c>
      <c r="AK5831" s="37"/>
    </row>
    <row r="5832" spans="1:37" hidden="1">
      <c r="A5832" t="s">
        <v>64</v>
      </c>
      <c r="B5832" t="s">
        <v>2</v>
      </c>
      <c r="C5832" t="s">
        <v>15</v>
      </c>
      <c r="D5832" t="s">
        <v>116</v>
      </c>
      <c r="E5832" t="s">
        <v>533</v>
      </c>
      <c r="F5832" t="str">
        <f t="shared" si="456"/>
        <v>蚌埠市音乐培训</v>
      </c>
      <c r="G5832" t="s">
        <v>94</v>
      </c>
      <c r="H5832" t="s">
        <v>394</v>
      </c>
      <c r="I5832" t="s">
        <v>68</v>
      </c>
      <c r="J5832">
        <v>73</v>
      </c>
      <c r="K5832">
        <v>0</v>
      </c>
      <c r="L5832" s="13">
        <f>VLOOKUP(C5832,'渗透率、续签率'!B:C,2,0)</f>
        <v>0.13900000000000001</v>
      </c>
      <c r="M5832" s="6">
        <v>0</v>
      </c>
      <c r="N5832">
        <v>6</v>
      </c>
      <c r="O5832">
        <v>0</v>
      </c>
      <c r="P5832" s="6">
        <v>0</v>
      </c>
      <c r="Q5832" s="13">
        <v>0.12</v>
      </c>
      <c r="R5832" s="13">
        <v>0</v>
      </c>
      <c r="S5832" s="31">
        <v>63</v>
      </c>
      <c r="T5832" s="6">
        <f>VLOOKUP(E5832,'参数设置&amp;汇总'!S:U,3,0)</f>
        <v>0.02</v>
      </c>
      <c r="U5832" s="78">
        <f t="shared" si="455"/>
        <v>0.12</v>
      </c>
      <c r="V5832" s="13">
        <v>0.85000000000000009</v>
      </c>
      <c r="W5832" s="78">
        <f t="shared" si="457"/>
        <v>0.14117647058823526</v>
      </c>
      <c r="X5832" s="1">
        <f>VLOOKUP(E5832,'渗透率、续签率'!AG:AJ,4,0)</f>
        <v>2883.5</v>
      </c>
      <c r="Y5832" s="1">
        <f t="shared" si="458"/>
        <v>407.0823529411764</v>
      </c>
      <c r="Z5832">
        <v>3</v>
      </c>
      <c r="AA5832" s="89">
        <f t="shared" si="459"/>
        <v>17301</v>
      </c>
      <c r="AH5832" s="37"/>
      <c r="AI5832" s="37"/>
      <c r="AK5832" s="37"/>
    </row>
    <row r="5833" spans="1:37" hidden="1">
      <c r="A5833" t="s">
        <v>64</v>
      </c>
      <c r="B5833" t="s">
        <v>2</v>
      </c>
      <c r="C5833" t="s">
        <v>15</v>
      </c>
      <c r="D5833" t="s">
        <v>116</v>
      </c>
      <c r="E5833" t="s">
        <v>533</v>
      </c>
      <c r="F5833" t="str">
        <f t="shared" si="456"/>
        <v>衡水市音乐培训</v>
      </c>
      <c r="G5833" t="s">
        <v>159</v>
      </c>
      <c r="H5833" t="s">
        <v>395</v>
      </c>
      <c r="I5833" t="s">
        <v>70</v>
      </c>
      <c r="J5833">
        <v>61</v>
      </c>
      <c r="K5833">
        <v>0</v>
      </c>
      <c r="L5833" s="13">
        <f>VLOOKUP(C5833,'渗透率、续签率'!B:C,2,0)</f>
        <v>0.13900000000000001</v>
      </c>
      <c r="M5833" s="6">
        <v>0</v>
      </c>
      <c r="N5833">
        <v>16</v>
      </c>
      <c r="O5833">
        <v>0</v>
      </c>
      <c r="P5833" s="6">
        <v>0</v>
      </c>
      <c r="Q5833" s="13">
        <v>4.4999999999999998E-2</v>
      </c>
      <c r="R5833" s="13">
        <v>0</v>
      </c>
      <c r="S5833" s="31">
        <v>107</v>
      </c>
      <c r="T5833" s="6">
        <f>VLOOKUP(E5833,'参数设置&amp;汇总'!S:U,3,0)</f>
        <v>0.02</v>
      </c>
      <c r="U5833" s="78">
        <f t="shared" si="455"/>
        <v>0.32</v>
      </c>
      <c r="V5833" s="13">
        <v>0.85000000000000009</v>
      </c>
      <c r="W5833" s="78">
        <f t="shared" si="457"/>
        <v>0.37647058823529411</v>
      </c>
      <c r="X5833" s="1">
        <f>VLOOKUP(E5833,'渗透率、续签率'!AG:AJ,4,0)</f>
        <v>2883.5</v>
      </c>
      <c r="Y5833" s="1">
        <f t="shared" si="458"/>
        <v>1085.5529411764705</v>
      </c>
      <c r="Z5833">
        <v>2</v>
      </c>
      <c r="AA5833" s="89">
        <f t="shared" si="459"/>
        <v>46136</v>
      </c>
      <c r="AH5833" s="37"/>
      <c r="AI5833" s="37"/>
      <c r="AK5833" s="37"/>
    </row>
    <row r="5834" spans="1:37" hidden="1">
      <c r="A5834" t="s">
        <v>64</v>
      </c>
      <c r="B5834" t="s">
        <v>2</v>
      </c>
      <c r="C5834" t="s">
        <v>15</v>
      </c>
      <c r="D5834" t="s">
        <v>116</v>
      </c>
      <c r="E5834" t="s">
        <v>533</v>
      </c>
      <c r="F5834" t="str">
        <f t="shared" si="456"/>
        <v>衡阳市音乐培训</v>
      </c>
      <c r="G5834" t="s">
        <v>113</v>
      </c>
      <c r="H5834" t="s">
        <v>396</v>
      </c>
      <c r="I5834" t="s">
        <v>68</v>
      </c>
      <c r="J5834">
        <v>92</v>
      </c>
      <c r="K5834">
        <v>0</v>
      </c>
      <c r="L5834" s="13">
        <f>VLOOKUP(C5834,'渗透率、续签率'!B:C,2,0)</f>
        <v>0.13900000000000001</v>
      </c>
      <c r="M5834" s="6">
        <v>0</v>
      </c>
      <c r="N5834">
        <v>27</v>
      </c>
      <c r="O5834">
        <v>0</v>
      </c>
      <c r="P5834" s="6">
        <v>0</v>
      </c>
      <c r="Q5834" s="13">
        <v>0</v>
      </c>
      <c r="R5834" s="13">
        <v>0</v>
      </c>
      <c r="S5834" s="31">
        <v>119</v>
      </c>
      <c r="T5834" s="6">
        <f>VLOOKUP(E5834,'参数设置&amp;汇总'!S:U,3,0)</f>
        <v>0.02</v>
      </c>
      <c r="U5834" s="78">
        <f t="shared" si="455"/>
        <v>0.54</v>
      </c>
      <c r="V5834" s="13">
        <v>0.85000000000000009</v>
      </c>
      <c r="W5834" s="78">
        <f t="shared" si="457"/>
        <v>0.63529411764705879</v>
      </c>
      <c r="X5834" s="1">
        <f>VLOOKUP(E5834,'渗透率、续签率'!AG:AJ,4,0)</f>
        <v>2883.5</v>
      </c>
      <c r="Y5834" s="1">
        <f t="shared" si="458"/>
        <v>1831.870588235294</v>
      </c>
      <c r="Z5834">
        <v>4</v>
      </c>
      <c r="AA5834" s="89">
        <f t="shared" si="459"/>
        <v>77854.5</v>
      </c>
      <c r="AH5834" s="37"/>
      <c r="AI5834" s="37"/>
    </row>
    <row r="5835" spans="1:37" hidden="1">
      <c r="A5835" t="s">
        <v>64</v>
      </c>
      <c r="B5835" t="s">
        <v>2</v>
      </c>
      <c r="C5835" t="s">
        <v>15</v>
      </c>
      <c r="D5835" t="s">
        <v>116</v>
      </c>
      <c r="E5835" t="s">
        <v>533</v>
      </c>
      <c r="F5835" t="str">
        <f t="shared" si="456"/>
        <v>衢州市音乐培训</v>
      </c>
      <c r="G5835" t="s">
        <v>79</v>
      </c>
      <c r="H5835" t="s">
        <v>397</v>
      </c>
      <c r="I5835" t="s">
        <v>68</v>
      </c>
      <c r="J5835">
        <v>61</v>
      </c>
      <c r="K5835">
        <v>0</v>
      </c>
      <c r="L5835" s="13">
        <f>VLOOKUP(C5835,'渗透率、续签率'!B:C,2,0)</f>
        <v>0.13900000000000001</v>
      </c>
      <c r="M5835" s="6">
        <v>0</v>
      </c>
      <c r="N5835">
        <v>8</v>
      </c>
      <c r="O5835">
        <v>0</v>
      </c>
      <c r="P5835" s="6">
        <v>0</v>
      </c>
      <c r="Q5835" s="13">
        <v>0</v>
      </c>
      <c r="R5835" s="13">
        <v>0</v>
      </c>
      <c r="S5835" s="31">
        <v>67</v>
      </c>
      <c r="T5835" s="6">
        <f>VLOOKUP(E5835,'参数设置&amp;汇总'!S:U,3,0)</f>
        <v>0.02</v>
      </c>
      <c r="U5835" s="78">
        <f t="shared" si="455"/>
        <v>0.16</v>
      </c>
      <c r="V5835" s="13">
        <v>0.85000000000000009</v>
      </c>
      <c r="W5835" s="78">
        <f t="shared" si="457"/>
        <v>0.18823529411764706</v>
      </c>
      <c r="X5835" s="1">
        <f>VLOOKUP(E5835,'渗透率、续签率'!AG:AJ,4,0)</f>
        <v>2883.5</v>
      </c>
      <c r="Y5835" s="1">
        <f t="shared" si="458"/>
        <v>542.77647058823527</v>
      </c>
      <c r="Z5835">
        <v>1</v>
      </c>
      <c r="AA5835" s="89">
        <f t="shared" si="459"/>
        <v>23068</v>
      </c>
      <c r="AK5835" s="37"/>
    </row>
    <row r="5836" spans="1:37" hidden="1">
      <c r="A5836" t="s">
        <v>64</v>
      </c>
      <c r="B5836" t="s">
        <v>2</v>
      </c>
      <c r="C5836" t="s">
        <v>15</v>
      </c>
      <c r="D5836" t="s">
        <v>116</v>
      </c>
      <c r="E5836" t="s">
        <v>533</v>
      </c>
      <c r="F5836" t="str">
        <f t="shared" si="456"/>
        <v>襄阳市音乐培训</v>
      </c>
      <c r="G5836" t="s">
        <v>81</v>
      </c>
      <c r="H5836" t="s">
        <v>398</v>
      </c>
      <c r="I5836" t="s">
        <v>68</v>
      </c>
      <c r="J5836">
        <v>117</v>
      </c>
      <c r="K5836">
        <v>0</v>
      </c>
      <c r="L5836" s="13">
        <f>VLOOKUP(C5836,'渗透率、续签率'!B:C,2,0)</f>
        <v>0.13900000000000001</v>
      </c>
      <c r="M5836" s="6">
        <v>0</v>
      </c>
      <c r="N5836">
        <v>16</v>
      </c>
      <c r="O5836">
        <v>0</v>
      </c>
      <c r="P5836" s="6">
        <v>0</v>
      </c>
      <c r="Q5836" s="13">
        <v>5.0999999999999997E-2</v>
      </c>
      <c r="R5836" s="13">
        <v>0</v>
      </c>
      <c r="S5836" s="31">
        <v>115</v>
      </c>
      <c r="T5836" s="6">
        <f>VLOOKUP(E5836,'参数设置&amp;汇总'!S:U,3,0)</f>
        <v>0.02</v>
      </c>
      <c r="U5836" s="78">
        <f t="shared" si="455"/>
        <v>0.32</v>
      </c>
      <c r="V5836" s="13">
        <v>0.85000000000000009</v>
      </c>
      <c r="W5836" s="78">
        <f t="shared" si="457"/>
        <v>0.37647058823529411</v>
      </c>
      <c r="X5836" s="1">
        <f>VLOOKUP(E5836,'渗透率、续签率'!AG:AJ,4,0)</f>
        <v>2883.5</v>
      </c>
      <c r="Y5836" s="1">
        <f t="shared" si="458"/>
        <v>1085.5529411764705</v>
      </c>
      <c r="Z5836">
        <v>5</v>
      </c>
      <c r="AA5836" s="89">
        <f t="shared" si="459"/>
        <v>46136</v>
      </c>
      <c r="AH5836" s="37"/>
      <c r="AI5836" s="37"/>
    </row>
    <row r="5837" spans="1:37" hidden="1">
      <c r="A5837" t="s">
        <v>64</v>
      </c>
      <c r="B5837" t="s">
        <v>2</v>
      </c>
      <c r="C5837" t="s">
        <v>15</v>
      </c>
      <c r="D5837" t="s">
        <v>116</v>
      </c>
      <c r="E5837" t="s">
        <v>533</v>
      </c>
      <c r="F5837" t="str">
        <f t="shared" si="456"/>
        <v>西双版纳傣族自治州音乐培训</v>
      </c>
      <c r="G5837" t="s">
        <v>99</v>
      </c>
      <c r="H5837" t="s">
        <v>399</v>
      </c>
      <c r="I5837" t="s">
        <v>68</v>
      </c>
      <c r="J5837">
        <v>14</v>
      </c>
      <c r="K5837">
        <v>0</v>
      </c>
      <c r="L5837" s="13">
        <f>VLOOKUP(C5837,'渗透率、续签率'!B:C,2,0)</f>
        <v>0.13900000000000001</v>
      </c>
      <c r="M5837" s="6">
        <v>0</v>
      </c>
      <c r="N5837">
        <v>7</v>
      </c>
      <c r="O5837">
        <v>0</v>
      </c>
      <c r="P5837" s="6">
        <v>0</v>
      </c>
      <c r="Q5837" s="13">
        <v>0</v>
      </c>
      <c r="R5837" s="13">
        <v>0</v>
      </c>
      <c r="S5837" s="31">
        <v>33</v>
      </c>
      <c r="T5837" s="6">
        <f>VLOOKUP(E5837,'参数设置&amp;汇总'!S:U,3,0)</f>
        <v>0.02</v>
      </c>
      <c r="U5837" s="78">
        <f t="shared" si="455"/>
        <v>0.14000000000000001</v>
      </c>
      <c r="V5837" s="13">
        <v>0.85000000000000009</v>
      </c>
      <c r="W5837" s="78">
        <f t="shared" si="457"/>
        <v>0.16470588235294117</v>
      </c>
      <c r="X5837" s="1">
        <f>VLOOKUP(E5837,'渗透率、续签率'!AG:AJ,4,0)</f>
        <v>2883.5</v>
      </c>
      <c r="Y5837" s="1">
        <f t="shared" si="458"/>
        <v>474.92941176470589</v>
      </c>
      <c r="Z5837">
        <v>1</v>
      </c>
      <c r="AA5837" s="89">
        <f t="shared" si="459"/>
        <v>20184.5</v>
      </c>
    </row>
    <row r="5838" spans="1:37" hidden="1">
      <c r="A5838" t="s">
        <v>64</v>
      </c>
      <c r="B5838" t="s">
        <v>2</v>
      </c>
      <c r="C5838" t="s">
        <v>15</v>
      </c>
      <c r="D5838" t="s">
        <v>116</v>
      </c>
      <c r="E5838" t="s">
        <v>533</v>
      </c>
      <c r="F5838" t="str">
        <f t="shared" si="456"/>
        <v>西宁市音乐培训</v>
      </c>
      <c r="G5838" t="s">
        <v>297</v>
      </c>
      <c r="H5838" t="s">
        <v>400</v>
      </c>
      <c r="I5838" t="s">
        <v>70</v>
      </c>
      <c r="J5838">
        <v>38</v>
      </c>
      <c r="K5838">
        <v>0</v>
      </c>
      <c r="L5838" s="13">
        <f>VLOOKUP(C5838,'渗透率、续签率'!B:C,2,0)</f>
        <v>0.13900000000000001</v>
      </c>
      <c r="M5838" s="6">
        <v>0</v>
      </c>
      <c r="N5838">
        <v>21</v>
      </c>
      <c r="O5838">
        <v>0</v>
      </c>
      <c r="P5838" s="6">
        <v>0</v>
      </c>
      <c r="Q5838" s="13">
        <v>0</v>
      </c>
      <c r="R5838" s="13">
        <v>0</v>
      </c>
      <c r="S5838" s="31">
        <v>113</v>
      </c>
      <c r="T5838" s="6">
        <f>VLOOKUP(E5838,'参数设置&amp;汇总'!S:U,3,0)</f>
        <v>0.02</v>
      </c>
      <c r="U5838" s="78">
        <f t="shared" si="455"/>
        <v>0.42</v>
      </c>
      <c r="V5838" s="13">
        <v>0.85000000000000009</v>
      </c>
      <c r="W5838" s="78">
        <f t="shared" si="457"/>
        <v>0.49411764705882344</v>
      </c>
      <c r="X5838" s="1">
        <f>VLOOKUP(E5838,'渗透率、续签率'!AG:AJ,4,0)</f>
        <v>2883.5</v>
      </c>
      <c r="Y5838" s="1">
        <f t="shared" si="458"/>
        <v>1424.7882352941174</v>
      </c>
      <c r="Z5838">
        <v>0</v>
      </c>
      <c r="AA5838" s="89">
        <f t="shared" si="459"/>
        <v>60553.5</v>
      </c>
    </row>
    <row r="5839" spans="1:37" hidden="1">
      <c r="A5839" t="s">
        <v>64</v>
      </c>
      <c r="B5839" t="s">
        <v>2</v>
      </c>
      <c r="C5839" t="s">
        <v>15</v>
      </c>
      <c r="D5839" t="s">
        <v>116</v>
      </c>
      <c r="E5839" t="s">
        <v>533</v>
      </c>
      <c r="F5839" t="str">
        <f t="shared" si="456"/>
        <v>许昌市音乐培训</v>
      </c>
      <c r="G5839" t="s">
        <v>110</v>
      </c>
      <c r="H5839" t="s">
        <v>401</v>
      </c>
      <c r="I5839" t="s">
        <v>70</v>
      </c>
      <c r="J5839">
        <v>112</v>
      </c>
      <c r="K5839">
        <v>1</v>
      </c>
      <c r="L5839" s="13">
        <f>VLOOKUP(C5839,'渗透率、续签率'!B:C,2,0)</f>
        <v>0.13900000000000001</v>
      </c>
      <c r="M5839" s="6">
        <v>0.01</v>
      </c>
      <c r="N5839">
        <v>33</v>
      </c>
      <c r="O5839">
        <v>1</v>
      </c>
      <c r="P5839" s="6">
        <v>0.03</v>
      </c>
      <c r="Q5839" s="13">
        <v>0.105</v>
      </c>
      <c r="R5839" s="13">
        <v>0</v>
      </c>
      <c r="S5839" s="31">
        <v>158</v>
      </c>
      <c r="T5839" s="6">
        <f>VLOOKUP(E5839,'参数设置&amp;汇总'!S:U,3,0)</f>
        <v>0.02</v>
      </c>
      <c r="U5839" s="78">
        <f t="shared" si="455"/>
        <v>1</v>
      </c>
      <c r="V5839" s="13">
        <v>0.85000000000000009</v>
      </c>
      <c r="W5839" s="78">
        <f t="shared" si="457"/>
        <v>1.012941176470588</v>
      </c>
      <c r="X5839" s="1">
        <f>VLOOKUP(E5839,'渗透率、续签率'!AG:AJ,4,0)</f>
        <v>2883.5</v>
      </c>
      <c r="Y5839" s="1">
        <f t="shared" si="458"/>
        <v>2920.8158823529407</v>
      </c>
      <c r="Z5839">
        <v>0</v>
      </c>
      <c r="AA5839" s="89">
        <f t="shared" si="459"/>
        <v>95155.5</v>
      </c>
      <c r="AK5839" s="37"/>
    </row>
    <row r="5840" spans="1:37" hidden="1">
      <c r="A5840" t="s">
        <v>64</v>
      </c>
      <c r="B5840" t="s">
        <v>2</v>
      </c>
      <c r="C5840" t="s">
        <v>15</v>
      </c>
      <c r="D5840" t="s">
        <v>116</v>
      </c>
      <c r="E5840" t="s">
        <v>533</v>
      </c>
      <c r="F5840" t="str">
        <f t="shared" si="456"/>
        <v>贵港市音乐培训</v>
      </c>
      <c r="G5840" t="s">
        <v>88</v>
      </c>
      <c r="H5840" t="s">
        <v>402</v>
      </c>
      <c r="I5840" t="s">
        <v>68</v>
      </c>
      <c r="J5840">
        <v>77</v>
      </c>
      <c r="K5840">
        <v>0</v>
      </c>
      <c r="L5840" s="13">
        <f>VLOOKUP(C5840,'渗透率、续签率'!B:C,2,0)</f>
        <v>0.13900000000000001</v>
      </c>
      <c r="M5840" s="6">
        <v>0</v>
      </c>
      <c r="N5840">
        <v>9</v>
      </c>
      <c r="O5840">
        <v>0</v>
      </c>
      <c r="P5840" s="6">
        <v>0</v>
      </c>
      <c r="Q5840" s="13">
        <v>0</v>
      </c>
      <c r="R5840" s="13">
        <v>0</v>
      </c>
      <c r="S5840" s="31">
        <v>75</v>
      </c>
      <c r="T5840" s="6">
        <f>VLOOKUP(E5840,'参数设置&amp;汇总'!S:U,3,0)</f>
        <v>0.02</v>
      </c>
      <c r="U5840" s="78">
        <f t="shared" si="455"/>
        <v>0.18</v>
      </c>
      <c r="V5840" s="13">
        <v>0.85000000000000009</v>
      </c>
      <c r="W5840" s="78">
        <f t="shared" si="457"/>
        <v>0.21176470588235291</v>
      </c>
      <c r="X5840" s="1">
        <f>VLOOKUP(E5840,'渗透率、续签率'!AG:AJ,4,0)</f>
        <v>2883.5</v>
      </c>
      <c r="Y5840" s="1">
        <f t="shared" si="458"/>
        <v>610.62352941176459</v>
      </c>
      <c r="Z5840">
        <v>0</v>
      </c>
      <c r="AA5840" s="89">
        <f t="shared" si="459"/>
        <v>25951.5</v>
      </c>
      <c r="AH5840" s="37"/>
      <c r="AI5840" s="37"/>
      <c r="AK5840" s="37"/>
    </row>
    <row r="5841" spans="1:37" hidden="1">
      <c r="A5841" t="s">
        <v>64</v>
      </c>
      <c r="B5841" t="s">
        <v>2</v>
      </c>
      <c r="C5841" t="s">
        <v>15</v>
      </c>
      <c r="D5841" t="s">
        <v>116</v>
      </c>
      <c r="E5841" t="s">
        <v>533</v>
      </c>
      <c r="F5841" t="str">
        <f t="shared" si="456"/>
        <v>贵阳市音乐培训</v>
      </c>
      <c r="G5841" t="s">
        <v>167</v>
      </c>
      <c r="H5841" t="s">
        <v>403</v>
      </c>
      <c r="I5841" t="s">
        <v>70</v>
      </c>
      <c r="J5841">
        <v>231</v>
      </c>
      <c r="K5841">
        <v>1</v>
      </c>
      <c r="L5841" s="13">
        <f>VLOOKUP(C5841,'渗透率、续签率'!B:C,2,0)</f>
        <v>0.13900000000000001</v>
      </c>
      <c r="M5841" s="6">
        <v>0</v>
      </c>
      <c r="N5841">
        <v>63</v>
      </c>
      <c r="O5841">
        <v>1</v>
      </c>
      <c r="P5841" s="6">
        <v>0.02</v>
      </c>
      <c r="Q5841" s="13">
        <v>7.6999999999999999E-2</v>
      </c>
      <c r="R5841" s="13">
        <v>0</v>
      </c>
      <c r="S5841" s="31">
        <v>367</v>
      </c>
      <c r="T5841" s="6">
        <f>VLOOKUP(E5841,'参数设置&amp;汇总'!S:U,3,0)</f>
        <v>0.02</v>
      </c>
      <c r="U5841" s="78">
        <f t="shared" si="455"/>
        <v>1.26</v>
      </c>
      <c r="V5841" s="13">
        <v>0.85000000000000009</v>
      </c>
      <c r="W5841" s="78">
        <f t="shared" si="457"/>
        <v>1.3188235294117645</v>
      </c>
      <c r="X5841" s="1">
        <f>VLOOKUP(E5841,'渗透率、续签率'!AG:AJ,4,0)</f>
        <v>2883.5</v>
      </c>
      <c r="Y5841" s="1">
        <f t="shared" si="458"/>
        <v>3802.827647058823</v>
      </c>
      <c r="Z5841">
        <v>42</v>
      </c>
      <c r="AA5841" s="89">
        <f t="shared" si="459"/>
        <v>181660.5</v>
      </c>
      <c r="AH5841" s="37"/>
      <c r="AI5841" s="37"/>
    </row>
    <row r="5842" spans="1:37" hidden="1">
      <c r="A5842" t="s">
        <v>64</v>
      </c>
      <c r="B5842" t="s">
        <v>2</v>
      </c>
      <c r="C5842" t="s">
        <v>15</v>
      </c>
      <c r="D5842" t="s">
        <v>116</v>
      </c>
      <c r="E5842" t="s">
        <v>533</v>
      </c>
      <c r="F5842" t="str">
        <f t="shared" si="456"/>
        <v>贺州市音乐培训</v>
      </c>
      <c r="G5842" t="s">
        <v>88</v>
      </c>
      <c r="H5842" t="s">
        <v>404</v>
      </c>
      <c r="I5842" t="s">
        <v>68</v>
      </c>
      <c r="J5842">
        <v>23</v>
      </c>
      <c r="K5842">
        <v>0</v>
      </c>
      <c r="L5842" s="13">
        <f>VLOOKUP(C5842,'渗透率、续签率'!B:C,2,0)</f>
        <v>0.13900000000000001</v>
      </c>
      <c r="M5842" s="6">
        <v>0</v>
      </c>
      <c r="N5842">
        <v>2</v>
      </c>
      <c r="O5842">
        <v>0</v>
      </c>
      <c r="P5842" s="6">
        <v>0</v>
      </c>
      <c r="Q5842" s="13">
        <v>0</v>
      </c>
      <c r="R5842" s="13">
        <v>0</v>
      </c>
      <c r="S5842" s="31">
        <v>16</v>
      </c>
      <c r="T5842" s="6">
        <f>VLOOKUP(E5842,'参数设置&amp;汇总'!S:U,3,0)</f>
        <v>0.02</v>
      </c>
      <c r="U5842" s="78">
        <f t="shared" si="455"/>
        <v>0.04</v>
      </c>
      <c r="V5842" s="13">
        <v>0.85000000000000009</v>
      </c>
      <c r="W5842" s="78">
        <f t="shared" si="457"/>
        <v>4.7058823529411764E-2</v>
      </c>
      <c r="X5842" s="1">
        <f>VLOOKUP(E5842,'渗透率、续签率'!AG:AJ,4,0)</f>
        <v>2883.5</v>
      </c>
      <c r="Y5842" s="1">
        <f t="shared" si="458"/>
        <v>135.69411764705882</v>
      </c>
      <c r="Z5842">
        <v>0</v>
      </c>
      <c r="AA5842" s="89">
        <f t="shared" si="459"/>
        <v>5767</v>
      </c>
      <c r="AK5842" s="37"/>
    </row>
    <row r="5843" spans="1:37" hidden="1">
      <c r="A5843" t="s">
        <v>64</v>
      </c>
      <c r="B5843" t="s">
        <v>2</v>
      </c>
      <c r="C5843" t="s">
        <v>15</v>
      </c>
      <c r="D5843" t="s">
        <v>116</v>
      </c>
      <c r="E5843" t="s">
        <v>533</v>
      </c>
      <c r="F5843" t="str">
        <f t="shared" si="456"/>
        <v>资阳市音乐培训</v>
      </c>
      <c r="G5843" t="s">
        <v>77</v>
      </c>
      <c r="H5843" t="s">
        <v>405</v>
      </c>
      <c r="I5843" t="s">
        <v>70</v>
      </c>
      <c r="J5843">
        <v>17</v>
      </c>
      <c r="K5843">
        <v>0</v>
      </c>
      <c r="L5843" s="13">
        <f>VLOOKUP(C5843,'渗透率、续签率'!B:C,2,0)</f>
        <v>0.13900000000000001</v>
      </c>
      <c r="M5843" s="6">
        <v>0</v>
      </c>
      <c r="N5843">
        <v>5</v>
      </c>
      <c r="O5843">
        <v>0</v>
      </c>
      <c r="P5843" s="6">
        <v>0</v>
      </c>
      <c r="Q5843" s="13">
        <v>0</v>
      </c>
      <c r="R5843" s="13">
        <v>0</v>
      </c>
      <c r="S5843" s="31">
        <v>22</v>
      </c>
      <c r="T5843" s="6">
        <f>VLOOKUP(E5843,'参数设置&amp;汇总'!S:U,3,0)</f>
        <v>0.02</v>
      </c>
      <c r="U5843" s="78">
        <f t="shared" si="455"/>
        <v>0.1</v>
      </c>
      <c r="V5843" s="13">
        <v>0.85000000000000009</v>
      </c>
      <c r="W5843" s="78">
        <f t="shared" si="457"/>
        <v>0.11764705882352941</v>
      </c>
      <c r="X5843" s="1">
        <f>VLOOKUP(E5843,'渗透率、续签率'!AG:AJ,4,0)</f>
        <v>2883.5</v>
      </c>
      <c r="Y5843" s="1">
        <f t="shared" si="458"/>
        <v>339.23529411764707</v>
      </c>
      <c r="Z5843">
        <v>0</v>
      </c>
      <c r="AA5843" s="89">
        <f t="shared" si="459"/>
        <v>14417.5</v>
      </c>
      <c r="AH5843" s="37"/>
      <c r="AI5843" s="37"/>
      <c r="AK5843" s="37"/>
    </row>
    <row r="5844" spans="1:37" hidden="1">
      <c r="A5844" t="s">
        <v>64</v>
      </c>
      <c r="B5844" t="s">
        <v>2</v>
      </c>
      <c r="C5844" t="s">
        <v>15</v>
      </c>
      <c r="D5844" t="s">
        <v>116</v>
      </c>
      <c r="E5844" t="s">
        <v>533</v>
      </c>
      <c r="F5844" t="str">
        <f t="shared" si="456"/>
        <v>赣州市音乐培训</v>
      </c>
      <c r="G5844" t="s">
        <v>90</v>
      </c>
      <c r="H5844" t="s">
        <v>406</v>
      </c>
      <c r="I5844" t="s">
        <v>68</v>
      </c>
      <c r="J5844">
        <v>140</v>
      </c>
      <c r="K5844">
        <v>0</v>
      </c>
      <c r="L5844" s="13">
        <f>VLOOKUP(C5844,'渗透率、续签率'!B:C,2,0)</f>
        <v>0.13900000000000001</v>
      </c>
      <c r="M5844" s="6">
        <v>0</v>
      </c>
      <c r="N5844">
        <v>32</v>
      </c>
      <c r="O5844">
        <v>0</v>
      </c>
      <c r="P5844" s="6">
        <v>0</v>
      </c>
      <c r="Q5844" s="13">
        <v>5.7000000000000002E-2</v>
      </c>
      <c r="R5844" s="13">
        <v>0</v>
      </c>
      <c r="S5844" s="31">
        <v>212</v>
      </c>
      <c r="T5844" s="6">
        <f>VLOOKUP(E5844,'参数设置&amp;汇总'!S:U,3,0)</f>
        <v>0.02</v>
      </c>
      <c r="U5844" s="78">
        <f t="shared" si="455"/>
        <v>0.64</v>
      </c>
      <c r="V5844" s="13">
        <v>0.85000000000000009</v>
      </c>
      <c r="W5844" s="78">
        <f t="shared" si="457"/>
        <v>0.75294117647058822</v>
      </c>
      <c r="X5844" s="1">
        <f>VLOOKUP(E5844,'渗透率、续签率'!AG:AJ,4,0)</f>
        <v>2883.5</v>
      </c>
      <c r="Y5844" s="1">
        <f t="shared" si="458"/>
        <v>2171.1058823529411</v>
      </c>
      <c r="Z5844">
        <v>7</v>
      </c>
      <c r="AA5844" s="89">
        <f t="shared" si="459"/>
        <v>92272</v>
      </c>
      <c r="AH5844" s="37"/>
      <c r="AI5844" s="37"/>
    </row>
    <row r="5845" spans="1:37" hidden="1">
      <c r="A5845" t="s">
        <v>64</v>
      </c>
      <c r="B5845" t="s">
        <v>2</v>
      </c>
      <c r="C5845" t="s">
        <v>15</v>
      </c>
      <c r="D5845" t="s">
        <v>116</v>
      </c>
      <c r="E5845" t="s">
        <v>533</v>
      </c>
      <c r="F5845" t="str">
        <f t="shared" si="456"/>
        <v>赤峰市音乐培训</v>
      </c>
      <c r="G5845" t="s">
        <v>142</v>
      </c>
      <c r="H5845" t="s">
        <v>407</v>
      </c>
      <c r="I5845" t="s">
        <v>70</v>
      </c>
      <c r="J5845">
        <v>77</v>
      </c>
      <c r="K5845">
        <v>0</v>
      </c>
      <c r="L5845" s="13">
        <f>VLOOKUP(C5845,'渗透率、续签率'!B:C,2,0)</f>
        <v>0.13900000000000001</v>
      </c>
      <c r="M5845" s="6">
        <v>0</v>
      </c>
      <c r="N5845">
        <v>11</v>
      </c>
      <c r="O5845">
        <v>0</v>
      </c>
      <c r="P5845" s="6">
        <v>0</v>
      </c>
      <c r="Q5845" s="13">
        <v>0</v>
      </c>
      <c r="R5845" s="13">
        <v>0</v>
      </c>
      <c r="S5845" s="31">
        <v>93</v>
      </c>
      <c r="T5845" s="6">
        <f>VLOOKUP(E5845,'参数设置&amp;汇总'!S:U,3,0)</f>
        <v>0.02</v>
      </c>
      <c r="U5845" s="78">
        <f t="shared" si="455"/>
        <v>0.22</v>
      </c>
      <c r="V5845" s="13">
        <v>0.85000000000000009</v>
      </c>
      <c r="W5845" s="78">
        <f t="shared" si="457"/>
        <v>0.25882352941176467</v>
      </c>
      <c r="X5845" s="1">
        <f>VLOOKUP(E5845,'渗透率、续签率'!AG:AJ,4,0)</f>
        <v>2883.5</v>
      </c>
      <c r="Y5845" s="1">
        <f t="shared" si="458"/>
        <v>746.31764705882347</v>
      </c>
      <c r="Z5845">
        <v>0</v>
      </c>
      <c r="AA5845" s="89">
        <f t="shared" si="459"/>
        <v>31718.5</v>
      </c>
    </row>
    <row r="5846" spans="1:37" hidden="1">
      <c r="A5846" t="s">
        <v>64</v>
      </c>
      <c r="B5846" t="s">
        <v>2</v>
      </c>
      <c r="C5846" t="s">
        <v>15</v>
      </c>
      <c r="D5846" t="s">
        <v>116</v>
      </c>
      <c r="E5846" t="s">
        <v>533</v>
      </c>
      <c r="F5846" t="str">
        <f t="shared" si="456"/>
        <v>辽源市音乐培训</v>
      </c>
      <c r="G5846" t="s">
        <v>188</v>
      </c>
      <c r="H5846" t="s">
        <v>408</v>
      </c>
      <c r="I5846" t="s">
        <v>70</v>
      </c>
      <c r="J5846">
        <v>17</v>
      </c>
      <c r="K5846">
        <v>0</v>
      </c>
      <c r="L5846" s="13">
        <f>VLOOKUP(C5846,'渗透率、续签率'!B:C,2,0)</f>
        <v>0.13900000000000001</v>
      </c>
      <c r="M5846" s="6">
        <v>0</v>
      </c>
      <c r="N5846">
        <v>0</v>
      </c>
      <c r="O5846">
        <v>0</v>
      </c>
      <c r="P5846" s="6">
        <v>0</v>
      </c>
      <c r="Q5846" s="13">
        <v>0</v>
      </c>
      <c r="R5846" s="13">
        <v>0</v>
      </c>
      <c r="S5846" s="31">
        <v>11</v>
      </c>
      <c r="T5846" s="6">
        <f>VLOOKUP(E5846,'参数设置&amp;汇总'!S:U,3,0)</f>
        <v>0.02</v>
      </c>
      <c r="U5846" s="78">
        <f t="shared" si="455"/>
        <v>0</v>
      </c>
      <c r="V5846" s="13">
        <v>0.85000000000000009</v>
      </c>
      <c r="W5846" s="78">
        <f t="shared" si="457"/>
        <v>0</v>
      </c>
      <c r="X5846" s="1">
        <f>VLOOKUP(E5846,'渗透率、续签率'!AG:AJ,4,0)</f>
        <v>2883.5</v>
      </c>
      <c r="Y5846" s="1">
        <f t="shared" si="458"/>
        <v>0</v>
      </c>
      <c r="Z5846">
        <v>0</v>
      </c>
      <c r="AA5846" s="89">
        <f t="shared" si="459"/>
        <v>0</v>
      </c>
    </row>
    <row r="5847" spans="1:37" hidden="1">
      <c r="A5847" t="s">
        <v>64</v>
      </c>
      <c r="B5847" t="s">
        <v>2</v>
      </c>
      <c r="C5847" t="s">
        <v>15</v>
      </c>
      <c r="D5847" t="s">
        <v>116</v>
      </c>
      <c r="E5847" t="s">
        <v>533</v>
      </c>
      <c r="F5847" t="str">
        <f t="shared" si="456"/>
        <v>辽阳市音乐培训</v>
      </c>
      <c r="G5847" t="s">
        <v>101</v>
      </c>
      <c r="H5847" t="s">
        <v>409</v>
      </c>
      <c r="I5847" t="s">
        <v>70</v>
      </c>
      <c r="J5847">
        <v>55</v>
      </c>
      <c r="K5847">
        <v>0</v>
      </c>
      <c r="L5847" s="13">
        <f>VLOOKUP(C5847,'渗透率、续签率'!B:C,2,0)</f>
        <v>0.13900000000000001</v>
      </c>
      <c r="M5847" s="6">
        <v>0</v>
      </c>
      <c r="N5847">
        <v>14</v>
      </c>
      <c r="O5847">
        <v>0</v>
      </c>
      <c r="P5847" s="6">
        <v>0</v>
      </c>
      <c r="Q5847" s="13">
        <v>0</v>
      </c>
      <c r="R5847" s="13">
        <v>0</v>
      </c>
      <c r="S5847" s="31">
        <v>78</v>
      </c>
      <c r="T5847" s="6">
        <f>VLOOKUP(E5847,'参数设置&amp;汇总'!S:U,3,0)</f>
        <v>0.02</v>
      </c>
      <c r="U5847" s="78">
        <f t="shared" si="455"/>
        <v>0.28000000000000003</v>
      </c>
      <c r="V5847" s="13">
        <v>0.85000000000000009</v>
      </c>
      <c r="W5847" s="78">
        <f t="shared" si="457"/>
        <v>0.32941176470588235</v>
      </c>
      <c r="X5847" s="1">
        <f>VLOOKUP(E5847,'渗透率、续签率'!AG:AJ,4,0)</f>
        <v>2883.5</v>
      </c>
      <c r="Y5847" s="1">
        <f t="shared" si="458"/>
        <v>949.85882352941178</v>
      </c>
      <c r="Z5847">
        <v>0</v>
      </c>
      <c r="AA5847" s="89">
        <f t="shared" si="459"/>
        <v>40369</v>
      </c>
    </row>
    <row r="5848" spans="1:37" hidden="1">
      <c r="A5848" t="s">
        <v>64</v>
      </c>
      <c r="B5848" t="s">
        <v>2</v>
      </c>
      <c r="C5848" t="s">
        <v>15</v>
      </c>
      <c r="D5848" t="s">
        <v>116</v>
      </c>
      <c r="E5848" t="s">
        <v>533</v>
      </c>
      <c r="F5848" t="str">
        <f t="shared" si="456"/>
        <v>达州市音乐培训</v>
      </c>
      <c r="G5848" t="s">
        <v>77</v>
      </c>
      <c r="H5848" t="s">
        <v>410</v>
      </c>
      <c r="I5848" t="s">
        <v>70</v>
      </c>
      <c r="J5848">
        <v>28</v>
      </c>
      <c r="K5848">
        <v>0</v>
      </c>
      <c r="L5848" s="13">
        <f>VLOOKUP(C5848,'渗透率、续签率'!B:C,2,0)</f>
        <v>0.13900000000000001</v>
      </c>
      <c r="M5848" s="6">
        <v>0</v>
      </c>
      <c r="N5848">
        <v>8</v>
      </c>
      <c r="O5848">
        <v>0</v>
      </c>
      <c r="P5848" s="6">
        <v>0</v>
      </c>
      <c r="Q5848" s="13">
        <v>0</v>
      </c>
      <c r="R5848" s="13">
        <v>0</v>
      </c>
      <c r="S5848" s="31">
        <v>38</v>
      </c>
      <c r="T5848" s="6">
        <f>VLOOKUP(E5848,'参数设置&amp;汇总'!S:U,3,0)</f>
        <v>0.02</v>
      </c>
      <c r="U5848" s="78">
        <f t="shared" si="455"/>
        <v>0.16</v>
      </c>
      <c r="V5848" s="13">
        <v>0.85000000000000009</v>
      </c>
      <c r="W5848" s="78">
        <f t="shared" si="457"/>
        <v>0.18823529411764706</v>
      </c>
      <c r="X5848" s="1">
        <f>VLOOKUP(E5848,'渗透率、续签率'!AG:AJ,4,0)</f>
        <v>2883.5</v>
      </c>
      <c r="Y5848" s="1">
        <f t="shared" si="458"/>
        <v>542.77647058823527</v>
      </c>
      <c r="Z5848">
        <v>2</v>
      </c>
      <c r="AA5848" s="89">
        <f t="shared" si="459"/>
        <v>23068</v>
      </c>
      <c r="AK5848" s="37"/>
    </row>
    <row r="5849" spans="1:37" hidden="1">
      <c r="A5849" t="s">
        <v>64</v>
      </c>
      <c r="B5849" t="s">
        <v>2</v>
      </c>
      <c r="C5849" t="s">
        <v>15</v>
      </c>
      <c r="D5849" t="s">
        <v>116</v>
      </c>
      <c r="E5849" t="s">
        <v>533</v>
      </c>
      <c r="F5849" t="str">
        <f t="shared" si="456"/>
        <v>运城市音乐培训</v>
      </c>
      <c r="G5849" t="s">
        <v>134</v>
      </c>
      <c r="H5849" t="s">
        <v>411</v>
      </c>
      <c r="I5849" t="s">
        <v>70</v>
      </c>
      <c r="J5849">
        <v>138</v>
      </c>
      <c r="K5849">
        <v>0</v>
      </c>
      <c r="L5849" s="13">
        <f>VLOOKUP(C5849,'渗透率、续签率'!B:C,2,0)</f>
        <v>0.13900000000000001</v>
      </c>
      <c r="M5849" s="6">
        <v>0</v>
      </c>
      <c r="N5849">
        <v>20</v>
      </c>
      <c r="O5849">
        <v>0</v>
      </c>
      <c r="P5849" s="6">
        <v>0</v>
      </c>
      <c r="Q5849" s="13">
        <v>0</v>
      </c>
      <c r="R5849" s="13">
        <v>0</v>
      </c>
      <c r="S5849" s="31">
        <v>144</v>
      </c>
      <c r="T5849" s="6">
        <f>VLOOKUP(E5849,'参数设置&amp;汇总'!S:U,3,0)</f>
        <v>0.02</v>
      </c>
      <c r="U5849" s="78">
        <f t="shared" si="455"/>
        <v>0.4</v>
      </c>
      <c r="V5849" s="13">
        <v>0.85000000000000009</v>
      </c>
      <c r="W5849" s="78">
        <f t="shared" si="457"/>
        <v>0.47058823529411764</v>
      </c>
      <c r="X5849" s="1">
        <f>VLOOKUP(E5849,'渗透率、续签率'!AG:AJ,4,0)</f>
        <v>2883.5</v>
      </c>
      <c r="Y5849" s="1">
        <f t="shared" si="458"/>
        <v>1356.9411764705883</v>
      </c>
      <c r="Z5849">
        <v>0</v>
      </c>
      <c r="AA5849" s="89">
        <f t="shared" si="459"/>
        <v>57670</v>
      </c>
      <c r="AH5849" s="37"/>
      <c r="AI5849" s="37"/>
    </row>
    <row r="5850" spans="1:37" hidden="1">
      <c r="A5850" t="s">
        <v>64</v>
      </c>
      <c r="B5850" t="s">
        <v>2</v>
      </c>
      <c r="C5850" t="s">
        <v>15</v>
      </c>
      <c r="D5850" t="s">
        <v>116</v>
      </c>
      <c r="E5850" t="s">
        <v>533</v>
      </c>
      <c r="F5850" t="str">
        <f t="shared" si="456"/>
        <v>连云港市音乐培训</v>
      </c>
      <c r="G5850" t="s">
        <v>73</v>
      </c>
      <c r="H5850" t="s">
        <v>412</v>
      </c>
      <c r="I5850" t="s">
        <v>70</v>
      </c>
      <c r="J5850">
        <v>158</v>
      </c>
      <c r="K5850">
        <v>0</v>
      </c>
      <c r="L5850" s="13">
        <f>VLOOKUP(C5850,'渗透率、续签率'!B:C,2,0)</f>
        <v>0.13900000000000001</v>
      </c>
      <c r="M5850" s="6">
        <v>0</v>
      </c>
      <c r="N5850">
        <v>25</v>
      </c>
      <c r="O5850">
        <v>0</v>
      </c>
      <c r="P5850" s="6">
        <v>0</v>
      </c>
      <c r="Q5850" s="13">
        <v>0</v>
      </c>
      <c r="R5850" s="13">
        <v>0</v>
      </c>
      <c r="S5850" s="31">
        <v>154</v>
      </c>
      <c r="T5850" s="6">
        <f>VLOOKUP(E5850,'参数设置&amp;汇总'!S:U,3,0)</f>
        <v>0.02</v>
      </c>
      <c r="U5850" s="78">
        <f t="shared" si="455"/>
        <v>0.5</v>
      </c>
      <c r="V5850" s="13">
        <v>0.85000000000000009</v>
      </c>
      <c r="W5850" s="78">
        <f t="shared" si="457"/>
        <v>0.58823529411764697</v>
      </c>
      <c r="X5850" s="1">
        <f>VLOOKUP(E5850,'渗透率、续签率'!AG:AJ,4,0)</f>
        <v>2883.5</v>
      </c>
      <c r="Y5850" s="1">
        <f t="shared" si="458"/>
        <v>1696.1764705882351</v>
      </c>
      <c r="Z5850">
        <v>0</v>
      </c>
      <c r="AA5850" s="89">
        <f t="shared" si="459"/>
        <v>72087.5</v>
      </c>
    </row>
    <row r="5851" spans="1:37" hidden="1">
      <c r="A5851" t="s">
        <v>64</v>
      </c>
      <c r="B5851" t="s">
        <v>2</v>
      </c>
      <c r="C5851" t="s">
        <v>15</v>
      </c>
      <c r="D5851" t="s">
        <v>116</v>
      </c>
      <c r="E5851" t="s">
        <v>533</v>
      </c>
      <c r="F5851" t="str">
        <f t="shared" si="456"/>
        <v>迪庆藏族自治州音乐培训</v>
      </c>
      <c r="G5851" t="s">
        <v>99</v>
      </c>
      <c r="H5851" t="s">
        <v>413</v>
      </c>
      <c r="I5851" t="s">
        <v>68</v>
      </c>
      <c r="J5851">
        <v>1</v>
      </c>
      <c r="K5851">
        <v>0</v>
      </c>
      <c r="L5851" s="13">
        <f>VLOOKUP(C5851,'渗透率、续签率'!B:C,2,0)</f>
        <v>0.13900000000000001</v>
      </c>
      <c r="M5851" s="6">
        <v>0</v>
      </c>
      <c r="N5851">
        <v>0</v>
      </c>
      <c r="O5851">
        <v>0</v>
      </c>
      <c r="P5851" s="6">
        <v>0</v>
      </c>
      <c r="Q5851" s="13">
        <v>0</v>
      </c>
      <c r="R5851" s="13">
        <v>0</v>
      </c>
      <c r="S5851" s="31">
        <v>1</v>
      </c>
      <c r="T5851" s="6">
        <f>VLOOKUP(E5851,'参数设置&amp;汇总'!S:U,3,0)</f>
        <v>0.02</v>
      </c>
      <c r="U5851" s="78">
        <f t="shared" si="455"/>
        <v>0</v>
      </c>
      <c r="V5851" s="13">
        <v>0.85000000000000009</v>
      </c>
      <c r="W5851" s="78">
        <f t="shared" si="457"/>
        <v>0</v>
      </c>
      <c r="X5851" s="1">
        <f>VLOOKUP(E5851,'渗透率、续签率'!AG:AJ,4,0)</f>
        <v>2883.5</v>
      </c>
      <c r="Y5851" s="1">
        <f t="shared" si="458"/>
        <v>0</v>
      </c>
      <c r="Z5851">
        <v>0</v>
      </c>
      <c r="AA5851" s="89">
        <f t="shared" si="459"/>
        <v>0</v>
      </c>
    </row>
    <row r="5852" spans="1:37" hidden="1">
      <c r="A5852" t="s">
        <v>64</v>
      </c>
      <c r="B5852" t="s">
        <v>2</v>
      </c>
      <c r="C5852" t="s">
        <v>15</v>
      </c>
      <c r="D5852" t="s">
        <v>116</v>
      </c>
      <c r="E5852" t="s">
        <v>533</v>
      </c>
      <c r="F5852" t="str">
        <f t="shared" si="456"/>
        <v>通化市音乐培训</v>
      </c>
      <c r="G5852" t="s">
        <v>188</v>
      </c>
      <c r="H5852" t="s">
        <v>414</v>
      </c>
      <c r="I5852" t="s">
        <v>70</v>
      </c>
      <c r="J5852">
        <v>67</v>
      </c>
      <c r="K5852">
        <v>0</v>
      </c>
      <c r="L5852" s="13">
        <f>VLOOKUP(C5852,'渗透率、续签率'!B:C,2,0)</f>
        <v>0.13900000000000001</v>
      </c>
      <c r="M5852" s="6">
        <v>0</v>
      </c>
      <c r="N5852">
        <v>1</v>
      </c>
      <c r="O5852">
        <v>0</v>
      </c>
      <c r="P5852" s="6">
        <v>0</v>
      </c>
      <c r="Q5852" s="13">
        <v>0</v>
      </c>
      <c r="R5852" s="13">
        <v>0</v>
      </c>
      <c r="S5852" s="31">
        <v>38</v>
      </c>
      <c r="T5852" s="6">
        <f>VLOOKUP(E5852,'参数设置&amp;汇总'!S:U,3,0)</f>
        <v>0.02</v>
      </c>
      <c r="U5852" s="78">
        <f t="shared" si="455"/>
        <v>0.02</v>
      </c>
      <c r="V5852" s="13">
        <v>0.85000000000000009</v>
      </c>
      <c r="W5852" s="78">
        <f t="shared" si="457"/>
        <v>2.3529411764705882E-2</v>
      </c>
      <c r="X5852" s="1">
        <f>VLOOKUP(E5852,'渗透率、续签率'!AG:AJ,4,0)</f>
        <v>2883.5</v>
      </c>
      <c r="Y5852" s="1">
        <f t="shared" si="458"/>
        <v>67.847058823529409</v>
      </c>
      <c r="Z5852">
        <v>0</v>
      </c>
      <c r="AA5852" s="89">
        <f t="shared" si="459"/>
        <v>2883.5</v>
      </c>
    </row>
    <row r="5853" spans="1:37" hidden="1">
      <c r="A5853" t="s">
        <v>64</v>
      </c>
      <c r="B5853" t="s">
        <v>2</v>
      </c>
      <c r="C5853" t="s">
        <v>15</v>
      </c>
      <c r="D5853" t="s">
        <v>116</v>
      </c>
      <c r="E5853" t="s">
        <v>533</v>
      </c>
      <c r="F5853" t="str">
        <f t="shared" si="456"/>
        <v>通辽市音乐培训</v>
      </c>
      <c r="G5853" t="s">
        <v>142</v>
      </c>
      <c r="H5853" t="s">
        <v>415</v>
      </c>
      <c r="I5853" t="s">
        <v>70</v>
      </c>
      <c r="J5853">
        <v>93</v>
      </c>
      <c r="K5853">
        <v>0</v>
      </c>
      <c r="L5853" s="13">
        <f>VLOOKUP(C5853,'渗透率、续签率'!B:C,2,0)</f>
        <v>0.13900000000000001</v>
      </c>
      <c r="M5853" s="6">
        <v>0</v>
      </c>
      <c r="N5853">
        <v>19</v>
      </c>
      <c r="O5853">
        <v>0</v>
      </c>
      <c r="P5853" s="6">
        <v>0</v>
      </c>
      <c r="Q5853" s="13">
        <v>0</v>
      </c>
      <c r="R5853" s="13">
        <v>0</v>
      </c>
      <c r="S5853" s="31">
        <v>115</v>
      </c>
      <c r="T5853" s="6">
        <f>VLOOKUP(E5853,'参数设置&amp;汇总'!S:U,3,0)</f>
        <v>0.02</v>
      </c>
      <c r="U5853" s="78">
        <f t="shared" si="455"/>
        <v>0.38</v>
      </c>
      <c r="V5853" s="13">
        <v>0.85000000000000009</v>
      </c>
      <c r="W5853" s="78">
        <f t="shared" si="457"/>
        <v>0.44705882352941173</v>
      </c>
      <c r="X5853" s="1">
        <f>VLOOKUP(E5853,'渗透率、续签率'!AG:AJ,4,0)</f>
        <v>2883.5</v>
      </c>
      <c r="Y5853" s="1">
        <f t="shared" si="458"/>
        <v>1289.0941176470587</v>
      </c>
      <c r="Z5853">
        <v>0</v>
      </c>
      <c r="AA5853" s="89">
        <f t="shared" si="459"/>
        <v>54786.5</v>
      </c>
      <c r="AK5853" s="37"/>
    </row>
    <row r="5854" spans="1:37" hidden="1">
      <c r="A5854" t="s">
        <v>64</v>
      </c>
      <c r="B5854" t="s">
        <v>2</v>
      </c>
      <c r="C5854" t="s">
        <v>15</v>
      </c>
      <c r="D5854" t="s">
        <v>116</v>
      </c>
      <c r="E5854" t="s">
        <v>533</v>
      </c>
      <c r="F5854" t="str">
        <f t="shared" si="456"/>
        <v>遂宁市音乐培训</v>
      </c>
      <c r="G5854" t="s">
        <v>77</v>
      </c>
      <c r="H5854" t="s">
        <v>416</v>
      </c>
      <c r="I5854" t="s">
        <v>70</v>
      </c>
      <c r="J5854">
        <v>32</v>
      </c>
      <c r="K5854">
        <v>0</v>
      </c>
      <c r="L5854" s="13">
        <f>VLOOKUP(C5854,'渗透率、续签率'!B:C,2,0)</f>
        <v>0.13900000000000001</v>
      </c>
      <c r="M5854" s="6">
        <v>0</v>
      </c>
      <c r="N5854">
        <v>4</v>
      </c>
      <c r="O5854">
        <v>0</v>
      </c>
      <c r="P5854" s="6">
        <v>0</v>
      </c>
      <c r="Q5854" s="13">
        <v>0</v>
      </c>
      <c r="R5854" s="13">
        <v>0</v>
      </c>
      <c r="S5854" s="31">
        <v>34</v>
      </c>
      <c r="T5854" s="6">
        <f>VLOOKUP(E5854,'参数设置&amp;汇总'!S:U,3,0)</f>
        <v>0.02</v>
      </c>
      <c r="U5854" s="78">
        <f t="shared" si="455"/>
        <v>0.08</v>
      </c>
      <c r="V5854" s="13">
        <v>0.85000000000000009</v>
      </c>
      <c r="W5854" s="78">
        <f t="shared" si="457"/>
        <v>9.4117647058823528E-2</v>
      </c>
      <c r="X5854" s="1">
        <f>VLOOKUP(E5854,'渗透率、续签率'!AG:AJ,4,0)</f>
        <v>2883.5</v>
      </c>
      <c r="Y5854" s="1">
        <f t="shared" si="458"/>
        <v>271.38823529411764</v>
      </c>
      <c r="Z5854">
        <v>3</v>
      </c>
      <c r="AA5854" s="89">
        <f t="shared" si="459"/>
        <v>11534</v>
      </c>
      <c r="AH5854" s="37"/>
      <c r="AI5854" s="37"/>
      <c r="AK5854" s="37"/>
    </row>
    <row r="5855" spans="1:37" hidden="1">
      <c r="A5855" t="s">
        <v>64</v>
      </c>
      <c r="B5855" t="s">
        <v>2</v>
      </c>
      <c r="C5855" t="s">
        <v>15</v>
      </c>
      <c r="D5855" t="s">
        <v>116</v>
      </c>
      <c r="E5855" t="s">
        <v>533</v>
      </c>
      <c r="F5855" t="str">
        <f t="shared" si="456"/>
        <v>遵义市音乐培训</v>
      </c>
      <c r="G5855" t="s">
        <v>167</v>
      </c>
      <c r="H5855" t="s">
        <v>417</v>
      </c>
      <c r="I5855" t="s">
        <v>70</v>
      </c>
      <c r="J5855">
        <v>90</v>
      </c>
      <c r="K5855">
        <v>0</v>
      </c>
      <c r="L5855" s="13">
        <f>VLOOKUP(C5855,'渗透率、续签率'!B:C,2,0)</f>
        <v>0.13900000000000001</v>
      </c>
      <c r="M5855" s="6">
        <v>0</v>
      </c>
      <c r="N5855">
        <v>25</v>
      </c>
      <c r="O5855">
        <v>0</v>
      </c>
      <c r="P5855" s="6">
        <v>0</v>
      </c>
      <c r="Q5855" s="13">
        <v>0</v>
      </c>
      <c r="R5855" s="13">
        <v>0</v>
      </c>
      <c r="S5855" s="31">
        <v>124</v>
      </c>
      <c r="T5855" s="6">
        <f>VLOOKUP(E5855,'参数设置&amp;汇总'!S:U,3,0)</f>
        <v>0.02</v>
      </c>
      <c r="U5855" s="78">
        <f t="shared" si="455"/>
        <v>0.5</v>
      </c>
      <c r="V5855" s="13">
        <v>0.85000000000000009</v>
      </c>
      <c r="W5855" s="78">
        <f t="shared" si="457"/>
        <v>0.58823529411764697</v>
      </c>
      <c r="X5855" s="1">
        <f>VLOOKUP(E5855,'渗透率、续签率'!AG:AJ,4,0)</f>
        <v>2883.5</v>
      </c>
      <c r="Y5855" s="1">
        <f t="shared" si="458"/>
        <v>1696.1764705882351</v>
      </c>
      <c r="Z5855">
        <v>1</v>
      </c>
      <c r="AA5855" s="89">
        <f t="shared" si="459"/>
        <v>72087.5</v>
      </c>
      <c r="AH5855" s="37"/>
      <c r="AI5855" s="37"/>
      <c r="AK5855" s="37"/>
    </row>
    <row r="5856" spans="1:37" hidden="1">
      <c r="A5856" t="s">
        <v>64</v>
      </c>
      <c r="B5856" t="s">
        <v>2</v>
      </c>
      <c r="C5856" t="s">
        <v>15</v>
      </c>
      <c r="D5856" t="s">
        <v>116</v>
      </c>
      <c r="E5856" t="s">
        <v>533</v>
      </c>
      <c r="F5856" t="str">
        <f t="shared" si="456"/>
        <v>邢台市音乐培训</v>
      </c>
      <c r="G5856" t="s">
        <v>159</v>
      </c>
      <c r="H5856" t="s">
        <v>418</v>
      </c>
      <c r="I5856" t="s">
        <v>70</v>
      </c>
      <c r="J5856">
        <v>91</v>
      </c>
      <c r="K5856">
        <v>0</v>
      </c>
      <c r="L5856" s="13">
        <f>VLOOKUP(C5856,'渗透率、续签率'!B:C,2,0)</f>
        <v>0.13900000000000001</v>
      </c>
      <c r="M5856" s="6">
        <v>0</v>
      </c>
      <c r="N5856">
        <v>21</v>
      </c>
      <c r="O5856">
        <v>0</v>
      </c>
      <c r="P5856" s="6">
        <v>0</v>
      </c>
      <c r="Q5856" s="13">
        <v>0</v>
      </c>
      <c r="R5856" s="13">
        <v>0</v>
      </c>
      <c r="S5856" s="31">
        <v>119</v>
      </c>
      <c r="T5856" s="6">
        <f>VLOOKUP(E5856,'参数设置&amp;汇总'!S:U,3,0)</f>
        <v>0.02</v>
      </c>
      <c r="U5856" s="78">
        <f t="shared" si="455"/>
        <v>0.42</v>
      </c>
      <c r="V5856" s="13">
        <v>0.85000000000000009</v>
      </c>
      <c r="W5856" s="78">
        <f t="shared" si="457"/>
        <v>0.49411764705882344</v>
      </c>
      <c r="X5856" s="1">
        <f>VLOOKUP(E5856,'渗透率、续签率'!AG:AJ,4,0)</f>
        <v>2883.5</v>
      </c>
      <c r="Y5856" s="1">
        <f t="shared" si="458"/>
        <v>1424.7882352941174</v>
      </c>
      <c r="Z5856">
        <v>0</v>
      </c>
      <c r="AA5856" s="89">
        <f t="shared" si="459"/>
        <v>60553.5</v>
      </c>
      <c r="AH5856" s="37"/>
      <c r="AI5856" s="37"/>
      <c r="AJ5856" s="1"/>
      <c r="AK5856" s="37"/>
    </row>
    <row r="5857" spans="1:37" hidden="1">
      <c r="A5857" t="s">
        <v>64</v>
      </c>
      <c r="B5857" t="s">
        <v>2</v>
      </c>
      <c r="C5857" t="s">
        <v>15</v>
      </c>
      <c r="D5857" t="s">
        <v>116</v>
      </c>
      <c r="E5857" t="s">
        <v>533</v>
      </c>
      <c r="F5857" t="str">
        <f t="shared" si="456"/>
        <v>那曲市音乐培训</v>
      </c>
      <c r="G5857" t="s">
        <v>237</v>
      </c>
      <c r="H5857" t="s">
        <v>419</v>
      </c>
      <c r="I5857" t="s">
        <v>57</v>
      </c>
      <c r="J5857">
        <v>1</v>
      </c>
      <c r="K5857">
        <v>0</v>
      </c>
      <c r="L5857" s="13">
        <f>VLOOKUP(C5857,'渗透率、续签率'!B:C,2,0)</f>
        <v>0.13900000000000001</v>
      </c>
      <c r="M5857" s="6">
        <v>0</v>
      </c>
      <c r="N5857">
        <v>0</v>
      </c>
      <c r="O5857">
        <v>0</v>
      </c>
      <c r="P5857" s="6">
        <v>0</v>
      </c>
      <c r="Q5857" s="13">
        <v>0</v>
      </c>
      <c r="R5857" s="13">
        <v>0</v>
      </c>
      <c r="S5857" s="31">
        <v>1</v>
      </c>
      <c r="T5857" s="6">
        <f>VLOOKUP(E5857,'参数设置&amp;汇总'!S:U,3,0)</f>
        <v>0.02</v>
      </c>
      <c r="U5857" s="78">
        <f t="shared" si="455"/>
        <v>0</v>
      </c>
      <c r="V5857" s="13">
        <v>0.85000000000000009</v>
      </c>
      <c r="W5857" s="78">
        <f t="shared" si="457"/>
        <v>0</v>
      </c>
      <c r="X5857" s="1">
        <f>VLOOKUP(E5857,'渗透率、续签率'!AG:AJ,4,0)</f>
        <v>2883.5</v>
      </c>
      <c r="Y5857" s="1">
        <f t="shared" si="458"/>
        <v>0</v>
      </c>
      <c r="Z5857">
        <v>0</v>
      </c>
      <c r="AA5857" s="89">
        <f t="shared" si="459"/>
        <v>0</v>
      </c>
      <c r="AH5857" s="37"/>
      <c r="AI5857" s="37"/>
      <c r="AJ5857" s="1"/>
      <c r="AK5857" s="37"/>
    </row>
    <row r="5858" spans="1:37" hidden="1">
      <c r="A5858" t="s">
        <v>64</v>
      </c>
      <c r="B5858" t="s">
        <v>2</v>
      </c>
      <c r="C5858" t="s">
        <v>15</v>
      </c>
      <c r="D5858" t="s">
        <v>116</v>
      </c>
      <c r="E5858" t="s">
        <v>533</v>
      </c>
      <c r="F5858" t="str">
        <f t="shared" si="456"/>
        <v>邯郸市音乐培训</v>
      </c>
      <c r="G5858" t="s">
        <v>159</v>
      </c>
      <c r="H5858" t="s">
        <v>420</v>
      </c>
      <c r="I5858" t="s">
        <v>70</v>
      </c>
      <c r="J5858">
        <v>118</v>
      </c>
      <c r="K5858">
        <v>0</v>
      </c>
      <c r="L5858" s="13">
        <f>VLOOKUP(C5858,'渗透率、续签率'!B:C,2,0)</f>
        <v>0.13900000000000001</v>
      </c>
      <c r="M5858" s="6">
        <v>0</v>
      </c>
      <c r="N5858">
        <v>33</v>
      </c>
      <c r="O5858">
        <v>0</v>
      </c>
      <c r="P5858" s="6">
        <v>0</v>
      </c>
      <c r="Q5858" s="13">
        <v>9.2999999999999999E-2</v>
      </c>
      <c r="R5858" s="13">
        <v>0</v>
      </c>
      <c r="S5858" s="31">
        <v>201</v>
      </c>
      <c r="T5858" s="6">
        <f>VLOOKUP(E5858,'参数设置&amp;汇总'!S:U,3,0)</f>
        <v>0.02</v>
      </c>
      <c r="U5858" s="78">
        <f t="shared" si="455"/>
        <v>0.66</v>
      </c>
      <c r="V5858" s="13">
        <v>0.85000000000000009</v>
      </c>
      <c r="W5858" s="78">
        <f t="shared" si="457"/>
        <v>0.77647058823529402</v>
      </c>
      <c r="X5858" s="1">
        <f>VLOOKUP(E5858,'渗透率、续签率'!AG:AJ,4,0)</f>
        <v>2883.5</v>
      </c>
      <c r="Y5858" s="1">
        <f t="shared" si="458"/>
        <v>2238.9529411764702</v>
      </c>
      <c r="Z5858">
        <v>3</v>
      </c>
      <c r="AA5858" s="89">
        <f t="shared" si="459"/>
        <v>95155.5</v>
      </c>
      <c r="AH5858" s="37"/>
      <c r="AI5858" s="37"/>
      <c r="AK5858" s="37"/>
    </row>
    <row r="5859" spans="1:37" hidden="1">
      <c r="A5859" t="s">
        <v>64</v>
      </c>
      <c r="B5859" t="s">
        <v>2</v>
      </c>
      <c r="C5859" t="s">
        <v>15</v>
      </c>
      <c r="D5859" t="s">
        <v>116</v>
      </c>
      <c r="E5859" t="s">
        <v>533</v>
      </c>
      <c r="F5859" t="str">
        <f t="shared" si="456"/>
        <v>邵阳市音乐培训</v>
      </c>
      <c r="G5859" t="s">
        <v>113</v>
      </c>
      <c r="H5859" t="s">
        <v>421</v>
      </c>
      <c r="I5859" t="s">
        <v>68</v>
      </c>
      <c r="J5859">
        <v>44</v>
      </c>
      <c r="K5859">
        <v>0</v>
      </c>
      <c r="L5859" s="13">
        <f>VLOOKUP(C5859,'渗透率、续签率'!B:C,2,0)</f>
        <v>0.13900000000000001</v>
      </c>
      <c r="M5859" s="6">
        <v>0</v>
      </c>
      <c r="N5859">
        <v>14</v>
      </c>
      <c r="O5859">
        <v>0</v>
      </c>
      <c r="P5859" s="6">
        <v>0</v>
      </c>
      <c r="Q5859" s="13">
        <v>4.5999999999999999E-2</v>
      </c>
      <c r="R5859" s="13">
        <v>0</v>
      </c>
      <c r="S5859" s="31">
        <v>71</v>
      </c>
      <c r="T5859" s="6">
        <f>VLOOKUP(E5859,'参数设置&amp;汇总'!S:U,3,0)</f>
        <v>0.02</v>
      </c>
      <c r="U5859" s="78">
        <f t="shared" si="455"/>
        <v>0.28000000000000003</v>
      </c>
      <c r="V5859" s="13">
        <v>0.85000000000000009</v>
      </c>
      <c r="W5859" s="78">
        <f t="shared" si="457"/>
        <v>0.32941176470588235</v>
      </c>
      <c r="X5859" s="1">
        <f>VLOOKUP(E5859,'渗透率、续签率'!AG:AJ,4,0)</f>
        <v>2883.5</v>
      </c>
      <c r="Y5859" s="1">
        <f t="shared" si="458"/>
        <v>949.85882352941178</v>
      </c>
      <c r="Z5859">
        <v>1</v>
      </c>
      <c r="AA5859" s="89">
        <f t="shared" si="459"/>
        <v>40369</v>
      </c>
      <c r="AH5859" s="37"/>
      <c r="AI5859" s="37"/>
      <c r="AK5859" s="37"/>
    </row>
    <row r="5860" spans="1:37" hidden="1">
      <c r="A5860" t="s">
        <v>64</v>
      </c>
      <c r="B5860" t="s">
        <v>2</v>
      </c>
      <c r="C5860" t="s">
        <v>15</v>
      </c>
      <c r="D5860" t="s">
        <v>116</v>
      </c>
      <c r="E5860" t="s">
        <v>533</v>
      </c>
      <c r="F5860" t="str">
        <f t="shared" si="456"/>
        <v>郴州市音乐培训</v>
      </c>
      <c r="G5860" t="s">
        <v>113</v>
      </c>
      <c r="H5860" t="s">
        <v>422</v>
      </c>
      <c r="I5860" t="s">
        <v>68</v>
      </c>
      <c r="J5860">
        <v>57</v>
      </c>
      <c r="K5860">
        <v>0</v>
      </c>
      <c r="L5860" s="13">
        <f>VLOOKUP(C5860,'渗透率、续签率'!B:C,2,0)</f>
        <v>0.13900000000000001</v>
      </c>
      <c r="M5860" s="6">
        <v>0</v>
      </c>
      <c r="N5860">
        <v>14</v>
      </c>
      <c r="O5860">
        <v>0</v>
      </c>
      <c r="P5860" s="6">
        <v>0</v>
      </c>
      <c r="Q5860" s="13">
        <v>0</v>
      </c>
      <c r="R5860" s="13">
        <v>0</v>
      </c>
      <c r="S5860" s="31">
        <v>70</v>
      </c>
      <c r="T5860" s="6">
        <f>VLOOKUP(E5860,'参数设置&amp;汇总'!S:U,3,0)</f>
        <v>0.02</v>
      </c>
      <c r="U5860" s="78">
        <f t="shared" si="455"/>
        <v>0.28000000000000003</v>
      </c>
      <c r="V5860" s="13">
        <v>0.85000000000000009</v>
      </c>
      <c r="W5860" s="78">
        <f t="shared" si="457"/>
        <v>0.32941176470588235</v>
      </c>
      <c r="X5860" s="1">
        <f>VLOOKUP(E5860,'渗透率、续签率'!AG:AJ,4,0)</f>
        <v>2883.5</v>
      </c>
      <c r="Y5860" s="1">
        <f t="shared" si="458"/>
        <v>949.85882352941178</v>
      </c>
      <c r="Z5860">
        <v>2</v>
      </c>
      <c r="AA5860" s="89">
        <f t="shared" si="459"/>
        <v>40369</v>
      </c>
      <c r="AH5860" s="37"/>
      <c r="AI5860" s="37"/>
      <c r="AJ5860" s="1"/>
      <c r="AK5860" s="37"/>
    </row>
    <row r="5861" spans="1:37" hidden="1">
      <c r="A5861" t="s">
        <v>64</v>
      </c>
      <c r="B5861" t="s">
        <v>2</v>
      </c>
      <c r="C5861" t="s">
        <v>15</v>
      </c>
      <c r="D5861" t="s">
        <v>116</v>
      </c>
      <c r="E5861" t="s">
        <v>533</v>
      </c>
      <c r="F5861" t="str">
        <f t="shared" si="456"/>
        <v>鄂尔多斯市音乐培训</v>
      </c>
      <c r="G5861" t="s">
        <v>142</v>
      </c>
      <c r="H5861" t="s">
        <v>423</v>
      </c>
      <c r="I5861" t="s">
        <v>70</v>
      </c>
      <c r="J5861">
        <v>87</v>
      </c>
      <c r="K5861">
        <v>0</v>
      </c>
      <c r="L5861" s="13">
        <f>VLOOKUP(C5861,'渗透率、续签率'!B:C,2,0)</f>
        <v>0.13900000000000001</v>
      </c>
      <c r="M5861" s="6">
        <v>0</v>
      </c>
      <c r="N5861">
        <v>24</v>
      </c>
      <c r="O5861">
        <v>0</v>
      </c>
      <c r="P5861" s="6">
        <v>0</v>
      </c>
      <c r="Q5861" s="13">
        <v>0</v>
      </c>
      <c r="R5861" s="13">
        <v>0</v>
      </c>
      <c r="S5861" s="31">
        <v>105</v>
      </c>
      <c r="T5861" s="6">
        <f>VLOOKUP(E5861,'参数设置&amp;汇总'!S:U,3,0)</f>
        <v>0.02</v>
      </c>
      <c r="U5861" s="78">
        <f t="shared" si="455"/>
        <v>0.48</v>
      </c>
      <c r="V5861" s="13">
        <v>0.85000000000000009</v>
      </c>
      <c r="W5861" s="78">
        <f t="shared" si="457"/>
        <v>0.56470588235294106</v>
      </c>
      <c r="X5861" s="1">
        <f>VLOOKUP(E5861,'渗透率、续签率'!AG:AJ,4,0)</f>
        <v>2883.5</v>
      </c>
      <c r="Y5861" s="1">
        <f t="shared" si="458"/>
        <v>1628.3294117647056</v>
      </c>
      <c r="Z5861">
        <v>1</v>
      </c>
      <c r="AA5861" s="89">
        <f t="shared" si="459"/>
        <v>69204</v>
      </c>
      <c r="AH5861" s="37"/>
      <c r="AI5861" s="37"/>
      <c r="AJ5861" s="1"/>
      <c r="AK5861" s="37"/>
    </row>
    <row r="5862" spans="1:37" hidden="1">
      <c r="A5862" t="s">
        <v>64</v>
      </c>
      <c r="B5862" t="s">
        <v>2</v>
      </c>
      <c r="C5862" t="s">
        <v>15</v>
      </c>
      <c r="D5862" t="s">
        <v>116</v>
      </c>
      <c r="E5862" t="s">
        <v>533</v>
      </c>
      <c r="F5862" t="str">
        <f t="shared" si="456"/>
        <v>鄂州市音乐培训</v>
      </c>
      <c r="G5862" t="s">
        <v>81</v>
      </c>
      <c r="H5862" t="s">
        <v>424</v>
      </c>
      <c r="I5862" t="s">
        <v>68</v>
      </c>
      <c r="J5862">
        <v>32</v>
      </c>
      <c r="K5862">
        <v>0</v>
      </c>
      <c r="L5862" s="13">
        <f>VLOOKUP(C5862,'渗透率、续签率'!B:C,2,0)</f>
        <v>0.13900000000000001</v>
      </c>
      <c r="M5862" s="6">
        <v>0</v>
      </c>
      <c r="N5862">
        <v>5</v>
      </c>
      <c r="O5862">
        <v>0</v>
      </c>
      <c r="P5862" s="6">
        <v>0</v>
      </c>
      <c r="Q5862" s="13">
        <v>0</v>
      </c>
      <c r="R5862" s="13">
        <v>0</v>
      </c>
      <c r="S5862" s="31">
        <v>43</v>
      </c>
      <c r="T5862" s="6">
        <f>VLOOKUP(E5862,'参数设置&amp;汇总'!S:U,3,0)</f>
        <v>0.02</v>
      </c>
      <c r="U5862" s="78">
        <f t="shared" si="455"/>
        <v>0.1</v>
      </c>
      <c r="V5862" s="13">
        <v>0.85000000000000009</v>
      </c>
      <c r="W5862" s="78">
        <f t="shared" si="457"/>
        <v>0.11764705882352941</v>
      </c>
      <c r="X5862" s="1">
        <f>VLOOKUP(E5862,'渗透率、续签率'!AG:AJ,4,0)</f>
        <v>2883.5</v>
      </c>
      <c r="Y5862" s="1">
        <f t="shared" si="458"/>
        <v>339.23529411764707</v>
      </c>
      <c r="Z5862">
        <v>1</v>
      </c>
      <c r="AA5862" s="89">
        <f t="shared" si="459"/>
        <v>14417.5</v>
      </c>
      <c r="AH5862" s="37"/>
      <c r="AI5862" s="37"/>
      <c r="AJ5862" s="1"/>
      <c r="AK5862" s="37"/>
    </row>
    <row r="5863" spans="1:37" hidden="1">
      <c r="A5863" t="s">
        <v>64</v>
      </c>
      <c r="B5863" t="s">
        <v>2</v>
      </c>
      <c r="C5863" t="s">
        <v>15</v>
      </c>
      <c r="D5863" t="s">
        <v>116</v>
      </c>
      <c r="E5863" t="s">
        <v>533</v>
      </c>
      <c r="F5863" t="str">
        <f t="shared" si="456"/>
        <v>酒泉市音乐培训</v>
      </c>
      <c r="G5863" t="s">
        <v>132</v>
      </c>
      <c r="H5863" t="s">
        <v>425</v>
      </c>
      <c r="I5863" t="s">
        <v>70</v>
      </c>
      <c r="J5863">
        <v>31</v>
      </c>
      <c r="K5863">
        <v>0</v>
      </c>
      <c r="L5863" s="13">
        <f>VLOOKUP(C5863,'渗透率、续签率'!B:C,2,0)</f>
        <v>0.13900000000000001</v>
      </c>
      <c r="M5863" s="6">
        <v>0</v>
      </c>
      <c r="N5863">
        <v>7</v>
      </c>
      <c r="O5863">
        <v>0</v>
      </c>
      <c r="P5863" s="6">
        <v>0</v>
      </c>
      <c r="Q5863" s="13">
        <v>0</v>
      </c>
      <c r="R5863" s="13">
        <v>0</v>
      </c>
      <c r="S5863" s="31">
        <v>36</v>
      </c>
      <c r="T5863" s="6">
        <f>VLOOKUP(E5863,'参数设置&amp;汇总'!S:U,3,0)</f>
        <v>0.02</v>
      </c>
      <c r="U5863" s="78">
        <f t="shared" si="455"/>
        <v>0.14000000000000001</v>
      </c>
      <c r="V5863" s="13">
        <v>0.85000000000000009</v>
      </c>
      <c r="W5863" s="78">
        <f t="shared" si="457"/>
        <v>0.16470588235294117</v>
      </c>
      <c r="X5863" s="1">
        <f>VLOOKUP(E5863,'渗透率、续签率'!AG:AJ,4,0)</f>
        <v>2883.5</v>
      </c>
      <c r="Y5863" s="1">
        <f t="shared" si="458"/>
        <v>474.92941176470589</v>
      </c>
      <c r="Z5863">
        <v>0</v>
      </c>
      <c r="AA5863" s="89">
        <f t="shared" si="459"/>
        <v>20184.5</v>
      </c>
      <c r="AH5863" s="37"/>
      <c r="AI5863" s="37"/>
      <c r="AJ5863" s="1"/>
      <c r="AK5863" s="37"/>
    </row>
    <row r="5864" spans="1:37" hidden="1">
      <c r="A5864" t="s">
        <v>64</v>
      </c>
      <c r="B5864" t="s">
        <v>2</v>
      </c>
      <c r="C5864" t="s">
        <v>15</v>
      </c>
      <c r="D5864" t="s">
        <v>116</v>
      </c>
      <c r="E5864" t="s">
        <v>533</v>
      </c>
      <c r="F5864" t="str">
        <f t="shared" si="456"/>
        <v>金华市音乐培训</v>
      </c>
      <c r="G5864" t="s">
        <v>79</v>
      </c>
      <c r="H5864" t="s">
        <v>426</v>
      </c>
      <c r="I5864" t="s">
        <v>68</v>
      </c>
      <c r="J5864">
        <v>341</v>
      </c>
      <c r="K5864">
        <v>1</v>
      </c>
      <c r="L5864" s="13">
        <f>VLOOKUP(C5864,'渗透率、续签率'!B:C,2,0)</f>
        <v>0.13900000000000001</v>
      </c>
      <c r="M5864" s="6">
        <v>0</v>
      </c>
      <c r="N5864">
        <v>84</v>
      </c>
      <c r="O5864">
        <v>1</v>
      </c>
      <c r="P5864" s="6">
        <v>0.01</v>
      </c>
      <c r="Q5864" s="13">
        <v>0.104</v>
      </c>
      <c r="R5864" s="13">
        <v>0</v>
      </c>
      <c r="S5864" s="31">
        <v>508</v>
      </c>
      <c r="T5864" s="6">
        <f>VLOOKUP(E5864,'参数设置&amp;汇总'!S:U,3,0)</f>
        <v>0.02</v>
      </c>
      <c r="U5864" s="78">
        <f t="shared" si="455"/>
        <v>1.68</v>
      </c>
      <c r="V5864" s="13">
        <v>0.85000000000000009</v>
      </c>
      <c r="W5864" s="78">
        <f t="shared" si="457"/>
        <v>1.8129411764705881</v>
      </c>
      <c r="X5864" s="1">
        <f>VLOOKUP(E5864,'渗透率、续签率'!AG:AJ,4,0)</f>
        <v>2883.5</v>
      </c>
      <c r="Y5864" s="1">
        <f t="shared" si="458"/>
        <v>5227.6158823529404</v>
      </c>
      <c r="Z5864">
        <v>26</v>
      </c>
      <c r="AA5864" s="89">
        <f t="shared" si="459"/>
        <v>242214</v>
      </c>
      <c r="AH5864" s="37"/>
      <c r="AI5864" s="37"/>
      <c r="AK5864" s="37"/>
    </row>
    <row r="5865" spans="1:37" hidden="1">
      <c r="A5865" t="s">
        <v>64</v>
      </c>
      <c r="B5865" t="s">
        <v>2</v>
      </c>
      <c r="C5865" t="s">
        <v>15</v>
      </c>
      <c r="D5865" t="s">
        <v>116</v>
      </c>
      <c r="E5865" t="s">
        <v>533</v>
      </c>
      <c r="F5865" t="str">
        <f t="shared" si="456"/>
        <v>金昌市音乐培训</v>
      </c>
      <c r="G5865" t="s">
        <v>132</v>
      </c>
      <c r="H5865" t="s">
        <v>427</v>
      </c>
      <c r="I5865" t="s">
        <v>70</v>
      </c>
      <c r="J5865">
        <v>8</v>
      </c>
      <c r="K5865">
        <v>0</v>
      </c>
      <c r="L5865" s="13">
        <f>VLOOKUP(C5865,'渗透率、续签率'!B:C,2,0)</f>
        <v>0.13900000000000001</v>
      </c>
      <c r="M5865" s="6">
        <v>0</v>
      </c>
      <c r="N5865">
        <v>1</v>
      </c>
      <c r="O5865">
        <v>0</v>
      </c>
      <c r="P5865" s="6">
        <v>0</v>
      </c>
      <c r="Q5865" s="13">
        <v>0</v>
      </c>
      <c r="R5865" s="13">
        <v>0</v>
      </c>
      <c r="S5865" s="31">
        <v>7</v>
      </c>
      <c r="T5865" s="6">
        <f>VLOOKUP(E5865,'参数设置&amp;汇总'!S:U,3,0)</f>
        <v>0.02</v>
      </c>
      <c r="U5865" s="78">
        <f t="shared" si="455"/>
        <v>0.02</v>
      </c>
      <c r="V5865" s="13">
        <v>0.85000000000000009</v>
      </c>
      <c r="W5865" s="78">
        <f t="shared" si="457"/>
        <v>2.3529411764705882E-2</v>
      </c>
      <c r="X5865" s="1">
        <f>VLOOKUP(E5865,'渗透率、续签率'!AG:AJ,4,0)</f>
        <v>2883.5</v>
      </c>
      <c r="Y5865" s="1">
        <f t="shared" si="458"/>
        <v>67.847058823529409</v>
      </c>
      <c r="Z5865">
        <v>0</v>
      </c>
      <c r="AA5865" s="89">
        <f t="shared" si="459"/>
        <v>2883.5</v>
      </c>
      <c r="AH5865" s="37"/>
      <c r="AI5865" s="37"/>
      <c r="AJ5865" s="1"/>
      <c r="AK5865" s="37"/>
    </row>
    <row r="5866" spans="1:37" hidden="1">
      <c r="A5866" t="s">
        <v>64</v>
      </c>
      <c r="B5866" t="s">
        <v>2</v>
      </c>
      <c r="C5866" t="s">
        <v>15</v>
      </c>
      <c r="D5866" t="s">
        <v>116</v>
      </c>
      <c r="E5866" t="s">
        <v>533</v>
      </c>
      <c r="F5866" t="str">
        <f t="shared" si="456"/>
        <v>钦州市音乐培训</v>
      </c>
      <c r="G5866" t="s">
        <v>88</v>
      </c>
      <c r="H5866" t="s">
        <v>428</v>
      </c>
      <c r="I5866" t="s">
        <v>68</v>
      </c>
      <c r="J5866">
        <v>34</v>
      </c>
      <c r="K5866">
        <v>0</v>
      </c>
      <c r="L5866" s="13">
        <f>VLOOKUP(C5866,'渗透率、续签率'!B:C,2,0)</f>
        <v>0.13900000000000001</v>
      </c>
      <c r="M5866" s="6">
        <v>0</v>
      </c>
      <c r="N5866">
        <v>5</v>
      </c>
      <c r="O5866">
        <v>0</v>
      </c>
      <c r="P5866" s="6">
        <v>0</v>
      </c>
      <c r="Q5866" s="13">
        <v>0</v>
      </c>
      <c r="R5866" s="13">
        <v>0</v>
      </c>
      <c r="S5866" s="31">
        <v>32</v>
      </c>
      <c r="T5866" s="6">
        <f>VLOOKUP(E5866,'参数设置&amp;汇总'!S:U,3,0)</f>
        <v>0.02</v>
      </c>
      <c r="U5866" s="78">
        <f t="shared" si="455"/>
        <v>0.1</v>
      </c>
      <c r="V5866" s="13">
        <v>0.85000000000000009</v>
      </c>
      <c r="W5866" s="78">
        <f t="shared" si="457"/>
        <v>0.11764705882352941</v>
      </c>
      <c r="X5866" s="1">
        <f>VLOOKUP(E5866,'渗透率、续签率'!AG:AJ,4,0)</f>
        <v>2883.5</v>
      </c>
      <c r="Y5866" s="1">
        <f t="shared" si="458"/>
        <v>339.23529411764707</v>
      </c>
      <c r="Z5866">
        <v>1</v>
      </c>
      <c r="AA5866" s="89">
        <f t="shared" si="459"/>
        <v>14417.5</v>
      </c>
      <c r="AH5866" s="37"/>
      <c r="AI5866" s="37"/>
      <c r="AJ5866" s="1"/>
      <c r="AK5866" s="37"/>
    </row>
    <row r="5867" spans="1:37" hidden="1">
      <c r="A5867" t="s">
        <v>64</v>
      </c>
      <c r="B5867" t="s">
        <v>2</v>
      </c>
      <c r="C5867" t="s">
        <v>15</v>
      </c>
      <c r="D5867" t="s">
        <v>116</v>
      </c>
      <c r="E5867" t="s">
        <v>533</v>
      </c>
      <c r="F5867" t="str">
        <f t="shared" si="456"/>
        <v>铁岭市音乐培训</v>
      </c>
      <c r="G5867" t="s">
        <v>101</v>
      </c>
      <c r="H5867" t="s">
        <v>429</v>
      </c>
      <c r="I5867" t="s">
        <v>70</v>
      </c>
      <c r="J5867">
        <v>77</v>
      </c>
      <c r="K5867">
        <v>0</v>
      </c>
      <c r="L5867" s="13">
        <f>VLOOKUP(C5867,'渗透率、续签率'!B:C,2,0)</f>
        <v>0.13900000000000001</v>
      </c>
      <c r="M5867" s="6">
        <v>0</v>
      </c>
      <c r="N5867">
        <v>1</v>
      </c>
      <c r="O5867">
        <v>0</v>
      </c>
      <c r="P5867" s="6">
        <v>0</v>
      </c>
      <c r="Q5867" s="13">
        <v>0</v>
      </c>
      <c r="R5867" s="13">
        <v>0</v>
      </c>
      <c r="S5867" s="31">
        <v>41</v>
      </c>
      <c r="T5867" s="6">
        <f>VLOOKUP(E5867,'参数设置&amp;汇总'!S:U,3,0)</f>
        <v>0.02</v>
      </c>
      <c r="U5867" s="78">
        <f t="shared" si="455"/>
        <v>0.02</v>
      </c>
      <c r="V5867" s="13">
        <v>0.85000000000000009</v>
      </c>
      <c r="W5867" s="78">
        <f t="shared" si="457"/>
        <v>2.3529411764705882E-2</v>
      </c>
      <c r="X5867" s="1">
        <f>VLOOKUP(E5867,'渗透率、续签率'!AG:AJ,4,0)</f>
        <v>2883.5</v>
      </c>
      <c r="Y5867" s="1">
        <f t="shared" si="458"/>
        <v>67.847058823529409</v>
      </c>
      <c r="Z5867">
        <v>0</v>
      </c>
      <c r="AA5867" s="89">
        <f t="shared" si="459"/>
        <v>2883.5</v>
      </c>
      <c r="AH5867" s="37"/>
      <c r="AI5867" s="37"/>
      <c r="AK5867" s="37"/>
    </row>
    <row r="5868" spans="1:37" hidden="1">
      <c r="A5868" t="s">
        <v>64</v>
      </c>
      <c r="B5868" t="s">
        <v>2</v>
      </c>
      <c r="C5868" t="s">
        <v>15</v>
      </c>
      <c r="D5868" t="s">
        <v>116</v>
      </c>
      <c r="E5868" t="s">
        <v>533</v>
      </c>
      <c r="F5868" t="str">
        <f t="shared" si="456"/>
        <v>铁门关市音乐培训</v>
      </c>
      <c r="G5868" t="s">
        <v>145</v>
      </c>
      <c r="H5868" t="s">
        <v>430</v>
      </c>
      <c r="I5868" t="s">
        <v>70</v>
      </c>
      <c r="J5868">
        <v>0</v>
      </c>
      <c r="K5868">
        <v>0</v>
      </c>
      <c r="L5868" s="13">
        <f>VLOOKUP(C5868,'渗透率、续签率'!B:C,2,0)</f>
        <v>0.13900000000000001</v>
      </c>
      <c r="M5868" s="6">
        <v>0</v>
      </c>
      <c r="N5868">
        <v>0</v>
      </c>
      <c r="O5868">
        <v>0</v>
      </c>
      <c r="P5868" s="6">
        <v>0</v>
      </c>
      <c r="Q5868" s="13">
        <v>0</v>
      </c>
      <c r="R5868" s="13">
        <v>0</v>
      </c>
      <c r="S5868" s="31">
        <v>0</v>
      </c>
      <c r="T5868" s="6">
        <f>VLOOKUP(E5868,'参数设置&amp;汇总'!S:U,3,0)</f>
        <v>0.02</v>
      </c>
      <c r="U5868" s="78">
        <f t="shared" si="455"/>
        <v>0</v>
      </c>
      <c r="V5868" s="13">
        <v>0.85000000000000009</v>
      </c>
      <c r="W5868" s="78">
        <f t="shared" si="457"/>
        <v>0</v>
      </c>
      <c r="X5868" s="1">
        <f>VLOOKUP(E5868,'渗透率、续签率'!AG:AJ,4,0)</f>
        <v>2883.5</v>
      </c>
      <c r="Y5868" s="1">
        <f t="shared" si="458"/>
        <v>0</v>
      </c>
      <c r="Z5868">
        <v>0</v>
      </c>
      <c r="AA5868" s="89">
        <f t="shared" si="459"/>
        <v>0</v>
      </c>
      <c r="AH5868" s="37"/>
      <c r="AI5868" s="37"/>
      <c r="AK5868" s="37"/>
    </row>
    <row r="5869" spans="1:37" hidden="1">
      <c r="A5869" t="s">
        <v>64</v>
      </c>
      <c r="B5869" t="s">
        <v>2</v>
      </c>
      <c r="C5869" t="s">
        <v>15</v>
      </c>
      <c r="D5869" t="s">
        <v>116</v>
      </c>
      <c r="E5869" t="s">
        <v>533</v>
      </c>
      <c r="F5869" t="str">
        <f t="shared" si="456"/>
        <v>铜仁市音乐培训</v>
      </c>
      <c r="G5869" t="s">
        <v>167</v>
      </c>
      <c r="H5869" t="s">
        <v>431</v>
      </c>
      <c r="I5869" t="s">
        <v>70</v>
      </c>
      <c r="J5869">
        <v>37</v>
      </c>
      <c r="K5869">
        <v>0</v>
      </c>
      <c r="L5869" s="13">
        <f>VLOOKUP(C5869,'渗透率、续签率'!B:C,2,0)</f>
        <v>0.13900000000000001</v>
      </c>
      <c r="M5869" s="6">
        <v>0</v>
      </c>
      <c r="N5869">
        <v>3</v>
      </c>
      <c r="O5869">
        <v>0</v>
      </c>
      <c r="P5869" s="6">
        <v>0</v>
      </c>
      <c r="Q5869" s="13">
        <v>0</v>
      </c>
      <c r="R5869" s="13">
        <v>0</v>
      </c>
      <c r="S5869" s="31">
        <v>23</v>
      </c>
      <c r="T5869" s="6">
        <f>VLOOKUP(E5869,'参数设置&amp;汇总'!S:U,3,0)</f>
        <v>0.02</v>
      </c>
      <c r="U5869" s="78">
        <f t="shared" si="455"/>
        <v>0.06</v>
      </c>
      <c r="V5869" s="13">
        <v>0.85000000000000009</v>
      </c>
      <c r="W5869" s="78">
        <f t="shared" si="457"/>
        <v>7.0588235294117632E-2</v>
      </c>
      <c r="X5869" s="1">
        <f>VLOOKUP(E5869,'渗透率、续签率'!AG:AJ,4,0)</f>
        <v>2883.5</v>
      </c>
      <c r="Y5869" s="1">
        <f t="shared" si="458"/>
        <v>203.5411764705882</v>
      </c>
      <c r="Z5869">
        <v>0</v>
      </c>
      <c r="AA5869" s="89">
        <f t="shared" si="459"/>
        <v>8650.5</v>
      </c>
      <c r="AH5869" s="37"/>
      <c r="AI5869" s="37"/>
      <c r="AK5869" s="37"/>
    </row>
    <row r="5870" spans="1:37" hidden="1">
      <c r="A5870" t="s">
        <v>64</v>
      </c>
      <c r="B5870" t="s">
        <v>2</v>
      </c>
      <c r="C5870" t="s">
        <v>15</v>
      </c>
      <c r="D5870" t="s">
        <v>116</v>
      </c>
      <c r="E5870" t="s">
        <v>533</v>
      </c>
      <c r="F5870" t="str">
        <f t="shared" si="456"/>
        <v>铜川市音乐培训</v>
      </c>
      <c r="G5870" t="s">
        <v>108</v>
      </c>
      <c r="H5870" t="s">
        <v>432</v>
      </c>
      <c r="I5870" t="s">
        <v>70</v>
      </c>
      <c r="J5870">
        <v>9</v>
      </c>
      <c r="K5870">
        <v>0</v>
      </c>
      <c r="L5870" s="13">
        <f>VLOOKUP(C5870,'渗透率、续签率'!B:C,2,0)</f>
        <v>0.13900000000000001</v>
      </c>
      <c r="M5870" s="6">
        <v>0</v>
      </c>
      <c r="N5870">
        <v>1</v>
      </c>
      <c r="O5870">
        <v>0</v>
      </c>
      <c r="P5870" s="6">
        <v>0</v>
      </c>
      <c r="Q5870" s="13">
        <v>0</v>
      </c>
      <c r="R5870" s="13">
        <v>0</v>
      </c>
      <c r="S5870" s="31">
        <v>7</v>
      </c>
      <c r="T5870" s="6">
        <f>VLOOKUP(E5870,'参数设置&amp;汇总'!S:U,3,0)</f>
        <v>0.02</v>
      </c>
      <c r="U5870" s="78">
        <f t="shared" si="455"/>
        <v>0.02</v>
      </c>
      <c r="V5870" s="13">
        <v>0.85000000000000009</v>
      </c>
      <c r="W5870" s="78">
        <f t="shared" si="457"/>
        <v>2.3529411764705882E-2</v>
      </c>
      <c r="X5870" s="1">
        <f>VLOOKUP(E5870,'渗透率、续签率'!AG:AJ,4,0)</f>
        <v>2883.5</v>
      </c>
      <c r="Y5870" s="1">
        <f t="shared" si="458"/>
        <v>67.847058823529409</v>
      </c>
      <c r="Z5870">
        <v>0</v>
      </c>
      <c r="AA5870" s="89">
        <f t="shared" si="459"/>
        <v>2883.5</v>
      </c>
      <c r="AH5870" s="37"/>
      <c r="AI5870" s="37"/>
      <c r="AK5870" s="37"/>
    </row>
    <row r="5871" spans="1:37" hidden="1">
      <c r="A5871" t="s">
        <v>64</v>
      </c>
      <c r="B5871" t="s">
        <v>2</v>
      </c>
      <c r="C5871" t="s">
        <v>15</v>
      </c>
      <c r="D5871" t="s">
        <v>116</v>
      </c>
      <c r="E5871" t="s">
        <v>533</v>
      </c>
      <c r="F5871" t="str">
        <f t="shared" si="456"/>
        <v>铜陵市音乐培训</v>
      </c>
      <c r="G5871" t="s">
        <v>94</v>
      </c>
      <c r="H5871" t="s">
        <v>433</v>
      </c>
      <c r="I5871" t="s">
        <v>68</v>
      </c>
      <c r="J5871">
        <v>38</v>
      </c>
      <c r="K5871">
        <v>0</v>
      </c>
      <c r="L5871" s="13">
        <f>VLOOKUP(C5871,'渗透率、续签率'!B:C,2,0)</f>
        <v>0.13900000000000001</v>
      </c>
      <c r="M5871" s="6">
        <v>0</v>
      </c>
      <c r="N5871">
        <v>7</v>
      </c>
      <c r="O5871">
        <v>0</v>
      </c>
      <c r="P5871" s="6">
        <v>0</v>
      </c>
      <c r="Q5871" s="13">
        <v>0</v>
      </c>
      <c r="R5871" s="13">
        <v>0</v>
      </c>
      <c r="S5871" s="31">
        <v>48</v>
      </c>
      <c r="T5871" s="6">
        <f>VLOOKUP(E5871,'参数设置&amp;汇总'!S:U,3,0)</f>
        <v>0.02</v>
      </c>
      <c r="U5871" s="78">
        <f t="shared" si="455"/>
        <v>0.14000000000000001</v>
      </c>
      <c r="V5871" s="13">
        <v>0.85000000000000009</v>
      </c>
      <c r="W5871" s="78">
        <f t="shared" si="457"/>
        <v>0.16470588235294117</v>
      </c>
      <c r="X5871" s="1">
        <f>VLOOKUP(E5871,'渗透率、续签率'!AG:AJ,4,0)</f>
        <v>2883.5</v>
      </c>
      <c r="Y5871" s="1">
        <f t="shared" si="458"/>
        <v>474.92941176470589</v>
      </c>
      <c r="Z5871">
        <v>0</v>
      </c>
      <c r="AA5871" s="89">
        <f t="shared" si="459"/>
        <v>20184.5</v>
      </c>
      <c r="AH5871" s="37"/>
      <c r="AI5871" s="37"/>
      <c r="AJ5871" s="1"/>
      <c r="AK5871" s="37"/>
    </row>
    <row r="5872" spans="1:37" hidden="1">
      <c r="A5872" t="s">
        <v>64</v>
      </c>
      <c r="B5872" t="s">
        <v>2</v>
      </c>
      <c r="C5872" t="s">
        <v>15</v>
      </c>
      <c r="D5872" t="s">
        <v>116</v>
      </c>
      <c r="E5872" t="s">
        <v>533</v>
      </c>
      <c r="F5872" t="str">
        <f t="shared" si="456"/>
        <v>银川市音乐培训</v>
      </c>
      <c r="G5872" t="s">
        <v>129</v>
      </c>
      <c r="H5872" t="s">
        <v>434</v>
      </c>
      <c r="I5872" t="s">
        <v>70</v>
      </c>
      <c r="J5872">
        <v>107</v>
      </c>
      <c r="K5872">
        <v>0</v>
      </c>
      <c r="L5872" s="13">
        <f>VLOOKUP(C5872,'渗透率、续签率'!B:C,2,0)</f>
        <v>0.13900000000000001</v>
      </c>
      <c r="M5872" s="6">
        <v>0</v>
      </c>
      <c r="N5872">
        <v>36</v>
      </c>
      <c r="O5872">
        <v>0</v>
      </c>
      <c r="P5872" s="6">
        <v>0</v>
      </c>
      <c r="Q5872" s="13">
        <v>1.6E-2</v>
      </c>
      <c r="R5872" s="13">
        <v>0</v>
      </c>
      <c r="S5872" s="31">
        <v>234</v>
      </c>
      <c r="T5872" s="6">
        <f>VLOOKUP(E5872,'参数设置&amp;汇总'!S:U,3,0)</f>
        <v>0.02</v>
      </c>
      <c r="U5872" s="78">
        <f t="shared" si="455"/>
        <v>0.72</v>
      </c>
      <c r="V5872" s="13">
        <v>0.85000000000000009</v>
      </c>
      <c r="W5872" s="78">
        <f t="shared" si="457"/>
        <v>0.84705882352941164</v>
      </c>
      <c r="X5872" s="1">
        <f>VLOOKUP(E5872,'渗透率、续签率'!AG:AJ,4,0)</f>
        <v>2883.5</v>
      </c>
      <c r="Y5872" s="1">
        <f t="shared" si="458"/>
        <v>2442.4941176470584</v>
      </c>
      <c r="Z5872">
        <v>0</v>
      </c>
      <c r="AA5872" s="89">
        <f t="shared" si="459"/>
        <v>103806</v>
      </c>
      <c r="AH5872" s="37"/>
      <c r="AI5872" s="37"/>
      <c r="AJ5872" s="1"/>
      <c r="AK5872" s="37"/>
    </row>
    <row r="5873" spans="1:37" hidden="1">
      <c r="A5873" t="s">
        <v>64</v>
      </c>
      <c r="B5873" t="s">
        <v>2</v>
      </c>
      <c r="C5873" t="s">
        <v>15</v>
      </c>
      <c r="D5873" t="s">
        <v>116</v>
      </c>
      <c r="E5873" t="s">
        <v>533</v>
      </c>
      <c r="F5873" t="str">
        <f t="shared" si="456"/>
        <v>锡林郭勒盟音乐培训</v>
      </c>
      <c r="G5873" t="s">
        <v>142</v>
      </c>
      <c r="H5873" t="s">
        <v>435</v>
      </c>
      <c r="I5873" t="s">
        <v>70</v>
      </c>
      <c r="J5873">
        <v>31</v>
      </c>
      <c r="K5873">
        <v>0</v>
      </c>
      <c r="L5873" s="13">
        <f>VLOOKUP(C5873,'渗透率、续签率'!B:C,2,0)</f>
        <v>0.13900000000000001</v>
      </c>
      <c r="M5873" s="6">
        <v>0</v>
      </c>
      <c r="N5873">
        <v>5</v>
      </c>
      <c r="O5873">
        <v>0</v>
      </c>
      <c r="P5873" s="6">
        <v>0</v>
      </c>
      <c r="Q5873" s="13">
        <v>0</v>
      </c>
      <c r="R5873" s="13">
        <v>0</v>
      </c>
      <c r="S5873" s="31">
        <v>25</v>
      </c>
      <c r="T5873" s="6">
        <f>VLOOKUP(E5873,'参数设置&amp;汇总'!S:U,3,0)</f>
        <v>0.02</v>
      </c>
      <c r="U5873" s="78">
        <f t="shared" si="455"/>
        <v>0.1</v>
      </c>
      <c r="V5873" s="13">
        <v>0.85000000000000009</v>
      </c>
      <c r="W5873" s="78">
        <f t="shared" si="457"/>
        <v>0.11764705882352941</v>
      </c>
      <c r="X5873" s="1">
        <f>VLOOKUP(E5873,'渗透率、续签率'!AG:AJ,4,0)</f>
        <v>2883.5</v>
      </c>
      <c r="Y5873" s="1">
        <f t="shared" si="458"/>
        <v>339.23529411764707</v>
      </c>
      <c r="Z5873">
        <v>1</v>
      </c>
      <c r="AA5873" s="89">
        <f t="shared" si="459"/>
        <v>14417.5</v>
      </c>
      <c r="AH5873" s="37"/>
      <c r="AI5873" s="37"/>
      <c r="AJ5873" s="1"/>
      <c r="AK5873" s="37"/>
    </row>
    <row r="5874" spans="1:37" hidden="1">
      <c r="A5874" t="s">
        <v>64</v>
      </c>
      <c r="B5874" t="s">
        <v>2</v>
      </c>
      <c r="C5874" t="s">
        <v>15</v>
      </c>
      <c r="D5874" t="s">
        <v>116</v>
      </c>
      <c r="E5874" t="s">
        <v>533</v>
      </c>
      <c r="F5874" t="str">
        <f t="shared" si="456"/>
        <v>锦州市音乐培训</v>
      </c>
      <c r="G5874" t="s">
        <v>101</v>
      </c>
      <c r="H5874" t="s">
        <v>436</v>
      </c>
      <c r="I5874" t="s">
        <v>70</v>
      </c>
      <c r="J5874">
        <v>62</v>
      </c>
      <c r="K5874">
        <v>0</v>
      </c>
      <c r="L5874" s="13">
        <f>VLOOKUP(C5874,'渗透率、续签率'!B:C,2,0)</f>
        <v>0.13900000000000001</v>
      </c>
      <c r="M5874" s="6">
        <v>0</v>
      </c>
      <c r="N5874">
        <v>10</v>
      </c>
      <c r="O5874">
        <v>0</v>
      </c>
      <c r="P5874" s="6">
        <v>0</v>
      </c>
      <c r="Q5874" s="13">
        <v>0</v>
      </c>
      <c r="R5874" s="13">
        <v>0</v>
      </c>
      <c r="S5874" s="31">
        <v>72</v>
      </c>
      <c r="T5874" s="6">
        <f>VLOOKUP(E5874,'参数设置&amp;汇总'!S:U,3,0)</f>
        <v>0.02</v>
      </c>
      <c r="U5874" s="78">
        <f t="shared" si="455"/>
        <v>0.2</v>
      </c>
      <c r="V5874" s="13">
        <v>0.85000000000000009</v>
      </c>
      <c r="W5874" s="78">
        <f t="shared" si="457"/>
        <v>0.23529411764705882</v>
      </c>
      <c r="X5874" s="1">
        <f>VLOOKUP(E5874,'渗透率、续签率'!AG:AJ,4,0)</f>
        <v>2883.5</v>
      </c>
      <c r="Y5874" s="1">
        <f t="shared" si="458"/>
        <v>678.47058823529414</v>
      </c>
      <c r="Z5874">
        <v>3</v>
      </c>
      <c r="AA5874" s="89">
        <f t="shared" si="459"/>
        <v>28835</v>
      </c>
      <c r="AH5874" s="37"/>
      <c r="AI5874" s="37"/>
      <c r="AJ5874" s="1"/>
      <c r="AK5874" s="37"/>
    </row>
    <row r="5875" spans="1:37" hidden="1">
      <c r="A5875" t="s">
        <v>64</v>
      </c>
      <c r="B5875" t="s">
        <v>2</v>
      </c>
      <c r="C5875" t="s">
        <v>15</v>
      </c>
      <c r="D5875" t="s">
        <v>116</v>
      </c>
      <c r="E5875" t="s">
        <v>533</v>
      </c>
      <c r="F5875" t="str">
        <f t="shared" si="456"/>
        <v>镇江市音乐培训</v>
      </c>
      <c r="G5875" t="s">
        <v>73</v>
      </c>
      <c r="H5875" t="s">
        <v>437</v>
      </c>
      <c r="I5875" t="s">
        <v>70</v>
      </c>
      <c r="J5875">
        <v>119</v>
      </c>
      <c r="K5875">
        <v>1</v>
      </c>
      <c r="L5875" s="13">
        <f>VLOOKUP(C5875,'渗透率、续签率'!B:C,2,0)</f>
        <v>0.13900000000000001</v>
      </c>
      <c r="M5875" s="6">
        <v>0.01</v>
      </c>
      <c r="N5875">
        <v>19</v>
      </c>
      <c r="O5875">
        <v>1</v>
      </c>
      <c r="P5875" s="6">
        <v>0.05</v>
      </c>
      <c r="Q5875" s="13">
        <v>8.2000000000000003E-2</v>
      </c>
      <c r="R5875" s="13">
        <v>0</v>
      </c>
      <c r="S5875" s="31">
        <v>124</v>
      </c>
      <c r="T5875" s="6">
        <f>VLOOKUP(E5875,'参数设置&amp;汇总'!S:U,3,0)</f>
        <v>0.02</v>
      </c>
      <c r="U5875" s="78">
        <f t="shared" si="455"/>
        <v>1</v>
      </c>
      <c r="V5875" s="13">
        <v>0.85000000000000009</v>
      </c>
      <c r="W5875" s="78">
        <f t="shared" si="457"/>
        <v>1.012941176470588</v>
      </c>
      <c r="X5875" s="1">
        <f>VLOOKUP(E5875,'渗透率、续签率'!AG:AJ,4,0)</f>
        <v>2883.5</v>
      </c>
      <c r="Y5875" s="1">
        <f t="shared" si="458"/>
        <v>2920.8158823529407</v>
      </c>
      <c r="Z5875">
        <v>3</v>
      </c>
      <c r="AA5875" s="89">
        <f t="shared" si="459"/>
        <v>54786.5</v>
      </c>
      <c r="AH5875" s="37"/>
      <c r="AI5875" s="37"/>
      <c r="AJ5875" s="1"/>
      <c r="AK5875" s="37"/>
    </row>
    <row r="5876" spans="1:37" hidden="1">
      <c r="A5876" t="s">
        <v>64</v>
      </c>
      <c r="B5876" t="s">
        <v>2</v>
      </c>
      <c r="C5876" t="s">
        <v>15</v>
      </c>
      <c r="D5876" t="s">
        <v>116</v>
      </c>
      <c r="E5876" t="s">
        <v>533</v>
      </c>
      <c r="F5876" t="str">
        <f t="shared" si="456"/>
        <v>长春市音乐培训</v>
      </c>
      <c r="G5876" t="s">
        <v>188</v>
      </c>
      <c r="H5876" t="s">
        <v>438</v>
      </c>
      <c r="I5876" t="s">
        <v>70</v>
      </c>
      <c r="J5876">
        <v>420</v>
      </c>
      <c r="K5876">
        <v>1</v>
      </c>
      <c r="L5876" s="13">
        <f>VLOOKUP(C5876,'渗透率、续签率'!B:C,2,0)</f>
        <v>0.13900000000000001</v>
      </c>
      <c r="M5876" s="6">
        <v>0</v>
      </c>
      <c r="N5876">
        <v>169</v>
      </c>
      <c r="O5876">
        <v>1</v>
      </c>
      <c r="P5876" s="6">
        <v>0.01</v>
      </c>
      <c r="Q5876" s="13">
        <v>2.1999999999999999E-2</v>
      </c>
      <c r="R5876" s="13">
        <v>0</v>
      </c>
      <c r="S5876" s="31">
        <v>859</v>
      </c>
      <c r="T5876" s="6">
        <f>VLOOKUP(E5876,'参数设置&amp;汇总'!S:U,3,0)</f>
        <v>0.02</v>
      </c>
      <c r="U5876" s="78">
        <f t="shared" si="455"/>
        <v>3.38</v>
      </c>
      <c r="V5876" s="13">
        <v>0.85000000000000009</v>
      </c>
      <c r="W5876" s="78">
        <f t="shared" si="457"/>
        <v>3.8129411764705874</v>
      </c>
      <c r="X5876" s="1">
        <f>VLOOKUP(E5876,'渗透率、续签率'!AG:AJ,4,0)</f>
        <v>2883.5</v>
      </c>
      <c r="Y5876" s="1">
        <f t="shared" si="458"/>
        <v>10994.615882352939</v>
      </c>
      <c r="Z5876">
        <v>40</v>
      </c>
      <c r="AA5876" s="89">
        <f t="shared" si="459"/>
        <v>487311.5</v>
      </c>
      <c r="AH5876" s="37"/>
      <c r="AI5876" s="37"/>
      <c r="AK5876" s="37"/>
    </row>
    <row r="5877" spans="1:37" hidden="1">
      <c r="A5877" t="s">
        <v>64</v>
      </c>
      <c r="B5877" t="s">
        <v>2</v>
      </c>
      <c r="C5877" t="s">
        <v>15</v>
      </c>
      <c r="D5877" t="s">
        <v>116</v>
      </c>
      <c r="E5877" t="s">
        <v>533</v>
      </c>
      <c r="F5877" t="str">
        <f t="shared" si="456"/>
        <v>长治市音乐培训</v>
      </c>
      <c r="G5877" t="s">
        <v>134</v>
      </c>
      <c r="H5877" t="s">
        <v>439</v>
      </c>
      <c r="I5877" t="s">
        <v>70</v>
      </c>
      <c r="J5877">
        <v>68</v>
      </c>
      <c r="K5877">
        <v>0</v>
      </c>
      <c r="L5877" s="13">
        <f>VLOOKUP(C5877,'渗透率、续签率'!B:C,2,0)</f>
        <v>0.13900000000000001</v>
      </c>
      <c r="M5877" s="6">
        <v>0</v>
      </c>
      <c r="N5877">
        <v>7</v>
      </c>
      <c r="O5877">
        <v>0</v>
      </c>
      <c r="P5877" s="6">
        <v>0</v>
      </c>
      <c r="Q5877" s="13">
        <v>0</v>
      </c>
      <c r="R5877" s="13">
        <v>0</v>
      </c>
      <c r="S5877" s="31">
        <v>60</v>
      </c>
      <c r="T5877" s="6">
        <f>VLOOKUP(E5877,'参数设置&amp;汇总'!S:U,3,0)</f>
        <v>0.02</v>
      </c>
      <c r="U5877" s="78">
        <f t="shared" si="455"/>
        <v>0.14000000000000001</v>
      </c>
      <c r="V5877" s="13">
        <v>0.85000000000000009</v>
      </c>
      <c r="W5877" s="78">
        <f t="shared" si="457"/>
        <v>0.16470588235294117</v>
      </c>
      <c r="X5877" s="1">
        <f>VLOOKUP(E5877,'渗透率、续签率'!AG:AJ,4,0)</f>
        <v>2883.5</v>
      </c>
      <c r="Y5877" s="1">
        <f t="shared" si="458"/>
        <v>474.92941176470589</v>
      </c>
      <c r="Z5877">
        <v>1</v>
      </c>
      <c r="AA5877" s="89">
        <f t="shared" si="459"/>
        <v>20184.5</v>
      </c>
      <c r="AH5877" s="37"/>
      <c r="AI5877" s="37"/>
      <c r="AJ5877" s="1"/>
      <c r="AK5877" s="37"/>
    </row>
    <row r="5878" spans="1:37" hidden="1">
      <c r="A5878" t="s">
        <v>64</v>
      </c>
      <c r="B5878" t="s">
        <v>2</v>
      </c>
      <c r="C5878" t="s">
        <v>15</v>
      </c>
      <c r="D5878" t="s">
        <v>116</v>
      </c>
      <c r="E5878" t="s">
        <v>533</v>
      </c>
      <c r="F5878" t="str">
        <f t="shared" si="456"/>
        <v>阜新市音乐培训</v>
      </c>
      <c r="G5878" t="s">
        <v>101</v>
      </c>
      <c r="H5878" t="s">
        <v>440</v>
      </c>
      <c r="I5878" t="s">
        <v>70</v>
      </c>
      <c r="J5878">
        <v>51</v>
      </c>
      <c r="K5878">
        <v>0</v>
      </c>
      <c r="L5878" s="13">
        <f>VLOOKUP(C5878,'渗透率、续签率'!B:C,2,0)</f>
        <v>0.13900000000000001</v>
      </c>
      <c r="M5878" s="6">
        <v>0</v>
      </c>
      <c r="N5878">
        <v>6</v>
      </c>
      <c r="O5878">
        <v>0</v>
      </c>
      <c r="P5878" s="6">
        <v>0</v>
      </c>
      <c r="Q5878" s="13">
        <v>0</v>
      </c>
      <c r="R5878" s="13">
        <v>0</v>
      </c>
      <c r="S5878" s="31">
        <v>55</v>
      </c>
      <c r="T5878" s="6">
        <f>VLOOKUP(E5878,'参数设置&amp;汇总'!S:U,3,0)</f>
        <v>0.02</v>
      </c>
      <c r="U5878" s="78">
        <f t="shared" si="455"/>
        <v>0.12</v>
      </c>
      <c r="V5878" s="13">
        <v>0.85000000000000009</v>
      </c>
      <c r="W5878" s="78">
        <f t="shared" si="457"/>
        <v>0.14117647058823526</v>
      </c>
      <c r="X5878" s="1">
        <f>VLOOKUP(E5878,'渗透率、续签率'!AG:AJ,4,0)</f>
        <v>2883.5</v>
      </c>
      <c r="Y5878" s="1">
        <f t="shared" si="458"/>
        <v>407.0823529411764</v>
      </c>
      <c r="Z5878">
        <v>0</v>
      </c>
      <c r="AA5878" s="89">
        <f t="shared" si="459"/>
        <v>17301</v>
      </c>
      <c r="AH5878" s="37"/>
      <c r="AI5878" s="37"/>
      <c r="AK5878" s="37"/>
    </row>
    <row r="5879" spans="1:37" hidden="1">
      <c r="A5879" t="s">
        <v>64</v>
      </c>
      <c r="B5879" t="s">
        <v>2</v>
      </c>
      <c r="C5879" t="s">
        <v>15</v>
      </c>
      <c r="D5879" t="s">
        <v>116</v>
      </c>
      <c r="E5879" t="s">
        <v>533</v>
      </c>
      <c r="F5879" t="str">
        <f t="shared" si="456"/>
        <v>阜阳市音乐培训</v>
      </c>
      <c r="G5879" t="s">
        <v>94</v>
      </c>
      <c r="H5879" t="s">
        <v>441</v>
      </c>
      <c r="I5879" t="s">
        <v>68</v>
      </c>
      <c r="J5879">
        <v>103</v>
      </c>
      <c r="K5879">
        <v>2</v>
      </c>
      <c r="L5879" s="13">
        <f>VLOOKUP(C5879,'渗透率、续签率'!B:C,2,0)</f>
        <v>0.13900000000000001</v>
      </c>
      <c r="M5879" s="6">
        <v>0.02</v>
      </c>
      <c r="N5879">
        <v>12</v>
      </c>
      <c r="O5879">
        <v>2</v>
      </c>
      <c r="P5879" s="6">
        <v>0.17</v>
      </c>
      <c r="Q5879" s="13">
        <v>0.307</v>
      </c>
      <c r="R5879" s="13">
        <v>0</v>
      </c>
      <c r="S5879" s="31">
        <v>130</v>
      </c>
      <c r="T5879" s="6">
        <f>VLOOKUP(E5879,'参数设置&amp;汇总'!S:U,3,0)</f>
        <v>0.02</v>
      </c>
      <c r="U5879" s="78">
        <f t="shared" si="455"/>
        <v>2</v>
      </c>
      <c r="V5879" s="13">
        <v>0.85000000000000009</v>
      </c>
      <c r="W5879" s="78">
        <f t="shared" si="457"/>
        <v>2.025882352941176</v>
      </c>
      <c r="X5879" s="1">
        <f>VLOOKUP(E5879,'渗透率、续签率'!AG:AJ,4,0)</f>
        <v>2883.5</v>
      </c>
      <c r="Y5879" s="1">
        <f t="shared" si="458"/>
        <v>5841.6317647058813</v>
      </c>
      <c r="Z5879">
        <v>1</v>
      </c>
      <c r="AA5879" s="89">
        <f t="shared" si="459"/>
        <v>34602</v>
      </c>
      <c r="AH5879" s="37"/>
      <c r="AI5879" s="37"/>
      <c r="AK5879" s="37"/>
    </row>
    <row r="5880" spans="1:37" hidden="1">
      <c r="A5880" t="s">
        <v>64</v>
      </c>
      <c r="B5880" t="s">
        <v>2</v>
      </c>
      <c r="C5880" t="s">
        <v>15</v>
      </c>
      <c r="D5880" t="s">
        <v>116</v>
      </c>
      <c r="E5880" t="s">
        <v>533</v>
      </c>
      <c r="F5880" t="str">
        <f t="shared" si="456"/>
        <v>防城港市音乐培训</v>
      </c>
      <c r="G5880" t="s">
        <v>88</v>
      </c>
      <c r="H5880" t="s">
        <v>442</v>
      </c>
      <c r="I5880" t="s">
        <v>68</v>
      </c>
      <c r="J5880">
        <v>20</v>
      </c>
      <c r="K5880">
        <v>0</v>
      </c>
      <c r="L5880" s="13">
        <f>VLOOKUP(C5880,'渗透率、续签率'!B:C,2,0)</f>
        <v>0.13900000000000001</v>
      </c>
      <c r="M5880" s="6">
        <v>0</v>
      </c>
      <c r="N5880">
        <v>3</v>
      </c>
      <c r="O5880">
        <v>0</v>
      </c>
      <c r="P5880" s="6">
        <v>0</v>
      </c>
      <c r="Q5880" s="13">
        <v>0</v>
      </c>
      <c r="R5880" s="13">
        <v>0</v>
      </c>
      <c r="S5880" s="31">
        <v>21</v>
      </c>
      <c r="T5880" s="6">
        <f>VLOOKUP(E5880,'参数设置&amp;汇总'!S:U,3,0)</f>
        <v>0.02</v>
      </c>
      <c r="U5880" s="78">
        <f t="shared" si="455"/>
        <v>0.06</v>
      </c>
      <c r="V5880" s="13">
        <v>0.85000000000000009</v>
      </c>
      <c r="W5880" s="78">
        <f t="shared" si="457"/>
        <v>7.0588235294117632E-2</v>
      </c>
      <c r="X5880" s="1">
        <f>VLOOKUP(E5880,'渗透率、续签率'!AG:AJ,4,0)</f>
        <v>2883.5</v>
      </c>
      <c r="Y5880" s="1">
        <f t="shared" si="458"/>
        <v>203.5411764705882</v>
      </c>
      <c r="Z5880">
        <v>0</v>
      </c>
      <c r="AA5880" s="89">
        <f t="shared" si="459"/>
        <v>8650.5</v>
      </c>
      <c r="AH5880" s="37"/>
      <c r="AI5880" s="37"/>
      <c r="AK5880" s="37"/>
    </row>
    <row r="5881" spans="1:37" hidden="1">
      <c r="A5881" t="s">
        <v>64</v>
      </c>
      <c r="B5881" t="s">
        <v>2</v>
      </c>
      <c r="C5881" t="s">
        <v>15</v>
      </c>
      <c r="D5881" t="s">
        <v>116</v>
      </c>
      <c r="E5881" t="s">
        <v>533</v>
      </c>
      <c r="F5881" t="str">
        <f t="shared" si="456"/>
        <v>阳江市音乐培训</v>
      </c>
      <c r="G5881" t="s">
        <v>75</v>
      </c>
      <c r="H5881" t="s">
        <v>443</v>
      </c>
      <c r="I5881" t="s">
        <v>68</v>
      </c>
      <c r="J5881">
        <v>63</v>
      </c>
      <c r="K5881">
        <v>0</v>
      </c>
      <c r="L5881" s="13">
        <f>VLOOKUP(C5881,'渗透率、续签率'!B:C,2,0)</f>
        <v>0.13900000000000001</v>
      </c>
      <c r="M5881" s="6">
        <v>0</v>
      </c>
      <c r="N5881">
        <v>7</v>
      </c>
      <c r="O5881">
        <v>0</v>
      </c>
      <c r="P5881" s="6">
        <v>0</v>
      </c>
      <c r="Q5881" s="13">
        <v>0</v>
      </c>
      <c r="R5881" s="13">
        <v>0</v>
      </c>
      <c r="S5881" s="31">
        <v>54</v>
      </c>
      <c r="T5881" s="6">
        <f>VLOOKUP(E5881,'参数设置&amp;汇总'!S:U,3,0)</f>
        <v>0.02</v>
      </c>
      <c r="U5881" s="78">
        <f t="shared" si="455"/>
        <v>0.14000000000000001</v>
      </c>
      <c r="V5881" s="13">
        <v>0.85000000000000009</v>
      </c>
      <c r="W5881" s="78">
        <f t="shared" si="457"/>
        <v>0.16470588235294117</v>
      </c>
      <c r="X5881" s="1">
        <f>VLOOKUP(E5881,'渗透率、续签率'!AG:AJ,4,0)</f>
        <v>2883.5</v>
      </c>
      <c r="Y5881" s="1">
        <f t="shared" si="458"/>
        <v>474.92941176470589</v>
      </c>
      <c r="Z5881">
        <v>2</v>
      </c>
      <c r="AA5881" s="89">
        <f t="shared" si="459"/>
        <v>20184.5</v>
      </c>
      <c r="AH5881" s="37"/>
      <c r="AI5881" s="37"/>
      <c r="AK5881" s="37"/>
    </row>
    <row r="5882" spans="1:37" hidden="1">
      <c r="A5882" t="s">
        <v>64</v>
      </c>
      <c r="B5882" t="s">
        <v>2</v>
      </c>
      <c r="C5882" t="s">
        <v>15</v>
      </c>
      <c r="D5882" t="s">
        <v>116</v>
      </c>
      <c r="E5882" t="s">
        <v>533</v>
      </c>
      <c r="F5882" t="str">
        <f t="shared" si="456"/>
        <v>阳泉市音乐培训</v>
      </c>
      <c r="G5882" t="s">
        <v>134</v>
      </c>
      <c r="H5882" t="s">
        <v>444</v>
      </c>
      <c r="I5882" t="s">
        <v>70</v>
      </c>
      <c r="J5882">
        <v>22</v>
      </c>
      <c r="K5882">
        <v>0</v>
      </c>
      <c r="L5882" s="13">
        <f>VLOOKUP(C5882,'渗透率、续签率'!B:C,2,0)</f>
        <v>0.13900000000000001</v>
      </c>
      <c r="M5882" s="6">
        <v>0</v>
      </c>
      <c r="N5882">
        <v>3</v>
      </c>
      <c r="O5882">
        <v>0</v>
      </c>
      <c r="P5882" s="6">
        <v>0</v>
      </c>
      <c r="Q5882" s="13">
        <v>0</v>
      </c>
      <c r="R5882" s="13">
        <v>0</v>
      </c>
      <c r="S5882" s="31">
        <v>23</v>
      </c>
      <c r="T5882" s="6">
        <f>VLOOKUP(E5882,'参数设置&amp;汇总'!S:U,3,0)</f>
        <v>0.02</v>
      </c>
      <c r="U5882" s="78">
        <f t="shared" si="455"/>
        <v>0.06</v>
      </c>
      <c r="V5882" s="13">
        <v>0.85000000000000009</v>
      </c>
      <c r="W5882" s="78">
        <f t="shared" si="457"/>
        <v>7.0588235294117632E-2</v>
      </c>
      <c r="X5882" s="1">
        <f>VLOOKUP(E5882,'渗透率、续签率'!AG:AJ,4,0)</f>
        <v>2883.5</v>
      </c>
      <c r="Y5882" s="1">
        <f t="shared" si="458"/>
        <v>203.5411764705882</v>
      </c>
      <c r="Z5882">
        <v>0</v>
      </c>
      <c r="AA5882" s="89">
        <f t="shared" si="459"/>
        <v>8650.5</v>
      </c>
      <c r="AH5882" s="37"/>
      <c r="AI5882" s="37"/>
      <c r="AK5882" s="37"/>
    </row>
    <row r="5883" spans="1:37" hidden="1">
      <c r="A5883" t="s">
        <v>64</v>
      </c>
      <c r="B5883" t="s">
        <v>2</v>
      </c>
      <c r="C5883" t="s">
        <v>15</v>
      </c>
      <c r="D5883" t="s">
        <v>116</v>
      </c>
      <c r="E5883" t="s">
        <v>533</v>
      </c>
      <c r="F5883" t="str">
        <f t="shared" si="456"/>
        <v>阿克苏地区音乐培训</v>
      </c>
      <c r="G5883" t="s">
        <v>145</v>
      </c>
      <c r="H5883" t="s">
        <v>445</v>
      </c>
      <c r="I5883" t="s">
        <v>70</v>
      </c>
      <c r="J5883">
        <v>17</v>
      </c>
      <c r="K5883">
        <v>0</v>
      </c>
      <c r="L5883" s="13">
        <f>VLOOKUP(C5883,'渗透率、续签率'!B:C,2,0)</f>
        <v>0.13900000000000001</v>
      </c>
      <c r="M5883" s="6">
        <v>0</v>
      </c>
      <c r="N5883">
        <v>4</v>
      </c>
      <c r="O5883">
        <v>0</v>
      </c>
      <c r="P5883" s="6">
        <v>0</v>
      </c>
      <c r="Q5883" s="13">
        <v>0</v>
      </c>
      <c r="R5883" s="13">
        <v>0</v>
      </c>
      <c r="S5883" s="31">
        <v>23</v>
      </c>
      <c r="T5883" s="6">
        <f>VLOOKUP(E5883,'参数设置&amp;汇总'!S:U,3,0)</f>
        <v>0.02</v>
      </c>
      <c r="U5883" s="78">
        <f t="shared" si="455"/>
        <v>0.08</v>
      </c>
      <c r="V5883" s="13">
        <v>0.85000000000000009</v>
      </c>
      <c r="W5883" s="78">
        <f t="shared" si="457"/>
        <v>9.4117647058823528E-2</v>
      </c>
      <c r="X5883" s="1">
        <f>VLOOKUP(E5883,'渗透率、续签率'!AG:AJ,4,0)</f>
        <v>2883.5</v>
      </c>
      <c r="Y5883" s="1">
        <f t="shared" si="458"/>
        <v>271.38823529411764</v>
      </c>
      <c r="Z5883">
        <v>0</v>
      </c>
      <c r="AA5883" s="89">
        <f t="shared" si="459"/>
        <v>11534</v>
      </c>
      <c r="AH5883" s="37"/>
      <c r="AI5883" s="37"/>
      <c r="AK5883" s="37"/>
    </row>
    <row r="5884" spans="1:37" hidden="1">
      <c r="A5884" t="s">
        <v>64</v>
      </c>
      <c r="B5884" t="s">
        <v>2</v>
      </c>
      <c r="C5884" t="s">
        <v>15</v>
      </c>
      <c r="D5884" t="s">
        <v>116</v>
      </c>
      <c r="E5884" t="s">
        <v>533</v>
      </c>
      <c r="F5884" t="str">
        <f t="shared" si="456"/>
        <v>阿勒泰地区音乐培训</v>
      </c>
      <c r="G5884" t="s">
        <v>145</v>
      </c>
      <c r="H5884" t="s">
        <v>446</v>
      </c>
      <c r="I5884" t="s">
        <v>70</v>
      </c>
      <c r="J5884">
        <v>3</v>
      </c>
      <c r="K5884">
        <v>0</v>
      </c>
      <c r="L5884" s="13">
        <f>VLOOKUP(C5884,'渗透率、续签率'!B:C,2,0)</f>
        <v>0.13900000000000001</v>
      </c>
      <c r="M5884" s="6">
        <v>0</v>
      </c>
      <c r="N5884">
        <v>1</v>
      </c>
      <c r="O5884">
        <v>0</v>
      </c>
      <c r="P5884" s="6">
        <v>0</v>
      </c>
      <c r="Q5884" s="13">
        <v>0</v>
      </c>
      <c r="R5884" s="13">
        <v>0</v>
      </c>
      <c r="S5884" s="31">
        <v>2</v>
      </c>
      <c r="T5884" s="6">
        <f>VLOOKUP(E5884,'参数设置&amp;汇总'!S:U,3,0)</f>
        <v>0.02</v>
      </c>
      <c r="U5884" s="78">
        <f t="shared" si="455"/>
        <v>0.02</v>
      </c>
      <c r="V5884" s="13">
        <v>0.85000000000000009</v>
      </c>
      <c r="W5884" s="78">
        <f t="shared" si="457"/>
        <v>2.3529411764705882E-2</v>
      </c>
      <c r="X5884" s="1">
        <f>VLOOKUP(E5884,'渗透率、续签率'!AG:AJ,4,0)</f>
        <v>2883.5</v>
      </c>
      <c r="Y5884" s="1">
        <f t="shared" si="458"/>
        <v>67.847058823529409</v>
      </c>
      <c r="Z5884">
        <v>0</v>
      </c>
      <c r="AA5884" s="89">
        <f t="shared" si="459"/>
        <v>2883.5</v>
      </c>
      <c r="AH5884" s="37"/>
      <c r="AI5884" s="37"/>
      <c r="AK5884" s="37"/>
    </row>
    <row r="5885" spans="1:37" hidden="1">
      <c r="A5885" t="s">
        <v>64</v>
      </c>
      <c r="B5885" t="s">
        <v>2</v>
      </c>
      <c r="C5885" t="s">
        <v>15</v>
      </c>
      <c r="D5885" t="s">
        <v>116</v>
      </c>
      <c r="E5885" t="s">
        <v>533</v>
      </c>
      <c r="F5885" t="str">
        <f t="shared" si="456"/>
        <v>阿坝藏族羌族自治州音乐培训</v>
      </c>
      <c r="G5885" t="s">
        <v>77</v>
      </c>
      <c r="H5885" t="s">
        <v>447</v>
      </c>
      <c r="I5885" t="s">
        <v>70</v>
      </c>
      <c r="J5885">
        <v>1</v>
      </c>
      <c r="K5885">
        <v>0</v>
      </c>
      <c r="L5885" s="13">
        <f>VLOOKUP(C5885,'渗透率、续签率'!B:C,2,0)</f>
        <v>0.13900000000000001</v>
      </c>
      <c r="M5885" s="6">
        <v>0</v>
      </c>
      <c r="N5885">
        <v>0</v>
      </c>
      <c r="O5885">
        <v>0</v>
      </c>
      <c r="P5885" s="6">
        <v>0</v>
      </c>
      <c r="Q5885" s="13">
        <v>0</v>
      </c>
      <c r="R5885" s="13">
        <v>0</v>
      </c>
      <c r="S5885" s="31">
        <v>1</v>
      </c>
      <c r="T5885" s="6">
        <f>VLOOKUP(E5885,'参数设置&amp;汇总'!S:U,3,0)</f>
        <v>0.02</v>
      </c>
      <c r="U5885" s="78">
        <f t="shared" si="455"/>
        <v>0</v>
      </c>
      <c r="V5885" s="13">
        <v>0.85000000000000009</v>
      </c>
      <c r="W5885" s="78">
        <f t="shared" si="457"/>
        <v>0</v>
      </c>
      <c r="X5885" s="1">
        <f>VLOOKUP(E5885,'渗透率、续签率'!AG:AJ,4,0)</f>
        <v>2883.5</v>
      </c>
      <c r="Y5885" s="1">
        <f t="shared" si="458"/>
        <v>0</v>
      </c>
      <c r="Z5885">
        <v>0</v>
      </c>
      <c r="AA5885" s="89">
        <f t="shared" si="459"/>
        <v>0</v>
      </c>
      <c r="AH5885" s="37"/>
      <c r="AI5885" s="37"/>
      <c r="AJ5885" s="1"/>
    </row>
    <row r="5886" spans="1:37" hidden="1">
      <c r="A5886" t="s">
        <v>64</v>
      </c>
      <c r="B5886" t="s">
        <v>2</v>
      </c>
      <c r="C5886" t="s">
        <v>15</v>
      </c>
      <c r="D5886" t="s">
        <v>116</v>
      </c>
      <c r="E5886" t="s">
        <v>533</v>
      </c>
      <c r="F5886" t="str">
        <f t="shared" si="456"/>
        <v>阿拉善盟音乐培训</v>
      </c>
      <c r="G5886" t="s">
        <v>142</v>
      </c>
      <c r="H5886" t="s">
        <v>448</v>
      </c>
      <c r="I5886" t="s">
        <v>70</v>
      </c>
      <c r="J5886">
        <v>5</v>
      </c>
      <c r="K5886">
        <v>0</v>
      </c>
      <c r="L5886" s="13">
        <f>VLOOKUP(C5886,'渗透率、续签率'!B:C,2,0)</f>
        <v>0.13900000000000001</v>
      </c>
      <c r="M5886" s="6">
        <v>0</v>
      </c>
      <c r="N5886">
        <v>0</v>
      </c>
      <c r="O5886">
        <v>0</v>
      </c>
      <c r="P5886" s="6">
        <v>0</v>
      </c>
      <c r="Q5886" s="13">
        <v>0</v>
      </c>
      <c r="R5886" s="13">
        <v>0</v>
      </c>
      <c r="S5886" s="31">
        <v>3</v>
      </c>
      <c r="T5886" s="6">
        <f>VLOOKUP(E5886,'参数设置&amp;汇总'!S:U,3,0)</f>
        <v>0.02</v>
      </c>
      <c r="U5886" s="78">
        <f t="shared" si="455"/>
        <v>0</v>
      </c>
      <c r="V5886" s="13">
        <v>0.85000000000000009</v>
      </c>
      <c r="W5886" s="78">
        <f t="shared" si="457"/>
        <v>0</v>
      </c>
      <c r="X5886" s="1">
        <f>VLOOKUP(E5886,'渗透率、续签率'!AG:AJ,4,0)</f>
        <v>2883.5</v>
      </c>
      <c r="Y5886" s="1">
        <f t="shared" si="458"/>
        <v>0</v>
      </c>
      <c r="Z5886">
        <v>0</v>
      </c>
      <c r="AA5886" s="89">
        <f t="shared" si="459"/>
        <v>0</v>
      </c>
      <c r="AK5886" s="37"/>
    </row>
    <row r="5887" spans="1:37" hidden="1">
      <c r="A5887" t="s">
        <v>64</v>
      </c>
      <c r="B5887" t="s">
        <v>2</v>
      </c>
      <c r="C5887" t="s">
        <v>15</v>
      </c>
      <c r="D5887" t="s">
        <v>116</v>
      </c>
      <c r="E5887" t="s">
        <v>533</v>
      </c>
      <c r="F5887" t="str">
        <f t="shared" si="456"/>
        <v>阿拉尔市音乐培训</v>
      </c>
      <c r="G5887" t="s">
        <v>145</v>
      </c>
      <c r="H5887" t="s">
        <v>449</v>
      </c>
      <c r="I5887" t="s">
        <v>70</v>
      </c>
      <c r="J5887">
        <v>5</v>
      </c>
      <c r="K5887">
        <v>0</v>
      </c>
      <c r="L5887" s="13">
        <f>VLOOKUP(C5887,'渗透率、续签率'!B:C,2,0)</f>
        <v>0.13900000000000001</v>
      </c>
      <c r="M5887" s="6">
        <v>0</v>
      </c>
      <c r="N5887">
        <v>1</v>
      </c>
      <c r="O5887">
        <v>0</v>
      </c>
      <c r="P5887" s="6">
        <v>0</v>
      </c>
      <c r="Q5887" s="13">
        <v>0</v>
      </c>
      <c r="R5887" s="13">
        <v>0</v>
      </c>
      <c r="S5887" s="31">
        <v>3</v>
      </c>
      <c r="T5887" s="6">
        <f>VLOOKUP(E5887,'参数设置&amp;汇总'!S:U,3,0)</f>
        <v>0.02</v>
      </c>
      <c r="U5887" s="78">
        <f t="shared" si="455"/>
        <v>0.02</v>
      </c>
      <c r="V5887" s="13">
        <v>0.85000000000000009</v>
      </c>
      <c r="W5887" s="78">
        <f t="shared" si="457"/>
        <v>2.3529411764705882E-2</v>
      </c>
      <c r="X5887" s="1">
        <f>VLOOKUP(E5887,'渗透率、续签率'!AG:AJ,4,0)</f>
        <v>2883.5</v>
      </c>
      <c r="Y5887" s="1">
        <f t="shared" si="458"/>
        <v>67.847058823529409</v>
      </c>
      <c r="Z5887">
        <v>0</v>
      </c>
      <c r="AA5887" s="89">
        <f t="shared" si="459"/>
        <v>2883.5</v>
      </c>
      <c r="AH5887" s="37"/>
      <c r="AI5887" s="37"/>
      <c r="AJ5887" s="1"/>
      <c r="AK5887" s="37"/>
    </row>
    <row r="5888" spans="1:37" hidden="1">
      <c r="A5888" t="s">
        <v>64</v>
      </c>
      <c r="B5888" t="s">
        <v>2</v>
      </c>
      <c r="C5888" t="s">
        <v>15</v>
      </c>
      <c r="D5888" t="s">
        <v>116</v>
      </c>
      <c r="E5888" t="s">
        <v>533</v>
      </c>
      <c r="F5888" t="str">
        <f t="shared" si="456"/>
        <v>阿里地区音乐培训</v>
      </c>
      <c r="G5888" t="s">
        <v>237</v>
      </c>
      <c r="H5888" t="s">
        <v>450</v>
      </c>
      <c r="I5888" t="s">
        <v>57</v>
      </c>
      <c r="J5888">
        <v>1</v>
      </c>
      <c r="K5888">
        <v>0</v>
      </c>
      <c r="L5888" s="13">
        <f>VLOOKUP(C5888,'渗透率、续签率'!B:C,2,0)</f>
        <v>0.13900000000000001</v>
      </c>
      <c r="M5888" s="6">
        <v>0</v>
      </c>
      <c r="N5888">
        <v>0</v>
      </c>
      <c r="O5888">
        <v>0</v>
      </c>
      <c r="P5888" s="6">
        <v>0</v>
      </c>
      <c r="Q5888" s="13">
        <v>0</v>
      </c>
      <c r="R5888" s="13">
        <v>0</v>
      </c>
      <c r="S5888" s="31">
        <v>0</v>
      </c>
      <c r="T5888" s="6">
        <f>VLOOKUP(E5888,'参数设置&amp;汇总'!S:U,3,0)</f>
        <v>0.02</v>
      </c>
      <c r="U5888" s="78">
        <f t="shared" si="455"/>
        <v>0</v>
      </c>
      <c r="V5888" s="13">
        <v>0.85000000000000009</v>
      </c>
      <c r="W5888" s="78">
        <f t="shared" si="457"/>
        <v>0</v>
      </c>
      <c r="X5888" s="1">
        <f>VLOOKUP(E5888,'渗透率、续签率'!AG:AJ,4,0)</f>
        <v>2883.5</v>
      </c>
      <c r="Y5888" s="1">
        <f t="shared" si="458"/>
        <v>0</v>
      </c>
      <c r="Z5888">
        <v>0</v>
      </c>
      <c r="AA5888" s="89">
        <f t="shared" si="459"/>
        <v>0</v>
      </c>
      <c r="AH5888" s="37"/>
      <c r="AI5888" s="37"/>
      <c r="AJ5888" s="1"/>
      <c r="AK5888" s="37"/>
    </row>
    <row r="5889" spans="1:37" hidden="1">
      <c r="A5889" t="s">
        <v>64</v>
      </c>
      <c r="B5889" t="s">
        <v>2</v>
      </c>
      <c r="C5889" t="s">
        <v>15</v>
      </c>
      <c r="D5889" t="s">
        <v>116</v>
      </c>
      <c r="E5889" t="s">
        <v>533</v>
      </c>
      <c r="F5889" t="str">
        <f t="shared" si="456"/>
        <v>陇南市音乐培训</v>
      </c>
      <c r="G5889" t="s">
        <v>132</v>
      </c>
      <c r="H5889" t="s">
        <v>451</v>
      </c>
      <c r="I5889" t="s">
        <v>70</v>
      </c>
      <c r="J5889">
        <v>23</v>
      </c>
      <c r="K5889">
        <v>0</v>
      </c>
      <c r="L5889" s="13">
        <f>VLOOKUP(C5889,'渗透率、续签率'!B:C,2,0)</f>
        <v>0.13900000000000001</v>
      </c>
      <c r="M5889" s="6">
        <v>0</v>
      </c>
      <c r="N5889">
        <v>3</v>
      </c>
      <c r="O5889">
        <v>0</v>
      </c>
      <c r="P5889" s="6">
        <v>0</v>
      </c>
      <c r="Q5889" s="13">
        <v>0</v>
      </c>
      <c r="R5889" s="13">
        <v>0</v>
      </c>
      <c r="S5889" s="31">
        <v>26</v>
      </c>
      <c r="T5889" s="6">
        <f>VLOOKUP(E5889,'参数设置&amp;汇总'!S:U,3,0)</f>
        <v>0.02</v>
      </c>
      <c r="U5889" s="78">
        <f t="shared" si="455"/>
        <v>0.06</v>
      </c>
      <c r="V5889" s="13">
        <v>0.85000000000000009</v>
      </c>
      <c r="W5889" s="78">
        <f t="shared" si="457"/>
        <v>7.0588235294117632E-2</v>
      </c>
      <c r="X5889" s="1">
        <f>VLOOKUP(E5889,'渗透率、续签率'!AG:AJ,4,0)</f>
        <v>2883.5</v>
      </c>
      <c r="Y5889" s="1">
        <f t="shared" si="458"/>
        <v>203.5411764705882</v>
      </c>
      <c r="Z5889">
        <v>0</v>
      </c>
      <c r="AA5889" s="89">
        <f t="shared" si="459"/>
        <v>8650.5</v>
      </c>
      <c r="AH5889" s="37"/>
      <c r="AI5889" s="37"/>
      <c r="AK5889" s="37"/>
    </row>
    <row r="5890" spans="1:37" hidden="1">
      <c r="A5890" t="s">
        <v>64</v>
      </c>
      <c r="B5890" t="s">
        <v>2</v>
      </c>
      <c r="C5890" t="s">
        <v>15</v>
      </c>
      <c r="D5890" t="s">
        <v>116</v>
      </c>
      <c r="E5890" t="s">
        <v>533</v>
      </c>
      <c r="F5890" t="str">
        <f t="shared" si="456"/>
        <v>陵水黎族自治县音乐培训</v>
      </c>
      <c r="G5890" t="s">
        <v>120</v>
      </c>
      <c r="H5890" t="s">
        <v>452</v>
      </c>
      <c r="I5890" t="s">
        <v>68</v>
      </c>
      <c r="J5890">
        <v>1</v>
      </c>
      <c r="K5890">
        <v>0</v>
      </c>
      <c r="L5890" s="13">
        <f>VLOOKUP(C5890,'渗透率、续签率'!B:C,2,0)</f>
        <v>0.13900000000000001</v>
      </c>
      <c r="M5890" s="6">
        <v>0</v>
      </c>
      <c r="N5890">
        <v>1</v>
      </c>
      <c r="O5890">
        <v>0</v>
      </c>
      <c r="P5890" s="6">
        <v>0</v>
      </c>
      <c r="Q5890" s="13">
        <v>0</v>
      </c>
      <c r="R5890" s="13">
        <v>0</v>
      </c>
      <c r="S5890" s="31">
        <v>5</v>
      </c>
      <c r="T5890" s="6">
        <f>VLOOKUP(E5890,'参数设置&amp;汇总'!S:U,3,0)</f>
        <v>0.02</v>
      </c>
      <c r="U5890" s="78">
        <f t="shared" si="455"/>
        <v>0.02</v>
      </c>
      <c r="V5890" s="13">
        <v>0.85000000000000009</v>
      </c>
      <c r="W5890" s="78">
        <f t="shared" si="457"/>
        <v>2.3529411764705882E-2</v>
      </c>
      <c r="X5890" s="1">
        <f>VLOOKUP(E5890,'渗透率、续签率'!AG:AJ,4,0)</f>
        <v>2883.5</v>
      </c>
      <c r="Y5890" s="1">
        <f t="shared" si="458"/>
        <v>67.847058823529409</v>
      </c>
      <c r="Z5890">
        <v>0</v>
      </c>
      <c r="AA5890" s="89">
        <f t="shared" si="459"/>
        <v>2883.5</v>
      </c>
      <c r="AH5890" s="37"/>
      <c r="AI5890" s="37"/>
      <c r="AK5890" s="37"/>
    </row>
    <row r="5891" spans="1:37" hidden="1">
      <c r="A5891" t="s">
        <v>64</v>
      </c>
      <c r="B5891" t="s">
        <v>2</v>
      </c>
      <c r="C5891" t="s">
        <v>15</v>
      </c>
      <c r="D5891" t="s">
        <v>116</v>
      </c>
      <c r="E5891" t="s">
        <v>533</v>
      </c>
      <c r="F5891" t="str">
        <f t="shared" si="456"/>
        <v>随州市音乐培训</v>
      </c>
      <c r="G5891" t="s">
        <v>81</v>
      </c>
      <c r="H5891" t="s">
        <v>453</v>
      </c>
      <c r="I5891" t="s">
        <v>68</v>
      </c>
      <c r="J5891">
        <v>20</v>
      </c>
      <c r="K5891">
        <v>0</v>
      </c>
      <c r="L5891" s="13">
        <f>VLOOKUP(C5891,'渗透率、续签率'!B:C,2,0)</f>
        <v>0.13900000000000001</v>
      </c>
      <c r="M5891" s="6">
        <v>0</v>
      </c>
      <c r="N5891">
        <v>3</v>
      </c>
      <c r="O5891">
        <v>0</v>
      </c>
      <c r="P5891" s="6">
        <v>0</v>
      </c>
      <c r="Q5891" s="13">
        <v>0</v>
      </c>
      <c r="R5891" s="13">
        <v>0</v>
      </c>
      <c r="S5891" s="31">
        <v>19</v>
      </c>
      <c r="T5891" s="6">
        <f>VLOOKUP(E5891,'参数设置&amp;汇总'!S:U,3,0)</f>
        <v>0.02</v>
      </c>
      <c r="U5891" s="78">
        <f t="shared" ref="U5891:U5954" si="460">IF(T5891*N5891&gt;=O5891,T5891*N5891,O5891)</f>
        <v>0.06</v>
      </c>
      <c r="V5891" s="13">
        <v>0.85000000000000009</v>
      </c>
      <c r="W5891" s="78">
        <f t="shared" si="457"/>
        <v>7.0588235294117632E-2</v>
      </c>
      <c r="X5891" s="1">
        <f>VLOOKUP(E5891,'渗透率、续签率'!AG:AJ,4,0)</f>
        <v>2883.5</v>
      </c>
      <c r="Y5891" s="1">
        <f t="shared" si="458"/>
        <v>203.5411764705882</v>
      </c>
      <c r="Z5891">
        <v>1</v>
      </c>
      <c r="AA5891" s="89">
        <f t="shared" si="459"/>
        <v>8650.5</v>
      </c>
      <c r="AH5891" s="37"/>
      <c r="AI5891" s="37"/>
      <c r="AK5891" s="37"/>
    </row>
    <row r="5892" spans="1:37" hidden="1">
      <c r="A5892" t="s">
        <v>64</v>
      </c>
      <c r="B5892" t="s">
        <v>2</v>
      </c>
      <c r="C5892" t="s">
        <v>15</v>
      </c>
      <c r="D5892" t="s">
        <v>116</v>
      </c>
      <c r="E5892" t="s">
        <v>533</v>
      </c>
      <c r="F5892" t="str">
        <f t="shared" ref="F5892:F5955" si="461">H5892&amp;C5892</f>
        <v>雅安市音乐培训</v>
      </c>
      <c r="G5892" t="s">
        <v>77</v>
      </c>
      <c r="H5892" t="s">
        <v>454</v>
      </c>
      <c r="I5892" t="s">
        <v>70</v>
      </c>
      <c r="J5892">
        <v>29</v>
      </c>
      <c r="K5892">
        <v>0</v>
      </c>
      <c r="L5892" s="13">
        <f>VLOOKUP(C5892,'渗透率、续签率'!B:C,2,0)</f>
        <v>0.13900000000000001</v>
      </c>
      <c r="M5892" s="6">
        <v>0</v>
      </c>
      <c r="N5892">
        <v>3</v>
      </c>
      <c r="O5892">
        <v>0</v>
      </c>
      <c r="P5892" s="6">
        <v>0</v>
      </c>
      <c r="Q5892" s="13">
        <v>0</v>
      </c>
      <c r="R5892" s="13">
        <v>0</v>
      </c>
      <c r="S5892" s="31">
        <v>22</v>
      </c>
      <c r="T5892" s="6">
        <f>VLOOKUP(E5892,'参数设置&amp;汇总'!S:U,3,0)</f>
        <v>0.02</v>
      </c>
      <c r="U5892" s="78">
        <f t="shared" si="460"/>
        <v>0.06</v>
      </c>
      <c r="V5892" s="13">
        <v>0.85000000000000009</v>
      </c>
      <c r="W5892" s="78">
        <f t="shared" ref="W5892:W5955" si="462">(O5892*(1-L5892)+IF((U5892-O5892)&lt;0,0,(U5892-O5892)))/V5892</f>
        <v>7.0588235294117632E-2</v>
      </c>
      <c r="X5892" s="1">
        <f>VLOOKUP(E5892,'渗透率、续签率'!AG:AJ,4,0)</f>
        <v>2883.5</v>
      </c>
      <c r="Y5892" s="1">
        <f t="shared" ref="Y5892:Y5955" si="463">X5892*W5892</f>
        <v>203.5411764705882</v>
      </c>
      <c r="Z5892">
        <v>0</v>
      </c>
      <c r="AA5892" s="89">
        <f t="shared" ref="AA5892:AA5955" si="464">N5892*X5892</f>
        <v>8650.5</v>
      </c>
      <c r="AH5892" s="37"/>
      <c r="AI5892" s="37"/>
      <c r="AK5892" s="37"/>
    </row>
    <row r="5893" spans="1:37" hidden="1">
      <c r="A5893" t="s">
        <v>64</v>
      </c>
      <c r="B5893" t="s">
        <v>2</v>
      </c>
      <c r="C5893" t="s">
        <v>15</v>
      </c>
      <c r="D5893" t="s">
        <v>116</v>
      </c>
      <c r="E5893" t="s">
        <v>533</v>
      </c>
      <c r="F5893" t="str">
        <f t="shared" si="461"/>
        <v>鞍山市音乐培训</v>
      </c>
      <c r="G5893" t="s">
        <v>101</v>
      </c>
      <c r="H5893" t="s">
        <v>455</v>
      </c>
      <c r="I5893" t="s">
        <v>70</v>
      </c>
      <c r="J5893">
        <v>116</v>
      </c>
      <c r="K5893">
        <v>0</v>
      </c>
      <c r="L5893" s="13">
        <f>VLOOKUP(C5893,'渗透率、续签率'!B:C,2,0)</f>
        <v>0.13900000000000001</v>
      </c>
      <c r="M5893" s="6">
        <v>0</v>
      </c>
      <c r="N5893">
        <v>9</v>
      </c>
      <c r="O5893">
        <v>0</v>
      </c>
      <c r="P5893" s="6">
        <v>0</v>
      </c>
      <c r="Q5893" s="13">
        <v>0</v>
      </c>
      <c r="R5893" s="13">
        <v>0</v>
      </c>
      <c r="S5893" s="31">
        <v>86</v>
      </c>
      <c r="T5893" s="6">
        <f>VLOOKUP(E5893,'参数设置&amp;汇总'!S:U,3,0)</f>
        <v>0.02</v>
      </c>
      <c r="U5893" s="78">
        <f t="shared" si="460"/>
        <v>0.18</v>
      </c>
      <c r="V5893" s="13">
        <v>0.85000000000000009</v>
      </c>
      <c r="W5893" s="78">
        <f t="shared" si="462"/>
        <v>0.21176470588235291</v>
      </c>
      <c r="X5893" s="1">
        <f>VLOOKUP(E5893,'渗透率、续签率'!AG:AJ,4,0)</f>
        <v>2883.5</v>
      </c>
      <c r="Y5893" s="1">
        <f t="shared" si="463"/>
        <v>610.62352941176459</v>
      </c>
      <c r="Z5893">
        <v>4</v>
      </c>
      <c r="AA5893" s="89">
        <f t="shared" si="464"/>
        <v>25951.5</v>
      </c>
      <c r="AH5893" s="37"/>
      <c r="AI5893" s="37"/>
      <c r="AK5893" s="37"/>
    </row>
    <row r="5894" spans="1:37" hidden="1">
      <c r="A5894" t="s">
        <v>64</v>
      </c>
      <c r="B5894" t="s">
        <v>2</v>
      </c>
      <c r="C5894" t="s">
        <v>15</v>
      </c>
      <c r="D5894" t="s">
        <v>116</v>
      </c>
      <c r="E5894" t="s">
        <v>533</v>
      </c>
      <c r="F5894" t="str">
        <f t="shared" si="461"/>
        <v>韶关市音乐培训</v>
      </c>
      <c r="G5894" t="s">
        <v>75</v>
      </c>
      <c r="H5894" t="s">
        <v>456</v>
      </c>
      <c r="I5894" t="s">
        <v>68</v>
      </c>
      <c r="J5894">
        <v>65</v>
      </c>
      <c r="K5894">
        <v>0</v>
      </c>
      <c r="L5894" s="13">
        <f>VLOOKUP(C5894,'渗透率、续签率'!B:C,2,0)</f>
        <v>0.13900000000000001</v>
      </c>
      <c r="M5894" s="6">
        <v>0</v>
      </c>
      <c r="N5894">
        <v>9</v>
      </c>
      <c r="O5894">
        <v>0</v>
      </c>
      <c r="P5894" s="6">
        <v>0</v>
      </c>
      <c r="Q5894" s="13">
        <v>0</v>
      </c>
      <c r="R5894" s="13">
        <v>0</v>
      </c>
      <c r="S5894" s="31">
        <v>63</v>
      </c>
      <c r="T5894" s="6">
        <f>VLOOKUP(E5894,'参数设置&amp;汇总'!S:U,3,0)</f>
        <v>0.02</v>
      </c>
      <c r="U5894" s="78">
        <f t="shared" si="460"/>
        <v>0.18</v>
      </c>
      <c r="V5894" s="13">
        <v>0.85000000000000009</v>
      </c>
      <c r="W5894" s="78">
        <f t="shared" si="462"/>
        <v>0.21176470588235291</v>
      </c>
      <c r="X5894" s="1">
        <f>VLOOKUP(E5894,'渗透率、续签率'!AG:AJ,4,0)</f>
        <v>2883.5</v>
      </c>
      <c r="Y5894" s="1">
        <f t="shared" si="463"/>
        <v>610.62352941176459</v>
      </c>
      <c r="Z5894">
        <v>2</v>
      </c>
      <c r="AA5894" s="89">
        <f t="shared" si="464"/>
        <v>25951.5</v>
      </c>
      <c r="AH5894" s="37"/>
      <c r="AI5894" s="37"/>
      <c r="AK5894" s="37"/>
    </row>
    <row r="5895" spans="1:37" hidden="1">
      <c r="A5895" t="s">
        <v>64</v>
      </c>
      <c r="B5895" t="s">
        <v>2</v>
      </c>
      <c r="C5895" t="s">
        <v>15</v>
      </c>
      <c r="D5895" t="s">
        <v>116</v>
      </c>
      <c r="E5895" t="s">
        <v>533</v>
      </c>
      <c r="F5895" t="str">
        <f t="shared" si="461"/>
        <v>香港特别行政区音乐培训</v>
      </c>
      <c r="G5895" t="s">
        <v>457</v>
      </c>
      <c r="H5895" t="s">
        <v>457</v>
      </c>
      <c r="I5895" t="s">
        <v>57</v>
      </c>
      <c r="J5895">
        <v>394</v>
      </c>
      <c r="K5895">
        <v>0</v>
      </c>
      <c r="L5895" s="13">
        <f>VLOOKUP(C5895,'渗透率、续签率'!B:C,2,0)</f>
        <v>0.13900000000000001</v>
      </c>
      <c r="M5895" s="6">
        <v>0</v>
      </c>
      <c r="N5895">
        <v>22</v>
      </c>
      <c r="O5895">
        <v>0</v>
      </c>
      <c r="P5895" s="6">
        <v>0</v>
      </c>
      <c r="Q5895" s="13">
        <v>0</v>
      </c>
      <c r="R5895" s="13">
        <v>0</v>
      </c>
      <c r="S5895" s="31">
        <v>188</v>
      </c>
      <c r="T5895" s="6">
        <f>VLOOKUP(E5895,'参数设置&amp;汇总'!S:U,3,0)</f>
        <v>0.02</v>
      </c>
      <c r="U5895" s="78">
        <f t="shared" si="460"/>
        <v>0.44</v>
      </c>
      <c r="V5895" s="13">
        <v>0.85000000000000009</v>
      </c>
      <c r="W5895" s="78">
        <f t="shared" si="462"/>
        <v>0.51764705882352935</v>
      </c>
      <c r="X5895" s="1">
        <f>VLOOKUP(E5895,'渗透率、续签率'!AG:AJ,4,0)</f>
        <v>2883.5</v>
      </c>
      <c r="Y5895" s="1">
        <f t="shared" si="463"/>
        <v>1492.6352941176469</v>
      </c>
      <c r="Z5895">
        <v>0</v>
      </c>
      <c r="AA5895" s="89">
        <f t="shared" si="464"/>
        <v>63437</v>
      </c>
      <c r="AH5895" s="37"/>
      <c r="AI5895" s="37"/>
      <c r="AK5895" s="37"/>
    </row>
    <row r="5896" spans="1:37" hidden="1">
      <c r="A5896" t="s">
        <v>64</v>
      </c>
      <c r="B5896" t="s">
        <v>2</v>
      </c>
      <c r="C5896" t="s">
        <v>15</v>
      </c>
      <c r="D5896" t="s">
        <v>116</v>
      </c>
      <c r="E5896" t="s">
        <v>533</v>
      </c>
      <c r="F5896" t="str">
        <f t="shared" si="461"/>
        <v>马鞍山市音乐培训</v>
      </c>
      <c r="G5896" t="s">
        <v>94</v>
      </c>
      <c r="H5896" t="s">
        <v>458</v>
      </c>
      <c r="I5896" t="s">
        <v>68</v>
      </c>
      <c r="J5896">
        <v>52</v>
      </c>
      <c r="K5896">
        <v>0</v>
      </c>
      <c r="L5896" s="13">
        <f>VLOOKUP(C5896,'渗透率、续签率'!B:C,2,0)</f>
        <v>0.13900000000000001</v>
      </c>
      <c r="M5896" s="6">
        <v>0</v>
      </c>
      <c r="N5896">
        <v>13</v>
      </c>
      <c r="O5896">
        <v>0</v>
      </c>
      <c r="P5896" s="6">
        <v>0</v>
      </c>
      <c r="Q5896" s="13">
        <v>0</v>
      </c>
      <c r="R5896" s="13">
        <v>0</v>
      </c>
      <c r="S5896" s="31">
        <v>76</v>
      </c>
      <c r="T5896" s="6">
        <f>VLOOKUP(E5896,'参数设置&amp;汇总'!S:U,3,0)</f>
        <v>0.02</v>
      </c>
      <c r="U5896" s="78">
        <f t="shared" si="460"/>
        <v>0.26</v>
      </c>
      <c r="V5896" s="13">
        <v>0.85000000000000009</v>
      </c>
      <c r="W5896" s="78">
        <f t="shared" si="462"/>
        <v>0.30588235294117644</v>
      </c>
      <c r="X5896" s="1">
        <f>VLOOKUP(E5896,'渗透率、续签率'!AG:AJ,4,0)</f>
        <v>2883.5</v>
      </c>
      <c r="Y5896" s="1">
        <f t="shared" si="463"/>
        <v>882.01176470588223</v>
      </c>
      <c r="Z5896">
        <v>5</v>
      </c>
      <c r="AA5896" s="89">
        <f t="shared" si="464"/>
        <v>37485.5</v>
      </c>
      <c r="AH5896" s="37"/>
      <c r="AI5896" s="37"/>
      <c r="AK5896" s="37"/>
    </row>
    <row r="5897" spans="1:37" hidden="1">
      <c r="A5897" t="s">
        <v>64</v>
      </c>
      <c r="B5897" t="s">
        <v>2</v>
      </c>
      <c r="C5897" t="s">
        <v>15</v>
      </c>
      <c r="D5897" t="s">
        <v>116</v>
      </c>
      <c r="E5897" t="s">
        <v>533</v>
      </c>
      <c r="F5897" t="str">
        <f t="shared" si="461"/>
        <v>驻马店市音乐培训</v>
      </c>
      <c r="G5897" t="s">
        <v>110</v>
      </c>
      <c r="H5897" t="s">
        <v>459</v>
      </c>
      <c r="I5897" t="s">
        <v>70</v>
      </c>
      <c r="J5897">
        <v>118</v>
      </c>
      <c r="K5897">
        <v>0</v>
      </c>
      <c r="L5897" s="13">
        <f>VLOOKUP(C5897,'渗透率、续签率'!B:C,2,0)</f>
        <v>0.13900000000000001</v>
      </c>
      <c r="M5897" s="6">
        <v>0</v>
      </c>
      <c r="N5897">
        <v>43</v>
      </c>
      <c r="O5897">
        <v>0</v>
      </c>
      <c r="P5897" s="6">
        <v>0</v>
      </c>
      <c r="Q5897" s="13">
        <v>0</v>
      </c>
      <c r="R5897" s="13">
        <v>0</v>
      </c>
      <c r="S5897" s="31">
        <v>202</v>
      </c>
      <c r="T5897" s="6">
        <f>VLOOKUP(E5897,'参数设置&amp;汇总'!S:U,3,0)</f>
        <v>0.02</v>
      </c>
      <c r="U5897" s="78">
        <f t="shared" si="460"/>
        <v>0.86</v>
      </c>
      <c r="V5897" s="13">
        <v>0.85000000000000009</v>
      </c>
      <c r="W5897" s="78">
        <f t="shared" si="462"/>
        <v>1.0117647058823529</v>
      </c>
      <c r="X5897" s="1">
        <f>VLOOKUP(E5897,'渗透率、续签率'!AG:AJ,4,0)</f>
        <v>2883.5</v>
      </c>
      <c r="Y5897" s="1">
        <f t="shared" si="463"/>
        <v>2917.4235294117648</v>
      </c>
      <c r="Z5897">
        <v>0</v>
      </c>
      <c r="AA5897" s="89">
        <f t="shared" si="464"/>
        <v>123990.5</v>
      </c>
      <c r="AH5897" s="37"/>
      <c r="AI5897" s="37"/>
      <c r="AK5897" s="37"/>
    </row>
    <row r="5898" spans="1:37" hidden="1">
      <c r="A5898" t="s">
        <v>64</v>
      </c>
      <c r="B5898" t="s">
        <v>2</v>
      </c>
      <c r="C5898" t="s">
        <v>15</v>
      </c>
      <c r="D5898" t="s">
        <v>116</v>
      </c>
      <c r="E5898" t="s">
        <v>533</v>
      </c>
      <c r="F5898" t="str">
        <f t="shared" si="461"/>
        <v>鸡西市音乐培训</v>
      </c>
      <c r="G5898" t="s">
        <v>118</v>
      </c>
      <c r="H5898" t="s">
        <v>460</v>
      </c>
      <c r="I5898" t="s">
        <v>70</v>
      </c>
      <c r="J5898">
        <v>28</v>
      </c>
      <c r="K5898">
        <v>0</v>
      </c>
      <c r="L5898" s="13">
        <f>VLOOKUP(C5898,'渗透率、续签率'!B:C,2,0)</f>
        <v>0.13900000000000001</v>
      </c>
      <c r="M5898" s="6">
        <v>0</v>
      </c>
      <c r="N5898">
        <v>6</v>
      </c>
      <c r="O5898">
        <v>0</v>
      </c>
      <c r="P5898" s="6">
        <v>0</v>
      </c>
      <c r="Q5898" s="13">
        <v>0</v>
      </c>
      <c r="R5898" s="13">
        <v>0</v>
      </c>
      <c r="S5898" s="31">
        <v>37</v>
      </c>
      <c r="T5898" s="6">
        <f>VLOOKUP(E5898,'参数设置&amp;汇总'!S:U,3,0)</f>
        <v>0.02</v>
      </c>
      <c r="U5898" s="78">
        <f t="shared" si="460"/>
        <v>0.12</v>
      </c>
      <c r="V5898" s="13">
        <v>0.85000000000000009</v>
      </c>
      <c r="W5898" s="78">
        <f t="shared" si="462"/>
        <v>0.14117647058823526</v>
      </c>
      <c r="X5898" s="1">
        <f>VLOOKUP(E5898,'渗透率、续签率'!AG:AJ,4,0)</f>
        <v>2883.5</v>
      </c>
      <c r="Y5898" s="1">
        <f t="shared" si="463"/>
        <v>407.0823529411764</v>
      </c>
      <c r="Z5898">
        <v>0</v>
      </c>
      <c r="AA5898" s="89">
        <f t="shared" si="464"/>
        <v>17301</v>
      </c>
      <c r="AH5898" s="37"/>
      <c r="AI5898" s="37"/>
      <c r="AK5898" s="37"/>
    </row>
    <row r="5899" spans="1:37" hidden="1">
      <c r="A5899" t="s">
        <v>64</v>
      </c>
      <c r="B5899" t="s">
        <v>2</v>
      </c>
      <c r="C5899" t="s">
        <v>15</v>
      </c>
      <c r="D5899" t="s">
        <v>116</v>
      </c>
      <c r="E5899" t="s">
        <v>533</v>
      </c>
      <c r="F5899" t="str">
        <f t="shared" si="461"/>
        <v>鹤壁市音乐培训</v>
      </c>
      <c r="G5899" t="s">
        <v>110</v>
      </c>
      <c r="H5899" t="s">
        <v>461</v>
      </c>
      <c r="I5899" t="s">
        <v>70</v>
      </c>
      <c r="J5899">
        <v>45</v>
      </c>
      <c r="K5899">
        <v>0</v>
      </c>
      <c r="L5899" s="13">
        <f>VLOOKUP(C5899,'渗透率、续签率'!B:C,2,0)</f>
        <v>0.13900000000000001</v>
      </c>
      <c r="M5899" s="6">
        <v>0</v>
      </c>
      <c r="N5899">
        <v>7</v>
      </c>
      <c r="O5899">
        <v>0</v>
      </c>
      <c r="P5899" s="6">
        <v>0</v>
      </c>
      <c r="Q5899" s="13">
        <v>0</v>
      </c>
      <c r="R5899" s="13">
        <v>0</v>
      </c>
      <c r="S5899" s="31">
        <v>37</v>
      </c>
      <c r="T5899" s="6">
        <f>VLOOKUP(E5899,'参数设置&amp;汇总'!S:U,3,0)</f>
        <v>0.02</v>
      </c>
      <c r="U5899" s="78">
        <f t="shared" si="460"/>
        <v>0.14000000000000001</v>
      </c>
      <c r="V5899" s="13">
        <v>0.85000000000000009</v>
      </c>
      <c r="W5899" s="78">
        <f t="shared" si="462"/>
        <v>0.16470588235294117</v>
      </c>
      <c r="X5899" s="1">
        <f>VLOOKUP(E5899,'渗透率、续签率'!AG:AJ,4,0)</f>
        <v>2883.5</v>
      </c>
      <c r="Y5899" s="1">
        <f t="shared" si="463"/>
        <v>474.92941176470589</v>
      </c>
      <c r="Z5899">
        <v>0</v>
      </c>
      <c r="AA5899" s="89">
        <f t="shared" si="464"/>
        <v>20184.5</v>
      </c>
      <c r="AH5899" s="37"/>
      <c r="AI5899" s="37"/>
      <c r="AK5899" s="37"/>
    </row>
    <row r="5900" spans="1:37" hidden="1">
      <c r="A5900" t="s">
        <v>64</v>
      </c>
      <c r="B5900" t="s">
        <v>2</v>
      </c>
      <c r="C5900" t="s">
        <v>15</v>
      </c>
      <c r="D5900" t="s">
        <v>116</v>
      </c>
      <c r="E5900" t="s">
        <v>533</v>
      </c>
      <c r="F5900" t="str">
        <f t="shared" si="461"/>
        <v>鹤岗市音乐培训</v>
      </c>
      <c r="G5900" t="s">
        <v>118</v>
      </c>
      <c r="H5900" t="s">
        <v>462</v>
      </c>
      <c r="I5900" t="s">
        <v>70</v>
      </c>
      <c r="J5900">
        <v>21</v>
      </c>
      <c r="K5900">
        <v>0</v>
      </c>
      <c r="L5900" s="13">
        <f>VLOOKUP(C5900,'渗透率、续签率'!B:C,2,0)</f>
        <v>0.13900000000000001</v>
      </c>
      <c r="M5900" s="6">
        <v>0</v>
      </c>
      <c r="N5900">
        <v>1</v>
      </c>
      <c r="O5900">
        <v>0</v>
      </c>
      <c r="P5900" s="6">
        <v>0</v>
      </c>
      <c r="Q5900" s="13">
        <v>0</v>
      </c>
      <c r="R5900" s="13">
        <v>0</v>
      </c>
      <c r="S5900" s="31">
        <v>25</v>
      </c>
      <c r="T5900" s="6">
        <f>VLOOKUP(E5900,'参数设置&amp;汇总'!S:U,3,0)</f>
        <v>0.02</v>
      </c>
      <c r="U5900" s="78">
        <f t="shared" si="460"/>
        <v>0.02</v>
      </c>
      <c r="V5900" s="13">
        <v>0.85000000000000009</v>
      </c>
      <c r="W5900" s="78">
        <f t="shared" si="462"/>
        <v>2.3529411764705882E-2</v>
      </c>
      <c r="X5900" s="1">
        <f>VLOOKUP(E5900,'渗透率、续签率'!AG:AJ,4,0)</f>
        <v>2883.5</v>
      </c>
      <c r="Y5900" s="1">
        <f t="shared" si="463"/>
        <v>67.847058823529409</v>
      </c>
      <c r="Z5900">
        <v>0</v>
      </c>
      <c r="AA5900" s="89">
        <f t="shared" si="464"/>
        <v>2883.5</v>
      </c>
      <c r="AH5900" s="37"/>
      <c r="AI5900" s="37"/>
      <c r="AK5900" s="37"/>
    </row>
    <row r="5901" spans="1:37" hidden="1">
      <c r="A5901" t="s">
        <v>64</v>
      </c>
      <c r="B5901" t="s">
        <v>2</v>
      </c>
      <c r="C5901" t="s">
        <v>15</v>
      </c>
      <c r="D5901" t="s">
        <v>116</v>
      </c>
      <c r="E5901" t="s">
        <v>533</v>
      </c>
      <c r="F5901" t="str">
        <f t="shared" si="461"/>
        <v>鹰潭市音乐培训</v>
      </c>
      <c r="G5901" t="s">
        <v>90</v>
      </c>
      <c r="H5901" t="s">
        <v>463</v>
      </c>
      <c r="I5901" t="s">
        <v>68</v>
      </c>
      <c r="J5901">
        <v>21</v>
      </c>
      <c r="K5901">
        <v>0</v>
      </c>
      <c r="L5901" s="13">
        <f>VLOOKUP(C5901,'渗透率、续签率'!B:C,2,0)</f>
        <v>0.13900000000000001</v>
      </c>
      <c r="M5901" s="6">
        <v>0</v>
      </c>
      <c r="N5901">
        <v>1</v>
      </c>
      <c r="O5901">
        <v>0</v>
      </c>
      <c r="P5901" s="6">
        <v>0</v>
      </c>
      <c r="Q5901" s="13">
        <v>0</v>
      </c>
      <c r="R5901" s="13">
        <v>0</v>
      </c>
      <c r="S5901" s="31">
        <v>19</v>
      </c>
      <c r="T5901" s="6">
        <f>VLOOKUP(E5901,'参数设置&amp;汇总'!S:U,3,0)</f>
        <v>0.02</v>
      </c>
      <c r="U5901" s="78">
        <f t="shared" si="460"/>
        <v>0.02</v>
      </c>
      <c r="V5901" s="13">
        <v>0.85000000000000009</v>
      </c>
      <c r="W5901" s="78">
        <f t="shared" si="462"/>
        <v>2.3529411764705882E-2</v>
      </c>
      <c r="X5901" s="1">
        <f>VLOOKUP(E5901,'渗透率、续签率'!AG:AJ,4,0)</f>
        <v>2883.5</v>
      </c>
      <c r="Y5901" s="1">
        <f t="shared" si="463"/>
        <v>67.847058823529409</v>
      </c>
      <c r="Z5901">
        <v>0</v>
      </c>
      <c r="AA5901" s="89">
        <f t="shared" si="464"/>
        <v>2883.5</v>
      </c>
      <c r="AH5901" s="37"/>
      <c r="AI5901" s="37"/>
      <c r="AK5901" s="37"/>
    </row>
    <row r="5902" spans="1:37" hidden="1">
      <c r="A5902" t="s">
        <v>64</v>
      </c>
      <c r="B5902" t="s">
        <v>2</v>
      </c>
      <c r="C5902" t="s">
        <v>15</v>
      </c>
      <c r="D5902" t="s">
        <v>116</v>
      </c>
      <c r="E5902" t="s">
        <v>533</v>
      </c>
      <c r="F5902" t="str">
        <f t="shared" si="461"/>
        <v>黄冈市音乐培训</v>
      </c>
      <c r="G5902" t="s">
        <v>81</v>
      </c>
      <c r="H5902" t="s">
        <v>464</v>
      </c>
      <c r="I5902" t="s">
        <v>68</v>
      </c>
      <c r="J5902">
        <v>71</v>
      </c>
      <c r="K5902">
        <v>0</v>
      </c>
      <c r="L5902" s="13">
        <f>VLOOKUP(C5902,'渗透率、续签率'!B:C,2,0)</f>
        <v>0.13900000000000001</v>
      </c>
      <c r="M5902" s="6">
        <v>0</v>
      </c>
      <c r="N5902">
        <v>10</v>
      </c>
      <c r="O5902">
        <v>0</v>
      </c>
      <c r="P5902" s="6">
        <v>0</v>
      </c>
      <c r="Q5902" s="13">
        <v>0</v>
      </c>
      <c r="R5902" s="13">
        <v>0</v>
      </c>
      <c r="S5902" s="31">
        <v>63</v>
      </c>
      <c r="T5902" s="6">
        <f>VLOOKUP(E5902,'参数设置&amp;汇总'!S:U,3,0)</f>
        <v>0.02</v>
      </c>
      <c r="U5902" s="78">
        <f t="shared" si="460"/>
        <v>0.2</v>
      </c>
      <c r="V5902" s="13">
        <v>0.85000000000000009</v>
      </c>
      <c r="W5902" s="78">
        <f t="shared" si="462"/>
        <v>0.23529411764705882</v>
      </c>
      <c r="X5902" s="1">
        <f>VLOOKUP(E5902,'渗透率、续签率'!AG:AJ,4,0)</f>
        <v>2883.5</v>
      </c>
      <c r="Y5902" s="1">
        <f t="shared" si="463"/>
        <v>678.47058823529414</v>
      </c>
      <c r="Z5902">
        <v>0</v>
      </c>
      <c r="AA5902" s="89">
        <f t="shared" si="464"/>
        <v>28835</v>
      </c>
      <c r="AH5902" s="37"/>
      <c r="AI5902" s="37"/>
      <c r="AK5902" s="37"/>
    </row>
    <row r="5903" spans="1:37" hidden="1">
      <c r="A5903" t="s">
        <v>64</v>
      </c>
      <c r="B5903" t="s">
        <v>2</v>
      </c>
      <c r="C5903" t="s">
        <v>15</v>
      </c>
      <c r="D5903" t="s">
        <v>116</v>
      </c>
      <c r="E5903" t="s">
        <v>533</v>
      </c>
      <c r="F5903" t="str">
        <f t="shared" si="461"/>
        <v>黄南藏族自治州音乐培训</v>
      </c>
      <c r="G5903" t="s">
        <v>297</v>
      </c>
      <c r="H5903" t="s">
        <v>465</v>
      </c>
      <c r="I5903" t="s">
        <v>70</v>
      </c>
      <c r="J5903">
        <v>1</v>
      </c>
      <c r="K5903">
        <v>0</v>
      </c>
      <c r="L5903" s="13">
        <f>VLOOKUP(C5903,'渗透率、续签率'!B:C,2,0)</f>
        <v>0.13900000000000001</v>
      </c>
      <c r="M5903" s="6">
        <v>0</v>
      </c>
      <c r="N5903">
        <v>0</v>
      </c>
      <c r="O5903">
        <v>0</v>
      </c>
      <c r="P5903" s="6">
        <v>0</v>
      </c>
      <c r="Q5903" s="13">
        <v>0</v>
      </c>
      <c r="R5903" s="13">
        <v>0</v>
      </c>
      <c r="S5903" s="31">
        <v>0</v>
      </c>
      <c r="T5903" s="6">
        <f>VLOOKUP(E5903,'参数设置&amp;汇总'!S:U,3,0)</f>
        <v>0.02</v>
      </c>
      <c r="U5903" s="78">
        <f t="shared" si="460"/>
        <v>0</v>
      </c>
      <c r="V5903" s="13">
        <v>0.85000000000000009</v>
      </c>
      <c r="W5903" s="78">
        <f t="shared" si="462"/>
        <v>0</v>
      </c>
      <c r="X5903" s="1">
        <f>VLOOKUP(E5903,'渗透率、续签率'!AG:AJ,4,0)</f>
        <v>2883.5</v>
      </c>
      <c r="Y5903" s="1">
        <f t="shared" si="463"/>
        <v>0</v>
      </c>
      <c r="Z5903">
        <v>0</v>
      </c>
      <c r="AA5903" s="89">
        <f t="shared" si="464"/>
        <v>0</v>
      </c>
      <c r="AH5903" s="37"/>
      <c r="AI5903" s="37"/>
      <c r="AK5903" s="37"/>
    </row>
    <row r="5904" spans="1:37" hidden="1">
      <c r="A5904" t="s">
        <v>64</v>
      </c>
      <c r="B5904" t="s">
        <v>2</v>
      </c>
      <c r="C5904" t="s">
        <v>15</v>
      </c>
      <c r="D5904" t="s">
        <v>116</v>
      </c>
      <c r="E5904" t="s">
        <v>533</v>
      </c>
      <c r="F5904" t="str">
        <f t="shared" si="461"/>
        <v>黄山市音乐培训</v>
      </c>
      <c r="G5904" t="s">
        <v>94</v>
      </c>
      <c r="H5904" t="s">
        <v>466</v>
      </c>
      <c r="I5904" t="s">
        <v>68</v>
      </c>
      <c r="J5904">
        <v>24</v>
      </c>
      <c r="K5904">
        <v>0</v>
      </c>
      <c r="L5904" s="13">
        <f>VLOOKUP(C5904,'渗透率、续签率'!B:C,2,0)</f>
        <v>0.13900000000000001</v>
      </c>
      <c r="M5904" s="6">
        <v>0</v>
      </c>
      <c r="N5904">
        <v>2</v>
      </c>
      <c r="O5904">
        <v>0</v>
      </c>
      <c r="P5904" s="6">
        <v>0</v>
      </c>
      <c r="Q5904" s="13">
        <v>0</v>
      </c>
      <c r="R5904" s="13">
        <v>0</v>
      </c>
      <c r="S5904" s="31">
        <v>17</v>
      </c>
      <c r="T5904" s="6">
        <f>VLOOKUP(E5904,'参数设置&amp;汇总'!S:U,3,0)</f>
        <v>0.02</v>
      </c>
      <c r="U5904" s="78">
        <f t="shared" si="460"/>
        <v>0.04</v>
      </c>
      <c r="V5904" s="13">
        <v>0.85000000000000009</v>
      </c>
      <c r="W5904" s="78">
        <f t="shared" si="462"/>
        <v>4.7058823529411764E-2</v>
      </c>
      <c r="X5904" s="1">
        <f>VLOOKUP(E5904,'渗透率、续签率'!AG:AJ,4,0)</f>
        <v>2883.5</v>
      </c>
      <c r="Y5904" s="1">
        <f t="shared" si="463"/>
        <v>135.69411764705882</v>
      </c>
      <c r="Z5904">
        <v>0</v>
      </c>
      <c r="AA5904" s="89">
        <f t="shared" si="464"/>
        <v>5767</v>
      </c>
      <c r="AH5904" s="37"/>
      <c r="AI5904" s="37"/>
      <c r="AK5904" s="37"/>
    </row>
    <row r="5905" spans="1:37" hidden="1">
      <c r="A5905" t="s">
        <v>64</v>
      </c>
      <c r="B5905" t="s">
        <v>2</v>
      </c>
      <c r="C5905" t="s">
        <v>15</v>
      </c>
      <c r="D5905" t="s">
        <v>116</v>
      </c>
      <c r="E5905" t="s">
        <v>533</v>
      </c>
      <c r="F5905" t="str">
        <f t="shared" si="461"/>
        <v>黄石市音乐培训</v>
      </c>
      <c r="G5905" t="s">
        <v>81</v>
      </c>
      <c r="H5905" t="s">
        <v>467</v>
      </c>
      <c r="I5905" t="s">
        <v>68</v>
      </c>
      <c r="J5905">
        <v>46</v>
      </c>
      <c r="K5905">
        <v>0</v>
      </c>
      <c r="L5905" s="13">
        <f>VLOOKUP(C5905,'渗透率、续签率'!B:C,2,0)</f>
        <v>0.13900000000000001</v>
      </c>
      <c r="M5905" s="6">
        <v>0</v>
      </c>
      <c r="N5905">
        <v>7</v>
      </c>
      <c r="O5905">
        <v>0</v>
      </c>
      <c r="P5905" s="6">
        <v>0</v>
      </c>
      <c r="Q5905" s="13">
        <v>0</v>
      </c>
      <c r="R5905" s="13">
        <v>0</v>
      </c>
      <c r="S5905" s="31">
        <v>46</v>
      </c>
      <c r="T5905" s="6">
        <f>VLOOKUP(E5905,'参数设置&amp;汇总'!S:U,3,0)</f>
        <v>0.02</v>
      </c>
      <c r="U5905" s="78">
        <f t="shared" si="460"/>
        <v>0.14000000000000001</v>
      </c>
      <c r="V5905" s="13">
        <v>0.85000000000000009</v>
      </c>
      <c r="W5905" s="78">
        <f t="shared" si="462"/>
        <v>0.16470588235294117</v>
      </c>
      <c r="X5905" s="1">
        <f>VLOOKUP(E5905,'渗透率、续签率'!AG:AJ,4,0)</f>
        <v>2883.5</v>
      </c>
      <c r="Y5905" s="1">
        <f t="shared" si="463"/>
        <v>474.92941176470589</v>
      </c>
      <c r="Z5905">
        <v>0</v>
      </c>
      <c r="AA5905" s="89">
        <f t="shared" si="464"/>
        <v>20184.5</v>
      </c>
      <c r="AH5905" s="37"/>
      <c r="AI5905" s="37"/>
      <c r="AK5905" s="37"/>
    </row>
    <row r="5906" spans="1:37" hidden="1">
      <c r="A5906" t="s">
        <v>64</v>
      </c>
      <c r="B5906" t="s">
        <v>2</v>
      </c>
      <c r="C5906" t="s">
        <v>15</v>
      </c>
      <c r="D5906" t="s">
        <v>116</v>
      </c>
      <c r="E5906" t="s">
        <v>533</v>
      </c>
      <c r="F5906" t="str">
        <f t="shared" si="461"/>
        <v>黑河市音乐培训</v>
      </c>
      <c r="G5906" t="s">
        <v>118</v>
      </c>
      <c r="H5906" t="s">
        <v>468</v>
      </c>
      <c r="I5906" t="s">
        <v>70</v>
      </c>
      <c r="J5906">
        <v>27</v>
      </c>
      <c r="K5906">
        <v>0</v>
      </c>
      <c r="L5906" s="13">
        <f>VLOOKUP(C5906,'渗透率、续签率'!B:C,2,0)</f>
        <v>0.13900000000000001</v>
      </c>
      <c r="M5906" s="6">
        <v>0</v>
      </c>
      <c r="N5906">
        <v>0</v>
      </c>
      <c r="O5906">
        <v>0</v>
      </c>
      <c r="P5906" s="6">
        <v>0</v>
      </c>
      <c r="Q5906" s="13">
        <v>0</v>
      </c>
      <c r="R5906" s="13">
        <v>0</v>
      </c>
      <c r="S5906" s="31">
        <v>18</v>
      </c>
      <c r="T5906" s="6">
        <f>VLOOKUP(E5906,'参数设置&amp;汇总'!S:U,3,0)</f>
        <v>0.02</v>
      </c>
      <c r="U5906" s="78">
        <f t="shared" si="460"/>
        <v>0</v>
      </c>
      <c r="V5906" s="13">
        <v>0.85000000000000009</v>
      </c>
      <c r="W5906" s="78">
        <f t="shared" si="462"/>
        <v>0</v>
      </c>
      <c r="X5906" s="1">
        <f>VLOOKUP(E5906,'渗透率、续签率'!AG:AJ,4,0)</f>
        <v>2883.5</v>
      </c>
      <c r="Y5906" s="1">
        <f t="shared" si="463"/>
        <v>0</v>
      </c>
      <c r="Z5906">
        <v>0</v>
      </c>
      <c r="AA5906" s="89">
        <f t="shared" si="464"/>
        <v>0</v>
      </c>
      <c r="AH5906" s="37"/>
      <c r="AI5906" s="37"/>
      <c r="AK5906" s="37"/>
    </row>
    <row r="5907" spans="1:37" hidden="1">
      <c r="A5907" t="s">
        <v>64</v>
      </c>
      <c r="B5907" t="s">
        <v>2</v>
      </c>
      <c r="C5907" t="s">
        <v>15</v>
      </c>
      <c r="D5907" t="s">
        <v>116</v>
      </c>
      <c r="E5907" t="s">
        <v>533</v>
      </c>
      <c r="F5907" t="str">
        <f t="shared" si="461"/>
        <v>黔东南苗族侗族自治州音乐培训</v>
      </c>
      <c r="G5907" t="s">
        <v>167</v>
      </c>
      <c r="H5907" t="s">
        <v>469</v>
      </c>
      <c r="I5907" t="s">
        <v>70</v>
      </c>
      <c r="J5907">
        <v>38</v>
      </c>
      <c r="K5907">
        <v>0</v>
      </c>
      <c r="L5907" s="13">
        <f>VLOOKUP(C5907,'渗透率、续签率'!B:C,2,0)</f>
        <v>0.13900000000000001</v>
      </c>
      <c r="M5907" s="6">
        <v>0</v>
      </c>
      <c r="N5907">
        <v>3</v>
      </c>
      <c r="O5907">
        <v>0</v>
      </c>
      <c r="P5907" s="6">
        <v>0</v>
      </c>
      <c r="Q5907" s="13">
        <v>0</v>
      </c>
      <c r="R5907" s="13">
        <v>0</v>
      </c>
      <c r="S5907" s="31">
        <v>18</v>
      </c>
      <c r="T5907" s="6">
        <f>VLOOKUP(E5907,'参数设置&amp;汇总'!S:U,3,0)</f>
        <v>0.02</v>
      </c>
      <c r="U5907" s="78">
        <f t="shared" si="460"/>
        <v>0.06</v>
      </c>
      <c r="V5907" s="13">
        <v>0.85000000000000009</v>
      </c>
      <c r="W5907" s="78">
        <f t="shared" si="462"/>
        <v>7.0588235294117632E-2</v>
      </c>
      <c r="X5907" s="1">
        <f>VLOOKUP(E5907,'渗透率、续签率'!AG:AJ,4,0)</f>
        <v>2883.5</v>
      </c>
      <c r="Y5907" s="1">
        <f t="shared" si="463"/>
        <v>203.5411764705882</v>
      </c>
      <c r="Z5907">
        <v>0</v>
      </c>
      <c r="AA5907" s="89">
        <f t="shared" si="464"/>
        <v>8650.5</v>
      </c>
      <c r="AH5907" s="37"/>
      <c r="AI5907" s="37"/>
      <c r="AJ5907" s="1"/>
    </row>
    <row r="5908" spans="1:37" hidden="1">
      <c r="A5908" t="s">
        <v>64</v>
      </c>
      <c r="B5908" t="s">
        <v>2</v>
      </c>
      <c r="C5908" t="s">
        <v>15</v>
      </c>
      <c r="D5908" t="s">
        <v>116</v>
      </c>
      <c r="E5908" t="s">
        <v>533</v>
      </c>
      <c r="F5908" t="str">
        <f t="shared" si="461"/>
        <v>黔南布依族苗族自治州音乐培训</v>
      </c>
      <c r="G5908" t="s">
        <v>167</v>
      </c>
      <c r="H5908" t="s">
        <v>470</v>
      </c>
      <c r="I5908" t="s">
        <v>70</v>
      </c>
      <c r="J5908">
        <v>47</v>
      </c>
      <c r="K5908">
        <v>0</v>
      </c>
      <c r="L5908" s="13">
        <f>VLOOKUP(C5908,'渗透率、续签率'!B:C,2,0)</f>
        <v>0.13900000000000001</v>
      </c>
      <c r="M5908" s="6">
        <v>0</v>
      </c>
      <c r="N5908">
        <v>3</v>
      </c>
      <c r="O5908">
        <v>0</v>
      </c>
      <c r="P5908" s="6">
        <v>0</v>
      </c>
      <c r="Q5908" s="13">
        <v>0</v>
      </c>
      <c r="R5908" s="13">
        <v>0</v>
      </c>
      <c r="S5908" s="31">
        <v>32</v>
      </c>
      <c r="T5908" s="6">
        <f>VLOOKUP(E5908,'参数设置&amp;汇总'!S:U,3,0)</f>
        <v>0.02</v>
      </c>
      <c r="U5908" s="78">
        <f t="shared" si="460"/>
        <v>0.06</v>
      </c>
      <c r="V5908" s="13">
        <v>0.85000000000000009</v>
      </c>
      <c r="W5908" s="78">
        <f t="shared" si="462"/>
        <v>7.0588235294117632E-2</v>
      </c>
      <c r="X5908" s="1">
        <f>VLOOKUP(E5908,'渗透率、续签率'!AG:AJ,4,0)</f>
        <v>2883.5</v>
      </c>
      <c r="Y5908" s="1">
        <f t="shared" si="463"/>
        <v>203.5411764705882</v>
      </c>
      <c r="Z5908">
        <v>0</v>
      </c>
      <c r="AA5908" s="89">
        <f t="shared" si="464"/>
        <v>8650.5</v>
      </c>
      <c r="AK5908" s="37"/>
    </row>
    <row r="5909" spans="1:37" hidden="1">
      <c r="A5909" t="s">
        <v>64</v>
      </c>
      <c r="B5909" t="s">
        <v>2</v>
      </c>
      <c r="C5909" t="s">
        <v>15</v>
      </c>
      <c r="D5909" t="s">
        <v>116</v>
      </c>
      <c r="E5909" t="s">
        <v>533</v>
      </c>
      <c r="F5909" t="str">
        <f t="shared" si="461"/>
        <v>黔西南布依族苗族自治州音乐培训</v>
      </c>
      <c r="G5909" t="s">
        <v>167</v>
      </c>
      <c r="H5909" t="s">
        <v>471</v>
      </c>
      <c r="I5909" t="s">
        <v>70</v>
      </c>
      <c r="J5909">
        <v>54</v>
      </c>
      <c r="K5909">
        <v>0</v>
      </c>
      <c r="L5909" s="13">
        <f>VLOOKUP(C5909,'渗透率、续签率'!B:C,2,0)</f>
        <v>0.13900000000000001</v>
      </c>
      <c r="M5909" s="6">
        <v>0</v>
      </c>
      <c r="N5909">
        <v>4</v>
      </c>
      <c r="O5909">
        <v>0</v>
      </c>
      <c r="P5909" s="6">
        <v>0</v>
      </c>
      <c r="Q5909" s="13">
        <v>0</v>
      </c>
      <c r="R5909" s="13">
        <v>0</v>
      </c>
      <c r="S5909" s="31">
        <v>32</v>
      </c>
      <c r="T5909" s="6">
        <f>VLOOKUP(E5909,'参数设置&amp;汇总'!S:U,3,0)</f>
        <v>0.02</v>
      </c>
      <c r="U5909" s="78">
        <f t="shared" si="460"/>
        <v>0.08</v>
      </c>
      <c r="V5909" s="13">
        <v>0.85000000000000009</v>
      </c>
      <c r="W5909" s="78">
        <f t="shared" si="462"/>
        <v>9.4117647058823528E-2</v>
      </c>
      <c r="X5909" s="1">
        <f>VLOOKUP(E5909,'渗透率、续签率'!AG:AJ,4,0)</f>
        <v>2883.5</v>
      </c>
      <c r="Y5909" s="1">
        <f t="shared" si="463"/>
        <v>271.38823529411764</v>
      </c>
      <c r="Z5909">
        <v>0</v>
      </c>
      <c r="AA5909" s="89">
        <f t="shared" si="464"/>
        <v>11534</v>
      </c>
      <c r="AH5909" s="37"/>
      <c r="AI5909" s="37"/>
      <c r="AK5909" s="37"/>
    </row>
    <row r="5910" spans="1:37" hidden="1">
      <c r="A5910" t="s">
        <v>64</v>
      </c>
      <c r="B5910" t="s">
        <v>2</v>
      </c>
      <c r="C5910" t="s">
        <v>15</v>
      </c>
      <c r="D5910" t="s">
        <v>116</v>
      </c>
      <c r="E5910" t="s">
        <v>533</v>
      </c>
      <c r="F5910" t="str">
        <f t="shared" si="461"/>
        <v>齐齐哈尔市音乐培训</v>
      </c>
      <c r="G5910" t="s">
        <v>118</v>
      </c>
      <c r="H5910" t="s">
        <v>472</v>
      </c>
      <c r="I5910" t="s">
        <v>70</v>
      </c>
      <c r="J5910">
        <v>97</v>
      </c>
      <c r="K5910">
        <v>0</v>
      </c>
      <c r="L5910" s="13">
        <f>VLOOKUP(C5910,'渗透率、续签率'!B:C,2,0)</f>
        <v>0.13900000000000001</v>
      </c>
      <c r="M5910" s="6">
        <v>0</v>
      </c>
      <c r="N5910">
        <v>13</v>
      </c>
      <c r="O5910">
        <v>0</v>
      </c>
      <c r="P5910" s="6">
        <v>0</v>
      </c>
      <c r="Q5910" s="13">
        <v>0</v>
      </c>
      <c r="R5910" s="13">
        <v>0</v>
      </c>
      <c r="S5910" s="31">
        <v>108</v>
      </c>
      <c r="T5910" s="6">
        <f>VLOOKUP(E5910,'参数设置&amp;汇总'!S:U,3,0)</f>
        <v>0.02</v>
      </c>
      <c r="U5910" s="78">
        <f t="shared" si="460"/>
        <v>0.26</v>
      </c>
      <c r="V5910" s="13">
        <v>0.85000000000000009</v>
      </c>
      <c r="W5910" s="78">
        <f t="shared" si="462"/>
        <v>0.30588235294117644</v>
      </c>
      <c r="X5910" s="1">
        <f>VLOOKUP(E5910,'渗透率、续签率'!AG:AJ,4,0)</f>
        <v>2883.5</v>
      </c>
      <c r="Y5910" s="1">
        <f t="shared" si="463"/>
        <v>882.01176470588223</v>
      </c>
      <c r="Z5910">
        <v>1</v>
      </c>
      <c r="AA5910" s="89">
        <f t="shared" si="464"/>
        <v>37485.5</v>
      </c>
      <c r="AH5910" s="37"/>
      <c r="AI5910" s="37"/>
      <c r="AJ5910" s="1"/>
      <c r="AK5910" s="37"/>
    </row>
    <row r="5911" spans="1:37" hidden="1">
      <c r="A5911" t="s">
        <v>64</v>
      </c>
      <c r="B5911" t="s">
        <v>2</v>
      </c>
      <c r="C5911" t="s">
        <v>15</v>
      </c>
      <c r="D5911" t="s">
        <v>116</v>
      </c>
      <c r="E5911" t="s">
        <v>533</v>
      </c>
      <c r="F5911" t="str">
        <f t="shared" si="461"/>
        <v>龙岩市音乐培训</v>
      </c>
      <c r="G5911" t="s">
        <v>92</v>
      </c>
      <c r="H5911" t="s">
        <v>473</v>
      </c>
      <c r="I5911" t="s">
        <v>68</v>
      </c>
      <c r="J5911">
        <v>51</v>
      </c>
      <c r="K5911">
        <v>0</v>
      </c>
      <c r="L5911" s="13">
        <f>VLOOKUP(C5911,'渗透率、续签率'!B:C,2,0)</f>
        <v>0.13900000000000001</v>
      </c>
      <c r="M5911" s="6">
        <v>0</v>
      </c>
      <c r="N5911">
        <v>1</v>
      </c>
      <c r="O5911">
        <v>0</v>
      </c>
      <c r="P5911" s="6">
        <v>0</v>
      </c>
      <c r="Q5911" s="13">
        <v>0</v>
      </c>
      <c r="R5911" s="13">
        <v>0</v>
      </c>
      <c r="S5911" s="31">
        <v>28</v>
      </c>
      <c r="T5911" s="6">
        <f>VLOOKUP(E5911,'参数设置&amp;汇总'!S:U,3,0)</f>
        <v>0.02</v>
      </c>
      <c r="U5911" s="78">
        <f t="shared" si="460"/>
        <v>0.02</v>
      </c>
      <c r="V5911" s="13">
        <v>0.85000000000000009</v>
      </c>
      <c r="W5911" s="78">
        <f t="shared" si="462"/>
        <v>2.3529411764705882E-2</v>
      </c>
      <c r="X5911" s="1">
        <f>VLOOKUP(E5911,'渗透率、续签率'!AG:AJ,4,0)</f>
        <v>2883.5</v>
      </c>
      <c r="Y5911" s="1">
        <f t="shared" si="463"/>
        <v>67.847058823529409</v>
      </c>
      <c r="Z5911">
        <v>0</v>
      </c>
      <c r="AA5911" s="89">
        <f t="shared" si="464"/>
        <v>2883.5</v>
      </c>
      <c r="AH5911" s="37"/>
      <c r="AI5911" s="37"/>
    </row>
    <row r="5912" spans="1:37" ht="18">
      <c r="A5912" t="s">
        <v>64</v>
      </c>
      <c r="B5912" s="2" t="s">
        <v>2</v>
      </c>
      <c r="C5912" s="2" t="s">
        <v>12</v>
      </c>
      <c r="D5912" t="s">
        <v>65</v>
      </c>
      <c r="E5912" t="s">
        <v>534</v>
      </c>
      <c r="F5912" t="str">
        <f t="shared" si="461"/>
        <v>上海市语言培训</v>
      </c>
      <c r="G5912" t="s">
        <v>67</v>
      </c>
      <c r="H5912" s="2" t="s">
        <v>67</v>
      </c>
      <c r="I5912" s="2" t="s">
        <v>68</v>
      </c>
      <c r="J5912" s="2">
        <v>604</v>
      </c>
      <c r="K5912" s="2">
        <v>77</v>
      </c>
      <c r="L5912" s="13">
        <f>VLOOKUP(C5912,'渗透率、续签率'!B:C,2,0)</f>
        <v>0.66100000000000003</v>
      </c>
      <c r="M5912" s="6">
        <v>0.13</v>
      </c>
      <c r="N5912" s="2">
        <v>106</v>
      </c>
      <c r="O5912">
        <v>56</v>
      </c>
      <c r="P5912" s="55">
        <v>0.53</v>
      </c>
      <c r="Q5912" s="13">
        <v>0.57599999999999996</v>
      </c>
      <c r="R5912" s="13">
        <v>0.48499999999999999</v>
      </c>
      <c r="S5912" s="31">
        <v>2567</v>
      </c>
      <c r="T5912" s="55">
        <f>VLOOKUP(E5912,'参数设置&amp;汇总'!S:U,3,0)</f>
        <v>0.6</v>
      </c>
      <c r="U5912" s="82">
        <f t="shared" si="460"/>
        <v>63.599999999999994</v>
      </c>
      <c r="V5912" s="13">
        <v>0.85000000000000009</v>
      </c>
      <c r="W5912" s="82">
        <f t="shared" si="462"/>
        <v>31.275294117647046</v>
      </c>
      <c r="X5912" s="1">
        <f>VLOOKUP(E5912,'渗透率、续签率'!AG:AJ,4,0)</f>
        <v>17045.5</v>
      </c>
      <c r="Y5912" s="1">
        <f t="shared" si="463"/>
        <v>533103.02588235273</v>
      </c>
      <c r="Z5912">
        <v>76</v>
      </c>
      <c r="AA5912" s="89">
        <f t="shared" si="464"/>
        <v>1806823</v>
      </c>
      <c r="AK5912" s="37"/>
    </row>
    <row r="5913" spans="1:37" hidden="1">
      <c r="A5913" t="s">
        <v>64</v>
      </c>
      <c r="B5913" t="s">
        <v>2</v>
      </c>
      <c r="C5913" t="s">
        <v>12</v>
      </c>
      <c r="D5913" t="s">
        <v>65</v>
      </c>
      <c r="E5913" t="s">
        <v>534</v>
      </c>
      <c r="F5913" t="str">
        <f t="shared" si="461"/>
        <v>北京市语言培训</v>
      </c>
      <c r="G5913" t="s">
        <v>69</v>
      </c>
      <c r="H5913" t="s">
        <v>69</v>
      </c>
      <c r="I5913" t="s">
        <v>70</v>
      </c>
      <c r="J5913">
        <v>457</v>
      </c>
      <c r="K5913">
        <v>35</v>
      </c>
      <c r="L5913" s="13">
        <f>VLOOKUP(C5913,'渗透率、续签率'!B:C,2,0)</f>
        <v>0.66100000000000003</v>
      </c>
      <c r="M5913" s="6">
        <v>0.08</v>
      </c>
      <c r="N5913">
        <v>101</v>
      </c>
      <c r="O5913">
        <v>35</v>
      </c>
      <c r="P5913" s="6">
        <v>0.35</v>
      </c>
      <c r="Q5913" s="13">
        <v>0.47899999999999998</v>
      </c>
      <c r="R5913" s="13">
        <v>0.33500000000000002</v>
      </c>
      <c r="S5913" s="31">
        <v>2372</v>
      </c>
      <c r="T5913" s="6">
        <f>VLOOKUP(E5913,'参数设置&amp;汇总'!S:U,3,0)</f>
        <v>0.6</v>
      </c>
      <c r="U5913" s="78">
        <f t="shared" si="460"/>
        <v>60.599999999999994</v>
      </c>
      <c r="V5913" s="13">
        <v>0.85000000000000009</v>
      </c>
      <c r="W5913" s="78">
        <f t="shared" si="462"/>
        <v>44.076470588235274</v>
      </c>
      <c r="X5913" s="1">
        <f>VLOOKUP(E5913,'渗透率、续签率'!AG:AJ,4,0)</f>
        <v>17045.5</v>
      </c>
      <c r="Y5913" s="1">
        <f t="shared" si="463"/>
        <v>751305.47941176442</v>
      </c>
      <c r="Z5913">
        <v>55</v>
      </c>
      <c r="AA5913" s="89">
        <f t="shared" si="464"/>
        <v>1721595.5</v>
      </c>
      <c r="AH5913" s="37"/>
      <c r="AI5913" s="37"/>
      <c r="AK5913" s="37"/>
    </row>
    <row r="5914" spans="1:37" hidden="1">
      <c r="A5914" t="s">
        <v>64</v>
      </c>
      <c r="B5914" t="s">
        <v>2</v>
      </c>
      <c r="C5914" t="s">
        <v>12</v>
      </c>
      <c r="D5914" t="s">
        <v>71</v>
      </c>
      <c r="E5914" t="s">
        <v>535</v>
      </c>
      <c r="F5914" t="str">
        <f t="shared" si="461"/>
        <v>南京市语言培训</v>
      </c>
      <c r="G5914" t="s">
        <v>73</v>
      </c>
      <c r="H5914" t="s">
        <v>74</v>
      </c>
      <c r="I5914" t="s">
        <v>70</v>
      </c>
      <c r="J5914">
        <v>303</v>
      </c>
      <c r="K5914">
        <v>12</v>
      </c>
      <c r="L5914" s="13">
        <f>VLOOKUP(C5914,'渗透率、续签率'!B:C,2,0)</f>
        <v>0.66100000000000003</v>
      </c>
      <c r="M5914" s="6">
        <v>0.04</v>
      </c>
      <c r="N5914">
        <v>73</v>
      </c>
      <c r="O5914">
        <v>10</v>
      </c>
      <c r="P5914" s="6">
        <v>0.14000000000000001</v>
      </c>
      <c r="Q5914" s="13">
        <v>0.24199999999999999</v>
      </c>
      <c r="R5914" s="13">
        <v>0.16</v>
      </c>
      <c r="S5914" s="31">
        <v>1526</v>
      </c>
      <c r="T5914" s="6">
        <f>VLOOKUP(E5914,'参数设置&amp;汇总'!S:U,3,0)</f>
        <v>0.45</v>
      </c>
      <c r="U5914" s="78">
        <f t="shared" si="460"/>
        <v>32.85</v>
      </c>
      <c r="V5914" s="13">
        <v>0.85000000000000009</v>
      </c>
      <c r="W5914" s="78">
        <f t="shared" si="462"/>
        <v>30.870588235294118</v>
      </c>
      <c r="X5914" s="1">
        <f>VLOOKUP(E5914,'渗透率、续签率'!AG:AJ,4,0)</f>
        <v>16863</v>
      </c>
      <c r="Y5914" s="1">
        <f t="shared" si="463"/>
        <v>520570.72941176471</v>
      </c>
      <c r="Z5914">
        <v>36</v>
      </c>
      <c r="AA5914" s="89">
        <f t="shared" si="464"/>
        <v>1230999</v>
      </c>
      <c r="AH5914" s="37"/>
      <c r="AI5914" s="37"/>
      <c r="AK5914" s="37"/>
    </row>
    <row r="5915" spans="1:37" hidden="1">
      <c r="A5915" t="s">
        <v>64</v>
      </c>
      <c r="B5915" t="s">
        <v>2</v>
      </c>
      <c r="C5915" t="s">
        <v>12</v>
      </c>
      <c r="D5915" t="s">
        <v>71</v>
      </c>
      <c r="E5915" t="s">
        <v>535</v>
      </c>
      <c r="F5915" t="str">
        <f t="shared" si="461"/>
        <v>广州市语言培训</v>
      </c>
      <c r="G5915" t="s">
        <v>75</v>
      </c>
      <c r="H5915" t="s">
        <v>76</v>
      </c>
      <c r="I5915" t="s">
        <v>68</v>
      </c>
      <c r="J5915">
        <v>534</v>
      </c>
      <c r="K5915">
        <v>28</v>
      </c>
      <c r="L5915" s="13">
        <f>VLOOKUP(C5915,'渗透率、续签率'!B:C,2,0)</f>
        <v>0.66100000000000003</v>
      </c>
      <c r="M5915" s="6">
        <v>0.05</v>
      </c>
      <c r="N5915">
        <v>98</v>
      </c>
      <c r="O5915">
        <v>27</v>
      </c>
      <c r="P5915" s="6">
        <v>0.28000000000000003</v>
      </c>
      <c r="Q5915" s="13">
        <v>0.47099999999999997</v>
      </c>
      <c r="R5915" s="13">
        <v>0.39800000000000002</v>
      </c>
      <c r="S5915" s="31">
        <v>2495</v>
      </c>
      <c r="T5915" s="6">
        <f>VLOOKUP(E5915,'参数设置&amp;汇总'!S:U,3,0)</f>
        <v>0.45</v>
      </c>
      <c r="U5915" s="78">
        <f t="shared" si="460"/>
        <v>44.1</v>
      </c>
      <c r="V5915" s="13">
        <v>0.85000000000000009</v>
      </c>
      <c r="W5915" s="78">
        <f t="shared" si="462"/>
        <v>30.885882352941174</v>
      </c>
      <c r="X5915" s="1">
        <f>VLOOKUP(E5915,'渗透率、续签率'!AG:AJ,4,0)</f>
        <v>16863</v>
      </c>
      <c r="Y5915" s="1">
        <f t="shared" si="463"/>
        <v>520828.63411764702</v>
      </c>
      <c r="Z5915">
        <v>34</v>
      </c>
      <c r="AA5915" s="89">
        <f t="shared" si="464"/>
        <v>1652574</v>
      </c>
      <c r="AH5915" s="37"/>
      <c r="AI5915" s="37"/>
      <c r="AK5915" s="37"/>
    </row>
    <row r="5916" spans="1:37" hidden="1">
      <c r="A5916" t="s">
        <v>64</v>
      </c>
      <c r="B5916" t="s">
        <v>2</v>
      </c>
      <c r="C5916" t="s">
        <v>12</v>
      </c>
      <c r="D5916" t="s">
        <v>71</v>
      </c>
      <c r="E5916" t="s">
        <v>535</v>
      </c>
      <c r="F5916" t="str">
        <f t="shared" si="461"/>
        <v>成都市语言培训</v>
      </c>
      <c r="G5916" t="s">
        <v>77</v>
      </c>
      <c r="H5916" t="s">
        <v>78</v>
      </c>
      <c r="I5916" t="s">
        <v>70</v>
      </c>
      <c r="J5916">
        <v>587</v>
      </c>
      <c r="K5916">
        <v>42</v>
      </c>
      <c r="L5916" s="13">
        <f>VLOOKUP(C5916,'渗透率、续签率'!B:C,2,0)</f>
        <v>0.66100000000000003</v>
      </c>
      <c r="M5916" s="6">
        <v>7.0000000000000007E-2</v>
      </c>
      <c r="N5916">
        <v>157</v>
      </c>
      <c r="O5916">
        <v>37</v>
      </c>
      <c r="P5916" s="6">
        <v>0.24</v>
      </c>
      <c r="Q5916" s="13">
        <v>0.432</v>
      </c>
      <c r="R5916" s="13">
        <v>0.4</v>
      </c>
      <c r="S5916" s="31">
        <v>3930</v>
      </c>
      <c r="T5916" s="6">
        <f>VLOOKUP(E5916,'参数设置&amp;汇总'!S:U,3,0)</f>
        <v>0.45</v>
      </c>
      <c r="U5916" s="78">
        <f t="shared" si="460"/>
        <v>70.650000000000006</v>
      </c>
      <c r="V5916" s="13">
        <v>0.85000000000000009</v>
      </c>
      <c r="W5916" s="78">
        <f t="shared" si="462"/>
        <v>54.34470588235294</v>
      </c>
      <c r="X5916" s="1">
        <f>VLOOKUP(E5916,'渗透率、续签率'!AG:AJ,4,0)</f>
        <v>16863</v>
      </c>
      <c r="Y5916" s="1">
        <f t="shared" si="463"/>
        <v>916414.77529411763</v>
      </c>
      <c r="Z5916">
        <v>74</v>
      </c>
      <c r="AA5916" s="89">
        <f t="shared" si="464"/>
        <v>2647491</v>
      </c>
      <c r="AH5916" s="37"/>
      <c r="AI5916" s="37"/>
      <c r="AK5916" s="37"/>
    </row>
    <row r="5917" spans="1:37" hidden="1">
      <c r="A5917" t="s">
        <v>64</v>
      </c>
      <c r="B5917" t="s">
        <v>2</v>
      </c>
      <c r="C5917" t="s">
        <v>12</v>
      </c>
      <c r="D5917" t="s">
        <v>71</v>
      </c>
      <c r="E5917" t="s">
        <v>535</v>
      </c>
      <c r="F5917" t="str">
        <f t="shared" si="461"/>
        <v>杭州市语言培训</v>
      </c>
      <c r="G5917" t="s">
        <v>79</v>
      </c>
      <c r="H5917" t="s">
        <v>80</v>
      </c>
      <c r="I5917" t="s">
        <v>68</v>
      </c>
      <c r="J5917">
        <v>393</v>
      </c>
      <c r="K5917">
        <v>20</v>
      </c>
      <c r="L5917" s="13">
        <f>VLOOKUP(C5917,'渗透率、续签率'!B:C,2,0)</f>
        <v>0.66100000000000003</v>
      </c>
      <c r="M5917" s="6">
        <v>0.05</v>
      </c>
      <c r="N5917">
        <v>131</v>
      </c>
      <c r="O5917">
        <v>18</v>
      </c>
      <c r="P5917" s="6">
        <v>0.14000000000000001</v>
      </c>
      <c r="Q5917" s="13">
        <v>0.26</v>
      </c>
      <c r="R5917" s="13">
        <v>0.23300000000000001</v>
      </c>
      <c r="S5917" s="31">
        <v>3469</v>
      </c>
      <c r="T5917" s="6">
        <f>VLOOKUP(E5917,'参数设置&amp;汇总'!S:U,3,0)</f>
        <v>0.45</v>
      </c>
      <c r="U5917" s="78">
        <f t="shared" si="460"/>
        <v>58.95</v>
      </c>
      <c r="V5917" s="13">
        <v>0.85000000000000009</v>
      </c>
      <c r="W5917" s="78">
        <f t="shared" si="462"/>
        <v>55.355294117647055</v>
      </c>
      <c r="X5917" s="1">
        <f>VLOOKUP(E5917,'渗透率、续签率'!AG:AJ,4,0)</f>
        <v>16863</v>
      </c>
      <c r="Y5917" s="1">
        <f t="shared" si="463"/>
        <v>933456.32470588235</v>
      </c>
      <c r="Z5917">
        <v>46</v>
      </c>
      <c r="AA5917" s="89">
        <f t="shared" si="464"/>
        <v>2209053</v>
      </c>
      <c r="AH5917" s="37"/>
      <c r="AI5917" s="37"/>
      <c r="AK5917" s="37"/>
    </row>
    <row r="5918" spans="1:37" hidden="1">
      <c r="A5918" t="s">
        <v>64</v>
      </c>
      <c r="B5918" t="s">
        <v>2</v>
      </c>
      <c r="C5918" t="s">
        <v>12</v>
      </c>
      <c r="D5918" t="s">
        <v>71</v>
      </c>
      <c r="E5918" t="s">
        <v>535</v>
      </c>
      <c r="F5918" t="str">
        <f t="shared" si="461"/>
        <v>武汉市语言培训</v>
      </c>
      <c r="G5918" t="s">
        <v>81</v>
      </c>
      <c r="H5918" t="s">
        <v>82</v>
      </c>
      <c r="I5918" t="s">
        <v>68</v>
      </c>
      <c r="J5918">
        <v>371</v>
      </c>
      <c r="K5918">
        <v>29</v>
      </c>
      <c r="L5918" s="13">
        <f>VLOOKUP(C5918,'渗透率、续签率'!B:C,2,0)</f>
        <v>0.66100000000000003</v>
      </c>
      <c r="M5918" s="6">
        <v>0.08</v>
      </c>
      <c r="N5918">
        <v>135</v>
      </c>
      <c r="O5918">
        <v>27</v>
      </c>
      <c r="P5918" s="6">
        <v>0.2</v>
      </c>
      <c r="Q5918" s="13">
        <v>0.34599999999999997</v>
      </c>
      <c r="R5918" s="13">
        <v>0.30299999999999999</v>
      </c>
      <c r="S5918" s="31">
        <v>3054</v>
      </c>
      <c r="T5918" s="6">
        <f>VLOOKUP(E5918,'参数设置&amp;汇总'!S:U,3,0)</f>
        <v>0.45</v>
      </c>
      <c r="U5918" s="78">
        <f t="shared" si="460"/>
        <v>60.75</v>
      </c>
      <c r="V5918" s="13">
        <v>0.85000000000000009</v>
      </c>
      <c r="W5918" s="78">
        <f t="shared" si="462"/>
        <v>50.474117647058819</v>
      </c>
      <c r="X5918" s="1">
        <f>VLOOKUP(E5918,'渗透率、续签率'!AG:AJ,4,0)</f>
        <v>16863</v>
      </c>
      <c r="Y5918" s="1">
        <f t="shared" si="463"/>
        <v>851145.04588235286</v>
      </c>
      <c r="Z5918">
        <v>28</v>
      </c>
      <c r="AA5918" s="89">
        <f t="shared" si="464"/>
        <v>2276505</v>
      </c>
      <c r="AH5918" s="37"/>
      <c r="AI5918" s="37"/>
      <c r="AK5918" s="37"/>
    </row>
    <row r="5919" spans="1:37" hidden="1">
      <c r="A5919" t="s">
        <v>64</v>
      </c>
      <c r="B5919" t="s">
        <v>2</v>
      </c>
      <c r="C5919" t="s">
        <v>12</v>
      </c>
      <c r="D5919" t="s">
        <v>71</v>
      </c>
      <c r="E5919" t="s">
        <v>535</v>
      </c>
      <c r="F5919" t="str">
        <f t="shared" si="461"/>
        <v>深圳市语言培训</v>
      </c>
      <c r="G5919" t="s">
        <v>75</v>
      </c>
      <c r="H5919" t="s">
        <v>83</v>
      </c>
      <c r="I5919" t="s">
        <v>68</v>
      </c>
      <c r="J5919">
        <v>599</v>
      </c>
      <c r="K5919">
        <v>30</v>
      </c>
      <c r="L5919" s="13">
        <f>VLOOKUP(C5919,'渗透率、续签率'!B:C,2,0)</f>
        <v>0.66100000000000003</v>
      </c>
      <c r="M5919" s="6">
        <v>0.05</v>
      </c>
      <c r="N5919">
        <v>100</v>
      </c>
      <c r="O5919">
        <v>29</v>
      </c>
      <c r="P5919" s="6">
        <v>0.28999999999999998</v>
      </c>
      <c r="Q5919" s="13">
        <v>0.46899999999999997</v>
      </c>
      <c r="R5919" s="13">
        <v>0.40400000000000003</v>
      </c>
      <c r="S5919" s="31">
        <v>3005</v>
      </c>
      <c r="T5919" s="6">
        <f>VLOOKUP(E5919,'参数设置&amp;汇总'!S:U,3,0)</f>
        <v>0.45</v>
      </c>
      <c r="U5919" s="78">
        <f t="shared" si="460"/>
        <v>45</v>
      </c>
      <c r="V5919" s="13">
        <v>0.85000000000000009</v>
      </c>
      <c r="W5919" s="78">
        <f t="shared" si="462"/>
        <v>30.38941176470588</v>
      </c>
      <c r="X5919" s="1">
        <f>VLOOKUP(E5919,'渗透率、续签率'!AG:AJ,4,0)</f>
        <v>16863</v>
      </c>
      <c r="Y5919" s="1">
        <f t="shared" si="463"/>
        <v>512456.65058823524</v>
      </c>
      <c r="Z5919">
        <v>62</v>
      </c>
      <c r="AA5919" s="89">
        <f t="shared" si="464"/>
        <v>1686300</v>
      </c>
      <c r="AH5919" s="37"/>
      <c r="AI5919" s="37"/>
      <c r="AK5919" s="37"/>
    </row>
    <row r="5920" spans="1:37" hidden="1">
      <c r="A5920" t="s">
        <v>64</v>
      </c>
      <c r="B5920" t="s">
        <v>2</v>
      </c>
      <c r="C5920" t="s">
        <v>12</v>
      </c>
      <c r="D5920" t="s">
        <v>84</v>
      </c>
      <c r="E5920" t="s">
        <v>536</v>
      </c>
      <c r="F5920" t="str">
        <f t="shared" si="461"/>
        <v>东莞市语言培训</v>
      </c>
      <c r="G5920" t="s">
        <v>75</v>
      </c>
      <c r="H5920" t="s">
        <v>86</v>
      </c>
      <c r="I5920" t="s">
        <v>68</v>
      </c>
      <c r="J5920">
        <v>232</v>
      </c>
      <c r="K5920">
        <v>7</v>
      </c>
      <c r="L5920" s="13">
        <f>VLOOKUP(C5920,'渗透率、续签率'!B:C,2,0)</f>
        <v>0.66100000000000003</v>
      </c>
      <c r="M5920" s="6">
        <v>0.03</v>
      </c>
      <c r="N5920">
        <v>21</v>
      </c>
      <c r="O5920">
        <v>6</v>
      </c>
      <c r="P5920" s="6">
        <v>0.28999999999999998</v>
      </c>
      <c r="Q5920" s="13">
        <v>0.32200000000000001</v>
      </c>
      <c r="R5920" s="13">
        <v>0.308</v>
      </c>
      <c r="S5920" s="31">
        <v>926</v>
      </c>
      <c r="T5920" s="6">
        <f>VLOOKUP(E5920,'参数设置&amp;汇总'!S:U,3,0)</f>
        <v>0.4</v>
      </c>
      <c r="U5920" s="78">
        <f t="shared" si="460"/>
        <v>8.4</v>
      </c>
      <c r="V5920" s="13">
        <v>0.85000000000000009</v>
      </c>
      <c r="W5920" s="78">
        <f t="shared" si="462"/>
        <v>5.2164705882352935</v>
      </c>
      <c r="X5920" s="1">
        <f>VLOOKUP(E5920,'渗透率、续签率'!AG:AJ,4,0)</f>
        <v>16315.500000000002</v>
      </c>
      <c r="Y5920" s="1">
        <f t="shared" si="463"/>
        <v>85109.325882352947</v>
      </c>
      <c r="Z5920">
        <v>19</v>
      </c>
      <c r="AA5920" s="89">
        <f t="shared" si="464"/>
        <v>342625.50000000006</v>
      </c>
      <c r="AH5920" s="37"/>
      <c r="AI5920" s="37"/>
      <c r="AK5920" s="37"/>
    </row>
    <row r="5921" spans="1:37" hidden="1">
      <c r="A5921" t="s">
        <v>64</v>
      </c>
      <c r="B5921" t="s">
        <v>2</v>
      </c>
      <c r="C5921" t="s">
        <v>12</v>
      </c>
      <c r="D5921" t="s">
        <v>84</v>
      </c>
      <c r="E5921" t="s">
        <v>536</v>
      </c>
      <c r="F5921" t="str">
        <f t="shared" si="461"/>
        <v>佛山市语言培训</v>
      </c>
      <c r="G5921" t="s">
        <v>75</v>
      </c>
      <c r="H5921" t="s">
        <v>87</v>
      </c>
      <c r="I5921" t="s">
        <v>68</v>
      </c>
      <c r="J5921">
        <v>224</v>
      </c>
      <c r="K5921">
        <v>9</v>
      </c>
      <c r="L5921" s="13">
        <f>VLOOKUP(C5921,'渗透率、续签率'!B:C,2,0)</f>
        <v>0.66100000000000003</v>
      </c>
      <c r="M5921" s="6">
        <v>0.04</v>
      </c>
      <c r="N5921">
        <v>27</v>
      </c>
      <c r="O5921">
        <v>8</v>
      </c>
      <c r="P5921" s="6">
        <v>0.3</v>
      </c>
      <c r="Q5921" s="13">
        <v>0.30399999999999999</v>
      </c>
      <c r="R5921" s="13">
        <v>0.223</v>
      </c>
      <c r="S5921" s="31">
        <v>863</v>
      </c>
      <c r="T5921" s="6">
        <f>VLOOKUP(E5921,'参数设置&amp;汇总'!S:U,3,0)</f>
        <v>0.4</v>
      </c>
      <c r="U5921" s="78">
        <f t="shared" si="460"/>
        <v>10.8</v>
      </c>
      <c r="V5921" s="13">
        <v>0.85000000000000009</v>
      </c>
      <c r="W5921" s="78">
        <f t="shared" si="462"/>
        <v>6.4847058823529409</v>
      </c>
      <c r="X5921" s="1">
        <f>VLOOKUP(E5921,'渗透率、续签率'!AG:AJ,4,0)</f>
        <v>16315.500000000002</v>
      </c>
      <c r="Y5921" s="1">
        <f t="shared" si="463"/>
        <v>105801.21882352942</v>
      </c>
      <c r="Z5921">
        <v>11</v>
      </c>
      <c r="AA5921" s="89">
        <f t="shared" si="464"/>
        <v>440518.50000000006</v>
      </c>
      <c r="AH5921" s="37"/>
      <c r="AI5921" s="37"/>
      <c r="AK5921" s="37"/>
    </row>
    <row r="5922" spans="1:37" hidden="1">
      <c r="A5922" t="s">
        <v>64</v>
      </c>
      <c r="B5922" t="s">
        <v>2</v>
      </c>
      <c r="C5922" t="s">
        <v>12</v>
      </c>
      <c r="D5922" t="s">
        <v>84</v>
      </c>
      <c r="E5922" t="s">
        <v>536</v>
      </c>
      <c r="F5922" t="str">
        <f t="shared" si="461"/>
        <v>南宁市语言培训</v>
      </c>
      <c r="G5922" t="s">
        <v>88</v>
      </c>
      <c r="H5922" t="s">
        <v>89</v>
      </c>
      <c r="I5922" t="s">
        <v>68</v>
      </c>
      <c r="J5922">
        <v>147</v>
      </c>
      <c r="K5922">
        <v>7</v>
      </c>
      <c r="L5922" s="13">
        <f>VLOOKUP(C5922,'渗透率、续签率'!B:C,2,0)</f>
        <v>0.66100000000000003</v>
      </c>
      <c r="M5922" s="6">
        <v>0.05</v>
      </c>
      <c r="N5922">
        <v>26</v>
      </c>
      <c r="O5922">
        <v>7</v>
      </c>
      <c r="P5922" s="6">
        <v>0.27</v>
      </c>
      <c r="Q5922" s="13">
        <v>0.33900000000000002</v>
      </c>
      <c r="R5922" s="13">
        <v>0.22800000000000001</v>
      </c>
      <c r="S5922" s="31">
        <v>515</v>
      </c>
      <c r="T5922" s="6">
        <f>VLOOKUP(E5922,'参数设置&amp;汇总'!S:U,3,0)</f>
        <v>0.4</v>
      </c>
      <c r="U5922" s="78">
        <f t="shared" si="460"/>
        <v>10.4</v>
      </c>
      <c r="V5922" s="13">
        <v>0.85000000000000009</v>
      </c>
      <c r="W5922" s="78">
        <f t="shared" si="462"/>
        <v>6.7917647058823523</v>
      </c>
      <c r="X5922" s="1">
        <f>VLOOKUP(E5922,'渗透率、续签率'!AG:AJ,4,0)</f>
        <v>16315.500000000002</v>
      </c>
      <c r="Y5922" s="1">
        <f t="shared" si="463"/>
        <v>110811.03705882352</v>
      </c>
      <c r="Z5922">
        <v>5</v>
      </c>
      <c r="AA5922" s="89">
        <f t="shared" si="464"/>
        <v>424203.00000000006</v>
      </c>
      <c r="AH5922" s="37"/>
      <c r="AI5922" s="37"/>
      <c r="AJ5922" s="1"/>
      <c r="AK5922" s="37"/>
    </row>
    <row r="5923" spans="1:37" hidden="1">
      <c r="A5923" t="s">
        <v>64</v>
      </c>
      <c r="B5923" t="s">
        <v>2</v>
      </c>
      <c r="C5923" t="s">
        <v>12</v>
      </c>
      <c r="D5923" t="s">
        <v>84</v>
      </c>
      <c r="E5923" t="s">
        <v>536</v>
      </c>
      <c r="F5923" t="str">
        <f t="shared" si="461"/>
        <v>南昌市语言培训</v>
      </c>
      <c r="G5923" t="s">
        <v>90</v>
      </c>
      <c r="H5923" t="s">
        <v>91</v>
      </c>
      <c r="I5923" t="s">
        <v>68</v>
      </c>
      <c r="J5923">
        <v>135</v>
      </c>
      <c r="K5923">
        <v>4</v>
      </c>
      <c r="L5923" s="13">
        <f>VLOOKUP(C5923,'渗透率、续签率'!B:C,2,0)</f>
        <v>0.66100000000000003</v>
      </c>
      <c r="M5923" s="6">
        <v>0.03</v>
      </c>
      <c r="N5923">
        <v>53</v>
      </c>
      <c r="O5923">
        <v>4</v>
      </c>
      <c r="P5923" s="6">
        <v>0.08</v>
      </c>
      <c r="Q5923" s="13">
        <v>0.112</v>
      </c>
      <c r="R5923" s="13">
        <v>0.111</v>
      </c>
      <c r="S5923" s="31">
        <v>1237</v>
      </c>
      <c r="T5923" s="6">
        <f>VLOOKUP(E5923,'参数设置&amp;汇总'!S:U,3,0)</f>
        <v>0.4</v>
      </c>
      <c r="U5923" s="78">
        <f t="shared" si="460"/>
        <v>21.200000000000003</v>
      </c>
      <c r="V5923" s="13">
        <v>0.85000000000000009</v>
      </c>
      <c r="W5923" s="78">
        <f t="shared" si="462"/>
        <v>21.830588235294119</v>
      </c>
      <c r="X5923" s="1">
        <f>VLOOKUP(E5923,'渗透率、续签率'!AG:AJ,4,0)</f>
        <v>16315.500000000002</v>
      </c>
      <c r="Y5923" s="1">
        <f t="shared" si="463"/>
        <v>356176.96235294122</v>
      </c>
      <c r="Z5923">
        <v>5</v>
      </c>
      <c r="AA5923" s="89">
        <f t="shared" si="464"/>
        <v>864721.50000000012</v>
      </c>
      <c r="AH5923" s="37"/>
      <c r="AI5923" s="37"/>
      <c r="AK5923" s="37"/>
    </row>
    <row r="5924" spans="1:37" hidden="1">
      <c r="A5924" t="s">
        <v>64</v>
      </c>
      <c r="B5924" t="s">
        <v>2</v>
      </c>
      <c r="C5924" t="s">
        <v>12</v>
      </c>
      <c r="D5924" t="s">
        <v>84</v>
      </c>
      <c r="E5924" t="s">
        <v>536</v>
      </c>
      <c r="F5924" t="str">
        <f t="shared" si="461"/>
        <v>厦门市语言培训</v>
      </c>
      <c r="G5924" t="s">
        <v>92</v>
      </c>
      <c r="H5924" t="s">
        <v>93</v>
      </c>
      <c r="I5924" t="s">
        <v>68</v>
      </c>
      <c r="J5924">
        <v>183</v>
      </c>
      <c r="K5924">
        <v>8</v>
      </c>
      <c r="L5924" s="13">
        <f>VLOOKUP(C5924,'渗透率、续签率'!B:C,2,0)</f>
        <v>0.66100000000000003</v>
      </c>
      <c r="M5924" s="6">
        <v>0.04</v>
      </c>
      <c r="N5924">
        <v>26</v>
      </c>
      <c r="O5924">
        <v>7</v>
      </c>
      <c r="P5924" s="6">
        <v>0.27</v>
      </c>
      <c r="Q5924" s="13">
        <v>0.41299999999999998</v>
      </c>
      <c r="R5924" s="13">
        <v>0.38100000000000001</v>
      </c>
      <c r="S5924" s="31">
        <v>750</v>
      </c>
      <c r="T5924" s="6">
        <f>VLOOKUP(E5924,'参数设置&amp;汇总'!S:U,3,0)</f>
        <v>0.4</v>
      </c>
      <c r="U5924" s="78">
        <f t="shared" si="460"/>
        <v>10.4</v>
      </c>
      <c r="V5924" s="13">
        <v>0.85000000000000009</v>
      </c>
      <c r="W5924" s="78">
        <f t="shared" si="462"/>
        <v>6.7917647058823523</v>
      </c>
      <c r="X5924" s="1">
        <f>VLOOKUP(E5924,'渗透率、续签率'!AG:AJ,4,0)</f>
        <v>16315.500000000002</v>
      </c>
      <c r="Y5924" s="1">
        <f t="shared" si="463"/>
        <v>110811.03705882352</v>
      </c>
      <c r="Z5924">
        <v>14</v>
      </c>
      <c r="AA5924" s="89">
        <f t="shared" si="464"/>
        <v>424203.00000000006</v>
      </c>
      <c r="AH5924" s="37"/>
      <c r="AI5924" s="37"/>
      <c r="AK5924" s="37"/>
    </row>
    <row r="5925" spans="1:37" hidden="1">
      <c r="A5925" t="s">
        <v>64</v>
      </c>
      <c r="B5925" t="s">
        <v>2</v>
      </c>
      <c r="C5925" t="s">
        <v>12</v>
      </c>
      <c r="D5925" t="s">
        <v>84</v>
      </c>
      <c r="E5925" t="s">
        <v>536</v>
      </c>
      <c r="F5925" t="str">
        <f t="shared" si="461"/>
        <v>合肥市语言培训</v>
      </c>
      <c r="G5925" t="s">
        <v>94</v>
      </c>
      <c r="H5925" t="s">
        <v>95</v>
      </c>
      <c r="I5925" t="s">
        <v>68</v>
      </c>
      <c r="J5925">
        <v>305</v>
      </c>
      <c r="K5925">
        <v>7</v>
      </c>
      <c r="L5925" s="13">
        <f>VLOOKUP(C5925,'渗透率、续签率'!B:C,2,0)</f>
        <v>0.66100000000000003</v>
      </c>
      <c r="M5925" s="6">
        <v>0.02</v>
      </c>
      <c r="N5925">
        <v>120</v>
      </c>
      <c r="O5925">
        <v>7</v>
      </c>
      <c r="P5925" s="6">
        <v>0.06</v>
      </c>
      <c r="Q5925" s="13">
        <v>0.16800000000000001</v>
      </c>
      <c r="R5925" s="13">
        <v>0.14699999999999999</v>
      </c>
      <c r="S5925" s="31">
        <v>2539</v>
      </c>
      <c r="T5925" s="6">
        <f>VLOOKUP(E5925,'参数设置&amp;汇总'!S:U,3,0)</f>
        <v>0.4</v>
      </c>
      <c r="U5925" s="78">
        <f t="shared" si="460"/>
        <v>48</v>
      </c>
      <c r="V5925" s="13">
        <v>0.85000000000000009</v>
      </c>
      <c r="W5925" s="78">
        <f t="shared" si="462"/>
        <v>51.027058823529401</v>
      </c>
      <c r="X5925" s="1">
        <f>VLOOKUP(E5925,'渗透率、续签率'!AG:AJ,4,0)</f>
        <v>16315.500000000002</v>
      </c>
      <c r="Y5925" s="1">
        <f t="shared" si="463"/>
        <v>832531.97823529399</v>
      </c>
      <c r="Z5925">
        <v>12</v>
      </c>
      <c r="AA5925" s="89">
        <f t="shared" si="464"/>
        <v>1957860.0000000002</v>
      </c>
      <c r="AH5925" s="37"/>
      <c r="AI5925" s="37"/>
      <c r="AK5925" s="37"/>
    </row>
    <row r="5926" spans="1:37" hidden="1">
      <c r="A5926" t="s">
        <v>64</v>
      </c>
      <c r="B5926" t="s">
        <v>2</v>
      </c>
      <c r="C5926" t="s">
        <v>12</v>
      </c>
      <c r="D5926" t="s">
        <v>84</v>
      </c>
      <c r="E5926" t="s">
        <v>536</v>
      </c>
      <c r="F5926" t="str">
        <f t="shared" si="461"/>
        <v>天津市语言培训</v>
      </c>
      <c r="G5926" t="s">
        <v>96</v>
      </c>
      <c r="H5926" t="s">
        <v>96</v>
      </c>
      <c r="I5926" t="s">
        <v>70</v>
      </c>
      <c r="J5926">
        <v>294</v>
      </c>
      <c r="K5926">
        <v>17</v>
      </c>
      <c r="L5926" s="13">
        <f>VLOOKUP(C5926,'渗透率、续签率'!B:C,2,0)</f>
        <v>0.66100000000000003</v>
      </c>
      <c r="M5926" s="6">
        <v>0.06</v>
      </c>
      <c r="N5926">
        <v>61</v>
      </c>
      <c r="O5926">
        <v>16</v>
      </c>
      <c r="P5926" s="6">
        <v>0.26</v>
      </c>
      <c r="Q5926" s="13">
        <v>0.36299999999999999</v>
      </c>
      <c r="R5926" s="13">
        <v>0.26300000000000001</v>
      </c>
      <c r="S5926" s="31">
        <v>1259</v>
      </c>
      <c r="T5926" s="6">
        <f>VLOOKUP(E5926,'参数设置&amp;汇总'!S:U,3,0)</f>
        <v>0.4</v>
      </c>
      <c r="U5926" s="78">
        <f t="shared" si="460"/>
        <v>24.400000000000002</v>
      </c>
      <c r="V5926" s="13">
        <v>0.85000000000000009</v>
      </c>
      <c r="W5926" s="78">
        <f t="shared" si="462"/>
        <v>16.263529411764708</v>
      </c>
      <c r="X5926" s="1">
        <f>VLOOKUP(E5926,'渗透率、续签率'!AG:AJ,4,0)</f>
        <v>16315.500000000002</v>
      </c>
      <c r="Y5926" s="1">
        <f t="shared" si="463"/>
        <v>265347.61411764711</v>
      </c>
      <c r="Z5926">
        <v>22</v>
      </c>
      <c r="AA5926" s="89">
        <f t="shared" si="464"/>
        <v>995245.50000000012</v>
      </c>
      <c r="AH5926" s="37"/>
      <c r="AI5926" s="37"/>
      <c r="AJ5926" s="1"/>
      <c r="AK5926" s="37"/>
    </row>
    <row r="5927" spans="1:37" hidden="1">
      <c r="A5927" t="s">
        <v>64</v>
      </c>
      <c r="B5927" t="s">
        <v>2</v>
      </c>
      <c r="C5927" t="s">
        <v>12</v>
      </c>
      <c r="D5927" t="s">
        <v>84</v>
      </c>
      <c r="E5927" t="s">
        <v>536</v>
      </c>
      <c r="F5927" t="str">
        <f t="shared" si="461"/>
        <v>宁波市语言培训</v>
      </c>
      <c r="G5927" t="s">
        <v>79</v>
      </c>
      <c r="H5927" t="s">
        <v>97</v>
      </c>
      <c r="I5927" t="s">
        <v>68</v>
      </c>
      <c r="J5927">
        <v>201</v>
      </c>
      <c r="K5927">
        <v>10</v>
      </c>
      <c r="L5927" s="13">
        <f>VLOOKUP(C5927,'渗透率、续签率'!B:C,2,0)</f>
        <v>0.66100000000000003</v>
      </c>
      <c r="M5927" s="6">
        <v>0.05</v>
      </c>
      <c r="N5927">
        <v>36</v>
      </c>
      <c r="O5927">
        <v>10</v>
      </c>
      <c r="P5927" s="6">
        <v>0.28000000000000003</v>
      </c>
      <c r="Q5927" s="13">
        <v>0.39600000000000002</v>
      </c>
      <c r="R5927" s="13">
        <v>0.313</v>
      </c>
      <c r="S5927" s="31">
        <v>1307</v>
      </c>
      <c r="T5927" s="6">
        <f>VLOOKUP(E5927,'参数设置&amp;汇总'!S:U,3,0)</f>
        <v>0.4</v>
      </c>
      <c r="U5927" s="78">
        <f t="shared" si="460"/>
        <v>14.4</v>
      </c>
      <c r="V5927" s="13">
        <v>0.85000000000000009</v>
      </c>
      <c r="W5927" s="78">
        <f t="shared" si="462"/>
        <v>9.1647058823529406</v>
      </c>
      <c r="X5927" s="1">
        <f>VLOOKUP(E5927,'渗透率、续签率'!AG:AJ,4,0)</f>
        <v>16315.500000000002</v>
      </c>
      <c r="Y5927" s="1">
        <f t="shared" si="463"/>
        <v>149526.75882352941</v>
      </c>
      <c r="Z5927">
        <v>24</v>
      </c>
      <c r="AA5927" s="89">
        <f t="shared" si="464"/>
        <v>587358.00000000012</v>
      </c>
      <c r="AH5927" s="37"/>
      <c r="AI5927" s="37"/>
      <c r="AK5927" s="37"/>
    </row>
    <row r="5928" spans="1:37" hidden="1">
      <c r="A5928" t="s">
        <v>64</v>
      </c>
      <c r="B5928" t="s">
        <v>2</v>
      </c>
      <c r="C5928" t="s">
        <v>12</v>
      </c>
      <c r="D5928" t="s">
        <v>84</v>
      </c>
      <c r="E5928" t="s">
        <v>536</v>
      </c>
      <c r="F5928" t="str">
        <f t="shared" si="461"/>
        <v>无锡市语言培训</v>
      </c>
      <c r="G5928" t="s">
        <v>73</v>
      </c>
      <c r="H5928" t="s">
        <v>98</v>
      </c>
      <c r="I5928" t="s">
        <v>70</v>
      </c>
      <c r="J5928">
        <v>134</v>
      </c>
      <c r="K5928">
        <v>13</v>
      </c>
      <c r="L5928" s="13">
        <f>VLOOKUP(C5928,'渗透率、续签率'!B:C,2,0)</f>
        <v>0.66100000000000003</v>
      </c>
      <c r="M5928" s="6">
        <v>0.1</v>
      </c>
      <c r="N5928">
        <v>23</v>
      </c>
      <c r="O5928">
        <v>12</v>
      </c>
      <c r="P5928" s="6">
        <v>0.52</v>
      </c>
      <c r="Q5928" s="13">
        <v>0.61699999999999999</v>
      </c>
      <c r="R5928" s="13">
        <v>0.32100000000000001</v>
      </c>
      <c r="S5928" s="31">
        <v>676</v>
      </c>
      <c r="T5928" s="6">
        <f>VLOOKUP(E5928,'参数设置&amp;汇总'!S:U,3,0)</f>
        <v>0.4</v>
      </c>
      <c r="U5928" s="78">
        <f t="shared" si="460"/>
        <v>12</v>
      </c>
      <c r="V5928" s="13">
        <v>0.85000000000000009</v>
      </c>
      <c r="W5928" s="78">
        <f t="shared" si="462"/>
        <v>4.7858823529411758</v>
      </c>
      <c r="X5928" s="1">
        <f>VLOOKUP(E5928,'渗透率、续签率'!AG:AJ,4,0)</f>
        <v>16315.500000000002</v>
      </c>
      <c r="Y5928" s="1">
        <f t="shared" si="463"/>
        <v>78084.063529411767</v>
      </c>
      <c r="Z5928">
        <v>18</v>
      </c>
      <c r="AA5928" s="89">
        <f t="shared" si="464"/>
        <v>375256.50000000006</v>
      </c>
      <c r="AH5928" s="37"/>
      <c r="AI5928" s="37"/>
      <c r="AK5928" s="37"/>
    </row>
    <row r="5929" spans="1:37" hidden="1">
      <c r="A5929" t="s">
        <v>64</v>
      </c>
      <c r="B5929" t="s">
        <v>2</v>
      </c>
      <c r="C5929" t="s">
        <v>12</v>
      </c>
      <c r="D5929" t="s">
        <v>84</v>
      </c>
      <c r="E5929" t="s">
        <v>536</v>
      </c>
      <c r="F5929" t="str">
        <f t="shared" si="461"/>
        <v>昆明市语言培训</v>
      </c>
      <c r="G5929" t="s">
        <v>99</v>
      </c>
      <c r="H5929" t="s">
        <v>100</v>
      </c>
      <c r="I5929" t="s">
        <v>68</v>
      </c>
      <c r="J5929">
        <v>170</v>
      </c>
      <c r="K5929">
        <v>8</v>
      </c>
      <c r="L5929" s="13">
        <f>VLOOKUP(C5929,'渗透率、续签率'!B:C,2,0)</f>
        <v>0.66100000000000003</v>
      </c>
      <c r="M5929" s="6">
        <v>0.05</v>
      </c>
      <c r="N5929">
        <v>41</v>
      </c>
      <c r="O5929">
        <v>8</v>
      </c>
      <c r="P5929" s="6">
        <v>0.2</v>
      </c>
      <c r="Q5929" s="13">
        <v>0.47499999999999998</v>
      </c>
      <c r="R5929" s="13">
        <v>0.45500000000000002</v>
      </c>
      <c r="S5929" s="31">
        <v>1099</v>
      </c>
      <c r="T5929" s="6">
        <f>VLOOKUP(E5929,'参数设置&amp;汇总'!S:U,3,0)</f>
        <v>0.4</v>
      </c>
      <c r="U5929" s="78">
        <f t="shared" si="460"/>
        <v>16.400000000000002</v>
      </c>
      <c r="V5929" s="13">
        <v>0.85000000000000009</v>
      </c>
      <c r="W5929" s="78">
        <f t="shared" si="462"/>
        <v>13.072941176470589</v>
      </c>
      <c r="X5929" s="1">
        <f>VLOOKUP(E5929,'渗透率、续签率'!AG:AJ,4,0)</f>
        <v>16315.500000000002</v>
      </c>
      <c r="Y5929" s="1">
        <f t="shared" si="463"/>
        <v>213291.57176470594</v>
      </c>
      <c r="Z5929">
        <v>20</v>
      </c>
      <c r="AA5929" s="89">
        <f t="shared" si="464"/>
        <v>668935.50000000012</v>
      </c>
      <c r="AH5929" s="37"/>
      <c r="AI5929" s="37"/>
      <c r="AJ5929" s="1"/>
    </row>
    <row r="5930" spans="1:37" hidden="1">
      <c r="A5930" t="s">
        <v>64</v>
      </c>
      <c r="B5930" t="s">
        <v>2</v>
      </c>
      <c r="C5930" t="s">
        <v>12</v>
      </c>
      <c r="D5930" t="s">
        <v>84</v>
      </c>
      <c r="E5930" t="s">
        <v>536</v>
      </c>
      <c r="F5930" t="str">
        <f t="shared" si="461"/>
        <v>沈阳市语言培训</v>
      </c>
      <c r="G5930" t="s">
        <v>101</v>
      </c>
      <c r="H5930" t="s">
        <v>102</v>
      </c>
      <c r="I5930" t="s">
        <v>70</v>
      </c>
      <c r="J5930">
        <v>465</v>
      </c>
      <c r="K5930">
        <v>47</v>
      </c>
      <c r="L5930" s="13">
        <f>VLOOKUP(C5930,'渗透率、续签率'!B:C,2,0)</f>
        <v>0.66100000000000003</v>
      </c>
      <c r="M5930" s="6">
        <v>0.1</v>
      </c>
      <c r="N5930">
        <v>71</v>
      </c>
      <c r="O5930">
        <v>12</v>
      </c>
      <c r="P5930" s="6">
        <v>0.17</v>
      </c>
      <c r="Q5930" s="13">
        <v>0.19900000000000001</v>
      </c>
      <c r="R5930" s="13">
        <v>0.09</v>
      </c>
      <c r="S5930" s="31">
        <v>1751</v>
      </c>
      <c r="T5930" s="6">
        <f>VLOOKUP(E5930,'参数设置&amp;汇总'!S:U,3,0)</f>
        <v>0.4</v>
      </c>
      <c r="U5930" s="78">
        <f t="shared" si="460"/>
        <v>28.400000000000002</v>
      </c>
      <c r="V5930" s="13">
        <v>0.85000000000000009</v>
      </c>
      <c r="W5930" s="78">
        <f t="shared" si="462"/>
        <v>24.080000000000002</v>
      </c>
      <c r="X5930" s="1">
        <f>VLOOKUP(E5930,'渗透率、续签率'!AG:AJ,4,0)</f>
        <v>16315.500000000002</v>
      </c>
      <c r="Y5930" s="1">
        <f t="shared" si="463"/>
        <v>392877.24000000005</v>
      </c>
      <c r="Z5930">
        <v>12</v>
      </c>
      <c r="AA5930" s="89">
        <f t="shared" si="464"/>
        <v>1158400.5000000002</v>
      </c>
      <c r="AK5930" s="37"/>
    </row>
    <row r="5931" spans="1:37" hidden="1">
      <c r="A5931" t="s">
        <v>64</v>
      </c>
      <c r="B5931" t="s">
        <v>2</v>
      </c>
      <c r="C5931" t="s">
        <v>12</v>
      </c>
      <c r="D5931" t="s">
        <v>84</v>
      </c>
      <c r="E5931" t="s">
        <v>536</v>
      </c>
      <c r="F5931" t="str">
        <f t="shared" si="461"/>
        <v>济南市语言培训</v>
      </c>
      <c r="G5931" t="s">
        <v>103</v>
      </c>
      <c r="H5931" t="s">
        <v>104</v>
      </c>
      <c r="I5931" t="s">
        <v>70</v>
      </c>
      <c r="J5931">
        <v>359</v>
      </c>
      <c r="K5931">
        <v>8</v>
      </c>
      <c r="L5931" s="13">
        <f>VLOOKUP(C5931,'渗透率、续签率'!B:C,2,0)</f>
        <v>0.66100000000000003</v>
      </c>
      <c r="M5931" s="6">
        <v>0.02</v>
      </c>
      <c r="N5931">
        <v>95</v>
      </c>
      <c r="O5931">
        <v>8</v>
      </c>
      <c r="P5931" s="6">
        <v>0.08</v>
      </c>
      <c r="Q5931" s="13">
        <v>0.28399999999999997</v>
      </c>
      <c r="R5931" s="13">
        <v>0.245</v>
      </c>
      <c r="S5931" s="31">
        <v>2620</v>
      </c>
      <c r="T5931" s="6">
        <f>VLOOKUP(E5931,'参数设置&amp;汇总'!S:U,3,0)</f>
        <v>0.4</v>
      </c>
      <c r="U5931" s="78">
        <f t="shared" si="460"/>
        <v>38</v>
      </c>
      <c r="V5931" s="13">
        <v>0.85000000000000009</v>
      </c>
      <c r="W5931" s="78">
        <f t="shared" si="462"/>
        <v>38.484705882352941</v>
      </c>
      <c r="X5931" s="1">
        <f>VLOOKUP(E5931,'渗透率、续签率'!AG:AJ,4,0)</f>
        <v>16315.500000000002</v>
      </c>
      <c r="Y5931" s="1">
        <f t="shared" si="463"/>
        <v>627897.21882352943</v>
      </c>
      <c r="Z5931">
        <v>16</v>
      </c>
      <c r="AA5931" s="89">
        <f t="shared" si="464"/>
        <v>1549972.5000000002</v>
      </c>
      <c r="AH5931" s="37"/>
      <c r="AI5931" s="37"/>
      <c r="AJ5931" s="1"/>
      <c r="AK5931" s="37"/>
    </row>
    <row r="5932" spans="1:37" hidden="1">
      <c r="A5932" t="s">
        <v>64</v>
      </c>
      <c r="B5932" t="s">
        <v>2</v>
      </c>
      <c r="C5932" t="s">
        <v>12</v>
      </c>
      <c r="D5932" t="s">
        <v>84</v>
      </c>
      <c r="E5932" t="s">
        <v>536</v>
      </c>
      <c r="F5932" t="str">
        <f t="shared" si="461"/>
        <v>温州市语言培训</v>
      </c>
      <c r="G5932" t="s">
        <v>79</v>
      </c>
      <c r="H5932" t="s">
        <v>105</v>
      </c>
      <c r="I5932" t="s">
        <v>68</v>
      </c>
      <c r="J5932">
        <v>213</v>
      </c>
      <c r="K5932">
        <v>4</v>
      </c>
      <c r="L5932" s="13">
        <f>VLOOKUP(C5932,'渗透率、续签率'!B:C,2,0)</f>
        <v>0.66100000000000003</v>
      </c>
      <c r="M5932" s="6">
        <v>0.02</v>
      </c>
      <c r="N5932">
        <v>27</v>
      </c>
      <c r="O5932">
        <v>4</v>
      </c>
      <c r="P5932" s="6">
        <v>0.15</v>
      </c>
      <c r="Q5932" s="13">
        <v>0.22800000000000001</v>
      </c>
      <c r="R5932" s="13">
        <v>0.187</v>
      </c>
      <c r="S5932" s="31">
        <v>684</v>
      </c>
      <c r="T5932" s="6">
        <f>VLOOKUP(E5932,'参数设置&amp;汇总'!S:U,3,0)</f>
        <v>0.4</v>
      </c>
      <c r="U5932" s="78">
        <f t="shared" si="460"/>
        <v>10.8</v>
      </c>
      <c r="V5932" s="13">
        <v>0.85000000000000009</v>
      </c>
      <c r="W5932" s="78">
        <f t="shared" si="462"/>
        <v>9.5952941176470592</v>
      </c>
      <c r="X5932" s="1">
        <f>VLOOKUP(E5932,'渗透率、续签率'!AG:AJ,4,0)</f>
        <v>16315.500000000002</v>
      </c>
      <c r="Y5932" s="1">
        <f t="shared" si="463"/>
        <v>156552.02117647062</v>
      </c>
      <c r="Z5932">
        <v>6</v>
      </c>
      <c r="AA5932" s="89">
        <f t="shared" si="464"/>
        <v>440518.50000000006</v>
      </c>
      <c r="AH5932" s="37"/>
      <c r="AI5932" s="37"/>
      <c r="AJ5932" s="1"/>
      <c r="AK5932" s="37"/>
    </row>
    <row r="5933" spans="1:37" hidden="1">
      <c r="A5933" t="s">
        <v>64</v>
      </c>
      <c r="B5933" t="s">
        <v>2</v>
      </c>
      <c r="C5933" t="s">
        <v>12</v>
      </c>
      <c r="D5933" t="s">
        <v>84</v>
      </c>
      <c r="E5933" t="s">
        <v>536</v>
      </c>
      <c r="F5933" t="str">
        <f t="shared" si="461"/>
        <v>福州市语言培训</v>
      </c>
      <c r="G5933" t="s">
        <v>92</v>
      </c>
      <c r="H5933" t="s">
        <v>106</v>
      </c>
      <c r="I5933" t="s">
        <v>68</v>
      </c>
      <c r="J5933">
        <v>175</v>
      </c>
      <c r="K5933">
        <v>16</v>
      </c>
      <c r="L5933" s="13">
        <f>VLOOKUP(C5933,'渗透率、续签率'!B:C,2,0)</f>
        <v>0.66100000000000003</v>
      </c>
      <c r="M5933" s="6">
        <v>0.09</v>
      </c>
      <c r="N5933">
        <v>36</v>
      </c>
      <c r="O5933">
        <v>14</v>
      </c>
      <c r="P5933" s="6">
        <v>0.39</v>
      </c>
      <c r="Q5933" s="13">
        <v>0.48199999999999998</v>
      </c>
      <c r="R5933" s="13">
        <v>0.45100000000000001</v>
      </c>
      <c r="S5933" s="31">
        <v>1033</v>
      </c>
      <c r="T5933" s="6">
        <f>VLOOKUP(E5933,'参数设置&amp;汇总'!S:U,3,0)</f>
        <v>0.4</v>
      </c>
      <c r="U5933" s="78">
        <f t="shared" si="460"/>
        <v>14.4</v>
      </c>
      <c r="V5933" s="13">
        <v>0.85000000000000009</v>
      </c>
      <c r="W5933" s="78">
        <f t="shared" si="462"/>
        <v>6.0541176470588232</v>
      </c>
      <c r="X5933" s="1">
        <f>VLOOKUP(E5933,'渗透率、续签率'!AG:AJ,4,0)</f>
        <v>16315.500000000002</v>
      </c>
      <c r="Y5933" s="1">
        <f t="shared" si="463"/>
        <v>98775.956470588237</v>
      </c>
      <c r="Z5933">
        <v>17</v>
      </c>
      <c r="AA5933" s="89">
        <f t="shared" si="464"/>
        <v>587358.00000000012</v>
      </c>
      <c r="AH5933" s="37"/>
      <c r="AI5933" s="37"/>
      <c r="AK5933" s="37"/>
    </row>
    <row r="5934" spans="1:37" hidden="1">
      <c r="A5934" t="s">
        <v>64</v>
      </c>
      <c r="B5934" t="s">
        <v>2</v>
      </c>
      <c r="C5934" t="s">
        <v>12</v>
      </c>
      <c r="D5934" t="s">
        <v>84</v>
      </c>
      <c r="E5934" t="s">
        <v>536</v>
      </c>
      <c r="F5934" t="str">
        <f t="shared" si="461"/>
        <v>苏州市语言培训</v>
      </c>
      <c r="G5934" t="s">
        <v>73</v>
      </c>
      <c r="H5934" t="s">
        <v>107</v>
      </c>
      <c r="I5934" t="s">
        <v>70</v>
      </c>
      <c r="J5934">
        <v>298</v>
      </c>
      <c r="K5934">
        <v>33</v>
      </c>
      <c r="L5934" s="13">
        <f>VLOOKUP(C5934,'渗透率、续签率'!B:C,2,0)</f>
        <v>0.66100000000000003</v>
      </c>
      <c r="M5934" s="6">
        <v>0.11</v>
      </c>
      <c r="N5934">
        <v>63</v>
      </c>
      <c r="O5934">
        <v>32</v>
      </c>
      <c r="P5934" s="6">
        <v>0.51</v>
      </c>
      <c r="Q5934" s="13">
        <v>0.65300000000000002</v>
      </c>
      <c r="R5934" s="13">
        <v>0.39900000000000002</v>
      </c>
      <c r="S5934" s="31">
        <v>1825</v>
      </c>
      <c r="T5934" s="6">
        <f>VLOOKUP(E5934,'参数设置&amp;汇总'!S:U,3,0)</f>
        <v>0.4</v>
      </c>
      <c r="U5934" s="78">
        <f t="shared" si="460"/>
        <v>32</v>
      </c>
      <c r="V5934" s="13">
        <v>0.85000000000000009</v>
      </c>
      <c r="W5934" s="78">
        <f t="shared" si="462"/>
        <v>12.762352941176468</v>
      </c>
      <c r="X5934" s="1">
        <f>VLOOKUP(E5934,'渗透率、续签率'!AG:AJ,4,0)</f>
        <v>16315.500000000002</v>
      </c>
      <c r="Y5934" s="1">
        <f t="shared" si="463"/>
        <v>208224.16941176468</v>
      </c>
      <c r="Z5934">
        <v>53</v>
      </c>
      <c r="AA5934" s="89">
        <f t="shared" si="464"/>
        <v>1027876.5000000001</v>
      </c>
      <c r="AH5934" s="37"/>
      <c r="AI5934" s="37"/>
      <c r="AK5934" s="37"/>
    </row>
    <row r="5935" spans="1:37" hidden="1">
      <c r="A5935" t="s">
        <v>64</v>
      </c>
      <c r="B5935" t="s">
        <v>2</v>
      </c>
      <c r="C5935" t="s">
        <v>12</v>
      </c>
      <c r="D5935" t="s">
        <v>84</v>
      </c>
      <c r="E5935" t="s">
        <v>536</v>
      </c>
      <c r="F5935" t="str">
        <f t="shared" si="461"/>
        <v>西安市语言培训</v>
      </c>
      <c r="G5935" t="s">
        <v>108</v>
      </c>
      <c r="H5935" t="s">
        <v>109</v>
      </c>
      <c r="I5935" t="s">
        <v>70</v>
      </c>
      <c r="J5935">
        <v>235</v>
      </c>
      <c r="K5935">
        <v>13</v>
      </c>
      <c r="L5935" s="13">
        <f>VLOOKUP(C5935,'渗透率、续签率'!B:C,2,0)</f>
        <v>0.66100000000000003</v>
      </c>
      <c r="M5935" s="6">
        <v>0.06</v>
      </c>
      <c r="N5935">
        <v>107</v>
      </c>
      <c r="O5935">
        <v>13</v>
      </c>
      <c r="P5935" s="6">
        <v>0.12</v>
      </c>
      <c r="Q5935" s="13">
        <v>0.34399999999999997</v>
      </c>
      <c r="R5935" s="13">
        <v>0.32700000000000001</v>
      </c>
      <c r="S5935" s="31">
        <v>2560</v>
      </c>
      <c r="T5935" s="6">
        <f>VLOOKUP(E5935,'参数设置&amp;汇总'!S:U,3,0)</f>
        <v>0.4</v>
      </c>
      <c r="U5935" s="78">
        <f t="shared" si="460"/>
        <v>42.800000000000004</v>
      </c>
      <c r="V5935" s="13">
        <v>0.85000000000000009</v>
      </c>
      <c r="W5935" s="78">
        <f t="shared" si="462"/>
        <v>40.243529411764712</v>
      </c>
      <c r="X5935" s="1">
        <f>VLOOKUP(E5935,'渗透率、续签率'!AG:AJ,4,0)</f>
        <v>16315.500000000002</v>
      </c>
      <c r="Y5935" s="1">
        <f t="shared" si="463"/>
        <v>656593.30411764723</v>
      </c>
      <c r="Z5935">
        <v>15</v>
      </c>
      <c r="AA5935" s="89">
        <f t="shared" si="464"/>
        <v>1745758.5000000002</v>
      </c>
      <c r="AH5935" s="37"/>
      <c r="AI5935" s="37"/>
      <c r="AK5935" s="37"/>
    </row>
    <row r="5936" spans="1:37" hidden="1">
      <c r="A5936" t="s">
        <v>64</v>
      </c>
      <c r="B5936" t="s">
        <v>2</v>
      </c>
      <c r="C5936" t="s">
        <v>12</v>
      </c>
      <c r="D5936" t="s">
        <v>84</v>
      </c>
      <c r="E5936" t="s">
        <v>536</v>
      </c>
      <c r="F5936" t="str">
        <f t="shared" si="461"/>
        <v>郑州市语言培训</v>
      </c>
      <c r="G5936" t="s">
        <v>110</v>
      </c>
      <c r="H5936" t="s">
        <v>111</v>
      </c>
      <c r="I5936" t="s">
        <v>70</v>
      </c>
      <c r="J5936">
        <v>427</v>
      </c>
      <c r="K5936">
        <v>19</v>
      </c>
      <c r="L5936" s="13">
        <f>VLOOKUP(C5936,'渗透率、续签率'!B:C,2,0)</f>
        <v>0.66100000000000003</v>
      </c>
      <c r="M5936" s="6">
        <v>0.04</v>
      </c>
      <c r="N5936">
        <v>149</v>
      </c>
      <c r="O5936">
        <v>16</v>
      </c>
      <c r="P5936" s="6">
        <v>0.11</v>
      </c>
      <c r="Q5936" s="13">
        <v>0.192</v>
      </c>
      <c r="R5936" s="13">
        <v>0.14599999999999999</v>
      </c>
      <c r="S5936" s="31">
        <v>3313</v>
      </c>
      <c r="T5936" s="6">
        <f>VLOOKUP(E5936,'参数设置&amp;汇总'!S:U,3,0)</f>
        <v>0.4</v>
      </c>
      <c r="U5936" s="78">
        <f t="shared" si="460"/>
        <v>59.6</v>
      </c>
      <c r="V5936" s="13">
        <v>0.85000000000000009</v>
      </c>
      <c r="W5936" s="78">
        <f t="shared" si="462"/>
        <v>57.675294117647056</v>
      </c>
      <c r="X5936" s="1">
        <f>VLOOKUP(E5936,'渗透率、续签率'!AG:AJ,4,0)</f>
        <v>16315.500000000002</v>
      </c>
      <c r="Y5936" s="1">
        <f t="shared" si="463"/>
        <v>941001.26117647067</v>
      </c>
      <c r="Z5936">
        <v>10</v>
      </c>
      <c r="AA5936" s="89">
        <f t="shared" si="464"/>
        <v>2431009.5000000005</v>
      </c>
      <c r="AH5936" s="37"/>
      <c r="AI5936" s="37"/>
      <c r="AK5936" s="37"/>
    </row>
    <row r="5937" spans="1:37" hidden="1">
      <c r="A5937" t="s">
        <v>64</v>
      </c>
      <c r="B5937" t="s">
        <v>2</v>
      </c>
      <c r="C5937" t="s">
        <v>12</v>
      </c>
      <c r="D5937" t="s">
        <v>84</v>
      </c>
      <c r="E5937" t="s">
        <v>536</v>
      </c>
      <c r="F5937" t="str">
        <f t="shared" si="461"/>
        <v>重庆市语言培训</v>
      </c>
      <c r="G5937" t="s">
        <v>112</v>
      </c>
      <c r="H5937" t="s">
        <v>112</v>
      </c>
      <c r="I5937" t="s">
        <v>70</v>
      </c>
      <c r="J5937">
        <v>441</v>
      </c>
      <c r="K5937">
        <v>18</v>
      </c>
      <c r="L5937" s="13">
        <f>VLOOKUP(C5937,'渗透率、续签率'!B:C,2,0)</f>
        <v>0.66100000000000003</v>
      </c>
      <c r="M5937" s="6">
        <v>0.04</v>
      </c>
      <c r="N5937">
        <v>101</v>
      </c>
      <c r="O5937">
        <v>17</v>
      </c>
      <c r="P5937" s="6">
        <v>0.17</v>
      </c>
      <c r="Q5937" s="13">
        <v>0.20100000000000001</v>
      </c>
      <c r="R5937" s="13">
        <v>0.17899999999999999</v>
      </c>
      <c r="S5937" s="31">
        <v>2707</v>
      </c>
      <c r="T5937" s="6">
        <f>VLOOKUP(E5937,'参数设置&amp;汇总'!S:U,3,0)</f>
        <v>0.4</v>
      </c>
      <c r="U5937" s="78">
        <f t="shared" si="460"/>
        <v>40.400000000000006</v>
      </c>
      <c r="V5937" s="13">
        <v>0.85000000000000009</v>
      </c>
      <c r="W5937" s="78">
        <f t="shared" si="462"/>
        <v>34.309411764705885</v>
      </c>
      <c r="X5937" s="1">
        <f>VLOOKUP(E5937,'渗透率、续签率'!AG:AJ,4,0)</f>
        <v>16315.500000000002</v>
      </c>
      <c r="Y5937" s="1">
        <f t="shared" si="463"/>
        <v>559775.20764705888</v>
      </c>
      <c r="Z5937">
        <v>33</v>
      </c>
      <c r="AA5937" s="89">
        <f t="shared" si="464"/>
        <v>1647865.5000000002</v>
      </c>
      <c r="AH5937" s="37"/>
      <c r="AI5937" s="37"/>
      <c r="AJ5937" s="1"/>
      <c r="AK5937" s="37"/>
    </row>
    <row r="5938" spans="1:37" hidden="1">
      <c r="A5938" t="s">
        <v>64</v>
      </c>
      <c r="B5938" t="s">
        <v>2</v>
      </c>
      <c r="C5938" t="s">
        <v>12</v>
      </c>
      <c r="D5938" t="s">
        <v>84</v>
      </c>
      <c r="E5938" t="s">
        <v>536</v>
      </c>
      <c r="F5938" t="str">
        <f t="shared" si="461"/>
        <v>长沙市语言培训</v>
      </c>
      <c r="G5938" t="s">
        <v>113</v>
      </c>
      <c r="H5938" t="s">
        <v>114</v>
      </c>
      <c r="I5938" t="s">
        <v>68</v>
      </c>
      <c r="J5938">
        <v>281</v>
      </c>
      <c r="K5938">
        <v>13</v>
      </c>
      <c r="L5938" s="13">
        <f>VLOOKUP(C5938,'渗透率、续签率'!B:C,2,0)</f>
        <v>0.66100000000000003</v>
      </c>
      <c r="M5938" s="6">
        <v>0.05</v>
      </c>
      <c r="N5938">
        <v>61</v>
      </c>
      <c r="O5938">
        <v>10</v>
      </c>
      <c r="P5938" s="6">
        <v>0.16</v>
      </c>
      <c r="Q5938" s="13">
        <v>0.316</v>
      </c>
      <c r="R5938" s="13">
        <v>0.25600000000000001</v>
      </c>
      <c r="S5938" s="31">
        <v>1944</v>
      </c>
      <c r="T5938" s="6">
        <f>VLOOKUP(E5938,'参数设置&amp;汇总'!S:U,3,0)</f>
        <v>0.4</v>
      </c>
      <c r="U5938" s="78">
        <f t="shared" si="460"/>
        <v>24.400000000000002</v>
      </c>
      <c r="V5938" s="13">
        <v>0.85000000000000009</v>
      </c>
      <c r="W5938" s="78">
        <f t="shared" si="462"/>
        <v>20.929411764705883</v>
      </c>
      <c r="X5938" s="1">
        <f>VLOOKUP(E5938,'渗透率、续签率'!AG:AJ,4,0)</f>
        <v>16315.500000000002</v>
      </c>
      <c r="Y5938" s="1">
        <f t="shared" si="463"/>
        <v>341473.81764705887</v>
      </c>
      <c r="Z5938">
        <v>17</v>
      </c>
      <c r="AA5938" s="89">
        <f t="shared" si="464"/>
        <v>995245.50000000012</v>
      </c>
      <c r="AH5938" s="37"/>
      <c r="AI5938" s="37"/>
      <c r="AK5938" s="37"/>
    </row>
    <row r="5939" spans="1:37" hidden="1">
      <c r="A5939" t="s">
        <v>64</v>
      </c>
      <c r="B5939" t="s">
        <v>2</v>
      </c>
      <c r="C5939" t="s">
        <v>12</v>
      </c>
      <c r="D5939" t="s">
        <v>84</v>
      </c>
      <c r="E5939" t="s">
        <v>536</v>
      </c>
      <c r="F5939" t="str">
        <f t="shared" si="461"/>
        <v>青岛市语言培训</v>
      </c>
      <c r="G5939" t="s">
        <v>103</v>
      </c>
      <c r="H5939" t="s">
        <v>115</v>
      </c>
      <c r="I5939" t="s">
        <v>70</v>
      </c>
      <c r="J5939">
        <v>597</v>
      </c>
      <c r="K5939">
        <v>39</v>
      </c>
      <c r="L5939" s="13">
        <f>VLOOKUP(C5939,'渗透率、续签率'!B:C,2,0)</f>
        <v>0.66100000000000003</v>
      </c>
      <c r="M5939" s="6">
        <v>7.0000000000000007E-2</v>
      </c>
      <c r="N5939">
        <v>96</v>
      </c>
      <c r="O5939">
        <v>27</v>
      </c>
      <c r="P5939" s="6">
        <v>0.28000000000000003</v>
      </c>
      <c r="Q5939" s="13">
        <v>0.441</v>
      </c>
      <c r="R5939" s="13">
        <v>0.36699999999999999</v>
      </c>
      <c r="S5939" s="31">
        <v>3037</v>
      </c>
      <c r="T5939" s="6">
        <f>VLOOKUP(E5939,'参数设置&amp;汇总'!S:U,3,0)</f>
        <v>0.4</v>
      </c>
      <c r="U5939" s="78">
        <f t="shared" si="460"/>
        <v>38.400000000000006</v>
      </c>
      <c r="V5939" s="13">
        <v>0.85000000000000009</v>
      </c>
      <c r="W5939" s="78">
        <f t="shared" si="462"/>
        <v>24.180000000000003</v>
      </c>
      <c r="X5939" s="1">
        <f>VLOOKUP(E5939,'渗透率、续签率'!AG:AJ,4,0)</f>
        <v>16315.500000000002</v>
      </c>
      <c r="Y5939" s="1">
        <f t="shared" si="463"/>
        <v>394508.7900000001</v>
      </c>
      <c r="Z5939">
        <v>33</v>
      </c>
      <c r="AA5939" s="89">
        <f t="shared" si="464"/>
        <v>1566288.0000000002</v>
      </c>
      <c r="AH5939" s="37"/>
      <c r="AI5939" s="37"/>
      <c r="AK5939" s="37"/>
    </row>
    <row r="5940" spans="1:37" hidden="1">
      <c r="A5940" t="s">
        <v>64</v>
      </c>
      <c r="B5940" t="s">
        <v>2</v>
      </c>
      <c r="C5940" t="s">
        <v>12</v>
      </c>
      <c r="D5940" t="s">
        <v>116</v>
      </c>
      <c r="E5940" t="s">
        <v>537</v>
      </c>
      <c r="F5940" t="str">
        <f t="shared" si="461"/>
        <v>七台河市语言培训</v>
      </c>
      <c r="G5940" t="s">
        <v>118</v>
      </c>
      <c r="H5940" t="s">
        <v>119</v>
      </c>
      <c r="I5940" t="s">
        <v>70</v>
      </c>
      <c r="J5940">
        <v>12</v>
      </c>
      <c r="K5940">
        <v>0</v>
      </c>
      <c r="L5940" s="13">
        <f>VLOOKUP(C5940,'渗透率、续签率'!B:C,2,0)</f>
        <v>0.66100000000000003</v>
      </c>
      <c r="M5940" s="6">
        <v>0</v>
      </c>
      <c r="N5940">
        <v>0</v>
      </c>
      <c r="O5940">
        <v>0</v>
      </c>
      <c r="P5940" s="6">
        <v>0</v>
      </c>
      <c r="Q5940" s="13">
        <v>0</v>
      </c>
      <c r="R5940" s="13">
        <v>0</v>
      </c>
      <c r="S5940" s="31">
        <v>6</v>
      </c>
      <c r="T5940" s="6">
        <f>VLOOKUP(E5940,'参数设置&amp;汇总'!S:U,3,0)</f>
        <v>0.1</v>
      </c>
      <c r="U5940" s="78">
        <f t="shared" si="460"/>
        <v>0</v>
      </c>
      <c r="V5940" s="13">
        <v>0.85000000000000009</v>
      </c>
      <c r="W5940" s="78">
        <f t="shared" si="462"/>
        <v>0</v>
      </c>
      <c r="X5940" s="1">
        <f>VLOOKUP(E5940,'渗透率、续签率'!AG:AJ,4,0)</f>
        <v>12045</v>
      </c>
      <c r="Y5940" s="1">
        <f t="shared" si="463"/>
        <v>0</v>
      </c>
      <c r="Z5940">
        <v>0</v>
      </c>
      <c r="AA5940" s="89">
        <f t="shared" si="464"/>
        <v>0</v>
      </c>
      <c r="AH5940" s="37"/>
      <c r="AI5940" s="37"/>
      <c r="AK5940" s="37"/>
    </row>
    <row r="5941" spans="1:37" hidden="1">
      <c r="A5941" t="s">
        <v>64</v>
      </c>
      <c r="B5941" t="s">
        <v>2</v>
      </c>
      <c r="C5941" t="s">
        <v>12</v>
      </c>
      <c r="D5941" t="s">
        <v>116</v>
      </c>
      <c r="E5941" t="s">
        <v>537</v>
      </c>
      <c r="F5941" t="str">
        <f t="shared" si="461"/>
        <v>万宁市语言培训</v>
      </c>
      <c r="G5941" t="s">
        <v>120</v>
      </c>
      <c r="H5941" t="s">
        <v>121</v>
      </c>
      <c r="I5941" t="s">
        <v>68</v>
      </c>
      <c r="J5941">
        <v>3</v>
      </c>
      <c r="K5941">
        <v>0</v>
      </c>
      <c r="L5941" s="13">
        <f>VLOOKUP(C5941,'渗透率、续签率'!B:C,2,0)</f>
        <v>0.66100000000000003</v>
      </c>
      <c r="M5941" s="6">
        <v>0</v>
      </c>
      <c r="N5941">
        <v>0</v>
      </c>
      <c r="O5941">
        <v>0</v>
      </c>
      <c r="P5941" s="6">
        <v>0</v>
      </c>
      <c r="Q5941" s="13">
        <v>0</v>
      </c>
      <c r="R5941" s="13">
        <v>0</v>
      </c>
      <c r="S5941" s="31">
        <v>3</v>
      </c>
      <c r="T5941" s="6">
        <f>VLOOKUP(E5941,'参数设置&amp;汇总'!S:U,3,0)</f>
        <v>0.1</v>
      </c>
      <c r="U5941" s="78">
        <f t="shared" si="460"/>
        <v>0</v>
      </c>
      <c r="V5941" s="13">
        <v>0.85000000000000009</v>
      </c>
      <c r="W5941" s="78">
        <f t="shared" si="462"/>
        <v>0</v>
      </c>
      <c r="X5941" s="1">
        <f>VLOOKUP(E5941,'渗透率、续签率'!AG:AJ,4,0)</f>
        <v>12045</v>
      </c>
      <c r="Y5941" s="1">
        <f t="shared" si="463"/>
        <v>0</v>
      </c>
      <c r="Z5941">
        <v>0</v>
      </c>
      <c r="AA5941" s="89">
        <f t="shared" si="464"/>
        <v>0</v>
      </c>
      <c r="AH5941" s="37"/>
      <c r="AI5941" s="37"/>
      <c r="AK5941" s="37"/>
    </row>
    <row r="5942" spans="1:37" hidden="1">
      <c r="A5942" t="s">
        <v>64</v>
      </c>
      <c r="B5942" t="s">
        <v>2</v>
      </c>
      <c r="C5942" t="s">
        <v>12</v>
      </c>
      <c r="D5942" t="s">
        <v>116</v>
      </c>
      <c r="E5942" t="s">
        <v>537</v>
      </c>
      <c r="F5942" t="str">
        <f t="shared" si="461"/>
        <v>三亚市语言培训</v>
      </c>
      <c r="G5942" t="s">
        <v>120</v>
      </c>
      <c r="H5942" t="s">
        <v>122</v>
      </c>
      <c r="I5942" t="s">
        <v>68</v>
      </c>
      <c r="J5942">
        <v>24</v>
      </c>
      <c r="K5942">
        <v>3</v>
      </c>
      <c r="L5942" s="13">
        <f>VLOOKUP(C5942,'渗透率、续签率'!B:C,2,0)</f>
        <v>0.66100000000000003</v>
      </c>
      <c r="M5942" s="6">
        <v>0.13</v>
      </c>
      <c r="N5942">
        <v>5</v>
      </c>
      <c r="O5942">
        <v>3</v>
      </c>
      <c r="P5942" s="6">
        <v>0.6</v>
      </c>
      <c r="Q5942" s="13">
        <v>0.39200000000000002</v>
      </c>
      <c r="R5942" s="13">
        <v>0</v>
      </c>
      <c r="S5942" s="31">
        <v>78</v>
      </c>
      <c r="T5942" s="6">
        <f>VLOOKUP(E5942,'参数设置&amp;汇总'!S:U,3,0)</f>
        <v>0.1</v>
      </c>
      <c r="U5942" s="78">
        <f t="shared" si="460"/>
        <v>3</v>
      </c>
      <c r="V5942" s="13">
        <v>0.85000000000000009</v>
      </c>
      <c r="W5942" s="78">
        <f t="shared" si="462"/>
        <v>1.196470588235294</v>
      </c>
      <c r="X5942" s="1">
        <f>VLOOKUP(E5942,'渗透率、续签率'!AG:AJ,4,0)</f>
        <v>12045</v>
      </c>
      <c r="Y5942" s="1">
        <f t="shared" si="463"/>
        <v>14411.488235294115</v>
      </c>
      <c r="Z5942">
        <v>0</v>
      </c>
      <c r="AA5942" s="89">
        <f t="shared" si="464"/>
        <v>60225</v>
      </c>
      <c r="AH5942" s="37"/>
      <c r="AI5942" s="37"/>
      <c r="AK5942" s="37"/>
    </row>
    <row r="5943" spans="1:37" hidden="1">
      <c r="A5943" t="s">
        <v>64</v>
      </c>
      <c r="B5943" t="s">
        <v>2</v>
      </c>
      <c r="C5943" t="s">
        <v>12</v>
      </c>
      <c r="D5943" t="s">
        <v>116</v>
      </c>
      <c r="E5943" t="s">
        <v>537</v>
      </c>
      <c r="F5943" t="str">
        <f t="shared" si="461"/>
        <v>三明市语言培训</v>
      </c>
      <c r="G5943" t="s">
        <v>92</v>
      </c>
      <c r="H5943" t="s">
        <v>123</v>
      </c>
      <c r="I5943" t="s">
        <v>68</v>
      </c>
      <c r="J5943">
        <v>16</v>
      </c>
      <c r="K5943">
        <v>0</v>
      </c>
      <c r="L5943" s="13">
        <f>VLOOKUP(C5943,'渗透率、续签率'!B:C,2,0)</f>
        <v>0.66100000000000003</v>
      </c>
      <c r="M5943" s="6">
        <v>0</v>
      </c>
      <c r="N5943">
        <v>0</v>
      </c>
      <c r="O5943">
        <v>0</v>
      </c>
      <c r="P5943" s="6">
        <v>0</v>
      </c>
      <c r="Q5943" s="13">
        <v>0</v>
      </c>
      <c r="R5943" s="13">
        <v>0</v>
      </c>
      <c r="S5943" s="31">
        <v>13</v>
      </c>
      <c r="T5943" s="6">
        <f>VLOOKUP(E5943,'参数设置&amp;汇总'!S:U,3,0)</f>
        <v>0.1</v>
      </c>
      <c r="U5943" s="78">
        <f t="shared" si="460"/>
        <v>0</v>
      </c>
      <c r="V5943" s="13">
        <v>0.85000000000000009</v>
      </c>
      <c r="W5943" s="78">
        <f t="shared" si="462"/>
        <v>0</v>
      </c>
      <c r="X5943" s="1">
        <f>VLOOKUP(E5943,'渗透率、续签率'!AG:AJ,4,0)</f>
        <v>12045</v>
      </c>
      <c r="Y5943" s="1">
        <f t="shared" si="463"/>
        <v>0</v>
      </c>
      <c r="Z5943">
        <v>0</v>
      </c>
      <c r="AA5943" s="89">
        <f t="shared" si="464"/>
        <v>0</v>
      </c>
      <c r="AH5943" s="37"/>
      <c r="AI5943" s="37"/>
      <c r="AJ5943" s="1"/>
      <c r="AK5943" s="37"/>
    </row>
    <row r="5944" spans="1:37" hidden="1">
      <c r="A5944" t="s">
        <v>64</v>
      </c>
      <c r="B5944" t="s">
        <v>2</v>
      </c>
      <c r="C5944" t="s">
        <v>12</v>
      </c>
      <c r="D5944" t="s">
        <v>116</v>
      </c>
      <c r="E5944" t="s">
        <v>537</v>
      </c>
      <c r="F5944" t="str">
        <f t="shared" si="461"/>
        <v>三沙市语言培训</v>
      </c>
      <c r="G5944" t="s">
        <v>120</v>
      </c>
      <c r="H5944" t="s">
        <v>124</v>
      </c>
      <c r="I5944" t="s">
        <v>68</v>
      </c>
      <c r="J5944">
        <v>0</v>
      </c>
      <c r="K5944">
        <v>0</v>
      </c>
      <c r="L5944" s="13">
        <f>VLOOKUP(C5944,'渗透率、续签率'!B:C,2,0)</f>
        <v>0.66100000000000003</v>
      </c>
      <c r="M5944" s="6">
        <v>0</v>
      </c>
      <c r="N5944">
        <v>0</v>
      </c>
      <c r="O5944">
        <v>0</v>
      </c>
      <c r="P5944" s="6">
        <v>0</v>
      </c>
      <c r="Q5944" s="13">
        <v>0</v>
      </c>
      <c r="R5944" s="13">
        <v>0</v>
      </c>
      <c r="S5944" s="31">
        <v>0</v>
      </c>
      <c r="T5944" s="6">
        <f>VLOOKUP(E5944,'参数设置&amp;汇总'!S:U,3,0)</f>
        <v>0.1</v>
      </c>
      <c r="U5944" s="78">
        <f t="shared" si="460"/>
        <v>0</v>
      </c>
      <c r="V5944" s="13">
        <v>0.85000000000000009</v>
      </c>
      <c r="W5944" s="78">
        <f t="shared" si="462"/>
        <v>0</v>
      </c>
      <c r="X5944" s="1">
        <f>VLOOKUP(E5944,'渗透率、续签率'!AG:AJ,4,0)</f>
        <v>12045</v>
      </c>
      <c r="Y5944" s="1">
        <f t="shared" si="463"/>
        <v>0</v>
      </c>
      <c r="Z5944">
        <v>0</v>
      </c>
      <c r="AA5944" s="89">
        <f t="shared" si="464"/>
        <v>0</v>
      </c>
      <c r="AH5944" s="37"/>
      <c r="AI5944" s="37"/>
      <c r="AK5944" s="37"/>
    </row>
    <row r="5945" spans="1:37" hidden="1">
      <c r="A5945" t="s">
        <v>64</v>
      </c>
      <c r="B5945" t="s">
        <v>2</v>
      </c>
      <c r="C5945" t="s">
        <v>12</v>
      </c>
      <c r="D5945" t="s">
        <v>116</v>
      </c>
      <c r="E5945" t="s">
        <v>537</v>
      </c>
      <c r="F5945" t="str">
        <f t="shared" si="461"/>
        <v>三门峡市语言培训</v>
      </c>
      <c r="G5945" t="s">
        <v>110</v>
      </c>
      <c r="H5945" t="s">
        <v>125</v>
      </c>
      <c r="I5945" t="s">
        <v>70</v>
      </c>
      <c r="J5945">
        <v>29</v>
      </c>
      <c r="K5945">
        <v>0</v>
      </c>
      <c r="L5945" s="13">
        <f>VLOOKUP(C5945,'渗透率、续签率'!B:C,2,0)</f>
        <v>0.66100000000000003</v>
      </c>
      <c r="M5945" s="6">
        <v>0</v>
      </c>
      <c r="N5945">
        <v>3</v>
      </c>
      <c r="O5945">
        <v>0</v>
      </c>
      <c r="P5945" s="6">
        <v>0</v>
      </c>
      <c r="Q5945" s="13">
        <v>0</v>
      </c>
      <c r="R5945" s="13">
        <v>0</v>
      </c>
      <c r="S5945" s="31">
        <v>48</v>
      </c>
      <c r="T5945" s="6">
        <f>VLOOKUP(E5945,'参数设置&amp;汇总'!S:U,3,0)</f>
        <v>0.1</v>
      </c>
      <c r="U5945" s="78">
        <f t="shared" si="460"/>
        <v>0.30000000000000004</v>
      </c>
      <c r="V5945" s="13">
        <v>0.85000000000000009</v>
      </c>
      <c r="W5945" s="78">
        <f t="shared" si="462"/>
        <v>0.35294117647058826</v>
      </c>
      <c r="X5945" s="1">
        <f>VLOOKUP(E5945,'渗透率、续签率'!AG:AJ,4,0)</f>
        <v>12045</v>
      </c>
      <c r="Y5945" s="1">
        <f t="shared" si="463"/>
        <v>4251.1764705882351</v>
      </c>
      <c r="Z5945">
        <v>0</v>
      </c>
      <c r="AA5945" s="89">
        <f t="shared" si="464"/>
        <v>36135</v>
      </c>
      <c r="AH5945" s="37"/>
      <c r="AI5945" s="37"/>
      <c r="AK5945" s="37"/>
    </row>
    <row r="5946" spans="1:37" hidden="1">
      <c r="A5946" t="s">
        <v>64</v>
      </c>
      <c r="B5946" t="s">
        <v>2</v>
      </c>
      <c r="C5946" t="s">
        <v>12</v>
      </c>
      <c r="D5946" t="s">
        <v>116</v>
      </c>
      <c r="E5946" t="s">
        <v>537</v>
      </c>
      <c r="F5946" t="str">
        <f t="shared" si="461"/>
        <v>上饶市语言培训</v>
      </c>
      <c r="G5946" t="s">
        <v>90</v>
      </c>
      <c r="H5946" t="s">
        <v>126</v>
      </c>
      <c r="I5946" t="s">
        <v>68</v>
      </c>
      <c r="J5946">
        <v>53</v>
      </c>
      <c r="K5946">
        <v>1</v>
      </c>
      <c r="L5946" s="13">
        <f>VLOOKUP(C5946,'渗透率、续签率'!B:C,2,0)</f>
        <v>0.66100000000000003</v>
      </c>
      <c r="M5946" s="6">
        <v>0.02</v>
      </c>
      <c r="N5946">
        <v>6</v>
      </c>
      <c r="O5946">
        <v>1</v>
      </c>
      <c r="P5946" s="6">
        <v>0.17</v>
      </c>
      <c r="Q5946" s="13">
        <v>0.24199999999999999</v>
      </c>
      <c r="R5946" s="13">
        <v>0.24199999999999999</v>
      </c>
      <c r="S5946" s="31">
        <v>119</v>
      </c>
      <c r="T5946" s="6">
        <f>VLOOKUP(E5946,'参数设置&amp;汇总'!S:U,3,0)</f>
        <v>0.1</v>
      </c>
      <c r="U5946" s="78">
        <f t="shared" si="460"/>
        <v>1</v>
      </c>
      <c r="V5946" s="13">
        <v>0.85000000000000009</v>
      </c>
      <c r="W5946" s="78">
        <f t="shared" si="462"/>
        <v>0.39882352941176463</v>
      </c>
      <c r="X5946" s="1">
        <f>VLOOKUP(E5946,'渗透率、续签率'!AG:AJ,4,0)</f>
        <v>12045</v>
      </c>
      <c r="Y5946" s="1">
        <f t="shared" si="463"/>
        <v>4803.8294117647047</v>
      </c>
      <c r="Z5946">
        <v>0</v>
      </c>
      <c r="AA5946" s="89">
        <f t="shared" si="464"/>
        <v>72270</v>
      </c>
      <c r="AH5946" s="37"/>
      <c r="AI5946" s="37"/>
      <c r="AK5946" s="37"/>
    </row>
    <row r="5947" spans="1:37" hidden="1">
      <c r="A5947" t="s">
        <v>64</v>
      </c>
      <c r="B5947" t="s">
        <v>2</v>
      </c>
      <c r="C5947" t="s">
        <v>12</v>
      </c>
      <c r="D5947" t="s">
        <v>116</v>
      </c>
      <c r="E5947" t="s">
        <v>537</v>
      </c>
      <c r="F5947" t="str">
        <f t="shared" si="461"/>
        <v>东方市语言培训</v>
      </c>
      <c r="G5947" t="s">
        <v>120</v>
      </c>
      <c r="H5947" t="s">
        <v>127</v>
      </c>
      <c r="I5947" t="s">
        <v>68</v>
      </c>
      <c r="J5947">
        <v>3</v>
      </c>
      <c r="K5947">
        <v>0</v>
      </c>
      <c r="L5947" s="13">
        <f>VLOOKUP(C5947,'渗透率、续签率'!B:C,2,0)</f>
        <v>0.66100000000000003</v>
      </c>
      <c r="M5947" s="6">
        <v>0</v>
      </c>
      <c r="N5947">
        <v>0</v>
      </c>
      <c r="O5947">
        <v>0</v>
      </c>
      <c r="P5947" s="6">
        <v>0</v>
      </c>
      <c r="Q5947" s="13">
        <v>0</v>
      </c>
      <c r="R5947" s="13">
        <v>0</v>
      </c>
      <c r="S5947" s="31">
        <v>1</v>
      </c>
      <c r="T5947" s="6">
        <f>VLOOKUP(E5947,'参数设置&amp;汇总'!S:U,3,0)</f>
        <v>0.1</v>
      </c>
      <c r="U5947" s="78">
        <f t="shared" si="460"/>
        <v>0</v>
      </c>
      <c r="V5947" s="13">
        <v>0.85000000000000009</v>
      </c>
      <c r="W5947" s="78">
        <f t="shared" si="462"/>
        <v>0</v>
      </c>
      <c r="X5947" s="1">
        <f>VLOOKUP(E5947,'渗透率、续签率'!AG:AJ,4,0)</f>
        <v>12045</v>
      </c>
      <c r="Y5947" s="1">
        <f t="shared" si="463"/>
        <v>0</v>
      </c>
      <c r="Z5947">
        <v>0</v>
      </c>
      <c r="AA5947" s="89">
        <f t="shared" si="464"/>
        <v>0</v>
      </c>
      <c r="AH5947" s="37"/>
      <c r="AI5947" s="37"/>
      <c r="AK5947" s="37"/>
    </row>
    <row r="5948" spans="1:37" hidden="1">
      <c r="A5948" t="s">
        <v>64</v>
      </c>
      <c r="B5948" t="s">
        <v>2</v>
      </c>
      <c r="C5948" t="s">
        <v>12</v>
      </c>
      <c r="D5948" t="s">
        <v>116</v>
      </c>
      <c r="E5948" t="s">
        <v>537</v>
      </c>
      <c r="F5948" t="str">
        <f t="shared" si="461"/>
        <v>东营市语言培训</v>
      </c>
      <c r="G5948" t="s">
        <v>103</v>
      </c>
      <c r="H5948" t="s">
        <v>128</v>
      </c>
      <c r="I5948" t="s">
        <v>70</v>
      </c>
      <c r="J5948">
        <v>53</v>
      </c>
      <c r="K5948">
        <v>0</v>
      </c>
      <c r="L5948" s="13">
        <f>VLOOKUP(C5948,'渗透率、续签率'!B:C,2,0)</f>
        <v>0.66100000000000003</v>
      </c>
      <c r="M5948" s="6">
        <v>0</v>
      </c>
      <c r="N5948">
        <v>13</v>
      </c>
      <c r="O5948">
        <v>0</v>
      </c>
      <c r="P5948" s="6">
        <v>0</v>
      </c>
      <c r="Q5948" s="13">
        <v>0</v>
      </c>
      <c r="R5948" s="13">
        <v>0</v>
      </c>
      <c r="S5948" s="31">
        <v>199</v>
      </c>
      <c r="T5948" s="6">
        <f>VLOOKUP(E5948,'参数设置&amp;汇总'!S:U,3,0)</f>
        <v>0.1</v>
      </c>
      <c r="U5948" s="78">
        <f t="shared" si="460"/>
        <v>1.3</v>
      </c>
      <c r="V5948" s="13">
        <v>0.85000000000000009</v>
      </c>
      <c r="W5948" s="78">
        <f t="shared" si="462"/>
        <v>1.5294117647058822</v>
      </c>
      <c r="X5948" s="1">
        <f>VLOOKUP(E5948,'渗透率、续签率'!AG:AJ,4,0)</f>
        <v>12045</v>
      </c>
      <c r="Y5948" s="1">
        <f t="shared" si="463"/>
        <v>18421.764705882353</v>
      </c>
      <c r="Z5948">
        <v>0</v>
      </c>
      <c r="AA5948" s="89">
        <f t="shared" si="464"/>
        <v>156585</v>
      </c>
      <c r="AH5948" s="37"/>
      <c r="AI5948" s="37"/>
      <c r="AK5948" s="37"/>
    </row>
    <row r="5949" spans="1:37" hidden="1">
      <c r="A5949" t="s">
        <v>64</v>
      </c>
      <c r="B5949" t="s">
        <v>2</v>
      </c>
      <c r="C5949" t="s">
        <v>12</v>
      </c>
      <c r="D5949" t="s">
        <v>116</v>
      </c>
      <c r="E5949" t="s">
        <v>537</v>
      </c>
      <c r="F5949" t="str">
        <f t="shared" si="461"/>
        <v>中卫市语言培训</v>
      </c>
      <c r="G5949" t="s">
        <v>129</v>
      </c>
      <c r="H5949" t="s">
        <v>130</v>
      </c>
      <c r="I5949" t="s">
        <v>70</v>
      </c>
      <c r="J5949">
        <v>3</v>
      </c>
      <c r="K5949">
        <v>0</v>
      </c>
      <c r="L5949" s="13">
        <f>VLOOKUP(C5949,'渗透率、续签率'!B:C,2,0)</f>
        <v>0.66100000000000003</v>
      </c>
      <c r="M5949" s="6">
        <v>0</v>
      </c>
      <c r="N5949">
        <v>0</v>
      </c>
      <c r="O5949">
        <v>0</v>
      </c>
      <c r="P5949" s="6">
        <v>0</v>
      </c>
      <c r="Q5949" s="13">
        <v>0</v>
      </c>
      <c r="R5949" s="13">
        <v>0</v>
      </c>
      <c r="S5949" s="31">
        <v>3</v>
      </c>
      <c r="T5949" s="6">
        <f>VLOOKUP(E5949,'参数设置&amp;汇总'!S:U,3,0)</f>
        <v>0.1</v>
      </c>
      <c r="U5949" s="78">
        <f t="shared" si="460"/>
        <v>0</v>
      </c>
      <c r="V5949" s="13">
        <v>0.85000000000000009</v>
      </c>
      <c r="W5949" s="78">
        <f t="shared" si="462"/>
        <v>0</v>
      </c>
      <c r="X5949" s="1">
        <f>VLOOKUP(E5949,'渗透率、续签率'!AG:AJ,4,0)</f>
        <v>12045</v>
      </c>
      <c r="Y5949" s="1">
        <f t="shared" si="463"/>
        <v>0</v>
      </c>
      <c r="Z5949">
        <v>0</v>
      </c>
      <c r="AA5949" s="89">
        <f t="shared" si="464"/>
        <v>0</v>
      </c>
      <c r="AH5949" s="37"/>
      <c r="AI5949" s="37"/>
      <c r="AK5949" s="37"/>
    </row>
    <row r="5950" spans="1:37" hidden="1">
      <c r="A5950" t="s">
        <v>64</v>
      </c>
      <c r="B5950" t="s">
        <v>2</v>
      </c>
      <c r="C5950" t="s">
        <v>12</v>
      </c>
      <c r="D5950" t="s">
        <v>116</v>
      </c>
      <c r="E5950" t="s">
        <v>537</v>
      </c>
      <c r="F5950" t="str">
        <f t="shared" si="461"/>
        <v>中山市语言培训</v>
      </c>
      <c r="G5950" t="s">
        <v>75</v>
      </c>
      <c r="H5950" t="s">
        <v>131</v>
      </c>
      <c r="I5950" t="s">
        <v>68</v>
      </c>
      <c r="J5950">
        <v>100</v>
      </c>
      <c r="K5950">
        <v>5</v>
      </c>
      <c r="L5950" s="13">
        <f>VLOOKUP(C5950,'渗透率、续签率'!B:C,2,0)</f>
        <v>0.66100000000000003</v>
      </c>
      <c r="M5950" s="6">
        <v>0.05</v>
      </c>
      <c r="N5950">
        <v>9</v>
      </c>
      <c r="O5950">
        <v>4</v>
      </c>
      <c r="P5950" s="6">
        <v>0.44</v>
      </c>
      <c r="Q5950" s="13">
        <v>0.09</v>
      </c>
      <c r="R5950" s="13">
        <v>4.2000000000000003E-2</v>
      </c>
      <c r="S5950" s="31">
        <v>490</v>
      </c>
      <c r="T5950" s="6">
        <f>VLOOKUP(E5950,'参数设置&amp;汇总'!S:U,3,0)</f>
        <v>0.1</v>
      </c>
      <c r="U5950" s="78">
        <f t="shared" si="460"/>
        <v>4</v>
      </c>
      <c r="V5950" s="13">
        <v>0.85000000000000009</v>
      </c>
      <c r="W5950" s="78">
        <f t="shared" si="462"/>
        <v>1.5952941176470585</v>
      </c>
      <c r="X5950" s="1">
        <f>VLOOKUP(E5950,'渗透率、续签率'!AG:AJ,4,0)</f>
        <v>12045</v>
      </c>
      <c r="Y5950" s="1">
        <f t="shared" si="463"/>
        <v>19215.317647058819</v>
      </c>
      <c r="Z5950">
        <v>6</v>
      </c>
      <c r="AA5950" s="89">
        <f t="shared" si="464"/>
        <v>108405</v>
      </c>
      <c r="AH5950" s="37"/>
      <c r="AI5950" s="37"/>
      <c r="AK5950" s="37"/>
    </row>
    <row r="5951" spans="1:37" hidden="1">
      <c r="A5951" t="s">
        <v>64</v>
      </c>
      <c r="B5951" t="s">
        <v>2</v>
      </c>
      <c r="C5951" t="s">
        <v>12</v>
      </c>
      <c r="D5951" t="s">
        <v>116</v>
      </c>
      <c r="E5951" t="s">
        <v>537</v>
      </c>
      <c r="F5951" t="str">
        <f t="shared" si="461"/>
        <v>临夏回族自治州语言培训</v>
      </c>
      <c r="G5951" t="s">
        <v>132</v>
      </c>
      <c r="H5951" t="s">
        <v>133</v>
      </c>
      <c r="I5951" t="s">
        <v>70</v>
      </c>
      <c r="J5951">
        <v>6</v>
      </c>
      <c r="K5951">
        <v>0</v>
      </c>
      <c r="L5951" s="13">
        <f>VLOOKUP(C5951,'渗透率、续签率'!B:C,2,0)</f>
        <v>0.66100000000000003</v>
      </c>
      <c r="M5951" s="6">
        <v>0</v>
      </c>
      <c r="N5951">
        <v>0</v>
      </c>
      <c r="O5951">
        <v>0</v>
      </c>
      <c r="P5951" s="6">
        <v>0</v>
      </c>
      <c r="Q5951" s="13">
        <v>0</v>
      </c>
      <c r="R5951" s="13">
        <v>0</v>
      </c>
      <c r="S5951" s="31">
        <v>3</v>
      </c>
      <c r="T5951" s="6">
        <f>VLOOKUP(E5951,'参数设置&amp;汇总'!S:U,3,0)</f>
        <v>0.1</v>
      </c>
      <c r="U5951" s="78">
        <f t="shared" si="460"/>
        <v>0</v>
      </c>
      <c r="V5951" s="13">
        <v>0.85000000000000009</v>
      </c>
      <c r="W5951" s="78">
        <f t="shared" si="462"/>
        <v>0</v>
      </c>
      <c r="X5951" s="1">
        <f>VLOOKUP(E5951,'渗透率、续签率'!AG:AJ,4,0)</f>
        <v>12045</v>
      </c>
      <c r="Y5951" s="1">
        <f t="shared" si="463"/>
        <v>0</v>
      </c>
      <c r="Z5951">
        <v>0</v>
      </c>
      <c r="AA5951" s="89">
        <f t="shared" si="464"/>
        <v>0</v>
      </c>
      <c r="AH5951" s="37"/>
      <c r="AI5951" s="37"/>
    </row>
    <row r="5952" spans="1:37" hidden="1">
      <c r="A5952" t="s">
        <v>64</v>
      </c>
      <c r="B5952" t="s">
        <v>2</v>
      </c>
      <c r="C5952" t="s">
        <v>12</v>
      </c>
      <c r="D5952" t="s">
        <v>116</v>
      </c>
      <c r="E5952" t="s">
        <v>537</v>
      </c>
      <c r="F5952" t="str">
        <f t="shared" si="461"/>
        <v>临汾市语言培训</v>
      </c>
      <c r="G5952" t="s">
        <v>134</v>
      </c>
      <c r="H5952" t="s">
        <v>135</v>
      </c>
      <c r="I5952" t="s">
        <v>70</v>
      </c>
      <c r="J5952">
        <v>75</v>
      </c>
      <c r="K5952">
        <v>0</v>
      </c>
      <c r="L5952" s="13">
        <f>VLOOKUP(C5952,'渗透率、续签率'!B:C,2,0)</f>
        <v>0.66100000000000003</v>
      </c>
      <c r="M5952" s="6">
        <v>0</v>
      </c>
      <c r="N5952">
        <v>6</v>
      </c>
      <c r="O5952">
        <v>0</v>
      </c>
      <c r="P5952" s="6">
        <v>0</v>
      </c>
      <c r="Q5952" s="13">
        <v>0</v>
      </c>
      <c r="R5952" s="13">
        <v>0</v>
      </c>
      <c r="S5952" s="31">
        <v>121</v>
      </c>
      <c r="T5952" s="6">
        <f>VLOOKUP(E5952,'参数设置&amp;汇总'!S:U,3,0)</f>
        <v>0.1</v>
      </c>
      <c r="U5952" s="78">
        <f t="shared" si="460"/>
        <v>0.60000000000000009</v>
      </c>
      <c r="V5952" s="13">
        <v>0.85000000000000009</v>
      </c>
      <c r="W5952" s="78">
        <f t="shared" si="462"/>
        <v>0.70588235294117652</v>
      </c>
      <c r="X5952" s="1">
        <f>VLOOKUP(E5952,'渗透率、续签率'!AG:AJ,4,0)</f>
        <v>12045</v>
      </c>
      <c r="Y5952" s="1">
        <f t="shared" si="463"/>
        <v>8502.3529411764703</v>
      </c>
      <c r="Z5952">
        <v>0</v>
      </c>
      <c r="AA5952" s="89">
        <f t="shared" si="464"/>
        <v>72270</v>
      </c>
      <c r="AK5952" s="37"/>
    </row>
    <row r="5953" spans="1:37" hidden="1">
      <c r="A5953" t="s">
        <v>64</v>
      </c>
      <c r="B5953" t="s">
        <v>2</v>
      </c>
      <c r="C5953" t="s">
        <v>12</v>
      </c>
      <c r="D5953" t="s">
        <v>116</v>
      </c>
      <c r="E5953" t="s">
        <v>537</v>
      </c>
      <c r="F5953" t="str">
        <f t="shared" si="461"/>
        <v>临沂市语言培训</v>
      </c>
      <c r="G5953" t="s">
        <v>103</v>
      </c>
      <c r="H5953" t="s">
        <v>136</v>
      </c>
      <c r="I5953" t="s">
        <v>70</v>
      </c>
      <c r="J5953">
        <v>324</v>
      </c>
      <c r="K5953">
        <v>2</v>
      </c>
      <c r="L5953" s="13">
        <f>VLOOKUP(C5953,'渗透率、续签率'!B:C,2,0)</f>
        <v>0.66100000000000003</v>
      </c>
      <c r="M5953" s="6">
        <v>0.01</v>
      </c>
      <c r="N5953">
        <v>56</v>
      </c>
      <c r="O5953">
        <v>2</v>
      </c>
      <c r="P5953" s="6">
        <v>0.04</v>
      </c>
      <c r="Q5953" s="13">
        <v>2.9000000000000001E-2</v>
      </c>
      <c r="R5953" s="13">
        <v>0</v>
      </c>
      <c r="S5953" s="31">
        <v>1049</v>
      </c>
      <c r="T5953" s="6">
        <f>VLOOKUP(E5953,'参数设置&amp;汇总'!S:U,3,0)</f>
        <v>0.1</v>
      </c>
      <c r="U5953" s="78">
        <f t="shared" si="460"/>
        <v>5.6000000000000005</v>
      </c>
      <c r="V5953" s="13">
        <v>0.85000000000000009</v>
      </c>
      <c r="W5953" s="78">
        <f t="shared" si="462"/>
        <v>5.0329411764705885</v>
      </c>
      <c r="X5953" s="1">
        <f>VLOOKUP(E5953,'渗透率、续签率'!AG:AJ,4,0)</f>
        <v>12045</v>
      </c>
      <c r="Y5953" s="1">
        <f t="shared" si="463"/>
        <v>60621.776470588236</v>
      </c>
      <c r="Z5953">
        <v>1</v>
      </c>
      <c r="AA5953" s="89">
        <f t="shared" si="464"/>
        <v>674520</v>
      </c>
      <c r="AH5953" s="37"/>
      <c r="AI5953" s="37"/>
      <c r="AK5953" s="37"/>
    </row>
    <row r="5954" spans="1:37" hidden="1">
      <c r="A5954" t="s">
        <v>64</v>
      </c>
      <c r="B5954" t="s">
        <v>2</v>
      </c>
      <c r="C5954" t="s">
        <v>12</v>
      </c>
      <c r="D5954" t="s">
        <v>116</v>
      </c>
      <c r="E5954" t="s">
        <v>537</v>
      </c>
      <c r="F5954" t="str">
        <f t="shared" si="461"/>
        <v>临沧市语言培训</v>
      </c>
      <c r="G5954" t="s">
        <v>99</v>
      </c>
      <c r="H5954" t="s">
        <v>137</v>
      </c>
      <c r="I5954" t="s">
        <v>68</v>
      </c>
      <c r="J5954">
        <v>6</v>
      </c>
      <c r="K5954">
        <v>0</v>
      </c>
      <c r="L5954" s="13">
        <f>VLOOKUP(C5954,'渗透率、续签率'!B:C,2,0)</f>
        <v>0.66100000000000003</v>
      </c>
      <c r="M5954" s="6">
        <v>0</v>
      </c>
      <c r="N5954">
        <v>0</v>
      </c>
      <c r="O5954">
        <v>0</v>
      </c>
      <c r="P5954" s="6">
        <v>0</v>
      </c>
      <c r="Q5954" s="13">
        <v>0</v>
      </c>
      <c r="R5954" s="13">
        <v>0</v>
      </c>
      <c r="S5954" s="31">
        <v>1</v>
      </c>
      <c r="T5954" s="6">
        <f>VLOOKUP(E5954,'参数设置&amp;汇总'!S:U,3,0)</f>
        <v>0.1</v>
      </c>
      <c r="U5954" s="78">
        <f t="shared" si="460"/>
        <v>0</v>
      </c>
      <c r="V5954" s="13">
        <v>0.85000000000000009</v>
      </c>
      <c r="W5954" s="78">
        <f t="shared" si="462"/>
        <v>0</v>
      </c>
      <c r="X5954" s="1">
        <f>VLOOKUP(E5954,'渗透率、续签率'!AG:AJ,4,0)</f>
        <v>12045</v>
      </c>
      <c r="Y5954" s="1">
        <f t="shared" si="463"/>
        <v>0</v>
      </c>
      <c r="Z5954">
        <v>0</v>
      </c>
      <c r="AA5954" s="89">
        <f t="shared" si="464"/>
        <v>0</v>
      </c>
      <c r="AH5954" s="37"/>
      <c r="AI5954" s="37"/>
      <c r="AJ5954" s="1"/>
      <c r="AK5954" s="37"/>
    </row>
    <row r="5955" spans="1:37" hidden="1">
      <c r="A5955" t="s">
        <v>64</v>
      </c>
      <c r="B5955" t="s">
        <v>2</v>
      </c>
      <c r="C5955" t="s">
        <v>12</v>
      </c>
      <c r="D5955" t="s">
        <v>116</v>
      </c>
      <c r="E5955" t="s">
        <v>537</v>
      </c>
      <c r="F5955" t="str">
        <f t="shared" si="461"/>
        <v>临高县语言培训</v>
      </c>
      <c r="G5955" t="s">
        <v>120</v>
      </c>
      <c r="H5955" t="s">
        <v>138</v>
      </c>
      <c r="I5955" t="s">
        <v>68</v>
      </c>
      <c r="J5955">
        <v>2</v>
      </c>
      <c r="K5955">
        <v>0</v>
      </c>
      <c r="L5955" s="13">
        <f>VLOOKUP(C5955,'渗透率、续签率'!B:C,2,0)</f>
        <v>0.66100000000000003</v>
      </c>
      <c r="M5955" s="6">
        <v>0</v>
      </c>
      <c r="N5955">
        <v>0</v>
      </c>
      <c r="O5955">
        <v>0</v>
      </c>
      <c r="P5955" s="6">
        <v>0</v>
      </c>
      <c r="Q5955" s="13">
        <v>0</v>
      </c>
      <c r="R5955" s="13">
        <v>0</v>
      </c>
      <c r="S5955" s="31">
        <v>0</v>
      </c>
      <c r="T5955" s="6">
        <f>VLOOKUP(E5955,'参数设置&amp;汇总'!S:U,3,0)</f>
        <v>0.1</v>
      </c>
      <c r="U5955" s="78">
        <f t="shared" ref="U5955:U6018" si="465">IF(T5955*N5955&gt;=O5955,T5955*N5955,O5955)</f>
        <v>0</v>
      </c>
      <c r="V5955" s="13">
        <v>0.85000000000000009</v>
      </c>
      <c r="W5955" s="78">
        <f t="shared" si="462"/>
        <v>0</v>
      </c>
      <c r="X5955" s="1">
        <f>VLOOKUP(E5955,'渗透率、续签率'!AG:AJ,4,0)</f>
        <v>12045</v>
      </c>
      <c r="Y5955" s="1">
        <f t="shared" si="463"/>
        <v>0</v>
      </c>
      <c r="Z5955">
        <v>0</v>
      </c>
      <c r="AA5955" s="89">
        <f t="shared" si="464"/>
        <v>0</v>
      </c>
      <c r="AH5955" s="37"/>
      <c r="AI5955" s="37"/>
      <c r="AK5955" s="37"/>
    </row>
    <row r="5956" spans="1:37" hidden="1">
      <c r="A5956" t="s">
        <v>64</v>
      </c>
      <c r="B5956" t="s">
        <v>2</v>
      </c>
      <c r="C5956" t="s">
        <v>12</v>
      </c>
      <c r="D5956" t="s">
        <v>116</v>
      </c>
      <c r="E5956" t="s">
        <v>537</v>
      </c>
      <c r="F5956" t="str">
        <f t="shared" ref="F5956:F6019" si="466">H5956&amp;C5956</f>
        <v>丹东市语言培训</v>
      </c>
      <c r="G5956" t="s">
        <v>101</v>
      </c>
      <c r="H5956" t="s">
        <v>139</v>
      </c>
      <c r="I5956" t="s">
        <v>70</v>
      </c>
      <c r="J5956">
        <v>25</v>
      </c>
      <c r="K5956">
        <v>0</v>
      </c>
      <c r="L5956" s="13">
        <f>VLOOKUP(C5956,'渗透率、续签率'!B:C,2,0)</f>
        <v>0.66100000000000003</v>
      </c>
      <c r="M5956" s="6">
        <v>0</v>
      </c>
      <c r="N5956">
        <v>0</v>
      </c>
      <c r="O5956">
        <v>0</v>
      </c>
      <c r="P5956" s="6">
        <v>0</v>
      </c>
      <c r="Q5956" s="13">
        <v>0</v>
      </c>
      <c r="R5956" s="13">
        <v>0</v>
      </c>
      <c r="S5956" s="31">
        <v>50</v>
      </c>
      <c r="T5956" s="6">
        <f>VLOOKUP(E5956,'参数设置&amp;汇总'!S:U,3,0)</f>
        <v>0.1</v>
      </c>
      <c r="U5956" s="78">
        <f t="shared" si="465"/>
        <v>0</v>
      </c>
      <c r="V5956" s="13">
        <v>0.85000000000000009</v>
      </c>
      <c r="W5956" s="78">
        <f t="shared" ref="W5956:W6019" si="467">(O5956*(1-L5956)+IF((U5956-O5956)&lt;0,0,(U5956-O5956)))/V5956</f>
        <v>0</v>
      </c>
      <c r="X5956" s="1">
        <f>VLOOKUP(E5956,'渗透率、续签率'!AG:AJ,4,0)</f>
        <v>12045</v>
      </c>
      <c r="Y5956" s="1">
        <f t="shared" ref="Y5956:Y6019" si="468">X5956*W5956</f>
        <v>0</v>
      </c>
      <c r="Z5956">
        <v>0</v>
      </c>
      <c r="AA5956" s="89">
        <f t="shared" ref="AA5956:AA6019" si="469">N5956*X5956</f>
        <v>0</v>
      </c>
      <c r="AH5956" s="37"/>
      <c r="AI5956" s="37"/>
      <c r="AK5956" s="37"/>
    </row>
    <row r="5957" spans="1:37" hidden="1">
      <c r="A5957" t="s">
        <v>64</v>
      </c>
      <c r="B5957" t="s">
        <v>2</v>
      </c>
      <c r="C5957" t="s">
        <v>12</v>
      </c>
      <c r="D5957" t="s">
        <v>116</v>
      </c>
      <c r="E5957" t="s">
        <v>537</v>
      </c>
      <c r="F5957" t="str">
        <f t="shared" si="466"/>
        <v>丽水市语言培训</v>
      </c>
      <c r="G5957" t="s">
        <v>79</v>
      </c>
      <c r="H5957" t="s">
        <v>140</v>
      </c>
      <c r="I5957" t="s">
        <v>68</v>
      </c>
      <c r="J5957">
        <v>23</v>
      </c>
      <c r="K5957">
        <v>0</v>
      </c>
      <c r="L5957" s="13">
        <f>VLOOKUP(C5957,'渗透率、续签率'!B:C,2,0)</f>
        <v>0.66100000000000003</v>
      </c>
      <c r="M5957" s="6">
        <v>0</v>
      </c>
      <c r="N5957">
        <v>2</v>
      </c>
      <c r="O5957">
        <v>0</v>
      </c>
      <c r="P5957" s="6">
        <v>0</v>
      </c>
      <c r="Q5957" s="13">
        <v>0</v>
      </c>
      <c r="R5957" s="13">
        <v>0</v>
      </c>
      <c r="S5957" s="31">
        <v>56</v>
      </c>
      <c r="T5957" s="6">
        <f>VLOOKUP(E5957,'参数设置&amp;汇总'!S:U,3,0)</f>
        <v>0.1</v>
      </c>
      <c r="U5957" s="78">
        <f t="shared" si="465"/>
        <v>0.2</v>
      </c>
      <c r="V5957" s="13">
        <v>0.85000000000000009</v>
      </c>
      <c r="W5957" s="78">
        <f t="shared" si="467"/>
        <v>0.23529411764705882</v>
      </c>
      <c r="X5957" s="1">
        <f>VLOOKUP(E5957,'渗透率、续签率'!AG:AJ,4,0)</f>
        <v>12045</v>
      </c>
      <c r="Y5957" s="1">
        <f t="shared" si="468"/>
        <v>2834.1176470588234</v>
      </c>
      <c r="Z5957">
        <v>0</v>
      </c>
      <c r="AA5957" s="89">
        <f t="shared" si="469"/>
        <v>24090</v>
      </c>
      <c r="AH5957" s="37"/>
      <c r="AI5957" s="37"/>
      <c r="AK5957" s="37"/>
    </row>
    <row r="5958" spans="1:37" hidden="1">
      <c r="A5958" t="s">
        <v>64</v>
      </c>
      <c r="B5958" t="s">
        <v>2</v>
      </c>
      <c r="C5958" t="s">
        <v>12</v>
      </c>
      <c r="D5958" t="s">
        <v>116</v>
      </c>
      <c r="E5958" t="s">
        <v>537</v>
      </c>
      <c r="F5958" t="str">
        <f t="shared" si="466"/>
        <v>丽江市语言培训</v>
      </c>
      <c r="G5958" t="s">
        <v>99</v>
      </c>
      <c r="H5958" t="s">
        <v>141</v>
      </c>
      <c r="I5958" t="s">
        <v>68</v>
      </c>
      <c r="J5958">
        <v>13</v>
      </c>
      <c r="K5958">
        <v>0</v>
      </c>
      <c r="L5958" s="13">
        <f>VLOOKUP(C5958,'渗透率、续签率'!B:C,2,0)</f>
        <v>0.66100000000000003</v>
      </c>
      <c r="M5958" s="6">
        <v>0</v>
      </c>
      <c r="N5958">
        <v>0</v>
      </c>
      <c r="O5958">
        <v>0</v>
      </c>
      <c r="P5958" s="6">
        <v>0</v>
      </c>
      <c r="Q5958" s="13">
        <v>0</v>
      </c>
      <c r="R5958" s="13">
        <v>0</v>
      </c>
      <c r="S5958" s="31">
        <v>13</v>
      </c>
      <c r="T5958" s="6">
        <f>VLOOKUP(E5958,'参数设置&amp;汇总'!S:U,3,0)</f>
        <v>0.1</v>
      </c>
      <c r="U5958" s="78">
        <f t="shared" si="465"/>
        <v>0</v>
      </c>
      <c r="V5958" s="13">
        <v>0.85000000000000009</v>
      </c>
      <c r="W5958" s="78">
        <f t="shared" si="467"/>
        <v>0</v>
      </c>
      <c r="X5958" s="1">
        <f>VLOOKUP(E5958,'渗透率、续签率'!AG:AJ,4,0)</f>
        <v>12045</v>
      </c>
      <c r="Y5958" s="1">
        <f t="shared" si="468"/>
        <v>0</v>
      </c>
      <c r="Z5958">
        <v>0</v>
      </c>
      <c r="AA5958" s="89">
        <f t="shared" si="469"/>
        <v>0</v>
      </c>
      <c r="AH5958" s="37"/>
      <c r="AI5958" s="37"/>
      <c r="AK5958" s="37"/>
    </row>
    <row r="5959" spans="1:37" hidden="1">
      <c r="A5959" t="s">
        <v>64</v>
      </c>
      <c r="B5959" t="s">
        <v>2</v>
      </c>
      <c r="C5959" t="s">
        <v>12</v>
      </c>
      <c r="D5959" t="s">
        <v>116</v>
      </c>
      <c r="E5959" t="s">
        <v>537</v>
      </c>
      <c r="F5959" t="str">
        <f t="shared" si="466"/>
        <v>乌兰察布市语言培训</v>
      </c>
      <c r="G5959" t="s">
        <v>142</v>
      </c>
      <c r="H5959" t="s">
        <v>143</v>
      </c>
      <c r="I5959" t="s">
        <v>70</v>
      </c>
      <c r="J5959">
        <v>9</v>
      </c>
      <c r="K5959">
        <v>0</v>
      </c>
      <c r="L5959" s="13">
        <f>VLOOKUP(C5959,'渗透率、续签率'!B:C,2,0)</f>
        <v>0.66100000000000003</v>
      </c>
      <c r="M5959" s="6">
        <v>0</v>
      </c>
      <c r="N5959">
        <v>0</v>
      </c>
      <c r="O5959">
        <v>0</v>
      </c>
      <c r="P5959" s="6">
        <v>0</v>
      </c>
      <c r="Q5959" s="13">
        <v>0</v>
      </c>
      <c r="R5959" s="13">
        <v>0</v>
      </c>
      <c r="S5959" s="31">
        <v>8</v>
      </c>
      <c r="T5959" s="6">
        <f>VLOOKUP(E5959,'参数设置&amp;汇总'!S:U,3,0)</f>
        <v>0.1</v>
      </c>
      <c r="U5959" s="78">
        <f t="shared" si="465"/>
        <v>0</v>
      </c>
      <c r="V5959" s="13">
        <v>0.85000000000000009</v>
      </c>
      <c r="W5959" s="78">
        <f t="shared" si="467"/>
        <v>0</v>
      </c>
      <c r="X5959" s="1">
        <f>VLOOKUP(E5959,'渗透率、续签率'!AG:AJ,4,0)</f>
        <v>12045</v>
      </c>
      <c r="Y5959" s="1">
        <f t="shared" si="468"/>
        <v>0</v>
      </c>
      <c r="Z5959">
        <v>0</v>
      </c>
      <c r="AA5959" s="89">
        <f t="shared" si="469"/>
        <v>0</v>
      </c>
      <c r="AH5959" s="37"/>
      <c r="AI5959" s="37"/>
      <c r="AK5959" s="37"/>
    </row>
    <row r="5960" spans="1:37" hidden="1">
      <c r="A5960" t="s">
        <v>64</v>
      </c>
      <c r="B5960" t="s">
        <v>2</v>
      </c>
      <c r="C5960" t="s">
        <v>12</v>
      </c>
      <c r="D5960" t="s">
        <v>116</v>
      </c>
      <c r="E5960" t="s">
        <v>537</v>
      </c>
      <c r="F5960" t="str">
        <f t="shared" si="466"/>
        <v>乌海市语言培训</v>
      </c>
      <c r="G5960" t="s">
        <v>142</v>
      </c>
      <c r="H5960" t="s">
        <v>144</v>
      </c>
      <c r="I5960" t="s">
        <v>70</v>
      </c>
      <c r="J5960">
        <v>15</v>
      </c>
      <c r="K5960">
        <v>0</v>
      </c>
      <c r="L5960" s="13">
        <f>VLOOKUP(C5960,'渗透率、续签率'!B:C,2,0)</f>
        <v>0.66100000000000003</v>
      </c>
      <c r="M5960" s="6">
        <v>0</v>
      </c>
      <c r="N5960">
        <v>1</v>
      </c>
      <c r="O5960">
        <v>0</v>
      </c>
      <c r="P5960" s="6">
        <v>0</v>
      </c>
      <c r="Q5960" s="13">
        <v>0</v>
      </c>
      <c r="R5960" s="13">
        <v>0</v>
      </c>
      <c r="S5960" s="31">
        <v>35</v>
      </c>
      <c r="T5960" s="6">
        <f>VLOOKUP(E5960,'参数设置&amp;汇总'!S:U,3,0)</f>
        <v>0.1</v>
      </c>
      <c r="U5960" s="78">
        <f t="shared" si="465"/>
        <v>0.1</v>
      </c>
      <c r="V5960" s="13">
        <v>0.85000000000000009</v>
      </c>
      <c r="W5960" s="78">
        <f t="shared" si="467"/>
        <v>0.11764705882352941</v>
      </c>
      <c r="X5960" s="1">
        <f>VLOOKUP(E5960,'渗透率、续签率'!AG:AJ,4,0)</f>
        <v>12045</v>
      </c>
      <c r="Y5960" s="1">
        <f t="shared" si="468"/>
        <v>1417.0588235294117</v>
      </c>
      <c r="Z5960">
        <v>0</v>
      </c>
      <c r="AA5960" s="89">
        <f t="shared" si="469"/>
        <v>12045</v>
      </c>
      <c r="AH5960" s="37"/>
      <c r="AI5960" s="37"/>
      <c r="AK5960" s="37"/>
    </row>
    <row r="5961" spans="1:37" hidden="1">
      <c r="A5961" t="s">
        <v>64</v>
      </c>
      <c r="B5961" t="s">
        <v>2</v>
      </c>
      <c r="C5961" t="s">
        <v>12</v>
      </c>
      <c r="D5961" t="s">
        <v>116</v>
      </c>
      <c r="E5961" t="s">
        <v>537</v>
      </c>
      <c r="F5961" t="str">
        <f t="shared" si="466"/>
        <v>乌鲁木齐市语言培训</v>
      </c>
      <c r="G5961" t="s">
        <v>145</v>
      </c>
      <c r="H5961" t="s">
        <v>146</v>
      </c>
      <c r="I5961" t="s">
        <v>70</v>
      </c>
      <c r="J5961">
        <v>42</v>
      </c>
      <c r="K5961">
        <v>3</v>
      </c>
      <c r="L5961" s="13">
        <f>VLOOKUP(C5961,'渗透率、续签率'!B:C,2,0)</f>
        <v>0.66100000000000003</v>
      </c>
      <c r="M5961" s="6">
        <v>7.0000000000000007E-2</v>
      </c>
      <c r="N5961">
        <v>14</v>
      </c>
      <c r="O5961">
        <v>2</v>
      </c>
      <c r="P5961" s="6">
        <v>0.14000000000000001</v>
      </c>
      <c r="Q5961" s="13">
        <v>0.126</v>
      </c>
      <c r="R5961" s="13">
        <v>0</v>
      </c>
      <c r="S5961" s="31">
        <v>312</v>
      </c>
      <c r="T5961" s="6">
        <f>VLOOKUP(E5961,'参数设置&amp;汇总'!S:U,3,0)</f>
        <v>0.1</v>
      </c>
      <c r="U5961" s="78">
        <f t="shared" si="465"/>
        <v>2</v>
      </c>
      <c r="V5961" s="13">
        <v>0.85000000000000009</v>
      </c>
      <c r="W5961" s="78">
        <f t="shared" si="467"/>
        <v>0.79764705882352926</v>
      </c>
      <c r="X5961" s="1">
        <f>VLOOKUP(E5961,'渗透率、续签率'!AG:AJ,4,0)</f>
        <v>12045</v>
      </c>
      <c r="Y5961" s="1">
        <f t="shared" si="468"/>
        <v>9607.6588235294093</v>
      </c>
      <c r="Z5961">
        <v>0</v>
      </c>
      <c r="AA5961" s="89">
        <f t="shared" si="469"/>
        <v>168630</v>
      </c>
      <c r="AH5961" s="37"/>
      <c r="AI5961" s="37"/>
      <c r="AK5961" s="37"/>
    </row>
    <row r="5962" spans="1:37" hidden="1">
      <c r="A5962" t="s">
        <v>64</v>
      </c>
      <c r="B5962" t="s">
        <v>2</v>
      </c>
      <c r="C5962" t="s">
        <v>12</v>
      </c>
      <c r="D5962" t="s">
        <v>116</v>
      </c>
      <c r="E5962" t="s">
        <v>537</v>
      </c>
      <c r="F5962" t="str">
        <f t="shared" si="466"/>
        <v>乐东黎族自治县语言培训</v>
      </c>
      <c r="G5962" t="s">
        <v>120</v>
      </c>
      <c r="H5962" t="s">
        <v>147</v>
      </c>
      <c r="I5962" t="s">
        <v>68</v>
      </c>
      <c r="J5962">
        <v>0</v>
      </c>
      <c r="K5962">
        <v>0</v>
      </c>
      <c r="L5962" s="13">
        <f>VLOOKUP(C5962,'渗透率、续签率'!B:C,2,0)</f>
        <v>0.66100000000000003</v>
      </c>
      <c r="M5962" s="6">
        <v>0</v>
      </c>
      <c r="N5962">
        <v>0</v>
      </c>
      <c r="O5962">
        <v>0</v>
      </c>
      <c r="P5962" s="6">
        <v>0</v>
      </c>
      <c r="Q5962" s="13">
        <v>0</v>
      </c>
      <c r="R5962" s="13">
        <v>0</v>
      </c>
      <c r="S5962" s="31">
        <v>0</v>
      </c>
      <c r="T5962" s="6">
        <f>VLOOKUP(E5962,'参数设置&amp;汇总'!S:U,3,0)</f>
        <v>0.1</v>
      </c>
      <c r="U5962" s="78">
        <f t="shared" si="465"/>
        <v>0</v>
      </c>
      <c r="V5962" s="13">
        <v>0.85000000000000009</v>
      </c>
      <c r="W5962" s="78">
        <f t="shared" si="467"/>
        <v>0</v>
      </c>
      <c r="X5962" s="1">
        <f>VLOOKUP(E5962,'渗透率、续签率'!AG:AJ,4,0)</f>
        <v>12045</v>
      </c>
      <c r="Y5962" s="1">
        <f t="shared" si="468"/>
        <v>0</v>
      </c>
      <c r="Z5962">
        <v>0</v>
      </c>
      <c r="AA5962" s="89">
        <f t="shared" si="469"/>
        <v>0</v>
      </c>
      <c r="AH5962" s="37"/>
      <c r="AI5962" s="37"/>
      <c r="AK5962" s="37"/>
    </row>
    <row r="5963" spans="1:37" hidden="1">
      <c r="A5963" t="s">
        <v>64</v>
      </c>
      <c r="B5963" t="s">
        <v>2</v>
      </c>
      <c r="C5963" t="s">
        <v>12</v>
      </c>
      <c r="D5963" t="s">
        <v>116</v>
      </c>
      <c r="E5963" t="s">
        <v>537</v>
      </c>
      <c r="F5963" t="str">
        <f t="shared" si="466"/>
        <v>乐山市语言培训</v>
      </c>
      <c r="G5963" t="s">
        <v>77</v>
      </c>
      <c r="H5963" t="s">
        <v>148</v>
      </c>
      <c r="I5963" t="s">
        <v>70</v>
      </c>
      <c r="J5963">
        <v>26</v>
      </c>
      <c r="K5963">
        <v>0</v>
      </c>
      <c r="L5963" s="13">
        <f>VLOOKUP(C5963,'渗透率、续签率'!B:C,2,0)</f>
        <v>0.66100000000000003</v>
      </c>
      <c r="M5963" s="6">
        <v>0</v>
      </c>
      <c r="N5963">
        <v>7</v>
      </c>
      <c r="O5963">
        <v>0</v>
      </c>
      <c r="P5963" s="6">
        <v>0</v>
      </c>
      <c r="Q5963" s="13">
        <v>0</v>
      </c>
      <c r="R5963" s="13">
        <v>0</v>
      </c>
      <c r="S5963" s="31">
        <v>104</v>
      </c>
      <c r="T5963" s="6">
        <f>VLOOKUP(E5963,'参数设置&amp;汇总'!S:U,3,0)</f>
        <v>0.1</v>
      </c>
      <c r="U5963" s="78">
        <f t="shared" si="465"/>
        <v>0.70000000000000007</v>
      </c>
      <c r="V5963" s="13">
        <v>0.85000000000000009</v>
      </c>
      <c r="W5963" s="78">
        <f t="shared" si="467"/>
        <v>0.82352941176470584</v>
      </c>
      <c r="X5963" s="1">
        <f>VLOOKUP(E5963,'渗透率、续签率'!AG:AJ,4,0)</f>
        <v>12045</v>
      </c>
      <c r="Y5963" s="1">
        <f t="shared" si="468"/>
        <v>9919.4117647058811</v>
      </c>
      <c r="Z5963">
        <v>0</v>
      </c>
      <c r="AA5963" s="89">
        <f t="shared" si="469"/>
        <v>84315</v>
      </c>
      <c r="AH5963" s="37"/>
      <c r="AI5963" s="37"/>
      <c r="AK5963" s="37"/>
    </row>
    <row r="5964" spans="1:37" hidden="1">
      <c r="A5964" t="s">
        <v>64</v>
      </c>
      <c r="B5964" t="s">
        <v>2</v>
      </c>
      <c r="C5964" t="s">
        <v>12</v>
      </c>
      <c r="D5964" t="s">
        <v>116</v>
      </c>
      <c r="E5964" t="s">
        <v>537</v>
      </c>
      <c r="F5964" t="str">
        <f t="shared" si="466"/>
        <v>九江市语言培训</v>
      </c>
      <c r="G5964" t="s">
        <v>90</v>
      </c>
      <c r="H5964" t="s">
        <v>149</v>
      </c>
      <c r="I5964" t="s">
        <v>68</v>
      </c>
      <c r="J5964">
        <v>76</v>
      </c>
      <c r="K5964">
        <v>0</v>
      </c>
      <c r="L5964" s="13">
        <f>VLOOKUP(C5964,'渗透率、续签率'!B:C,2,0)</f>
        <v>0.66100000000000003</v>
      </c>
      <c r="M5964" s="6">
        <v>0</v>
      </c>
      <c r="N5964">
        <v>7</v>
      </c>
      <c r="O5964">
        <v>0</v>
      </c>
      <c r="P5964" s="6">
        <v>0</v>
      </c>
      <c r="Q5964" s="13">
        <v>0</v>
      </c>
      <c r="R5964" s="13">
        <v>0</v>
      </c>
      <c r="S5964" s="31">
        <v>148</v>
      </c>
      <c r="T5964" s="6">
        <f>VLOOKUP(E5964,'参数设置&amp;汇总'!S:U,3,0)</f>
        <v>0.1</v>
      </c>
      <c r="U5964" s="78">
        <f t="shared" si="465"/>
        <v>0.70000000000000007</v>
      </c>
      <c r="V5964" s="13">
        <v>0.85000000000000009</v>
      </c>
      <c r="W5964" s="78">
        <f t="shared" si="467"/>
        <v>0.82352941176470584</v>
      </c>
      <c r="X5964" s="1">
        <f>VLOOKUP(E5964,'渗透率、续签率'!AG:AJ,4,0)</f>
        <v>12045</v>
      </c>
      <c r="Y5964" s="1">
        <f t="shared" si="468"/>
        <v>9919.4117647058811</v>
      </c>
      <c r="Z5964">
        <v>0</v>
      </c>
      <c r="AA5964" s="89">
        <f t="shared" si="469"/>
        <v>84315</v>
      </c>
      <c r="AH5964" s="37"/>
      <c r="AI5964" s="37"/>
      <c r="AK5964" s="37"/>
    </row>
    <row r="5965" spans="1:37" hidden="1">
      <c r="A5965" t="s">
        <v>64</v>
      </c>
      <c r="B5965" t="s">
        <v>2</v>
      </c>
      <c r="C5965" t="s">
        <v>12</v>
      </c>
      <c r="D5965" t="s">
        <v>116</v>
      </c>
      <c r="E5965" t="s">
        <v>537</v>
      </c>
      <c r="F5965" t="str">
        <f t="shared" si="466"/>
        <v>云浮市语言培训</v>
      </c>
      <c r="G5965" t="s">
        <v>75</v>
      </c>
      <c r="H5965" t="s">
        <v>150</v>
      </c>
      <c r="I5965" t="s">
        <v>68</v>
      </c>
      <c r="J5965">
        <v>5</v>
      </c>
      <c r="K5965">
        <v>0</v>
      </c>
      <c r="L5965" s="13">
        <f>VLOOKUP(C5965,'渗透率、续签率'!B:C,2,0)</f>
        <v>0.66100000000000003</v>
      </c>
      <c r="M5965" s="6">
        <v>0</v>
      </c>
      <c r="N5965">
        <v>0</v>
      </c>
      <c r="O5965">
        <v>0</v>
      </c>
      <c r="P5965" s="6">
        <v>0</v>
      </c>
      <c r="Q5965" s="13">
        <v>0</v>
      </c>
      <c r="R5965" s="13">
        <v>0</v>
      </c>
      <c r="S5965" s="31">
        <v>4</v>
      </c>
      <c r="T5965" s="6">
        <f>VLOOKUP(E5965,'参数设置&amp;汇总'!S:U,3,0)</f>
        <v>0.1</v>
      </c>
      <c r="U5965" s="78">
        <f t="shared" si="465"/>
        <v>0</v>
      </c>
      <c r="V5965" s="13">
        <v>0.85000000000000009</v>
      </c>
      <c r="W5965" s="78">
        <f t="shared" si="467"/>
        <v>0</v>
      </c>
      <c r="X5965" s="1">
        <f>VLOOKUP(E5965,'渗透率、续签率'!AG:AJ,4,0)</f>
        <v>12045</v>
      </c>
      <c r="Y5965" s="1">
        <f t="shared" si="468"/>
        <v>0</v>
      </c>
      <c r="Z5965">
        <v>0</v>
      </c>
      <c r="AA5965" s="89">
        <f t="shared" si="469"/>
        <v>0</v>
      </c>
      <c r="AH5965" s="37"/>
      <c r="AI5965" s="37"/>
      <c r="AK5965" s="37"/>
    </row>
    <row r="5966" spans="1:37" hidden="1">
      <c r="A5966" t="s">
        <v>64</v>
      </c>
      <c r="B5966" t="s">
        <v>2</v>
      </c>
      <c r="C5966" t="s">
        <v>12</v>
      </c>
      <c r="D5966" t="s">
        <v>116</v>
      </c>
      <c r="E5966" t="s">
        <v>537</v>
      </c>
      <c r="F5966" t="str">
        <f t="shared" si="466"/>
        <v>五家渠市语言培训</v>
      </c>
      <c r="G5966" t="s">
        <v>145</v>
      </c>
      <c r="H5966" t="s">
        <v>151</v>
      </c>
      <c r="I5966" t="s">
        <v>70</v>
      </c>
      <c r="J5966">
        <v>1</v>
      </c>
      <c r="K5966">
        <v>0</v>
      </c>
      <c r="L5966" s="13">
        <f>VLOOKUP(C5966,'渗透率、续签率'!B:C,2,0)</f>
        <v>0.66100000000000003</v>
      </c>
      <c r="M5966" s="6">
        <v>0</v>
      </c>
      <c r="N5966">
        <v>0</v>
      </c>
      <c r="O5966">
        <v>0</v>
      </c>
      <c r="P5966" s="6">
        <v>0</v>
      </c>
      <c r="Q5966" s="13">
        <v>0</v>
      </c>
      <c r="R5966" s="13">
        <v>0</v>
      </c>
      <c r="S5966" s="31">
        <v>2</v>
      </c>
      <c r="T5966" s="6">
        <f>VLOOKUP(E5966,'参数设置&amp;汇总'!S:U,3,0)</f>
        <v>0.1</v>
      </c>
      <c r="U5966" s="78">
        <f t="shared" si="465"/>
        <v>0</v>
      </c>
      <c r="V5966" s="13">
        <v>0.85000000000000009</v>
      </c>
      <c r="W5966" s="78">
        <f t="shared" si="467"/>
        <v>0</v>
      </c>
      <c r="X5966" s="1">
        <f>VLOOKUP(E5966,'渗透率、续签率'!AG:AJ,4,0)</f>
        <v>12045</v>
      </c>
      <c r="Y5966" s="1">
        <f t="shared" si="468"/>
        <v>0</v>
      </c>
      <c r="Z5966">
        <v>0</v>
      </c>
      <c r="AA5966" s="89">
        <f t="shared" si="469"/>
        <v>0</v>
      </c>
      <c r="AH5966" s="37"/>
      <c r="AI5966" s="37"/>
      <c r="AJ5966" s="1"/>
      <c r="AK5966" s="37"/>
    </row>
    <row r="5967" spans="1:37" hidden="1">
      <c r="A5967" t="s">
        <v>64</v>
      </c>
      <c r="B5967" t="s">
        <v>2</v>
      </c>
      <c r="C5967" t="s">
        <v>12</v>
      </c>
      <c r="D5967" t="s">
        <v>116</v>
      </c>
      <c r="E5967" t="s">
        <v>537</v>
      </c>
      <c r="F5967" t="str">
        <f t="shared" si="466"/>
        <v>五指山市语言培训</v>
      </c>
      <c r="G5967" t="s">
        <v>120</v>
      </c>
      <c r="H5967" t="s">
        <v>152</v>
      </c>
      <c r="I5967" t="s">
        <v>68</v>
      </c>
      <c r="J5967">
        <v>0</v>
      </c>
      <c r="K5967">
        <v>0</v>
      </c>
      <c r="L5967" s="13">
        <f>VLOOKUP(C5967,'渗透率、续签率'!B:C,2,0)</f>
        <v>0.66100000000000003</v>
      </c>
      <c r="M5967" s="6">
        <v>0</v>
      </c>
      <c r="N5967">
        <v>0</v>
      </c>
      <c r="O5967">
        <v>0</v>
      </c>
      <c r="P5967" s="6">
        <v>0</v>
      </c>
      <c r="Q5967" s="13">
        <v>0</v>
      </c>
      <c r="R5967" s="13">
        <v>0</v>
      </c>
      <c r="S5967" s="31">
        <v>0</v>
      </c>
      <c r="T5967" s="6">
        <f>VLOOKUP(E5967,'参数设置&amp;汇总'!S:U,3,0)</f>
        <v>0.1</v>
      </c>
      <c r="U5967" s="78">
        <f t="shared" si="465"/>
        <v>0</v>
      </c>
      <c r="V5967" s="13">
        <v>0.85000000000000009</v>
      </c>
      <c r="W5967" s="78">
        <f t="shared" si="467"/>
        <v>0</v>
      </c>
      <c r="X5967" s="1">
        <f>VLOOKUP(E5967,'渗透率、续签率'!AG:AJ,4,0)</f>
        <v>12045</v>
      </c>
      <c r="Y5967" s="1">
        <f t="shared" si="468"/>
        <v>0</v>
      </c>
      <c r="Z5967">
        <v>0</v>
      </c>
      <c r="AA5967" s="89">
        <f t="shared" si="469"/>
        <v>0</v>
      </c>
      <c r="AH5967" s="37"/>
      <c r="AI5967" s="37"/>
      <c r="AK5967" s="37"/>
    </row>
    <row r="5968" spans="1:37" hidden="1">
      <c r="A5968" t="s">
        <v>64</v>
      </c>
      <c r="B5968" t="s">
        <v>2</v>
      </c>
      <c r="C5968" t="s">
        <v>12</v>
      </c>
      <c r="D5968" t="s">
        <v>116</v>
      </c>
      <c r="E5968" t="s">
        <v>537</v>
      </c>
      <c r="F5968" t="str">
        <f t="shared" si="466"/>
        <v>亳州市语言培训</v>
      </c>
      <c r="G5968" t="s">
        <v>94</v>
      </c>
      <c r="H5968" t="s">
        <v>153</v>
      </c>
      <c r="I5968" t="s">
        <v>68</v>
      </c>
      <c r="J5968">
        <v>71</v>
      </c>
      <c r="K5968">
        <v>0</v>
      </c>
      <c r="L5968" s="13">
        <f>VLOOKUP(C5968,'渗透率、续签率'!B:C,2,0)</f>
        <v>0.66100000000000003</v>
      </c>
      <c r="M5968" s="6">
        <v>0</v>
      </c>
      <c r="N5968">
        <v>2</v>
      </c>
      <c r="O5968">
        <v>0</v>
      </c>
      <c r="P5968" s="6">
        <v>0</v>
      </c>
      <c r="Q5968" s="13">
        <v>0</v>
      </c>
      <c r="R5968" s="13">
        <v>0</v>
      </c>
      <c r="S5968" s="31">
        <v>87</v>
      </c>
      <c r="T5968" s="6">
        <f>VLOOKUP(E5968,'参数设置&amp;汇总'!S:U,3,0)</f>
        <v>0.1</v>
      </c>
      <c r="U5968" s="78">
        <f t="shared" si="465"/>
        <v>0.2</v>
      </c>
      <c r="V5968" s="13">
        <v>0.85000000000000009</v>
      </c>
      <c r="W5968" s="78">
        <f t="shared" si="467"/>
        <v>0.23529411764705882</v>
      </c>
      <c r="X5968" s="1">
        <f>VLOOKUP(E5968,'渗透率、续签率'!AG:AJ,4,0)</f>
        <v>12045</v>
      </c>
      <c r="Y5968" s="1">
        <f t="shared" si="468"/>
        <v>2834.1176470588234</v>
      </c>
      <c r="Z5968">
        <v>0</v>
      </c>
      <c r="AA5968" s="89">
        <f t="shared" si="469"/>
        <v>24090</v>
      </c>
      <c r="AH5968" s="37"/>
      <c r="AI5968" s="37"/>
      <c r="AK5968" s="37"/>
    </row>
    <row r="5969" spans="1:37" hidden="1">
      <c r="A5969" t="s">
        <v>64</v>
      </c>
      <c r="B5969" t="s">
        <v>2</v>
      </c>
      <c r="C5969" t="s">
        <v>12</v>
      </c>
      <c r="D5969" t="s">
        <v>116</v>
      </c>
      <c r="E5969" t="s">
        <v>537</v>
      </c>
      <c r="F5969" t="str">
        <f t="shared" si="466"/>
        <v>仙桃市语言培训</v>
      </c>
      <c r="G5969" t="s">
        <v>81</v>
      </c>
      <c r="H5969" t="s">
        <v>154</v>
      </c>
      <c r="I5969" t="s">
        <v>68</v>
      </c>
      <c r="J5969">
        <v>16</v>
      </c>
      <c r="K5969">
        <v>0</v>
      </c>
      <c r="L5969" s="13">
        <f>VLOOKUP(C5969,'渗透率、续签率'!B:C,2,0)</f>
        <v>0.66100000000000003</v>
      </c>
      <c r="M5969" s="6">
        <v>0</v>
      </c>
      <c r="N5969">
        <v>0</v>
      </c>
      <c r="O5969">
        <v>0</v>
      </c>
      <c r="P5969" s="6">
        <v>0</v>
      </c>
      <c r="Q5969" s="13">
        <v>0</v>
      </c>
      <c r="R5969" s="13">
        <v>0</v>
      </c>
      <c r="S5969" s="31">
        <v>24</v>
      </c>
      <c r="T5969" s="6">
        <f>VLOOKUP(E5969,'参数设置&amp;汇总'!S:U,3,0)</f>
        <v>0.1</v>
      </c>
      <c r="U5969" s="78">
        <f t="shared" si="465"/>
        <v>0</v>
      </c>
      <c r="V5969" s="13">
        <v>0.85000000000000009</v>
      </c>
      <c r="W5969" s="78">
        <f t="shared" si="467"/>
        <v>0</v>
      </c>
      <c r="X5969" s="1">
        <f>VLOOKUP(E5969,'渗透率、续签率'!AG:AJ,4,0)</f>
        <v>12045</v>
      </c>
      <c r="Y5969" s="1">
        <f t="shared" si="468"/>
        <v>0</v>
      </c>
      <c r="Z5969">
        <v>0</v>
      </c>
      <c r="AA5969" s="89">
        <f t="shared" si="469"/>
        <v>0</v>
      </c>
      <c r="AH5969" s="37"/>
      <c r="AI5969" s="37"/>
      <c r="AK5969" s="37"/>
    </row>
    <row r="5970" spans="1:37" hidden="1">
      <c r="A5970" t="s">
        <v>64</v>
      </c>
      <c r="B5970" t="s">
        <v>2</v>
      </c>
      <c r="C5970" t="s">
        <v>12</v>
      </c>
      <c r="D5970" t="s">
        <v>116</v>
      </c>
      <c r="E5970" t="s">
        <v>537</v>
      </c>
      <c r="F5970" t="str">
        <f t="shared" si="466"/>
        <v>伊春市语言培训</v>
      </c>
      <c r="G5970" t="s">
        <v>118</v>
      </c>
      <c r="H5970" t="s">
        <v>155</v>
      </c>
      <c r="I5970" t="s">
        <v>70</v>
      </c>
      <c r="J5970">
        <v>10</v>
      </c>
      <c r="K5970">
        <v>0</v>
      </c>
      <c r="L5970" s="13">
        <f>VLOOKUP(C5970,'渗透率、续签率'!B:C,2,0)</f>
        <v>0.66100000000000003</v>
      </c>
      <c r="M5970" s="6">
        <v>0</v>
      </c>
      <c r="N5970">
        <v>0</v>
      </c>
      <c r="O5970">
        <v>0</v>
      </c>
      <c r="P5970" s="6">
        <v>0</v>
      </c>
      <c r="Q5970" s="13">
        <v>0</v>
      </c>
      <c r="R5970" s="13">
        <v>0</v>
      </c>
      <c r="S5970" s="31">
        <v>4</v>
      </c>
      <c r="T5970" s="6">
        <f>VLOOKUP(E5970,'参数设置&amp;汇总'!S:U,3,0)</f>
        <v>0.1</v>
      </c>
      <c r="U5970" s="78">
        <f t="shared" si="465"/>
        <v>0</v>
      </c>
      <c r="V5970" s="13">
        <v>0.85000000000000009</v>
      </c>
      <c r="W5970" s="78">
        <f t="shared" si="467"/>
        <v>0</v>
      </c>
      <c r="X5970" s="1">
        <f>VLOOKUP(E5970,'渗透率、续签率'!AG:AJ,4,0)</f>
        <v>12045</v>
      </c>
      <c r="Y5970" s="1">
        <f t="shared" si="468"/>
        <v>0</v>
      </c>
      <c r="Z5970">
        <v>0</v>
      </c>
      <c r="AA5970" s="89">
        <f t="shared" si="469"/>
        <v>0</v>
      </c>
      <c r="AH5970" s="37"/>
      <c r="AI5970" s="37"/>
      <c r="AK5970" s="37"/>
    </row>
    <row r="5971" spans="1:37" hidden="1">
      <c r="A5971" t="s">
        <v>64</v>
      </c>
      <c r="B5971" t="s">
        <v>2</v>
      </c>
      <c r="C5971" t="s">
        <v>12</v>
      </c>
      <c r="D5971" t="s">
        <v>116</v>
      </c>
      <c r="E5971" t="s">
        <v>537</v>
      </c>
      <c r="F5971" t="str">
        <f t="shared" si="466"/>
        <v>伊犁哈萨克自治州语言培训</v>
      </c>
      <c r="G5971" t="s">
        <v>145</v>
      </c>
      <c r="H5971" t="s">
        <v>156</v>
      </c>
      <c r="I5971" t="s">
        <v>70</v>
      </c>
      <c r="J5971">
        <v>7</v>
      </c>
      <c r="K5971">
        <v>0</v>
      </c>
      <c r="L5971" s="13">
        <f>VLOOKUP(C5971,'渗透率、续签率'!B:C,2,0)</f>
        <v>0.66100000000000003</v>
      </c>
      <c r="M5971" s="6">
        <v>0</v>
      </c>
      <c r="N5971">
        <v>1</v>
      </c>
      <c r="O5971">
        <v>0</v>
      </c>
      <c r="P5971" s="6">
        <v>0</v>
      </c>
      <c r="Q5971" s="13">
        <v>0</v>
      </c>
      <c r="R5971" s="13">
        <v>0</v>
      </c>
      <c r="S5971" s="31">
        <v>10</v>
      </c>
      <c r="T5971" s="6">
        <f>VLOOKUP(E5971,'参数设置&amp;汇总'!S:U,3,0)</f>
        <v>0.1</v>
      </c>
      <c r="U5971" s="78">
        <f t="shared" si="465"/>
        <v>0.1</v>
      </c>
      <c r="V5971" s="13">
        <v>0.85000000000000009</v>
      </c>
      <c r="W5971" s="78">
        <f t="shared" si="467"/>
        <v>0.11764705882352941</v>
      </c>
      <c r="X5971" s="1">
        <f>VLOOKUP(E5971,'渗透率、续签率'!AG:AJ,4,0)</f>
        <v>12045</v>
      </c>
      <c r="Y5971" s="1">
        <f t="shared" si="468"/>
        <v>1417.0588235294117</v>
      </c>
      <c r="Z5971">
        <v>0</v>
      </c>
      <c r="AA5971" s="89">
        <f t="shared" si="469"/>
        <v>12045</v>
      </c>
      <c r="AH5971" s="37"/>
      <c r="AI5971" s="37"/>
      <c r="AK5971" s="37"/>
    </row>
    <row r="5972" spans="1:37" hidden="1">
      <c r="A5972" t="s">
        <v>64</v>
      </c>
      <c r="B5972" t="s">
        <v>2</v>
      </c>
      <c r="C5972" t="s">
        <v>12</v>
      </c>
      <c r="D5972" t="s">
        <v>116</v>
      </c>
      <c r="E5972" t="s">
        <v>537</v>
      </c>
      <c r="F5972" t="str">
        <f t="shared" si="466"/>
        <v>佳木斯市语言培训</v>
      </c>
      <c r="G5972" t="s">
        <v>118</v>
      </c>
      <c r="H5972" t="s">
        <v>157</v>
      </c>
      <c r="I5972" t="s">
        <v>70</v>
      </c>
      <c r="J5972">
        <v>23</v>
      </c>
      <c r="K5972">
        <v>0</v>
      </c>
      <c r="L5972" s="13">
        <f>VLOOKUP(C5972,'渗透率、续签率'!B:C,2,0)</f>
        <v>0.66100000000000003</v>
      </c>
      <c r="M5972" s="6">
        <v>0</v>
      </c>
      <c r="N5972">
        <v>3</v>
      </c>
      <c r="O5972">
        <v>0</v>
      </c>
      <c r="P5972" s="6">
        <v>0</v>
      </c>
      <c r="Q5972" s="13">
        <v>0</v>
      </c>
      <c r="R5972" s="13">
        <v>0</v>
      </c>
      <c r="S5972" s="31">
        <v>49</v>
      </c>
      <c r="T5972" s="6">
        <f>VLOOKUP(E5972,'参数设置&amp;汇总'!S:U,3,0)</f>
        <v>0.1</v>
      </c>
      <c r="U5972" s="78">
        <f t="shared" si="465"/>
        <v>0.30000000000000004</v>
      </c>
      <c r="V5972" s="13">
        <v>0.85000000000000009</v>
      </c>
      <c r="W5972" s="78">
        <f t="shared" si="467"/>
        <v>0.35294117647058826</v>
      </c>
      <c r="X5972" s="1">
        <f>VLOOKUP(E5972,'渗透率、续签率'!AG:AJ,4,0)</f>
        <v>12045</v>
      </c>
      <c r="Y5972" s="1">
        <f t="shared" si="468"/>
        <v>4251.1764705882351</v>
      </c>
      <c r="Z5972">
        <v>0</v>
      </c>
      <c r="AA5972" s="89">
        <f t="shared" si="469"/>
        <v>36135</v>
      </c>
      <c r="AH5972" s="37"/>
      <c r="AI5972" s="37"/>
      <c r="AK5972" s="37"/>
    </row>
    <row r="5973" spans="1:37" hidden="1">
      <c r="A5973" t="s">
        <v>64</v>
      </c>
      <c r="B5973" t="s">
        <v>2</v>
      </c>
      <c r="C5973" t="s">
        <v>12</v>
      </c>
      <c r="D5973" t="s">
        <v>116</v>
      </c>
      <c r="E5973" t="s">
        <v>537</v>
      </c>
      <c r="F5973" t="str">
        <f t="shared" si="466"/>
        <v>保亭黎族苗族自治县语言培训</v>
      </c>
      <c r="G5973" t="s">
        <v>120</v>
      </c>
      <c r="H5973" t="s">
        <v>158</v>
      </c>
      <c r="I5973" t="s">
        <v>68</v>
      </c>
      <c r="J5973">
        <v>0</v>
      </c>
      <c r="K5973">
        <v>0</v>
      </c>
      <c r="L5973" s="13">
        <f>VLOOKUP(C5973,'渗透率、续签率'!B:C,2,0)</f>
        <v>0.66100000000000003</v>
      </c>
      <c r="M5973" s="6">
        <v>0</v>
      </c>
      <c r="N5973">
        <v>0</v>
      </c>
      <c r="O5973">
        <v>0</v>
      </c>
      <c r="P5973" s="6">
        <v>0</v>
      </c>
      <c r="Q5973" s="13">
        <v>0</v>
      </c>
      <c r="R5973" s="13">
        <v>0</v>
      </c>
      <c r="S5973" s="31">
        <v>0</v>
      </c>
      <c r="T5973" s="6">
        <f>VLOOKUP(E5973,'参数设置&amp;汇总'!S:U,3,0)</f>
        <v>0.1</v>
      </c>
      <c r="U5973" s="78">
        <f t="shared" si="465"/>
        <v>0</v>
      </c>
      <c r="V5973" s="13">
        <v>0.85000000000000009</v>
      </c>
      <c r="W5973" s="78">
        <f t="shared" si="467"/>
        <v>0</v>
      </c>
      <c r="X5973" s="1">
        <f>VLOOKUP(E5973,'渗透率、续签率'!AG:AJ,4,0)</f>
        <v>12045</v>
      </c>
      <c r="Y5973" s="1">
        <f t="shared" si="468"/>
        <v>0</v>
      </c>
      <c r="Z5973">
        <v>0</v>
      </c>
      <c r="AA5973" s="89">
        <f t="shared" si="469"/>
        <v>0</v>
      </c>
      <c r="AH5973" s="37"/>
      <c r="AI5973" s="37"/>
      <c r="AJ5973" s="1"/>
    </row>
    <row r="5974" spans="1:37" hidden="1">
      <c r="A5974" t="s">
        <v>64</v>
      </c>
      <c r="B5974" t="s">
        <v>2</v>
      </c>
      <c r="C5974" t="s">
        <v>12</v>
      </c>
      <c r="D5974" t="s">
        <v>116</v>
      </c>
      <c r="E5974" t="s">
        <v>537</v>
      </c>
      <c r="F5974" t="str">
        <f t="shared" si="466"/>
        <v>保定市语言培训</v>
      </c>
      <c r="G5974" t="s">
        <v>159</v>
      </c>
      <c r="H5974" t="s">
        <v>160</v>
      </c>
      <c r="I5974" t="s">
        <v>70</v>
      </c>
      <c r="J5974">
        <v>127</v>
      </c>
      <c r="K5974">
        <v>3</v>
      </c>
      <c r="L5974" s="13">
        <f>VLOOKUP(C5974,'渗透率、续签率'!B:C,2,0)</f>
        <v>0.66100000000000003</v>
      </c>
      <c r="M5974" s="6">
        <v>0.02</v>
      </c>
      <c r="N5974">
        <v>37</v>
      </c>
      <c r="O5974">
        <v>3</v>
      </c>
      <c r="P5974" s="6">
        <v>0.08</v>
      </c>
      <c r="Q5974" s="13">
        <v>0.254</v>
      </c>
      <c r="R5974" s="13">
        <v>0.188</v>
      </c>
      <c r="S5974" s="31">
        <v>673</v>
      </c>
      <c r="T5974" s="6">
        <f>VLOOKUP(E5974,'参数设置&amp;汇总'!S:U,3,0)</f>
        <v>0.1</v>
      </c>
      <c r="U5974" s="78">
        <f t="shared" si="465"/>
        <v>3.7</v>
      </c>
      <c r="V5974" s="13">
        <v>0.85000000000000009</v>
      </c>
      <c r="W5974" s="78">
        <f t="shared" si="467"/>
        <v>2.02</v>
      </c>
      <c r="X5974" s="1">
        <f>VLOOKUP(E5974,'渗透率、续签率'!AG:AJ,4,0)</f>
        <v>12045</v>
      </c>
      <c r="Y5974" s="1">
        <f t="shared" si="468"/>
        <v>24330.9</v>
      </c>
      <c r="Z5974">
        <v>3</v>
      </c>
      <c r="AA5974" s="89">
        <f t="shared" si="469"/>
        <v>445665</v>
      </c>
      <c r="AK5974" s="37"/>
    </row>
    <row r="5975" spans="1:37" hidden="1">
      <c r="A5975" t="s">
        <v>64</v>
      </c>
      <c r="B5975" t="s">
        <v>2</v>
      </c>
      <c r="C5975" t="s">
        <v>12</v>
      </c>
      <c r="D5975" t="s">
        <v>116</v>
      </c>
      <c r="E5975" t="s">
        <v>537</v>
      </c>
      <c r="F5975" t="str">
        <f t="shared" si="466"/>
        <v>保山市语言培训</v>
      </c>
      <c r="G5975" t="s">
        <v>99</v>
      </c>
      <c r="H5975" t="s">
        <v>161</v>
      </c>
      <c r="I5975" t="s">
        <v>68</v>
      </c>
      <c r="J5975">
        <v>11</v>
      </c>
      <c r="K5975">
        <v>0</v>
      </c>
      <c r="L5975" s="13">
        <f>VLOOKUP(C5975,'渗透率、续签率'!B:C,2,0)</f>
        <v>0.66100000000000003</v>
      </c>
      <c r="M5975" s="6">
        <v>0</v>
      </c>
      <c r="N5975">
        <v>0</v>
      </c>
      <c r="O5975">
        <v>0</v>
      </c>
      <c r="P5975" s="6">
        <v>0</v>
      </c>
      <c r="Q5975" s="13">
        <v>0</v>
      </c>
      <c r="R5975" s="13">
        <v>0</v>
      </c>
      <c r="S5975" s="31">
        <v>12</v>
      </c>
      <c r="T5975" s="6">
        <f>VLOOKUP(E5975,'参数设置&amp;汇总'!S:U,3,0)</f>
        <v>0.1</v>
      </c>
      <c r="U5975" s="78">
        <f t="shared" si="465"/>
        <v>0</v>
      </c>
      <c r="V5975" s="13">
        <v>0.85000000000000009</v>
      </c>
      <c r="W5975" s="78">
        <f t="shared" si="467"/>
        <v>0</v>
      </c>
      <c r="X5975" s="1">
        <f>VLOOKUP(E5975,'渗透率、续签率'!AG:AJ,4,0)</f>
        <v>12045</v>
      </c>
      <c r="Y5975" s="1">
        <f t="shared" si="468"/>
        <v>0</v>
      </c>
      <c r="Z5975">
        <v>0</v>
      </c>
      <c r="AA5975" s="89">
        <f t="shared" si="469"/>
        <v>0</v>
      </c>
      <c r="AH5975" s="37"/>
      <c r="AI5975" s="37"/>
      <c r="AJ5975" s="1"/>
      <c r="AK5975" s="37"/>
    </row>
    <row r="5976" spans="1:37" hidden="1">
      <c r="A5976" t="s">
        <v>64</v>
      </c>
      <c r="B5976" t="s">
        <v>2</v>
      </c>
      <c r="C5976" t="s">
        <v>12</v>
      </c>
      <c r="D5976" t="s">
        <v>116</v>
      </c>
      <c r="E5976" t="s">
        <v>537</v>
      </c>
      <c r="F5976" t="str">
        <f t="shared" si="466"/>
        <v>信阳市语言培训</v>
      </c>
      <c r="G5976" t="s">
        <v>110</v>
      </c>
      <c r="H5976" t="s">
        <v>162</v>
      </c>
      <c r="I5976" t="s">
        <v>70</v>
      </c>
      <c r="J5976">
        <v>49</v>
      </c>
      <c r="K5976">
        <v>0</v>
      </c>
      <c r="L5976" s="13">
        <f>VLOOKUP(C5976,'渗透率、续签率'!B:C,2,0)</f>
        <v>0.66100000000000003</v>
      </c>
      <c r="M5976" s="6">
        <v>0</v>
      </c>
      <c r="N5976">
        <v>8</v>
      </c>
      <c r="O5976">
        <v>0</v>
      </c>
      <c r="P5976" s="6">
        <v>0</v>
      </c>
      <c r="Q5976" s="13">
        <v>0</v>
      </c>
      <c r="R5976" s="13">
        <v>0</v>
      </c>
      <c r="S5976" s="31">
        <v>130</v>
      </c>
      <c r="T5976" s="6">
        <f>VLOOKUP(E5976,'参数设置&amp;汇总'!S:U,3,0)</f>
        <v>0.1</v>
      </c>
      <c r="U5976" s="78">
        <f t="shared" si="465"/>
        <v>0.8</v>
      </c>
      <c r="V5976" s="13">
        <v>0.85000000000000009</v>
      </c>
      <c r="W5976" s="78">
        <f t="shared" si="467"/>
        <v>0.94117647058823528</v>
      </c>
      <c r="X5976" s="1">
        <f>VLOOKUP(E5976,'渗透率、续签率'!AG:AJ,4,0)</f>
        <v>12045</v>
      </c>
      <c r="Y5976" s="1">
        <f t="shared" si="468"/>
        <v>11336.470588235294</v>
      </c>
      <c r="Z5976">
        <v>0</v>
      </c>
      <c r="AA5976" s="89">
        <f t="shared" si="469"/>
        <v>96360</v>
      </c>
      <c r="AH5976" s="37"/>
      <c r="AI5976" s="37"/>
      <c r="AJ5976" s="1"/>
      <c r="AK5976" s="37"/>
    </row>
    <row r="5977" spans="1:37" hidden="1">
      <c r="A5977" t="s">
        <v>64</v>
      </c>
      <c r="B5977" t="s">
        <v>2</v>
      </c>
      <c r="C5977" t="s">
        <v>12</v>
      </c>
      <c r="D5977" t="s">
        <v>116</v>
      </c>
      <c r="E5977" t="s">
        <v>537</v>
      </c>
      <c r="F5977" t="str">
        <f t="shared" si="466"/>
        <v>儋州市语言培训</v>
      </c>
      <c r="G5977" t="s">
        <v>120</v>
      </c>
      <c r="H5977" t="s">
        <v>163</v>
      </c>
      <c r="I5977" t="s">
        <v>68</v>
      </c>
      <c r="J5977">
        <v>8</v>
      </c>
      <c r="K5977">
        <v>0</v>
      </c>
      <c r="L5977" s="13">
        <f>VLOOKUP(C5977,'渗透率、续签率'!B:C,2,0)</f>
        <v>0.66100000000000003</v>
      </c>
      <c r="M5977" s="6">
        <v>0</v>
      </c>
      <c r="N5977">
        <v>0</v>
      </c>
      <c r="O5977">
        <v>0</v>
      </c>
      <c r="P5977" s="6">
        <v>0</v>
      </c>
      <c r="Q5977" s="13">
        <v>0</v>
      </c>
      <c r="R5977" s="13">
        <v>0</v>
      </c>
      <c r="S5977" s="31">
        <v>13</v>
      </c>
      <c r="T5977" s="6">
        <f>VLOOKUP(E5977,'参数设置&amp;汇总'!S:U,3,0)</f>
        <v>0.1</v>
      </c>
      <c r="U5977" s="78">
        <f t="shared" si="465"/>
        <v>0</v>
      </c>
      <c r="V5977" s="13">
        <v>0.85000000000000009</v>
      </c>
      <c r="W5977" s="78">
        <f t="shared" si="467"/>
        <v>0</v>
      </c>
      <c r="X5977" s="1">
        <f>VLOOKUP(E5977,'渗透率、续签率'!AG:AJ,4,0)</f>
        <v>12045</v>
      </c>
      <c r="Y5977" s="1">
        <f t="shared" si="468"/>
        <v>0</v>
      </c>
      <c r="Z5977">
        <v>0</v>
      </c>
      <c r="AA5977" s="89">
        <f t="shared" si="469"/>
        <v>0</v>
      </c>
      <c r="AH5977" s="37"/>
      <c r="AI5977" s="37"/>
      <c r="AK5977" s="37"/>
    </row>
    <row r="5978" spans="1:37" hidden="1">
      <c r="A5978" t="s">
        <v>64</v>
      </c>
      <c r="B5978" t="s">
        <v>2</v>
      </c>
      <c r="C5978" t="s">
        <v>12</v>
      </c>
      <c r="D5978" t="s">
        <v>116</v>
      </c>
      <c r="E5978" t="s">
        <v>537</v>
      </c>
      <c r="F5978" t="str">
        <f t="shared" si="466"/>
        <v>克孜勒苏柯尔克孜自治州语言培训</v>
      </c>
      <c r="G5978" t="s">
        <v>145</v>
      </c>
      <c r="H5978" t="s">
        <v>164</v>
      </c>
      <c r="I5978" t="s">
        <v>70</v>
      </c>
      <c r="J5978">
        <v>0</v>
      </c>
      <c r="K5978">
        <v>0</v>
      </c>
      <c r="L5978" s="13">
        <f>VLOOKUP(C5978,'渗透率、续签率'!B:C,2,0)</f>
        <v>0.66100000000000003</v>
      </c>
      <c r="M5978" s="6">
        <v>0</v>
      </c>
      <c r="N5978">
        <v>0</v>
      </c>
      <c r="O5978">
        <v>0</v>
      </c>
      <c r="P5978" s="6">
        <v>0</v>
      </c>
      <c r="Q5978" s="13">
        <v>0</v>
      </c>
      <c r="R5978" s="13">
        <v>0</v>
      </c>
      <c r="S5978" s="31">
        <v>0</v>
      </c>
      <c r="T5978" s="6">
        <f>VLOOKUP(E5978,'参数设置&amp;汇总'!S:U,3,0)</f>
        <v>0.1</v>
      </c>
      <c r="U5978" s="78">
        <f t="shared" si="465"/>
        <v>0</v>
      </c>
      <c r="V5978" s="13">
        <v>0.85000000000000009</v>
      </c>
      <c r="W5978" s="78">
        <f t="shared" si="467"/>
        <v>0</v>
      </c>
      <c r="X5978" s="1">
        <f>VLOOKUP(E5978,'渗透率、续签率'!AG:AJ,4,0)</f>
        <v>12045</v>
      </c>
      <c r="Y5978" s="1">
        <f t="shared" si="468"/>
        <v>0</v>
      </c>
      <c r="Z5978">
        <v>0</v>
      </c>
      <c r="AA5978" s="89">
        <f t="shared" si="469"/>
        <v>0</v>
      </c>
      <c r="AH5978" s="37"/>
      <c r="AI5978" s="37"/>
      <c r="AK5978" s="37"/>
    </row>
    <row r="5979" spans="1:37" hidden="1">
      <c r="A5979" t="s">
        <v>64</v>
      </c>
      <c r="B5979" t="s">
        <v>2</v>
      </c>
      <c r="C5979" t="s">
        <v>12</v>
      </c>
      <c r="D5979" t="s">
        <v>116</v>
      </c>
      <c r="E5979" t="s">
        <v>537</v>
      </c>
      <c r="F5979" t="str">
        <f t="shared" si="466"/>
        <v>克拉玛依市语言培训</v>
      </c>
      <c r="G5979" t="s">
        <v>145</v>
      </c>
      <c r="H5979" t="s">
        <v>165</v>
      </c>
      <c r="I5979" t="s">
        <v>70</v>
      </c>
      <c r="J5979">
        <v>0</v>
      </c>
      <c r="K5979">
        <v>0</v>
      </c>
      <c r="L5979" s="13">
        <f>VLOOKUP(C5979,'渗透率、续签率'!B:C,2,0)</f>
        <v>0.66100000000000003</v>
      </c>
      <c r="M5979" s="6">
        <v>0</v>
      </c>
      <c r="N5979">
        <v>0</v>
      </c>
      <c r="O5979">
        <v>0</v>
      </c>
      <c r="P5979" s="6">
        <v>0</v>
      </c>
      <c r="Q5979" s="13">
        <v>0</v>
      </c>
      <c r="R5979" s="13">
        <v>0</v>
      </c>
      <c r="S5979" s="31">
        <v>0</v>
      </c>
      <c r="T5979" s="6">
        <f>VLOOKUP(E5979,'参数设置&amp;汇总'!S:U,3,0)</f>
        <v>0.1</v>
      </c>
      <c r="U5979" s="78">
        <f t="shared" si="465"/>
        <v>0</v>
      </c>
      <c r="V5979" s="13">
        <v>0.85000000000000009</v>
      </c>
      <c r="W5979" s="78">
        <f t="shared" si="467"/>
        <v>0</v>
      </c>
      <c r="X5979" s="1">
        <f>VLOOKUP(E5979,'渗透率、续签率'!AG:AJ,4,0)</f>
        <v>12045</v>
      </c>
      <c r="Y5979" s="1">
        <f t="shared" si="468"/>
        <v>0</v>
      </c>
      <c r="Z5979">
        <v>0</v>
      </c>
      <c r="AA5979" s="89">
        <f t="shared" si="469"/>
        <v>0</v>
      </c>
      <c r="AH5979" s="37"/>
      <c r="AI5979" s="37"/>
      <c r="AK5979" s="37"/>
    </row>
    <row r="5980" spans="1:37" hidden="1">
      <c r="A5980" t="s">
        <v>64</v>
      </c>
      <c r="B5980" t="s">
        <v>2</v>
      </c>
      <c r="C5980" t="s">
        <v>12</v>
      </c>
      <c r="D5980" t="s">
        <v>116</v>
      </c>
      <c r="E5980" t="s">
        <v>537</v>
      </c>
      <c r="F5980" t="str">
        <f t="shared" si="466"/>
        <v>六安市语言培训</v>
      </c>
      <c r="G5980" t="s">
        <v>94</v>
      </c>
      <c r="H5980" t="s">
        <v>166</v>
      </c>
      <c r="I5980" t="s">
        <v>68</v>
      </c>
      <c r="J5980">
        <v>88</v>
      </c>
      <c r="K5980">
        <v>0</v>
      </c>
      <c r="L5980" s="13">
        <f>VLOOKUP(C5980,'渗透率、续签率'!B:C,2,0)</f>
        <v>0.66100000000000003</v>
      </c>
      <c r="M5980" s="6">
        <v>0</v>
      </c>
      <c r="N5980">
        <v>23</v>
      </c>
      <c r="O5980">
        <v>0</v>
      </c>
      <c r="P5980" s="6">
        <v>0</v>
      </c>
      <c r="Q5980" s="13">
        <v>0</v>
      </c>
      <c r="R5980" s="13">
        <v>0</v>
      </c>
      <c r="S5980" s="31">
        <v>336</v>
      </c>
      <c r="T5980" s="6">
        <f>VLOOKUP(E5980,'参数设置&amp;汇总'!S:U,3,0)</f>
        <v>0.1</v>
      </c>
      <c r="U5980" s="78">
        <f t="shared" si="465"/>
        <v>2.3000000000000003</v>
      </c>
      <c r="V5980" s="13">
        <v>0.85000000000000009</v>
      </c>
      <c r="W5980" s="78">
        <f t="shared" si="467"/>
        <v>2.7058823529411766</v>
      </c>
      <c r="X5980" s="1">
        <f>VLOOKUP(E5980,'渗透率、续签率'!AG:AJ,4,0)</f>
        <v>12045</v>
      </c>
      <c r="Y5980" s="1">
        <f t="shared" si="468"/>
        <v>32592.352941176472</v>
      </c>
      <c r="Z5980">
        <v>0</v>
      </c>
      <c r="AA5980" s="89">
        <f t="shared" si="469"/>
        <v>277035</v>
      </c>
      <c r="AH5980" s="37"/>
      <c r="AI5980" s="37"/>
      <c r="AK5980" s="37"/>
    </row>
    <row r="5981" spans="1:37" hidden="1">
      <c r="A5981" t="s">
        <v>64</v>
      </c>
      <c r="B5981" t="s">
        <v>2</v>
      </c>
      <c r="C5981" t="s">
        <v>12</v>
      </c>
      <c r="D5981" t="s">
        <v>116</v>
      </c>
      <c r="E5981" t="s">
        <v>537</v>
      </c>
      <c r="F5981" t="str">
        <f t="shared" si="466"/>
        <v>六盘水市语言培训</v>
      </c>
      <c r="G5981" t="s">
        <v>167</v>
      </c>
      <c r="H5981" t="s">
        <v>168</v>
      </c>
      <c r="I5981" t="s">
        <v>70</v>
      </c>
      <c r="J5981">
        <v>12</v>
      </c>
      <c r="K5981">
        <v>0</v>
      </c>
      <c r="L5981" s="13">
        <f>VLOOKUP(C5981,'渗透率、续签率'!B:C,2,0)</f>
        <v>0.66100000000000003</v>
      </c>
      <c r="M5981" s="6">
        <v>0</v>
      </c>
      <c r="N5981">
        <v>0</v>
      </c>
      <c r="O5981">
        <v>0</v>
      </c>
      <c r="P5981" s="6">
        <v>0</v>
      </c>
      <c r="Q5981" s="13">
        <v>0</v>
      </c>
      <c r="R5981" s="13">
        <v>0</v>
      </c>
      <c r="S5981" s="31">
        <v>24</v>
      </c>
      <c r="T5981" s="6">
        <f>VLOOKUP(E5981,'参数设置&amp;汇总'!S:U,3,0)</f>
        <v>0.1</v>
      </c>
      <c r="U5981" s="78">
        <f t="shared" si="465"/>
        <v>0</v>
      </c>
      <c r="V5981" s="13">
        <v>0.85000000000000009</v>
      </c>
      <c r="W5981" s="78">
        <f t="shared" si="467"/>
        <v>0</v>
      </c>
      <c r="X5981" s="1">
        <f>VLOOKUP(E5981,'渗透率、续签率'!AG:AJ,4,0)</f>
        <v>12045</v>
      </c>
      <c r="Y5981" s="1">
        <f t="shared" si="468"/>
        <v>0</v>
      </c>
      <c r="Z5981">
        <v>0</v>
      </c>
      <c r="AA5981" s="89">
        <f t="shared" si="469"/>
        <v>0</v>
      </c>
      <c r="AH5981" s="37"/>
      <c r="AI5981" s="37"/>
      <c r="AJ5981" s="1"/>
      <c r="AK5981" s="37"/>
    </row>
    <row r="5982" spans="1:37" hidden="1">
      <c r="A5982" t="s">
        <v>64</v>
      </c>
      <c r="B5982" t="s">
        <v>2</v>
      </c>
      <c r="C5982" t="s">
        <v>12</v>
      </c>
      <c r="D5982" t="s">
        <v>116</v>
      </c>
      <c r="E5982" t="s">
        <v>537</v>
      </c>
      <c r="F5982" t="str">
        <f t="shared" si="466"/>
        <v>兰州市语言培训</v>
      </c>
      <c r="G5982" t="s">
        <v>132</v>
      </c>
      <c r="H5982" t="s">
        <v>169</v>
      </c>
      <c r="I5982" t="s">
        <v>70</v>
      </c>
      <c r="J5982">
        <v>58</v>
      </c>
      <c r="K5982">
        <v>1</v>
      </c>
      <c r="L5982" s="13">
        <f>VLOOKUP(C5982,'渗透率、续签率'!B:C,2,0)</f>
        <v>0.66100000000000003</v>
      </c>
      <c r="M5982" s="6">
        <v>0.02</v>
      </c>
      <c r="N5982">
        <v>15</v>
      </c>
      <c r="O5982">
        <v>1</v>
      </c>
      <c r="P5982" s="6">
        <v>7.0000000000000007E-2</v>
      </c>
      <c r="Q5982" s="13">
        <v>3.7999999999999999E-2</v>
      </c>
      <c r="R5982" s="13">
        <v>0</v>
      </c>
      <c r="S5982" s="31">
        <v>205</v>
      </c>
      <c r="T5982" s="6">
        <f>VLOOKUP(E5982,'参数设置&amp;汇总'!S:U,3,0)</f>
        <v>0.1</v>
      </c>
      <c r="U5982" s="78">
        <f t="shared" si="465"/>
        <v>1.5</v>
      </c>
      <c r="V5982" s="13">
        <v>0.85000000000000009</v>
      </c>
      <c r="W5982" s="78">
        <f t="shared" si="467"/>
        <v>0.98705882352941166</v>
      </c>
      <c r="X5982" s="1">
        <f>VLOOKUP(E5982,'渗透率、续签率'!AG:AJ,4,0)</f>
        <v>12045</v>
      </c>
      <c r="Y5982" s="1">
        <f t="shared" si="468"/>
        <v>11889.123529411763</v>
      </c>
      <c r="Z5982">
        <v>2</v>
      </c>
      <c r="AA5982" s="89">
        <f t="shared" si="469"/>
        <v>180675</v>
      </c>
      <c r="AH5982" s="37"/>
      <c r="AI5982" s="37"/>
      <c r="AK5982" s="37"/>
    </row>
    <row r="5983" spans="1:37" hidden="1">
      <c r="A5983" t="s">
        <v>64</v>
      </c>
      <c r="B5983" t="s">
        <v>2</v>
      </c>
      <c r="C5983" t="s">
        <v>12</v>
      </c>
      <c r="D5983" t="s">
        <v>116</v>
      </c>
      <c r="E5983" t="s">
        <v>537</v>
      </c>
      <c r="F5983" t="str">
        <f t="shared" si="466"/>
        <v>兴安盟语言培训</v>
      </c>
      <c r="G5983" t="s">
        <v>142</v>
      </c>
      <c r="H5983" t="s">
        <v>170</v>
      </c>
      <c r="I5983" t="s">
        <v>70</v>
      </c>
      <c r="J5983">
        <v>8</v>
      </c>
      <c r="K5983">
        <v>0</v>
      </c>
      <c r="L5983" s="13">
        <f>VLOOKUP(C5983,'渗透率、续签率'!B:C,2,0)</f>
        <v>0.66100000000000003</v>
      </c>
      <c r="M5983" s="6">
        <v>0</v>
      </c>
      <c r="N5983">
        <v>0</v>
      </c>
      <c r="O5983">
        <v>0</v>
      </c>
      <c r="P5983" s="6">
        <v>0</v>
      </c>
      <c r="Q5983" s="13">
        <v>0</v>
      </c>
      <c r="R5983" s="13">
        <v>0</v>
      </c>
      <c r="S5983" s="31">
        <v>12</v>
      </c>
      <c r="T5983" s="6">
        <f>VLOOKUP(E5983,'参数设置&amp;汇总'!S:U,3,0)</f>
        <v>0.1</v>
      </c>
      <c r="U5983" s="78">
        <f t="shared" si="465"/>
        <v>0</v>
      </c>
      <c r="V5983" s="13">
        <v>0.85000000000000009</v>
      </c>
      <c r="W5983" s="78">
        <f t="shared" si="467"/>
        <v>0</v>
      </c>
      <c r="X5983" s="1">
        <f>VLOOKUP(E5983,'渗透率、续签率'!AG:AJ,4,0)</f>
        <v>12045</v>
      </c>
      <c r="Y5983" s="1">
        <f t="shared" si="468"/>
        <v>0</v>
      </c>
      <c r="Z5983">
        <v>0</v>
      </c>
      <c r="AA5983" s="89">
        <f t="shared" si="469"/>
        <v>0</v>
      </c>
      <c r="AH5983" s="37"/>
      <c r="AI5983" s="37"/>
      <c r="AK5983" s="37"/>
    </row>
    <row r="5984" spans="1:37" hidden="1">
      <c r="A5984" t="s">
        <v>64</v>
      </c>
      <c r="B5984" t="s">
        <v>2</v>
      </c>
      <c r="C5984" t="s">
        <v>12</v>
      </c>
      <c r="D5984" t="s">
        <v>116</v>
      </c>
      <c r="E5984" t="s">
        <v>537</v>
      </c>
      <c r="F5984" t="str">
        <f t="shared" si="466"/>
        <v>内江市语言培训</v>
      </c>
      <c r="G5984" t="s">
        <v>77</v>
      </c>
      <c r="H5984" t="s">
        <v>171</v>
      </c>
      <c r="I5984" t="s">
        <v>70</v>
      </c>
      <c r="J5984">
        <v>32</v>
      </c>
      <c r="K5984">
        <v>0</v>
      </c>
      <c r="L5984" s="13">
        <f>VLOOKUP(C5984,'渗透率、续签率'!B:C,2,0)</f>
        <v>0.66100000000000003</v>
      </c>
      <c r="M5984" s="6">
        <v>0</v>
      </c>
      <c r="N5984">
        <v>3</v>
      </c>
      <c r="O5984">
        <v>0</v>
      </c>
      <c r="P5984" s="6">
        <v>0</v>
      </c>
      <c r="Q5984" s="13">
        <v>0</v>
      </c>
      <c r="R5984" s="13">
        <v>0</v>
      </c>
      <c r="S5984" s="31">
        <v>87</v>
      </c>
      <c r="T5984" s="6">
        <f>VLOOKUP(E5984,'参数设置&amp;汇总'!S:U,3,0)</f>
        <v>0.1</v>
      </c>
      <c r="U5984" s="78">
        <f t="shared" si="465"/>
        <v>0.30000000000000004</v>
      </c>
      <c r="V5984" s="13">
        <v>0.85000000000000009</v>
      </c>
      <c r="W5984" s="78">
        <f t="shared" si="467"/>
        <v>0.35294117647058826</v>
      </c>
      <c r="X5984" s="1">
        <f>VLOOKUP(E5984,'渗透率、续签率'!AG:AJ,4,0)</f>
        <v>12045</v>
      </c>
      <c r="Y5984" s="1">
        <f t="shared" si="468"/>
        <v>4251.1764705882351</v>
      </c>
      <c r="Z5984">
        <v>1</v>
      </c>
      <c r="AA5984" s="89">
        <f t="shared" si="469"/>
        <v>36135</v>
      </c>
      <c r="AH5984" s="37"/>
      <c r="AI5984" s="37"/>
      <c r="AK5984" s="37"/>
    </row>
    <row r="5985" spans="1:37" hidden="1">
      <c r="A5985" t="s">
        <v>64</v>
      </c>
      <c r="B5985" t="s">
        <v>2</v>
      </c>
      <c r="C5985" t="s">
        <v>12</v>
      </c>
      <c r="D5985" t="s">
        <v>116</v>
      </c>
      <c r="E5985" t="s">
        <v>537</v>
      </c>
      <c r="F5985" t="str">
        <f t="shared" si="466"/>
        <v>凉山彝族自治州语言培训</v>
      </c>
      <c r="G5985" t="s">
        <v>77</v>
      </c>
      <c r="H5985" t="s">
        <v>172</v>
      </c>
      <c r="I5985" t="s">
        <v>70</v>
      </c>
      <c r="J5985">
        <v>14</v>
      </c>
      <c r="K5985">
        <v>0</v>
      </c>
      <c r="L5985" s="13">
        <f>VLOOKUP(C5985,'渗透率、续签率'!B:C,2,0)</f>
        <v>0.66100000000000003</v>
      </c>
      <c r="M5985" s="6">
        <v>0</v>
      </c>
      <c r="N5985">
        <v>0</v>
      </c>
      <c r="O5985">
        <v>0</v>
      </c>
      <c r="P5985" s="6">
        <v>0</v>
      </c>
      <c r="Q5985" s="13">
        <v>0</v>
      </c>
      <c r="R5985" s="13">
        <v>0</v>
      </c>
      <c r="S5985" s="31">
        <v>16</v>
      </c>
      <c r="T5985" s="6">
        <f>VLOOKUP(E5985,'参数设置&amp;汇总'!S:U,3,0)</f>
        <v>0.1</v>
      </c>
      <c r="U5985" s="78">
        <f t="shared" si="465"/>
        <v>0</v>
      </c>
      <c r="V5985" s="13">
        <v>0.85000000000000009</v>
      </c>
      <c r="W5985" s="78">
        <f t="shared" si="467"/>
        <v>0</v>
      </c>
      <c r="X5985" s="1">
        <f>VLOOKUP(E5985,'渗透率、续签率'!AG:AJ,4,0)</f>
        <v>12045</v>
      </c>
      <c r="Y5985" s="1">
        <f t="shared" si="468"/>
        <v>0</v>
      </c>
      <c r="Z5985">
        <v>0</v>
      </c>
      <c r="AA5985" s="89">
        <f t="shared" si="469"/>
        <v>0</v>
      </c>
      <c r="AH5985" s="37"/>
      <c r="AI5985" s="37"/>
      <c r="AK5985" s="37"/>
    </row>
    <row r="5986" spans="1:37" hidden="1">
      <c r="A5986" t="s">
        <v>64</v>
      </c>
      <c r="B5986" t="s">
        <v>2</v>
      </c>
      <c r="C5986" t="s">
        <v>12</v>
      </c>
      <c r="D5986" t="s">
        <v>116</v>
      </c>
      <c r="E5986" t="s">
        <v>537</v>
      </c>
      <c r="F5986" t="str">
        <f t="shared" si="466"/>
        <v>包头市语言培训</v>
      </c>
      <c r="G5986" t="s">
        <v>142</v>
      </c>
      <c r="H5986" t="s">
        <v>173</v>
      </c>
      <c r="I5986" t="s">
        <v>70</v>
      </c>
      <c r="J5986">
        <v>88</v>
      </c>
      <c r="K5986">
        <v>0</v>
      </c>
      <c r="L5986" s="13">
        <f>VLOOKUP(C5986,'渗透率、续签率'!B:C,2,0)</f>
        <v>0.66100000000000003</v>
      </c>
      <c r="M5986" s="6">
        <v>0</v>
      </c>
      <c r="N5986">
        <v>17</v>
      </c>
      <c r="O5986">
        <v>0</v>
      </c>
      <c r="P5986" s="6">
        <v>0</v>
      </c>
      <c r="Q5986" s="13">
        <v>0</v>
      </c>
      <c r="R5986" s="13">
        <v>0</v>
      </c>
      <c r="S5986" s="31">
        <v>242</v>
      </c>
      <c r="T5986" s="6">
        <f>VLOOKUP(E5986,'参数设置&amp;汇总'!S:U,3,0)</f>
        <v>0.1</v>
      </c>
      <c r="U5986" s="78">
        <f t="shared" si="465"/>
        <v>1.7000000000000002</v>
      </c>
      <c r="V5986" s="13">
        <v>0.85000000000000009</v>
      </c>
      <c r="W5986" s="78">
        <f t="shared" si="467"/>
        <v>2</v>
      </c>
      <c r="X5986" s="1">
        <f>VLOOKUP(E5986,'渗透率、续签率'!AG:AJ,4,0)</f>
        <v>12045</v>
      </c>
      <c r="Y5986" s="1">
        <f t="shared" si="468"/>
        <v>24090</v>
      </c>
      <c r="Z5986">
        <v>0</v>
      </c>
      <c r="AA5986" s="89">
        <f t="shared" si="469"/>
        <v>204765</v>
      </c>
      <c r="AH5986" s="37"/>
      <c r="AI5986" s="37"/>
      <c r="AK5986" s="37"/>
    </row>
    <row r="5987" spans="1:37" hidden="1">
      <c r="A5987" t="s">
        <v>64</v>
      </c>
      <c r="B5987" t="s">
        <v>2</v>
      </c>
      <c r="C5987" t="s">
        <v>12</v>
      </c>
      <c r="D5987" t="s">
        <v>116</v>
      </c>
      <c r="E5987" t="s">
        <v>537</v>
      </c>
      <c r="F5987" t="str">
        <f t="shared" si="466"/>
        <v>北屯市语言培训</v>
      </c>
      <c r="G5987" t="s">
        <v>145</v>
      </c>
      <c r="H5987" t="s">
        <v>174</v>
      </c>
      <c r="I5987" t="s">
        <v>70</v>
      </c>
      <c r="J5987">
        <v>1</v>
      </c>
      <c r="K5987">
        <v>0</v>
      </c>
      <c r="L5987" s="13">
        <f>VLOOKUP(C5987,'渗透率、续签率'!B:C,2,0)</f>
        <v>0.66100000000000003</v>
      </c>
      <c r="M5987" s="6">
        <v>0</v>
      </c>
      <c r="N5987">
        <v>0</v>
      </c>
      <c r="O5987">
        <v>0</v>
      </c>
      <c r="P5987" s="6">
        <v>0</v>
      </c>
      <c r="Q5987" s="13">
        <v>0</v>
      </c>
      <c r="R5987" s="13">
        <v>0</v>
      </c>
      <c r="S5987" s="31">
        <v>0</v>
      </c>
      <c r="T5987" s="6">
        <f>VLOOKUP(E5987,'参数设置&amp;汇总'!S:U,3,0)</f>
        <v>0.1</v>
      </c>
      <c r="U5987" s="78">
        <f t="shared" si="465"/>
        <v>0</v>
      </c>
      <c r="V5987" s="13">
        <v>0.85000000000000009</v>
      </c>
      <c r="W5987" s="78">
        <f t="shared" si="467"/>
        <v>0</v>
      </c>
      <c r="X5987" s="1">
        <f>VLOOKUP(E5987,'渗透率、续签率'!AG:AJ,4,0)</f>
        <v>12045</v>
      </c>
      <c r="Y5987" s="1">
        <f t="shared" si="468"/>
        <v>0</v>
      </c>
      <c r="Z5987">
        <v>0</v>
      </c>
      <c r="AA5987" s="89">
        <f t="shared" si="469"/>
        <v>0</v>
      </c>
      <c r="AH5987" s="37"/>
      <c r="AI5987" s="37"/>
      <c r="AJ5987" s="1"/>
      <c r="AK5987" s="37"/>
    </row>
    <row r="5988" spans="1:37" hidden="1">
      <c r="A5988" t="s">
        <v>64</v>
      </c>
      <c r="B5988" t="s">
        <v>2</v>
      </c>
      <c r="C5988" t="s">
        <v>12</v>
      </c>
      <c r="D5988" t="s">
        <v>116</v>
      </c>
      <c r="E5988" t="s">
        <v>537</v>
      </c>
      <c r="F5988" t="str">
        <f t="shared" si="466"/>
        <v>北海市语言培训</v>
      </c>
      <c r="G5988" t="s">
        <v>88</v>
      </c>
      <c r="H5988" t="s">
        <v>175</v>
      </c>
      <c r="I5988" t="s">
        <v>68</v>
      </c>
      <c r="J5988">
        <v>15</v>
      </c>
      <c r="K5988">
        <v>0</v>
      </c>
      <c r="L5988" s="13">
        <f>VLOOKUP(C5988,'渗透率、续签率'!B:C,2,0)</f>
        <v>0.66100000000000003</v>
      </c>
      <c r="M5988" s="6">
        <v>0</v>
      </c>
      <c r="N5988">
        <v>3</v>
      </c>
      <c r="O5988">
        <v>0</v>
      </c>
      <c r="P5988" s="6">
        <v>0</v>
      </c>
      <c r="Q5988" s="13">
        <v>0</v>
      </c>
      <c r="R5988" s="13">
        <v>0</v>
      </c>
      <c r="S5988" s="31">
        <v>34</v>
      </c>
      <c r="T5988" s="6">
        <f>VLOOKUP(E5988,'参数设置&amp;汇总'!S:U,3,0)</f>
        <v>0.1</v>
      </c>
      <c r="U5988" s="78">
        <f t="shared" si="465"/>
        <v>0.30000000000000004</v>
      </c>
      <c r="V5988" s="13">
        <v>0.85000000000000009</v>
      </c>
      <c r="W5988" s="78">
        <f t="shared" si="467"/>
        <v>0.35294117647058826</v>
      </c>
      <c r="X5988" s="1">
        <f>VLOOKUP(E5988,'渗透率、续签率'!AG:AJ,4,0)</f>
        <v>12045</v>
      </c>
      <c r="Y5988" s="1">
        <f t="shared" si="468"/>
        <v>4251.1764705882351</v>
      </c>
      <c r="Z5988">
        <v>0</v>
      </c>
      <c r="AA5988" s="89">
        <f t="shared" si="469"/>
        <v>36135</v>
      </c>
      <c r="AH5988" s="37"/>
      <c r="AI5988" s="37"/>
      <c r="AK5988" s="37"/>
    </row>
    <row r="5989" spans="1:37" hidden="1">
      <c r="A5989" t="s">
        <v>64</v>
      </c>
      <c r="B5989" t="s">
        <v>2</v>
      </c>
      <c r="C5989" t="s">
        <v>12</v>
      </c>
      <c r="D5989" t="s">
        <v>116</v>
      </c>
      <c r="E5989" t="s">
        <v>537</v>
      </c>
      <c r="F5989" t="str">
        <f t="shared" si="466"/>
        <v>十堰市语言培训</v>
      </c>
      <c r="G5989" t="s">
        <v>81</v>
      </c>
      <c r="H5989" t="s">
        <v>176</v>
      </c>
      <c r="I5989" t="s">
        <v>68</v>
      </c>
      <c r="J5989">
        <v>26</v>
      </c>
      <c r="K5989">
        <v>0</v>
      </c>
      <c r="L5989" s="13">
        <f>VLOOKUP(C5989,'渗透率、续签率'!B:C,2,0)</f>
        <v>0.66100000000000003</v>
      </c>
      <c r="M5989" s="6">
        <v>0</v>
      </c>
      <c r="N5989">
        <v>2</v>
      </c>
      <c r="O5989">
        <v>0</v>
      </c>
      <c r="P5989" s="6">
        <v>0</v>
      </c>
      <c r="Q5989" s="13">
        <v>0</v>
      </c>
      <c r="R5989" s="13">
        <v>0</v>
      </c>
      <c r="S5989" s="31">
        <v>55</v>
      </c>
      <c r="T5989" s="6">
        <f>VLOOKUP(E5989,'参数设置&amp;汇总'!S:U,3,0)</f>
        <v>0.1</v>
      </c>
      <c r="U5989" s="78">
        <f t="shared" si="465"/>
        <v>0.2</v>
      </c>
      <c r="V5989" s="13">
        <v>0.85000000000000009</v>
      </c>
      <c r="W5989" s="78">
        <f t="shared" si="467"/>
        <v>0.23529411764705882</v>
      </c>
      <c r="X5989" s="1">
        <f>VLOOKUP(E5989,'渗透率、续签率'!AG:AJ,4,0)</f>
        <v>12045</v>
      </c>
      <c r="Y5989" s="1">
        <f t="shared" si="468"/>
        <v>2834.1176470588234</v>
      </c>
      <c r="Z5989">
        <v>0</v>
      </c>
      <c r="AA5989" s="89">
        <f t="shared" si="469"/>
        <v>24090</v>
      </c>
      <c r="AH5989" s="37"/>
      <c r="AI5989" s="37"/>
      <c r="AK5989" s="37"/>
    </row>
    <row r="5990" spans="1:37" hidden="1">
      <c r="A5990" t="s">
        <v>64</v>
      </c>
      <c r="B5990" t="s">
        <v>2</v>
      </c>
      <c r="C5990" t="s">
        <v>12</v>
      </c>
      <c r="D5990" t="s">
        <v>116</v>
      </c>
      <c r="E5990" t="s">
        <v>537</v>
      </c>
      <c r="F5990" t="str">
        <f t="shared" si="466"/>
        <v>南充市语言培训</v>
      </c>
      <c r="G5990" t="s">
        <v>77</v>
      </c>
      <c r="H5990" t="s">
        <v>177</v>
      </c>
      <c r="I5990" t="s">
        <v>70</v>
      </c>
      <c r="J5990">
        <v>34</v>
      </c>
      <c r="K5990">
        <v>1</v>
      </c>
      <c r="L5990" s="13">
        <f>VLOOKUP(C5990,'渗透率、续签率'!B:C,2,0)</f>
        <v>0.66100000000000003</v>
      </c>
      <c r="M5990" s="6">
        <v>0.03</v>
      </c>
      <c r="N5990">
        <v>7</v>
      </c>
      <c r="O5990">
        <v>1</v>
      </c>
      <c r="P5990" s="6">
        <v>0.14000000000000001</v>
      </c>
      <c r="Q5990" s="13">
        <v>0.28999999999999998</v>
      </c>
      <c r="R5990" s="13">
        <v>0.28999999999999998</v>
      </c>
      <c r="S5990" s="31">
        <v>136</v>
      </c>
      <c r="T5990" s="6">
        <f>VLOOKUP(E5990,'参数设置&amp;汇总'!S:U,3,0)</f>
        <v>0.1</v>
      </c>
      <c r="U5990" s="78">
        <f t="shared" si="465"/>
        <v>1</v>
      </c>
      <c r="V5990" s="13">
        <v>0.85000000000000009</v>
      </c>
      <c r="W5990" s="78">
        <f t="shared" si="467"/>
        <v>0.39882352941176463</v>
      </c>
      <c r="X5990" s="1">
        <f>VLOOKUP(E5990,'渗透率、续签率'!AG:AJ,4,0)</f>
        <v>12045</v>
      </c>
      <c r="Y5990" s="1">
        <f t="shared" si="468"/>
        <v>4803.8294117647047</v>
      </c>
      <c r="Z5990">
        <v>0</v>
      </c>
      <c r="AA5990" s="89">
        <f t="shared" si="469"/>
        <v>84315</v>
      </c>
      <c r="AH5990" s="37"/>
      <c r="AI5990" s="37"/>
      <c r="AK5990" s="37"/>
    </row>
    <row r="5991" spans="1:37" hidden="1">
      <c r="A5991" t="s">
        <v>64</v>
      </c>
      <c r="B5991" t="s">
        <v>2</v>
      </c>
      <c r="C5991" t="s">
        <v>12</v>
      </c>
      <c r="D5991" t="s">
        <v>116</v>
      </c>
      <c r="E5991" t="s">
        <v>537</v>
      </c>
      <c r="F5991" t="str">
        <f t="shared" si="466"/>
        <v>南平市语言培训</v>
      </c>
      <c r="G5991" t="s">
        <v>92</v>
      </c>
      <c r="H5991" t="s">
        <v>178</v>
      </c>
      <c r="I5991" t="s">
        <v>68</v>
      </c>
      <c r="J5991">
        <v>31</v>
      </c>
      <c r="K5991">
        <v>0</v>
      </c>
      <c r="L5991" s="13">
        <f>VLOOKUP(C5991,'渗透率、续签率'!B:C,2,0)</f>
        <v>0.66100000000000003</v>
      </c>
      <c r="M5991" s="6">
        <v>0</v>
      </c>
      <c r="N5991">
        <v>0</v>
      </c>
      <c r="O5991">
        <v>0</v>
      </c>
      <c r="P5991" s="6">
        <v>0</v>
      </c>
      <c r="Q5991" s="13">
        <v>0</v>
      </c>
      <c r="R5991" s="13">
        <v>0</v>
      </c>
      <c r="S5991" s="31">
        <v>21</v>
      </c>
      <c r="T5991" s="6">
        <f>VLOOKUP(E5991,'参数设置&amp;汇总'!S:U,3,0)</f>
        <v>0.1</v>
      </c>
      <c r="U5991" s="78">
        <f t="shared" si="465"/>
        <v>0</v>
      </c>
      <c r="V5991" s="13">
        <v>0.85000000000000009</v>
      </c>
      <c r="W5991" s="78">
        <f t="shared" si="467"/>
        <v>0</v>
      </c>
      <c r="X5991" s="1">
        <f>VLOOKUP(E5991,'渗透率、续签率'!AG:AJ,4,0)</f>
        <v>12045</v>
      </c>
      <c r="Y5991" s="1">
        <f t="shared" si="468"/>
        <v>0</v>
      </c>
      <c r="Z5991">
        <v>0</v>
      </c>
      <c r="AA5991" s="89">
        <f t="shared" si="469"/>
        <v>0</v>
      </c>
      <c r="AH5991" s="37"/>
      <c r="AI5991" s="37"/>
      <c r="AK5991" s="37"/>
    </row>
    <row r="5992" spans="1:37" hidden="1">
      <c r="A5992" t="s">
        <v>64</v>
      </c>
      <c r="B5992" t="s">
        <v>2</v>
      </c>
      <c r="C5992" t="s">
        <v>12</v>
      </c>
      <c r="D5992" t="s">
        <v>116</v>
      </c>
      <c r="E5992" t="s">
        <v>537</v>
      </c>
      <c r="F5992" t="str">
        <f t="shared" si="466"/>
        <v>南通市语言培训</v>
      </c>
      <c r="G5992" t="s">
        <v>73</v>
      </c>
      <c r="H5992" t="s">
        <v>179</v>
      </c>
      <c r="I5992" t="s">
        <v>70</v>
      </c>
      <c r="J5992">
        <v>105</v>
      </c>
      <c r="K5992">
        <v>4</v>
      </c>
      <c r="L5992" s="13">
        <f>VLOOKUP(C5992,'渗透率、续签率'!B:C,2,0)</f>
        <v>0.66100000000000003</v>
      </c>
      <c r="M5992" s="6">
        <v>0.04</v>
      </c>
      <c r="N5992">
        <v>17</v>
      </c>
      <c r="O5992">
        <v>4</v>
      </c>
      <c r="P5992" s="6">
        <v>0.24</v>
      </c>
      <c r="Q5992" s="13">
        <v>0.34300000000000003</v>
      </c>
      <c r="R5992" s="13">
        <v>0</v>
      </c>
      <c r="S5992" s="31">
        <v>360</v>
      </c>
      <c r="T5992" s="6">
        <f>VLOOKUP(E5992,'参数设置&amp;汇总'!S:U,3,0)</f>
        <v>0.1</v>
      </c>
      <c r="U5992" s="78">
        <f t="shared" si="465"/>
        <v>4</v>
      </c>
      <c r="V5992" s="13">
        <v>0.85000000000000009</v>
      </c>
      <c r="W5992" s="78">
        <f t="shared" si="467"/>
        <v>1.5952941176470585</v>
      </c>
      <c r="X5992" s="1">
        <f>VLOOKUP(E5992,'渗透率、续签率'!AG:AJ,4,0)</f>
        <v>12045</v>
      </c>
      <c r="Y5992" s="1">
        <f t="shared" si="468"/>
        <v>19215.317647058819</v>
      </c>
      <c r="Z5992">
        <v>0</v>
      </c>
      <c r="AA5992" s="89">
        <f t="shared" si="469"/>
        <v>204765</v>
      </c>
      <c r="AH5992" s="37"/>
      <c r="AI5992" s="37"/>
      <c r="AJ5992" s="1"/>
      <c r="AK5992" s="37"/>
    </row>
    <row r="5993" spans="1:37" hidden="1">
      <c r="A5993" t="s">
        <v>64</v>
      </c>
      <c r="B5993" t="s">
        <v>2</v>
      </c>
      <c r="C5993" t="s">
        <v>12</v>
      </c>
      <c r="D5993" t="s">
        <v>116</v>
      </c>
      <c r="E5993" t="s">
        <v>537</v>
      </c>
      <c r="F5993" t="str">
        <f t="shared" si="466"/>
        <v>南阳市语言培训</v>
      </c>
      <c r="G5993" t="s">
        <v>110</v>
      </c>
      <c r="H5993" t="s">
        <v>180</v>
      </c>
      <c r="I5993" t="s">
        <v>70</v>
      </c>
      <c r="J5993">
        <v>97</v>
      </c>
      <c r="K5993">
        <v>0</v>
      </c>
      <c r="L5993" s="13">
        <f>VLOOKUP(C5993,'渗透率、续签率'!B:C,2,0)</f>
        <v>0.66100000000000003</v>
      </c>
      <c r="M5993" s="6">
        <v>0</v>
      </c>
      <c r="N5993">
        <v>30</v>
      </c>
      <c r="O5993">
        <v>0</v>
      </c>
      <c r="P5993" s="6">
        <v>0</v>
      </c>
      <c r="Q5993" s="13">
        <v>0</v>
      </c>
      <c r="R5993" s="13">
        <v>0</v>
      </c>
      <c r="S5993" s="31">
        <v>349</v>
      </c>
      <c r="T5993" s="6">
        <f>VLOOKUP(E5993,'参数设置&amp;汇总'!S:U,3,0)</f>
        <v>0.1</v>
      </c>
      <c r="U5993" s="78">
        <f t="shared" si="465"/>
        <v>3</v>
      </c>
      <c r="V5993" s="13">
        <v>0.85000000000000009</v>
      </c>
      <c r="W5993" s="78">
        <f t="shared" si="467"/>
        <v>3.5294117647058818</v>
      </c>
      <c r="X5993" s="1">
        <f>VLOOKUP(E5993,'渗透率、续签率'!AG:AJ,4,0)</f>
        <v>12045</v>
      </c>
      <c r="Y5993" s="1">
        <f t="shared" si="468"/>
        <v>42511.76470588235</v>
      </c>
      <c r="Z5993">
        <v>0</v>
      </c>
      <c r="AA5993" s="89">
        <f t="shared" si="469"/>
        <v>361350</v>
      </c>
      <c r="AH5993" s="37"/>
      <c r="AI5993" s="37"/>
      <c r="AK5993" s="37"/>
    </row>
    <row r="5994" spans="1:37" hidden="1">
      <c r="A5994" t="s">
        <v>64</v>
      </c>
      <c r="B5994" t="s">
        <v>2</v>
      </c>
      <c r="C5994" t="s">
        <v>12</v>
      </c>
      <c r="D5994" t="s">
        <v>116</v>
      </c>
      <c r="E5994" t="s">
        <v>537</v>
      </c>
      <c r="F5994" t="str">
        <f t="shared" si="466"/>
        <v>博尔塔拉蒙古自治州语言培训</v>
      </c>
      <c r="G5994" t="s">
        <v>145</v>
      </c>
      <c r="H5994" t="s">
        <v>181</v>
      </c>
      <c r="I5994" t="s">
        <v>70</v>
      </c>
      <c r="J5994">
        <v>0</v>
      </c>
      <c r="K5994">
        <v>0</v>
      </c>
      <c r="L5994" s="13">
        <f>VLOOKUP(C5994,'渗透率、续签率'!B:C,2,0)</f>
        <v>0.66100000000000003</v>
      </c>
      <c r="M5994" s="6">
        <v>0</v>
      </c>
      <c r="N5994">
        <v>0</v>
      </c>
      <c r="O5994">
        <v>0</v>
      </c>
      <c r="P5994" s="6">
        <v>0</v>
      </c>
      <c r="Q5994" s="13">
        <v>0</v>
      </c>
      <c r="R5994" s="13">
        <v>0</v>
      </c>
      <c r="S5994" s="31">
        <v>0</v>
      </c>
      <c r="T5994" s="6">
        <f>VLOOKUP(E5994,'参数设置&amp;汇总'!S:U,3,0)</f>
        <v>0.1</v>
      </c>
      <c r="U5994" s="78">
        <f t="shared" si="465"/>
        <v>0</v>
      </c>
      <c r="V5994" s="13">
        <v>0.85000000000000009</v>
      </c>
      <c r="W5994" s="78">
        <f t="shared" si="467"/>
        <v>0</v>
      </c>
      <c r="X5994" s="1">
        <f>VLOOKUP(E5994,'渗透率、续签率'!AG:AJ,4,0)</f>
        <v>12045</v>
      </c>
      <c r="Y5994" s="1">
        <f t="shared" si="468"/>
        <v>0</v>
      </c>
      <c r="Z5994">
        <v>0</v>
      </c>
      <c r="AA5994" s="89">
        <f t="shared" si="469"/>
        <v>0</v>
      </c>
      <c r="AH5994" s="37"/>
      <c r="AI5994" s="37"/>
      <c r="AK5994" s="37"/>
    </row>
    <row r="5995" spans="1:37" hidden="1">
      <c r="A5995" t="s">
        <v>64</v>
      </c>
      <c r="B5995" t="s">
        <v>2</v>
      </c>
      <c r="C5995" t="s">
        <v>12</v>
      </c>
      <c r="D5995" t="s">
        <v>116</v>
      </c>
      <c r="E5995" t="s">
        <v>537</v>
      </c>
      <c r="F5995" t="str">
        <f t="shared" si="466"/>
        <v>双河市语言培训</v>
      </c>
      <c r="G5995" t="s">
        <v>145</v>
      </c>
      <c r="H5995" t="s">
        <v>182</v>
      </c>
      <c r="I5995" t="s">
        <v>70</v>
      </c>
      <c r="J5995">
        <v>0</v>
      </c>
      <c r="K5995">
        <v>0</v>
      </c>
      <c r="L5995" s="13">
        <f>VLOOKUP(C5995,'渗透率、续签率'!B:C,2,0)</f>
        <v>0.66100000000000003</v>
      </c>
      <c r="M5995" s="6">
        <v>0</v>
      </c>
      <c r="N5995">
        <v>0</v>
      </c>
      <c r="O5995">
        <v>0</v>
      </c>
      <c r="P5995" s="6">
        <v>0</v>
      </c>
      <c r="Q5995" s="13">
        <v>0</v>
      </c>
      <c r="R5995" s="13">
        <v>0</v>
      </c>
      <c r="S5995" s="31">
        <v>0</v>
      </c>
      <c r="T5995" s="6">
        <f>VLOOKUP(E5995,'参数设置&amp;汇总'!S:U,3,0)</f>
        <v>0.1</v>
      </c>
      <c r="U5995" s="78">
        <f t="shared" si="465"/>
        <v>0</v>
      </c>
      <c r="V5995" s="13">
        <v>0.85000000000000009</v>
      </c>
      <c r="W5995" s="78">
        <f t="shared" si="467"/>
        <v>0</v>
      </c>
      <c r="X5995" s="1">
        <f>VLOOKUP(E5995,'渗透率、续签率'!AG:AJ,4,0)</f>
        <v>12045</v>
      </c>
      <c r="Y5995" s="1">
        <f t="shared" si="468"/>
        <v>0</v>
      </c>
      <c r="Z5995">
        <v>0</v>
      </c>
      <c r="AA5995" s="89">
        <f t="shared" si="469"/>
        <v>0</v>
      </c>
      <c r="AH5995" s="37"/>
      <c r="AI5995" s="37"/>
      <c r="AJ5995" s="1"/>
    </row>
    <row r="5996" spans="1:37" hidden="1">
      <c r="A5996" t="s">
        <v>64</v>
      </c>
      <c r="B5996" t="s">
        <v>2</v>
      </c>
      <c r="C5996" t="s">
        <v>12</v>
      </c>
      <c r="D5996" t="s">
        <v>116</v>
      </c>
      <c r="E5996" t="s">
        <v>537</v>
      </c>
      <c r="F5996" t="str">
        <f t="shared" si="466"/>
        <v>双鸭山市语言培训</v>
      </c>
      <c r="G5996" t="s">
        <v>118</v>
      </c>
      <c r="H5996" t="s">
        <v>183</v>
      </c>
      <c r="I5996" t="s">
        <v>70</v>
      </c>
      <c r="J5996">
        <v>16</v>
      </c>
      <c r="K5996">
        <v>0</v>
      </c>
      <c r="L5996" s="13">
        <f>VLOOKUP(C5996,'渗透率、续签率'!B:C,2,0)</f>
        <v>0.66100000000000003</v>
      </c>
      <c r="M5996" s="6">
        <v>0</v>
      </c>
      <c r="N5996">
        <v>0</v>
      </c>
      <c r="O5996">
        <v>0</v>
      </c>
      <c r="P5996" s="6">
        <v>0</v>
      </c>
      <c r="Q5996" s="13">
        <v>0</v>
      </c>
      <c r="R5996" s="13">
        <v>0</v>
      </c>
      <c r="S5996" s="31">
        <v>17</v>
      </c>
      <c r="T5996" s="6">
        <f>VLOOKUP(E5996,'参数设置&amp;汇总'!S:U,3,0)</f>
        <v>0.1</v>
      </c>
      <c r="U5996" s="78">
        <f t="shared" si="465"/>
        <v>0</v>
      </c>
      <c r="V5996" s="13">
        <v>0.85000000000000009</v>
      </c>
      <c r="W5996" s="78">
        <f t="shared" si="467"/>
        <v>0</v>
      </c>
      <c r="X5996" s="1">
        <f>VLOOKUP(E5996,'渗透率、续签率'!AG:AJ,4,0)</f>
        <v>12045</v>
      </c>
      <c r="Y5996" s="1">
        <f t="shared" si="468"/>
        <v>0</v>
      </c>
      <c r="Z5996">
        <v>0</v>
      </c>
      <c r="AA5996" s="89">
        <f t="shared" si="469"/>
        <v>0</v>
      </c>
      <c r="AK5996" s="37"/>
    </row>
    <row r="5997" spans="1:37" hidden="1">
      <c r="A5997" t="s">
        <v>64</v>
      </c>
      <c r="B5997" t="s">
        <v>2</v>
      </c>
      <c r="C5997" t="s">
        <v>12</v>
      </c>
      <c r="D5997" t="s">
        <v>116</v>
      </c>
      <c r="E5997" t="s">
        <v>537</v>
      </c>
      <c r="F5997" t="str">
        <f t="shared" si="466"/>
        <v>可克达拉市语言培训</v>
      </c>
      <c r="G5997" t="s">
        <v>145</v>
      </c>
      <c r="H5997" t="s">
        <v>184</v>
      </c>
      <c r="I5997" t="s">
        <v>70</v>
      </c>
      <c r="J5997">
        <v>0</v>
      </c>
      <c r="K5997">
        <v>0</v>
      </c>
      <c r="L5997" s="13">
        <f>VLOOKUP(C5997,'渗透率、续签率'!B:C,2,0)</f>
        <v>0.66100000000000003</v>
      </c>
      <c r="M5997" s="6">
        <v>0</v>
      </c>
      <c r="N5997">
        <v>0</v>
      </c>
      <c r="O5997">
        <v>0</v>
      </c>
      <c r="P5997" s="6">
        <v>0</v>
      </c>
      <c r="Q5997" s="13">
        <v>0</v>
      </c>
      <c r="R5997" s="13">
        <v>0</v>
      </c>
      <c r="S5997" s="31">
        <v>0</v>
      </c>
      <c r="T5997" s="6">
        <f>VLOOKUP(E5997,'参数设置&amp;汇总'!S:U,3,0)</f>
        <v>0.1</v>
      </c>
      <c r="U5997" s="78">
        <f t="shared" si="465"/>
        <v>0</v>
      </c>
      <c r="V5997" s="13">
        <v>0.85000000000000009</v>
      </c>
      <c r="W5997" s="78">
        <f t="shared" si="467"/>
        <v>0</v>
      </c>
      <c r="X5997" s="1">
        <f>VLOOKUP(E5997,'渗透率、续签率'!AG:AJ,4,0)</f>
        <v>12045</v>
      </c>
      <c r="Y5997" s="1">
        <f t="shared" si="468"/>
        <v>0</v>
      </c>
      <c r="Z5997">
        <v>0</v>
      </c>
      <c r="AA5997" s="89">
        <f t="shared" si="469"/>
        <v>0</v>
      </c>
      <c r="AH5997" s="37"/>
      <c r="AI5997" s="37"/>
      <c r="AJ5997" s="1"/>
      <c r="AK5997" s="37"/>
    </row>
    <row r="5998" spans="1:37" hidden="1">
      <c r="A5998" t="s">
        <v>64</v>
      </c>
      <c r="B5998" t="s">
        <v>2</v>
      </c>
      <c r="C5998" t="s">
        <v>12</v>
      </c>
      <c r="D5998" t="s">
        <v>116</v>
      </c>
      <c r="E5998" t="s">
        <v>537</v>
      </c>
      <c r="F5998" t="str">
        <f t="shared" si="466"/>
        <v>台州市语言培训</v>
      </c>
      <c r="G5998" t="s">
        <v>79</v>
      </c>
      <c r="H5998" t="s">
        <v>185</v>
      </c>
      <c r="I5998" t="s">
        <v>68</v>
      </c>
      <c r="J5998">
        <v>118</v>
      </c>
      <c r="K5998">
        <v>2</v>
      </c>
      <c r="L5998" s="13">
        <f>VLOOKUP(C5998,'渗透率、续签率'!B:C,2,0)</f>
        <v>0.66100000000000003</v>
      </c>
      <c r="M5998" s="6">
        <v>0.02</v>
      </c>
      <c r="N5998">
        <v>17</v>
      </c>
      <c r="O5998">
        <v>2</v>
      </c>
      <c r="P5998" s="6">
        <v>0.12</v>
      </c>
      <c r="Q5998" s="13">
        <v>0.24099999999999999</v>
      </c>
      <c r="R5998" s="13">
        <v>0.21</v>
      </c>
      <c r="S5998" s="31">
        <v>370</v>
      </c>
      <c r="T5998" s="6">
        <f>VLOOKUP(E5998,'参数设置&amp;汇总'!S:U,3,0)</f>
        <v>0.1</v>
      </c>
      <c r="U5998" s="78">
        <f t="shared" si="465"/>
        <v>2</v>
      </c>
      <c r="V5998" s="13">
        <v>0.85000000000000009</v>
      </c>
      <c r="W5998" s="78">
        <f t="shared" si="467"/>
        <v>0.79764705882352926</v>
      </c>
      <c r="X5998" s="1">
        <f>VLOOKUP(E5998,'渗透率、续签率'!AG:AJ,4,0)</f>
        <v>12045</v>
      </c>
      <c r="Y5998" s="1">
        <f t="shared" si="468"/>
        <v>9607.6588235294093</v>
      </c>
      <c r="Z5998">
        <v>12</v>
      </c>
      <c r="AA5998" s="89">
        <f t="shared" si="469"/>
        <v>204765</v>
      </c>
      <c r="AH5998" s="37"/>
      <c r="AI5998" s="37"/>
      <c r="AJ5998" s="1"/>
      <c r="AK5998" s="37"/>
    </row>
    <row r="5999" spans="1:37" hidden="1">
      <c r="A5999" t="s">
        <v>64</v>
      </c>
      <c r="B5999" t="s">
        <v>2</v>
      </c>
      <c r="C5999" t="s">
        <v>12</v>
      </c>
      <c r="D5999" t="s">
        <v>116</v>
      </c>
      <c r="E5999" t="s">
        <v>537</v>
      </c>
      <c r="F5999" t="str">
        <f t="shared" si="466"/>
        <v>台湾省语言培训</v>
      </c>
      <c r="G5999" t="s">
        <v>186</v>
      </c>
      <c r="H5999" t="s">
        <v>186</v>
      </c>
      <c r="I5999" t="s">
        <v>57</v>
      </c>
      <c r="J5999" s="1">
        <v>1090</v>
      </c>
      <c r="K5999">
        <v>0</v>
      </c>
      <c r="L5999" s="13">
        <f>VLOOKUP(C5999,'渗透率、续签率'!B:C,2,0)</f>
        <v>0.66100000000000003</v>
      </c>
      <c r="M5999" s="6">
        <v>0</v>
      </c>
      <c r="N5999">
        <v>0</v>
      </c>
      <c r="O5999">
        <v>0</v>
      </c>
      <c r="P5999" s="6">
        <v>0</v>
      </c>
      <c r="Q5999" s="13">
        <v>0</v>
      </c>
      <c r="R5999" s="13">
        <v>0</v>
      </c>
      <c r="S5999" s="31">
        <v>8</v>
      </c>
      <c r="T5999" s="6">
        <f>VLOOKUP(E5999,'参数设置&amp;汇总'!S:U,3,0)</f>
        <v>0.1</v>
      </c>
      <c r="U5999" s="78">
        <f t="shared" si="465"/>
        <v>0</v>
      </c>
      <c r="V5999" s="13">
        <v>0.85000000000000009</v>
      </c>
      <c r="W5999" s="78">
        <f t="shared" si="467"/>
        <v>0</v>
      </c>
      <c r="X5999" s="1">
        <f>VLOOKUP(E5999,'渗透率、续签率'!AG:AJ,4,0)</f>
        <v>12045</v>
      </c>
      <c r="Y5999" s="1">
        <f t="shared" si="468"/>
        <v>0</v>
      </c>
      <c r="Z5999">
        <v>0</v>
      </c>
      <c r="AA5999" s="89">
        <f t="shared" si="469"/>
        <v>0</v>
      </c>
      <c r="AH5999" s="37"/>
      <c r="AI5999" s="37"/>
      <c r="AK5999" s="37"/>
    </row>
    <row r="6000" spans="1:37" hidden="1">
      <c r="A6000" t="s">
        <v>64</v>
      </c>
      <c r="B6000" t="s">
        <v>2</v>
      </c>
      <c r="C6000" t="s">
        <v>12</v>
      </c>
      <c r="D6000" t="s">
        <v>116</v>
      </c>
      <c r="E6000" t="s">
        <v>537</v>
      </c>
      <c r="F6000" t="str">
        <f t="shared" si="466"/>
        <v>吉安市语言培训</v>
      </c>
      <c r="G6000" t="s">
        <v>90</v>
      </c>
      <c r="H6000" t="s">
        <v>187</v>
      </c>
      <c r="I6000" t="s">
        <v>68</v>
      </c>
      <c r="J6000">
        <v>18</v>
      </c>
      <c r="K6000">
        <v>0</v>
      </c>
      <c r="L6000" s="13">
        <f>VLOOKUP(C6000,'渗透率、续签率'!B:C,2,0)</f>
        <v>0.66100000000000003</v>
      </c>
      <c r="M6000" s="6">
        <v>0</v>
      </c>
      <c r="N6000">
        <v>0</v>
      </c>
      <c r="O6000">
        <v>0</v>
      </c>
      <c r="P6000" s="6">
        <v>0</v>
      </c>
      <c r="Q6000" s="13">
        <v>0</v>
      </c>
      <c r="R6000" s="13">
        <v>0</v>
      </c>
      <c r="S6000" s="31">
        <v>22</v>
      </c>
      <c r="T6000" s="6">
        <f>VLOOKUP(E6000,'参数设置&amp;汇总'!S:U,3,0)</f>
        <v>0.1</v>
      </c>
      <c r="U6000" s="78">
        <f t="shared" si="465"/>
        <v>0</v>
      </c>
      <c r="V6000" s="13">
        <v>0.85000000000000009</v>
      </c>
      <c r="W6000" s="78">
        <f t="shared" si="467"/>
        <v>0</v>
      </c>
      <c r="X6000" s="1">
        <f>VLOOKUP(E6000,'渗透率、续签率'!AG:AJ,4,0)</f>
        <v>12045</v>
      </c>
      <c r="Y6000" s="1">
        <f t="shared" si="468"/>
        <v>0</v>
      </c>
      <c r="Z6000">
        <v>0</v>
      </c>
      <c r="AA6000" s="89">
        <f t="shared" si="469"/>
        <v>0</v>
      </c>
      <c r="AH6000" s="37"/>
      <c r="AI6000" s="37"/>
      <c r="AK6000" s="37"/>
    </row>
    <row r="6001" spans="1:37" hidden="1">
      <c r="A6001" t="s">
        <v>64</v>
      </c>
      <c r="B6001" t="s">
        <v>2</v>
      </c>
      <c r="C6001" t="s">
        <v>12</v>
      </c>
      <c r="D6001" t="s">
        <v>116</v>
      </c>
      <c r="E6001" t="s">
        <v>537</v>
      </c>
      <c r="F6001" t="str">
        <f t="shared" si="466"/>
        <v>吉林市语言培训</v>
      </c>
      <c r="G6001" t="s">
        <v>188</v>
      </c>
      <c r="H6001" t="s">
        <v>189</v>
      </c>
      <c r="I6001" t="s">
        <v>70</v>
      </c>
      <c r="J6001">
        <v>60</v>
      </c>
      <c r="K6001">
        <v>0</v>
      </c>
      <c r="L6001" s="13">
        <f>VLOOKUP(C6001,'渗透率、续签率'!B:C,2,0)</f>
        <v>0.66100000000000003</v>
      </c>
      <c r="M6001" s="6">
        <v>0</v>
      </c>
      <c r="N6001">
        <v>7</v>
      </c>
      <c r="O6001">
        <v>0</v>
      </c>
      <c r="P6001" s="6">
        <v>0</v>
      </c>
      <c r="Q6001" s="13">
        <v>0</v>
      </c>
      <c r="R6001" s="13">
        <v>0</v>
      </c>
      <c r="S6001" s="31">
        <v>135</v>
      </c>
      <c r="T6001" s="6">
        <f>VLOOKUP(E6001,'参数设置&amp;汇总'!S:U,3,0)</f>
        <v>0.1</v>
      </c>
      <c r="U6001" s="78">
        <f t="shared" si="465"/>
        <v>0.70000000000000007</v>
      </c>
      <c r="V6001" s="13">
        <v>0.85000000000000009</v>
      </c>
      <c r="W6001" s="78">
        <f t="shared" si="467"/>
        <v>0.82352941176470584</v>
      </c>
      <c r="X6001" s="1">
        <f>VLOOKUP(E6001,'渗透率、续签率'!AG:AJ,4,0)</f>
        <v>12045</v>
      </c>
      <c r="Y6001" s="1">
        <f t="shared" si="468"/>
        <v>9919.4117647058811</v>
      </c>
      <c r="Z6001">
        <v>1</v>
      </c>
      <c r="AA6001" s="89">
        <f t="shared" si="469"/>
        <v>84315</v>
      </c>
      <c r="AH6001" s="37"/>
      <c r="AI6001" s="37"/>
      <c r="AK6001" s="37"/>
    </row>
    <row r="6002" spans="1:37" hidden="1">
      <c r="A6002" t="s">
        <v>64</v>
      </c>
      <c r="B6002" t="s">
        <v>2</v>
      </c>
      <c r="C6002" t="s">
        <v>12</v>
      </c>
      <c r="D6002" t="s">
        <v>116</v>
      </c>
      <c r="E6002" t="s">
        <v>537</v>
      </c>
      <c r="F6002" t="str">
        <f t="shared" si="466"/>
        <v>吐鲁番市语言培训</v>
      </c>
      <c r="G6002" t="s">
        <v>145</v>
      </c>
      <c r="H6002" t="s">
        <v>190</v>
      </c>
      <c r="I6002" t="s">
        <v>70</v>
      </c>
      <c r="J6002">
        <v>0</v>
      </c>
      <c r="K6002">
        <v>0</v>
      </c>
      <c r="L6002" s="13">
        <f>VLOOKUP(C6002,'渗透率、续签率'!B:C,2,0)</f>
        <v>0.66100000000000003</v>
      </c>
      <c r="M6002" s="6">
        <v>0</v>
      </c>
      <c r="N6002">
        <v>0</v>
      </c>
      <c r="O6002">
        <v>0</v>
      </c>
      <c r="P6002" s="6">
        <v>0</v>
      </c>
      <c r="Q6002" s="13">
        <v>0</v>
      </c>
      <c r="R6002" s="13">
        <v>0</v>
      </c>
      <c r="S6002" s="31">
        <v>0</v>
      </c>
      <c r="T6002" s="6">
        <f>VLOOKUP(E6002,'参数设置&amp;汇总'!S:U,3,0)</f>
        <v>0.1</v>
      </c>
      <c r="U6002" s="78">
        <f t="shared" si="465"/>
        <v>0</v>
      </c>
      <c r="V6002" s="13">
        <v>0.85000000000000009</v>
      </c>
      <c r="W6002" s="78">
        <f t="shared" si="467"/>
        <v>0</v>
      </c>
      <c r="X6002" s="1">
        <f>VLOOKUP(E6002,'渗透率、续签率'!AG:AJ,4,0)</f>
        <v>12045</v>
      </c>
      <c r="Y6002" s="1">
        <f t="shared" si="468"/>
        <v>0</v>
      </c>
      <c r="Z6002">
        <v>0</v>
      </c>
      <c r="AA6002" s="89">
        <f t="shared" si="469"/>
        <v>0</v>
      </c>
      <c r="AH6002" s="37"/>
      <c r="AI6002" s="37"/>
      <c r="AK6002" s="37"/>
    </row>
    <row r="6003" spans="1:37" hidden="1">
      <c r="A6003" t="s">
        <v>64</v>
      </c>
      <c r="B6003" t="s">
        <v>2</v>
      </c>
      <c r="C6003" t="s">
        <v>12</v>
      </c>
      <c r="D6003" t="s">
        <v>116</v>
      </c>
      <c r="E6003" t="s">
        <v>537</v>
      </c>
      <c r="F6003" t="str">
        <f t="shared" si="466"/>
        <v>吕梁市语言培训</v>
      </c>
      <c r="G6003" t="s">
        <v>134</v>
      </c>
      <c r="H6003" t="s">
        <v>191</v>
      </c>
      <c r="I6003" t="s">
        <v>70</v>
      </c>
      <c r="J6003">
        <v>22</v>
      </c>
      <c r="K6003">
        <v>0</v>
      </c>
      <c r="L6003" s="13">
        <f>VLOOKUP(C6003,'渗透率、续签率'!B:C,2,0)</f>
        <v>0.66100000000000003</v>
      </c>
      <c r="M6003" s="6">
        <v>0</v>
      </c>
      <c r="N6003">
        <v>2</v>
      </c>
      <c r="O6003">
        <v>0</v>
      </c>
      <c r="P6003" s="6">
        <v>0</v>
      </c>
      <c r="Q6003" s="13">
        <v>0</v>
      </c>
      <c r="R6003" s="13">
        <v>0</v>
      </c>
      <c r="S6003" s="31">
        <v>40</v>
      </c>
      <c r="T6003" s="6">
        <f>VLOOKUP(E6003,'参数设置&amp;汇总'!S:U,3,0)</f>
        <v>0.1</v>
      </c>
      <c r="U6003" s="78">
        <f t="shared" si="465"/>
        <v>0.2</v>
      </c>
      <c r="V6003" s="13">
        <v>0.85000000000000009</v>
      </c>
      <c r="W6003" s="78">
        <f t="shared" si="467"/>
        <v>0.23529411764705882</v>
      </c>
      <c r="X6003" s="1">
        <f>VLOOKUP(E6003,'渗透率、续签率'!AG:AJ,4,0)</f>
        <v>12045</v>
      </c>
      <c r="Y6003" s="1">
        <f t="shared" si="468"/>
        <v>2834.1176470588234</v>
      </c>
      <c r="Z6003">
        <v>0</v>
      </c>
      <c r="AA6003" s="89">
        <f t="shared" si="469"/>
        <v>24090</v>
      </c>
      <c r="AH6003" s="37"/>
      <c r="AI6003" s="37"/>
      <c r="AJ6003" s="1"/>
      <c r="AK6003" s="37"/>
    </row>
    <row r="6004" spans="1:37" hidden="1">
      <c r="A6004" t="s">
        <v>64</v>
      </c>
      <c r="B6004" t="s">
        <v>2</v>
      </c>
      <c r="C6004" t="s">
        <v>12</v>
      </c>
      <c r="D6004" t="s">
        <v>116</v>
      </c>
      <c r="E6004" t="s">
        <v>537</v>
      </c>
      <c r="F6004" t="str">
        <f t="shared" si="466"/>
        <v>吴忠市语言培训</v>
      </c>
      <c r="G6004" t="s">
        <v>129</v>
      </c>
      <c r="H6004" t="s">
        <v>192</v>
      </c>
      <c r="I6004" t="s">
        <v>70</v>
      </c>
      <c r="J6004">
        <v>6</v>
      </c>
      <c r="K6004">
        <v>0</v>
      </c>
      <c r="L6004" s="13">
        <f>VLOOKUP(C6004,'渗透率、续签率'!B:C,2,0)</f>
        <v>0.66100000000000003</v>
      </c>
      <c r="M6004" s="6">
        <v>0</v>
      </c>
      <c r="N6004">
        <v>0</v>
      </c>
      <c r="O6004">
        <v>0</v>
      </c>
      <c r="P6004" s="6">
        <v>0</v>
      </c>
      <c r="Q6004" s="13">
        <v>0</v>
      </c>
      <c r="R6004" s="13">
        <v>0</v>
      </c>
      <c r="S6004" s="31">
        <v>5</v>
      </c>
      <c r="T6004" s="6">
        <f>VLOOKUP(E6004,'参数设置&amp;汇总'!S:U,3,0)</f>
        <v>0.1</v>
      </c>
      <c r="U6004" s="78">
        <f t="shared" si="465"/>
        <v>0</v>
      </c>
      <c r="V6004" s="13">
        <v>0.85000000000000009</v>
      </c>
      <c r="W6004" s="78">
        <f t="shared" si="467"/>
        <v>0</v>
      </c>
      <c r="X6004" s="1">
        <f>VLOOKUP(E6004,'渗透率、续签率'!AG:AJ,4,0)</f>
        <v>12045</v>
      </c>
      <c r="Y6004" s="1">
        <f t="shared" si="468"/>
        <v>0</v>
      </c>
      <c r="Z6004">
        <v>0</v>
      </c>
      <c r="AA6004" s="89">
        <f t="shared" si="469"/>
        <v>0</v>
      </c>
      <c r="AH6004" s="37"/>
      <c r="AI6004" s="37"/>
      <c r="AK6004" s="37"/>
    </row>
    <row r="6005" spans="1:37" hidden="1">
      <c r="A6005" t="s">
        <v>64</v>
      </c>
      <c r="B6005" t="s">
        <v>2</v>
      </c>
      <c r="C6005" t="s">
        <v>12</v>
      </c>
      <c r="D6005" t="s">
        <v>116</v>
      </c>
      <c r="E6005" t="s">
        <v>537</v>
      </c>
      <c r="F6005" t="str">
        <f t="shared" si="466"/>
        <v>周口市语言培训</v>
      </c>
      <c r="G6005" t="s">
        <v>110</v>
      </c>
      <c r="H6005" t="s">
        <v>193</v>
      </c>
      <c r="I6005" t="s">
        <v>70</v>
      </c>
      <c r="J6005">
        <v>87</v>
      </c>
      <c r="K6005">
        <v>0</v>
      </c>
      <c r="L6005" s="13">
        <f>VLOOKUP(C6005,'渗透率、续签率'!B:C,2,0)</f>
        <v>0.66100000000000003</v>
      </c>
      <c r="M6005" s="6">
        <v>0</v>
      </c>
      <c r="N6005">
        <v>2</v>
      </c>
      <c r="O6005">
        <v>0</v>
      </c>
      <c r="P6005" s="6">
        <v>0</v>
      </c>
      <c r="Q6005" s="13">
        <v>1.7000000000000001E-2</v>
      </c>
      <c r="R6005" s="13">
        <v>0</v>
      </c>
      <c r="S6005" s="31">
        <v>121</v>
      </c>
      <c r="T6005" s="6">
        <f>VLOOKUP(E6005,'参数设置&amp;汇总'!S:U,3,0)</f>
        <v>0.1</v>
      </c>
      <c r="U6005" s="78">
        <f t="shared" si="465"/>
        <v>0.2</v>
      </c>
      <c r="V6005" s="13">
        <v>0.85000000000000009</v>
      </c>
      <c r="W6005" s="78">
        <f t="shared" si="467"/>
        <v>0.23529411764705882</v>
      </c>
      <c r="X6005" s="1">
        <f>VLOOKUP(E6005,'渗透率、续签率'!AG:AJ,4,0)</f>
        <v>12045</v>
      </c>
      <c r="Y6005" s="1">
        <f t="shared" si="468"/>
        <v>2834.1176470588234</v>
      </c>
      <c r="Z6005">
        <v>0</v>
      </c>
      <c r="AA6005" s="89">
        <f t="shared" si="469"/>
        <v>24090</v>
      </c>
      <c r="AH6005" s="37"/>
      <c r="AI6005" s="37"/>
      <c r="AK6005" s="37"/>
    </row>
    <row r="6006" spans="1:37" hidden="1">
      <c r="A6006" t="s">
        <v>64</v>
      </c>
      <c r="B6006" t="s">
        <v>2</v>
      </c>
      <c r="C6006" t="s">
        <v>12</v>
      </c>
      <c r="D6006" t="s">
        <v>116</v>
      </c>
      <c r="E6006" t="s">
        <v>537</v>
      </c>
      <c r="F6006" t="str">
        <f t="shared" si="466"/>
        <v>呼伦贝尔市语言培训</v>
      </c>
      <c r="G6006" t="s">
        <v>142</v>
      </c>
      <c r="H6006" t="s">
        <v>194</v>
      </c>
      <c r="I6006" t="s">
        <v>70</v>
      </c>
      <c r="J6006">
        <v>27</v>
      </c>
      <c r="K6006">
        <v>0</v>
      </c>
      <c r="L6006" s="13">
        <f>VLOOKUP(C6006,'渗透率、续签率'!B:C,2,0)</f>
        <v>0.66100000000000003</v>
      </c>
      <c r="M6006" s="6">
        <v>0</v>
      </c>
      <c r="N6006">
        <v>1</v>
      </c>
      <c r="O6006">
        <v>0</v>
      </c>
      <c r="P6006" s="6">
        <v>0</v>
      </c>
      <c r="Q6006" s="13">
        <v>0</v>
      </c>
      <c r="R6006" s="13">
        <v>0</v>
      </c>
      <c r="S6006" s="31">
        <v>24</v>
      </c>
      <c r="T6006" s="6">
        <f>VLOOKUP(E6006,'参数设置&amp;汇总'!S:U,3,0)</f>
        <v>0.1</v>
      </c>
      <c r="U6006" s="78">
        <f t="shared" si="465"/>
        <v>0.1</v>
      </c>
      <c r="V6006" s="13">
        <v>0.85000000000000009</v>
      </c>
      <c r="W6006" s="78">
        <f t="shared" si="467"/>
        <v>0.11764705882352941</v>
      </c>
      <c r="X6006" s="1">
        <f>VLOOKUP(E6006,'渗透率、续签率'!AG:AJ,4,0)</f>
        <v>12045</v>
      </c>
      <c r="Y6006" s="1">
        <f t="shared" si="468"/>
        <v>1417.0588235294117</v>
      </c>
      <c r="Z6006">
        <v>0</v>
      </c>
      <c r="AA6006" s="89">
        <f t="shared" si="469"/>
        <v>12045</v>
      </c>
      <c r="AH6006" s="37"/>
      <c r="AI6006" s="37"/>
      <c r="AK6006" s="37"/>
    </row>
    <row r="6007" spans="1:37" hidden="1">
      <c r="A6007" t="s">
        <v>64</v>
      </c>
      <c r="B6007" t="s">
        <v>2</v>
      </c>
      <c r="C6007" t="s">
        <v>12</v>
      </c>
      <c r="D6007" t="s">
        <v>116</v>
      </c>
      <c r="E6007" t="s">
        <v>537</v>
      </c>
      <c r="F6007" t="str">
        <f t="shared" si="466"/>
        <v>呼和浩特市语言培训</v>
      </c>
      <c r="G6007" t="s">
        <v>142</v>
      </c>
      <c r="H6007" t="s">
        <v>195</v>
      </c>
      <c r="I6007" t="s">
        <v>70</v>
      </c>
      <c r="J6007">
        <v>70</v>
      </c>
      <c r="K6007">
        <v>3</v>
      </c>
      <c r="L6007" s="13">
        <f>VLOOKUP(C6007,'渗透率、续签率'!B:C,2,0)</f>
        <v>0.66100000000000003</v>
      </c>
      <c r="M6007" s="6">
        <v>0.04</v>
      </c>
      <c r="N6007">
        <v>19</v>
      </c>
      <c r="O6007">
        <v>3</v>
      </c>
      <c r="P6007" s="6">
        <v>0.16</v>
      </c>
      <c r="Q6007" s="13">
        <v>0.45700000000000002</v>
      </c>
      <c r="R6007" s="13">
        <v>0.41</v>
      </c>
      <c r="S6007" s="31">
        <v>401</v>
      </c>
      <c r="T6007" s="6">
        <f>VLOOKUP(E6007,'参数设置&amp;汇总'!S:U,3,0)</f>
        <v>0.1</v>
      </c>
      <c r="U6007" s="78">
        <f t="shared" si="465"/>
        <v>3</v>
      </c>
      <c r="V6007" s="13">
        <v>0.85000000000000009</v>
      </c>
      <c r="W6007" s="78">
        <f t="shared" si="467"/>
        <v>1.196470588235294</v>
      </c>
      <c r="X6007" s="1">
        <f>VLOOKUP(E6007,'渗透率、续签率'!AG:AJ,4,0)</f>
        <v>12045</v>
      </c>
      <c r="Y6007" s="1">
        <f t="shared" si="468"/>
        <v>14411.488235294115</v>
      </c>
      <c r="Z6007">
        <v>3</v>
      </c>
      <c r="AA6007" s="89">
        <f t="shared" si="469"/>
        <v>228855</v>
      </c>
      <c r="AH6007" s="37"/>
      <c r="AI6007" s="37"/>
      <c r="AK6007" s="37"/>
    </row>
    <row r="6008" spans="1:37" hidden="1">
      <c r="A6008" t="s">
        <v>64</v>
      </c>
      <c r="B6008" t="s">
        <v>2</v>
      </c>
      <c r="C6008" t="s">
        <v>12</v>
      </c>
      <c r="D6008" t="s">
        <v>116</v>
      </c>
      <c r="E6008" t="s">
        <v>537</v>
      </c>
      <c r="F6008" t="str">
        <f t="shared" si="466"/>
        <v>和田地区语言培训</v>
      </c>
      <c r="G6008" t="s">
        <v>145</v>
      </c>
      <c r="H6008" t="s">
        <v>196</v>
      </c>
      <c r="I6008" t="s">
        <v>70</v>
      </c>
      <c r="J6008">
        <v>6</v>
      </c>
      <c r="K6008">
        <v>0</v>
      </c>
      <c r="L6008" s="13">
        <f>VLOOKUP(C6008,'渗透率、续签率'!B:C,2,0)</f>
        <v>0.66100000000000003</v>
      </c>
      <c r="M6008" s="6">
        <v>0</v>
      </c>
      <c r="N6008">
        <v>0</v>
      </c>
      <c r="O6008">
        <v>0</v>
      </c>
      <c r="P6008" s="6">
        <v>0</v>
      </c>
      <c r="Q6008" s="13">
        <v>0</v>
      </c>
      <c r="R6008" s="13">
        <v>0</v>
      </c>
      <c r="S6008" s="31">
        <v>3</v>
      </c>
      <c r="T6008" s="6">
        <f>VLOOKUP(E6008,'参数设置&amp;汇总'!S:U,3,0)</f>
        <v>0.1</v>
      </c>
      <c r="U6008" s="78">
        <f t="shared" si="465"/>
        <v>0</v>
      </c>
      <c r="V6008" s="13">
        <v>0.85000000000000009</v>
      </c>
      <c r="W6008" s="78">
        <f t="shared" si="467"/>
        <v>0</v>
      </c>
      <c r="X6008" s="1">
        <f>VLOOKUP(E6008,'渗透率、续签率'!AG:AJ,4,0)</f>
        <v>12045</v>
      </c>
      <c r="Y6008" s="1">
        <f t="shared" si="468"/>
        <v>0</v>
      </c>
      <c r="Z6008">
        <v>0</v>
      </c>
      <c r="AA6008" s="89">
        <f t="shared" si="469"/>
        <v>0</v>
      </c>
      <c r="AH6008" s="37"/>
      <c r="AI6008" s="37"/>
      <c r="AK6008" s="37"/>
    </row>
    <row r="6009" spans="1:37" hidden="1">
      <c r="A6009" t="s">
        <v>64</v>
      </c>
      <c r="B6009" t="s">
        <v>2</v>
      </c>
      <c r="C6009" t="s">
        <v>12</v>
      </c>
      <c r="D6009" t="s">
        <v>116</v>
      </c>
      <c r="E6009" t="s">
        <v>537</v>
      </c>
      <c r="F6009" t="str">
        <f t="shared" si="466"/>
        <v>咸宁市语言培训</v>
      </c>
      <c r="G6009" t="s">
        <v>81</v>
      </c>
      <c r="H6009" t="s">
        <v>197</v>
      </c>
      <c r="I6009" t="s">
        <v>68</v>
      </c>
      <c r="J6009">
        <v>30</v>
      </c>
      <c r="K6009">
        <v>0</v>
      </c>
      <c r="L6009" s="13">
        <f>VLOOKUP(C6009,'渗透率、续签率'!B:C,2,0)</f>
        <v>0.66100000000000003</v>
      </c>
      <c r="M6009" s="6">
        <v>0</v>
      </c>
      <c r="N6009">
        <v>1</v>
      </c>
      <c r="O6009">
        <v>0</v>
      </c>
      <c r="P6009" s="6">
        <v>0</v>
      </c>
      <c r="Q6009" s="13">
        <v>0</v>
      </c>
      <c r="R6009" s="13">
        <v>0</v>
      </c>
      <c r="S6009" s="31">
        <v>43</v>
      </c>
      <c r="T6009" s="6">
        <f>VLOOKUP(E6009,'参数设置&amp;汇总'!S:U,3,0)</f>
        <v>0.1</v>
      </c>
      <c r="U6009" s="78">
        <f t="shared" si="465"/>
        <v>0.1</v>
      </c>
      <c r="V6009" s="13">
        <v>0.85000000000000009</v>
      </c>
      <c r="W6009" s="78">
        <f t="shared" si="467"/>
        <v>0.11764705882352941</v>
      </c>
      <c r="X6009" s="1">
        <f>VLOOKUP(E6009,'渗透率、续签率'!AG:AJ,4,0)</f>
        <v>12045</v>
      </c>
      <c r="Y6009" s="1">
        <f t="shared" si="468"/>
        <v>1417.0588235294117</v>
      </c>
      <c r="Z6009">
        <v>0</v>
      </c>
      <c r="AA6009" s="89">
        <f t="shared" si="469"/>
        <v>12045</v>
      </c>
      <c r="AH6009" s="37"/>
      <c r="AI6009" s="37"/>
      <c r="AJ6009" s="1"/>
      <c r="AK6009" s="37"/>
    </row>
    <row r="6010" spans="1:37" hidden="1">
      <c r="A6010" t="s">
        <v>64</v>
      </c>
      <c r="B6010" t="s">
        <v>2</v>
      </c>
      <c r="C6010" t="s">
        <v>12</v>
      </c>
      <c r="D6010" t="s">
        <v>116</v>
      </c>
      <c r="E6010" t="s">
        <v>537</v>
      </c>
      <c r="F6010" t="str">
        <f t="shared" si="466"/>
        <v>咸阳市语言培训</v>
      </c>
      <c r="G6010" t="s">
        <v>108</v>
      </c>
      <c r="H6010" t="s">
        <v>198</v>
      </c>
      <c r="I6010" t="s">
        <v>70</v>
      </c>
      <c r="J6010">
        <v>39</v>
      </c>
      <c r="K6010">
        <v>0</v>
      </c>
      <c r="L6010" s="13">
        <f>VLOOKUP(C6010,'渗透率、续签率'!B:C,2,0)</f>
        <v>0.66100000000000003</v>
      </c>
      <c r="M6010" s="6">
        <v>0</v>
      </c>
      <c r="N6010">
        <v>9</v>
      </c>
      <c r="O6010">
        <v>0</v>
      </c>
      <c r="P6010" s="6">
        <v>0</v>
      </c>
      <c r="Q6010" s="13">
        <v>0</v>
      </c>
      <c r="R6010" s="13">
        <v>0</v>
      </c>
      <c r="S6010" s="31">
        <v>132</v>
      </c>
      <c r="T6010" s="6">
        <f>VLOOKUP(E6010,'参数设置&amp;汇总'!S:U,3,0)</f>
        <v>0.1</v>
      </c>
      <c r="U6010" s="78">
        <f t="shared" si="465"/>
        <v>0.9</v>
      </c>
      <c r="V6010" s="13">
        <v>0.85000000000000009</v>
      </c>
      <c r="W6010" s="78">
        <f t="shared" si="467"/>
        <v>1.0588235294117647</v>
      </c>
      <c r="X6010" s="1">
        <f>VLOOKUP(E6010,'渗透率、续签率'!AG:AJ,4,0)</f>
        <v>12045</v>
      </c>
      <c r="Y6010" s="1">
        <f t="shared" si="468"/>
        <v>12753.529411764706</v>
      </c>
      <c r="Z6010">
        <v>1</v>
      </c>
      <c r="AA6010" s="89">
        <f t="shared" si="469"/>
        <v>108405</v>
      </c>
      <c r="AH6010" s="37"/>
      <c r="AI6010" s="37"/>
      <c r="AK6010" s="37"/>
    </row>
    <row r="6011" spans="1:37" hidden="1">
      <c r="A6011" t="s">
        <v>64</v>
      </c>
      <c r="B6011" t="s">
        <v>2</v>
      </c>
      <c r="C6011" t="s">
        <v>12</v>
      </c>
      <c r="D6011" t="s">
        <v>116</v>
      </c>
      <c r="E6011" t="s">
        <v>537</v>
      </c>
      <c r="F6011" t="str">
        <f t="shared" si="466"/>
        <v>哈密市语言培训</v>
      </c>
      <c r="G6011" t="s">
        <v>145</v>
      </c>
      <c r="H6011" t="s">
        <v>199</v>
      </c>
      <c r="I6011" t="s">
        <v>70</v>
      </c>
      <c r="J6011">
        <v>2</v>
      </c>
      <c r="K6011">
        <v>0</v>
      </c>
      <c r="L6011" s="13">
        <f>VLOOKUP(C6011,'渗透率、续签率'!B:C,2,0)</f>
        <v>0.66100000000000003</v>
      </c>
      <c r="M6011" s="6">
        <v>0</v>
      </c>
      <c r="N6011">
        <v>0</v>
      </c>
      <c r="O6011">
        <v>0</v>
      </c>
      <c r="P6011" s="6">
        <v>0</v>
      </c>
      <c r="Q6011" s="13">
        <v>0</v>
      </c>
      <c r="R6011" s="13">
        <v>0</v>
      </c>
      <c r="S6011" s="31">
        <v>3</v>
      </c>
      <c r="T6011" s="6">
        <f>VLOOKUP(E6011,'参数设置&amp;汇总'!S:U,3,0)</f>
        <v>0.1</v>
      </c>
      <c r="U6011" s="78">
        <f t="shared" si="465"/>
        <v>0</v>
      </c>
      <c r="V6011" s="13">
        <v>0.85000000000000009</v>
      </c>
      <c r="W6011" s="78">
        <f t="shared" si="467"/>
        <v>0</v>
      </c>
      <c r="X6011" s="1">
        <f>VLOOKUP(E6011,'渗透率、续签率'!AG:AJ,4,0)</f>
        <v>12045</v>
      </c>
      <c r="Y6011" s="1">
        <f t="shared" si="468"/>
        <v>0</v>
      </c>
      <c r="Z6011">
        <v>0</v>
      </c>
      <c r="AA6011" s="89">
        <f t="shared" si="469"/>
        <v>0</v>
      </c>
      <c r="AH6011" s="37"/>
      <c r="AI6011" s="37"/>
      <c r="AK6011" s="37"/>
    </row>
    <row r="6012" spans="1:37" hidden="1">
      <c r="A6012" t="s">
        <v>64</v>
      </c>
      <c r="B6012" t="s">
        <v>2</v>
      </c>
      <c r="C6012" t="s">
        <v>12</v>
      </c>
      <c r="D6012" t="s">
        <v>116</v>
      </c>
      <c r="E6012" t="s">
        <v>537</v>
      </c>
      <c r="F6012" t="str">
        <f t="shared" si="466"/>
        <v>哈尔滨市语言培训</v>
      </c>
      <c r="G6012" t="s">
        <v>118</v>
      </c>
      <c r="H6012" t="s">
        <v>200</v>
      </c>
      <c r="I6012" t="s">
        <v>70</v>
      </c>
      <c r="J6012">
        <v>216</v>
      </c>
      <c r="K6012">
        <v>11</v>
      </c>
      <c r="L6012" s="13">
        <f>VLOOKUP(C6012,'渗透率、续签率'!B:C,2,0)</f>
        <v>0.66100000000000003</v>
      </c>
      <c r="M6012" s="6">
        <v>0.05</v>
      </c>
      <c r="N6012">
        <v>76</v>
      </c>
      <c r="O6012">
        <v>11</v>
      </c>
      <c r="P6012" s="6">
        <v>0.14000000000000001</v>
      </c>
      <c r="Q6012" s="13">
        <v>0.28899999999999998</v>
      </c>
      <c r="R6012" s="13">
        <v>0.22900000000000001</v>
      </c>
      <c r="S6012" s="31">
        <v>1660</v>
      </c>
      <c r="T6012" s="6">
        <f>VLOOKUP(E6012,'参数设置&amp;汇总'!S:U,3,0)</f>
        <v>0.1</v>
      </c>
      <c r="U6012" s="78">
        <f t="shared" si="465"/>
        <v>11</v>
      </c>
      <c r="V6012" s="13">
        <v>0.85000000000000009</v>
      </c>
      <c r="W6012" s="78">
        <f t="shared" si="467"/>
        <v>4.3870588235294106</v>
      </c>
      <c r="X6012" s="1">
        <f>VLOOKUP(E6012,'渗透率、续签率'!AG:AJ,4,0)</f>
        <v>12045</v>
      </c>
      <c r="Y6012" s="1">
        <f t="shared" si="468"/>
        <v>52842.12352941175</v>
      </c>
      <c r="Z6012">
        <v>12</v>
      </c>
      <c r="AA6012" s="89">
        <f t="shared" si="469"/>
        <v>915420</v>
      </c>
      <c r="AH6012" s="37"/>
      <c r="AI6012" s="37"/>
      <c r="AK6012" s="37"/>
    </row>
    <row r="6013" spans="1:37" hidden="1">
      <c r="A6013" t="s">
        <v>64</v>
      </c>
      <c r="B6013" t="s">
        <v>2</v>
      </c>
      <c r="C6013" t="s">
        <v>12</v>
      </c>
      <c r="D6013" t="s">
        <v>116</v>
      </c>
      <c r="E6013" t="s">
        <v>537</v>
      </c>
      <c r="F6013" t="str">
        <f t="shared" si="466"/>
        <v>唐山市语言培训</v>
      </c>
      <c r="G6013" t="s">
        <v>159</v>
      </c>
      <c r="H6013" t="s">
        <v>201</v>
      </c>
      <c r="I6013" t="s">
        <v>70</v>
      </c>
      <c r="J6013">
        <v>148</v>
      </c>
      <c r="K6013">
        <v>1</v>
      </c>
      <c r="L6013" s="13">
        <f>VLOOKUP(C6013,'渗透率、续签率'!B:C,2,0)</f>
        <v>0.66100000000000003</v>
      </c>
      <c r="M6013" s="6">
        <v>0.01</v>
      </c>
      <c r="N6013">
        <v>17</v>
      </c>
      <c r="O6013">
        <v>1</v>
      </c>
      <c r="P6013" s="6">
        <v>0.06</v>
      </c>
      <c r="Q6013" s="13">
        <v>0.111</v>
      </c>
      <c r="R6013" s="13">
        <v>0.111</v>
      </c>
      <c r="S6013" s="31">
        <v>349</v>
      </c>
      <c r="T6013" s="6">
        <f>VLOOKUP(E6013,'参数设置&amp;汇总'!S:U,3,0)</f>
        <v>0.1</v>
      </c>
      <c r="U6013" s="78">
        <f t="shared" si="465"/>
        <v>1.7000000000000002</v>
      </c>
      <c r="V6013" s="13">
        <v>0.85000000000000009</v>
      </c>
      <c r="W6013" s="78">
        <f t="shared" si="467"/>
        <v>1.2223529411764706</v>
      </c>
      <c r="X6013" s="1">
        <f>VLOOKUP(E6013,'渗透率、续签率'!AG:AJ,4,0)</f>
        <v>12045</v>
      </c>
      <c r="Y6013" s="1">
        <f t="shared" si="468"/>
        <v>14723.241176470588</v>
      </c>
      <c r="Z6013">
        <v>4</v>
      </c>
      <c r="AA6013" s="89">
        <f t="shared" si="469"/>
        <v>204765</v>
      </c>
      <c r="AH6013" s="37"/>
      <c r="AI6013" s="37"/>
      <c r="AK6013" s="37"/>
    </row>
    <row r="6014" spans="1:37" hidden="1">
      <c r="A6014" t="s">
        <v>64</v>
      </c>
      <c r="B6014" t="s">
        <v>2</v>
      </c>
      <c r="C6014" t="s">
        <v>12</v>
      </c>
      <c r="D6014" t="s">
        <v>116</v>
      </c>
      <c r="E6014" t="s">
        <v>537</v>
      </c>
      <c r="F6014" t="str">
        <f t="shared" si="466"/>
        <v>商丘市语言培训</v>
      </c>
      <c r="G6014" t="s">
        <v>110</v>
      </c>
      <c r="H6014" t="s">
        <v>202</v>
      </c>
      <c r="I6014" t="s">
        <v>70</v>
      </c>
      <c r="J6014">
        <v>104</v>
      </c>
      <c r="K6014">
        <v>0</v>
      </c>
      <c r="L6014" s="13">
        <f>VLOOKUP(C6014,'渗透率、续签率'!B:C,2,0)</f>
        <v>0.66100000000000003</v>
      </c>
      <c r="M6014" s="6">
        <v>0</v>
      </c>
      <c r="N6014">
        <v>7</v>
      </c>
      <c r="O6014">
        <v>0</v>
      </c>
      <c r="P6014" s="6">
        <v>0</v>
      </c>
      <c r="Q6014" s="13">
        <v>0</v>
      </c>
      <c r="R6014" s="13">
        <v>0</v>
      </c>
      <c r="S6014" s="31">
        <v>169</v>
      </c>
      <c r="T6014" s="6">
        <f>VLOOKUP(E6014,'参数设置&amp;汇总'!S:U,3,0)</f>
        <v>0.1</v>
      </c>
      <c r="U6014" s="78">
        <f t="shared" si="465"/>
        <v>0.70000000000000007</v>
      </c>
      <c r="V6014" s="13">
        <v>0.85000000000000009</v>
      </c>
      <c r="W6014" s="78">
        <f t="shared" si="467"/>
        <v>0.82352941176470584</v>
      </c>
      <c r="X6014" s="1">
        <f>VLOOKUP(E6014,'渗透率、续签率'!AG:AJ,4,0)</f>
        <v>12045</v>
      </c>
      <c r="Y6014" s="1">
        <f t="shared" si="468"/>
        <v>9919.4117647058811</v>
      </c>
      <c r="Z6014">
        <v>0</v>
      </c>
      <c r="AA6014" s="89">
        <f t="shared" si="469"/>
        <v>84315</v>
      </c>
      <c r="AH6014" s="37"/>
      <c r="AI6014" s="37"/>
      <c r="AK6014" s="37"/>
    </row>
    <row r="6015" spans="1:37" hidden="1">
      <c r="A6015" t="s">
        <v>64</v>
      </c>
      <c r="B6015" t="s">
        <v>2</v>
      </c>
      <c r="C6015" t="s">
        <v>12</v>
      </c>
      <c r="D6015" t="s">
        <v>116</v>
      </c>
      <c r="E6015" t="s">
        <v>537</v>
      </c>
      <c r="F6015" t="str">
        <f t="shared" si="466"/>
        <v>商洛市语言培训</v>
      </c>
      <c r="G6015" t="s">
        <v>108</v>
      </c>
      <c r="H6015" t="s">
        <v>203</v>
      </c>
      <c r="I6015" t="s">
        <v>70</v>
      </c>
      <c r="J6015">
        <v>5</v>
      </c>
      <c r="K6015">
        <v>0</v>
      </c>
      <c r="L6015" s="13">
        <f>VLOOKUP(C6015,'渗透率、续签率'!B:C,2,0)</f>
        <v>0.66100000000000003</v>
      </c>
      <c r="M6015" s="6">
        <v>0</v>
      </c>
      <c r="N6015">
        <v>0</v>
      </c>
      <c r="O6015">
        <v>0</v>
      </c>
      <c r="P6015" s="6">
        <v>0</v>
      </c>
      <c r="Q6015" s="13">
        <v>0</v>
      </c>
      <c r="R6015" s="13">
        <v>0</v>
      </c>
      <c r="S6015" s="31">
        <v>9</v>
      </c>
      <c r="T6015" s="6">
        <f>VLOOKUP(E6015,'参数设置&amp;汇总'!S:U,3,0)</f>
        <v>0.1</v>
      </c>
      <c r="U6015" s="78">
        <f t="shared" si="465"/>
        <v>0</v>
      </c>
      <c r="V6015" s="13">
        <v>0.85000000000000009</v>
      </c>
      <c r="W6015" s="78">
        <f t="shared" si="467"/>
        <v>0</v>
      </c>
      <c r="X6015" s="1">
        <f>VLOOKUP(E6015,'渗透率、续签率'!AG:AJ,4,0)</f>
        <v>12045</v>
      </c>
      <c r="Y6015" s="1">
        <f t="shared" si="468"/>
        <v>0</v>
      </c>
      <c r="Z6015">
        <v>0</v>
      </c>
      <c r="AA6015" s="89">
        <f t="shared" si="469"/>
        <v>0</v>
      </c>
      <c r="AH6015" s="37"/>
      <c r="AI6015" s="37"/>
      <c r="AK6015" s="37"/>
    </row>
    <row r="6016" spans="1:37" hidden="1">
      <c r="A6016" t="s">
        <v>64</v>
      </c>
      <c r="B6016" t="s">
        <v>2</v>
      </c>
      <c r="C6016" t="s">
        <v>12</v>
      </c>
      <c r="D6016" t="s">
        <v>116</v>
      </c>
      <c r="E6016" t="s">
        <v>537</v>
      </c>
      <c r="F6016" t="str">
        <f t="shared" si="466"/>
        <v>喀什地区语言培训</v>
      </c>
      <c r="G6016" t="s">
        <v>145</v>
      </c>
      <c r="H6016" t="s">
        <v>204</v>
      </c>
      <c r="I6016" t="s">
        <v>70</v>
      </c>
      <c r="J6016">
        <v>12</v>
      </c>
      <c r="K6016">
        <v>1</v>
      </c>
      <c r="L6016" s="13">
        <f>VLOOKUP(C6016,'渗透率、续签率'!B:C,2,0)</f>
        <v>0.66100000000000003</v>
      </c>
      <c r="M6016" s="6">
        <v>0.08</v>
      </c>
      <c r="N6016">
        <v>1</v>
      </c>
      <c r="O6016">
        <v>1</v>
      </c>
      <c r="P6016" s="6">
        <v>1</v>
      </c>
      <c r="Q6016" s="13">
        <v>0.7</v>
      </c>
      <c r="R6016" s="13">
        <v>0.7</v>
      </c>
      <c r="S6016" s="31">
        <v>34</v>
      </c>
      <c r="T6016" s="6">
        <f>VLOOKUP(E6016,'参数设置&amp;汇总'!S:U,3,0)</f>
        <v>0.1</v>
      </c>
      <c r="U6016" s="78">
        <f t="shared" si="465"/>
        <v>1</v>
      </c>
      <c r="V6016" s="13">
        <v>0.85000000000000009</v>
      </c>
      <c r="W6016" s="78">
        <f t="shared" si="467"/>
        <v>0.39882352941176463</v>
      </c>
      <c r="X6016" s="1">
        <f>VLOOKUP(E6016,'渗透率、续签率'!AG:AJ,4,0)</f>
        <v>12045</v>
      </c>
      <c r="Y6016" s="1">
        <f t="shared" si="468"/>
        <v>4803.8294117647047</v>
      </c>
      <c r="Z6016">
        <v>0</v>
      </c>
      <c r="AA6016" s="89">
        <f t="shared" si="469"/>
        <v>12045</v>
      </c>
      <c r="AH6016" s="37"/>
      <c r="AI6016" s="37"/>
      <c r="AK6016" s="37"/>
    </row>
    <row r="6017" spans="1:37" hidden="1">
      <c r="A6017" t="s">
        <v>64</v>
      </c>
      <c r="B6017" t="s">
        <v>2</v>
      </c>
      <c r="C6017" t="s">
        <v>12</v>
      </c>
      <c r="D6017" t="s">
        <v>116</v>
      </c>
      <c r="E6017" t="s">
        <v>537</v>
      </c>
      <c r="F6017" t="str">
        <f t="shared" si="466"/>
        <v>嘉兴市语言培训</v>
      </c>
      <c r="G6017" t="s">
        <v>79</v>
      </c>
      <c r="H6017" t="s">
        <v>205</v>
      </c>
      <c r="I6017" t="s">
        <v>68</v>
      </c>
      <c r="J6017">
        <v>99</v>
      </c>
      <c r="K6017">
        <v>4</v>
      </c>
      <c r="L6017" s="13">
        <f>VLOOKUP(C6017,'渗透率、续签率'!B:C,2,0)</f>
        <v>0.66100000000000003</v>
      </c>
      <c r="M6017" s="6">
        <v>0.04</v>
      </c>
      <c r="N6017">
        <v>26</v>
      </c>
      <c r="O6017">
        <v>4</v>
      </c>
      <c r="P6017" s="6">
        <v>0.15</v>
      </c>
      <c r="Q6017" s="13">
        <v>0.437</v>
      </c>
      <c r="R6017" s="13">
        <v>0.22800000000000001</v>
      </c>
      <c r="S6017" s="31">
        <v>458</v>
      </c>
      <c r="T6017" s="6">
        <f>VLOOKUP(E6017,'参数设置&amp;汇总'!S:U,3,0)</f>
        <v>0.1</v>
      </c>
      <c r="U6017" s="78">
        <f t="shared" si="465"/>
        <v>4</v>
      </c>
      <c r="V6017" s="13">
        <v>0.85000000000000009</v>
      </c>
      <c r="W6017" s="78">
        <f t="shared" si="467"/>
        <v>1.5952941176470585</v>
      </c>
      <c r="X6017" s="1">
        <f>VLOOKUP(E6017,'渗透率、续签率'!AG:AJ,4,0)</f>
        <v>12045</v>
      </c>
      <c r="Y6017" s="1">
        <f t="shared" si="468"/>
        <v>19215.317647058819</v>
      </c>
      <c r="Z6017">
        <v>6</v>
      </c>
      <c r="AA6017" s="89">
        <f t="shared" si="469"/>
        <v>313170</v>
      </c>
      <c r="AH6017" s="37"/>
      <c r="AI6017" s="37"/>
      <c r="AJ6017" s="1"/>
    </row>
    <row r="6018" spans="1:37" hidden="1">
      <c r="A6018" t="s">
        <v>64</v>
      </c>
      <c r="B6018" t="s">
        <v>2</v>
      </c>
      <c r="C6018" t="s">
        <v>12</v>
      </c>
      <c r="D6018" t="s">
        <v>116</v>
      </c>
      <c r="E6018" t="s">
        <v>537</v>
      </c>
      <c r="F6018" t="str">
        <f t="shared" si="466"/>
        <v>嘉峪关市语言培训</v>
      </c>
      <c r="G6018" t="s">
        <v>132</v>
      </c>
      <c r="H6018" t="s">
        <v>206</v>
      </c>
      <c r="I6018" t="s">
        <v>70</v>
      </c>
      <c r="J6018">
        <v>4</v>
      </c>
      <c r="K6018">
        <v>0</v>
      </c>
      <c r="L6018" s="13">
        <f>VLOOKUP(C6018,'渗透率、续签率'!B:C,2,0)</f>
        <v>0.66100000000000003</v>
      </c>
      <c r="M6018" s="6">
        <v>0</v>
      </c>
      <c r="N6018">
        <v>0</v>
      </c>
      <c r="O6018">
        <v>0</v>
      </c>
      <c r="P6018" s="6">
        <v>0</v>
      </c>
      <c r="Q6018" s="13">
        <v>0</v>
      </c>
      <c r="R6018" s="13">
        <v>0</v>
      </c>
      <c r="S6018" s="31">
        <v>4</v>
      </c>
      <c r="T6018" s="6">
        <f>VLOOKUP(E6018,'参数设置&amp;汇总'!S:U,3,0)</f>
        <v>0.1</v>
      </c>
      <c r="U6018" s="78">
        <f t="shared" si="465"/>
        <v>0</v>
      </c>
      <c r="V6018" s="13">
        <v>0.85000000000000009</v>
      </c>
      <c r="W6018" s="78">
        <f t="shared" si="467"/>
        <v>0</v>
      </c>
      <c r="X6018" s="1">
        <f>VLOOKUP(E6018,'渗透率、续签率'!AG:AJ,4,0)</f>
        <v>12045</v>
      </c>
      <c r="Y6018" s="1">
        <f t="shared" si="468"/>
        <v>0</v>
      </c>
      <c r="Z6018">
        <v>0</v>
      </c>
      <c r="AA6018" s="89">
        <f t="shared" si="469"/>
        <v>0</v>
      </c>
      <c r="AK6018" s="37"/>
    </row>
    <row r="6019" spans="1:37" hidden="1">
      <c r="A6019" t="s">
        <v>64</v>
      </c>
      <c r="B6019" t="s">
        <v>2</v>
      </c>
      <c r="C6019" t="s">
        <v>12</v>
      </c>
      <c r="D6019" t="s">
        <v>116</v>
      </c>
      <c r="E6019" t="s">
        <v>537</v>
      </c>
      <c r="F6019" t="str">
        <f t="shared" si="466"/>
        <v>四平市语言培训</v>
      </c>
      <c r="G6019" t="s">
        <v>188</v>
      </c>
      <c r="H6019" t="s">
        <v>207</v>
      </c>
      <c r="I6019" t="s">
        <v>70</v>
      </c>
      <c r="J6019">
        <v>33</v>
      </c>
      <c r="K6019">
        <v>0</v>
      </c>
      <c r="L6019" s="13">
        <f>VLOOKUP(C6019,'渗透率、续签率'!B:C,2,0)</f>
        <v>0.66100000000000003</v>
      </c>
      <c r="M6019" s="6">
        <v>0</v>
      </c>
      <c r="N6019">
        <v>2</v>
      </c>
      <c r="O6019">
        <v>0</v>
      </c>
      <c r="P6019" s="6">
        <v>0</v>
      </c>
      <c r="Q6019" s="13">
        <v>0</v>
      </c>
      <c r="R6019" s="13">
        <v>0</v>
      </c>
      <c r="S6019" s="31">
        <v>36</v>
      </c>
      <c r="T6019" s="6">
        <f>VLOOKUP(E6019,'参数设置&amp;汇总'!S:U,3,0)</f>
        <v>0.1</v>
      </c>
      <c r="U6019" s="78">
        <f t="shared" ref="U6019:U6082" si="470">IF(T6019*N6019&gt;=O6019,T6019*N6019,O6019)</f>
        <v>0.2</v>
      </c>
      <c r="V6019" s="13">
        <v>0.85000000000000009</v>
      </c>
      <c r="W6019" s="78">
        <f t="shared" si="467"/>
        <v>0.23529411764705882</v>
      </c>
      <c r="X6019" s="1">
        <f>VLOOKUP(E6019,'渗透率、续签率'!AG:AJ,4,0)</f>
        <v>12045</v>
      </c>
      <c r="Y6019" s="1">
        <f t="shared" si="468"/>
        <v>2834.1176470588234</v>
      </c>
      <c r="Z6019">
        <v>0</v>
      </c>
      <c r="AA6019" s="89">
        <f t="shared" si="469"/>
        <v>24090</v>
      </c>
      <c r="AH6019" s="37"/>
      <c r="AI6019" s="37"/>
      <c r="AJ6019" s="1"/>
      <c r="AK6019" s="37"/>
    </row>
    <row r="6020" spans="1:37" hidden="1">
      <c r="A6020" t="s">
        <v>64</v>
      </c>
      <c r="B6020" t="s">
        <v>2</v>
      </c>
      <c r="C6020" t="s">
        <v>12</v>
      </c>
      <c r="D6020" t="s">
        <v>116</v>
      </c>
      <c r="E6020" t="s">
        <v>537</v>
      </c>
      <c r="F6020" t="str">
        <f t="shared" ref="F6020:F6083" si="471">H6020&amp;C6020</f>
        <v>固原市语言培训</v>
      </c>
      <c r="G6020" t="s">
        <v>129</v>
      </c>
      <c r="H6020" t="s">
        <v>208</v>
      </c>
      <c r="I6020" t="s">
        <v>70</v>
      </c>
      <c r="J6020">
        <v>3</v>
      </c>
      <c r="K6020">
        <v>0</v>
      </c>
      <c r="L6020" s="13">
        <f>VLOOKUP(C6020,'渗透率、续签率'!B:C,2,0)</f>
        <v>0.66100000000000003</v>
      </c>
      <c r="M6020" s="6">
        <v>0</v>
      </c>
      <c r="N6020">
        <v>0</v>
      </c>
      <c r="O6020">
        <v>0</v>
      </c>
      <c r="P6020" s="6">
        <v>0</v>
      </c>
      <c r="Q6020" s="13">
        <v>0</v>
      </c>
      <c r="R6020" s="13">
        <v>0</v>
      </c>
      <c r="S6020" s="31">
        <v>4</v>
      </c>
      <c r="T6020" s="6">
        <f>VLOOKUP(E6020,'参数设置&amp;汇总'!S:U,3,0)</f>
        <v>0.1</v>
      </c>
      <c r="U6020" s="78">
        <f t="shared" si="470"/>
        <v>0</v>
      </c>
      <c r="V6020" s="13">
        <v>0.85000000000000009</v>
      </c>
      <c r="W6020" s="78">
        <f t="shared" ref="W6020:W6083" si="472">(O6020*(1-L6020)+IF((U6020-O6020)&lt;0,0,(U6020-O6020)))/V6020</f>
        <v>0</v>
      </c>
      <c r="X6020" s="1">
        <f>VLOOKUP(E6020,'渗透率、续签率'!AG:AJ,4,0)</f>
        <v>12045</v>
      </c>
      <c r="Y6020" s="1">
        <f t="shared" ref="Y6020:Y6083" si="473">X6020*W6020</f>
        <v>0</v>
      </c>
      <c r="Z6020">
        <v>0</v>
      </c>
      <c r="AA6020" s="89">
        <f t="shared" ref="AA6020:AA6083" si="474">N6020*X6020</f>
        <v>0</v>
      </c>
      <c r="AH6020" s="37"/>
      <c r="AI6020" s="37"/>
      <c r="AJ6020" s="1"/>
      <c r="AK6020" s="37"/>
    </row>
    <row r="6021" spans="1:37" hidden="1">
      <c r="A6021" t="s">
        <v>64</v>
      </c>
      <c r="B6021" t="s">
        <v>2</v>
      </c>
      <c r="C6021" t="s">
        <v>12</v>
      </c>
      <c r="D6021" t="s">
        <v>116</v>
      </c>
      <c r="E6021" t="s">
        <v>537</v>
      </c>
      <c r="F6021" t="str">
        <f t="shared" si="471"/>
        <v>图木舒克市语言培训</v>
      </c>
      <c r="G6021" t="s">
        <v>145</v>
      </c>
      <c r="H6021" t="s">
        <v>209</v>
      </c>
      <c r="I6021" t="s">
        <v>70</v>
      </c>
      <c r="J6021">
        <v>2</v>
      </c>
      <c r="K6021">
        <v>0</v>
      </c>
      <c r="L6021" s="13">
        <f>VLOOKUP(C6021,'渗透率、续签率'!B:C,2,0)</f>
        <v>0.66100000000000003</v>
      </c>
      <c r="M6021" s="6">
        <v>0</v>
      </c>
      <c r="N6021">
        <v>0</v>
      </c>
      <c r="O6021">
        <v>0</v>
      </c>
      <c r="P6021" s="6">
        <v>0</v>
      </c>
      <c r="Q6021" s="13">
        <v>0</v>
      </c>
      <c r="R6021" s="13">
        <v>0</v>
      </c>
      <c r="S6021" s="31">
        <v>1</v>
      </c>
      <c r="T6021" s="6">
        <f>VLOOKUP(E6021,'参数设置&amp;汇总'!S:U,3,0)</f>
        <v>0.1</v>
      </c>
      <c r="U6021" s="78">
        <f t="shared" si="470"/>
        <v>0</v>
      </c>
      <c r="V6021" s="13">
        <v>0.85000000000000009</v>
      </c>
      <c r="W6021" s="78">
        <f t="shared" si="472"/>
        <v>0</v>
      </c>
      <c r="X6021" s="1">
        <f>VLOOKUP(E6021,'渗透率、续签率'!AG:AJ,4,0)</f>
        <v>12045</v>
      </c>
      <c r="Y6021" s="1">
        <f t="shared" si="473"/>
        <v>0</v>
      </c>
      <c r="Z6021">
        <v>0</v>
      </c>
      <c r="AA6021" s="89">
        <f t="shared" si="474"/>
        <v>0</v>
      </c>
      <c r="AH6021" s="37"/>
      <c r="AI6021" s="37"/>
      <c r="AK6021" s="37"/>
    </row>
    <row r="6022" spans="1:37" hidden="1">
      <c r="A6022" t="s">
        <v>64</v>
      </c>
      <c r="B6022" t="s">
        <v>2</v>
      </c>
      <c r="C6022" t="s">
        <v>12</v>
      </c>
      <c r="D6022" t="s">
        <v>116</v>
      </c>
      <c r="E6022" t="s">
        <v>537</v>
      </c>
      <c r="F6022" t="str">
        <f t="shared" si="471"/>
        <v>塔城地区语言培训</v>
      </c>
      <c r="G6022" t="s">
        <v>145</v>
      </c>
      <c r="H6022" t="s">
        <v>210</v>
      </c>
      <c r="I6022" t="s">
        <v>70</v>
      </c>
      <c r="J6022">
        <v>0</v>
      </c>
      <c r="K6022">
        <v>0</v>
      </c>
      <c r="L6022" s="13">
        <f>VLOOKUP(C6022,'渗透率、续签率'!B:C,2,0)</f>
        <v>0.66100000000000003</v>
      </c>
      <c r="M6022" s="6">
        <v>0</v>
      </c>
      <c r="N6022">
        <v>0</v>
      </c>
      <c r="O6022">
        <v>0</v>
      </c>
      <c r="P6022" s="6">
        <v>0</v>
      </c>
      <c r="Q6022" s="13">
        <v>0</v>
      </c>
      <c r="R6022" s="13">
        <v>0</v>
      </c>
      <c r="S6022" s="31">
        <v>0</v>
      </c>
      <c r="T6022" s="6">
        <f>VLOOKUP(E6022,'参数设置&amp;汇总'!S:U,3,0)</f>
        <v>0.1</v>
      </c>
      <c r="U6022" s="78">
        <f t="shared" si="470"/>
        <v>0</v>
      </c>
      <c r="V6022" s="13">
        <v>0.85000000000000009</v>
      </c>
      <c r="W6022" s="78">
        <f t="shared" si="472"/>
        <v>0</v>
      </c>
      <c r="X6022" s="1">
        <f>VLOOKUP(E6022,'渗透率、续签率'!AG:AJ,4,0)</f>
        <v>12045</v>
      </c>
      <c r="Y6022" s="1">
        <f t="shared" si="473"/>
        <v>0</v>
      </c>
      <c r="Z6022">
        <v>0</v>
      </c>
      <c r="AA6022" s="89">
        <f t="shared" si="474"/>
        <v>0</v>
      </c>
      <c r="AH6022" s="37"/>
      <c r="AI6022" s="37"/>
      <c r="AK6022" s="37"/>
    </row>
    <row r="6023" spans="1:37" hidden="1">
      <c r="A6023" t="s">
        <v>64</v>
      </c>
      <c r="B6023" t="s">
        <v>2</v>
      </c>
      <c r="C6023" t="s">
        <v>12</v>
      </c>
      <c r="D6023" t="s">
        <v>116</v>
      </c>
      <c r="E6023" t="s">
        <v>537</v>
      </c>
      <c r="F6023" t="str">
        <f t="shared" si="471"/>
        <v>大兴安岭地区语言培训</v>
      </c>
      <c r="G6023" t="s">
        <v>118</v>
      </c>
      <c r="H6023" t="s">
        <v>211</v>
      </c>
      <c r="I6023" t="s">
        <v>70</v>
      </c>
      <c r="J6023">
        <v>1</v>
      </c>
      <c r="K6023">
        <v>0</v>
      </c>
      <c r="L6023" s="13">
        <f>VLOOKUP(C6023,'渗透率、续签率'!B:C,2,0)</f>
        <v>0.66100000000000003</v>
      </c>
      <c r="M6023" s="6">
        <v>0</v>
      </c>
      <c r="N6023">
        <v>0</v>
      </c>
      <c r="O6023">
        <v>0</v>
      </c>
      <c r="P6023" s="6">
        <v>0</v>
      </c>
      <c r="Q6023" s="13">
        <v>0</v>
      </c>
      <c r="R6023" s="13">
        <v>0</v>
      </c>
      <c r="S6023" s="31">
        <v>0</v>
      </c>
      <c r="T6023" s="6">
        <f>VLOOKUP(E6023,'参数设置&amp;汇总'!S:U,3,0)</f>
        <v>0.1</v>
      </c>
      <c r="U6023" s="78">
        <f t="shared" si="470"/>
        <v>0</v>
      </c>
      <c r="V6023" s="13">
        <v>0.85000000000000009</v>
      </c>
      <c r="W6023" s="78">
        <f t="shared" si="472"/>
        <v>0</v>
      </c>
      <c r="X6023" s="1">
        <f>VLOOKUP(E6023,'渗透率、续签率'!AG:AJ,4,0)</f>
        <v>12045</v>
      </c>
      <c r="Y6023" s="1">
        <f t="shared" si="473"/>
        <v>0</v>
      </c>
      <c r="Z6023">
        <v>0</v>
      </c>
      <c r="AA6023" s="89">
        <f t="shared" si="474"/>
        <v>0</v>
      </c>
      <c r="AH6023" s="37"/>
      <c r="AI6023" s="37"/>
      <c r="AK6023" s="37"/>
    </row>
    <row r="6024" spans="1:37" hidden="1">
      <c r="A6024" t="s">
        <v>64</v>
      </c>
      <c r="B6024" t="s">
        <v>2</v>
      </c>
      <c r="C6024" t="s">
        <v>12</v>
      </c>
      <c r="D6024" t="s">
        <v>116</v>
      </c>
      <c r="E6024" t="s">
        <v>537</v>
      </c>
      <c r="F6024" t="str">
        <f t="shared" si="471"/>
        <v>大同市语言培训</v>
      </c>
      <c r="G6024" t="s">
        <v>134</v>
      </c>
      <c r="H6024" t="s">
        <v>212</v>
      </c>
      <c r="I6024" t="s">
        <v>70</v>
      </c>
      <c r="J6024">
        <v>55</v>
      </c>
      <c r="K6024">
        <v>1</v>
      </c>
      <c r="L6024" s="13">
        <f>VLOOKUP(C6024,'渗透率、续签率'!B:C,2,0)</f>
        <v>0.66100000000000003</v>
      </c>
      <c r="M6024" s="6">
        <v>0.02</v>
      </c>
      <c r="N6024">
        <v>20</v>
      </c>
      <c r="O6024">
        <v>1</v>
      </c>
      <c r="P6024" s="6">
        <v>0.05</v>
      </c>
      <c r="Q6024" s="13">
        <v>9.4E-2</v>
      </c>
      <c r="R6024" s="13">
        <v>0</v>
      </c>
      <c r="S6024" s="31">
        <v>248</v>
      </c>
      <c r="T6024" s="6">
        <f>VLOOKUP(E6024,'参数设置&amp;汇总'!S:U,3,0)</f>
        <v>0.1</v>
      </c>
      <c r="U6024" s="78">
        <f t="shared" si="470"/>
        <v>2</v>
      </c>
      <c r="V6024" s="13">
        <v>0.85000000000000009</v>
      </c>
      <c r="W6024" s="78">
        <f t="shared" si="472"/>
        <v>1.5752941176470585</v>
      </c>
      <c r="X6024" s="1">
        <f>VLOOKUP(E6024,'渗透率、续签率'!AG:AJ,4,0)</f>
        <v>12045</v>
      </c>
      <c r="Y6024" s="1">
        <f t="shared" si="473"/>
        <v>18974.417647058821</v>
      </c>
      <c r="Z6024">
        <v>0</v>
      </c>
      <c r="AA6024" s="89">
        <f t="shared" si="474"/>
        <v>240900</v>
      </c>
      <c r="AH6024" s="37"/>
      <c r="AI6024" s="37"/>
      <c r="AK6024" s="37"/>
    </row>
    <row r="6025" spans="1:37" hidden="1">
      <c r="A6025" t="s">
        <v>64</v>
      </c>
      <c r="B6025" t="s">
        <v>2</v>
      </c>
      <c r="C6025" t="s">
        <v>12</v>
      </c>
      <c r="D6025" t="s">
        <v>116</v>
      </c>
      <c r="E6025" t="s">
        <v>537</v>
      </c>
      <c r="F6025" t="str">
        <f t="shared" si="471"/>
        <v>大庆市语言培训</v>
      </c>
      <c r="G6025" t="s">
        <v>118</v>
      </c>
      <c r="H6025" t="s">
        <v>213</v>
      </c>
      <c r="I6025" t="s">
        <v>70</v>
      </c>
      <c r="J6025">
        <v>43</v>
      </c>
      <c r="K6025">
        <v>0</v>
      </c>
      <c r="L6025" s="13">
        <f>VLOOKUP(C6025,'渗透率、续签率'!B:C,2,0)</f>
        <v>0.66100000000000003</v>
      </c>
      <c r="M6025" s="6">
        <v>0</v>
      </c>
      <c r="N6025">
        <v>11</v>
      </c>
      <c r="O6025">
        <v>0</v>
      </c>
      <c r="P6025" s="6">
        <v>0</v>
      </c>
      <c r="Q6025" s="13">
        <v>0</v>
      </c>
      <c r="R6025" s="13">
        <v>0</v>
      </c>
      <c r="S6025" s="31">
        <v>159</v>
      </c>
      <c r="T6025" s="6">
        <f>VLOOKUP(E6025,'参数设置&amp;汇总'!S:U,3,0)</f>
        <v>0.1</v>
      </c>
      <c r="U6025" s="78">
        <f t="shared" si="470"/>
        <v>1.1000000000000001</v>
      </c>
      <c r="V6025" s="13">
        <v>0.85000000000000009</v>
      </c>
      <c r="W6025" s="78">
        <f t="shared" si="472"/>
        <v>1.2941176470588236</v>
      </c>
      <c r="X6025" s="1">
        <f>VLOOKUP(E6025,'渗透率、续签率'!AG:AJ,4,0)</f>
        <v>12045</v>
      </c>
      <c r="Y6025" s="1">
        <f t="shared" si="473"/>
        <v>15587.64705882353</v>
      </c>
      <c r="Z6025">
        <v>0</v>
      </c>
      <c r="AA6025" s="89">
        <f t="shared" si="474"/>
        <v>132495</v>
      </c>
      <c r="AH6025" s="37"/>
      <c r="AI6025" s="37"/>
      <c r="AK6025" s="37"/>
    </row>
    <row r="6026" spans="1:37" hidden="1">
      <c r="A6026" t="s">
        <v>64</v>
      </c>
      <c r="B6026" t="s">
        <v>2</v>
      </c>
      <c r="C6026" t="s">
        <v>12</v>
      </c>
      <c r="D6026" t="s">
        <v>116</v>
      </c>
      <c r="E6026" t="s">
        <v>537</v>
      </c>
      <c r="F6026" t="str">
        <f t="shared" si="471"/>
        <v>大理白族自治州语言培训</v>
      </c>
      <c r="G6026" t="s">
        <v>99</v>
      </c>
      <c r="H6026" t="s">
        <v>214</v>
      </c>
      <c r="I6026" t="s">
        <v>68</v>
      </c>
      <c r="J6026">
        <v>35</v>
      </c>
      <c r="K6026">
        <v>0</v>
      </c>
      <c r="L6026" s="13">
        <f>VLOOKUP(C6026,'渗透率、续签率'!B:C,2,0)</f>
        <v>0.66100000000000003</v>
      </c>
      <c r="M6026" s="6">
        <v>0</v>
      </c>
      <c r="N6026">
        <v>4</v>
      </c>
      <c r="O6026">
        <v>0</v>
      </c>
      <c r="P6026" s="6">
        <v>0</v>
      </c>
      <c r="Q6026" s="13">
        <v>0</v>
      </c>
      <c r="R6026" s="13">
        <v>0</v>
      </c>
      <c r="S6026" s="31">
        <v>68</v>
      </c>
      <c r="T6026" s="6">
        <f>VLOOKUP(E6026,'参数设置&amp;汇总'!S:U,3,0)</f>
        <v>0.1</v>
      </c>
      <c r="U6026" s="78">
        <f t="shared" si="470"/>
        <v>0.4</v>
      </c>
      <c r="V6026" s="13">
        <v>0.85000000000000009</v>
      </c>
      <c r="W6026" s="78">
        <f t="shared" si="472"/>
        <v>0.47058823529411764</v>
      </c>
      <c r="X6026" s="1">
        <f>VLOOKUP(E6026,'渗透率、续签率'!AG:AJ,4,0)</f>
        <v>12045</v>
      </c>
      <c r="Y6026" s="1">
        <f t="shared" si="473"/>
        <v>5668.2352941176468</v>
      </c>
      <c r="Z6026">
        <v>0</v>
      </c>
      <c r="AA6026" s="89">
        <f t="shared" si="474"/>
        <v>48180</v>
      </c>
      <c r="AH6026" s="37"/>
      <c r="AI6026" s="37"/>
      <c r="AK6026" s="37"/>
    </row>
    <row r="6027" spans="1:37" hidden="1">
      <c r="A6027" t="s">
        <v>64</v>
      </c>
      <c r="B6027" t="s">
        <v>2</v>
      </c>
      <c r="C6027" t="s">
        <v>12</v>
      </c>
      <c r="D6027" t="s">
        <v>116</v>
      </c>
      <c r="E6027" t="s">
        <v>537</v>
      </c>
      <c r="F6027" t="str">
        <f t="shared" si="471"/>
        <v>大连市语言培训</v>
      </c>
      <c r="G6027" t="s">
        <v>101</v>
      </c>
      <c r="H6027" t="s">
        <v>215</v>
      </c>
      <c r="I6027" t="s">
        <v>70</v>
      </c>
      <c r="J6027">
        <v>393</v>
      </c>
      <c r="K6027">
        <v>14</v>
      </c>
      <c r="L6027" s="13">
        <f>VLOOKUP(C6027,'渗透率、续签率'!B:C,2,0)</f>
        <v>0.66100000000000003</v>
      </c>
      <c r="M6027" s="6">
        <v>0.04</v>
      </c>
      <c r="N6027">
        <v>53</v>
      </c>
      <c r="O6027">
        <v>13</v>
      </c>
      <c r="P6027" s="6">
        <v>0.25</v>
      </c>
      <c r="Q6027" s="13">
        <v>0.224</v>
      </c>
      <c r="R6027" s="13">
        <v>0.128</v>
      </c>
      <c r="S6027" s="31">
        <v>1047</v>
      </c>
      <c r="T6027" s="6">
        <f>VLOOKUP(E6027,'参数设置&amp;汇总'!S:U,3,0)</f>
        <v>0.1</v>
      </c>
      <c r="U6027" s="78">
        <f t="shared" si="470"/>
        <v>13</v>
      </c>
      <c r="V6027" s="13">
        <v>0.85000000000000009</v>
      </c>
      <c r="W6027" s="78">
        <f t="shared" si="472"/>
        <v>5.1847058823529411</v>
      </c>
      <c r="X6027" s="1">
        <f>VLOOKUP(E6027,'渗透率、续签率'!AG:AJ,4,0)</f>
        <v>12045</v>
      </c>
      <c r="Y6027" s="1">
        <f t="shared" si="473"/>
        <v>62449.782352941176</v>
      </c>
      <c r="Z6027">
        <v>29</v>
      </c>
      <c r="AA6027" s="89">
        <f t="shared" si="474"/>
        <v>638385</v>
      </c>
      <c r="AH6027" s="37"/>
      <c r="AI6027" s="37"/>
      <c r="AK6027" s="37"/>
    </row>
    <row r="6028" spans="1:37" hidden="1">
      <c r="A6028" t="s">
        <v>64</v>
      </c>
      <c r="B6028" t="s">
        <v>2</v>
      </c>
      <c r="C6028" t="s">
        <v>12</v>
      </c>
      <c r="D6028" t="s">
        <v>116</v>
      </c>
      <c r="E6028" t="s">
        <v>537</v>
      </c>
      <c r="F6028" t="str">
        <f t="shared" si="471"/>
        <v>天水市语言培训</v>
      </c>
      <c r="G6028" t="s">
        <v>132</v>
      </c>
      <c r="H6028" t="s">
        <v>216</v>
      </c>
      <c r="I6028" t="s">
        <v>70</v>
      </c>
      <c r="J6028">
        <v>3</v>
      </c>
      <c r="K6028">
        <v>0</v>
      </c>
      <c r="L6028" s="13">
        <f>VLOOKUP(C6028,'渗透率、续签率'!B:C,2,0)</f>
        <v>0.66100000000000003</v>
      </c>
      <c r="M6028" s="6">
        <v>0</v>
      </c>
      <c r="N6028">
        <v>0</v>
      </c>
      <c r="O6028">
        <v>0</v>
      </c>
      <c r="P6028" s="6">
        <v>0</v>
      </c>
      <c r="Q6028" s="13">
        <v>0</v>
      </c>
      <c r="R6028" s="13">
        <v>0</v>
      </c>
      <c r="S6028" s="31">
        <v>9</v>
      </c>
      <c r="T6028" s="6">
        <f>VLOOKUP(E6028,'参数设置&amp;汇总'!S:U,3,0)</f>
        <v>0.1</v>
      </c>
      <c r="U6028" s="78">
        <f t="shared" si="470"/>
        <v>0</v>
      </c>
      <c r="V6028" s="13">
        <v>0.85000000000000009</v>
      </c>
      <c r="W6028" s="78">
        <f t="shared" si="472"/>
        <v>0</v>
      </c>
      <c r="X6028" s="1">
        <f>VLOOKUP(E6028,'渗透率、续签率'!AG:AJ,4,0)</f>
        <v>12045</v>
      </c>
      <c r="Y6028" s="1">
        <f t="shared" si="473"/>
        <v>0</v>
      </c>
      <c r="Z6028">
        <v>0</v>
      </c>
      <c r="AA6028" s="89">
        <f t="shared" si="474"/>
        <v>0</v>
      </c>
      <c r="AH6028" s="37"/>
      <c r="AI6028" s="37"/>
      <c r="AK6028" s="37"/>
    </row>
    <row r="6029" spans="1:37" hidden="1">
      <c r="A6029" t="s">
        <v>64</v>
      </c>
      <c r="B6029" t="s">
        <v>2</v>
      </c>
      <c r="C6029" t="s">
        <v>12</v>
      </c>
      <c r="D6029" t="s">
        <v>116</v>
      </c>
      <c r="E6029" t="s">
        <v>537</v>
      </c>
      <c r="F6029" t="str">
        <f t="shared" si="471"/>
        <v>天门市语言培训</v>
      </c>
      <c r="G6029" t="s">
        <v>81</v>
      </c>
      <c r="H6029" t="s">
        <v>217</v>
      </c>
      <c r="I6029" t="s">
        <v>68</v>
      </c>
      <c r="J6029">
        <v>19</v>
      </c>
      <c r="K6029">
        <v>0</v>
      </c>
      <c r="L6029" s="13">
        <f>VLOOKUP(C6029,'渗透率、续签率'!B:C,2,0)</f>
        <v>0.66100000000000003</v>
      </c>
      <c r="M6029" s="6">
        <v>0</v>
      </c>
      <c r="N6029">
        <v>0</v>
      </c>
      <c r="O6029">
        <v>0</v>
      </c>
      <c r="P6029" s="6">
        <v>0</v>
      </c>
      <c r="Q6029" s="13">
        <v>0</v>
      </c>
      <c r="R6029" s="13">
        <v>0</v>
      </c>
      <c r="S6029" s="31">
        <v>25</v>
      </c>
      <c r="T6029" s="6">
        <f>VLOOKUP(E6029,'参数设置&amp;汇总'!S:U,3,0)</f>
        <v>0.1</v>
      </c>
      <c r="U6029" s="78">
        <f t="shared" si="470"/>
        <v>0</v>
      </c>
      <c r="V6029" s="13">
        <v>0.85000000000000009</v>
      </c>
      <c r="W6029" s="78">
        <f t="shared" si="472"/>
        <v>0</v>
      </c>
      <c r="X6029" s="1">
        <f>VLOOKUP(E6029,'渗透率、续签率'!AG:AJ,4,0)</f>
        <v>12045</v>
      </c>
      <c r="Y6029" s="1">
        <f t="shared" si="473"/>
        <v>0</v>
      </c>
      <c r="Z6029">
        <v>0</v>
      </c>
      <c r="AA6029" s="89">
        <f t="shared" si="474"/>
        <v>0</v>
      </c>
      <c r="AH6029" s="37"/>
      <c r="AI6029" s="37"/>
      <c r="AK6029" s="37"/>
    </row>
    <row r="6030" spans="1:37" hidden="1">
      <c r="A6030" t="s">
        <v>64</v>
      </c>
      <c r="B6030" t="s">
        <v>2</v>
      </c>
      <c r="C6030" t="s">
        <v>12</v>
      </c>
      <c r="D6030" t="s">
        <v>116</v>
      </c>
      <c r="E6030" t="s">
        <v>537</v>
      </c>
      <c r="F6030" t="str">
        <f t="shared" si="471"/>
        <v>太原市语言培训</v>
      </c>
      <c r="G6030" t="s">
        <v>134</v>
      </c>
      <c r="H6030" t="s">
        <v>218</v>
      </c>
      <c r="I6030" t="s">
        <v>70</v>
      </c>
      <c r="J6030">
        <v>170</v>
      </c>
      <c r="K6030">
        <v>4</v>
      </c>
      <c r="L6030" s="13">
        <f>VLOOKUP(C6030,'渗透率、续签率'!B:C,2,0)</f>
        <v>0.66100000000000003</v>
      </c>
      <c r="M6030" s="6">
        <v>0.02</v>
      </c>
      <c r="N6030">
        <v>54</v>
      </c>
      <c r="O6030">
        <v>4</v>
      </c>
      <c r="P6030" s="6">
        <v>7.0000000000000007E-2</v>
      </c>
      <c r="Q6030" s="13">
        <v>0.12</v>
      </c>
      <c r="R6030" s="13">
        <v>0.08</v>
      </c>
      <c r="S6030" s="31">
        <v>1410</v>
      </c>
      <c r="T6030" s="6">
        <f>VLOOKUP(E6030,'参数设置&amp;汇总'!S:U,3,0)</f>
        <v>0.1</v>
      </c>
      <c r="U6030" s="78">
        <f t="shared" si="470"/>
        <v>5.4</v>
      </c>
      <c r="V6030" s="13">
        <v>0.85000000000000009</v>
      </c>
      <c r="W6030" s="78">
        <f t="shared" si="472"/>
        <v>3.2423529411764704</v>
      </c>
      <c r="X6030" s="1">
        <f>VLOOKUP(E6030,'渗透率、续签率'!AG:AJ,4,0)</f>
        <v>12045</v>
      </c>
      <c r="Y6030" s="1">
        <f t="shared" si="473"/>
        <v>39054.141176470584</v>
      </c>
      <c r="Z6030">
        <v>3</v>
      </c>
      <c r="AA6030" s="89">
        <f t="shared" si="474"/>
        <v>650430</v>
      </c>
      <c r="AH6030" s="37"/>
      <c r="AI6030" s="37"/>
      <c r="AK6030" s="37"/>
    </row>
    <row r="6031" spans="1:37" hidden="1">
      <c r="A6031" t="s">
        <v>64</v>
      </c>
      <c r="B6031" t="s">
        <v>2</v>
      </c>
      <c r="C6031" t="s">
        <v>12</v>
      </c>
      <c r="D6031" t="s">
        <v>116</v>
      </c>
      <c r="E6031" t="s">
        <v>537</v>
      </c>
      <c r="F6031" t="str">
        <f t="shared" si="471"/>
        <v>威海市语言培训</v>
      </c>
      <c r="G6031" t="s">
        <v>103</v>
      </c>
      <c r="H6031" t="s">
        <v>219</v>
      </c>
      <c r="I6031" t="s">
        <v>70</v>
      </c>
      <c r="J6031">
        <v>51</v>
      </c>
      <c r="K6031">
        <v>0</v>
      </c>
      <c r="L6031" s="13">
        <f>VLOOKUP(C6031,'渗透率、续签率'!B:C,2,0)</f>
        <v>0.66100000000000003</v>
      </c>
      <c r="M6031" s="6">
        <v>0</v>
      </c>
      <c r="N6031">
        <v>8</v>
      </c>
      <c r="O6031">
        <v>0</v>
      </c>
      <c r="P6031" s="6">
        <v>0</v>
      </c>
      <c r="Q6031" s="13">
        <v>0</v>
      </c>
      <c r="R6031" s="13">
        <v>0</v>
      </c>
      <c r="S6031" s="31">
        <v>149</v>
      </c>
      <c r="T6031" s="6">
        <f>VLOOKUP(E6031,'参数设置&amp;汇总'!S:U,3,0)</f>
        <v>0.1</v>
      </c>
      <c r="U6031" s="78">
        <f t="shared" si="470"/>
        <v>0.8</v>
      </c>
      <c r="V6031" s="13">
        <v>0.85000000000000009</v>
      </c>
      <c r="W6031" s="78">
        <f t="shared" si="472"/>
        <v>0.94117647058823528</v>
      </c>
      <c r="X6031" s="1">
        <f>VLOOKUP(E6031,'渗透率、续签率'!AG:AJ,4,0)</f>
        <v>12045</v>
      </c>
      <c r="Y6031" s="1">
        <f t="shared" si="473"/>
        <v>11336.470588235294</v>
      </c>
      <c r="Z6031">
        <v>0</v>
      </c>
      <c r="AA6031" s="89">
        <f t="shared" si="474"/>
        <v>96360</v>
      </c>
      <c r="AH6031" s="37"/>
      <c r="AI6031" s="37"/>
      <c r="AJ6031" s="1"/>
    </row>
    <row r="6032" spans="1:37" hidden="1">
      <c r="A6032" t="s">
        <v>64</v>
      </c>
      <c r="B6032" t="s">
        <v>2</v>
      </c>
      <c r="C6032" t="s">
        <v>12</v>
      </c>
      <c r="D6032" t="s">
        <v>116</v>
      </c>
      <c r="E6032" t="s">
        <v>537</v>
      </c>
      <c r="F6032" t="str">
        <f t="shared" si="471"/>
        <v>娄底市语言培训</v>
      </c>
      <c r="G6032" t="s">
        <v>113</v>
      </c>
      <c r="H6032" t="s">
        <v>220</v>
      </c>
      <c r="I6032" t="s">
        <v>68</v>
      </c>
      <c r="J6032">
        <v>53</v>
      </c>
      <c r="K6032">
        <v>0</v>
      </c>
      <c r="L6032" s="13">
        <f>VLOOKUP(C6032,'渗透率、续签率'!B:C,2,0)</f>
        <v>0.66100000000000003</v>
      </c>
      <c r="M6032" s="6">
        <v>0</v>
      </c>
      <c r="N6032">
        <v>4</v>
      </c>
      <c r="O6032">
        <v>0</v>
      </c>
      <c r="P6032" s="6">
        <v>0</v>
      </c>
      <c r="Q6032" s="13">
        <v>0</v>
      </c>
      <c r="R6032" s="13">
        <v>0</v>
      </c>
      <c r="S6032" s="31">
        <v>90</v>
      </c>
      <c r="T6032" s="6">
        <f>VLOOKUP(E6032,'参数设置&amp;汇总'!S:U,3,0)</f>
        <v>0.1</v>
      </c>
      <c r="U6032" s="78">
        <f t="shared" si="470"/>
        <v>0.4</v>
      </c>
      <c r="V6032" s="13">
        <v>0.85000000000000009</v>
      </c>
      <c r="W6032" s="78">
        <f t="shared" si="472"/>
        <v>0.47058823529411764</v>
      </c>
      <c r="X6032" s="1">
        <f>VLOOKUP(E6032,'渗透率、续签率'!AG:AJ,4,0)</f>
        <v>12045</v>
      </c>
      <c r="Y6032" s="1">
        <f t="shared" si="473"/>
        <v>5668.2352941176468</v>
      </c>
      <c r="Z6032">
        <v>0</v>
      </c>
      <c r="AA6032" s="89">
        <f t="shared" si="474"/>
        <v>48180</v>
      </c>
      <c r="AK6032" s="37"/>
    </row>
    <row r="6033" spans="1:37" hidden="1">
      <c r="A6033" t="s">
        <v>64</v>
      </c>
      <c r="B6033" t="s">
        <v>2</v>
      </c>
      <c r="C6033" t="s">
        <v>12</v>
      </c>
      <c r="D6033" t="s">
        <v>116</v>
      </c>
      <c r="E6033" t="s">
        <v>537</v>
      </c>
      <c r="F6033" t="str">
        <f t="shared" si="471"/>
        <v>孝感市语言培训</v>
      </c>
      <c r="G6033" t="s">
        <v>81</v>
      </c>
      <c r="H6033" t="s">
        <v>221</v>
      </c>
      <c r="I6033" t="s">
        <v>68</v>
      </c>
      <c r="J6033">
        <v>31</v>
      </c>
      <c r="K6033">
        <v>0</v>
      </c>
      <c r="L6033" s="13">
        <f>VLOOKUP(C6033,'渗透率、续签率'!B:C,2,0)</f>
        <v>0.66100000000000003</v>
      </c>
      <c r="M6033" s="6">
        <v>0</v>
      </c>
      <c r="N6033">
        <v>5</v>
      </c>
      <c r="O6033">
        <v>0</v>
      </c>
      <c r="P6033" s="6">
        <v>0</v>
      </c>
      <c r="Q6033" s="13">
        <v>0</v>
      </c>
      <c r="R6033" s="13">
        <v>0</v>
      </c>
      <c r="S6033" s="31">
        <v>66</v>
      </c>
      <c r="T6033" s="6">
        <f>VLOOKUP(E6033,'参数设置&amp;汇总'!S:U,3,0)</f>
        <v>0.1</v>
      </c>
      <c r="U6033" s="78">
        <f t="shared" si="470"/>
        <v>0.5</v>
      </c>
      <c r="V6033" s="13">
        <v>0.85000000000000009</v>
      </c>
      <c r="W6033" s="78">
        <f t="shared" si="472"/>
        <v>0.58823529411764697</v>
      </c>
      <c r="X6033" s="1">
        <f>VLOOKUP(E6033,'渗透率、续签率'!AG:AJ,4,0)</f>
        <v>12045</v>
      </c>
      <c r="Y6033" s="1">
        <f t="shared" si="473"/>
        <v>7085.2941176470576</v>
      </c>
      <c r="Z6033">
        <v>0</v>
      </c>
      <c r="AA6033" s="89">
        <f t="shared" si="474"/>
        <v>60225</v>
      </c>
      <c r="AH6033" s="37"/>
      <c r="AI6033" s="37"/>
    </row>
    <row r="6034" spans="1:37" hidden="1">
      <c r="A6034" t="s">
        <v>64</v>
      </c>
      <c r="B6034" t="s">
        <v>2</v>
      </c>
      <c r="C6034" t="s">
        <v>12</v>
      </c>
      <c r="D6034" t="s">
        <v>116</v>
      </c>
      <c r="E6034" t="s">
        <v>537</v>
      </c>
      <c r="F6034" t="str">
        <f t="shared" si="471"/>
        <v>宁德市语言培训</v>
      </c>
      <c r="G6034" t="s">
        <v>92</v>
      </c>
      <c r="H6034" t="s">
        <v>222</v>
      </c>
      <c r="I6034" t="s">
        <v>68</v>
      </c>
      <c r="J6034">
        <v>43</v>
      </c>
      <c r="K6034">
        <v>1</v>
      </c>
      <c r="L6034" s="13">
        <f>VLOOKUP(C6034,'渗透率、续签率'!B:C,2,0)</f>
        <v>0.66100000000000003</v>
      </c>
      <c r="M6034" s="6">
        <v>0.02</v>
      </c>
      <c r="N6034">
        <v>2</v>
      </c>
      <c r="O6034">
        <v>1</v>
      </c>
      <c r="P6034" s="6">
        <v>0.5</v>
      </c>
      <c r="Q6034" s="13">
        <v>0.155</v>
      </c>
      <c r="R6034" s="13">
        <v>0.155</v>
      </c>
      <c r="S6034" s="31">
        <v>108</v>
      </c>
      <c r="T6034" s="6">
        <f>VLOOKUP(E6034,'参数设置&amp;汇总'!S:U,3,0)</f>
        <v>0.1</v>
      </c>
      <c r="U6034" s="78">
        <f t="shared" si="470"/>
        <v>1</v>
      </c>
      <c r="V6034" s="13">
        <v>0.85000000000000009</v>
      </c>
      <c r="W6034" s="78">
        <f t="shared" si="472"/>
        <v>0.39882352941176463</v>
      </c>
      <c r="X6034" s="1">
        <f>VLOOKUP(E6034,'渗透率、续签率'!AG:AJ,4,0)</f>
        <v>12045</v>
      </c>
      <c r="Y6034" s="1">
        <f t="shared" si="473"/>
        <v>4803.8294117647047</v>
      </c>
      <c r="Z6034">
        <v>0</v>
      </c>
      <c r="AA6034" s="89">
        <f t="shared" si="474"/>
        <v>24090</v>
      </c>
    </row>
    <row r="6035" spans="1:37" hidden="1">
      <c r="A6035" t="s">
        <v>64</v>
      </c>
      <c r="B6035" t="s">
        <v>2</v>
      </c>
      <c r="C6035" t="s">
        <v>12</v>
      </c>
      <c r="D6035" t="s">
        <v>116</v>
      </c>
      <c r="E6035" t="s">
        <v>537</v>
      </c>
      <c r="F6035" t="str">
        <f t="shared" si="471"/>
        <v>安庆市语言培训</v>
      </c>
      <c r="G6035" t="s">
        <v>94</v>
      </c>
      <c r="H6035" t="s">
        <v>223</v>
      </c>
      <c r="I6035" t="s">
        <v>68</v>
      </c>
      <c r="J6035">
        <v>65</v>
      </c>
      <c r="K6035">
        <v>0</v>
      </c>
      <c r="L6035" s="13">
        <f>VLOOKUP(C6035,'渗透率、续签率'!B:C,2,0)</f>
        <v>0.66100000000000003</v>
      </c>
      <c r="M6035" s="6">
        <v>0</v>
      </c>
      <c r="N6035">
        <v>4</v>
      </c>
      <c r="O6035">
        <v>0</v>
      </c>
      <c r="P6035" s="6">
        <v>0</v>
      </c>
      <c r="Q6035" s="13">
        <v>0</v>
      </c>
      <c r="R6035" s="13">
        <v>0</v>
      </c>
      <c r="S6035" s="31">
        <v>139</v>
      </c>
      <c r="T6035" s="6">
        <f>VLOOKUP(E6035,'参数设置&amp;汇总'!S:U,3,0)</f>
        <v>0.1</v>
      </c>
      <c r="U6035" s="78">
        <f t="shared" si="470"/>
        <v>0.4</v>
      </c>
      <c r="V6035" s="13">
        <v>0.85000000000000009</v>
      </c>
      <c r="W6035" s="78">
        <f t="shared" si="472"/>
        <v>0.47058823529411764</v>
      </c>
      <c r="X6035" s="1">
        <f>VLOOKUP(E6035,'渗透率、续签率'!AG:AJ,4,0)</f>
        <v>12045</v>
      </c>
      <c r="Y6035" s="1">
        <f t="shared" si="473"/>
        <v>5668.2352941176468</v>
      </c>
      <c r="Z6035">
        <v>0</v>
      </c>
      <c r="AA6035" s="89">
        <f t="shared" si="474"/>
        <v>48180</v>
      </c>
    </row>
    <row r="6036" spans="1:37" hidden="1">
      <c r="A6036" t="s">
        <v>64</v>
      </c>
      <c r="B6036" t="s">
        <v>2</v>
      </c>
      <c r="C6036" t="s">
        <v>12</v>
      </c>
      <c r="D6036" t="s">
        <v>116</v>
      </c>
      <c r="E6036" t="s">
        <v>537</v>
      </c>
      <c r="F6036" t="str">
        <f t="shared" si="471"/>
        <v>安康市语言培训</v>
      </c>
      <c r="G6036" t="s">
        <v>108</v>
      </c>
      <c r="H6036" t="s">
        <v>224</v>
      </c>
      <c r="I6036" t="s">
        <v>70</v>
      </c>
      <c r="J6036">
        <v>25</v>
      </c>
      <c r="K6036">
        <v>0</v>
      </c>
      <c r="L6036" s="13">
        <f>VLOOKUP(C6036,'渗透率、续签率'!B:C,2,0)</f>
        <v>0.66100000000000003</v>
      </c>
      <c r="M6036" s="6">
        <v>0</v>
      </c>
      <c r="N6036">
        <v>8</v>
      </c>
      <c r="O6036">
        <v>0</v>
      </c>
      <c r="P6036" s="6">
        <v>0</v>
      </c>
      <c r="Q6036" s="13">
        <v>0</v>
      </c>
      <c r="R6036" s="13">
        <v>0</v>
      </c>
      <c r="S6036" s="31">
        <v>61</v>
      </c>
      <c r="T6036" s="6">
        <f>VLOOKUP(E6036,'参数设置&amp;汇总'!S:U,3,0)</f>
        <v>0.1</v>
      </c>
      <c r="U6036" s="78">
        <f t="shared" si="470"/>
        <v>0.8</v>
      </c>
      <c r="V6036" s="13">
        <v>0.85000000000000009</v>
      </c>
      <c r="W6036" s="78">
        <f t="shared" si="472"/>
        <v>0.94117647058823528</v>
      </c>
      <c r="X6036" s="1">
        <f>VLOOKUP(E6036,'渗透率、续签率'!AG:AJ,4,0)</f>
        <v>12045</v>
      </c>
      <c r="Y6036" s="1">
        <f t="shared" si="473"/>
        <v>11336.470588235294</v>
      </c>
      <c r="Z6036">
        <v>0</v>
      </c>
      <c r="AA6036" s="89">
        <f t="shared" si="474"/>
        <v>96360</v>
      </c>
    </row>
    <row r="6037" spans="1:37" hidden="1">
      <c r="A6037" t="s">
        <v>64</v>
      </c>
      <c r="B6037" t="s">
        <v>2</v>
      </c>
      <c r="C6037" t="s">
        <v>12</v>
      </c>
      <c r="D6037" t="s">
        <v>116</v>
      </c>
      <c r="E6037" t="s">
        <v>537</v>
      </c>
      <c r="F6037" t="str">
        <f t="shared" si="471"/>
        <v>安阳市语言培训</v>
      </c>
      <c r="G6037" t="s">
        <v>110</v>
      </c>
      <c r="H6037" t="s">
        <v>225</v>
      </c>
      <c r="I6037" t="s">
        <v>70</v>
      </c>
      <c r="J6037">
        <v>113</v>
      </c>
      <c r="K6037">
        <v>0</v>
      </c>
      <c r="L6037" s="13">
        <f>VLOOKUP(C6037,'渗透率、续签率'!B:C,2,0)</f>
        <v>0.66100000000000003</v>
      </c>
      <c r="M6037" s="6">
        <v>0</v>
      </c>
      <c r="N6037">
        <v>10</v>
      </c>
      <c r="O6037">
        <v>0</v>
      </c>
      <c r="P6037" s="6">
        <v>0</v>
      </c>
      <c r="Q6037" s="13">
        <v>0</v>
      </c>
      <c r="R6037" s="13">
        <v>0</v>
      </c>
      <c r="S6037" s="31">
        <v>227</v>
      </c>
      <c r="T6037" s="6">
        <f>VLOOKUP(E6037,'参数设置&amp;汇总'!S:U,3,0)</f>
        <v>0.1</v>
      </c>
      <c r="U6037" s="78">
        <f t="shared" si="470"/>
        <v>1</v>
      </c>
      <c r="V6037" s="13">
        <v>0.85000000000000009</v>
      </c>
      <c r="W6037" s="78">
        <f t="shared" si="472"/>
        <v>1.1764705882352939</v>
      </c>
      <c r="X6037" s="1">
        <f>VLOOKUP(E6037,'渗透率、续签率'!AG:AJ,4,0)</f>
        <v>12045</v>
      </c>
      <c r="Y6037" s="1">
        <f t="shared" si="473"/>
        <v>14170.588235294115</v>
      </c>
      <c r="Z6037">
        <v>0</v>
      </c>
      <c r="AA6037" s="89">
        <f t="shared" si="474"/>
        <v>120450</v>
      </c>
      <c r="AK6037" s="37"/>
    </row>
    <row r="6038" spans="1:37" hidden="1">
      <c r="A6038" t="s">
        <v>64</v>
      </c>
      <c r="B6038" t="s">
        <v>2</v>
      </c>
      <c r="C6038" t="s">
        <v>12</v>
      </c>
      <c r="D6038" t="s">
        <v>116</v>
      </c>
      <c r="E6038" t="s">
        <v>537</v>
      </c>
      <c r="F6038" t="str">
        <f t="shared" si="471"/>
        <v>安顺市语言培训</v>
      </c>
      <c r="G6038" t="s">
        <v>167</v>
      </c>
      <c r="H6038" t="s">
        <v>226</v>
      </c>
      <c r="I6038" t="s">
        <v>70</v>
      </c>
      <c r="J6038">
        <v>25</v>
      </c>
      <c r="K6038">
        <v>0</v>
      </c>
      <c r="L6038" s="13">
        <f>VLOOKUP(C6038,'渗透率、续签率'!B:C,2,0)</f>
        <v>0.66100000000000003</v>
      </c>
      <c r="M6038" s="6">
        <v>0</v>
      </c>
      <c r="N6038">
        <v>1</v>
      </c>
      <c r="O6038">
        <v>0</v>
      </c>
      <c r="P6038" s="6">
        <v>0</v>
      </c>
      <c r="Q6038" s="13">
        <v>0</v>
      </c>
      <c r="R6038" s="13">
        <v>0</v>
      </c>
      <c r="S6038" s="31">
        <v>44</v>
      </c>
      <c r="T6038" s="6">
        <f>VLOOKUP(E6038,'参数设置&amp;汇总'!S:U,3,0)</f>
        <v>0.1</v>
      </c>
      <c r="U6038" s="78">
        <f t="shared" si="470"/>
        <v>0.1</v>
      </c>
      <c r="V6038" s="13">
        <v>0.85000000000000009</v>
      </c>
      <c r="W6038" s="78">
        <f t="shared" si="472"/>
        <v>0.11764705882352941</v>
      </c>
      <c r="X6038" s="1">
        <f>VLOOKUP(E6038,'渗透率、续签率'!AG:AJ,4,0)</f>
        <v>12045</v>
      </c>
      <c r="Y6038" s="1">
        <f t="shared" si="473"/>
        <v>1417.0588235294117</v>
      </c>
      <c r="Z6038">
        <v>0</v>
      </c>
      <c r="AA6038" s="89">
        <f t="shared" si="474"/>
        <v>12045</v>
      </c>
      <c r="AH6038" s="37"/>
      <c r="AI6038" s="37"/>
      <c r="AK6038" s="37"/>
    </row>
    <row r="6039" spans="1:37" hidden="1">
      <c r="A6039" t="s">
        <v>64</v>
      </c>
      <c r="B6039" t="s">
        <v>2</v>
      </c>
      <c r="C6039" t="s">
        <v>12</v>
      </c>
      <c r="D6039" t="s">
        <v>116</v>
      </c>
      <c r="E6039" t="s">
        <v>537</v>
      </c>
      <c r="F6039" t="str">
        <f t="shared" si="471"/>
        <v>定安县语言培训</v>
      </c>
      <c r="G6039" t="s">
        <v>120</v>
      </c>
      <c r="H6039" t="s">
        <v>227</v>
      </c>
      <c r="I6039" t="s">
        <v>68</v>
      </c>
      <c r="J6039">
        <v>2</v>
      </c>
      <c r="K6039">
        <v>0</v>
      </c>
      <c r="L6039" s="13">
        <f>VLOOKUP(C6039,'渗透率、续签率'!B:C,2,0)</f>
        <v>0.66100000000000003</v>
      </c>
      <c r="M6039" s="6">
        <v>0</v>
      </c>
      <c r="N6039">
        <v>0</v>
      </c>
      <c r="O6039">
        <v>0</v>
      </c>
      <c r="P6039" s="6">
        <v>0</v>
      </c>
      <c r="Q6039" s="13">
        <v>0</v>
      </c>
      <c r="R6039" s="13">
        <v>0</v>
      </c>
      <c r="S6039" s="31">
        <v>3</v>
      </c>
      <c r="T6039" s="6">
        <f>VLOOKUP(E6039,'参数设置&amp;汇总'!S:U,3,0)</f>
        <v>0.1</v>
      </c>
      <c r="U6039" s="78">
        <f t="shared" si="470"/>
        <v>0</v>
      </c>
      <c r="V6039" s="13">
        <v>0.85000000000000009</v>
      </c>
      <c r="W6039" s="78">
        <f t="shared" si="472"/>
        <v>0</v>
      </c>
      <c r="X6039" s="1">
        <f>VLOOKUP(E6039,'渗透率、续签率'!AG:AJ,4,0)</f>
        <v>12045</v>
      </c>
      <c r="Y6039" s="1">
        <f t="shared" si="473"/>
        <v>0</v>
      </c>
      <c r="Z6039">
        <v>0</v>
      </c>
      <c r="AA6039" s="89">
        <f t="shared" si="474"/>
        <v>0</v>
      </c>
      <c r="AH6039" s="37"/>
      <c r="AI6039" s="37"/>
      <c r="AK6039" s="37"/>
    </row>
    <row r="6040" spans="1:37" hidden="1">
      <c r="A6040" t="s">
        <v>64</v>
      </c>
      <c r="B6040" t="s">
        <v>2</v>
      </c>
      <c r="C6040" t="s">
        <v>12</v>
      </c>
      <c r="D6040" t="s">
        <v>116</v>
      </c>
      <c r="E6040" t="s">
        <v>537</v>
      </c>
      <c r="F6040" t="str">
        <f t="shared" si="471"/>
        <v>定西市语言培训</v>
      </c>
      <c r="G6040" t="s">
        <v>132</v>
      </c>
      <c r="H6040" t="s">
        <v>228</v>
      </c>
      <c r="I6040" t="s">
        <v>70</v>
      </c>
      <c r="J6040">
        <v>9</v>
      </c>
      <c r="K6040">
        <v>0</v>
      </c>
      <c r="L6040" s="13">
        <f>VLOOKUP(C6040,'渗透率、续签率'!B:C,2,0)</f>
        <v>0.66100000000000003</v>
      </c>
      <c r="M6040" s="6">
        <v>0</v>
      </c>
      <c r="N6040">
        <v>1</v>
      </c>
      <c r="O6040">
        <v>0</v>
      </c>
      <c r="P6040" s="6">
        <v>0</v>
      </c>
      <c r="Q6040" s="13">
        <v>0</v>
      </c>
      <c r="R6040" s="13">
        <v>0</v>
      </c>
      <c r="S6040" s="31">
        <v>12</v>
      </c>
      <c r="T6040" s="6">
        <f>VLOOKUP(E6040,'参数设置&amp;汇总'!S:U,3,0)</f>
        <v>0.1</v>
      </c>
      <c r="U6040" s="78">
        <f t="shared" si="470"/>
        <v>0.1</v>
      </c>
      <c r="V6040" s="13">
        <v>0.85000000000000009</v>
      </c>
      <c r="W6040" s="78">
        <f t="shared" si="472"/>
        <v>0.11764705882352941</v>
      </c>
      <c r="X6040" s="1">
        <f>VLOOKUP(E6040,'渗透率、续签率'!AG:AJ,4,0)</f>
        <v>12045</v>
      </c>
      <c r="Y6040" s="1">
        <f t="shared" si="473"/>
        <v>1417.0588235294117</v>
      </c>
      <c r="Z6040">
        <v>0</v>
      </c>
      <c r="AA6040" s="89">
        <f t="shared" si="474"/>
        <v>12045</v>
      </c>
      <c r="AH6040" s="37"/>
      <c r="AI6040" s="37"/>
      <c r="AK6040" s="37"/>
    </row>
    <row r="6041" spans="1:37" hidden="1">
      <c r="A6041" t="s">
        <v>64</v>
      </c>
      <c r="B6041" t="s">
        <v>2</v>
      </c>
      <c r="C6041" t="s">
        <v>12</v>
      </c>
      <c r="D6041" t="s">
        <v>116</v>
      </c>
      <c r="E6041" t="s">
        <v>537</v>
      </c>
      <c r="F6041" t="str">
        <f t="shared" si="471"/>
        <v>宜宾市语言培训</v>
      </c>
      <c r="G6041" t="s">
        <v>77</v>
      </c>
      <c r="H6041" t="s">
        <v>229</v>
      </c>
      <c r="I6041" t="s">
        <v>70</v>
      </c>
      <c r="J6041">
        <v>31</v>
      </c>
      <c r="K6041">
        <v>0</v>
      </c>
      <c r="L6041" s="13">
        <f>VLOOKUP(C6041,'渗透率、续签率'!B:C,2,0)</f>
        <v>0.66100000000000003</v>
      </c>
      <c r="M6041" s="6">
        <v>0</v>
      </c>
      <c r="N6041">
        <v>12</v>
      </c>
      <c r="O6041">
        <v>0</v>
      </c>
      <c r="P6041" s="6">
        <v>0</v>
      </c>
      <c r="Q6041" s="13">
        <v>0</v>
      </c>
      <c r="R6041" s="13">
        <v>0</v>
      </c>
      <c r="S6041" s="31">
        <v>108</v>
      </c>
      <c r="T6041" s="6">
        <f>VLOOKUP(E6041,'参数设置&amp;汇总'!S:U,3,0)</f>
        <v>0.1</v>
      </c>
      <c r="U6041" s="78">
        <f t="shared" si="470"/>
        <v>1.2000000000000002</v>
      </c>
      <c r="V6041" s="13">
        <v>0.85000000000000009</v>
      </c>
      <c r="W6041" s="78">
        <f t="shared" si="472"/>
        <v>1.411764705882353</v>
      </c>
      <c r="X6041" s="1">
        <f>VLOOKUP(E6041,'渗透率、续签率'!AG:AJ,4,0)</f>
        <v>12045</v>
      </c>
      <c r="Y6041" s="1">
        <f t="shared" si="473"/>
        <v>17004.705882352941</v>
      </c>
      <c r="Z6041">
        <v>0</v>
      </c>
      <c r="AA6041" s="89">
        <f t="shared" si="474"/>
        <v>144540</v>
      </c>
      <c r="AH6041" s="37"/>
      <c r="AI6041" s="37"/>
    </row>
    <row r="6042" spans="1:37" hidden="1">
      <c r="A6042" t="s">
        <v>64</v>
      </c>
      <c r="B6042" t="s">
        <v>2</v>
      </c>
      <c r="C6042" t="s">
        <v>12</v>
      </c>
      <c r="D6042" t="s">
        <v>116</v>
      </c>
      <c r="E6042" t="s">
        <v>537</v>
      </c>
      <c r="F6042" t="str">
        <f t="shared" si="471"/>
        <v>宜昌市语言培训</v>
      </c>
      <c r="G6042" t="s">
        <v>81</v>
      </c>
      <c r="H6042" t="s">
        <v>230</v>
      </c>
      <c r="I6042" t="s">
        <v>68</v>
      </c>
      <c r="J6042">
        <v>33</v>
      </c>
      <c r="K6042">
        <v>1</v>
      </c>
      <c r="L6042" s="13">
        <f>VLOOKUP(C6042,'渗透率、续签率'!B:C,2,0)</f>
        <v>0.66100000000000003</v>
      </c>
      <c r="M6042" s="6">
        <v>0.03</v>
      </c>
      <c r="N6042">
        <v>6</v>
      </c>
      <c r="O6042">
        <v>1</v>
      </c>
      <c r="P6042" s="6">
        <v>0.17</v>
      </c>
      <c r="Q6042" s="13">
        <v>0.35299999999999998</v>
      </c>
      <c r="R6042" s="13">
        <v>0</v>
      </c>
      <c r="S6042" s="31">
        <v>201</v>
      </c>
      <c r="T6042" s="6">
        <f>VLOOKUP(E6042,'参数设置&amp;汇总'!S:U,3,0)</f>
        <v>0.1</v>
      </c>
      <c r="U6042" s="78">
        <f t="shared" si="470"/>
        <v>1</v>
      </c>
      <c r="V6042" s="13">
        <v>0.85000000000000009</v>
      </c>
      <c r="W6042" s="78">
        <f t="shared" si="472"/>
        <v>0.39882352941176463</v>
      </c>
      <c r="X6042" s="1">
        <f>VLOOKUP(E6042,'渗透率、续签率'!AG:AJ,4,0)</f>
        <v>12045</v>
      </c>
      <c r="Y6042" s="1">
        <f t="shared" si="473"/>
        <v>4803.8294117647047</v>
      </c>
      <c r="Z6042">
        <v>2</v>
      </c>
      <c r="AA6042" s="89">
        <f t="shared" si="474"/>
        <v>72270</v>
      </c>
    </row>
    <row r="6043" spans="1:37" hidden="1">
      <c r="A6043" t="s">
        <v>64</v>
      </c>
      <c r="B6043" t="s">
        <v>2</v>
      </c>
      <c r="C6043" t="s">
        <v>12</v>
      </c>
      <c r="D6043" t="s">
        <v>116</v>
      </c>
      <c r="E6043" t="s">
        <v>537</v>
      </c>
      <c r="F6043" t="str">
        <f t="shared" si="471"/>
        <v>宜春市语言培训</v>
      </c>
      <c r="G6043" t="s">
        <v>90</v>
      </c>
      <c r="H6043" t="s">
        <v>231</v>
      </c>
      <c r="I6043" t="s">
        <v>68</v>
      </c>
      <c r="J6043">
        <v>27</v>
      </c>
      <c r="K6043">
        <v>0</v>
      </c>
      <c r="L6043" s="13">
        <f>VLOOKUP(C6043,'渗透率、续签率'!B:C,2,0)</f>
        <v>0.66100000000000003</v>
      </c>
      <c r="M6043" s="6">
        <v>0</v>
      </c>
      <c r="N6043">
        <v>0</v>
      </c>
      <c r="O6043">
        <v>0</v>
      </c>
      <c r="P6043" s="6">
        <v>0</v>
      </c>
      <c r="Q6043" s="13">
        <v>0</v>
      </c>
      <c r="R6043" s="13">
        <v>0</v>
      </c>
      <c r="S6043" s="31">
        <v>37</v>
      </c>
      <c r="T6043" s="6">
        <f>VLOOKUP(E6043,'参数设置&amp;汇总'!S:U,3,0)</f>
        <v>0.1</v>
      </c>
      <c r="U6043" s="78">
        <f t="shared" si="470"/>
        <v>0</v>
      </c>
      <c r="V6043" s="13">
        <v>0.85000000000000009</v>
      </c>
      <c r="W6043" s="78">
        <f t="shared" si="472"/>
        <v>0</v>
      </c>
      <c r="X6043" s="1">
        <f>VLOOKUP(E6043,'渗透率、续签率'!AG:AJ,4,0)</f>
        <v>12045</v>
      </c>
      <c r="Y6043" s="1">
        <f t="shared" si="473"/>
        <v>0</v>
      </c>
      <c r="Z6043">
        <v>0</v>
      </c>
      <c r="AA6043" s="89">
        <f t="shared" si="474"/>
        <v>0</v>
      </c>
    </row>
    <row r="6044" spans="1:37" hidden="1">
      <c r="A6044" t="s">
        <v>64</v>
      </c>
      <c r="B6044" t="s">
        <v>2</v>
      </c>
      <c r="C6044" t="s">
        <v>12</v>
      </c>
      <c r="D6044" t="s">
        <v>116</v>
      </c>
      <c r="E6044" t="s">
        <v>537</v>
      </c>
      <c r="F6044" t="str">
        <f t="shared" si="471"/>
        <v>宝鸡市语言培训</v>
      </c>
      <c r="G6044" t="s">
        <v>108</v>
      </c>
      <c r="H6044" t="s">
        <v>232</v>
      </c>
      <c r="I6044" t="s">
        <v>70</v>
      </c>
      <c r="J6044">
        <v>25</v>
      </c>
      <c r="K6044">
        <v>0</v>
      </c>
      <c r="L6044" s="13">
        <f>VLOOKUP(C6044,'渗透率、续签率'!B:C,2,0)</f>
        <v>0.66100000000000003</v>
      </c>
      <c r="M6044" s="6">
        <v>0</v>
      </c>
      <c r="N6044">
        <v>7</v>
      </c>
      <c r="O6044">
        <v>0</v>
      </c>
      <c r="P6044" s="6">
        <v>0</v>
      </c>
      <c r="Q6044" s="13">
        <v>0</v>
      </c>
      <c r="R6044" s="13">
        <v>0</v>
      </c>
      <c r="S6044" s="31">
        <v>86</v>
      </c>
      <c r="T6044" s="6">
        <f>VLOOKUP(E6044,'参数设置&amp;汇总'!S:U,3,0)</f>
        <v>0.1</v>
      </c>
      <c r="U6044" s="78">
        <f t="shared" si="470"/>
        <v>0.70000000000000007</v>
      </c>
      <c r="V6044" s="13">
        <v>0.85000000000000009</v>
      </c>
      <c r="W6044" s="78">
        <f t="shared" si="472"/>
        <v>0.82352941176470584</v>
      </c>
      <c r="X6044" s="1">
        <f>VLOOKUP(E6044,'渗透率、续签率'!AG:AJ,4,0)</f>
        <v>12045</v>
      </c>
      <c r="Y6044" s="1">
        <f t="shared" si="473"/>
        <v>9919.4117647058811</v>
      </c>
      <c r="Z6044">
        <v>1</v>
      </c>
      <c r="AA6044" s="89">
        <f t="shared" si="474"/>
        <v>84315</v>
      </c>
    </row>
    <row r="6045" spans="1:37" hidden="1">
      <c r="A6045" t="s">
        <v>64</v>
      </c>
      <c r="B6045" t="s">
        <v>2</v>
      </c>
      <c r="C6045" t="s">
        <v>12</v>
      </c>
      <c r="D6045" t="s">
        <v>116</v>
      </c>
      <c r="E6045" t="s">
        <v>537</v>
      </c>
      <c r="F6045" t="str">
        <f t="shared" si="471"/>
        <v>宣城市语言培训</v>
      </c>
      <c r="G6045" t="s">
        <v>94</v>
      </c>
      <c r="H6045" t="s">
        <v>233</v>
      </c>
      <c r="I6045" t="s">
        <v>68</v>
      </c>
      <c r="J6045">
        <v>41</v>
      </c>
      <c r="K6045">
        <v>1</v>
      </c>
      <c r="L6045" s="13">
        <f>VLOOKUP(C6045,'渗透率、续签率'!B:C,2,0)</f>
        <v>0.66100000000000003</v>
      </c>
      <c r="M6045" s="6">
        <v>0.02</v>
      </c>
      <c r="N6045">
        <v>1</v>
      </c>
      <c r="O6045">
        <v>1</v>
      </c>
      <c r="P6045" s="6">
        <v>1</v>
      </c>
      <c r="Q6045" s="13">
        <v>0.29099999999999998</v>
      </c>
      <c r="R6045" s="13">
        <v>0</v>
      </c>
      <c r="S6045" s="31">
        <v>77</v>
      </c>
      <c r="T6045" s="6">
        <f>VLOOKUP(E6045,'参数设置&amp;汇总'!S:U,3,0)</f>
        <v>0.1</v>
      </c>
      <c r="U6045" s="78">
        <f t="shared" si="470"/>
        <v>1</v>
      </c>
      <c r="V6045" s="13">
        <v>0.85000000000000009</v>
      </c>
      <c r="W6045" s="78">
        <f t="shared" si="472"/>
        <v>0.39882352941176463</v>
      </c>
      <c r="X6045" s="1">
        <f>VLOOKUP(E6045,'渗透率、续签率'!AG:AJ,4,0)</f>
        <v>12045</v>
      </c>
      <c r="Y6045" s="1">
        <f t="shared" si="473"/>
        <v>4803.8294117647047</v>
      </c>
      <c r="Z6045">
        <v>0</v>
      </c>
      <c r="AA6045" s="89">
        <f t="shared" si="474"/>
        <v>12045</v>
      </c>
      <c r="AK6045" s="37"/>
    </row>
    <row r="6046" spans="1:37" hidden="1">
      <c r="A6046" t="s">
        <v>64</v>
      </c>
      <c r="B6046" t="s">
        <v>2</v>
      </c>
      <c r="C6046" t="s">
        <v>12</v>
      </c>
      <c r="D6046" t="s">
        <v>116</v>
      </c>
      <c r="E6046" t="s">
        <v>537</v>
      </c>
      <c r="F6046" t="str">
        <f t="shared" si="471"/>
        <v>宿州市语言培训</v>
      </c>
      <c r="G6046" t="s">
        <v>94</v>
      </c>
      <c r="H6046" t="s">
        <v>234</v>
      </c>
      <c r="I6046" t="s">
        <v>68</v>
      </c>
      <c r="J6046">
        <v>73</v>
      </c>
      <c r="K6046">
        <v>0</v>
      </c>
      <c r="L6046" s="13">
        <f>VLOOKUP(C6046,'渗透率、续签率'!B:C,2,0)</f>
        <v>0.66100000000000003</v>
      </c>
      <c r="M6046" s="6">
        <v>0</v>
      </c>
      <c r="N6046">
        <v>0</v>
      </c>
      <c r="O6046">
        <v>0</v>
      </c>
      <c r="P6046" s="6">
        <v>0</v>
      </c>
      <c r="Q6046" s="13">
        <v>0</v>
      </c>
      <c r="R6046" s="13">
        <v>0</v>
      </c>
      <c r="S6046" s="31">
        <v>98</v>
      </c>
      <c r="T6046" s="6">
        <f>VLOOKUP(E6046,'参数设置&amp;汇总'!S:U,3,0)</f>
        <v>0.1</v>
      </c>
      <c r="U6046" s="78">
        <f t="shared" si="470"/>
        <v>0</v>
      </c>
      <c r="V6046" s="13">
        <v>0.85000000000000009</v>
      </c>
      <c r="W6046" s="78">
        <f t="shared" si="472"/>
        <v>0</v>
      </c>
      <c r="X6046" s="1">
        <f>VLOOKUP(E6046,'渗透率、续签率'!AG:AJ,4,0)</f>
        <v>12045</v>
      </c>
      <c r="Y6046" s="1">
        <f t="shared" si="473"/>
        <v>0</v>
      </c>
      <c r="Z6046">
        <v>0</v>
      </c>
      <c r="AA6046" s="89">
        <f t="shared" si="474"/>
        <v>0</v>
      </c>
      <c r="AH6046" s="37"/>
      <c r="AI6046" s="37"/>
    </row>
    <row r="6047" spans="1:37" hidden="1">
      <c r="A6047" t="s">
        <v>64</v>
      </c>
      <c r="B6047" t="s">
        <v>2</v>
      </c>
      <c r="C6047" t="s">
        <v>12</v>
      </c>
      <c r="D6047" t="s">
        <v>116</v>
      </c>
      <c r="E6047" t="s">
        <v>537</v>
      </c>
      <c r="F6047" t="str">
        <f t="shared" si="471"/>
        <v>宿迁市语言培训</v>
      </c>
      <c r="G6047" t="s">
        <v>73</v>
      </c>
      <c r="H6047" t="s">
        <v>235</v>
      </c>
      <c r="I6047" t="s">
        <v>70</v>
      </c>
      <c r="J6047">
        <v>82</v>
      </c>
      <c r="K6047">
        <v>0</v>
      </c>
      <c r="L6047" s="13">
        <f>VLOOKUP(C6047,'渗透率、续签率'!B:C,2,0)</f>
        <v>0.66100000000000003</v>
      </c>
      <c r="M6047" s="6">
        <v>0</v>
      </c>
      <c r="N6047">
        <v>12</v>
      </c>
      <c r="O6047">
        <v>0</v>
      </c>
      <c r="P6047" s="6">
        <v>0</v>
      </c>
      <c r="Q6047" s="13">
        <v>0</v>
      </c>
      <c r="R6047" s="13">
        <v>0</v>
      </c>
      <c r="S6047" s="31">
        <v>265</v>
      </c>
      <c r="T6047" s="6">
        <f>VLOOKUP(E6047,'参数设置&amp;汇总'!S:U,3,0)</f>
        <v>0.1</v>
      </c>
      <c r="U6047" s="78">
        <f t="shared" si="470"/>
        <v>1.2000000000000002</v>
      </c>
      <c r="V6047" s="13">
        <v>0.85000000000000009</v>
      </c>
      <c r="W6047" s="78">
        <f t="shared" si="472"/>
        <v>1.411764705882353</v>
      </c>
      <c r="X6047" s="1">
        <f>VLOOKUP(E6047,'渗透率、续签率'!AG:AJ,4,0)</f>
        <v>12045</v>
      </c>
      <c r="Y6047" s="1">
        <f t="shared" si="473"/>
        <v>17004.705882352941</v>
      </c>
      <c r="Z6047">
        <v>0</v>
      </c>
      <c r="AA6047" s="89">
        <f t="shared" si="474"/>
        <v>144540</v>
      </c>
    </row>
    <row r="6048" spans="1:37" hidden="1">
      <c r="A6048" t="s">
        <v>64</v>
      </c>
      <c r="B6048" t="s">
        <v>2</v>
      </c>
      <c r="C6048" t="s">
        <v>12</v>
      </c>
      <c r="D6048" t="s">
        <v>116</v>
      </c>
      <c r="E6048" t="s">
        <v>537</v>
      </c>
      <c r="F6048" t="str">
        <f t="shared" si="471"/>
        <v>屯昌县语言培训</v>
      </c>
      <c r="G6048" t="s">
        <v>120</v>
      </c>
      <c r="H6048" t="s">
        <v>236</v>
      </c>
      <c r="I6048" t="s">
        <v>68</v>
      </c>
      <c r="J6048">
        <v>2</v>
      </c>
      <c r="K6048">
        <v>0</v>
      </c>
      <c r="L6048" s="13">
        <f>VLOOKUP(C6048,'渗透率、续签率'!B:C,2,0)</f>
        <v>0.66100000000000003</v>
      </c>
      <c r="M6048" s="6">
        <v>0</v>
      </c>
      <c r="N6048">
        <v>0</v>
      </c>
      <c r="O6048">
        <v>0</v>
      </c>
      <c r="P6048" s="6">
        <v>0</v>
      </c>
      <c r="Q6048" s="13">
        <v>0</v>
      </c>
      <c r="R6048" s="13">
        <v>0</v>
      </c>
      <c r="S6048" s="31">
        <v>1</v>
      </c>
      <c r="T6048" s="6">
        <f>VLOOKUP(E6048,'参数设置&amp;汇总'!S:U,3,0)</f>
        <v>0.1</v>
      </c>
      <c r="U6048" s="78">
        <f t="shared" si="470"/>
        <v>0</v>
      </c>
      <c r="V6048" s="13">
        <v>0.85000000000000009</v>
      </c>
      <c r="W6048" s="78">
        <f t="shared" si="472"/>
        <v>0</v>
      </c>
      <c r="X6048" s="1">
        <f>VLOOKUP(E6048,'渗透率、续签率'!AG:AJ,4,0)</f>
        <v>12045</v>
      </c>
      <c r="Y6048" s="1">
        <f t="shared" si="473"/>
        <v>0</v>
      </c>
      <c r="Z6048">
        <v>0</v>
      </c>
      <c r="AA6048" s="89">
        <f t="shared" si="474"/>
        <v>0</v>
      </c>
    </row>
    <row r="6049" spans="1:37" hidden="1">
      <c r="A6049" t="s">
        <v>64</v>
      </c>
      <c r="B6049" t="s">
        <v>2</v>
      </c>
      <c r="C6049" t="s">
        <v>12</v>
      </c>
      <c r="D6049" t="s">
        <v>116</v>
      </c>
      <c r="E6049" t="s">
        <v>537</v>
      </c>
      <c r="F6049" t="str">
        <f t="shared" si="471"/>
        <v>山南市语言培训</v>
      </c>
      <c r="G6049" t="s">
        <v>237</v>
      </c>
      <c r="H6049" t="s">
        <v>238</v>
      </c>
      <c r="I6049" t="s">
        <v>57</v>
      </c>
      <c r="J6049">
        <v>0</v>
      </c>
      <c r="K6049">
        <v>0</v>
      </c>
      <c r="L6049" s="13">
        <f>VLOOKUP(C6049,'渗透率、续签率'!B:C,2,0)</f>
        <v>0.66100000000000003</v>
      </c>
      <c r="M6049" s="6">
        <v>0</v>
      </c>
      <c r="N6049">
        <v>0</v>
      </c>
      <c r="O6049">
        <v>0</v>
      </c>
      <c r="P6049" s="6">
        <v>0</v>
      </c>
      <c r="Q6049" s="13">
        <v>0</v>
      </c>
      <c r="R6049" s="13">
        <v>0</v>
      </c>
      <c r="S6049" s="31">
        <v>0</v>
      </c>
      <c r="T6049" s="6">
        <f>VLOOKUP(E6049,'参数设置&amp;汇总'!S:U,3,0)</f>
        <v>0.1</v>
      </c>
      <c r="U6049" s="78">
        <f t="shared" si="470"/>
        <v>0</v>
      </c>
      <c r="V6049" s="13">
        <v>0.85000000000000009</v>
      </c>
      <c r="W6049" s="78">
        <f t="shared" si="472"/>
        <v>0</v>
      </c>
      <c r="X6049" s="1">
        <f>VLOOKUP(E6049,'渗透率、续签率'!AG:AJ,4,0)</f>
        <v>12045</v>
      </c>
      <c r="Y6049" s="1">
        <f t="shared" si="473"/>
        <v>0</v>
      </c>
      <c r="Z6049">
        <v>0</v>
      </c>
      <c r="AA6049" s="89">
        <f t="shared" si="474"/>
        <v>0</v>
      </c>
    </row>
    <row r="6050" spans="1:37" hidden="1">
      <c r="A6050" t="s">
        <v>64</v>
      </c>
      <c r="B6050" t="s">
        <v>2</v>
      </c>
      <c r="C6050" t="s">
        <v>12</v>
      </c>
      <c r="D6050" t="s">
        <v>116</v>
      </c>
      <c r="E6050" t="s">
        <v>537</v>
      </c>
      <c r="F6050" t="str">
        <f t="shared" si="471"/>
        <v>岳阳市语言培训</v>
      </c>
      <c r="G6050" t="s">
        <v>113</v>
      </c>
      <c r="H6050" t="s">
        <v>239</v>
      </c>
      <c r="I6050" t="s">
        <v>68</v>
      </c>
      <c r="J6050">
        <v>62</v>
      </c>
      <c r="K6050">
        <v>0</v>
      </c>
      <c r="L6050" s="13">
        <f>VLOOKUP(C6050,'渗透率、续签率'!B:C,2,0)</f>
        <v>0.66100000000000003</v>
      </c>
      <c r="M6050" s="6">
        <v>0</v>
      </c>
      <c r="N6050">
        <v>10</v>
      </c>
      <c r="O6050">
        <v>0</v>
      </c>
      <c r="P6050" s="6">
        <v>0</v>
      </c>
      <c r="Q6050" s="13">
        <v>0</v>
      </c>
      <c r="R6050" s="13">
        <v>0</v>
      </c>
      <c r="S6050" s="31">
        <v>157</v>
      </c>
      <c r="T6050" s="6">
        <f>VLOOKUP(E6050,'参数设置&amp;汇总'!S:U,3,0)</f>
        <v>0.1</v>
      </c>
      <c r="U6050" s="78">
        <f t="shared" si="470"/>
        <v>1</v>
      </c>
      <c r="V6050" s="13">
        <v>0.85000000000000009</v>
      </c>
      <c r="W6050" s="78">
        <f t="shared" si="472"/>
        <v>1.1764705882352939</v>
      </c>
      <c r="X6050" s="1">
        <f>VLOOKUP(E6050,'渗透率、续签率'!AG:AJ,4,0)</f>
        <v>12045</v>
      </c>
      <c r="Y6050" s="1">
        <f t="shared" si="473"/>
        <v>14170.588235294115</v>
      </c>
      <c r="Z6050">
        <v>0</v>
      </c>
      <c r="AA6050" s="89">
        <f t="shared" si="474"/>
        <v>120450</v>
      </c>
    </row>
    <row r="6051" spans="1:37" hidden="1">
      <c r="A6051" t="s">
        <v>64</v>
      </c>
      <c r="B6051" t="s">
        <v>2</v>
      </c>
      <c r="C6051" t="s">
        <v>12</v>
      </c>
      <c r="D6051" t="s">
        <v>116</v>
      </c>
      <c r="E6051" t="s">
        <v>537</v>
      </c>
      <c r="F6051" t="str">
        <f t="shared" si="471"/>
        <v>崇左市语言培训</v>
      </c>
      <c r="G6051" t="s">
        <v>88</v>
      </c>
      <c r="H6051" t="s">
        <v>240</v>
      </c>
      <c r="I6051" t="s">
        <v>68</v>
      </c>
      <c r="J6051">
        <v>13</v>
      </c>
      <c r="K6051">
        <v>0</v>
      </c>
      <c r="L6051" s="13">
        <f>VLOOKUP(C6051,'渗透率、续签率'!B:C,2,0)</f>
        <v>0.66100000000000003</v>
      </c>
      <c r="M6051" s="6">
        <v>0</v>
      </c>
      <c r="N6051">
        <v>0</v>
      </c>
      <c r="O6051">
        <v>0</v>
      </c>
      <c r="P6051" s="6">
        <v>0</v>
      </c>
      <c r="Q6051" s="13">
        <v>0</v>
      </c>
      <c r="R6051" s="13">
        <v>0</v>
      </c>
      <c r="S6051" s="31">
        <v>6</v>
      </c>
      <c r="T6051" s="6">
        <f>VLOOKUP(E6051,'参数设置&amp;汇总'!S:U,3,0)</f>
        <v>0.1</v>
      </c>
      <c r="U6051" s="78">
        <f t="shared" si="470"/>
        <v>0</v>
      </c>
      <c r="V6051" s="13">
        <v>0.85000000000000009</v>
      </c>
      <c r="W6051" s="78">
        <f t="shared" si="472"/>
        <v>0</v>
      </c>
      <c r="X6051" s="1">
        <f>VLOOKUP(E6051,'渗透率、续签率'!AG:AJ,4,0)</f>
        <v>12045</v>
      </c>
      <c r="Y6051" s="1">
        <f t="shared" si="473"/>
        <v>0</v>
      </c>
      <c r="Z6051">
        <v>0</v>
      </c>
      <c r="AA6051" s="89">
        <f t="shared" si="474"/>
        <v>0</v>
      </c>
      <c r="AK6051" s="37"/>
    </row>
    <row r="6052" spans="1:37" hidden="1">
      <c r="A6052" t="s">
        <v>64</v>
      </c>
      <c r="B6052" t="s">
        <v>2</v>
      </c>
      <c r="C6052" t="s">
        <v>12</v>
      </c>
      <c r="D6052" t="s">
        <v>116</v>
      </c>
      <c r="E6052" t="s">
        <v>537</v>
      </c>
      <c r="F6052" t="str">
        <f t="shared" si="471"/>
        <v>巴中市语言培训</v>
      </c>
      <c r="G6052" t="s">
        <v>77</v>
      </c>
      <c r="H6052" t="s">
        <v>241</v>
      </c>
      <c r="I6052" t="s">
        <v>70</v>
      </c>
      <c r="J6052">
        <v>14</v>
      </c>
      <c r="K6052">
        <v>0</v>
      </c>
      <c r="L6052" s="13">
        <f>VLOOKUP(C6052,'渗透率、续签率'!B:C,2,0)</f>
        <v>0.66100000000000003</v>
      </c>
      <c r="M6052" s="6">
        <v>0</v>
      </c>
      <c r="N6052">
        <v>1</v>
      </c>
      <c r="O6052">
        <v>0</v>
      </c>
      <c r="P6052" s="6">
        <v>0</v>
      </c>
      <c r="Q6052" s="13">
        <v>0</v>
      </c>
      <c r="R6052" s="13">
        <v>0</v>
      </c>
      <c r="S6052" s="31">
        <v>27</v>
      </c>
      <c r="T6052" s="6">
        <f>VLOOKUP(E6052,'参数设置&amp;汇总'!S:U,3,0)</f>
        <v>0.1</v>
      </c>
      <c r="U6052" s="78">
        <f t="shared" si="470"/>
        <v>0.1</v>
      </c>
      <c r="V6052" s="13">
        <v>0.85000000000000009</v>
      </c>
      <c r="W6052" s="78">
        <f t="shared" si="472"/>
        <v>0.11764705882352941</v>
      </c>
      <c r="X6052" s="1">
        <f>VLOOKUP(E6052,'渗透率、续签率'!AG:AJ,4,0)</f>
        <v>12045</v>
      </c>
      <c r="Y6052" s="1">
        <f t="shared" si="473"/>
        <v>1417.0588235294117</v>
      </c>
      <c r="Z6052">
        <v>0</v>
      </c>
      <c r="AA6052" s="89">
        <f t="shared" si="474"/>
        <v>12045</v>
      </c>
      <c r="AH6052" s="37"/>
      <c r="AI6052" s="37"/>
      <c r="AK6052" s="37"/>
    </row>
    <row r="6053" spans="1:37" hidden="1">
      <c r="A6053" t="s">
        <v>64</v>
      </c>
      <c r="B6053" t="s">
        <v>2</v>
      </c>
      <c r="C6053" t="s">
        <v>12</v>
      </c>
      <c r="D6053" t="s">
        <v>116</v>
      </c>
      <c r="E6053" t="s">
        <v>537</v>
      </c>
      <c r="F6053" t="str">
        <f t="shared" si="471"/>
        <v>巴彦淖尔市语言培训</v>
      </c>
      <c r="G6053" t="s">
        <v>142</v>
      </c>
      <c r="H6053" t="s">
        <v>242</v>
      </c>
      <c r="I6053" t="s">
        <v>70</v>
      </c>
      <c r="J6053">
        <v>19</v>
      </c>
      <c r="K6053">
        <v>0</v>
      </c>
      <c r="L6053" s="13">
        <f>VLOOKUP(C6053,'渗透率、续签率'!B:C,2,0)</f>
        <v>0.66100000000000003</v>
      </c>
      <c r="M6053" s="6">
        <v>0</v>
      </c>
      <c r="N6053">
        <v>1</v>
      </c>
      <c r="O6053">
        <v>0</v>
      </c>
      <c r="P6053" s="6">
        <v>0</v>
      </c>
      <c r="Q6053" s="13">
        <v>0</v>
      </c>
      <c r="R6053" s="13">
        <v>0</v>
      </c>
      <c r="S6053" s="31">
        <v>22</v>
      </c>
      <c r="T6053" s="6">
        <f>VLOOKUP(E6053,'参数设置&amp;汇总'!S:U,3,0)</f>
        <v>0.1</v>
      </c>
      <c r="U6053" s="78">
        <f t="shared" si="470"/>
        <v>0.1</v>
      </c>
      <c r="V6053" s="13">
        <v>0.85000000000000009</v>
      </c>
      <c r="W6053" s="78">
        <f t="shared" si="472"/>
        <v>0.11764705882352941</v>
      </c>
      <c r="X6053" s="1">
        <f>VLOOKUP(E6053,'渗透率、续签率'!AG:AJ,4,0)</f>
        <v>12045</v>
      </c>
      <c r="Y6053" s="1">
        <f t="shared" si="473"/>
        <v>1417.0588235294117</v>
      </c>
      <c r="Z6053">
        <v>0</v>
      </c>
      <c r="AA6053" s="89">
        <f t="shared" si="474"/>
        <v>12045</v>
      </c>
      <c r="AH6053" s="37"/>
      <c r="AI6053" s="37"/>
      <c r="AK6053" s="37"/>
    </row>
    <row r="6054" spans="1:37" hidden="1">
      <c r="A6054" t="s">
        <v>64</v>
      </c>
      <c r="B6054" t="s">
        <v>2</v>
      </c>
      <c r="C6054" t="s">
        <v>12</v>
      </c>
      <c r="D6054" t="s">
        <v>116</v>
      </c>
      <c r="E6054" t="s">
        <v>537</v>
      </c>
      <c r="F6054" t="str">
        <f t="shared" si="471"/>
        <v>巴音郭楞蒙古自治州语言培训</v>
      </c>
      <c r="G6054" t="s">
        <v>145</v>
      </c>
      <c r="H6054" t="s">
        <v>243</v>
      </c>
      <c r="I6054" t="s">
        <v>70</v>
      </c>
      <c r="J6054">
        <v>3</v>
      </c>
      <c r="K6054">
        <v>0</v>
      </c>
      <c r="L6054" s="13">
        <f>VLOOKUP(C6054,'渗透率、续签率'!B:C,2,0)</f>
        <v>0.66100000000000003</v>
      </c>
      <c r="M6054" s="6">
        <v>0</v>
      </c>
      <c r="N6054">
        <v>0</v>
      </c>
      <c r="O6054">
        <v>0</v>
      </c>
      <c r="P6054" s="6">
        <v>0</v>
      </c>
      <c r="Q6054" s="13">
        <v>0</v>
      </c>
      <c r="R6054" s="13">
        <v>0</v>
      </c>
      <c r="S6054" s="31">
        <v>2</v>
      </c>
      <c r="T6054" s="6">
        <f>VLOOKUP(E6054,'参数设置&amp;汇总'!S:U,3,0)</f>
        <v>0.1</v>
      </c>
      <c r="U6054" s="78">
        <f t="shared" si="470"/>
        <v>0</v>
      </c>
      <c r="V6054" s="13">
        <v>0.85000000000000009</v>
      </c>
      <c r="W6054" s="78">
        <f t="shared" si="472"/>
        <v>0</v>
      </c>
      <c r="X6054" s="1">
        <f>VLOOKUP(E6054,'渗透率、续签率'!AG:AJ,4,0)</f>
        <v>12045</v>
      </c>
      <c r="Y6054" s="1">
        <f t="shared" si="473"/>
        <v>0</v>
      </c>
      <c r="Z6054">
        <v>0</v>
      </c>
      <c r="AA6054" s="89">
        <f t="shared" si="474"/>
        <v>0</v>
      </c>
      <c r="AH6054" s="37"/>
      <c r="AI6054" s="37"/>
      <c r="AK6054" s="37"/>
    </row>
    <row r="6055" spans="1:37" hidden="1">
      <c r="A6055" t="s">
        <v>64</v>
      </c>
      <c r="B6055" t="s">
        <v>2</v>
      </c>
      <c r="C6055" t="s">
        <v>12</v>
      </c>
      <c r="D6055" t="s">
        <v>116</v>
      </c>
      <c r="E6055" t="s">
        <v>537</v>
      </c>
      <c r="F6055" t="str">
        <f t="shared" si="471"/>
        <v>常州市语言培训</v>
      </c>
      <c r="G6055" t="s">
        <v>73</v>
      </c>
      <c r="H6055" t="s">
        <v>244</v>
      </c>
      <c r="I6055" t="s">
        <v>70</v>
      </c>
      <c r="J6055">
        <v>103</v>
      </c>
      <c r="K6055">
        <v>7</v>
      </c>
      <c r="L6055" s="13">
        <f>VLOOKUP(C6055,'渗透率、续签率'!B:C,2,0)</f>
        <v>0.66100000000000003</v>
      </c>
      <c r="M6055" s="6">
        <v>7.0000000000000007E-2</v>
      </c>
      <c r="N6055">
        <v>16</v>
      </c>
      <c r="O6055">
        <v>7</v>
      </c>
      <c r="P6055" s="6">
        <v>0.44</v>
      </c>
      <c r="Q6055" s="13">
        <v>0.46100000000000002</v>
      </c>
      <c r="R6055" s="13">
        <v>0.26700000000000002</v>
      </c>
      <c r="S6055" s="31">
        <v>439</v>
      </c>
      <c r="T6055" s="6">
        <f>VLOOKUP(E6055,'参数设置&amp;汇总'!S:U,3,0)</f>
        <v>0.1</v>
      </c>
      <c r="U6055" s="78">
        <f t="shared" si="470"/>
        <v>7</v>
      </c>
      <c r="V6055" s="13">
        <v>0.85000000000000009</v>
      </c>
      <c r="W6055" s="78">
        <f t="shared" si="472"/>
        <v>2.7917647058823523</v>
      </c>
      <c r="X6055" s="1">
        <f>VLOOKUP(E6055,'渗透率、续签率'!AG:AJ,4,0)</f>
        <v>12045</v>
      </c>
      <c r="Y6055" s="1">
        <f t="shared" si="473"/>
        <v>33626.805882352935</v>
      </c>
      <c r="Z6055">
        <v>8</v>
      </c>
      <c r="AA6055" s="89">
        <f t="shared" si="474"/>
        <v>192720</v>
      </c>
      <c r="AH6055" s="37"/>
      <c r="AI6055" s="37"/>
      <c r="AK6055" s="37"/>
    </row>
    <row r="6056" spans="1:37" hidden="1">
      <c r="A6056" t="s">
        <v>64</v>
      </c>
      <c r="B6056" t="s">
        <v>2</v>
      </c>
      <c r="C6056" t="s">
        <v>12</v>
      </c>
      <c r="D6056" t="s">
        <v>116</v>
      </c>
      <c r="E6056" t="s">
        <v>537</v>
      </c>
      <c r="F6056" t="str">
        <f t="shared" si="471"/>
        <v>常德市语言培训</v>
      </c>
      <c r="G6056" t="s">
        <v>113</v>
      </c>
      <c r="H6056" t="s">
        <v>245</v>
      </c>
      <c r="I6056" t="s">
        <v>68</v>
      </c>
      <c r="J6056">
        <v>44</v>
      </c>
      <c r="K6056">
        <v>0</v>
      </c>
      <c r="L6056" s="13">
        <f>VLOOKUP(C6056,'渗透率、续签率'!B:C,2,0)</f>
        <v>0.66100000000000003</v>
      </c>
      <c r="M6056" s="6">
        <v>0</v>
      </c>
      <c r="N6056">
        <v>1</v>
      </c>
      <c r="O6056">
        <v>0</v>
      </c>
      <c r="P6056" s="6">
        <v>0</v>
      </c>
      <c r="Q6056" s="13">
        <v>0</v>
      </c>
      <c r="R6056" s="13">
        <v>0</v>
      </c>
      <c r="S6056" s="31">
        <v>55</v>
      </c>
      <c r="T6056" s="6">
        <f>VLOOKUP(E6056,'参数设置&amp;汇总'!S:U,3,0)</f>
        <v>0.1</v>
      </c>
      <c r="U6056" s="78">
        <f t="shared" si="470"/>
        <v>0.1</v>
      </c>
      <c r="V6056" s="13">
        <v>0.85000000000000009</v>
      </c>
      <c r="W6056" s="78">
        <f t="shared" si="472"/>
        <v>0.11764705882352941</v>
      </c>
      <c r="X6056" s="1">
        <f>VLOOKUP(E6056,'渗透率、续签率'!AG:AJ,4,0)</f>
        <v>12045</v>
      </c>
      <c r="Y6056" s="1">
        <f t="shared" si="473"/>
        <v>1417.0588235294117</v>
      </c>
      <c r="Z6056">
        <v>1</v>
      </c>
      <c r="AA6056" s="89">
        <f t="shared" si="474"/>
        <v>12045</v>
      </c>
      <c r="AH6056" s="37"/>
      <c r="AI6056" s="37"/>
      <c r="AK6056" s="37"/>
    </row>
    <row r="6057" spans="1:37" hidden="1">
      <c r="A6057" t="s">
        <v>64</v>
      </c>
      <c r="B6057" t="s">
        <v>2</v>
      </c>
      <c r="C6057" t="s">
        <v>12</v>
      </c>
      <c r="D6057" t="s">
        <v>116</v>
      </c>
      <c r="E6057" t="s">
        <v>537</v>
      </c>
      <c r="F6057" t="str">
        <f t="shared" si="471"/>
        <v>平凉市语言培训</v>
      </c>
      <c r="G6057" t="s">
        <v>132</v>
      </c>
      <c r="H6057" t="s">
        <v>246</v>
      </c>
      <c r="I6057" t="s">
        <v>70</v>
      </c>
      <c r="J6057">
        <v>9</v>
      </c>
      <c r="K6057">
        <v>0</v>
      </c>
      <c r="L6057" s="13">
        <f>VLOOKUP(C6057,'渗透率、续签率'!B:C,2,0)</f>
        <v>0.66100000000000003</v>
      </c>
      <c r="M6057" s="6">
        <v>0</v>
      </c>
      <c r="N6057">
        <v>0</v>
      </c>
      <c r="O6057">
        <v>0</v>
      </c>
      <c r="P6057" s="6">
        <v>0</v>
      </c>
      <c r="Q6057" s="13">
        <v>0</v>
      </c>
      <c r="R6057" s="13">
        <v>0</v>
      </c>
      <c r="S6057" s="31">
        <v>11</v>
      </c>
      <c r="T6057" s="6">
        <f>VLOOKUP(E6057,'参数设置&amp;汇总'!S:U,3,0)</f>
        <v>0.1</v>
      </c>
      <c r="U6057" s="78">
        <f t="shared" si="470"/>
        <v>0</v>
      </c>
      <c r="V6057" s="13">
        <v>0.85000000000000009</v>
      </c>
      <c r="W6057" s="78">
        <f t="shared" si="472"/>
        <v>0</v>
      </c>
      <c r="X6057" s="1">
        <f>VLOOKUP(E6057,'渗透率、续签率'!AG:AJ,4,0)</f>
        <v>12045</v>
      </c>
      <c r="Y6057" s="1">
        <f t="shared" si="473"/>
        <v>0</v>
      </c>
      <c r="Z6057">
        <v>0</v>
      </c>
      <c r="AA6057" s="89">
        <f t="shared" si="474"/>
        <v>0</v>
      </c>
      <c r="AH6057" s="37"/>
      <c r="AI6057" s="37"/>
      <c r="AK6057" s="37"/>
    </row>
    <row r="6058" spans="1:37" hidden="1">
      <c r="A6058" t="s">
        <v>64</v>
      </c>
      <c r="B6058" t="s">
        <v>2</v>
      </c>
      <c r="C6058" t="s">
        <v>12</v>
      </c>
      <c r="D6058" t="s">
        <v>116</v>
      </c>
      <c r="E6058" t="s">
        <v>537</v>
      </c>
      <c r="F6058" t="str">
        <f t="shared" si="471"/>
        <v>平顶山市语言培训</v>
      </c>
      <c r="G6058" t="s">
        <v>110</v>
      </c>
      <c r="H6058" t="s">
        <v>247</v>
      </c>
      <c r="I6058" t="s">
        <v>70</v>
      </c>
      <c r="J6058">
        <v>54</v>
      </c>
      <c r="K6058">
        <v>0</v>
      </c>
      <c r="L6058" s="13">
        <f>VLOOKUP(C6058,'渗透率、续签率'!B:C,2,0)</f>
        <v>0.66100000000000003</v>
      </c>
      <c r="M6058" s="6">
        <v>0</v>
      </c>
      <c r="N6058">
        <v>7</v>
      </c>
      <c r="O6058">
        <v>0</v>
      </c>
      <c r="P6058" s="6">
        <v>0</v>
      </c>
      <c r="Q6058" s="13">
        <v>0</v>
      </c>
      <c r="R6058" s="13">
        <v>0</v>
      </c>
      <c r="S6058" s="31">
        <v>116</v>
      </c>
      <c r="T6058" s="6">
        <f>VLOOKUP(E6058,'参数设置&amp;汇总'!S:U,3,0)</f>
        <v>0.1</v>
      </c>
      <c r="U6058" s="78">
        <f t="shared" si="470"/>
        <v>0.70000000000000007</v>
      </c>
      <c r="V6058" s="13">
        <v>0.85000000000000009</v>
      </c>
      <c r="W6058" s="78">
        <f t="shared" si="472"/>
        <v>0.82352941176470584</v>
      </c>
      <c r="X6058" s="1">
        <f>VLOOKUP(E6058,'渗透率、续签率'!AG:AJ,4,0)</f>
        <v>12045</v>
      </c>
      <c r="Y6058" s="1">
        <f t="shared" si="473"/>
        <v>9919.4117647058811</v>
      </c>
      <c r="Z6058">
        <v>0</v>
      </c>
      <c r="AA6058" s="89">
        <f t="shared" si="474"/>
        <v>84315</v>
      </c>
      <c r="AH6058" s="37"/>
      <c r="AI6058" s="37"/>
      <c r="AK6058" s="37"/>
    </row>
    <row r="6059" spans="1:37" hidden="1">
      <c r="A6059" t="s">
        <v>64</v>
      </c>
      <c r="B6059" t="s">
        <v>2</v>
      </c>
      <c r="C6059" t="s">
        <v>12</v>
      </c>
      <c r="D6059" t="s">
        <v>116</v>
      </c>
      <c r="E6059" t="s">
        <v>537</v>
      </c>
      <c r="F6059" t="str">
        <f t="shared" si="471"/>
        <v>广元市语言培训</v>
      </c>
      <c r="G6059" t="s">
        <v>77</v>
      </c>
      <c r="H6059" t="s">
        <v>248</v>
      </c>
      <c r="I6059" t="s">
        <v>70</v>
      </c>
      <c r="J6059">
        <v>13</v>
      </c>
      <c r="K6059">
        <v>0</v>
      </c>
      <c r="L6059" s="13">
        <f>VLOOKUP(C6059,'渗透率、续签率'!B:C,2,0)</f>
        <v>0.66100000000000003</v>
      </c>
      <c r="M6059" s="6">
        <v>0</v>
      </c>
      <c r="N6059">
        <v>0</v>
      </c>
      <c r="O6059">
        <v>0</v>
      </c>
      <c r="P6059" s="6">
        <v>0</v>
      </c>
      <c r="Q6059" s="13">
        <v>0</v>
      </c>
      <c r="R6059" s="13">
        <v>0</v>
      </c>
      <c r="S6059" s="31">
        <v>20</v>
      </c>
      <c r="T6059" s="6">
        <f>VLOOKUP(E6059,'参数设置&amp;汇总'!S:U,3,0)</f>
        <v>0.1</v>
      </c>
      <c r="U6059" s="78">
        <f t="shared" si="470"/>
        <v>0</v>
      </c>
      <c r="V6059" s="13">
        <v>0.85000000000000009</v>
      </c>
      <c r="W6059" s="78">
        <f t="shared" si="472"/>
        <v>0</v>
      </c>
      <c r="X6059" s="1">
        <f>VLOOKUP(E6059,'渗透率、续签率'!AG:AJ,4,0)</f>
        <v>12045</v>
      </c>
      <c r="Y6059" s="1">
        <f t="shared" si="473"/>
        <v>0</v>
      </c>
      <c r="Z6059">
        <v>0</v>
      </c>
      <c r="AA6059" s="89">
        <f t="shared" si="474"/>
        <v>0</v>
      </c>
      <c r="AH6059" s="37"/>
      <c r="AI6059" s="37"/>
      <c r="AK6059" s="37"/>
    </row>
    <row r="6060" spans="1:37" hidden="1">
      <c r="A6060" t="s">
        <v>64</v>
      </c>
      <c r="B6060" t="s">
        <v>2</v>
      </c>
      <c r="C6060" t="s">
        <v>12</v>
      </c>
      <c r="D6060" t="s">
        <v>116</v>
      </c>
      <c r="E6060" t="s">
        <v>537</v>
      </c>
      <c r="F6060" t="str">
        <f t="shared" si="471"/>
        <v>广安市语言培训</v>
      </c>
      <c r="G6060" t="s">
        <v>77</v>
      </c>
      <c r="H6060" t="s">
        <v>249</v>
      </c>
      <c r="I6060" t="s">
        <v>70</v>
      </c>
      <c r="J6060">
        <v>21</v>
      </c>
      <c r="K6060">
        <v>0</v>
      </c>
      <c r="L6060" s="13">
        <f>VLOOKUP(C6060,'渗透率、续签率'!B:C,2,0)</f>
        <v>0.66100000000000003</v>
      </c>
      <c r="M6060" s="6">
        <v>0</v>
      </c>
      <c r="N6060">
        <v>0</v>
      </c>
      <c r="O6060">
        <v>0</v>
      </c>
      <c r="P6060" s="6">
        <v>0</v>
      </c>
      <c r="Q6060" s="13">
        <v>0</v>
      </c>
      <c r="R6060" s="13">
        <v>0</v>
      </c>
      <c r="S6060" s="31">
        <v>41</v>
      </c>
      <c r="T6060" s="6">
        <f>VLOOKUP(E6060,'参数设置&amp;汇总'!S:U,3,0)</f>
        <v>0.1</v>
      </c>
      <c r="U6060" s="78">
        <f t="shared" si="470"/>
        <v>0</v>
      </c>
      <c r="V6060" s="13">
        <v>0.85000000000000009</v>
      </c>
      <c r="W6060" s="78">
        <f t="shared" si="472"/>
        <v>0</v>
      </c>
      <c r="X6060" s="1">
        <f>VLOOKUP(E6060,'渗透率、续签率'!AG:AJ,4,0)</f>
        <v>12045</v>
      </c>
      <c r="Y6060" s="1">
        <f t="shared" si="473"/>
        <v>0</v>
      </c>
      <c r="Z6060">
        <v>0</v>
      </c>
      <c r="AA6060" s="89">
        <f t="shared" si="474"/>
        <v>0</v>
      </c>
      <c r="AH6060" s="37"/>
      <c r="AI6060" s="37"/>
    </row>
    <row r="6061" spans="1:37" hidden="1">
      <c r="A6061" t="s">
        <v>64</v>
      </c>
      <c r="B6061" t="s">
        <v>2</v>
      </c>
      <c r="C6061" t="s">
        <v>12</v>
      </c>
      <c r="D6061" t="s">
        <v>116</v>
      </c>
      <c r="E6061" t="s">
        <v>537</v>
      </c>
      <c r="F6061" t="str">
        <f t="shared" si="471"/>
        <v>庆阳市语言培训</v>
      </c>
      <c r="G6061" t="s">
        <v>132</v>
      </c>
      <c r="H6061" t="s">
        <v>250</v>
      </c>
      <c r="I6061" t="s">
        <v>70</v>
      </c>
      <c r="J6061">
        <v>10</v>
      </c>
      <c r="K6061">
        <v>0</v>
      </c>
      <c r="L6061" s="13">
        <f>VLOOKUP(C6061,'渗透率、续签率'!B:C,2,0)</f>
        <v>0.66100000000000003</v>
      </c>
      <c r="M6061" s="6">
        <v>0</v>
      </c>
      <c r="N6061">
        <v>0</v>
      </c>
      <c r="O6061">
        <v>0</v>
      </c>
      <c r="P6061" s="6">
        <v>0</v>
      </c>
      <c r="Q6061" s="13">
        <v>0</v>
      </c>
      <c r="R6061" s="13">
        <v>0</v>
      </c>
      <c r="S6061" s="31">
        <v>13</v>
      </c>
      <c r="T6061" s="6">
        <f>VLOOKUP(E6061,'参数设置&amp;汇总'!S:U,3,0)</f>
        <v>0.1</v>
      </c>
      <c r="U6061" s="78">
        <f t="shared" si="470"/>
        <v>0</v>
      </c>
      <c r="V6061" s="13">
        <v>0.85000000000000009</v>
      </c>
      <c r="W6061" s="78">
        <f t="shared" si="472"/>
        <v>0</v>
      </c>
      <c r="X6061" s="1">
        <f>VLOOKUP(E6061,'渗透率、续签率'!AG:AJ,4,0)</f>
        <v>12045</v>
      </c>
      <c r="Y6061" s="1">
        <f t="shared" si="473"/>
        <v>0</v>
      </c>
      <c r="Z6061">
        <v>0</v>
      </c>
      <c r="AA6061" s="89">
        <f t="shared" si="474"/>
        <v>0</v>
      </c>
      <c r="AK6061" s="37"/>
    </row>
    <row r="6062" spans="1:37" hidden="1">
      <c r="A6062" t="s">
        <v>64</v>
      </c>
      <c r="B6062" t="s">
        <v>2</v>
      </c>
      <c r="C6062" t="s">
        <v>12</v>
      </c>
      <c r="D6062" t="s">
        <v>116</v>
      </c>
      <c r="E6062" t="s">
        <v>537</v>
      </c>
      <c r="F6062" t="str">
        <f t="shared" si="471"/>
        <v>廊坊市语言培训</v>
      </c>
      <c r="G6062" t="s">
        <v>159</v>
      </c>
      <c r="H6062" t="s">
        <v>251</v>
      </c>
      <c r="I6062" t="s">
        <v>70</v>
      </c>
      <c r="J6062">
        <v>102</v>
      </c>
      <c r="K6062">
        <v>1</v>
      </c>
      <c r="L6062" s="13">
        <f>VLOOKUP(C6062,'渗透率、续签率'!B:C,2,0)</f>
        <v>0.66100000000000003</v>
      </c>
      <c r="M6062" s="6">
        <v>0.01</v>
      </c>
      <c r="N6062">
        <v>22</v>
      </c>
      <c r="O6062">
        <v>1</v>
      </c>
      <c r="P6062" s="6">
        <v>0.05</v>
      </c>
      <c r="Q6062" s="13">
        <v>4.1000000000000002E-2</v>
      </c>
      <c r="R6062" s="13">
        <v>0</v>
      </c>
      <c r="S6062" s="31">
        <v>295</v>
      </c>
      <c r="T6062" s="6">
        <f>VLOOKUP(E6062,'参数设置&amp;汇总'!S:U,3,0)</f>
        <v>0.1</v>
      </c>
      <c r="U6062" s="78">
        <f t="shared" si="470"/>
        <v>2.2000000000000002</v>
      </c>
      <c r="V6062" s="13">
        <v>0.85000000000000009</v>
      </c>
      <c r="W6062" s="78">
        <f t="shared" si="472"/>
        <v>1.8105882352941176</v>
      </c>
      <c r="X6062" s="1">
        <f>VLOOKUP(E6062,'渗透率、续签率'!AG:AJ,4,0)</f>
        <v>12045</v>
      </c>
      <c r="Y6062" s="1">
        <f t="shared" si="473"/>
        <v>21808.535294117646</v>
      </c>
      <c r="Z6062">
        <v>1</v>
      </c>
      <c r="AA6062" s="89">
        <f t="shared" si="474"/>
        <v>264990</v>
      </c>
      <c r="AH6062" s="37"/>
      <c r="AI6062" s="37"/>
      <c r="AK6062" s="37"/>
    </row>
    <row r="6063" spans="1:37" hidden="1">
      <c r="A6063" t="s">
        <v>64</v>
      </c>
      <c r="B6063" t="s">
        <v>2</v>
      </c>
      <c r="C6063" t="s">
        <v>12</v>
      </c>
      <c r="D6063" t="s">
        <v>116</v>
      </c>
      <c r="E6063" t="s">
        <v>537</v>
      </c>
      <c r="F6063" t="str">
        <f t="shared" si="471"/>
        <v>延安市语言培训</v>
      </c>
      <c r="G6063" t="s">
        <v>108</v>
      </c>
      <c r="H6063" t="s">
        <v>252</v>
      </c>
      <c r="I6063" t="s">
        <v>70</v>
      </c>
      <c r="J6063">
        <v>9</v>
      </c>
      <c r="K6063">
        <v>0</v>
      </c>
      <c r="L6063" s="13">
        <f>VLOOKUP(C6063,'渗透率、续签率'!B:C,2,0)</f>
        <v>0.66100000000000003</v>
      </c>
      <c r="M6063" s="6">
        <v>0</v>
      </c>
      <c r="N6063">
        <v>0</v>
      </c>
      <c r="O6063">
        <v>0</v>
      </c>
      <c r="P6063" s="6">
        <v>0</v>
      </c>
      <c r="Q6063" s="13">
        <v>0</v>
      </c>
      <c r="R6063" s="13">
        <v>0</v>
      </c>
      <c r="S6063" s="31">
        <v>13</v>
      </c>
      <c r="T6063" s="6">
        <f>VLOOKUP(E6063,'参数设置&amp;汇总'!S:U,3,0)</f>
        <v>0.1</v>
      </c>
      <c r="U6063" s="78">
        <f t="shared" si="470"/>
        <v>0</v>
      </c>
      <c r="V6063" s="13">
        <v>0.85000000000000009</v>
      </c>
      <c r="W6063" s="78">
        <f t="shared" si="472"/>
        <v>0</v>
      </c>
      <c r="X6063" s="1">
        <f>VLOOKUP(E6063,'渗透率、续签率'!AG:AJ,4,0)</f>
        <v>12045</v>
      </c>
      <c r="Y6063" s="1">
        <f t="shared" si="473"/>
        <v>0</v>
      </c>
      <c r="Z6063">
        <v>0</v>
      </c>
      <c r="AA6063" s="89">
        <f t="shared" si="474"/>
        <v>0</v>
      </c>
      <c r="AH6063" s="37"/>
      <c r="AI6063" s="37"/>
      <c r="AJ6063" s="1"/>
      <c r="AK6063" s="37"/>
    </row>
    <row r="6064" spans="1:37" hidden="1">
      <c r="A6064" t="s">
        <v>64</v>
      </c>
      <c r="B6064" t="s">
        <v>2</v>
      </c>
      <c r="C6064" t="s">
        <v>12</v>
      </c>
      <c r="D6064" t="s">
        <v>116</v>
      </c>
      <c r="E6064" t="s">
        <v>537</v>
      </c>
      <c r="F6064" t="str">
        <f t="shared" si="471"/>
        <v>延边朝鲜族自治州语言培训</v>
      </c>
      <c r="G6064" t="s">
        <v>188</v>
      </c>
      <c r="H6064" t="s">
        <v>253</v>
      </c>
      <c r="I6064" t="s">
        <v>70</v>
      </c>
      <c r="J6064">
        <v>42</v>
      </c>
      <c r="K6064">
        <v>0</v>
      </c>
      <c r="L6064" s="13">
        <f>VLOOKUP(C6064,'渗透率、续签率'!B:C,2,0)</f>
        <v>0.66100000000000003</v>
      </c>
      <c r="M6064" s="6">
        <v>0</v>
      </c>
      <c r="N6064">
        <v>1</v>
      </c>
      <c r="O6064">
        <v>0</v>
      </c>
      <c r="P6064" s="6">
        <v>0</v>
      </c>
      <c r="Q6064" s="13">
        <v>0</v>
      </c>
      <c r="R6064" s="13">
        <v>0</v>
      </c>
      <c r="S6064" s="31">
        <v>57</v>
      </c>
      <c r="T6064" s="6">
        <f>VLOOKUP(E6064,'参数设置&amp;汇总'!S:U,3,0)</f>
        <v>0.1</v>
      </c>
      <c r="U6064" s="78">
        <f t="shared" si="470"/>
        <v>0.1</v>
      </c>
      <c r="V6064" s="13">
        <v>0.85000000000000009</v>
      </c>
      <c r="W6064" s="78">
        <f t="shared" si="472"/>
        <v>0.11764705882352941</v>
      </c>
      <c r="X6064" s="1">
        <f>VLOOKUP(E6064,'渗透率、续签率'!AG:AJ,4,0)</f>
        <v>12045</v>
      </c>
      <c r="Y6064" s="1">
        <f t="shared" si="473"/>
        <v>1417.0588235294117</v>
      </c>
      <c r="Z6064">
        <v>0</v>
      </c>
      <c r="AA6064" s="89">
        <f t="shared" si="474"/>
        <v>12045</v>
      </c>
      <c r="AH6064" s="37"/>
      <c r="AI6064" s="37"/>
    </row>
    <row r="6065" spans="1:37" hidden="1">
      <c r="A6065" t="s">
        <v>64</v>
      </c>
      <c r="B6065" t="s">
        <v>2</v>
      </c>
      <c r="C6065" t="s">
        <v>12</v>
      </c>
      <c r="D6065" t="s">
        <v>116</v>
      </c>
      <c r="E6065" t="s">
        <v>537</v>
      </c>
      <c r="F6065" t="str">
        <f t="shared" si="471"/>
        <v>开封市语言培训</v>
      </c>
      <c r="G6065" t="s">
        <v>110</v>
      </c>
      <c r="H6065" t="s">
        <v>254</v>
      </c>
      <c r="I6065" t="s">
        <v>70</v>
      </c>
      <c r="J6065">
        <v>59</v>
      </c>
      <c r="K6065">
        <v>1</v>
      </c>
      <c r="L6065" s="13">
        <f>VLOOKUP(C6065,'渗透率、续签率'!B:C,2,0)</f>
        <v>0.66100000000000003</v>
      </c>
      <c r="M6065" s="6">
        <v>0.02</v>
      </c>
      <c r="N6065">
        <v>9</v>
      </c>
      <c r="O6065">
        <v>1</v>
      </c>
      <c r="P6065" s="6">
        <v>0.11</v>
      </c>
      <c r="Q6065" s="13">
        <v>5.8000000000000003E-2</v>
      </c>
      <c r="R6065" s="13">
        <v>0</v>
      </c>
      <c r="S6065" s="31">
        <v>138</v>
      </c>
      <c r="T6065" s="6">
        <f>VLOOKUP(E6065,'参数设置&amp;汇总'!S:U,3,0)</f>
        <v>0.1</v>
      </c>
      <c r="U6065" s="78">
        <f t="shared" si="470"/>
        <v>1</v>
      </c>
      <c r="V6065" s="13">
        <v>0.85000000000000009</v>
      </c>
      <c r="W6065" s="78">
        <f t="shared" si="472"/>
        <v>0.39882352941176463</v>
      </c>
      <c r="X6065" s="1">
        <f>VLOOKUP(E6065,'渗透率、续签率'!AG:AJ,4,0)</f>
        <v>12045</v>
      </c>
      <c r="Y6065" s="1">
        <f t="shared" si="473"/>
        <v>4803.8294117647047</v>
      </c>
      <c r="Z6065">
        <v>0</v>
      </c>
      <c r="AA6065" s="89">
        <f t="shared" si="474"/>
        <v>108405</v>
      </c>
      <c r="AK6065" s="37"/>
    </row>
    <row r="6066" spans="1:37" hidden="1">
      <c r="A6066" t="s">
        <v>64</v>
      </c>
      <c r="B6066" t="s">
        <v>2</v>
      </c>
      <c r="C6066" t="s">
        <v>12</v>
      </c>
      <c r="D6066" t="s">
        <v>116</v>
      </c>
      <c r="E6066" t="s">
        <v>537</v>
      </c>
      <c r="F6066" t="str">
        <f t="shared" si="471"/>
        <v>张家口市语言培训</v>
      </c>
      <c r="G6066" t="s">
        <v>159</v>
      </c>
      <c r="H6066" t="s">
        <v>255</v>
      </c>
      <c r="I6066" t="s">
        <v>70</v>
      </c>
      <c r="J6066">
        <v>59</v>
      </c>
      <c r="K6066">
        <v>0</v>
      </c>
      <c r="L6066" s="13">
        <f>VLOOKUP(C6066,'渗透率、续签率'!B:C,2,0)</f>
        <v>0.66100000000000003</v>
      </c>
      <c r="M6066" s="6">
        <v>0</v>
      </c>
      <c r="N6066">
        <v>1</v>
      </c>
      <c r="O6066">
        <v>0</v>
      </c>
      <c r="P6066" s="6">
        <v>0</v>
      </c>
      <c r="Q6066" s="13">
        <v>0</v>
      </c>
      <c r="R6066" s="13">
        <v>0</v>
      </c>
      <c r="S6066" s="31">
        <v>102</v>
      </c>
      <c r="T6066" s="6">
        <f>VLOOKUP(E6066,'参数设置&amp;汇总'!S:U,3,0)</f>
        <v>0.1</v>
      </c>
      <c r="U6066" s="78">
        <f t="shared" si="470"/>
        <v>0.1</v>
      </c>
      <c r="V6066" s="13">
        <v>0.85000000000000009</v>
      </c>
      <c r="W6066" s="78">
        <f t="shared" si="472"/>
        <v>0.11764705882352941</v>
      </c>
      <c r="X6066" s="1">
        <f>VLOOKUP(E6066,'渗透率、续签率'!AG:AJ,4,0)</f>
        <v>12045</v>
      </c>
      <c r="Y6066" s="1">
        <f t="shared" si="473"/>
        <v>1417.0588235294117</v>
      </c>
      <c r="Z6066">
        <v>0</v>
      </c>
      <c r="AA6066" s="89">
        <f t="shared" si="474"/>
        <v>12045</v>
      </c>
      <c r="AH6066" s="37"/>
      <c r="AI6066" s="37"/>
      <c r="AK6066" s="37"/>
    </row>
    <row r="6067" spans="1:37" hidden="1">
      <c r="A6067" t="s">
        <v>64</v>
      </c>
      <c r="B6067" t="s">
        <v>2</v>
      </c>
      <c r="C6067" t="s">
        <v>12</v>
      </c>
      <c r="D6067" t="s">
        <v>116</v>
      </c>
      <c r="E6067" t="s">
        <v>537</v>
      </c>
      <c r="F6067" t="str">
        <f t="shared" si="471"/>
        <v>张家界市语言培训</v>
      </c>
      <c r="G6067" t="s">
        <v>113</v>
      </c>
      <c r="H6067" t="s">
        <v>256</v>
      </c>
      <c r="I6067" t="s">
        <v>68</v>
      </c>
      <c r="J6067">
        <v>24</v>
      </c>
      <c r="K6067">
        <v>0</v>
      </c>
      <c r="L6067" s="13">
        <f>VLOOKUP(C6067,'渗透率、续签率'!B:C,2,0)</f>
        <v>0.66100000000000003</v>
      </c>
      <c r="M6067" s="6">
        <v>0</v>
      </c>
      <c r="N6067">
        <v>0</v>
      </c>
      <c r="O6067">
        <v>0</v>
      </c>
      <c r="P6067" s="6">
        <v>0</v>
      </c>
      <c r="Q6067" s="13">
        <v>0</v>
      </c>
      <c r="R6067" s="13">
        <v>0</v>
      </c>
      <c r="S6067" s="31">
        <v>25</v>
      </c>
      <c r="T6067" s="6">
        <f>VLOOKUP(E6067,'参数设置&amp;汇总'!S:U,3,0)</f>
        <v>0.1</v>
      </c>
      <c r="U6067" s="78">
        <f t="shared" si="470"/>
        <v>0</v>
      </c>
      <c r="V6067" s="13">
        <v>0.85000000000000009</v>
      </c>
      <c r="W6067" s="78">
        <f t="shared" si="472"/>
        <v>0</v>
      </c>
      <c r="X6067" s="1">
        <f>VLOOKUP(E6067,'渗透率、续签率'!AG:AJ,4,0)</f>
        <v>12045</v>
      </c>
      <c r="Y6067" s="1">
        <f t="shared" si="473"/>
        <v>0</v>
      </c>
      <c r="Z6067">
        <v>0</v>
      </c>
      <c r="AA6067" s="89">
        <f t="shared" si="474"/>
        <v>0</v>
      </c>
      <c r="AH6067" s="37"/>
      <c r="AI6067" s="37"/>
      <c r="AK6067" s="37"/>
    </row>
    <row r="6068" spans="1:37" hidden="1">
      <c r="A6068" t="s">
        <v>64</v>
      </c>
      <c r="B6068" t="s">
        <v>2</v>
      </c>
      <c r="C6068" t="s">
        <v>12</v>
      </c>
      <c r="D6068" t="s">
        <v>116</v>
      </c>
      <c r="E6068" t="s">
        <v>537</v>
      </c>
      <c r="F6068" t="str">
        <f t="shared" si="471"/>
        <v>张掖市语言培训</v>
      </c>
      <c r="G6068" t="s">
        <v>132</v>
      </c>
      <c r="H6068" t="s">
        <v>257</v>
      </c>
      <c r="I6068" t="s">
        <v>70</v>
      </c>
      <c r="J6068">
        <v>8</v>
      </c>
      <c r="K6068">
        <v>0</v>
      </c>
      <c r="L6068" s="13">
        <f>VLOOKUP(C6068,'渗透率、续签率'!B:C,2,0)</f>
        <v>0.66100000000000003</v>
      </c>
      <c r="M6068" s="6">
        <v>0</v>
      </c>
      <c r="N6068">
        <v>0</v>
      </c>
      <c r="O6068">
        <v>0</v>
      </c>
      <c r="P6068" s="6">
        <v>0</v>
      </c>
      <c r="Q6068" s="13">
        <v>0</v>
      </c>
      <c r="R6068" s="13">
        <v>0</v>
      </c>
      <c r="S6068" s="31">
        <v>4</v>
      </c>
      <c r="T6068" s="6">
        <f>VLOOKUP(E6068,'参数设置&amp;汇总'!S:U,3,0)</f>
        <v>0.1</v>
      </c>
      <c r="U6068" s="78">
        <f t="shared" si="470"/>
        <v>0</v>
      </c>
      <c r="V6068" s="13">
        <v>0.85000000000000009</v>
      </c>
      <c r="W6068" s="78">
        <f t="shared" si="472"/>
        <v>0</v>
      </c>
      <c r="X6068" s="1">
        <f>VLOOKUP(E6068,'渗透率、续签率'!AG:AJ,4,0)</f>
        <v>12045</v>
      </c>
      <c r="Y6068" s="1">
        <f t="shared" si="473"/>
        <v>0</v>
      </c>
      <c r="Z6068">
        <v>0</v>
      </c>
      <c r="AA6068" s="89">
        <f t="shared" si="474"/>
        <v>0</v>
      </c>
      <c r="AH6068" s="37"/>
      <c r="AI6068" s="37"/>
      <c r="AK6068" s="37"/>
    </row>
    <row r="6069" spans="1:37" hidden="1">
      <c r="A6069" t="s">
        <v>64</v>
      </c>
      <c r="B6069" t="s">
        <v>2</v>
      </c>
      <c r="C6069" t="s">
        <v>12</v>
      </c>
      <c r="D6069" t="s">
        <v>116</v>
      </c>
      <c r="E6069" t="s">
        <v>537</v>
      </c>
      <c r="F6069" t="str">
        <f t="shared" si="471"/>
        <v>徐州市语言培训</v>
      </c>
      <c r="G6069" t="s">
        <v>73</v>
      </c>
      <c r="H6069" t="s">
        <v>258</v>
      </c>
      <c r="I6069" t="s">
        <v>70</v>
      </c>
      <c r="J6069">
        <v>138</v>
      </c>
      <c r="K6069">
        <v>9</v>
      </c>
      <c r="L6069" s="13">
        <f>VLOOKUP(C6069,'渗透率、续签率'!B:C,2,0)</f>
        <v>0.66100000000000003</v>
      </c>
      <c r="M6069" s="6">
        <v>7.0000000000000007E-2</v>
      </c>
      <c r="N6069">
        <v>27</v>
      </c>
      <c r="O6069">
        <v>9</v>
      </c>
      <c r="P6069" s="6">
        <v>0.33</v>
      </c>
      <c r="Q6069" s="13">
        <v>0.28999999999999998</v>
      </c>
      <c r="R6069" s="13">
        <v>9.1999999999999998E-2</v>
      </c>
      <c r="S6069" s="31">
        <v>537</v>
      </c>
      <c r="T6069" s="6">
        <f>VLOOKUP(E6069,'参数设置&amp;汇总'!S:U,3,0)</f>
        <v>0.1</v>
      </c>
      <c r="U6069" s="78">
        <f t="shared" si="470"/>
        <v>9</v>
      </c>
      <c r="V6069" s="13">
        <v>0.85000000000000009</v>
      </c>
      <c r="W6069" s="78">
        <f t="shared" si="472"/>
        <v>3.5894117647058819</v>
      </c>
      <c r="X6069" s="1">
        <f>VLOOKUP(E6069,'渗透率、续签率'!AG:AJ,4,0)</f>
        <v>12045</v>
      </c>
      <c r="Y6069" s="1">
        <f t="shared" si="473"/>
        <v>43234.464705882347</v>
      </c>
      <c r="Z6069">
        <v>9</v>
      </c>
      <c r="AA6069" s="89">
        <f t="shared" si="474"/>
        <v>325215</v>
      </c>
      <c r="AH6069" s="37"/>
      <c r="AI6069" s="37"/>
      <c r="AK6069" s="37"/>
    </row>
    <row r="6070" spans="1:37" hidden="1">
      <c r="A6070" t="s">
        <v>64</v>
      </c>
      <c r="B6070" t="s">
        <v>2</v>
      </c>
      <c r="C6070" t="s">
        <v>12</v>
      </c>
      <c r="D6070" t="s">
        <v>116</v>
      </c>
      <c r="E6070" t="s">
        <v>537</v>
      </c>
      <c r="F6070" t="str">
        <f t="shared" si="471"/>
        <v>德宏傣族景颇族自治州语言培训</v>
      </c>
      <c r="G6070" t="s">
        <v>99</v>
      </c>
      <c r="H6070" t="s">
        <v>259</v>
      </c>
      <c r="I6070" t="s">
        <v>68</v>
      </c>
      <c r="J6070">
        <v>9</v>
      </c>
      <c r="K6070">
        <v>0</v>
      </c>
      <c r="L6070" s="13">
        <f>VLOOKUP(C6070,'渗透率、续签率'!B:C,2,0)</f>
        <v>0.66100000000000003</v>
      </c>
      <c r="M6070" s="6">
        <v>0</v>
      </c>
      <c r="N6070">
        <v>0</v>
      </c>
      <c r="O6070">
        <v>0</v>
      </c>
      <c r="P6070" s="6">
        <v>0</v>
      </c>
      <c r="Q6070" s="13">
        <v>0</v>
      </c>
      <c r="R6070" s="13">
        <v>0</v>
      </c>
      <c r="S6070" s="31">
        <v>11</v>
      </c>
      <c r="T6070" s="6">
        <f>VLOOKUP(E6070,'参数设置&amp;汇总'!S:U,3,0)</f>
        <v>0.1</v>
      </c>
      <c r="U6070" s="78">
        <f t="shared" si="470"/>
        <v>0</v>
      </c>
      <c r="V6070" s="13">
        <v>0.85000000000000009</v>
      </c>
      <c r="W6070" s="78">
        <f t="shared" si="472"/>
        <v>0</v>
      </c>
      <c r="X6070" s="1">
        <f>VLOOKUP(E6070,'渗透率、续签率'!AG:AJ,4,0)</f>
        <v>12045</v>
      </c>
      <c r="Y6070" s="1">
        <f t="shared" si="473"/>
        <v>0</v>
      </c>
      <c r="Z6070">
        <v>0</v>
      </c>
      <c r="AA6070" s="89">
        <f t="shared" si="474"/>
        <v>0</v>
      </c>
      <c r="AH6070" s="37"/>
      <c r="AI6070" s="37"/>
      <c r="AK6070" s="37"/>
    </row>
    <row r="6071" spans="1:37" hidden="1">
      <c r="A6071" t="s">
        <v>64</v>
      </c>
      <c r="B6071" t="s">
        <v>2</v>
      </c>
      <c r="C6071" t="s">
        <v>12</v>
      </c>
      <c r="D6071" t="s">
        <v>116</v>
      </c>
      <c r="E6071" t="s">
        <v>537</v>
      </c>
      <c r="F6071" t="str">
        <f t="shared" si="471"/>
        <v>德州市语言培训</v>
      </c>
      <c r="G6071" t="s">
        <v>103</v>
      </c>
      <c r="H6071" t="s">
        <v>260</v>
      </c>
      <c r="I6071" t="s">
        <v>70</v>
      </c>
      <c r="J6071">
        <v>103</v>
      </c>
      <c r="K6071">
        <v>0</v>
      </c>
      <c r="L6071" s="13">
        <f>VLOOKUP(C6071,'渗透率、续签率'!B:C,2,0)</f>
        <v>0.66100000000000003</v>
      </c>
      <c r="M6071" s="6">
        <v>0</v>
      </c>
      <c r="N6071">
        <v>8</v>
      </c>
      <c r="O6071">
        <v>0</v>
      </c>
      <c r="P6071" s="6">
        <v>0</v>
      </c>
      <c r="Q6071" s="13">
        <v>0</v>
      </c>
      <c r="R6071" s="13">
        <v>0</v>
      </c>
      <c r="S6071" s="31">
        <v>219</v>
      </c>
      <c r="T6071" s="6">
        <f>VLOOKUP(E6071,'参数设置&amp;汇总'!S:U,3,0)</f>
        <v>0.1</v>
      </c>
      <c r="U6071" s="78">
        <f t="shared" si="470"/>
        <v>0.8</v>
      </c>
      <c r="V6071" s="13">
        <v>0.85000000000000009</v>
      </c>
      <c r="W6071" s="78">
        <f t="shared" si="472"/>
        <v>0.94117647058823528</v>
      </c>
      <c r="X6071" s="1">
        <f>VLOOKUP(E6071,'渗透率、续签率'!AG:AJ,4,0)</f>
        <v>12045</v>
      </c>
      <c r="Y6071" s="1">
        <f t="shared" si="473"/>
        <v>11336.470588235294</v>
      </c>
      <c r="Z6071">
        <v>0</v>
      </c>
      <c r="AA6071" s="89">
        <f t="shared" si="474"/>
        <v>96360</v>
      </c>
      <c r="AH6071" s="37"/>
      <c r="AI6071" s="37"/>
      <c r="AK6071" s="37"/>
    </row>
    <row r="6072" spans="1:37" hidden="1">
      <c r="A6072" t="s">
        <v>64</v>
      </c>
      <c r="B6072" t="s">
        <v>2</v>
      </c>
      <c r="C6072" t="s">
        <v>12</v>
      </c>
      <c r="D6072" t="s">
        <v>116</v>
      </c>
      <c r="E6072" t="s">
        <v>537</v>
      </c>
      <c r="F6072" t="str">
        <f t="shared" si="471"/>
        <v>德阳市语言培训</v>
      </c>
      <c r="G6072" t="s">
        <v>77</v>
      </c>
      <c r="H6072" t="s">
        <v>261</v>
      </c>
      <c r="I6072" t="s">
        <v>70</v>
      </c>
      <c r="J6072">
        <v>24</v>
      </c>
      <c r="K6072">
        <v>0</v>
      </c>
      <c r="L6072" s="13">
        <f>VLOOKUP(C6072,'渗透率、续签率'!B:C,2,0)</f>
        <v>0.66100000000000003</v>
      </c>
      <c r="M6072" s="6">
        <v>0</v>
      </c>
      <c r="N6072">
        <v>4</v>
      </c>
      <c r="O6072">
        <v>0</v>
      </c>
      <c r="P6072" s="6">
        <v>0</v>
      </c>
      <c r="Q6072" s="13">
        <v>0</v>
      </c>
      <c r="R6072" s="13">
        <v>0</v>
      </c>
      <c r="S6072" s="31">
        <v>56</v>
      </c>
      <c r="T6072" s="6">
        <f>VLOOKUP(E6072,'参数设置&amp;汇总'!S:U,3,0)</f>
        <v>0.1</v>
      </c>
      <c r="U6072" s="78">
        <f t="shared" si="470"/>
        <v>0.4</v>
      </c>
      <c r="V6072" s="13">
        <v>0.85000000000000009</v>
      </c>
      <c r="W6072" s="78">
        <f t="shared" si="472"/>
        <v>0.47058823529411764</v>
      </c>
      <c r="X6072" s="1">
        <f>VLOOKUP(E6072,'渗透率、续签率'!AG:AJ,4,0)</f>
        <v>12045</v>
      </c>
      <c r="Y6072" s="1">
        <f t="shared" si="473"/>
        <v>5668.2352941176468</v>
      </c>
      <c r="Z6072">
        <v>1</v>
      </c>
      <c r="AA6072" s="89">
        <f t="shared" si="474"/>
        <v>48180</v>
      </c>
      <c r="AH6072" s="37"/>
      <c r="AI6072" s="37"/>
      <c r="AK6072" s="37"/>
    </row>
    <row r="6073" spans="1:37" hidden="1">
      <c r="A6073" t="s">
        <v>64</v>
      </c>
      <c r="B6073" t="s">
        <v>2</v>
      </c>
      <c r="C6073" t="s">
        <v>12</v>
      </c>
      <c r="D6073" t="s">
        <v>116</v>
      </c>
      <c r="E6073" t="s">
        <v>537</v>
      </c>
      <c r="F6073" t="str">
        <f t="shared" si="471"/>
        <v>忻州市语言培训</v>
      </c>
      <c r="G6073" t="s">
        <v>134</v>
      </c>
      <c r="H6073" t="s">
        <v>262</v>
      </c>
      <c r="I6073" t="s">
        <v>70</v>
      </c>
      <c r="J6073">
        <v>18</v>
      </c>
      <c r="K6073">
        <v>0</v>
      </c>
      <c r="L6073" s="13">
        <f>VLOOKUP(C6073,'渗透率、续签率'!B:C,2,0)</f>
        <v>0.66100000000000003</v>
      </c>
      <c r="M6073" s="6">
        <v>0</v>
      </c>
      <c r="N6073">
        <v>4</v>
      </c>
      <c r="O6073">
        <v>0</v>
      </c>
      <c r="P6073" s="6">
        <v>0</v>
      </c>
      <c r="Q6073" s="13">
        <v>0</v>
      </c>
      <c r="R6073" s="13">
        <v>0</v>
      </c>
      <c r="S6073" s="31">
        <v>52</v>
      </c>
      <c r="T6073" s="6">
        <f>VLOOKUP(E6073,'参数设置&amp;汇总'!S:U,3,0)</f>
        <v>0.1</v>
      </c>
      <c r="U6073" s="78">
        <f t="shared" si="470"/>
        <v>0.4</v>
      </c>
      <c r="V6073" s="13">
        <v>0.85000000000000009</v>
      </c>
      <c r="W6073" s="78">
        <f t="shared" si="472"/>
        <v>0.47058823529411764</v>
      </c>
      <c r="X6073" s="1">
        <f>VLOOKUP(E6073,'渗透率、续签率'!AG:AJ,4,0)</f>
        <v>12045</v>
      </c>
      <c r="Y6073" s="1">
        <f t="shared" si="473"/>
        <v>5668.2352941176468</v>
      </c>
      <c r="Z6073">
        <v>0</v>
      </c>
      <c r="AA6073" s="89">
        <f t="shared" si="474"/>
        <v>48180</v>
      </c>
      <c r="AH6073" s="37"/>
      <c r="AI6073" s="37"/>
      <c r="AK6073" s="37"/>
    </row>
    <row r="6074" spans="1:37" hidden="1">
      <c r="A6074" t="s">
        <v>64</v>
      </c>
      <c r="B6074" t="s">
        <v>2</v>
      </c>
      <c r="C6074" t="s">
        <v>12</v>
      </c>
      <c r="D6074" t="s">
        <v>116</v>
      </c>
      <c r="E6074" t="s">
        <v>537</v>
      </c>
      <c r="F6074" t="str">
        <f t="shared" si="471"/>
        <v>怀化市语言培训</v>
      </c>
      <c r="G6074" t="s">
        <v>113</v>
      </c>
      <c r="H6074" t="s">
        <v>263</v>
      </c>
      <c r="I6074" t="s">
        <v>68</v>
      </c>
      <c r="J6074">
        <v>29</v>
      </c>
      <c r="K6074">
        <v>0</v>
      </c>
      <c r="L6074" s="13">
        <f>VLOOKUP(C6074,'渗透率、续签率'!B:C,2,0)</f>
        <v>0.66100000000000003</v>
      </c>
      <c r="M6074" s="6">
        <v>0</v>
      </c>
      <c r="N6074">
        <v>0</v>
      </c>
      <c r="O6074">
        <v>0</v>
      </c>
      <c r="P6074" s="6">
        <v>0</v>
      </c>
      <c r="Q6074" s="13">
        <v>0</v>
      </c>
      <c r="R6074" s="13">
        <v>0</v>
      </c>
      <c r="S6074" s="31">
        <v>36</v>
      </c>
      <c r="T6074" s="6">
        <f>VLOOKUP(E6074,'参数设置&amp;汇总'!S:U,3,0)</f>
        <v>0.1</v>
      </c>
      <c r="U6074" s="78">
        <f t="shared" si="470"/>
        <v>0</v>
      </c>
      <c r="V6074" s="13">
        <v>0.85000000000000009</v>
      </c>
      <c r="W6074" s="78">
        <f t="shared" si="472"/>
        <v>0</v>
      </c>
      <c r="X6074" s="1">
        <f>VLOOKUP(E6074,'渗透率、续签率'!AG:AJ,4,0)</f>
        <v>12045</v>
      </c>
      <c r="Y6074" s="1">
        <f t="shared" si="473"/>
        <v>0</v>
      </c>
      <c r="Z6074">
        <v>0</v>
      </c>
      <c r="AA6074" s="89">
        <f t="shared" si="474"/>
        <v>0</v>
      </c>
      <c r="AH6074" s="37"/>
      <c r="AI6074" s="37"/>
      <c r="AK6074" s="37"/>
    </row>
    <row r="6075" spans="1:37" hidden="1">
      <c r="A6075" t="s">
        <v>64</v>
      </c>
      <c r="B6075" t="s">
        <v>2</v>
      </c>
      <c r="C6075" t="s">
        <v>12</v>
      </c>
      <c r="D6075" t="s">
        <v>116</v>
      </c>
      <c r="E6075" t="s">
        <v>537</v>
      </c>
      <c r="F6075" t="str">
        <f t="shared" si="471"/>
        <v>怒江傈僳族自治州语言培训</v>
      </c>
      <c r="G6075" t="s">
        <v>99</v>
      </c>
      <c r="H6075" t="s">
        <v>264</v>
      </c>
      <c r="I6075" t="s">
        <v>68</v>
      </c>
      <c r="J6075">
        <v>1</v>
      </c>
      <c r="K6075">
        <v>0</v>
      </c>
      <c r="L6075" s="13">
        <f>VLOOKUP(C6075,'渗透率、续签率'!B:C,2,0)</f>
        <v>0.66100000000000003</v>
      </c>
      <c r="M6075" s="6">
        <v>0</v>
      </c>
      <c r="N6075">
        <v>0</v>
      </c>
      <c r="O6075">
        <v>0</v>
      </c>
      <c r="P6075" s="6">
        <v>0</v>
      </c>
      <c r="Q6075" s="13">
        <v>0</v>
      </c>
      <c r="R6075" s="13">
        <v>0</v>
      </c>
      <c r="S6075" s="31">
        <v>0</v>
      </c>
      <c r="T6075" s="6">
        <f>VLOOKUP(E6075,'参数设置&amp;汇总'!S:U,3,0)</f>
        <v>0.1</v>
      </c>
      <c r="U6075" s="78">
        <f t="shared" si="470"/>
        <v>0</v>
      </c>
      <c r="V6075" s="13">
        <v>0.85000000000000009</v>
      </c>
      <c r="W6075" s="78">
        <f t="shared" si="472"/>
        <v>0</v>
      </c>
      <c r="X6075" s="1">
        <f>VLOOKUP(E6075,'渗透率、续签率'!AG:AJ,4,0)</f>
        <v>12045</v>
      </c>
      <c r="Y6075" s="1">
        <f t="shared" si="473"/>
        <v>0</v>
      </c>
      <c r="Z6075">
        <v>0</v>
      </c>
      <c r="AA6075" s="89">
        <f t="shared" si="474"/>
        <v>0</v>
      </c>
      <c r="AH6075" s="37"/>
      <c r="AI6075" s="37"/>
      <c r="AK6075" s="37"/>
    </row>
    <row r="6076" spans="1:37" hidden="1">
      <c r="A6076" t="s">
        <v>64</v>
      </c>
      <c r="B6076" t="s">
        <v>2</v>
      </c>
      <c r="C6076" t="s">
        <v>12</v>
      </c>
      <c r="D6076" t="s">
        <v>116</v>
      </c>
      <c r="E6076" t="s">
        <v>537</v>
      </c>
      <c r="F6076" t="str">
        <f t="shared" si="471"/>
        <v>恩施土家族苗族自治州语言培训</v>
      </c>
      <c r="G6076" t="s">
        <v>81</v>
      </c>
      <c r="H6076" t="s">
        <v>265</v>
      </c>
      <c r="I6076" t="s">
        <v>68</v>
      </c>
      <c r="J6076">
        <v>20</v>
      </c>
      <c r="K6076">
        <v>0</v>
      </c>
      <c r="L6076" s="13">
        <f>VLOOKUP(C6076,'渗透率、续签率'!B:C,2,0)</f>
        <v>0.66100000000000003</v>
      </c>
      <c r="M6076" s="6">
        <v>0</v>
      </c>
      <c r="N6076">
        <v>0</v>
      </c>
      <c r="O6076">
        <v>0</v>
      </c>
      <c r="P6076" s="6">
        <v>0</v>
      </c>
      <c r="Q6076" s="13">
        <v>0</v>
      </c>
      <c r="R6076" s="13">
        <v>0</v>
      </c>
      <c r="S6076" s="31">
        <v>29</v>
      </c>
      <c r="T6076" s="6">
        <f>VLOOKUP(E6076,'参数设置&amp;汇总'!S:U,3,0)</f>
        <v>0.1</v>
      </c>
      <c r="U6076" s="78">
        <f t="shared" si="470"/>
        <v>0</v>
      </c>
      <c r="V6076" s="13">
        <v>0.85000000000000009</v>
      </c>
      <c r="W6076" s="78">
        <f t="shared" si="472"/>
        <v>0</v>
      </c>
      <c r="X6076" s="1">
        <f>VLOOKUP(E6076,'渗透率、续签率'!AG:AJ,4,0)</f>
        <v>12045</v>
      </c>
      <c r="Y6076" s="1">
        <f t="shared" si="473"/>
        <v>0</v>
      </c>
      <c r="Z6076">
        <v>0</v>
      </c>
      <c r="AA6076" s="89">
        <f t="shared" si="474"/>
        <v>0</v>
      </c>
      <c r="AH6076" s="37"/>
      <c r="AI6076" s="37"/>
      <c r="AK6076" s="37"/>
    </row>
    <row r="6077" spans="1:37" hidden="1">
      <c r="A6077" t="s">
        <v>64</v>
      </c>
      <c r="B6077" t="s">
        <v>2</v>
      </c>
      <c r="C6077" t="s">
        <v>12</v>
      </c>
      <c r="D6077" t="s">
        <v>116</v>
      </c>
      <c r="E6077" t="s">
        <v>537</v>
      </c>
      <c r="F6077" t="str">
        <f t="shared" si="471"/>
        <v>惠州市语言培训</v>
      </c>
      <c r="G6077" t="s">
        <v>75</v>
      </c>
      <c r="H6077" t="s">
        <v>266</v>
      </c>
      <c r="I6077" t="s">
        <v>68</v>
      </c>
      <c r="J6077">
        <v>140</v>
      </c>
      <c r="K6077">
        <v>3</v>
      </c>
      <c r="L6077" s="13">
        <f>VLOOKUP(C6077,'渗透率、续签率'!B:C,2,0)</f>
        <v>0.66100000000000003</v>
      </c>
      <c r="M6077" s="6">
        <v>0.02</v>
      </c>
      <c r="N6077">
        <v>13</v>
      </c>
      <c r="O6077">
        <v>3</v>
      </c>
      <c r="P6077" s="6">
        <v>0.23</v>
      </c>
      <c r="Q6077" s="13">
        <v>0.35099999999999998</v>
      </c>
      <c r="R6077" s="13">
        <v>9.1999999999999998E-2</v>
      </c>
      <c r="S6077" s="31">
        <v>372</v>
      </c>
      <c r="T6077" s="6">
        <f>VLOOKUP(E6077,'参数设置&amp;汇总'!S:U,3,0)</f>
        <v>0.1</v>
      </c>
      <c r="U6077" s="78">
        <f t="shared" si="470"/>
        <v>3</v>
      </c>
      <c r="V6077" s="13">
        <v>0.85000000000000009</v>
      </c>
      <c r="W6077" s="78">
        <f t="shared" si="472"/>
        <v>1.196470588235294</v>
      </c>
      <c r="X6077" s="1">
        <f>VLOOKUP(E6077,'渗透率、续签率'!AG:AJ,4,0)</f>
        <v>12045</v>
      </c>
      <c r="Y6077" s="1">
        <f t="shared" si="473"/>
        <v>14411.488235294115</v>
      </c>
      <c r="Z6077">
        <v>6</v>
      </c>
      <c r="AA6077" s="89">
        <f t="shared" si="474"/>
        <v>156585</v>
      </c>
      <c r="AH6077" s="37"/>
      <c r="AI6077" s="37"/>
      <c r="AK6077" s="37"/>
    </row>
    <row r="6078" spans="1:37" hidden="1">
      <c r="A6078" t="s">
        <v>64</v>
      </c>
      <c r="B6078" t="s">
        <v>2</v>
      </c>
      <c r="C6078" t="s">
        <v>12</v>
      </c>
      <c r="D6078" t="s">
        <v>116</v>
      </c>
      <c r="E6078" t="s">
        <v>537</v>
      </c>
      <c r="F6078" t="str">
        <f t="shared" si="471"/>
        <v>扬州市语言培训</v>
      </c>
      <c r="G6078" t="s">
        <v>73</v>
      </c>
      <c r="H6078" t="s">
        <v>267</v>
      </c>
      <c r="I6078" t="s">
        <v>70</v>
      </c>
      <c r="J6078">
        <v>114</v>
      </c>
      <c r="K6078">
        <v>3</v>
      </c>
      <c r="L6078" s="13">
        <f>VLOOKUP(C6078,'渗透率、续签率'!B:C,2,0)</f>
        <v>0.66100000000000003</v>
      </c>
      <c r="M6078" s="6">
        <v>0.03</v>
      </c>
      <c r="N6078">
        <v>23</v>
      </c>
      <c r="O6078">
        <v>3</v>
      </c>
      <c r="P6078" s="6">
        <v>0.13</v>
      </c>
      <c r="Q6078" s="13">
        <v>0.36699999999999999</v>
      </c>
      <c r="R6078" s="13">
        <v>0.108</v>
      </c>
      <c r="S6078" s="31">
        <v>366</v>
      </c>
      <c r="T6078" s="6">
        <f>VLOOKUP(E6078,'参数设置&amp;汇总'!S:U,3,0)</f>
        <v>0.1</v>
      </c>
      <c r="U6078" s="78">
        <f t="shared" si="470"/>
        <v>3</v>
      </c>
      <c r="V6078" s="13">
        <v>0.85000000000000009</v>
      </c>
      <c r="W6078" s="78">
        <f t="shared" si="472"/>
        <v>1.196470588235294</v>
      </c>
      <c r="X6078" s="1">
        <f>VLOOKUP(E6078,'渗透率、续签率'!AG:AJ,4,0)</f>
        <v>12045</v>
      </c>
      <c r="Y6078" s="1">
        <f t="shared" si="473"/>
        <v>14411.488235294115</v>
      </c>
      <c r="Z6078">
        <v>2</v>
      </c>
      <c r="AA6078" s="89">
        <f t="shared" si="474"/>
        <v>277035</v>
      </c>
      <c r="AH6078" s="37"/>
      <c r="AI6078" s="37"/>
      <c r="AK6078" s="37"/>
    </row>
    <row r="6079" spans="1:37" hidden="1">
      <c r="A6079" t="s">
        <v>64</v>
      </c>
      <c r="B6079" t="s">
        <v>2</v>
      </c>
      <c r="C6079" t="s">
        <v>12</v>
      </c>
      <c r="D6079" t="s">
        <v>116</v>
      </c>
      <c r="E6079" t="s">
        <v>537</v>
      </c>
      <c r="F6079" t="str">
        <f t="shared" si="471"/>
        <v>承德市语言培训</v>
      </c>
      <c r="G6079" t="s">
        <v>159</v>
      </c>
      <c r="H6079" t="s">
        <v>268</v>
      </c>
      <c r="I6079" t="s">
        <v>70</v>
      </c>
      <c r="J6079">
        <v>31</v>
      </c>
      <c r="K6079">
        <v>0</v>
      </c>
      <c r="L6079" s="13">
        <f>VLOOKUP(C6079,'渗透率、续签率'!B:C,2,0)</f>
        <v>0.66100000000000003</v>
      </c>
      <c r="M6079" s="6">
        <v>0</v>
      </c>
      <c r="N6079">
        <v>0</v>
      </c>
      <c r="O6079">
        <v>0</v>
      </c>
      <c r="P6079" s="6">
        <v>0</v>
      </c>
      <c r="Q6079" s="13">
        <v>0</v>
      </c>
      <c r="R6079" s="13">
        <v>0</v>
      </c>
      <c r="S6079" s="31">
        <v>41</v>
      </c>
      <c r="T6079" s="6">
        <f>VLOOKUP(E6079,'参数设置&amp;汇总'!S:U,3,0)</f>
        <v>0.1</v>
      </c>
      <c r="U6079" s="78">
        <f t="shared" si="470"/>
        <v>0</v>
      </c>
      <c r="V6079" s="13">
        <v>0.85000000000000009</v>
      </c>
      <c r="W6079" s="78">
        <f t="shared" si="472"/>
        <v>0</v>
      </c>
      <c r="X6079" s="1">
        <f>VLOOKUP(E6079,'渗透率、续签率'!AG:AJ,4,0)</f>
        <v>12045</v>
      </c>
      <c r="Y6079" s="1">
        <f t="shared" si="473"/>
        <v>0</v>
      </c>
      <c r="Z6079">
        <v>0</v>
      </c>
      <c r="AA6079" s="89">
        <f t="shared" si="474"/>
        <v>0</v>
      </c>
      <c r="AH6079" s="37"/>
      <c r="AI6079" s="37"/>
      <c r="AK6079" s="37"/>
    </row>
    <row r="6080" spans="1:37" hidden="1">
      <c r="A6080" t="s">
        <v>64</v>
      </c>
      <c r="B6080" t="s">
        <v>2</v>
      </c>
      <c r="C6080" t="s">
        <v>12</v>
      </c>
      <c r="D6080" t="s">
        <v>116</v>
      </c>
      <c r="E6080" t="s">
        <v>537</v>
      </c>
      <c r="F6080" t="str">
        <f t="shared" si="471"/>
        <v>抚州市语言培训</v>
      </c>
      <c r="G6080" t="s">
        <v>90</v>
      </c>
      <c r="H6080" t="s">
        <v>269</v>
      </c>
      <c r="I6080" t="s">
        <v>68</v>
      </c>
      <c r="J6080">
        <v>23</v>
      </c>
      <c r="K6080">
        <v>0</v>
      </c>
      <c r="L6080" s="13">
        <f>VLOOKUP(C6080,'渗透率、续签率'!B:C,2,0)</f>
        <v>0.66100000000000003</v>
      </c>
      <c r="M6080" s="6">
        <v>0</v>
      </c>
      <c r="N6080">
        <v>0</v>
      </c>
      <c r="O6080">
        <v>0</v>
      </c>
      <c r="P6080" s="6">
        <v>0</v>
      </c>
      <c r="Q6080" s="13">
        <v>0</v>
      </c>
      <c r="R6080" s="13">
        <v>0</v>
      </c>
      <c r="S6080" s="31">
        <v>38</v>
      </c>
      <c r="T6080" s="6">
        <f>VLOOKUP(E6080,'参数设置&amp;汇总'!S:U,3,0)</f>
        <v>0.1</v>
      </c>
      <c r="U6080" s="78">
        <f t="shared" si="470"/>
        <v>0</v>
      </c>
      <c r="V6080" s="13">
        <v>0.85000000000000009</v>
      </c>
      <c r="W6080" s="78">
        <f t="shared" si="472"/>
        <v>0</v>
      </c>
      <c r="X6080" s="1">
        <f>VLOOKUP(E6080,'渗透率、续签率'!AG:AJ,4,0)</f>
        <v>12045</v>
      </c>
      <c r="Y6080" s="1">
        <f t="shared" si="473"/>
        <v>0</v>
      </c>
      <c r="Z6080">
        <v>0</v>
      </c>
      <c r="AA6080" s="89">
        <f t="shared" si="474"/>
        <v>0</v>
      </c>
      <c r="AH6080" s="37"/>
      <c r="AI6080" s="37"/>
      <c r="AK6080" s="37"/>
    </row>
    <row r="6081" spans="1:37" hidden="1">
      <c r="A6081" t="s">
        <v>64</v>
      </c>
      <c r="B6081" t="s">
        <v>2</v>
      </c>
      <c r="C6081" t="s">
        <v>12</v>
      </c>
      <c r="D6081" t="s">
        <v>116</v>
      </c>
      <c r="E6081" t="s">
        <v>537</v>
      </c>
      <c r="F6081" t="str">
        <f t="shared" si="471"/>
        <v>抚顺市语言培训</v>
      </c>
      <c r="G6081" t="s">
        <v>101</v>
      </c>
      <c r="H6081" t="s">
        <v>270</v>
      </c>
      <c r="I6081" t="s">
        <v>70</v>
      </c>
      <c r="J6081">
        <v>31</v>
      </c>
      <c r="K6081">
        <v>0</v>
      </c>
      <c r="L6081" s="13">
        <f>VLOOKUP(C6081,'渗透率、续签率'!B:C,2,0)</f>
        <v>0.66100000000000003</v>
      </c>
      <c r="M6081" s="6">
        <v>0</v>
      </c>
      <c r="N6081">
        <v>1</v>
      </c>
      <c r="O6081">
        <v>0</v>
      </c>
      <c r="P6081" s="6">
        <v>0</v>
      </c>
      <c r="Q6081" s="13">
        <v>0</v>
      </c>
      <c r="R6081" s="13">
        <v>0</v>
      </c>
      <c r="S6081" s="31">
        <v>64</v>
      </c>
      <c r="T6081" s="6">
        <f>VLOOKUP(E6081,'参数设置&amp;汇总'!S:U,3,0)</f>
        <v>0.1</v>
      </c>
      <c r="U6081" s="78">
        <f t="shared" si="470"/>
        <v>0.1</v>
      </c>
      <c r="V6081" s="13">
        <v>0.85000000000000009</v>
      </c>
      <c r="W6081" s="78">
        <f t="shared" si="472"/>
        <v>0.11764705882352941</v>
      </c>
      <c r="X6081" s="1">
        <f>VLOOKUP(E6081,'渗透率、续签率'!AG:AJ,4,0)</f>
        <v>12045</v>
      </c>
      <c r="Y6081" s="1">
        <f t="shared" si="473"/>
        <v>1417.0588235294117</v>
      </c>
      <c r="Z6081">
        <v>0</v>
      </c>
      <c r="AA6081" s="89">
        <f t="shared" si="474"/>
        <v>12045</v>
      </c>
      <c r="AH6081" s="37"/>
      <c r="AI6081" s="37"/>
      <c r="AK6081" s="37"/>
    </row>
    <row r="6082" spans="1:37" hidden="1">
      <c r="A6082" t="s">
        <v>64</v>
      </c>
      <c r="B6082" t="s">
        <v>2</v>
      </c>
      <c r="C6082" t="s">
        <v>12</v>
      </c>
      <c r="D6082" t="s">
        <v>116</v>
      </c>
      <c r="E6082" t="s">
        <v>537</v>
      </c>
      <c r="F6082" t="str">
        <f t="shared" si="471"/>
        <v>拉萨市语言培训</v>
      </c>
      <c r="G6082" t="s">
        <v>237</v>
      </c>
      <c r="H6082" t="s">
        <v>271</v>
      </c>
      <c r="I6082" t="s">
        <v>57</v>
      </c>
      <c r="J6082">
        <v>10</v>
      </c>
      <c r="K6082">
        <v>0</v>
      </c>
      <c r="L6082" s="13">
        <f>VLOOKUP(C6082,'渗透率、续签率'!B:C,2,0)</f>
        <v>0.66100000000000003</v>
      </c>
      <c r="M6082" s="6">
        <v>0</v>
      </c>
      <c r="N6082">
        <v>3</v>
      </c>
      <c r="O6082">
        <v>0</v>
      </c>
      <c r="P6082" s="6">
        <v>0</v>
      </c>
      <c r="Q6082" s="13">
        <v>0</v>
      </c>
      <c r="R6082" s="13">
        <v>0</v>
      </c>
      <c r="S6082" s="31">
        <v>39</v>
      </c>
      <c r="T6082" s="6">
        <f>VLOOKUP(E6082,'参数设置&amp;汇总'!S:U,3,0)</f>
        <v>0.1</v>
      </c>
      <c r="U6082" s="78">
        <f t="shared" si="470"/>
        <v>0.30000000000000004</v>
      </c>
      <c r="V6082" s="13">
        <v>0.85000000000000009</v>
      </c>
      <c r="W6082" s="78">
        <f t="shared" si="472"/>
        <v>0.35294117647058826</v>
      </c>
      <c r="X6082" s="1">
        <f>VLOOKUP(E6082,'渗透率、续签率'!AG:AJ,4,0)</f>
        <v>12045</v>
      </c>
      <c r="Y6082" s="1">
        <f t="shared" si="473"/>
        <v>4251.1764705882351</v>
      </c>
      <c r="Z6082">
        <v>0</v>
      </c>
      <c r="AA6082" s="89">
        <f t="shared" si="474"/>
        <v>36135</v>
      </c>
      <c r="AH6082" s="37"/>
      <c r="AI6082" s="37"/>
    </row>
    <row r="6083" spans="1:37" hidden="1">
      <c r="A6083" t="s">
        <v>64</v>
      </c>
      <c r="B6083" t="s">
        <v>2</v>
      </c>
      <c r="C6083" t="s">
        <v>12</v>
      </c>
      <c r="D6083" t="s">
        <v>116</v>
      </c>
      <c r="E6083" t="s">
        <v>537</v>
      </c>
      <c r="F6083" t="str">
        <f t="shared" si="471"/>
        <v>揭阳市语言培训</v>
      </c>
      <c r="G6083" t="s">
        <v>75</v>
      </c>
      <c r="H6083" t="s">
        <v>272</v>
      </c>
      <c r="I6083" t="s">
        <v>68</v>
      </c>
      <c r="J6083">
        <v>37</v>
      </c>
      <c r="K6083">
        <v>0</v>
      </c>
      <c r="L6083" s="13">
        <f>VLOOKUP(C6083,'渗透率、续签率'!B:C,2,0)</f>
        <v>0.66100000000000003</v>
      </c>
      <c r="M6083" s="6">
        <v>0</v>
      </c>
      <c r="N6083">
        <v>1</v>
      </c>
      <c r="O6083">
        <v>0</v>
      </c>
      <c r="P6083" s="6">
        <v>0</v>
      </c>
      <c r="Q6083" s="13">
        <v>0</v>
      </c>
      <c r="R6083" s="13">
        <v>0</v>
      </c>
      <c r="S6083" s="31">
        <v>45</v>
      </c>
      <c r="T6083" s="6">
        <f>VLOOKUP(E6083,'参数设置&amp;汇总'!S:U,3,0)</f>
        <v>0.1</v>
      </c>
      <c r="U6083" s="78">
        <f t="shared" ref="U6083:U6146" si="475">IF(T6083*N6083&gt;=O6083,T6083*N6083,O6083)</f>
        <v>0.1</v>
      </c>
      <c r="V6083" s="13">
        <v>0.85000000000000009</v>
      </c>
      <c r="W6083" s="78">
        <f t="shared" si="472"/>
        <v>0.11764705882352941</v>
      </c>
      <c r="X6083" s="1">
        <f>VLOOKUP(E6083,'渗透率、续签率'!AG:AJ,4,0)</f>
        <v>12045</v>
      </c>
      <c r="Y6083" s="1">
        <f t="shared" si="473"/>
        <v>1417.0588235294117</v>
      </c>
      <c r="Z6083">
        <v>1</v>
      </c>
      <c r="AA6083" s="89">
        <f t="shared" si="474"/>
        <v>12045</v>
      </c>
      <c r="AK6083" s="37"/>
    </row>
    <row r="6084" spans="1:37" hidden="1">
      <c r="A6084" t="s">
        <v>64</v>
      </c>
      <c r="B6084" t="s">
        <v>2</v>
      </c>
      <c r="C6084" t="s">
        <v>12</v>
      </c>
      <c r="D6084" t="s">
        <v>116</v>
      </c>
      <c r="E6084" t="s">
        <v>537</v>
      </c>
      <c r="F6084" t="str">
        <f t="shared" ref="F6084:F6147" si="476">H6084&amp;C6084</f>
        <v>攀枝花市语言培训</v>
      </c>
      <c r="G6084" t="s">
        <v>77</v>
      </c>
      <c r="H6084" t="s">
        <v>273</v>
      </c>
      <c r="I6084" t="s">
        <v>70</v>
      </c>
      <c r="J6084">
        <v>8</v>
      </c>
      <c r="K6084">
        <v>0</v>
      </c>
      <c r="L6084" s="13">
        <f>VLOOKUP(C6084,'渗透率、续签率'!B:C,2,0)</f>
        <v>0.66100000000000003</v>
      </c>
      <c r="M6084" s="6">
        <v>0</v>
      </c>
      <c r="N6084">
        <v>0</v>
      </c>
      <c r="O6084">
        <v>0</v>
      </c>
      <c r="P6084" s="6">
        <v>0</v>
      </c>
      <c r="Q6084" s="13">
        <v>0</v>
      </c>
      <c r="R6084" s="13">
        <v>0</v>
      </c>
      <c r="S6084" s="31">
        <v>8</v>
      </c>
      <c r="T6084" s="6">
        <f>VLOOKUP(E6084,'参数设置&amp;汇总'!S:U,3,0)</f>
        <v>0.1</v>
      </c>
      <c r="U6084" s="78">
        <f t="shared" si="475"/>
        <v>0</v>
      </c>
      <c r="V6084" s="13">
        <v>0.85000000000000009</v>
      </c>
      <c r="W6084" s="78">
        <f t="shared" ref="W6084:W6147" si="477">(O6084*(1-L6084)+IF((U6084-O6084)&lt;0,0,(U6084-O6084)))/V6084</f>
        <v>0</v>
      </c>
      <c r="X6084" s="1">
        <f>VLOOKUP(E6084,'渗透率、续签率'!AG:AJ,4,0)</f>
        <v>12045</v>
      </c>
      <c r="Y6084" s="1">
        <f t="shared" ref="Y6084:Y6147" si="478">X6084*W6084</f>
        <v>0</v>
      </c>
      <c r="Z6084">
        <v>0</v>
      </c>
      <c r="AA6084" s="89">
        <f t="shared" ref="AA6084:AA6147" si="479">N6084*X6084</f>
        <v>0</v>
      </c>
      <c r="AH6084" s="37"/>
      <c r="AI6084" s="37"/>
      <c r="AK6084" s="37"/>
    </row>
    <row r="6085" spans="1:37" hidden="1">
      <c r="A6085" t="s">
        <v>64</v>
      </c>
      <c r="B6085" t="s">
        <v>2</v>
      </c>
      <c r="C6085" t="s">
        <v>12</v>
      </c>
      <c r="D6085" t="s">
        <v>116</v>
      </c>
      <c r="E6085" t="s">
        <v>537</v>
      </c>
      <c r="F6085" t="str">
        <f t="shared" si="476"/>
        <v>文山壮族苗族自治州语言培训</v>
      </c>
      <c r="G6085" t="s">
        <v>99</v>
      </c>
      <c r="H6085" t="s">
        <v>274</v>
      </c>
      <c r="I6085" t="s">
        <v>68</v>
      </c>
      <c r="J6085">
        <v>9</v>
      </c>
      <c r="K6085">
        <v>0</v>
      </c>
      <c r="L6085" s="13">
        <f>VLOOKUP(C6085,'渗透率、续签率'!B:C,2,0)</f>
        <v>0.66100000000000003</v>
      </c>
      <c r="M6085" s="6">
        <v>0</v>
      </c>
      <c r="N6085">
        <v>0</v>
      </c>
      <c r="O6085">
        <v>0</v>
      </c>
      <c r="P6085" s="6">
        <v>0</v>
      </c>
      <c r="Q6085" s="13">
        <v>0</v>
      </c>
      <c r="R6085" s="13">
        <v>0</v>
      </c>
      <c r="S6085" s="31">
        <v>5</v>
      </c>
      <c r="T6085" s="6">
        <f>VLOOKUP(E6085,'参数设置&amp;汇总'!S:U,3,0)</f>
        <v>0.1</v>
      </c>
      <c r="U6085" s="78">
        <f t="shared" si="475"/>
        <v>0</v>
      </c>
      <c r="V6085" s="13">
        <v>0.85000000000000009</v>
      </c>
      <c r="W6085" s="78">
        <f t="shared" si="477"/>
        <v>0</v>
      </c>
      <c r="X6085" s="1">
        <f>VLOOKUP(E6085,'渗透率、续签率'!AG:AJ,4,0)</f>
        <v>12045</v>
      </c>
      <c r="Y6085" s="1">
        <f t="shared" si="478"/>
        <v>0</v>
      </c>
      <c r="Z6085">
        <v>0</v>
      </c>
      <c r="AA6085" s="89">
        <f t="shared" si="479"/>
        <v>0</v>
      </c>
      <c r="AH6085" s="37"/>
      <c r="AI6085" s="37"/>
      <c r="AJ6085" s="1"/>
      <c r="AK6085" s="37"/>
    </row>
    <row r="6086" spans="1:37" hidden="1">
      <c r="A6086" t="s">
        <v>64</v>
      </c>
      <c r="B6086" t="s">
        <v>2</v>
      </c>
      <c r="C6086" t="s">
        <v>12</v>
      </c>
      <c r="D6086" t="s">
        <v>116</v>
      </c>
      <c r="E6086" t="s">
        <v>537</v>
      </c>
      <c r="F6086" t="str">
        <f t="shared" si="476"/>
        <v>文昌市语言培训</v>
      </c>
      <c r="G6086" t="s">
        <v>120</v>
      </c>
      <c r="H6086" t="s">
        <v>275</v>
      </c>
      <c r="I6086" t="s">
        <v>68</v>
      </c>
      <c r="J6086">
        <v>5</v>
      </c>
      <c r="K6086">
        <v>0</v>
      </c>
      <c r="L6086" s="13">
        <f>VLOOKUP(C6086,'渗透率、续签率'!B:C,2,0)</f>
        <v>0.66100000000000003</v>
      </c>
      <c r="M6086" s="6">
        <v>0</v>
      </c>
      <c r="N6086">
        <v>0</v>
      </c>
      <c r="O6086">
        <v>0</v>
      </c>
      <c r="P6086" s="6">
        <v>0</v>
      </c>
      <c r="Q6086" s="13">
        <v>0</v>
      </c>
      <c r="R6086" s="13">
        <v>0</v>
      </c>
      <c r="S6086" s="31">
        <v>4</v>
      </c>
      <c r="T6086" s="6">
        <f>VLOOKUP(E6086,'参数设置&amp;汇总'!S:U,3,0)</f>
        <v>0.1</v>
      </c>
      <c r="U6086" s="78">
        <f t="shared" si="475"/>
        <v>0</v>
      </c>
      <c r="V6086" s="13">
        <v>0.85000000000000009</v>
      </c>
      <c r="W6086" s="78">
        <f t="shared" si="477"/>
        <v>0</v>
      </c>
      <c r="X6086" s="1">
        <f>VLOOKUP(E6086,'渗透率、续签率'!AG:AJ,4,0)</f>
        <v>12045</v>
      </c>
      <c r="Y6086" s="1">
        <f t="shared" si="478"/>
        <v>0</v>
      </c>
      <c r="Z6086">
        <v>0</v>
      </c>
      <c r="AA6086" s="89">
        <f t="shared" si="479"/>
        <v>0</v>
      </c>
      <c r="AH6086" s="37"/>
      <c r="AI6086" s="37"/>
      <c r="AK6086" s="37"/>
    </row>
    <row r="6087" spans="1:37" hidden="1">
      <c r="A6087" t="s">
        <v>64</v>
      </c>
      <c r="B6087" t="s">
        <v>2</v>
      </c>
      <c r="C6087" t="s">
        <v>12</v>
      </c>
      <c r="D6087" t="s">
        <v>116</v>
      </c>
      <c r="E6087" t="s">
        <v>537</v>
      </c>
      <c r="F6087" t="str">
        <f t="shared" si="476"/>
        <v>新乡市语言培训</v>
      </c>
      <c r="G6087" t="s">
        <v>110</v>
      </c>
      <c r="H6087" t="s">
        <v>276</v>
      </c>
      <c r="I6087" t="s">
        <v>70</v>
      </c>
      <c r="J6087">
        <v>105</v>
      </c>
      <c r="K6087">
        <v>0</v>
      </c>
      <c r="L6087" s="13">
        <f>VLOOKUP(C6087,'渗透率、续签率'!B:C,2,0)</f>
        <v>0.66100000000000003</v>
      </c>
      <c r="M6087" s="6">
        <v>0</v>
      </c>
      <c r="N6087">
        <v>8</v>
      </c>
      <c r="O6087">
        <v>0</v>
      </c>
      <c r="P6087" s="6">
        <v>0</v>
      </c>
      <c r="Q6087" s="13">
        <v>0</v>
      </c>
      <c r="R6087" s="13">
        <v>0</v>
      </c>
      <c r="S6087" s="31">
        <v>192</v>
      </c>
      <c r="T6087" s="6">
        <f>VLOOKUP(E6087,'参数设置&amp;汇总'!S:U,3,0)</f>
        <v>0.1</v>
      </c>
      <c r="U6087" s="78">
        <f t="shared" si="475"/>
        <v>0.8</v>
      </c>
      <c r="V6087" s="13">
        <v>0.85000000000000009</v>
      </c>
      <c r="W6087" s="78">
        <f t="shared" si="477"/>
        <v>0.94117647058823528</v>
      </c>
      <c r="X6087" s="1">
        <f>VLOOKUP(E6087,'渗透率、续签率'!AG:AJ,4,0)</f>
        <v>12045</v>
      </c>
      <c r="Y6087" s="1">
        <f t="shared" si="478"/>
        <v>11336.470588235294</v>
      </c>
      <c r="Z6087">
        <v>0</v>
      </c>
      <c r="AA6087" s="89">
        <f t="shared" si="479"/>
        <v>96360</v>
      </c>
      <c r="AH6087" s="37"/>
      <c r="AI6087" s="37"/>
      <c r="AK6087" s="37"/>
    </row>
    <row r="6088" spans="1:37" hidden="1">
      <c r="A6088" t="s">
        <v>64</v>
      </c>
      <c r="B6088" t="s">
        <v>2</v>
      </c>
      <c r="C6088" t="s">
        <v>12</v>
      </c>
      <c r="D6088" t="s">
        <v>116</v>
      </c>
      <c r="E6088" t="s">
        <v>537</v>
      </c>
      <c r="F6088" t="str">
        <f t="shared" si="476"/>
        <v>新余市语言培训</v>
      </c>
      <c r="G6088" t="s">
        <v>90</v>
      </c>
      <c r="H6088" t="s">
        <v>277</v>
      </c>
      <c r="I6088" t="s">
        <v>68</v>
      </c>
      <c r="J6088">
        <v>4</v>
      </c>
      <c r="K6088">
        <v>0</v>
      </c>
      <c r="L6088" s="13">
        <f>VLOOKUP(C6088,'渗透率、续签率'!B:C,2,0)</f>
        <v>0.66100000000000003</v>
      </c>
      <c r="M6088" s="6">
        <v>0</v>
      </c>
      <c r="N6088">
        <v>1</v>
      </c>
      <c r="O6088">
        <v>0</v>
      </c>
      <c r="P6088" s="6">
        <v>0</v>
      </c>
      <c r="Q6088" s="13">
        <v>0</v>
      </c>
      <c r="R6088" s="13">
        <v>0</v>
      </c>
      <c r="S6088" s="31">
        <v>7</v>
      </c>
      <c r="T6088" s="6">
        <f>VLOOKUP(E6088,'参数设置&amp;汇总'!S:U,3,0)</f>
        <v>0.1</v>
      </c>
      <c r="U6088" s="78">
        <f t="shared" si="475"/>
        <v>0.1</v>
      </c>
      <c r="V6088" s="13">
        <v>0.85000000000000009</v>
      </c>
      <c r="W6088" s="78">
        <f t="shared" si="477"/>
        <v>0.11764705882352941</v>
      </c>
      <c r="X6088" s="1">
        <f>VLOOKUP(E6088,'渗透率、续签率'!AG:AJ,4,0)</f>
        <v>12045</v>
      </c>
      <c r="Y6088" s="1">
        <f t="shared" si="478"/>
        <v>1417.0588235294117</v>
      </c>
      <c r="Z6088">
        <v>0</v>
      </c>
      <c r="AA6088" s="89">
        <f t="shared" si="479"/>
        <v>12045</v>
      </c>
      <c r="AH6088" s="37"/>
      <c r="AI6088" s="37"/>
      <c r="AK6088" s="37"/>
    </row>
    <row r="6089" spans="1:37" hidden="1">
      <c r="A6089" t="s">
        <v>64</v>
      </c>
      <c r="B6089" t="s">
        <v>2</v>
      </c>
      <c r="C6089" t="s">
        <v>12</v>
      </c>
      <c r="D6089" t="s">
        <v>116</v>
      </c>
      <c r="E6089" t="s">
        <v>537</v>
      </c>
      <c r="F6089" t="str">
        <f t="shared" si="476"/>
        <v>新星市语言培训</v>
      </c>
      <c r="G6089" t="s">
        <v>145</v>
      </c>
      <c r="H6089" t="s">
        <v>278</v>
      </c>
      <c r="I6089" t="s">
        <v>70</v>
      </c>
      <c r="J6089">
        <v>0</v>
      </c>
      <c r="K6089">
        <v>0</v>
      </c>
      <c r="L6089" s="13">
        <f>VLOOKUP(C6089,'渗透率、续签率'!B:C,2,0)</f>
        <v>0.66100000000000003</v>
      </c>
      <c r="M6089" s="6">
        <v>0</v>
      </c>
      <c r="N6089">
        <v>0</v>
      </c>
      <c r="O6089">
        <v>0</v>
      </c>
      <c r="P6089" s="6">
        <v>0</v>
      </c>
      <c r="Q6089" s="13">
        <v>0</v>
      </c>
      <c r="R6089" s="13">
        <v>0</v>
      </c>
      <c r="S6089" s="31">
        <v>0</v>
      </c>
      <c r="T6089" s="6">
        <f>VLOOKUP(E6089,'参数设置&amp;汇总'!S:U,3,0)</f>
        <v>0.1</v>
      </c>
      <c r="U6089" s="78">
        <f t="shared" si="475"/>
        <v>0</v>
      </c>
      <c r="V6089" s="13">
        <v>0.85000000000000009</v>
      </c>
      <c r="W6089" s="78">
        <f t="shared" si="477"/>
        <v>0</v>
      </c>
      <c r="X6089" s="1">
        <f>VLOOKUP(E6089,'渗透率、续签率'!AG:AJ,4,0)</f>
        <v>12045</v>
      </c>
      <c r="Y6089" s="1">
        <f t="shared" si="478"/>
        <v>0</v>
      </c>
      <c r="Z6089">
        <v>0</v>
      </c>
      <c r="AA6089" s="89">
        <f t="shared" si="479"/>
        <v>0</v>
      </c>
      <c r="AH6089" s="37"/>
      <c r="AI6089" s="37"/>
      <c r="AK6089" s="37"/>
    </row>
    <row r="6090" spans="1:37" hidden="1">
      <c r="A6090" t="s">
        <v>64</v>
      </c>
      <c r="B6090" t="s">
        <v>2</v>
      </c>
      <c r="C6090" t="s">
        <v>12</v>
      </c>
      <c r="D6090" t="s">
        <v>116</v>
      </c>
      <c r="E6090" t="s">
        <v>537</v>
      </c>
      <c r="F6090" t="str">
        <f t="shared" si="476"/>
        <v>日喀则市语言培训</v>
      </c>
      <c r="G6090" t="s">
        <v>237</v>
      </c>
      <c r="H6090" t="s">
        <v>279</v>
      </c>
      <c r="I6090" t="s">
        <v>57</v>
      </c>
      <c r="J6090">
        <v>0</v>
      </c>
      <c r="K6090">
        <v>0</v>
      </c>
      <c r="L6090" s="13">
        <f>VLOOKUP(C6090,'渗透率、续签率'!B:C,2,0)</f>
        <v>0.66100000000000003</v>
      </c>
      <c r="M6090" s="6">
        <v>0</v>
      </c>
      <c r="N6090">
        <v>0</v>
      </c>
      <c r="O6090">
        <v>0</v>
      </c>
      <c r="P6090" s="6">
        <v>0</v>
      </c>
      <c r="Q6090" s="13">
        <v>0</v>
      </c>
      <c r="R6090" s="13">
        <v>0</v>
      </c>
      <c r="S6090" s="31">
        <v>0</v>
      </c>
      <c r="T6090" s="6">
        <f>VLOOKUP(E6090,'参数设置&amp;汇总'!S:U,3,0)</f>
        <v>0.1</v>
      </c>
      <c r="U6090" s="78">
        <f t="shared" si="475"/>
        <v>0</v>
      </c>
      <c r="V6090" s="13">
        <v>0.85000000000000009</v>
      </c>
      <c r="W6090" s="78">
        <f t="shared" si="477"/>
        <v>0</v>
      </c>
      <c r="X6090" s="1">
        <f>VLOOKUP(E6090,'渗透率、续签率'!AG:AJ,4,0)</f>
        <v>12045</v>
      </c>
      <c r="Y6090" s="1">
        <f t="shared" si="478"/>
        <v>0</v>
      </c>
      <c r="Z6090">
        <v>0</v>
      </c>
      <c r="AA6090" s="89">
        <f t="shared" si="479"/>
        <v>0</v>
      </c>
      <c r="AH6090" s="37"/>
      <c r="AI6090" s="37"/>
      <c r="AK6090" s="37"/>
    </row>
    <row r="6091" spans="1:37" hidden="1">
      <c r="A6091" t="s">
        <v>64</v>
      </c>
      <c r="B6091" t="s">
        <v>2</v>
      </c>
      <c r="C6091" t="s">
        <v>12</v>
      </c>
      <c r="D6091" t="s">
        <v>116</v>
      </c>
      <c r="E6091" t="s">
        <v>537</v>
      </c>
      <c r="F6091" t="str">
        <f t="shared" si="476"/>
        <v>日照市语言培训</v>
      </c>
      <c r="G6091" t="s">
        <v>103</v>
      </c>
      <c r="H6091" t="s">
        <v>280</v>
      </c>
      <c r="I6091" t="s">
        <v>70</v>
      </c>
      <c r="J6091">
        <v>113</v>
      </c>
      <c r="K6091">
        <v>2</v>
      </c>
      <c r="L6091" s="13">
        <f>VLOOKUP(C6091,'渗透率、续签率'!B:C,2,0)</f>
        <v>0.66100000000000003</v>
      </c>
      <c r="M6091" s="6">
        <v>0.02</v>
      </c>
      <c r="N6091">
        <v>19</v>
      </c>
      <c r="O6091">
        <v>2</v>
      </c>
      <c r="P6091" s="6">
        <v>0.11</v>
      </c>
      <c r="Q6091" s="13">
        <v>0.11799999999999999</v>
      </c>
      <c r="R6091" s="13">
        <v>0</v>
      </c>
      <c r="S6091" s="31">
        <v>350</v>
      </c>
      <c r="T6091" s="6">
        <f>VLOOKUP(E6091,'参数设置&amp;汇总'!S:U,3,0)</f>
        <v>0.1</v>
      </c>
      <c r="U6091" s="78">
        <f t="shared" si="475"/>
        <v>2</v>
      </c>
      <c r="V6091" s="13">
        <v>0.85000000000000009</v>
      </c>
      <c r="W6091" s="78">
        <f t="shared" si="477"/>
        <v>0.79764705882352926</v>
      </c>
      <c r="X6091" s="1">
        <f>VLOOKUP(E6091,'渗透率、续签率'!AG:AJ,4,0)</f>
        <v>12045</v>
      </c>
      <c r="Y6091" s="1">
        <f t="shared" si="478"/>
        <v>9607.6588235294093</v>
      </c>
      <c r="Z6091">
        <v>0</v>
      </c>
      <c r="AA6091" s="89">
        <f t="shared" si="479"/>
        <v>228855</v>
      </c>
      <c r="AH6091" s="37"/>
      <c r="AI6091" s="37"/>
      <c r="AK6091" s="37"/>
    </row>
    <row r="6092" spans="1:37" hidden="1">
      <c r="A6092" t="s">
        <v>64</v>
      </c>
      <c r="B6092" t="s">
        <v>2</v>
      </c>
      <c r="C6092" t="s">
        <v>12</v>
      </c>
      <c r="D6092" t="s">
        <v>116</v>
      </c>
      <c r="E6092" t="s">
        <v>537</v>
      </c>
      <c r="F6092" t="str">
        <f t="shared" si="476"/>
        <v>昆玉市语言培训</v>
      </c>
      <c r="G6092" t="s">
        <v>145</v>
      </c>
      <c r="H6092" t="s">
        <v>281</v>
      </c>
      <c r="I6092" t="s">
        <v>70</v>
      </c>
      <c r="J6092">
        <v>0</v>
      </c>
      <c r="K6092">
        <v>0</v>
      </c>
      <c r="L6092" s="13">
        <f>VLOOKUP(C6092,'渗透率、续签率'!B:C,2,0)</f>
        <v>0.66100000000000003</v>
      </c>
      <c r="M6092" s="6">
        <v>0</v>
      </c>
      <c r="N6092">
        <v>0</v>
      </c>
      <c r="O6092">
        <v>0</v>
      </c>
      <c r="P6092" s="6">
        <v>0</v>
      </c>
      <c r="Q6092" s="13">
        <v>0</v>
      </c>
      <c r="R6092" s="13">
        <v>0</v>
      </c>
      <c r="S6092" s="31">
        <v>0</v>
      </c>
      <c r="T6092" s="6">
        <f>VLOOKUP(E6092,'参数设置&amp;汇总'!S:U,3,0)</f>
        <v>0.1</v>
      </c>
      <c r="U6092" s="78">
        <f t="shared" si="475"/>
        <v>0</v>
      </c>
      <c r="V6092" s="13">
        <v>0.85000000000000009</v>
      </c>
      <c r="W6092" s="78">
        <f t="shared" si="477"/>
        <v>0</v>
      </c>
      <c r="X6092" s="1">
        <f>VLOOKUP(E6092,'渗透率、续签率'!AG:AJ,4,0)</f>
        <v>12045</v>
      </c>
      <c r="Y6092" s="1">
        <f t="shared" si="478"/>
        <v>0</v>
      </c>
      <c r="Z6092">
        <v>0</v>
      </c>
      <c r="AA6092" s="89">
        <f t="shared" si="479"/>
        <v>0</v>
      </c>
      <c r="AH6092" s="37"/>
      <c r="AI6092" s="37"/>
      <c r="AK6092" s="37"/>
    </row>
    <row r="6093" spans="1:37" hidden="1">
      <c r="A6093" t="s">
        <v>64</v>
      </c>
      <c r="B6093" t="s">
        <v>2</v>
      </c>
      <c r="C6093" t="s">
        <v>12</v>
      </c>
      <c r="D6093" t="s">
        <v>116</v>
      </c>
      <c r="E6093" t="s">
        <v>537</v>
      </c>
      <c r="F6093" t="str">
        <f t="shared" si="476"/>
        <v>昌吉回族自治州语言培训</v>
      </c>
      <c r="G6093" t="s">
        <v>145</v>
      </c>
      <c r="H6093" t="s">
        <v>282</v>
      </c>
      <c r="I6093" t="s">
        <v>70</v>
      </c>
      <c r="J6093">
        <v>8</v>
      </c>
      <c r="K6093">
        <v>0</v>
      </c>
      <c r="L6093" s="13">
        <f>VLOOKUP(C6093,'渗透率、续签率'!B:C,2,0)</f>
        <v>0.66100000000000003</v>
      </c>
      <c r="M6093" s="6">
        <v>0</v>
      </c>
      <c r="N6093">
        <v>0</v>
      </c>
      <c r="O6093">
        <v>0</v>
      </c>
      <c r="P6093" s="6">
        <v>0</v>
      </c>
      <c r="Q6093" s="13">
        <v>0</v>
      </c>
      <c r="R6093" s="13">
        <v>0</v>
      </c>
      <c r="S6093" s="31">
        <v>11</v>
      </c>
      <c r="T6093" s="6">
        <f>VLOOKUP(E6093,'参数设置&amp;汇总'!S:U,3,0)</f>
        <v>0.1</v>
      </c>
      <c r="U6093" s="78">
        <f t="shared" si="475"/>
        <v>0</v>
      </c>
      <c r="V6093" s="13">
        <v>0.85000000000000009</v>
      </c>
      <c r="W6093" s="78">
        <f t="shared" si="477"/>
        <v>0</v>
      </c>
      <c r="X6093" s="1">
        <f>VLOOKUP(E6093,'渗透率、续签率'!AG:AJ,4,0)</f>
        <v>12045</v>
      </c>
      <c r="Y6093" s="1">
        <f t="shared" si="478"/>
        <v>0</v>
      </c>
      <c r="Z6093">
        <v>0</v>
      </c>
      <c r="AA6093" s="89">
        <f t="shared" si="479"/>
        <v>0</v>
      </c>
      <c r="AH6093" s="37"/>
      <c r="AI6093" s="37"/>
      <c r="AK6093" s="37"/>
    </row>
    <row r="6094" spans="1:37" hidden="1">
      <c r="A6094" t="s">
        <v>64</v>
      </c>
      <c r="B6094" t="s">
        <v>2</v>
      </c>
      <c r="C6094" t="s">
        <v>12</v>
      </c>
      <c r="D6094" t="s">
        <v>116</v>
      </c>
      <c r="E6094" t="s">
        <v>537</v>
      </c>
      <c r="F6094" t="str">
        <f t="shared" si="476"/>
        <v>昌江黎族自治县语言培训</v>
      </c>
      <c r="G6094" t="s">
        <v>120</v>
      </c>
      <c r="H6094" t="s">
        <v>283</v>
      </c>
      <c r="I6094" t="s">
        <v>68</v>
      </c>
      <c r="J6094">
        <v>1</v>
      </c>
      <c r="K6094">
        <v>0</v>
      </c>
      <c r="L6094" s="13">
        <f>VLOOKUP(C6094,'渗透率、续签率'!B:C,2,0)</f>
        <v>0.66100000000000003</v>
      </c>
      <c r="M6094" s="6">
        <v>0</v>
      </c>
      <c r="N6094">
        <v>0</v>
      </c>
      <c r="O6094">
        <v>0</v>
      </c>
      <c r="P6094" s="6">
        <v>0</v>
      </c>
      <c r="Q6094" s="13">
        <v>0</v>
      </c>
      <c r="R6094" s="13">
        <v>0</v>
      </c>
      <c r="S6094" s="31">
        <v>1</v>
      </c>
      <c r="T6094" s="6">
        <f>VLOOKUP(E6094,'参数设置&amp;汇总'!S:U,3,0)</f>
        <v>0.1</v>
      </c>
      <c r="U6094" s="78">
        <f t="shared" si="475"/>
        <v>0</v>
      </c>
      <c r="V6094" s="13">
        <v>0.85000000000000009</v>
      </c>
      <c r="W6094" s="78">
        <f t="shared" si="477"/>
        <v>0</v>
      </c>
      <c r="X6094" s="1">
        <f>VLOOKUP(E6094,'渗透率、续签率'!AG:AJ,4,0)</f>
        <v>12045</v>
      </c>
      <c r="Y6094" s="1">
        <f t="shared" si="478"/>
        <v>0</v>
      </c>
      <c r="Z6094">
        <v>0</v>
      </c>
      <c r="AA6094" s="89">
        <f t="shared" si="479"/>
        <v>0</v>
      </c>
      <c r="AH6094" s="37"/>
      <c r="AI6094" s="37"/>
      <c r="AK6094" s="37"/>
    </row>
    <row r="6095" spans="1:37" hidden="1">
      <c r="A6095" t="s">
        <v>64</v>
      </c>
      <c r="B6095" t="s">
        <v>2</v>
      </c>
      <c r="C6095" t="s">
        <v>12</v>
      </c>
      <c r="D6095" t="s">
        <v>116</v>
      </c>
      <c r="E6095" t="s">
        <v>537</v>
      </c>
      <c r="F6095" t="str">
        <f t="shared" si="476"/>
        <v>昌都市语言培训</v>
      </c>
      <c r="G6095" t="s">
        <v>237</v>
      </c>
      <c r="H6095" t="s">
        <v>284</v>
      </c>
      <c r="I6095" t="s">
        <v>57</v>
      </c>
      <c r="J6095">
        <v>0</v>
      </c>
      <c r="K6095">
        <v>0</v>
      </c>
      <c r="L6095" s="13">
        <f>VLOOKUP(C6095,'渗透率、续签率'!B:C,2,0)</f>
        <v>0.66100000000000003</v>
      </c>
      <c r="M6095" s="6">
        <v>0</v>
      </c>
      <c r="N6095">
        <v>0</v>
      </c>
      <c r="O6095">
        <v>0</v>
      </c>
      <c r="P6095" s="6">
        <v>0</v>
      </c>
      <c r="Q6095" s="13">
        <v>0</v>
      </c>
      <c r="R6095" s="13">
        <v>0</v>
      </c>
      <c r="S6095" s="31">
        <v>0</v>
      </c>
      <c r="T6095" s="6">
        <f>VLOOKUP(E6095,'参数设置&amp;汇总'!S:U,3,0)</f>
        <v>0.1</v>
      </c>
      <c r="U6095" s="78">
        <f t="shared" si="475"/>
        <v>0</v>
      </c>
      <c r="V6095" s="13">
        <v>0.85000000000000009</v>
      </c>
      <c r="W6095" s="78">
        <f t="shared" si="477"/>
        <v>0</v>
      </c>
      <c r="X6095" s="1">
        <f>VLOOKUP(E6095,'渗透率、续签率'!AG:AJ,4,0)</f>
        <v>12045</v>
      </c>
      <c r="Y6095" s="1">
        <f t="shared" si="478"/>
        <v>0</v>
      </c>
      <c r="Z6095">
        <v>0</v>
      </c>
      <c r="AA6095" s="89">
        <f t="shared" si="479"/>
        <v>0</v>
      </c>
      <c r="AH6095" s="37"/>
      <c r="AI6095" s="37"/>
      <c r="AK6095" s="37"/>
    </row>
    <row r="6096" spans="1:37" hidden="1">
      <c r="A6096" t="s">
        <v>64</v>
      </c>
      <c r="B6096" t="s">
        <v>2</v>
      </c>
      <c r="C6096" t="s">
        <v>12</v>
      </c>
      <c r="D6096" t="s">
        <v>116</v>
      </c>
      <c r="E6096" t="s">
        <v>537</v>
      </c>
      <c r="F6096" t="str">
        <f t="shared" si="476"/>
        <v>昭通市语言培训</v>
      </c>
      <c r="G6096" t="s">
        <v>99</v>
      </c>
      <c r="H6096" t="s">
        <v>285</v>
      </c>
      <c r="I6096" t="s">
        <v>68</v>
      </c>
      <c r="J6096">
        <v>6</v>
      </c>
      <c r="K6096">
        <v>0</v>
      </c>
      <c r="L6096" s="13">
        <f>VLOOKUP(C6096,'渗透率、续签率'!B:C,2,0)</f>
        <v>0.66100000000000003</v>
      </c>
      <c r="M6096" s="6">
        <v>0</v>
      </c>
      <c r="N6096">
        <v>0</v>
      </c>
      <c r="O6096">
        <v>0</v>
      </c>
      <c r="P6096" s="6">
        <v>0</v>
      </c>
      <c r="Q6096" s="13">
        <v>0</v>
      </c>
      <c r="R6096" s="13">
        <v>0</v>
      </c>
      <c r="S6096" s="31">
        <v>6</v>
      </c>
      <c r="T6096" s="6">
        <f>VLOOKUP(E6096,'参数设置&amp;汇总'!S:U,3,0)</f>
        <v>0.1</v>
      </c>
      <c r="U6096" s="78">
        <f t="shared" si="475"/>
        <v>0</v>
      </c>
      <c r="V6096" s="13">
        <v>0.85000000000000009</v>
      </c>
      <c r="W6096" s="78">
        <f t="shared" si="477"/>
        <v>0</v>
      </c>
      <c r="X6096" s="1">
        <f>VLOOKUP(E6096,'渗透率、续签率'!AG:AJ,4,0)</f>
        <v>12045</v>
      </c>
      <c r="Y6096" s="1">
        <f t="shared" si="478"/>
        <v>0</v>
      </c>
      <c r="Z6096">
        <v>0</v>
      </c>
      <c r="AA6096" s="89">
        <f t="shared" si="479"/>
        <v>0</v>
      </c>
      <c r="AH6096" s="37"/>
      <c r="AI6096" s="37"/>
      <c r="AK6096" s="37"/>
    </row>
    <row r="6097" spans="1:37" hidden="1">
      <c r="A6097" t="s">
        <v>64</v>
      </c>
      <c r="B6097" t="s">
        <v>2</v>
      </c>
      <c r="C6097" t="s">
        <v>12</v>
      </c>
      <c r="D6097" t="s">
        <v>116</v>
      </c>
      <c r="E6097" t="s">
        <v>537</v>
      </c>
      <c r="F6097" t="str">
        <f t="shared" si="476"/>
        <v>晋中市语言培训</v>
      </c>
      <c r="G6097" t="s">
        <v>134</v>
      </c>
      <c r="H6097" t="s">
        <v>286</v>
      </c>
      <c r="I6097" t="s">
        <v>70</v>
      </c>
      <c r="J6097">
        <v>37</v>
      </c>
      <c r="K6097">
        <v>1</v>
      </c>
      <c r="L6097" s="13">
        <f>VLOOKUP(C6097,'渗透率、续签率'!B:C,2,0)</f>
        <v>0.66100000000000003</v>
      </c>
      <c r="M6097" s="6">
        <v>0.03</v>
      </c>
      <c r="N6097">
        <v>6</v>
      </c>
      <c r="O6097">
        <v>1</v>
      </c>
      <c r="P6097" s="6">
        <v>0.17</v>
      </c>
      <c r="Q6097" s="13">
        <v>6.7000000000000004E-2</v>
      </c>
      <c r="R6097" s="13">
        <v>0</v>
      </c>
      <c r="S6097" s="31">
        <v>120</v>
      </c>
      <c r="T6097" s="6">
        <f>VLOOKUP(E6097,'参数设置&amp;汇总'!S:U,3,0)</f>
        <v>0.1</v>
      </c>
      <c r="U6097" s="78">
        <f t="shared" si="475"/>
        <v>1</v>
      </c>
      <c r="V6097" s="13">
        <v>0.85000000000000009</v>
      </c>
      <c r="W6097" s="78">
        <f t="shared" si="477"/>
        <v>0.39882352941176463</v>
      </c>
      <c r="X6097" s="1">
        <f>VLOOKUP(E6097,'渗透率、续签率'!AG:AJ,4,0)</f>
        <v>12045</v>
      </c>
      <c r="Y6097" s="1">
        <f t="shared" si="478"/>
        <v>4803.8294117647047</v>
      </c>
      <c r="Z6097">
        <v>1</v>
      </c>
      <c r="AA6097" s="89">
        <f t="shared" si="479"/>
        <v>72270</v>
      </c>
      <c r="AH6097" s="37"/>
      <c r="AI6097" s="37"/>
      <c r="AK6097" s="37"/>
    </row>
    <row r="6098" spans="1:37" hidden="1">
      <c r="A6098" t="s">
        <v>64</v>
      </c>
      <c r="B6098" t="s">
        <v>2</v>
      </c>
      <c r="C6098" t="s">
        <v>12</v>
      </c>
      <c r="D6098" t="s">
        <v>116</v>
      </c>
      <c r="E6098" t="s">
        <v>537</v>
      </c>
      <c r="F6098" t="str">
        <f t="shared" si="476"/>
        <v>晋城市语言培训</v>
      </c>
      <c r="G6098" t="s">
        <v>134</v>
      </c>
      <c r="H6098" t="s">
        <v>287</v>
      </c>
      <c r="I6098" t="s">
        <v>70</v>
      </c>
      <c r="J6098">
        <v>34</v>
      </c>
      <c r="K6098">
        <v>0</v>
      </c>
      <c r="L6098" s="13">
        <f>VLOOKUP(C6098,'渗透率、续签率'!B:C,2,0)</f>
        <v>0.66100000000000003</v>
      </c>
      <c r="M6098" s="6">
        <v>0</v>
      </c>
      <c r="N6098">
        <v>0</v>
      </c>
      <c r="O6098">
        <v>0</v>
      </c>
      <c r="P6098" s="6">
        <v>0</v>
      </c>
      <c r="Q6098" s="13">
        <v>0</v>
      </c>
      <c r="R6098" s="13">
        <v>0</v>
      </c>
      <c r="S6098" s="31">
        <v>66</v>
      </c>
      <c r="T6098" s="6">
        <f>VLOOKUP(E6098,'参数设置&amp;汇总'!S:U,3,0)</f>
        <v>0.1</v>
      </c>
      <c r="U6098" s="78">
        <f t="shared" si="475"/>
        <v>0</v>
      </c>
      <c r="V6098" s="13">
        <v>0.85000000000000009</v>
      </c>
      <c r="W6098" s="78">
        <f t="shared" si="477"/>
        <v>0</v>
      </c>
      <c r="X6098" s="1">
        <f>VLOOKUP(E6098,'渗透率、续签率'!AG:AJ,4,0)</f>
        <v>12045</v>
      </c>
      <c r="Y6098" s="1">
        <f t="shared" si="478"/>
        <v>0</v>
      </c>
      <c r="Z6098">
        <v>0</v>
      </c>
      <c r="AA6098" s="89">
        <f t="shared" si="479"/>
        <v>0</v>
      </c>
      <c r="AH6098" s="37"/>
      <c r="AI6098" s="37"/>
      <c r="AK6098" s="37"/>
    </row>
    <row r="6099" spans="1:37" hidden="1">
      <c r="A6099" t="s">
        <v>64</v>
      </c>
      <c r="B6099" t="s">
        <v>2</v>
      </c>
      <c r="C6099" t="s">
        <v>12</v>
      </c>
      <c r="D6099" t="s">
        <v>116</v>
      </c>
      <c r="E6099" t="s">
        <v>537</v>
      </c>
      <c r="F6099" t="str">
        <f t="shared" si="476"/>
        <v>普洱市语言培训</v>
      </c>
      <c r="G6099" t="s">
        <v>99</v>
      </c>
      <c r="H6099" t="s">
        <v>288</v>
      </c>
      <c r="I6099" t="s">
        <v>68</v>
      </c>
      <c r="J6099">
        <v>12</v>
      </c>
      <c r="K6099">
        <v>0</v>
      </c>
      <c r="L6099" s="13">
        <f>VLOOKUP(C6099,'渗透率、续签率'!B:C,2,0)</f>
        <v>0.66100000000000003</v>
      </c>
      <c r="M6099" s="6">
        <v>0</v>
      </c>
      <c r="N6099">
        <v>0</v>
      </c>
      <c r="O6099">
        <v>0</v>
      </c>
      <c r="P6099" s="6">
        <v>0</v>
      </c>
      <c r="Q6099" s="13">
        <v>0</v>
      </c>
      <c r="R6099" s="13">
        <v>0</v>
      </c>
      <c r="S6099" s="31">
        <v>6</v>
      </c>
      <c r="T6099" s="6">
        <f>VLOOKUP(E6099,'参数设置&amp;汇总'!S:U,3,0)</f>
        <v>0.1</v>
      </c>
      <c r="U6099" s="78">
        <f t="shared" si="475"/>
        <v>0</v>
      </c>
      <c r="V6099" s="13">
        <v>0.85000000000000009</v>
      </c>
      <c r="W6099" s="78">
        <f t="shared" si="477"/>
        <v>0</v>
      </c>
      <c r="X6099" s="1">
        <f>VLOOKUP(E6099,'渗透率、续签率'!AG:AJ,4,0)</f>
        <v>12045</v>
      </c>
      <c r="Y6099" s="1">
        <f t="shared" si="478"/>
        <v>0</v>
      </c>
      <c r="Z6099">
        <v>0</v>
      </c>
      <c r="AA6099" s="89">
        <f t="shared" si="479"/>
        <v>0</v>
      </c>
      <c r="AH6099" s="37"/>
      <c r="AI6099" s="37"/>
      <c r="AK6099" s="37"/>
    </row>
    <row r="6100" spans="1:37" hidden="1">
      <c r="A6100" t="s">
        <v>64</v>
      </c>
      <c r="B6100" t="s">
        <v>2</v>
      </c>
      <c r="C6100" t="s">
        <v>12</v>
      </c>
      <c r="D6100" t="s">
        <v>116</v>
      </c>
      <c r="E6100" t="s">
        <v>537</v>
      </c>
      <c r="F6100" t="str">
        <f t="shared" si="476"/>
        <v>景德镇市语言培训</v>
      </c>
      <c r="G6100" t="s">
        <v>90</v>
      </c>
      <c r="H6100" t="s">
        <v>289</v>
      </c>
      <c r="I6100" t="s">
        <v>68</v>
      </c>
      <c r="J6100">
        <v>21</v>
      </c>
      <c r="K6100">
        <v>0</v>
      </c>
      <c r="L6100" s="13">
        <f>VLOOKUP(C6100,'渗透率、续签率'!B:C,2,0)</f>
        <v>0.66100000000000003</v>
      </c>
      <c r="M6100" s="6">
        <v>0</v>
      </c>
      <c r="N6100">
        <v>1</v>
      </c>
      <c r="O6100">
        <v>0</v>
      </c>
      <c r="P6100" s="6">
        <v>0</v>
      </c>
      <c r="Q6100" s="13">
        <v>0</v>
      </c>
      <c r="R6100" s="13">
        <v>0</v>
      </c>
      <c r="S6100" s="31">
        <v>30</v>
      </c>
      <c r="T6100" s="6">
        <f>VLOOKUP(E6100,'参数设置&amp;汇总'!S:U,3,0)</f>
        <v>0.1</v>
      </c>
      <c r="U6100" s="78">
        <f t="shared" si="475"/>
        <v>0.1</v>
      </c>
      <c r="V6100" s="13">
        <v>0.85000000000000009</v>
      </c>
      <c r="W6100" s="78">
        <f t="shared" si="477"/>
        <v>0.11764705882352941</v>
      </c>
      <c r="X6100" s="1">
        <f>VLOOKUP(E6100,'渗透率、续签率'!AG:AJ,4,0)</f>
        <v>12045</v>
      </c>
      <c r="Y6100" s="1">
        <f t="shared" si="478"/>
        <v>1417.0588235294117</v>
      </c>
      <c r="Z6100">
        <v>0</v>
      </c>
      <c r="AA6100" s="89">
        <f t="shared" si="479"/>
        <v>12045</v>
      </c>
      <c r="AH6100" s="37"/>
      <c r="AI6100" s="37"/>
      <c r="AK6100" s="37"/>
    </row>
    <row r="6101" spans="1:37" hidden="1">
      <c r="A6101" t="s">
        <v>64</v>
      </c>
      <c r="B6101" t="s">
        <v>2</v>
      </c>
      <c r="C6101" t="s">
        <v>12</v>
      </c>
      <c r="D6101" t="s">
        <v>116</v>
      </c>
      <c r="E6101" t="s">
        <v>537</v>
      </c>
      <c r="F6101" t="str">
        <f t="shared" si="476"/>
        <v>曲靖市语言培训</v>
      </c>
      <c r="G6101" t="s">
        <v>99</v>
      </c>
      <c r="H6101" t="s">
        <v>290</v>
      </c>
      <c r="I6101" t="s">
        <v>68</v>
      </c>
      <c r="J6101">
        <v>32</v>
      </c>
      <c r="K6101">
        <v>0</v>
      </c>
      <c r="L6101" s="13">
        <f>VLOOKUP(C6101,'渗透率、续签率'!B:C,2,0)</f>
        <v>0.66100000000000003</v>
      </c>
      <c r="M6101" s="6">
        <v>0</v>
      </c>
      <c r="N6101">
        <v>0</v>
      </c>
      <c r="O6101">
        <v>0</v>
      </c>
      <c r="P6101" s="6">
        <v>0</v>
      </c>
      <c r="Q6101" s="13">
        <v>0</v>
      </c>
      <c r="R6101" s="13">
        <v>0</v>
      </c>
      <c r="S6101" s="31">
        <v>44</v>
      </c>
      <c r="T6101" s="6">
        <f>VLOOKUP(E6101,'参数设置&amp;汇总'!S:U,3,0)</f>
        <v>0.1</v>
      </c>
      <c r="U6101" s="78">
        <f t="shared" si="475"/>
        <v>0</v>
      </c>
      <c r="V6101" s="13">
        <v>0.85000000000000009</v>
      </c>
      <c r="W6101" s="78">
        <f t="shared" si="477"/>
        <v>0</v>
      </c>
      <c r="X6101" s="1">
        <f>VLOOKUP(E6101,'渗透率、续签率'!AG:AJ,4,0)</f>
        <v>12045</v>
      </c>
      <c r="Y6101" s="1">
        <f t="shared" si="478"/>
        <v>0</v>
      </c>
      <c r="Z6101">
        <v>0</v>
      </c>
      <c r="AA6101" s="89">
        <f t="shared" si="479"/>
        <v>0</v>
      </c>
      <c r="AH6101" s="37"/>
      <c r="AI6101" s="37"/>
      <c r="AK6101" s="37"/>
    </row>
    <row r="6102" spans="1:37" hidden="1">
      <c r="A6102" t="s">
        <v>64</v>
      </c>
      <c r="B6102" t="s">
        <v>2</v>
      </c>
      <c r="C6102" t="s">
        <v>12</v>
      </c>
      <c r="D6102" t="s">
        <v>116</v>
      </c>
      <c r="E6102" t="s">
        <v>537</v>
      </c>
      <c r="F6102" t="str">
        <f t="shared" si="476"/>
        <v>朔州市语言培训</v>
      </c>
      <c r="G6102" t="s">
        <v>134</v>
      </c>
      <c r="H6102" t="s">
        <v>291</v>
      </c>
      <c r="I6102" t="s">
        <v>70</v>
      </c>
      <c r="J6102">
        <v>22</v>
      </c>
      <c r="K6102">
        <v>0</v>
      </c>
      <c r="L6102" s="13">
        <f>VLOOKUP(C6102,'渗透率、续签率'!B:C,2,0)</f>
        <v>0.66100000000000003</v>
      </c>
      <c r="M6102" s="6">
        <v>0</v>
      </c>
      <c r="N6102">
        <v>7</v>
      </c>
      <c r="O6102">
        <v>0</v>
      </c>
      <c r="P6102" s="6">
        <v>0</v>
      </c>
      <c r="Q6102" s="13">
        <v>0</v>
      </c>
      <c r="R6102" s="13">
        <v>0</v>
      </c>
      <c r="S6102" s="31">
        <v>81</v>
      </c>
      <c r="T6102" s="6">
        <f>VLOOKUP(E6102,'参数设置&amp;汇总'!S:U,3,0)</f>
        <v>0.1</v>
      </c>
      <c r="U6102" s="78">
        <f t="shared" si="475"/>
        <v>0.70000000000000007</v>
      </c>
      <c r="V6102" s="13">
        <v>0.85000000000000009</v>
      </c>
      <c r="W6102" s="78">
        <f t="shared" si="477"/>
        <v>0.82352941176470584</v>
      </c>
      <c r="X6102" s="1">
        <f>VLOOKUP(E6102,'渗透率、续签率'!AG:AJ,4,0)</f>
        <v>12045</v>
      </c>
      <c r="Y6102" s="1">
        <f t="shared" si="478"/>
        <v>9919.4117647058811</v>
      </c>
      <c r="Z6102">
        <v>0</v>
      </c>
      <c r="AA6102" s="89">
        <f t="shared" si="479"/>
        <v>84315</v>
      </c>
      <c r="AH6102" s="37"/>
      <c r="AI6102" s="37"/>
      <c r="AK6102" s="37"/>
    </row>
    <row r="6103" spans="1:37" hidden="1">
      <c r="A6103" t="s">
        <v>64</v>
      </c>
      <c r="B6103" t="s">
        <v>2</v>
      </c>
      <c r="C6103" t="s">
        <v>12</v>
      </c>
      <c r="D6103" t="s">
        <v>116</v>
      </c>
      <c r="E6103" t="s">
        <v>537</v>
      </c>
      <c r="F6103" t="str">
        <f t="shared" si="476"/>
        <v>朝阳市语言培训</v>
      </c>
      <c r="G6103" t="s">
        <v>101</v>
      </c>
      <c r="H6103" t="s">
        <v>292</v>
      </c>
      <c r="I6103" t="s">
        <v>70</v>
      </c>
      <c r="J6103">
        <v>38</v>
      </c>
      <c r="K6103">
        <v>0</v>
      </c>
      <c r="L6103" s="13">
        <f>VLOOKUP(C6103,'渗透率、续签率'!B:C,2,0)</f>
        <v>0.66100000000000003</v>
      </c>
      <c r="M6103" s="6">
        <v>0</v>
      </c>
      <c r="N6103">
        <v>4</v>
      </c>
      <c r="O6103">
        <v>0</v>
      </c>
      <c r="P6103" s="6">
        <v>0</v>
      </c>
      <c r="Q6103" s="13">
        <v>0</v>
      </c>
      <c r="R6103" s="13">
        <v>0</v>
      </c>
      <c r="S6103" s="31">
        <v>75</v>
      </c>
      <c r="T6103" s="6">
        <f>VLOOKUP(E6103,'参数设置&amp;汇总'!S:U,3,0)</f>
        <v>0.1</v>
      </c>
      <c r="U6103" s="78">
        <f t="shared" si="475"/>
        <v>0.4</v>
      </c>
      <c r="V6103" s="13">
        <v>0.85000000000000009</v>
      </c>
      <c r="W6103" s="78">
        <f t="shared" si="477"/>
        <v>0.47058823529411764</v>
      </c>
      <c r="X6103" s="1">
        <f>VLOOKUP(E6103,'渗透率、续签率'!AG:AJ,4,0)</f>
        <v>12045</v>
      </c>
      <c r="Y6103" s="1">
        <f t="shared" si="478"/>
        <v>5668.2352941176468</v>
      </c>
      <c r="Z6103">
        <v>0</v>
      </c>
      <c r="AA6103" s="89">
        <f t="shared" si="479"/>
        <v>48180</v>
      </c>
      <c r="AH6103" s="37"/>
      <c r="AI6103" s="37"/>
      <c r="AK6103" s="37"/>
    </row>
    <row r="6104" spans="1:37" hidden="1">
      <c r="A6104" t="s">
        <v>64</v>
      </c>
      <c r="B6104" t="s">
        <v>2</v>
      </c>
      <c r="C6104" t="s">
        <v>12</v>
      </c>
      <c r="D6104" t="s">
        <v>116</v>
      </c>
      <c r="E6104" t="s">
        <v>537</v>
      </c>
      <c r="F6104" t="str">
        <f t="shared" si="476"/>
        <v>本溪市语言培训</v>
      </c>
      <c r="G6104" t="s">
        <v>101</v>
      </c>
      <c r="H6104" t="s">
        <v>293</v>
      </c>
      <c r="I6104" t="s">
        <v>70</v>
      </c>
      <c r="J6104">
        <v>16</v>
      </c>
      <c r="K6104">
        <v>0</v>
      </c>
      <c r="L6104" s="13">
        <f>VLOOKUP(C6104,'渗透率、续签率'!B:C,2,0)</f>
        <v>0.66100000000000003</v>
      </c>
      <c r="M6104" s="6">
        <v>0</v>
      </c>
      <c r="N6104">
        <v>0</v>
      </c>
      <c r="O6104">
        <v>0</v>
      </c>
      <c r="P6104" s="6">
        <v>0</v>
      </c>
      <c r="Q6104" s="13">
        <v>0</v>
      </c>
      <c r="R6104" s="13">
        <v>0</v>
      </c>
      <c r="S6104" s="31">
        <v>33</v>
      </c>
      <c r="T6104" s="6">
        <f>VLOOKUP(E6104,'参数设置&amp;汇总'!S:U,3,0)</f>
        <v>0.1</v>
      </c>
      <c r="U6104" s="78">
        <f t="shared" si="475"/>
        <v>0</v>
      </c>
      <c r="V6104" s="13">
        <v>0.85000000000000009</v>
      </c>
      <c r="W6104" s="78">
        <f t="shared" si="477"/>
        <v>0</v>
      </c>
      <c r="X6104" s="1">
        <f>VLOOKUP(E6104,'渗透率、续签率'!AG:AJ,4,0)</f>
        <v>12045</v>
      </c>
      <c r="Y6104" s="1">
        <f t="shared" si="478"/>
        <v>0</v>
      </c>
      <c r="Z6104">
        <v>0</v>
      </c>
      <c r="AA6104" s="89">
        <f t="shared" si="479"/>
        <v>0</v>
      </c>
      <c r="AH6104" s="37"/>
      <c r="AI6104" s="37"/>
      <c r="AJ6104" s="1"/>
      <c r="AK6104" s="37"/>
    </row>
    <row r="6105" spans="1:37" hidden="1">
      <c r="A6105" t="s">
        <v>64</v>
      </c>
      <c r="B6105" t="s">
        <v>2</v>
      </c>
      <c r="C6105" t="s">
        <v>12</v>
      </c>
      <c r="D6105" t="s">
        <v>116</v>
      </c>
      <c r="E6105" t="s">
        <v>537</v>
      </c>
      <c r="F6105" t="str">
        <f t="shared" si="476"/>
        <v>来宾市语言培训</v>
      </c>
      <c r="G6105" t="s">
        <v>88</v>
      </c>
      <c r="H6105" t="s">
        <v>294</v>
      </c>
      <c r="I6105" t="s">
        <v>68</v>
      </c>
      <c r="J6105">
        <v>12</v>
      </c>
      <c r="K6105">
        <v>0</v>
      </c>
      <c r="L6105" s="13">
        <f>VLOOKUP(C6105,'渗透率、续签率'!B:C,2,0)</f>
        <v>0.66100000000000003</v>
      </c>
      <c r="M6105" s="6">
        <v>0</v>
      </c>
      <c r="N6105">
        <v>0</v>
      </c>
      <c r="O6105">
        <v>0</v>
      </c>
      <c r="P6105" s="6">
        <v>0</v>
      </c>
      <c r="Q6105" s="13">
        <v>0</v>
      </c>
      <c r="R6105" s="13">
        <v>0</v>
      </c>
      <c r="S6105" s="31">
        <v>9</v>
      </c>
      <c r="T6105" s="6">
        <f>VLOOKUP(E6105,'参数设置&amp;汇总'!S:U,3,0)</f>
        <v>0.1</v>
      </c>
      <c r="U6105" s="78">
        <f t="shared" si="475"/>
        <v>0</v>
      </c>
      <c r="V6105" s="13">
        <v>0.85000000000000009</v>
      </c>
      <c r="W6105" s="78">
        <f t="shared" si="477"/>
        <v>0</v>
      </c>
      <c r="X6105" s="1">
        <f>VLOOKUP(E6105,'渗透率、续签率'!AG:AJ,4,0)</f>
        <v>12045</v>
      </c>
      <c r="Y6105" s="1">
        <f t="shared" si="478"/>
        <v>0</v>
      </c>
      <c r="Z6105">
        <v>0</v>
      </c>
      <c r="AA6105" s="89">
        <f t="shared" si="479"/>
        <v>0</v>
      </c>
      <c r="AH6105" s="37"/>
      <c r="AI6105" s="37"/>
      <c r="AK6105" s="37"/>
    </row>
    <row r="6106" spans="1:37" hidden="1">
      <c r="A6106" t="s">
        <v>64</v>
      </c>
      <c r="B6106" t="s">
        <v>2</v>
      </c>
      <c r="C6106" t="s">
        <v>12</v>
      </c>
      <c r="D6106" t="s">
        <v>116</v>
      </c>
      <c r="E6106" t="s">
        <v>537</v>
      </c>
      <c r="F6106" t="str">
        <f t="shared" si="476"/>
        <v>松原市语言培训</v>
      </c>
      <c r="G6106" t="s">
        <v>188</v>
      </c>
      <c r="H6106" t="s">
        <v>295</v>
      </c>
      <c r="I6106" t="s">
        <v>70</v>
      </c>
      <c r="J6106">
        <v>46</v>
      </c>
      <c r="K6106">
        <v>0</v>
      </c>
      <c r="L6106" s="13">
        <f>VLOOKUP(C6106,'渗透率、续签率'!B:C,2,0)</f>
        <v>0.66100000000000003</v>
      </c>
      <c r="M6106" s="6">
        <v>0</v>
      </c>
      <c r="N6106">
        <v>0</v>
      </c>
      <c r="O6106">
        <v>0</v>
      </c>
      <c r="P6106" s="6">
        <v>0</v>
      </c>
      <c r="Q6106" s="13">
        <v>0</v>
      </c>
      <c r="R6106" s="13">
        <v>0</v>
      </c>
      <c r="S6106" s="31">
        <v>61</v>
      </c>
      <c r="T6106" s="6">
        <f>VLOOKUP(E6106,'参数设置&amp;汇总'!S:U,3,0)</f>
        <v>0.1</v>
      </c>
      <c r="U6106" s="78">
        <f t="shared" si="475"/>
        <v>0</v>
      </c>
      <c r="V6106" s="13">
        <v>0.85000000000000009</v>
      </c>
      <c r="W6106" s="78">
        <f t="shared" si="477"/>
        <v>0</v>
      </c>
      <c r="X6106" s="1">
        <f>VLOOKUP(E6106,'渗透率、续签率'!AG:AJ,4,0)</f>
        <v>12045</v>
      </c>
      <c r="Y6106" s="1">
        <f t="shared" si="478"/>
        <v>0</v>
      </c>
      <c r="Z6106">
        <v>0</v>
      </c>
      <c r="AA6106" s="89">
        <f t="shared" si="479"/>
        <v>0</v>
      </c>
      <c r="AH6106" s="37"/>
      <c r="AI6106" s="37"/>
      <c r="AJ6106" s="1"/>
      <c r="AK6106" s="37"/>
    </row>
    <row r="6107" spans="1:37" hidden="1">
      <c r="A6107" t="s">
        <v>64</v>
      </c>
      <c r="B6107" t="s">
        <v>2</v>
      </c>
      <c r="C6107" t="s">
        <v>12</v>
      </c>
      <c r="D6107" t="s">
        <v>116</v>
      </c>
      <c r="E6107" t="s">
        <v>537</v>
      </c>
      <c r="F6107" t="str">
        <f t="shared" si="476"/>
        <v>林芝市语言培训</v>
      </c>
      <c r="G6107" t="s">
        <v>237</v>
      </c>
      <c r="H6107" t="s">
        <v>296</v>
      </c>
      <c r="I6107" t="s">
        <v>57</v>
      </c>
      <c r="J6107">
        <v>1</v>
      </c>
      <c r="K6107">
        <v>0</v>
      </c>
      <c r="L6107" s="13">
        <f>VLOOKUP(C6107,'渗透率、续签率'!B:C,2,0)</f>
        <v>0.66100000000000003</v>
      </c>
      <c r="M6107" s="6">
        <v>0</v>
      </c>
      <c r="N6107">
        <v>0</v>
      </c>
      <c r="O6107">
        <v>0</v>
      </c>
      <c r="P6107" s="6">
        <v>0</v>
      </c>
      <c r="Q6107" s="13">
        <v>0</v>
      </c>
      <c r="R6107" s="13">
        <v>0</v>
      </c>
      <c r="S6107" s="31">
        <v>1</v>
      </c>
      <c r="T6107" s="6">
        <f>VLOOKUP(E6107,'参数设置&amp;汇总'!S:U,3,0)</f>
        <v>0.1</v>
      </c>
      <c r="U6107" s="78">
        <f t="shared" si="475"/>
        <v>0</v>
      </c>
      <c r="V6107" s="13">
        <v>0.85000000000000009</v>
      </c>
      <c r="W6107" s="78">
        <f t="shared" si="477"/>
        <v>0</v>
      </c>
      <c r="X6107" s="1">
        <f>VLOOKUP(E6107,'渗透率、续签率'!AG:AJ,4,0)</f>
        <v>12045</v>
      </c>
      <c r="Y6107" s="1">
        <f t="shared" si="478"/>
        <v>0</v>
      </c>
      <c r="Z6107">
        <v>0</v>
      </c>
      <c r="AA6107" s="89">
        <f t="shared" si="479"/>
        <v>0</v>
      </c>
      <c r="AH6107" s="37"/>
      <c r="AI6107" s="37"/>
      <c r="AJ6107" s="1"/>
      <c r="AK6107" s="37"/>
    </row>
    <row r="6108" spans="1:37" hidden="1">
      <c r="A6108" t="s">
        <v>64</v>
      </c>
      <c r="B6108" t="s">
        <v>2</v>
      </c>
      <c r="C6108" t="s">
        <v>12</v>
      </c>
      <c r="D6108" t="s">
        <v>116</v>
      </c>
      <c r="E6108" t="s">
        <v>537</v>
      </c>
      <c r="F6108" t="str">
        <f t="shared" si="476"/>
        <v>果洛藏族自治州语言培训</v>
      </c>
      <c r="G6108" t="s">
        <v>297</v>
      </c>
      <c r="H6108" t="s">
        <v>298</v>
      </c>
      <c r="I6108" t="s">
        <v>70</v>
      </c>
      <c r="J6108">
        <v>0</v>
      </c>
      <c r="K6108">
        <v>0</v>
      </c>
      <c r="L6108" s="13">
        <f>VLOOKUP(C6108,'渗透率、续签率'!B:C,2,0)</f>
        <v>0.66100000000000003</v>
      </c>
      <c r="M6108" s="6">
        <v>0</v>
      </c>
      <c r="N6108">
        <v>0</v>
      </c>
      <c r="O6108">
        <v>0</v>
      </c>
      <c r="P6108" s="6">
        <v>0</v>
      </c>
      <c r="Q6108" s="13">
        <v>0</v>
      </c>
      <c r="R6108" s="13">
        <v>0</v>
      </c>
      <c r="S6108" s="31">
        <v>0</v>
      </c>
      <c r="T6108" s="6">
        <f>VLOOKUP(E6108,'参数设置&amp;汇总'!S:U,3,0)</f>
        <v>0.1</v>
      </c>
      <c r="U6108" s="78">
        <f t="shared" si="475"/>
        <v>0</v>
      </c>
      <c r="V6108" s="13">
        <v>0.85000000000000009</v>
      </c>
      <c r="W6108" s="78">
        <f t="shared" si="477"/>
        <v>0</v>
      </c>
      <c r="X6108" s="1">
        <f>VLOOKUP(E6108,'渗透率、续签率'!AG:AJ,4,0)</f>
        <v>12045</v>
      </c>
      <c r="Y6108" s="1">
        <f t="shared" si="478"/>
        <v>0</v>
      </c>
      <c r="Z6108">
        <v>0</v>
      </c>
      <c r="AA6108" s="89">
        <f t="shared" si="479"/>
        <v>0</v>
      </c>
      <c r="AH6108" s="37"/>
      <c r="AI6108" s="37"/>
      <c r="AK6108" s="37"/>
    </row>
    <row r="6109" spans="1:37" hidden="1">
      <c r="A6109" t="s">
        <v>64</v>
      </c>
      <c r="B6109" t="s">
        <v>2</v>
      </c>
      <c r="C6109" t="s">
        <v>12</v>
      </c>
      <c r="D6109" t="s">
        <v>116</v>
      </c>
      <c r="E6109" t="s">
        <v>537</v>
      </c>
      <c r="F6109" t="str">
        <f t="shared" si="476"/>
        <v>枣庄市语言培训</v>
      </c>
      <c r="G6109" t="s">
        <v>103</v>
      </c>
      <c r="H6109" t="s">
        <v>299</v>
      </c>
      <c r="I6109" t="s">
        <v>70</v>
      </c>
      <c r="J6109">
        <v>123</v>
      </c>
      <c r="K6109">
        <v>0</v>
      </c>
      <c r="L6109" s="13">
        <f>VLOOKUP(C6109,'渗透率、续签率'!B:C,2,0)</f>
        <v>0.66100000000000003</v>
      </c>
      <c r="M6109" s="6">
        <v>0</v>
      </c>
      <c r="N6109">
        <v>12</v>
      </c>
      <c r="O6109">
        <v>0</v>
      </c>
      <c r="P6109" s="6">
        <v>0</v>
      </c>
      <c r="Q6109" s="13">
        <v>0</v>
      </c>
      <c r="R6109" s="13">
        <v>0</v>
      </c>
      <c r="S6109" s="31">
        <v>260</v>
      </c>
      <c r="T6109" s="6">
        <f>VLOOKUP(E6109,'参数设置&amp;汇总'!S:U,3,0)</f>
        <v>0.1</v>
      </c>
      <c r="U6109" s="78">
        <f t="shared" si="475"/>
        <v>1.2000000000000002</v>
      </c>
      <c r="V6109" s="13">
        <v>0.85000000000000009</v>
      </c>
      <c r="W6109" s="78">
        <f t="shared" si="477"/>
        <v>1.411764705882353</v>
      </c>
      <c r="X6109" s="1">
        <f>VLOOKUP(E6109,'渗透率、续签率'!AG:AJ,4,0)</f>
        <v>12045</v>
      </c>
      <c r="Y6109" s="1">
        <f t="shared" si="478"/>
        <v>17004.705882352941</v>
      </c>
      <c r="Z6109">
        <v>0</v>
      </c>
      <c r="AA6109" s="89">
        <f t="shared" si="479"/>
        <v>144540</v>
      </c>
      <c r="AH6109" s="37"/>
      <c r="AI6109" s="37"/>
      <c r="AK6109" s="37"/>
    </row>
    <row r="6110" spans="1:37" hidden="1">
      <c r="A6110" t="s">
        <v>64</v>
      </c>
      <c r="B6110" t="s">
        <v>2</v>
      </c>
      <c r="C6110" t="s">
        <v>12</v>
      </c>
      <c r="D6110" t="s">
        <v>116</v>
      </c>
      <c r="E6110" t="s">
        <v>537</v>
      </c>
      <c r="F6110" t="str">
        <f t="shared" si="476"/>
        <v>柳州市语言培训</v>
      </c>
      <c r="G6110" t="s">
        <v>88</v>
      </c>
      <c r="H6110" t="s">
        <v>300</v>
      </c>
      <c r="I6110" t="s">
        <v>68</v>
      </c>
      <c r="J6110">
        <v>34</v>
      </c>
      <c r="K6110">
        <v>0</v>
      </c>
      <c r="L6110" s="13">
        <f>VLOOKUP(C6110,'渗透率、续签率'!B:C,2,0)</f>
        <v>0.66100000000000003</v>
      </c>
      <c r="M6110" s="6">
        <v>0</v>
      </c>
      <c r="N6110">
        <v>1</v>
      </c>
      <c r="O6110">
        <v>0</v>
      </c>
      <c r="P6110" s="6">
        <v>0</v>
      </c>
      <c r="Q6110" s="13">
        <v>0</v>
      </c>
      <c r="R6110" s="13">
        <v>0</v>
      </c>
      <c r="S6110" s="31">
        <v>45</v>
      </c>
      <c r="T6110" s="6">
        <f>VLOOKUP(E6110,'参数设置&amp;汇总'!S:U,3,0)</f>
        <v>0.1</v>
      </c>
      <c r="U6110" s="78">
        <f t="shared" si="475"/>
        <v>0.1</v>
      </c>
      <c r="V6110" s="13">
        <v>0.85000000000000009</v>
      </c>
      <c r="W6110" s="78">
        <f t="shared" si="477"/>
        <v>0.11764705882352941</v>
      </c>
      <c r="X6110" s="1">
        <f>VLOOKUP(E6110,'渗透率、续签率'!AG:AJ,4,0)</f>
        <v>12045</v>
      </c>
      <c r="Y6110" s="1">
        <f t="shared" si="478"/>
        <v>1417.0588235294117</v>
      </c>
      <c r="Z6110">
        <v>0</v>
      </c>
      <c r="AA6110" s="89">
        <f t="shared" si="479"/>
        <v>12045</v>
      </c>
      <c r="AH6110" s="37"/>
      <c r="AI6110" s="37"/>
      <c r="AK6110" s="37"/>
    </row>
    <row r="6111" spans="1:37" hidden="1">
      <c r="A6111" t="s">
        <v>64</v>
      </c>
      <c r="B6111" t="s">
        <v>2</v>
      </c>
      <c r="C6111" t="s">
        <v>12</v>
      </c>
      <c r="D6111" t="s">
        <v>116</v>
      </c>
      <c r="E6111" t="s">
        <v>537</v>
      </c>
      <c r="F6111" t="str">
        <f t="shared" si="476"/>
        <v>株洲市语言培训</v>
      </c>
      <c r="G6111" t="s">
        <v>113</v>
      </c>
      <c r="H6111" t="s">
        <v>301</v>
      </c>
      <c r="I6111" t="s">
        <v>68</v>
      </c>
      <c r="J6111">
        <v>42</v>
      </c>
      <c r="K6111">
        <v>0</v>
      </c>
      <c r="L6111" s="13">
        <f>VLOOKUP(C6111,'渗透率、续签率'!B:C,2,0)</f>
        <v>0.66100000000000003</v>
      </c>
      <c r="M6111" s="6">
        <v>0</v>
      </c>
      <c r="N6111">
        <v>2</v>
      </c>
      <c r="O6111">
        <v>0</v>
      </c>
      <c r="P6111" s="6">
        <v>0</v>
      </c>
      <c r="Q6111" s="13">
        <v>0</v>
      </c>
      <c r="R6111" s="13">
        <v>0</v>
      </c>
      <c r="S6111" s="31">
        <v>65</v>
      </c>
      <c r="T6111" s="6">
        <f>VLOOKUP(E6111,'参数设置&amp;汇总'!S:U,3,0)</f>
        <v>0.1</v>
      </c>
      <c r="U6111" s="78">
        <f t="shared" si="475"/>
        <v>0.2</v>
      </c>
      <c r="V6111" s="13">
        <v>0.85000000000000009</v>
      </c>
      <c r="W6111" s="78">
        <f t="shared" si="477"/>
        <v>0.23529411764705882</v>
      </c>
      <c r="X6111" s="1">
        <f>VLOOKUP(E6111,'渗透率、续签率'!AG:AJ,4,0)</f>
        <v>12045</v>
      </c>
      <c r="Y6111" s="1">
        <f t="shared" si="478"/>
        <v>2834.1176470588234</v>
      </c>
      <c r="Z6111">
        <v>1</v>
      </c>
      <c r="AA6111" s="89">
        <f t="shared" si="479"/>
        <v>24090</v>
      </c>
      <c r="AH6111" s="37"/>
      <c r="AI6111" s="37"/>
      <c r="AK6111" s="37"/>
    </row>
    <row r="6112" spans="1:37" hidden="1">
      <c r="A6112" t="s">
        <v>64</v>
      </c>
      <c r="B6112" t="s">
        <v>2</v>
      </c>
      <c r="C6112" t="s">
        <v>12</v>
      </c>
      <c r="D6112" t="s">
        <v>116</v>
      </c>
      <c r="E6112" t="s">
        <v>537</v>
      </c>
      <c r="F6112" t="str">
        <f t="shared" si="476"/>
        <v>桂林市语言培训</v>
      </c>
      <c r="G6112" t="s">
        <v>88</v>
      </c>
      <c r="H6112" t="s">
        <v>302</v>
      </c>
      <c r="I6112" t="s">
        <v>68</v>
      </c>
      <c r="J6112">
        <v>46</v>
      </c>
      <c r="K6112">
        <v>0</v>
      </c>
      <c r="L6112" s="13">
        <f>VLOOKUP(C6112,'渗透率、续签率'!B:C,2,0)</f>
        <v>0.66100000000000003</v>
      </c>
      <c r="M6112" s="6">
        <v>0</v>
      </c>
      <c r="N6112">
        <v>4</v>
      </c>
      <c r="O6112">
        <v>0</v>
      </c>
      <c r="P6112" s="6">
        <v>0</v>
      </c>
      <c r="Q6112" s="13">
        <v>0</v>
      </c>
      <c r="R6112" s="13">
        <v>0</v>
      </c>
      <c r="S6112" s="31">
        <v>92</v>
      </c>
      <c r="T6112" s="6">
        <f>VLOOKUP(E6112,'参数设置&amp;汇总'!S:U,3,0)</f>
        <v>0.1</v>
      </c>
      <c r="U6112" s="78">
        <f t="shared" si="475"/>
        <v>0.4</v>
      </c>
      <c r="V6112" s="13">
        <v>0.85000000000000009</v>
      </c>
      <c r="W6112" s="78">
        <f t="shared" si="477"/>
        <v>0.47058823529411764</v>
      </c>
      <c r="X6112" s="1">
        <f>VLOOKUP(E6112,'渗透率、续签率'!AG:AJ,4,0)</f>
        <v>12045</v>
      </c>
      <c r="Y6112" s="1">
        <f t="shared" si="478"/>
        <v>5668.2352941176468</v>
      </c>
      <c r="Z6112">
        <v>1</v>
      </c>
      <c r="AA6112" s="89">
        <f t="shared" si="479"/>
        <v>48180</v>
      </c>
      <c r="AH6112" s="37"/>
      <c r="AI6112" s="37"/>
      <c r="AK6112" s="37"/>
    </row>
    <row r="6113" spans="1:37" hidden="1">
      <c r="A6113" t="s">
        <v>64</v>
      </c>
      <c r="B6113" t="s">
        <v>2</v>
      </c>
      <c r="C6113" t="s">
        <v>12</v>
      </c>
      <c r="D6113" t="s">
        <v>116</v>
      </c>
      <c r="E6113" t="s">
        <v>537</v>
      </c>
      <c r="F6113" t="str">
        <f t="shared" si="476"/>
        <v>梅州市语言培训</v>
      </c>
      <c r="G6113" t="s">
        <v>75</v>
      </c>
      <c r="H6113" t="s">
        <v>303</v>
      </c>
      <c r="I6113" t="s">
        <v>68</v>
      </c>
      <c r="J6113">
        <v>27</v>
      </c>
      <c r="K6113">
        <v>0</v>
      </c>
      <c r="L6113" s="13">
        <f>VLOOKUP(C6113,'渗透率、续签率'!B:C,2,0)</f>
        <v>0.66100000000000003</v>
      </c>
      <c r="M6113" s="6">
        <v>0</v>
      </c>
      <c r="N6113">
        <v>1</v>
      </c>
      <c r="O6113">
        <v>0</v>
      </c>
      <c r="P6113" s="6">
        <v>0</v>
      </c>
      <c r="Q6113" s="13">
        <v>0</v>
      </c>
      <c r="R6113" s="13">
        <v>0</v>
      </c>
      <c r="S6113" s="31">
        <v>46</v>
      </c>
      <c r="T6113" s="6">
        <f>VLOOKUP(E6113,'参数设置&amp;汇总'!S:U,3,0)</f>
        <v>0.1</v>
      </c>
      <c r="U6113" s="78">
        <f t="shared" si="475"/>
        <v>0.1</v>
      </c>
      <c r="V6113" s="13">
        <v>0.85000000000000009</v>
      </c>
      <c r="W6113" s="78">
        <f t="shared" si="477"/>
        <v>0.11764705882352941</v>
      </c>
      <c r="X6113" s="1">
        <f>VLOOKUP(E6113,'渗透率、续签率'!AG:AJ,4,0)</f>
        <v>12045</v>
      </c>
      <c r="Y6113" s="1">
        <f t="shared" si="478"/>
        <v>1417.0588235294117</v>
      </c>
      <c r="Z6113">
        <v>0</v>
      </c>
      <c r="AA6113" s="89">
        <f t="shared" si="479"/>
        <v>12045</v>
      </c>
      <c r="AH6113" s="37"/>
      <c r="AI6113" s="37"/>
      <c r="AK6113" s="37"/>
    </row>
    <row r="6114" spans="1:37" hidden="1">
      <c r="A6114" t="s">
        <v>64</v>
      </c>
      <c r="B6114" t="s">
        <v>2</v>
      </c>
      <c r="C6114" t="s">
        <v>12</v>
      </c>
      <c r="D6114" t="s">
        <v>116</v>
      </c>
      <c r="E6114" t="s">
        <v>537</v>
      </c>
      <c r="F6114" t="str">
        <f t="shared" si="476"/>
        <v>梧州市语言培训</v>
      </c>
      <c r="G6114" t="s">
        <v>88</v>
      </c>
      <c r="H6114" t="s">
        <v>304</v>
      </c>
      <c r="I6114" t="s">
        <v>68</v>
      </c>
      <c r="J6114">
        <v>5</v>
      </c>
      <c r="K6114">
        <v>0</v>
      </c>
      <c r="L6114" s="13">
        <f>VLOOKUP(C6114,'渗透率、续签率'!B:C,2,0)</f>
        <v>0.66100000000000003</v>
      </c>
      <c r="M6114" s="6">
        <v>0</v>
      </c>
      <c r="N6114">
        <v>0</v>
      </c>
      <c r="O6114">
        <v>0</v>
      </c>
      <c r="P6114" s="6">
        <v>0</v>
      </c>
      <c r="Q6114" s="13">
        <v>0</v>
      </c>
      <c r="R6114" s="13">
        <v>0</v>
      </c>
      <c r="S6114" s="31">
        <v>2</v>
      </c>
      <c r="T6114" s="6">
        <f>VLOOKUP(E6114,'参数设置&amp;汇总'!S:U,3,0)</f>
        <v>0.1</v>
      </c>
      <c r="U6114" s="78">
        <f t="shared" si="475"/>
        <v>0</v>
      </c>
      <c r="V6114" s="13">
        <v>0.85000000000000009</v>
      </c>
      <c r="W6114" s="78">
        <f t="shared" si="477"/>
        <v>0</v>
      </c>
      <c r="X6114" s="1">
        <f>VLOOKUP(E6114,'渗透率、续签率'!AG:AJ,4,0)</f>
        <v>12045</v>
      </c>
      <c r="Y6114" s="1">
        <f t="shared" si="478"/>
        <v>0</v>
      </c>
      <c r="Z6114">
        <v>0</v>
      </c>
      <c r="AA6114" s="89">
        <f t="shared" si="479"/>
        <v>0</v>
      </c>
      <c r="AH6114" s="37"/>
      <c r="AI6114" s="37"/>
      <c r="AK6114" s="37"/>
    </row>
    <row r="6115" spans="1:37" hidden="1">
      <c r="A6115" t="s">
        <v>64</v>
      </c>
      <c r="B6115" t="s">
        <v>2</v>
      </c>
      <c r="C6115" t="s">
        <v>12</v>
      </c>
      <c r="D6115" t="s">
        <v>116</v>
      </c>
      <c r="E6115" t="s">
        <v>537</v>
      </c>
      <c r="F6115" t="str">
        <f t="shared" si="476"/>
        <v>楚雄彝族自治州语言培训</v>
      </c>
      <c r="G6115" t="s">
        <v>99</v>
      </c>
      <c r="H6115" t="s">
        <v>305</v>
      </c>
      <c r="I6115" t="s">
        <v>68</v>
      </c>
      <c r="J6115">
        <v>7</v>
      </c>
      <c r="K6115">
        <v>0</v>
      </c>
      <c r="L6115" s="13">
        <f>VLOOKUP(C6115,'渗透率、续签率'!B:C,2,0)</f>
        <v>0.66100000000000003</v>
      </c>
      <c r="M6115" s="6">
        <v>0</v>
      </c>
      <c r="N6115">
        <v>0</v>
      </c>
      <c r="O6115">
        <v>0</v>
      </c>
      <c r="P6115" s="6">
        <v>0</v>
      </c>
      <c r="Q6115" s="13">
        <v>0</v>
      </c>
      <c r="R6115" s="13">
        <v>0</v>
      </c>
      <c r="S6115" s="31">
        <v>9</v>
      </c>
      <c r="T6115" s="6">
        <f>VLOOKUP(E6115,'参数设置&amp;汇总'!S:U,3,0)</f>
        <v>0.1</v>
      </c>
      <c r="U6115" s="78">
        <f t="shared" si="475"/>
        <v>0</v>
      </c>
      <c r="V6115" s="13">
        <v>0.85000000000000009</v>
      </c>
      <c r="W6115" s="78">
        <f t="shared" si="477"/>
        <v>0</v>
      </c>
      <c r="X6115" s="1">
        <f>VLOOKUP(E6115,'渗透率、续签率'!AG:AJ,4,0)</f>
        <v>12045</v>
      </c>
      <c r="Y6115" s="1">
        <f t="shared" si="478"/>
        <v>0</v>
      </c>
      <c r="Z6115">
        <v>0</v>
      </c>
      <c r="AA6115" s="89">
        <f t="shared" si="479"/>
        <v>0</v>
      </c>
      <c r="AH6115" s="37"/>
      <c r="AI6115" s="37"/>
      <c r="AK6115" s="37"/>
    </row>
    <row r="6116" spans="1:37" hidden="1">
      <c r="A6116" t="s">
        <v>64</v>
      </c>
      <c r="B6116" t="s">
        <v>2</v>
      </c>
      <c r="C6116" t="s">
        <v>12</v>
      </c>
      <c r="D6116" t="s">
        <v>116</v>
      </c>
      <c r="E6116" t="s">
        <v>537</v>
      </c>
      <c r="F6116" t="str">
        <f t="shared" si="476"/>
        <v>榆林市语言培训</v>
      </c>
      <c r="G6116" t="s">
        <v>108</v>
      </c>
      <c r="H6116" t="s">
        <v>306</v>
      </c>
      <c r="I6116" t="s">
        <v>70</v>
      </c>
      <c r="J6116">
        <v>30</v>
      </c>
      <c r="K6116">
        <v>0</v>
      </c>
      <c r="L6116" s="13">
        <f>VLOOKUP(C6116,'渗透率、续签率'!B:C,2,0)</f>
        <v>0.66100000000000003</v>
      </c>
      <c r="M6116" s="6">
        <v>0</v>
      </c>
      <c r="N6116">
        <v>5</v>
      </c>
      <c r="O6116">
        <v>0</v>
      </c>
      <c r="P6116" s="6">
        <v>0</v>
      </c>
      <c r="Q6116" s="13">
        <v>0</v>
      </c>
      <c r="R6116" s="13">
        <v>0</v>
      </c>
      <c r="S6116" s="31">
        <v>60</v>
      </c>
      <c r="T6116" s="6">
        <f>VLOOKUP(E6116,'参数设置&amp;汇总'!S:U,3,0)</f>
        <v>0.1</v>
      </c>
      <c r="U6116" s="78">
        <f t="shared" si="475"/>
        <v>0.5</v>
      </c>
      <c r="V6116" s="13">
        <v>0.85000000000000009</v>
      </c>
      <c r="W6116" s="78">
        <f t="shared" si="477"/>
        <v>0.58823529411764697</v>
      </c>
      <c r="X6116" s="1">
        <f>VLOOKUP(E6116,'渗透率、续签率'!AG:AJ,4,0)</f>
        <v>12045</v>
      </c>
      <c r="Y6116" s="1">
        <f t="shared" si="478"/>
        <v>7085.2941176470576</v>
      </c>
      <c r="Z6116">
        <v>0</v>
      </c>
      <c r="AA6116" s="89">
        <f t="shared" si="479"/>
        <v>60225</v>
      </c>
      <c r="AH6116" s="37"/>
      <c r="AI6116" s="37"/>
      <c r="AK6116" s="37"/>
    </row>
    <row r="6117" spans="1:37" hidden="1">
      <c r="A6117" t="s">
        <v>64</v>
      </c>
      <c r="B6117" t="s">
        <v>2</v>
      </c>
      <c r="C6117" t="s">
        <v>12</v>
      </c>
      <c r="D6117" t="s">
        <v>116</v>
      </c>
      <c r="E6117" t="s">
        <v>537</v>
      </c>
      <c r="F6117" t="str">
        <f t="shared" si="476"/>
        <v>武威市语言培训</v>
      </c>
      <c r="G6117" t="s">
        <v>132</v>
      </c>
      <c r="H6117" t="s">
        <v>307</v>
      </c>
      <c r="I6117" t="s">
        <v>70</v>
      </c>
      <c r="J6117">
        <v>8</v>
      </c>
      <c r="K6117">
        <v>0</v>
      </c>
      <c r="L6117" s="13">
        <f>VLOOKUP(C6117,'渗透率、续签率'!B:C,2,0)</f>
        <v>0.66100000000000003</v>
      </c>
      <c r="M6117" s="6">
        <v>0</v>
      </c>
      <c r="N6117">
        <v>2</v>
      </c>
      <c r="O6117">
        <v>0</v>
      </c>
      <c r="P6117" s="6">
        <v>0</v>
      </c>
      <c r="Q6117" s="13">
        <v>0</v>
      </c>
      <c r="R6117" s="13">
        <v>0</v>
      </c>
      <c r="S6117" s="31">
        <v>15</v>
      </c>
      <c r="T6117" s="6">
        <f>VLOOKUP(E6117,'参数设置&amp;汇总'!S:U,3,0)</f>
        <v>0.1</v>
      </c>
      <c r="U6117" s="78">
        <f t="shared" si="475"/>
        <v>0.2</v>
      </c>
      <c r="V6117" s="13">
        <v>0.85000000000000009</v>
      </c>
      <c r="W6117" s="78">
        <f t="shared" si="477"/>
        <v>0.23529411764705882</v>
      </c>
      <c r="X6117" s="1">
        <f>VLOOKUP(E6117,'渗透率、续签率'!AG:AJ,4,0)</f>
        <v>12045</v>
      </c>
      <c r="Y6117" s="1">
        <f t="shared" si="478"/>
        <v>2834.1176470588234</v>
      </c>
      <c r="Z6117">
        <v>0</v>
      </c>
      <c r="AA6117" s="89">
        <f t="shared" si="479"/>
        <v>24090</v>
      </c>
      <c r="AH6117" s="37"/>
      <c r="AI6117" s="37"/>
      <c r="AK6117" s="37"/>
    </row>
    <row r="6118" spans="1:37" hidden="1">
      <c r="A6118" t="s">
        <v>64</v>
      </c>
      <c r="B6118" t="s">
        <v>2</v>
      </c>
      <c r="C6118" t="s">
        <v>12</v>
      </c>
      <c r="D6118" t="s">
        <v>116</v>
      </c>
      <c r="E6118" t="s">
        <v>537</v>
      </c>
      <c r="F6118" t="str">
        <f t="shared" si="476"/>
        <v>毕节市语言培训</v>
      </c>
      <c r="G6118" t="s">
        <v>167</v>
      </c>
      <c r="H6118" t="s">
        <v>308</v>
      </c>
      <c r="I6118" t="s">
        <v>70</v>
      </c>
      <c r="J6118">
        <v>13</v>
      </c>
      <c r="K6118">
        <v>0</v>
      </c>
      <c r="L6118" s="13">
        <f>VLOOKUP(C6118,'渗透率、续签率'!B:C,2,0)</f>
        <v>0.66100000000000003</v>
      </c>
      <c r="M6118" s="6">
        <v>0</v>
      </c>
      <c r="N6118">
        <v>0</v>
      </c>
      <c r="O6118">
        <v>0</v>
      </c>
      <c r="P6118" s="6">
        <v>0</v>
      </c>
      <c r="Q6118" s="13">
        <v>0</v>
      </c>
      <c r="R6118" s="13">
        <v>0</v>
      </c>
      <c r="S6118" s="31">
        <v>19</v>
      </c>
      <c r="T6118" s="6">
        <f>VLOOKUP(E6118,'参数设置&amp;汇总'!S:U,3,0)</f>
        <v>0.1</v>
      </c>
      <c r="U6118" s="78">
        <f t="shared" si="475"/>
        <v>0</v>
      </c>
      <c r="V6118" s="13">
        <v>0.85000000000000009</v>
      </c>
      <c r="W6118" s="78">
        <f t="shared" si="477"/>
        <v>0</v>
      </c>
      <c r="X6118" s="1">
        <f>VLOOKUP(E6118,'渗透率、续签率'!AG:AJ,4,0)</f>
        <v>12045</v>
      </c>
      <c r="Y6118" s="1">
        <f t="shared" si="478"/>
        <v>0</v>
      </c>
      <c r="Z6118">
        <v>0</v>
      </c>
      <c r="AA6118" s="89">
        <f t="shared" si="479"/>
        <v>0</v>
      </c>
      <c r="AH6118" s="37"/>
      <c r="AI6118" s="37"/>
      <c r="AJ6118" s="1"/>
      <c r="AK6118" s="37"/>
    </row>
    <row r="6119" spans="1:37" hidden="1">
      <c r="A6119" t="s">
        <v>64</v>
      </c>
      <c r="B6119" t="s">
        <v>2</v>
      </c>
      <c r="C6119" t="s">
        <v>12</v>
      </c>
      <c r="D6119" t="s">
        <v>116</v>
      </c>
      <c r="E6119" t="s">
        <v>537</v>
      </c>
      <c r="F6119" t="str">
        <f t="shared" si="476"/>
        <v>永州市语言培训</v>
      </c>
      <c r="G6119" t="s">
        <v>113</v>
      </c>
      <c r="H6119" t="s">
        <v>309</v>
      </c>
      <c r="I6119" t="s">
        <v>68</v>
      </c>
      <c r="J6119">
        <v>47</v>
      </c>
      <c r="K6119">
        <v>0</v>
      </c>
      <c r="L6119" s="13">
        <f>VLOOKUP(C6119,'渗透率、续签率'!B:C,2,0)</f>
        <v>0.66100000000000003</v>
      </c>
      <c r="M6119" s="6">
        <v>0</v>
      </c>
      <c r="N6119">
        <v>1</v>
      </c>
      <c r="O6119">
        <v>0</v>
      </c>
      <c r="P6119" s="6">
        <v>0</v>
      </c>
      <c r="Q6119" s="13">
        <v>0</v>
      </c>
      <c r="R6119" s="13">
        <v>0</v>
      </c>
      <c r="S6119" s="31">
        <v>65</v>
      </c>
      <c r="T6119" s="6">
        <f>VLOOKUP(E6119,'参数设置&amp;汇总'!S:U,3,0)</f>
        <v>0.1</v>
      </c>
      <c r="U6119" s="78">
        <f t="shared" si="475"/>
        <v>0.1</v>
      </c>
      <c r="V6119" s="13">
        <v>0.85000000000000009</v>
      </c>
      <c r="W6119" s="78">
        <f t="shared" si="477"/>
        <v>0.11764705882352941</v>
      </c>
      <c r="X6119" s="1">
        <f>VLOOKUP(E6119,'渗透率、续签率'!AG:AJ,4,0)</f>
        <v>12045</v>
      </c>
      <c r="Y6119" s="1">
        <f t="shared" si="478"/>
        <v>1417.0588235294117</v>
      </c>
      <c r="Z6119">
        <v>0</v>
      </c>
      <c r="AA6119" s="89">
        <f t="shared" si="479"/>
        <v>12045</v>
      </c>
      <c r="AH6119" s="37"/>
      <c r="AI6119" s="37"/>
      <c r="AJ6119" s="1"/>
      <c r="AK6119" s="37"/>
    </row>
    <row r="6120" spans="1:37" hidden="1">
      <c r="A6120" t="s">
        <v>64</v>
      </c>
      <c r="B6120" t="s">
        <v>2</v>
      </c>
      <c r="C6120" t="s">
        <v>12</v>
      </c>
      <c r="D6120" t="s">
        <v>116</v>
      </c>
      <c r="E6120" t="s">
        <v>537</v>
      </c>
      <c r="F6120" t="str">
        <f t="shared" si="476"/>
        <v>汉中市语言培训</v>
      </c>
      <c r="G6120" t="s">
        <v>108</v>
      </c>
      <c r="H6120" t="s">
        <v>310</v>
      </c>
      <c r="I6120" t="s">
        <v>70</v>
      </c>
      <c r="J6120">
        <v>25</v>
      </c>
      <c r="K6120">
        <v>0</v>
      </c>
      <c r="L6120" s="13">
        <f>VLOOKUP(C6120,'渗透率、续签率'!B:C,2,0)</f>
        <v>0.66100000000000003</v>
      </c>
      <c r="M6120" s="6">
        <v>0</v>
      </c>
      <c r="N6120">
        <v>4</v>
      </c>
      <c r="O6120">
        <v>0</v>
      </c>
      <c r="P6120" s="6">
        <v>0</v>
      </c>
      <c r="Q6120" s="13">
        <v>0</v>
      </c>
      <c r="R6120" s="13">
        <v>0</v>
      </c>
      <c r="S6120" s="31">
        <v>69</v>
      </c>
      <c r="T6120" s="6">
        <f>VLOOKUP(E6120,'参数设置&amp;汇总'!S:U,3,0)</f>
        <v>0.1</v>
      </c>
      <c r="U6120" s="78">
        <f t="shared" si="475"/>
        <v>0.4</v>
      </c>
      <c r="V6120" s="13">
        <v>0.85000000000000009</v>
      </c>
      <c r="W6120" s="78">
        <f t="shared" si="477"/>
        <v>0.47058823529411764</v>
      </c>
      <c r="X6120" s="1">
        <f>VLOOKUP(E6120,'渗透率、续签率'!AG:AJ,4,0)</f>
        <v>12045</v>
      </c>
      <c r="Y6120" s="1">
        <f t="shared" si="478"/>
        <v>5668.2352941176468</v>
      </c>
      <c r="Z6120">
        <v>0</v>
      </c>
      <c r="AA6120" s="89">
        <f t="shared" si="479"/>
        <v>48180</v>
      </c>
      <c r="AH6120" s="37"/>
      <c r="AI6120" s="37"/>
      <c r="AJ6120" s="1"/>
      <c r="AK6120" s="37"/>
    </row>
    <row r="6121" spans="1:37" hidden="1">
      <c r="A6121" t="s">
        <v>64</v>
      </c>
      <c r="B6121" t="s">
        <v>2</v>
      </c>
      <c r="C6121" t="s">
        <v>12</v>
      </c>
      <c r="D6121" t="s">
        <v>116</v>
      </c>
      <c r="E6121" t="s">
        <v>537</v>
      </c>
      <c r="F6121" t="str">
        <f t="shared" si="476"/>
        <v>汕头市语言培训</v>
      </c>
      <c r="G6121" t="s">
        <v>75</v>
      </c>
      <c r="H6121" t="s">
        <v>311</v>
      </c>
      <c r="I6121" t="s">
        <v>68</v>
      </c>
      <c r="J6121">
        <v>44</v>
      </c>
      <c r="K6121">
        <v>0</v>
      </c>
      <c r="L6121" s="13">
        <f>VLOOKUP(C6121,'渗透率、续签率'!B:C,2,0)</f>
        <v>0.66100000000000003</v>
      </c>
      <c r="M6121" s="6">
        <v>0</v>
      </c>
      <c r="N6121">
        <v>3</v>
      </c>
      <c r="O6121">
        <v>0</v>
      </c>
      <c r="P6121" s="6">
        <v>0</v>
      </c>
      <c r="Q6121" s="13">
        <v>0</v>
      </c>
      <c r="R6121" s="13">
        <v>0</v>
      </c>
      <c r="S6121" s="31">
        <v>90</v>
      </c>
      <c r="T6121" s="6">
        <f>VLOOKUP(E6121,'参数设置&amp;汇总'!S:U,3,0)</f>
        <v>0.1</v>
      </c>
      <c r="U6121" s="78">
        <f t="shared" si="475"/>
        <v>0.30000000000000004</v>
      </c>
      <c r="V6121" s="13">
        <v>0.85000000000000009</v>
      </c>
      <c r="W6121" s="78">
        <f t="shared" si="477"/>
        <v>0.35294117647058826</v>
      </c>
      <c r="X6121" s="1">
        <f>VLOOKUP(E6121,'渗透率、续签率'!AG:AJ,4,0)</f>
        <v>12045</v>
      </c>
      <c r="Y6121" s="1">
        <f t="shared" si="478"/>
        <v>4251.1764705882351</v>
      </c>
      <c r="Z6121">
        <v>2</v>
      </c>
      <c r="AA6121" s="89">
        <f t="shared" si="479"/>
        <v>36135</v>
      </c>
      <c r="AH6121" s="37"/>
      <c r="AI6121" s="37"/>
      <c r="AK6121" s="37"/>
    </row>
    <row r="6122" spans="1:37" hidden="1">
      <c r="A6122" t="s">
        <v>64</v>
      </c>
      <c r="B6122" t="s">
        <v>2</v>
      </c>
      <c r="C6122" t="s">
        <v>12</v>
      </c>
      <c r="D6122" t="s">
        <v>116</v>
      </c>
      <c r="E6122" t="s">
        <v>537</v>
      </c>
      <c r="F6122" t="str">
        <f t="shared" si="476"/>
        <v>汕尾市语言培训</v>
      </c>
      <c r="G6122" t="s">
        <v>75</v>
      </c>
      <c r="H6122" t="s">
        <v>312</v>
      </c>
      <c r="I6122" t="s">
        <v>68</v>
      </c>
      <c r="J6122">
        <v>6</v>
      </c>
      <c r="K6122">
        <v>0</v>
      </c>
      <c r="L6122" s="13">
        <f>VLOOKUP(C6122,'渗透率、续签率'!B:C,2,0)</f>
        <v>0.66100000000000003</v>
      </c>
      <c r="M6122" s="6">
        <v>0</v>
      </c>
      <c r="N6122">
        <v>0</v>
      </c>
      <c r="O6122">
        <v>0</v>
      </c>
      <c r="P6122" s="6">
        <v>0</v>
      </c>
      <c r="Q6122" s="13">
        <v>0</v>
      </c>
      <c r="R6122" s="13">
        <v>0</v>
      </c>
      <c r="S6122" s="31">
        <v>8</v>
      </c>
      <c r="T6122" s="6">
        <f>VLOOKUP(E6122,'参数设置&amp;汇总'!S:U,3,0)</f>
        <v>0.1</v>
      </c>
      <c r="U6122" s="78">
        <f t="shared" si="475"/>
        <v>0</v>
      </c>
      <c r="V6122" s="13">
        <v>0.85000000000000009</v>
      </c>
      <c r="W6122" s="78">
        <f t="shared" si="477"/>
        <v>0</v>
      </c>
      <c r="X6122" s="1">
        <f>VLOOKUP(E6122,'渗透率、续签率'!AG:AJ,4,0)</f>
        <v>12045</v>
      </c>
      <c r="Y6122" s="1">
        <f t="shared" si="478"/>
        <v>0</v>
      </c>
      <c r="Z6122">
        <v>0</v>
      </c>
      <c r="AA6122" s="89">
        <f t="shared" si="479"/>
        <v>0</v>
      </c>
      <c r="AH6122" s="37"/>
      <c r="AI6122" s="37"/>
      <c r="AJ6122" s="1"/>
      <c r="AK6122" s="37"/>
    </row>
    <row r="6123" spans="1:37" hidden="1">
      <c r="A6123" t="s">
        <v>64</v>
      </c>
      <c r="B6123" t="s">
        <v>2</v>
      </c>
      <c r="C6123" t="s">
        <v>12</v>
      </c>
      <c r="D6123" t="s">
        <v>116</v>
      </c>
      <c r="E6123" t="s">
        <v>537</v>
      </c>
      <c r="F6123" t="str">
        <f t="shared" si="476"/>
        <v>江门市语言培训</v>
      </c>
      <c r="G6123" t="s">
        <v>75</v>
      </c>
      <c r="H6123" t="s">
        <v>313</v>
      </c>
      <c r="I6123" t="s">
        <v>68</v>
      </c>
      <c r="J6123">
        <v>53</v>
      </c>
      <c r="K6123">
        <v>0</v>
      </c>
      <c r="L6123" s="13">
        <f>VLOOKUP(C6123,'渗透率、续签率'!B:C,2,0)</f>
        <v>0.66100000000000003</v>
      </c>
      <c r="M6123" s="6">
        <v>0</v>
      </c>
      <c r="N6123">
        <v>1</v>
      </c>
      <c r="O6123">
        <v>0</v>
      </c>
      <c r="P6123" s="6">
        <v>0</v>
      </c>
      <c r="Q6123" s="13">
        <v>0</v>
      </c>
      <c r="R6123" s="13">
        <v>0</v>
      </c>
      <c r="S6123" s="31">
        <v>77</v>
      </c>
      <c r="T6123" s="6">
        <f>VLOOKUP(E6123,'参数设置&amp;汇总'!S:U,3,0)</f>
        <v>0.1</v>
      </c>
      <c r="U6123" s="78">
        <f t="shared" si="475"/>
        <v>0.1</v>
      </c>
      <c r="V6123" s="13">
        <v>0.85000000000000009</v>
      </c>
      <c r="W6123" s="78">
        <f t="shared" si="477"/>
        <v>0.11764705882352941</v>
      </c>
      <c r="X6123" s="1">
        <f>VLOOKUP(E6123,'渗透率、续签率'!AG:AJ,4,0)</f>
        <v>12045</v>
      </c>
      <c r="Y6123" s="1">
        <f t="shared" si="478"/>
        <v>1417.0588235294117</v>
      </c>
      <c r="Z6123">
        <v>2</v>
      </c>
      <c r="AA6123" s="89">
        <f t="shared" si="479"/>
        <v>12045</v>
      </c>
      <c r="AH6123" s="37"/>
      <c r="AI6123" s="37"/>
      <c r="AJ6123" s="1"/>
      <c r="AK6123" s="37"/>
    </row>
    <row r="6124" spans="1:37" hidden="1">
      <c r="A6124" t="s">
        <v>64</v>
      </c>
      <c r="B6124" t="s">
        <v>2</v>
      </c>
      <c r="C6124" t="s">
        <v>12</v>
      </c>
      <c r="D6124" t="s">
        <v>116</v>
      </c>
      <c r="E6124" t="s">
        <v>537</v>
      </c>
      <c r="F6124" t="str">
        <f t="shared" si="476"/>
        <v>池州市语言培训</v>
      </c>
      <c r="G6124" t="s">
        <v>94</v>
      </c>
      <c r="H6124" t="s">
        <v>314</v>
      </c>
      <c r="I6124" t="s">
        <v>68</v>
      </c>
      <c r="J6124">
        <v>11</v>
      </c>
      <c r="K6124">
        <v>0</v>
      </c>
      <c r="L6124" s="13">
        <f>VLOOKUP(C6124,'渗透率、续签率'!B:C,2,0)</f>
        <v>0.66100000000000003</v>
      </c>
      <c r="M6124" s="6">
        <v>0</v>
      </c>
      <c r="N6124">
        <v>1</v>
      </c>
      <c r="O6124">
        <v>0</v>
      </c>
      <c r="P6124" s="6">
        <v>0</v>
      </c>
      <c r="Q6124" s="13">
        <v>0</v>
      </c>
      <c r="R6124" s="13">
        <v>0</v>
      </c>
      <c r="S6124" s="31">
        <v>26</v>
      </c>
      <c r="T6124" s="6">
        <f>VLOOKUP(E6124,'参数设置&amp;汇总'!S:U,3,0)</f>
        <v>0.1</v>
      </c>
      <c r="U6124" s="78">
        <f t="shared" si="475"/>
        <v>0.1</v>
      </c>
      <c r="V6124" s="13">
        <v>0.85000000000000009</v>
      </c>
      <c r="W6124" s="78">
        <f t="shared" si="477"/>
        <v>0.11764705882352941</v>
      </c>
      <c r="X6124" s="1">
        <f>VLOOKUP(E6124,'渗透率、续签率'!AG:AJ,4,0)</f>
        <v>12045</v>
      </c>
      <c r="Y6124" s="1">
        <f t="shared" si="478"/>
        <v>1417.0588235294117</v>
      </c>
      <c r="Z6124">
        <v>0</v>
      </c>
      <c r="AA6124" s="89">
        <f t="shared" si="479"/>
        <v>12045</v>
      </c>
      <c r="AH6124" s="37"/>
      <c r="AI6124" s="37"/>
      <c r="AJ6124" s="1"/>
      <c r="AK6124" s="37"/>
    </row>
    <row r="6125" spans="1:37" hidden="1">
      <c r="A6125" t="s">
        <v>64</v>
      </c>
      <c r="B6125" t="s">
        <v>2</v>
      </c>
      <c r="C6125" t="s">
        <v>12</v>
      </c>
      <c r="D6125" t="s">
        <v>116</v>
      </c>
      <c r="E6125" t="s">
        <v>537</v>
      </c>
      <c r="F6125" t="str">
        <f t="shared" si="476"/>
        <v>沧州市语言培训</v>
      </c>
      <c r="G6125" t="s">
        <v>159</v>
      </c>
      <c r="H6125" t="s">
        <v>315</v>
      </c>
      <c r="I6125" t="s">
        <v>70</v>
      </c>
      <c r="J6125">
        <v>103</v>
      </c>
      <c r="K6125">
        <v>0</v>
      </c>
      <c r="L6125" s="13">
        <f>VLOOKUP(C6125,'渗透率、续签率'!B:C,2,0)</f>
        <v>0.66100000000000003</v>
      </c>
      <c r="M6125" s="6">
        <v>0</v>
      </c>
      <c r="N6125">
        <v>21</v>
      </c>
      <c r="O6125">
        <v>0</v>
      </c>
      <c r="P6125" s="6">
        <v>0</v>
      </c>
      <c r="Q6125" s="13">
        <v>4.1000000000000002E-2</v>
      </c>
      <c r="R6125" s="13">
        <v>0</v>
      </c>
      <c r="S6125" s="31">
        <v>279</v>
      </c>
      <c r="T6125" s="6">
        <f>VLOOKUP(E6125,'参数设置&amp;汇总'!S:U,3,0)</f>
        <v>0.1</v>
      </c>
      <c r="U6125" s="78">
        <f t="shared" si="475"/>
        <v>2.1</v>
      </c>
      <c r="V6125" s="13">
        <v>0.85000000000000009</v>
      </c>
      <c r="W6125" s="78">
        <f t="shared" si="477"/>
        <v>2.4705882352941173</v>
      </c>
      <c r="X6125" s="1">
        <f>VLOOKUP(E6125,'渗透率、续签率'!AG:AJ,4,0)</f>
        <v>12045</v>
      </c>
      <c r="Y6125" s="1">
        <f t="shared" si="478"/>
        <v>29758.235294117643</v>
      </c>
      <c r="Z6125">
        <v>0</v>
      </c>
      <c r="AA6125" s="89">
        <f t="shared" si="479"/>
        <v>252945</v>
      </c>
      <c r="AH6125" s="37"/>
      <c r="AI6125" s="37"/>
      <c r="AJ6125" s="1"/>
      <c r="AK6125" s="37"/>
    </row>
    <row r="6126" spans="1:37" hidden="1">
      <c r="A6126" t="s">
        <v>64</v>
      </c>
      <c r="B6126" t="s">
        <v>2</v>
      </c>
      <c r="C6126" t="s">
        <v>12</v>
      </c>
      <c r="D6126" t="s">
        <v>116</v>
      </c>
      <c r="E6126" t="s">
        <v>537</v>
      </c>
      <c r="F6126" t="str">
        <f t="shared" si="476"/>
        <v>河池市语言培训</v>
      </c>
      <c r="G6126" t="s">
        <v>88</v>
      </c>
      <c r="H6126" t="s">
        <v>316</v>
      </c>
      <c r="I6126" t="s">
        <v>68</v>
      </c>
      <c r="J6126">
        <v>9</v>
      </c>
      <c r="K6126">
        <v>0</v>
      </c>
      <c r="L6126" s="13">
        <f>VLOOKUP(C6126,'渗透率、续签率'!B:C,2,0)</f>
        <v>0.66100000000000003</v>
      </c>
      <c r="M6126" s="6">
        <v>0</v>
      </c>
      <c r="N6126">
        <v>0</v>
      </c>
      <c r="O6126">
        <v>0</v>
      </c>
      <c r="P6126" s="6">
        <v>0</v>
      </c>
      <c r="Q6126" s="13">
        <v>0</v>
      </c>
      <c r="R6126" s="13">
        <v>0</v>
      </c>
      <c r="S6126" s="31">
        <v>6</v>
      </c>
      <c r="T6126" s="6">
        <f>VLOOKUP(E6126,'参数设置&amp;汇总'!S:U,3,0)</f>
        <v>0.1</v>
      </c>
      <c r="U6126" s="78">
        <f t="shared" si="475"/>
        <v>0</v>
      </c>
      <c r="V6126" s="13">
        <v>0.85000000000000009</v>
      </c>
      <c r="W6126" s="78">
        <f t="shared" si="477"/>
        <v>0</v>
      </c>
      <c r="X6126" s="1">
        <f>VLOOKUP(E6126,'渗透率、续签率'!AG:AJ,4,0)</f>
        <v>12045</v>
      </c>
      <c r="Y6126" s="1">
        <f t="shared" si="478"/>
        <v>0</v>
      </c>
      <c r="Z6126">
        <v>0</v>
      </c>
      <c r="AA6126" s="89">
        <f t="shared" si="479"/>
        <v>0</v>
      </c>
      <c r="AH6126" s="37"/>
      <c r="AI6126" s="37"/>
      <c r="AJ6126" s="1"/>
      <c r="AK6126" s="37"/>
    </row>
    <row r="6127" spans="1:37" hidden="1">
      <c r="A6127" t="s">
        <v>64</v>
      </c>
      <c r="B6127" t="s">
        <v>2</v>
      </c>
      <c r="C6127" t="s">
        <v>12</v>
      </c>
      <c r="D6127" t="s">
        <v>116</v>
      </c>
      <c r="E6127" t="s">
        <v>537</v>
      </c>
      <c r="F6127" t="str">
        <f t="shared" si="476"/>
        <v>河源市语言培训</v>
      </c>
      <c r="G6127" t="s">
        <v>75</v>
      </c>
      <c r="H6127" t="s">
        <v>317</v>
      </c>
      <c r="I6127" t="s">
        <v>68</v>
      </c>
      <c r="J6127">
        <v>18</v>
      </c>
      <c r="K6127">
        <v>0</v>
      </c>
      <c r="L6127" s="13">
        <f>VLOOKUP(C6127,'渗透率、续签率'!B:C,2,0)</f>
        <v>0.66100000000000003</v>
      </c>
      <c r="M6127" s="6">
        <v>0</v>
      </c>
      <c r="N6127">
        <v>0</v>
      </c>
      <c r="O6127">
        <v>0</v>
      </c>
      <c r="P6127" s="6">
        <v>0</v>
      </c>
      <c r="Q6127" s="13">
        <v>0</v>
      </c>
      <c r="R6127" s="13">
        <v>0</v>
      </c>
      <c r="S6127" s="31">
        <v>21</v>
      </c>
      <c r="T6127" s="6">
        <f>VLOOKUP(E6127,'参数设置&amp;汇总'!S:U,3,0)</f>
        <v>0.1</v>
      </c>
      <c r="U6127" s="78">
        <f t="shared" si="475"/>
        <v>0</v>
      </c>
      <c r="V6127" s="13">
        <v>0.85000000000000009</v>
      </c>
      <c r="W6127" s="78">
        <f t="shared" si="477"/>
        <v>0</v>
      </c>
      <c r="X6127" s="1">
        <f>VLOOKUP(E6127,'渗透率、续签率'!AG:AJ,4,0)</f>
        <v>12045</v>
      </c>
      <c r="Y6127" s="1">
        <f t="shared" si="478"/>
        <v>0</v>
      </c>
      <c r="Z6127">
        <v>0</v>
      </c>
      <c r="AA6127" s="89">
        <f t="shared" si="479"/>
        <v>0</v>
      </c>
      <c r="AH6127" s="37"/>
      <c r="AI6127" s="37"/>
      <c r="AK6127" s="37"/>
    </row>
    <row r="6128" spans="1:37" hidden="1">
      <c r="A6128" t="s">
        <v>64</v>
      </c>
      <c r="B6128" t="s">
        <v>2</v>
      </c>
      <c r="C6128" t="s">
        <v>12</v>
      </c>
      <c r="D6128" t="s">
        <v>116</v>
      </c>
      <c r="E6128" t="s">
        <v>537</v>
      </c>
      <c r="F6128" t="str">
        <f t="shared" si="476"/>
        <v>泉州市语言培训</v>
      </c>
      <c r="G6128" t="s">
        <v>92</v>
      </c>
      <c r="H6128" t="s">
        <v>318</v>
      </c>
      <c r="I6128" t="s">
        <v>68</v>
      </c>
      <c r="J6128">
        <v>151</v>
      </c>
      <c r="K6128">
        <v>7</v>
      </c>
      <c r="L6128" s="13">
        <f>VLOOKUP(C6128,'渗透率、续签率'!B:C,2,0)</f>
        <v>0.66100000000000003</v>
      </c>
      <c r="M6128" s="6">
        <v>0.05</v>
      </c>
      <c r="N6128">
        <v>22</v>
      </c>
      <c r="O6128">
        <v>7</v>
      </c>
      <c r="P6128" s="6">
        <v>0.32</v>
      </c>
      <c r="Q6128" s="13">
        <v>0.51600000000000001</v>
      </c>
      <c r="R6128" s="13">
        <v>0.504</v>
      </c>
      <c r="S6128" s="31">
        <v>526</v>
      </c>
      <c r="T6128" s="6">
        <f>VLOOKUP(E6128,'参数设置&amp;汇总'!S:U,3,0)</f>
        <v>0.1</v>
      </c>
      <c r="U6128" s="78">
        <f t="shared" si="475"/>
        <v>7</v>
      </c>
      <c r="V6128" s="13">
        <v>0.85000000000000009</v>
      </c>
      <c r="W6128" s="78">
        <f t="shared" si="477"/>
        <v>2.7917647058823523</v>
      </c>
      <c r="X6128" s="1">
        <f>VLOOKUP(E6128,'渗透率、续签率'!AG:AJ,4,0)</f>
        <v>12045</v>
      </c>
      <c r="Y6128" s="1">
        <f t="shared" si="478"/>
        <v>33626.805882352935</v>
      </c>
      <c r="Z6128">
        <v>3</v>
      </c>
      <c r="AA6128" s="89">
        <f t="shared" si="479"/>
        <v>264990</v>
      </c>
      <c r="AH6128" s="37"/>
      <c r="AI6128" s="37"/>
      <c r="AJ6128" s="1"/>
      <c r="AK6128" s="37"/>
    </row>
    <row r="6129" spans="1:37" hidden="1">
      <c r="A6129" t="s">
        <v>64</v>
      </c>
      <c r="B6129" t="s">
        <v>2</v>
      </c>
      <c r="C6129" t="s">
        <v>12</v>
      </c>
      <c r="D6129" t="s">
        <v>116</v>
      </c>
      <c r="E6129" t="s">
        <v>537</v>
      </c>
      <c r="F6129" t="str">
        <f t="shared" si="476"/>
        <v>泰安市语言培训</v>
      </c>
      <c r="G6129" t="s">
        <v>103</v>
      </c>
      <c r="H6129" t="s">
        <v>319</v>
      </c>
      <c r="I6129" t="s">
        <v>70</v>
      </c>
      <c r="J6129">
        <v>114</v>
      </c>
      <c r="K6129">
        <v>0</v>
      </c>
      <c r="L6129" s="13">
        <f>VLOOKUP(C6129,'渗透率、续签率'!B:C,2,0)</f>
        <v>0.66100000000000003</v>
      </c>
      <c r="M6129" s="6">
        <v>0</v>
      </c>
      <c r="N6129">
        <v>26</v>
      </c>
      <c r="O6129">
        <v>0</v>
      </c>
      <c r="P6129" s="6">
        <v>0</v>
      </c>
      <c r="Q6129" s="13">
        <v>0</v>
      </c>
      <c r="R6129" s="13">
        <v>0</v>
      </c>
      <c r="S6129" s="31">
        <v>345</v>
      </c>
      <c r="T6129" s="6">
        <f>VLOOKUP(E6129,'参数设置&amp;汇总'!S:U,3,0)</f>
        <v>0.1</v>
      </c>
      <c r="U6129" s="78">
        <f t="shared" si="475"/>
        <v>2.6</v>
      </c>
      <c r="V6129" s="13">
        <v>0.85000000000000009</v>
      </c>
      <c r="W6129" s="78">
        <f t="shared" si="477"/>
        <v>3.0588235294117645</v>
      </c>
      <c r="X6129" s="1">
        <f>VLOOKUP(E6129,'渗透率、续签率'!AG:AJ,4,0)</f>
        <v>12045</v>
      </c>
      <c r="Y6129" s="1">
        <f t="shared" si="478"/>
        <v>36843.529411764706</v>
      </c>
      <c r="Z6129">
        <v>0</v>
      </c>
      <c r="AA6129" s="89">
        <f t="shared" si="479"/>
        <v>313170</v>
      </c>
      <c r="AH6129" s="37"/>
      <c r="AI6129" s="37"/>
      <c r="AJ6129" s="1"/>
      <c r="AK6129" s="37"/>
    </row>
    <row r="6130" spans="1:37" hidden="1">
      <c r="A6130" t="s">
        <v>64</v>
      </c>
      <c r="B6130" t="s">
        <v>2</v>
      </c>
      <c r="C6130" t="s">
        <v>12</v>
      </c>
      <c r="D6130" t="s">
        <v>116</v>
      </c>
      <c r="E6130" t="s">
        <v>537</v>
      </c>
      <c r="F6130" t="str">
        <f t="shared" si="476"/>
        <v>泰州市语言培训</v>
      </c>
      <c r="G6130" t="s">
        <v>73</v>
      </c>
      <c r="H6130" t="s">
        <v>320</v>
      </c>
      <c r="I6130" t="s">
        <v>70</v>
      </c>
      <c r="J6130">
        <v>73</v>
      </c>
      <c r="K6130">
        <v>3</v>
      </c>
      <c r="L6130" s="13">
        <f>VLOOKUP(C6130,'渗透率、续签率'!B:C,2,0)</f>
        <v>0.66100000000000003</v>
      </c>
      <c r="M6130" s="6">
        <v>0.04</v>
      </c>
      <c r="N6130">
        <v>14</v>
      </c>
      <c r="O6130">
        <v>3</v>
      </c>
      <c r="P6130" s="6">
        <v>0.21</v>
      </c>
      <c r="Q6130" s="13">
        <v>0.22900000000000001</v>
      </c>
      <c r="R6130" s="13">
        <v>0</v>
      </c>
      <c r="S6130" s="31">
        <v>323</v>
      </c>
      <c r="T6130" s="6">
        <f>VLOOKUP(E6130,'参数设置&amp;汇总'!S:U,3,0)</f>
        <v>0.1</v>
      </c>
      <c r="U6130" s="78">
        <f t="shared" si="475"/>
        <v>3</v>
      </c>
      <c r="V6130" s="13">
        <v>0.85000000000000009</v>
      </c>
      <c r="W6130" s="78">
        <f t="shared" si="477"/>
        <v>1.196470588235294</v>
      </c>
      <c r="X6130" s="1">
        <f>VLOOKUP(E6130,'渗透率、续签率'!AG:AJ,4,0)</f>
        <v>12045</v>
      </c>
      <c r="Y6130" s="1">
        <f t="shared" si="478"/>
        <v>14411.488235294115</v>
      </c>
      <c r="Z6130">
        <v>0</v>
      </c>
      <c r="AA6130" s="89">
        <f t="shared" si="479"/>
        <v>168630</v>
      </c>
      <c r="AH6130" s="37"/>
      <c r="AI6130" s="37"/>
      <c r="AJ6130" s="1"/>
      <c r="AK6130" s="37"/>
    </row>
    <row r="6131" spans="1:37" hidden="1">
      <c r="A6131" t="s">
        <v>64</v>
      </c>
      <c r="B6131" t="s">
        <v>2</v>
      </c>
      <c r="C6131" t="s">
        <v>12</v>
      </c>
      <c r="D6131" t="s">
        <v>116</v>
      </c>
      <c r="E6131" t="s">
        <v>537</v>
      </c>
      <c r="F6131" t="str">
        <f t="shared" si="476"/>
        <v>泸州市语言培训</v>
      </c>
      <c r="G6131" t="s">
        <v>77</v>
      </c>
      <c r="H6131" t="s">
        <v>321</v>
      </c>
      <c r="I6131" t="s">
        <v>70</v>
      </c>
      <c r="J6131">
        <v>24</v>
      </c>
      <c r="K6131">
        <v>0</v>
      </c>
      <c r="L6131" s="13">
        <f>VLOOKUP(C6131,'渗透率、续签率'!B:C,2,0)</f>
        <v>0.66100000000000003</v>
      </c>
      <c r="M6131" s="6">
        <v>0</v>
      </c>
      <c r="N6131">
        <v>2</v>
      </c>
      <c r="O6131">
        <v>0</v>
      </c>
      <c r="P6131" s="6">
        <v>0</v>
      </c>
      <c r="Q6131" s="13">
        <v>0</v>
      </c>
      <c r="R6131" s="13">
        <v>0</v>
      </c>
      <c r="S6131" s="31">
        <v>52</v>
      </c>
      <c r="T6131" s="6">
        <f>VLOOKUP(E6131,'参数设置&amp;汇总'!S:U,3,0)</f>
        <v>0.1</v>
      </c>
      <c r="U6131" s="78">
        <f t="shared" si="475"/>
        <v>0.2</v>
      </c>
      <c r="V6131" s="13">
        <v>0.85000000000000009</v>
      </c>
      <c r="W6131" s="78">
        <f t="shared" si="477"/>
        <v>0.23529411764705882</v>
      </c>
      <c r="X6131" s="1">
        <f>VLOOKUP(E6131,'渗透率、续签率'!AG:AJ,4,0)</f>
        <v>12045</v>
      </c>
      <c r="Y6131" s="1">
        <f t="shared" si="478"/>
        <v>2834.1176470588234</v>
      </c>
      <c r="Z6131">
        <v>0</v>
      </c>
      <c r="AA6131" s="89">
        <f t="shared" si="479"/>
        <v>24090</v>
      </c>
      <c r="AH6131" s="37"/>
      <c r="AI6131" s="37"/>
      <c r="AJ6131" s="1"/>
      <c r="AK6131" s="37"/>
    </row>
    <row r="6132" spans="1:37" hidden="1">
      <c r="A6132" t="s">
        <v>64</v>
      </c>
      <c r="B6132" t="s">
        <v>2</v>
      </c>
      <c r="C6132" t="s">
        <v>12</v>
      </c>
      <c r="D6132" t="s">
        <v>116</v>
      </c>
      <c r="E6132" t="s">
        <v>537</v>
      </c>
      <c r="F6132" t="str">
        <f t="shared" si="476"/>
        <v>洛阳市语言培训</v>
      </c>
      <c r="G6132" t="s">
        <v>110</v>
      </c>
      <c r="H6132" t="s">
        <v>322</v>
      </c>
      <c r="I6132" t="s">
        <v>70</v>
      </c>
      <c r="J6132">
        <v>107</v>
      </c>
      <c r="K6132">
        <v>2</v>
      </c>
      <c r="L6132" s="13">
        <f>VLOOKUP(C6132,'渗透率、续签率'!B:C,2,0)</f>
        <v>0.66100000000000003</v>
      </c>
      <c r="M6132" s="6">
        <v>0.02</v>
      </c>
      <c r="N6132">
        <v>17</v>
      </c>
      <c r="O6132">
        <v>2</v>
      </c>
      <c r="P6132" s="6">
        <v>0.12</v>
      </c>
      <c r="Q6132" s="13">
        <v>0.21</v>
      </c>
      <c r="R6132" s="13">
        <v>0.17</v>
      </c>
      <c r="S6132" s="31">
        <v>309</v>
      </c>
      <c r="T6132" s="6">
        <f>VLOOKUP(E6132,'参数设置&amp;汇总'!S:U,3,0)</f>
        <v>0.1</v>
      </c>
      <c r="U6132" s="78">
        <f t="shared" si="475"/>
        <v>2</v>
      </c>
      <c r="V6132" s="13">
        <v>0.85000000000000009</v>
      </c>
      <c r="W6132" s="78">
        <f t="shared" si="477"/>
        <v>0.79764705882352926</v>
      </c>
      <c r="X6132" s="1">
        <f>VLOOKUP(E6132,'渗透率、续签率'!AG:AJ,4,0)</f>
        <v>12045</v>
      </c>
      <c r="Y6132" s="1">
        <f t="shared" si="478"/>
        <v>9607.6588235294093</v>
      </c>
      <c r="Z6132">
        <v>3</v>
      </c>
      <c r="AA6132" s="89">
        <f t="shared" si="479"/>
        <v>204765</v>
      </c>
      <c r="AH6132" s="37"/>
      <c r="AI6132" s="37"/>
      <c r="AK6132" s="37"/>
    </row>
    <row r="6133" spans="1:37" hidden="1">
      <c r="A6133" t="s">
        <v>64</v>
      </c>
      <c r="B6133" t="s">
        <v>2</v>
      </c>
      <c r="C6133" t="s">
        <v>12</v>
      </c>
      <c r="D6133" t="s">
        <v>116</v>
      </c>
      <c r="E6133" t="s">
        <v>537</v>
      </c>
      <c r="F6133" t="str">
        <f t="shared" si="476"/>
        <v>济宁市语言培训</v>
      </c>
      <c r="G6133" t="s">
        <v>103</v>
      </c>
      <c r="H6133" t="s">
        <v>323</v>
      </c>
      <c r="I6133" t="s">
        <v>70</v>
      </c>
      <c r="J6133">
        <v>226</v>
      </c>
      <c r="K6133">
        <v>2</v>
      </c>
      <c r="L6133" s="13">
        <f>VLOOKUP(C6133,'渗透率、续签率'!B:C,2,0)</f>
        <v>0.66100000000000003</v>
      </c>
      <c r="M6133" s="6">
        <v>0.01</v>
      </c>
      <c r="N6133">
        <v>57</v>
      </c>
      <c r="O6133">
        <v>2</v>
      </c>
      <c r="P6133" s="6">
        <v>0.04</v>
      </c>
      <c r="Q6133" s="13">
        <v>0.10100000000000001</v>
      </c>
      <c r="R6133" s="13">
        <v>5.0999999999999997E-2</v>
      </c>
      <c r="S6133" s="31">
        <v>805</v>
      </c>
      <c r="T6133" s="6">
        <f>VLOOKUP(E6133,'参数设置&amp;汇总'!S:U,3,0)</f>
        <v>0.1</v>
      </c>
      <c r="U6133" s="78">
        <f t="shared" si="475"/>
        <v>5.7</v>
      </c>
      <c r="V6133" s="13">
        <v>0.85000000000000009</v>
      </c>
      <c r="W6133" s="78">
        <f t="shared" si="477"/>
        <v>5.1505882352941175</v>
      </c>
      <c r="X6133" s="1">
        <f>VLOOKUP(E6133,'渗透率、续签率'!AG:AJ,4,0)</f>
        <v>12045</v>
      </c>
      <c r="Y6133" s="1">
        <f t="shared" si="478"/>
        <v>62038.835294117642</v>
      </c>
      <c r="Z6133">
        <v>1</v>
      </c>
      <c r="AA6133" s="89">
        <f t="shared" si="479"/>
        <v>686565</v>
      </c>
      <c r="AH6133" s="37"/>
      <c r="AI6133" s="37"/>
      <c r="AJ6133" s="1"/>
      <c r="AK6133" s="37"/>
    </row>
    <row r="6134" spans="1:37" hidden="1">
      <c r="A6134" t="s">
        <v>64</v>
      </c>
      <c r="B6134" t="s">
        <v>2</v>
      </c>
      <c r="C6134" t="s">
        <v>12</v>
      </c>
      <c r="D6134" t="s">
        <v>116</v>
      </c>
      <c r="E6134" t="s">
        <v>537</v>
      </c>
      <c r="F6134" t="str">
        <f t="shared" si="476"/>
        <v>济源市语言培训</v>
      </c>
      <c r="G6134" t="s">
        <v>110</v>
      </c>
      <c r="H6134" t="s">
        <v>324</v>
      </c>
      <c r="I6134" t="s">
        <v>70</v>
      </c>
      <c r="J6134">
        <v>18</v>
      </c>
      <c r="K6134">
        <v>0</v>
      </c>
      <c r="L6134" s="13">
        <f>VLOOKUP(C6134,'渗透率、续签率'!B:C,2,0)</f>
        <v>0.66100000000000003</v>
      </c>
      <c r="M6134" s="6">
        <v>0</v>
      </c>
      <c r="N6134">
        <v>0</v>
      </c>
      <c r="O6134">
        <v>0</v>
      </c>
      <c r="P6134" s="6">
        <v>0</v>
      </c>
      <c r="Q6134" s="13">
        <v>0</v>
      </c>
      <c r="R6134" s="13">
        <v>0</v>
      </c>
      <c r="S6134" s="31">
        <v>19</v>
      </c>
      <c r="T6134" s="6">
        <f>VLOOKUP(E6134,'参数设置&amp;汇总'!S:U,3,0)</f>
        <v>0.1</v>
      </c>
      <c r="U6134" s="78">
        <f t="shared" si="475"/>
        <v>0</v>
      </c>
      <c r="V6134" s="13">
        <v>0.85000000000000009</v>
      </c>
      <c r="W6134" s="78">
        <f t="shared" si="477"/>
        <v>0</v>
      </c>
      <c r="X6134" s="1">
        <f>VLOOKUP(E6134,'渗透率、续签率'!AG:AJ,4,0)</f>
        <v>12045</v>
      </c>
      <c r="Y6134" s="1">
        <f t="shared" si="478"/>
        <v>0</v>
      </c>
      <c r="Z6134">
        <v>0</v>
      </c>
      <c r="AA6134" s="89">
        <f t="shared" si="479"/>
        <v>0</v>
      </c>
      <c r="AH6134" s="37"/>
      <c r="AI6134" s="37"/>
      <c r="AJ6134" s="1"/>
      <c r="AK6134" s="37"/>
    </row>
    <row r="6135" spans="1:37" hidden="1">
      <c r="A6135" t="s">
        <v>64</v>
      </c>
      <c r="B6135" t="s">
        <v>2</v>
      </c>
      <c r="C6135" t="s">
        <v>12</v>
      </c>
      <c r="D6135" t="s">
        <v>116</v>
      </c>
      <c r="E6135" t="s">
        <v>537</v>
      </c>
      <c r="F6135" t="str">
        <f t="shared" si="476"/>
        <v>海东市语言培训</v>
      </c>
      <c r="G6135" t="s">
        <v>297</v>
      </c>
      <c r="H6135" t="s">
        <v>325</v>
      </c>
      <c r="I6135" t="s">
        <v>70</v>
      </c>
      <c r="J6135">
        <v>1</v>
      </c>
      <c r="K6135">
        <v>0</v>
      </c>
      <c r="L6135" s="13">
        <f>VLOOKUP(C6135,'渗透率、续签率'!B:C,2,0)</f>
        <v>0.66100000000000003</v>
      </c>
      <c r="M6135" s="6">
        <v>0</v>
      </c>
      <c r="N6135">
        <v>0</v>
      </c>
      <c r="O6135">
        <v>0</v>
      </c>
      <c r="P6135" s="6">
        <v>0</v>
      </c>
      <c r="Q6135" s="13">
        <v>0</v>
      </c>
      <c r="R6135" s="13">
        <v>0</v>
      </c>
      <c r="S6135" s="31">
        <v>2</v>
      </c>
      <c r="T6135" s="6">
        <f>VLOOKUP(E6135,'参数设置&amp;汇总'!S:U,3,0)</f>
        <v>0.1</v>
      </c>
      <c r="U6135" s="78">
        <f t="shared" si="475"/>
        <v>0</v>
      </c>
      <c r="V6135" s="13">
        <v>0.85000000000000009</v>
      </c>
      <c r="W6135" s="78">
        <f t="shared" si="477"/>
        <v>0</v>
      </c>
      <c r="X6135" s="1">
        <f>VLOOKUP(E6135,'渗透率、续签率'!AG:AJ,4,0)</f>
        <v>12045</v>
      </c>
      <c r="Y6135" s="1">
        <f t="shared" si="478"/>
        <v>0</v>
      </c>
      <c r="Z6135">
        <v>0</v>
      </c>
      <c r="AA6135" s="89">
        <f t="shared" si="479"/>
        <v>0</v>
      </c>
      <c r="AH6135" s="37"/>
      <c r="AI6135" s="37"/>
      <c r="AJ6135" s="1"/>
      <c r="AK6135" s="37"/>
    </row>
    <row r="6136" spans="1:37" hidden="1">
      <c r="A6136" t="s">
        <v>64</v>
      </c>
      <c r="B6136" t="s">
        <v>2</v>
      </c>
      <c r="C6136" t="s">
        <v>12</v>
      </c>
      <c r="D6136" t="s">
        <v>116</v>
      </c>
      <c r="E6136" t="s">
        <v>537</v>
      </c>
      <c r="F6136" t="str">
        <f t="shared" si="476"/>
        <v>海北藏族自治州语言培训</v>
      </c>
      <c r="G6136" t="s">
        <v>297</v>
      </c>
      <c r="H6136" t="s">
        <v>326</v>
      </c>
      <c r="I6136" t="s">
        <v>70</v>
      </c>
      <c r="J6136">
        <v>0</v>
      </c>
      <c r="K6136">
        <v>0</v>
      </c>
      <c r="L6136" s="13">
        <f>VLOOKUP(C6136,'渗透率、续签率'!B:C,2,0)</f>
        <v>0.66100000000000003</v>
      </c>
      <c r="M6136" s="6">
        <v>0</v>
      </c>
      <c r="N6136">
        <v>0</v>
      </c>
      <c r="O6136">
        <v>0</v>
      </c>
      <c r="P6136" s="6">
        <v>0</v>
      </c>
      <c r="Q6136" s="13">
        <v>0</v>
      </c>
      <c r="R6136" s="13">
        <v>0</v>
      </c>
      <c r="S6136" s="31">
        <v>0</v>
      </c>
      <c r="T6136" s="6">
        <f>VLOOKUP(E6136,'参数设置&amp;汇总'!S:U,3,0)</f>
        <v>0.1</v>
      </c>
      <c r="U6136" s="78">
        <f t="shared" si="475"/>
        <v>0</v>
      </c>
      <c r="V6136" s="13">
        <v>0.85000000000000009</v>
      </c>
      <c r="W6136" s="78">
        <f t="shared" si="477"/>
        <v>0</v>
      </c>
      <c r="X6136" s="1">
        <f>VLOOKUP(E6136,'渗透率、续签率'!AG:AJ,4,0)</f>
        <v>12045</v>
      </c>
      <c r="Y6136" s="1">
        <f t="shared" si="478"/>
        <v>0</v>
      </c>
      <c r="Z6136">
        <v>0</v>
      </c>
      <c r="AA6136" s="89">
        <f t="shared" si="479"/>
        <v>0</v>
      </c>
      <c r="AH6136" s="37"/>
      <c r="AI6136" s="37"/>
      <c r="AJ6136" s="1"/>
      <c r="AK6136" s="37"/>
    </row>
    <row r="6137" spans="1:37" hidden="1">
      <c r="A6137" t="s">
        <v>64</v>
      </c>
      <c r="B6137" t="s">
        <v>2</v>
      </c>
      <c r="C6137" t="s">
        <v>12</v>
      </c>
      <c r="D6137" t="s">
        <v>116</v>
      </c>
      <c r="E6137" t="s">
        <v>537</v>
      </c>
      <c r="F6137" t="str">
        <f t="shared" si="476"/>
        <v>海南藏族自治州语言培训</v>
      </c>
      <c r="G6137" t="s">
        <v>297</v>
      </c>
      <c r="H6137" t="s">
        <v>327</v>
      </c>
      <c r="I6137" t="s">
        <v>70</v>
      </c>
      <c r="J6137">
        <v>0</v>
      </c>
      <c r="K6137">
        <v>0</v>
      </c>
      <c r="L6137" s="13">
        <f>VLOOKUP(C6137,'渗透率、续签率'!B:C,2,0)</f>
        <v>0.66100000000000003</v>
      </c>
      <c r="M6137" s="6">
        <v>0</v>
      </c>
      <c r="N6137">
        <v>0</v>
      </c>
      <c r="O6137">
        <v>0</v>
      </c>
      <c r="P6137" s="6">
        <v>0</v>
      </c>
      <c r="Q6137" s="13">
        <v>0</v>
      </c>
      <c r="R6137" s="13">
        <v>0</v>
      </c>
      <c r="S6137" s="31">
        <v>0</v>
      </c>
      <c r="T6137" s="6">
        <f>VLOOKUP(E6137,'参数设置&amp;汇总'!S:U,3,0)</f>
        <v>0.1</v>
      </c>
      <c r="U6137" s="78">
        <f t="shared" si="475"/>
        <v>0</v>
      </c>
      <c r="V6137" s="13">
        <v>0.85000000000000009</v>
      </c>
      <c r="W6137" s="78">
        <f t="shared" si="477"/>
        <v>0</v>
      </c>
      <c r="X6137" s="1">
        <f>VLOOKUP(E6137,'渗透率、续签率'!AG:AJ,4,0)</f>
        <v>12045</v>
      </c>
      <c r="Y6137" s="1">
        <f t="shared" si="478"/>
        <v>0</v>
      </c>
      <c r="Z6137">
        <v>0</v>
      </c>
      <c r="AA6137" s="89">
        <f t="shared" si="479"/>
        <v>0</v>
      </c>
      <c r="AH6137" s="37"/>
      <c r="AI6137" s="37"/>
      <c r="AJ6137" s="1"/>
      <c r="AK6137" s="37"/>
    </row>
    <row r="6138" spans="1:37" hidden="1">
      <c r="A6138" t="s">
        <v>64</v>
      </c>
      <c r="B6138" t="s">
        <v>2</v>
      </c>
      <c r="C6138" t="s">
        <v>12</v>
      </c>
      <c r="D6138" t="s">
        <v>116</v>
      </c>
      <c r="E6138" t="s">
        <v>537</v>
      </c>
      <c r="F6138" t="str">
        <f t="shared" si="476"/>
        <v>海口市语言培训</v>
      </c>
      <c r="G6138" t="s">
        <v>120</v>
      </c>
      <c r="H6138" t="s">
        <v>328</v>
      </c>
      <c r="I6138" t="s">
        <v>68</v>
      </c>
      <c r="J6138">
        <v>68</v>
      </c>
      <c r="K6138">
        <v>5</v>
      </c>
      <c r="L6138" s="13">
        <f>VLOOKUP(C6138,'渗透率、续签率'!B:C,2,0)</f>
        <v>0.66100000000000003</v>
      </c>
      <c r="M6138" s="6">
        <v>7.0000000000000007E-2</v>
      </c>
      <c r="N6138">
        <v>10</v>
      </c>
      <c r="O6138">
        <v>5</v>
      </c>
      <c r="P6138" s="6">
        <v>0.5</v>
      </c>
      <c r="Q6138" s="13">
        <v>0.42799999999999999</v>
      </c>
      <c r="R6138" s="13">
        <v>0.125</v>
      </c>
      <c r="S6138" s="31">
        <v>206</v>
      </c>
      <c r="T6138" s="6">
        <f>VLOOKUP(E6138,'参数设置&amp;汇总'!S:U,3,0)</f>
        <v>0.1</v>
      </c>
      <c r="U6138" s="78">
        <f t="shared" si="475"/>
        <v>5</v>
      </c>
      <c r="V6138" s="13">
        <v>0.85000000000000009</v>
      </c>
      <c r="W6138" s="78">
        <f t="shared" si="477"/>
        <v>1.9941176470588231</v>
      </c>
      <c r="X6138" s="1">
        <f>VLOOKUP(E6138,'渗透率、续签率'!AG:AJ,4,0)</f>
        <v>12045</v>
      </c>
      <c r="Y6138" s="1">
        <f t="shared" si="478"/>
        <v>24019.147058823524</v>
      </c>
      <c r="Z6138">
        <v>7</v>
      </c>
      <c r="AA6138" s="89">
        <f t="shared" si="479"/>
        <v>120450</v>
      </c>
      <c r="AH6138" s="37"/>
      <c r="AI6138" s="37"/>
      <c r="AJ6138" s="1"/>
      <c r="AK6138" s="37"/>
    </row>
    <row r="6139" spans="1:37" hidden="1">
      <c r="A6139" t="s">
        <v>64</v>
      </c>
      <c r="B6139" t="s">
        <v>2</v>
      </c>
      <c r="C6139" t="s">
        <v>12</v>
      </c>
      <c r="D6139" t="s">
        <v>116</v>
      </c>
      <c r="E6139" t="s">
        <v>537</v>
      </c>
      <c r="F6139" t="str">
        <f t="shared" si="476"/>
        <v>海西蒙古族藏族自治州语言培训</v>
      </c>
      <c r="G6139" t="s">
        <v>297</v>
      </c>
      <c r="H6139" t="s">
        <v>329</v>
      </c>
      <c r="I6139" t="s">
        <v>70</v>
      </c>
      <c r="J6139">
        <v>0</v>
      </c>
      <c r="K6139">
        <v>0</v>
      </c>
      <c r="L6139" s="13">
        <f>VLOOKUP(C6139,'渗透率、续签率'!B:C,2,0)</f>
        <v>0.66100000000000003</v>
      </c>
      <c r="M6139" s="6">
        <v>0</v>
      </c>
      <c r="N6139">
        <v>0</v>
      </c>
      <c r="O6139">
        <v>0</v>
      </c>
      <c r="P6139" s="6">
        <v>0</v>
      </c>
      <c r="Q6139" s="13">
        <v>0</v>
      </c>
      <c r="R6139" s="13">
        <v>0</v>
      </c>
      <c r="S6139" s="31">
        <v>0</v>
      </c>
      <c r="T6139" s="6">
        <f>VLOOKUP(E6139,'参数设置&amp;汇总'!S:U,3,0)</f>
        <v>0.1</v>
      </c>
      <c r="U6139" s="78">
        <f t="shared" si="475"/>
        <v>0</v>
      </c>
      <c r="V6139" s="13">
        <v>0.85000000000000009</v>
      </c>
      <c r="W6139" s="78">
        <f t="shared" si="477"/>
        <v>0</v>
      </c>
      <c r="X6139" s="1">
        <f>VLOOKUP(E6139,'渗透率、续签率'!AG:AJ,4,0)</f>
        <v>12045</v>
      </c>
      <c r="Y6139" s="1">
        <f t="shared" si="478"/>
        <v>0</v>
      </c>
      <c r="Z6139">
        <v>0</v>
      </c>
      <c r="AA6139" s="89">
        <f t="shared" si="479"/>
        <v>0</v>
      </c>
      <c r="AH6139" s="37"/>
      <c r="AI6139" s="37"/>
      <c r="AJ6139" s="1"/>
      <c r="AK6139" s="37"/>
    </row>
    <row r="6140" spans="1:37" hidden="1">
      <c r="A6140" t="s">
        <v>64</v>
      </c>
      <c r="B6140" t="s">
        <v>2</v>
      </c>
      <c r="C6140" t="s">
        <v>12</v>
      </c>
      <c r="D6140" t="s">
        <v>116</v>
      </c>
      <c r="E6140" t="s">
        <v>537</v>
      </c>
      <c r="F6140" t="str">
        <f t="shared" si="476"/>
        <v>淄博市语言培训</v>
      </c>
      <c r="G6140" t="s">
        <v>103</v>
      </c>
      <c r="H6140" t="s">
        <v>330</v>
      </c>
      <c r="I6140" t="s">
        <v>70</v>
      </c>
      <c r="J6140">
        <v>92</v>
      </c>
      <c r="K6140">
        <v>1</v>
      </c>
      <c r="L6140" s="13">
        <f>VLOOKUP(C6140,'渗透率、续签率'!B:C,2,0)</f>
        <v>0.66100000000000003</v>
      </c>
      <c r="M6140" s="6">
        <v>0.01</v>
      </c>
      <c r="N6140">
        <v>15</v>
      </c>
      <c r="O6140">
        <v>1</v>
      </c>
      <c r="P6140" s="6">
        <v>7.0000000000000007E-2</v>
      </c>
      <c r="Q6140" s="13">
        <v>7.1999999999999995E-2</v>
      </c>
      <c r="R6140" s="13">
        <v>0</v>
      </c>
      <c r="S6140" s="31">
        <v>292</v>
      </c>
      <c r="T6140" s="6">
        <f>VLOOKUP(E6140,'参数设置&amp;汇总'!S:U,3,0)</f>
        <v>0.1</v>
      </c>
      <c r="U6140" s="78">
        <f t="shared" si="475"/>
        <v>1.5</v>
      </c>
      <c r="V6140" s="13">
        <v>0.85000000000000009</v>
      </c>
      <c r="W6140" s="78">
        <f t="shared" si="477"/>
        <v>0.98705882352941166</v>
      </c>
      <c r="X6140" s="1">
        <f>VLOOKUP(E6140,'渗透率、续签率'!AG:AJ,4,0)</f>
        <v>12045</v>
      </c>
      <c r="Y6140" s="1">
        <f t="shared" si="478"/>
        <v>11889.123529411763</v>
      </c>
      <c r="Z6140">
        <v>0</v>
      </c>
      <c r="AA6140" s="89">
        <f t="shared" si="479"/>
        <v>180675</v>
      </c>
      <c r="AH6140" s="37"/>
      <c r="AI6140" s="37"/>
      <c r="AJ6140" s="1"/>
      <c r="AK6140" s="37"/>
    </row>
    <row r="6141" spans="1:37" hidden="1">
      <c r="A6141" t="s">
        <v>64</v>
      </c>
      <c r="B6141" t="s">
        <v>2</v>
      </c>
      <c r="C6141" t="s">
        <v>12</v>
      </c>
      <c r="D6141" t="s">
        <v>116</v>
      </c>
      <c r="E6141" t="s">
        <v>537</v>
      </c>
      <c r="F6141" t="str">
        <f t="shared" si="476"/>
        <v>淮北市语言培训</v>
      </c>
      <c r="G6141" t="s">
        <v>94</v>
      </c>
      <c r="H6141" t="s">
        <v>331</v>
      </c>
      <c r="I6141" t="s">
        <v>68</v>
      </c>
      <c r="J6141">
        <v>21</v>
      </c>
      <c r="K6141">
        <v>0</v>
      </c>
      <c r="L6141" s="13">
        <f>VLOOKUP(C6141,'渗透率、续签率'!B:C,2,0)</f>
        <v>0.66100000000000003</v>
      </c>
      <c r="M6141" s="6">
        <v>0</v>
      </c>
      <c r="N6141">
        <v>1</v>
      </c>
      <c r="O6141">
        <v>0</v>
      </c>
      <c r="P6141" s="6">
        <v>0</v>
      </c>
      <c r="Q6141" s="13">
        <v>0</v>
      </c>
      <c r="R6141" s="13">
        <v>0</v>
      </c>
      <c r="S6141" s="31">
        <v>36</v>
      </c>
      <c r="T6141" s="6">
        <f>VLOOKUP(E6141,'参数设置&amp;汇总'!S:U,3,0)</f>
        <v>0.1</v>
      </c>
      <c r="U6141" s="78">
        <f t="shared" si="475"/>
        <v>0.1</v>
      </c>
      <c r="V6141" s="13">
        <v>0.85000000000000009</v>
      </c>
      <c r="W6141" s="78">
        <f t="shared" si="477"/>
        <v>0.11764705882352941</v>
      </c>
      <c r="X6141" s="1">
        <f>VLOOKUP(E6141,'渗透率、续签率'!AG:AJ,4,0)</f>
        <v>12045</v>
      </c>
      <c r="Y6141" s="1">
        <f t="shared" si="478"/>
        <v>1417.0588235294117</v>
      </c>
      <c r="Z6141">
        <v>0</v>
      </c>
      <c r="AA6141" s="89">
        <f t="shared" si="479"/>
        <v>12045</v>
      </c>
      <c r="AH6141" s="37"/>
      <c r="AI6141" s="37"/>
      <c r="AK6141" s="37"/>
    </row>
    <row r="6142" spans="1:37" hidden="1">
      <c r="A6142" t="s">
        <v>64</v>
      </c>
      <c r="B6142" t="s">
        <v>2</v>
      </c>
      <c r="C6142" t="s">
        <v>12</v>
      </c>
      <c r="D6142" t="s">
        <v>116</v>
      </c>
      <c r="E6142" t="s">
        <v>537</v>
      </c>
      <c r="F6142" t="str">
        <f t="shared" si="476"/>
        <v>淮南市语言培训</v>
      </c>
      <c r="G6142" t="s">
        <v>94</v>
      </c>
      <c r="H6142" t="s">
        <v>332</v>
      </c>
      <c r="I6142" t="s">
        <v>68</v>
      </c>
      <c r="J6142">
        <v>35</v>
      </c>
      <c r="K6142">
        <v>0</v>
      </c>
      <c r="L6142" s="13">
        <f>VLOOKUP(C6142,'渗透率、续签率'!B:C,2,0)</f>
        <v>0.66100000000000003</v>
      </c>
      <c r="M6142" s="6">
        <v>0</v>
      </c>
      <c r="N6142">
        <v>5</v>
      </c>
      <c r="O6142">
        <v>0</v>
      </c>
      <c r="P6142" s="6">
        <v>0</v>
      </c>
      <c r="Q6142" s="13">
        <v>0</v>
      </c>
      <c r="R6142" s="13">
        <v>0</v>
      </c>
      <c r="S6142" s="31">
        <v>75</v>
      </c>
      <c r="T6142" s="6">
        <f>VLOOKUP(E6142,'参数设置&amp;汇总'!S:U,3,0)</f>
        <v>0.1</v>
      </c>
      <c r="U6142" s="78">
        <f t="shared" si="475"/>
        <v>0.5</v>
      </c>
      <c r="V6142" s="13">
        <v>0.85000000000000009</v>
      </c>
      <c r="W6142" s="78">
        <f t="shared" si="477"/>
        <v>0.58823529411764697</v>
      </c>
      <c r="X6142" s="1">
        <f>VLOOKUP(E6142,'渗透率、续签率'!AG:AJ,4,0)</f>
        <v>12045</v>
      </c>
      <c r="Y6142" s="1">
        <f t="shared" si="478"/>
        <v>7085.2941176470576</v>
      </c>
      <c r="Z6142">
        <v>0</v>
      </c>
      <c r="AA6142" s="89">
        <f t="shared" si="479"/>
        <v>60225</v>
      </c>
      <c r="AH6142" s="37"/>
      <c r="AI6142" s="37"/>
      <c r="AK6142" s="37"/>
    </row>
    <row r="6143" spans="1:37" hidden="1">
      <c r="A6143" t="s">
        <v>64</v>
      </c>
      <c r="B6143" t="s">
        <v>2</v>
      </c>
      <c r="C6143" t="s">
        <v>12</v>
      </c>
      <c r="D6143" t="s">
        <v>116</v>
      </c>
      <c r="E6143" t="s">
        <v>537</v>
      </c>
      <c r="F6143" t="str">
        <f t="shared" si="476"/>
        <v>淮安市语言培训</v>
      </c>
      <c r="G6143" t="s">
        <v>73</v>
      </c>
      <c r="H6143" t="s">
        <v>333</v>
      </c>
      <c r="I6143" t="s">
        <v>70</v>
      </c>
      <c r="J6143">
        <v>78</v>
      </c>
      <c r="K6143">
        <v>4</v>
      </c>
      <c r="L6143" s="13">
        <f>VLOOKUP(C6143,'渗透率、续签率'!B:C,2,0)</f>
        <v>0.66100000000000003</v>
      </c>
      <c r="M6143" s="6">
        <v>0.05</v>
      </c>
      <c r="N6143">
        <v>14</v>
      </c>
      <c r="O6143">
        <v>3</v>
      </c>
      <c r="P6143" s="6">
        <v>0.21</v>
      </c>
      <c r="Q6143" s="13">
        <v>0.222</v>
      </c>
      <c r="R6143" s="13">
        <v>0</v>
      </c>
      <c r="S6143" s="31">
        <v>232</v>
      </c>
      <c r="T6143" s="6">
        <f>VLOOKUP(E6143,'参数设置&amp;汇总'!S:U,3,0)</f>
        <v>0.1</v>
      </c>
      <c r="U6143" s="78">
        <f t="shared" si="475"/>
        <v>3</v>
      </c>
      <c r="V6143" s="13">
        <v>0.85000000000000009</v>
      </c>
      <c r="W6143" s="78">
        <f t="shared" si="477"/>
        <v>1.196470588235294</v>
      </c>
      <c r="X6143" s="1">
        <f>VLOOKUP(E6143,'渗透率、续签率'!AG:AJ,4,0)</f>
        <v>12045</v>
      </c>
      <c r="Y6143" s="1">
        <f t="shared" si="478"/>
        <v>14411.488235294115</v>
      </c>
      <c r="Z6143">
        <v>0</v>
      </c>
      <c r="AA6143" s="89">
        <f t="shared" si="479"/>
        <v>168630</v>
      </c>
      <c r="AH6143" s="37"/>
      <c r="AI6143" s="37"/>
      <c r="AK6143" s="37"/>
    </row>
    <row r="6144" spans="1:37" hidden="1">
      <c r="A6144" t="s">
        <v>64</v>
      </c>
      <c r="B6144" t="s">
        <v>2</v>
      </c>
      <c r="C6144" t="s">
        <v>12</v>
      </c>
      <c r="D6144" t="s">
        <v>116</v>
      </c>
      <c r="E6144" t="s">
        <v>537</v>
      </c>
      <c r="F6144" t="str">
        <f t="shared" si="476"/>
        <v>清远市语言培训</v>
      </c>
      <c r="G6144" t="s">
        <v>75</v>
      </c>
      <c r="H6144" t="s">
        <v>334</v>
      </c>
      <c r="I6144" t="s">
        <v>68</v>
      </c>
      <c r="J6144">
        <v>28</v>
      </c>
      <c r="K6144">
        <v>0</v>
      </c>
      <c r="L6144" s="13">
        <f>VLOOKUP(C6144,'渗透率、续签率'!B:C,2,0)</f>
        <v>0.66100000000000003</v>
      </c>
      <c r="M6144" s="6">
        <v>0</v>
      </c>
      <c r="N6144">
        <v>1</v>
      </c>
      <c r="O6144">
        <v>0</v>
      </c>
      <c r="P6144" s="6">
        <v>0</v>
      </c>
      <c r="Q6144" s="13">
        <v>0</v>
      </c>
      <c r="R6144" s="13">
        <v>0</v>
      </c>
      <c r="S6144" s="31">
        <v>55</v>
      </c>
      <c r="T6144" s="6">
        <f>VLOOKUP(E6144,'参数设置&amp;汇总'!S:U,3,0)</f>
        <v>0.1</v>
      </c>
      <c r="U6144" s="78">
        <f t="shared" si="475"/>
        <v>0.1</v>
      </c>
      <c r="V6144" s="13">
        <v>0.85000000000000009</v>
      </c>
      <c r="W6144" s="78">
        <f t="shared" si="477"/>
        <v>0.11764705882352941</v>
      </c>
      <c r="X6144" s="1">
        <f>VLOOKUP(E6144,'渗透率、续签率'!AG:AJ,4,0)</f>
        <v>12045</v>
      </c>
      <c r="Y6144" s="1">
        <f t="shared" si="478"/>
        <v>1417.0588235294117</v>
      </c>
      <c r="Z6144">
        <v>0</v>
      </c>
      <c r="AA6144" s="89">
        <f t="shared" si="479"/>
        <v>12045</v>
      </c>
      <c r="AH6144" s="37"/>
      <c r="AI6144" s="37"/>
      <c r="AK6144" s="37"/>
    </row>
    <row r="6145" spans="1:37" hidden="1">
      <c r="A6145" t="s">
        <v>64</v>
      </c>
      <c r="B6145" t="s">
        <v>2</v>
      </c>
      <c r="C6145" t="s">
        <v>12</v>
      </c>
      <c r="D6145" t="s">
        <v>116</v>
      </c>
      <c r="E6145" t="s">
        <v>537</v>
      </c>
      <c r="F6145" t="str">
        <f t="shared" si="476"/>
        <v>渭南市语言培训</v>
      </c>
      <c r="G6145" t="s">
        <v>108</v>
      </c>
      <c r="H6145" t="s">
        <v>335</v>
      </c>
      <c r="I6145" t="s">
        <v>70</v>
      </c>
      <c r="J6145">
        <v>46</v>
      </c>
      <c r="K6145">
        <v>0</v>
      </c>
      <c r="L6145" s="13">
        <f>VLOOKUP(C6145,'渗透率、续签率'!B:C,2,0)</f>
        <v>0.66100000000000003</v>
      </c>
      <c r="M6145" s="6">
        <v>0</v>
      </c>
      <c r="N6145">
        <v>5</v>
      </c>
      <c r="O6145">
        <v>0</v>
      </c>
      <c r="P6145" s="6">
        <v>0</v>
      </c>
      <c r="Q6145" s="13">
        <v>0</v>
      </c>
      <c r="R6145" s="13">
        <v>0</v>
      </c>
      <c r="S6145" s="31">
        <v>106</v>
      </c>
      <c r="T6145" s="6">
        <f>VLOOKUP(E6145,'参数设置&amp;汇总'!S:U,3,0)</f>
        <v>0.1</v>
      </c>
      <c r="U6145" s="78">
        <f t="shared" si="475"/>
        <v>0.5</v>
      </c>
      <c r="V6145" s="13">
        <v>0.85000000000000009</v>
      </c>
      <c r="W6145" s="78">
        <f t="shared" si="477"/>
        <v>0.58823529411764697</v>
      </c>
      <c r="X6145" s="1">
        <f>VLOOKUP(E6145,'渗透率、续签率'!AG:AJ,4,0)</f>
        <v>12045</v>
      </c>
      <c r="Y6145" s="1">
        <f t="shared" si="478"/>
        <v>7085.2941176470576</v>
      </c>
      <c r="Z6145">
        <v>0</v>
      </c>
      <c r="AA6145" s="89">
        <f t="shared" si="479"/>
        <v>60225</v>
      </c>
      <c r="AH6145" s="37"/>
      <c r="AI6145" s="37"/>
      <c r="AK6145" s="37"/>
    </row>
    <row r="6146" spans="1:37" hidden="1">
      <c r="A6146" t="s">
        <v>64</v>
      </c>
      <c r="B6146" t="s">
        <v>2</v>
      </c>
      <c r="C6146" t="s">
        <v>12</v>
      </c>
      <c r="D6146" t="s">
        <v>116</v>
      </c>
      <c r="E6146" t="s">
        <v>537</v>
      </c>
      <c r="F6146" t="str">
        <f t="shared" si="476"/>
        <v>湖州市语言培训</v>
      </c>
      <c r="G6146" t="s">
        <v>79</v>
      </c>
      <c r="H6146" t="s">
        <v>336</v>
      </c>
      <c r="I6146" t="s">
        <v>68</v>
      </c>
      <c r="J6146">
        <v>38</v>
      </c>
      <c r="K6146">
        <v>1</v>
      </c>
      <c r="L6146" s="13">
        <f>VLOOKUP(C6146,'渗透率、续签率'!B:C,2,0)</f>
        <v>0.66100000000000003</v>
      </c>
      <c r="M6146" s="6">
        <v>0.03</v>
      </c>
      <c r="N6146">
        <v>8</v>
      </c>
      <c r="O6146">
        <v>1</v>
      </c>
      <c r="P6146" s="6">
        <v>0.13</v>
      </c>
      <c r="Q6146" s="13">
        <v>0.11</v>
      </c>
      <c r="R6146" s="13">
        <v>0</v>
      </c>
      <c r="S6146" s="31">
        <v>119</v>
      </c>
      <c r="T6146" s="6">
        <f>VLOOKUP(E6146,'参数设置&amp;汇总'!S:U,3,0)</f>
        <v>0.1</v>
      </c>
      <c r="U6146" s="78">
        <f t="shared" si="475"/>
        <v>1</v>
      </c>
      <c r="V6146" s="13">
        <v>0.85000000000000009</v>
      </c>
      <c r="W6146" s="78">
        <f t="shared" si="477"/>
        <v>0.39882352941176463</v>
      </c>
      <c r="X6146" s="1">
        <f>VLOOKUP(E6146,'渗透率、续签率'!AG:AJ,4,0)</f>
        <v>12045</v>
      </c>
      <c r="Y6146" s="1">
        <f t="shared" si="478"/>
        <v>4803.8294117647047</v>
      </c>
      <c r="Z6146">
        <v>1</v>
      </c>
      <c r="AA6146" s="89">
        <f t="shared" si="479"/>
        <v>96360</v>
      </c>
      <c r="AH6146" s="37"/>
      <c r="AI6146" s="37"/>
      <c r="AK6146" s="37"/>
    </row>
    <row r="6147" spans="1:37" hidden="1">
      <c r="A6147" t="s">
        <v>64</v>
      </c>
      <c r="B6147" t="s">
        <v>2</v>
      </c>
      <c r="C6147" t="s">
        <v>12</v>
      </c>
      <c r="D6147" t="s">
        <v>116</v>
      </c>
      <c r="E6147" t="s">
        <v>537</v>
      </c>
      <c r="F6147" t="str">
        <f t="shared" si="476"/>
        <v>湘潭市语言培训</v>
      </c>
      <c r="G6147" t="s">
        <v>113</v>
      </c>
      <c r="H6147" t="s">
        <v>337</v>
      </c>
      <c r="I6147" t="s">
        <v>68</v>
      </c>
      <c r="J6147">
        <v>42</v>
      </c>
      <c r="K6147">
        <v>0</v>
      </c>
      <c r="L6147" s="13">
        <f>VLOOKUP(C6147,'渗透率、续签率'!B:C,2,0)</f>
        <v>0.66100000000000003</v>
      </c>
      <c r="M6147" s="6">
        <v>0</v>
      </c>
      <c r="N6147">
        <v>2</v>
      </c>
      <c r="O6147">
        <v>0</v>
      </c>
      <c r="P6147" s="6">
        <v>0</v>
      </c>
      <c r="Q6147" s="13">
        <v>0</v>
      </c>
      <c r="R6147" s="13">
        <v>0</v>
      </c>
      <c r="S6147" s="31">
        <v>81</v>
      </c>
      <c r="T6147" s="6">
        <f>VLOOKUP(E6147,'参数设置&amp;汇总'!S:U,3,0)</f>
        <v>0.1</v>
      </c>
      <c r="U6147" s="78">
        <f t="shared" ref="U6147:U6210" si="480">IF(T6147*N6147&gt;=O6147,T6147*N6147,O6147)</f>
        <v>0.2</v>
      </c>
      <c r="V6147" s="13">
        <v>0.85000000000000009</v>
      </c>
      <c r="W6147" s="78">
        <f t="shared" si="477"/>
        <v>0.23529411764705882</v>
      </c>
      <c r="X6147" s="1">
        <f>VLOOKUP(E6147,'渗透率、续签率'!AG:AJ,4,0)</f>
        <v>12045</v>
      </c>
      <c r="Y6147" s="1">
        <f t="shared" si="478"/>
        <v>2834.1176470588234</v>
      </c>
      <c r="Z6147">
        <v>0</v>
      </c>
      <c r="AA6147" s="89">
        <f t="shared" si="479"/>
        <v>24090</v>
      </c>
      <c r="AH6147" s="37"/>
      <c r="AI6147" s="37"/>
      <c r="AK6147" s="37"/>
    </row>
    <row r="6148" spans="1:37" hidden="1">
      <c r="A6148" t="s">
        <v>64</v>
      </c>
      <c r="B6148" t="s">
        <v>2</v>
      </c>
      <c r="C6148" t="s">
        <v>12</v>
      </c>
      <c r="D6148" t="s">
        <v>116</v>
      </c>
      <c r="E6148" t="s">
        <v>537</v>
      </c>
      <c r="F6148" t="str">
        <f t="shared" ref="F6148:F6211" si="481">H6148&amp;C6148</f>
        <v>湘西土家族苗族自治州语言培训</v>
      </c>
      <c r="G6148" t="s">
        <v>113</v>
      </c>
      <c r="H6148" t="s">
        <v>338</v>
      </c>
      <c r="I6148" t="s">
        <v>68</v>
      </c>
      <c r="J6148">
        <v>17</v>
      </c>
      <c r="K6148">
        <v>0</v>
      </c>
      <c r="L6148" s="13">
        <f>VLOOKUP(C6148,'渗透率、续签率'!B:C,2,0)</f>
        <v>0.66100000000000003</v>
      </c>
      <c r="M6148" s="6">
        <v>0</v>
      </c>
      <c r="N6148">
        <v>0</v>
      </c>
      <c r="O6148">
        <v>0</v>
      </c>
      <c r="P6148" s="6">
        <v>0</v>
      </c>
      <c r="Q6148" s="13">
        <v>0</v>
      </c>
      <c r="R6148" s="13">
        <v>0</v>
      </c>
      <c r="S6148" s="31">
        <v>14</v>
      </c>
      <c r="T6148" s="6">
        <f>VLOOKUP(E6148,'参数设置&amp;汇总'!S:U,3,0)</f>
        <v>0.1</v>
      </c>
      <c r="U6148" s="78">
        <f t="shared" si="480"/>
        <v>0</v>
      </c>
      <c r="V6148" s="13">
        <v>0.85000000000000009</v>
      </c>
      <c r="W6148" s="78">
        <f t="shared" ref="W6148:W6211" si="482">(O6148*(1-L6148)+IF((U6148-O6148)&lt;0,0,(U6148-O6148)))/V6148</f>
        <v>0</v>
      </c>
      <c r="X6148" s="1">
        <f>VLOOKUP(E6148,'渗透率、续签率'!AG:AJ,4,0)</f>
        <v>12045</v>
      </c>
      <c r="Y6148" s="1">
        <f t="shared" ref="Y6148:Y6211" si="483">X6148*W6148</f>
        <v>0</v>
      </c>
      <c r="Z6148">
        <v>0</v>
      </c>
      <c r="AA6148" s="89">
        <f t="shared" ref="AA6148:AA6211" si="484">N6148*X6148</f>
        <v>0</v>
      </c>
      <c r="AH6148" s="37"/>
      <c r="AI6148" s="37"/>
      <c r="AJ6148" s="1"/>
      <c r="AK6148" s="37"/>
    </row>
    <row r="6149" spans="1:37" hidden="1">
      <c r="A6149" t="s">
        <v>64</v>
      </c>
      <c r="B6149" t="s">
        <v>2</v>
      </c>
      <c r="C6149" t="s">
        <v>12</v>
      </c>
      <c r="D6149" t="s">
        <v>116</v>
      </c>
      <c r="E6149" t="s">
        <v>537</v>
      </c>
      <c r="F6149" t="str">
        <f t="shared" si="481"/>
        <v>湛江市语言培训</v>
      </c>
      <c r="G6149" t="s">
        <v>75</v>
      </c>
      <c r="H6149" t="s">
        <v>339</v>
      </c>
      <c r="I6149" t="s">
        <v>68</v>
      </c>
      <c r="J6149">
        <v>51</v>
      </c>
      <c r="K6149">
        <v>1</v>
      </c>
      <c r="L6149" s="13">
        <f>VLOOKUP(C6149,'渗透率、续签率'!B:C,2,0)</f>
        <v>0.66100000000000003</v>
      </c>
      <c r="M6149" s="6">
        <v>0.02</v>
      </c>
      <c r="N6149">
        <v>2</v>
      </c>
      <c r="O6149">
        <v>1</v>
      </c>
      <c r="P6149" s="6">
        <v>0.5</v>
      </c>
      <c r="Q6149" s="13">
        <v>0.377</v>
      </c>
      <c r="R6149" s="13">
        <v>0.377</v>
      </c>
      <c r="S6149" s="31">
        <v>101</v>
      </c>
      <c r="T6149" s="6">
        <f>VLOOKUP(E6149,'参数设置&amp;汇总'!S:U,3,0)</f>
        <v>0.1</v>
      </c>
      <c r="U6149" s="78">
        <f t="shared" si="480"/>
        <v>1</v>
      </c>
      <c r="V6149" s="13">
        <v>0.85000000000000009</v>
      </c>
      <c r="W6149" s="78">
        <f t="shared" si="482"/>
        <v>0.39882352941176463</v>
      </c>
      <c r="X6149" s="1">
        <f>VLOOKUP(E6149,'渗透率、续签率'!AG:AJ,4,0)</f>
        <v>12045</v>
      </c>
      <c r="Y6149" s="1">
        <f t="shared" si="483"/>
        <v>4803.8294117647047</v>
      </c>
      <c r="Z6149">
        <v>1</v>
      </c>
      <c r="AA6149" s="89">
        <f t="shared" si="484"/>
        <v>24090</v>
      </c>
      <c r="AH6149" s="37"/>
      <c r="AI6149" s="37"/>
      <c r="AK6149" s="37"/>
    </row>
    <row r="6150" spans="1:37" hidden="1">
      <c r="A6150" t="s">
        <v>64</v>
      </c>
      <c r="B6150" t="s">
        <v>2</v>
      </c>
      <c r="C6150" t="s">
        <v>12</v>
      </c>
      <c r="D6150" t="s">
        <v>116</v>
      </c>
      <c r="E6150" t="s">
        <v>537</v>
      </c>
      <c r="F6150" t="str">
        <f t="shared" si="481"/>
        <v>滁州市语言培训</v>
      </c>
      <c r="G6150" t="s">
        <v>94</v>
      </c>
      <c r="H6150" t="s">
        <v>340</v>
      </c>
      <c r="I6150" t="s">
        <v>68</v>
      </c>
      <c r="J6150">
        <v>35</v>
      </c>
      <c r="K6150">
        <v>1</v>
      </c>
      <c r="L6150" s="13">
        <f>VLOOKUP(C6150,'渗透率、续签率'!B:C,2,0)</f>
        <v>0.66100000000000003</v>
      </c>
      <c r="M6150" s="6">
        <v>0.03</v>
      </c>
      <c r="N6150">
        <v>1</v>
      </c>
      <c r="O6150">
        <v>1</v>
      </c>
      <c r="P6150" s="6">
        <v>1</v>
      </c>
      <c r="Q6150" s="13">
        <v>0.32</v>
      </c>
      <c r="R6150" s="13">
        <v>0</v>
      </c>
      <c r="S6150" s="31">
        <v>86</v>
      </c>
      <c r="T6150" s="6">
        <f>VLOOKUP(E6150,'参数设置&amp;汇总'!S:U,3,0)</f>
        <v>0.1</v>
      </c>
      <c r="U6150" s="78">
        <f t="shared" si="480"/>
        <v>1</v>
      </c>
      <c r="V6150" s="13">
        <v>0.85000000000000009</v>
      </c>
      <c r="W6150" s="78">
        <f t="shared" si="482"/>
        <v>0.39882352941176463</v>
      </c>
      <c r="X6150" s="1">
        <f>VLOOKUP(E6150,'渗透率、续签率'!AG:AJ,4,0)</f>
        <v>12045</v>
      </c>
      <c r="Y6150" s="1">
        <f t="shared" si="483"/>
        <v>4803.8294117647047</v>
      </c>
      <c r="Z6150">
        <v>1</v>
      </c>
      <c r="AA6150" s="89">
        <f t="shared" si="484"/>
        <v>12045</v>
      </c>
      <c r="AH6150" s="37"/>
      <c r="AI6150" s="37"/>
      <c r="AJ6150" s="1"/>
      <c r="AK6150" s="37"/>
    </row>
    <row r="6151" spans="1:37" hidden="1">
      <c r="A6151" t="s">
        <v>64</v>
      </c>
      <c r="B6151" t="s">
        <v>2</v>
      </c>
      <c r="C6151" t="s">
        <v>12</v>
      </c>
      <c r="D6151" t="s">
        <v>116</v>
      </c>
      <c r="E6151" t="s">
        <v>537</v>
      </c>
      <c r="F6151" t="str">
        <f t="shared" si="481"/>
        <v>滨州市语言培训</v>
      </c>
      <c r="G6151" t="s">
        <v>103</v>
      </c>
      <c r="H6151" t="s">
        <v>341</v>
      </c>
      <c r="I6151" t="s">
        <v>70</v>
      </c>
      <c r="J6151">
        <v>84</v>
      </c>
      <c r="K6151">
        <v>0</v>
      </c>
      <c r="L6151" s="13">
        <f>VLOOKUP(C6151,'渗透率、续签率'!B:C,2,0)</f>
        <v>0.66100000000000003</v>
      </c>
      <c r="M6151" s="6">
        <v>0</v>
      </c>
      <c r="N6151">
        <v>9</v>
      </c>
      <c r="O6151">
        <v>0</v>
      </c>
      <c r="P6151" s="6">
        <v>0</v>
      </c>
      <c r="Q6151" s="13">
        <v>0</v>
      </c>
      <c r="R6151" s="13">
        <v>0</v>
      </c>
      <c r="S6151" s="31">
        <v>174</v>
      </c>
      <c r="T6151" s="6">
        <f>VLOOKUP(E6151,'参数设置&amp;汇总'!S:U,3,0)</f>
        <v>0.1</v>
      </c>
      <c r="U6151" s="78">
        <f t="shared" si="480"/>
        <v>0.9</v>
      </c>
      <c r="V6151" s="13">
        <v>0.85000000000000009</v>
      </c>
      <c r="W6151" s="78">
        <f t="shared" si="482"/>
        <v>1.0588235294117647</v>
      </c>
      <c r="X6151" s="1">
        <f>VLOOKUP(E6151,'渗透率、续签率'!AG:AJ,4,0)</f>
        <v>12045</v>
      </c>
      <c r="Y6151" s="1">
        <f t="shared" si="483"/>
        <v>12753.529411764706</v>
      </c>
      <c r="Z6151">
        <v>1</v>
      </c>
      <c r="AA6151" s="89">
        <f t="shared" si="484"/>
        <v>108405</v>
      </c>
      <c r="AH6151" s="37"/>
      <c r="AI6151" s="37"/>
      <c r="AJ6151" s="1"/>
      <c r="AK6151" s="37"/>
    </row>
    <row r="6152" spans="1:37" hidden="1">
      <c r="A6152" t="s">
        <v>64</v>
      </c>
      <c r="B6152" t="s">
        <v>2</v>
      </c>
      <c r="C6152" t="s">
        <v>12</v>
      </c>
      <c r="D6152" t="s">
        <v>116</v>
      </c>
      <c r="E6152" t="s">
        <v>537</v>
      </c>
      <c r="F6152" t="str">
        <f t="shared" si="481"/>
        <v>漯河市语言培训</v>
      </c>
      <c r="G6152" t="s">
        <v>110</v>
      </c>
      <c r="H6152" t="s">
        <v>342</v>
      </c>
      <c r="I6152" t="s">
        <v>70</v>
      </c>
      <c r="J6152">
        <v>103</v>
      </c>
      <c r="K6152">
        <v>0</v>
      </c>
      <c r="L6152" s="13">
        <f>VLOOKUP(C6152,'渗透率、续签率'!B:C,2,0)</f>
        <v>0.66100000000000003</v>
      </c>
      <c r="M6152" s="6">
        <v>0</v>
      </c>
      <c r="N6152">
        <v>8</v>
      </c>
      <c r="O6152">
        <v>0</v>
      </c>
      <c r="P6152" s="6">
        <v>0</v>
      </c>
      <c r="Q6152" s="13">
        <v>0</v>
      </c>
      <c r="R6152" s="13">
        <v>0</v>
      </c>
      <c r="S6152" s="31">
        <v>190</v>
      </c>
      <c r="T6152" s="6">
        <f>VLOOKUP(E6152,'参数设置&amp;汇总'!S:U,3,0)</f>
        <v>0.1</v>
      </c>
      <c r="U6152" s="78">
        <f t="shared" si="480"/>
        <v>0.8</v>
      </c>
      <c r="V6152" s="13">
        <v>0.85000000000000009</v>
      </c>
      <c r="W6152" s="78">
        <f t="shared" si="482"/>
        <v>0.94117647058823528</v>
      </c>
      <c r="X6152" s="1">
        <f>VLOOKUP(E6152,'渗透率、续签率'!AG:AJ,4,0)</f>
        <v>12045</v>
      </c>
      <c r="Y6152" s="1">
        <f t="shared" si="483"/>
        <v>11336.470588235294</v>
      </c>
      <c r="Z6152">
        <v>0</v>
      </c>
      <c r="AA6152" s="89">
        <f t="shared" si="484"/>
        <v>96360</v>
      </c>
      <c r="AH6152" s="37"/>
      <c r="AI6152" s="37"/>
      <c r="AK6152" s="37"/>
    </row>
    <row r="6153" spans="1:37" hidden="1">
      <c r="A6153" t="s">
        <v>64</v>
      </c>
      <c r="B6153" t="s">
        <v>2</v>
      </c>
      <c r="C6153" t="s">
        <v>12</v>
      </c>
      <c r="D6153" t="s">
        <v>116</v>
      </c>
      <c r="E6153" t="s">
        <v>537</v>
      </c>
      <c r="F6153" t="str">
        <f t="shared" si="481"/>
        <v>漳州市语言培训</v>
      </c>
      <c r="G6153" t="s">
        <v>92</v>
      </c>
      <c r="H6153" t="s">
        <v>343</v>
      </c>
      <c r="I6153" t="s">
        <v>68</v>
      </c>
      <c r="J6153">
        <v>56</v>
      </c>
      <c r="K6153">
        <v>1</v>
      </c>
      <c r="L6153" s="13">
        <f>VLOOKUP(C6153,'渗透率、续签率'!B:C,2,0)</f>
        <v>0.66100000000000003</v>
      </c>
      <c r="M6153" s="6">
        <v>0.02</v>
      </c>
      <c r="N6153">
        <v>0</v>
      </c>
      <c r="O6153">
        <v>0</v>
      </c>
      <c r="P6153" s="6">
        <v>0</v>
      </c>
      <c r="Q6153" s="13">
        <v>7.3999999999999996E-2</v>
      </c>
      <c r="R6153" s="13">
        <v>0</v>
      </c>
      <c r="S6153" s="31">
        <v>43</v>
      </c>
      <c r="T6153" s="6">
        <f>VLOOKUP(E6153,'参数设置&amp;汇总'!S:U,3,0)</f>
        <v>0.1</v>
      </c>
      <c r="U6153" s="78">
        <f t="shared" si="480"/>
        <v>0</v>
      </c>
      <c r="V6153" s="13">
        <v>0.85000000000000009</v>
      </c>
      <c r="W6153" s="78">
        <f t="shared" si="482"/>
        <v>0</v>
      </c>
      <c r="X6153" s="1">
        <f>VLOOKUP(E6153,'渗透率、续签率'!AG:AJ,4,0)</f>
        <v>12045</v>
      </c>
      <c r="Y6153" s="1">
        <f t="shared" si="483"/>
        <v>0</v>
      </c>
      <c r="Z6153">
        <v>0</v>
      </c>
      <c r="AA6153" s="89">
        <f t="shared" si="484"/>
        <v>0</v>
      </c>
      <c r="AH6153" s="37"/>
      <c r="AI6153" s="37"/>
      <c r="AK6153" s="37"/>
    </row>
    <row r="6154" spans="1:37" hidden="1">
      <c r="A6154" t="s">
        <v>64</v>
      </c>
      <c r="B6154" t="s">
        <v>2</v>
      </c>
      <c r="C6154" t="s">
        <v>12</v>
      </c>
      <c r="D6154" t="s">
        <v>116</v>
      </c>
      <c r="E6154" t="s">
        <v>537</v>
      </c>
      <c r="F6154" t="str">
        <f t="shared" si="481"/>
        <v>潍坊市语言培训</v>
      </c>
      <c r="G6154" t="s">
        <v>103</v>
      </c>
      <c r="H6154" t="s">
        <v>344</v>
      </c>
      <c r="I6154" t="s">
        <v>70</v>
      </c>
      <c r="J6154">
        <v>233</v>
      </c>
      <c r="K6154">
        <v>3</v>
      </c>
      <c r="L6154" s="13">
        <f>VLOOKUP(C6154,'渗透率、续签率'!B:C,2,0)</f>
        <v>0.66100000000000003</v>
      </c>
      <c r="M6154" s="6">
        <v>0.01</v>
      </c>
      <c r="N6154">
        <v>32</v>
      </c>
      <c r="O6154">
        <v>3</v>
      </c>
      <c r="P6154" s="6">
        <v>0.09</v>
      </c>
      <c r="Q6154" s="13">
        <v>8.3000000000000004E-2</v>
      </c>
      <c r="R6154" s="13">
        <v>0</v>
      </c>
      <c r="S6154" s="31">
        <v>565</v>
      </c>
      <c r="T6154" s="6">
        <f>VLOOKUP(E6154,'参数设置&amp;汇总'!S:U,3,0)</f>
        <v>0.1</v>
      </c>
      <c r="U6154" s="78">
        <f t="shared" si="480"/>
        <v>3.2</v>
      </c>
      <c r="V6154" s="13">
        <v>0.85000000000000009</v>
      </c>
      <c r="W6154" s="78">
        <f t="shared" si="482"/>
        <v>1.4317647058823528</v>
      </c>
      <c r="X6154" s="1">
        <f>VLOOKUP(E6154,'渗透率、续签率'!AG:AJ,4,0)</f>
        <v>12045</v>
      </c>
      <c r="Y6154" s="1">
        <f t="shared" si="483"/>
        <v>17245.605882352938</v>
      </c>
      <c r="Z6154">
        <v>2</v>
      </c>
      <c r="AA6154" s="89">
        <f t="shared" si="484"/>
        <v>385440</v>
      </c>
      <c r="AH6154" s="37"/>
      <c r="AI6154" s="37"/>
      <c r="AK6154" s="37"/>
    </row>
    <row r="6155" spans="1:37" hidden="1">
      <c r="A6155" t="s">
        <v>64</v>
      </c>
      <c r="B6155" t="s">
        <v>2</v>
      </c>
      <c r="C6155" t="s">
        <v>12</v>
      </c>
      <c r="D6155" t="s">
        <v>116</v>
      </c>
      <c r="E6155" t="s">
        <v>537</v>
      </c>
      <c r="F6155" t="str">
        <f t="shared" si="481"/>
        <v>潜江市语言培训</v>
      </c>
      <c r="G6155" t="s">
        <v>81</v>
      </c>
      <c r="H6155" t="s">
        <v>345</v>
      </c>
      <c r="I6155" t="s">
        <v>68</v>
      </c>
      <c r="J6155">
        <v>9</v>
      </c>
      <c r="K6155">
        <v>0</v>
      </c>
      <c r="L6155" s="13">
        <f>VLOOKUP(C6155,'渗透率、续签率'!B:C,2,0)</f>
        <v>0.66100000000000003</v>
      </c>
      <c r="M6155" s="6">
        <v>0</v>
      </c>
      <c r="N6155">
        <v>0</v>
      </c>
      <c r="O6155">
        <v>0</v>
      </c>
      <c r="P6155" s="6">
        <v>0</v>
      </c>
      <c r="Q6155" s="13">
        <v>0</v>
      </c>
      <c r="R6155" s="13">
        <v>0</v>
      </c>
      <c r="S6155" s="31">
        <v>15</v>
      </c>
      <c r="T6155" s="6">
        <f>VLOOKUP(E6155,'参数设置&amp;汇总'!S:U,3,0)</f>
        <v>0.1</v>
      </c>
      <c r="U6155" s="78">
        <f t="shared" si="480"/>
        <v>0</v>
      </c>
      <c r="V6155" s="13">
        <v>0.85000000000000009</v>
      </c>
      <c r="W6155" s="78">
        <f t="shared" si="482"/>
        <v>0</v>
      </c>
      <c r="X6155" s="1">
        <f>VLOOKUP(E6155,'渗透率、续签率'!AG:AJ,4,0)</f>
        <v>12045</v>
      </c>
      <c r="Y6155" s="1">
        <f t="shared" si="483"/>
        <v>0</v>
      </c>
      <c r="Z6155">
        <v>0</v>
      </c>
      <c r="AA6155" s="89">
        <f t="shared" si="484"/>
        <v>0</v>
      </c>
      <c r="AH6155" s="37"/>
      <c r="AI6155" s="37"/>
      <c r="AK6155" s="37"/>
    </row>
    <row r="6156" spans="1:37" hidden="1">
      <c r="A6156" t="s">
        <v>64</v>
      </c>
      <c r="B6156" t="s">
        <v>2</v>
      </c>
      <c r="C6156" t="s">
        <v>12</v>
      </c>
      <c r="D6156" t="s">
        <v>116</v>
      </c>
      <c r="E6156" t="s">
        <v>537</v>
      </c>
      <c r="F6156" t="str">
        <f t="shared" si="481"/>
        <v>潮州市语言培训</v>
      </c>
      <c r="G6156" t="s">
        <v>75</v>
      </c>
      <c r="H6156" t="s">
        <v>346</v>
      </c>
      <c r="I6156" t="s">
        <v>68</v>
      </c>
      <c r="J6156">
        <v>18</v>
      </c>
      <c r="K6156">
        <v>0</v>
      </c>
      <c r="L6156" s="13">
        <f>VLOOKUP(C6156,'渗透率、续签率'!B:C,2,0)</f>
        <v>0.66100000000000003</v>
      </c>
      <c r="M6156" s="6">
        <v>0</v>
      </c>
      <c r="N6156">
        <v>0</v>
      </c>
      <c r="O6156">
        <v>0</v>
      </c>
      <c r="P6156" s="6">
        <v>0</v>
      </c>
      <c r="Q6156" s="13">
        <v>0</v>
      </c>
      <c r="R6156" s="13">
        <v>0</v>
      </c>
      <c r="S6156" s="31">
        <v>22</v>
      </c>
      <c r="T6156" s="6">
        <f>VLOOKUP(E6156,'参数设置&amp;汇总'!S:U,3,0)</f>
        <v>0.1</v>
      </c>
      <c r="U6156" s="78">
        <f t="shared" si="480"/>
        <v>0</v>
      </c>
      <c r="V6156" s="13">
        <v>0.85000000000000009</v>
      </c>
      <c r="W6156" s="78">
        <f t="shared" si="482"/>
        <v>0</v>
      </c>
      <c r="X6156" s="1">
        <f>VLOOKUP(E6156,'渗透率、续签率'!AG:AJ,4,0)</f>
        <v>12045</v>
      </c>
      <c r="Y6156" s="1">
        <f t="shared" si="483"/>
        <v>0</v>
      </c>
      <c r="Z6156">
        <v>0</v>
      </c>
      <c r="AA6156" s="89">
        <f t="shared" si="484"/>
        <v>0</v>
      </c>
      <c r="AH6156" s="37"/>
      <c r="AI6156" s="37"/>
      <c r="AK6156" s="37"/>
    </row>
    <row r="6157" spans="1:37" hidden="1">
      <c r="A6157" t="s">
        <v>64</v>
      </c>
      <c r="B6157" t="s">
        <v>2</v>
      </c>
      <c r="C6157" t="s">
        <v>12</v>
      </c>
      <c r="D6157" t="s">
        <v>116</v>
      </c>
      <c r="E6157" t="s">
        <v>537</v>
      </c>
      <c r="F6157" t="str">
        <f t="shared" si="481"/>
        <v>澄迈县语言培训</v>
      </c>
      <c r="G6157" t="s">
        <v>120</v>
      </c>
      <c r="H6157" t="s">
        <v>347</v>
      </c>
      <c r="I6157" t="s">
        <v>68</v>
      </c>
      <c r="J6157">
        <v>5</v>
      </c>
      <c r="K6157">
        <v>0</v>
      </c>
      <c r="L6157" s="13">
        <f>VLOOKUP(C6157,'渗透率、续签率'!B:C,2,0)</f>
        <v>0.66100000000000003</v>
      </c>
      <c r="M6157" s="6">
        <v>0</v>
      </c>
      <c r="N6157">
        <v>0</v>
      </c>
      <c r="O6157">
        <v>0</v>
      </c>
      <c r="P6157" s="6">
        <v>0</v>
      </c>
      <c r="Q6157" s="13">
        <v>0</v>
      </c>
      <c r="R6157" s="13">
        <v>0</v>
      </c>
      <c r="S6157" s="31">
        <v>2</v>
      </c>
      <c r="T6157" s="6">
        <f>VLOOKUP(E6157,'参数设置&amp;汇总'!S:U,3,0)</f>
        <v>0.1</v>
      </c>
      <c r="U6157" s="78">
        <f t="shared" si="480"/>
        <v>0</v>
      </c>
      <c r="V6157" s="13">
        <v>0.85000000000000009</v>
      </c>
      <c r="W6157" s="78">
        <f t="shared" si="482"/>
        <v>0</v>
      </c>
      <c r="X6157" s="1">
        <f>VLOOKUP(E6157,'渗透率、续签率'!AG:AJ,4,0)</f>
        <v>12045</v>
      </c>
      <c r="Y6157" s="1">
        <f t="shared" si="483"/>
        <v>0</v>
      </c>
      <c r="Z6157">
        <v>0</v>
      </c>
      <c r="AA6157" s="89">
        <f t="shared" si="484"/>
        <v>0</v>
      </c>
      <c r="AH6157" s="37"/>
      <c r="AI6157" s="37"/>
      <c r="AK6157" s="37"/>
    </row>
    <row r="6158" spans="1:37" hidden="1">
      <c r="A6158" t="s">
        <v>64</v>
      </c>
      <c r="B6158" t="s">
        <v>2</v>
      </c>
      <c r="C6158" t="s">
        <v>12</v>
      </c>
      <c r="D6158" t="s">
        <v>116</v>
      </c>
      <c r="E6158" t="s">
        <v>537</v>
      </c>
      <c r="F6158" t="str">
        <f t="shared" si="481"/>
        <v>澳门特别行政区语言培训</v>
      </c>
      <c r="G6158" t="s">
        <v>348</v>
      </c>
      <c r="H6158" t="s">
        <v>348</v>
      </c>
      <c r="I6158" t="s">
        <v>57</v>
      </c>
      <c r="J6158">
        <v>35</v>
      </c>
      <c r="K6158">
        <v>0</v>
      </c>
      <c r="L6158" s="13">
        <f>VLOOKUP(C6158,'渗透率、续签率'!B:C,2,0)</f>
        <v>0.66100000000000003</v>
      </c>
      <c r="M6158" s="6">
        <v>0</v>
      </c>
      <c r="N6158">
        <v>0</v>
      </c>
      <c r="O6158">
        <v>0</v>
      </c>
      <c r="P6158" s="6">
        <v>0</v>
      </c>
      <c r="Q6158" s="13">
        <v>0</v>
      </c>
      <c r="R6158" s="13">
        <v>0</v>
      </c>
      <c r="S6158" s="31">
        <v>15</v>
      </c>
      <c r="T6158" s="6">
        <f>VLOOKUP(E6158,'参数设置&amp;汇总'!S:U,3,0)</f>
        <v>0.1</v>
      </c>
      <c r="U6158" s="78">
        <f t="shared" si="480"/>
        <v>0</v>
      </c>
      <c r="V6158" s="13">
        <v>0.85000000000000009</v>
      </c>
      <c r="W6158" s="78">
        <f t="shared" si="482"/>
        <v>0</v>
      </c>
      <c r="X6158" s="1">
        <f>VLOOKUP(E6158,'渗透率、续签率'!AG:AJ,4,0)</f>
        <v>12045</v>
      </c>
      <c r="Y6158" s="1">
        <f t="shared" si="483"/>
        <v>0</v>
      </c>
      <c r="Z6158">
        <v>0</v>
      </c>
      <c r="AA6158" s="89">
        <f t="shared" si="484"/>
        <v>0</v>
      </c>
      <c r="AH6158" s="37"/>
      <c r="AI6158" s="37"/>
      <c r="AK6158" s="37"/>
    </row>
    <row r="6159" spans="1:37" hidden="1">
      <c r="A6159" t="s">
        <v>64</v>
      </c>
      <c r="B6159" t="s">
        <v>2</v>
      </c>
      <c r="C6159" t="s">
        <v>12</v>
      </c>
      <c r="D6159" t="s">
        <v>116</v>
      </c>
      <c r="E6159" t="s">
        <v>537</v>
      </c>
      <c r="F6159" t="str">
        <f t="shared" si="481"/>
        <v>濮阳市语言培训</v>
      </c>
      <c r="G6159" t="s">
        <v>110</v>
      </c>
      <c r="H6159" t="s">
        <v>349</v>
      </c>
      <c r="I6159" t="s">
        <v>70</v>
      </c>
      <c r="J6159">
        <v>55</v>
      </c>
      <c r="K6159">
        <v>1</v>
      </c>
      <c r="L6159" s="13">
        <f>VLOOKUP(C6159,'渗透率、续签率'!B:C,2,0)</f>
        <v>0.66100000000000003</v>
      </c>
      <c r="M6159" s="6">
        <v>0.02</v>
      </c>
      <c r="N6159">
        <v>14</v>
      </c>
      <c r="O6159">
        <v>1</v>
      </c>
      <c r="P6159" s="6">
        <v>7.0000000000000007E-2</v>
      </c>
      <c r="Q6159" s="13">
        <v>0.106</v>
      </c>
      <c r="R6159" s="13">
        <v>0</v>
      </c>
      <c r="S6159" s="31">
        <v>179</v>
      </c>
      <c r="T6159" s="6">
        <f>VLOOKUP(E6159,'参数设置&amp;汇总'!S:U,3,0)</f>
        <v>0.1</v>
      </c>
      <c r="U6159" s="78">
        <f t="shared" si="480"/>
        <v>1.4000000000000001</v>
      </c>
      <c r="V6159" s="13">
        <v>0.85000000000000009</v>
      </c>
      <c r="W6159" s="78">
        <f t="shared" si="482"/>
        <v>0.86941176470588233</v>
      </c>
      <c r="X6159" s="1">
        <f>VLOOKUP(E6159,'渗透率、续签率'!AG:AJ,4,0)</f>
        <v>12045</v>
      </c>
      <c r="Y6159" s="1">
        <f t="shared" si="483"/>
        <v>10472.064705882352</v>
      </c>
      <c r="Z6159">
        <v>0</v>
      </c>
      <c r="AA6159" s="89">
        <f t="shared" si="484"/>
        <v>168630</v>
      </c>
      <c r="AH6159" s="37"/>
      <c r="AI6159" s="37"/>
      <c r="AK6159" s="37"/>
    </row>
    <row r="6160" spans="1:37" hidden="1">
      <c r="A6160" t="s">
        <v>64</v>
      </c>
      <c r="B6160" t="s">
        <v>2</v>
      </c>
      <c r="C6160" t="s">
        <v>12</v>
      </c>
      <c r="D6160" t="s">
        <v>116</v>
      </c>
      <c r="E6160" t="s">
        <v>537</v>
      </c>
      <c r="F6160" t="str">
        <f t="shared" si="481"/>
        <v>烟台市语言培训</v>
      </c>
      <c r="G6160" t="s">
        <v>103</v>
      </c>
      <c r="H6160" t="s">
        <v>350</v>
      </c>
      <c r="I6160" t="s">
        <v>70</v>
      </c>
      <c r="J6160">
        <v>169</v>
      </c>
      <c r="K6160">
        <v>4</v>
      </c>
      <c r="L6160" s="13">
        <f>VLOOKUP(C6160,'渗透率、续签率'!B:C,2,0)</f>
        <v>0.66100000000000003</v>
      </c>
      <c r="M6160" s="6">
        <v>0.02</v>
      </c>
      <c r="N6160">
        <v>31</v>
      </c>
      <c r="O6160">
        <v>4</v>
      </c>
      <c r="P6160" s="6">
        <v>0.13</v>
      </c>
      <c r="Q6160" s="13">
        <v>0.156</v>
      </c>
      <c r="R6160" s="13">
        <v>0</v>
      </c>
      <c r="S6160" s="31">
        <v>460</v>
      </c>
      <c r="T6160" s="6">
        <f>VLOOKUP(E6160,'参数设置&amp;汇总'!S:U,3,0)</f>
        <v>0.1</v>
      </c>
      <c r="U6160" s="78">
        <f t="shared" si="480"/>
        <v>4</v>
      </c>
      <c r="V6160" s="13">
        <v>0.85000000000000009</v>
      </c>
      <c r="W6160" s="78">
        <f t="shared" si="482"/>
        <v>1.5952941176470585</v>
      </c>
      <c r="X6160" s="1">
        <f>VLOOKUP(E6160,'渗透率、续签率'!AG:AJ,4,0)</f>
        <v>12045</v>
      </c>
      <c r="Y6160" s="1">
        <f t="shared" si="483"/>
        <v>19215.317647058819</v>
      </c>
      <c r="Z6160">
        <v>3</v>
      </c>
      <c r="AA6160" s="89">
        <f t="shared" si="484"/>
        <v>373395</v>
      </c>
      <c r="AH6160" s="37"/>
      <c r="AI6160" s="37"/>
      <c r="AK6160" s="37"/>
    </row>
    <row r="6161" spans="1:37" hidden="1">
      <c r="A6161" t="s">
        <v>64</v>
      </c>
      <c r="B6161" t="s">
        <v>2</v>
      </c>
      <c r="C6161" t="s">
        <v>12</v>
      </c>
      <c r="D6161" t="s">
        <v>116</v>
      </c>
      <c r="E6161" t="s">
        <v>537</v>
      </c>
      <c r="F6161" t="str">
        <f t="shared" si="481"/>
        <v>焦作市语言培训</v>
      </c>
      <c r="G6161" t="s">
        <v>110</v>
      </c>
      <c r="H6161" t="s">
        <v>351</v>
      </c>
      <c r="I6161" t="s">
        <v>70</v>
      </c>
      <c r="J6161">
        <v>44</v>
      </c>
      <c r="K6161">
        <v>0</v>
      </c>
      <c r="L6161" s="13">
        <f>VLOOKUP(C6161,'渗透率、续签率'!B:C,2,0)</f>
        <v>0.66100000000000003</v>
      </c>
      <c r="M6161" s="6">
        <v>0</v>
      </c>
      <c r="N6161">
        <v>5</v>
      </c>
      <c r="O6161">
        <v>0</v>
      </c>
      <c r="P6161" s="6">
        <v>0</v>
      </c>
      <c r="Q6161" s="13">
        <v>0</v>
      </c>
      <c r="R6161" s="13">
        <v>0</v>
      </c>
      <c r="S6161" s="31">
        <v>86</v>
      </c>
      <c r="T6161" s="6">
        <f>VLOOKUP(E6161,'参数设置&amp;汇总'!S:U,3,0)</f>
        <v>0.1</v>
      </c>
      <c r="U6161" s="78">
        <f t="shared" si="480"/>
        <v>0.5</v>
      </c>
      <c r="V6161" s="13">
        <v>0.85000000000000009</v>
      </c>
      <c r="W6161" s="78">
        <f t="shared" si="482"/>
        <v>0.58823529411764697</v>
      </c>
      <c r="X6161" s="1">
        <f>VLOOKUP(E6161,'渗透率、续签率'!AG:AJ,4,0)</f>
        <v>12045</v>
      </c>
      <c r="Y6161" s="1">
        <f t="shared" si="483"/>
        <v>7085.2941176470576</v>
      </c>
      <c r="Z6161">
        <v>0</v>
      </c>
      <c r="AA6161" s="89">
        <f t="shared" si="484"/>
        <v>60225</v>
      </c>
      <c r="AH6161" s="37"/>
      <c r="AI6161" s="37"/>
      <c r="AK6161" s="37"/>
    </row>
    <row r="6162" spans="1:37" hidden="1">
      <c r="A6162" t="s">
        <v>64</v>
      </c>
      <c r="B6162" t="s">
        <v>2</v>
      </c>
      <c r="C6162" t="s">
        <v>12</v>
      </c>
      <c r="D6162" t="s">
        <v>116</v>
      </c>
      <c r="E6162" t="s">
        <v>537</v>
      </c>
      <c r="F6162" t="str">
        <f t="shared" si="481"/>
        <v>牡丹江市语言培训</v>
      </c>
      <c r="G6162" t="s">
        <v>118</v>
      </c>
      <c r="H6162" t="s">
        <v>352</v>
      </c>
      <c r="I6162" t="s">
        <v>70</v>
      </c>
      <c r="J6162">
        <v>45</v>
      </c>
      <c r="K6162">
        <v>0</v>
      </c>
      <c r="L6162" s="13">
        <f>VLOOKUP(C6162,'渗透率、续签率'!B:C,2,0)</f>
        <v>0.66100000000000003</v>
      </c>
      <c r="M6162" s="6">
        <v>0</v>
      </c>
      <c r="N6162">
        <v>0</v>
      </c>
      <c r="O6162">
        <v>0</v>
      </c>
      <c r="P6162" s="6">
        <v>0</v>
      </c>
      <c r="Q6162" s="13">
        <v>0</v>
      </c>
      <c r="R6162" s="13">
        <v>0</v>
      </c>
      <c r="S6162" s="31">
        <v>45</v>
      </c>
      <c r="T6162" s="6">
        <f>VLOOKUP(E6162,'参数设置&amp;汇总'!S:U,3,0)</f>
        <v>0.1</v>
      </c>
      <c r="U6162" s="78">
        <f t="shared" si="480"/>
        <v>0</v>
      </c>
      <c r="V6162" s="13">
        <v>0.85000000000000009</v>
      </c>
      <c r="W6162" s="78">
        <f t="shared" si="482"/>
        <v>0</v>
      </c>
      <c r="X6162" s="1">
        <f>VLOOKUP(E6162,'渗透率、续签率'!AG:AJ,4,0)</f>
        <v>12045</v>
      </c>
      <c r="Y6162" s="1">
        <f t="shared" si="483"/>
        <v>0</v>
      </c>
      <c r="Z6162">
        <v>0</v>
      </c>
      <c r="AA6162" s="89">
        <f t="shared" si="484"/>
        <v>0</v>
      </c>
      <c r="AH6162" s="37"/>
      <c r="AI6162" s="37"/>
      <c r="AJ6162" s="1"/>
      <c r="AK6162" s="37"/>
    </row>
    <row r="6163" spans="1:37" hidden="1">
      <c r="A6163" t="s">
        <v>64</v>
      </c>
      <c r="B6163" t="s">
        <v>2</v>
      </c>
      <c r="C6163" t="s">
        <v>12</v>
      </c>
      <c r="D6163" t="s">
        <v>116</v>
      </c>
      <c r="E6163" t="s">
        <v>537</v>
      </c>
      <c r="F6163" t="str">
        <f t="shared" si="481"/>
        <v>玉林市语言培训</v>
      </c>
      <c r="G6163" t="s">
        <v>88</v>
      </c>
      <c r="H6163" t="s">
        <v>353</v>
      </c>
      <c r="I6163" t="s">
        <v>68</v>
      </c>
      <c r="J6163">
        <v>46</v>
      </c>
      <c r="K6163">
        <v>0</v>
      </c>
      <c r="L6163" s="13">
        <f>VLOOKUP(C6163,'渗透率、续签率'!B:C,2,0)</f>
        <v>0.66100000000000003</v>
      </c>
      <c r="M6163" s="6">
        <v>0</v>
      </c>
      <c r="N6163">
        <v>0</v>
      </c>
      <c r="O6163">
        <v>0</v>
      </c>
      <c r="P6163" s="6">
        <v>0</v>
      </c>
      <c r="Q6163" s="13">
        <v>0</v>
      </c>
      <c r="R6163" s="13">
        <v>0</v>
      </c>
      <c r="S6163" s="31">
        <v>35</v>
      </c>
      <c r="T6163" s="6">
        <f>VLOOKUP(E6163,'参数设置&amp;汇总'!S:U,3,0)</f>
        <v>0.1</v>
      </c>
      <c r="U6163" s="78">
        <f t="shared" si="480"/>
        <v>0</v>
      </c>
      <c r="V6163" s="13">
        <v>0.85000000000000009</v>
      </c>
      <c r="W6163" s="78">
        <f t="shared" si="482"/>
        <v>0</v>
      </c>
      <c r="X6163" s="1">
        <f>VLOOKUP(E6163,'渗透率、续签率'!AG:AJ,4,0)</f>
        <v>12045</v>
      </c>
      <c r="Y6163" s="1">
        <f t="shared" si="483"/>
        <v>0</v>
      </c>
      <c r="Z6163">
        <v>0</v>
      </c>
      <c r="AA6163" s="89">
        <f t="shared" si="484"/>
        <v>0</v>
      </c>
      <c r="AH6163" s="37"/>
      <c r="AI6163" s="37"/>
      <c r="AK6163" s="37"/>
    </row>
    <row r="6164" spans="1:37" hidden="1">
      <c r="A6164" t="s">
        <v>64</v>
      </c>
      <c r="B6164" t="s">
        <v>2</v>
      </c>
      <c r="C6164" t="s">
        <v>12</v>
      </c>
      <c r="D6164" t="s">
        <v>116</v>
      </c>
      <c r="E6164" t="s">
        <v>537</v>
      </c>
      <c r="F6164" t="str">
        <f t="shared" si="481"/>
        <v>玉树藏族自治州语言培训</v>
      </c>
      <c r="G6164" t="s">
        <v>297</v>
      </c>
      <c r="H6164" t="s">
        <v>354</v>
      </c>
      <c r="I6164" t="s">
        <v>70</v>
      </c>
      <c r="J6164">
        <v>0</v>
      </c>
      <c r="K6164">
        <v>0</v>
      </c>
      <c r="L6164" s="13">
        <f>VLOOKUP(C6164,'渗透率、续签率'!B:C,2,0)</f>
        <v>0.66100000000000003</v>
      </c>
      <c r="M6164" s="6">
        <v>0</v>
      </c>
      <c r="N6164">
        <v>0</v>
      </c>
      <c r="O6164">
        <v>0</v>
      </c>
      <c r="P6164" s="6">
        <v>0</v>
      </c>
      <c r="Q6164" s="13">
        <v>0</v>
      </c>
      <c r="R6164" s="13">
        <v>0</v>
      </c>
      <c r="S6164" s="31">
        <v>0</v>
      </c>
      <c r="T6164" s="6">
        <f>VLOOKUP(E6164,'参数设置&amp;汇总'!S:U,3,0)</f>
        <v>0.1</v>
      </c>
      <c r="U6164" s="78">
        <f t="shared" si="480"/>
        <v>0</v>
      </c>
      <c r="V6164" s="13">
        <v>0.85000000000000009</v>
      </c>
      <c r="W6164" s="78">
        <f t="shared" si="482"/>
        <v>0</v>
      </c>
      <c r="X6164" s="1">
        <f>VLOOKUP(E6164,'渗透率、续签率'!AG:AJ,4,0)</f>
        <v>12045</v>
      </c>
      <c r="Y6164" s="1">
        <f t="shared" si="483"/>
        <v>0</v>
      </c>
      <c r="Z6164">
        <v>0</v>
      </c>
      <c r="AA6164" s="89">
        <f t="shared" si="484"/>
        <v>0</v>
      </c>
      <c r="AH6164" s="37"/>
      <c r="AI6164" s="37"/>
      <c r="AK6164" s="37"/>
    </row>
    <row r="6165" spans="1:37" hidden="1">
      <c r="A6165" t="s">
        <v>64</v>
      </c>
      <c r="B6165" t="s">
        <v>2</v>
      </c>
      <c r="C6165" t="s">
        <v>12</v>
      </c>
      <c r="D6165" t="s">
        <v>116</v>
      </c>
      <c r="E6165" t="s">
        <v>537</v>
      </c>
      <c r="F6165" t="str">
        <f t="shared" si="481"/>
        <v>玉溪市语言培训</v>
      </c>
      <c r="G6165" t="s">
        <v>99</v>
      </c>
      <c r="H6165" t="s">
        <v>355</v>
      </c>
      <c r="I6165" t="s">
        <v>68</v>
      </c>
      <c r="J6165">
        <v>11</v>
      </c>
      <c r="K6165">
        <v>0</v>
      </c>
      <c r="L6165" s="13">
        <f>VLOOKUP(C6165,'渗透率、续签率'!B:C,2,0)</f>
        <v>0.66100000000000003</v>
      </c>
      <c r="M6165" s="6">
        <v>0</v>
      </c>
      <c r="N6165">
        <v>1</v>
      </c>
      <c r="O6165">
        <v>0</v>
      </c>
      <c r="P6165" s="6">
        <v>0</v>
      </c>
      <c r="Q6165" s="13">
        <v>0</v>
      </c>
      <c r="R6165" s="13">
        <v>0</v>
      </c>
      <c r="S6165" s="31">
        <v>14</v>
      </c>
      <c r="T6165" s="6">
        <f>VLOOKUP(E6165,'参数设置&amp;汇总'!S:U,3,0)</f>
        <v>0.1</v>
      </c>
      <c r="U6165" s="78">
        <f t="shared" si="480"/>
        <v>0.1</v>
      </c>
      <c r="V6165" s="13">
        <v>0.85000000000000009</v>
      </c>
      <c r="W6165" s="78">
        <f t="shared" si="482"/>
        <v>0.11764705882352941</v>
      </c>
      <c r="X6165" s="1">
        <f>VLOOKUP(E6165,'渗透率、续签率'!AG:AJ,4,0)</f>
        <v>12045</v>
      </c>
      <c r="Y6165" s="1">
        <f t="shared" si="483"/>
        <v>1417.0588235294117</v>
      </c>
      <c r="Z6165">
        <v>0</v>
      </c>
      <c r="AA6165" s="89">
        <f t="shared" si="484"/>
        <v>12045</v>
      </c>
      <c r="AH6165" s="37"/>
      <c r="AI6165" s="37"/>
      <c r="AK6165" s="37"/>
    </row>
    <row r="6166" spans="1:37" hidden="1">
      <c r="A6166" t="s">
        <v>64</v>
      </c>
      <c r="B6166" t="s">
        <v>2</v>
      </c>
      <c r="C6166" t="s">
        <v>12</v>
      </c>
      <c r="D6166" t="s">
        <v>116</v>
      </c>
      <c r="E6166" t="s">
        <v>537</v>
      </c>
      <c r="F6166" t="str">
        <f t="shared" si="481"/>
        <v>珠海市语言培训</v>
      </c>
      <c r="G6166" t="s">
        <v>75</v>
      </c>
      <c r="H6166" t="s">
        <v>356</v>
      </c>
      <c r="I6166" t="s">
        <v>68</v>
      </c>
      <c r="J6166">
        <v>124</v>
      </c>
      <c r="K6166">
        <v>5</v>
      </c>
      <c r="L6166" s="13">
        <f>VLOOKUP(C6166,'渗透率、续签率'!B:C,2,0)</f>
        <v>0.66100000000000003</v>
      </c>
      <c r="M6166" s="6">
        <v>0.04</v>
      </c>
      <c r="N6166">
        <v>12</v>
      </c>
      <c r="O6166">
        <v>5</v>
      </c>
      <c r="P6166" s="6">
        <v>0.42</v>
      </c>
      <c r="Q6166" s="13">
        <v>0.53400000000000003</v>
      </c>
      <c r="R6166" s="13">
        <v>0.51200000000000001</v>
      </c>
      <c r="S6166" s="31">
        <v>344</v>
      </c>
      <c r="T6166" s="6">
        <f>VLOOKUP(E6166,'参数设置&amp;汇总'!S:U,3,0)</f>
        <v>0.1</v>
      </c>
      <c r="U6166" s="78">
        <f t="shared" si="480"/>
        <v>5</v>
      </c>
      <c r="V6166" s="13">
        <v>0.85000000000000009</v>
      </c>
      <c r="W6166" s="78">
        <f t="shared" si="482"/>
        <v>1.9941176470588231</v>
      </c>
      <c r="X6166" s="1">
        <f>VLOOKUP(E6166,'渗透率、续签率'!AG:AJ,4,0)</f>
        <v>12045</v>
      </c>
      <c r="Y6166" s="1">
        <f t="shared" si="483"/>
        <v>24019.147058823524</v>
      </c>
      <c r="Z6166">
        <v>11</v>
      </c>
      <c r="AA6166" s="89">
        <f t="shared" si="484"/>
        <v>144540</v>
      </c>
      <c r="AH6166" s="37"/>
      <c r="AI6166" s="37"/>
      <c r="AK6166" s="37"/>
    </row>
    <row r="6167" spans="1:37" hidden="1">
      <c r="A6167" t="s">
        <v>64</v>
      </c>
      <c r="B6167" t="s">
        <v>2</v>
      </c>
      <c r="C6167" t="s">
        <v>12</v>
      </c>
      <c r="D6167" t="s">
        <v>116</v>
      </c>
      <c r="E6167" t="s">
        <v>537</v>
      </c>
      <c r="F6167" t="str">
        <f t="shared" si="481"/>
        <v>琼中黎族苗族自治县语言培训</v>
      </c>
      <c r="G6167" t="s">
        <v>120</v>
      </c>
      <c r="H6167" t="s">
        <v>357</v>
      </c>
      <c r="I6167" t="s">
        <v>68</v>
      </c>
      <c r="J6167">
        <v>0</v>
      </c>
      <c r="K6167">
        <v>0</v>
      </c>
      <c r="L6167" s="13">
        <f>VLOOKUP(C6167,'渗透率、续签率'!B:C,2,0)</f>
        <v>0.66100000000000003</v>
      </c>
      <c r="M6167" s="6">
        <v>0</v>
      </c>
      <c r="N6167">
        <v>0</v>
      </c>
      <c r="O6167">
        <v>0</v>
      </c>
      <c r="P6167" s="6">
        <v>0</v>
      </c>
      <c r="Q6167" s="13">
        <v>0</v>
      </c>
      <c r="R6167" s="13">
        <v>0</v>
      </c>
      <c r="S6167" s="31">
        <v>0</v>
      </c>
      <c r="T6167" s="6">
        <f>VLOOKUP(E6167,'参数设置&amp;汇总'!S:U,3,0)</f>
        <v>0.1</v>
      </c>
      <c r="U6167" s="78">
        <f t="shared" si="480"/>
        <v>0</v>
      </c>
      <c r="V6167" s="13">
        <v>0.85000000000000009</v>
      </c>
      <c r="W6167" s="78">
        <f t="shared" si="482"/>
        <v>0</v>
      </c>
      <c r="X6167" s="1">
        <f>VLOOKUP(E6167,'渗透率、续签率'!AG:AJ,4,0)</f>
        <v>12045</v>
      </c>
      <c r="Y6167" s="1">
        <f t="shared" si="483"/>
        <v>0</v>
      </c>
      <c r="Z6167">
        <v>0</v>
      </c>
      <c r="AA6167" s="89">
        <f t="shared" si="484"/>
        <v>0</v>
      </c>
      <c r="AH6167" s="37"/>
      <c r="AI6167" s="37"/>
      <c r="AK6167" s="37"/>
    </row>
    <row r="6168" spans="1:37" hidden="1">
      <c r="A6168" t="s">
        <v>64</v>
      </c>
      <c r="B6168" t="s">
        <v>2</v>
      </c>
      <c r="C6168" t="s">
        <v>12</v>
      </c>
      <c r="D6168" t="s">
        <v>116</v>
      </c>
      <c r="E6168" t="s">
        <v>537</v>
      </c>
      <c r="F6168" t="str">
        <f t="shared" si="481"/>
        <v>琼海市语言培训</v>
      </c>
      <c r="G6168" t="s">
        <v>120</v>
      </c>
      <c r="H6168" t="s">
        <v>358</v>
      </c>
      <c r="I6168" t="s">
        <v>68</v>
      </c>
      <c r="J6168">
        <v>2</v>
      </c>
      <c r="K6168">
        <v>0</v>
      </c>
      <c r="L6168" s="13">
        <f>VLOOKUP(C6168,'渗透率、续签率'!B:C,2,0)</f>
        <v>0.66100000000000003</v>
      </c>
      <c r="M6168" s="6">
        <v>0</v>
      </c>
      <c r="N6168">
        <v>0</v>
      </c>
      <c r="O6168">
        <v>0</v>
      </c>
      <c r="P6168" s="6">
        <v>0</v>
      </c>
      <c r="Q6168" s="13">
        <v>0</v>
      </c>
      <c r="R6168" s="13">
        <v>0</v>
      </c>
      <c r="S6168" s="31">
        <v>5</v>
      </c>
      <c r="T6168" s="6">
        <f>VLOOKUP(E6168,'参数设置&amp;汇总'!S:U,3,0)</f>
        <v>0.1</v>
      </c>
      <c r="U6168" s="78">
        <f t="shared" si="480"/>
        <v>0</v>
      </c>
      <c r="V6168" s="13">
        <v>0.85000000000000009</v>
      </c>
      <c r="W6168" s="78">
        <f t="shared" si="482"/>
        <v>0</v>
      </c>
      <c r="X6168" s="1">
        <f>VLOOKUP(E6168,'渗透率、续签率'!AG:AJ,4,0)</f>
        <v>12045</v>
      </c>
      <c r="Y6168" s="1">
        <f t="shared" si="483"/>
        <v>0</v>
      </c>
      <c r="Z6168">
        <v>0</v>
      </c>
      <c r="AA6168" s="89">
        <f t="shared" si="484"/>
        <v>0</v>
      </c>
      <c r="AH6168" s="37"/>
      <c r="AI6168" s="37"/>
      <c r="AK6168" s="37"/>
    </row>
    <row r="6169" spans="1:37" hidden="1">
      <c r="A6169" t="s">
        <v>64</v>
      </c>
      <c r="B6169" t="s">
        <v>2</v>
      </c>
      <c r="C6169" t="s">
        <v>12</v>
      </c>
      <c r="D6169" t="s">
        <v>116</v>
      </c>
      <c r="E6169" t="s">
        <v>537</v>
      </c>
      <c r="F6169" t="str">
        <f t="shared" si="481"/>
        <v>甘南藏族自治州语言培训</v>
      </c>
      <c r="G6169" t="s">
        <v>132</v>
      </c>
      <c r="H6169" t="s">
        <v>359</v>
      </c>
      <c r="I6169" t="s">
        <v>70</v>
      </c>
      <c r="J6169">
        <v>0</v>
      </c>
      <c r="K6169">
        <v>0</v>
      </c>
      <c r="L6169" s="13">
        <f>VLOOKUP(C6169,'渗透率、续签率'!B:C,2,0)</f>
        <v>0.66100000000000003</v>
      </c>
      <c r="M6169" s="6">
        <v>0</v>
      </c>
      <c r="N6169">
        <v>0</v>
      </c>
      <c r="O6169">
        <v>0</v>
      </c>
      <c r="P6169" s="6">
        <v>0</v>
      </c>
      <c r="Q6169" s="13">
        <v>0</v>
      </c>
      <c r="R6169" s="13">
        <v>0</v>
      </c>
      <c r="S6169" s="31">
        <v>0</v>
      </c>
      <c r="T6169" s="6">
        <f>VLOOKUP(E6169,'参数设置&amp;汇总'!S:U,3,0)</f>
        <v>0.1</v>
      </c>
      <c r="U6169" s="78">
        <f t="shared" si="480"/>
        <v>0</v>
      </c>
      <c r="V6169" s="13">
        <v>0.85000000000000009</v>
      </c>
      <c r="W6169" s="78">
        <f t="shared" si="482"/>
        <v>0</v>
      </c>
      <c r="X6169" s="1">
        <f>VLOOKUP(E6169,'渗透率、续签率'!AG:AJ,4,0)</f>
        <v>12045</v>
      </c>
      <c r="Y6169" s="1">
        <f t="shared" si="483"/>
        <v>0</v>
      </c>
      <c r="Z6169">
        <v>0</v>
      </c>
      <c r="AA6169" s="89">
        <f t="shared" si="484"/>
        <v>0</v>
      </c>
      <c r="AH6169" s="37"/>
      <c r="AI6169" s="37"/>
      <c r="AK6169" s="37"/>
    </row>
    <row r="6170" spans="1:37" hidden="1">
      <c r="A6170" t="s">
        <v>64</v>
      </c>
      <c r="B6170" t="s">
        <v>2</v>
      </c>
      <c r="C6170" t="s">
        <v>12</v>
      </c>
      <c r="D6170" t="s">
        <v>116</v>
      </c>
      <c r="E6170" t="s">
        <v>537</v>
      </c>
      <c r="F6170" t="str">
        <f t="shared" si="481"/>
        <v>甘孜藏族自治州语言培训</v>
      </c>
      <c r="G6170" t="s">
        <v>77</v>
      </c>
      <c r="H6170" t="s">
        <v>360</v>
      </c>
      <c r="I6170" t="s">
        <v>70</v>
      </c>
      <c r="J6170">
        <v>0</v>
      </c>
      <c r="K6170">
        <v>0</v>
      </c>
      <c r="L6170" s="13">
        <f>VLOOKUP(C6170,'渗透率、续签率'!B:C,2,0)</f>
        <v>0.66100000000000003</v>
      </c>
      <c r="M6170" s="6">
        <v>0</v>
      </c>
      <c r="N6170">
        <v>0</v>
      </c>
      <c r="O6170">
        <v>0</v>
      </c>
      <c r="P6170" s="6">
        <v>0</v>
      </c>
      <c r="Q6170" s="13">
        <v>0</v>
      </c>
      <c r="R6170" s="13">
        <v>0</v>
      </c>
      <c r="S6170" s="31">
        <v>0</v>
      </c>
      <c r="T6170" s="6">
        <f>VLOOKUP(E6170,'参数设置&amp;汇总'!S:U,3,0)</f>
        <v>0.1</v>
      </c>
      <c r="U6170" s="78">
        <f t="shared" si="480"/>
        <v>0</v>
      </c>
      <c r="V6170" s="13">
        <v>0.85000000000000009</v>
      </c>
      <c r="W6170" s="78">
        <f t="shared" si="482"/>
        <v>0</v>
      </c>
      <c r="X6170" s="1">
        <f>VLOOKUP(E6170,'渗透率、续签率'!AG:AJ,4,0)</f>
        <v>12045</v>
      </c>
      <c r="Y6170" s="1">
        <f t="shared" si="483"/>
        <v>0</v>
      </c>
      <c r="Z6170">
        <v>0</v>
      </c>
      <c r="AA6170" s="89">
        <f t="shared" si="484"/>
        <v>0</v>
      </c>
      <c r="AH6170" s="37"/>
      <c r="AI6170" s="37"/>
      <c r="AJ6170" s="1"/>
    </row>
    <row r="6171" spans="1:37" hidden="1">
      <c r="A6171" t="s">
        <v>64</v>
      </c>
      <c r="B6171" t="s">
        <v>2</v>
      </c>
      <c r="C6171" t="s">
        <v>12</v>
      </c>
      <c r="D6171" t="s">
        <v>116</v>
      </c>
      <c r="E6171" t="s">
        <v>537</v>
      </c>
      <c r="F6171" t="str">
        <f t="shared" si="481"/>
        <v>白城市语言培训</v>
      </c>
      <c r="G6171" t="s">
        <v>188</v>
      </c>
      <c r="H6171" t="s">
        <v>361</v>
      </c>
      <c r="I6171" t="s">
        <v>70</v>
      </c>
      <c r="J6171">
        <v>20</v>
      </c>
      <c r="K6171">
        <v>0</v>
      </c>
      <c r="L6171" s="13">
        <f>VLOOKUP(C6171,'渗透率、续签率'!B:C,2,0)</f>
        <v>0.66100000000000003</v>
      </c>
      <c r="M6171" s="6">
        <v>0</v>
      </c>
      <c r="N6171">
        <v>0</v>
      </c>
      <c r="O6171">
        <v>0</v>
      </c>
      <c r="P6171" s="6">
        <v>0</v>
      </c>
      <c r="Q6171" s="13">
        <v>0</v>
      </c>
      <c r="R6171" s="13">
        <v>0</v>
      </c>
      <c r="S6171" s="31">
        <v>31</v>
      </c>
      <c r="T6171" s="6">
        <f>VLOOKUP(E6171,'参数设置&amp;汇总'!S:U,3,0)</f>
        <v>0.1</v>
      </c>
      <c r="U6171" s="78">
        <f t="shared" si="480"/>
        <v>0</v>
      </c>
      <c r="V6171" s="13">
        <v>0.85000000000000009</v>
      </c>
      <c r="W6171" s="78">
        <f t="shared" si="482"/>
        <v>0</v>
      </c>
      <c r="X6171" s="1">
        <f>VLOOKUP(E6171,'渗透率、续签率'!AG:AJ,4,0)</f>
        <v>12045</v>
      </c>
      <c r="Y6171" s="1">
        <f t="shared" si="483"/>
        <v>0</v>
      </c>
      <c r="Z6171">
        <v>0</v>
      </c>
      <c r="AA6171" s="89">
        <f t="shared" si="484"/>
        <v>0</v>
      </c>
      <c r="AK6171" s="37"/>
    </row>
    <row r="6172" spans="1:37" hidden="1">
      <c r="A6172" t="s">
        <v>64</v>
      </c>
      <c r="B6172" t="s">
        <v>2</v>
      </c>
      <c r="C6172" t="s">
        <v>12</v>
      </c>
      <c r="D6172" t="s">
        <v>116</v>
      </c>
      <c r="E6172" t="s">
        <v>537</v>
      </c>
      <c r="F6172" t="str">
        <f t="shared" si="481"/>
        <v>白山市语言培训</v>
      </c>
      <c r="G6172" t="s">
        <v>188</v>
      </c>
      <c r="H6172" t="s">
        <v>362</v>
      </c>
      <c r="I6172" t="s">
        <v>70</v>
      </c>
      <c r="J6172">
        <v>16</v>
      </c>
      <c r="K6172">
        <v>0</v>
      </c>
      <c r="L6172" s="13">
        <f>VLOOKUP(C6172,'渗透率、续签率'!B:C,2,0)</f>
        <v>0.66100000000000003</v>
      </c>
      <c r="M6172" s="6">
        <v>0</v>
      </c>
      <c r="N6172">
        <v>3</v>
      </c>
      <c r="O6172">
        <v>0</v>
      </c>
      <c r="P6172" s="6">
        <v>0</v>
      </c>
      <c r="Q6172" s="13">
        <v>0</v>
      </c>
      <c r="R6172" s="13">
        <v>0</v>
      </c>
      <c r="S6172" s="31">
        <v>51</v>
      </c>
      <c r="T6172" s="6">
        <f>VLOOKUP(E6172,'参数设置&amp;汇总'!S:U,3,0)</f>
        <v>0.1</v>
      </c>
      <c r="U6172" s="78">
        <f t="shared" si="480"/>
        <v>0.30000000000000004</v>
      </c>
      <c r="V6172" s="13">
        <v>0.85000000000000009</v>
      </c>
      <c r="W6172" s="78">
        <f t="shared" si="482"/>
        <v>0.35294117647058826</v>
      </c>
      <c r="X6172" s="1">
        <f>VLOOKUP(E6172,'渗透率、续签率'!AG:AJ,4,0)</f>
        <v>12045</v>
      </c>
      <c r="Y6172" s="1">
        <f t="shared" si="483"/>
        <v>4251.1764705882351</v>
      </c>
      <c r="Z6172">
        <v>0</v>
      </c>
      <c r="AA6172" s="89">
        <f t="shared" si="484"/>
        <v>36135</v>
      </c>
      <c r="AH6172" s="37"/>
      <c r="AI6172" s="37"/>
      <c r="AK6172" s="37"/>
    </row>
    <row r="6173" spans="1:37" hidden="1">
      <c r="A6173" t="s">
        <v>64</v>
      </c>
      <c r="B6173" t="s">
        <v>2</v>
      </c>
      <c r="C6173" t="s">
        <v>12</v>
      </c>
      <c r="D6173" t="s">
        <v>116</v>
      </c>
      <c r="E6173" t="s">
        <v>537</v>
      </c>
      <c r="F6173" t="str">
        <f t="shared" si="481"/>
        <v>白杨市语言培训</v>
      </c>
      <c r="G6173" t="s">
        <v>145</v>
      </c>
      <c r="H6173" t="s">
        <v>363</v>
      </c>
      <c r="I6173" t="s">
        <v>70</v>
      </c>
      <c r="J6173">
        <v>0</v>
      </c>
      <c r="K6173">
        <v>0</v>
      </c>
      <c r="L6173" s="13">
        <f>VLOOKUP(C6173,'渗透率、续签率'!B:C,2,0)</f>
        <v>0.66100000000000003</v>
      </c>
      <c r="M6173" s="6">
        <v>0</v>
      </c>
      <c r="N6173">
        <v>0</v>
      </c>
      <c r="O6173">
        <v>0</v>
      </c>
      <c r="P6173" s="6">
        <v>0</v>
      </c>
      <c r="Q6173" s="13">
        <v>0</v>
      </c>
      <c r="R6173" s="13">
        <v>0</v>
      </c>
      <c r="S6173" s="31">
        <v>0</v>
      </c>
      <c r="T6173" s="6">
        <f>VLOOKUP(E6173,'参数设置&amp;汇总'!S:U,3,0)</f>
        <v>0.1</v>
      </c>
      <c r="U6173" s="78">
        <f t="shared" si="480"/>
        <v>0</v>
      </c>
      <c r="V6173" s="13">
        <v>0.85000000000000009</v>
      </c>
      <c r="W6173" s="78">
        <f t="shared" si="482"/>
        <v>0</v>
      </c>
      <c r="X6173" s="1">
        <f>VLOOKUP(E6173,'渗透率、续签率'!AG:AJ,4,0)</f>
        <v>12045</v>
      </c>
      <c r="Y6173" s="1">
        <f t="shared" si="483"/>
        <v>0</v>
      </c>
      <c r="Z6173">
        <v>0</v>
      </c>
      <c r="AA6173" s="89">
        <f t="shared" si="484"/>
        <v>0</v>
      </c>
      <c r="AH6173" s="37"/>
      <c r="AI6173" s="37"/>
      <c r="AJ6173" s="1"/>
      <c r="AK6173" s="37"/>
    </row>
    <row r="6174" spans="1:37" hidden="1">
      <c r="A6174" t="s">
        <v>64</v>
      </c>
      <c r="B6174" t="s">
        <v>2</v>
      </c>
      <c r="C6174" t="s">
        <v>12</v>
      </c>
      <c r="D6174" t="s">
        <v>116</v>
      </c>
      <c r="E6174" t="s">
        <v>537</v>
      </c>
      <c r="F6174" t="str">
        <f t="shared" si="481"/>
        <v>白沙黎族自治县语言培训</v>
      </c>
      <c r="G6174" t="s">
        <v>120</v>
      </c>
      <c r="H6174" t="s">
        <v>364</v>
      </c>
      <c r="I6174" t="s">
        <v>68</v>
      </c>
      <c r="J6174">
        <v>0</v>
      </c>
      <c r="K6174">
        <v>0</v>
      </c>
      <c r="L6174" s="13">
        <f>VLOOKUP(C6174,'渗透率、续签率'!B:C,2,0)</f>
        <v>0.66100000000000003</v>
      </c>
      <c r="M6174" s="6">
        <v>0</v>
      </c>
      <c r="N6174">
        <v>0</v>
      </c>
      <c r="O6174">
        <v>0</v>
      </c>
      <c r="P6174" s="6">
        <v>0</v>
      </c>
      <c r="Q6174" s="13">
        <v>0</v>
      </c>
      <c r="R6174" s="13">
        <v>0</v>
      </c>
      <c r="S6174" s="31">
        <v>0</v>
      </c>
      <c r="T6174" s="6">
        <f>VLOOKUP(E6174,'参数设置&amp;汇总'!S:U,3,0)</f>
        <v>0.1</v>
      </c>
      <c r="U6174" s="78">
        <f t="shared" si="480"/>
        <v>0</v>
      </c>
      <c r="V6174" s="13">
        <v>0.85000000000000009</v>
      </c>
      <c r="W6174" s="78">
        <f t="shared" si="482"/>
        <v>0</v>
      </c>
      <c r="X6174" s="1">
        <f>VLOOKUP(E6174,'渗透率、续签率'!AG:AJ,4,0)</f>
        <v>12045</v>
      </c>
      <c r="Y6174" s="1">
        <f t="shared" si="483"/>
        <v>0</v>
      </c>
      <c r="Z6174">
        <v>0</v>
      </c>
      <c r="AA6174" s="89">
        <f t="shared" si="484"/>
        <v>0</v>
      </c>
      <c r="AH6174" s="37"/>
      <c r="AI6174" s="37"/>
      <c r="AK6174" s="37"/>
    </row>
    <row r="6175" spans="1:37" hidden="1">
      <c r="A6175" t="s">
        <v>64</v>
      </c>
      <c r="B6175" t="s">
        <v>2</v>
      </c>
      <c r="C6175" t="s">
        <v>12</v>
      </c>
      <c r="D6175" t="s">
        <v>116</v>
      </c>
      <c r="E6175" t="s">
        <v>537</v>
      </c>
      <c r="F6175" t="str">
        <f t="shared" si="481"/>
        <v>白银市语言培训</v>
      </c>
      <c r="G6175" t="s">
        <v>132</v>
      </c>
      <c r="H6175" t="s">
        <v>365</v>
      </c>
      <c r="I6175" t="s">
        <v>70</v>
      </c>
      <c r="J6175">
        <v>6</v>
      </c>
      <c r="K6175">
        <v>0</v>
      </c>
      <c r="L6175" s="13">
        <f>VLOOKUP(C6175,'渗透率、续签率'!B:C,2,0)</f>
        <v>0.66100000000000003</v>
      </c>
      <c r="M6175" s="6">
        <v>0</v>
      </c>
      <c r="N6175">
        <v>0</v>
      </c>
      <c r="O6175">
        <v>0</v>
      </c>
      <c r="P6175" s="6">
        <v>0</v>
      </c>
      <c r="Q6175" s="13">
        <v>0</v>
      </c>
      <c r="R6175" s="13">
        <v>0</v>
      </c>
      <c r="S6175" s="31">
        <v>2</v>
      </c>
      <c r="T6175" s="6">
        <f>VLOOKUP(E6175,'参数设置&amp;汇总'!S:U,3,0)</f>
        <v>0.1</v>
      </c>
      <c r="U6175" s="78">
        <f t="shared" si="480"/>
        <v>0</v>
      </c>
      <c r="V6175" s="13">
        <v>0.85000000000000009</v>
      </c>
      <c r="W6175" s="78">
        <f t="shared" si="482"/>
        <v>0</v>
      </c>
      <c r="X6175" s="1">
        <f>VLOOKUP(E6175,'渗透率、续签率'!AG:AJ,4,0)</f>
        <v>12045</v>
      </c>
      <c r="Y6175" s="1">
        <f t="shared" si="483"/>
        <v>0</v>
      </c>
      <c r="Z6175">
        <v>0</v>
      </c>
      <c r="AA6175" s="89">
        <f t="shared" si="484"/>
        <v>0</v>
      </c>
      <c r="AH6175" s="37"/>
      <c r="AI6175" s="37"/>
      <c r="AK6175" s="37"/>
    </row>
    <row r="6176" spans="1:37" hidden="1">
      <c r="A6176" t="s">
        <v>64</v>
      </c>
      <c r="B6176" t="s">
        <v>2</v>
      </c>
      <c r="C6176" t="s">
        <v>12</v>
      </c>
      <c r="D6176" t="s">
        <v>116</v>
      </c>
      <c r="E6176" t="s">
        <v>537</v>
      </c>
      <c r="F6176" t="str">
        <f t="shared" si="481"/>
        <v>百色市语言培训</v>
      </c>
      <c r="G6176" t="s">
        <v>88</v>
      </c>
      <c r="H6176" t="s">
        <v>366</v>
      </c>
      <c r="I6176" t="s">
        <v>68</v>
      </c>
      <c r="J6176">
        <v>7</v>
      </c>
      <c r="K6176">
        <v>0</v>
      </c>
      <c r="L6176" s="13">
        <f>VLOOKUP(C6176,'渗透率、续签率'!B:C,2,0)</f>
        <v>0.66100000000000003</v>
      </c>
      <c r="M6176" s="6">
        <v>0</v>
      </c>
      <c r="N6176">
        <v>0</v>
      </c>
      <c r="O6176">
        <v>0</v>
      </c>
      <c r="P6176" s="6">
        <v>0</v>
      </c>
      <c r="Q6176" s="13">
        <v>0</v>
      </c>
      <c r="R6176" s="13">
        <v>0</v>
      </c>
      <c r="S6176" s="31">
        <v>12</v>
      </c>
      <c r="T6176" s="6">
        <f>VLOOKUP(E6176,'参数设置&amp;汇总'!S:U,3,0)</f>
        <v>0.1</v>
      </c>
      <c r="U6176" s="78">
        <f t="shared" si="480"/>
        <v>0</v>
      </c>
      <c r="V6176" s="13">
        <v>0.85000000000000009</v>
      </c>
      <c r="W6176" s="78">
        <f t="shared" si="482"/>
        <v>0</v>
      </c>
      <c r="X6176" s="1">
        <f>VLOOKUP(E6176,'渗透率、续签率'!AG:AJ,4,0)</f>
        <v>12045</v>
      </c>
      <c r="Y6176" s="1">
        <f t="shared" si="483"/>
        <v>0</v>
      </c>
      <c r="Z6176">
        <v>0</v>
      </c>
      <c r="AA6176" s="89">
        <f t="shared" si="484"/>
        <v>0</v>
      </c>
      <c r="AH6176" s="37"/>
      <c r="AI6176" s="37"/>
      <c r="AK6176" s="37"/>
    </row>
    <row r="6177" spans="1:37" hidden="1">
      <c r="A6177" t="s">
        <v>64</v>
      </c>
      <c r="B6177" t="s">
        <v>2</v>
      </c>
      <c r="C6177" t="s">
        <v>12</v>
      </c>
      <c r="D6177" t="s">
        <v>116</v>
      </c>
      <c r="E6177" t="s">
        <v>537</v>
      </c>
      <c r="F6177" t="str">
        <f t="shared" si="481"/>
        <v>益阳市语言培训</v>
      </c>
      <c r="G6177" t="s">
        <v>113</v>
      </c>
      <c r="H6177" t="s">
        <v>367</v>
      </c>
      <c r="I6177" t="s">
        <v>68</v>
      </c>
      <c r="J6177">
        <v>29</v>
      </c>
      <c r="K6177">
        <v>0</v>
      </c>
      <c r="L6177" s="13">
        <f>VLOOKUP(C6177,'渗透率、续签率'!B:C,2,0)</f>
        <v>0.66100000000000003</v>
      </c>
      <c r="M6177" s="6">
        <v>0</v>
      </c>
      <c r="N6177">
        <v>0</v>
      </c>
      <c r="O6177">
        <v>0</v>
      </c>
      <c r="P6177" s="6">
        <v>0</v>
      </c>
      <c r="Q6177" s="13">
        <v>0</v>
      </c>
      <c r="R6177" s="13">
        <v>0</v>
      </c>
      <c r="S6177" s="31">
        <v>31</v>
      </c>
      <c r="T6177" s="6">
        <f>VLOOKUP(E6177,'参数设置&amp;汇总'!S:U,3,0)</f>
        <v>0.1</v>
      </c>
      <c r="U6177" s="78">
        <f t="shared" si="480"/>
        <v>0</v>
      </c>
      <c r="V6177" s="13">
        <v>0.85000000000000009</v>
      </c>
      <c r="W6177" s="78">
        <f t="shared" si="482"/>
        <v>0</v>
      </c>
      <c r="X6177" s="1">
        <f>VLOOKUP(E6177,'渗透率、续签率'!AG:AJ,4,0)</f>
        <v>12045</v>
      </c>
      <c r="Y6177" s="1">
        <f t="shared" si="483"/>
        <v>0</v>
      </c>
      <c r="Z6177">
        <v>0</v>
      </c>
      <c r="AA6177" s="89">
        <f t="shared" si="484"/>
        <v>0</v>
      </c>
      <c r="AH6177" s="37"/>
      <c r="AI6177" s="37"/>
      <c r="AK6177" s="37"/>
    </row>
    <row r="6178" spans="1:37" hidden="1">
      <c r="A6178" t="s">
        <v>64</v>
      </c>
      <c r="B6178" t="s">
        <v>2</v>
      </c>
      <c r="C6178" t="s">
        <v>12</v>
      </c>
      <c r="D6178" t="s">
        <v>116</v>
      </c>
      <c r="E6178" t="s">
        <v>537</v>
      </c>
      <c r="F6178" t="str">
        <f t="shared" si="481"/>
        <v>盐城市语言培训</v>
      </c>
      <c r="G6178" t="s">
        <v>73</v>
      </c>
      <c r="H6178" t="s">
        <v>368</v>
      </c>
      <c r="I6178" t="s">
        <v>70</v>
      </c>
      <c r="J6178">
        <v>68</v>
      </c>
      <c r="K6178">
        <v>3</v>
      </c>
      <c r="L6178" s="13">
        <f>VLOOKUP(C6178,'渗透率、续签率'!B:C,2,0)</f>
        <v>0.66100000000000003</v>
      </c>
      <c r="M6178" s="6">
        <v>0.04</v>
      </c>
      <c r="N6178">
        <v>5</v>
      </c>
      <c r="O6178">
        <v>2</v>
      </c>
      <c r="P6178" s="6">
        <v>0.4</v>
      </c>
      <c r="Q6178" s="13">
        <v>0.28699999999999998</v>
      </c>
      <c r="R6178" s="13">
        <v>0.12</v>
      </c>
      <c r="S6178" s="31">
        <v>108</v>
      </c>
      <c r="T6178" s="6">
        <f>VLOOKUP(E6178,'参数设置&amp;汇总'!S:U,3,0)</f>
        <v>0.1</v>
      </c>
      <c r="U6178" s="78">
        <f t="shared" si="480"/>
        <v>2</v>
      </c>
      <c r="V6178" s="13">
        <v>0.85000000000000009</v>
      </c>
      <c r="W6178" s="78">
        <f t="shared" si="482"/>
        <v>0.79764705882352926</v>
      </c>
      <c r="X6178" s="1">
        <f>VLOOKUP(E6178,'渗透率、续签率'!AG:AJ,4,0)</f>
        <v>12045</v>
      </c>
      <c r="Y6178" s="1">
        <f t="shared" si="483"/>
        <v>9607.6588235294093</v>
      </c>
      <c r="Z6178">
        <v>3</v>
      </c>
      <c r="AA6178" s="89">
        <f t="shared" si="484"/>
        <v>60225</v>
      </c>
      <c r="AH6178" s="37"/>
      <c r="AI6178" s="37"/>
      <c r="AK6178" s="37"/>
    </row>
    <row r="6179" spans="1:37" hidden="1">
      <c r="A6179" t="s">
        <v>64</v>
      </c>
      <c r="B6179" t="s">
        <v>2</v>
      </c>
      <c r="C6179" t="s">
        <v>12</v>
      </c>
      <c r="D6179" t="s">
        <v>116</v>
      </c>
      <c r="E6179" t="s">
        <v>537</v>
      </c>
      <c r="F6179" t="str">
        <f t="shared" si="481"/>
        <v>盘锦市语言培训</v>
      </c>
      <c r="G6179" t="s">
        <v>101</v>
      </c>
      <c r="H6179" t="s">
        <v>369</v>
      </c>
      <c r="I6179" t="s">
        <v>70</v>
      </c>
      <c r="J6179">
        <v>48</v>
      </c>
      <c r="K6179">
        <v>0</v>
      </c>
      <c r="L6179" s="13">
        <f>VLOOKUP(C6179,'渗透率、续签率'!B:C,2,0)</f>
        <v>0.66100000000000003</v>
      </c>
      <c r="M6179" s="6">
        <v>0</v>
      </c>
      <c r="N6179">
        <v>4</v>
      </c>
      <c r="O6179">
        <v>0</v>
      </c>
      <c r="P6179" s="6">
        <v>0</v>
      </c>
      <c r="Q6179" s="13">
        <v>0</v>
      </c>
      <c r="R6179" s="13">
        <v>0</v>
      </c>
      <c r="S6179" s="31">
        <v>113</v>
      </c>
      <c r="T6179" s="6">
        <f>VLOOKUP(E6179,'参数设置&amp;汇总'!S:U,3,0)</f>
        <v>0.1</v>
      </c>
      <c r="U6179" s="78">
        <f t="shared" si="480"/>
        <v>0.4</v>
      </c>
      <c r="V6179" s="13">
        <v>0.85000000000000009</v>
      </c>
      <c r="W6179" s="78">
        <f t="shared" si="482"/>
        <v>0.47058823529411764</v>
      </c>
      <c r="X6179" s="1">
        <f>VLOOKUP(E6179,'渗透率、续签率'!AG:AJ,4,0)</f>
        <v>12045</v>
      </c>
      <c r="Y6179" s="1">
        <f t="shared" si="483"/>
        <v>5668.2352941176468</v>
      </c>
      <c r="Z6179">
        <v>0</v>
      </c>
      <c r="AA6179" s="89">
        <f t="shared" si="484"/>
        <v>48180</v>
      </c>
      <c r="AH6179" s="37"/>
      <c r="AI6179" s="37"/>
      <c r="AK6179" s="37"/>
    </row>
    <row r="6180" spans="1:37" hidden="1">
      <c r="A6180" t="s">
        <v>64</v>
      </c>
      <c r="B6180" t="s">
        <v>2</v>
      </c>
      <c r="C6180" t="s">
        <v>12</v>
      </c>
      <c r="D6180" t="s">
        <v>116</v>
      </c>
      <c r="E6180" t="s">
        <v>537</v>
      </c>
      <c r="F6180" t="str">
        <f t="shared" si="481"/>
        <v>眉山市语言培训</v>
      </c>
      <c r="G6180" t="s">
        <v>77</v>
      </c>
      <c r="H6180" t="s">
        <v>370</v>
      </c>
      <c r="I6180" t="s">
        <v>70</v>
      </c>
      <c r="J6180">
        <v>21</v>
      </c>
      <c r="K6180">
        <v>0</v>
      </c>
      <c r="L6180" s="13">
        <f>VLOOKUP(C6180,'渗透率、续签率'!B:C,2,0)</f>
        <v>0.66100000000000003</v>
      </c>
      <c r="M6180" s="6">
        <v>0</v>
      </c>
      <c r="N6180">
        <v>8</v>
      </c>
      <c r="O6180">
        <v>0</v>
      </c>
      <c r="P6180" s="6">
        <v>0</v>
      </c>
      <c r="Q6180" s="13">
        <v>0</v>
      </c>
      <c r="R6180" s="13">
        <v>0</v>
      </c>
      <c r="S6180" s="31">
        <v>101</v>
      </c>
      <c r="T6180" s="6">
        <f>VLOOKUP(E6180,'参数设置&amp;汇总'!S:U,3,0)</f>
        <v>0.1</v>
      </c>
      <c r="U6180" s="78">
        <f t="shared" si="480"/>
        <v>0.8</v>
      </c>
      <c r="V6180" s="13">
        <v>0.85000000000000009</v>
      </c>
      <c r="W6180" s="78">
        <f t="shared" si="482"/>
        <v>0.94117647058823528</v>
      </c>
      <c r="X6180" s="1">
        <f>VLOOKUP(E6180,'渗透率、续签率'!AG:AJ,4,0)</f>
        <v>12045</v>
      </c>
      <c r="Y6180" s="1">
        <f t="shared" si="483"/>
        <v>11336.470588235294</v>
      </c>
      <c r="Z6180">
        <v>0</v>
      </c>
      <c r="AA6180" s="89">
        <f t="shared" si="484"/>
        <v>96360</v>
      </c>
      <c r="AH6180" s="37"/>
      <c r="AI6180" s="37"/>
      <c r="AK6180" s="37"/>
    </row>
    <row r="6181" spans="1:37" hidden="1">
      <c r="A6181" t="s">
        <v>64</v>
      </c>
      <c r="B6181" t="s">
        <v>2</v>
      </c>
      <c r="C6181" t="s">
        <v>12</v>
      </c>
      <c r="D6181" t="s">
        <v>116</v>
      </c>
      <c r="E6181" t="s">
        <v>537</v>
      </c>
      <c r="F6181" t="str">
        <f t="shared" si="481"/>
        <v>石嘴山市语言培训</v>
      </c>
      <c r="G6181" t="s">
        <v>129</v>
      </c>
      <c r="H6181" t="s">
        <v>371</v>
      </c>
      <c r="I6181" t="s">
        <v>70</v>
      </c>
      <c r="J6181">
        <v>5</v>
      </c>
      <c r="K6181">
        <v>0</v>
      </c>
      <c r="L6181" s="13">
        <f>VLOOKUP(C6181,'渗透率、续签率'!B:C,2,0)</f>
        <v>0.66100000000000003</v>
      </c>
      <c r="M6181" s="6">
        <v>0</v>
      </c>
      <c r="N6181">
        <v>1</v>
      </c>
      <c r="O6181">
        <v>0</v>
      </c>
      <c r="P6181" s="6">
        <v>0</v>
      </c>
      <c r="Q6181" s="13">
        <v>0</v>
      </c>
      <c r="R6181" s="13">
        <v>0</v>
      </c>
      <c r="S6181" s="31">
        <v>11</v>
      </c>
      <c r="T6181" s="6">
        <f>VLOOKUP(E6181,'参数设置&amp;汇总'!S:U,3,0)</f>
        <v>0.1</v>
      </c>
      <c r="U6181" s="78">
        <f t="shared" si="480"/>
        <v>0.1</v>
      </c>
      <c r="V6181" s="13">
        <v>0.85000000000000009</v>
      </c>
      <c r="W6181" s="78">
        <f t="shared" si="482"/>
        <v>0.11764705882352941</v>
      </c>
      <c r="X6181" s="1">
        <f>VLOOKUP(E6181,'渗透率、续签率'!AG:AJ,4,0)</f>
        <v>12045</v>
      </c>
      <c r="Y6181" s="1">
        <f t="shared" si="483"/>
        <v>1417.0588235294117</v>
      </c>
      <c r="Z6181">
        <v>0</v>
      </c>
      <c r="AA6181" s="89">
        <f t="shared" si="484"/>
        <v>12045</v>
      </c>
      <c r="AH6181" s="37"/>
      <c r="AI6181" s="37"/>
      <c r="AK6181" s="37"/>
    </row>
    <row r="6182" spans="1:37" hidden="1">
      <c r="A6182" t="s">
        <v>64</v>
      </c>
      <c r="B6182" t="s">
        <v>2</v>
      </c>
      <c r="C6182" t="s">
        <v>12</v>
      </c>
      <c r="D6182" t="s">
        <v>116</v>
      </c>
      <c r="E6182" t="s">
        <v>537</v>
      </c>
      <c r="F6182" t="str">
        <f t="shared" si="481"/>
        <v>石家庄市语言培训</v>
      </c>
      <c r="G6182" t="s">
        <v>159</v>
      </c>
      <c r="H6182" t="s">
        <v>372</v>
      </c>
      <c r="I6182" t="s">
        <v>70</v>
      </c>
      <c r="J6182">
        <v>207</v>
      </c>
      <c r="K6182">
        <v>8</v>
      </c>
      <c r="L6182" s="13">
        <f>VLOOKUP(C6182,'渗透率、续签率'!B:C,2,0)</f>
        <v>0.66100000000000003</v>
      </c>
      <c r="M6182" s="6">
        <v>0.04</v>
      </c>
      <c r="N6182">
        <v>41</v>
      </c>
      <c r="O6182">
        <v>6</v>
      </c>
      <c r="P6182" s="6">
        <v>0.15</v>
      </c>
      <c r="Q6182" s="13">
        <v>0.28199999999999997</v>
      </c>
      <c r="R6182" s="13">
        <v>0.26700000000000002</v>
      </c>
      <c r="S6182" s="31">
        <v>1473</v>
      </c>
      <c r="T6182" s="6">
        <f>VLOOKUP(E6182,'参数设置&amp;汇总'!S:U,3,0)</f>
        <v>0.1</v>
      </c>
      <c r="U6182" s="78">
        <f t="shared" si="480"/>
        <v>6</v>
      </c>
      <c r="V6182" s="13">
        <v>0.85000000000000009</v>
      </c>
      <c r="W6182" s="78">
        <f t="shared" si="482"/>
        <v>2.3929411764705879</v>
      </c>
      <c r="X6182" s="1">
        <f>VLOOKUP(E6182,'渗透率、续签率'!AG:AJ,4,0)</f>
        <v>12045</v>
      </c>
      <c r="Y6182" s="1">
        <f t="shared" si="483"/>
        <v>28822.97647058823</v>
      </c>
      <c r="Z6182">
        <v>4</v>
      </c>
      <c r="AA6182" s="89">
        <f t="shared" si="484"/>
        <v>493845</v>
      </c>
      <c r="AH6182" s="37"/>
      <c r="AI6182" s="37"/>
      <c r="AK6182" s="37"/>
    </row>
    <row r="6183" spans="1:37" hidden="1">
      <c r="A6183" t="s">
        <v>64</v>
      </c>
      <c r="B6183" t="s">
        <v>2</v>
      </c>
      <c r="C6183" t="s">
        <v>12</v>
      </c>
      <c r="D6183" t="s">
        <v>116</v>
      </c>
      <c r="E6183" t="s">
        <v>537</v>
      </c>
      <c r="F6183" t="str">
        <f t="shared" si="481"/>
        <v>石河子市语言培训</v>
      </c>
      <c r="G6183" t="s">
        <v>145</v>
      </c>
      <c r="H6183" t="s">
        <v>373</v>
      </c>
      <c r="I6183" t="s">
        <v>70</v>
      </c>
      <c r="J6183">
        <v>2</v>
      </c>
      <c r="K6183">
        <v>0</v>
      </c>
      <c r="L6183" s="13">
        <f>VLOOKUP(C6183,'渗透率、续签率'!B:C,2,0)</f>
        <v>0.66100000000000003</v>
      </c>
      <c r="M6183" s="6">
        <v>0</v>
      </c>
      <c r="N6183">
        <v>0</v>
      </c>
      <c r="O6183">
        <v>0</v>
      </c>
      <c r="P6183" s="6">
        <v>0</v>
      </c>
      <c r="Q6183" s="13">
        <v>0</v>
      </c>
      <c r="R6183" s="13">
        <v>0</v>
      </c>
      <c r="S6183" s="31">
        <v>5</v>
      </c>
      <c r="T6183" s="6">
        <f>VLOOKUP(E6183,'参数设置&amp;汇总'!S:U,3,0)</f>
        <v>0.1</v>
      </c>
      <c r="U6183" s="78">
        <f t="shared" si="480"/>
        <v>0</v>
      </c>
      <c r="V6183" s="13">
        <v>0.85000000000000009</v>
      </c>
      <c r="W6183" s="78">
        <f t="shared" si="482"/>
        <v>0</v>
      </c>
      <c r="X6183" s="1">
        <f>VLOOKUP(E6183,'渗透率、续签率'!AG:AJ,4,0)</f>
        <v>12045</v>
      </c>
      <c r="Y6183" s="1">
        <f t="shared" si="483"/>
        <v>0</v>
      </c>
      <c r="Z6183">
        <v>0</v>
      </c>
      <c r="AA6183" s="89">
        <f t="shared" si="484"/>
        <v>0</v>
      </c>
      <c r="AH6183" s="37"/>
      <c r="AI6183" s="37"/>
      <c r="AK6183" s="37"/>
    </row>
    <row r="6184" spans="1:37" hidden="1">
      <c r="A6184" t="s">
        <v>64</v>
      </c>
      <c r="B6184" t="s">
        <v>2</v>
      </c>
      <c r="C6184" t="s">
        <v>12</v>
      </c>
      <c r="D6184" t="s">
        <v>116</v>
      </c>
      <c r="E6184" t="s">
        <v>537</v>
      </c>
      <c r="F6184" t="str">
        <f t="shared" si="481"/>
        <v>神农架林区语言培训</v>
      </c>
      <c r="G6184" t="s">
        <v>81</v>
      </c>
      <c r="H6184" t="s">
        <v>374</v>
      </c>
      <c r="I6184" t="s">
        <v>68</v>
      </c>
      <c r="J6184">
        <v>0</v>
      </c>
      <c r="K6184">
        <v>0</v>
      </c>
      <c r="L6184" s="13">
        <f>VLOOKUP(C6184,'渗透率、续签率'!B:C,2,0)</f>
        <v>0.66100000000000003</v>
      </c>
      <c r="M6184" s="6">
        <v>0</v>
      </c>
      <c r="N6184">
        <v>0</v>
      </c>
      <c r="O6184">
        <v>0</v>
      </c>
      <c r="P6184" s="6">
        <v>0</v>
      </c>
      <c r="Q6184" s="13">
        <v>0</v>
      </c>
      <c r="R6184" s="13">
        <v>0</v>
      </c>
      <c r="S6184" s="31">
        <v>0</v>
      </c>
      <c r="T6184" s="6">
        <f>VLOOKUP(E6184,'参数设置&amp;汇总'!S:U,3,0)</f>
        <v>0.1</v>
      </c>
      <c r="U6184" s="78">
        <f t="shared" si="480"/>
        <v>0</v>
      </c>
      <c r="V6184" s="13">
        <v>0.85000000000000009</v>
      </c>
      <c r="W6184" s="78">
        <f t="shared" si="482"/>
        <v>0</v>
      </c>
      <c r="X6184" s="1">
        <f>VLOOKUP(E6184,'渗透率、续签率'!AG:AJ,4,0)</f>
        <v>12045</v>
      </c>
      <c r="Y6184" s="1">
        <f t="shared" si="483"/>
        <v>0</v>
      </c>
      <c r="Z6184">
        <v>0</v>
      </c>
      <c r="AA6184" s="89">
        <f t="shared" si="484"/>
        <v>0</v>
      </c>
      <c r="AH6184" s="37"/>
      <c r="AI6184" s="37"/>
      <c r="AJ6184" s="1"/>
      <c r="AK6184" s="37"/>
    </row>
    <row r="6185" spans="1:37" hidden="1">
      <c r="A6185" t="s">
        <v>64</v>
      </c>
      <c r="B6185" t="s">
        <v>2</v>
      </c>
      <c r="C6185" t="s">
        <v>12</v>
      </c>
      <c r="D6185" t="s">
        <v>116</v>
      </c>
      <c r="E6185" t="s">
        <v>537</v>
      </c>
      <c r="F6185" t="str">
        <f t="shared" si="481"/>
        <v>秦皇岛市语言培训</v>
      </c>
      <c r="G6185" t="s">
        <v>159</v>
      </c>
      <c r="H6185" t="s">
        <v>375</v>
      </c>
      <c r="I6185" t="s">
        <v>70</v>
      </c>
      <c r="J6185">
        <v>55</v>
      </c>
      <c r="K6185">
        <v>1</v>
      </c>
      <c r="L6185" s="13">
        <f>VLOOKUP(C6185,'渗透率、续签率'!B:C,2,0)</f>
        <v>0.66100000000000003</v>
      </c>
      <c r="M6185" s="6">
        <v>0.02</v>
      </c>
      <c r="N6185">
        <v>19</v>
      </c>
      <c r="O6185">
        <v>1</v>
      </c>
      <c r="P6185" s="6">
        <v>0.05</v>
      </c>
      <c r="Q6185" s="13">
        <v>0.26700000000000002</v>
      </c>
      <c r="R6185" s="13">
        <v>0.26700000000000002</v>
      </c>
      <c r="S6185" s="31">
        <v>288</v>
      </c>
      <c r="T6185" s="6">
        <f>VLOOKUP(E6185,'参数设置&amp;汇总'!S:U,3,0)</f>
        <v>0.1</v>
      </c>
      <c r="U6185" s="78">
        <f t="shared" si="480"/>
        <v>1.9000000000000001</v>
      </c>
      <c r="V6185" s="13">
        <v>0.85000000000000009</v>
      </c>
      <c r="W6185" s="78">
        <f t="shared" si="482"/>
        <v>1.4576470588235293</v>
      </c>
      <c r="X6185" s="1">
        <f>VLOOKUP(E6185,'渗透率、续签率'!AG:AJ,4,0)</f>
        <v>12045</v>
      </c>
      <c r="Y6185" s="1">
        <f t="shared" si="483"/>
        <v>17557.358823529412</v>
      </c>
      <c r="Z6185">
        <v>3</v>
      </c>
      <c r="AA6185" s="89">
        <f t="shared" si="484"/>
        <v>228855</v>
      </c>
      <c r="AH6185" s="37"/>
      <c r="AI6185" s="37"/>
      <c r="AK6185" s="37"/>
    </row>
    <row r="6186" spans="1:37" hidden="1">
      <c r="A6186" t="s">
        <v>64</v>
      </c>
      <c r="B6186" t="s">
        <v>2</v>
      </c>
      <c r="C6186" t="s">
        <v>12</v>
      </c>
      <c r="D6186" t="s">
        <v>116</v>
      </c>
      <c r="E6186" t="s">
        <v>537</v>
      </c>
      <c r="F6186" t="str">
        <f t="shared" si="481"/>
        <v>红河哈尼族彝族自治州语言培训</v>
      </c>
      <c r="G6186" t="s">
        <v>99</v>
      </c>
      <c r="H6186" t="s">
        <v>376</v>
      </c>
      <c r="I6186" t="s">
        <v>68</v>
      </c>
      <c r="J6186">
        <v>15</v>
      </c>
      <c r="K6186">
        <v>0</v>
      </c>
      <c r="L6186" s="13">
        <f>VLOOKUP(C6186,'渗透率、续签率'!B:C,2,0)</f>
        <v>0.66100000000000003</v>
      </c>
      <c r="M6186" s="6">
        <v>0</v>
      </c>
      <c r="N6186">
        <v>0</v>
      </c>
      <c r="O6186">
        <v>0</v>
      </c>
      <c r="P6186" s="6">
        <v>0</v>
      </c>
      <c r="Q6186" s="13">
        <v>0</v>
      </c>
      <c r="R6186" s="13">
        <v>0</v>
      </c>
      <c r="S6186" s="31">
        <v>13</v>
      </c>
      <c r="T6186" s="6">
        <f>VLOOKUP(E6186,'参数设置&amp;汇总'!S:U,3,0)</f>
        <v>0.1</v>
      </c>
      <c r="U6186" s="78">
        <f t="shared" si="480"/>
        <v>0</v>
      </c>
      <c r="V6186" s="13">
        <v>0.85000000000000009</v>
      </c>
      <c r="W6186" s="78">
        <f t="shared" si="482"/>
        <v>0</v>
      </c>
      <c r="X6186" s="1">
        <f>VLOOKUP(E6186,'渗透率、续签率'!AG:AJ,4,0)</f>
        <v>12045</v>
      </c>
      <c r="Y6186" s="1">
        <f t="shared" si="483"/>
        <v>0</v>
      </c>
      <c r="Z6186">
        <v>0</v>
      </c>
      <c r="AA6186" s="89">
        <f t="shared" si="484"/>
        <v>0</v>
      </c>
      <c r="AH6186" s="37"/>
      <c r="AI6186" s="37"/>
      <c r="AK6186" s="37"/>
    </row>
    <row r="6187" spans="1:37" hidden="1">
      <c r="A6187" t="s">
        <v>64</v>
      </c>
      <c r="B6187" t="s">
        <v>2</v>
      </c>
      <c r="C6187" t="s">
        <v>12</v>
      </c>
      <c r="D6187" t="s">
        <v>116</v>
      </c>
      <c r="E6187" t="s">
        <v>537</v>
      </c>
      <c r="F6187" t="str">
        <f t="shared" si="481"/>
        <v>绍兴市语言培训</v>
      </c>
      <c r="G6187" t="s">
        <v>79</v>
      </c>
      <c r="H6187" t="s">
        <v>377</v>
      </c>
      <c r="I6187" t="s">
        <v>68</v>
      </c>
      <c r="J6187">
        <v>51</v>
      </c>
      <c r="K6187">
        <v>5</v>
      </c>
      <c r="L6187" s="13">
        <f>VLOOKUP(C6187,'渗透率、续签率'!B:C,2,0)</f>
        <v>0.66100000000000003</v>
      </c>
      <c r="M6187" s="6">
        <v>0.1</v>
      </c>
      <c r="N6187">
        <v>15</v>
      </c>
      <c r="O6187">
        <v>5</v>
      </c>
      <c r="P6187" s="6">
        <v>0.33</v>
      </c>
      <c r="Q6187" s="13">
        <v>0.438</v>
      </c>
      <c r="R6187" s="13">
        <v>0</v>
      </c>
      <c r="S6187" s="31">
        <v>261</v>
      </c>
      <c r="T6187" s="6">
        <f>VLOOKUP(E6187,'参数设置&amp;汇总'!S:U,3,0)</f>
        <v>0.1</v>
      </c>
      <c r="U6187" s="78">
        <f t="shared" si="480"/>
        <v>5</v>
      </c>
      <c r="V6187" s="13">
        <v>0.85000000000000009</v>
      </c>
      <c r="W6187" s="78">
        <f t="shared" si="482"/>
        <v>1.9941176470588231</v>
      </c>
      <c r="X6187" s="1">
        <f>VLOOKUP(E6187,'渗透率、续签率'!AG:AJ,4,0)</f>
        <v>12045</v>
      </c>
      <c r="Y6187" s="1">
        <f t="shared" si="483"/>
        <v>24019.147058823524</v>
      </c>
      <c r="Z6187">
        <v>3</v>
      </c>
      <c r="AA6187" s="89">
        <f t="shared" si="484"/>
        <v>180675</v>
      </c>
      <c r="AH6187" s="37"/>
      <c r="AI6187" s="37"/>
      <c r="AK6187" s="37"/>
    </row>
    <row r="6188" spans="1:37" hidden="1">
      <c r="A6188" t="s">
        <v>64</v>
      </c>
      <c r="B6188" t="s">
        <v>2</v>
      </c>
      <c r="C6188" t="s">
        <v>12</v>
      </c>
      <c r="D6188" t="s">
        <v>116</v>
      </c>
      <c r="E6188" t="s">
        <v>537</v>
      </c>
      <c r="F6188" t="str">
        <f t="shared" si="481"/>
        <v>绥化市语言培训</v>
      </c>
      <c r="G6188" t="s">
        <v>118</v>
      </c>
      <c r="H6188" t="s">
        <v>378</v>
      </c>
      <c r="I6188" t="s">
        <v>70</v>
      </c>
      <c r="J6188">
        <v>49</v>
      </c>
      <c r="K6188">
        <v>0</v>
      </c>
      <c r="L6188" s="13">
        <f>VLOOKUP(C6188,'渗透率、续签率'!B:C,2,0)</f>
        <v>0.66100000000000003</v>
      </c>
      <c r="M6188" s="6">
        <v>0</v>
      </c>
      <c r="N6188">
        <v>3</v>
      </c>
      <c r="O6188">
        <v>0</v>
      </c>
      <c r="P6188" s="6">
        <v>0</v>
      </c>
      <c r="Q6188" s="13">
        <v>0</v>
      </c>
      <c r="R6188" s="13">
        <v>0</v>
      </c>
      <c r="S6188" s="31">
        <v>75</v>
      </c>
      <c r="T6188" s="6">
        <f>VLOOKUP(E6188,'参数设置&amp;汇总'!S:U,3,0)</f>
        <v>0.1</v>
      </c>
      <c r="U6188" s="78">
        <f t="shared" si="480"/>
        <v>0.30000000000000004</v>
      </c>
      <c r="V6188" s="13">
        <v>0.85000000000000009</v>
      </c>
      <c r="W6188" s="78">
        <f t="shared" si="482"/>
        <v>0.35294117647058826</v>
      </c>
      <c r="X6188" s="1">
        <f>VLOOKUP(E6188,'渗透率、续签率'!AG:AJ,4,0)</f>
        <v>12045</v>
      </c>
      <c r="Y6188" s="1">
        <f t="shared" si="483"/>
        <v>4251.1764705882351</v>
      </c>
      <c r="Z6188">
        <v>0</v>
      </c>
      <c r="AA6188" s="89">
        <f t="shared" si="484"/>
        <v>36135</v>
      </c>
      <c r="AH6188" s="37"/>
      <c r="AI6188" s="37"/>
      <c r="AK6188" s="37"/>
    </row>
    <row r="6189" spans="1:37" hidden="1">
      <c r="A6189" t="s">
        <v>64</v>
      </c>
      <c r="B6189" t="s">
        <v>2</v>
      </c>
      <c r="C6189" t="s">
        <v>12</v>
      </c>
      <c r="D6189" t="s">
        <v>116</v>
      </c>
      <c r="E6189" t="s">
        <v>537</v>
      </c>
      <c r="F6189" t="str">
        <f t="shared" si="481"/>
        <v>绵阳市语言培训</v>
      </c>
      <c r="G6189" t="s">
        <v>77</v>
      </c>
      <c r="H6189" t="s">
        <v>379</v>
      </c>
      <c r="I6189" t="s">
        <v>70</v>
      </c>
      <c r="J6189">
        <v>66</v>
      </c>
      <c r="K6189">
        <v>0</v>
      </c>
      <c r="L6189" s="13">
        <f>VLOOKUP(C6189,'渗透率、续签率'!B:C,2,0)</f>
        <v>0.66100000000000003</v>
      </c>
      <c r="M6189" s="6">
        <v>0</v>
      </c>
      <c r="N6189">
        <v>5</v>
      </c>
      <c r="O6189">
        <v>0</v>
      </c>
      <c r="P6189" s="6">
        <v>0</v>
      </c>
      <c r="Q6189" s="13">
        <v>0</v>
      </c>
      <c r="R6189" s="13">
        <v>0</v>
      </c>
      <c r="S6189" s="31">
        <v>135</v>
      </c>
      <c r="T6189" s="6">
        <f>VLOOKUP(E6189,'参数设置&amp;汇总'!S:U,3,0)</f>
        <v>0.1</v>
      </c>
      <c r="U6189" s="78">
        <f t="shared" si="480"/>
        <v>0.5</v>
      </c>
      <c r="V6189" s="13">
        <v>0.85000000000000009</v>
      </c>
      <c r="W6189" s="78">
        <f t="shared" si="482"/>
        <v>0.58823529411764697</v>
      </c>
      <c r="X6189" s="1">
        <f>VLOOKUP(E6189,'渗透率、续签率'!AG:AJ,4,0)</f>
        <v>12045</v>
      </c>
      <c r="Y6189" s="1">
        <f t="shared" si="483"/>
        <v>7085.2941176470576</v>
      </c>
      <c r="Z6189">
        <v>0</v>
      </c>
      <c r="AA6189" s="89">
        <f t="shared" si="484"/>
        <v>60225</v>
      </c>
      <c r="AH6189" s="37"/>
      <c r="AI6189" s="37"/>
      <c r="AK6189" s="37"/>
    </row>
    <row r="6190" spans="1:37" hidden="1">
      <c r="A6190" t="s">
        <v>64</v>
      </c>
      <c r="B6190" t="s">
        <v>2</v>
      </c>
      <c r="C6190" t="s">
        <v>12</v>
      </c>
      <c r="D6190" t="s">
        <v>116</v>
      </c>
      <c r="E6190" t="s">
        <v>537</v>
      </c>
      <c r="F6190" t="str">
        <f t="shared" si="481"/>
        <v>聊城市语言培训</v>
      </c>
      <c r="G6190" t="s">
        <v>103</v>
      </c>
      <c r="H6190" t="s">
        <v>380</v>
      </c>
      <c r="I6190" t="s">
        <v>70</v>
      </c>
      <c r="J6190">
        <v>119</v>
      </c>
      <c r="K6190">
        <v>0</v>
      </c>
      <c r="L6190" s="13">
        <f>VLOOKUP(C6190,'渗透率、续签率'!B:C,2,0)</f>
        <v>0.66100000000000003</v>
      </c>
      <c r="M6190" s="6">
        <v>0</v>
      </c>
      <c r="N6190">
        <v>17</v>
      </c>
      <c r="O6190">
        <v>0</v>
      </c>
      <c r="P6190" s="6">
        <v>0</v>
      </c>
      <c r="Q6190" s="13">
        <v>0</v>
      </c>
      <c r="R6190" s="13">
        <v>0</v>
      </c>
      <c r="S6190" s="31">
        <v>334</v>
      </c>
      <c r="T6190" s="6">
        <f>VLOOKUP(E6190,'参数设置&amp;汇总'!S:U,3,0)</f>
        <v>0.1</v>
      </c>
      <c r="U6190" s="78">
        <f t="shared" si="480"/>
        <v>1.7000000000000002</v>
      </c>
      <c r="V6190" s="13">
        <v>0.85000000000000009</v>
      </c>
      <c r="W6190" s="78">
        <f t="shared" si="482"/>
        <v>2</v>
      </c>
      <c r="X6190" s="1">
        <f>VLOOKUP(E6190,'渗透率、续签率'!AG:AJ,4,0)</f>
        <v>12045</v>
      </c>
      <c r="Y6190" s="1">
        <f t="shared" si="483"/>
        <v>24090</v>
      </c>
      <c r="Z6190">
        <v>0</v>
      </c>
      <c r="AA6190" s="89">
        <f t="shared" si="484"/>
        <v>204765</v>
      </c>
      <c r="AH6190" s="37"/>
      <c r="AI6190" s="37"/>
      <c r="AK6190" s="37"/>
    </row>
    <row r="6191" spans="1:37" hidden="1">
      <c r="A6191" t="s">
        <v>64</v>
      </c>
      <c r="B6191" t="s">
        <v>2</v>
      </c>
      <c r="C6191" t="s">
        <v>12</v>
      </c>
      <c r="D6191" t="s">
        <v>116</v>
      </c>
      <c r="E6191" t="s">
        <v>537</v>
      </c>
      <c r="F6191" t="str">
        <f t="shared" si="481"/>
        <v>肇庆市语言培训</v>
      </c>
      <c r="G6191" t="s">
        <v>75</v>
      </c>
      <c r="H6191" t="s">
        <v>381</v>
      </c>
      <c r="I6191" t="s">
        <v>68</v>
      </c>
      <c r="J6191">
        <v>24</v>
      </c>
      <c r="K6191">
        <v>0</v>
      </c>
      <c r="L6191" s="13">
        <f>VLOOKUP(C6191,'渗透率、续签率'!B:C,2,0)</f>
        <v>0.66100000000000003</v>
      </c>
      <c r="M6191" s="6">
        <v>0</v>
      </c>
      <c r="N6191">
        <v>3</v>
      </c>
      <c r="O6191">
        <v>0</v>
      </c>
      <c r="P6191" s="6">
        <v>0</v>
      </c>
      <c r="Q6191" s="13">
        <v>0</v>
      </c>
      <c r="R6191" s="13">
        <v>0</v>
      </c>
      <c r="S6191" s="31">
        <v>69</v>
      </c>
      <c r="T6191" s="6">
        <f>VLOOKUP(E6191,'参数设置&amp;汇总'!S:U,3,0)</f>
        <v>0.1</v>
      </c>
      <c r="U6191" s="78">
        <f t="shared" si="480"/>
        <v>0.30000000000000004</v>
      </c>
      <c r="V6191" s="13">
        <v>0.85000000000000009</v>
      </c>
      <c r="W6191" s="78">
        <f t="shared" si="482"/>
        <v>0.35294117647058826</v>
      </c>
      <c r="X6191" s="1">
        <f>VLOOKUP(E6191,'渗透率、续签率'!AG:AJ,4,0)</f>
        <v>12045</v>
      </c>
      <c r="Y6191" s="1">
        <f t="shared" si="483"/>
        <v>4251.1764705882351</v>
      </c>
      <c r="Z6191">
        <v>0</v>
      </c>
      <c r="AA6191" s="89">
        <f t="shared" si="484"/>
        <v>36135</v>
      </c>
      <c r="AH6191" s="37"/>
      <c r="AI6191" s="37"/>
      <c r="AK6191" s="37"/>
    </row>
    <row r="6192" spans="1:37" hidden="1">
      <c r="A6192" t="s">
        <v>64</v>
      </c>
      <c r="B6192" t="s">
        <v>2</v>
      </c>
      <c r="C6192" t="s">
        <v>12</v>
      </c>
      <c r="D6192" t="s">
        <v>116</v>
      </c>
      <c r="E6192" t="s">
        <v>537</v>
      </c>
      <c r="F6192" t="str">
        <f t="shared" si="481"/>
        <v>胡杨河市语言培训</v>
      </c>
      <c r="G6192" t="s">
        <v>145</v>
      </c>
      <c r="H6192" t="s">
        <v>382</v>
      </c>
      <c r="I6192" t="s">
        <v>70</v>
      </c>
      <c r="J6192">
        <v>0</v>
      </c>
      <c r="K6192">
        <v>0</v>
      </c>
      <c r="L6192" s="13">
        <f>VLOOKUP(C6192,'渗透率、续签率'!B:C,2,0)</f>
        <v>0.66100000000000003</v>
      </c>
      <c r="M6192" s="6">
        <v>0</v>
      </c>
      <c r="N6192">
        <v>0</v>
      </c>
      <c r="O6192">
        <v>0</v>
      </c>
      <c r="P6192" s="6">
        <v>0</v>
      </c>
      <c r="Q6192" s="13">
        <v>0</v>
      </c>
      <c r="R6192" s="13">
        <v>0</v>
      </c>
      <c r="S6192" s="31">
        <v>0</v>
      </c>
      <c r="T6192" s="6">
        <f>VLOOKUP(E6192,'参数设置&amp;汇总'!S:U,3,0)</f>
        <v>0.1</v>
      </c>
      <c r="U6192" s="78">
        <f t="shared" si="480"/>
        <v>0</v>
      </c>
      <c r="V6192" s="13">
        <v>0.85000000000000009</v>
      </c>
      <c r="W6192" s="78">
        <f t="shared" si="482"/>
        <v>0</v>
      </c>
      <c r="X6192" s="1">
        <f>VLOOKUP(E6192,'渗透率、续签率'!AG:AJ,4,0)</f>
        <v>12045</v>
      </c>
      <c r="Y6192" s="1">
        <f t="shared" si="483"/>
        <v>0</v>
      </c>
      <c r="Z6192">
        <v>0</v>
      </c>
      <c r="AA6192" s="89">
        <f t="shared" si="484"/>
        <v>0</v>
      </c>
      <c r="AH6192" s="37"/>
      <c r="AI6192" s="37"/>
    </row>
    <row r="6193" spans="1:37" hidden="1">
      <c r="A6193" t="s">
        <v>64</v>
      </c>
      <c r="B6193" t="s">
        <v>2</v>
      </c>
      <c r="C6193" t="s">
        <v>12</v>
      </c>
      <c r="D6193" t="s">
        <v>116</v>
      </c>
      <c r="E6193" t="s">
        <v>537</v>
      </c>
      <c r="F6193" t="str">
        <f t="shared" si="481"/>
        <v>自贡市语言培训</v>
      </c>
      <c r="G6193" t="s">
        <v>77</v>
      </c>
      <c r="H6193" t="s">
        <v>383</v>
      </c>
      <c r="I6193" t="s">
        <v>70</v>
      </c>
      <c r="J6193">
        <v>13</v>
      </c>
      <c r="K6193">
        <v>0</v>
      </c>
      <c r="L6193" s="13">
        <f>VLOOKUP(C6193,'渗透率、续签率'!B:C,2,0)</f>
        <v>0.66100000000000003</v>
      </c>
      <c r="M6193" s="6">
        <v>0</v>
      </c>
      <c r="N6193">
        <v>0</v>
      </c>
      <c r="O6193">
        <v>0</v>
      </c>
      <c r="P6193" s="6">
        <v>0</v>
      </c>
      <c r="Q6193" s="13">
        <v>0</v>
      </c>
      <c r="R6193" s="13">
        <v>0</v>
      </c>
      <c r="S6193" s="31">
        <v>26</v>
      </c>
      <c r="T6193" s="6">
        <f>VLOOKUP(E6193,'参数设置&amp;汇总'!S:U,3,0)</f>
        <v>0.1</v>
      </c>
      <c r="U6193" s="78">
        <f t="shared" si="480"/>
        <v>0</v>
      </c>
      <c r="V6193" s="13">
        <v>0.85000000000000009</v>
      </c>
      <c r="W6193" s="78">
        <f t="shared" si="482"/>
        <v>0</v>
      </c>
      <c r="X6193" s="1">
        <f>VLOOKUP(E6193,'渗透率、续签率'!AG:AJ,4,0)</f>
        <v>12045</v>
      </c>
      <c r="Y6193" s="1">
        <f t="shared" si="483"/>
        <v>0</v>
      </c>
      <c r="Z6193">
        <v>0</v>
      </c>
      <c r="AA6193" s="89">
        <f t="shared" si="484"/>
        <v>0</v>
      </c>
      <c r="AK6193" s="37"/>
    </row>
    <row r="6194" spans="1:37" hidden="1">
      <c r="A6194" t="s">
        <v>64</v>
      </c>
      <c r="B6194" t="s">
        <v>2</v>
      </c>
      <c r="C6194" t="s">
        <v>12</v>
      </c>
      <c r="D6194" t="s">
        <v>116</v>
      </c>
      <c r="E6194" t="s">
        <v>537</v>
      </c>
      <c r="F6194" t="str">
        <f t="shared" si="481"/>
        <v>舟山市语言培训</v>
      </c>
      <c r="G6194" t="s">
        <v>79</v>
      </c>
      <c r="H6194" t="s">
        <v>384</v>
      </c>
      <c r="I6194" t="s">
        <v>68</v>
      </c>
      <c r="J6194">
        <v>6</v>
      </c>
      <c r="K6194">
        <v>0</v>
      </c>
      <c r="L6194" s="13">
        <f>VLOOKUP(C6194,'渗透率、续签率'!B:C,2,0)</f>
        <v>0.66100000000000003</v>
      </c>
      <c r="M6194" s="6">
        <v>0</v>
      </c>
      <c r="N6194">
        <v>1</v>
      </c>
      <c r="O6194">
        <v>0</v>
      </c>
      <c r="P6194" s="6">
        <v>0</v>
      </c>
      <c r="Q6194" s="13">
        <v>0</v>
      </c>
      <c r="R6194" s="13">
        <v>0</v>
      </c>
      <c r="S6194" s="31">
        <v>16</v>
      </c>
      <c r="T6194" s="6">
        <f>VLOOKUP(E6194,'参数设置&amp;汇总'!S:U,3,0)</f>
        <v>0.1</v>
      </c>
      <c r="U6194" s="78">
        <f t="shared" si="480"/>
        <v>0.1</v>
      </c>
      <c r="V6194" s="13">
        <v>0.85000000000000009</v>
      </c>
      <c r="W6194" s="78">
        <f t="shared" si="482"/>
        <v>0.11764705882352941</v>
      </c>
      <c r="X6194" s="1">
        <f>VLOOKUP(E6194,'渗透率、续签率'!AG:AJ,4,0)</f>
        <v>12045</v>
      </c>
      <c r="Y6194" s="1">
        <f t="shared" si="483"/>
        <v>1417.0588235294117</v>
      </c>
      <c r="Z6194">
        <v>0</v>
      </c>
      <c r="AA6194" s="89">
        <f t="shared" si="484"/>
        <v>12045</v>
      </c>
      <c r="AH6194" s="37"/>
      <c r="AI6194" s="37"/>
      <c r="AK6194" s="37"/>
    </row>
    <row r="6195" spans="1:37" hidden="1">
      <c r="A6195" t="s">
        <v>64</v>
      </c>
      <c r="B6195" t="s">
        <v>2</v>
      </c>
      <c r="C6195" t="s">
        <v>12</v>
      </c>
      <c r="D6195" t="s">
        <v>116</v>
      </c>
      <c r="E6195" t="s">
        <v>537</v>
      </c>
      <c r="F6195" t="str">
        <f t="shared" si="481"/>
        <v>芜湖市语言培训</v>
      </c>
      <c r="G6195" t="s">
        <v>94</v>
      </c>
      <c r="H6195" t="s">
        <v>385</v>
      </c>
      <c r="I6195" t="s">
        <v>68</v>
      </c>
      <c r="J6195">
        <v>79</v>
      </c>
      <c r="K6195">
        <v>4</v>
      </c>
      <c r="L6195" s="13">
        <f>VLOOKUP(C6195,'渗透率、续签率'!B:C,2,0)</f>
        <v>0.66100000000000003</v>
      </c>
      <c r="M6195" s="6">
        <v>0.05</v>
      </c>
      <c r="N6195">
        <v>13</v>
      </c>
      <c r="O6195">
        <v>4</v>
      </c>
      <c r="P6195" s="6">
        <v>0.31</v>
      </c>
      <c r="Q6195" s="13">
        <v>0.39900000000000002</v>
      </c>
      <c r="R6195" s="13">
        <v>0.182</v>
      </c>
      <c r="S6195" s="31">
        <v>289</v>
      </c>
      <c r="T6195" s="6">
        <f>VLOOKUP(E6195,'参数设置&amp;汇总'!S:U,3,0)</f>
        <v>0.1</v>
      </c>
      <c r="U6195" s="78">
        <f t="shared" si="480"/>
        <v>4</v>
      </c>
      <c r="V6195" s="13">
        <v>0.85000000000000009</v>
      </c>
      <c r="W6195" s="78">
        <f t="shared" si="482"/>
        <v>1.5952941176470585</v>
      </c>
      <c r="X6195" s="1">
        <f>VLOOKUP(E6195,'渗透率、续签率'!AG:AJ,4,0)</f>
        <v>12045</v>
      </c>
      <c r="Y6195" s="1">
        <f t="shared" si="483"/>
        <v>19215.317647058819</v>
      </c>
      <c r="Z6195">
        <v>0</v>
      </c>
      <c r="AA6195" s="89">
        <f t="shared" si="484"/>
        <v>156585</v>
      </c>
      <c r="AH6195" s="37"/>
      <c r="AI6195" s="37"/>
      <c r="AJ6195" s="1"/>
      <c r="AK6195" s="37"/>
    </row>
    <row r="6196" spans="1:37" hidden="1">
      <c r="A6196" t="s">
        <v>64</v>
      </c>
      <c r="B6196" t="s">
        <v>2</v>
      </c>
      <c r="C6196" t="s">
        <v>12</v>
      </c>
      <c r="D6196" t="s">
        <v>116</v>
      </c>
      <c r="E6196" t="s">
        <v>537</v>
      </c>
      <c r="F6196" t="str">
        <f t="shared" si="481"/>
        <v>茂名市语言培训</v>
      </c>
      <c r="G6196" t="s">
        <v>75</v>
      </c>
      <c r="H6196" t="s">
        <v>386</v>
      </c>
      <c r="I6196" t="s">
        <v>68</v>
      </c>
      <c r="J6196">
        <v>24</v>
      </c>
      <c r="K6196">
        <v>0</v>
      </c>
      <c r="L6196" s="13">
        <f>VLOOKUP(C6196,'渗透率、续签率'!B:C,2,0)</f>
        <v>0.66100000000000003</v>
      </c>
      <c r="M6196" s="6">
        <v>0</v>
      </c>
      <c r="N6196">
        <v>1</v>
      </c>
      <c r="O6196">
        <v>0</v>
      </c>
      <c r="P6196" s="6">
        <v>0</v>
      </c>
      <c r="Q6196" s="13">
        <v>0</v>
      </c>
      <c r="R6196" s="13">
        <v>0</v>
      </c>
      <c r="S6196" s="31">
        <v>29</v>
      </c>
      <c r="T6196" s="6">
        <f>VLOOKUP(E6196,'参数设置&amp;汇总'!S:U,3,0)</f>
        <v>0.1</v>
      </c>
      <c r="U6196" s="78">
        <f t="shared" si="480"/>
        <v>0.1</v>
      </c>
      <c r="V6196" s="13">
        <v>0.85000000000000009</v>
      </c>
      <c r="W6196" s="78">
        <f t="shared" si="482"/>
        <v>0.11764705882352941</v>
      </c>
      <c r="X6196" s="1">
        <f>VLOOKUP(E6196,'渗透率、续签率'!AG:AJ,4,0)</f>
        <v>12045</v>
      </c>
      <c r="Y6196" s="1">
        <f t="shared" si="483"/>
        <v>1417.0588235294117</v>
      </c>
      <c r="Z6196">
        <v>0</v>
      </c>
      <c r="AA6196" s="89">
        <f t="shared" si="484"/>
        <v>12045</v>
      </c>
      <c r="AH6196" s="37"/>
      <c r="AI6196" s="37"/>
      <c r="AK6196" s="37"/>
    </row>
    <row r="6197" spans="1:37" hidden="1">
      <c r="A6197" t="s">
        <v>64</v>
      </c>
      <c r="B6197" t="s">
        <v>2</v>
      </c>
      <c r="C6197" t="s">
        <v>12</v>
      </c>
      <c r="D6197" t="s">
        <v>116</v>
      </c>
      <c r="E6197" t="s">
        <v>537</v>
      </c>
      <c r="F6197" t="str">
        <f t="shared" si="481"/>
        <v>荆州市语言培训</v>
      </c>
      <c r="G6197" t="s">
        <v>81</v>
      </c>
      <c r="H6197" t="s">
        <v>387</v>
      </c>
      <c r="I6197" t="s">
        <v>68</v>
      </c>
      <c r="J6197">
        <v>40</v>
      </c>
      <c r="K6197">
        <v>0</v>
      </c>
      <c r="L6197" s="13">
        <f>VLOOKUP(C6197,'渗透率、续签率'!B:C,2,0)</f>
        <v>0.66100000000000003</v>
      </c>
      <c r="M6197" s="6">
        <v>0</v>
      </c>
      <c r="N6197">
        <v>3</v>
      </c>
      <c r="O6197">
        <v>0</v>
      </c>
      <c r="P6197" s="6">
        <v>0</v>
      </c>
      <c r="Q6197" s="13">
        <v>0</v>
      </c>
      <c r="R6197" s="13">
        <v>0</v>
      </c>
      <c r="S6197" s="31">
        <v>77</v>
      </c>
      <c r="T6197" s="6">
        <f>VLOOKUP(E6197,'参数设置&amp;汇总'!S:U,3,0)</f>
        <v>0.1</v>
      </c>
      <c r="U6197" s="78">
        <f t="shared" si="480"/>
        <v>0.30000000000000004</v>
      </c>
      <c r="V6197" s="13">
        <v>0.85000000000000009</v>
      </c>
      <c r="W6197" s="78">
        <f t="shared" si="482"/>
        <v>0.35294117647058826</v>
      </c>
      <c r="X6197" s="1">
        <f>VLOOKUP(E6197,'渗透率、续签率'!AG:AJ,4,0)</f>
        <v>12045</v>
      </c>
      <c r="Y6197" s="1">
        <f t="shared" si="483"/>
        <v>4251.1764705882351</v>
      </c>
      <c r="Z6197">
        <v>0</v>
      </c>
      <c r="AA6197" s="89">
        <f t="shared" si="484"/>
        <v>36135</v>
      </c>
      <c r="AH6197" s="37"/>
      <c r="AI6197" s="37"/>
      <c r="AK6197" s="37"/>
    </row>
    <row r="6198" spans="1:37" hidden="1">
      <c r="A6198" t="s">
        <v>64</v>
      </c>
      <c r="B6198" t="s">
        <v>2</v>
      </c>
      <c r="C6198" t="s">
        <v>12</v>
      </c>
      <c r="D6198" t="s">
        <v>116</v>
      </c>
      <c r="E6198" t="s">
        <v>537</v>
      </c>
      <c r="F6198" t="str">
        <f t="shared" si="481"/>
        <v>荆门市语言培训</v>
      </c>
      <c r="G6198" t="s">
        <v>81</v>
      </c>
      <c r="H6198" t="s">
        <v>388</v>
      </c>
      <c r="I6198" t="s">
        <v>68</v>
      </c>
      <c r="J6198">
        <v>24</v>
      </c>
      <c r="K6198">
        <v>0</v>
      </c>
      <c r="L6198" s="13">
        <f>VLOOKUP(C6198,'渗透率、续签率'!B:C,2,0)</f>
        <v>0.66100000000000003</v>
      </c>
      <c r="M6198" s="6">
        <v>0</v>
      </c>
      <c r="N6198">
        <v>1</v>
      </c>
      <c r="O6198">
        <v>0</v>
      </c>
      <c r="P6198" s="6">
        <v>0</v>
      </c>
      <c r="Q6198" s="13">
        <v>0</v>
      </c>
      <c r="R6198" s="13">
        <v>0</v>
      </c>
      <c r="S6198" s="31">
        <v>43</v>
      </c>
      <c r="T6198" s="6">
        <f>VLOOKUP(E6198,'参数设置&amp;汇总'!S:U,3,0)</f>
        <v>0.1</v>
      </c>
      <c r="U6198" s="78">
        <f t="shared" si="480"/>
        <v>0.1</v>
      </c>
      <c r="V6198" s="13">
        <v>0.85000000000000009</v>
      </c>
      <c r="W6198" s="78">
        <f t="shared" si="482"/>
        <v>0.11764705882352941</v>
      </c>
      <c r="X6198" s="1">
        <f>VLOOKUP(E6198,'渗透率、续签率'!AG:AJ,4,0)</f>
        <v>12045</v>
      </c>
      <c r="Y6198" s="1">
        <f t="shared" si="483"/>
        <v>1417.0588235294117</v>
      </c>
      <c r="Z6198">
        <v>0</v>
      </c>
      <c r="AA6198" s="89">
        <f t="shared" si="484"/>
        <v>12045</v>
      </c>
      <c r="AH6198" s="37"/>
      <c r="AI6198" s="37"/>
      <c r="AK6198" s="37"/>
    </row>
    <row r="6199" spans="1:37" hidden="1">
      <c r="A6199" t="s">
        <v>64</v>
      </c>
      <c r="B6199" t="s">
        <v>2</v>
      </c>
      <c r="C6199" t="s">
        <v>12</v>
      </c>
      <c r="D6199" t="s">
        <v>116</v>
      </c>
      <c r="E6199" t="s">
        <v>537</v>
      </c>
      <c r="F6199" t="str">
        <f t="shared" si="481"/>
        <v>莆田市语言培训</v>
      </c>
      <c r="G6199" t="s">
        <v>92</v>
      </c>
      <c r="H6199" t="s">
        <v>389</v>
      </c>
      <c r="I6199" t="s">
        <v>68</v>
      </c>
      <c r="J6199">
        <v>45</v>
      </c>
      <c r="K6199">
        <v>4</v>
      </c>
      <c r="L6199" s="13">
        <f>VLOOKUP(C6199,'渗透率、续签率'!B:C,2,0)</f>
        <v>0.66100000000000003</v>
      </c>
      <c r="M6199" s="6">
        <v>0.09</v>
      </c>
      <c r="N6199">
        <v>4</v>
      </c>
      <c r="O6199">
        <v>4</v>
      </c>
      <c r="P6199" s="6">
        <v>1</v>
      </c>
      <c r="Q6199" s="13">
        <v>0.71199999999999997</v>
      </c>
      <c r="R6199" s="13">
        <v>0.69699999999999995</v>
      </c>
      <c r="S6199" s="31">
        <v>142</v>
      </c>
      <c r="T6199" s="6">
        <f>VLOOKUP(E6199,'参数设置&amp;汇总'!S:U,3,0)</f>
        <v>0.1</v>
      </c>
      <c r="U6199" s="78">
        <f t="shared" si="480"/>
        <v>4</v>
      </c>
      <c r="V6199" s="13">
        <v>0.85000000000000009</v>
      </c>
      <c r="W6199" s="78">
        <f t="shared" si="482"/>
        <v>1.5952941176470585</v>
      </c>
      <c r="X6199" s="1">
        <f>VLOOKUP(E6199,'渗透率、续签率'!AG:AJ,4,0)</f>
        <v>12045</v>
      </c>
      <c r="Y6199" s="1">
        <f t="shared" si="483"/>
        <v>19215.317647058819</v>
      </c>
      <c r="Z6199">
        <v>3</v>
      </c>
      <c r="AA6199" s="89">
        <f t="shared" si="484"/>
        <v>48180</v>
      </c>
      <c r="AH6199" s="37"/>
      <c r="AI6199" s="37"/>
      <c r="AK6199" s="37"/>
    </row>
    <row r="6200" spans="1:37" hidden="1">
      <c r="A6200" t="s">
        <v>64</v>
      </c>
      <c r="B6200" t="s">
        <v>2</v>
      </c>
      <c r="C6200" t="s">
        <v>12</v>
      </c>
      <c r="D6200" t="s">
        <v>116</v>
      </c>
      <c r="E6200" t="s">
        <v>537</v>
      </c>
      <c r="F6200" t="str">
        <f t="shared" si="481"/>
        <v>菏泽市语言培训</v>
      </c>
      <c r="G6200" t="s">
        <v>103</v>
      </c>
      <c r="H6200" t="s">
        <v>390</v>
      </c>
      <c r="I6200" t="s">
        <v>70</v>
      </c>
      <c r="J6200">
        <v>175</v>
      </c>
      <c r="K6200">
        <v>0</v>
      </c>
      <c r="L6200" s="13">
        <f>VLOOKUP(C6200,'渗透率、续签率'!B:C,2,0)</f>
        <v>0.66100000000000003</v>
      </c>
      <c r="M6200" s="6">
        <v>0</v>
      </c>
      <c r="N6200">
        <v>14</v>
      </c>
      <c r="O6200">
        <v>0</v>
      </c>
      <c r="P6200" s="6">
        <v>0</v>
      </c>
      <c r="Q6200" s="13">
        <v>0</v>
      </c>
      <c r="R6200" s="13">
        <v>0</v>
      </c>
      <c r="S6200" s="31">
        <v>339</v>
      </c>
      <c r="T6200" s="6">
        <f>VLOOKUP(E6200,'参数设置&amp;汇总'!S:U,3,0)</f>
        <v>0.1</v>
      </c>
      <c r="U6200" s="78">
        <f t="shared" si="480"/>
        <v>1.4000000000000001</v>
      </c>
      <c r="V6200" s="13">
        <v>0.85000000000000009</v>
      </c>
      <c r="W6200" s="78">
        <f t="shared" si="482"/>
        <v>1.6470588235294117</v>
      </c>
      <c r="X6200" s="1">
        <f>VLOOKUP(E6200,'渗透率、续签率'!AG:AJ,4,0)</f>
        <v>12045</v>
      </c>
      <c r="Y6200" s="1">
        <f t="shared" si="483"/>
        <v>19838.823529411762</v>
      </c>
      <c r="Z6200">
        <v>0</v>
      </c>
      <c r="AA6200" s="89">
        <f t="shared" si="484"/>
        <v>168630</v>
      </c>
      <c r="AH6200" s="37"/>
      <c r="AI6200" s="37"/>
      <c r="AK6200" s="37"/>
    </row>
    <row r="6201" spans="1:37" hidden="1">
      <c r="A6201" t="s">
        <v>64</v>
      </c>
      <c r="B6201" t="s">
        <v>2</v>
      </c>
      <c r="C6201" t="s">
        <v>12</v>
      </c>
      <c r="D6201" t="s">
        <v>116</v>
      </c>
      <c r="E6201" t="s">
        <v>537</v>
      </c>
      <c r="F6201" t="str">
        <f t="shared" si="481"/>
        <v>萍乡市语言培训</v>
      </c>
      <c r="G6201" t="s">
        <v>90</v>
      </c>
      <c r="H6201" t="s">
        <v>391</v>
      </c>
      <c r="I6201" t="s">
        <v>68</v>
      </c>
      <c r="J6201">
        <v>17</v>
      </c>
      <c r="K6201">
        <v>0</v>
      </c>
      <c r="L6201" s="13">
        <f>VLOOKUP(C6201,'渗透率、续签率'!B:C,2,0)</f>
        <v>0.66100000000000003</v>
      </c>
      <c r="M6201" s="6">
        <v>0</v>
      </c>
      <c r="N6201">
        <v>1</v>
      </c>
      <c r="O6201">
        <v>0</v>
      </c>
      <c r="P6201" s="6">
        <v>0</v>
      </c>
      <c r="Q6201" s="13">
        <v>0</v>
      </c>
      <c r="R6201" s="13">
        <v>0</v>
      </c>
      <c r="S6201" s="31">
        <v>31</v>
      </c>
      <c r="T6201" s="6">
        <f>VLOOKUP(E6201,'参数设置&amp;汇总'!S:U,3,0)</f>
        <v>0.1</v>
      </c>
      <c r="U6201" s="78">
        <f t="shared" si="480"/>
        <v>0.1</v>
      </c>
      <c r="V6201" s="13">
        <v>0.85000000000000009</v>
      </c>
      <c r="W6201" s="78">
        <f t="shared" si="482"/>
        <v>0.11764705882352941</v>
      </c>
      <c r="X6201" s="1">
        <f>VLOOKUP(E6201,'渗透率、续签率'!AG:AJ,4,0)</f>
        <v>12045</v>
      </c>
      <c r="Y6201" s="1">
        <f t="shared" si="483"/>
        <v>1417.0588235294117</v>
      </c>
      <c r="Z6201">
        <v>0</v>
      </c>
      <c r="AA6201" s="89">
        <f t="shared" si="484"/>
        <v>12045</v>
      </c>
      <c r="AH6201" s="37"/>
      <c r="AI6201" s="37"/>
      <c r="AK6201" s="37"/>
    </row>
    <row r="6202" spans="1:37" hidden="1">
      <c r="A6202" t="s">
        <v>64</v>
      </c>
      <c r="B6202" t="s">
        <v>2</v>
      </c>
      <c r="C6202" t="s">
        <v>12</v>
      </c>
      <c r="D6202" t="s">
        <v>116</v>
      </c>
      <c r="E6202" t="s">
        <v>537</v>
      </c>
      <c r="F6202" t="str">
        <f t="shared" si="481"/>
        <v>营口市语言培训</v>
      </c>
      <c r="G6202" t="s">
        <v>101</v>
      </c>
      <c r="H6202" t="s">
        <v>392</v>
      </c>
      <c r="I6202" t="s">
        <v>70</v>
      </c>
      <c r="J6202">
        <v>80</v>
      </c>
      <c r="K6202">
        <v>1</v>
      </c>
      <c r="L6202" s="13">
        <f>VLOOKUP(C6202,'渗透率、续签率'!B:C,2,0)</f>
        <v>0.66100000000000003</v>
      </c>
      <c r="M6202" s="6">
        <v>0.01</v>
      </c>
      <c r="N6202">
        <v>2</v>
      </c>
      <c r="O6202">
        <v>0</v>
      </c>
      <c r="P6202" s="6">
        <v>0</v>
      </c>
      <c r="Q6202" s="13">
        <v>2.1000000000000001E-2</v>
      </c>
      <c r="R6202" s="13">
        <v>0</v>
      </c>
      <c r="S6202" s="31">
        <v>159</v>
      </c>
      <c r="T6202" s="6">
        <f>VLOOKUP(E6202,'参数设置&amp;汇总'!S:U,3,0)</f>
        <v>0.1</v>
      </c>
      <c r="U6202" s="78">
        <f t="shared" si="480"/>
        <v>0.2</v>
      </c>
      <c r="V6202" s="13">
        <v>0.85000000000000009</v>
      </c>
      <c r="W6202" s="78">
        <f t="shared" si="482"/>
        <v>0.23529411764705882</v>
      </c>
      <c r="X6202" s="1">
        <f>VLOOKUP(E6202,'渗透率、续签率'!AG:AJ,4,0)</f>
        <v>12045</v>
      </c>
      <c r="Y6202" s="1">
        <f t="shared" si="483"/>
        <v>2834.1176470588234</v>
      </c>
      <c r="Z6202">
        <v>0</v>
      </c>
      <c r="AA6202" s="89">
        <f t="shared" si="484"/>
        <v>24090</v>
      </c>
      <c r="AH6202" s="37"/>
      <c r="AI6202" s="37"/>
      <c r="AK6202" s="37"/>
    </row>
    <row r="6203" spans="1:37" hidden="1">
      <c r="A6203" t="s">
        <v>64</v>
      </c>
      <c r="B6203" t="s">
        <v>2</v>
      </c>
      <c r="C6203" t="s">
        <v>12</v>
      </c>
      <c r="D6203" t="s">
        <v>116</v>
      </c>
      <c r="E6203" t="s">
        <v>537</v>
      </c>
      <c r="F6203" t="str">
        <f t="shared" si="481"/>
        <v>葫芦岛市语言培训</v>
      </c>
      <c r="G6203" t="s">
        <v>101</v>
      </c>
      <c r="H6203" t="s">
        <v>393</v>
      </c>
      <c r="I6203" t="s">
        <v>70</v>
      </c>
      <c r="J6203">
        <v>57</v>
      </c>
      <c r="K6203">
        <v>0</v>
      </c>
      <c r="L6203" s="13">
        <f>VLOOKUP(C6203,'渗透率、续签率'!B:C,2,0)</f>
        <v>0.66100000000000003</v>
      </c>
      <c r="M6203" s="6">
        <v>0</v>
      </c>
      <c r="N6203">
        <v>9</v>
      </c>
      <c r="O6203">
        <v>0</v>
      </c>
      <c r="P6203" s="6">
        <v>0</v>
      </c>
      <c r="Q6203" s="13">
        <v>0</v>
      </c>
      <c r="R6203" s="13">
        <v>0</v>
      </c>
      <c r="S6203" s="31">
        <v>125</v>
      </c>
      <c r="T6203" s="6">
        <f>VLOOKUP(E6203,'参数设置&amp;汇总'!S:U,3,0)</f>
        <v>0.1</v>
      </c>
      <c r="U6203" s="78">
        <f t="shared" si="480"/>
        <v>0.9</v>
      </c>
      <c r="V6203" s="13">
        <v>0.85000000000000009</v>
      </c>
      <c r="W6203" s="78">
        <f t="shared" si="482"/>
        <v>1.0588235294117647</v>
      </c>
      <c r="X6203" s="1">
        <f>VLOOKUP(E6203,'渗透率、续签率'!AG:AJ,4,0)</f>
        <v>12045</v>
      </c>
      <c r="Y6203" s="1">
        <f t="shared" si="483"/>
        <v>12753.529411764706</v>
      </c>
      <c r="Z6203">
        <v>0</v>
      </c>
      <c r="AA6203" s="89">
        <f t="shared" si="484"/>
        <v>108405</v>
      </c>
      <c r="AH6203" s="37"/>
      <c r="AI6203" s="37"/>
      <c r="AK6203" s="37"/>
    </row>
    <row r="6204" spans="1:37" hidden="1">
      <c r="A6204" t="s">
        <v>64</v>
      </c>
      <c r="B6204" t="s">
        <v>2</v>
      </c>
      <c r="C6204" t="s">
        <v>12</v>
      </c>
      <c r="D6204" t="s">
        <v>116</v>
      </c>
      <c r="E6204" t="s">
        <v>537</v>
      </c>
      <c r="F6204" t="str">
        <f t="shared" si="481"/>
        <v>蚌埠市语言培训</v>
      </c>
      <c r="G6204" t="s">
        <v>94</v>
      </c>
      <c r="H6204" t="s">
        <v>394</v>
      </c>
      <c r="I6204" t="s">
        <v>68</v>
      </c>
      <c r="J6204">
        <v>40</v>
      </c>
      <c r="K6204">
        <v>0</v>
      </c>
      <c r="L6204" s="13">
        <f>VLOOKUP(C6204,'渗透率、续签率'!B:C,2,0)</f>
        <v>0.66100000000000003</v>
      </c>
      <c r="M6204" s="6">
        <v>0</v>
      </c>
      <c r="N6204">
        <v>3</v>
      </c>
      <c r="O6204">
        <v>0</v>
      </c>
      <c r="P6204" s="6">
        <v>0</v>
      </c>
      <c r="Q6204" s="13">
        <v>0</v>
      </c>
      <c r="R6204" s="13">
        <v>0</v>
      </c>
      <c r="S6204" s="31">
        <v>74</v>
      </c>
      <c r="T6204" s="6">
        <f>VLOOKUP(E6204,'参数设置&amp;汇总'!S:U,3,0)</f>
        <v>0.1</v>
      </c>
      <c r="U6204" s="78">
        <f t="shared" si="480"/>
        <v>0.30000000000000004</v>
      </c>
      <c r="V6204" s="13">
        <v>0.85000000000000009</v>
      </c>
      <c r="W6204" s="78">
        <f t="shared" si="482"/>
        <v>0.35294117647058826</v>
      </c>
      <c r="X6204" s="1">
        <f>VLOOKUP(E6204,'渗透率、续签率'!AG:AJ,4,0)</f>
        <v>12045</v>
      </c>
      <c r="Y6204" s="1">
        <f t="shared" si="483"/>
        <v>4251.1764705882351</v>
      </c>
      <c r="Z6204">
        <v>0</v>
      </c>
      <c r="AA6204" s="89">
        <f t="shared" si="484"/>
        <v>36135</v>
      </c>
      <c r="AH6204" s="37"/>
      <c r="AI6204" s="37"/>
      <c r="AK6204" s="37"/>
    </row>
    <row r="6205" spans="1:37" hidden="1">
      <c r="A6205" t="s">
        <v>64</v>
      </c>
      <c r="B6205" t="s">
        <v>2</v>
      </c>
      <c r="C6205" t="s">
        <v>12</v>
      </c>
      <c r="D6205" t="s">
        <v>116</v>
      </c>
      <c r="E6205" t="s">
        <v>537</v>
      </c>
      <c r="F6205" t="str">
        <f t="shared" si="481"/>
        <v>衡水市语言培训</v>
      </c>
      <c r="G6205" t="s">
        <v>159</v>
      </c>
      <c r="H6205" t="s">
        <v>395</v>
      </c>
      <c r="I6205" t="s">
        <v>70</v>
      </c>
      <c r="J6205">
        <v>51</v>
      </c>
      <c r="K6205">
        <v>0</v>
      </c>
      <c r="L6205" s="13">
        <f>VLOOKUP(C6205,'渗透率、续签率'!B:C,2,0)</f>
        <v>0.66100000000000003</v>
      </c>
      <c r="M6205" s="6">
        <v>0</v>
      </c>
      <c r="N6205">
        <v>8</v>
      </c>
      <c r="O6205">
        <v>0</v>
      </c>
      <c r="P6205" s="6">
        <v>0</v>
      </c>
      <c r="Q6205" s="13">
        <v>0</v>
      </c>
      <c r="R6205" s="13">
        <v>0</v>
      </c>
      <c r="S6205" s="31">
        <v>161</v>
      </c>
      <c r="T6205" s="6">
        <f>VLOOKUP(E6205,'参数设置&amp;汇总'!S:U,3,0)</f>
        <v>0.1</v>
      </c>
      <c r="U6205" s="78">
        <f t="shared" si="480"/>
        <v>0.8</v>
      </c>
      <c r="V6205" s="13">
        <v>0.85000000000000009</v>
      </c>
      <c r="W6205" s="78">
        <f t="shared" si="482"/>
        <v>0.94117647058823528</v>
      </c>
      <c r="X6205" s="1">
        <f>VLOOKUP(E6205,'渗透率、续签率'!AG:AJ,4,0)</f>
        <v>12045</v>
      </c>
      <c r="Y6205" s="1">
        <f t="shared" si="483"/>
        <v>11336.470588235294</v>
      </c>
      <c r="Z6205">
        <v>0</v>
      </c>
      <c r="AA6205" s="89">
        <f t="shared" si="484"/>
        <v>96360</v>
      </c>
      <c r="AH6205" s="37"/>
      <c r="AI6205" s="37"/>
      <c r="AK6205" s="37"/>
    </row>
    <row r="6206" spans="1:37" hidden="1">
      <c r="A6206" t="s">
        <v>64</v>
      </c>
      <c r="B6206" t="s">
        <v>2</v>
      </c>
      <c r="C6206" t="s">
        <v>12</v>
      </c>
      <c r="D6206" t="s">
        <v>116</v>
      </c>
      <c r="E6206" t="s">
        <v>537</v>
      </c>
      <c r="F6206" t="str">
        <f t="shared" si="481"/>
        <v>衡阳市语言培训</v>
      </c>
      <c r="G6206" t="s">
        <v>113</v>
      </c>
      <c r="H6206" t="s">
        <v>396</v>
      </c>
      <c r="I6206" t="s">
        <v>68</v>
      </c>
      <c r="J6206">
        <v>79</v>
      </c>
      <c r="K6206">
        <v>0</v>
      </c>
      <c r="L6206" s="13">
        <f>VLOOKUP(C6206,'渗透率、续签率'!B:C,2,0)</f>
        <v>0.66100000000000003</v>
      </c>
      <c r="M6206" s="6">
        <v>0</v>
      </c>
      <c r="N6206">
        <v>16</v>
      </c>
      <c r="O6206">
        <v>0</v>
      </c>
      <c r="P6206" s="6">
        <v>0</v>
      </c>
      <c r="Q6206" s="13">
        <v>0</v>
      </c>
      <c r="R6206" s="13">
        <v>0</v>
      </c>
      <c r="S6206" s="31">
        <v>216</v>
      </c>
      <c r="T6206" s="6">
        <f>VLOOKUP(E6206,'参数设置&amp;汇总'!S:U,3,0)</f>
        <v>0.1</v>
      </c>
      <c r="U6206" s="78">
        <f t="shared" si="480"/>
        <v>1.6</v>
      </c>
      <c r="V6206" s="13">
        <v>0.85000000000000009</v>
      </c>
      <c r="W6206" s="78">
        <f t="shared" si="482"/>
        <v>1.8823529411764706</v>
      </c>
      <c r="X6206" s="1">
        <f>VLOOKUP(E6206,'渗透率、续签率'!AG:AJ,4,0)</f>
        <v>12045</v>
      </c>
      <c r="Y6206" s="1">
        <f t="shared" si="483"/>
        <v>22672.941176470587</v>
      </c>
      <c r="Z6206">
        <v>0</v>
      </c>
      <c r="AA6206" s="89">
        <f t="shared" si="484"/>
        <v>192720</v>
      </c>
      <c r="AH6206" s="37"/>
      <c r="AI6206" s="37"/>
      <c r="AK6206" s="37"/>
    </row>
    <row r="6207" spans="1:37" hidden="1">
      <c r="A6207" t="s">
        <v>64</v>
      </c>
      <c r="B6207" t="s">
        <v>2</v>
      </c>
      <c r="C6207" t="s">
        <v>12</v>
      </c>
      <c r="D6207" t="s">
        <v>116</v>
      </c>
      <c r="E6207" t="s">
        <v>537</v>
      </c>
      <c r="F6207" t="str">
        <f t="shared" si="481"/>
        <v>衢州市语言培训</v>
      </c>
      <c r="G6207" t="s">
        <v>79</v>
      </c>
      <c r="H6207" t="s">
        <v>397</v>
      </c>
      <c r="I6207" t="s">
        <v>68</v>
      </c>
      <c r="J6207">
        <v>31</v>
      </c>
      <c r="K6207">
        <v>0</v>
      </c>
      <c r="L6207" s="13">
        <f>VLOOKUP(C6207,'渗透率、续签率'!B:C,2,0)</f>
        <v>0.66100000000000003</v>
      </c>
      <c r="M6207" s="6">
        <v>0</v>
      </c>
      <c r="N6207">
        <v>2</v>
      </c>
      <c r="O6207">
        <v>0</v>
      </c>
      <c r="P6207" s="6">
        <v>0</v>
      </c>
      <c r="Q6207" s="13">
        <v>0</v>
      </c>
      <c r="R6207" s="13">
        <v>0</v>
      </c>
      <c r="S6207" s="31">
        <v>87</v>
      </c>
      <c r="T6207" s="6">
        <f>VLOOKUP(E6207,'参数设置&amp;汇总'!S:U,3,0)</f>
        <v>0.1</v>
      </c>
      <c r="U6207" s="78">
        <f t="shared" si="480"/>
        <v>0.2</v>
      </c>
      <c r="V6207" s="13">
        <v>0.85000000000000009</v>
      </c>
      <c r="W6207" s="78">
        <f t="shared" si="482"/>
        <v>0.23529411764705882</v>
      </c>
      <c r="X6207" s="1">
        <f>VLOOKUP(E6207,'渗透率、续签率'!AG:AJ,4,0)</f>
        <v>12045</v>
      </c>
      <c r="Y6207" s="1">
        <f t="shared" si="483"/>
        <v>2834.1176470588234</v>
      </c>
      <c r="Z6207">
        <v>1</v>
      </c>
      <c r="AA6207" s="89">
        <f t="shared" si="484"/>
        <v>24090</v>
      </c>
      <c r="AH6207" s="37"/>
      <c r="AI6207" s="37"/>
      <c r="AK6207" s="37"/>
    </row>
    <row r="6208" spans="1:37" hidden="1">
      <c r="A6208" t="s">
        <v>64</v>
      </c>
      <c r="B6208" t="s">
        <v>2</v>
      </c>
      <c r="C6208" t="s">
        <v>12</v>
      </c>
      <c r="D6208" t="s">
        <v>116</v>
      </c>
      <c r="E6208" t="s">
        <v>537</v>
      </c>
      <c r="F6208" t="str">
        <f t="shared" si="481"/>
        <v>襄阳市语言培训</v>
      </c>
      <c r="G6208" t="s">
        <v>81</v>
      </c>
      <c r="H6208" t="s">
        <v>398</v>
      </c>
      <c r="I6208" t="s">
        <v>68</v>
      </c>
      <c r="J6208">
        <v>99</v>
      </c>
      <c r="K6208">
        <v>0</v>
      </c>
      <c r="L6208" s="13">
        <f>VLOOKUP(C6208,'渗透率、续签率'!B:C,2,0)</f>
        <v>0.66100000000000003</v>
      </c>
      <c r="M6208" s="6">
        <v>0</v>
      </c>
      <c r="N6208">
        <v>10</v>
      </c>
      <c r="O6208">
        <v>0</v>
      </c>
      <c r="P6208" s="6">
        <v>0</v>
      </c>
      <c r="Q6208" s="13">
        <v>0</v>
      </c>
      <c r="R6208" s="13">
        <v>0</v>
      </c>
      <c r="S6208" s="31">
        <v>231</v>
      </c>
      <c r="T6208" s="6">
        <f>VLOOKUP(E6208,'参数设置&amp;汇总'!S:U,3,0)</f>
        <v>0.1</v>
      </c>
      <c r="U6208" s="78">
        <f t="shared" si="480"/>
        <v>1</v>
      </c>
      <c r="V6208" s="13">
        <v>0.85000000000000009</v>
      </c>
      <c r="W6208" s="78">
        <f t="shared" si="482"/>
        <v>1.1764705882352939</v>
      </c>
      <c r="X6208" s="1">
        <f>VLOOKUP(E6208,'渗透率、续签率'!AG:AJ,4,0)</f>
        <v>12045</v>
      </c>
      <c r="Y6208" s="1">
        <f t="shared" si="483"/>
        <v>14170.588235294115</v>
      </c>
      <c r="Z6208">
        <v>0</v>
      </c>
      <c r="AA6208" s="89">
        <f t="shared" si="484"/>
        <v>120450</v>
      </c>
      <c r="AH6208" s="37"/>
      <c r="AI6208" s="37"/>
      <c r="AK6208" s="37"/>
    </row>
    <row r="6209" spans="1:37" hidden="1">
      <c r="A6209" t="s">
        <v>64</v>
      </c>
      <c r="B6209" t="s">
        <v>2</v>
      </c>
      <c r="C6209" t="s">
        <v>12</v>
      </c>
      <c r="D6209" t="s">
        <v>116</v>
      </c>
      <c r="E6209" t="s">
        <v>537</v>
      </c>
      <c r="F6209" t="str">
        <f t="shared" si="481"/>
        <v>西双版纳傣族自治州语言培训</v>
      </c>
      <c r="G6209" t="s">
        <v>99</v>
      </c>
      <c r="H6209" t="s">
        <v>399</v>
      </c>
      <c r="I6209" t="s">
        <v>68</v>
      </c>
      <c r="J6209">
        <v>12</v>
      </c>
      <c r="K6209">
        <v>0</v>
      </c>
      <c r="L6209" s="13">
        <f>VLOOKUP(C6209,'渗透率、续签率'!B:C,2,0)</f>
        <v>0.66100000000000003</v>
      </c>
      <c r="M6209" s="6">
        <v>0</v>
      </c>
      <c r="N6209">
        <v>0</v>
      </c>
      <c r="O6209">
        <v>0</v>
      </c>
      <c r="P6209" s="6">
        <v>0</v>
      </c>
      <c r="Q6209" s="13">
        <v>0</v>
      </c>
      <c r="R6209" s="13">
        <v>0</v>
      </c>
      <c r="S6209" s="31">
        <v>16</v>
      </c>
      <c r="T6209" s="6">
        <f>VLOOKUP(E6209,'参数设置&amp;汇总'!S:U,3,0)</f>
        <v>0.1</v>
      </c>
      <c r="U6209" s="78">
        <f t="shared" si="480"/>
        <v>0</v>
      </c>
      <c r="V6209" s="13">
        <v>0.85000000000000009</v>
      </c>
      <c r="W6209" s="78">
        <f t="shared" si="482"/>
        <v>0</v>
      </c>
      <c r="X6209" s="1">
        <f>VLOOKUP(E6209,'渗透率、续签率'!AG:AJ,4,0)</f>
        <v>12045</v>
      </c>
      <c r="Y6209" s="1">
        <f t="shared" si="483"/>
        <v>0</v>
      </c>
      <c r="Z6209">
        <v>0</v>
      </c>
      <c r="AA6209" s="89">
        <f t="shared" si="484"/>
        <v>0</v>
      </c>
      <c r="AH6209" s="37"/>
      <c r="AI6209" s="37"/>
      <c r="AK6209" s="37"/>
    </row>
    <row r="6210" spans="1:37" hidden="1">
      <c r="A6210" t="s">
        <v>64</v>
      </c>
      <c r="B6210" t="s">
        <v>2</v>
      </c>
      <c r="C6210" t="s">
        <v>12</v>
      </c>
      <c r="D6210" t="s">
        <v>116</v>
      </c>
      <c r="E6210" t="s">
        <v>537</v>
      </c>
      <c r="F6210" t="str">
        <f t="shared" si="481"/>
        <v>西宁市语言培训</v>
      </c>
      <c r="G6210" t="s">
        <v>297</v>
      </c>
      <c r="H6210" t="s">
        <v>400</v>
      </c>
      <c r="I6210" t="s">
        <v>70</v>
      </c>
      <c r="J6210">
        <v>10</v>
      </c>
      <c r="K6210">
        <v>0</v>
      </c>
      <c r="L6210" s="13">
        <f>VLOOKUP(C6210,'渗透率、续签率'!B:C,2,0)</f>
        <v>0.66100000000000003</v>
      </c>
      <c r="M6210" s="6">
        <v>0</v>
      </c>
      <c r="N6210">
        <v>3</v>
      </c>
      <c r="O6210">
        <v>0</v>
      </c>
      <c r="P6210" s="6">
        <v>0</v>
      </c>
      <c r="Q6210" s="13">
        <v>0</v>
      </c>
      <c r="R6210" s="13">
        <v>0</v>
      </c>
      <c r="S6210" s="31">
        <v>33</v>
      </c>
      <c r="T6210" s="6">
        <f>VLOOKUP(E6210,'参数设置&amp;汇总'!S:U,3,0)</f>
        <v>0.1</v>
      </c>
      <c r="U6210" s="78">
        <f t="shared" si="480"/>
        <v>0.30000000000000004</v>
      </c>
      <c r="V6210" s="13">
        <v>0.85000000000000009</v>
      </c>
      <c r="W6210" s="78">
        <f t="shared" si="482"/>
        <v>0.35294117647058826</v>
      </c>
      <c r="X6210" s="1">
        <f>VLOOKUP(E6210,'渗透率、续签率'!AG:AJ,4,0)</f>
        <v>12045</v>
      </c>
      <c r="Y6210" s="1">
        <f t="shared" si="483"/>
        <v>4251.1764705882351</v>
      </c>
      <c r="Z6210">
        <v>0</v>
      </c>
      <c r="AA6210" s="89">
        <f t="shared" si="484"/>
        <v>36135</v>
      </c>
      <c r="AH6210" s="37"/>
      <c r="AI6210" s="37"/>
      <c r="AK6210" s="37"/>
    </row>
    <row r="6211" spans="1:37" hidden="1">
      <c r="A6211" t="s">
        <v>64</v>
      </c>
      <c r="B6211" t="s">
        <v>2</v>
      </c>
      <c r="C6211" t="s">
        <v>12</v>
      </c>
      <c r="D6211" t="s">
        <v>116</v>
      </c>
      <c r="E6211" t="s">
        <v>537</v>
      </c>
      <c r="F6211" t="str">
        <f t="shared" si="481"/>
        <v>许昌市语言培训</v>
      </c>
      <c r="G6211" t="s">
        <v>110</v>
      </c>
      <c r="H6211" t="s">
        <v>401</v>
      </c>
      <c r="I6211" t="s">
        <v>70</v>
      </c>
      <c r="J6211">
        <v>123</v>
      </c>
      <c r="K6211">
        <v>0</v>
      </c>
      <c r="L6211" s="13">
        <f>VLOOKUP(C6211,'渗透率、续签率'!B:C,2,0)</f>
        <v>0.66100000000000003</v>
      </c>
      <c r="M6211" s="6">
        <v>0</v>
      </c>
      <c r="N6211">
        <v>11</v>
      </c>
      <c r="O6211">
        <v>0</v>
      </c>
      <c r="P6211" s="6">
        <v>0</v>
      </c>
      <c r="Q6211" s="13">
        <v>0</v>
      </c>
      <c r="R6211" s="13">
        <v>0</v>
      </c>
      <c r="S6211" s="31">
        <v>232</v>
      </c>
      <c r="T6211" s="6">
        <f>VLOOKUP(E6211,'参数设置&amp;汇总'!S:U,3,0)</f>
        <v>0.1</v>
      </c>
      <c r="U6211" s="78">
        <f t="shared" ref="U6211:U6274" si="485">IF(T6211*N6211&gt;=O6211,T6211*N6211,O6211)</f>
        <v>1.1000000000000001</v>
      </c>
      <c r="V6211" s="13">
        <v>0.85000000000000009</v>
      </c>
      <c r="W6211" s="78">
        <f t="shared" si="482"/>
        <v>1.2941176470588236</v>
      </c>
      <c r="X6211" s="1">
        <f>VLOOKUP(E6211,'渗透率、续签率'!AG:AJ,4,0)</f>
        <v>12045</v>
      </c>
      <c r="Y6211" s="1">
        <f t="shared" si="483"/>
        <v>15587.64705882353</v>
      </c>
      <c r="Z6211">
        <v>0</v>
      </c>
      <c r="AA6211" s="89">
        <f t="shared" si="484"/>
        <v>132495</v>
      </c>
      <c r="AH6211" s="37"/>
      <c r="AI6211" s="37"/>
      <c r="AK6211" s="37"/>
    </row>
    <row r="6212" spans="1:37" hidden="1">
      <c r="A6212" t="s">
        <v>64</v>
      </c>
      <c r="B6212" t="s">
        <v>2</v>
      </c>
      <c r="C6212" t="s">
        <v>12</v>
      </c>
      <c r="D6212" t="s">
        <v>116</v>
      </c>
      <c r="E6212" t="s">
        <v>537</v>
      </c>
      <c r="F6212" t="str">
        <f t="shared" ref="F6212:F6275" si="486">H6212&amp;C6212</f>
        <v>贵港市语言培训</v>
      </c>
      <c r="G6212" t="s">
        <v>88</v>
      </c>
      <c r="H6212" t="s">
        <v>402</v>
      </c>
      <c r="I6212" t="s">
        <v>68</v>
      </c>
      <c r="J6212">
        <v>13</v>
      </c>
      <c r="K6212">
        <v>0</v>
      </c>
      <c r="L6212" s="13">
        <f>VLOOKUP(C6212,'渗透率、续签率'!B:C,2,0)</f>
        <v>0.66100000000000003</v>
      </c>
      <c r="M6212" s="6">
        <v>0</v>
      </c>
      <c r="N6212">
        <v>0</v>
      </c>
      <c r="O6212">
        <v>0</v>
      </c>
      <c r="P6212" s="6">
        <v>0</v>
      </c>
      <c r="Q6212" s="13">
        <v>0</v>
      </c>
      <c r="R6212" s="13">
        <v>0</v>
      </c>
      <c r="S6212" s="31">
        <v>10</v>
      </c>
      <c r="T6212" s="6">
        <f>VLOOKUP(E6212,'参数设置&amp;汇总'!S:U,3,0)</f>
        <v>0.1</v>
      </c>
      <c r="U6212" s="78">
        <f t="shared" si="485"/>
        <v>0</v>
      </c>
      <c r="V6212" s="13">
        <v>0.85000000000000009</v>
      </c>
      <c r="W6212" s="78">
        <f t="shared" ref="W6212:W6275" si="487">(O6212*(1-L6212)+IF((U6212-O6212)&lt;0,0,(U6212-O6212)))/V6212</f>
        <v>0</v>
      </c>
      <c r="X6212" s="1">
        <f>VLOOKUP(E6212,'渗透率、续签率'!AG:AJ,4,0)</f>
        <v>12045</v>
      </c>
      <c r="Y6212" s="1">
        <f t="shared" ref="Y6212:Y6275" si="488">X6212*W6212</f>
        <v>0</v>
      </c>
      <c r="Z6212">
        <v>0</v>
      </c>
      <c r="AA6212" s="89">
        <f t="shared" ref="AA6212:AA6275" si="489">N6212*X6212</f>
        <v>0</v>
      </c>
      <c r="AH6212" s="37"/>
      <c r="AI6212" s="37"/>
      <c r="AK6212" s="37"/>
    </row>
    <row r="6213" spans="1:37" hidden="1">
      <c r="A6213" t="s">
        <v>64</v>
      </c>
      <c r="B6213" t="s">
        <v>2</v>
      </c>
      <c r="C6213" t="s">
        <v>12</v>
      </c>
      <c r="D6213" t="s">
        <v>116</v>
      </c>
      <c r="E6213" t="s">
        <v>537</v>
      </c>
      <c r="F6213" t="str">
        <f t="shared" si="486"/>
        <v>贵阳市语言培训</v>
      </c>
      <c r="G6213" t="s">
        <v>167</v>
      </c>
      <c r="H6213" t="s">
        <v>403</v>
      </c>
      <c r="I6213" t="s">
        <v>70</v>
      </c>
      <c r="J6213">
        <v>111</v>
      </c>
      <c r="K6213">
        <v>4</v>
      </c>
      <c r="L6213" s="13">
        <f>VLOOKUP(C6213,'渗透率、续签率'!B:C,2,0)</f>
        <v>0.66100000000000003</v>
      </c>
      <c r="M6213" s="6">
        <v>0.04</v>
      </c>
      <c r="N6213">
        <v>29</v>
      </c>
      <c r="O6213">
        <v>3</v>
      </c>
      <c r="P6213" s="6">
        <v>0.1</v>
      </c>
      <c r="Q6213" s="13">
        <v>0.35399999999999998</v>
      </c>
      <c r="R6213" s="13">
        <v>0.33900000000000002</v>
      </c>
      <c r="S6213" s="31">
        <v>592</v>
      </c>
      <c r="T6213" s="6">
        <f>VLOOKUP(E6213,'参数设置&amp;汇总'!S:U,3,0)</f>
        <v>0.1</v>
      </c>
      <c r="U6213" s="78">
        <f t="shared" si="485"/>
        <v>3</v>
      </c>
      <c r="V6213" s="13">
        <v>0.85000000000000009</v>
      </c>
      <c r="W6213" s="78">
        <f t="shared" si="487"/>
        <v>1.196470588235294</v>
      </c>
      <c r="X6213" s="1">
        <f>VLOOKUP(E6213,'渗透率、续签率'!AG:AJ,4,0)</f>
        <v>12045</v>
      </c>
      <c r="Y6213" s="1">
        <f t="shared" si="488"/>
        <v>14411.488235294115</v>
      </c>
      <c r="Z6213">
        <v>13</v>
      </c>
      <c r="AA6213" s="89">
        <f t="shared" si="489"/>
        <v>349305</v>
      </c>
      <c r="AH6213" s="37"/>
      <c r="AI6213" s="37"/>
      <c r="AK6213" s="37"/>
    </row>
    <row r="6214" spans="1:37" hidden="1">
      <c r="A6214" t="s">
        <v>64</v>
      </c>
      <c r="B6214" t="s">
        <v>2</v>
      </c>
      <c r="C6214" t="s">
        <v>12</v>
      </c>
      <c r="D6214" t="s">
        <v>116</v>
      </c>
      <c r="E6214" t="s">
        <v>537</v>
      </c>
      <c r="F6214" t="str">
        <f t="shared" si="486"/>
        <v>贺州市语言培训</v>
      </c>
      <c r="G6214" t="s">
        <v>88</v>
      </c>
      <c r="H6214" t="s">
        <v>404</v>
      </c>
      <c r="I6214" t="s">
        <v>68</v>
      </c>
      <c r="J6214">
        <v>14</v>
      </c>
      <c r="K6214">
        <v>0</v>
      </c>
      <c r="L6214" s="13">
        <f>VLOOKUP(C6214,'渗透率、续签率'!B:C,2,0)</f>
        <v>0.66100000000000003</v>
      </c>
      <c r="M6214" s="6">
        <v>0</v>
      </c>
      <c r="N6214">
        <v>0</v>
      </c>
      <c r="O6214">
        <v>0</v>
      </c>
      <c r="P6214" s="6">
        <v>0</v>
      </c>
      <c r="Q6214" s="13">
        <v>0</v>
      </c>
      <c r="R6214" s="13">
        <v>0</v>
      </c>
      <c r="S6214" s="31">
        <v>7</v>
      </c>
      <c r="T6214" s="6">
        <f>VLOOKUP(E6214,'参数设置&amp;汇总'!S:U,3,0)</f>
        <v>0.1</v>
      </c>
      <c r="U6214" s="78">
        <f t="shared" si="485"/>
        <v>0</v>
      </c>
      <c r="V6214" s="13">
        <v>0.85000000000000009</v>
      </c>
      <c r="W6214" s="78">
        <f t="shared" si="487"/>
        <v>0</v>
      </c>
      <c r="X6214" s="1">
        <f>VLOOKUP(E6214,'渗透率、续签率'!AG:AJ,4,0)</f>
        <v>12045</v>
      </c>
      <c r="Y6214" s="1">
        <f t="shared" si="488"/>
        <v>0</v>
      </c>
      <c r="Z6214">
        <v>0</v>
      </c>
      <c r="AA6214" s="89">
        <f t="shared" si="489"/>
        <v>0</v>
      </c>
      <c r="AH6214" s="37"/>
      <c r="AI6214" s="37"/>
      <c r="AJ6214" s="1"/>
    </row>
    <row r="6215" spans="1:37" hidden="1">
      <c r="A6215" t="s">
        <v>64</v>
      </c>
      <c r="B6215" t="s">
        <v>2</v>
      </c>
      <c r="C6215" t="s">
        <v>12</v>
      </c>
      <c r="D6215" t="s">
        <v>116</v>
      </c>
      <c r="E6215" t="s">
        <v>537</v>
      </c>
      <c r="F6215" t="str">
        <f t="shared" si="486"/>
        <v>资阳市语言培训</v>
      </c>
      <c r="G6215" t="s">
        <v>77</v>
      </c>
      <c r="H6215" t="s">
        <v>405</v>
      </c>
      <c r="I6215" t="s">
        <v>70</v>
      </c>
      <c r="J6215">
        <v>11</v>
      </c>
      <c r="K6215">
        <v>0</v>
      </c>
      <c r="L6215" s="13">
        <f>VLOOKUP(C6215,'渗透率、续签率'!B:C,2,0)</f>
        <v>0.66100000000000003</v>
      </c>
      <c r="M6215" s="6">
        <v>0</v>
      </c>
      <c r="N6215">
        <v>0</v>
      </c>
      <c r="O6215">
        <v>0</v>
      </c>
      <c r="P6215" s="6">
        <v>0</v>
      </c>
      <c r="Q6215" s="13">
        <v>0</v>
      </c>
      <c r="R6215" s="13">
        <v>0</v>
      </c>
      <c r="S6215" s="31">
        <v>19</v>
      </c>
      <c r="T6215" s="6">
        <f>VLOOKUP(E6215,'参数设置&amp;汇总'!S:U,3,0)</f>
        <v>0.1</v>
      </c>
      <c r="U6215" s="78">
        <f t="shared" si="485"/>
        <v>0</v>
      </c>
      <c r="V6215" s="13">
        <v>0.85000000000000009</v>
      </c>
      <c r="W6215" s="78">
        <f t="shared" si="487"/>
        <v>0</v>
      </c>
      <c r="X6215" s="1">
        <f>VLOOKUP(E6215,'渗透率、续签率'!AG:AJ,4,0)</f>
        <v>12045</v>
      </c>
      <c r="Y6215" s="1">
        <f t="shared" si="488"/>
        <v>0</v>
      </c>
      <c r="Z6215">
        <v>0</v>
      </c>
      <c r="AA6215" s="89">
        <f t="shared" si="489"/>
        <v>0</v>
      </c>
      <c r="AK6215" s="37"/>
    </row>
    <row r="6216" spans="1:37" hidden="1">
      <c r="A6216" t="s">
        <v>64</v>
      </c>
      <c r="B6216" t="s">
        <v>2</v>
      </c>
      <c r="C6216" t="s">
        <v>12</v>
      </c>
      <c r="D6216" t="s">
        <v>116</v>
      </c>
      <c r="E6216" t="s">
        <v>537</v>
      </c>
      <c r="F6216" t="str">
        <f t="shared" si="486"/>
        <v>赣州市语言培训</v>
      </c>
      <c r="G6216" t="s">
        <v>90</v>
      </c>
      <c r="H6216" t="s">
        <v>406</v>
      </c>
      <c r="I6216" t="s">
        <v>68</v>
      </c>
      <c r="J6216">
        <v>55</v>
      </c>
      <c r="K6216">
        <v>2</v>
      </c>
      <c r="L6216" s="13">
        <f>VLOOKUP(C6216,'渗透率、续签率'!B:C,2,0)</f>
        <v>0.66100000000000003</v>
      </c>
      <c r="M6216" s="6">
        <v>0.04</v>
      </c>
      <c r="N6216">
        <v>5</v>
      </c>
      <c r="O6216">
        <v>2</v>
      </c>
      <c r="P6216" s="6">
        <v>0.4</v>
      </c>
      <c r="Q6216" s="13">
        <v>0.34899999999999998</v>
      </c>
      <c r="R6216" s="13">
        <v>0.25900000000000001</v>
      </c>
      <c r="S6216" s="31">
        <v>146</v>
      </c>
      <c r="T6216" s="6">
        <f>VLOOKUP(E6216,'参数设置&amp;汇总'!S:U,3,0)</f>
        <v>0.1</v>
      </c>
      <c r="U6216" s="78">
        <f t="shared" si="485"/>
        <v>2</v>
      </c>
      <c r="V6216" s="13">
        <v>0.85000000000000009</v>
      </c>
      <c r="W6216" s="78">
        <f t="shared" si="487"/>
        <v>0.79764705882352926</v>
      </c>
      <c r="X6216" s="1">
        <f>VLOOKUP(E6216,'渗透率、续签率'!AG:AJ,4,0)</f>
        <v>12045</v>
      </c>
      <c r="Y6216" s="1">
        <f t="shared" si="488"/>
        <v>9607.6588235294093</v>
      </c>
      <c r="Z6216">
        <v>2</v>
      </c>
      <c r="AA6216" s="89">
        <f t="shared" si="489"/>
        <v>60225</v>
      </c>
      <c r="AH6216" s="37"/>
      <c r="AI6216" s="37"/>
      <c r="AJ6216" s="1"/>
      <c r="AK6216" s="37"/>
    </row>
    <row r="6217" spans="1:37" hidden="1">
      <c r="A6217" t="s">
        <v>64</v>
      </c>
      <c r="B6217" t="s">
        <v>2</v>
      </c>
      <c r="C6217" t="s">
        <v>12</v>
      </c>
      <c r="D6217" t="s">
        <v>116</v>
      </c>
      <c r="E6217" t="s">
        <v>537</v>
      </c>
      <c r="F6217" t="str">
        <f t="shared" si="486"/>
        <v>赤峰市语言培训</v>
      </c>
      <c r="G6217" t="s">
        <v>142</v>
      </c>
      <c r="H6217" t="s">
        <v>407</v>
      </c>
      <c r="I6217" t="s">
        <v>70</v>
      </c>
      <c r="J6217">
        <v>62</v>
      </c>
      <c r="K6217">
        <v>0</v>
      </c>
      <c r="L6217" s="13">
        <f>VLOOKUP(C6217,'渗透率、续签率'!B:C,2,0)</f>
        <v>0.66100000000000003</v>
      </c>
      <c r="M6217" s="6">
        <v>0</v>
      </c>
      <c r="N6217">
        <v>21</v>
      </c>
      <c r="O6217">
        <v>0</v>
      </c>
      <c r="P6217" s="6">
        <v>0</v>
      </c>
      <c r="Q6217" s="13">
        <v>0</v>
      </c>
      <c r="R6217" s="13">
        <v>0</v>
      </c>
      <c r="S6217" s="31">
        <v>194</v>
      </c>
      <c r="T6217" s="6">
        <f>VLOOKUP(E6217,'参数设置&amp;汇总'!S:U,3,0)</f>
        <v>0.1</v>
      </c>
      <c r="U6217" s="78">
        <f t="shared" si="485"/>
        <v>2.1</v>
      </c>
      <c r="V6217" s="13">
        <v>0.85000000000000009</v>
      </c>
      <c r="W6217" s="78">
        <f t="shared" si="487"/>
        <v>2.4705882352941173</v>
      </c>
      <c r="X6217" s="1">
        <f>VLOOKUP(E6217,'渗透率、续签率'!AG:AJ,4,0)</f>
        <v>12045</v>
      </c>
      <c r="Y6217" s="1">
        <f t="shared" si="488"/>
        <v>29758.235294117643</v>
      </c>
      <c r="Z6217">
        <v>0</v>
      </c>
      <c r="AA6217" s="89">
        <f t="shared" si="489"/>
        <v>252945</v>
      </c>
      <c r="AH6217" s="37"/>
      <c r="AI6217" s="37"/>
      <c r="AJ6217" s="1"/>
      <c r="AK6217" s="37"/>
    </row>
    <row r="6218" spans="1:37" hidden="1">
      <c r="A6218" t="s">
        <v>64</v>
      </c>
      <c r="B6218" t="s">
        <v>2</v>
      </c>
      <c r="C6218" t="s">
        <v>12</v>
      </c>
      <c r="D6218" t="s">
        <v>116</v>
      </c>
      <c r="E6218" t="s">
        <v>537</v>
      </c>
      <c r="F6218" t="str">
        <f t="shared" si="486"/>
        <v>辽源市语言培训</v>
      </c>
      <c r="G6218" t="s">
        <v>188</v>
      </c>
      <c r="H6218" t="s">
        <v>408</v>
      </c>
      <c r="I6218" t="s">
        <v>70</v>
      </c>
      <c r="J6218">
        <v>8</v>
      </c>
      <c r="K6218">
        <v>0</v>
      </c>
      <c r="L6218" s="13">
        <f>VLOOKUP(C6218,'渗透率、续签率'!B:C,2,0)</f>
        <v>0.66100000000000003</v>
      </c>
      <c r="M6218" s="6">
        <v>0</v>
      </c>
      <c r="N6218">
        <v>0</v>
      </c>
      <c r="O6218">
        <v>0</v>
      </c>
      <c r="P6218" s="6">
        <v>0</v>
      </c>
      <c r="Q6218" s="13">
        <v>0</v>
      </c>
      <c r="R6218" s="13">
        <v>0</v>
      </c>
      <c r="S6218" s="31">
        <v>12</v>
      </c>
      <c r="T6218" s="6">
        <f>VLOOKUP(E6218,'参数设置&amp;汇总'!S:U,3,0)</f>
        <v>0.1</v>
      </c>
      <c r="U6218" s="78">
        <f t="shared" si="485"/>
        <v>0</v>
      </c>
      <c r="V6218" s="13">
        <v>0.85000000000000009</v>
      </c>
      <c r="W6218" s="78">
        <f t="shared" si="487"/>
        <v>0</v>
      </c>
      <c r="X6218" s="1">
        <f>VLOOKUP(E6218,'渗透率、续签率'!AG:AJ,4,0)</f>
        <v>12045</v>
      </c>
      <c r="Y6218" s="1">
        <f t="shared" si="488"/>
        <v>0</v>
      </c>
      <c r="Z6218">
        <v>0</v>
      </c>
      <c r="AA6218" s="89">
        <f t="shared" si="489"/>
        <v>0</v>
      </c>
      <c r="AH6218" s="37"/>
      <c r="AI6218" s="37"/>
      <c r="AK6218" s="37"/>
    </row>
    <row r="6219" spans="1:37" hidden="1">
      <c r="A6219" t="s">
        <v>64</v>
      </c>
      <c r="B6219" t="s">
        <v>2</v>
      </c>
      <c r="C6219" t="s">
        <v>12</v>
      </c>
      <c r="D6219" t="s">
        <v>116</v>
      </c>
      <c r="E6219" t="s">
        <v>537</v>
      </c>
      <c r="F6219" t="str">
        <f t="shared" si="486"/>
        <v>辽阳市语言培训</v>
      </c>
      <c r="G6219" t="s">
        <v>101</v>
      </c>
      <c r="H6219" t="s">
        <v>409</v>
      </c>
      <c r="I6219" t="s">
        <v>70</v>
      </c>
      <c r="J6219">
        <v>46</v>
      </c>
      <c r="K6219">
        <v>0</v>
      </c>
      <c r="L6219" s="13">
        <f>VLOOKUP(C6219,'渗透率、续签率'!B:C,2,0)</f>
        <v>0.66100000000000003</v>
      </c>
      <c r="M6219" s="6">
        <v>0</v>
      </c>
      <c r="N6219">
        <v>4</v>
      </c>
      <c r="O6219">
        <v>0</v>
      </c>
      <c r="P6219" s="6">
        <v>0</v>
      </c>
      <c r="Q6219" s="13">
        <v>0</v>
      </c>
      <c r="R6219" s="13">
        <v>0</v>
      </c>
      <c r="S6219" s="31">
        <v>65</v>
      </c>
      <c r="T6219" s="6">
        <f>VLOOKUP(E6219,'参数设置&amp;汇总'!S:U,3,0)</f>
        <v>0.1</v>
      </c>
      <c r="U6219" s="78">
        <f t="shared" si="485"/>
        <v>0.4</v>
      </c>
      <c r="V6219" s="13">
        <v>0.85000000000000009</v>
      </c>
      <c r="W6219" s="78">
        <f t="shared" si="487"/>
        <v>0.47058823529411764</v>
      </c>
      <c r="X6219" s="1">
        <f>VLOOKUP(E6219,'渗透率、续签率'!AG:AJ,4,0)</f>
        <v>12045</v>
      </c>
      <c r="Y6219" s="1">
        <f t="shared" si="488"/>
        <v>5668.2352941176468</v>
      </c>
      <c r="Z6219">
        <v>0</v>
      </c>
      <c r="AA6219" s="89">
        <f t="shared" si="489"/>
        <v>48180</v>
      </c>
      <c r="AH6219" s="37"/>
      <c r="AI6219" s="37"/>
      <c r="AK6219" s="37"/>
    </row>
    <row r="6220" spans="1:37" hidden="1">
      <c r="A6220" t="s">
        <v>64</v>
      </c>
      <c r="B6220" t="s">
        <v>2</v>
      </c>
      <c r="C6220" t="s">
        <v>12</v>
      </c>
      <c r="D6220" t="s">
        <v>116</v>
      </c>
      <c r="E6220" t="s">
        <v>537</v>
      </c>
      <c r="F6220" t="str">
        <f t="shared" si="486"/>
        <v>达州市语言培训</v>
      </c>
      <c r="G6220" t="s">
        <v>77</v>
      </c>
      <c r="H6220" t="s">
        <v>410</v>
      </c>
      <c r="I6220" t="s">
        <v>70</v>
      </c>
      <c r="J6220">
        <v>20</v>
      </c>
      <c r="K6220">
        <v>0</v>
      </c>
      <c r="L6220" s="13">
        <f>VLOOKUP(C6220,'渗透率、续签率'!B:C,2,0)</f>
        <v>0.66100000000000003</v>
      </c>
      <c r="M6220" s="6">
        <v>0</v>
      </c>
      <c r="N6220">
        <v>0</v>
      </c>
      <c r="O6220">
        <v>0</v>
      </c>
      <c r="P6220" s="6">
        <v>0</v>
      </c>
      <c r="Q6220" s="13">
        <v>0</v>
      </c>
      <c r="R6220" s="13">
        <v>0</v>
      </c>
      <c r="S6220" s="31">
        <v>36</v>
      </c>
      <c r="T6220" s="6">
        <f>VLOOKUP(E6220,'参数设置&amp;汇总'!S:U,3,0)</f>
        <v>0.1</v>
      </c>
      <c r="U6220" s="78">
        <f t="shared" si="485"/>
        <v>0</v>
      </c>
      <c r="V6220" s="13">
        <v>0.85000000000000009</v>
      </c>
      <c r="W6220" s="78">
        <f t="shared" si="487"/>
        <v>0</v>
      </c>
      <c r="X6220" s="1">
        <f>VLOOKUP(E6220,'渗透率、续签率'!AG:AJ,4,0)</f>
        <v>12045</v>
      </c>
      <c r="Y6220" s="1">
        <f t="shared" si="488"/>
        <v>0</v>
      </c>
      <c r="Z6220">
        <v>0</v>
      </c>
      <c r="AA6220" s="89">
        <f t="shared" si="489"/>
        <v>0</v>
      </c>
      <c r="AH6220" s="37"/>
      <c r="AI6220" s="37"/>
      <c r="AK6220" s="37"/>
    </row>
    <row r="6221" spans="1:37" hidden="1">
      <c r="A6221" t="s">
        <v>64</v>
      </c>
      <c r="B6221" t="s">
        <v>2</v>
      </c>
      <c r="C6221" t="s">
        <v>12</v>
      </c>
      <c r="D6221" t="s">
        <v>116</v>
      </c>
      <c r="E6221" t="s">
        <v>537</v>
      </c>
      <c r="F6221" t="str">
        <f t="shared" si="486"/>
        <v>运城市语言培训</v>
      </c>
      <c r="G6221" t="s">
        <v>134</v>
      </c>
      <c r="H6221" t="s">
        <v>411</v>
      </c>
      <c r="I6221" t="s">
        <v>70</v>
      </c>
      <c r="J6221">
        <v>95</v>
      </c>
      <c r="K6221">
        <v>0</v>
      </c>
      <c r="L6221" s="13">
        <f>VLOOKUP(C6221,'渗透率、续签率'!B:C,2,0)</f>
        <v>0.66100000000000003</v>
      </c>
      <c r="M6221" s="6">
        <v>0</v>
      </c>
      <c r="N6221">
        <v>3</v>
      </c>
      <c r="O6221">
        <v>0</v>
      </c>
      <c r="P6221" s="6">
        <v>0</v>
      </c>
      <c r="Q6221" s="13">
        <v>0</v>
      </c>
      <c r="R6221" s="13">
        <v>0</v>
      </c>
      <c r="S6221" s="31">
        <v>96</v>
      </c>
      <c r="T6221" s="6">
        <f>VLOOKUP(E6221,'参数设置&amp;汇总'!S:U,3,0)</f>
        <v>0.1</v>
      </c>
      <c r="U6221" s="78">
        <f t="shared" si="485"/>
        <v>0.30000000000000004</v>
      </c>
      <c r="V6221" s="13">
        <v>0.85000000000000009</v>
      </c>
      <c r="W6221" s="78">
        <f t="shared" si="487"/>
        <v>0.35294117647058826</v>
      </c>
      <c r="X6221" s="1">
        <f>VLOOKUP(E6221,'渗透率、续签率'!AG:AJ,4,0)</f>
        <v>12045</v>
      </c>
      <c r="Y6221" s="1">
        <f t="shared" si="488"/>
        <v>4251.1764705882351</v>
      </c>
      <c r="Z6221">
        <v>0</v>
      </c>
      <c r="AA6221" s="89">
        <f t="shared" si="489"/>
        <v>36135</v>
      </c>
      <c r="AH6221" s="37"/>
      <c r="AI6221" s="37"/>
      <c r="AK6221" s="37"/>
    </row>
    <row r="6222" spans="1:37" hidden="1">
      <c r="A6222" t="s">
        <v>64</v>
      </c>
      <c r="B6222" t="s">
        <v>2</v>
      </c>
      <c r="C6222" t="s">
        <v>12</v>
      </c>
      <c r="D6222" t="s">
        <v>116</v>
      </c>
      <c r="E6222" t="s">
        <v>537</v>
      </c>
      <c r="F6222" t="str">
        <f t="shared" si="486"/>
        <v>连云港市语言培训</v>
      </c>
      <c r="G6222" t="s">
        <v>73</v>
      </c>
      <c r="H6222" t="s">
        <v>412</v>
      </c>
      <c r="I6222" t="s">
        <v>70</v>
      </c>
      <c r="J6222">
        <v>70</v>
      </c>
      <c r="K6222">
        <v>0</v>
      </c>
      <c r="L6222" s="13">
        <f>VLOOKUP(C6222,'渗透率、续签率'!B:C,2,0)</f>
        <v>0.66100000000000003</v>
      </c>
      <c r="M6222" s="6">
        <v>0</v>
      </c>
      <c r="N6222">
        <v>4</v>
      </c>
      <c r="O6222">
        <v>0</v>
      </c>
      <c r="P6222" s="6">
        <v>0</v>
      </c>
      <c r="Q6222" s="13">
        <v>0</v>
      </c>
      <c r="R6222" s="13">
        <v>0</v>
      </c>
      <c r="S6222" s="31">
        <v>118</v>
      </c>
      <c r="T6222" s="6">
        <f>VLOOKUP(E6222,'参数设置&amp;汇总'!S:U,3,0)</f>
        <v>0.1</v>
      </c>
      <c r="U6222" s="78">
        <f t="shared" si="485"/>
        <v>0.4</v>
      </c>
      <c r="V6222" s="13">
        <v>0.85000000000000009</v>
      </c>
      <c r="W6222" s="78">
        <f t="shared" si="487"/>
        <v>0.47058823529411764</v>
      </c>
      <c r="X6222" s="1">
        <f>VLOOKUP(E6222,'渗透率、续签率'!AG:AJ,4,0)</f>
        <v>12045</v>
      </c>
      <c r="Y6222" s="1">
        <f t="shared" si="488"/>
        <v>5668.2352941176468</v>
      </c>
      <c r="Z6222">
        <v>0</v>
      </c>
      <c r="AA6222" s="89">
        <f t="shared" si="489"/>
        <v>48180</v>
      </c>
      <c r="AH6222" s="37"/>
      <c r="AI6222" s="37"/>
      <c r="AK6222" s="37"/>
    </row>
    <row r="6223" spans="1:37" hidden="1">
      <c r="A6223" t="s">
        <v>64</v>
      </c>
      <c r="B6223" t="s">
        <v>2</v>
      </c>
      <c r="C6223" t="s">
        <v>12</v>
      </c>
      <c r="D6223" t="s">
        <v>116</v>
      </c>
      <c r="E6223" t="s">
        <v>537</v>
      </c>
      <c r="F6223" t="str">
        <f t="shared" si="486"/>
        <v>迪庆藏族自治州语言培训</v>
      </c>
      <c r="G6223" t="s">
        <v>99</v>
      </c>
      <c r="H6223" t="s">
        <v>413</v>
      </c>
      <c r="I6223" t="s">
        <v>68</v>
      </c>
      <c r="J6223">
        <v>0</v>
      </c>
      <c r="K6223">
        <v>0</v>
      </c>
      <c r="L6223" s="13">
        <f>VLOOKUP(C6223,'渗透率、续签率'!B:C,2,0)</f>
        <v>0.66100000000000003</v>
      </c>
      <c r="M6223" s="6">
        <v>0</v>
      </c>
      <c r="N6223">
        <v>0</v>
      </c>
      <c r="O6223">
        <v>0</v>
      </c>
      <c r="P6223" s="6">
        <v>0</v>
      </c>
      <c r="Q6223" s="13">
        <v>0</v>
      </c>
      <c r="R6223" s="13">
        <v>0</v>
      </c>
      <c r="S6223" s="31">
        <v>0</v>
      </c>
      <c r="T6223" s="6">
        <f>VLOOKUP(E6223,'参数设置&amp;汇总'!S:U,3,0)</f>
        <v>0.1</v>
      </c>
      <c r="U6223" s="78">
        <f t="shared" si="485"/>
        <v>0</v>
      </c>
      <c r="V6223" s="13">
        <v>0.85000000000000009</v>
      </c>
      <c r="W6223" s="78">
        <f t="shared" si="487"/>
        <v>0</v>
      </c>
      <c r="X6223" s="1">
        <f>VLOOKUP(E6223,'渗透率、续签率'!AG:AJ,4,0)</f>
        <v>12045</v>
      </c>
      <c r="Y6223" s="1">
        <f t="shared" si="488"/>
        <v>0</v>
      </c>
      <c r="Z6223">
        <v>0</v>
      </c>
      <c r="AA6223" s="89">
        <f t="shared" si="489"/>
        <v>0</v>
      </c>
      <c r="AH6223" s="37"/>
      <c r="AI6223" s="37"/>
      <c r="AK6223" s="37"/>
    </row>
    <row r="6224" spans="1:37" hidden="1">
      <c r="A6224" t="s">
        <v>64</v>
      </c>
      <c r="B6224" t="s">
        <v>2</v>
      </c>
      <c r="C6224" t="s">
        <v>12</v>
      </c>
      <c r="D6224" t="s">
        <v>116</v>
      </c>
      <c r="E6224" t="s">
        <v>537</v>
      </c>
      <c r="F6224" t="str">
        <f t="shared" si="486"/>
        <v>通化市语言培训</v>
      </c>
      <c r="G6224" t="s">
        <v>188</v>
      </c>
      <c r="H6224" t="s">
        <v>414</v>
      </c>
      <c r="I6224" t="s">
        <v>70</v>
      </c>
      <c r="J6224">
        <v>34</v>
      </c>
      <c r="K6224">
        <v>0</v>
      </c>
      <c r="L6224" s="13">
        <f>VLOOKUP(C6224,'渗透率、续签率'!B:C,2,0)</f>
        <v>0.66100000000000003</v>
      </c>
      <c r="M6224" s="6">
        <v>0</v>
      </c>
      <c r="N6224">
        <v>4</v>
      </c>
      <c r="O6224">
        <v>0</v>
      </c>
      <c r="P6224" s="6">
        <v>0</v>
      </c>
      <c r="Q6224" s="13">
        <v>0</v>
      </c>
      <c r="R6224" s="13">
        <v>0</v>
      </c>
      <c r="S6224" s="31">
        <v>59</v>
      </c>
      <c r="T6224" s="6">
        <f>VLOOKUP(E6224,'参数设置&amp;汇总'!S:U,3,0)</f>
        <v>0.1</v>
      </c>
      <c r="U6224" s="78">
        <f t="shared" si="485"/>
        <v>0.4</v>
      </c>
      <c r="V6224" s="13">
        <v>0.85000000000000009</v>
      </c>
      <c r="W6224" s="78">
        <f t="shared" si="487"/>
        <v>0.47058823529411764</v>
      </c>
      <c r="X6224" s="1">
        <f>VLOOKUP(E6224,'渗透率、续签率'!AG:AJ,4,0)</f>
        <v>12045</v>
      </c>
      <c r="Y6224" s="1">
        <f t="shared" si="488"/>
        <v>5668.2352941176468</v>
      </c>
      <c r="Z6224">
        <v>0</v>
      </c>
      <c r="AA6224" s="89">
        <f t="shared" si="489"/>
        <v>48180</v>
      </c>
      <c r="AH6224" s="37"/>
      <c r="AI6224" s="37"/>
      <c r="AK6224" s="37"/>
    </row>
    <row r="6225" spans="1:37" hidden="1">
      <c r="A6225" t="s">
        <v>64</v>
      </c>
      <c r="B6225" t="s">
        <v>2</v>
      </c>
      <c r="C6225" t="s">
        <v>12</v>
      </c>
      <c r="D6225" t="s">
        <v>116</v>
      </c>
      <c r="E6225" t="s">
        <v>537</v>
      </c>
      <c r="F6225" t="str">
        <f t="shared" si="486"/>
        <v>通辽市语言培训</v>
      </c>
      <c r="G6225" t="s">
        <v>142</v>
      </c>
      <c r="H6225" t="s">
        <v>415</v>
      </c>
      <c r="I6225" t="s">
        <v>70</v>
      </c>
      <c r="J6225">
        <v>38</v>
      </c>
      <c r="K6225">
        <v>0</v>
      </c>
      <c r="L6225" s="13">
        <f>VLOOKUP(C6225,'渗透率、续签率'!B:C,2,0)</f>
        <v>0.66100000000000003</v>
      </c>
      <c r="M6225" s="6">
        <v>0</v>
      </c>
      <c r="N6225">
        <v>9</v>
      </c>
      <c r="O6225">
        <v>0</v>
      </c>
      <c r="P6225" s="6">
        <v>0</v>
      </c>
      <c r="Q6225" s="13">
        <v>0</v>
      </c>
      <c r="R6225" s="13">
        <v>0</v>
      </c>
      <c r="S6225" s="31">
        <v>127</v>
      </c>
      <c r="T6225" s="6">
        <f>VLOOKUP(E6225,'参数设置&amp;汇总'!S:U,3,0)</f>
        <v>0.1</v>
      </c>
      <c r="U6225" s="78">
        <f t="shared" si="485"/>
        <v>0.9</v>
      </c>
      <c r="V6225" s="13">
        <v>0.85000000000000009</v>
      </c>
      <c r="W6225" s="78">
        <f t="shared" si="487"/>
        <v>1.0588235294117647</v>
      </c>
      <c r="X6225" s="1">
        <f>VLOOKUP(E6225,'渗透率、续签率'!AG:AJ,4,0)</f>
        <v>12045</v>
      </c>
      <c r="Y6225" s="1">
        <f t="shared" si="488"/>
        <v>12753.529411764706</v>
      </c>
      <c r="Z6225">
        <v>0</v>
      </c>
      <c r="AA6225" s="89">
        <f t="shared" si="489"/>
        <v>108405</v>
      </c>
      <c r="AH6225" s="37"/>
      <c r="AI6225" s="37"/>
      <c r="AK6225" s="37"/>
    </row>
    <row r="6226" spans="1:37" hidden="1">
      <c r="A6226" t="s">
        <v>64</v>
      </c>
      <c r="B6226" t="s">
        <v>2</v>
      </c>
      <c r="C6226" t="s">
        <v>12</v>
      </c>
      <c r="D6226" t="s">
        <v>116</v>
      </c>
      <c r="E6226" t="s">
        <v>537</v>
      </c>
      <c r="F6226" t="str">
        <f t="shared" si="486"/>
        <v>遂宁市语言培训</v>
      </c>
      <c r="G6226" t="s">
        <v>77</v>
      </c>
      <c r="H6226" t="s">
        <v>416</v>
      </c>
      <c r="I6226" t="s">
        <v>70</v>
      </c>
      <c r="J6226">
        <v>15</v>
      </c>
      <c r="K6226">
        <v>0</v>
      </c>
      <c r="L6226" s="13">
        <f>VLOOKUP(C6226,'渗透率、续签率'!B:C,2,0)</f>
        <v>0.66100000000000003</v>
      </c>
      <c r="M6226" s="6">
        <v>0</v>
      </c>
      <c r="N6226">
        <v>0</v>
      </c>
      <c r="O6226">
        <v>0</v>
      </c>
      <c r="P6226" s="6">
        <v>0</v>
      </c>
      <c r="Q6226" s="13">
        <v>0</v>
      </c>
      <c r="R6226" s="13">
        <v>0</v>
      </c>
      <c r="S6226" s="31">
        <v>28</v>
      </c>
      <c r="T6226" s="6">
        <f>VLOOKUP(E6226,'参数设置&amp;汇总'!S:U,3,0)</f>
        <v>0.1</v>
      </c>
      <c r="U6226" s="78">
        <f t="shared" si="485"/>
        <v>0</v>
      </c>
      <c r="V6226" s="13">
        <v>0.85000000000000009</v>
      </c>
      <c r="W6226" s="78">
        <f t="shared" si="487"/>
        <v>0</v>
      </c>
      <c r="X6226" s="1">
        <f>VLOOKUP(E6226,'渗透率、续签率'!AG:AJ,4,0)</f>
        <v>12045</v>
      </c>
      <c r="Y6226" s="1">
        <f t="shared" si="488"/>
        <v>0</v>
      </c>
      <c r="Z6226">
        <v>0</v>
      </c>
      <c r="AA6226" s="89">
        <f t="shared" si="489"/>
        <v>0</v>
      </c>
      <c r="AH6226" s="37"/>
      <c r="AI6226" s="37"/>
      <c r="AK6226" s="37"/>
    </row>
    <row r="6227" spans="1:37" hidden="1">
      <c r="A6227" t="s">
        <v>64</v>
      </c>
      <c r="B6227" t="s">
        <v>2</v>
      </c>
      <c r="C6227" t="s">
        <v>12</v>
      </c>
      <c r="D6227" t="s">
        <v>116</v>
      </c>
      <c r="E6227" t="s">
        <v>537</v>
      </c>
      <c r="F6227" t="str">
        <f t="shared" si="486"/>
        <v>遵义市语言培训</v>
      </c>
      <c r="G6227" t="s">
        <v>167</v>
      </c>
      <c r="H6227" t="s">
        <v>417</v>
      </c>
      <c r="I6227" t="s">
        <v>70</v>
      </c>
      <c r="J6227">
        <v>50</v>
      </c>
      <c r="K6227">
        <v>1</v>
      </c>
      <c r="L6227" s="13">
        <f>VLOOKUP(C6227,'渗透率、续签率'!B:C,2,0)</f>
        <v>0.66100000000000003</v>
      </c>
      <c r="M6227" s="6">
        <v>0.02</v>
      </c>
      <c r="N6227">
        <v>4</v>
      </c>
      <c r="O6227">
        <v>1</v>
      </c>
      <c r="P6227" s="6">
        <v>0.25</v>
      </c>
      <c r="Q6227" s="13">
        <v>0.24199999999999999</v>
      </c>
      <c r="R6227" s="13">
        <v>0</v>
      </c>
      <c r="S6227" s="31">
        <v>114</v>
      </c>
      <c r="T6227" s="6">
        <f>VLOOKUP(E6227,'参数设置&amp;汇总'!S:U,3,0)</f>
        <v>0.1</v>
      </c>
      <c r="U6227" s="78">
        <f t="shared" si="485"/>
        <v>1</v>
      </c>
      <c r="V6227" s="13">
        <v>0.85000000000000009</v>
      </c>
      <c r="W6227" s="78">
        <f t="shared" si="487"/>
        <v>0.39882352941176463</v>
      </c>
      <c r="X6227" s="1">
        <f>VLOOKUP(E6227,'渗透率、续签率'!AG:AJ,4,0)</f>
        <v>12045</v>
      </c>
      <c r="Y6227" s="1">
        <f t="shared" si="488"/>
        <v>4803.8294117647047</v>
      </c>
      <c r="Z6227">
        <v>0</v>
      </c>
      <c r="AA6227" s="89">
        <f t="shared" si="489"/>
        <v>48180</v>
      </c>
      <c r="AH6227" s="37"/>
      <c r="AI6227" s="37"/>
      <c r="AK6227" s="37"/>
    </row>
    <row r="6228" spans="1:37" hidden="1">
      <c r="A6228" t="s">
        <v>64</v>
      </c>
      <c r="B6228" t="s">
        <v>2</v>
      </c>
      <c r="C6228" t="s">
        <v>12</v>
      </c>
      <c r="D6228" t="s">
        <v>116</v>
      </c>
      <c r="E6228" t="s">
        <v>537</v>
      </c>
      <c r="F6228" t="str">
        <f t="shared" si="486"/>
        <v>邢台市语言培训</v>
      </c>
      <c r="G6228" t="s">
        <v>159</v>
      </c>
      <c r="H6228" t="s">
        <v>418</v>
      </c>
      <c r="I6228" t="s">
        <v>70</v>
      </c>
      <c r="J6228">
        <v>78</v>
      </c>
      <c r="K6228">
        <v>0</v>
      </c>
      <c r="L6228" s="13">
        <f>VLOOKUP(C6228,'渗透率、续签率'!B:C,2,0)</f>
        <v>0.66100000000000003</v>
      </c>
      <c r="M6228" s="6">
        <v>0</v>
      </c>
      <c r="N6228">
        <v>14</v>
      </c>
      <c r="O6228">
        <v>0</v>
      </c>
      <c r="P6228" s="6">
        <v>0</v>
      </c>
      <c r="Q6228" s="13">
        <v>0</v>
      </c>
      <c r="R6228" s="13">
        <v>0</v>
      </c>
      <c r="S6228" s="31">
        <v>203</v>
      </c>
      <c r="T6228" s="6">
        <f>VLOOKUP(E6228,'参数设置&amp;汇总'!S:U,3,0)</f>
        <v>0.1</v>
      </c>
      <c r="U6228" s="78">
        <f t="shared" si="485"/>
        <v>1.4000000000000001</v>
      </c>
      <c r="V6228" s="13">
        <v>0.85000000000000009</v>
      </c>
      <c r="W6228" s="78">
        <f t="shared" si="487"/>
        <v>1.6470588235294117</v>
      </c>
      <c r="X6228" s="1">
        <f>VLOOKUP(E6228,'渗透率、续签率'!AG:AJ,4,0)</f>
        <v>12045</v>
      </c>
      <c r="Y6228" s="1">
        <f t="shared" si="488"/>
        <v>19838.823529411762</v>
      </c>
      <c r="Z6228">
        <v>1</v>
      </c>
      <c r="AA6228" s="89">
        <f t="shared" si="489"/>
        <v>168630</v>
      </c>
      <c r="AH6228" s="37"/>
      <c r="AI6228" s="37"/>
      <c r="AJ6228" s="1"/>
      <c r="AK6228" s="37"/>
    </row>
    <row r="6229" spans="1:37" hidden="1">
      <c r="A6229" t="s">
        <v>64</v>
      </c>
      <c r="B6229" t="s">
        <v>2</v>
      </c>
      <c r="C6229" t="s">
        <v>12</v>
      </c>
      <c r="D6229" t="s">
        <v>116</v>
      </c>
      <c r="E6229" t="s">
        <v>537</v>
      </c>
      <c r="F6229" t="str">
        <f t="shared" si="486"/>
        <v>那曲市语言培训</v>
      </c>
      <c r="G6229" t="s">
        <v>237</v>
      </c>
      <c r="H6229" t="s">
        <v>419</v>
      </c>
      <c r="I6229" t="s">
        <v>57</v>
      </c>
      <c r="J6229">
        <v>0</v>
      </c>
      <c r="K6229">
        <v>0</v>
      </c>
      <c r="L6229" s="13">
        <f>VLOOKUP(C6229,'渗透率、续签率'!B:C,2,0)</f>
        <v>0.66100000000000003</v>
      </c>
      <c r="M6229" s="6">
        <v>0</v>
      </c>
      <c r="N6229">
        <v>0</v>
      </c>
      <c r="O6229">
        <v>0</v>
      </c>
      <c r="P6229" s="6">
        <v>0</v>
      </c>
      <c r="Q6229" s="13">
        <v>0</v>
      </c>
      <c r="R6229" s="13">
        <v>0</v>
      </c>
      <c r="S6229" s="31">
        <v>0</v>
      </c>
      <c r="T6229" s="6">
        <f>VLOOKUP(E6229,'参数设置&amp;汇总'!S:U,3,0)</f>
        <v>0.1</v>
      </c>
      <c r="U6229" s="78">
        <f t="shared" si="485"/>
        <v>0</v>
      </c>
      <c r="V6229" s="13">
        <v>0.85000000000000009</v>
      </c>
      <c r="W6229" s="78">
        <f t="shared" si="487"/>
        <v>0</v>
      </c>
      <c r="X6229" s="1">
        <f>VLOOKUP(E6229,'渗透率、续签率'!AG:AJ,4,0)</f>
        <v>12045</v>
      </c>
      <c r="Y6229" s="1">
        <f t="shared" si="488"/>
        <v>0</v>
      </c>
      <c r="Z6229">
        <v>0</v>
      </c>
      <c r="AA6229" s="89">
        <f t="shared" si="489"/>
        <v>0</v>
      </c>
      <c r="AH6229" s="37"/>
      <c r="AI6229" s="37"/>
      <c r="AJ6229" s="1"/>
      <c r="AK6229" s="37"/>
    </row>
    <row r="6230" spans="1:37" hidden="1">
      <c r="A6230" t="s">
        <v>64</v>
      </c>
      <c r="B6230" t="s">
        <v>2</v>
      </c>
      <c r="C6230" t="s">
        <v>12</v>
      </c>
      <c r="D6230" t="s">
        <v>116</v>
      </c>
      <c r="E6230" t="s">
        <v>537</v>
      </c>
      <c r="F6230" t="str">
        <f t="shared" si="486"/>
        <v>邯郸市语言培训</v>
      </c>
      <c r="G6230" t="s">
        <v>159</v>
      </c>
      <c r="H6230" t="s">
        <v>420</v>
      </c>
      <c r="I6230" t="s">
        <v>70</v>
      </c>
      <c r="J6230">
        <v>77</v>
      </c>
      <c r="K6230">
        <v>1</v>
      </c>
      <c r="L6230" s="13">
        <f>VLOOKUP(C6230,'渗透率、续签率'!B:C,2,0)</f>
        <v>0.66100000000000003</v>
      </c>
      <c r="M6230" s="6">
        <v>0.01</v>
      </c>
      <c r="N6230">
        <v>15</v>
      </c>
      <c r="O6230">
        <v>1</v>
      </c>
      <c r="P6230" s="6">
        <v>7.0000000000000007E-2</v>
      </c>
      <c r="Q6230" s="13">
        <v>0.35199999999999998</v>
      </c>
      <c r="R6230" s="13">
        <v>0.35199999999999998</v>
      </c>
      <c r="S6230" s="31">
        <v>346</v>
      </c>
      <c r="T6230" s="6">
        <f>VLOOKUP(E6230,'参数设置&amp;汇总'!S:U,3,0)</f>
        <v>0.1</v>
      </c>
      <c r="U6230" s="78">
        <f t="shared" si="485"/>
        <v>1.5</v>
      </c>
      <c r="V6230" s="13">
        <v>0.85000000000000009</v>
      </c>
      <c r="W6230" s="78">
        <f t="shared" si="487"/>
        <v>0.98705882352941166</v>
      </c>
      <c r="X6230" s="1">
        <f>VLOOKUP(E6230,'渗透率、续签率'!AG:AJ,4,0)</f>
        <v>12045</v>
      </c>
      <c r="Y6230" s="1">
        <f t="shared" si="488"/>
        <v>11889.123529411763</v>
      </c>
      <c r="Z6230">
        <v>1</v>
      </c>
      <c r="AA6230" s="89">
        <f t="shared" si="489"/>
        <v>180675</v>
      </c>
      <c r="AH6230" s="37"/>
      <c r="AI6230" s="37"/>
      <c r="AK6230" s="37"/>
    </row>
    <row r="6231" spans="1:37" hidden="1">
      <c r="A6231" t="s">
        <v>64</v>
      </c>
      <c r="B6231" t="s">
        <v>2</v>
      </c>
      <c r="C6231" t="s">
        <v>12</v>
      </c>
      <c r="D6231" t="s">
        <v>116</v>
      </c>
      <c r="E6231" t="s">
        <v>537</v>
      </c>
      <c r="F6231" t="str">
        <f t="shared" si="486"/>
        <v>邵阳市语言培训</v>
      </c>
      <c r="G6231" t="s">
        <v>113</v>
      </c>
      <c r="H6231" t="s">
        <v>421</v>
      </c>
      <c r="I6231" t="s">
        <v>68</v>
      </c>
      <c r="J6231">
        <v>48</v>
      </c>
      <c r="K6231">
        <v>0</v>
      </c>
      <c r="L6231" s="13">
        <f>VLOOKUP(C6231,'渗透率、续签率'!B:C,2,0)</f>
        <v>0.66100000000000003</v>
      </c>
      <c r="M6231" s="6">
        <v>0</v>
      </c>
      <c r="N6231">
        <v>1</v>
      </c>
      <c r="O6231">
        <v>0</v>
      </c>
      <c r="P6231" s="6">
        <v>0</v>
      </c>
      <c r="Q6231" s="13">
        <v>0</v>
      </c>
      <c r="R6231" s="13">
        <v>0</v>
      </c>
      <c r="S6231" s="31">
        <v>70</v>
      </c>
      <c r="T6231" s="6">
        <f>VLOOKUP(E6231,'参数设置&amp;汇总'!S:U,3,0)</f>
        <v>0.1</v>
      </c>
      <c r="U6231" s="78">
        <f t="shared" si="485"/>
        <v>0.1</v>
      </c>
      <c r="V6231" s="13">
        <v>0.85000000000000009</v>
      </c>
      <c r="W6231" s="78">
        <f t="shared" si="487"/>
        <v>0.11764705882352941</v>
      </c>
      <c r="X6231" s="1">
        <f>VLOOKUP(E6231,'渗透率、续签率'!AG:AJ,4,0)</f>
        <v>12045</v>
      </c>
      <c r="Y6231" s="1">
        <f t="shared" si="488"/>
        <v>1417.0588235294117</v>
      </c>
      <c r="Z6231">
        <v>0</v>
      </c>
      <c r="AA6231" s="89">
        <f t="shared" si="489"/>
        <v>12045</v>
      </c>
      <c r="AH6231" s="37"/>
      <c r="AI6231" s="37"/>
      <c r="AK6231" s="37"/>
    </row>
    <row r="6232" spans="1:37" hidden="1">
      <c r="A6232" t="s">
        <v>64</v>
      </c>
      <c r="B6232" t="s">
        <v>2</v>
      </c>
      <c r="C6232" t="s">
        <v>12</v>
      </c>
      <c r="D6232" t="s">
        <v>116</v>
      </c>
      <c r="E6232" t="s">
        <v>537</v>
      </c>
      <c r="F6232" t="str">
        <f t="shared" si="486"/>
        <v>郴州市语言培训</v>
      </c>
      <c r="G6232" t="s">
        <v>113</v>
      </c>
      <c r="H6232" t="s">
        <v>422</v>
      </c>
      <c r="I6232" t="s">
        <v>68</v>
      </c>
      <c r="J6232">
        <v>27</v>
      </c>
      <c r="K6232">
        <v>0</v>
      </c>
      <c r="L6232" s="13">
        <f>VLOOKUP(C6232,'渗透率、续签率'!B:C,2,0)</f>
        <v>0.66100000000000003</v>
      </c>
      <c r="M6232" s="6">
        <v>0</v>
      </c>
      <c r="N6232">
        <v>5</v>
      </c>
      <c r="O6232">
        <v>0</v>
      </c>
      <c r="P6232" s="6">
        <v>0</v>
      </c>
      <c r="Q6232" s="13">
        <v>0</v>
      </c>
      <c r="R6232" s="13">
        <v>0</v>
      </c>
      <c r="S6232" s="31">
        <v>62</v>
      </c>
      <c r="T6232" s="6">
        <f>VLOOKUP(E6232,'参数设置&amp;汇总'!S:U,3,0)</f>
        <v>0.1</v>
      </c>
      <c r="U6232" s="78">
        <f t="shared" si="485"/>
        <v>0.5</v>
      </c>
      <c r="V6232" s="13">
        <v>0.85000000000000009</v>
      </c>
      <c r="W6232" s="78">
        <f t="shared" si="487"/>
        <v>0.58823529411764697</v>
      </c>
      <c r="X6232" s="1">
        <f>VLOOKUP(E6232,'渗透率、续签率'!AG:AJ,4,0)</f>
        <v>12045</v>
      </c>
      <c r="Y6232" s="1">
        <f t="shared" si="488"/>
        <v>7085.2941176470576</v>
      </c>
      <c r="Z6232">
        <v>1</v>
      </c>
      <c r="AA6232" s="89">
        <f t="shared" si="489"/>
        <v>60225</v>
      </c>
      <c r="AH6232" s="37"/>
      <c r="AI6232" s="37"/>
      <c r="AK6232" s="37"/>
    </row>
    <row r="6233" spans="1:37" hidden="1">
      <c r="A6233" t="s">
        <v>64</v>
      </c>
      <c r="B6233" t="s">
        <v>2</v>
      </c>
      <c r="C6233" t="s">
        <v>12</v>
      </c>
      <c r="D6233" t="s">
        <v>116</v>
      </c>
      <c r="E6233" t="s">
        <v>537</v>
      </c>
      <c r="F6233" t="str">
        <f t="shared" si="486"/>
        <v>鄂尔多斯市语言培训</v>
      </c>
      <c r="G6233" t="s">
        <v>142</v>
      </c>
      <c r="H6233" t="s">
        <v>423</v>
      </c>
      <c r="I6233" t="s">
        <v>70</v>
      </c>
      <c r="J6233">
        <v>30</v>
      </c>
      <c r="K6233">
        <v>0</v>
      </c>
      <c r="L6233" s="13">
        <f>VLOOKUP(C6233,'渗透率、续签率'!B:C,2,0)</f>
        <v>0.66100000000000003</v>
      </c>
      <c r="M6233" s="6">
        <v>0</v>
      </c>
      <c r="N6233">
        <v>5</v>
      </c>
      <c r="O6233">
        <v>0</v>
      </c>
      <c r="P6233" s="6">
        <v>0</v>
      </c>
      <c r="Q6233" s="13">
        <v>6.6000000000000003E-2</v>
      </c>
      <c r="R6233" s="13">
        <v>0</v>
      </c>
      <c r="S6233" s="31">
        <v>78</v>
      </c>
      <c r="T6233" s="6">
        <f>VLOOKUP(E6233,'参数设置&amp;汇总'!S:U,3,0)</f>
        <v>0.1</v>
      </c>
      <c r="U6233" s="78">
        <f t="shared" si="485"/>
        <v>0.5</v>
      </c>
      <c r="V6233" s="13">
        <v>0.85000000000000009</v>
      </c>
      <c r="W6233" s="78">
        <f t="shared" si="487"/>
        <v>0.58823529411764697</v>
      </c>
      <c r="X6233" s="1">
        <f>VLOOKUP(E6233,'渗透率、续签率'!AG:AJ,4,0)</f>
        <v>12045</v>
      </c>
      <c r="Y6233" s="1">
        <f t="shared" si="488"/>
        <v>7085.2941176470576</v>
      </c>
      <c r="Z6233">
        <v>0</v>
      </c>
      <c r="AA6233" s="89">
        <f t="shared" si="489"/>
        <v>60225</v>
      </c>
      <c r="AH6233" s="37"/>
      <c r="AI6233" s="37"/>
      <c r="AJ6233" s="1"/>
      <c r="AK6233" s="37"/>
    </row>
    <row r="6234" spans="1:37" hidden="1">
      <c r="A6234" t="s">
        <v>64</v>
      </c>
      <c r="B6234" t="s">
        <v>2</v>
      </c>
      <c r="C6234" t="s">
        <v>12</v>
      </c>
      <c r="D6234" t="s">
        <v>116</v>
      </c>
      <c r="E6234" t="s">
        <v>537</v>
      </c>
      <c r="F6234" t="str">
        <f t="shared" si="486"/>
        <v>鄂州市语言培训</v>
      </c>
      <c r="G6234" t="s">
        <v>81</v>
      </c>
      <c r="H6234" t="s">
        <v>424</v>
      </c>
      <c r="I6234" t="s">
        <v>68</v>
      </c>
      <c r="J6234">
        <v>19</v>
      </c>
      <c r="K6234">
        <v>0</v>
      </c>
      <c r="L6234" s="13">
        <f>VLOOKUP(C6234,'渗透率、续签率'!B:C,2,0)</f>
        <v>0.66100000000000003</v>
      </c>
      <c r="M6234" s="6">
        <v>0</v>
      </c>
      <c r="N6234">
        <v>1</v>
      </c>
      <c r="O6234">
        <v>0</v>
      </c>
      <c r="P6234" s="6">
        <v>0</v>
      </c>
      <c r="Q6234" s="13">
        <v>0</v>
      </c>
      <c r="R6234" s="13">
        <v>0</v>
      </c>
      <c r="S6234" s="31">
        <v>34</v>
      </c>
      <c r="T6234" s="6">
        <f>VLOOKUP(E6234,'参数设置&amp;汇总'!S:U,3,0)</f>
        <v>0.1</v>
      </c>
      <c r="U6234" s="78">
        <f t="shared" si="485"/>
        <v>0.1</v>
      </c>
      <c r="V6234" s="13">
        <v>0.85000000000000009</v>
      </c>
      <c r="W6234" s="78">
        <f t="shared" si="487"/>
        <v>0.11764705882352941</v>
      </c>
      <c r="X6234" s="1">
        <f>VLOOKUP(E6234,'渗透率、续签率'!AG:AJ,4,0)</f>
        <v>12045</v>
      </c>
      <c r="Y6234" s="1">
        <f t="shared" si="488"/>
        <v>1417.0588235294117</v>
      </c>
      <c r="Z6234">
        <v>0</v>
      </c>
      <c r="AA6234" s="89">
        <f t="shared" si="489"/>
        <v>12045</v>
      </c>
      <c r="AH6234" s="37"/>
      <c r="AI6234" s="37"/>
      <c r="AJ6234" s="1"/>
      <c r="AK6234" s="37"/>
    </row>
    <row r="6235" spans="1:37" hidden="1">
      <c r="A6235" t="s">
        <v>64</v>
      </c>
      <c r="B6235" t="s">
        <v>2</v>
      </c>
      <c r="C6235" t="s">
        <v>12</v>
      </c>
      <c r="D6235" t="s">
        <v>116</v>
      </c>
      <c r="E6235" t="s">
        <v>537</v>
      </c>
      <c r="F6235" t="str">
        <f t="shared" si="486"/>
        <v>酒泉市语言培训</v>
      </c>
      <c r="G6235" t="s">
        <v>132</v>
      </c>
      <c r="H6235" t="s">
        <v>425</v>
      </c>
      <c r="I6235" t="s">
        <v>70</v>
      </c>
      <c r="J6235">
        <v>11</v>
      </c>
      <c r="K6235">
        <v>0</v>
      </c>
      <c r="L6235" s="13">
        <f>VLOOKUP(C6235,'渗透率、续签率'!B:C,2,0)</f>
        <v>0.66100000000000003</v>
      </c>
      <c r="M6235" s="6">
        <v>0</v>
      </c>
      <c r="N6235">
        <v>0</v>
      </c>
      <c r="O6235">
        <v>0</v>
      </c>
      <c r="P6235" s="6">
        <v>0</v>
      </c>
      <c r="Q6235" s="13">
        <v>0</v>
      </c>
      <c r="R6235" s="13">
        <v>0</v>
      </c>
      <c r="S6235" s="31">
        <v>15</v>
      </c>
      <c r="T6235" s="6">
        <f>VLOOKUP(E6235,'参数设置&amp;汇总'!S:U,3,0)</f>
        <v>0.1</v>
      </c>
      <c r="U6235" s="78">
        <f t="shared" si="485"/>
        <v>0</v>
      </c>
      <c r="V6235" s="13">
        <v>0.85000000000000009</v>
      </c>
      <c r="W6235" s="78">
        <f t="shared" si="487"/>
        <v>0</v>
      </c>
      <c r="X6235" s="1">
        <f>VLOOKUP(E6235,'渗透率、续签率'!AG:AJ,4,0)</f>
        <v>12045</v>
      </c>
      <c r="Y6235" s="1">
        <f t="shared" si="488"/>
        <v>0</v>
      </c>
      <c r="Z6235">
        <v>0</v>
      </c>
      <c r="AA6235" s="89">
        <f t="shared" si="489"/>
        <v>0</v>
      </c>
      <c r="AH6235" s="37"/>
      <c r="AI6235" s="37"/>
      <c r="AK6235" s="37"/>
    </row>
    <row r="6236" spans="1:37" hidden="1">
      <c r="A6236" t="s">
        <v>64</v>
      </c>
      <c r="B6236" t="s">
        <v>2</v>
      </c>
      <c r="C6236" t="s">
        <v>12</v>
      </c>
      <c r="D6236" t="s">
        <v>116</v>
      </c>
      <c r="E6236" t="s">
        <v>537</v>
      </c>
      <c r="F6236" t="str">
        <f t="shared" si="486"/>
        <v>金华市语言培训</v>
      </c>
      <c r="G6236" t="s">
        <v>79</v>
      </c>
      <c r="H6236" t="s">
        <v>426</v>
      </c>
      <c r="I6236" t="s">
        <v>68</v>
      </c>
      <c r="J6236">
        <v>123</v>
      </c>
      <c r="K6236">
        <v>5</v>
      </c>
      <c r="L6236" s="13">
        <f>VLOOKUP(C6236,'渗透率、续签率'!B:C,2,0)</f>
        <v>0.66100000000000003</v>
      </c>
      <c r="M6236" s="6">
        <v>0.04</v>
      </c>
      <c r="N6236">
        <v>44</v>
      </c>
      <c r="O6236">
        <v>5</v>
      </c>
      <c r="P6236" s="6">
        <v>0.11</v>
      </c>
      <c r="Q6236" s="13">
        <v>0.26400000000000001</v>
      </c>
      <c r="R6236" s="13">
        <v>5.1999999999999998E-2</v>
      </c>
      <c r="S6236" s="31">
        <v>610</v>
      </c>
      <c r="T6236" s="6">
        <f>VLOOKUP(E6236,'参数设置&amp;汇总'!S:U,3,0)</f>
        <v>0.1</v>
      </c>
      <c r="U6236" s="78">
        <f t="shared" si="485"/>
        <v>5</v>
      </c>
      <c r="V6236" s="13">
        <v>0.85000000000000009</v>
      </c>
      <c r="W6236" s="78">
        <f t="shared" si="487"/>
        <v>1.9941176470588231</v>
      </c>
      <c r="X6236" s="1">
        <f>VLOOKUP(E6236,'渗透率、续签率'!AG:AJ,4,0)</f>
        <v>12045</v>
      </c>
      <c r="Y6236" s="1">
        <f t="shared" si="488"/>
        <v>24019.147058823524</v>
      </c>
      <c r="Z6236">
        <v>2</v>
      </c>
      <c r="AA6236" s="89">
        <f t="shared" si="489"/>
        <v>529980</v>
      </c>
      <c r="AH6236" s="37"/>
      <c r="AI6236" s="37"/>
      <c r="AJ6236" s="1"/>
    </row>
    <row r="6237" spans="1:37" hidden="1">
      <c r="A6237" t="s">
        <v>64</v>
      </c>
      <c r="B6237" t="s">
        <v>2</v>
      </c>
      <c r="C6237" t="s">
        <v>12</v>
      </c>
      <c r="D6237" t="s">
        <v>116</v>
      </c>
      <c r="E6237" t="s">
        <v>537</v>
      </c>
      <c r="F6237" t="str">
        <f t="shared" si="486"/>
        <v>金昌市语言培训</v>
      </c>
      <c r="G6237" t="s">
        <v>132</v>
      </c>
      <c r="H6237" t="s">
        <v>427</v>
      </c>
      <c r="I6237" t="s">
        <v>70</v>
      </c>
      <c r="J6237">
        <v>5</v>
      </c>
      <c r="K6237">
        <v>0</v>
      </c>
      <c r="L6237" s="13">
        <f>VLOOKUP(C6237,'渗透率、续签率'!B:C,2,0)</f>
        <v>0.66100000000000003</v>
      </c>
      <c r="M6237" s="6">
        <v>0</v>
      </c>
      <c r="N6237">
        <v>0</v>
      </c>
      <c r="O6237">
        <v>0</v>
      </c>
      <c r="P6237" s="6">
        <v>0</v>
      </c>
      <c r="Q6237" s="13">
        <v>0</v>
      </c>
      <c r="R6237" s="13">
        <v>0</v>
      </c>
      <c r="S6237" s="31">
        <v>3</v>
      </c>
      <c r="T6237" s="6">
        <f>VLOOKUP(E6237,'参数设置&amp;汇总'!S:U,3,0)</f>
        <v>0.1</v>
      </c>
      <c r="U6237" s="78">
        <f t="shared" si="485"/>
        <v>0</v>
      </c>
      <c r="V6237" s="13">
        <v>0.85000000000000009</v>
      </c>
      <c r="W6237" s="78">
        <f t="shared" si="487"/>
        <v>0</v>
      </c>
      <c r="X6237" s="1">
        <f>VLOOKUP(E6237,'渗透率、续签率'!AG:AJ,4,0)</f>
        <v>12045</v>
      </c>
      <c r="Y6237" s="1">
        <f t="shared" si="488"/>
        <v>0</v>
      </c>
      <c r="Z6237">
        <v>0</v>
      </c>
      <c r="AA6237" s="89">
        <f t="shared" si="489"/>
        <v>0</v>
      </c>
      <c r="AK6237" s="37"/>
    </row>
    <row r="6238" spans="1:37" hidden="1">
      <c r="A6238" t="s">
        <v>64</v>
      </c>
      <c r="B6238" t="s">
        <v>2</v>
      </c>
      <c r="C6238" t="s">
        <v>12</v>
      </c>
      <c r="D6238" t="s">
        <v>116</v>
      </c>
      <c r="E6238" t="s">
        <v>537</v>
      </c>
      <c r="F6238" t="str">
        <f t="shared" si="486"/>
        <v>钦州市语言培训</v>
      </c>
      <c r="G6238" t="s">
        <v>88</v>
      </c>
      <c r="H6238" t="s">
        <v>428</v>
      </c>
      <c r="I6238" t="s">
        <v>68</v>
      </c>
      <c r="J6238">
        <v>18</v>
      </c>
      <c r="K6238">
        <v>0</v>
      </c>
      <c r="L6238" s="13">
        <f>VLOOKUP(C6238,'渗透率、续签率'!B:C,2,0)</f>
        <v>0.66100000000000003</v>
      </c>
      <c r="M6238" s="6">
        <v>0</v>
      </c>
      <c r="N6238">
        <v>1</v>
      </c>
      <c r="O6238">
        <v>0</v>
      </c>
      <c r="P6238" s="6">
        <v>0</v>
      </c>
      <c r="Q6238" s="13">
        <v>0</v>
      </c>
      <c r="R6238" s="13">
        <v>0</v>
      </c>
      <c r="S6238" s="31">
        <v>38</v>
      </c>
      <c r="T6238" s="6">
        <f>VLOOKUP(E6238,'参数设置&amp;汇总'!S:U,3,0)</f>
        <v>0.1</v>
      </c>
      <c r="U6238" s="78">
        <f t="shared" si="485"/>
        <v>0.1</v>
      </c>
      <c r="V6238" s="13">
        <v>0.85000000000000009</v>
      </c>
      <c r="W6238" s="78">
        <f t="shared" si="487"/>
        <v>0.11764705882352941</v>
      </c>
      <c r="X6238" s="1">
        <f>VLOOKUP(E6238,'渗透率、续签率'!AG:AJ,4,0)</f>
        <v>12045</v>
      </c>
      <c r="Y6238" s="1">
        <f t="shared" si="488"/>
        <v>1417.0588235294117</v>
      </c>
      <c r="Z6238">
        <v>0</v>
      </c>
      <c r="AA6238" s="89">
        <f t="shared" si="489"/>
        <v>12045</v>
      </c>
      <c r="AH6238" s="37"/>
      <c r="AI6238" s="37"/>
      <c r="AJ6238" s="1"/>
      <c r="AK6238" s="37"/>
    </row>
    <row r="6239" spans="1:37" hidden="1">
      <c r="A6239" t="s">
        <v>64</v>
      </c>
      <c r="B6239" t="s">
        <v>2</v>
      </c>
      <c r="C6239" t="s">
        <v>12</v>
      </c>
      <c r="D6239" t="s">
        <v>116</v>
      </c>
      <c r="E6239" t="s">
        <v>537</v>
      </c>
      <c r="F6239" t="str">
        <f t="shared" si="486"/>
        <v>铁岭市语言培训</v>
      </c>
      <c r="G6239" t="s">
        <v>101</v>
      </c>
      <c r="H6239" t="s">
        <v>429</v>
      </c>
      <c r="I6239" t="s">
        <v>70</v>
      </c>
      <c r="J6239">
        <v>50</v>
      </c>
      <c r="K6239">
        <v>0</v>
      </c>
      <c r="L6239" s="13">
        <f>VLOOKUP(C6239,'渗透率、续签率'!B:C,2,0)</f>
        <v>0.66100000000000003</v>
      </c>
      <c r="M6239" s="6">
        <v>0</v>
      </c>
      <c r="N6239">
        <v>1</v>
      </c>
      <c r="O6239">
        <v>0</v>
      </c>
      <c r="P6239" s="6">
        <v>0</v>
      </c>
      <c r="Q6239" s="13">
        <v>0</v>
      </c>
      <c r="R6239" s="13">
        <v>0</v>
      </c>
      <c r="S6239" s="31">
        <v>68</v>
      </c>
      <c r="T6239" s="6">
        <f>VLOOKUP(E6239,'参数设置&amp;汇总'!S:U,3,0)</f>
        <v>0.1</v>
      </c>
      <c r="U6239" s="78">
        <f t="shared" si="485"/>
        <v>0.1</v>
      </c>
      <c r="V6239" s="13">
        <v>0.85000000000000009</v>
      </c>
      <c r="W6239" s="78">
        <f t="shared" si="487"/>
        <v>0.11764705882352941</v>
      </c>
      <c r="X6239" s="1">
        <f>VLOOKUP(E6239,'渗透率、续签率'!AG:AJ,4,0)</f>
        <v>12045</v>
      </c>
      <c r="Y6239" s="1">
        <f t="shared" si="488"/>
        <v>1417.0588235294117</v>
      </c>
      <c r="Z6239">
        <v>0</v>
      </c>
      <c r="AA6239" s="89">
        <f t="shared" si="489"/>
        <v>12045</v>
      </c>
      <c r="AH6239" s="37"/>
      <c r="AI6239" s="37"/>
      <c r="AJ6239" s="1"/>
      <c r="AK6239" s="37"/>
    </row>
    <row r="6240" spans="1:37" hidden="1">
      <c r="A6240" t="s">
        <v>64</v>
      </c>
      <c r="B6240" t="s">
        <v>2</v>
      </c>
      <c r="C6240" t="s">
        <v>12</v>
      </c>
      <c r="D6240" t="s">
        <v>116</v>
      </c>
      <c r="E6240" t="s">
        <v>537</v>
      </c>
      <c r="F6240" t="str">
        <f t="shared" si="486"/>
        <v>铁门关市语言培训</v>
      </c>
      <c r="G6240" t="s">
        <v>145</v>
      </c>
      <c r="H6240" t="s">
        <v>430</v>
      </c>
      <c r="I6240" t="s">
        <v>70</v>
      </c>
      <c r="J6240">
        <v>0</v>
      </c>
      <c r="K6240">
        <v>0</v>
      </c>
      <c r="L6240" s="13">
        <f>VLOOKUP(C6240,'渗透率、续签率'!B:C,2,0)</f>
        <v>0.66100000000000003</v>
      </c>
      <c r="M6240" s="6">
        <v>0</v>
      </c>
      <c r="N6240">
        <v>0</v>
      </c>
      <c r="O6240">
        <v>0</v>
      </c>
      <c r="P6240" s="6">
        <v>0</v>
      </c>
      <c r="Q6240" s="13">
        <v>0</v>
      </c>
      <c r="R6240" s="13">
        <v>0</v>
      </c>
      <c r="S6240" s="31">
        <v>0</v>
      </c>
      <c r="T6240" s="6">
        <f>VLOOKUP(E6240,'参数设置&amp;汇总'!S:U,3,0)</f>
        <v>0.1</v>
      </c>
      <c r="U6240" s="78">
        <f t="shared" si="485"/>
        <v>0</v>
      </c>
      <c r="V6240" s="13">
        <v>0.85000000000000009</v>
      </c>
      <c r="W6240" s="78">
        <f t="shared" si="487"/>
        <v>0</v>
      </c>
      <c r="X6240" s="1">
        <f>VLOOKUP(E6240,'渗透率、续签率'!AG:AJ,4,0)</f>
        <v>12045</v>
      </c>
      <c r="Y6240" s="1">
        <f t="shared" si="488"/>
        <v>0</v>
      </c>
      <c r="Z6240">
        <v>0</v>
      </c>
      <c r="AA6240" s="89">
        <f t="shared" si="489"/>
        <v>0</v>
      </c>
      <c r="AH6240" s="37"/>
      <c r="AI6240" s="37"/>
      <c r="AK6240" s="37"/>
    </row>
    <row r="6241" spans="1:37" hidden="1">
      <c r="A6241" t="s">
        <v>64</v>
      </c>
      <c r="B6241" t="s">
        <v>2</v>
      </c>
      <c r="C6241" t="s">
        <v>12</v>
      </c>
      <c r="D6241" t="s">
        <v>116</v>
      </c>
      <c r="E6241" t="s">
        <v>537</v>
      </c>
      <c r="F6241" t="str">
        <f t="shared" si="486"/>
        <v>铜仁市语言培训</v>
      </c>
      <c r="G6241" t="s">
        <v>167</v>
      </c>
      <c r="H6241" t="s">
        <v>431</v>
      </c>
      <c r="I6241" t="s">
        <v>70</v>
      </c>
      <c r="J6241">
        <v>17</v>
      </c>
      <c r="K6241">
        <v>0</v>
      </c>
      <c r="L6241" s="13">
        <f>VLOOKUP(C6241,'渗透率、续签率'!B:C,2,0)</f>
        <v>0.66100000000000003</v>
      </c>
      <c r="M6241" s="6">
        <v>0</v>
      </c>
      <c r="N6241">
        <v>0</v>
      </c>
      <c r="O6241">
        <v>0</v>
      </c>
      <c r="P6241" s="6">
        <v>0</v>
      </c>
      <c r="Q6241" s="13">
        <v>0</v>
      </c>
      <c r="R6241" s="13">
        <v>0</v>
      </c>
      <c r="S6241" s="31">
        <v>28</v>
      </c>
      <c r="T6241" s="6">
        <f>VLOOKUP(E6241,'参数设置&amp;汇总'!S:U,3,0)</f>
        <v>0.1</v>
      </c>
      <c r="U6241" s="78">
        <f t="shared" si="485"/>
        <v>0</v>
      </c>
      <c r="V6241" s="13">
        <v>0.85000000000000009</v>
      </c>
      <c r="W6241" s="78">
        <f t="shared" si="487"/>
        <v>0</v>
      </c>
      <c r="X6241" s="1">
        <f>VLOOKUP(E6241,'渗透率、续签率'!AG:AJ,4,0)</f>
        <v>12045</v>
      </c>
      <c r="Y6241" s="1">
        <f t="shared" si="488"/>
        <v>0</v>
      </c>
      <c r="Z6241">
        <v>0</v>
      </c>
      <c r="AA6241" s="89">
        <f t="shared" si="489"/>
        <v>0</v>
      </c>
      <c r="AH6241" s="37"/>
      <c r="AI6241" s="37"/>
      <c r="AK6241" s="37"/>
    </row>
    <row r="6242" spans="1:37" hidden="1">
      <c r="A6242" t="s">
        <v>64</v>
      </c>
      <c r="B6242" t="s">
        <v>2</v>
      </c>
      <c r="C6242" t="s">
        <v>12</v>
      </c>
      <c r="D6242" t="s">
        <v>116</v>
      </c>
      <c r="E6242" t="s">
        <v>537</v>
      </c>
      <c r="F6242" t="str">
        <f t="shared" si="486"/>
        <v>铜川市语言培训</v>
      </c>
      <c r="G6242" t="s">
        <v>108</v>
      </c>
      <c r="H6242" t="s">
        <v>432</v>
      </c>
      <c r="I6242" t="s">
        <v>70</v>
      </c>
      <c r="J6242">
        <v>4</v>
      </c>
      <c r="K6242">
        <v>0</v>
      </c>
      <c r="L6242" s="13">
        <f>VLOOKUP(C6242,'渗透率、续签率'!B:C,2,0)</f>
        <v>0.66100000000000003</v>
      </c>
      <c r="M6242" s="6">
        <v>0</v>
      </c>
      <c r="N6242">
        <v>0</v>
      </c>
      <c r="O6242">
        <v>0</v>
      </c>
      <c r="P6242" s="6">
        <v>0</v>
      </c>
      <c r="Q6242" s="13">
        <v>0</v>
      </c>
      <c r="R6242" s="13">
        <v>0</v>
      </c>
      <c r="S6242" s="31">
        <v>3</v>
      </c>
      <c r="T6242" s="6">
        <f>VLOOKUP(E6242,'参数设置&amp;汇总'!S:U,3,0)</f>
        <v>0.1</v>
      </c>
      <c r="U6242" s="78">
        <f t="shared" si="485"/>
        <v>0</v>
      </c>
      <c r="V6242" s="13">
        <v>0.85000000000000009</v>
      </c>
      <c r="W6242" s="78">
        <f t="shared" si="487"/>
        <v>0</v>
      </c>
      <c r="X6242" s="1">
        <f>VLOOKUP(E6242,'渗透率、续签率'!AG:AJ,4,0)</f>
        <v>12045</v>
      </c>
      <c r="Y6242" s="1">
        <f t="shared" si="488"/>
        <v>0</v>
      </c>
      <c r="Z6242">
        <v>0</v>
      </c>
      <c r="AA6242" s="89">
        <f t="shared" si="489"/>
        <v>0</v>
      </c>
      <c r="AH6242" s="37"/>
      <c r="AI6242" s="37"/>
      <c r="AK6242" s="37"/>
    </row>
    <row r="6243" spans="1:37" hidden="1">
      <c r="A6243" t="s">
        <v>64</v>
      </c>
      <c r="B6243" t="s">
        <v>2</v>
      </c>
      <c r="C6243" t="s">
        <v>12</v>
      </c>
      <c r="D6243" t="s">
        <v>116</v>
      </c>
      <c r="E6243" t="s">
        <v>537</v>
      </c>
      <c r="F6243" t="str">
        <f t="shared" si="486"/>
        <v>铜陵市语言培训</v>
      </c>
      <c r="G6243" t="s">
        <v>94</v>
      </c>
      <c r="H6243" t="s">
        <v>433</v>
      </c>
      <c r="I6243" t="s">
        <v>68</v>
      </c>
      <c r="J6243">
        <v>22</v>
      </c>
      <c r="K6243">
        <v>0</v>
      </c>
      <c r="L6243" s="13">
        <f>VLOOKUP(C6243,'渗透率、续签率'!B:C,2,0)</f>
        <v>0.66100000000000003</v>
      </c>
      <c r="M6243" s="6">
        <v>0</v>
      </c>
      <c r="N6243">
        <v>1</v>
      </c>
      <c r="O6243">
        <v>0</v>
      </c>
      <c r="P6243" s="6">
        <v>0</v>
      </c>
      <c r="Q6243" s="13">
        <v>0</v>
      </c>
      <c r="R6243" s="13">
        <v>0</v>
      </c>
      <c r="S6243" s="31">
        <v>32</v>
      </c>
      <c r="T6243" s="6">
        <f>VLOOKUP(E6243,'参数设置&amp;汇总'!S:U,3,0)</f>
        <v>0.1</v>
      </c>
      <c r="U6243" s="78">
        <f t="shared" si="485"/>
        <v>0.1</v>
      </c>
      <c r="V6243" s="13">
        <v>0.85000000000000009</v>
      </c>
      <c r="W6243" s="78">
        <f t="shared" si="487"/>
        <v>0.11764705882352941</v>
      </c>
      <c r="X6243" s="1">
        <f>VLOOKUP(E6243,'渗透率、续签率'!AG:AJ,4,0)</f>
        <v>12045</v>
      </c>
      <c r="Y6243" s="1">
        <f t="shared" si="488"/>
        <v>1417.0588235294117</v>
      </c>
      <c r="Z6243">
        <v>0</v>
      </c>
      <c r="AA6243" s="89">
        <f t="shared" si="489"/>
        <v>12045</v>
      </c>
      <c r="AH6243" s="37"/>
      <c r="AI6243" s="37"/>
      <c r="AK6243" s="37"/>
    </row>
    <row r="6244" spans="1:37" hidden="1">
      <c r="A6244" t="s">
        <v>64</v>
      </c>
      <c r="B6244" t="s">
        <v>2</v>
      </c>
      <c r="C6244" t="s">
        <v>12</v>
      </c>
      <c r="D6244" t="s">
        <v>116</v>
      </c>
      <c r="E6244" t="s">
        <v>537</v>
      </c>
      <c r="F6244" t="str">
        <f t="shared" si="486"/>
        <v>银川市语言培训</v>
      </c>
      <c r="G6244" t="s">
        <v>129</v>
      </c>
      <c r="H6244" t="s">
        <v>434</v>
      </c>
      <c r="I6244" t="s">
        <v>70</v>
      </c>
      <c r="J6244">
        <v>61</v>
      </c>
      <c r="K6244">
        <v>1</v>
      </c>
      <c r="L6244" s="13">
        <f>VLOOKUP(C6244,'渗透率、续签率'!B:C,2,0)</f>
        <v>0.66100000000000003</v>
      </c>
      <c r="M6244" s="6">
        <v>0.02</v>
      </c>
      <c r="N6244">
        <v>13</v>
      </c>
      <c r="O6244">
        <v>1</v>
      </c>
      <c r="P6244" s="6">
        <v>0.08</v>
      </c>
      <c r="Q6244" s="13">
        <v>0.13500000000000001</v>
      </c>
      <c r="R6244" s="13">
        <v>0</v>
      </c>
      <c r="S6244" s="31">
        <v>182</v>
      </c>
      <c r="T6244" s="6">
        <f>VLOOKUP(E6244,'参数设置&amp;汇总'!S:U,3,0)</f>
        <v>0.1</v>
      </c>
      <c r="U6244" s="78">
        <f t="shared" si="485"/>
        <v>1.3</v>
      </c>
      <c r="V6244" s="13">
        <v>0.85000000000000009</v>
      </c>
      <c r="W6244" s="78">
        <f t="shared" si="487"/>
        <v>0.75176470588235289</v>
      </c>
      <c r="X6244" s="1">
        <f>VLOOKUP(E6244,'渗透率、续签率'!AG:AJ,4,0)</f>
        <v>12045</v>
      </c>
      <c r="Y6244" s="1">
        <f t="shared" si="488"/>
        <v>9055.0058823529398</v>
      </c>
      <c r="Z6244">
        <v>0</v>
      </c>
      <c r="AA6244" s="89">
        <f t="shared" si="489"/>
        <v>156585</v>
      </c>
      <c r="AH6244" s="37"/>
      <c r="AI6244" s="37"/>
      <c r="AJ6244" s="1"/>
      <c r="AK6244" s="37"/>
    </row>
    <row r="6245" spans="1:37" hidden="1">
      <c r="A6245" t="s">
        <v>64</v>
      </c>
      <c r="B6245" t="s">
        <v>2</v>
      </c>
      <c r="C6245" t="s">
        <v>12</v>
      </c>
      <c r="D6245" t="s">
        <v>116</v>
      </c>
      <c r="E6245" t="s">
        <v>537</v>
      </c>
      <c r="F6245" t="str">
        <f t="shared" si="486"/>
        <v>锡林郭勒盟语言培训</v>
      </c>
      <c r="G6245" t="s">
        <v>142</v>
      </c>
      <c r="H6245" t="s">
        <v>435</v>
      </c>
      <c r="I6245" t="s">
        <v>70</v>
      </c>
      <c r="J6245">
        <v>13</v>
      </c>
      <c r="K6245">
        <v>0</v>
      </c>
      <c r="L6245" s="13">
        <f>VLOOKUP(C6245,'渗透率、续签率'!B:C,2,0)</f>
        <v>0.66100000000000003</v>
      </c>
      <c r="M6245" s="6">
        <v>0</v>
      </c>
      <c r="N6245">
        <v>3</v>
      </c>
      <c r="O6245">
        <v>0</v>
      </c>
      <c r="P6245" s="6">
        <v>0</v>
      </c>
      <c r="Q6245" s="13">
        <v>0</v>
      </c>
      <c r="R6245" s="13">
        <v>0</v>
      </c>
      <c r="S6245" s="31">
        <v>38</v>
      </c>
      <c r="T6245" s="6">
        <f>VLOOKUP(E6245,'参数设置&amp;汇总'!S:U,3,0)</f>
        <v>0.1</v>
      </c>
      <c r="U6245" s="78">
        <f t="shared" si="485"/>
        <v>0.30000000000000004</v>
      </c>
      <c r="V6245" s="13">
        <v>0.85000000000000009</v>
      </c>
      <c r="W6245" s="78">
        <f t="shared" si="487"/>
        <v>0.35294117647058826</v>
      </c>
      <c r="X6245" s="1">
        <f>VLOOKUP(E6245,'渗透率、续签率'!AG:AJ,4,0)</f>
        <v>12045</v>
      </c>
      <c r="Y6245" s="1">
        <f t="shared" si="488"/>
        <v>4251.1764705882351</v>
      </c>
      <c r="Z6245">
        <v>0</v>
      </c>
      <c r="AA6245" s="89">
        <f t="shared" si="489"/>
        <v>36135</v>
      </c>
      <c r="AH6245" s="37"/>
      <c r="AI6245" s="37"/>
      <c r="AK6245" s="37"/>
    </row>
    <row r="6246" spans="1:37" hidden="1">
      <c r="A6246" t="s">
        <v>64</v>
      </c>
      <c r="B6246" t="s">
        <v>2</v>
      </c>
      <c r="C6246" t="s">
        <v>12</v>
      </c>
      <c r="D6246" t="s">
        <v>116</v>
      </c>
      <c r="E6246" t="s">
        <v>537</v>
      </c>
      <c r="F6246" t="str">
        <f t="shared" si="486"/>
        <v>锦州市语言培训</v>
      </c>
      <c r="G6246" t="s">
        <v>101</v>
      </c>
      <c r="H6246" t="s">
        <v>436</v>
      </c>
      <c r="I6246" t="s">
        <v>70</v>
      </c>
      <c r="J6246">
        <v>62</v>
      </c>
      <c r="K6246">
        <v>0</v>
      </c>
      <c r="L6246" s="13">
        <f>VLOOKUP(C6246,'渗透率、续签率'!B:C,2,0)</f>
        <v>0.66100000000000003</v>
      </c>
      <c r="M6246" s="6">
        <v>0</v>
      </c>
      <c r="N6246">
        <v>14</v>
      </c>
      <c r="O6246">
        <v>0</v>
      </c>
      <c r="P6246" s="6">
        <v>0</v>
      </c>
      <c r="Q6246" s="13">
        <v>0</v>
      </c>
      <c r="R6246" s="13">
        <v>0</v>
      </c>
      <c r="S6246" s="31">
        <v>152</v>
      </c>
      <c r="T6246" s="6">
        <f>VLOOKUP(E6246,'参数设置&amp;汇总'!S:U,3,0)</f>
        <v>0.1</v>
      </c>
      <c r="U6246" s="78">
        <f t="shared" si="485"/>
        <v>1.4000000000000001</v>
      </c>
      <c r="V6246" s="13">
        <v>0.85000000000000009</v>
      </c>
      <c r="W6246" s="78">
        <f t="shared" si="487"/>
        <v>1.6470588235294117</v>
      </c>
      <c r="X6246" s="1">
        <f>VLOOKUP(E6246,'渗透率、续签率'!AG:AJ,4,0)</f>
        <v>12045</v>
      </c>
      <c r="Y6246" s="1">
        <f t="shared" si="488"/>
        <v>19838.823529411762</v>
      </c>
      <c r="Z6246">
        <v>1</v>
      </c>
      <c r="AA6246" s="89">
        <f t="shared" si="489"/>
        <v>168630</v>
      </c>
      <c r="AH6246" s="37"/>
      <c r="AI6246" s="37"/>
      <c r="AK6246" s="37"/>
    </row>
    <row r="6247" spans="1:37" hidden="1">
      <c r="A6247" t="s">
        <v>64</v>
      </c>
      <c r="B6247" t="s">
        <v>2</v>
      </c>
      <c r="C6247" t="s">
        <v>12</v>
      </c>
      <c r="D6247" t="s">
        <v>116</v>
      </c>
      <c r="E6247" t="s">
        <v>537</v>
      </c>
      <c r="F6247" t="str">
        <f t="shared" si="486"/>
        <v>镇江市语言培训</v>
      </c>
      <c r="G6247" t="s">
        <v>73</v>
      </c>
      <c r="H6247" t="s">
        <v>437</v>
      </c>
      <c r="I6247" t="s">
        <v>70</v>
      </c>
      <c r="J6247">
        <v>54</v>
      </c>
      <c r="K6247">
        <v>3</v>
      </c>
      <c r="L6247" s="13">
        <f>VLOOKUP(C6247,'渗透率、续签率'!B:C,2,0)</f>
        <v>0.66100000000000003</v>
      </c>
      <c r="M6247" s="6">
        <v>0.06</v>
      </c>
      <c r="N6247">
        <v>7</v>
      </c>
      <c r="O6247">
        <v>3</v>
      </c>
      <c r="P6247" s="6">
        <v>0.43</v>
      </c>
      <c r="Q6247" s="13">
        <v>0.44700000000000001</v>
      </c>
      <c r="R6247" s="13">
        <v>0</v>
      </c>
      <c r="S6247" s="31">
        <v>152</v>
      </c>
      <c r="T6247" s="6">
        <f>VLOOKUP(E6247,'参数设置&amp;汇总'!S:U,3,0)</f>
        <v>0.1</v>
      </c>
      <c r="U6247" s="78">
        <f t="shared" si="485"/>
        <v>3</v>
      </c>
      <c r="V6247" s="13">
        <v>0.85000000000000009</v>
      </c>
      <c r="W6247" s="78">
        <f t="shared" si="487"/>
        <v>1.196470588235294</v>
      </c>
      <c r="X6247" s="1">
        <f>VLOOKUP(E6247,'渗透率、续签率'!AG:AJ,4,0)</f>
        <v>12045</v>
      </c>
      <c r="Y6247" s="1">
        <f t="shared" si="488"/>
        <v>14411.488235294115</v>
      </c>
      <c r="Z6247">
        <v>0</v>
      </c>
      <c r="AA6247" s="89">
        <f t="shared" si="489"/>
        <v>84315</v>
      </c>
      <c r="AH6247" s="37"/>
      <c r="AI6247" s="37"/>
      <c r="AK6247" s="37"/>
    </row>
    <row r="6248" spans="1:37" hidden="1">
      <c r="A6248" t="s">
        <v>64</v>
      </c>
      <c r="B6248" t="s">
        <v>2</v>
      </c>
      <c r="C6248" t="s">
        <v>12</v>
      </c>
      <c r="D6248" t="s">
        <v>116</v>
      </c>
      <c r="E6248" t="s">
        <v>537</v>
      </c>
      <c r="F6248" t="str">
        <f t="shared" si="486"/>
        <v>长春市语言培训</v>
      </c>
      <c r="G6248" t="s">
        <v>188</v>
      </c>
      <c r="H6248" t="s">
        <v>438</v>
      </c>
      <c r="I6248" t="s">
        <v>70</v>
      </c>
      <c r="J6248">
        <v>273</v>
      </c>
      <c r="K6248">
        <v>9</v>
      </c>
      <c r="L6248" s="13">
        <f>VLOOKUP(C6248,'渗透率、续签率'!B:C,2,0)</f>
        <v>0.66100000000000003</v>
      </c>
      <c r="M6248" s="6">
        <v>0.03</v>
      </c>
      <c r="N6248">
        <v>105</v>
      </c>
      <c r="O6248">
        <v>8</v>
      </c>
      <c r="P6248" s="6">
        <v>0.08</v>
      </c>
      <c r="Q6248" s="13">
        <v>0.14699999999999999</v>
      </c>
      <c r="R6248" s="13">
        <v>0.11899999999999999</v>
      </c>
      <c r="S6248" s="31">
        <v>2296</v>
      </c>
      <c r="T6248" s="6">
        <f>VLOOKUP(E6248,'参数设置&amp;汇总'!S:U,3,0)</f>
        <v>0.1</v>
      </c>
      <c r="U6248" s="78">
        <f t="shared" si="485"/>
        <v>10.5</v>
      </c>
      <c r="V6248" s="13">
        <v>0.85000000000000009</v>
      </c>
      <c r="W6248" s="78">
        <f t="shared" si="487"/>
        <v>6.1317647058823521</v>
      </c>
      <c r="X6248" s="1">
        <f>VLOOKUP(E6248,'渗透率、续签率'!AG:AJ,4,0)</f>
        <v>12045</v>
      </c>
      <c r="Y6248" s="1">
        <f t="shared" si="488"/>
        <v>73857.105882352931</v>
      </c>
      <c r="Z6248">
        <v>4</v>
      </c>
      <c r="AA6248" s="89">
        <f t="shared" si="489"/>
        <v>1264725</v>
      </c>
      <c r="AH6248" s="37"/>
      <c r="AI6248" s="37"/>
      <c r="AK6248" s="37"/>
    </row>
    <row r="6249" spans="1:37" hidden="1">
      <c r="A6249" t="s">
        <v>64</v>
      </c>
      <c r="B6249" t="s">
        <v>2</v>
      </c>
      <c r="C6249" t="s">
        <v>12</v>
      </c>
      <c r="D6249" t="s">
        <v>116</v>
      </c>
      <c r="E6249" t="s">
        <v>537</v>
      </c>
      <c r="F6249" t="str">
        <f t="shared" si="486"/>
        <v>长治市语言培训</v>
      </c>
      <c r="G6249" t="s">
        <v>134</v>
      </c>
      <c r="H6249" t="s">
        <v>439</v>
      </c>
      <c r="I6249" t="s">
        <v>70</v>
      </c>
      <c r="J6249">
        <v>33</v>
      </c>
      <c r="K6249">
        <v>0</v>
      </c>
      <c r="L6249" s="13">
        <f>VLOOKUP(C6249,'渗透率、续签率'!B:C,2,0)</f>
        <v>0.66100000000000003</v>
      </c>
      <c r="M6249" s="6">
        <v>0</v>
      </c>
      <c r="N6249">
        <v>4</v>
      </c>
      <c r="O6249">
        <v>0</v>
      </c>
      <c r="P6249" s="6">
        <v>0</v>
      </c>
      <c r="Q6249" s="13">
        <v>0</v>
      </c>
      <c r="R6249" s="13">
        <v>0</v>
      </c>
      <c r="S6249" s="31">
        <v>53</v>
      </c>
      <c r="T6249" s="6">
        <f>VLOOKUP(E6249,'参数设置&amp;汇总'!S:U,3,0)</f>
        <v>0.1</v>
      </c>
      <c r="U6249" s="78">
        <f t="shared" si="485"/>
        <v>0.4</v>
      </c>
      <c r="V6249" s="13">
        <v>0.85000000000000009</v>
      </c>
      <c r="W6249" s="78">
        <f t="shared" si="487"/>
        <v>0.47058823529411764</v>
      </c>
      <c r="X6249" s="1">
        <f>VLOOKUP(E6249,'渗透率、续签率'!AG:AJ,4,0)</f>
        <v>12045</v>
      </c>
      <c r="Y6249" s="1">
        <f t="shared" si="488"/>
        <v>5668.2352941176468</v>
      </c>
      <c r="Z6249">
        <v>0</v>
      </c>
      <c r="AA6249" s="89">
        <f t="shared" si="489"/>
        <v>48180</v>
      </c>
      <c r="AH6249" s="37"/>
      <c r="AI6249" s="37"/>
      <c r="AK6249" s="37"/>
    </row>
    <row r="6250" spans="1:37" hidden="1">
      <c r="A6250" t="s">
        <v>64</v>
      </c>
      <c r="B6250" t="s">
        <v>2</v>
      </c>
      <c r="C6250" t="s">
        <v>12</v>
      </c>
      <c r="D6250" t="s">
        <v>116</v>
      </c>
      <c r="E6250" t="s">
        <v>537</v>
      </c>
      <c r="F6250" t="str">
        <f t="shared" si="486"/>
        <v>阜新市语言培训</v>
      </c>
      <c r="G6250" t="s">
        <v>101</v>
      </c>
      <c r="H6250" t="s">
        <v>440</v>
      </c>
      <c r="I6250" t="s">
        <v>70</v>
      </c>
      <c r="J6250">
        <v>37</v>
      </c>
      <c r="K6250">
        <v>0</v>
      </c>
      <c r="L6250" s="13">
        <f>VLOOKUP(C6250,'渗透率、续签率'!B:C,2,0)</f>
        <v>0.66100000000000003</v>
      </c>
      <c r="M6250" s="6">
        <v>0</v>
      </c>
      <c r="N6250">
        <v>5</v>
      </c>
      <c r="O6250">
        <v>0</v>
      </c>
      <c r="P6250" s="6">
        <v>0</v>
      </c>
      <c r="Q6250" s="13">
        <v>0</v>
      </c>
      <c r="R6250" s="13">
        <v>0</v>
      </c>
      <c r="S6250" s="31">
        <v>72</v>
      </c>
      <c r="T6250" s="6">
        <f>VLOOKUP(E6250,'参数设置&amp;汇总'!S:U,3,0)</f>
        <v>0.1</v>
      </c>
      <c r="U6250" s="78">
        <f t="shared" si="485"/>
        <v>0.5</v>
      </c>
      <c r="V6250" s="13">
        <v>0.85000000000000009</v>
      </c>
      <c r="W6250" s="78">
        <f t="shared" si="487"/>
        <v>0.58823529411764697</v>
      </c>
      <c r="X6250" s="1">
        <f>VLOOKUP(E6250,'渗透率、续签率'!AG:AJ,4,0)</f>
        <v>12045</v>
      </c>
      <c r="Y6250" s="1">
        <f t="shared" si="488"/>
        <v>7085.2941176470576</v>
      </c>
      <c r="Z6250">
        <v>0</v>
      </c>
      <c r="AA6250" s="89">
        <f t="shared" si="489"/>
        <v>60225</v>
      </c>
      <c r="AH6250" s="37"/>
      <c r="AI6250" s="37"/>
      <c r="AJ6250" s="1"/>
      <c r="AK6250" s="37"/>
    </row>
    <row r="6251" spans="1:37" hidden="1">
      <c r="A6251" t="s">
        <v>64</v>
      </c>
      <c r="B6251" t="s">
        <v>2</v>
      </c>
      <c r="C6251" t="s">
        <v>12</v>
      </c>
      <c r="D6251" t="s">
        <v>116</v>
      </c>
      <c r="E6251" t="s">
        <v>537</v>
      </c>
      <c r="F6251" t="str">
        <f t="shared" si="486"/>
        <v>阜阳市语言培训</v>
      </c>
      <c r="G6251" t="s">
        <v>94</v>
      </c>
      <c r="H6251" t="s">
        <v>441</v>
      </c>
      <c r="I6251" t="s">
        <v>68</v>
      </c>
      <c r="J6251">
        <v>103</v>
      </c>
      <c r="K6251">
        <v>0</v>
      </c>
      <c r="L6251" s="13">
        <f>VLOOKUP(C6251,'渗透率、续签率'!B:C,2,0)</f>
        <v>0.66100000000000003</v>
      </c>
      <c r="M6251" s="6">
        <v>0</v>
      </c>
      <c r="N6251">
        <v>12</v>
      </c>
      <c r="O6251">
        <v>0</v>
      </c>
      <c r="P6251" s="6">
        <v>0</v>
      </c>
      <c r="Q6251" s="13">
        <v>0</v>
      </c>
      <c r="R6251" s="13">
        <v>0</v>
      </c>
      <c r="S6251" s="31">
        <v>213</v>
      </c>
      <c r="T6251" s="6">
        <f>VLOOKUP(E6251,'参数设置&amp;汇总'!S:U,3,0)</f>
        <v>0.1</v>
      </c>
      <c r="U6251" s="78">
        <f t="shared" si="485"/>
        <v>1.2000000000000002</v>
      </c>
      <c r="V6251" s="13">
        <v>0.85000000000000009</v>
      </c>
      <c r="W6251" s="78">
        <f t="shared" si="487"/>
        <v>1.411764705882353</v>
      </c>
      <c r="X6251" s="1">
        <f>VLOOKUP(E6251,'渗透率、续签率'!AG:AJ,4,0)</f>
        <v>12045</v>
      </c>
      <c r="Y6251" s="1">
        <f t="shared" si="488"/>
        <v>17004.705882352941</v>
      </c>
      <c r="Z6251">
        <v>0</v>
      </c>
      <c r="AA6251" s="89">
        <f t="shared" si="489"/>
        <v>144540</v>
      </c>
      <c r="AH6251" s="37"/>
      <c r="AI6251" s="37"/>
      <c r="AK6251" s="37"/>
    </row>
    <row r="6252" spans="1:37" hidden="1">
      <c r="A6252" t="s">
        <v>64</v>
      </c>
      <c r="B6252" t="s">
        <v>2</v>
      </c>
      <c r="C6252" t="s">
        <v>12</v>
      </c>
      <c r="D6252" t="s">
        <v>116</v>
      </c>
      <c r="E6252" t="s">
        <v>537</v>
      </c>
      <c r="F6252" t="str">
        <f t="shared" si="486"/>
        <v>防城港市语言培训</v>
      </c>
      <c r="G6252" t="s">
        <v>88</v>
      </c>
      <c r="H6252" t="s">
        <v>442</v>
      </c>
      <c r="I6252" t="s">
        <v>68</v>
      </c>
      <c r="J6252">
        <v>13</v>
      </c>
      <c r="K6252">
        <v>0</v>
      </c>
      <c r="L6252" s="13">
        <f>VLOOKUP(C6252,'渗透率、续签率'!B:C,2,0)</f>
        <v>0.66100000000000003</v>
      </c>
      <c r="M6252" s="6">
        <v>0</v>
      </c>
      <c r="N6252">
        <v>0</v>
      </c>
      <c r="O6252">
        <v>0</v>
      </c>
      <c r="P6252" s="6">
        <v>0</v>
      </c>
      <c r="Q6252" s="13">
        <v>0</v>
      </c>
      <c r="R6252" s="13">
        <v>0</v>
      </c>
      <c r="S6252" s="31">
        <v>11</v>
      </c>
      <c r="T6252" s="6">
        <f>VLOOKUP(E6252,'参数设置&amp;汇总'!S:U,3,0)</f>
        <v>0.1</v>
      </c>
      <c r="U6252" s="78">
        <f t="shared" si="485"/>
        <v>0</v>
      </c>
      <c r="V6252" s="13">
        <v>0.85000000000000009</v>
      </c>
      <c r="W6252" s="78">
        <f t="shared" si="487"/>
        <v>0</v>
      </c>
      <c r="X6252" s="1">
        <f>VLOOKUP(E6252,'渗透率、续签率'!AG:AJ,4,0)</f>
        <v>12045</v>
      </c>
      <c r="Y6252" s="1">
        <f t="shared" si="488"/>
        <v>0</v>
      </c>
      <c r="Z6252">
        <v>0</v>
      </c>
      <c r="AA6252" s="89">
        <f t="shared" si="489"/>
        <v>0</v>
      </c>
      <c r="AH6252" s="37"/>
      <c r="AI6252" s="37"/>
      <c r="AK6252" s="37"/>
    </row>
    <row r="6253" spans="1:37" hidden="1">
      <c r="A6253" t="s">
        <v>64</v>
      </c>
      <c r="B6253" t="s">
        <v>2</v>
      </c>
      <c r="C6253" t="s">
        <v>12</v>
      </c>
      <c r="D6253" t="s">
        <v>116</v>
      </c>
      <c r="E6253" t="s">
        <v>537</v>
      </c>
      <c r="F6253" t="str">
        <f t="shared" si="486"/>
        <v>阳江市语言培训</v>
      </c>
      <c r="G6253" t="s">
        <v>75</v>
      </c>
      <c r="H6253" t="s">
        <v>443</v>
      </c>
      <c r="I6253" t="s">
        <v>68</v>
      </c>
      <c r="J6253">
        <v>30</v>
      </c>
      <c r="K6253">
        <v>0</v>
      </c>
      <c r="L6253" s="13">
        <f>VLOOKUP(C6253,'渗透率、续签率'!B:C,2,0)</f>
        <v>0.66100000000000003</v>
      </c>
      <c r="M6253" s="6">
        <v>0</v>
      </c>
      <c r="N6253">
        <v>1</v>
      </c>
      <c r="O6253">
        <v>0</v>
      </c>
      <c r="P6253" s="6">
        <v>0</v>
      </c>
      <c r="Q6253" s="13">
        <v>0</v>
      </c>
      <c r="R6253" s="13">
        <v>0</v>
      </c>
      <c r="S6253" s="31">
        <v>36</v>
      </c>
      <c r="T6253" s="6">
        <f>VLOOKUP(E6253,'参数设置&amp;汇总'!S:U,3,0)</f>
        <v>0.1</v>
      </c>
      <c r="U6253" s="78">
        <f t="shared" si="485"/>
        <v>0.1</v>
      </c>
      <c r="V6253" s="13">
        <v>0.85000000000000009</v>
      </c>
      <c r="W6253" s="78">
        <f t="shared" si="487"/>
        <v>0.11764705882352941</v>
      </c>
      <c r="X6253" s="1">
        <f>VLOOKUP(E6253,'渗透率、续签率'!AG:AJ,4,0)</f>
        <v>12045</v>
      </c>
      <c r="Y6253" s="1">
        <f t="shared" si="488"/>
        <v>1417.0588235294117</v>
      </c>
      <c r="Z6253">
        <v>1</v>
      </c>
      <c r="AA6253" s="89">
        <f t="shared" si="489"/>
        <v>12045</v>
      </c>
      <c r="AH6253" s="37"/>
      <c r="AI6253" s="37"/>
      <c r="AK6253" s="37"/>
    </row>
    <row r="6254" spans="1:37" hidden="1">
      <c r="A6254" t="s">
        <v>64</v>
      </c>
      <c r="B6254" t="s">
        <v>2</v>
      </c>
      <c r="C6254" t="s">
        <v>12</v>
      </c>
      <c r="D6254" t="s">
        <v>116</v>
      </c>
      <c r="E6254" t="s">
        <v>537</v>
      </c>
      <c r="F6254" t="str">
        <f t="shared" si="486"/>
        <v>阳泉市语言培训</v>
      </c>
      <c r="G6254" t="s">
        <v>134</v>
      </c>
      <c r="H6254" t="s">
        <v>444</v>
      </c>
      <c r="I6254" t="s">
        <v>70</v>
      </c>
      <c r="J6254">
        <v>5</v>
      </c>
      <c r="K6254">
        <v>0</v>
      </c>
      <c r="L6254" s="13">
        <f>VLOOKUP(C6254,'渗透率、续签率'!B:C,2,0)</f>
        <v>0.66100000000000003</v>
      </c>
      <c r="M6254" s="6">
        <v>0</v>
      </c>
      <c r="N6254">
        <v>0</v>
      </c>
      <c r="O6254">
        <v>0</v>
      </c>
      <c r="P6254" s="6">
        <v>0</v>
      </c>
      <c r="Q6254" s="13">
        <v>0</v>
      </c>
      <c r="R6254" s="13">
        <v>0</v>
      </c>
      <c r="S6254" s="31">
        <v>8</v>
      </c>
      <c r="T6254" s="6">
        <f>VLOOKUP(E6254,'参数设置&amp;汇总'!S:U,3,0)</f>
        <v>0.1</v>
      </c>
      <c r="U6254" s="78">
        <f t="shared" si="485"/>
        <v>0</v>
      </c>
      <c r="V6254" s="13">
        <v>0.85000000000000009</v>
      </c>
      <c r="W6254" s="78">
        <f t="shared" si="487"/>
        <v>0</v>
      </c>
      <c r="X6254" s="1">
        <f>VLOOKUP(E6254,'渗透率、续签率'!AG:AJ,4,0)</f>
        <v>12045</v>
      </c>
      <c r="Y6254" s="1">
        <f t="shared" si="488"/>
        <v>0</v>
      </c>
      <c r="Z6254">
        <v>0</v>
      </c>
      <c r="AA6254" s="89">
        <f t="shared" si="489"/>
        <v>0</v>
      </c>
      <c r="AH6254" s="37"/>
      <c r="AI6254" s="37"/>
      <c r="AK6254" s="37"/>
    </row>
    <row r="6255" spans="1:37" hidden="1">
      <c r="A6255" t="s">
        <v>64</v>
      </c>
      <c r="B6255" t="s">
        <v>2</v>
      </c>
      <c r="C6255" t="s">
        <v>12</v>
      </c>
      <c r="D6255" t="s">
        <v>116</v>
      </c>
      <c r="E6255" t="s">
        <v>537</v>
      </c>
      <c r="F6255" t="str">
        <f t="shared" si="486"/>
        <v>阿克苏地区语言培训</v>
      </c>
      <c r="G6255" t="s">
        <v>145</v>
      </c>
      <c r="H6255" t="s">
        <v>445</v>
      </c>
      <c r="I6255" t="s">
        <v>70</v>
      </c>
      <c r="J6255">
        <v>9</v>
      </c>
      <c r="K6255">
        <v>0</v>
      </c>
      <c r="L6255" s="13">
        <f>VLOOKUP(C6255,'渗透率、续签率'!B:C,2,0)</f>
        <v>0.66100000000000003</v>
      </c>
      <c r="M6255" s="6">
        <v>0</v>
      </c>
      <c r="N6255">
        <v>1</v>
      </c>
      <c r="O6255">
        <v>0</v>
      </c>
      <c r="P6255" s="6">
        <v>0</v>
      </c>
      <c r="Q6255" s="13">
        <v>0</v>
      </c>
      <c r="R6255" s="13">
        <v>0</v>
      </c>
      <c r="S6255" s="31">
        <v>16</v>
      </c>
      <c r="T6255" s="6">
        <f>VLOOKUP(E6255,'参数设置&amp;汇总'!S:U,3,0)</f>
        <v>0.1</v>
      </c>
      <c r="U6255" s="78">
        <f t="shared" si="485"/>
        <v>0.1</v>
      </c>
      <c r="V6255" s="13">
        <v>0.85000000000000009</v>
      </c>
      <c r="W6255" s="78">
        <f t="shared" si="487"/>
        <v>0.11764705882352941</v>
      </c>
      <c r="X6255" s="1">
        <f>VLOOKUP(E6255,'渗透率、续签率'!AG:AJ,4,0)</f>
        <v>12045</v>
      </c>
      <c r="Y6255" s="1">
        <f t="shared" si="488"/>
        <v>1417.0588235294117</v>
      </c>
      <c r="Z6255">
        <v>0</v>
      </c>
      <c r="AA6255" s="89">
        <f t="shared" si="489"/>
        <v>12045</v>
      </c>
      <c r="AH6255" s="37"/>
      <c r="AI6255" s="37"/>
      <c r="AK6255" s="37"/>
    </row>
    <row r="6256" spans="1:37" hidden="1">
      <c r="A6256" t="s">
        <v>64</v>
      </c>
      <c r="B6256" t="s">
        <v>2</v>
      </c>
      <c r="C6256" t="s">
        <v>12</v>
      </c>
      <c r="D6256" t="s">
        <v>116</v>
      </c>
      <c r="E6256" t="s">
        <v>537</v>
      </c>
      <c r="F6256" t="str">
        <f t="shared" si="486"/>
        <v>阿勒泰地区语言培训</v>
      </c>
      <c r="G6256" t="s">
        <v>145</v>
      </c>
      <c r="H6256" t="s">
        <v>446</v>
      </c>
      <c r="I6256" t="s">
        <v>70</v>
      </c>
      <c r="J6256">
        <v>1</v>
      </c>
      <c r="K6256">
        <v>0</v>
      </c>
      <c r="L6256" s="13">
        <f>VLOOKUP(C6256,'渗透率、续签率'!B:C,2,0)</f>
        <v>0.66100000000000003</v>
      </c>
      <c r="M6256" s="6">
        <v>0</v>
      </c>
      <c r="N6256">
        <v>0</v>
      </c>
      <c r="O6256">
        <v>0</v>
      </c>
      <c r="P6256" s="6">
        <v>0</v>
      </c>
      <c r="Q6256" s="13">
        <v>0</v>
      </c>
      <c r="R6256" s="13">
        <v>0</v>
      </c>
      <c r="S6256" s="31">
        <v>1</v>
      </c>
      <c r="T6256" s="6">
        <f>VLOOKUP(E6256,'参数设置&amp;汇总'!S:U,3,0)</f>
        <v>0.1</v>
      </c>
      <c r="U6256" s="78">
        <f t="shared" si="485"/>
        <v>0</v>
      </c>
      <c r="V6256" s="13">
        <v>0.85000000000000009</v>
      </c>
      <c r="W6256" s="78">
        <f t="shared" si="487"/>
        <v>0</v>
      </c>
      <c r="X6256" s="1">
        <f>VLOOKUP(E6256,'渗透率、续签率'!AG:AJ,4,0)</f>
        <v>12045</v>
      </c>
      <c r="Y6256" s="1">
        <f t="shared" si="488"/>
        <v>0</v>
      </c>
      <c r="Z6256">
        <v>0</v>
      </c>
      <c r="AA6256" s="89">
        <f t="shared" si="489"/>
        <v>0</v>
      </c>
      <c r="AH6256" s="37"/>
      <c r="AI6256" s="37"/>
      <c r="AK6256" s="37"/>
    </row>
    <row r="6257" spans="1:37" hidden="1">
      <c r="A6257" t="s">
        <v>64</v>
      </c>
      <c r="B6257" t="s">
        <v>2</v>
      </c>
      <c r="C6257" t="s">
        <v>12</v>
      </c>
      <c r="D6257" t="s">
        <v>116</v>
      </c>
      <c r="E6257" t="s">
        <v>537</v>
      </c>
      <c r="F6257" t="str">
        <f t="shared" si="486"/>
        <v>阿坝藏族羌族自治州语言培训</v>
      </c>
      <c r="G6257" t="s">
        <v>77</v>
      </c>
      <c r="H6257" t="s">
        <v>447</v>
      </c>
      <c r="I6257" t="s">
        <v>70</v>
      </c>
      <c r="J6257">
        <v>1</v>
      </c>
      <c r="K6257">
        <v>0</v>
      </c>
      <c r="L6257" s="13">
        <f>VLOOKUP(C6257,'渗透率、续签率'!B:C,2,0)</f>
        <v>0.66100000000000003</v>
      </c>
      <c r="M6257" s="6">
        <v>0</v>
      </c>
      <c r="N6257">
        <v>0</v>
      </c>
      <c r="O6257">
        <v>0</v>
      </c>
      <c r="P6257" s="6">
        <v>0</v>
      </c>
      <c r="Q6257" s="13">
        <v>0</v>
      </c>
      <c r="R6257" s="13">
        <v>0</v>
      </c>
      <c r="S6257" s="31">
        <v>0</v>
      </c>
      <c r="T6257" s="6">
        <f>VLOOKUP(E6257,'参数设置&amp;汇总'!S:U,3,0)</f>
        <v>0.1</v>
      </c>
      <c r="U6257" s="78">
        <f t="shared" si="485"/>
        <v>0</v>
      </c>
      <c r="V6257" s="13">
        <v>0.85000000000000009</v>
      </c>
      <c r="W6257" s="78">
        <f t="shared" si="487"/>
        <v>0</v>
      </c>
      <c r="X6257" s="1">
        <f>VLOOKUP(E6257,'渗透率、续签率'!AG:AJ,4,0)</f>
        <v>12045</v>
      </c>
      <c r="Y6257" s="1">
        <f t="shared" si="488"/>
        <v>0</v>
      </c>
      <c r="Z6257">
        <v>0</v>
      </c>
      <c r="AA6257" s="89">
        <f t="shared" si="489"/>
        <v>0</v>
      </c>
      <c r="AH6257" s="37"/>
      <c r="AI6257" s="37"/>
      <c r="AK6257" s="37"/>
    </row>
    <row r="6258" spans="1:37" hidden="1">
      <c r="A6258" t="s">
        <v>64</v>
      </c>
      <c r="B6258" t="s">
        <v>2</v>
      </c>
      <c r="C6258" t="s">
        <v>12</v>
      </c>
      <c r="D6258" t="s">
        <v>116</v>
      </c>
      <c r="E6258" t="s">
        <v>537</v>
      </c>
      <c r="F6258" t="str">
        <f t="shared" si="486"/>
        <v>阿拉善盟语言培训</v>
      </c>
      <c r="G6258" t="s">
        <v>142</v>
      </c>
      <c r="H6258" t="s">
        <v>448</v>
      </c>
      <c r="I6258" t="s">
        <v>70</v>
      </c>
      <c r="J6258">
        <v>2</v>
      </c>
      <c r="K6258">
        <v>0</v>
      </c>
      <c r="L6258" s="13">
        <f>VLOOKUP(C6258,'渗透率、续签率'!B:C,2,0)</f>
        <v>0.66100000000000003</v>
      </c>
      <c r="M6258" s="6">
        <v>0</v>
      </c>
      <c r="N6258">
        <v>0</v>
      </c>
      <c r="O6258">
        <v>0</v>
      </c>
      <c r="P6258" s="6">
        <v>0</v>
      </c>
      <c r="Q6258" s="13">
        <v>0</v>
      </c>
      <c r="R6258" s="13">
        <v>0</v>
      </c>
      <c r="S6258" s="31">
        <v>2</v>
      </c>
      <c r="T6258" s="6">
        <f>VLOOKUP(E6258,'参数设置&amp;汇总'!S:U,3,0)</f>
        <v>0.1</v>
      </c>
      <c r="U6258" s="78">
        <f t="shared" si="485"/>
        <v>0</v>
      </c>
      <c r="V6258" s="13">
        <v>0.85000000000000009</v>
      </c>
      <c r="W6258" s="78">
        <f t="shared" si="487"/>
        <v>0</v>
      </c>
      <c r="X6258" s="1">
        <f>VLOOKUP(E6258,'渗透率、续签率'!AG:AJ,4,0)</f>
        <v>12045</v>
      </c>
      <c r="Y6258" s="1">
        <f t="shared" si="488"/>
        <v>0</v>
      </c>
      <c r="Z6258">
        <v>0</v>
      </c>
      <c r="AA6258" s="89">
        <f t="shared" si="489"/>
        <v>0</v>
      </c>
      <c r="AH6258" s="37"/>
      <c r="AI6258" s="37"/>
      <c r="AK6258" s="37"/>
    </row>
    <row r="6259" spans="1:37" hidden="1">
      <c r="A6259" t="s">
        <v>64</v>
      </c>
      <c r="B6259" t="s">
        <v>2</v>
      </c>
      <c r="C6259" t="s">
        <v>12</v>
      </c>
      <c r="D6259" t="s">
        <v>116</v>
      </c>
      <c r="E6259" t="s">
        <v>537</v>
      </c>
      <c r="F6259" t="str">
        <f t="shared" si="486"/>
        <v>阿拉尔市语言培训</v>
      </c>
      <c r="G6259" t="s">
        <v>145</v>
      </c>
      <c r="H6259" t="s">
        <v>449</v>
      </c>
      <c r="I6259" t="s">
        <v>70</v>
      </c>
      <c r="J6259">
        <v>2</v>
      </c>
      <c r="K6259">
        <v>0</v>
      </c>
      <c r="L6259" s="13">
        <f>VLOOKUP(C6259,'渗透率、续签率'!B:C,2,0)</f>
        <v>0.66100000000000003</v>
      </c>
      <c r="M6259" s="6">
        <v>0</v>
      </c>
      <c r="N6259">
        <v>1</v>
      </c>
      <c r="O6259">
        <v>0</v>
      </c>
      <c r="P6259" s="6">
        <v>0</v>
      </c>
      <c r="Q6259" s="13">
        <v>0</v>
      </c>
      <c r="R6259" s="13">
        <v>0</v>
      </c>
      <c r="S6259" s="31">
        <v>8</v>
      </c>
      <c r="T6259" s="6">
        <f>VLOOKUP(E6259,'参数设置&amp;汇总'!S:U,3,0)</f>
        <v>0.1</v>
      </c>
      <c r="U6259" s="78">
        <f t="shared" si="485"/>
        <v>0.1</v>
      </c>
      <c r="V6259" s="13">
        <v>0.85000000000000009</v>
      </c>
      <c r="W6259" s="78">
        <f t="shared" si="487"/>
        <v>0.11764705882352941</v>
      </c>
      <c r="X6259" s="1">
        <f>VLOOKUP(E6259,'渗透率、续签率'!AG:AJ,4,0)</f>
        <v>12045</v>
      </c>
      <c r="Y6259" s="1">
        <f t="shared" si="488"/>
        <v>1417.0588235294117</v>
      </c>
      <c r="Z6259">
        <v>0</v>
      </c>
      <c r="AA6259" s="89">
        <f t="shared" si="489"/>
        <v>12045</v>
      </c>
      <c r="AH6259" s="37"/>
      <c r="AI6259" s="37"/>
      <c r="AK6259" s="37"/>
    </row>
    <row r="6260" spans="1:37" hidden="1">
      <c r="A6260" t="s">
        <v>64</v>
      </c>
      <c r="B6260" t="s">
        <v>2</v>
      </c>
      <c r="C6260" t="s">
        <v>12</v>
      </c>
      <c r="D6260" t="s">
        <v>116</v>
      </c>
      <c r="E6260" t="s">
        <v>537</v>
      </c>
      <c r="F6260" t="str">
        <f t="shared" si="486"/>
        <v>阿里地区语言培训</v>
      </c>
      <c r="G6260" t="s">
        <v>237</v>
      </c>
      <c r="H6260" t="s">
        <v>450</v>
      </c>
      <c r="I6260" t="s">
        <v>57</v>
      </c>
      <c r="J6260">
        <v>0</v>
      </c>
      <c r="K6260">
        <v>0</v>
      </c>
      <c r="L6260" s="13">
        <f>VLOOKUP(C6260,'渗透率、续签率'!B:C,2,0)</f>
        <v>0.66100000000000003</v>
      </c>
      <c r="M6260" s="6">
        <v>0</v>
      </c>
      <c r="N6260">
        <v>0</v>
      </c>
      <c r="O6260">
        <v>0</v>
      </c>
      <c r="P6260" s="6">
        <v>0</v>
      </c>
      <c r="Q6260" s="13">
        <v>0</v>
      </c>
      <c r="R6260" s="13">
        <v>0</v>
      </c>
      <c r="S6260" s="31">
        <v>0</v>
      </c>
      <c r="T6260" s="6">
        <f>VLOOKUP(E6260,'参数设置&amp;汇总'!S:U,3,0)</f>
        <v>0.1</v>
      </c>
      <c r="U6260" s="78">
        <f t="shared" si="485"/>
        <v>0</v>
      </c>
      <c r="V6260" s="13">
        <v>0.85000000000000009</v>
      </c>
      <c r="W6260" s="78">
        <f t="shared" si="487"/>
        <v>0</v>
      </c>
      <c r="X6260" s="1">
        <f>VLOOKUP(E6260,'渗透率、续签率'!AG:AJ,4,0)</f>
        <v>12045</v>
      </c>
      <c r="Y6260" s="1">
        <f t="shared" si="488"/>
        <v>0</v>
      </c>
      <c r="Z6260">
        <v>0</v>
      </c>
      <c r="AA6260" s="89">
        <f t="shared" si="489"/>
        <v>0</v>
      </c>
      <c r="AH6260" s="37"/>
      <c r="AI6260" s="37"/>
      <c r="AK6260" s="37"/>
    </row>
    <row r="6261" spans="1:37" hidden="1">
      <c r="A6261" t="s">
        <v>64</v>
      </c>
      <c r="B6261" t="s">
        <v>2</v>
      </c>
      <c r="C6261" t="s">
        <v>12</v>
      </c>
      <c r="D6261" t="s">
        <v>116</v>
      </c>
      <c r="E6261" t="s">
        <v>537</v>
      </c>
      <c r="F6261" t="str">
        <f t="shared" si="486"/>
        <v>陇南市语言培训</v>
      </c>
      <c r="G6261" t="s">
        <v>132</v>
      </c>
      <c r="H6261" t="s">
        <v>451</v>
      </c>
      <c r="I6261" t="s">
        <v>70</v>
      </c>
      <c r="J6261">
        <v>6</v>
      </c>
      <c r="K6261">
        <v>0</v>
      </c>
      <c r="L6261" s="13">
        <f>VLOOKUP(C6261,'渗透率、续签率'!B:C,2,0)</f>
        <v>0.66100000000000003</v>
      </c>
      <c r="M6261" s="6">
        <v>0</v>
      </c>
      <c r="N6261">
        <v>0</v>
      </c>
      <c r="O6261">
        <v>0</v>
      </c>
      <c r="P6261" s="6">
        <v>0</v>
      </c>
      <c r="Q6261" s="13">
        <v>0</v>
      </c>
      <c r="R6261" s="13">
        <v>0</v>
      </c>
      <c r="S6261" s="31">
        <v>3</v>
      </c>
      <c r="T6261" s="6">
        <f>VLOOKUP(E6261,'参数设置&amp;汇总'!S:U,3,0)</f>
        <v>0.1</v>
      </c>
      <c r="U6261" s="78">
        <f t="shared" si="485"/>
        <v>0</v>
      </c>
      <c r="V6261" s="13">
        <v>0.85000000000000009</v>
      </c>
      <c r="W6261" s="78">
        <f t="shared" si="487"/>
        <v>0</v>
      </c>
      <c r="X6261" s="1">
        <f>VLOOKUP(E6261,'渗透率、续签率'!AG:AJ,4,0)</f>
        <v>12045</v>
      </c>
      <c r="Y6261" s="1">
        <f t="shared" si="488"/>
        <v>0</v>
      </c>
      <c r="Z6261">
        <v>0</v>
      </c>
      <c r="AA6261" s="89">
        <f t="shared" si="489"/>
        <v>0</v>
      </c>
      <c r="AH6261" s="37"/>
      <c r="AI6261" s="37"/>
      <c r="AJ6261" s="1"/>
      <c r="AK6261" s="37"/>
    </row>
    <row r="6262" spans="1:37" hidden="1">
      <c r="A6262" t="s">
        <v>64</v>
      </c>
      <c r="B6262" t="s">
        <v>2</v>
      </c>
      <c r="C6262" t="s">
        <v>12</v>
      </c>
      <c r="D6262" t="s">
        <v>116</v>
      </c>
      <c r="E6262" t="s">
        <v>537</v>
      </c>
      <c r="F6262" t="str">
        <f t="shared" si="486"/>
        <v>陵水黎族自治县语言培训</v>
      </c>
      <c r="G6262" t="s">
        <v>120</v>
      </c>
      <c r="H6262" t="s">
        <v>452</v>
      </c>
      <c r="I6262" t="s">
        <v>68</v>
      </c>
      <c r="J6262">
        <v>2</v>
      </c>
      <c r="K6262">
        <v>0</v>
      </c>
      <c r="L6262" s="13">
        <f>VLOOKUP(C6262,'渗透率、续签率'!B:C,2,0)</f>
        <v>0.66100000000000003</v>
      </c>
      <c r="M6262" s="6">
        <v>0</v>
      </c>
      <c r="N6262">
        <v>0</v>
      </c>
      <c r="O6262">
        <v>0</v>
      </c>
      <c r="P6262" s="6">
        <v>0</v>
      </c>
      <c r="Q6262" s="13">
        <v>0</v>
      </c>
      <c r="R6262" s="13">
        <v>0</v>
      </c>
      <c r="S6262" s="31">
        <v>2</v>
      </c>
      <c r="T6262" s="6">
        <f>VLOOKUP(E6262,'参数设置&amp;汇总'!S:U,3,0)</f>
        <v>0.1</v>
      </c>
      <c r="U6262" s="78">
        <f t="shared" si="485"/>
        <v>0</v>
      </c>
      <c r="V6262" s="13">
        <v>0.85000000000000009</v>
      </c>
      <c r="W6262" s="78">
        <f t="shared" si="487"/>
        <v>0</v>
      </c>
      <c r="X6262" s="1">
        <f>VLOOKUP(E6262,'渗透率、续签率'!AG:AJ,4,0)</f>
        <v>12045</v>
      </c>
      <c r="Y6262" s="1">
        <f t="shared" si="488"/>
        <v>0</v>
      </c>
      <c r="Z6262">
        <v>0</v>
      </c>
      <c r="AA6262" s="89">
        <f t="shared" si="489"/>
        <v>0</v>
      </c>
      <c r="AH6262" s="37"/>
      <c r="AI6262" s="37"/>
      <c r="AK6262" s="37"/>
    </row>
    <row r="6263" spans="1:37" hidden="1">
      <c r="A6263" t="s">
        <v>64</v>
      </c>
      <c r="B6263" t="s">
        <v>2</v>
      </c>
      <c r="C6263" t="s">
        <v>12</v>
      </c>
      <c r="D6263" t="s">
        <v>116</v>
      </c>
      <c r="E6263" t="s">
        <v>537</v>
      </c>
      <c r="F6263" t="str">
        <f t="shared" si="486"/>
        <v>随州市语言培训</v>
      </c>
      <c r="G6263" t="s">
        <v>81</v>
      </c>
      <c r="H6263" t="s">
        <v>453</v>
      </c>
      <c r="I6263" t="s">
        <v>68</v>
      </c>
      <c r="J6263">
        <v>14</v>
      </c>
      <c r="K6263">
        <v>0</v>
      </c>
      <c r="L6263" s="13">
        <f>VLOOKUP(C6263,'渗透率、续签率'!B:C,2,0)</f>
        <v>0.66100000000000003</v>
      </c>
      <c r="M6263" s="6">
        <v>0</v>
      </c>
      <c r="N6263">
        <v>0</v>
      </c>
      <c r="O6263">
        <v>0</v>
      </c>
      <c r="P6263" s="6">
        <v>0</v>
      </c>
      <c r="Q6263" s="13">
        <v>0</v>
      </c>
      <c r="R6263" s="13">
        <v>0</v>
      </c>
      <c r="S6263" s="31">
        <v>38</v>
      </c>
      <c r="T6263" s="6">
        <f>VLOOKUP(E6263,'参数设置&amp;汇总'!S:U,3,0)</f>
        <v>0.1</v>
      </c>
      <c r="U6263" s="78">
        <f t="shared" si="485"/>
        <v>0</v>
      </c>
      <c r="V6263" s="13">
        <v>0.85000000000000009</v>
      </c>
      <c r="W6263" s="78">
        <f t="shared" si="487"/>
        <v>0</v>
      </c>
      <c r="X6263" s="1">
        <f>VLOOKUP(E6263,'渗透率、续签率'!AG:AJ,4,0)</f>
        <v>12045</v>
      </c>
      <c r="Y6263" s="1">
        <f t="shared" si="488"/>
        <v>0</v>
      </c>
      <c r="Z6263">
        <v>0</v>
      </c>
      <c r="AA6263" s="89">
        <f t="shared" si="489"/>
        <v>0</v>
      </c>
      <c r="AH6263" s="37"/>
      <c r="AI6263" s="37"/>
      <c r="AK6263" s="37"/>
    </row>
    <row r="6264" spans="1:37" hidden="1">
      <c r="A6264" t="s">
        <v>64</v>
      </c>
      <c r="B6264" t="s">
        <v>2</v>
      </c>
      <c r="C6264" t="s">
        <v>12</v>
      </c>
      <c r="D6264" t="s">
        <v>116</v>
      </c>
      <c r="E6264" t="s">
        <v>537</v>
      </c>
      <c r="F6264" t="str">
        <f t="shared" si="486"/>
        <v>雅安市语言培训</v>
      </c>
      <c r="G6264" t="s">
        <v>77</v>
      </c>
      <c r="H6264" t="s">
        <v>454</v>
      </c>
      <c r="I6264" t="s">
        <v>70</v>
      </c>
      <c r="J6264">
        <v>13</v>
      </c>
      <c r="K6264">
        <v>0</v>
      </c>
      <c r="L6264" s="13">
        <f>VLOOKUP(C6264,'渗透率、续签率'!B:C,2,0)</f>
        <v>0.66100000000000003</v>
      </c>
      <c r="M6264" s="6">
        <v>0</v>
      </c>
      <c r="N6264">
        <v>1</v>
      </c>
      <c r="O6264">
        <v>0</v>
      </c>
      <c r="P6264" s="6">
        <v>0</v>
      </c>
      <c r="Q6264" s="13">
        <v>0</v>
      </c>
      <c r="R6264" s="13">
        <v>0</v>
      </c>
      <c r="S6264" s="31">
        <v>32</v>
      </c>
      <c r="T6264" s="6">
        <f>VLOOKUP(E6264,'参数设置&amp;汇总'!S:U,3,0)</f>
        <v>0.1</v>
      </c>
      <c r="U6264" s="78">
        <f t="shared" si="485"/>
        <v>0.1</v>
      </c>
      <c r="V6264" s="13">
        <v>0.85000000000000009</v>
      </c>
      <c r="W6264" s="78">
        <f t="shared" si="487"/>
        <v>0.11764705882352941</v>
      </c>
      <c r="X6264" s="1">
        <f>VLOOKUP(E6264,'渗透率、续签率'!AG:AJ,4,0)</f>
        <v>12045</v>
      </c>
      <c r="Y6264" s="1">
        <f t="shared" si="488"/>
        <v>1417.0588235294117</v>
      </c>
      <c r="Z6264">
        <v>0</v>
      </c>
      <c r="AA6264" s="89">
        <f t="shared" si="489"/>
        <v>12045</v>
      </c>
      <c r="AH6264" s="37"/>
      <c r="AI6264" s="37"/>
      <c r="AK6264" s="37"/>
    </row>
    <row r="6265" spans="1:37" hidden="1">
      <c r="A6265" t="s">
        <v>64</v>
      </c>
      <c r="B6265" t="s">
        <v>2</v>
      </c>
      <c r="C6265" t="s">
        <v>12</v>
      </c>
      <c r="D6265" t="s">
        <v>116</v>
      </c>
      <c r="E6265" t="s">
        <v>537</v>
      </c>
      <c r="F6265" t="str">
        <f t="shared" si="486"/>
        <v>鞍山市语言培训</v>
      </c>
      <c r="G6265" t="s">
        <v>101</v>
      </c>
      <c r="H6265" t="s">
        <v>455</v>
      </c>
      <c r="I6265" t="s">
        <v>70</v>
      </c>
      <c r="J6265">
        <v>74</v>
      </c>
      <c r="K6265">
        <v>0</v>
      </c>
      <c r="L6265" s="13">
        <f>VLOOKUP(C6265,'渗透率、续签率'!B:C,2,0)</f>
        <v>0.66100000000000003</v>
      </c>
      <c r="M6265" s="6">
        <v>0</v>
      </c>
      <c r="N6265">
        <v>5</v>
      </c>
      <c r="O6265">
        <v>0</v>
      </c>
      <c r="P6265" s="6">
        <v>0</v>
      </c>
      <c r="Q6265" s="13">
        <v>0</v>
      </c>
      <c r="R6265" s="13">
        <v>0</v>
      </c>
      <c r="S6265" s="31">
        <v>97</v>
      </c>
      <c r="T6265" s="6">
        <f>VLOOKUP(E6265,'参数设置&amp;汇总'!S:U,3,0)</f>
        <v>0.1</v>
      </c>
      <c r="U6265" s="78">
        <f t="shared" si="485"/>
        <v>0.5</v>
      </c>
      <c r="V6265" s="13">
        <v>0.85000000000000009</v>
      </c>
      <c r="W6265" s="78">
        <f t="shared" si="487"/>
        <v>0.58823529411764697</v>
      </c>
      <c r="X6265" s="1">
        <f>VLOOKUP(E6265,'渗透率、续签率'!AG:AJ,4,0)</f>
        <v>12045</v>
      </c>
      <c r="Y6265" s="1">
        <f t="shared" si="488"/>
        <v>7085.2941176470576</v>
      </c>
      <c r="Z6265">
        <v>0</v>
      </c>
      <c r="AA6265" s="89">
        <f t="shared" si="489"/>
        <v>60225</v>
      </c>
      <c r="AH6265" s="37"/>
      <c r="AI6265" s="37"/>
      <c r="AK6265" s="37"/>
    </row>
    <row r="6266" spans="1:37" hidden="1">
      <c r="A6266" t="s">
        <v>64</v>
      </c>
      <c r="B6266" t="s">
        <v>2</v>
      </c>
      <c r="C6266" t="s">
        <v>12</v>
      </c>
      <c r="D6266" t="s">
        <v>116</v>
      </c>
      <c r="E6266" t="s">
        <v>537</v>
      </c>
      <c r="F6266" t="str">
        <f t="shared" si="486"/>
        <v>韶关市语言培训</v>
      </c>
      <c r="G6266" t="s">
        <v>75</v>
      </c>
      <c r="H6266" t="s">
        <v>456</v>
      </c>
      <c r="I6266" t="s">
        <v>68</v>
      </c>
      <c r="J6266">
        <v>28</v>
      </c>
      <c r="K6266">
        <v>0</v>
      </c>
      <c r="L6266" s="13">
        <f>VLOOKUP(C6266,'渗透率、续签率'!B:C,2,0)</f>
        <v>0.66100000000000003</v>
      </c>
      <c r="M6266" s="6">
        <v>0</v>
      </c>
      <c r="N6266">
        <v>1</v>
      </c>
      <c r="O6266">
        <v>0</v>
      </c>
      <c r="P6266" s="6">
        <v>0</v>
      </c>
      <c r="Q6266" s="13">
        <v>0</v>
      </c>
      <c r="R6266" s="13">
        <v>0</v>
      </c>
      <c r="S6266" s="31">
        <v>52</v>
      </c>
      <c r="T6266" s="6">
        <f>VLOOKUP(E6266,'参数设置&amp;汇总'!S:U,3,0)</f>
        <v>0.1</v>
      </c>
      <c r="U6266" s="78">
        <f t="shared" si="485"/>
        <v>0.1</v>
      </c>
      <c r="V6266" s="13">
        <v>0.85000000000000009</v>
      </c>
      <c r="W6266" s="78">
        <f t="shared" si="487"/>
        <v>0.11764705882352941</v>
      </c>
      <c r="X6266" s="1">
        <f>VLOOKUP(E6266,'渗透率、续签率'!AG:AJ,4,0)</f>
        <v>12045</v>
      </c>
      <c r="Y6266" s="1">
        <f t="shared" si="488"/>
        <v>1417.0588235294117</v>
      </c>
      <c r="Z6266">
        <v>0</v>
      </c>
      <c r="AA6266" s="89">
        <f t="shared" si="489"/>
        <v>12045</v>
      </c>
      <c r="AH6266" s="37"/>
      <c r="AI6266" s="37"/>
      <c r="AK6266" s="37"/>
    </row>
    <row r="6267" spans="1:37" hidden="1">
      <c r="A6267" t="s">
        <v>64</v>
      </c>
      <c r="B6267" t="s">
        <v>2</v>
      </c>
      <c r="C6267" t="s">
        <v>12</v>
      </c>
      <c r="D6267" t="s">
        <v>116</v>
      </c>
      <c r="E6267" t="s">
        <v>537</v>
      </c>
      <c r="F6267" t="str">
        <f t="shared" si="486"/>
        <v>香港特别行政区语言培训</v>
      </c>
      <c r="G6267" t="s">
        <v>457</v>
      </c>
      <c r="H6267" t="s">
        <v>457</v>
      </c>
      <c r="I6267" t="s">
        <v>57</v>
      </c>
      <c r="J6267">
        <v>811</v>
      </c>
      <c r="K6267">
        <v>0</v>
      </c>
      <c r="L6267" s="13">
        <f>VLOOKUP(C6267,'渗透率、续签率'!B:C,2,0)</f>
        <v>0.66100000000000003</v>
      </c>
      <c r="M6267" s="6">
        <v>0</v>
      </c>
      <c r="N6267">
        <v>8</v>
      </c>
      <c r="O6267">
        <v>0</v>
      </c>
      <c r="P6267" s="6">
        <v>0</v>
      </c>
      <c r="Q6267" s="13">
        <v>0</v>
      </c>
      <c r="R6267" s="13">
        <v>0</v>
      </c>
      <c r="S6267" s="31">
        <v>356</v>
      </c>
      <c r="T6267" s="6">
        <f>VLOOKUP(E6267,'参数设置&amp;汇总'!S:U,3,0)</f>
        <v>0.1</v>
      </c>
      <c r="U6267" s="78">
        <f t="shared" si="485"/>
        <v>0.8</v>
      </c>
      <c r="V6267" s="13">
        <v>0.85000000000000009</v>
      </c>
      <c r="W6267" s="78">
        <f t="shared" si="487"/>
        <v>0.94117647058823528</v>
      </c>
      <c r="X6267" s="1">
        <f>VLOOKUP(E6267,'渗透率、续签率'!AG:AJ,4,0)</f>
        <v>12045</v>
      </c>
      <c r="Y6267" s="1">
        <f t="shared" si="488"/>
        <v>11336.470588235294</v>
      </c>
      <c r="Z6267">
        <v>0</v>
      </c>
      <c r="AA6267" s="89">
        <f t="shared" si="489"/>
        <v>96360</v>
      </c>
      <c r="AH6267" s="37"/>
      <c r="AI6267" s="37"/>
      <c r="AK6267" s="37"/>
    </row>
    <row r="6268" spans="1:37" hidden="1">
      <c r="A6268" t="s">
        <v>64</v>
      </c>
      <c r="B6268" t="s">
        <v>2</v>
      </c>
      <c r="C6268" t="s">
        <v>12</v>
      </c>
      <c r="D6268" t="s">
        <v>116</v>
      </c>
      <c r="E6268" t="s">
        <v>537</v>
      </c>
      <c r="F6268" t="str">
        <f t="shared" si="486"/>
        <v>马鞍山市语言培训</v>
      </c>
      <c r="G6268" t="s">
        <v>94</v>
      </c>
      <c r="H6268" t="s">
        <v>458</v>
      </c>
      <c r="I6268" t="s">
        <v>68</v>
      </c>
      <c r="J6268">
        <v>58</v>
      </c>
      <c r="K6268">
        <v>1</v>
      </c>
      <c r="L6268" s="13">
        <f>VLOOKUP(C6268,'渗透率、续签率'!B:C,2,0)</f>
        <v>0.66100000000000003</v>
      </c>
      <c r="M6268" s="6">
        <v>0.02</v>
      </c>
      <c r="N6268">
        <v>3</v>
      </c>
      <c r="O6268">
        <v>1</v>
      </c>
      <c r="P6268" s="6">
        <v>0.33</v>
      </c>
      <c r="Q6268" s="13">
        <v>0.36499999999999999</v>
      </c>
      <c r="R6268" s="13">
        <v>0</v>
      </c>
      <c r="S6268" s="31">
        <v>120</v>
      </c>
      <c r="T6268" s="6">
        <f>VLOOKUP(E6268,'参数设置&amp;汇总'!S:U,3,0)</f>
        <v>0.1</v>
      </c>
      <c r="U6268" s="78">
        <f t="shared" si="485"/>
        <v>1</v>
      </c>
      <c r="V6268" s="13">
        <v>0.85000000000000009</v>
      </c>
      <c r="W6268" s="78">
        <f t="shared" si="487"/>
        <v>0.39882352941176463</v>
      </c>
      <c r="X6268" s="1">
        <f>VLOOKUP(E6268,'渗透率、续签率'!AG:AJ,4,0)</f>
        <v>12045</v>
      </c>
      <c r="Y6268" s="1">
        <f t="shared" si="488"/>
        <v>4803.8294117647047</v>
      </c>
      <c r="Z6268">
        <v>0</v>
      </c>
      <c r="AA6268" s="89">
        <f t="shared" si="489"/>
        <v>36135</v>
      </c>
      <c r="AH6268" s="37"/>
      <c r="AI6268" s="37"/>
      <c r="AK6268" s="37"/>
    </row>
    <row r="6269" spans="1:37" hidden="1">
      <c r="A6269" t="s">
        <v>64</v>
      </c>
      <c r="B6269" t="s">
        <v>2</v>
      </c>
      <c r="C6269" t="s">
        <v>12</v>
      </c>
      <c r="D6269" t="s">
        <v>116</v>
      </c>
      <c r="E6269" t="s">
        <v>537</v>
      </c>
      <c r="F6269" t="str">
        <f t="shared" si="486"/>
        <v>驻马店市语言培训</v>
      </c>
      <c r="G6269" t="s">
        <v>110</v>
      </c>
      <c r="H6269" t="s">
        <v>459</v>
      </c>
      <c r="I6269" t="s">
        <v>70</v>
      </c>
      <c r="J6269">
        <v>94</v>
      </c>
      <c r="K6269">
        <v>0</v>
      </c>
      <c r="L6269" s="13">
        <f>VLOOKUP(C6269,'渗透率、续签率'!B:C,2,0)</f>
        <v>0.66100000000000003</v>
      </c>
      <c r="M6269" s="6">
        <v>0</v>
      </c>
      <c r="N6269">
        <v>6</v>
      </c>
      <c r="O6269">
        <v>0</v>
      </c>
      <c r="P6269" s="6">
        <v>0</v>
      </c>
      <c r="Q6269" s="13">
        <v>0</v>
      </c>
      <c r="R6269" s="13">
        <v>0</v>
      </c>
      <c r="S6269" s="31">
        <v>178</v>
      </c>
      <c r="T6269" s="6">
        <f>VLOOKUP(E6269,'参数设置&amp;汇总'!S:U,3,0)</f>
        <v>0.1</v>
      </c>
      <c r="U6269" s="78">
        <f t="shared" si="485"/>
        <v>0.60000000000000009</v>
      </c>
      <c r="V6269" s="13">
        <v>0.85000000000000009</v>
      </c>
      <c r="W6269" s="78">
        <f t="shared" si="487"/>
        <v>0.70588235294117652</v>
      </c>
      <c r="X6269" s="1">
        <f>VLOOKUP(E6269,'渗透率、续签率'!AG:AJ,4,0)</f>
        <v>12045</v>
      </c>
      <c r="Y6269" s="1">
        <f t="shared" si="488"/>
        <v>8502.3529411764703</v>
      </c>
      <c r="Z6269">
        <v>0</v>
      </c>
      <c r="AA6269" s="89">
        <f t="shared" si="489"/>
        <v>72270</v>
      </c>
      <c r="AH6269" s="37"/>
      <c r="AI6269" s="37"/>
      <c r="AK6269" s="37"/>
    </row>
    <row r="6270" spans="1:37" hidden="1">
      <c r="A6270" t="s">
        <v>64</v>
      </c>
      <c r="B6270" t="s">
        <v>2</v>
      </c>
      <c r="C6270" t="s">
        <v>12</v>
      </c>
      <c r="D6270" t="s">
        <v>116</v>
      </c>
      <c r="E6270" t="s">
        <v>537</v>
      </c>
      <c r="F6270" t="str">
        <f t="shared" si="486"/>
        <v>鸡西市语言培训</v>
      </c>
      <c r="G6270" t="s">
        <v>118</v>
      </c>
      <c r="H6270" t="s">
        <v>460</v>
      </c>
      <c r="I6270" t="s">
        <v>70</v>
      </c>
      <c r="J6270">
        <v>8</v>
      </c>
      <c r="K6270">
        <v>0</v>
      </c>
      <c r="L6270" s="13">
        <f>VLOOKUP(C6270,'渗透率、续签率'!B:C,2,0)</f>
        <v>0.66100000000000003</v>
      </c>
      <c r="M6270" s="6">
        <v>0</v>
      </c>
      <c r="N6270">
        <v>1</v>
      </c>
      <c r="O6270">
        <v>0</v>
      </c>
      <c r="P6270" s="6">
        <v>0</v>
      </c>
      <c r="Q6270" s="13">
        <v>0</v>
      </c>
      <c r="R6270" s="13">
        <v>0</v>
      </c>
      <c r="S6270" s="31">
        <v>10</v>
      </c>
      <c r="T6270" s="6">
        <f>VLOOKUP(E6270,'参数设置&amp;汇总'!S:U,3,0)</f>
        <v>0.1</v>
      </c>
      <c r="U6270" s="78">
        <f t="shared" si="485"/>
        <v>0.1</v>
      </c>
      <c r="V6270" s="13">
        <v>0.85000000000000009</v>
      </c>
      <c r="W6270" s="78">
        <f t="shared" si="487"/>
        <v>0.11764705882352941</v>
      </c>
      <c r="X6270" s="1">
        <f>VLOOKUP(E6270,'渗透率、续签率'!AG:AJ,4,0)</f>
        <v>12045</v>
      </c>
      <c r="Y6270" s="1">
        <f t="shared" si="488"/>
        <v>1417.0588235294117</v>
      </c>
      <c r="Z6270">
        <v>0</v>
      </c>
      <c r="AA6270" s="89">
        <f t="shared" si="489"/>
        <v>12045</v>
      </c>
      <c r="AH6270" s="37"/>
      <c r="AI6270" s="37"/>
      <c r="AK6270" s="37"/>
    </row>
    <row r="6271" spans="1:37" hidden="1">
      <c r="A6271" t="s">
        <v>64</v>
      </c>
      <c r="B6271" t="s">
        <v>2</v>
      </c>
      <c r="C6271" t="s">
        <v>12</v>
      </c>
      <c r="D6271" t="s">
        <v>116</v>
      </c>
      <c r="E6271" t="s">
        <v>537</v>
      </c>
      <c r="F6271" t="str">
        <f t="shared" si="486"/>
        <v>鹤壁市语言培训</v>
      </c>
      <c r="G6271" t="s">
        <v>110</v>
      </c>
      <c r="H6271" t="s">
        <v>461</v>
      </c>
      <c r="I6271" t="s">
        <v>70</v>
      </c>
      <c r="J6271">
        <v>26</v>
      </c>
      <c r="K6271">
        <v>0</v>
      </c>
      <c r="L6271" s="13">
        <f>VLOOKUP(C6271,'渗透率、续签率'!B:C,2,0)</f>
        <v>0.66100000000000003</v>
      </c>
      <c r="M6271" s="6">
        <v>0</v>
      </c>
      <c r="N6271">
        <v>3</v>
      </c>
      <c r="O6271">
        <v>0</v>
      </c>
      <c r="P6271" s="6">
        <v>0</v>
      </c>
      <c r="Q6271" s="13">
        <v>0</v>
      </c>
      <c r="R6271" s="13">
        <v>0</v>
      </c>
      <c r="S6271" s="31">
        <v>55</v>
      </c>
      <c r="T6271" s="6">
        <f>VLOOKUP(E6271,'参数设置&amp;汇总'!S:U,3,0)</f>
        <v>0.1</v>
      </c>
      <c r="U6271" s="78">
        <f t="shared" si="485"/>
        <v>0.30000000000000004</v>
      </c>
      <c r="V6271" s="13">
        <v>0.85000000000000009</v>
      </c>
      <c r="W6271" s="78">
        <f t="shared" si="487"/>
        <v>0.35294117647058826</v>
      </c>
      <c r="X6271" s="1">
        <f>VLOOKUP(E6271,'渗透率、续签率'!AG:AJ,4,0)</f>
        <v>12045</v>
      </c>
      <c r="Y6271" s="1">
        <f t="shared" si="488"/>
        <v>4251.1764705882351</v>
      </c>
      <c r="Z6271">
        <v>0</v>
      </c>
      <c r="AA6271" s="89">
        <f t="shared" si="489"/>
        <v>36135</v>
      </c>
      <c r="AH6271" s="37"/>
      <c r="AI6271" s="37"/>
      <c r="AK6271" s="37"/>
    </row>
    <row r="6272" spans="1:37" hidden="1">
      <c r="A6272" t="s">
        <v>64</v>
      </c>
      <c r="B6272" t="s">
        <v>2</v>
      </c>
      <c r="C6272" t="s">
        <v>12</v>
      </c>
      <c r="D6272" t="s">
        <v>116</v>
      </c>
      <c r="E6272" t="s">
        <v>537</v>
      </c>
      <c r="F6272" t="str">
        <f t="shared" si="486"/>
        <v>鹤岗市语言培训</v>
      </c>
      <c r="G6272" t="s">
        <v>118</v>
      </c>
      <c r="H6272" t="s">
        <v>462</v>
      </c>
      <c r="I6272" t="s">
        <v>70</v>
      </c>
      <c r="J6272">
        <v>10</v>
      </c>
      <c r="K6272">
        <v>0</v>
      </c>
      <c r="L6272" s="13">
        <f>VLOOKUP(C6272,'渗透率、续签率'!B:C,2,0)</f>
        <v>0.66100000000000003</v>
      </c>
      <c r="M6272" s="6">
        <v>0</v>
      </c>
      <c r="N6272">
        <v>0</v>
      </c>
      <c r="O6272">
        <v>0</v>
      </c>
      <c r="P6272" s="6">
        <v>0</v>
      </c>
      <c r="Q6272" s="13">
        <v>0</v>
      </c>
      <c r="R6272" s="13">
        <v>0</v>
      </c>
      <c r="S6272" s="31">
        <v>17</v>
      </c>
      <c r="T6272" s="6">
        <f>VLOOKUP(E6272,'参数设置&amp;汇总'!S:U,3,0)</f>
        <v>0.1</v>
      </c>
      <c r="U6272" s="78">
        <f t="shared" si="485"/>
        <v>0</v>
      </c>
      <c r="V6272" s="13">
        <v>0.85000000000000009</v>
      </c>
      <c r="W6272" s="78">
        <f t="shared" si="487"/>
        <v>0</v>
      </c>
      <c r="X6272" s="1">
        <f>VLOOKUP(E6272,'渗透率、续签率'!AG:AJ,4,0)</f>
        <v>12045</v>
      </c>
      <c r="Y6272" s="1">
        <f t="shared" si="488"/>
        <v>0</v>
      </c>
      <c r="Z6272">
        <v>0</v>
      </c>
      <c r="AA6272" s="89">
        <f t="shared" si="489"/>
        <v>0</v>
      </c>
      <c r="AH6272" s="37"/>
      <c r="AI6272" s="37"/>
      <c r="AK6272" s="37"/>
    </row>
    <row r="6273" spans="1:37" hidden="1">
      <c r="A6273" t="s">
        <v>64</v>
      </c>
      <c r="B6273" t="s">
        <v>2</v>
      </c>
      <c r="C6273" t="s">
        <v>12</v>
      </c>
      <c r="D6273" t="s">
        <v>116</v>
      </c>
      <c r="E6273" t="s">
        <v>537</v>
      </c>
      <c r="F6273" t="str">
        <f t="shared" si="486"/>
        <v>鹰潭市语言培训</v>
      </c>
      <c r="G6273" t="s">
        <v>90</v>
      </c>
      <c r="H6273" t="s">
        <v>463</v>
      </c>
      <c r="I6273" t="s">
        <v>68</v>
      </c>
      <c r="J6273">
        <v>9</v>
      </c>
      <c r="K6273">
        <v>0</v>
      </c>
      <c r="L6273" s="13">
        <f>VLOOKUP(C6273,'渗透率、续签率'!B:C,2,0)</f>
        <v>0.66100000000000003</v>
      </c>
      <c r="M6273" s="6">
        <v>0</v>
      </c>
      <c r="N6273">
        <v>0</v>
      </c>
      <c r="O6273">
        <v>0</v>
      </c>
      <c r="P6273" s="6">
        <v>0</v>
      </c>
      <c r="Q6273" s="13">
        <v>0</v>
      </c>
      <c r="R6273" s="13">
        <v>0</v>
      </c>
      <c r="S6273" s="31">
        <v>9</v>
      </c>
      <c r="T6273" s="6">
        <f>VLOOKUP(E6273,'参数设置&amp;汇总'!S:U,3,0)</f>
        <v>0.1</v>
      </c>
      <c r="U6273" s="78">
        <f t="shared" si="485"/>
        <v>0</v>
      </c>
      <c r="V6273" s="13">
        <v>0.85000000000000009</v>
      </c>
      <c r="W6273" s="78">
        <f t="shared" si="487"/>
        <v>0</v>
      </c>
      <c r="X6273" s="1">
        <f>VLOOKUP(E6273,'渗透率、续签率'!AG:AJ,4,0)</f>
        <v>12045</v>
      </c>
      <c r="Y6273" s="1">
        <f t="shared" si="488"/>
        <v>0</v>
      </c>
      <c r="Z6273">
        <v>0</v>
      </c>
      <c r="AA6273" s="89">
        <f t="shared" si="489"/>
        <v>0</v>
      </c>
      <c r="AH6273" s="37"/>
      <c r="AI6273" s="37"/>
      <c r="AK6273" s="37"/>
    </row>
    <row r="6274" spans="1:37" hidden="1">
      <c r="A6274" t="s">
        <v>64</v>
      </c>
      <c r="B6274" t="s">
        <v>2</v>
      </c>
      <c r="C6274" t="s">
        <v>12</v>
      </c>
      <c r="D6274" t="s">
        <v>116</v>
      </c>
      <c r="E6274" t="s">
        <v>537</v>
      </c>
      <c r="F6274" t="str">
        <f t="shared" si="486"/>
        <v>黄冈市语言培训</v>
      </c>
      <c r="G6274" t="s">
        <v>81</v>
      </c>
      <c r="H6274" t="s">
        <v>464</v>
      </c>
      <c r="I6274" t="s">
        <v>68</v>
      </c>
      <c r="J6274">
        <v>52</v>
      </c>
      <c r="K6274">
        <v>0</v>
      </c>
      <c r="L6274" s="13">
        <f>VLOOKUP(C6274,'渗透率、续签率'!B:C,2,0)</f>
        <v>0.66100000000000003</v>
      </c>
      <c r="M6274" s="6">
        <v>0</v>
      </c>
      <c r="N6274">
        <v>0</v>
      </c>
      <c r="O6274">
        <v>0</v>
      </c>
      <c r="P6274" s="6">
        <v>0</v>
      </c>
      <c r="Q6274" s="13">
        <v>0</v>
      </c>
      <c r="R6274" s="13">
        <v>0</v>
      </c>
      <c r="S6274" s="31">
        <v>80</v>
      </c>
      <c r="T6274" s="6">
        <f>VLOOKUP(E6274,'参数设置&amp;汇总'!S:U,3,0)</f>
        <v>0.1</v>
      </c>
      <c r="U6274" s="78">
        <f t="shared" si="485"/>
        <v>0</v>
      </c>
      <c r="V6274" s="13">
        <v>0.85000000000000009</v>
      </c>
      <c r="W6274" s="78">
        <f t="shared" si="487"/>
        <v>0</v>
      </c>
      <c r="X6274" s="1">
        <f>VLOOKUP(E6274,'渗透率、续签率'!AG:AJ,4,0)</f>
        <v>12045</v>
      </c>
      <c r="Y6274" s="1">
        <f t="shared" si="488"/>
        <v>0</v>
      </c>
      <c r="Z6274">
        <v>0</v>
      </c>
      <c r="AA6274" s="89">
        <f t="shared" si="489"/>
        <v>0</v>
      </c>
      <c r="AH6274" s="37"/>
      <c r="AI6274" s="37"/>
      <c r="AK6274" s="37"/>
    </row>
    <row r="6275" spans="1:37" hidden="1">
      <c r="A6275" t="s">
        <v>64</v>
      </c>
      <c r="B6275" t="s">
        <v>2</v>
      </c>
      <c r="C6275" t="s">
        <v>12</v>
      </c>
      <c r="D6275" t="s">
        <v>116</v>
      </c>
      <c r="E6275" t="s">
        <v>537</v>
      </c>
      <c r="F6275" t="str">
        <f t="shared" si="486"/>
        <v>黄南藏族自治州语言培训</v>
      </c>
      <c r="G6275" t="s">
        <v>297</v>
      </c>
      <c r="H6275" t="s">
        <v>465</v>
      </c>
      <c r="I6275" t="s">
        <v>70</v>
      </c>
      <c r="J6275">
        <v>0</v>
      </c>
      <c r="K6275">
        <v>0</v>
      </c>
      <c r="L6275" s="13">
        <f>VLOOKUP(C6275,'渗透率、续签率'!B:C,2,0)</f>
        <v>0.66100000000000003</v>
      </c>
      <c r="M6275" s="6">
        <v>0</v>
      </c>
      <c r="N6275">
        <v>0</v>
      </c>
      <c r="O6275">
        <v>0</v>
      </c>
      <c r="P6275" s="6">
        <v>0</v>
      </c>
      <c r="Q6275" s="13">
        <v>0</v>
      </c>
      <c r="R6275" s="13">
        <v>0</v>
      </c>
      <c r="S6275" s="31">
        <v>0</v>
      </c>
      <c r="T6275" s="6">
        <f>VLOOKUP(E6275,'参数设置&amp;汇总'!S:U,3,0)</f>
        <v>0.1</v>
      </c>
      <c r="U6275" s="78">
        <f t="shared" ref="U6275:U6338" si="490">IF(T6275*N6275&gt;=O6275,T6275*N6275,O6275)</f>
        <v>0</v>
      </c>
      <c r="V6275" s="13">
        <v>0.85000000000000009</v>
      </c>
      <c r="W6275" s="78">
        <f t="shared" si="487"/>
        <v>0</v>
      </c>
      <c r="X6275" s="1">
        <f>VLOOKUP(E6275,'渗透率、续签率'!AG:AJ,4,0)</f>
        <v>12045</v>
      </c>
      <c r="Y6275" s="1">
        <f t="shared" si="488"/>
        <v>0</v>
      </c>
      <c r="Z6275">
        <v>0</v>
      </c>
      <c r="AA6275" s="89">
        <f t="shared" si="489"/>
        <v>0</v>
      </c>
      <c r="AH6275" s="37"/>
      <c r="AI6275" s="37"/>
      <c r="AK6275" s="37"/>
    </row>
    <row r="6276" spans="1:37" hidden="1">
      <c r="A6276" t="s">
        <v>64</v>
      </c>
      <c r="B6276" t="s">
        <v>2</v>
      </c>
      <c r="C6276" t="s">
        <v>12</v>
      </c>
      <c r="D6276" t="s">
        <v>116</v>
      </c>
      <c r="E6276" t="s">
        <v>537</v>
      </c>
      <c r="F6276" t="str">
        <f t="shared" ref="F6276:F6339" si="491">H6276&amp;C6276</f>
        <v>黄山市语言培训</v>
      </c>
      <c r="G6276" t="s">
        <v>94</v>
      </c>
      <c r="H6276" t="s">
        <v>466</v>
      </c>
      <c r="I6276" t="s">
        <v>68</v>
      </c>
      <c r="J6276">
        <v>19</v>
      </c>
      <c r="K6276">
        <v>0</v>
      </c>
      <c r="L6276" s="13">
        <f>VLOOKUP(C6276,'渗透率、续签率'!B:C,2,0)</f>
        <v>0.66100000000000003</v>
      </c>
      <c r="M6276" s="6">
        <v>0</v>
      </c>
      <c r="N6276">
        <v>0</v>
      </c>
      <c r="O6276">
        <v>0</v>
      </c>
      <c r="P6276" s="6">
        <v>0</v>
      </c>
      <c r="Q6276" s="13">
        <v>0</v>
      </c>
      <c r="R6276" s="13">
        <v>0</v>
      </c>
      <c r="S6276" s="31">
        <v>33</v>
      </c>
      <c r="T6276" s="6">
        <f>VLOOKUP(E6276,'参数设置&amp;汇总'!S:U,3,0)</f>
        <v>0.1</v>
      </c>
      <c r="U6276" s="78">
        <f t="shared" si="490"/>
        <v>0</v>
      </c>
      <c r="V6276" s="13">
        <v>0.85000000000000009</v>
      </c>
      <c r="W6276" s="78">
        <f t="shared" ref="W6276:W6339" si="492">(O6276*(1-L6276)+IF((U6276-O6276)&lt;0,0,(U6276-O6276)))/V6276</f>
        <v>0</v>
      </c>
      <c r="X6276" s="1">
        <f>VLOOKUP(E6276,'渗透率、续签率'!AG:AJ,4,0)</f>
        <v>12045</v>
      </c>
      <c r="Y6276" s="1">
        <f t="shared" ref="Y6276:Y6339" si="493">X6276*W6276</f>
        <v>0</v>
      </c>
      <c r="Z6276">
        <v>0</v>
      </c>
      <c r="AA6276" s="89">
        <f t="shared" ref="AA6276:AA6339" si="494">N6276*X6276</f>
        <v>0</v>
      </c>
      <c r="AH6276" s="37"/>
      <c r="AI6276" s="37"/>
      <c r="AK6276" s="37"/>
    </row>
    <row r="6277" spans="1:37" hidden="1">
      <c r="A6277" t="s">
        <v>64</v>
      </c>
      <c r="B6277" t="s">
        <v>2</v>
      </c>
      <c r="C6277" t="s">
        <v>12</v>
      </c>
      <c r="D6277" t="s">
        <v>116</v>
      </c>
      <c r="E6277" t="s">
        <v>537</v>
      </c>
      <c r="F6277" t="str">
        <f t="shared" si="491"/>
        <v>黄石市语言培训</v>
      </c>
      <c r="G6277" t="s">
        <v>81</v>
      </c>
      <c r="H6277" t="s">
        <v>467</v>
      </c>
      <c r="I6277" t="s">
        <v>68</v>
      </c>
      <c r="J6277">
        <v>33</v>
      </c>
      <c r="K6277">
        <v>0</v>
      </c>
      <c r="L6277" s="13">
        <f>VLOOKUP(C6277,'渗透率、续签率'!B:C,2,0)</f>
        <v>0.66100000000000003</v>
      </c>
      <c r="M6277" s="6">
        <v>0</v>
      </c>
      <c r="N6277">
        <v>4</v>
      </c>
      <c r="O6277">
        <v>0</v>
      </c>
      <c r="P6277" s="6">
        <v>0</v>
      </c>
      <c r="Q6277" s="13">
        <v>0</v>
      </c>
      <c r="R6277" s="13">
        <v>0</v>
      </c>
      <c r="S6277" s="31">
        <v>74</v>
      </c>
      <c r="T6277" s="6">
        <f>VLOOKUP(E6277,'参数设置&amp;汇总'!S:U,3,0)</f>
        <v>0.1</v>
      </c>
      <c r="U6277" s="78">
        <f t="shared" si="490"/>
        <v>0.4</v>
      </c>
      <c r="V6277" s="13">
        <v>0.85000000000000009</v>
      </c>
      <c r="W6277" s="78">
        <f t="shared" si="492"/>
        <v>0.47058823529411764</v>
      </c>
      <c r="X6277" s="1">
        <f>VLOOKUP(E6277,'渗透率、续签率'!AG:AJ,4,0)</f>
        <v>12045</v>
      </c>
      <c r="Y6277" s="1">
        <f t="shared" si="493"/>
        <v>5668.2352941176468</v>
      </c>
      <c r="Z6277">
        <v>0</v>
      </c>
      <c r="AA6277" s="89">
        <f t="shared" si="494"/>
        <v>48180</v>
      </c>
      <c r="AH6277" s="37"/>
      <c r="AI6277" s="37"/>
      <c r="AK6277" s="37"/>
    </row>
    <row r="6278" spans="1:37" hidden="1">
      <c r="A6278" t="s">
        <v>64</v>
      </c>
      <c r="B6278" t="s">
        <v>2</v>
      </c>
      <c r="C6278" t="s">
        <v>12</v>
      </c>
      <c r="D6278" t="s">
        <v>116</v>
      </c>
      <c r="E6278" t="s">
        <v>537</v>
      </c>
      <c r="F6278" t="str">
        <f t="shared" si="491"/>
        <v>黑河市语言培训</v>
      </c>
      <c r="G6278" t="s">
        <v>118</v>
      </c>
      <c r="H6278" t="s">
        <v>468</v>
      </c>
      <c r="I6278" t="s">
        <v>70</v>
      </c>
      <c r="J6278">
        <v>15</v>
      </c>
      <c r="K6278">
        <v>0</v>
      </c>
      <c r="L6278" s="13">
        <f>VLOOKUP(C6278,'渗透率、续签率'!B:C,2,0)</f>
        <v>0.66100000000000003</v>
      </c>
      <c r="M6278" s="6">
        <v>0</v>
      </c>
      <c r="N6278">
        <v>0</v>
      </c>
      <c r="O6278">
        <v>0</v>
      </c>
      <c r="P6278" s="6">
        <v>0</v>
      </c>
      <c r="Q6278" s="13">
        <v>0</v>
      </c>
      <c r="R6278" s="13">
        <v>0</v>
      </c>
      <c r="S6278" s="31">
        <v>11</v>
      </c>
      <c r="T6278" s="6">
        <f>VLOOKUP(E6278,'参数设置&amp;汇总'!S:U,3,0)</f>
        <v>0.1</v>
      </c>
      <c r="U6278" s="78">
        <f t="shared" si="490"/>
        <v>0</v>
      </c>
      <c r="V6278" s="13">
        <v>0.85000000000000009</v>
      </c>
      <c r="W6278" s="78">
        <f t="shared" si="492"/>
        <v>0</v>
      </c>
      <c r="X6278" s="1">
        <f>VLOOKUP(E6278,'渗透率、续签率'!AG:AJ,4,0)</f>
        <v>12045</v>
      </c>
      <c r="Y6278" s="1">
        <f t="shared" si="493"/>
        <v>0</v>
      </c>
      <c r="Z6278">
        <v>0</v>
      </c>
      <c r="AA6278" s="89">
        <f t="shared" si="494"/>
        <v>0</v>
      </c>
      <c r="AH6278" s="37"/>
      <c r="AI6278" s="37"/>
      <c r="AK6278" s="37"/>
    </row>
    <row r="6279" spans="1:37" hidden="1">
      <c r="A6279" t="s">
        <v>64</v>
      </c>
      <c r="B6279" t="s">
        <v>2</v>
      </c>
      <c r="C6279" t="s">
        <v>12</v>
      </c>
      <c r="D6279" t="s">
        <v>116</v>
      </c>
      <c r="E6279" t="s">
        <v>537</v>
      </c>
      <c r="F6279" t="str">
        <f t="shared" si="491"/>
        <v>黔东南苗族侗族自治州语言培训</v>
      </c>
      <c r="G6279" t="s">
        <v>167</v>
      </c>
      <c r="H6279" t="s">
        <v>469</v>
      </c>
      <c r="I6279" t="s">
        <v>70</v>
      </c>
      <c r="J6279">
        <v>21</v>
      </c>
      <c r="K6279">
        <v>0</v>
      </c>
      <c r="L6279" s="13">
        <f>VLOOKUP(C6279,'渗透率、续签率'!B:C,2,0)</f>
        <v>0.66100000000000003</v>
      </c>
      <c r="M6279" s="6">
        <v>0</v>
      </c>
      <c r="N6279">
        <v>1</v>
      </c>
      <c r="O6279">
        <v>0</v>
      </c>
      <c r="P6279" s="6">
        <v>0</v>
      </c>
      <c r="Q6279" s="13">
        <v>0</v>
      </c>
      <c r="R6279" s="13">
        <v>0</v>
      </c>
      <c r="S6279" s="31">
        <v>13</v>
      </c>
      <c r="T6279" s="6">
        <f>VLOOKUP(E6279,'参数设置&amp;汇总'!S:U,3,0)</f>
        <v>0.1</v>
      </c>
      <c r="U6279" s="78">
        <f t="shared" si="490"/>
        <v>0.1</v>
      </c>
      <c r="V6279" s="13">
        <v>0.85000000000000009</v>
      </c>
      <c r="W6279" s="78">
        <f t="shared" si="492"/>
        <v>0.11764705882352941</v>
      </c>
      <c r="X6279" s="1">
        <f>VLOOKUP(E6279,'渗透率、续签率'!AG:AJ,4,0)</f>
        <v>12045</v>
      </c>
      <c r="Y6279" s="1">
        <f t="shared" si="493"/>
        <v>1417.0588235294117</v>
      </c>
      <c r="Z6279">
        <v>0</v>
      </c>
      <c r="AA6279" s="89">
        <f t="shared" si="494"/>
        <v>12045</v>
      </c>
      <c r="AH6279" s="37"/>
      <c r="AI6279" s="37"/>
      <c r="AK6279" s="37"/>
    </row>
    <row r="6280" spans="1:37" hidden="1">
      <c r="A6280" t="s">
        <v>64</v>
      </c>
      <c r="B6280" t="s">
        <v>2</v>
      </c>
      <c r="C6280" t="s">
        <v>12</v>
      </c>
      <c r="D6280" t="s">
        <v>116</v>
      </c>
      <c r="E6280" t="s">
        <v>537</v>
      </c>
      <c r="F6280" t="str">
        <f t="shared" si="491"/>
        <v>黔南布依族苗族自治州语言培训</v>
      </c>
      <c r="G6280" t="s">
        <v>167</v>
      </c>
      <c r="H6280" t="s">
        <v>470</v>
      </c>
      <c r="I6280" t="s">
        <v>70</v>
      </c>
      <c r="J6280">
        <v>12</v>
      </c>
      <c r="K6280">
        <v>0</v>
      </c>
      <c r="L6280" s="13">
        <f>VLOOKUP(C6280,'渗透率、续签率'!B:C,2,0)</f>
        <v>0.66100000000000003</v>
      </c>
      <c r="M6280" s="6">
        <v>0</v>
      </c>
      <c r="N6280">
        <v>0</v>
      </c>
      <c r="O6280">
        <v>0</v>
      </c>
      <c r="P6280" s="6">
        <v>0</v>
      </c>
      <c r="Q6280" s="13">
        <v>0</v>
      </c>
      <c r="R6280" s="13">
        <v>0</v>
      </c>
      <c r="S6280" s="31">
        <v>16</v>
      </c>
      <c r="T6280" s="6">
        <f>VLOOKUP(E6280,'参数设置&amp;汇总'!S:U,3,0)</f>
        <v>0.1</v>
      </c>
      <c r="U6280" s="78">
        <f t="shared" si="490"/>
        <v>0</v>
      </c>
      <c r="V6280" s="13">
        <v>0.85000000000000009</v>
      </c>
      <c r="W6280" s="78">
        <f t="shared" si="492"/>
        <v>0</v>
      </c>
      <c r="X6280" s="1">
        <f>VLOOKUP(E6280,'渗透率、续签率'!AG:AJ,4,0)</f>
        <v>12045</v>
      </c>
      <c r="Y6280" s="1">
        <f t="shared" si="493"/>
        <v>0</v>
      </c>
      <c r="Z6280">
        <v>0</v>
      </c>
      <c r="AA6280" s="89">
        <f t="shared" si="494"/>
        <v>0</v>
      </c>
      <c r="AH6280" s="37"/>
      <c r="AI6280" s="37"/>
      <c r="AJ6280" s="1"/>
    </row>
    <row r="6281" spans="1:37" hidden="1">
      <c r="A6281" t="s">
        <v>64</v>
      </c>
      <c r="B6281" t="s">
        <v>2</v>
      </c>
      <c r="C6281" t="s">
        <v>12</v>
      </c>
      <c r="D6281" t="s">
        <v>116</v>
      </c>
      <c r="E6281" t="s">
        <v>537</v>
      </c>
      <c r="F6281" t="str">
        <f t="shared" si="491"/>
        <v>黔西南布依族苗族自治州语言培训</v>
      </c>
      <c r="G6281" t="s">
        <v>167</v>
      </c>
      <c r="H6281" t="s">
        <v>471</v>
      </c>
      <c r="I6281" t="s">
        <v>70</v>
      </c>
      <c r="J6281">
        <v>18</v>
      </c>
      <c r="K6281">
        <v>0</v>
      </c>
      <c r="L6281" s="13">
        <f>VLOOKUP(C6281,'渗透率、续签率'!B:C,2,0)</f>
        <v>0.66100000000000003</v>
      </c>
      <c r="M6281" s="6">
        <v>0</v>
      </c>
      <c r="N6281">
        <v>0</v>
      </c>
      <c r="O6281">
        <v>0</v>
      </c>
      <c r="P6281" s="6">
        <v>0</v>
      </c>
      <c r="Q6281" s="13">
        <v>0</v>
      </c>
      <c r="R6281" s="13">
        <v>0</v>
      </c>
      <c r="S6281" s="31">
        <v>13</v>
      </c>
      <c r="T6281" s="6">
        <f>VLOOKUP(E6281,'参数设置&amp;汇总'!S:U,3,0)</f>
        <v>0.1</v>
      </c>
      <c r="U6281" s="78">
        <f t="shared" si="490"/>
        <v>0</v>
      </c>
      <c r="V6281" s="13">
        <v>0.85000000000000009</v>
      </c>
      <c r="W6281" s="78">
        <f t="shared" si="492"/>
        <v>0</v>
      </c>
      <c r="X6281" s="1">
        <f>VLOOKUP(E6281,'渗透率、续签率'!AG:AJ,4,0)</f>
        <v>12045</v>
      </c>
      <c r="Y6281" s="1">
        <f t="shared" si="493"/>
        <v>0</v>
      </c>
      <c r="Z6281">
        <v>0</v>
      </c>
      <c r="AA6281" s="89">
        <f t="shared" si="494"/>
        <v>0</v>
      </c>
      <c r="AK6281" s="37"/>
    </row>
    <row r="6282" spans="1:37" hidden="1">
      <c r="A6282" t="s">
        <v>64</v>
      </c>
      <c r="B6282" t="s">
        <v>2</v>
      </c>
      <c r="C6282" t="s">
        <v>12</v>
      </c>
      <c r="D6282" t="s">
        <v>116</v>
      </c>
      <c r="E6282" t="s">
        <v>537</v>
      </c>
      <c r="F6282" t="str">
        <f t="shared" si="491"/>
        <v>齐齐哈尔市语言培训</v>
      </c>
      <c r="G6282" t="s">
        <v>118</v>
      </c>
      <c r="H6282" t="s">
        <v>472</v>
      </c>
      <c r="I6282" t="s">
        <v>70</v>
      </c>
      <c r="J6282">
        <v>46</v>
      </c>
      <c r="K6282">
        <v>0</v>
      </c>
      <c r="L6282" s="13">
        <f>VLOOKUP(C6282,'渗透率、续签率'!B:C,2,0)</f>
        <v>0.66100000000000003</v>
      </c>
      <c r="M6282" s="6">
        <v>0</v>
      </c>
      <c r="N6282">
        <v>4</v>
      </c>
      <c r="O6282">
        <v>0</v>
      </c>
      <c r="P6282" s="6">
        <v>0</v>
      </c>
      <c r="Q6282" s="13">
        <v>0</v>
      </c>
      <c r="R6282" s="13">
        <v>0</v>
      </c>
      <c r="S6282" s="31">
        <v>64</v>
      </c>
      <c r="T6282" s="6">
        <f>VLOOKUP(E6282,'参数设置&amp;汇总'!S:U,3,0)</f>
        <v>0.1</v>
      </c>
      <c r="U6282" s="78">
        <f t="shared" si="490"/>
        <v>0.4</v>
      </c>
      <c r="V6282" s="13">
        <v>0.85000000000000009</v>
      </c>
      <c r="W6282" s="78">
        <f t="shared" si="492"/>
        <v>0.47058823529411764</v>
      </c>
      <c r="X6282" s="1">
        <f>VLOOKUP(E6282,'渗透率、续签率'!AG:AJ,4,0)</f>
        <v>12045</v>
      </c>
      <c r="Y6282" s="1">
        <f t="shared" si="493"/>
        <v>5668.2352941176468</v>
      </c>
      <c r="Z6282">
        <v>0</v>
      </c>
      <c r="AA6282" s="89">
        <f t="shared" si="494"/>
        <v>48180</v>
      </c>
      <c r="AH6282" s="37"/>
      <c r="AI6282" s="37"/>
      <c r="AK6282" s="37"/>
    </row>
    <row r="6283" spans="1:37" hidden="1">
      <c r="A6283" t="s">
        <v>64</v>
      </c>
      <c r="B6283" t="s">
        <v>2</v>
      </c>
      <c r="C6283" t="s">
        <v>12</v>
      </c>
      <c r="D6283" t="s">
        <v>116</v>
      </c>
      <c r="E6283" t="s">
        <v>537</v>
      </c>
      <c r="F6283" t="str">
        <f t="shared" si="491"/>
        <v>龙岩市语言培训</v>
      </c>
      <c r="G6283" t="s">
        <v>92</v>
      </c>
      <c r="H6283" t="s">
        <v>473</v>
      </c>
      <c r="I6283" t="s">
        <v>68</v>
      </c>
      <c r="J6283">
        <v>27</v>
      </c>
      <c r="K6283">
        <v>0</v>
      </c>
      <c r="L6283" s="13">
        <f>VLOOKUP(C6283,'渗透率、续签率'!B:C,2,0)</f>
        <v>0.66100000000000003</v>
      </c>
      <c r="M6283" s="6">
        <v>0</v>
      </c>
      <c r="N6283">
        <v>1</v>
      </c>
      <c r="O6283">
        <v>0</v>
      </c>
      <c r="P6283" s="6">
        <v>0</v>
      </c>
      <c r="Q6283" s="13">
        <v>0</v>
      </c>
      <c r="R6283" s="13">
        <v>0</v>
      </c>
      <c r="S6283" s="31">
        <v>39</v>
      </c>
      <c r="T6283" s="6">
        <f>VLOOKUP(E6283,'参数设置&amp;汇总'!S:U,3,0)</f>
        <v>0.1</v>
      </c>
      <c r="U6283" s="78">
        <f t="shared" si="490"/>
        <v>0.1</v>
      </c>
      <c r="V6283" s="13">
        <v>0.85000000000000009</v>
      </c>
      <c r="W6283" s="78">
        <f t="shared" si="492"/>
        <v>0.11764705882352941</v>
      </c>
      <c r="X6283" s="1">
        <f>VLOOKUP(E6283,'渗透率、续签率'!AG:AJ,4,0)</f>
        <v>12045</v>
      </c>
      <c r="Y6283" s="1">
        <f t="shared" si="493"/>
        <v>1417.0588235294117</v>
      </c>
      <c r="Z6283">
        <v>0</v>
      </c>
      <c r="AA6283" s="89">
        <f t="shared" si="494"/>
        <v>12045</v>
      </c>
      <c r="AH6283" s="37"/>
      <c r="AI6283" s="37"/>
      <c r="AJ6283" s="1"/>
      <c r="AK6283" s="37"/>
    </row>
    <row r="6284" spans="1:37" ht="18">
      <c r="A6284" t="s">
        <v>64</v>
      </c>
      <c r="B6284" s="2" t="s">
        <v>2</v>
      </c>
      <c r="C6284" s="2" t="s">
        <v>14</v>
      </c>
      <c r="D6284" t="s">
        <v>65</v>
      </c>
      <c r="E6284" t="s">
        <v>538</v>
      </c>
      <c r="F6284" t="str">
        <f t="shared" si="491"/>
        <v>上海市运动培训</v>
      </c>
      <c r="G6284" t="s">
        <v>67</v>
      </c>
      <c r="H6284" s="2" t="s">
        <v>67</v>
      </c>
      <c r="I6284" s="2" t="s">
        <v>68</v>
      </c>
      <c r="J6284" s="4">
        <v>1404</v>
      </c>
      <c r="K6284" s="2">
        <v>221</v>
      </c>
      <c r="L6284" s="13">
        <f>VLOOKUP(C6284,'渗透率、续签率'!B:C,2,0)</f>
        <v>0.22700000000000001</v>
      </c>
      <c r="M6284" s="6">
        <v>0.16</v>
      </c>
      <c r="N6284" s="2">
        <v>337</v>
      </c>
      <c r="O6284">
        <v>193</v>
      </c>
      <c r="P6284" s="55">
        <v>0.56999999999999995</v>
      </c>
      <c r="Q6284" s="13">
        <v>0.68100000000000005</v>
      </c>
      <c r="R6284" s="13">
        <v>0.60499999999999998</v>
      </c>
      <c r="S6284" s="31">
        <v>15749</v>
      </c>
      <c r="T6284" s="55">
        <f>VLOOKUP(E6284,'参数设置&amp;汇总'!S:U,3,0)</f>
        <v>0.9</v>
      </c>
      <c r="U6284" s="82">
        <f t="shared" si="490"/>
        <v>303.3</v>
      </c>
      <c r="V6284" s="13">
        <v>0.85000000000000009</v>
      </c>
      <c r="W6284" s="82">
        <f t="shared" si="492"/>
        <v>305.28117647058826</v>
      </c>
      <c r="X6284" s="1">
        <f>VLOOKUP(E6284,'渗透率、续签率'!AG:AJ,4,0)</f>
        <v>4015</v>
      </c>
      <c r="Y6284" s="1">
        <f t="shared" si="493"/>
        <v>1225703.9235294119</v>
      </c>
      <c r="Z6284">
        <v>296</v>
      </c>
      <c r="AA6284" s="89">
        <f t="shared" si="494"/>
        <v>1353055</v>
      </c>
      <c r="AH6284" s="37"/>
      <c r="AI6284" s="37"/>
      <c r="AK6284" s="37"/>
    </row>
    <row r="6285" spans="1:37" hidden="1">
      <c r="A6285" t="s">
        <v>64</v>
      </c>
      <c r="B6285" t="s">
        <v>2</v>
      </c>
      <c r="C6285" t="s">
        <v>14</v>
      </c>
      <c r="D6285" t="s">
        <v>65</v>
      </c>
      <c r="E6285" t="s">
        <v>538</v>
      </c>
      <c r="F6285" t="str">
        <f t="shared" si="491"/>
        <v>北京市运动培训</v>
      </c>
      <c r="G6285" t="s">
        <v>69</v>
      </c>
      <c r="H6285" t="s">
        <v>69</v>
      </c>
      <c r="I6285" t="s">
        <v>70</v>
      </c>
      <c r="J6285" s="1">
        <v>1483</v>
      </c>
      <c r="K6285">
        <v>157</v>
      </c>
      <c r="L6285" s="13">
        <f>VLOOKUP(C6285,'渗透率、续签率'!B:C,2,0)</f>
        <v>0.22700000000000001</v>
      </c>
      <c r="M6285" s="6">
        <v>0.11</v>
      </c>
      <c r="N6285">
        <v>374</v>
      </c>
      <c r="O6285">
        <v>138</v>
      </c>
      <c r="P6285" s="6">
        <v>0.37</v>
      </c>
      <c r="Q6285" s="13">
        <v>0.53900000000000003</v>
      </c>
      <c r="R6285" s="13">
        <v>0.39600000000000002</v>
      </c>
      <c r="S6285" s="31">
        <v>13033</v>
      </c>
      <c r="T6285" s="6">
        <f>VLOOKUP(E6285,'参数设置&amp;汇总'!S:U,3,0)</f>
        <v>0.9</v>
      </c>
      <c r="U6285" s="78">
        <f t="shared" si="490"/>
        <v>336.6</v>
      </c>
      <c r="V6285" s="13">
        <v>0.85000000000000009</v>
      </c>
      <c r="W6285" s="78">
        <f t="shared" si="492"/>
        <v>359.14588235294116</v>
      </c>
      <c r="X6285" s="1">
        <f>VLOOKUP(E6285,'渗透率、续签率'!AG:AJ,4,0)</f>
        <v>4015</v>
      </c>
      <c r="Y6285" s="1">
        <f t="shared" si="493"/>
        <v>1441970.7176470587</v>
      </c>
      <c r="Z6285">
        <v>410</v>
      </c>
      <c r="AA6285" s="89">
        <f t="shared" si="494"/>
        <v>1501610</v>
      </c>
      <c r="AH6285" s="37"/>
      <c r="AI6285" s="37"/>
      <c r="AK6285" s="37"/>
    </row>
    <row r="6286" spans="1:37" hidden="1">
      <c r="A6286" t="s">
        <v>64</v>
      </c>
      <c r="B6286" t="s">
        <v>2</v>
      </c>
      <c r="C6286" t="s">
        <v>14</v>
      </c>
      <c r="D6286" t="s">
        <v>71</v>
      </c>
      <c r="E6286" t="s">
        <v>539</v>
      </c>
      <c r="F6286" t="str">
        <f t="shared" si="491"/>
        <v>南京市运动培训</v>
      </c>
      <c r="G6286" t="s">
        <v>73</v>
      </c>
      <c r="H6286" t="s">
        <v>74</v>
      </c>
      <c r="I6286" t="s">
        <v>70</v>
      </c>
      <c r="J6286">
        <v>354</v>
      </c>
      <c r="K6286">
        <v>49</v>
      </c>
      <c r="L6286" s="13">
        <f>VLOOKUP(C6286,'渗透率、续签率'!B:C,2,0)</f>
        <v>0.22700000000000001</v>
      </c>
      <c r="M6286" s="6">
        <v>0.14000000000000001</v>
      </c>
      <c r="N6286">
        <v>97</v>
      </c>
      <c r="O6286">
        <v>42</v>
      </c>
      <c r="P6286" s="6">
        <v>0.43</v>
      </c>
      <c r="Q6286" s="13">
        <v>0.61299999999999999</v>
      </c>
      <c r="R6286" s="13">
        <v>0.497</v>
      </c>
      <c r="S6286" s="31">
        <v>3391</v>
      </c>
      <c r="T6286" s="6">
        <f>VLOOKUP(E6286,'参数设置&amp;汇总'!S:U,3,0)</f>
        <v>0.9</v>
      </c>
      <c r="U6286" s="78">
        <f t="shared" si="490"/>
        <v>87.3</v>
      </c>
      <c r="V6286" s="13">
        <v>0.85000000000000009</v>
      </c>
      <c r="W6286" s="78">
        <f t="shared" si="492"/>
        <v>91.489411764705864</v>
      </c>
      <c r="X6286" s="1">
        <f>VLOOKUP(E6286,'渗透率、续签率'!AG:AJ,4,0)</f>
        <v>4124.5</v>
      </c>
      <c r="Y6286" s="1">
        <f t="shared" si="493"/>
        <v>377348.07882352936</v>
      </c>
      <c r="Z6286">
        <v>78</v>
      </c>
      <c r="AA6286" s="89">
        <f t="shared" si="494"/>
        <v>400076.5</v>
      </c>
      <c r="AH6286" s="37"/>
      <c r="AI6286" s="37"/>
      <c r="AK6286" s="37"/>
    </row>
    <row r="6287" spans="1:37" hidden="1">
      <c r="A6287" t="s">
        <v>64</v>
      </c>
      <c r="B6287" t="s">
        <v>2</v>
      </c>
      <c r="C6287" t="s">
        <v>14</v>
      </c>
      <c r="D6287" t="s">
        <v>71</v>
      </c>
      <c r="E6287" t="s">
        <v>539</v>
      </c>
      <c r="F6287" t="str">
        <f t="shared" si="491"/>
        <v>广州市运动培训</v>
      </c>
      <c r="G6287" t="s">
        <v>75</v>
      </c>
      <c r="H6287" t="s">
        <v>76</v>
      </c>
      <c r="I6287" t="s">
        <v>68</v>
      </c>
      <c r="J6287">
        <v>692</v>
      </c>
      <c r="K6287">
        <v>52</v>
      </c>
      <c r="L6287" s="13">
        <f>VLOOKUP(C6287,'渗透率、续签率'!B:C,2,0)</f>
        <v>0.22700000000000001</v>
      </c>
      <c r="M6287" s="6">
        <v>0.08</v>
      </c>
      <c r="N6287">
        <v>144</v>
      </c>
      <c r="O6287">
        <v>50</v>
      </c>
      <c r="P6287" s="6">
        <v>0.35</v>
      </c>
      <c r="Q6287" s="13">
        <v>0.59799999999999998</v>
      </c>
      <c r="R6287" s="13">
        <v>0.45100000000000001</v>
      </c>
      <c r="S6287" s="31">
        <v>6462</v>
      </c>
      <c r="T6287" s="6">
        <f>VLOOKUP(E6287,'参数设置&amp;汇总'!S:U,3,0)</f>
        <v>0.9</v>
      </c>
      <c r="U6287" s="78">
        <f t="shared" si="490"/>
        <v>129.6</v>
      </c>
      <c r="V6287" s="13">
        <v>0.85000000000000009</v>
      </c>
      <c r="W6287" s="78">
        <f t="shared" si="492"/>
        <v>139.11764705882351</v>
      </c>
      <c r="X6287" s="1">
        <f>VLOOKUP(E6287,'渗透率、续签率'!AG:AJ,4,0)</f>
        <v>4124.5</v>
      </c>
      <c r="Y6287" s="1">
        <f t="shared" si="493"/>
        <v>573790.73529411759</v>
      </c>
      <c r="Z6287">
        <v>81</v>
      </c>
      <c r="AA6287" s="89">
        <f t="shared" si="494"/>
        <v>593928</v>
      </c>
      <c r="AH6287" s="37"/>
      <c r="AI6287" s="37"/>
      <c r="AK6287" s="37"/>
    </row>
    <row r="6288" spans="1:37" hidden="1">
      <c r="A6288" t="s">
        <v>64</v>
      </c>
      <c r="B6288" t="s">
        <v>2</v>
      </c>
      <c r="C6288" t="s">
        <v>14</v>
      </c>
      <c r="D6288" t="s">
        <v>71</v>
      </c>
      <c r="E6288" t="s">
        <v>539</v>
      </c>
      <c r="F6288" t="str">
        <f t="shared" si="491"/>
        <v>成都市运动培训</v>
      </c>
      <c r="G6288" t="s">
        <v>77</v>
      </c>
      <c r="H6288" t="s">
        <v>78</v>
      </c>
      <c r="I6288" t="s">
        <v>70</v>
      </c>
      <c r="J6288">
        <v>737</v>
      </c>
      <c r="K6288">
        <v>71</v>
      </c>
      <c r="L6288" s="13">
        <f>VLOOKUP(C6288,'渗透率、续签率'!B:C,2,0)</f>
        <v>0.22700000000000001</v>
      </c>
      <c r="M6288" s="6">
        <v>0.1</v>
      </c>
      <c r="N6288">
        <v>191</v>
      </c>
      <c r="O6288">
        <v>61</v>
      </c>
      <c r="P6288" s="6">
        <v>0.32</v>
      </c>
      <c r="Q6288" s="13">
        <v>0.59899999999999998</v>
      </c>
      <c r="R6288" s="13">
        <v>0.441</v>
      </c>
      <c r="S6288" s="31">
        <v>7739</v>
      </c>
      <c r="T6288" s="6">
        <f>VLOOKUP(E6288,'参数设置&amp;汇总'!S:U,3,0)</f>
        <v>0.9</v>
      </c>
      <c r="U6288" s="78">
        <f t="shared" si="490"/>
        <v>171.9</v>
      </c>
      <c r="V6288" s="13">
        <v>0.85000000000000009</v>
      </c>
      <c r="W6288" s="78">
        <f t="shared" si="492"/>
        <v>185.94470588235291</v>
      </c>
      <c r="X6288" s="1">
        <f>VLOOKUP(E6288,'渗透率、续签率'!AG:AJ,4,0)</f>
        <v>4124.5</v>
      </c>
      <c r="Y6288" s="1">
        <f t="shared" si="493"/>
        <v>766928.93941176462</v>
      </c>
      <c r="Z6288">
        <v>147</v>
      </c>
      <c r="AA6288" s="89">
        <f t="shared" si="494"/>
        <v>787779.5</v>
      </c>
      <c r="AH6288" s="37"/>
      <c r="AI6288" s="37"/>
      <c r="AK6288" s="37"/>
    </row>
    <row r="6289" spans="1:37" hidden="1">
      <c r="A6289" t="s">
        <v>64</v>
      </c>
      <c r="B6289" t="s">
        <v>2</v>
      </c>
      <c r="C6289" t="s">
        <v>14</v>
      </c>
      <c r="D6289" t="s">
        <v>71</v>
      </c>
      <c r="E6289" t="s">
        <v>539</v>
      </c>
      <c r="F6289" t="str">
        <f t="shared" si="491"/>
        <v>杭州市运动培训</v>
      </c>
      <c r="G6289" t="s">
        <v>79</v>
      </c>
      <c r="H6289" t="s">
        <v>80</v>
      </c>
      <c r="I6289" t="s">
        <v>68</v>
      </c>
      <c r="J6289">
        <v>539</v>
      </c>
      <c r="K6289">
        <v>62</v>
      </c>
      <c r="L6289" s="13">
        <f>VLOOKUP(C6289,'渗透率、续签率'!B:C,2,0)</f>
        <v>0.22700000000000001</v>
      </c>
      <c r="M6289" s="6">
        <v>0.12</v>
      </c>
      <c r="N6289">
        <v>177</v>
      </c>
      <c r="O6289">
        <v>59</v>
      </c>
      <c r="P6289" s="6">
        <v>0.33</v>
      </c>
      <c r="Q6289" s="13">
        <v>0.53400000000000003</v>
      </c>
      <c r="R6289" s="13">
        <v>0.40100000000000002</v>
      </c>
      <c r="S6289" s="31">
        <v>6105</v>
      </c>
      <c r="T6289" s="6">
        <f>VLOOKUP(E6289,'参数设置&amp;汇总'!S:U,3,0)</f>
        <v>0.9</v>
      </c>
      <c r="U6289" s="78">
        <f t="shared" si="490"/>
        <v>159.30000000000001</v>
      </c>
      <c r="V6289" s="13">
        <v>0.85000000000000009</v>
      </c>
      <c r="W6289" s="78">
        <f t="shared" si="492"/>
        <v>171.65529411764706</v>
      </c>
      <c r="X6289" s="1">
        <f>VLOOKUP(E6289,'渗透率、续签率'!AG:AJ,4,0)</f>
        <v>4124.5</v>
      </c>
      <c r="Y6289" s="1">
        <f t="shared" si="493"/>
        <v>707992.26058823534</v>
      </c>
      <c r="Z6289">
        <v>102</v>
      </c>
      <c r="AA6289" s="89">
        <f t="shared" si="494"/>
        <v>730036.5</v>
      </c>
      <c r="AH6289" s="37"/>
      <c r="AI6289" s="37"/>
      <c r="AK6289" s="37"/>
    </row>
    <row r="6290" spans="1:37" hidden="1">
      <c r="A6290" t="s">
        <v>64</v>
      </c>
      <c r="B6290" t="s">
        <v>2</v>
      </c>
      <c r="C6290" t="s">
        <v>14</v>
      </c>
      <c r="D6290" t="s">
        <v>71</v>
      </c>
      <c r="E6290" t="s">
        <v>539</v>
      </c>
      <c r="F6290" t="str">
        <f t="shared" si="491"/>
        <v>武汉市运动培训</v>
      </c>
      <c r="G6290" t="s">
        <v>81</v>
      </c>
      <c r="H6290" t="s">
        <v>82</v>
      </c>
      <c r="I6290" t="s">
        <v>68</v>
      </c>
      <c r="J6290">
        <v>456</v>
      </c>
      <c r="K6290">
        <v>51</v>
      </c>
      <c r="L6290" s="13">
        <f>VLOOKUP(C6290,'渗透率、续签率'!B:C,2,0)</f>
        <v>0.22700000000000001</v>
      </c>
      <c r="M6290" s="6">
        <v>0.11</v>
      </c>
      <c r="N6290">
        <v>121</v>
      </c>
      <c r="O6290">
        <v>49</v>
      </c>
      <c r="P6290" s="6">
        <v>0.4</v>
      </c>
      <c r="Q6290" s="13">
        <v>0.53500000000000003</v>
      </c>
      <c r="R6290" s="13">
        <v>0.34100000000000003</v>
      </c>
      <c r="S6290" s="31">
        <v>4237</v>
      </c>
      <c r="T6290" s="6">
        <f>VLOOKUP(E6290,'参数设置&amp;汇总'!S:U,3,0)</f>
        <v>0.9</v>
      </c>
      <c r="U6290" s="78">
        <f t="shared" si="490"/>
        <v>108.9</v>
      </c>
      <c r="V6290" s="13">
        <v>0.85000000000000009</v>
      </c>
      <c r="W6290" s="78">
        <f t="shared" si="492"/>
        <v>115.03176470588235</v>
      </c>
      <c r="X6290" s="1">
        <f>VLOOKUP(E6290,'渗透率、续签率'!AG:AJ,4,0)</f>
        <v>4124.5</v>
      </c>
      <c r="Y6290" s="1">
        <f t="shared" si="493"/>
        <v>474448.51352941175</v>
      </c>
      <c r="Z6290">
        <v>95</v>
      </c>
      <c r="AA6290" s="89">
        <f t="shared" si="494"/>
        <v>499064.5</v>
      </c>
      <c r="AH6290" s="37"/>
      <c r="AI6290" s="37"/>
      <c r="AK6290" s="37"/>
    </row>
    <row r="6291" spans="1:37" hidden="1">
      <c r="A6291" t="s">
        <v>64</v>
      </c>
      <c r="B6291" t="s">
        <v>2</v>
      </c>
      <c r="C6291" t="s">
        <v>14</v>
      </c>
      <c r="D6291" t="s">
        <v>71</v>
      </c>
      <c r="E6291" t="s">
        <v>539</v>
      </c>
      <c r="F6291" t="str">
        <f t="shared" si="491"/>
        <v>深圳市运动培训</v>
      </c>
      <c r="G6291" t="s">
        <v>75</v>
      </c>
      <c r="H6291" t="s">
        <v>83</v>
      </c>
      <c r="I6291" t="s">
        <v>68</v>
      </c>
      <c r="J6291">
        <v>884</v>
      </c>
      <c r="K6291">
        <v>137</v>
      </c>
      <c r="L6291" s="13">
        <f>VLOOKUP(C6291,'渗透率、续签率'!B:C,2,0)</f>
        <v>0.22700000000000001</v>
      </c>
      <c r="M6291" s="6">
        <v>0.15</v>
      </c>
      <c r="N6291">
        <v>247</v>
      </c>
      <c r="O6291">
        <v>129</v>
      </c>
      <c r="P6291" s="6">
        <v>0.52</v>
      </c>
      <c r="Q6291" s="13">
        <v>0.74299999999999999</v>
      </c>
      <c r="R6291" s="13">
        <v>0.65</v>
      </c>
      <c r="S6291" s="31">
        <v>13373</v>
      </c>
      <c r="T6291" s="6">
        <f>VLOOKUP(E6291,'参数设置&amp;汇总'!S:U,3,0)</f>
        <v>0.9</v>
      </c>
      <c r="U6291" s="78">
        <f t="shared" si="490"/>
        <v>222.3</v>
      </c>
      <c r="V6291" s="13">
        <v>0.85000000000000009</v>
      </c>
      <c r="W6291" s="78">
        <f t="shared" si="492"/>
        <v>227.07882352941175</v>
      </c>
      <c r="X6291" s="1">
        <f>VLOOKUP(E6291,'渗透率、续签率'!AG:AJ,4,0)</f>
        <v>4124.5</v>
      </c>
      <c r="Y6291" s="1">
        <f t="shared" si="493"/>
        <v>936586.60764705879</v>
      </c>
      <c r="Z6291">
        <v>135</v>
      </c>
      <c r="AA6291" s="89">
        <f t="shared" si="494"/>
        <v>1018751.5</v>
      </c>
      <c r="AH6291" s="37"/>
      <c r="AI6291" s="37"/>
      <c r="AK6291" s="37"/>
    </row>
    <row r="6292" spans="1:37" hidden="1">
      <c r="A6292" t="s">
        <v>64</v>
      </c>
      <c r="B6292" t="s">
        <v>2</v>
      </c>
      <c r="C6292" t="s">
        <v>14</v>
      </c>
      <c r="D6292" t="s">
        <v>84</v>
      </c>
      <c r="E6292" t="s">
        <v>540</v>
      </c>
      <c r="F6292" t="str">
        <f t="shared" si="491"/>
        <v>东莞市运动培训</v>
      </c>
      <c r="G6292" t="s">
        <v>75</v>
      </c>
      <c r="H6292" t="s">
        <v>86</v>
      </c>
      <c r="I6292" t="s">
        <v>68</v>
      </c>
      <c r="J6292">
        <v>285</v>
      </c>
      <c r="K6292">
        <v>10</v>
      </c>
      <c r="L6292" s="13">
        <f>VLOOKUP(C6292,'渗透率、续签率'!B:C,2,0)</f>
        <v>0.22700000000000001</v>
      </c>
      <c r="M6292" s="6">
        <v>0.04</v>
      </c>
      <c r="N6292">
        <v>44</v>
      </c>
      <c r="O6292">
        <v>10</v>
      </c>
      <c r="P6292" s="6">
        <v>0.23</v>
      </c>
      <c r="Q6292" s="13">
        <v>0.46600000000000003</v>
      </c>
      <c r="R6292" s="13">
        <v>0.39500000000000002</v>
      </c>
      <c r="S6292" s="31">
        <v>2053</v>
      </c>
      <c r="T6292" s="6">
        <f>VLOOKUP(E6292,'参数设置&amp;汇总'!S:U,3,0)</f>
        <v>0.9</v>
      </c>
      <c r="U6292" s="78">
        <f t="shared" si="490"/>
        <v>39.6</v>
      </c>
      <c r="V6292" s="13">
        <v>0.85000000000000009</v>
      </c>
      <c r="W6292" s="78">
        <f t="shared" si="492"/>
        <v>43.917647058823526</v>
      </c>
      <c r="X6292" s="1">
        <f>VLOOKUP(E6292,'渗透率、续签率'!AG:AJ,4,0)</f>
        <v>3139</v>
      </c>
      <c r="Y6292" s="1">
        <f t="shared" si="493"/>
        <v>137857.49411764706</v>
      </c>
      <c r="Z6292">
        <v>30</v>
      </c>
      <c r="AA6292" s="89">
        <f t="shared" si="494"/>
        <v>138116</v>
      </c>
      <c r="AH6292" s="37"/>
      <c r="AI6292" s="37"/>
      <c r="AK6292" s="37"/>
    </row>
    <row r="6293" spans="1:37" hidden="1">
      <c r="A6293" t="s">
        <v>64</v>
      </c>
      <c r="B6293" t="s">
        <v>2</v>
      </c>
      <c r="C6293" t="s">
        <v>14</v>
      </c>
      <c r="D6293" t="s">
        <v>84</v>
      </c>
      <c r="E6293" t="s">
        <v>540</v>
      </c>
      <c r="F6293" t="str">
        <f t="shared" si="491"/>
        <v>佛山市运动培训</v>
      </c>
      <c r="G6293" t="s">
        <v>75</v>
      </c>
      <c r="H6293" t="s">
        <v>87</v>
      </c>
      <c r="I6293" t="s">
        <v>68</v>
      </c>
      <c r="J6293">
        <v>366</v>
      </c>
      <c r="K6293">
        <v>24</v>
      </c>
      <c r="L6293" s="13">
        <f>VLOOKUP(C6293,'渗透率、续签率'!B:C,2,0)</f>
        <v>0.22700000000000001</v>
      </c>
      <c r="M6293" s="6">
        <v>7.0000000000000007E-2</v>
      </c>
      <c r="N6293">
        <v>56</v>
      </c>
      <c r="O6293">
        <v>23</v>
      </c>
      <c r="P6293" s="6">
        <v>0.41</v>
      </c>
      <c r="Q6293" s="13">
        <v>0.501</v>
      </c>
      <c r="R6293" s="13">
        <v>0.42</v>
      </c>
      <c r="S6293" s="31">
        <v>2471</v>
      </c>
      <c r="T6293" s="6">
        <f>VLOOKUP(E6293,'参数设置&amp;汇总'!S:U,3,0)</f>
        <v>0.9</v>
      </c>
      <c r="U6293" s="78">
        <f t="shared" si="490"/>
        <v>50.4</v>
      </c>
      <c r="V6293" s="13">
        <v>0.85000000000000009</v>
      </c>
      <c r="W6293" s="78">
        <f t="shared" si="492"/>
        <v>53.15176470588235</v>
      </c>
      <c r="X6293" s="1">
        <f>VLOOKUP(E6293,'渗透率、续签率'!AG:AJ,4,0)</f>
        <v>3139</v>
      </c>
      <c r="Y6293" s="1">
        <f t="shared" si="493"/>
        <v>166843.38941176469</v>
      </c>
      <c r="Z6293">
        <v>30</v>
      </c>
      <c r="AA6293" s="89">
        <f t="shared" si="494"/>
        <v>175784</v>
      </c>
      <c r="AH6293" s="37"/>
      <c r="AI6293" s="37"/>
      <c r="AK6293" s="37"/>
    </row>
    <row r="6294" spans="1:37" hidden="1">
      <c r="A6294" t="s">
        <v>64</v>
      </c>
      <c r="B6294" t="s">
        <v>2</v>
      </c>
      <c r="C6294" t="s">
        <v>14</v>
      </c>
      <c r="D6294" t="s">
        <v>84</v>
      </c>
      <c r="E6294" t="s">
        <v>540</v>
      </c>
      <c r="F6294" t="str">
        <f t="shared" si="491"/>
        <v>南宁市运动培训</v>
      </c>
      <c r="G6294" t="s">
        <v>88</v>
      </c>
      <c r="H6294" t="s">
        <v>89</v>
      </c>
      <c r="I6294" t="s">
        <v>68</v>
      </c>
      <c r="J6294">
        <v>173</v>
      </c>
      <c r="K6294">
        <v>1</v>
      </c>
      <c r="L6294" s="13">
        <f>VLOOKUP(C6294,'渗透率、续签率'!B:C,2,0)</f>
        <v>0.22700000000000001</v>
      </c>
      <c r="M6294" s="6">
        <v>0.01</v>
      </c>
      <c r="N6294">
        <v>28</v>
      </c>
      <c r="O6294">
        <v>1</v>
      </c>
      <c r="P6294" s="6">
        <v>0.04</v>
      </c>
      <c r="Q6294" s="13">
        <v>0.224</v>
      </c>
      <c r="R6294" s="13">
        <v>0.20300000000000001</v>
      </c>
      <c r="S6294" s="31">
        <v>952</v>
      </c>
      <c r="T6294" s="6">
        <f>VLOOKUP(E6294,'参数设置&amp;汇总'!S:U,3,0)</f>
        <v>0.9</v>
      </c>
      <c r="U6294" s="78">
        <f t="shared" si="490"/>
        <v>25.2</v>
      </c>
      <c r="V6294" s="13">
        <v>0.85000000000000009</v>
      </c>
      <c r="W6294" s="78">
        <f t="shared" si="492"/>
        <v>29.379999999999995</v>
      </c>
      <c r="X6294" s="1">
        <f>VLOOKUP(E6294,'渗透率、续签率'!AG:AJ,4,0)</f>
        <v>3139</v>
      </c>
      <c r="Y6294" s="1">
        <f t="shared" si="493"/>
        <v>92223.819999999992</v>
      </c>
      <c r="Z6294">
        <v>14</v>
      </c>
      <c r="AA6294" s="89">
        <f t="shared" si="494"/>
        <v>87892</v>
      </c>
      <c r="AH6294" s="37"/>
      <c r="AI6294" s="37"/>
      <c r="AK6294" s="37"/>
    </row>
    <row r="6295" spans="1:37" hidden="1">
      <c r="A6295" t="s">
        <v>64</v>
      </c>
      <c r="B6295" t="s">
        <v>2</v>
      </c>
      <c r="C6295" t="s">
        <v>14</v>
      </c>
      <c r="D6295" t="s">
        <v>84</v>
      </c>
      <c r="E6295" t="s">
        <v>540</v>
      </c>
      <c r="F6295" t="str">
        <f t="shared" si="491"/>
        <v>南昌市运动培训</v>
      </c>
      <c r="G6295" t="s">
        <v>90</v>
      </c>
      <c r="H6295" t="s">
        <v>91</v>
      </c>
      <c r="I6295" t="s">
        <v>68</v>
      </c>
      <c r="J6295">
        <v>189</v>
      </c>
      <c r="K6295">
        <v>36</v>
      </c>
      <c r="L6295" s="13">
        <f>VLOOKUP(C6295,'渗透率、续签率'!B:C,2,0)</f>
        <v>0.22700000000000001</v>
      </c>
      <c r="M6295" s="6">
        <v>0.19</v>
      </c>
      <c r="N6295">
        <v>55</v>
      </c>
      <c r="O6295">
        <v>34</v>
      </c>
      <c r="P6295" s="6">
        <v>0.62</v>
      </c>
      <c r="Q6295" s="13">
        <v>0.82699999999999996</v>
      </c>
      <c r="R6295" s="13">
        <v>0.80900000000000005</v>
      </c>
      <c r="S6295" s="31">
        <v>3876</v>
      </c>
      <c r="T6295" s="6">
        <f>VLOOKUP(E6295,'参数设置&amp;汇总'!S:U,3,0)</f>
        <v>0.9</v>
      </c>
      <c r="U6295" s="78">
        <f t="shared" si="490"/>
        <v>49.5</v>
      </c>
      <c r="V6295" s="13">
        <v>0.85000000000000009</v>
      </c>
      <c r="W6295" s="78">
        <f t="shared" si="492"/>
        <v>49.155294117647053</v>
      </c>
      <c r="X6295" s="1">
        <f>VLOOKUP(E6295,'渗透率、续签率'!AG:AJ,4,0)</f>
        <v>3139</v>
      </c>
      <c r="Y6295" s="1">
        <f t="shared" si="493"/>
        <v>154298.4682352941</v>
      </c>
      <c r="Z6295">
        <v>21</v>
      </c>
      <c r="AA6295" s="89">
        <f t="shared" si="494"/>
        <v>172645</v>
      </c>
      <c r="AH6295" s="37"/>
      <c r="AI6295" s="37"/>
      <c r="AK6295" s="37"/>
    </row>
    <row r="6296" spans="1:37" hidden="1">
      <c r="A6296" t="s">
        <v>64</v>
      </c>
      <c r="B6296" t="s">
        <v>2</v>
      </c>
      <c r="C6296" t="s">
        <v>14</v>
      </c>
      <c r="D6296" t="s">
        <v>84</v>
      </c>
      <c r="E6296" t="s">
        <v>540</v>
      </c>
      <c r="F6296" t="str">
        <f t="shared" si="491"/>
        <v>厦门市运动培训</v>
      </c>
      <c r="G6296" t="s">
        <v>92</v>
      </c>
      <c r="H6296" t="s">
        <v>93</v>
      </c>
      <c r="I6296" t="s">
        <v>68</v>
      </c>
      <c r="J6296">
        <v>252</v>
      </c>
      <c r="K6296">
        <v>38</v>
      </c>
      <c r="L6296" s="13">
        <f>VLOOKUP(C6296,'渗透率、续签率'!B:C,2,0)</f>
        <v>0.22700000000000001</v>
      </c>
      <c r="M6296" s="6">
        <v>0.15</v>
      </c>
      <c r="N6296">
        <v>46</v>
      </c>
      <c r="O6296">
        <v>29</v>
      </c>
      <c r="P6296" s="6">
        <v>0.63</v>
      </c>
      <c r="Q6296" s="13">
        <v>0.65100000000000002</v>
      </c>
      <c r="R6296" s="13">
        <v>0.45200000000000001</v>
      </c>
      <c r="S6296" s="31">
        <v>2125</v>
      </c>
      <c r="T6296" s="6">
        <f>VLOOKUP(E6296,'参数设置&amp;汇总'!S:U,3,0)</f>
        <v>0.9</v>
      </c>
      <c r="U6296" s="78">
        <f t="shared" si="490"/>
        <v>41.4</v>
      </c>
      <c r="V6296" s="13">
        <v>0.85000000000000009</v>
      </c>
      <c r="W6296" s="78">
        <f t="shared" si="492"/>
        <v>40.961176470588228</v>
      </c>
      <c r="X6296" s="1">
        <f>VLOOKUP(E6296,'渗透率、续签率'!AG:AJ,4,0)</f>
        <v>3139</v>
      </c>
      <c r="Y6296" s="1">
        <f t="shared" si="493"/>
        <v>128577.13294117645</v>
      </c>
      <c r="Z6296">
        <v>43</v>
      </c>
      <c r="AA6296" s="89">
        <f t="shared" si="494"/>
        <v>144394</v>
      </c>
      <c r="AH6296" s="37"/>
      <c r="AI6296" s="37"/>
      <c r="AK6296" s="37"/>
    </row>
    <row r="6297" spans="1:37" hidden="1">
      <c r="A6297" t="s">
        <v>64</v>
      </c>
      <c r="B6297" t="s">
        <v>2</v>
      </c>
      <c r="C6297" t="s">
        <v>14</v>
      </c>
      <c r="D6297" t="s">
        <v>84</v>
      </c>
      <c r="E6297" t="s">
        <v>540</v>
      </c>
      <c r="F6297" t="str">
        <f t="shared" si="491"/>
        <v>合肥市运动培训</v>
      </c>
      <c r="G6297" t="s">
        <v>94</v>
      </c>
      <c r="H6297" t="s">
        <v>95</v>
      </c>
      <c r="I6297" t="s">
        <v>68</v>
      </c>
      <c r="J6297">
        <v>337</v>
      </c>
      <c r="K6297">
        <v>35</v>
      </c>
      <c r="L6297" s="13">
        <f>VLOOKUP(C6297,'渗透率、续签率'!B:C,2,0)</f>
        <v>0.22700000000000001</v>
      </c>
      <c r="M6297" s="6">
        <v>0.1</v>
      </c>
      <c r="N6297">
        <v>105</v>
      </c>
      <c r="O6297">
        <v>35</v>
      </c>
      <c r="P6297" s="6">
        <v>0.33</v>
      </c>
      <c r="Q6297" s="13">
        <v>0.57699999999999996</v>
      </c>
      <c r="R6297" s="13">
        <v>0.46100000000000002</v>
      </c>
      <c r="S6297" s="31">
        <v>4042</v>
      </c>
      <c r="T6297" s="6">
        <f>VLOOKUP(E6297,'参数设置&amp;汇总'!S:U,3,0)</f>
        <v>0.9</v>
      </c>
      <c r="U6297" s="78">
        <f t="shared" si="490"/>
        <v>94.5</v>
      </c>
      <c r="V6297" s="13">
        <v>0.85000000000000009</v>
      </c>
      <c r="W6297" s="78">
        <f t="shared" si="492"/>
        <v>101.82941176470588</v>
      </c>
      <c r="X6297" s="1">
        <f>VLOOKUP(E6297,'渗透率、续签率'!AG:AJ,4,0)</f>
        <v>3139</v>
      </c>
      <c r="Y6297" s="1">
        <f t="shared" si="493"/>
        <v>319642.52352941176</v>
      </c>
      <c r="Z6297">
        <v>50</v>
      </c>
      <c r="AA6297" s="89">
        <f t="shared" si="494"/>
        <v>329595</v>
      </c>
      <c r="AH6297" s="37"/>
      <c r="AI6297" s="37"/>
      <c r="AK6297" s="37"/>
    </row>
    <row r="6298" spans="1:37" hidden="1">
      <c r="A6298" t="s">
        <v>64</v>
      </c>
      <c r="B6298" t="s">
        <v>2</v>
      </c>
      <c r="C6298" t="s">
        <v>14</v>
      </c>
      <c r="D6298" t="s">
        <v>84</v>
      </c>
      <c r="E6298" t="s">
        <v>540</v>
      </c>
      <c r="F6298" t="str">
        <f t="shared" si="491"/>
        <v>天津市运动培训</v>
      </c>
      <c r="G6298" t="s">
        <v>96</v>
      </c>
      <c r="H6298" t="s">
        <v>96</v>
      </c>
      <c r="I6298" t="s">
        <v>70</v>
      </c>
      <c r="J6298">
        <v>537</v>
      </c>
      <c r="K6298">
        <v>41</v>
      </c>
      <c r="L6298" s="13">
        <f>VLOOKUP(C6298,'渗透率、续签率'!B:C,2,0)</f>
        <v>0.22700000000000001</v>
      </c>
      <c r="M6298" s="6">
        <v>0.08</v>
      </c>
      <c r="N6298">
        <v>117</v>
      </c>
      <c r="O6298">
        <v>36</v>
      </c>
      <c r="P6298" s="6">
        <v>0.31</v>
      </c>
      <c r="Q6298" s="13">
        <v>0.54800000000000004</v>
      </c>
      <c r="R6298" s="13">
        <v>0.48499999999999999</v>
      </c>
      <c r="S6298" s="31">
        <v>5043</v>
      </c>
      <c r="T6298" s="6">
        <f>VLOOKUP(E6298,'参数设置&amp;汇总'!S:U,3,0)</f>
        <v>0.9</v>
      </c>
      <c r="U6298" s="78">
        <f t="shared" si="490"/>
        <v>105.3</v>
      </c>
      <c r="V6298" s="13">
        <v>0.85000000000000009</v>
      </c>
      <c r="W6298" s="78">
        <f t="shared" si="492"/>
        <v>114.26823529411763</v>
      </c>
      <c r="X6298" s="1">
        <f>VLOOKUP(E6298,'渗透率、续签率'!AG:AJ,4,0)</f>
        <v>3139</v>
      </c>
      <c r="Y6298" s="1">
        <f t="shared" si="493"/>
        <v>358687.99058823526</v>
      </c>
      <c r="Z6298">
        <v>135</v>
      </c>
      <c r="AA6298" s="89">
        <f t="shared" si="494"/>
        <v>367263</v>
      </c>
      <c r="AH6298" s="37"/>
      <c r="AI6298" s="37"/>
      <c r="AK6298" s="37"/>
    </row>
    <row r="6299" spans="1:37" hidden="1">
      <c r="A6299" t="s">
        <v>64</v>
      </c>
      <c r="B6299" t="s">
        <v>2</v>
      </c>
      <c r="C6299" t="s">
        <v>14</v>
      </c>
      <c r="D6299" t="s">
        <v>84</v>
      </c>
      <c r="E6299" t="s">
        <v>540</v>
      </c>
      <c r="F6299" t="str">
        <f t="shared" si="491"/>
        <v>宁波市运动培训</v>
      </c>
      <c r="G6299" t="s">
        <v>79</v>
      </c>
      <c r="H6299" t="s">
        <v>97</v>
      </c>
      <c r="I6299" t="s">
        <v>68</v>
      </c>
      <c r="J6299">
        <v>189</v>
      </c>
      <c r="K6299">
        <v>12</v>
      </c>
      <c r="L6299" s="13">
        <f>VLOOKUP(C6299,'渗透率、续签率'!B:C,2,0)</f>
        <v>0.22700000000000001</v>
      </c>
      <c r="M6299" s="6">
        <v>0.06</v>
      </c>
      <c r="N6299">
        <v>44</v>
      </c>
      <c r="O6299">
        <v>12</v>
      </c>
      <c r="P6299" s="6">
        <v>0.27</v>
      </c>
      <c r="Q6299" s="13">
        <v>0.47</v>
      </c>
      <c r="R6299" s="13">
        <v>0.35799999999999998</v>
      </c>
      <c r="S6299" s="31">
        <v>1422</v>
      </c>
      <c r="T6299" s="6">
        <f>VLOOKUP(E6299,'参数设置&amp;汇总'!S:U,3,0)</f>
        <v>0.9</v>
      </c>
      <c r="U6299" s="78">
        <f t="shared" si="490"/>
        <v>39.6</v>
      </c>
      <c r="V6299" s="13">
        <v>0.85000000000000009</v>
      </c>
      <c r="W6299" s="78">
        <f t="shared" si="492"/>
        <v>43.383529411764705</v>
      </c>
      <c r="X6299" s="1">
        <f>VLOOKUP(E6299,'渗透率、续签率'!AG:AJ,4,0)</f>
        <v>3139</v>
      </c>
      <c r="Y6299" s="1">
        <f t="shared" si="493"/>
        <v>136180.89882352942</v>
      </c>
      <c r="Z6299">
        <v>30</v>
      </c>
      <c r="AA6299" s="89">
        <f t="shared" si="494"/>
        <v>138116</v>
      </c>
      <c r="AH6299" s="37"/>
      <c r="AI6299" s="37"/>
      <c r="AK6299" s="37"/>
    </row>
    <row r="6300" spans="1:37" hidden="1">
      <c r="A6300" t="s">
        <v>64</v>
      </c>
      <c r="B6300" t="s">
        <v>2</v>
      </c>
      <c r="C6300" t="s">
        <v>14</v>
      </c>
      <c r="D6300" t="s">
        <v>84</v>
      </c>
      <c r="E6300" t="s">
        <v>540</v>
      </c>
      <c r="F6300" t="str">
        <f t="shared" si="491"/>
        <v>无锡市运动培训</v>
      </c>
      <c r="G6300" t="s">
        <v>73</v>
      </c>
      <c r="H6300" t="s">
        <v>98</v>
      </c>
      <c r="I6300" t="s">
        <v>70</v>
      </c>
      <c r="J6300">
        <v>186</v>
      </c>
      <c r="K6300">
        <v>18</v>
      </c>
      <c r="L6300" s="13">
        <f>VLOOKUP(C6300,'渗透率、续签率'!B:C,2,0)</f>
        <v>0.22700000000000001</v>
      </c>
      <c r="M6300" s="6">
        <v>0.1</v>
      </c>
      <c r="N6300">
        <v>45</v>
      </c>
      <c r="O6300">
        <v>16</v>
      </c>
      <c r="P6300" s="6">
        <v>0.36</v>
      </c>
      <c r="Q6300" s="13">
        <v>0.47899999999999998</v>
      </c>
      <c r="R6300" s="13">
        <v>0.41899999999999998</v>
      </c>
      <c r="S6300" s="31">
        <v>1356</v>
      </c>
      <c r="T6300" s="6">
        <f>VLOOKUP(E6300,'参数设置&amp;汇总'!S:U,3,0)</f>
        <v>0.9</v>
      </c>
      <c r="U6300" s="78">
        <f t="shared" si="490"/>
        <v>40.5</v>
      </c>
      <c r="V6300" s="13">
        <v>0.85000000000000009</v>
      </c>
      <c r="W6300" s="78">
        <f t="shared" si="492"/>
        <v>43.374117647058824</v>
      </c>
      <c r="X6300" s="1">
        <f>VLOOKUP(E6300,'渗透率、续签率'!AG:AJ,4,0)</f>
        <v>3139</v>
      </c>
      <c r="Y6300" s="1">
        <f t="shared" si="493"/>
        <v>136151.35529411765</v>
      </c>
      <c r="Z6300">
        <v>40</v>
      </c>
      <c r="AA6300" s="89">
        <f t="shared" si="494"/>
        <v>141255</v>
      </c>
      <c r="AH6300" s="37"/>
      <c r="AI6300" s="37"/>
      <c r="AK6300" s="37"/>
    </row>
    <row r="6301" spans="1:37" hidden="1">
      <c r="A6301" t="s">
        <v>64</v>
      </c>
      <c r="B6301" t="s">
        <v>2</v>
      </c>
      <c r="C6301" t="s">
        <v>14</v>
      </c>
      <c r="D6301" t="s">
        <v>84</v>
      </c>
      <c r="E6301" t="s">
        <v>540</v>
      </c>
      <c r="F6301" t="str">
        <f t="shared" si="491"/>
        <v>昆明市运动培训</v>
      </c>
      <c r="G6301" t="s">
        <v>99</v>
      </c>
      <c r="H6301" t="s">
        <v>100</v>
      </c>
      <c r="I6301" t="s">
        <v>68</v>
      </c>
      <c r="J6301">
        <v>194</v>
      </c>
      <c r="K6301">
        <v>1</v>
      </c>
      <c r="L6301" s="13">
        <f>VLOOKUP(C6301,'渗透率、续签率'!B:C,2,0)</f>
        <v>0.22700000000000001</v>
      </c>
      <c r="M6301" s="6">
        <v>0.01</v>
      </c>
      <c r="N6301">
        <v>20</v>
      </c>
      <c r="O6301">
        <v>1</v>
      </c>
      <c r="P6301" s="6">
        <v>0.05</v>
      </c>
      <c r="Q6301" s="13">
        <v>0.14899999999999999</v>
      </c>
      <c r="R6301" s="13">
        <v>2E-3</v>
      </c>
      <c r="S6301" s="31">
        <v>681</v>
      </c>
      <c r="T6301" s="6">
        <f>VLOOKUP(E6301,'参数设置&amp;汇总'!S:U,3,0)</f>
        <v>0.9</v>
      </c>
      <c r="U6301" s="78">
        <f t="shared" si="490"/>
        <v>18</v>
      </c>
      <c r="V6301" s="13">
        <v>0.85000000000000009</v>
      </c>
      <c r="W6301" s="78">
        <f t="shared" si="492"/>
        <v>20.909411764705879</v>
      </c>
      <c r="X6301" s="1">
        <f>VLOOKUP(E6301,'渗透率、续签率'!AG:AJ,4,0)</f>
        <v>3139</v>
      </c>
      <c r="Y6301" s="1">
        <f t="shared" si="493"/>
        <v>65634.643529411755</v>
      </c>
      <c r="Z6301">
        <v>11</v>
      </c>
      <c r="AA6301" s="89">
        <f t="shared" si="494"/>
        <v>62780</v>
      </c>
      <c r="AH6301" s="37"/>
      <c r="AI6301" s="37"/>
      <c r="AK6301" s="37"/>
    </row>
    <row r="6302" spans="1:37" hidden="1">
      <c r="A6302" t="s">
        <v>64</v>
      </c>
      <c r="B6302" t="s">
        <v>2</v>
      </c>
      <c r="C6302" t="s">
        <v>14</v>
      </c>
      <c r="D6302" t="s">
        <v>84</v>
      </c>
      <c r="E6302" t="s">
        <v>540</v>
      </c>
      <c r="F6302" t="str">
        <f t="shared" si="491"/>
        <v>沈阳市运动培训</v>
      </c>
      <c r="G6302" t="s">
        <v>101</v>
      </c>
      <c r="H6302" t="s">
        <v>102</v>
      </c>
      <c r="I6302" t="s">
        <v>70</v>
      </c>
      <c r="J6302">
        <v>258</v>
      </c>
      <c r="K6302">
        <v>2</v>
      </c>
      <c r="L6302" s="13">
        <f>VLOOKUP(C6302,'渗透率、续签率'!B:C,2,0)</f>
        <v>0.22700000000000001</v>
      </c>
      <c r="M6302" s="6">
        <v>0.01</v>
      </c>
      <c r="N6302">
        <v>51</v>
      </c>
      <c r="O6302">
        <v>2</v>
      </c>
      <c r="P6302" s="6">
        <v>0.04</v>
      </c>
      <c r="Q6302" s="13">
        <v>2.9000000000000001E-2</v>
      </c>
      <c r="R6302" s="13">
        <v>0</v>
      </c>
      <c r="S6302" s="31">
        <v>1405</v>
      </c>
      <c r="T6302" s="6">
        <f>VLOOKUP(E6302,'参数设置&amp;汇总'!S:U,3,0)</f>
        <v>0.9</v>
      </c>
      <c r="U6302" s="78">
        <f t="shared" si="490"/>
        <v>45.9</v>
      </c>
      <c r="V6302" s="13">
        <v>0.85000000000000009</v>
      </c>
      <c r="W6302" s="78">
        <f t="shared" si="492"/>
        <v>53.465882352941172</v>
      </c>
      <c r="X6302" s="1">
        <f>VLOOKUP(E6302,'渗透率、续签率'!AG:AJ,4,0)</f>
        <v>3139</v>
      </c>
      <c r="Y6302" s="1">
        <f t="shared" si="493"/>
        <v>167829.40470588233</v>
      </c>
      <c r="Z6302">
        <v>34</v>
      </c>
      <c r="AA6302" s="89">
        <f t="shared" si="494"/>
        <v>160089</v>
      </c>
      <c r="AH6302" s="37"/>
      <c r="AI6302" s="37"/>
      <c r="AJ6302" s="1"/>
    </row>
    <row r="6303" spans="1:37" hidden="1">
      <c r="A6303" t="s">
        <v>64</v>
      </c>
      <c r="B6303" t="s">
        <v>2</v>
      </c>
      <c r="C6303" t="s">
        <v>14</v>
      </c>
      <c r="D6303" t="s">
        <v>84</v>
      </c>
      <c r="E6303" t="s">
        <v>540</v>
      </c>
      <c r="F6303" t="str">
        <f t="shared" si="491"/>
        <v>济南市运动培训</v>
      </c>
      <c r="G6303" t="s">
        <v>103</v>
      </c>
      <c r="H6303" t="s">
        <v>104</v>
      </c>
      <c r="I6303" t="s">
        <v>70</v>
      </c>
      <c r="J6303">
        <v>300</v>
      </c>
      <c r="K6303">
        <v>34</v>
      </c>
      <c r="L6303" s="13">
        <f>VLOOKUP(C6303,'渗透率、续签率'!B:C,2,0)</f>
        <v>0.22700000000000001</v>
      </c>
      <c r="M6303" s="6">
        <v>0.11</v>
      </c>
      <c r="N6303">
        <v>81</v>
      </c>
      <c r="O6303">
        <v>32</v>
      </c>
      <c r="P6303" s="6">
        <v>0.4</v>
      </c>
      <c r="Q6303" s="13">
        <v>0.54100000000000004</v>
      </c>
      <c r="R6303" s="13">
        <v>0.437</v>
      </c>
      <c r="S6303" s="31">
        <v>2726</v>
      </c>
      <c r="T6303" s="6">
        <f>VLOOKUP(E6303,'参数设置&amp;汇总'!S:U,3,0)</f>
        <v>0.9</v>
      </c>
      <c r="U6303" s="78">
        <f t="shared" si="490"/>
        <v>72.900000000000006</v>
      </c>
      <c r="V6303" s="13">
        <v>0.85000000000000009</v>
      </c>
      <c r="W6303" s="78">
        <f t="shared" si="492"/>
        <v>77.218823529411765</v>
      </c>
      <c r="X6303" s="1">
        <f>VLOOKUP(E6303,'渗透率、续签率'!AG:AJ,4,0)</f>
        <v>3139</v>
      </c>
      <c r="Y6303" s="1">
        <f t="shared" si="493"/>
        <v>242389.88705882351</v>
      </c>
      <c r="Z6303">
        <v>36</v>
      </c>
      <c r="AA6303" s="89">
        <f t="shared" si="494"/>
        <v>254259</v>
      </c>
      <c r="AK6303" s="37"/>
    </row>
    <row r="6304" spans="1:37" hidden="1">
      <c r="A6304" t="s">
        <v>64</v>
      </c>
      <c r="B6304" t="s">
        <v>2</v>
      </c>
      <c r="C6304" t="s">
        <v>14</v>
      </c>
      <c r="D6304" t="s">
        <v>84</v>
      </c>
      <c r="E6304" t="s">
        <v>540</v>
      </c>
      <c r="F6304" t="str">
        <f t="shared" si="491"/>
        <v>温州市运动培训</v>
      </c>
      <c r="G6304" t="s">
        <v>79</v>
      </c>
      <c r="H6304" t="s">
        <v>105</v>
      </c>
      <c r="I6304" t="s">
        <v>68</v>
      </c>
      <c r="J6304">
        <v>167</v>
      </c>
      <c r="K6304">
        <v>7</v>
      </c>
      <c r="L6304" s="13">
        <f>VLOOKUP(C6304,'渗透率、续签率'!B:C,2,0)</f>
        <v>0.22700000000000001</v>
      </c>
      <c r="M6304" s="6">
        <v>0.04</v>
      </c>
      <c r="N6304">
        <v>20</v>
      </c>
      <c r="O6304">
        <v>5</v>
      </c>
      <c r="P6304" s="6">
        <v>0.25</v>
      </c>
      <c r="Q6304" s="13">
        <v>0.184</v>
      </c>
      <c r="R6304" s="13">
        <v>8.8999999999999996E-2</v>
      </c>
      <c r="S6304" s="31">
        <v>637</v>
      </c>
      <c r="T6304" s="6">
        <f>VLOOKUP(E6304,'参数设置&amp;汇总'!S:U,3,0)</f>
        <v>0.9</v>
      </c>
      <c r="U6304" s="78">
        <f t="shared" si="490"/>
        <v>18</v>
      </c>
      <c r="V6304" s="13">
        <v>0.85000000000000009</v>
      </c>
      <c r="W6304" s="78">
        <f t="shared" si="492"/>
        <v>19.841176470588234</v>
      </c>
      <c r="X6304" s="1">
        <f>VLOOKUP(E6304,'渗透率、续签率'!AG:AJ,4,0)</f>
        <v>3139</v>
      </c>
      <c r="Y6304" s="1">
        <f t="shared" si="493"/>
        <v>62281.452941176467</v>
      </c>
      <c r="Z6304">
        <v>11</v>
      </c>
      <c r="AA6304" s="89">
        <f t="shared" si="494"/>
        <v>62780</v>
      </c>
      <c r="AH6304" s="37"/>
      <c r="AI6304" s="37"/>
      <c r="AK6304" s="37"/>
    </row>
    <row r="6305" spans="1:37" hidden="1">
      <c r="A6305" t="s">
        <v>64</v>
      </c>
      <c r="B6305" t="s">
        <v>2</v>
      </c>
      <c r="C6305" t="s">
        <v>14</v>
      </c>
      <c r="D6305" t="s">
        <v>84</v>
      </c>
      <c r="E6305" t="s">
        <v>540</v>
      </c>
      <c r="F6305" t="str">
        <f t="shared" si="491"/>
        <v>福州市运动培训</v>
      </c>
      <c r="G6305" t="s">
        <v>92</v>
      </c>
      <c r="H6305" t="s">
        <v>106</v>
      </c>
      <c r="I6305" t="s">
        <v>68</v>
      </c>
      <c r="J6305">
        <v>199</v>
      </c>
      <c r="K6305">
        <v>30</v>
      </c>
      <c r="L6305" s="13">
        <f>VLOOKUP(C6305,'渗透率、续签率'!B:C,2,0)</f>
        <v>0.22700000000000001</v>
      </c>
      <c r="M6305" s="6">
        <v>0.15</v>
      </c>
      <c r="N6305">
        <v>54</v>
      </c>
      <c r="O6305">
        <v>19</v>
      </c>
      <c r="P6305" s="6">
        <v>0.35</v>
      </c>
      <c r="Q6305" s="13">
        <v>0.42099999999999999</v>
      </c>
      <c r="R6305" s="13">
        <v>0.30499999999999999</v>
      </c>
      <c r="S6305" s="31">
        <v>1285</v>
      </c>
      <c r="T6305" s="6">
        <f>VLOOKUP(E6305,'参数设置&amp;汇总'!S:U,3,0)</f>
        <v>0.9</v>
      </c>
      <c r="U6305" s="78">
        <f t="shared" si="490"/>
        <v>48.6</v>
      </c>
      <c r="V6305" s="13">
        <v>0.85000000000000009</v>
      </c>
      <c r="W6305" s="78">
        <f t="shared" si="492"/>
        <v>52.10235294117647</v>
      </c>
      <c r="X6305" s="1">
        <f>VLOOKUP(E6305,'渗透率、续签率'!AG:AJ,4,0)</f>
        <v>3139</v>
      </c>
      <c r="Y6305" s="1">
        <f t="shared" si="493"/>
        <v>163549.28588235294</v>
      </c>
      <c r="Z6305">
        <v>46</v>
      </c>
      <c r="AA6305" s="89">
        <f t="shared" si="494"/>
        <v>169506</v>
      </c>
      <c r="AH6305" s="37"/>
      <c r="AI6305" s="37"/>
      <c r="AJ6305" s="1"/>
      <c r="AK6305" s="37"/>
    </row>
    <row r="6306" spans="1:37" hidden="1">
      <c r="A6306" t="s">
        <v>64</v>
      </c>
      <c r="B6306" t="s">
        <v>2</v>
      </c>
      <c r="C6306" t="s">
        <v>14</v>
      </c>
      <c r="D6306" t="s">
        <v>84</v>
      </c>
      <c r="E6306" t="s">
        <v>540</v>
      </c>
      <c r="F6306" t="str">
        <f t="shared" si="491"/>
        <v>苏州市运动培训</v>
      </c>
      <c r="G6306" t="s">
        <v>73</v>
      </c>
      <c r="H6306" t="s">
        <v>107</v>
      </c>
      <c r="I6306" t="s">
        <v>70</v>
      </c>
      <c r="J6306">
        <v>439</v>
      </c>
      <c r="K6306">
        <v>57</v>
      </c>
      <c r="L6306" s="13">
        <f>VLOOKUP(C6306,'渗透率、续签率'!B:C,2,0)</f>
        <v>0.22700000000000001</v>
      </c>
      <c r="M6306" s="6">
        <v>0.13</v>
      </c>
      <c r="N6306">
        <v>107</v>
      </c>
      <c r="O6306">
        <v>51</v>
      </c>
      <c r="P6306" s="6">
        <v>0.48</v>
      </c>
      <c r="Q6306" s="13">
        <v>0.57599999999999996</v>
      </c>
      <c r="R6306" s="13">
        <v>0.41399999999999998</v>
      </c>
      <c r="S6306" s="31">
        <v>3989</v>
      </c>
      <c r="T6306" s="6">
        <f>VLOOKUP(E6306,'参数设置&amp;汇总'!S:U,3,0)</f>
        <v>0.9</v>
      </c>
      <c r="U6306" s="78">
        <f t="shared" si="490"/>
        <v>96.3</v>
      </c>
      <c r="V6306" s="13">
        <v>0.85000000000000009</v>
      </c>
      <c r="W6306" s="78">
        <f t="shared" si="492"/>
        <v>99.674117647058807</v>
      </c>
      <c r="X6306" s="1">
        <f>VLOOKUP(E6306,'渗透率、续签率'!AG:AJ,4,0)</f>
        <v>3139</v>
      </c>
      <c r="Y6306" s="1">
        <f t="shared" si="493"/>
        <v>312877.0552941176</v>
      </c>
      <c r="Z6306">
        <v>92</v>
      </c>
      <c r="AA6306" s="89">
        <f t="shared" si="494"/>
        <v>335873</v>
      </c>
      <c r="AH6306" s="37"/>
      <c r="AI6306" s="37"/>
      <c r="AK6306" s="37"/>
    </row>
    <row r="6307" spans="1:37" hidden="1">
      <c r="A6307" t="s">
        <v>64</v>
      </c>
      <c r="B6307" t="s">
        <v>2</v>
      </c>
      <c r="C6307" t="s">
        <v>14</v>
      </c>
      <c r="D6307" t="s">
        <v>84</v>
      </c>
      <c r="E6307" t="s">
        <v>540</v>
      </c>
      <c r="F6307" t="str">
        <f t="shared" si="491"/>
        <v>西安市运动培训</v>
      </c>
      <c r="G6307" t="s">
        <v>108</v>
      </c>
      <c r="H6307" t="s">
        <v>109</v>
      </c>
      <c r="I6307" t="s">
        <v>70</v>
      </c>
      <c r="J6307">
        <v>522</v>
      </c>
      <c r="K6307">
        <v>68</v>
      </c>
      <c r="L6307" s="13">
        <f>VLOOKUP(C6307,'渗透率、续签率'!B:C,2,0)</f>
        <v>0.22700000000000001</v>
      </c>
      <c r="M6307" s="6">
        <v>0.13</v>
      </c>
      <c r="N6307">
        <v>188</v>
      </c>
      <c r="O6307">
        <v>61</v>
      </c>
      <c r="P6307" s="6">
        <v>0.32</v>
      </c>
      <c r="Q6307" s="13">
        <v>0.61099999999999999</v>
      </c>
      <c r="R6307" s="13">
        <v>0.50600000000000001</v>
      </c>
      <c r="S6307" s="31">
        <v>7112</v>
      </c>
      <c r="T6307" s="6">
        <f>VLOOKUP(E6307,'参数设置&amp;汇总'!S:U,3,0)</f>
        <v>0.9</v>
      </c>
      <c r="U6307" s="78">
        <f t="shared" si="490"/>
        <v>169.20000000000002</v>
      </c>
      <c r="V6307" s="13">
        <v>0.85000000000000009</v>
      </c>
      <c r="W6307" s="78">
        <f t="shared" si="492"/>
        <v>182.76823529411763</v>
      </c>
      <c r="X6307" s="1">
        <f>VLOOKUP(E6307,'渗透率、续签率'!AG:AJ,4,0)</f>
        <v>3139</v>
      </c>
      <c r="Y6307" s="1">
        <f t="shared" si="493"/>
        <v>573709.4905882352</v>
      </c>
      <c r="Z6307">
        <v>108</v>
      </c>
      <c r="AA6307" s="89">
        <f t="shared" si="494"/>
        <v>590132</v>
      </c>
      <c r="AH6307" s="37"/>
      <c r="AI6307" s="37"/>
      <c r="AK6307" s="37"/>
    </row>
    <row r="6308" spans="1:37" hidden="1">
      <c r="A6308" t="s">
        <v>64</v>
      </c>
      <c r="B6308" t="s">
        <v>2</v>
      </c>
      <c r="C6308" t="s">
        <v>14</v>
      </c>
      <c r="D6308" t="s">
        <v>84</v>
      </c>
      <c r="E6308" t="s">
        <v>540</v>
      </c>
      <c r="F6308" t="str">
        <f t="shared" si="491"/>
        <v>郑州市运动培训</v>
      </c>
      <c r="G6308" t="s">
        <v>110</v>
      </c>
      <c r="H6308" t="s">
        <v>111</v>
      </c>
      <c r="I6308" t="s">
        <v>70</v>
      </c>
      <c r="J6308">
        <v>485</v>
      </c>
      <c r="K6308">
        <v>34</v>
      </c>
      <c r="L6308" s="13">
        <f>VLOOKUP(C6308,'渗透率、续签率'!B:C,2,0)</f>
        <v>0.22700000000000001</v>
      </c>
      <c r="M6308" s="6">
        <v>7.0000000000000007E-2</v>
      </c>
      <c r="N6308">
        <v>140</v>
      </c>
      <c r="O6308">
        <v>32</v>
      </c>
      <c r="P6308" s="6">
        <v>0.23</v>
      </c>
      <c r="Q6308" s="13">
        <v>0.46800000000000003</v>
      </c>
      <c r="R6308" s="13">
        <v>0.28999999999999998</v>
      </c>
      <c r="S6308" s="31">
        <v>4469</v>
      </c>
      <c r="T6308" s="6">
        <f>VLOOKUP(E6308,'参数设置&amp;汇总'!S:U,3,0)</f>
        <v>0.9</v>
      </c>
      <c r="U6308" s="78">
        <f t="shared" si="490"/>
        <v>126</v>
      </c>
      <c r="V6308" s="13">
        <v>0.85000000000000009</v>
      </c>
      <c r="W6308" s="78">
        <f t="shared" si="492"/>
        <v>139.68941176470588</v>
      </c>
      <c r="X6308" s="1">
        <f>VLOOKUP(E6308,'渗透率、续签率'!AG:AJ,4,0)</f>
        <v>3139</v>
      </c>
      <c r="Y6308" s="1">
        <f t="shared" si="493"/>
        <v>438485.06352941174</v>
      </c>
      <c r="Z6308">
        <v>73</v>
      </c>
      <c r="AA6308" s="89">
        <f t="shared" si="494"/>
        <v>439460</v>
      </c>
      <c r="AH6308" s="37"/>
      <c r="AI6308" s="37"/>
      <c r="AK6308" s="37"/>
    </row>
    <row r="6309" spans="1:37" hidden="1">
      <c r="A6309" t="s">
        <v>64</v>
      </c>
      <c r="B6309" t="s">
        <v>2</v>
      </c>
      <c r="C6309" t="s">
        <v>14</v>
      </c>
      <c r="D6309" t="s">
        <v>84</v>
      </c>
      <c r="E6309" t="s">
        <v>540</v>
      </c>
      <c r="F6309" t="str">
        <f t="shared" si="491"/>
        <v>重庆市运动培训</v>
      </c>
      <c r="G6309" t="s">
        <v>112</v>
      </c>
      <c r="H6309" t="s">
        <v>112</v>
      </c>
      <c r="I6309" t="s">
        <v>70</v>
      </c>
      <c r="J6309">
        <v>493</v>
      </c>
      <c r="K6309">
        <v>43</v>
      </c>
      <c r="L6309" s="13">
        <f>VLOOKUP(C6309,'渗透率、续签率'!B:C,2,0)</f>
        <v>0.22700000000000001</v>
      </c>
      <c r="M6309" s="6">
        <v>0.09</v>
      </c>
      <c r="N6309">
        <v>106</v>
      </c>
      <c r="O6309">
        <v>41</v>
      </c>
      <c r="P6309" s="6">
        <v>0.39</v>
      </c>
      <c r="Q6309" s="13">
        <v>0.49399999999999999</v>
      </c>
      <c r="R6309" s="13">
        <v>0.38400000000000001</v>
      </c>
      <c r="S6309" s="31">
        <v>3765</v>
      </c>
      <c r="T6309" s="6">
        <f>VLOOKUP(E6309,'参数设置&amp;汇总'!S:U,3,0)</f>
        <v>0.9</v>
      </c>
      <c r="U6309" s="78">
        <f t="shared" si="490"/>
        <v>95.4</v>
      </c>
      <c r="V6309" s="13">
        <v>0.85000000000000009</v>
      </c>
      <c r="W6309" s="78">
        <f t="shared" si="492"/>
        <v>101.28588235294117</v>
      </c>
      <c r="X6309" s="1">
        <f>VLOOKUP(E6309,'渗透率、续签率'!AG:AJ,4,0)</f>
        <v>3139</v>
      </c>
      <c r="Y6309" s="1">
        <f t="shared" si="493"/>
        <v>317936.38470588234</v>
      </c>
      <c r="Z6309">
        <v>71</v>
      </c>
      <c r="AA6309" s="89">
        <f t="shared" si="494"/>
        <v>332734</v>
      </c>
      <c r="AH6309" s="37"/>
      <c r="AI6309" s="37"/>
      <c r="AK6309" s="37"/>
    </row>
    <row r="6310" spans="1:37" hidden="1">
      <c r="A6310" t="s">
        <v>64</v>
      </c>
      <c r="B6310" t="s">
        <v>2</v>
      </c>
      <c r="C6310" t="s">
        <v>14</v>
      </c>
      <c r="D6310" t="s">
        <v>84</v>
      </c>
      <c r="E6310" t="s">
        <v>540</v>
      </c>
      <c r="F6310" t="str">
        <f t="shared" si="491"/>
        <v>长沙市运动培训</v>
      </c>
      <c r="G6310" t="s">
        <v>113</v>
      </c>
      <c r="H6310" t="s">
        <v>114</v>
      </c>
      <c r="I6310" t="s">
        <v>68</v>
      </c>
      <c r="J6310">
        <v>327</v>
      </c>
      <c r="K6310">
        <v>10</v>
      </c>
      <c r="L6310" s="13">
        <f>VLOOKUP(C6310,'渗透率、续签率'!B:C,2,0)</f>
        <v>0.22700000000000001</v>
      </c>
      <c r="M6310" s="6">
        <v>0.03</v>
      </c>
      <c r="N6310">
        <v>85</v>
      </c>
      <c r="O6310">
        <v>10</v>
      </c>
      <c r="P6310" s="6">
        <v>0.12</v>
      </c>
      <c r="Q6310" s="13">
        <v>0.192</v>
      </c>
      <c r="R6310" s="13">
        <v>0.09</v>
      </c>
      <c r="S6310" s="31">
        <v>2136</v>
      </c>
      <c r="T6310" s="6">
        <f>VLOOKUP(E6310,'参数设置&amp;汇总'!S:U,3,0)</f>
        <v>0.9</v>
      </c>
      <c r="U6310" s="78">
        <f t="shared" si="490"/>
        <v>76.5</v>
      </c>
      <c r="V6310" s="13">
        <v>0.85000000000000009</v>
      </c>
      <c r="W6310" s="78">
        <f t="shared" si="492"/>
        <v>87.329411764705881</v>
      </c>
      <c r="X6310" s="1">
        <f>VLOOKUP(E6310,'渗透率、续签率'!AG:AJ,4,0)</f>
        <v>3139</v>
      </c>
      <c r="Y6310" s="1">
        <f t="shared" si="493"/>
        <v>274127.02352941176</v>
      </c>
      <c r="Z6310">
        <v>55</v>
      </c>
      <c r="AA6310" s="89">
        <f t="shared" si="494"/>
        <v>266815</v>
      </c>
      <c r="AH6310" s="37"/>
      <c r="AI6310" s="37"/>
      <c r="AK6310" s="37"/>
    </row>
    <row r="6311" spans="1:37" hidden="1">
      <c r="A6311" t="s">
        <v>64</v>
      </c>
      <c r="B6311" t="s">
        <v>2</v>
      </c>
      <c r="C6311" t="s">
        <v>14</v>
      </c>
      <c r="D6311" t="s">
        <v>84</v>
      </c>
      <c r="E6311" t="s">
        <v>540</v>
      </c>
      <c r="F6311" t="str">
        <f t="shared" si="491"/>
        <v>青岛市运动培训</v>
      </c>
      <c r="G6311" t="s">
        <v>103</v>
      </c>
      <c r="H6311" t="s">
        <v>115</v>
      </c>
      <c r="I6311" t="s">
        <v>70</v>
      </c>
      <c r="J6311">
        <v>391</v>
      </c>
      <c r="K6311">
        <v>19</v>
      </c>
      <c r="L6311" s="13">
        <f>VLOOKUP(C6311,'渗透率、续签率'!B:C,2,0)</f>
        <v>0.22700000000000001</v>
      </c>
      <c r="M6311" s="6">
        <v>0.05</v>
      </c>
      <c r="N6311">
        <v>60</v>
      </c>
      <c r="O6311">
        <v>16</v>
      </c>
      <c r="P6311" s="6">
        <v>0.27</v>
      </c>
      <c r="Q6311" s="13">
        <v>0.32100000000000001</v>
      </c>
      <c r="R6311" s="13">
        <v>0.24</v>
      </c>
      <c r="S6311" s="31">
        <v>1974</v>
      </c>
      <c r="T6311" s="6">
        <f>VLOOKUP(E6311,'参数设置&amp;汇总'!S:U,3,0)</f>
        <v>0.9</v>
      </c>
      <c r="U6311" s="78">
        <f t="shared" si="490"/>
        <v>54</v>
      </c>
      <c r="V6311" s="13">
        <v>0.85000000000000009</v>
      </c>
      <c r="W6311" s="78">
        <f t="shared" si="492"/>
        <v>59.256470588235288</v>
      </c>
      <c r="X6311" s="1">
        <f>VLOOKUP(E6311,'渗透率、续签率'!AG:AJ,4,0)</f>
        <v>3139</v>
      </c>
      <c r="Y6311" s="1">
        <f t="shared" si="493"/>
        <v>186006.06117647057</v>
      </c>
      <c r="Z6311">
        <v>65</v>
      </c>
      <c r="AA6311" s="89">
        <f t="shared" si="494"/>
        <v>188340</v>
      </c>
      <c r="AH6311" s="37"/>
      <c r="AI6311" s="37"/>
      <c r="AK6311" s="37"/>
    </row>
    <row r="6312" spans="1:37" hidden="1">
      <c r="A6312" t="s">
        <v>64</v>
      </c>
      <c r="B6312" t="s">
        <v>2</v>
      </c>
      <c r="C6312" t="s">
        <v>14</v>
      </c>
      <c r="D6312" t="s">
        <v>116</v>
      </c>
      <c r="E6312" t="s">
        <v>541</v>
      </c>
      <c r="F6312" t="str">
        <f t="shared" si="491"/>
        <v>七台河市运动培训</v>
      </c>
      <c r="G6312" t="s">
        <v>118</v>
      </c>
      <c r="H6312" t="s">
        <v>119</v>
      </c>
      <c r="I6312" t="s">
        <v>70</v>
      </c>
      <c r="J6312">
        <v>5</v>
      </c>
      <c r="K6312">
        <v>0</v>
      </c>
      <c r="L6312" s="13">
        <f>VLOOKUP(C6312,'渗透率、续签率'!B:C,2,0)</f>
        <v>0.22700000000000001</v>
      </c>
      <c r="M6312" s="6">
        <v>0</v>
      </c>
      <c r="N6312">
        <v>0</v>
      </c>
      <c r="O6312">
        <v>0</v>
      </c>
      <c r="P6312" s="6">
        <v>0</v>
      </c>
      <c r="Q6312" s="13">
        <v>0</v>
      </c>
      <c r="R6312" s="13">
        <v>0</v>
      </c>
      <c r="S6312" s="31">
        <v>8</v>
      </c>
      <c r="T6312" s="6">
        <f>VLOOKUP(E6312,'参数设置&amp;汇总'!S:U,3,0)</f>
        <v>0.25</v>
      </c>
      <c r="U6312" s="78">
        <f t="shared" si="490"/>
        <v>0</v>
      </c>
      <c r="V6312" s="13">
        <v>0.85000000000000009</v>
      </c>
      <c r="W6312" s="78">
        <f t="shared" si="492"/>
        <v>0</v>
      </c>
      <c r="X6312" s="1">
        <f>VLOOKUP(E6312,'渗透率、续签率'!AG:AJ,4,0)</f>
        <v>1788.5000000000002</v>
      </c>
      <c r="Y6312" s="1">
        <f t="shared" si="493"/>
        <v>0</v>
      </c>
      <c r="Z6312">
        <v>0</v>
      </c>
      <c r="AA6312" s="89">
        <f t="shared" si="494"/>
        <v>0</v>
      </c>
      <c r="AH6312" s="37"/>
      <c r="AI6312" s="37"/>
      <c r="AK6312" s="37"/>
    </row>
    <row r="6313" spans="1:37" hidden="1">
      <c r="A6313" t="s">
        <v>64</v>
      </c>
      <c r="B6313" t="s">
        <v>2</v>
      </c>
      <c r="C6313" t="s">
        <v>14</v>
      </c>
      <c r="D6313" t="s">
        <v>116</v>
      </c>
      <c r="E6313" t="s">
        <v>541</v>
      </c>
      <c r="F6313" t="str">
        <f t="shared" si="491"/>
        <v>万宁市运动培训</v>
      </c>
      <c r="G6313" t="s">
        <v>120</v>
      </c>
      <c r="H6313" t="s">
        <v>121</v>
      </c>
      <c r="I6313" t="s">
        <v>68</v>
      </c>
      <c r="J6313">
        <v>11</v>
      </c>
      <c r="K6313">
        <v>0</v>
      </c>
      <c r="L6313" s="13">
        <f>VLOOKUP(C6313,'渗透率、续签率'!B:C,2,0)</f>
        <v>0.22700000000000001</v>
      </c>
      <c r="M6313" s="6">
        <v>0</v>
      </c>
      <c r="N6313">
        <v>0</v>
      </c>
      <c r="O6313">
        <v>0</v>
      </c>
      <c r="P6313" s="6">
        <v>0</v>
      </c>
      <c r="Q6313" s="13">
        <v>0</v>
      </c>
      <c r="R6313" s="13">
        <v>0</v>
      </c>
      <c r="S6313" s="31">
        <v>27</v>
      </c>
      <c r="T6313" s="6">
        <f>VLOOKUP(E6313,'参数设置&amp;汇总'!S:U,3,0)</f>
        <v>0.25</v>
      </c>
      <c r="U6313" s="78">
        <f t="shared" si="490"/>
        <v>0</v>
      </c>
      <c r="V6313" s="13">
        <v>0.85000000000000009</v>
      </c>
      <c r="W6313" s="78">
        <f t="shared" si="492"/>
        <v>0</v>
      </c>
      <c r="X6313" s="1">
        <f>VLOOKUP(E6313,'渗透率、续签率'!AG:AJ,4,0)</f>
        <v>1788.5000000000002</v>
      </c>
      <c r="Y6313" s="1">
        <f t="shared" si="493"/>
        <v>0</v>
      </c>
      <c r="Z6313">
        <v>0</v>
      </c>
      <c r="AA6313" s="89">
        <f t="shared" si="494"/>
        <v>0</v>
      </c>
      <c r="AH6313" s="37"/>
      <c r="AI6313" s="37"/>
      <c r="AK6313" s="37"/>
    </row>
    <row r="6314" spans="1:37" hidden="1">
      <c r="A6314" t="s">
        <v>64</v>
      </c>
      <c r="B6314" t="s">
        <v>2</v>
      </c>
      <c r="C6314" t="s">
        <v>14</v>
      </c>
      <c r="D6314" t="s">
        <v>116</v>
      </c>
      <c r="E6314" t="s">
        <v>541</v>
      </c>
      <c r="F6314" t="str">
        <f t="shared" si="491"/>
        <v>三亚市运动培训</v>
      </c>
      <c r="G6314" t="s">
        <v>120</v>
      </c>
      <c r="H6314" t="s">
        <v>122</v>
      </c>
      <c r="I6314" t="s">
        <v>68</v>
      </c>
      <c r="J6314">
        <v>18</v>
      </c>
      <c r="K6314">
        <v>2</v>
      </c>
      <c r="L6314" s="13">
        <f>VLOOKUP(C6314,'渗透率、续签率'!B:C,2,0)</f>
        <v>0.22700000000000001</v>
      </c>
      <c r="M6314" s="6">
        <v>0.11</v>
      </c>
      <c r="N6314">
        <v>4</v>
      </c>
      <c r="O6314">
        <v>2</v>
      </c>
      <c r="P6314" s="6">
        <v>0.5</v>
      </c>
      <c r="Q6314" s="13">
        <v>0.55000000000000004</v>
      </c>
      <c r="R6314" s="13">
        <v>0.55000000000000004</v>
      </c>
      <c r="S6314" s="31">
        <v>120</v>
      </c>
      <c r="T6314" s="6">
        <f>VLOOKUP(E6314,'参数设置&amp;汇总'!S:U,3,0)</f>
        <v>0.25</v>
      </c>
      <c r="U6314" s="78">
        <f t="shared" si="490"/>
        <v>2</v>
      </c>
      <c r="V6314" s="13">
        <v>0.85000000000000009</v>
      </c>
      <c r="W6314" s="78">
        <f t="shared" si="492"/>
        <v>1.8188235294117645</v>
      </c>
      <c r="X6314" s="1">
        <f>VLOOKUP(E6314,'渗透率、续签率'!AG:AJ,4,0)</f>
        <v>1788.5000000000002</v>
      </c>
      <c r="Y6314" s="1">
        <f t="shared" si="493"/>
        <v>3252.9658823529412</v>
      </c>
      <c r="Z6314">
        <v>1</v>
      </c>
      <c r="AA6314" s="89">
        <f t="shared" si="494"/>
        <v>7154.0000000000009</v>
      </c>
      <c r="AH6314" s="37"/>
      <c r="AI6314" s="37"/>
      <c r="AK6314" s="37"/>
    </row>
    <row r="6315" spans="1:37" hidden="1">
      <c r="A6315" t="s">
        <v>64</v>
      </c>
      <c r="B6315" t="s">
        <v>2</v>
      </c>
      <c r="C6315" t="s">
        <v>14</v>
      </c>
      <c r="D6315" t="s">
        <v>116</v>
      </c>
      <c r="E6315" t="s">
        <v>541</v>
      </c>
      <c r="F6315" t="str">
        <f t="shared" si="491"/>
        <v>三明市运动培训</v>
      </c>
      <c r="G6315" t="s">
        <v>92</v>
      </c>
      <c r="H6315" t="s">
        <v>123</v>
      </c>
      <c r="I6315" t="s">
        <v>68</v>
      </c>
      <c r="J6315">
        <v>14</v>
      </c>
      <c r="K6315">
        <v>0</v>
      </c>
      <c r="L6315" s="13">
        <f>VLOOKUP(C6315,'渗透率、续签率'!B:C,2,0)</f>
        <v>0.22700000000000001</v>
      </c>
      <c r="M6315" s="6">
        <v>0</v>
      </c>
      <c r="N6315">
        <v>1</v>
      </c>
      <c r="O6315">
        <v>0</v>
      </c>
      <c r="P6315" s="6">
        <v>0</v>
      </c>
      <c r="Q6315" s="13">
        <v>0</v>
      </c>
      <c r="R6315" s="13">
        <v>0</v>
      </c>
      <c r="S6315" s="31">
        <v>31</v>
      </c>
      <c r="T6315" s="6">
        <f>VLOOKUP(E6315,'参数设置&amp;汇总'!S:U,3,0)</f>
        <v>0.25</v>
      </c>
      <c r="U6315" s="78">
        <f t="shared" si="490"/>
        <v>0.25</v>
      </c>
      <c r="V6315" s="13">
        <v>0.85000000000000009</v>
      </c>
      <c r="W6315" s="78">
        <f t="shared" si="492"/>
        <v>0.29411764705882348</v>
      </c>
      <c r="X6315" s="1">
        <f>VLOOKUP(E6315,'渗透率、续签率'!AG:AJ,4,0)</f>
        <v>1788.5000000000002</v>
      </c>
      <c r="Y6315" s="1">
        <f t="shared" si="493"/>
        <v>526.02941176470586</v>
      </c>
      <c r="Z6315">
        <v>0</v>
      </c>
      <c r="AA6315" s="89">
        <f t="shared" si="494"/>
        <v>1788.5000000000002</v>
      </c>
      <c r="AH6315" s="37"/>
      <c r="AI6315" s="37"/>
      <c r="AK6315" s="37"/>
    </row>
    <row r="6316" spans="1:37" hidden="1">
      <c r="A6316" t="s">
        <v>64</v>
      </c>
      <c r="B6316" t="s">
        <v>2</v>
      </c>
      <c r="C6316" t="s">
        <v>14</v>
      </c>
      <c r="D6316" t="s">
        <v>116</v>
      </c>
      <c r="E6316" t="s">
        <v>541</v>
      </c>
      <c r="F6316" t="str">
        <f t="shared" si="491"/>
        <v>三沙市运动培训</v>
      </c>
      <c r="G6316" t="s">
        <v>120</v>
      </c>
      <c r="H6316" t="s">
        <v>124</v>
      </c>
      <c r="I6316" t="s">
        <v>68</v>
      </c>
      <c r="J6316">
        <v>0</v>
      </c>
      <c r="K6316">
        <v>0</v>
      </c>
      <c r="L6316" s="13">
        <f>VLOOKUP(C6316,'渗透率、续签率'!B:C,2,0)</f>
        <v>0.22700000000000001</v>
      </c>
      <c r="M6316" s="6">
        <v>0</v>
      </c>
      <c r="N6316">
        <v>0</v>
      </c>
      <c r="O6316">
        <v>0</v>
      </c>
      <c r="P6316" s="6">
        <v>0</v>
      </c>
      <c r="Q6316" s="13">
        <v>0</v>
      </c>
      <c r="R6316" s="13">
        <v>0</v>
      </c>
      <c r="S6316" s="31">
        <v>0</v>
      </c>
      <c r="T6316" s="6">
        <f>VLOOKUP(E6316,'参数设置&amp;汇总'!S:U,3,0)</f>
        <v>0.25</v>
      </c>
      <c r="U6316" s="78">
        <f t="shared" si="490"/>
        <v>0</v>
      </c>
      <c r="V6316" s="13">
        <v>0.85000000000000009</v>
      </c>
      <c r="W6316" s="78">
        <f t="shared" si="492"/>
        <v>0</v>
      </c>
      <c r="X6316" s="1">
        <f>VLOOKUP(E6316,'渗透率、续签率'!AG:AJ,4,0)</f>
        <v>1788.5000000000002</v>
      </c>
      <c r="Y6316" s="1">
        <f t="shared" si="493"/>
        <v>0</v>
      </c>
      <c r="Z6316">
        <v>0</v>
      </c>
      <c r="AA6316" s="89">
        <f t="shared" si="494"/>
        <v>0</v>
      </c>
      <c r="AH6316" s="37"/>
      <c r="AI6316" s="37"/>
      <c r="AK6316" s="37"/>
    </row>
    <row r="6317" spans="1:37" hidden="1">
      <c r="A6317" t="s">
        <v>64</v>
      </c>
      <c r="B6317" t="s">
        <v>2</v>
      </c>
      <c r="C6317" t="s">
        <v>14</v>
      </c>
      <c r="D6317" t="s">
        <v>116</v>
      </c>
      <c r="E6317" t="s">
        <v>541</v>
      </c>
      <c r="F6317" t="str">
        <f t="shared" si="491"/>
        <v>三门峡市运动培训</v>
      </c>
      <c r="G6317" t="s">
        <v>110</v>
      </c>
      <c r="H6317" t="s">
        <v>125</v>
      </c>
      <c r="I6317" t="s">
        <v>70</v>
      </c>
      <c r="J6317">
        <v>9</v>
      </c>
      <c r="K6317">
        <v>0</v>
      </c>
      <c r="L6317" s="13">
        <f>VLOOKUP(C6317,'渗透率、续签率'!B:C,2,0)</f>
        <v>0.22700000000000001</v>
      </c>
      <c r="M6317" s="6">
        <v>0</v>
      </c>
      <c r="N6317">
        <v>0</v>
      </c>
      <c r="O6317">
        <v>0</v>
      </c>
      <c r="P6317" s="6">
        <v>0</v>
      </c>
      <c r="Q6317" s="13">
        <v>0</v>
      </c>
      <c r="R6317" s="13">
        <v>0</v>
      </c>
      <c r="S6317" s="31">
        <v>18</v>
      </c>
      <c r="T6317" s="6">
        <f>VLOOKUP(E6317,'参数设置&amp;汇总'!S:U,3,0)</f>
        <v>0.25</v>
      </c>
      <c r="U6317" s="78">
        <f t="shared" si="490"/>
        <v>0</v>
      </c>
      <c r="V6317" s="13">
        <v>0.85000000000000009</v>
      </c>
      <c r="W6317" s="78">
        <f t="shared" si="492"/>
        <v>0</v>
      </c>
      <c r="X6317" s="1">
        <f>VLOOKUP(E6317,'渗透率、续签率'!AG:AJ,4,0)</f>
        <v>1788.5000000000002</v>
      </c>
      <c r="Y6317" s="1">
        <f t="shared" si="493"/>
        <v>0</v>
      </c>
      <c r="Z6317">
        <v>0</v>
      </c>
      <c r="AA6317" s="89">
        <f t="shared" si="494"/>
        <v>0</v>
      </c>
      <c r="AH6317" s="37"/>
      <c r="AI6317" s="37"/>
      <c r="AK6317" s="37"/>
    </row>
    <row r="6318" spans="1:37" hidden="1">
      <c r="A6318" t="s">
        <v>64</v>
      </c>
      <c r="B6318" t="s">
        <v>2</v>
      </c>
      <c r="C6318" t="s">
        <v>14</v>
      </c>
      <c r="D6318" t="s">
        <v>116</v>
      </c>
      <c r="E6318" t="s">
        <v>541</v>
      </c>
      <c r="F6318" t="str">
        <f t="shared" si="491"/>
        <v>上饶市运动培训</v>
      </c>
      <c r="G6318" t="s">
        <v>90</v>
      </c>
      <c r="H6318" t="s">
        <v>126</v>
      </c>
      <c r="I6318" t="s">
        <v>68</v>
      </c>
      <c r="J6318">
        <v>47</v>
      </c>
      <c r="K6318">
        <v>0</v>
      </c>
      <c r="L6318" s="13">
        <f>VLOOKUP(C6318,'渗透率、续签率'!B:C,2,0)</f>
        <v>0.22700000000000001</v>
      </c>
      <c r="M6318" s="6">
        <v>0</v>
      </c>
      <c r="N6318">
        <v>3</v>
      </c>
      <c r="O6318">
        <v>0</v>
      </c>
      <c r="P6318" s="6">
        <v>0</v>
      </c>
      <c r="Q6318" s="13">
        <v>0</v>
      </c>
      <c r="R6318" s="13">
        <v>0</v>
      </c>
      <c r="S6318" s="31">
        <v>110</v>
      </c>
      <c r="T6318" s="6">
        <f>VLOOKUP(E6318,'参数设置&amp;汇总'!S:U,3,0)</f>
        <v>0.25</v>
      </c>
      <c r="U6318" s="78">
        <f t="shared" si="490"/>
        <v>0.75</v>
      </c>
      <c r="V6318" s="13">
        <v>0.85000000000000009</v>
      </c>
      <c r="W6318" s="78">
        <f t="shared" si="492"/>
        <v>0.88235294117647045</v>
      </c>
      <c r="X6318" s="1">
        <f>VLOOKUP(E6318,'渗透率、续签率'!AG:AJ,4,0)</f>
        <v>1788.5000000000002</v>
      </c>
      <c r="Y6318" s="1">
        <f t="shared" si="493"/>
        <v>1578.0882352941176</v>
      </c>
      <c r="Z6318">
        <v>3</v>
      </c>
      <c r="AA6318" s="89">
        <f t="shared" si="494"/>
        <v>5365.5000000000009</v>
      </c>
      <c r="AH6318" s="37"/>
      <c r="AI6318" s="37"/>
      <c r="AK6318" s="37"/>
    </row>
    <row r="6319" spans="1:37" hidden="1">
      <c r="A6319" t="s">
        <v>64</v>
      </c>
      <c r="B6319" t="s">
        <v>2</v>
      </c>
      <c r="C6319" t="s">
        <v>14</v>
      </c>
      <c r="D6319" t="s">
        <v>116</v>
      </c>
      <c r="E6319" t="s">
        <v>541</v>
      </c>
      <c r="F6319" t="str">
        <f t="shared" si="491"/>
        <v>东方市运动培训</v>
      </c>
      <c r="G6319" t="s">
        <v>120</v>
      </c>
      <c r="H6319" t="s">
        <v>127</v>
      </c>
      <c r="I6319" t="s">
        <v>68</v>
      </c>
      <c r="J6319">
        <v>1</v>
      </c>
      <c r="K6319">
        <v>0</v>
      </c>
      <c r="L6319" s="13">
        <f>VLOOKUP(C6319,'渗透率、续签率'!B:C,2,0)</f>
        <v>0.22700000000000001</v>
      </c>
      <c r="M6319" s="6">
        <v>0</v>
      </c>
      <c r="N6319">
        <v>0</v>
      </c>
      <c r="O6319">
        <v>0</v>
      </c>
      <c r="P6319" s="6">
        <v>0</v>
      </c>
      <c r="Q6319" s="13">
        <v>0</v>
      </c>
      <c r="R6319" s="13">
        <v>0</v>
      </c>
      <c r="S6319" s="31">
        <v>1</v>
      </c>
      <c r="T6319" s="6">
        <f>VLOOKUP(E6319,'参数设置&amp;汇总'!S:U,3,0)</f>
        <v>0.25</v>
      </c>
      <c r="U6319" s="78">
        <f t="shared" si="490"/>
        <v>0</v>
      </c>
      <c r="V6319" s="13">
        <v>0.85000000000000009</v>
      </c>
      <c r="W6319" s="78">
        <f t="shared" si="492"/>
        <v>0</v>
      </c>
      <c r="X6319" s="1">
        <f>VLOOKUP(E6319,'渗透率、续签率'!AG:AJ,4,0)</f>
        <v>1788.5000000000002</v>
      </c>
      <c r="Y6319" s="1">
        <f t="shared" si="493"/>
        <v>0</v>
      </c>
      <c r="Z6319">
        <v>0</v>
      </c>
      <c r="AA6319" s="89">
        <f t="shared" si="494"/>
        <v>0</v>
      </c>
      <c r="AH6319" s="37"/>
      <c r="AI6319" s="37"/>
      <c r="AK6319" s="37"/>
    </row>
    <row r="6320" spans="1:37" hidden="1">
      <c r="A6320" t="s">
        <v>64</v>
      </c>
      <c r="B6320" t="s">
        <v>2</v>
      </c>
      <c r="C6320" t="s">
        <v>14</v>
      </c>
      <c r="D6320" t="s">
        <v>116</v>
      </c>
      <c r="E6320" t="s">
        <v>541</v>
      </c>
      <c r="F6320" t="str">
        <f t="shared" si="491"/>
        <v>东营市运动培训</v>
      </c>
      <c r="G6320" t="s">
        <v>103</v>
      </c>
      <c r="H6320" t="s">
        <v>128</v>
      </c>
      <c r="I6320" t="s">
        <v>70</v>
      </c>
      <c r="J6320">
        <v>53</v>
      </c>
      <c r="K6320">
        <v>0</v>
      </c>
      <c r="L6320" s="13">
        <f>VLOOKUP(C6320,'渗透率、续签率'!B:C,2,0)</f>
        <v>0.22700000000000001</v>
      </c>
      <c r="M6320" s="6">
        <v>0</v>
      </c>
      <c r="N6320">
        <v>2</v>
      </c>
      <c r="O6320">
        <v>0</v>
      </c>
      <c r="P6320" s="6">
        <v>0</v>
      </c>
      <c r="Q6320" s="13">
        <v>0</v>
      </c>
      <c r="R6320" s="13">
        <v>0</v>
      </c>
      <c r="S6320" s="31">
        <v>101</v>
      </c>
      <c r="T6320" s="6">
        <f>VLOOKUP(E6320,'参数设置&amp;汇总'!S:U,3,0)</f>
        <v>0.25</v>
      </c>
      <c r="U6320" s="78">
        <f t="shared" si="490"/>
        <v>0.5</v>
      </c>
      <c r="V6320" s="13">
        <v>0.85000000000000009</v>
      </c>
      <c r="W6320" s="78">
        <f t="shared" si="492"/>
        <v>0.58823529411764697</v>
      </c>
      <c r="X6320" s="1">
        <f>VLOOKUP(E6320,'渗透率、续签率'!AG:AJ,4,0)</f>
        <v>1788.5000000000002</v>
      </c>
      <c r="Y6320" s="1">
        <f t="shared" si="493"/>
        <v>1052.0588235294117</v>
      </c>
      <c r="Z6320">
        <v>2</v>
      </c>
      <c r="AA6320" s="89">
        <f t="shared" si="494"/>
        <v>3577.0000000000005</v>
      </c>
      <c r="AH6320" s="37"/>
      <c r="AI6320" s="37"/>
      <c r="AK6320" s="37"/>
    </row>
    <row r="6321" spans="1:37" hidden="1">
      <c r="A6321" t="s">
        <v>64</v>
      </c>
      <c r="B6321" t="s">
        <v>2</v>
      </c>
      <c r="C6321" t="s">
        <v>14</v>
      </c>
      <c r="D6321" t="s">
        <v>116</v>
      </c>
      <c r="E6321" t="s">
        <v>541</v>
      </c>
      <c r="F6321" t="str">
        <f t="shared" si="491"/>
        <v>中卫市运动培训</v>
      </c>
      <c r="G6321" t="s">
        <v>129</v>
      </c>
      <c r="H6321" t="s">
        <v>130</v>
      </c>
      <c r="I6321" t="s">
        <v>70</v>
      </c>
      <c r="J6321">
        <v>1</v>
      </c>
      <c r="K6321">
        <v>0</v>
      </c>
      <c r="L6321" s="13">
        <f>VLOOKUP(C6321,'渗透率、续签率'!B:C,2,0)</f>
        <v>0.22700000000000001</v>
      </c>
      <c r="M6321" s="6">
        <v>0</v>
      </c>
      <c r="N6321">
        <v>0</v>
      </c>
      <c r="O6321">
        <v>0</v>
      </c>
      <c r="P6321" s="6">
        <v>0</v>
      </c>
      <c r="Q6321" s="13">
        <v>0</v>
      </c>
      <c r="R6321" s="13">
        <v>0</v>
      </c>
      <c r="S6321" s="31">
        <v>2</v>
      </c>
      <c r="T6321" s="6">
        <f>VLOOKUP(E6321,'参数设置&amp;汇总'!S:U,3,0)</f>
        <v>0.25</v>
      </c>
      <c r="U6321" s="78">
        <f t="shared" si="490"/>
        <v>0</v>
      </c>
      <c r="V6321" s="13">
        <v>0.85000000000000009</v>
      </c>
      <c r="W6321" s="78">
        <f t="shared" si="492"/>
        <v>0</v>
      </c>
      <c r="X6321" s="1">
        <f>VLOOKUP(E6321,'渗透率、续签率'!AG:AJ,4,0)</f>
        <v>1788.5000000000002</v>
      </c>
      <c r="Y6321" s="1">
        <f t="shared" si="493"/>
        <v>0</v>
      </c>
      <c r="Z6321">
        <v>0</v>
      </c>
      <c r="AA6321" s="89">
        <f t="shared" si="494"/>
        <v>0</v>
      </c>
      <c r="AH6321" s="37"/>
      <c r="AI6321" s="37"/>
      <c r="AK6321" s="37"/>
    </row>
    <row r="6322" spans="1:37" hidden="1">
      <c r="A6322" t="s">
        <v>64</v>
      </c>
      <c r="B6322" t="s">
        <v>2</v>
      </c>
      <c r="C6322" t="s">
        <v>14</v>
      </c>
      <c r="D6322" t="s">
        <v>116</v>
      </c>
      <c r="E6322" t="s">
        <v>541</v>
      </c>
      <c r="F6322" t="str">
        <f t="shared" si="491"/>
        <v>中山市运动培训</v>
      </c>
      <c r="G6322" t="s">
        <v>75</v>
      </c>
      <c r="H6322" t="s">
        <v>131</v>
      </c>
      <c r="I6322" t="s">
        <v>68</v>
      </c>
      <c r="J6322">
        <v>115</v>
      </c>
      <c r="K6322">
        <v>3</v>
      </c>
      <c r="L6322" s="13">
        <f>VLOOKUP(C6322,'渗透率、续签率'!B:C,2,0)</f>
        <v>0.22700000000000001</v>
      </c>
      <c r="M6322" s="6">
        <v>0.03</v>
      </c>
      <c r="N6322">
        <v>7</v>
      </c>
      <c r="O6322">
        <v>1</v>
      </c>
      <c r="P6322" s="6">
        <v>0.14000000000000001</v>
      </c>
      <c r="Q6322" s="13">
        <v>0.108</v>
      </c>
      <c r="R6322" s="13">
        <v>5.8999999999999997E-2</v>
      </c>
      <c r="S6322" s="31">
        <v>342</v>
      </c>
      <c r="T6322" s="6">
        <f>VLOOKUP(E6322,'参数设置&amp;汇总'!S:U,3,0)</f>
        <v>0.25</v>
      </c>
      <c r="U6322" s="78">
        <f t="shared" si="490"/>
        <v>1.75</v>
      </c>
      <c r="V6322" s="13">
        <v>0.85000000000000009</v>
      </c>
      <c r="W6322" s="78">
        <f t="shared" si="492"/>
        <v>1.7917647058823529</v>
      </c>
      <c r="X6322" s="1">
        <f>VLOOKUP(E6322,'渗透率、续签率'!AG:AJ,4,0)</f>
        <v>1788.5000000000002</v>
      </c>
      <c r="Y6322" s="1">
        <f t="shared" si="493"/>
        <v>3204.5711764705884</v>
      </c>
      <c r="Z6322">
        <v>9</v>
      </c>
      <c r="AA6322" s="89">
        <f t="shared" si="494"/>
        <v>12519.500000000002</v>
      </c>
      <c r="AH6322" s="37"/>
      <c r="AI6322" s="37"/>
      <c r="AK6322" s="37"/>
    </row>
    <row r="6323" spans="1:37" hidden="1">
      <c r="A6323" t="s">
        <v>64</v>
      </c>
      <c r="B6323" t="s">
        <v>2</v>
      </c>
      <c r="C6323" t="s">
        <v>14</v>
      </c>
      <c r="D6323" t="s">
        <v>116</v>
      </c>
      <c r="E6323" t="s">
        <v>541</v>
      </c>
      <c r="F6323" t="str">
        <f t="shared" si="491"/>
        <v>临夏回族自治州运动培训</v>
      </c>
      <c r="G6323" t="s">
        <v>132</v>
      </c>
      <c r="H6323" t="s">
        <v>133</v>
      </c>
      <c r="I6323" t="s">
        <v>70</v>
      </c>
      <c r="J6323">
        <v>6</v>
      </c>
      <c r="K6323">
        <v>0</v>
      </c>
      <c r="L6323" s="13">
        <f>VLOOKUP(C6323,'渗透率、续签率'!B:C,2,0)</f>
        <v>0.22700000000000001</v>
      </c>
      <c r="M6323" s="6">
        <v>0</v>
      </c>
      <c r="N6323">
        <v>0</v>
      </c>
      <c r="O6323">
        <v>0</v>
      </c>
      <c r="P6323" s="6">
        <v>0</v>
      </c>
      <c r="Q6323" s="13">
        <v>0</v>
      </c>
      <c r="R6323" s="13">
        <v>0</v>
      </c>
      <c r="S6323" s="31">
        <v>7</v>
      </c>
      <c r="T6323" s="6">
        <f>VLOOKUP(E6323,'参数设置&amp;汇总'!S:U,3,0)</f>
        <v>0.25</v>
      </c>
      <c r="U6323" s="78">
        <f t="shared" si="490"/>
        <v>0</v>
      </c>
      <c r="V6323" s="13">
        <v>0.85000000000000009</v>
      </c>
      <c r="W6323" s="78">
        <f t="shared" si="492"/>
        <v>0</v>
      </c>
      <c r="X6323" s="1">
        <f>VLOOKUP(E6323,'渗透率、续签率'!AG:AJ,4,0)</f>
        <v>1788.5000000000002</v>
      </c>
      <c r="Y6323" s="1">
        <f t="shared" si="493"/>
        <v>0</v>
      </c>
      <c r="Z6323">
        <v>0</v>
      </c>
      <c r="AA6323" s="89">
        <f t="shared" si="494"/>
        <v>0</v>
      </c>
      <c r="AH6323" s="37"/>
      <c r="AI6323" s="37"/>
      <c r="AK6323" s="37"/>
    </row>
    <row r="6324" spans="1:37" hidden="1">
      <c r="A6324" t="s">
        <v>64</v>
      </c>
      <c r="B6324" t="s">
        <v>2</v>
      </c>
      <c r="C6324" t="s">
        <v>14</v>
      </c>
      <c r="D6324" t="s">
        <v>116</v>
      </c>
      <c r="E6324" t="s">
        <v>541</v>
      </c>
      <c r="F6324" t="str">
        <f t="shared" si="491"/>
        <v>临汾市运动培训</v>
      </c>
      <c r="G6324" t="s">
        <v>134</v>
      </c>
      <c r="H6324" t="s">
        <v>135</v>
      </c>
      <c r="I6324" t="s">
        <v>70</v>
      </c>
      <c r="J6324">
        <v>42</v>
      </c>
      <c r="K6324">
        <v>0</v>
      </c>
      <c r="L6324" s="13">
        <f>VLOOKUP(C6324,'渗透率、续签率'!B:C,2,0)</f>
        <v>0.22700000000000001</v>
      </c>
      <c r="M6324" s="6">
        <v>0</v>
      </c>
      <c r="N6324">
        <v>9</v>
      </c>
      <c r="O6324">
        <v>0</v>
      </c>
      <c r="P6324" s="6">
        <v>0</v>
      </c>
      <c r="Q6324" s="13">
        <v>0</v>
      </c>
      <c r="R6324" s="13">
        <v>0</v>
      </c>
      <c r="S6324" s="31">
        <v>149</v>
      </c>
      <c r="T6324" s="6">
        <f>VLOOKUP(E6324,'参数设置&amp;汇总'!S:U,3,0)</f>
        <v>0.25</v>
      </c>
      <c r="U6324" s="78">
        <f t="shared" si="490"/>
        <v>2.25</v>
      </c>
      <c r="V6324" s="13">
        <v>0.85000000000000009</v>
      </c>
      <c r="W6324" s="78">
        <f t="shared" si="492"/>
        <v>2.6470588235294117</v>
      </c>
      <c r="X6324" s="1">
        <f>VLOOKUP(E6324,'渗透率、续签率'!AG:AJ,4,0)</f>
        <v>1788.5000000000002</v>
      </c>
      <c r="Y6324" s="1">
        <f t="shared" si="493"/>
        <v>4734.2647058823532</v>
      </c>
      <c r="Z6324">
        <v>0</v>
      </c>
      <c r="AA6324" s="89">
        <f t="shared" si="494"/>
        <v>16096.500000000002</v>
      </c>
      <c r="AH6324" s="37"/>
      <c r="AI6324" s="37"/>
      <c r="AJ6324" s="1"/>
      <c r="AK6324" s="37"/>
    </row>
    <row r="6325" spans="1:37" hidden="1">
      <c r="A6325" t="s">
        <v>64</v>
      </c>
      <c r="B6325" t="s">
        <v>2</v>
      </c>
      <c r="C6325" t="s">
        <v>14</v>
      </c>
      <c r="D6325" t="s">
        <v>116</v>
      </c>
      <c r="E6325" t="s">
        <v>541</v>
      </c>
      <c r="F6325" t="str">
        <f t="shared" si="491"/>
        <v>临沂市运动培训</v>
      </c>
      <c r="G6325" t="s">
        <v>103</v>
      </c>
      <c r="H6325" t="s">
        <v>136</v>
      </c>
      <c r="I6325" t="s">
        <v>70</v>
      </c>
      <c r="J6325">
        <v>190</v>
      </c>
      <c r="K6325">
        <v>6</v>
      </c>
      <c r="L6325" s="13">
        <f>VLOOKUP(C6325,'渗透率、续签率'!B:C,2,0)</f>
        <v>0.22700000000000001</v>
      </c>
      <c r="M6325" s="6">
        <v>0.03</v>
      </c>
      <c r="N6325">
        <v>18</v>
      </c>
      <c r="O6325">
        <v>6</v>
      </c>
      <c r="P6325" s="6">
        <v>0.33</v>
      </c>
      <c r="Q6325" s="13">
        <v>0.44</v>
      </c>
      <c r="R6325" s="13">
        <v>0.40600000000000003</v>
      </c>
      <c r="S6325" s="31">
        <v>945</v>
      </c>
      <c r="T6325" s="6">
        <f>VLOOKUP(E6325,'参数设置&amp;汇总'!S:U,3,0)</f>
        <v>0.25</v>
      </c>
      <c r="U6325" s="78">
        <f t="shared" si="490"/>
        <v>6</v>
      </c>
      <c r="V6325" s="13">
        <v>0.85000000000000009</v>
      </c>
      <c r="W6325" s="78">
        <f t="shared" si="492"/>
        <v>5.4564705882352937</v>
      </c>
      <c r="X6325" s="1">
        <f>VLOOKUP(E6325,'渗透率、续签率'!AG:AJ,4,0)</f>
        <v>1788.5000000000002</v>
      </c>
      <c r="Y6325" s="1">
        <f t="shared" si="493"/>
        <v>9758.8976470588241</v>
      </c>
      <c r="Z6325">
        <v>7</v>
      </c>
      <c r="AA6325" s="89">
        <f t="shared" si="494"/>
        <v>32193.000000000004</v>
      </c>
      <c r="AH6325" s="37"/>
      <c r="AI6325" s="37"/>
      <c r="AK6325" s="37"/>
    </row>
    <row r="6326" spans="1:37" hidden="1">
      <c r="A6326" t="s">
        <v>64</v>
      </c>
      <c r="B6326" t="s">
        <v>2</v>
      </c>
      <c r="C6326" t="s">
        <v>14</v>
      </c>
      <c r="D6326" t="s">
        <v>116</v>
      </c>
      <c r="E6326" t="s">
        <v>541</v>
      </c>
      <c r="F6326" t="str">
        <f t="shared" si="491"/>
        <v>临沧市运动培训</v>
      </c>
      <c r="G6326" t="s">
        <v>99</v>
      </c>
      <c r="H6326" t="s">
        <v>137</v>
      </c>
      <c r="I6326" t="s">
        <v>68</v>
      </c>
      <c r="J6326">
        <v>7</v>
      </c>
      <c r="K6326">
        <v>0</v>
      </c>
      <c r="L6326" s="13">
        <f>VLOOKUP(C6326,'渗透率、续签率'!B:C,2,0)</f>
        <v>0.22700000000000001</v>
      </c>
      <c r="M6326" s="6">
        <v>0</v>
      </c>
      <c r="N6326">
        <v>0</v>
      </c>
      <c r="O6326">
        <v>0</v>
      </c>
      <c r="P6326" s="6">
        <v>0</v>
      </c>
      <c r="Q6326" s="13">
        <v>0</v>
      </c>
      <c r="R6326" s="13">
        <v>0</v>
      </c>
      <c r="S6326" s="31">
        <v>7</v>
      </c>
      <c r="T6326" s="6">
        <f>VLOOKUP(E6326,'参数设置&amp;汇总'!S:U,3,0)</f>
        <v>0.25</v>
      </c>
      <c r="U6326" s="78">
        <f t="shared" si="490"/>
        <v>0</v>
      </c>
      <c r="V6326" s="13">
        <v>0.85000000000000009</v>
      </c>
      <c r="W6326" s="78">
        <f t="shared" si="492"/>
        <v>0</v>
      </c>
      <c r="X6326" s="1">
        <f>VLOOKUP(E6326,'渗透率、续签率'!AG:AJ,4,0)</f>
        <v>1788.5000000000002</v>
      </c>
      <c r="Y6326" s="1">
        <f t="shared" si="493"/>
        <v>0</v>
      </c>
      <c r="Z6326">
        <v>0</v>
      </c>
      <c r="AA6326" s="89">
        <f t="shared" si="494"/>
        <v>0</v>
      </c>
      <c r="AH6326" s="37"/>
      <c r="AI6326" s="37"/>
      <c r="AJ6326" s="1"/>
      <c r="AK6326" s="37"/>
    </row>
    <row r="6327" spans="1:37" hidden="1">
      <c r="A6327" t="s">
        <v>64</v>
      </c>
      <c r="B6327" t="s">
        <v>2</v>
      </c>
      <c r="C6327" t="s">
        <v>14</v>
      </c>
      <c r="D6327" t="s">
        <v>116</v>
      </c>
      <c r="E6327" t="s">
        <v>541</v>
      </c>
      <c r="F6327" t="str">
        <f t="shared" si="491"/>
        <v>临高县运动培训</v>
      </c>
      <c r="G6327" t="s">
        <v>120</v>
      </c>
      <c r="H6327" t="s">
        <v>138</v>
      </c>
      <c r="I6327" t="s">
        <v>68</v>
      </c>
      <c r="J6327">
        <v>1</v>
      </c>
      <c r="K6327">
        <v>0</v>
      </c>
      <c r="L6327" s="13">
        <f>VLOOKUP(C6327,'渗透率、续签率'!B:C,2,0)</f>
        <v>0.22700000000000001</v>
      </c>
      <c r="M6327" s="6">
        <v>0</v>
      </c>
      <c r="N6327">
        <v>0</v>
      </c>
      <c r="O6327">
        <v>0</v>
      </c>
      <c r="P6327" s="6">
        <v>0</v>
      </c>
      <c r="Q6327" s="13">
        <v>0</v>
      </c>
      <c r="R6327" s="13">
        <v>0</v>
      </c>
      <c r="S6327" s="31">
        <v>1</v>
      </c>
      <c r="T6327" s="6">
        <f>VLOOKUP(E6327,'参数设置&amp;汇总'!S:U,3,0)</f>
        <v>0.25</v>
      </c>
      <c r="U6327" s="78">
        <f t="shared" si="490"/>
        <v>0</v>
      </c>
      <c r="V6327" s="13">
        <v>0.85000000000000009</v>
      </c>
      <c r="W6327" s="78">
        <f t="shared" si="492"/>
        <v>0</v>
      </c>
      <c r="X6327" s="1">
        <f>VLOOKUP(E6327,'渗透率、续签率'!AG:AJ,4,0)</f>
        <v>1788.5000000000002</v>
      </c>
      <c r="Y6327" s="1">
        <f t="shared" si="493"/>
        <v>0</v>
      </c>
      <c r="Z6327">
        <v>0</v>
      </c>
      <c r="AA6327" s="89">
        <f t="shared" si="494"/>
        <v>0</v>
      </c>
      <c r="AH6327" s="37"/>
      <c r="AI6327" s="37"/>
      <c r="AJ6327" s="1"/>
      <c r="AK6327" s="37"/>
    </row>
    <row r="6328" spans="1:37" hidden="1">
      <c r="A6328" t="s">
        <v>64</v>
      </c>
      <c r="B6328" t="s">
        <v>2</v>
      </c>
      <c r="C6328" t="s">
        <v>14</v>
      </c>
      <c r="D6328" t="s">
        <v>116</v>
      </c>
      <c r="E6328" t="s">
        <v>541</v>
      </c>
      <c r="F6328" t="str">
        <f t="shared" si="491"/>
        <v>丹东市运动培训</v>
      </c>
      <c r="G6328" t="s">
        <v>101</v>
      </c>
      <c r="H6328" t="s">
        <v>139</v>
      </c>
      <c r="I6328" t="s">
        <v>70</v>
      </c>
      <c r="J6328">
        <v>23</v>
      </c>
      <c r="K6328">
        <v>1</v>
      </c>
      <c r="L6328" s="13">
        <f>VLOOKUP(C6328,'渗透率、续签率'!B:C,2,0)</f>
        <v>0.22700000000000001</v>
      </c>
      <c r="M6328" s="6">
        <v>0.04</v>
      </c>
      <c r="N6328">
        <v>1</v>
      </c>
      <c r="O6328">
        <v>0</v>
      </c>
      <c r="P6328" s="6">
        <v>0</v>
      </c>
      <c r="Q6328" s="13">
        <v>7.6999999999999999E-2</v>
      </c>
      <c r="R6328" s="13">
        <v>0</v>
      </c>
      <c r="S6328" s="31">
        <v>39</v>
      </c>
      <c r="T6328" s="6">
        <f>VLOOKUP(E6328,'参数设置&amp;汇总'!S:U,3,0)</f>
        <v>0.25</v>
      </c>
      <c r="U6328" s="78">
        <f t="shared" si="490"/>
        <v>0.25</v>
      </c>
      <c r="V6328" s="13">
        <v>0.85000000000000009</v>
      </c>
      <c r="W6328" s="78">
        <f t="shared" si="492"/>
        <v>0.29411764705882348</v>
      </c>
      <c r="X6328" s="1">
        <f>VLOOKUP(E6328,'渗透率、续签率'!AG:AJ,4,0)</f>
        <v>1788.5000000000002</v>
      </c>
      <c r="Y6328" s="1">
        <f t="shared" si="493"/>
        <v>526.02941176470586</v>
      </c>
      <c r="Z6328">
        <v>0</v>
      </c>
      <c r="AA6328" s="89">
        <f t="shared" si="494"/>
        <v>1788.5000000000002</v>
      </c>
      <c r="AH6328" s="37"/>
      <c r="AI6328" s="37"/>
      <c r="AK6328" s="37"/>
    </row>
    <row r="6329" spans="1:37" hidden="1">
      <c r="A6329" t="s">
        <v>64</v>
      </c>
      <c r="B6329" t="s">
        <v>2</v>
      </c>
      <c r="C6329" t="s">
        <v>14</v>
      </c>
      <c r="D6329" t="s">
        <v>116</v>
      </c>
      <c r="E6329" t="s">
        <v>541</v>
      </c>
      <c r="F6329" t="str">
        <f t="shared" si="491"/>
        <v>丽水市运动培训</v>
      </c>
      <c r="G6329" t="s">
        <v>79</v>
      </c>
      <c r="H6329" t="s">
        <v>140</v>
      </c>
      <c r="I6329" t="s">
        <v>68</v>
      </c>
      <c r="J6329">
        <v>29</v>
      </c>
      <c r="K6329">
        <v>0</v>
      </c>
      <c r="L6329" s="13">
        <f>VLOOKUP(C6329,'渗透率、续签率'!B:C,2,0)</f>
        <v>0.22700000000000001</v>
      </c>
      <c r="M6329" s="6">
        <v>0</v>
      </c>
      <c r="N6329">
        <v>3</v>
      </c>
      <c r="O6329">
        <v>0</v>
      </c>
      <c r="P6329" s="6">
        <v>0</v>
      </c>
      <c r="Q6329" s="13">
        <v>0</v>
      </c>
      <c r="R6329" s="13">
        <v>0</v>
      </c>
      <c r="S6329" s="31">
        <v>70</v>
      </c>
      <c r="T6329" s="6">
        <f>VLOOKUP(E6329,'参数设置&amp;汇总'!S:U,3,0)</f>
        <v>0.25</v>
      </c>
      <c r="U6329" s="78">
        <f t="shared" si="490"/>
        <v>0.75</v>
      </c>
      <c r="V6329" s="13">
        <v>0.85000000000000009</v>
      </c>
      <c r="W6329" s="78">
        <f t="shared" si="492"/>
        <v>0.88235294117647045</v>
      </c>
      <c r="X6329" s="1">
        <f>VLOOKUP(E6329,'渗透率、续签率'!AG:AJ,4,0)</f>
        <v>1788.5000000000002</v>
      </c>
      <c r="Y6329" s="1">
        <f t="shared" si="493"/>
        <v>1578.0882352941176</v>
      </c>
      <c r="Z6329">
        <v>0</v>
      </c>
      <c r="AA6329" s="89">
        <f t="shared" si="494"/>
        <v>5365.5000000000009</v>
      </c>
      <c r="AH6329" s="37"/>
      <c r="AI6329" s="37"/>
      <c r="AK6329" s="37"/>
    </row>
    <row r="6330" spans="1:37" hidden="1">
      <c r="A6330" t="s">
        <v>64</v>
      </c>
      <c r="B6330" t="s">
        <v>2</v>
      </c>
      <c r="C6330" t="s">
        <v>14</v>
      </c>
      <c r="D6330" t="s">
        <v>116</v>
      </c>
      <c r="E6330" t="s">
        <v>541</v>
      </c>
      <c r="F6330" t="str">
        <f t="shared" si="491"/>
        <v>丽江市运动培训</v>
      </c>
      <c r="G6330" t="s">
        <v>99</v>
      </c>
      <c r="H6330" t="s">
        <v>141</v>
      </c>
      <c r="I6330" t="s">
        <v>68</v>
      </c>
      <c r="J6330">
        <v>11</v>
      </c>
      <c r="K6330">
        <v>0</v>
      </c>
      <c r="L6330" s="13">
        <f>VLOOKUP(C6330,'渗透率、续签率'!B:C,2,0)</f>
        <v>0.22700000000000001</v>
      </c>
      <c r="M6330" s="6">
        <v>0</v>
      </c>
      <c r="N6330">
        <v>1</v>
      </c>
      <c r="O6330">
        <v>0</v>
      </c>
      <c r="P6330" s="6">
        <v>0</v>
      </c>
      <c r="Q6330" s="13">
        <v>0</v>
      </c>
      <c r="R6330" s="13">
        <v>0</v>
      </c>
      <c r="S6330" s="31">
        <v>26</v>
      </c>
      <c r="T6330" s="6">
        <f>VLOOKUP(E6330,'参数设置&amp;汇总'!S:U,3,0)</f>
        <v>0.25</v>
      </c>
      <c r="U6330" s="78">
        <f t="shared" si="490"/>
        <v>0.25</v>
      </c>
      <c r="V6330" s="13">
        <v>0.85000000000000009</v>
      </c>
      <c r="W6330" s="78">
        <f t="shared" si="492"/>
        <v>0.29411764705882348</v>
      </c>
      <c r="X6330" s="1">
        <f>VLOOKUP(E6330,'渗透率、续签率'!AG:AJ,4,0)</f>
        <v>1788.5000000000002</v>
      </c>
      <c r="Y6330" s="1">
        <f t="shared" si="493"/>
        <v>526.02941176470586</v>
      </c>
      <c r="Z6330">
        <v>0</v>
      </c>
      <c r="AA6330" s="89">
        <f t="shared" si="494"/>
        <v>1788.5000000000002</v>
      </c>
      <c r="AH6330" s="37"/>
      <c r="AI6330" s="37"/>
      <c r="AK6330" s="37"/>
    </row>
    <row r="6331" spans="1:37" hidden="1">
      <c r="A6331" t="s">
        <v>64</v>
      </c>
      <c r="B6331" t="s">
        <v>2</v>
      </c>
      <c r="C6331" t="s">
        <v>14</v>
      </c>
      <c r="D6331" t="s">
        <v>116</v>
      </c>
      <c r="E6331" t="s">
        <v>541</v>
      </c>
      <c r="F6331" t="str">
        <f t="shared" si="491"/>
        <v>乌兰察布市运动培训</v>
      </c>
      <c r="G6331" t="s">
        <v>142</v>
      </c>
      <c r="H6331" t="s">
        <v>143</v>
      </c>
      <c r="I6331" t="s">
        <v>70</v>
      </c>
      <c r="J6331">
        <v>12</v>
      </c>
      <c r="K6331">
        <v>0</v>
      </c>
      <c r="L6331" s="13">
        <f>VLOOKUP(C6331,'渗透率、续签率'!B:C,2,0)</f>
        <v>0.22700000000000001</v>
      </c>
      <c r="M6331" s="6">
        <v>0</v>
      </c>
      <c r="N6331">
        <v>0</v>
      </c>
      <c r="O6331">
        <v>0</v>
      </c>
      <c r="P6331" s="6">
        <v>0</v>
      </c>
      <c r="Q6331" s="13">
        <v>0</v>
      </c>
      <c r="R6331" s="13">
        <v>0</v>
      </c>
      <c r="S6331" s="31">
        <v>27</v>
      </c>
      <c r="T6331" s="6">
        <f>VLOOKUP(E6331,'参数设置&amp;汇总'!S:U,3,0)</f>
        <v>0.25</v>
      </c>
      <c r="U6331" s="78">
        <f t="shared" si="490"/>
        <v>0</v>
      </c>
      <c r="V6331" s="13">
        <v>0.85000000000000009</v>
      </c>
      <c r="W6331" s="78">
        <f t="shared" si="492"/>
        <v>0</v>
      </c>
      <c r="X6331" s="1">
        <f>VLOOKUP(E6331,'渗透率、续签率'!AG:AJ,4,0)</f>
        <v>1788.5000000000002</v>
      </c>
      <c r="Y6331" s="1">
        <f t="shared" si="493"/>
        <v>0</v>
      </c>
      <c r="Z6331">
        <v>0</v>
      </c>
      <c r="AA6331" s="89">
        <f t="shared" si="494"/>
        <v>0</v>
      </c>
      <c r="AH6331" s="37"/>
      <c r="AI6331" s="37"/>
      <c r="AK6331" s="37"/>
    </row>
    <row r="6332" spans="1:37" hidden="1">
      <c r="A6332" t="s">
        <v>64</v>
      </c>
      <c r="B6332" t="s">
        <v>2</v>
      </c>
      <c r="C6332" t="s">
        <v>14</v>
      </c>
      <c r="D6332" t="s">
        <v>116</v>
      </c>
      <c r="E6332" t="s">
        <v>541</v>
      </c>
      <c r="F6332" t="str">
        <f t="shared" si="491"/>
        <v>乌海市运动培训</v>
      </c>
      <c r="G6332" t="s">
        <v>142</v>
      </c>
      <c r="H6332" t="s">
        <v>144</v>
      </c>
      <c r="I6332" t="s">
        <v>70</v>
      </c>
      <c r="J6332">
        <v>7</v>
      </c>
      <c r="K6332">
        <v>0</v>
      </c>
      <c r="L6332" s="13">
        <f>VLOOKUP(C6332,'渗透率、续签率'!B:C,2,0)</f>
        <v>0.22700000000000001</v>
      </c>
      <c r="M6332" s="6">
        <v>0</v>
      </c>
      <c r="N6332">
        <v>0</v>
      </c>
      <c r="O6332">
        <v>0</v>
      </c>
      <c r="P6332" s="6">
        <v>0</v>
      </c>
      <c r="Q6332" s="13">
        <v>0</v>
      </c>
      <c r="R6332" s="13">
        <v>0</v>
      </c>
      <c r="S6332" s="31">
        <v>8</v>
      </c>
      <c r="T6332" s="6">
        <f>VLOOKUP(E6332,'参数设置&amp;汇总'!S:U,3,0)</f>
        <v>0.25</v>
      </c>
      <c r="U6332" s="78">
        <f t="shared" si="490"/>
        <v>0</v>
      </c>
      <c r="V6332" s="13">
        <v>0.85000000000000009</v>
      </c>
      <c r="W6332" s="78">
        <f t="shared" si="492"/>
        <v>0</v>
      </c>
      <c r="X6332" s="1">
        <f>VLOOKUP(E6332,'渗透率、续签率'!AG:AJ,4,0)</f>
        <v>1788.5000000000002</v>
      </c>
      <c r="Y6332" s="1">
        <f t="shared" si="493"/>
        <v>0</v>
      </c>
      <c r="Z6332">
        <v>0</v>
      </c>
      <c r="AA6332" s="89">
        <f t="shared" si="494"/>
        <v>0</v>
      </c>
      <c r="AH6332" s="37"/>
      <c r="AI6332" s="37"/>
      <c r="AK6332" s="37"/>
    </row>
    <row r="6333" spans="1:37" hidden="1">
      <c r="A6333" t="s">
        <v>64</v>
      </c>
      <c r="B6333" t="s">
        <v>2</v>
      </c>
      <c r="C6333" t="s">
        <v>14</v>
      </c>
      <c r="D6333" t="s">
        <v>116</v>
      </c>
      <c r="E6333" t="s">
        <v>541</v>
      </c>
      <c r="F6333" t="str">
        <f t="shared" si="491"/>
        <v>乌鲁木齐市运动培训</v>
      </c>
      <c r="G6333" t="s">
        <v>145</v>
      </c>
      <c r="H6333" t="s">
        <v>146</v>
      </c>
      <c r="I6333" t="s">
        <v>70</v>
      </c>
      <c r="J6333">
        <v>43</v>
      </c>
      <c r="K6333">
        <v>0</v>
      </c>
      <c r="L6333" s="13">
        <f>VLOOKUP(C6333,'渗透率、续签率'!B:C,2,0)</f>
        <v>0.22700000000000001</v>
      </c>
      <c r="M6333" s="6">
        <v>0</v>
      </c>
      <c r="N6333">
        <v>19</v>
      </c>
      <c r="O6333">
        <v>0</v>
      </c>
      <c r="P6333" s="6">
        <v>0</v>
      </c>
      <c r="Q6333" s="13">
        <v>5.0999999999999997E-2</v>
      </c>
      <c r="R6333" s="13">
        <v>0</v>
      </c>
      <c r="S6333" s="31">
        <v>352</v>
      </c>
      <c r="T6333" s="6">
        <f>VLOOKUP(E6333,'参数设置&amp;汇总'!S:U,3,0)</f>
        <v>0.25</v>
      </c>
      <c r="U6333" s="78">
        <f t="shared" si="490"/>
        <v>4.75</v>
      </c>
      <c r="V6333" s="13">
        <v>0.85000000000000009</v>
      </c>
      <c r="W6333" s="78">
        <f t="shared" si="492"/>
        <v>5.5882352941176467</v>
      </c>
      <c r="X6333" s="1">
        <f>VLOOKUP(E6333,'渗透率、续签率'!AG:AJ,4,0)</f>
        <v>1788.5000000000002</v>
      </c>
      <c r="Y6333" s="1">
        <f t="shared" si="493"/>
        <v>9994.5588235294126</v>
      </c>
      <c r="Z6333">
        <v>4</v>
      </c>
      <c r="AA6333" s="89">
        <f t="shared" si="494"/>
        <v>33981.500000000007</v>
      </c>
      <c r="AH6333" s="37"/>
      <c r="AI6333" s="37"/>
      <c r="AK6333" s="37"/>
    </row>
    <row r="6334" spans="1:37" hidden="1">
      <c r="A6334" t="s">
        <v>64</v>
      </c>
      <c r="B6334" t="s">
        <v>2</v>
      </c>
      <c r="C6334" t="s">
        <v>14</v>
      </c>
      <c r="D6334" t="s">
        <v>116</v>
      </c>
      <c r="E6334" t="s">
        <v>541</v>
      </c>
      <c r="F6334" t="str">
        <f t="shared" si="491"/>
        <v>乐东黎族自治县运动培训</v>
      </c>
      <c r="G6334" t="s">
        <v>120</v>
      </c>
      <c r="H6334" t="s">
        <v>147</v>
      </c>
      <c r="I6334" t="s">
        <v>68</v>
      </c>
      <c r="J6334">
        <v>2</v>
      </c>
      <c r="K6334">
        <v>0</v>
      </c>
      <c r="L6334" s="13">
        <f>VLOOKUP(C6334,'渗透率、续签率'!B:C,2,0)</f>
        <v>0.22700000000000001</v>
      </c>
      <c r="M6334" s="6">
        <v>0</v>
      </c>
      <c r="N6334">
        <v>0</v>
      </c>
      <c r="O6334">
        <v>0</v>
      </c>
      <c r="P6334" s="6">
        <v>0</v>
      </c>
      <c r="Q6334" s="13">
        <v>0</v>
      </c>
      <c r="R6334" s="13">
        <v>0</v>
      </c>
      <c r="S6334" s="31">
        <v>1</v>
      </c>
      <c r="T6334" s="6">
        <f>VLOOKUP(E6334,'参数设置&amp;汇总'!S:U,3,0)</f>
        <v>0.25</v>
      </c>
      <c r="U6334" s="78">
        <f t="shared" si="490"/>
        <v>0</v>
      </c>
      <c r="V6334" s="13">
        <v>0.85000000000000009</v>
      </c>
      <c r="W6334" s="78">
        <f t="shared" si="492"/>
        <v>0</v>
      </c>
      <c r="X6334" s="1">
        <f>VLOOKUP(E6334,'渗透率、续签率'!AG:AJ,4,0)</f>
        <v>1788.5000000000002</v>
      </c>
      <c r="Y6334" s="1">
        <f t="shared" si="493"/>
        <v>0</v>
      </c>
      <c r="Z6334">
        <v>0</v>
      </c>
      <c r="AA6334" s="89">
        <f t="shared" si="494"/>
        <v>0</v>
      </c>
      <c r="AH6334" s="37"/>
      <c r="AI6334" s="37"/>
      <c r="AK6334" s="37"/>
    </row>
    <row r="6335" spans="1:37" hidden="1">
      <c r="A6335" t="s">
        <v>64</v>
      </c>
      <c r="B6335" t="s">
        <v>2</v>
      </c>
      <c r="C6335" t="s">
        <v>14</v>
      </c>
      <c r="D6335" t="s">
        <v>116</v>
      </c>
      <c r="E6335" t="s">
        <v>541</v>
      </c>
      <c r="F6335" t="str">
        <f t="shared" si="491"/>
        <v>乐山市运动培训</v>
      </c>
      <c r="G6335" t="s">
        <v>77</v>
      </c>
      <c r="H6335" t="s">
        <v>148</v>
      </c>
      <c r="I6335" t="s">
        <v>70</v>
      </c>
      <c r="J6335">
        <v>31</v>
      </c>
      <c r="K6335">
        <v>0</v>
      </c>
      <c r="L6335" s="13">
        <f>VLOOKUP(C6335,'渗透率、续签率'!B:C,2,0)</f>
        <v>0.22700000000000001</v>
      </c>
      <c r="M6335" s="6">
        <v>0</v>
      </c>
      <c r="N6335">
        <v>0</v>
      </c>
      <c r="O6335">
        <v>0</v>
      </c>
      <c r="P6335" s="6">
        <v>0</v>
      </c>
      <c r="Q6335" s="13">
        <v>0</v>
      </c>
      <c r="R6335" s="13">
        <v>0</v>
      </c>
      <c r="S6335" s="31">
        <v>54</v>
      </c>
      <c r="T6335" s="6">
        <f>VLOOKUP(E6335,'参数设置&amp;汇总'!S:U,3,0)</f>
        <v>0.25</v>
      </c>
      <c r="U6335" s="78">
        <f t="shared" si="490"/>
        <v>0</v>
      </c>
      <c r="V6335" s="13">
        <v>0.85000000000000009</v>
      </c>
      <c r="W6335" s="78">
        <f t="shared" si="492"/>
        <v>0</v>
      </c>
      <c r="X6335" s="1">
        <f>VLOOKUP(E6335,'渗透率、续签率'!AG:AJ,4,0)</f>
        <v>1788.5000000000002</v>
      </c>
      <c r="Y6335" s="1">
        <f t="shared" si="493"/>
        <v>0</v>
      </c>
      <c r="Z6335">
        <v>2</v>
      </c>
      <c r="AA6335" s="89">
        <f t="shared" si="494"/>
        <v>0</v>
      </c>
      <c r="AH6335" s="37"/>
      <c r="AI6335" s="37"/>
      <c r="AK6335" s="37"/>
    </row>
    <row r="6336" spans="1:37" hidden="1">
      <c r="A6336" t="s">
        <v>64</v>
      </c>
      <c r="B6336" t="s">
        <v>2</v>
      </c>
      <c r="C6336" t="s">
        <v>14</v>
      </c>
      <c r="D6336" t="s">
        <v>116</v>
      </c>
      <c r="E6336" t="s">
        <v>541</v>
      </c>
      <c r="F6336" t="str">
        <f t="shared" si="491"/>
        <v>九江市运动培训</v>
      </c>
      <c r="G6336" t="s">
        <v>90</v>
      </c>
      <c r="H6336" t="s">
        <v>149</v>
      </c>
      <c r="I6336" t="s">
        <v>68</v>
      </c>
      <c r="J6336">
        <v>72</v>
      </c>
      <c r="K6336">
        <v>0</v>
      </c>
      <c r="L6336" s="13">
        <f>VLOOKUP(C6336,'渗透率、续签率'!B:C,2,0)</f>
        <v>0.22700000000000001</v>
      </c>
      <c r="M6336" s="6">
        <v>0</v>
      </c>
      <c r="N6336">
        <v>10</v>
      </c>
      <c r="O6336">
        <v>0</v>
      </c>
      <c r="P6336" s="6">
        <v>0</v>
      </c>
      <c r="Q6336" s="13">
        <v>0</v>
      </c>
      <c r="R6336" s="13">
        <v>0</v>
      </c>
      <c r="S6336" s="31">
        <v>228</v>
      </c>
      <c r="T6336" s="6">
        <f>VLOOKUP(E6336,'参数设置&amp;汇总'!S:U,3,0)</f>
        <v>0.25</v>
      </c>
      <c r="U6336" s="78">
        <f t="shared" si="490"/>
        <v>2.5</v>
      </c>
      <c r="V6336" s="13">
        <v>0.85000000000000009</v>
      </c>
      <c r="W6336" s="78">
        <f t="shared" si="492"/>
        <v>2.9411764705882351</v>
      </c>
      <c r="X6336" s="1">
        <f>VLOOKUP(E6336,'渗透率、续签率'!AG:AJ,4,0)</f>
        <v>1788.5000000000002</v>
      </c>
      <c r="Y6336" s="1">
        <f t="shared" si="493"/>
        <v>5260.2941176470595</v>
      </c>
      <c r="Z6336">
        <v>1</v>
      </c>
      <c r="AA6336" s="89">
        <f t="shared" si="494"/>
        <v>17885.000000000004</v>
      </c>
      <c r="AH6336" s="37"/>
      <c r="AI6336" s="37"/>
      <c r="AK6336" s="37"/>
    </row>
    <row r="6337" spans="1:37" hidden="1">
      <c r="A6337" t="s">
        <v>64</v>
      </c>
      <c r="B6337" t="s">
        <v>2</v>
      </c>
      <c r="C6337" t="s">
        <v>14</v>
      </c>
      <c r="D6337" t="s">
        <v>116</v>
      </c>
      <c r="E6337" t="s">
        <v>541</v>
      </c>
      <c r="F6337" t="str">
        <f t="shared" si="491"/>
        <v>云浮市运动培训</v>
      </c>
      <c r="G6337" t="s">
        <v>75</v>
      </c>
      <c r="H6337" t="s">
        <v>150</v>
      </c>
      <c r="I6337" t="s">
        <v>68</v>
      </c>
      <c r="J6337">
        <v>26</v>
      </c>
      <c r="K6337">
        <v>0</v>
      </c>
      <c r="L6337" s="13">
        <f>VLOOKUP(C6337,'渗透率、续签率'!B:C,2,0)</f>
        <v>0.22700000000000001</v>
      </c>
      <c r="M6337" s="6">
        <v>0</v>
      </c>
      <c r="N6337">
        <v>0</v>
      </c>
      <c r="O6337">
        <v>0</v>
      </c>
      <c r="P6337" s="6">
        <v>0</v>
      </c>
      <c r="Q6337" s="13">
        <v>0</v>
      </c>
      <c r="R6337" s="13">
        <v>0</v>
      </c>
      <c r="S6337" s="31">
        <v>43</v>
      </c>
      <c r="T6337" s="6">
        <f>VLOOKUP(E6337,'参数设置&amp;汇总'!S:U,3,0)</f>
        <v>0.25</v>
      </c>
      <c r="U6337" s="78">
        <f t="shared" si="490"/>
        <v>0</v>
      </c>
      <c r="V6337" s="13">
        <v>0.85000000000000009</v>
      </c>
      <c r="W6337" s="78">
        <f t="shared" si="492"/>
        <v>0</v>
      </c>
      <c r="X6337" s="1">
        <f>VLOOKUP(E6337,'渗透率、续签率'!AG:AJ,4,0)</f>
        <v>1788.5000000000002</v>
      </c>
      <c r="Y6337" s="1">
        <f t="shared" si="493"/>
        <v>0</v>
      </c>
      <c r="Z6337">
        <v>1</v>
      </c>
      <c r="AA6337" s="89">
        <f t="shared" si="494"/>
        <v>0</v>
      </c>
      <c r="AH6337" s="37"/>
      <c r="AI6337" s="37"/>
      <c r="AK6337" s="37"/>
    </row>
    <row r="6338" spans="1:37" hidden="1">
      <c r="A6338" t="s">
        <v>64</v>
      </c>
      <c r="B6338" t="s">
        <v>2</v>
      </c>
      <c r="C6338" t="s">
        <v>14</v>
      </c>
      <c r="D6338" t="s">
        <v>116</v>
      </c>
      <c r="E6338" t="s">
        <v>541</v>
      </c>
      <c r="F6338" t="str">
        <f t="shared" si="491"/>
        <v>五家渠市运动培训</v>
      </c>
      <c r="G6338" t="s">
        <v>145</v>
      </c>
      <c r="H6338" t="s">
        <v>151</v>
      </c>
      <c r="I6338" t="s">
        <v>70</v>
      </c>
      <c r="J6338">
        <v>0</v>
      </c>
      <c r="K6338">
        <v>0</v>
      </c>
      <c r="L6338" s="13">
        <f>VLOOKUP(C6338,'渗透率、续签率'!B:C,2,0)</f>
        <v>0.22700000000000001</v>
      </c>
      <c r="M6338" s="6">
        <v>0</v>
      </c>
      <c r="N6338">
        <v>0</v>
      </c>
      <c r="O6338">
        <v>0</v>
      </c>
      <c r="P6338" s="6">
        <v>0</v>
      </c>
      <c r="Q6338" s="13">
        <v>0</v>
      </c>
      <c r="R6338" s="13">
        <v>0</v>
      </c>
      <c r="S6338" s="31">
        <v>0</v>
      </c>
      <c r="T6338" s="6">
        <f>VLOOKUP(E6338,'参数设置&amp;汇总'!S:U,3,0)</f>
        <v>0.25</v>
      </c>
      <c r="U6338" s="78">
        <f t="shared" si="490"/>
        <v>0</v>
      </c>
      <c r="V6338" s="13">
        <v>0.85000000000000009</v>
      </c>
      <c r="W6338" s="78">
        <f t="shared" si="492"/>
        <v>0</v>
      </c>
      <c r="X6338" s="1">
        <f>VLOOKUP(E6338,'渗透率、续签率'!AG:AJ,4,0)</f>
        <v>1788.5000000000002</v>
      </c>
      <c r="Y6338" s="1">
        <f t="shared" si="493"/>
        <v>0</v>
      </c>
      <c r="Z6338">
        <v>0</v>
      </c>
      <c r="AA6338" s="89">
        <f t="shared" si="494"/>
        <v>0</v>
      </c>
      <c r="AH6338" s="37"/>
      <c r="AI6338" s="37"/>
      <c r="AJ6338" s="1"/>
      <c r="AK6338" s="37"/>
    </row>
    <row r="6339" spans="1:37" hidden="1">
      <c r="A6339" t="s">
        <v>64</v>
      </c>
      <c r="B6339" t="s">
        <v>2</v>
      </c>
      <c r="C6339" t="s">
        <v>14</v>
      </c>
      <c r="D6339" t="s">
        <v>116</v>
      </c>
      <c r="E6339" t="s">
        <v>541</v>
      </c>
      <c r="F6339" t="str">
        <f t="shared" si="491"/>
        <v>五指山市运动培训</v>
      </c>
      <c r="G6339" t="s">
        <v>120</v>
      </c>
      <c r="H6339" t="s">
        <v>152</v>
      </c>
      <c r="I6339" t="s">
        <v>68</v>
      </c>
      <c r="J6339">
        <v>0</v>
      </c>
      <c r="K6339">
        <v>0</v>
      </c>
      <c r="L6339" s="13">
        <f>VLOOKUP(C6339,'渗透率、续签率'!B:C,2,0)</f>
        <v>0.22700000000000001</v>
      </c>
      <c r="M6339" s="6">
        <v>0</v>
      </c>
      <c r="N6339">
        <v>0</v>
      </c>
      <c r="O6339">
        <v>0</v>
      </c>
      <c r="P6339" s="6">
        <v>0</v>
      </c>
      <c r="Q6339" s="13">
        <v>0</v>
      </c>
      <c r="R6339" s="13">
        <v>0</v>
      </c>
      <c r="S6339" s="31">
        <v>0</v>
      </c>
      <c r="T6339" s="6">
        <f>VLOOKUP(E6339,'参数设置&amp;汇总'!S:U,3,0)</f>
        <v>0.25</v>
      </c>
      <c r="U6339" s="78">
        <f t="shared" ref="U6339:U6402" si="495">IF(T6339*N6339&gt;=O6339,T6339*N6339,O6339)</f>
        <v>0</v>
      </c>
      <c r="V6339" s="13">
        <v>0.85000000000000009</v>
      </c>
      <c r="W6339" s="78">
        <f t="shared" si="492"/>
        <v>0</v>
      </c>
      <c r="X6339" s="1">
        <f>VLOOKUP(E6339,'渗透率、续签率'!AG:AJ,4,0)</f>
        <v>1788.5000000000002</v>
      </c>
      <c r="Y6339" s="1">
        <f t="shared" si="493"/>
        <v>0</v>
      </c>
      <c r="Z6339">
        <v>0</v>
      </c>
      <c r="AA6339" s="89">
        <f t="shared" si="494"/>
        <v>0</v>
      </c>
      <c r="AH6339" s="37"/>
      <c r="AI6339" s="37"/>
      <c r="AK6339" s="37"/>
    </row>
    <row r="6340" spans="1:37" hidden="1">
      <c r="A6340" t="s">
        <v>64</v>
      </c>
      <c r="B6340" t="s">
        <v>2</v>
      </c>
      <c r="C6340" t="s">
        <v>14</v>
      </c>
      <c r="D6340" t="s">
        <v>116</v>
      </c>
      <c r="E6340" t="s">
        <v>541</v>
      </c>
      <c r="F6340" t="str">
        <f t="shared" ref="F6340:F6403" si="496">H6340&amp;C6340</f>
        <v>亳州市运动培训</v>
      </c>
      <c r="G6340" t="s">
        <v>94</v>
      </c>
      <c r="H6340" t="s">
        <v>153</v>
      </c>
      <c r="I6340" t="s">
        <v>68</v>
      </c>
      <c r="J6340">
        <v>48</v>
      </c>
      <c r="K6340">
        <v>0</v>
      </c>
      <c r="L6340" s="13">
        <f>VLOOKUP(C6340,'渗透率、续签率'!B:C,2,0)</f>
        <v>0.22700000000000001</v>
      </c>
      <c r="M6340" s="6">
        <v>0</v>
      </c>
      <c r="N6340">
        <v>1</v>
      </c>
      <c r="O6340">
        <v>0</v>
      </c>
      <c r="P6340" s="6">
        <v>0</v>
      </c>
      <c r="Q6340" s="13">
        <v>0</v>
      </c>
      <c r="R6340" s="13">
        <v>0</v>
      </c>
      <c r="S6340" s="31">
        <v>117</v>
      </c>
      <c r="T6340" s="6">
        <f>VLOOKUP(E6340,'参数设置&amp;汇总'!S:U,3,0)</f>
        <v>0.25</v>
      </c>
      <c r="U6340" s="78">
        <f t="shared" si="495"/>
        <v>0.25</v>
      </c>
      <c r="V6340" s="13">
        <v>0.85000000000000009</v>
      </c>
      <c r="W6340" s="78">
        <f t="shared" ref="W6340:W6403" si="497">(O6340*(1-L6340)+IF((U6340-O6340)&lt;0,0,(U6340-O6340)))/V6340</f>
        <v>0.29411764705882348</v>
      </c>
      <c r="X6340" s="1">
        <f>VLOOKUP(E6340,'渗透率、续签率'!AG:AJ,4,0)</f>
        <v>1788.5000000000002</v>
      </c>
      <c r="Y6340" s="1">
        <f t="shared" ref="Y6340:Y6403" si="498">X6340*W6340</f>
        <v>526.02941176470586</v>
      </c>
      <c r="Z6340">
        <v>0</v>
      </c>
      <c r="AA6340" s="89">
        <f t="shared" ref="AA6340:AA6403" si="499">N6340*X6340</f>
        <v>1788.5000000000002</v>
      </c>
      <c r="AH6340" s="37"/>
      <c r="AI6340" s="37"/>
      <c r="AK6340" s="37"/>
    </row>
    <row r="6341" spans="1:37" hidden="1">
      <c r="A6341" t="s">
        <v>64</v>
      </c>
      <c r="B6341" t="s">
        <v>2</v>
      </c>
      <c r="C6341" t="s">
        <v>14</v>
      </c>
      <c r="D6341" t="s">
        <v>116</v>
      </c>
      <c r="E6341" t="s">
        <v>541</v>
      </c>
      <c r="F6341" t="str">
        <f t="shared" si="496"/>
        <v>仙桃市运动培训</v>
      </c>
      <c r="G6341" t="s">
        <v>81</v>
      </c>
      <c r="H6341" t="s">
        <v>154</v>
      </c>
      <c r="I6341" t="s">
        <v>68</v>
      </c>
      <c r="J6341">
        <v>4</v>
      </c>
      <c r="K6341">
        <v>0</v>
      </c>
      <c r="L6341" s="13">
        <f>VLOOKUP(C6341,'渗透率、续签率'!B:C,2,0)</f>
        <v>0.22700000000000001</v>
      </c>
      <c r="M6341" s="6">
        <v>0</v>
      </c>
      <c r="N6341">
        <v>0</v>
      </c>
      <c r="O6341">
        <v>0</v>
      </c>
      <c r="P6341" s="6">
        <v>0</v>
      </c>
      <c r="Q6341" s="13">
        <v>0</v>
      </c>
      <c r="R6341" s="13">
        <v>0</v>
      </c>
      <c r="S6341" s="31">
        <v>10</v>
      </c>
      <c r="T6341" s="6">
        <f>VLOOKUP(E6341,'参数设置&amp;汇总'!S:U,3,0)</f>
        <v>0.25</v>
      </c>
      <c r="U6341" s="78">
        <f t="shared" si="495"/>
        <v>0</v>
      </c>
      <c r="V6341" s="13">
        <v>0.85000000000000009</v>
      </c>
      <c r="W6341" s="78">
        <f t="shared" si="497"/>
        <v>0</v>
      </c>
      <c r="X6341" s="1">
        <f>VLOOKUP(E6341,'渗透率、续签率'!AG:AJ,4,0)</f>
        <v>1788.5000000000002</v>
      </c>
      <c r="Y6341" s="1">
        <f t="shared" si="498"/>
        <v>0</v>
      </c>
      <c r="Z6341">
        <v>0</v>
      </c>
      <c r="AA6341" s="89">
        <f t="shared" si="499"/>
        <v>0</v>
      </c>
      <c r="AH6341" s="37"/>
      <c r="AI6341" s="37"/>
      <c r="AK6341" s="37"/>
    </row>
    <row r="6342" spans="1:37" hidden="1">
      <c r="A6342" t="s">
        <v>64</v>
      </c>
      <c r="B6342" t="s">
        <v>2</v>
      </c>
      <c r="C6342" t="s">
        <v>14</v>
      </c>
      <c r="D6342" t="s">
        <v>116</v>
      </c>
      <c r="E6342" t="s">
        <v>541</v>
      </c>
      <c r="F6342" t="str">
        <f t="shared" si="496"/>
        <v>伊春市运动培训</v>
      </c>
      <c r="G6342" t="s">
        <v>118</v>
      </c>
      <c r="H6342" t="s">
        <v>155</v>
      </c>
      <c r="I6342" t="s">
        <v>70</v>
      </c>
      <c r="J6342">
        <v>7</v>
      </c>
      <c r="K6342">
        <v>0</v>
      </c>
      <c r="L6342" s="13">
        <f>VLOOKUP(C6342,'渗透率、续签率'!B:C,2,0)</f>
        <v>0.22700000000000001</v>
      </c>
      <c r="M6342" s="6">
        <v>0</v>
      </c>
      <c r="N6342">
        <v>0</v>
      </c>
      <c r="O6342">
        <v>0</v>
      </c>
      <c r="P6342" s="6">
        <v>0</v>
      </c>
      <c r="Q6342" s="13">
        <v>0</v>
      </c>
      <c r="R6342" s="13">
        <v>0</v>
      </c>
      <c r="S6342" s="31">
        <v>5</v>
      </c>
      <c r="T6342" s="6">
        <f>VLOOKUP(E6342,'参数设置&amp;汇总'!S:U,3,0)</f>
        <v>0.25</v>
      </c>
      <c r="U6342" s="78">
        <f t="shared" si="495"/>
        <v>0</v>
      </c>
      <c r="V6342" s="13">
        <v>0.85000000000000009</v>
      </c>
      <c r="W6342" s="78">
        <f t="shared" si="497"/>
        <v>0</v>
      </c>
      <c r="X6342" s="1">
        <f>VLOOKUP(E6342,'渗透率、续签率'!AG:AJ,4,0)</f>
        <v>1788.5000000000002</v>
      </c>
      <c r="Y6342" s="1">
        <f t="shared" si="498"/>
        <v>0</v>
      </c>
      <c r="Z6342">
        <v>0</v>
      </c>
      <c r="AA6342" s="89">
        <f t="shared" si="499"/>
        <v>0</v>
      </c>
      <c r="AH6342" s="37"/>
      <c r="AI6342" s="37"/>
      <c r="AK6342" s="37"/>
    </row>
    <row r="6343" spans="1:37" hidden="1">
      <c r="A6343" t="s">
        <v>64</v>
      </c>
      <c r="B6343" t="s">
        <v>2</v>
      </c>
      <c r="C6343" t="s">
        <v>14</v>
      </c>
      <c r="D6343" t="s">
        <v>116</v>
      </c>
      <c r="E6343" t="s">
        <v>541</v>
      </c>
      <c r="F6343" t="str">
        <f t="shared" si="496"/>
        <v>伊犁哈萨克自治州运动培训</v>
      </c>
      <c r="G6343" t="s">
        <v>145</v>
      </c>
      <c r="H6343" t="s">
        <v>156</v>
      </c>
      <c r="I6343" t="s">
        <v>70</v>
      </c>
      <c r="J6343">
        <v>12</v>
      </c>
      <c r="K6343">
        <v>0</v>
      </c>
      <c r="L6343" s="13">
        <f>VLOOKUP(C6343,'渗透率、续签率'!B:C,2,0)</f>
        <v>0.22700000000000001</v>
      </c>
      <c r="M6343" s="6">
        <v>0</v>
      </c>
      <c r="N6343">
        <v>0</v>
      </c>
      <c r="O6343">
        <v>0</v>
      </c>
      <c r="P6343" s="6">
        <v>0</v>
      </c>
      <c r="Q6343" s="13">
        <v>0</v>
      </c>
      <c r="R6343" s="13">
        <v>0</v>
      </c>
      <c r="S6343" s="31">
        <v>28</v>
      </c>
      <c r="T6343" s="6">
        <f>VLOOKUP(E6343,'参数设置&amp;汇总'!S:U,3,0)</f>
        <v>0.25</v>
      </c>
      <c r="U6343" s="78">
        <f t="shared" si="495"/>
        <v>0</v>
      </c>
      <c r="V6343" s="13">
        <v>0.85000000000000009</v>
      </c>
      <c r="W6343" s="78">
        <f t="shared" si="497"/>
        <v>0</v>
      </c>
      <c r="X6343" s="1">
        <f>VLOOKUP(E6343,'渗透率、续签率'!AG:AJ,4,0)</f>
        <v>1788.5000000000002</v>
      </c>
      <c r="Y6343" s="1">
        <f t="shared" si="498"/>
        <v>0</v>
      </c>
      <c r="Z6343">
        <v>0</v>
      </c>
      <c r="AA6343" s="89">
        <f t="shared" si="499"/>
        <v>0</v>
      </c>
      <c r="AH6343" s="37"/>
      <c r="AI6343" s="37"/>
      <c r="AK6343" s="37"/>
    </row>
    <row r="6344" spans="1:37" hidden="1">
      <c r="A6344" t="s">
        <v>64</v>
      </c>
      <c r="B6344" t="s">
        <v>2</v>
      </c>
      <c r="C6344" t="s">
        <v>14</v>
      </c>
      <c r="D6344" t="s">
        <v>116</v>
      </c>
      <c r="E6344" t="s">
        <v>541</v>
      </c>
      <c r="F6344" t="str">
        <f t="shared" si="496"/>
        <v>佳木斯市运动培训</v>
      </c>
      <c r="G6344" t="s">
        <v>118</v>
      </c>
      <c r="H6344" t="s">
        <v>157</v>
      </c>
      <c r="I6344" t="s">
        <v>70</v>
      </c>
      <c r="J6344">
        <v>17</v>
      </c>
      <c r="K6344">
        <v>0</v>
      </c>
      <c r="L6344" s="13">
        <f>VLOOKUP(C6344,'渗透率、续签率'!B:C,2,0)</f>
        <v>0.22700000000000001</v>
      </c>
      <c r="M6344" s="6">
        <v>0</v>
      </c>
      <c r="N6344">
        <v>2</v>
      </c>
      <c r="O6344">
        <v>0</v>
      </c>
      <c r="P6344" s="6">
        <v>0</v>
      </c>
      <c r="Q6344" s="13">
        <v>0</v>
      </c>
      <c r="R6344" s="13">
        <v>0</v>
      </c>
      <c r="S6344" s="31">
        <v>53</v>
      </c>
      <c r="T6344" s="6">
        <f>VLOOKUP(E6344,'参数设置&amp;汇总'!S:U,3,0)</f>
        <v>0.25</v>
      </c>
      <c r="U6344" s="78">
        <f t="shared" si="495"/>
        <v>0.5</v>
      </c>
      <c r="V6344" s="13">
        <v>0.85000000000000009</v>
      </c>
      <c r="W6344" s="78">
        <f t="shared" si="497"/>
        <v>0.58823529411764697</v>
      </c>
      <c r="X6344" s="1">
        <f>VLOOKUP(E6344,'渗透率、续签率'!AG:AJ,4,0)</f>
        <v>1788.5000000000002</v>
      </c>
      <c r="Y6344" s="1">
        <f t="shared" si="498"/>
        <v>1052.0588235294117</v>
      </c>
      <c r="Z6344">
        <v>0</v>
      </c>
      <c r="AA6344" s="89">
        <f t="shared" si="499"/>
        <v>3577.0000000000005</v>
      </c>
      <c r="AH6344" s="37"/>
      <c r="AI6344" s="37"/>
      <c r="AK6344" s="37"/>
    </row>
    <row r="6345" spans="1:37" hidden="1">
      <c r="A6345" t="s">
        <v>64</v>
      </c>
      <c r="B6345" t="s">
        <v>2</v>
      </c>
      <c r="C6345" t="s">
        <v>14</v>
      </c>
      <c r="D6345" t="s">
        <v>116</v>
      </c>
      <c r="E6345" t="s">
        <v>541</v>
      </c>
      <c r="F6345" t="str">
        <f t="shared" si="496"/>
        <v>保亭黎族苗族自治县运动培训</v>
      </c>
      <c r="G6345" t="s">
        <v>120</v>
      </c>
      <c r="H6345" t="s">
        <v>158</v>
      </c>
      <c r="I6345" t="s">
        <v>68</v>
      </c>
      <c r="J6345">
        <v>1</v>
      </c>
      <c r="K6345">
        <v>0</v>
      </c>
      <c r="L6345" s="13">
        <f>VLOOKUP(C6345,'渗透率、续签率'!B:C,2,0)</f>
        <v>0.22700000000000001</v>
      </c>
      <c r="M6345" s="6">
        <v>0</v>
      </c>
      <c r="N6345">
        <v>0</v>
      </c>
      <c r="O6345">
        <v>0</v>
      </c>
      <c r="P6345" s="6">
        <v>0</v>
      </c>
      <c r="Q6345" s="13">
        <v>0</v>
      </c>
      <c r="R6345" s="13">
        <v>0</v>
      </c>
      <c r="S6345" s="31">
        <v>6</v>
      </c>
      <c r="T6345" s="6">
        <f>VLOOKUP(E6345,'参数设置&amp;汇总'!S:U,3,0)</f>
        <v>0.25</v>
      </c>
      <c r="U6345" s="78">
        <f t="shared" si="495"/>
        <v>0</v>
      </c>
      <c r="V6345" s="13">
        <v>0.85000000000000009</v>
      </c>
      <c r="W6345" s="78">
        <f t="shared" si="497"/>
        <v>0</v>
      </c>
      <c r="X6345" s="1">
        <f>VLOOKUP(E6345,'渗透率、续签率'!AG:AJ,4,0)</f>
        <v>1788.5000000000002</v>
      </c>
      <c r="Y6345" s="1">
        <f t="shared" si="498"/>
        <v>0</v>
      </c>
      <c r="Z6345">
        <v>0</v>
      </c>
      <c r="AA6345" s="89">
        <f t="shared" si="499"/>
        <v>0</v>
      </c>
      <c r="AH6345" s="37"/>
      <c r="AI6345" s="37"/>
      <c r="AK6345" s="37"/>
    </row>
    <row r="6346" spans="1:37" hidden="1">
      <c r="A6346" t="s">
        <v>64</v>
      </c>
      <c r="B6346" t="s">
        <v>2</v>
      </c>
      <c r="C6346" t="s">
        <v>14</v>
      </c>
      <c r="D6346" t="s">
        <v>116</v>
      </c>
      <c r="E6346" t="s">
        <v>541</v>
      </c>
      <c r="F6346" t="str">
        <f t="shared" si="496"/>
        <v>保定市运动培训</v>
      </c>
      <c r="G6346" t="s">
        <v>159</v>
      </c>
      <c r="H6346" t="s">
        <v>160</v>
      </c>
      <c r="I6346" t="s">
        <v>70</v>
      </c>
      <c r="J6346">
        <v>134</v>
      </c>
      <c r="K6346">
        <v>2</v>
      </c>
      <c r="L6346" s="13">
        <f>VLOOKUP(C6346,'渗透率、续签率'!B:C,2,0)</f>
        <v>0.22700000000000001</v>
      </c>
      <c r="M6346" s="6">
        <v>0.01</v>
      </c>
      <c r="N6346">
        <v>14</v>
      </c>
      <c r="O6346">
        <v>2</v>
      </c>
      <c r="P6346" s="6">
        <v>0.14000000000000001</v>
      </c>
      <c r="Q6346" s="13">
        <v>0.186</v>
      </c>
      <c r="R6346" s="13">
        <v>0.13</v>
      </c>
      <c r="S6346" s="31">
        <v>419</v>
      </c>
      <c r="T6346" s="6">
        <f>VLOOKUP(E6346,'参数设置&amp;汇总'!S:U,3,0)</f>
        <v>0.25</v>
      </c>
      <c r="U6346" s="78">
        <f t="shared" si="495"/>
        <v>3.5</v>
      </c>
      <c r="V6346" s="13">
        <v>0.85000000000000009</v>
      </c>
      <c r="W6346" s="78">
        <f t="shared" si="497"/>
        <v>3.5835294117647059</v>
      </c>
      <c r="X6346" s="1">
        <f>VLOOKUP(E6346,'渗透率、续签率'!AG:AJ,4,0)</f>
        <v>1788.5000000000002</v>
      </c>
      <c r="Y6346" s="1">
        <f t="shared" si="498"/>
        <v>6409.1423529411768</v>
      </c>
      <c r="Z6346">
        <v>4</v>
      </c>
      <c r="AA6346" s="89">
        <f t="shared" si="499"/>
        <v>25039.000000000004</v>
      </c>
      <c r="AH6346" s="37"/>
      <c r="AI6346" s="37"/>
      <c r="AJ6346" s="1"/>
    </row>
    <row r="6347" spans="1:37" hidden="1">
      <c r="A6347" t="s">
        <v>64</v>
      </c>
      <c r="B6347" t="s">
        <v>2</v>
      </c>
      <c r="C6347" t="s">
        <v>14</v>
      </c>
      <c r="D6347" t="s">
        <v>116</v>
      </c>
      <c r="E6347" t="s">
        <v>541</v>
      </c>
      <c r="F6347" t="str">
        <f t="shared" si="496"/>
        <v>保山市运动培训</v>
      </c>
      <c r="G6347" t="s">
        <v>99</v>
      </c>
      <c r="H6347" t="s">
        <v>161</v>
      </c>
      <c r="I6347" t="s">
        <v>68</v>
      </c>
      <c r="J6347">
        <v>10</v>
      </c>
      <c r="K6347">
        <v>0</v>
      </c>
      <c r="L6347" s="13">
        <f>VLOOKUP(C6347,'渗透率、续签率'!B:C,2,0)</f>
        <v>0.22700000000000001</v>
      </c>
      <c r="M6347" s="6">
        <v>0</v>
      </c>
      <c r="N6347">
        <v>0</v>
      </c>
      <c r="O6347">
        <v>0</v>
      </c>
      <c r="P6347" s="6">
        <v>0</v>
      </c>
      <c r="Q6347" s="13">
        <v>0</v>
      </c>
      <c r="R6347" s="13">
        <v>0</v>
      </c>
      <c r="S6347" s="31">
        <v>9</v>
      </c>
      <c r="T6347" s="6">
        <f>VLOOKUP(E6347,'参数设置&amp;汇总'!S:U,3,0)</f>
        <v>0.25</v>
      </c>
      <c r="U6347" s="78">
        <f t="shared" si="495"/>
        <v>0</v>
      </c>
      <c r="V6347" s="13">
        <v>0.85000000000000009</v>
      </c>
      <c r="W6347" s="78">
        <f t="shared" si="497"/>
        <v>0</v>
      </c>
      <c r="X6347" s="1">
        <f>VLOOKUP(E6347,'渗透率、续签率'!AG:AJ,4,0)</f>
        <v>1788.5000000000002</v>
      </c>
      <c r="Y6347" s="1">
        <f t="shared" si="498"/>
        <v>0</v>
      </c>
      <c r="Z6347">
        <v>0</v>
      </c>
      <c r="AA6347" s="89">
        <f t="shared" si="499"/>
        <v>0</v>
      </c>
      <c r="AK6347" s="37"/>
    </row>
    <row r="6348" spans="1:37" hidden="1">
      <c r="A6348" t="s">
        <v>64</v>
      </c>
      <c r="B6348" t="s">
        <v>2</v>
      </c>
      <c r="C6348" t="s">
        <v>14</v>
      </c>
      <c r="D6348" t="s">
        <v>116</v>
      </c>
      <c r="E6348" t="s">
        <v>541</v>
      </c>
      <c r="F6348" t="str">
        <f t="shared" si="496"/>
        <v>信阳市运动培训</v>
      </c>
      <c r="G6348" t="s">
        <v>110</v>
      </c>
      <c r="H6348" t="s">
        <v>162</v>
      </c>
      <c r="I6348" t="s">
        <v>70</v>
      </c>
      <c r="J6348">
        <v>38</v>
      </c>
      <c r="K6348">
        <v>0</v>
      </c>
      <c r="L6348" s="13">
        <f>VLOOKUP(C6348,'渗透率、续签率'!B:C,2,0)</f>
        <v>0.22700000000000001</v>
      </c>
      <c r="M6348" s="6">
        <v>0</v>
      </c>
      <c r="N6348">
        <v>7</v>
      </c>
      <c r="O6348">
        <v>0</v>
      </c>
      <c r="P6348" s="6">
        <v>0</v>
      </c>
      <c r="Q6348" s="13">
        <v>0</v>
      </c>
      <c r="R6348" s="13">
        <v>0</v>
      </c>
      <c r="S6348" s="31">
        <v>93</v>
      </c>
      <c r="T6348" s="6">
        <f>VLOOKUP(E6348,'参数设置&amp;汇总'!S:U,3,0)</f>
        <v>0.25</v>
      </c>
      <c r="U6348" s="78">
        <f t="shared" si="495"/>
        <v>1.75</v>
      </c>
      <c r="V6348" s="13">
        <v>0.85000000000000009</v>
      </c>
      <c r="W6348" s="78">
        <f t="shared" si="497"/>
        <v>2.0588235294117645</v>
      </c>
      <c r="X6348" s="1">
        <f>VLOOKUP(E6348,'渗透率、续签率'!AG:AJ,4,0)</f>
        <v>1788.5000000000002</v>
      </c>
      <c r="Y6348" s="1">
        <f t="shared" si="498"/>
        <v>3682.2058823529414</v>
      </c>
      <c r="Z6348">
        <v>3</v>
      </c>
      <c r="AA6348" s="89">
        <f t="shared" si="499"/>
        <v>12519.500000000002</v>
      </c>
      <c r="AH6348" s="37"/>
      <c r="AI6348" s="37"/>
      <c r="AJ6348" s="1"/>
      <c r="AK6348" s="37"/>
    </row>
    <row r="6349" spans="1:37" hidden="1">
      <c r="A6349" t="s">
        <v>64</v>
      </c>
      <c r="B6349" t="s">
        <v>2</v>
      </c>
      <c r="C6349" t="s">
        <v>14</v>
      </c>
      <c r="D6349" t="s">
        <v>116</v>
      </c>
      <c r="E6349" t="s">
        <v>541</v>
      </c>
      <c r="F6349" t="str">
        <f t="shared" si="496"/>
        <v>儋州市运动培训</v>
      </c>
      <c r="G6349" t="s">
        <v>120</v>
      </c>
      <c r="H6349" t="s">
        <v>163</v>
      </c>
      <c r="I6349" t="s">
        <v>68</v>
      </c>
      <c r="J6349">
        <v>6</v>
      </c>
      <c r="K6349">
        <v>0</v>
      </c>
      <c r="L6349" s="13">
        <f>VLOOKUP(C6349,'渗透率、续签率'!B:C,2,0)</f>
        <v>0.22700000000000001</v>
      </c>
      <c r="M6349" s="6">
        <v>0</v>
      </c>
      <c r="N6349">
        <v>0</v>
      </c>
      <c r="O6349">
        <v>0</v>
      </c>
      <c r="P6349" s="6">
        <v>0</v>
      </c>
      <c r="Q6349" s="13">
        <v>0</v>
      </c>
      <c r="R6349" s="13">
        <v>0</v>
      </c>
      <c r="S6349" s="31">
        <v>18</v>
      </c>
      <c r="T6349" s="6">
        <f>VLOOKUP(E6349,'参数设置&amp;汇总'!S:U,3,0)</f>
        <v>0.25</v>
      </c>
      <c r="U6349" s="78">
        <f t="shared" si="495"/>
        <v>0</v>
      </c>
      <c r="V6349" s="13">
        <v>0.85000000000000009</v>
      </c>
      <c r="W6349" s="78">
        <f t="shared" si="497"/>
        <v>0</v>
      </c>
      <c r="X6349" s="1">
        <f>VLOOKUP(E6349,'渗透率、续签率'!AG:AJ,4,0)</f>
        <v>1788.5000000000002</v>
      </c>
      <c r="Y6349" s="1">
        <f t="shared" si="498"/>
        <v>0</v>
      </c>
      <c r="Z6349">
        <v>0</v>
      </c>
      <c r="AA6349" s="89">
        <f t="shared" si="499"/>
        <v>0</v>
      </c>
      <c r="AH6349" s="37"/>
      <c r="AI6349" s="37"/>
      <c r="AJ6349" s="1"/>
      <c r="AK6349" s="37"/>
    </row>
    <row r="6350" spans="1:37" hidden="1">
      <c r="A6350" t="s">
        <v>64</v>
      </c>
      <c r="B6350" t="s">
        <v>2</v>
      </c>
      <c r="C6350" t="s">
        <v>14</v>
      </c>
      <c r="D6350" t="s">
        <v>116</v>
      </c>
      <c r="E6350" t="s">
        <v>541</v>
      </c>
      <c r="F6350" t="str">
        <f t="shared" si="496"/>
        <v>克孜勒苏柯尔克孜自治州运动培训</v>
      </c>
      <c r="G6350" t="s">
        <v>145</v>
      </c>
      <c r="H6350" t="s">
        <v>164</v>
      </c>
      <c r="I6350" t="s">
        <v>70</v>
      </c>
      <c r="J6350">
        <v>1</v>
      </c>
      <c r="K6350">
        <v>0</v>
      </c>
      <c r="L6350" s="13">
        <f>VLOOKUP(C6350,'渗透率、续签率'!B:C,2,0)</f>
        <v>0.22700000000000001</v>
      </c>
      <c r="M6350" s="6">
        <v>0</v>
      </c>
      <c r="N6350">
        <v>0</v>
      </c>
      <c r="O6350">
        <v>0</v>
      </c>
      <c r="P6350" s="6">
        <v>0</v>
      </c>
      <c r="Q6350" s="13">
        <v>0</v>
      </c>
      <c r="R6350" s="13">
        <v>0</v>
      </c>
      <c r="S6350" s="31">
        <v>1</v>
      </c>
      <c r="T6350" s="6">
        <f>VLOOKUP(E6350,'参数设置&amp;汇总'!S:U,3,0)</f>
        <v>0.25</v>
      </c>
      <c r="U6350" s="78">
        <f t="shared" si="495"/>
        <v>0</v>
      </c>
      <c r="V6350" s="13">
        <v>0.85000000000000009</v>
      </c>
      <c r="W6350" s="78">
        <f t="shared" si="497"/>
        <v>0</v>
      </c>
      <c r="X6350" s="1">
        <f>VLOOKUP(E6350,'渗透率、续签率'!AG:AJ,4,0)</f>
        <v>1788.5000000000002</v>
      </c>
      <c r="Y6350" s="1">
        <f t="shared" si="498"/>
        <v>0</v>
      </c>
      <c r="Z6350">
        <v>0</v>
      </c>
      <c r="AA6350" s="89">
        <f t="shared" si="499"/>
        <v>0</v>
      </c>
      <c r="AH6350" s="37"/>
      <c r="AI6350" s="37"/>
      <c r="AK6350" s="37"/>
    </row>
    <row r="6351" spans="1:37" hidden="1">
      <c r="A6351" t="s">
        <v>64</v>
      </c>
      <c r="B6351" t="s">
        <v>2</v>
      </c>
      <c r="C6351" t="s">
        <v>14</v>
      </c>
      <c r="D6351" t="s">
        <v>116</v>
      </c>
      <c r="E6351" t="s">
        <v>541</v>
      </c>
      <c r="F6351" t="str">
        <f t="shared" si="496"/>
        <v>克拉玛依市运动培训</v>
      </c>
      <c r="G6351" t="s">
        <v>145</v>
      </c>
      <c r="H6351" t="s">
        <v>165</v>
      </c>
      <c r="I6351" t="s">
        <v>70</v>
      </c>
      <c r="J6351">
        <v>6</v>
      </c>
      <c r="K6351">
        <v>0</v>
      </c>
      <c r="L6351" s="13">
        <f>VLOOKUP(C6351,'渗透率、续签率'!B:C,2,0)</f>
        <v>0.22700000000000001</v>
      </c>
      <c r="M6351" s="6">
        <v>0</v>
      </c>
      <c r="N6351">
        <v>0</v>
      </c>
      <c r="O6351">
        <v>0</v>
      </c>
      <c r="P6351" s="6">
        <v>0</v>
      </c>
      <c r="Q6351" s="13">
        <v>0</v>
      </c>
      <c r="R6351" s="13">
        <v>0</v>
      </c>
      <c r="S6351" s="31">
        <v>10</v>
      </c>
      <c r="T6351" s="6">
        <f>VLOOKUP(E6351,'参数设置&amp;汇总'!S:U,3,0)</f>
        <v>0.25</v>
      </c>
      <c r="U6351" s="78">
        <f t="shared" si="495"/>
        <v>0</v>
      </c>
      <c r="V6351" s="13">
        <v>0.85000000000000009</v>
      </c>
      <c r="W6351" s="78">
        <f t="shared" si="497"/>
        <v>0</v>
      </c>
      <c r="X6351" s="1">
        <f>VLOOKUP(E6351,'渗透率、续签率'!AG:AJ,4,0)</f>
        <v>1788.5000000000002</v>
      </c>
      <c r="Y6351" s="1">
        <f t="shared" si="498"/>
        <v>0</v>
      </c>
      <c r="Z6351">
        <v>1</v>
      </c>
      <c r="AA6351" s="89">
        <f t="shared" si="499"/>
        <v>0</v>
      </c>
      <c r="AH6351" s="37"/>
      <c r="AI6351" s="37"/>
      <c r="AK6351" s="37"/>
    </row>
    <row r="6352" spans="1:37" hidden="1">
      <c r="A6352" t="s">
        <v>64</v>
      </c>
      <c r="B6352" t="s">
        <v>2</v>
      </c>
      <c r="C6352" t="s">
        <v>14</v>
      </c>
      <c r="D6352" t="s">
        <v>116</v>
      </c>
      <c r="E6352" t="s">
        <v>541</v>
      </c>
      <c r="F6352" t="str">
        <f t="shared" si="496"/>
        <v>六安市运动培训</v>
      </c>
      <c r="G6352" t="s">
        <v>94</v>
      </c>
      <c r="H6352" t="s">
        <v>166</v>
      </c>
      <c r="I6352" t="s">
        <v>68</v>
      </c>
      <c r="J6352">
        <v>34</v>
      </c>
      <c r="K6352">
        <v>0</v>
      </c>
      <c r="L6352" s="13">
        <f>VLOOKUP(C6352,'渗透率、续签率'!B:C,2,0)</f>
        <v>0.22700000000000001</v>
      </c>
      <c r="M6352" s="6">
        <v>0</v>
      </c>
      <c r="N6352">
        <v>6</v>
      </c>
      <c r="O6352">
        <v>0</v>
      </c>
      <c r="P6352" s="6">
        <v>0</v>
      </c>
      <c r="Q6352" s="13">
        <v>0</v>
      </c>
      <c r="R6352" s="13">
        <v>0</v>
      </c>
      <c r="S6352" s="31">
        <v>182</v>
      </c>
      <c r="T6352" s="6">
        <f>VLOOKUP(E6352,'参数设置&amp;汇总'!S:U,3,0)</f>
        <v>0.25</v>
      </c>
      <c r="U6352" s="78">
        <f t="shared" si="495"/>
        <v>1.5</v>
      </c>
      <c r="V6352" s="13">
        <v>0.85000000000000009</v>
      </c>
      <c r="W6352" s="78">
        <f t="shared" si="497"/>
        <v>1.7647058823529409</v>
      </c>
      <c r="X6352" s="1">
        <f>VLOOKUP(E6352,'渗透率、续签率'!AG:AJ,4,0)</f>
        <v>1788.5000000000002</v>
      </c>
      <c r="Y6352" s="1">
        <f t="shared" si="498"/>
        <v>3156.1764705882351</v>
      </c>
      <c r="Z6352">
        <v>0</v>
      </c>
      <c r="AA6352" s="89">
        <f t="shared" si="499"/>
        <v>10731.000000000002</v>
      </c>
      <c r="AH6352" s="37"/>
      <c r="AI6352" s="37"/>
      <c r="AK6352" s="37"/>
    </row>
    <row r="6353" spans="1:37" hidden="1">
      <c r="A6353" t="s">
        <v>64</v>
      </c>
      <c r="B6353" t="s">
        <v>2</v>
      </c>
      <c r="C6353" t="s">
        <v>14</v>
      </c>
      <c r="D6353" t="s">
        <v>116</v>
      </c>
      <c r="E6353" t="s">
        <v>541</v>
      </c>
      <c r="F6353" t="str">
        <f t="shared" si="496"/>
        <v>六盘水市运动培训</v>
      </c>
      <c r="G6353" t="s">
        <v>167</v>
      </c>
      <c r="H6353" t="s">
        <v>168</v>
      </c>
      <c r="I6353" t="s">
        <v>70</v>
      </c>
      <c r="J6353">
        <v>18</v>
      </c>
      <c r="K6353">
        <v>0</v>
      </c>
      <c r="L6353" s="13">
        <f>VLOOKUP(C6353,'渗透率、续签率'!B:C,2,0)</f>
        <v>0.22700000000000001</v>
      </c>
      <c r="M6353" s="6">
        <v>0</v>
      </c>
      <c r="N6353">
        <v>0</v>
      </c>
      <c r="O6353">
        <v>0</v>
      </c>
      <c r="P6353" s="6">
        <v>0</v>
      </c>
      <c r="Q6353" s="13">
        <v>0</v>
      </c>
      <c r="R6353" s="13">
        <v>0</v>
      </c>
      <c r="S6353" s="31">
        <v>27</v>
      </c>
      <c r="T6353" s="6">
        <f>VLOOKUP(E6353,'参数设置&amp;汇总'!S:U,3,0)</f>
        <v>0.25</v>
      </c>
      <c r="U6353" s="78">
        <f t="shared" si="495"/>
        <v>0</v>
      </c>
      <c r="V6353" s="13">
        <v>0.85000000000000009</v>
      </c>
      <c r="W6353" s="78">
        <f t="shared" si="497"/>
        <v>0</v>
      </c>
      <c r="X6353" s="1">
        <f>VLOOKUP(E6353,'渗透率、续签率'!AG:AJ,4,0)</f>
        <v>1788.5000000000002</v>
      </c>
      <c r="Y6353" s="1">
        <f t="shared" si="498"/>
        <v>0</v>
      </c>
      <c r="Z6353">
        <v>0</v>
      </c>
      <c r="AA6353" s="89">
        <f t="shared" si="499"/>
        <v>0</v>
      </c>
      <c r="AH6353" s="37"/>
      <c r="AI6353" s="37"/>
      <c r="AK6353" s="37"/>
    </row>
    <row r="6354" spans="1:37" hidden="1">
      <c r="A6354" t="s">
        <v>64</v>
      </c>
      <c r="B6354" t="s">
        <v>2</v>
      </c>
      <c r="C6354" t="s">
        <v>14</v>
      </c>
      <c r="D6354" t="s">
        <v>116</v>
      </c>
      <c r="E6354" t="s">
        <v>541</v>
      </c>
      <c r="F6354" t="str">
        <f t="shared" si="496"/>
        <v>兰州市运动培训</v>
      </c>
      <c r="G6354" t="s">
        <v>132</v>
      </c>
      <c r="H6354" t="s">
        <v>169</v>
      </c>
      <c r="I6354" t="s">
        <v>70</v>
      </c>
      <c r="J6354">
        <v>74</v>
      </c>
      <c r="K6354">
        <v>3</v>
      </c>
      <c r="L6354" s="13">
        <f>VLOOKUP(C6354,'渗透率、续签率'!B:C,2,0)</f>
        <v>0.22700000000000001</v>
      </c>
      <c r="M6354" s="6">
        <v>0.04</v>
      </c>
      <c r="N6354">
        <v>16</v>
      </c>
      <c r="O6354">
        <v>3</v>
      </c>
      <c r="P6354" s="6">
        <v>0.19</v>
      </c>
      <c r="Q6354" s="13">
        <v>0.23300000000000001</v>
      </c>
      <c r="R6354" s="13">
        <v>0</v>
      </c>
      <c r="S6354" s="31">
        <v>403</v>
      </c>
      <c r="T6354" s="6">
        <f>VLOOKUP(E6354,'参数设置&amp;汇总'!S:U,3,0)</f>
        <v>0.25</v>
      </c>
      <c r="U6354" s="78">
        <f t="shared" si="495"/>
        <v>4</v>
      </c>
      <c r="V6354" s="13">
        <v>0.85000000000000009</v>
      </c>
      <c r="W6354" s="78">
        <f t="shared" si="497"/>
        <v>3.9047058823529408</v>
      </c>
      <c r="X6354" s="1">
        <f>VLOOKUP(E6354,'渗透率、续签率'!AG:AJ,4,0)</f>
        <v>1788.5000000000002</v>
      </c>
      <c r="Y6354" s="1">
        <f t="shared" si="498"/>
        <v>6983.5664705882355</v>
      </c>
      <c r="Z6354">
        <v>6</v>
      </c>
      <c r="AA6354" s="89">
        <f t="shared" si="499"/>
        <v>28616.000000000004</v>
      </c>
      <c r="AH6354" s="37"/>
      <c r="AI6354" s="37"/>
      <c r="AJ6354" s="1"/>
      <c r="AK6354" s="37"/>
    </row>
    <row r="6355" spans="1:37" hidden="1">
      <c r="A6355" t="s">
        <v>64</v>
      </c>
      <c r="B6355" t="s">
        <v>2</v>
      </c>
      <c r="C6355" t="s">
        <v>14</v>
      </c>
      <c r="D6355" t="s">
        <v>116</v>
      </c>
      <c r="E6355" t="s">
        <v>541</v>
      </c>
      <c r="F6355" t="str">
        <f t="shared" si="496"/>
        <v>兴安盟运动培训</v>
      </c>
      <c r="G6355" t="s">
        <v>142</v>
      </c>
      <c r="H6355" t="s">
        <v>170</v>
      </c>
      <c r="I6355" t="s">
        <v>70</v>
      </c>
      <c r="J6355">
        <v>10</v>
      </c>
      <c r="K6355">
        <v>0</v>
      </c>
      <c r="L6355" s="13">
        <f>VLOOKUP(C6355,'渗透率、续签率'!B:C,2,0)</f>
        <v>0.22700000000000001</v>
      </c>
      <c r="M6355" s="6">
        <v>0</v>
      </c>
      <c r="N6355">
        <v>0</v>
      </c>
      <c r="O6355">
        <v>0</v>
      </c>
      <c r="P6355" s="6">
        <v>0</v>
      </c>
      <c r="Q6355" s="13">
        <v>0</v>
      </c>
      <c r="R6355" s="13">
        <v>0</v>
      </c>
      <c r="S6355" s="31">
        <v>22</v>
      </c>
      <c r="T6355" s="6">
        <f>VLOOKUP(E6355,'参数设置&amp;汇总'!S:U,3,0)</f>
        <v>0.25</v>
      </c>
      <c r="U6355" s="78">
        <f t="shared" si="495"/>
        <v>0</v>
      </c>
      <c r="V6355" s="13">
        <v>0.85000000000000009</v>
      </c>
      <c r="W6355" s="78">
        <f t="shared" si="497"/>
        <v>0</v>
      </c>
      <c r="X6355" s="1">
        <f>VLOOKUP(E6355,'渗透率、续签率'!AG:AJ,4,0)</f>
        <v>1788.5000000000002</v>
      </c>
      <c r="Y6355" s="1">
        <f t="shared" si="498"/>
        <v>0</v>
      </c>
      <c r="Z6355">
        <v>0</v>
      </c>
      <c r="AA6355" s="89">
        <f t="shared" si="499"/>
        <v>0</v>
      </c>
      <c r="AH6355" s="37"/>
      <c r="AI6355" s="37"/>
      <c r="AK6355" s="37"/>
    </row>
    <row r="6356" spans="1:37" hidden="1">
      <c r="A6356" t="s">
        <v>64</v>
      </c>
      <c r="B6356" t="s">
        <v>2</v>
      </c>
      <c r="C6356" t="s">
        <v>14</v>
      </c>
      <c r="D6356" t="s">
        <v>116</v>
      </c>
      <c r="E6356" t="s">
        <v>541</v>
      </c>
      <c r="F6356" t="str">
        <f t="shared" si="496"/>
        <v>内江市运动培训</v>
      </c>
      <c r="G6356" t="s">
        <v>77</v>
      </c>
      <c r="H6356" t="s">
        <v>171</v>
      </c>
      <c r="I6356" t="s">
        <v>70</v>
      </c>
      <c r="J6356">
        <v>20</v>
      </c>
      <c r="K6356">
        <v>0</v>
      </c>
      <c r="L6356" s="13">
        <f>VLOOKUP(C6356,'渗透率、续签率'!B:C,2,0)</f>
        <v>0.22700000000000001</v>
      </c>
      <c r="M6356" s="6">
        <v>0</v>
      </c>
      <c r="N6356">
        <v>0</v>
      </c>
      <c r="O6356">
        <v>0</v>
      </c>
      <c r="P6356" s="6">
        <v>0</v>
      </c>
      <c r="Q6356" s="13">
        <v>0</v>
      </c>
      <c r="R6356" s="13">
        <v>0</v>
      </c>
      <c r="S6356" s="31">
        <v>37</v>
      </c>
      <c r="T6356" s="6">
        <f>VLOOKUP(E6356,'参数设置&amp;汇总'!S:U,3,0)</f>
        <v>0.25</v>
      </c>
      <c r="U6356" s="78">
        <f t="shared" si="495"/>
        <v>0</v>
      </c>
      <c r="V6356" s="13">
        <v>0.85000000000000009</v>
      </c>
      <c r="W6356" s="78">
        <f t="shared" si="497"/>
        <v>0</v>
      </c>
      <c r="X6356" s="1">
        <f>VLOOKUP(E6356,'渗透率、续签率'!AG:AJ,4,0)</f>
        <v>1788.5000000000002</v>
      </c>
      <c r="Y6356" s="1">
        <f t="shared" si="498"/>
        <v>0</v>
      </c>
      <c r="Z6356">
        <v>0</v>
      </c>
      <c r="AA6356" s="89">
        <f t="shared" si="499"/>
        <v>0</v>
      </c>
      <c r="AH6356" s="37"/>
      <c r="AI6356" s="37"/>
      <c r="AK6356" s="37"/>
    </row>
    <row r="6357" spans="1:37" hidden="1">
      <c r="A6357" t="s">
        <v>64</v>
      </c>
      <c r="B6357" t="s">
        <v>2</v>
      </c>
      <c r="C6357" t="s">
        <v>14</v>
      </c>
      <c r="D6357" t="s">
        <v>116</v>
      </c>
      <c r="E6357" t="s">
        <v>541</v>
      </c>
      <c r="F6357" t="str">
        <f t="shared" si="496"/>
        <v>凉山彝族自治州运动培训</v>
      </c>
      <c r="G6357" t="s">
        <v>77</v>
      </c>
      <c r="H6357" t="s">
        <v>172</v>
      </c>
      <c r="I6357" t="s">
        <v>70</v>
      </c>
      <c r="J6357">
        <v>24</v>
      </c>
      <c r="K6357">
        <v>0</v>
      </c>
      <c r="L6357" s="13">
        <f>VLOOKUP(C6357,'渗透率、续签率'!B:C,2,0)</f>
        <v>0.22700000000000001</v>
      </c>
      <c r="M6357" s="6">
        <v>0</v>
      </c>
      <c r="N6357">
        <v>1</v>
      </c>
      <c r="O6357">
        <v>0</v>
      </c>
      <c r="P6357" s="6">
        <v>0</v>
      </c>
      <c r="Q6357" s="13">
        <v>0</v>
      </c>
      <c r="R6357" s="13">
        <v>0</v>
      </c>
      <c r="S6357" s="31">
        <v>45</v>
      </c>
      <c r="T6357" s="6">
        <f>VLOOKUP(E6357,'参数设置&amp;汇总'!S:U,3,0)</f>
        <v>0.25</v>
      </c>
      <c r="U6357" s="78">
        <f t="shared" si="495"/>
        <v>0.25</v>
      </c>
      <c r="V6357" s="13">
        <v>0.85000000000000009</v>
      </c>
      <c r="W6357" s="78">
        <f t="shared" si="497"/>
        <v>0.29411764705882348</v>
      </c>
      <c r="X6357" s="1">
        <f>VLOOKUP(E6357,'渗透率、续签率'!AG:AJ,4,0)</f>
        <v>1788.5000000000002</v>
      </c>
      <c r="Y6357" s="1">
        <f t="shared" si="498"/>
        <v>526.02941176470586</v>
      </c>
      <c r="Z6357">
        <v>0</v>
      </c>
      <c r="AA6357" s="89">
        <f t="shared" si="499"/>
        <v>1788.5000000000002</v>
      </c>
      <c r="AH6357" s="37"/>
      <c r="AI6357" s="37"/>
      <c r="AK6357" s="37"/>
    </row>
    <row r="6358" spans="1:37" hidden="1">
      <c r="A6358" t="s">
        <v>64</v>
      </c>
      <c r="B6358" t="s">
        <v>2</v>
      </c>
      <c r="C6358" t="s">
        <v>14</v>
      </c>
      <c r="D6358" t="s">
        <v>116</v>
      </c>
      <c r="E6358" t="s">
        <v>541</v>
      </c>
      <c r="F6358" t="str">
        <f t="shared" si="496"/>
        <v>包头市运动培训</v>
      </c>
      <c r="G6358" t="s">
        <v>142</v>
      </c>
      <c r="H6358" t="s">
        <v>173</v>
      </c>
      <c r="I6358" t="s">
        <v>70</v>
      </c>
      <c r="J6358">
        <v>44</v>
      </c>
      <c r="K6358">
        <v>0</v>
      </c>
      <c r="L6358" s="13">
        <f>VLOOKUP(C6358,'渗透率、续签率'!B:C,2,0)</f>
        <v>0.22700000000000001</v>
      </c>
      <c r="M6358" s="6">
        <v>0</v>
      </c>
      <c r="N6358">
        <v>13</v>
      </c>
      <c r="O6358">
        <v>0</v>
      </c>
      <c r="P6358" s="6">
        <v>0</v>
      </c>
      <c r="Q6358" s="13">
        <v>0</v>
      </c>
      <c r="R6358" s="13">
        <v>0</v>
      </c>
      <c r="S6358" s="31">
        <v>217</v>
      </c>
      <c r="T6358" s="6">
        <f>VLOOKUP(E6358,'参数设置&amp;汇总'!S:U,3,0)</f>
        <v>0.25</v>
      </c>
      <c r="U6358" s="78">
        <f t="shared" si="495"/>
        <v>3.25</v>
      </c>
      <c r="V6358" s="13">
        <v>0.85000000000000009</v>
      </c>
      <c r="W6358" s="78">
        <f t="shared" si="497"/>
        <v>3.8235294117647056</v>
      </c>
      <c r="X6358" s="1">
        <f>VLOOKUP(E6358,'渗透率、续签率'!AG:AJ,4,0)</f>
        <v>1788.5000000000002</v>
      </c>
      <c r="Y6358" s="1">
        <f t="shared" si="498"/>
        <v>6838.3823529411766</v>
      </c>
      <c r="Z6358">
        <v>1</v>
      </c>
      <c r="AA6358" s="89">
        <f t="shared" si="499"/>
        <v>23250.500000000004</v>
      </c>
      <c r="AH6358" s="37"/>
      <c r="AI6358" s="37"/>
      <c r="AK6358" s="37"/>
    </row>
    <row r="6359" spans="1:37" hidden="1">
      <c r="A6359" t="s">
        <v>64</v>
      </c>
      <c r="B6359" t="s">
        <v>2</v>
      </c>
      <c r="C6359" t="s">
        <v>14</v>
      </c>
      <c r="D6359" t="s">
        <v>116</v>
      </c>
      <c r="E6359" t="s">
        <v>541</v>
      </c>
      <c r="F6359" t="str">
        <f t="shared" si="496"/>
        <v>北屯市运动培训</v>
      </c>
      <c r="G6359" t="s">
        <v>145</v>
      </c>
      <c r="H6359" t="s">
        <v>174</v>
      </c>
      <c r="I6359" t="s">
        <v>70</v>
      </c>
      <c r="J6359">
        <v>0</v>
      </c>
      <c r="K6359">
        <v>0</v>
      </c>
      <c r="L6359" s="13">
        <f>VLOOKUP(C6359,'渗透率、续签率'!B:C,2,0)</f>
        <v>0.22700000000000001</v>
      </c>
      <c r="M6359" s="6">
        <v>0</v>
      </c>
      <c r="N6359">
        <v>0</v>
      </c>
      <c r="O6359">
        <v>0</v>
      </c>
      <c r="P6359" s="6">
        <v>0</v>
      </c>
      <c r="Q6359" s="13">
        <v>0</v>
      </c>
      <c r="R6359" s="13">
        <v>0</v>
      </c>
      <c r="S6359" s="31">
        <v>0</v>
      </c>
      <c r="T6359" s="6">
        <f>VLOOKUP(E6359,'参数设置&amp;汇总'!S:U,3,0)</f>
        <v>0.25</v>
      </c>
      <c r="U6359" s="78">
        <f t="shared" si="495"/>
        <v>0</v>
      </c>
      <c r="V6359" s="13">
        <v>0.85000000000000009</v>
      </c>
      <c r="W6359" s="78">
        <f t="shared" si="497"/>
        <v>0</v>
      </c>
      <c r="X6359" s="1">
        <f>VLOOKUP(E6359,'渗透率、续签率'!AG:AJ,4,0)</f>
        <v>1788.5000000000002</v>
      </c>
      <c r="Y6359" s="1">
        <f t="shared" si="498"/>
        <v>0</v>
      </c>
      <c r="Z6359">
        <v>0</v>
      </c>
      <c r="AA6359" s="89">
        <f t="shared" si="499"/>
        <v>0</v>
      </c>
      <c r="AH6359" s="37"/>
      <c r="AI6359" s="37"/>
      <c r="AK6359" s="37"/>
    </row>
    <row r="6360" spans="1:37" hidden="1">
      <c r="A6360" t="s">
        <v>64</v>
      </c>
      <c r="B6360" t="s">
        <v>2</v>
      </c>
      <c r="C6360" t="s">
        <v>14</v>
      </c>
      <c r="D6360" t="s">
        <v>116</v>
      </c>
      <c r="E6360" t="s">
        <v>541</v>
      </c>
      <c r="F6360" t="str">
        <f t="shared" si="496"/>
        <v>北海市运动培训</v>
      </c>
      <c r="G6360" t="s">
        <v>88</v>
      </c>
      <c r="H6360" t="s">
        <v>175</v>
      </c>
      <c r="I6360" t="s">
        <v>68</v>
      </c>
      <c r="J6360">
        <v>16</v>
      </c>
      <c r="K6360">
        <v>0</v>
      </c>
      <c r="L6360" s="13">
        <f>VLOOKUP(C6360,'渗透率、续签率'!B:C,2,0)</f>
        <v>0.22700000000000001</v>
      </c>
      <c r="M6360" s="6">
        <v>0</v>
      </c>
      <c r="N6360">
        <v>3</v>
      </c>
      <c r="O6360">
        <v>0</v>
      </c>
      <c r="P6360" s="6">
        <v>0</v>
      </c>
      <c r="Q6360" s="13">
        <v>0</v>
      </c>
      <c r="R6360" s="13">
        <v>0</v>
      </c>
      <c r="S6360" s="31">
        <v>78</v>
      </c>
      <c r="T6360" s="6">
        <f>VLOOKUP(E6360,'参数设置&amp;汇总'!S:U,3,0)</f>
        <v>0.25</v>
      </c>
      <c r="U6360" s="78">
        <f t="shared" si="495"/>
        <v>0.75</v>
      </c>
      <c r="V6360" s="13">
        <v>0.85000000000000009</v>
      </c>
      <c r="W6360" s="78">
        <f t="shared" si="497"/>
        <v>0.88235294117647045</v>
      </c>
      <c r="X6360" s="1">
        <f>VLOOKUP(E6360,'渗透率、续签率'!AG:AJ,4,0)</f>
        <v>1788.5000000000002</v>
      </c>
      <c r="Y6360" s="1">
        <f t="shared" si="498"/>
        <v>1578.0882352941176</v>
      </c>
      <c r="Z6360">
        <v>0</v>
      </c>
      <c r="AA6360" s="89">
        <f t="shared" si="499"/>
        <v>5365.5000000000009</v>
      </c>
      <c r="AH6360" s="37"/>
      <c r="AI6360" s="37"/>
      <c r="AJ6360" s="1"/>
      <c r="AK6360" s="37"/>
    </row>
    <row r="6361" spans="1:37" hidden="1">
      <c r="A6361" t="s">
        <v>64</v>
      </c>
      <c r="B6361" t="s">
        <v>2</v>
      </c>
      <c r="C6361" t="s">
        <v>14</v>
      </c>
      <c r="D6361" t="s">
        <v>116</v>
      </c>
      <c r="E6361" t="s">
        <v>541</v>
      </c>
      <c r="F6361" t="str">
        <f t="shared" si="496"/>
        <v>十堰市运动培训</v>
      </c>
      <c r="G6361" t="s">
        <v>81</v>
      </c>
      <c r="H6361" t="s">
        <v>176</v>
      </c>
      <c r="I6361" t="s">
        <v>68</v>
      </c>
      <c r="J6361">
        <v>39</v>
      </c>
      <c r="K6361">
        <v>2</v>
      </c>
      <c r="L6361" s="13">
        <f>VLOOKUP(C6361,'渗透率、续签率'!B:C,2,0)</f>
        <v>0.22700000000000001</v>
      </c>
      <c r="M6361" s="6">
        <v>0.05</v>
      </c>
      <c r="N6361">
        <v>2</v>
      </c>
      <c r="O6361">
        <v>1</v>
      </c>
      <c r="P6361" s="6">
        <v>0.5</v>
      </c>
      <c r="Q6361" s="13">
        <v>0.28599999999999998</v>
      </c>
      <c r="R6361" s="13">
        <v>8.3000000000000004E-2</v>
      </c>
      <c r="S6361" s="31">
        <v>118</v>
      </c>
      <c r="T6361" s="6">
        <f>VLOOKUP(E6361,'参数设置&amp;汇总'!S:U,3,0)</f>
        <v>0.25</v>
      </c>
      <c r="U6361" s="78">
        <f t="shared" si="495"/>
        <v>1</v>
      </c>
      <c r="V6361" s="13">
        <v>0.85000000000000009</v>
      </c>
      <c r="W6361" s="78">
        <f t="shared" si="497"/>
        <v>0.90941176470588225</v>
      </c>
      <c r="X6361" s="1">
        <f>VLOOKUP(E6361,'渗透率、续签率'!AG:AJ,4,0)</f>
        <v>1788.5000000000002</v>
      </c>
      <c r="Y6361" s="1">
        <f t="shared" si="498"/>
        <v>1626.4829411764706</v>
      </c>
      <c r="Z6361">
        <v>0</v>
      </c>
      <c r="AA6361" s="89">
        <f t="shared" si="499"/>
        <v>3577.0000000000005</v>
      </c>
      <c r="AH6361" s="37"/>
      <c r="AI6361" s="37"/>
      <c r="AK6361" s="37"/>
    </row>
    <row r="6362" spans="1:37" hidden="1">
      <c r="A6362" t="s">
        <v>64</v>
      </c>
      <c r="B6362" t="s">
        <v>2</v>
      </c>
      <c r="C6362" t="s">
        <v>14</v>
      </c>
      <c r="D6362" t="s">
        <v>116</v>
      </c>
      <c r="E6362" t="s">
        <v>541</v>
      </c>
      <c r="F6362" t="str">
        <f t="shared" si="496"/>
        <v>南充市运动培训</v>
      </c>
      <c r="G6362" t="s">
        <v>77</v>
      </c>
      <c r="H6362" t="s">
        <v>177</v>
      </c>
      <c r="I6362" t="s">
        <v>70</v>
      </c>
      <c r="J6362">
        <v>37</v>
      </c>
      <c r="K6362">
        <v>0</v>
      </c>
      <c r="L6362" s="13">
        <f>VLOOKUP(C6362,'渗透率、续签率'!B:C,2,0)</f>
        <v>0.22700000000000001</v>
      </c>
      <c r="M6362" s="6">
        <v>0</v>
      </c>
      <c r="N6362">
        <v>3</v>
      </c>
      <c r="O6362">
        <v>0</v>
      </c>
      <c r="P6362" s="6">
        <v>0</v>
      </c>
      <c r="Q6362" s="13">
        <v>0</v>
      </c>
      <c r="R6362" s="13">
        <v>0</v>
      </c>
      <c r="S6362" s="31">
        <v>112</v>
      </c>
      <c r="T6362" s="6">
        <f>VLOOKUP(E6362,'参数设置&amp;汇总'!S:U,3,0)</f>
        <v>0.25</v>
      </c>
      <c r="U6362" s="78">
        <f t="shared" si="495"/>
        <v>0.75</v>
      </c>
      <c r="V6362" s="13">
        <v>0.85000000000000009</v>
      </c>
      <c r="W6362" s="78">
        <f t="shared" si="497"/>
        <v>0.88235294117647045</v>
      </c>
      <c r="X6362" s="1">
        <f>VLOOKUP(E6362,'渗透率、续签率'!AG:AJ,4,0)</f>
        <v>1788.5000000000002</v>
      </c>
      <c r="Y6362" s="1">
        <f t="shared" si="498"/>
        <v>1578.0882352941176</v>
      </c>
      <c r="Z6362">
        <v>0</v>
      </c>
      <c r="AA6362" s="89">
        <f t="shared" si="499"/>
        <v>5365.5000000000009</v>
      </c>
      <c r="AH6362" s="37"/>
      <c r="AI6362" s="37"/>
      <c r="AK6362" s="37"/>
    </row>
    <row r="6363" spans="1:37" hidden="1">
      <c r="A6363" t="s">
        <v>64</v>
      </c>
      <c r="B6363" t="s">
        <v>2</v>
      </c>
      <c r="C6363" t="s">
        <v>14</v>
      </c>
      <c r="D6363" t="s">
        <v>116</v>
      </c>
      <c r="E6363" t="s">
        <v>541</v>
      </c>
      <c r="F6363" t="str">
        <f t="shared" si="496"/>
        <v>南平市运动培训</v>
      </c>
      <c r="G6363" t="s">
        <v>92</v>
      </c>
      <c r="H6363" t="s">
        <v>178</v>
      </c>
      <c r="I6363" t="s">
        <v>68</v>
      </c>
      <c r="J6363">
        <v>20</v>
      </c>
      <c r="K6363">
        <v>0</v>
      </c>
      <c r="L6363" s="13">
        <f>VLOOKUP(C6363,'渗透率、续签率'!B:C,2,0)</f>
        <v>0.22700000000000001</v>
      </c>
      <c r="M6363" s="6">
        <v>0</v>
      </c>
      <c r="N6363">
        <v>0</v>
      </c>
      <c r="O6363">
        <v>0</v>
      </c>
      <c r="P6363" s="6">
        <v>0</v>
      </c>
      <c r="Q6363" s="13">
        <v>0</v>
      </c>
      <c r="R6363" s="13">
        <v>0</v>
      </c>
      <c r="S6363" s="31">
        <v>25</v>
      </c>
      <c r="T6363" s="6">
        <f>VLOOKUP(E6363,'参数设置&amp;汇总'!S:U,3,0)</f>
        <v>0.25</v>
      </c>
      <c r="U6363" s="78">
        <f t="shared" si="495"/>
        <v>0</v>
      </c>
      <c r="V6363" s="13">
        <v>0.85000000000000009</v>
      </c>
      <c r="W6363" s="78">
        <f t="shared" si="497"/>
        <v>0</v>
      </c>
      <c r="X6363" s="1">
        <f>VLOOKUP(E6363,'渗透率、续签率'!AG:AJ,4,0)</f>
        <v>1788.5000000000002</v>
      </c>
      <c r="Y6363" s="1">
        <f t="shared" si="498"/>
        <v>0</v>
      </c>
      <c r="Z6363">
        <v>0</v>
      </c>
      <c r="AA6363" s="89">
        <f t="shared" si="499"/>
        <v>0</v>
      </c>
      <c r="AH6363" s="37"/>
      <c r="AI6363" s="37"/>
      <c r="AK6363" s="37"/>
    </row>
    <row r="6364" spans="1:37" hidden="1">
      <c r="A6364" t="s">
        <v>64</v>
      </c>
      <c r="B6364" t="s">
        <v>2</v>
      </c>
      <c r="C6364" t="s">
        <v>14</v>
      </c>
      <c r="D6364" t="s">
        <v>116</v>
      </c>
      <c r="E6364" t="s">
        <v>541</v>
      </c>
      <c r="F6364" t="str">
        <f t="shared" si="496"/>
        <v>南通市运动培训</v>
      </c>
      <c r="G6364" t="s">
        <v>73</v>
      </c>
      <c r="H6364" t="s">
        <v>179</v>
      </c>
      <c r="I6364" t="s">
        <v>70</v>
      </c>
      <c r="J6364">
        <v>93</v>
      </c>
      <c r="K6364">
        <v>5</v>
      </c>
      <c r="L6364" s="13">
        <f>VLOOKUP(C6364,'渗透率、续签率'!B:C,2,0)</f>
        <v>0.22700000000000001</v>
      </c>
      <c r="M6364" s="6">
        <v>0.05</v>
      </c>
      <c r="N6364">
        <v>9</v>
      </c>
      <c r="O6364">
        <v>5</v>
      </c>
      <c r="P6364" s="6">
        <v>0.56000000000000005</v>
      </c>
      <c r="Q6364" s="13">
        <v>0.39</v>
      </c>
      <c r="R6364" s="13">
        <v>0.33600000000000002</v>
      </c>
      <c r="S6364" s="31">
        <v>389</v>
      </c>
      <c r="T6364" s="6">
        <f>VLOOKUP(E6364,'参数设置&amp;汇总'!S:U,3,0)</f>
        <v>0.25</v>
      </c>
      <c r="U6364" s="78">
        <f t="shared" si="495"/>
        <v>5</v>
      </c>
      <c r="V6364" s="13">
        <v>0.85000000000000009</v>
      </c>
      <c r="W6364" s="78">
        <f t="shared" si="497"/>
        <v>4.5470588235294116</v>
      </c>
      <c r="X6364" s="1">
        <f>VLOOKUP(E6364,'渗透率、续签率'!AG:AJ,4,0)</f>
        <v>1788.5000000000002</v>
      </c>
      <c r="Y6364" s="1">
        <f t="shared" si="498"/>
        <v>8132.4147058823537</v>
      </c>
      <c r="Z6364">
        <v>5</v>
      </c>
      <c r="AA6364" s="89">
        <f t="shared" si="499"/>
        <v>16096.500000000002</v>
      </c>
      <c r="AH6364" s="37"/>
      <c r="AI6364" s="37"/>
      <c r="AK6364" s="37"/>
    </row>
    <row r="6365" spans="1:37" hidden="1">
      <c r="A6365" t="s">
        <v>64</v>
      </c>
      <c r="B6365" t="s">
        <v>2</v>
      </c>
      <c r="C6365" t="s">
        <v>14</v>
      </c>
      <c r="D6365" t="s">
        <v>116</v>
      </c>
      <c r="E6365" t="s">
        <v>541</v>
      </c>
      <c r="F6365" t="str">
        <f t="shared" si="496"/>
        <v>南阳市运动培训</v>
      </c>
      <c r="G6365" t="s">
        <v>110</v>
      </c>
      <c r="H6365" t="s">
        <v>180</v>
      </c>
      <c r="I6365" t="s">
        <v>70</v>
      </c>
      <c r="J6365">
        <v>94</v>
      </c>
      <c r="K6365">
        <v>1</v>
      </c>
      <c r="L6365" s="13">
        <f>VLOOKUP(C6365,'渗透率、续签率'!B:C,2,0)</f>
        <v>0.22700000000000001</v>
      </c>
      <c r="M6365" s="6">
        <v>0.01</v>
      </c>
      <c r="N6365">
        <v>7</v>
      </c>
      <c r="O6365">
        <v>1</v>
      </c>
      <c r="P6365" s="6">
        <v>0.14000000000000001</v>
      </c>
      <c r="Q6365" s="13">
        <v>6.9000000000000006E-2</v>
      </c>
      <c r="R6365" s="13">
        <v>0</v>
      </c>
      <c r="S6365" s="31">
        <v>225</v>
      </c>
      <c r="T6365" s="6">
        <f>VLOOKUP(E6365,'参数设置&amp;汇总'!S:U,3,0)</f>
        <v>0.25</v>
      </c>
      <c r="U6365" s="78">
        <f t="shared" si="495"/>
        <v>1.75</v>
      </c>
      <c r="V6365" s="13">
        <v>0.85000000000000009</v>
      </c>
      <c r="W6365" s="78">
        <f t="shared" si="497"/>
        <v>1.7917647058823529</v>
      </c>
      <c r="X6365" s="1">
        <f>VLOOKUP(E6365,'渗透率、续签率'!AG:AJ,4,0)</f>
        <v>1788.5000000000002</v>
      </c>
      <c r="Y6365" s="1">
        <f t="shared" si="498"/>
        <v>3204.5711764705884</v>
      </c>
      <c r="Z6365">
        <v>5</v>
      </c>
      <c r="AA6365" s="89">
        <f t="shared" si="499"/>
        <v>12519.500000000002</v>
      </c>
      <c r="AH6365" s="37"/>
      <c r="AI6365" s="37"/>
      <c r="AK6365" s="37"/>
    </row>
    <row r="6366" spans="1:37" hidden="1">
      <c r="A6366" t="s">
        <v>64</v>
      </c>
      <c r="B6366" t="s">
        <v>2</v>
      </c>
      <c r="C6366" t="s">
        <v>14</v>
      </c>
      <c r="D6366" t="s">
        <v>116</v>
      </c>
      <c r="E6366" t="s">
        <v>541</v>
      </c>
      <c r="F6366" t="str">
        <f t="shared" si="496"/>
        <v>博尔塔拉蒙古自治州运动培训</v>
      </c>
      <c r="G6366" t="s">
        <v>145</v>
      </c>
      <c r="H6366" t="s">
        <v>181</v>
      </c>
      <c r="I6366" t="s">
        <v>70</v>
      </c>
      <c r="J6366">
        <v>2</v>
      </c>
      <c r="K6366">
        <v>0</v>
      </c>
      <c r="L6366" s="13">
        <f>VLOOKUP(C6366,'渗透率、续签率'!B:C,2,0)</f>
        <v>0.22700000000000001</v>
      </c>
      <c r="M6366" s="6">
        <v>0</v>
      </c>
      <c r="N6366">
        <v>0</v>
      </c>
      <c r="O6366">
        <v>0</v>
      </c>
      <c r="P6366" s="6">
        <v>0</v>
      </c>
      <c r="Q6366" s="13">
        <v>0</v>
      </c>
      <c r="R6366" s="13">
        <v>0</v>
      </c>
      <c r="S6366" s="31">
        <v>0</v>
      </c>
      <c r="T6366" s="6">
        <f>VLOOKUP(E6366,'参数设置&amp;汇总'!S:U,3,0)</f>
        <v>0.25</v>
      </c>
      <c r="U6366" s="78">
        <f t="shared" si="495"/>
        <v>0</v>
      </c>
      <c r="V6366" s="13">
        <v>0.85000000000000009</v>
      </c>
      <c r="W6366" s="78">
        <f t="shared" si="497"/>
        <v>0</v>
      </c>
      <c r="X6366" s="1">
        <f>VLOOKUP(E6366,'渗透率、续签率'!AG:AJ,4,0)</f>
        <v>1788.5000000000002</v>
      </c>
      <c r="Y6366" s="1">
        <f t="shared" si="498"/>
        <v>0</v>
      </c>
      <c r="Z6366">
        <v>0</v>
      </c>
      <c r="AA6366" s="89">
        <f t="shared" si="499"/>
        <v>0</v>
      </c>
      <c r="AH6366" s="37"/>
      <c r="AI6366" s="37"/>
      <c r="AK6366" s="37"/>
    </row>
    <row r="6367" spans="1:37" hidden="1">
      <c r="A6367" t="s">
        <v>64</v>
      </c>
      <c r="B6367" t="s">
        <v>2</v>
      </c>
      <c r="C6367" t="s">
        <v>14</v>
      </c>
      <c r="D6367" t="s">
        <v>116</v>
      </c>
      <c r="E6367" t="s">
        <v>541</v>
      </c>
      <c r="F6367" t="str">
        <f t="shared" si="496"/>
        <v>双河市运动培训</v>
      </c>
      <c r="G6367" t="s">
        <v>145</v>
      </c>
      <c r="H6367" t="s">
        <v>182</v>
      </c>
      <c r="I6367" t="s">
        <v>70</v>
      </c>
      <c r="J6367">
        <v>0</v>
      </c>
      <c r="K6367">
        <v>0</v>
      </c>
      <c r="L6367" s="13">
        <f>VLOOKUP(C6367,'渗透率、续签率'!B:C,2,0)</f>
        <v>0.22700000000000001</v>
      </c>
      <c r="M6367" s="6">
        <v>0</v>
      </c>
      <c r="N6367">
        <v>0</v>
      </c>
      <c r="O6367">
        <v>0</v>
      </c>
      <c r="P6367" s="6">
        <v>0</v>
      </c>
      <c r="Q6367" s="13">
        <v>0</v>
      </c>
      <c r="R6367" s="13">
        <v>0</v>
      </c>
      <c r="S6367" s="31">
        <v>0</v>
      </c>
      <c r="T6367" s="6">
        <f>VLOOKUP(E6367,'参数设置&amp;汇总'!S:U,3,0)</f>
        <v>0.25</v>
      </c>
      <c r="U6367" s="78">
        <f t="shared" si="495"/>
        <v>0</v>
      </c>
      <c r="V6367" s="13">
        <v>0.85000000000000009</v>
      </c>
      <c r="W6367" s="78">
        <f t="shared" si="497"/>
        <v>0</v>
      </c>
      <c r="X6367" s="1">
        <f>VLOOKUP(E6367,'渗透率、续签率'!AG:AJ,4,0)</f>
        <v>1788.5000000000002</v>
      </c>
      <c r="Y6367" s="1">
        <f t="shared" si="498"/>
        <v>0</v>
      </c>
      <c r="Z6367">
        <v>0</v>
      </c>
      <c r="AA6367" s="89">
        <f t="shared" si="499"/>
        <v>0</v>
      </c>
      <c r="AH6367" s="37"/>
      <c r="AI6367" s="37"/>
      <c r="AK6367" s="37"/>
    </row>
    <row r="6368" spans="1:37" hidden="1">
      <c r="A6368" t="s">
        <v>64</v>
      </c>
      <c r="B6368" t="s">
        <v>2</v>
      </c>
      <c r="C6368" t="s">
        <v>14</v>
      </c>
      <c r="D6368" t="s">
        <v>116</v>
      </c>
      <c r="E6368" t="s">
        <v>541</v>
      </c>
      <c r="F6368" t="str">
        <f t="shared" si="496"/>
        <v>双鸭山市运动培训</v>
      </c>
      <c r="G6368" t="s">
        <v>118</v>
      </c>
      <c r="H6368" t="s">
        <v>183</v>
      </c>
      <c r="I6368" t="s">
        <v>70</v>
      </c>
      <c r="J6368">
        <v>5</v>
      </c>
      <c r="K6368">
        <v>0</v>
      </c>
      <c r="L6368" s="13">
        <f>VLOOKUP(C6368,'渗透率、续签率'!B:C,2,0)</f>
        <v>0.22700000000000001</v>
      </c>
      <c r="M6368" s="6">
        <v>0</v>
      </c>
      <c r="N6368">
        <v>0</v>
      </c>
      <c r="O6368">
        <v>0</v>
      </c>
      <c r="P6368" s="6">
        <v>0</v>
      </c>
      <c r="Q6368" s="13">
        <v>0</v>
      </c>
      <c r="R6368" s="13">
        <v>0</v>
      </c>
      <c r="S6368" s="31">
        <v>9</v>
      </c>
      <c r="T6368" s="6">
        <f>VLOOKUP(E6368,'参数设置&amp;汇总'!S:U,3,0)</f>
        <v>0.25</v>
      </c>
      <c r="U6368" s="78">
        <f t="shared" si="495"/>
        <v>0</v>
      </c>
      <c r="V6368" s="13">
        <v>0.85000000000000009</v>
      </c>
      <c r="W6368" s="78">
        <f t="shared" si="497"/>
        <v>0</v>
      </c>
      <c r="X6368" s="1">
        <f>VLOOKUP(E6368,'渗透率、续签率'!AG:AJ,4,0)</f>
        <v>1788.5000000000002</v>
      </c>
      <c r="Y6368" s="1">
        <f t="shared" si="498"/>
        <v>0</v>
      </c>
      <c r="Z6368">
        <v>0</v>
      </c>
      <c r="AA6368" s="89">
        <f t="shared" si="499"/>
        <v>0</v>
      </c>
      <c r="AH6368" s="37"/>
      <c r="AI6368" s="37"/>
      <c r="AJ6368" s="1"/>
    </row>
    <row r="6369" spans="1:37" hidden="1">
      <c r="A6369" t="s">
        <v>64</v>
      </c>
      <c r="B6369" t="s">
        <v>2</v>
      </c>
      <c r="C6369" t="s">
        <v>14</v>
      </c>
      <c r="D6369" t="s">
        <v>116</v>
      </c>
      <c r="E6369" t="s">
        <v>541</v>
      </c>
      <c r="F6369" t="str">
        <f t="shared" si="496"/>
        <v>可克达拉市运动培训</v>
      </c>
      <c r="G6369" t="s">
        <v>145</v>
      </c>
      <c r="H6369" t="s">
        <v>184</v>
      </c>
      <c r="I6369" t="s">
        <v>70</v>
      </c>
      <c r="J6369">
        <v>0</v>
      </c>
      <c r="K6369">
        <v>0</v>
      </c>
      <c r="L6369" s="13">
        <f>VLOOKUP(C6369,'渗透率、续签率'!B:C,2,0)</f>
        <v>0.22700000000000001</v>
      </c>
      <c r="M6369" s="6">
        <v>0</v>
      </c>
      <c r="N6369">
        <v>0</v>
      </c>
      <c r="O6369">
        <v>0</v>
      </c>
      <c r="P6369" s="6">
        <v>0</v>
      </c>
      <c r="Q6369" s="13">
        <v>0</v>
      </c>
      <c r="R6369" s="13">
        <v>0</v>
      </c>
      <c r="S6369" s="31">
        <v>0</v>
      </c>
      <c r="T6369" s="6">
        <f>VLOOKUP(E6369,'参数设置&amp;汇总'!S:U,3,0)</f>
        <v>0.25</v>
      </c>
      <c r="U6369" s="78">
        <f t="shared" si="495"/>
        <v>0</v>
      </c>
      <c r="V6369" s="13">
        <v>0.85000000000000009</v>
      </c>
      <c r="W6369" s="78">
        <f t="shared" si="497"/>
        <v>0</v>
      </c>
      <c r="X6369" s="1">
        <f>VLOOKUP(E6369,'渗透率、续签率'!AG:AJ,4,0)</f>
        <v>1788.5000000000002</v>
      </c>
      <c r="Y6369" s="1">
        <f t="shared" si="498"/>
        <v>0</v>
      </c>
      <c r="Z6369">
        <v>0</v>
      </c>
      <c r="AA6369" s="89">
        <f t="shared" si="499"/>
        <v>0</v>
      </c>
      <c r="AK6369" s="37"/>
    </row>
    <row r="6370" spans="1:37" hidden="1">
      <c r="A6370" t="s">
        <v>64</v>
      </c>
      <c r="B6370" t="s">
        <v>2</v>
      </c>
      <c r="C6370" t="s">
        <v>14</v>
      </c>
      <c r="D6370" t="s">
        <v>116</v>
      </c>
      <c r="E6370" t="s">
        <v>541</v>
      </c>
      <c r="F6370" t="str">
        <f t="shared" si="496"/>
        <v>台州市运动培训</v>
      </c>
      <c r="G6370" t="s">
        <v>79</v>
      </c>
      <c r="H6370" t="s">
        <v>185</v>
      </c>
      <c r="I6370" t="s">
        <v>68</v>
      </c>
      <c r="J6370">
        <v>104</v>
      </c>
      <c r="K6370">
        <v>1</v>
      </c>
      <c r="L6370" s="13">
        <f>VLOOKUP(C6370,'渗透率、续签率'!B:C,2,0)</f>
        <v>0.22700000000000001</v>
      </c>
      <c r="M6370" s="6">
        <v>0.01</v>
      </c>
      <c r="N6370">
        <v>7</v>
      </c>
      <c r="O6370">
        <v>1</v>
      </c>
      <c r="P6370" s="6">
        <v>0.14000000000000001</v>
      </c>
      <c r="Q6370" s="13">
        <v>3.4000000000000002E-2</v>
      </c>
      <c r="R6370" s="13">
        <v>0</v>
      </c>
      <c r="S6370" s="31">
        <v>336</v>
      </c>
      <c r="T6370" s="6">
        <f>VLOOKUP(E6370,'参数设置&amp;汇总'!S:U,3,0)</f>
        <v>0.25</v>
      </c>
      <c r="U6370" s="78">
        <f t="shared" si="495"/>
        <v>1.75</v>
      </c>
      <c r="V6370" s="13">
        <v>0.85000000000000009</v>
      </c>
      <c r="W6370" s="78">
        <f t="shared" si="497"/>
        <v>1.7917647058823529</v>
      </c>
      <c r="X6370" s="1">
        <f>VLOOKUP(E6370,'渗透率、续签率'!AG:AJ,4,0)</f>
        <v>1788.5000000000002</v>
      </c>
      <c r="Y6370" s="1">
        <f t="shared" si="498"/>
        <v>3204.5711764705884</v>
      </c>
      <c r="Z6370">
        <v>14</v>
      </c>
      <c r="AA6370" s="89">
        <f t="shared" si="499"/>
        <v>12519.500000000002</v>
      </c>
      <c r="AH6370" s="37"/>
      <c r="AI6370" s="37"/>
      <c r="AJ6370" s="1"/>
      <c r="AK6370" s="37"/>
    </row>
    <row r="6371" spans="1:37" hidden="1">
      <c r="A6371" t="s">
        <v>64</v>
      </c>
      <c r="B6371" t="s">
        <v>2</v>
      </c>
      <c r="C6371" t="s">
        <v>14</v>
      </c>
      <c r="D6371" t="s">
        <v>116</v>
      </c>
      <c r="E6371" t="s">
        <v>541</v>
      </c>
      <c r="F6371" t="str">
        <f t="shared" si="496"/>
        <v>台湾省运动培训</v>
      </c>
      <c r="G6371" t="s">
        <v>186</v>
      </c>
      <c r="H6371" t="s">
        <v>186</v>
      </c>
      <c r="I6371" t="s">
        <v>57</v>
      </c>
      <c r="J6371">
        <v>443</v>
      </c>
      <c r="K6371">
        <v>0</v>
      </c>
      <c r="L6371" s="13">
        <f>VLOOKUP(C6371,'渗透率、续签率'!B:C,2,0)</f>
        <v>0.22700000000000001</v>
      </c>
      <c r="M6371" s="6">
        <v>0</v>
      </c>
      <c r="N6371">
        <v>0</v>
      </c>
      <c r="O6371">
        <v>0</v>
      </c>
      <c r="P6371" s="6">
        <v>0</v>
      </c>
      <c r="Q6371" s="13">
        <v>0</v>
      </c>
      <c r="R6371" s="13">
        <v>0</v>
      </c>
      <c r="S6371" s="31">
        <v>17</v>
      </c>
      <c r="T6371" s="6">
        <f>VLOOKUP(E6371,'参数设置&amp;汇总'!S:U,3,0)</f>
        <v>0.25</v>
      </c>
      <c r="U6371" s="78">
        <f t="shared" si="495"/>
        <v>0</v>
      </c>
      <c r="V6371" s="13">
        <v>0.85000000000000009</v>
      </c>
      <c r="W6371" s="78">
        <f t="shared" si="497"/>
        <v>0</v>
      </c>
      <c r="X6371" s="1">
        <f>VLOOKUP(E6371,'渗透率、续签率'!AG:AJ,4,0)</f>
        <v>1788.5000000000002</v>
      </c>
      <c r="Y6371" s="1">
        <f t="shared" si="498"/>
        <v>0</v>
      </c>
      <c r="Z6371">
        <v>0</v>
      </c>
      <c r="AA6371" s="89">
        <f t="shared" si="499"/>
        <v>0</v>
      </c>
      <c r="AH6371" s="37"/>
      <c r="AI6371" s="37"/>
      <c r="AJ6371" s="1"/>
      <c r="AK6371" s="37"/>
    </row>
    <row r="6372" spans="1:37" hidden="1">
      <c r="A6372" t="s">
        <v>64</v>
      </c>
      <c r="B6372" t="s">
        <v>2</v>
      </c>
      <c r="C6372" t="s">
        <v>14</v>
      </c>
      <c r="D6372" t="s">
        <v>116</v>
      </c>
      <c r="E6372" t="s">
        <v>541</v>
      </c>
      <c r="F6372" t="str">
        <f t="shared" si="496"/>
        <v>吉安市运动培训</v>
      </c>
      <c r="G6372" t="s">
        <v>90</v>
      </c>
      <c r="H6372" t="s">
        <v>187</v>
      </c>
      <c r="I6372" t="s">
        <v>68</v>
      </c>
      <c r="J6372">
        <v>46</v>
      </c>
      <c r="K6372">
        <v>0</v>
      </c>
      <c r="L6372" s="13">
        <f>VLOOKUP(C6372,'渗透率、续签率'!B:C,2,0)</f>
        <v>0.22700000000000001</v>
      </c>
      <c r="M6372" s="6">
        <v>0</v>
      </c>
      <c r="N6372">
        <v>8</v>
      </c>
      <c r="O6372">
        <v>0</v>
      </c>
      <c r="P6372" s="6">
        <v>0</v>
      </c>
      <c r="Q6372" s="13">
        <v>0</v>
      </c>
      <c r="R6372" s="13">
        <v>0</v>
      </c>
      <c r="S6372" s="31">
        <v>153</v>
      </c>
      <c r="T6372" s="6">
        <f>VLOOKUP(E6372,'参数设置&amp;汇总'!S:U,3,0)</f>
        <v>0.25</v>
      </c>
      <c r="U6372" s="78">
        <f t="shared" si="495"/>
        <v>2</v>
      </c>
      <c r="V6372" s="13">
        <v>0.85000000000000009</v>
      </c>
      <c r="W6372" s="78">
        <f t="shared" si="497"/>
        <v>2.3529411764705879</v>
      </c>
      <c r="X6372" s="1">
        <f>VLOOKUP(E6372,'渗透率、续签率'!AG:AJ,4,0)</f>
        <v>1788.5000000000002</v>
      </c>
      <c r="Y6372" s="1">
        <f t="shared" si="498"/>
        <v>4208.2352941176468</v>
      </c>
      <c r="Z6372">
        <v>0</v>
      </c>
      <c r="AA6372" s="89">
        <f t="shared" si="499"/>
        <v>14308.000000000002</v>
      </c>
      <c r="AH6372" s="37"/>
      <c r="AI6372" s="37"/>
      <c r="AK6372" s="37"/>
    </row>
    <row r="6373" spans="1:37" hidden="1">
      <c r="A6373" t="s">
        <v>64</v>
      </c>
      <c r="B6373" t="s">
        <v>2</v>
      </c>
      <c r="C6373" t="s">
        <v>14</v>
      </c>
      <c r="D6373" t="s">
        <v>116</v>
      </c>
      <c r="E6373" t="s">
        <v>541</v>
      </c>
      <c r="F6373" t="str">
        <f t="shared" si="496"/>
        <v>吉林市运动培训</v>
      </c>
      <c r="G6373" t="s">
        <v>188</v>
      </c>
      <c r="H6373" t="s">
        <v>189</v>
      </c>
      <c r="I6373" t="s">
        <v>70</v>
      </c>
      <c r="J6373">
        <v>28</v>
      </c>
      <c r="K6373">
        <v>0</v>
      </c>
      <c r="L6373" s="13">
        <f>VLOOKUP(C6373,'渗透率、续签率'!B:C,2,0)</f>
        <v>0.22700000000000001</v>
      </c>
      <c r="M6373" s="6">
        <v>0</v>
      </c>
      <c r="N6373">
        <v>2</v>
      </c>
      <c r="O6373">
        <v>0</v>
      </c>
      <c r="P6373" s="6">
        <v>0</v>
      </c>
      <c r="Q6373" s="13">
        <v>0</v>
      </c>
      <c r="R6373" s="13">
        <v>0</v>
      </c>
      <c r="S6373" s="31">
        <v>97</v>
      </c>
      <c r="T6373" s="6">
        <f>VLOOKUP(E6373,'参数设置&amp;汇总'!S:U,3,0)</f>
        <v>0.25</v>
      </c>
      <c r="U6373" s="78">
        <f t="shared" si="495"/>
        <v>0.5</v>
      </c>
      <c r="V6373" s="13">
        <v>0.85000000000000009</v>
      </c>
      <c r="W6373" s="78">
        <f t="shared" si="497"/>
        <v>0.58823529411764697</v>
      </c>
      <c r="X6373" s="1">
        <f>VLOOKUP(E6373,'渗透率、续签率'!AG:AJ,4,0)</f>
        <v>1788.5000000000002</v>
      </c>
      <c r="Y6373" s="1">
        <f t="shared" si="498"/>
        <v>1052.0588235294117</v>
      </c>
      <c r="Z6373">
        <v>0</v>
      </c>
      <c r="AA6373" s="89">
        <f t="shared" si="499"/>
        <v>3577.0000000000005</v>
      </c>
      <c r="AH6373" s="37"/>
      <c r="AI6373" s="37"/>
      <c r="AK6373" s="37"/>
    </row>
    <row r="6374" spans="1:37" hidden="1">
      <c r="A6374" t="s">
        <v>64</v>
      </c>
      <c r="B6374" t="s">
        <v>2</v>
      </c>
      <c r="C6374" t="s">
        <v>14</v>
      </c>
      <c r="D6374" t="s">
        <v>116</v>
      </c>
      <c r="E6374" t="s">
        <v>541</v>
      </c>
      <c r="F6374" t="str">
        <f t="shared" si="496"/>
        <v>吐鲁番市运动培训</v>
      </c>
      <c r="G6374" t="s">
        <v>145</v>
      </c>
      <c r="H6374" t="s">
        <v>190</v>
      </c>
      <c r="I6374" t="s">
        <v>70</v>
      </c>
      <c r="J6374">
        <v>3</v>
      </c>
      <c r="K6374">
        <v>0</v>
      </c>
      <c r="L6374" s="13">
        <f>VLOOKUP(C6374,'渗透率、续签率'!B:C,2,0)</f>
        <v>0.22700000000000001</v>
      </c>
      <c r="M6374" s="6">
        <v>0</v>
      </c>
      <c r="N6374">
        <v>0</v>
      </c>
      <c r="O6374">
        <v>0</v>
      </c>
      <c r="P6374" s="6">
        <v>0</v>
      </c>
      <c r="Q6374" s="13">
        <v>0</v>
      </c>
      <c r="R6374" s="13">
        <v>0</v>
      </c>
      <c r="S6374" s="31">
        <v>6</v>
      </c>
      <c r="T6374" s="6">
        <f>VLOOKUP(E6374,'参数设置&amp;汇总'!S:U,3,0)</f>
        <v>0.25</v>
      </c>
      <c r="U6374" s="78">
        <f t="shared" si="495"/>
        <v>0</v>
      </c>
      <c r="V6374" s="13">
        <v>0.85000000000000009</v>
      </c>
      <c r="W6374" s="78">
        <f t="shared" si="497"/>
        <v>0</v>
      </c>
      <c r="X6374" s="1">
        <f>VLOOKUP(E6374,'渗透率、续签率'!AG:AJ,4,0)</f>
        <v>1788.5000000000002</v>
      </c>
      <c r="Y6374" s="1">
        <f t="shared" si="498"/>
        <v>0</v>
      </c>
      <c r="Z6374">
        <v>0</v>
      </c>
      <c r="AA6374" s="89">
        <f t="shared" si="499"/>
        <v>0</v>
      </c>
      <c r="AH6374" s="37"/>
      <c r="AI6374" s="37"/>
      <c r="AK6374" s="37"/>
    </row>
    <row r="6375" spans="1:37" hidden="1">
      <c r="A6375" t="s">
        <v>64</v>
      </c>
      <c r="B6375" t="s">
        <v>2</v>
      </c>
      <c r="C6375" t="s">
        <v>14</v>
      </c>
      <c r="D6375" t="s">
        <v>116</v>
      </c>
      <c r="E6375" t="s">
        <v>541</v>
      </c>
      <c r="F6375" t="str">
        <f t="shared" si="496"/>
        <v>吕梁市运动培训</v>
      </c>
      <c r="G6375" t="s">
        <v>134</v>
      </c>
      <c r="H6375" t="s">
        <v>191</v>
      </c>
      <c r="I6375" t="s">
        <v>70</v>
      </c>
      <c r="J6375">
        <v>38</v>
      </c>
      <c r="K6375">
        <v>0</v>
      </c>
      <c r="L6375" s="13">
        <f>VLOOKUP(C6375,'渗透率、续签率'!B:C,2,0)</f>
        <v>0.22700000000000001</v>
      </c>
      <c r="M6375" s="6">
        <v>0</v>
      </c>
      <c r="N6375">
        <v>4</v>
      </c>
      <c r="O6375">
        <v>0</v>
      </c>
      <c r="P6375" s="6">
        <v>0</v>
      </c>
      <c r="Q6375" s="13">
        <v>0</v>
      </c>
      <c r="R6375" s="13">
        <v>0</v>
      </c>
      <c r="S6375" s="31">
        <v>74</v>
      </c>
      <c r="T6375" s="6">
        <f>VLOOKUP(E6375,'参数设置&amp;汇总'!S:U,3,0)</f>
        <v>0.25</v>
      </c>
      <c r="U6375" s="78">
        <f t="shared" si="495"/>
        <v>1</v>
      </c>
      <c r="V6375" s="13">
        <v>0.85000000000000009</v>
      </c>
      <c r="W6375" s="78">
        <f t="shared" si="497"/>
        <v>1.1764705882352939</v>
      </c>
      <c r="X6375" s="1">
        <f>VLOOKUP(E6375,'渗透率、续签率'!AG:AJ,4,0)</f>
        <v>1788.5000000000002</v>
      </c>
      <c r="Y6375" s="1">
        <f t="shared" si="498"/>
        <v>2104.1176470588234</v>
      </c>
      <c r="Z6375">
        <v>0</v>
      </c>
      <c r="AA6375" s="89">
        <f t="shared" si="499"/>
        <v>7154.0000000000009</v>
      </c>
      <c r="AH6375" s="37"/>
      <c r="AI6375" s="37"/>
      <c r="AK6375" s="37"/>
    </row>
    <row r="6376" spans="1:37" hidden="1">
      <c r="A6376" t="s">
        <v>64</v>
      </c>
      <c r="B6376" t="s">
        <v>2</v>
      </c>
      <c r="C6376" t="s">
        <v>14</v>
      </c>
      <c r="D6376" t="s">
        <v>116</v>
      </c>
      <c r="E6376" t="s">
        <v>541</v>
      </c>
      <c r="F6376" t="str">
        <f t="shared" si="496"/>
        <v>吴忠市运动培训</v>
      </c>
      <c r="G6376" t="s">
        <v>129</v>
      </c>
      <c r="H6376" t="s">
        <v>192</v>
      </c>
      <c r="I6376" t="s">
        <v>70</v>
      </c>
      <c r="J6376">
        <v>9</v>
      </c>
      <c r="K6376">
        <v>0</v>
      </c>
      <c r="L6376" s="13">
        <f>VLOOKUP(C6376,'渗透率、续签率'!B:C,2,0)</f>
        <v>0.22700000000000001</v>
      </c>
      <c r="M6376" s="6">
        <v>0</v>
      </c>
      <c r="N6376">
        <v>2</v>
      </c>
      <c r="O6376">
        <v>0</v>
      </c>
      <c r="P6376" s="6">
        <v>0</v>
      </c>
      <c r="Q6376" s="13">
        <v>0</v>
      </c>
      <c r="R6376" s="13">
        <v>0</v>
      </c>
      <c r="S6376" s="31">
        <v>38</v>
      </c>
      <c r="T6376" s="6">
        <f>VLOOKUP(E6376,'参数设置&amp;汇总'!S:U,3,0)</f>
        <v>0.25</v>
      </c>
      <c r="U6376" s="78">
        <f t="shared" si="495"/>
        <v>0.5</v>
      </c>
      <c r="V6376" s="13">
        <v>0.85000000000000009</v>
      </c>
      <c r="W6376" s="78">
        <f t="shared" si="497"/>
        <v>0.58823529411764697</v>
      </c>
      <c r="X6376" s="1">
        <f>VLOOKUP(E6376,'渗透率、续签率'!AG:AJ,4,0)</f>
        <v>1788.5000000000002</v>
      </c>
      <c r="Y6376" s="1">
        <f t="shared" si="498"/>
        <v>1052.0588235294117</v>
      </c>
      <c r="Z6376">
        <v>0</v>
      </c>
      <c r="AA6376" s="89">
        <f t="shared" si="499"/>
        <v>3577.0000000000005</v>
      </c>
      <c r="AH6376" s="37"/>
      <c r="AI6376" s="37"/>
      <c r="AK6376" s="37"/>
    </row>
    <row r="6377" spans="1:37" hidden="1">
      <c r="A6377" t="s">
        <v>64</v>
      </c>
      <c r="B6377" t="s">
        <v>2</v>
      </c>
      <c r="C6377" t="s">
        <v>14</v>
      </c>
      <c r="D6377" t="s">
        <v>116</v>
      </c>
      <c r="E6377" t="s">
        <v>541</v>
      </c>
      <c r="F6377" t="str">
        <f t="shared" si="496"/>
        <v>周口市运动培训</v>
      </c>
      <c r="G6377" t="s">
        <v>110</v>
      </c>
      <c r="H6377" t="s">
        <v>193</v>
      </c>
      <c r="I6377" t="s">
        <v>70</v>
      </c>
      <c r="J6377">
        <v>75</v>
      </c>
      <c r="K6377">
        <v>0</v>
      </c>
      <c r="L6377" s="13">
        <f>VLOOKUP(C6377,'渗透率、续签率'!B:C,2,0)</f>
        <v>0.22700000000000001</v>
      </c>
      <c r="M6377" s="6">
        <v>0</v>
      </c>
      <c r="N6377">
        <v>2</v>
      </c>
      <c r="O6377">
        <v>0</v>
      </c>
      <c r="P6377" s="6">
        <v>0</v>
      </c>
      <c r="Q6377" s="13">
        <v>0</v>
      </c>
      <c r="R6377" s="13">
        <v>0</v>
      </c>
      <c r="S6377" s="31">
        <v>145</v>
      </c>
      <c r="T6377" s="6">
        <f>VLOOKUP(E6377,'参数设置&amp;汇总'!S:U,3,0)</f>
        <v>0.25</v>
      </c>
      <c r="U6377" s="78">
        <f t="shared" si="495"/>
        <v>0.5</v>
      </c>
      <c r="V6377" s="13">
        <v>0.85000000000000009</v>
      </c>
      <c r="W6377" s="78">
        <f t="shared" si="497"/>
        <v>0.58823529411764697</v>
      </c>
      <c r="X6377" s="1">
        <f>VLOOKUP(E6377,'渗透率、续签率'!AG:AJ,4,0)</f>
        <v>1788.5000000000002</v>
      </c>
      <c r="Y6377" s="1">
        <f t="shared" si="498"/>
        <v>1052.0588235294117</v>
      </c>
      <c r="Z6377">
        <v>0</v>
      </c>
      <c r="AA6377" s="89">
        <f t="shared" si="499"/>
        <v>3577.0000000000005</v>
      </c>
      <c r="AH6377" s="37"/>
      <c r="AI6377" s="37"/>
      <c r="AK6377" s="37"/>
    </row>
    <row r="6378" spans="1:37" hidden="1">
      <c r="A6378" t="s">
        <v>64</v>
      </c>
      <c r="B6378" t="s">
        <v>2</v>
      </c>
      <c r="C6378" t="s">
        <v>14</v>
      </c>
      <c r="D6378" t="s">
        <v>116</v>
      </c>
      <c r="E6378" t="s">
        <v>541</v>
      </c>
      <c r="F6378" t="str">
        <f t="shared" si="496"/>
        <v>呼伦贝尔市运动培训</v>
      </c>
      <c r="G6378" t="s">
        <v>142</v>
      </c>
      <c r="H6378" t="s">
        <v>194</v>
      </c>
      <c r="I6378" t="s">
        <v>70</v>
      </c>
      <c r="J6378">
        <v>16</v>
      </c>
      <c r="K6378">
        <v>0</v>
      </c>
      <c r="L6378" s="13">
        <f>VLOOKUP(C6378,'渗透率、续签率'!B:C,2,0)</f>
        <v>0.22700000000000001</v>
      </c>
      <c r="M6378" s="6">
        <v>0</v>
      </c>
      <c r="N6378">
        <v>0</v>
      </c>
      <c r="O6378">
        <v>0</v>
      </c>
      <c r="P6378" s="6">
        <v>0</v>
      </c>
      <c r="Q6378" s="13">
        <v>6.3E-2</v>
      </c>
      <c r="R6378" s="13">
        <v>0</v>
      </c>
      <c r="S6378" s="31">
        <v>11</v>
      </c>
      <c r="T6378" s="6">
        <f>VLOOKUP(E6378,'参数设置&amp;汇总'!S:U,3,0)</f>
        <v>0.25</v>
      </c>
      <c r="U6378" s="78">
        <f t="shared" si="495"/>
        <v>0</v>
      </c>
      <c r="V6378" s="13">
        <v>0.85000000000000009</v>
      </c>
      <c r="W6378" s="78">
        <f t="shared" si="497"/>
        <v>0</v>
      </c>
      <c r="X6378" s="1">
        <f>VLOOKUP(E6378,'渗透率、续签率'!AG:AJ,4,0)</f>
        <v>1788.5000000000002</v>
      </c>
      <c r="Y6378" s="1">
        <f t="shared" si="498"/>
        <v>0</v>
      </c>
      <c r="Z6378">
        <v>0</v>
      </c>
      <c r="AA6378" s="89">
        <f t="shared" si="499"/>
        <v>0</v>
      </c>
      <c r="AH6378" s="37"/>
      <c r="AI6378" s="37"/>
      <c r="AK6378" s="37"/>
    </row>
    <row r="6379" spans="1:37" hidden="1">
      <c r="A6379" t="s">
        <v>64</v>
      </c>
      <c r="B6379" t="s">
        <v>2</v>
      </c>
      <c r="C6379" t="s">
        <v>14</v>
      </c>
      <c r="D6379" t="s">
        <v>116</v>
      </c>
      <c r="E6379" t="s">
        <v>541</v>
      </c>
      <c r="F6379" t="str">
        <f t="shared" si="496"/>
        <v>呼和浩特市运动培训</v>
      </c>
      <c r="G6379" t="s">
        <v>142</v>
      </c>
      <c r="H6379" t="s">
        <v>195</v>
      </c>
      <c r="I6379" t="s">
        <v>70</v>
      </c>
      <c r="J6379">
        <v>81</v>
      </c>
      <c r="K6379">
        <v>3</v>
      </c>
      <c r="L6379" s="13">
        <f>VLOOKUP(C6379,'渗透率、续签率'!B:C,2,0)</f>
        <v>0.22700000000000001</v>
      </c>
      <c r="M6379" s="6">
        <v>0.04</v>
      </c>
      <c r="N6379">
        <v>20</v>
      </c>
      <c r="O6379">
        <v>2</v>
      </c>
      <c r="P6379" s="6">
        <v>0.1</v>
      </c>
      <c r="Q6379" s="13">
        <v>0.123</v>
      </c>
      <c r="R6379" s="13">
        <v>0</v>
      </c>
      <c r="S6379" s="31">
        <v>468</v>
      </c>
      <c r="T6379" s="6">
        <f>VLOOKUP(E6379,'参数设置&amp;汇总'!S:U,3,0)</f>
        <v>0.25</v>
      </c>
      <c r="U6379" s="78">
        <f t="shared" si="495"/>
        <v>5</v>
      </c>
      <c r="V6379" s="13">
        <v>0.85000000000000009</v>
      </c>
      <c r="W6379" s="78">
        <f t="shared" si="497"/>
        <v>5.3482352941176465</v>
      </c>
      <c r="X6379" s="1">
        <f>VLOOKUP(E6379,'渗透率、续签率'!AG:AJ,4,0)</f>
        <v>1788.5000000000002</v>
      </c>
      <c r="Y6379" s="1">
        <f t="shared" si="498"/>
        <v>9565.3188235294128</v>
      </c>
      <c r="Z6379">
        <v>13</v>
      </c>
      <c r="AA6379" s="89">
        <f t="shared" si="499"/>
        <v>35770.000000000007</v>
      </c>
      <c r="AH6379" s="37"/>
      <c r="AI6379" s="37"/>
      <c r="AK6379" s="37"/>
    </row>
    <row r="6380" spans="1:37" hidden="1">
      <c r="A6380" t="s">
        <v>64</v>
      </c>
      <c r="B6380" t="s">
        <v>2</v>
      </c>
      <c r="C6380" t="s">
        <v>14</v>
      </c>
      <c r="D6380" t="s">
        <v>116</v>
      </c>
      <c r="E6380" t="s">
        <v>541</v>
      </c>
      <c r="F6380" t="str">
        <f t="shared" si="496"/>
        <v>和田地区运动培训</v>
      </c>
      <c r="G6380" t="s">
        <v>145</v>
      </c>
      <c r="H6380" t="s">
        <v>196</v>
      </c>
      <c r="I6380" t="s">
        <v>70</v>
      </c>
      <c r="J6380">
        <v>9</v>
      </c>
      <c r="K6380">
        <v>0</v>
      </c>
      <c r="L6380" s="13">
        <f>VLOOKUP(C6380,'渗透率、续签率'!B:C,2,0)</f>
        <v>0.22700000000000001</v>
      </c>
      <c r="M6380" s="6">
        <v>0</v>
      </c>
      <c r="N6380">
        <v>0</v>
      </c>
      <c r="O6380">
        <v>0</v>
      </c>
      <c r="P6380" s="6">
        <v>0</v>
      </c>
      <c r="Q6380" s="13">
        <v>0</v>
      </c>
      <c r="R6380" s="13">
        <v>0</v>
      </c>
      <c r="S6380" s="31">
        <v>9</v>
      </c>
      <c r="T6380" s="6">
        <f>VLOOKUP(E6380,'参数设置&amp;汇总'!S:U,3,0)</f>
        <v>0.25</v>
      </c>
      <c r="U6380" s="78">
        <f t="shared" si="495"/>
        <v>0</v>
      </c>
      <c r="V6380" s="13">
        <v>0.85000000000000009</v>
      </c>
      <c r="W6380" s="78">
        <f t="shared" si="497"/>
        <v>0</v>
      </c>
      <c r="X6380" s="1">
        <f>VLOOKUP(E6380,'渗透率、续签率'!AG:AJ,4,0)</f>
        <v>1788.5000000000002</v>
      </c>
      <c r="Y6380" s="1">
        <f t="shared" si="498"/>
        <v>0</v>
      </c>
      <c r="Z6380">
        <v>0</v>
      </c>
      <c r="AA6380" s="89">
        <f t="shared" si="499"/>
        <v>0</v>
      </c>
      <c r="AH6380" s="37"/>
      <c r="AI6380" s="37"/>
      <c r="AK6380" s="37"/>
    </row>
    <row r="6381" spans="1:37" hidden="1">
      <c r="A6381" t="s">
        <v>64</v>
      </c>
      <c r="B6381" t="s">
        <v>2</v>
      </c>
      <c r="C6381" t="s">
        <v>14</v>
      </c>
      <c r="D6381" t="s">
        <v>116</v>
      </c>
      <c r="E6381" t="s">
        <v>541</v>
      </c>
      <c r="F6381" t="str">
        <f t="shared" si="496"/>
        <v>咸宁市运动培训</v>
      </c>
      <c r="G6381" t="s">
        <v>81</v>
      </c>
      <c r="H6381" t="s">
        <v>197</v>
      </c>
      <c r="I6381" t="s">
        <v>68</v>
      </c>
      <c r="J6381">
        <v>23</v>
      </c>
      <c r="K6381">
        <v>0</v>
      </c>
      <c r="L6381" s="13">
        <f>VLOOKUP(C6381,'渗透率、续签率'!B:C,2,0)</f>
        <v>0.22700000000000001</v>
      </c>
      <c r="M6381" s="6">
        <v>0</v>
      </c>
      <c r="N6381">
        <v>2</v>
      </c>
      <c r="O6381">
        <v>0</v>
      </c>
      <c r="P6381" s="6">
        <v>0</v>
      </c>
      <c r="Q6381" s="13">
        <v>0</v>
      </c>
      <c r="R6381" s="13">
        <v>0</v>
      </c>
      <c r="S6381" s="31">
        <v>60</v>
      </c>
      <c r="T6381" s="6">
        <f>VLOOKUP(E6381,'参数设置&amp;汇总'!S:U,3,0)</f>
        <v>0.25</v>
      </c>
      <c r="U6381" s="78">
        <f t="shared" si="495"/>
        <v>0.5</v>
      </c>
      <c r="V6381" s="13">
        <v>0.85000000000000009</v>
      </c>
      <c r="W6381" s="78">
        <f t="shared" si="497"/>
        <v>0.58823529411764697</v>
      </c>
      <c r="X6381" s="1">
        <f>VLOOKUP(E6381,'渗透率、续签率'!AG:AJ,4,0)</f>
        <v>1788.5000000000002</v>
      </c>
      <c r="Y6381" s="1">
        <f t="shared" si="498"/>
        <v>1052.0588235294117</v>
      </c>
      <c r="Z6381">
        <v>0</v>
      </c>
      <c r="AA6381" s="89">
        <f t="shared" si="499"/>
        <v>3577.0000000000005</v>
      </c>
      <c r="AH6381" s="37"/>
      <c r="AI6381" s="37"/>
      <c r="AK6381" s="37"/>
    </row>
    <row r="6382" spans="1:37" hidden="1">
      <c r="A6382" t="s">
        <v>64</v>
      </c>
      <c r="B6382" t="s">
        <v>2</v>
      </c>
      <c r="C6382" t="s">
        <v>14</v>
      </c>
      <c r="D6382" t="s">
        <v>116</v>
      </c>
      <c r="E6382" t="s">
        <v>541</v>
      </c>
      <c r="F6382" t="str">
        <f t="shared" si="496"/>
        <v>咸阳市运动培训</v>
      </c>
      <c r="G6382" t="s">
        <v>108</v>
      </c>
      <c r="H6382" t="s">
        <v>198</v>
      </c>
      <c r="I6382" t="s">
        <v>70</v>
      </c>
      <c r="J6382">
        <v>55</v>
      </c>
      <c r="K6382">
        <v>1</v>
      </c>
      <c r="L6382" s="13">
        <f>VLOOKUP(C6382,'渗透率、续签率'!B:C,2,0)</f>
        <v>0.22700000000000001</v>
      </c>
      <c r="M6382" s="6">
        <v>0.02</v>
      </c>
      <c r="N6382">
        <v>11</v>
      </c>
      <c r="O6382">
        <v>1</v>
      </c>
      <c r="P6382" s="6">
        <v>0.09</v>
      </c>
      <c r="Q6382" s="13">
        <v>6.6000000000000003E-2</v>
      </c>
      <c r="R6382" s="13">
        <v>1.6E-2</v>
      </c>
      <c r="S6382" s="31">
        <v>263</v>
      </c>
      <c r="T6382" s="6">
        <f>VLOOKUP(E6382,'参数设置&amp;汇总'!S:U,3,0)</f>
        <v>0.25</v>
      </c>
      <c r="U6382" s="78">
        <f t="shared" si="495"/>
        <v>2.75</v>
      </c>
      <c r="V6382" s="13">
        <v>0.85000000000000009</v>
      </c>
      <c r="W6382" s="78">
        <f t="shared" si="497"/>
        <v>2.9682352941176471</v>
      </c>
      <c r="X6382" s="1">
        <f>VLOOKUP(E6382,'渗透率、续签率'!AG:AJ,4,0)</f>
        <v>1788.5000000000002</v>
      </c>
      <c r="Y6382" s="1">
        <f t="shared" si="498"/>
        <v>5308.6888235294127</v>
      </c>
      <c r="Z6382">
        <v>1</v>
      </c>
      <c r="AA6382" s="89">
        <f t="shared" si="499"/>
        <v>19673.500000000004</v>
      </c>
      <c r="AH6382" s="37"/>
      <c r="AI6382" s="37"/>
      <c r="AJ6382" s="1"/>
      <c r="AK6382" s="37"/>
    </row>
    <row r="6383" spans="1:37" hidden="1">
      <c r="A6383" t="s">
        <v>64</v>
      </c>
      <c r="B6383" t="s">
        <v>2</v>
      </c>
      <c r="C6383" t="s">
        <v>14</v>
      </c>
      <c r="D6383" t="s">
        <v>116</v>
      </c>
      <c r="E6383" t="s">
        <v>541</v>
      </c>
      <c r="F6383" t="str">
        <f t="shared" si="496"/>
        <v>哈密市运动培训</v>
      </c>
      <c r="G6383" t="s">
        <v>145</v>
      </c>
      <c r="H6383" t="s">
        <v>199</v>
      </c>
      <c r="I6383" t="s">
        <v>70</v>
      </c>
      <c r="J6383">
        <v>4</v>
      </c>
      <c r="K6383">
        <v>0</v>
      </c>
      <c r="L6383" s="13">
        <f>VLOOKUP(C6383,'渗透率、续签率'!B:C,2,0)</f>
        <v>0.22700000000000001</v>
      </c>
      <c r="M6383" s="6">
        <v>0</v>
      </c>
      <c r="N6383">
        <v>2</v>
      </c>
      <c r="O6383">
        <v>0</v>
      </c>
      <c r="P6383" s="6">
        <v>0</v>
      </c>
      <c r="Q6383" s="13">
        <v>0</v>
      </c>
      <c r="R6383" s="13">
        <v>0</v>
      </c>
      <c r="S6383" s="31">
        <v>27</v>
      </c>
      <c r="T6383" s="6">
        <f>VLOOKUP(E6383,'参数设置&amp;汇总'!S:U,3,0)</f>
        <v>0.25</v>
      </c>
      <c r="U6383" s="78">
        <f t="shared" si="495"/>
        <v>0.5</v>
      </c>
      <c r="V6383" s="13">
        <v>0.85000000000000009</v>
      </c>
      <c r="W6383" s="78">
        <f t="shared" si="497"/>
        <v>0.58823529411764697</v>
      </c>
      <c r="X6383" s="1">
        <f>VLOOKUP(E6383,'渗透率、续签率'!AG:AJ,4,0)</f>
        <v>1788.5000000000002</v>
      </c>
      <c r="Y6383" s="1">
        <f t="shared" si="498"/>
        <v>1052.0588235294117</v>
      </c>
      <c r="Z6383">
        <v>0</v>
      </c>
      <c r="AA6383" s="89">
        <f t="shared" si="499"/>
        <v>3577.0000000000005</v>
      </c>
      <c r="AH6383" s="37"/>
      <c r="AI6383" s="37"/>
      <c r="AK6383" s="37"/>
    </row>
    <row r="6384" spans="1:37" hidden="1">
      <c r="A6384" t="s">
        <v>64</v>
      </c>
      <c r="B6384" t="s">
        <v>2</v>
      </c>
      <c r="C6384" t="s">
        <v>14</v>
      </c>
      <c r="D6384" t="s">
        <v>116</v>
      </c>
      <c r="E6384" t="s">
        <v>541</v>
      </c>
      <c r="F6384" t="str">
        <f t="shared" si="496"/>
        <v>哈尔滨市运动培训</v>
      </c>
      <c r="G6384" t="s">
        <v>118</v>
      </c>
      <c r="H6384" t="s">
        <v>200</v>
      </c>
      <c r="I6384" t="s">
        <v>70</v>
      </c>
      <c r="J6384">
        <v>128</v>
      </c>
      <c r="K6384">
        <v>11</v>
      </c>
      <c r="L6384" s="13">
        <f>VLOOKUP(C6384,'渗透率、续签率'!B:C,2,0)</f>
        <v>0.22700000000000001</v>
      </c>
      <c r="M6384" s="6">
        <v>0.09</v>
      </c>
      <c r="N6384">
        <v>45</v>
      </c>
      <c r="O6384">
        <v>11</v>
      </c>
      <c r="P6384" s="6">
        <v>0.24</v>
      </c>
      <c r="Q6384" s="13">
        <v>0.434</v>
      </c>
      <c r="R6384" s="13">
        <v>0</v>
      </c>
      <c r="S6384" s="31">
        <v>1198</v>
      </c>
      <c r="T6384" s="6">
        <f>VLOOKUP(E6384,'参数设置&amp;汇总'!S:U,3,0)</f>
        <v>0.25</v>
      </c>
      <c r="U6384" s="78">
        <f t="shared" si="495"/>
        <v>11.25</v>
      </c>
      <c r="V6384" s="13">
        <v>0.85000000000000009</v>
      </c>
      <c r="W6384" s="78">
        <f t="shared" si="497"/>
        <v>10.297647058823529</v>
      </c>
      <c r="X6384" s="1">
        <f>VLOOKUP(E6384,'渗透率、续签率'!AG:AJ,4,0)</f>
        <v>1788.5000000000002</v>
      </c>
      <c r="Y6384" s="1">
        <f t="shared" si="498"/>
        <v>18417.341764705885</v>
      </c>
      <c r="Z6384">
        <v>9</v>
      </c>
      <c r="AA6384" s="89">
        <f t="shared" si="499"/>
        <v>80482.500000000015</v>
      </c>
      <c r="AH6384" s="37"/>
      <c r="AI6384" s="37"/>
      <c r="AK6384" s="37"/>
    </row>
    <row r="6385" spans="1:37" hidden="1">
      <c r="A6385" t="s">
        <v>64</v>
      </c>
      <c r="B6385" t="s">
        <v>2</v>
      </c>
      <c r="C6385" t="s">
        <v>14</v>
      </c>
      <c r="D6385" t="s">
        <v>116</v>
      </c>
      <c r="E6385" t="s">
        <v>541</v>
      </c>
      <c r="F6385" t="str">
        <f t="shared" si="496"/>
        <v>唐山市运动培训</v>
      </c>
      <c r="G6385" t="s">
        <v>159</v>
      </c>
      <c r="H6385" t="s">
        <v>201</v>
      </c>
      <c r="I6385" t="s">
        <v>70</v>
      </c>
      <c r="J6385">
        <v>70</v>
      </c>
      <c r="K6385">
        <v>2</v>
      </c>
      <c r="L6385" s="13">
        <f>VLOOKUP(C6385,'渗透率、续签率'!B:C,2,0)</f>
        <v>0.22700000000000001</v>
      </c>
      <c r="M6385" s="6">
        <v>0.03</v>
      </c>
      <c r="N6385">
        <v>6</v>
      </c>
      <c r="O6385">
        <v>2</v>
      </c>
      <c r="P6385" s="6">
        <v>0.33</v>
      </c>
      <c r="Q6385" s="13">
        <v>0.28999999999999998</v>
      </c>
      <c r="R6385" s="13">
        <v>0.27300000000000002</v>
      </c>
      <c r="S6385" s="31">
        <v>225</v>
      </c>
      <c r="T6385" s="6">
        <f>VLOOKUP(E6385,'参数设置&amp;汇总'!S:U,3,0)</f>
        <v>0.25</v>
      </c>
      <c r="U6385" s="78">
        <f t="shared" si="495"/>
        <v>2</v>
      </c>
      <c r="V6385" s="13">
        <v>0.85000000000000009</v>
      </c>
      <c r="W6385" s="78">
        <f t="shared" si="497"/>
        <v>1.8188235294117645</v>
      </c>
      <c r="X6385" s="1">
        <f>VLOOKUP(E6385,'渗透率、续签率'!AG:AJ,4,0)</f>
        <v>1788.5000000000002</v>
      </c>
      <c r="Y6385" s="1">
        <f t="shared" si="498"/>
        <v>3252.9658823529412</v>
      </c>
      <c r="Z6385">
        <v>6</v>
      </c>
      <c r="AA6385" s="89">
        <f t="shared" si="499"/>
        <v>10731.000000000002</v>
      </c>
      <c r="AH6385" s="37"/>
      <c r="AI6385" s="37"/>
      <c r="AK6385" s="37"/>
    </row>
    <row r="6386" spans="1:37" hidden="1">
      <c r="A6386" t="s">
        <v>64</v>
      </c>
      <c r="B6386" t="s">
        <v>2</v>
      </c>
      <c r="C6386" t="s">
        <v>14</v>
      </c>
      <c r="D6386" t="s">
        <v>116</v>
      </c>
      <c r="E6386" t="s">
        <v>541</v>
      </c>
      <c r="F6386" t="str">
        <f t="shared" si="496"/>
        <v>商丘市运动培训</v>
      </c>
      <c r="G6386" t="s">
        <v>110</v>
      </c>
      <c r="H6386" t="s">
        <v>202</v>
      </c>
      <c r="I6386" t="s">
        <v>70</v>
      </c>
      <c r="J6386">
        <v>82</v>
      </c>
      <c r="K6386">
        <v>0</v>
      </c>
      <c r="L6386" s="13">
        <f>VLOOKUP(C6386,'渗透率、续签率'!B:C,2,0)</f>
        <v>0.22700000000000001</v>
      </c>
      <c r="M6386" s="6">
        <v>0</v>
      </c>
      <c r="N6386">
        <v>2</v>
      </c>
      <c r="O6386">
        <v>0</v>
      </c>
      <c r="P6386" s="6">
        <v>0</v>
      </c>
      <c r="Q6386" s="13">
        <v>0</v>
      </c>
      <c r="R6386" s="13">
        <v>0</v>
      </c>
      <c r="S6386" s="31">
        <v>165</v>
      </c>
      <c r="T6386" s="6">
        <f>VLOOKUP(E6386,'参数设置&amp;汇总'!S:U,3,0)</f>
        <v>0.25</v>
      </c>
      <c r="U6386" s="78">
        <f t="shared" si="495"/>
        <v>0.5</v>
      </c>
      <c r="V6386" s="13">
        <v>0.85000000000000009</v>
      </c>
      <c r="W6386" s="78">
        <f t="shared" si="497"/>
        <v>0.58823529411764697</v>
      </c>
      <c r="X6386" s="1">
        <f>VLOOKUP(E6386,'渗透率、续签率'!AG:AJ,4,0)</f>
        <v>1788.5000000000002</v>
      </c>
      <c r="Y6386" s="1">
        <f t="shared" si="498"/>
        <v>1052.0588235294117</v>
      </c>
      <c r="Z6386">
        <v>4</v>
      </c>
      <c r="AA6386" s="89">
        <f t="shared" si="499"/>
        <v>3577.0000000000005</v>
      </c>
      <c r="AH6386" s="37"/>
      <c r="AI6386" s="37"/>
      <c r="AK6386" s="37"/>
    </row>
    <row r="6387" spans="1:37" hidden="1">
      <c r="A6387" t="s">
        <v>64</v>
      </c>
      <c r="B6387" t="s">
        <v>2</v>
      </c>
      <c r="C6387" t="s">
        <v>14</v>
      </c>
      <c r="D6387" t="s">
        <v>116</v>
      </c>
      <c r="E6387" t="s">
        <v>541</v>
      </c>
      <c r="F6387" t="str">
        <f t="shared" si="496"/>
        <v>商洛市运动培训</v>
      </c>
      <c r="G6387" t="s">
        <v>108</v>
      </c>
      <c r="H6387" t="s">
        <v>203</v>
      </c>
      <c r="I6387" t="s">
        <v>70</v>
      </c>
      <c r="J6387">
        <v>2</v>
      </c>
      <c r="K6387">
        <v>0</v>
      </c>
      <c r="L6387" s="13">
        <f>VLOOKUP(C6387,'渗透率、续签率'!B:C,2,0)</f>
        <v>0.22700000000000001</v>
      </c>
      <c r="M6387" s="6">
        <v>0</v>
      </c>
      <c r="N6387">
        <v>0</v>
      </c>
      <c r="O6387">
        <v>0</v>
      </c>
      <c r="P6387" s="6">
        <v>0</v>
      </c>
      <c r="Q6387" s="13">
        <v>0</v>
      </c>
      <c r="R6387" s="13">
        <v>0</v>
      </c>
      <c r="S6387" s="31">
        <v>1</v>
      </c>
      <c r="T6387" s="6">
        <f>VLOOKUP(E6387,'参数设置&amp;汇总'!S:U,3,0)</f>
        <v>0.25</v>
      </c>
      <c r="U6387" s="78">
        <f t="shared" si="495"/>
        <v>0</v>
      </c>
      <c r="V6387" s="13">
        <v>0.85000000000000009</v>
      </c>
      <c r="W6387" s="78">
        <f t="shared" si="497"/>
        <v>0</v>
      </c>
      <c r="X6387" s="1">
        <f>VLOOKUP(E6387,'渗透率、续签率'!AG:AJ,4,0)</f>
        <v>1788.5000000000002</v>
      </c>
      <c r="Y6387" s="1">
        <f t="shared" si="498"/>
        <v>0</v>
      </c>
      <c r="Z6387">
        <v>0</v>
      </c>
      <c r="AA6387" s="89">
        <f t="shared" si="499"/>
        <v>0</v>
      </c>
      <c r="AH6387" s="37"/>
      <c r="AI6387" s="37"/>
      <c r="AK6387" s="37"/>
    </row>
    <row r="6388" spans="1:37" hidden="1">
      <c r="A6388" t="s">
        <v>64</v>
      </c>
      <c r="B6388" t="s">
        <v>2</v>
      </c>
      <c r="C6388" t="s">
        <v>14</v>
      </c>
      <c r="D6388" t="s">
        <v>116</v>
      </c>
      <c r="E6388" t="s">
        <v>541</v>
      </c>
      <c r="F6388" t="str">
        <f t="shared" si="496"/>
        <v>喀什地区运动培训</v>
      </c>
      <c r="G6388" t="s">
        <v>145</v>
      </c>
      <c r="H6388" t="s">
        <v>204</v>
      </c>
      <c r="I6388" t="s">
        <v>70</v>
      </c>
      <c r="J6388">
        <v>9</v>
      </c>
      <c r="K6388">
        <v>0</v>
      </c>
      <c r="L6388" s="13">
        <f>VLOOKUP(C6388,'渗透率、续签率'!B:C,2,0)</f>
        <v>0.22700000000000001</v>
      </c>
      <c r="M6388" s="6">
        <v>0</v>
      </c>
      <c r="N6388">
        <v>2</v>
      </c>
      <c r="O6388">
        <v>0</v>
      </c>
      <c r="P6388" s="6">
        <v>0</v>
      </c>
      <c r="Q6388" s="13">
        <v>0</v>
      </c>
      <c r="R6388" s="13">
        <v>0</v>
      </c>
      <c r="S6388" s="31">
        <v>38</v>
      </c>
      <c r="T6388" s="6">
        <f>VLOOKUP(E6388,'参数设置&amp;汇总'!S:U,3,0)</f>
        <v>0.25</v>
      </c>
      <c r="U6388" s="78">
        <f t="shared" si="495"/>
        <v>0.5</v>
      </c>
      <c r="V6388" s="13">
        <v>0.85000000000000009</v>
      </c>
      <c r="W6388" s="78">
        <f t="shared" si="497"/>
        <v>0.58823529411764697</v>
      </c>
      <c r="X6388" s="1">
        <f>VLOOKUP(E6388,'渗透率、续签率'!AG:AJ,4,0)</f>
        <v>1788.5000000000002</v>
      </c>
      <c r="Y6388" s="1">
        <f t="shared" si="498"/>
        <v>1052.0588235294117</v>
      </c>
      <c r="Z6388">
        <v>0</v>
      </c>
      <c r="AA6388" s="89">
        <f t="shared" si="499"/>
        <v>3577.0000000000005</v>
      </c>
      <c r="AH6388" s="37"/>
      <c r="AI6388" s="37"/>
      <c r="AK6388" s="37"/>
    </row>
    <row r="6389" spans="1:37" hidden="1">
      <c r="A6389" t="s">
        <v>64</v>
      </c>
      <c r="B6389" t="s">
        <v>2</v>
      </c>
      <c r="C6389" t="s">
        <v>14</v>
      </c>
      <c r="D6389" t="s">
        <v>116</v>
      </c>
      <c r="E6389" t="s">
        <v>541</v>
      </c>
      <c r="F6389" t="str">
        <f t="shared" si="496"/>
        <v>嘉兴市运动培训</v>
      </c>
      <c r="G6389" t="s">
        <v>79</v>
      </c>
      <c r="H6389" t="s">
        <v>205</v>
      </c>
      <c r="I6389" t="s">
        <v>68</v>
      </c>
      <c r="J6389">
        <v>70</v>
      </c>
      <c r="K6389">
        <v>4</v>
      </c>
      <c r="L6389" s="13">
        <f>VLOOKUP(C6389,'渗透率、续签率'!B:C,2,0)</f>
        <v>0.22700000000000001</v>
      </c>
      <c r="M6389" s="6">
        <v>0.06</v>
      </c>
      <c r="N6389">
        <v>17</v>
      </c>
      <c r="O6389">
        <v>4</v>
      </c>
      <c r="P6389" s="6">
        <v>0.24</v>
      </c>
      <c r="Q6389" s="13">
        <v>0.34399999999999997</v>
      </c>
      <c r="R6389" s="13">
        <v>0.318</v>
      </c>
      <c r="S6389" s="31">
        <v>504</v>
      </c>
      <c r="T6389" s="6">
        <f>VLOOKUP(E6389,'参数设置&amp;汇总'!S:U,3,0)</f>
        <v>0.25</v>
      </c>
      <c r="U6389" s="78">
        <f t="shared" si="495"/>
        <v>4.25</v>
      </c>
      <c r="V6389" s="13">
        <v>0.85000000000000009</v>
      </c>
      <c r="W6389" s="78">
        <f t="shared" si="497"/>
        <v>3.9317647058823528</v>
      </c>
      <c r="X6389" s="1">
        <f>VLOOKUP(E6389,'渗透率、续签率'!AG:AJ,4,0)</f>
        <v>1788.5000000000002</v>
      </c>
      <c r="Y6389" s="1">
        <f t="shared" si="498"/>
        <v>7031.9611764705887</v>
      </c>
      <c r="Z6389">
        <v>7</v>
      </c>
      <c r="AA6389" s="89">
        <f t="shared" si="499"/>
        <v>30404.500000000004</v>
      </c>
      <c r="AH6389" s="37"/>
      <c r="AI6389" s="37"/>
      <c r="AK6389" s="37"/>
    </row>
    <row r="6390" spans="1:37" hidden="1">
      <c r="A6390" t="s">
        <v>64</v>
      </c>
      <c r="B6390" t="s">
        <v>2</v>
      </c>
      <c r="C6390" t="s">
        <v>14</v>
      </c>
      <c r="D6390" t="s">
        <v>116</v>
      </c>
      <c r="E6390" t="s">
        <v>541</v>
      </c>
      <c r="F6390" t="str">
        <f t="shared" si="496"/>
        <v>嘉峪关市运动培训</v>
      </c>
      <c r="G6390" t="s">
        <v>132</v>
      </c>
      <c r="H6390" t="s">
        <v>206</v>
      </c>
      <c r="I6390" t="s">
        <v>70</v>
      </c>
      <c r="J6390">
        <v>6</v>
      </c>
      <c r="K6390">
        <v>0</v>
      </c>
      <c r="L6390" s="13">
        <f>VLOOKUP(C6390,'渗透率、续签率'!B:C,2,0)</f>
        <v>0.22700000000000001</v>
      </c>
      <c r="M6390" s="6">
        <v>0</v>
      </c>
      <c r="N6390">
        <v>0</v>
      </c>
      <c r="O6390">
        <v>0</v>
      </c>
      <c r="P6390" s="6">
        <v>0</v>
      </c>
      <c r="Q6390" s="13">
        <v>0</v>
      </c>
      <c r="R6390" s="13">
        <v>0</v>
      </c>
      <c r="S6390" s="31">
        <v>14</v>
      </c>
      <c r="T6390" s="6">
        <f>VLOOKUP(E6390,'参数设置&amp;汇总'!S:U,3,0)</f>
        <v>0.25</v>
      </c>
      <c r="U6390" s="78">
        <f t="shared" si="495"/>
        <v>0</v>
      </c>
      <c r="V6390" s="13">
        <v>0.85000000000000009</v>
      </c>
      <c r="W6390" s="78">
        <f t="shared" si="497"/>
        <v>0</v>
      </c>
      <c r="X6390" s="1">
        <f>VLOOKUP(E6390,'渗透率、续签率'!AG:AJ,4,0)</f>
        <v>1788.5000000000002</v>
      </c>
      <c r="Y6390" s="1">
        <f t="shared" si="498"/>
        <v>0</v>
      </c>
      <c r="Z6390">
        <v>0</v>
      </c>
      <c r="AA6390" s="89">
        <f t="shared" si="499"/>
        <v>0</v>
      </c>
      <c r="AH6390" s="37"/>
      <c r="AI6390" s="37"/>
      <c r="AJ6390" s="1"/>
    </row>
    <row r="6391" spans="1:37" hidden="1">
      <c r="A6391" t="s">
        <v>64</v>
      </c>
      <c r="B6391" t="s">
        <v>2</v>
      </c>
      <c r="C6391" t="s">
        <v>14</v>
      </c>
      <c r="D6391" t="s">
        <v>116</v>
      </c>
      <c r="E6391" t="s">
        <v>541</v>
      </c>
      <c r="F6391" t="str">
        <f t="shared" si="496"/>
        <v>四平市运动培训</v>
      </c>
      <c r="G6391" t="s">
        <v>188</v>
      </c>
      <c r="H6391" t="s">
        <v>207</v>
      </c>
      <c r="I6391" t="s">
        <v>70</v>
      </c>
      <c r="J6391">
        <v>13</v>
      </c>
      <c r="K6391">
        <v>0</v>
      </c>
      <c r="L6391" s="13">
        <f>VLOOKUP(C6391,'渗透率、续签率'!B:C,2,0)</f>
        <v>0.22700000000000001</v>
      </c>
      <c r="M6391" s="6">
        <v>0</v>
      </c>
      <c r="N6391">
        <v>0</v>
      </c>
      <c r="O6391">
        <v>0</v>
      </c>
      <c r="P6391" s="6">
        <v>0</v>
      </c>
      <c r="Q6391" s="13">
        <v>0</v>
      </c>
      <c r="R6391" s="13">
        <v>0</v>
      </c>
      <c r="S6391" s="31">
        <v>39</v>
      </c>
      <c r="T6391" s="6">
        <f>VLOOKUP(E6391,'参数设置&amp;汇总'!S:U,3,0)</f>
        <v>0.25</v>
      </c>
      <c r="U6391" s="78">
        <f t="shared" si="495"/>
        <v>0</v>
      </c>
      <c r="V6391" s="13">
        <v>0.85000000000000009</v>
      </c>
      <c r="W6391" s="78">
        <f t="shared" si="497"/>
        <v>0</v>
      </c>
      <c r="X6391" s="1">
        <f>VLOOKUP(E6391,'渗透率、续签率'!AG:AJ,4,0)</f>
        <v>1788.5000000000002</v>
      </c>
      <c r="Y6391" s="1">
        <f t="shared" si="498"/>
        <v>0</v>
      </c>
      <c r="Z6391">
        <v>0</v>
      </c>
      <c r="AA6391" s="89">
        <f t="shared" si="499"/>
        <v>0</v>
      </c>
      <c r="AK6391" s="37"/>
    </row>
    <row r="6392" spans="1:37" hidden="1">
      <c r="A6392" t="s">
        <v>64</v>
      </c>
      <c r="B6392" t="s">
        <v>2</v>
      </c>
      <c r="C6392" t="s">
        <v>14</v>
      </c>
      <c r="D6392" t="s">
        <v>116</v>
      </c>
      <c r="E6392" t="s">
        <v>541</v>
      </c>
      <c r="F6392" t="str">
        <f t="shared" si="496"/>
        <v>固原市运动培训</v>
      </c>
      <c r="G6392" t="s">
        <v>129</v>
      </c>
      <c r="H6392" t="s">
        <v>208</v>
      </c>
      <c r="I6392" t="s">
        <v>70</v>
      </c>
      <c r="J6392">
        <v>9</v>
      </c>
      <c r="K6392">
        <v>0</v>
      </c>
      <c r="L6392" s="13">
        <f>VLOOKUP(C6392,'渗透率、续签率'!B:C,2,0)</f>
        <v>0.22700000000000001</v>
      </c>
      <c r="M6392" s="6">
        <v>0</v>
      </c>
      <c r="N6392">
        <v>0</v>
      </c>
      <c r="O6392">
        <v>0</v>
      </c>
      <c r="P6392" s="6">
        <v>0</v>
      </c>
      <c r="Q6392" s="13">
        <v>0</v>
      </c>
      <c r="R6392" s="13">
        <v>0</v>
      </c>
      <c r="S6392" s="31">
        <v>16</v>
      </c>
      <c r="T6392" s="6">
        <f>VLOOKUP(E6392,'参数设置&amp;汇总'!S:U,3,0)</f>
        <v>0.25</v>
      </c>
      <c r="U6392" s="78">
        <f t="shared" si="495"/>
        <v>0</v>
      </c>
      <c r="V6392" s="13">
        <v>0.85000000000000009</v>
      </c>
      <c r="W6392" s="78">
        <f t="shared" si="497"/>
        <v>0</v>
      </c>
      <c r="X6392" s="1">
        <f>VLOOKUP(E6392,'渗透率、续签率'!AG:AJ,4,0)</f>
        <v>1788.5000000000002</v>
      </c>
      <c r="Y6392" s="1">
        <f t="shared" si="498"/>
        <v>0</v>
      </c>
      <c r="Z6392">
        <v>1</v>
      </c>
      <c r="AA6392" s="89">
        <f t="shared" si="499"/>
        <v>0</v>
      </c>
      <c r="AH6392" s="37"/>
      <c r="AI6392" s="37"/>
      <c r="AJ6392" s="1"/>
      <c r="AK6392" s="37"/>
    </row>
    <row r="6393" spans="1:37" hidden="1">
      <c r="A6393" t="s">
        <v>64</v>
      </c>
      <c r="B6393" t="s">
        <v>2</v>
      </c>
      <c r="C6393" t="s">
        <v>14</v>
      </c>
      <c r="D6393" t="s">
        <v>116</v>
      </c>
      <c r="E6393" t="s">
        <v>541</v>
      </c>
      <c r="F6393" t="str">
        <f t="shared" si="496"/>
        <v>图木舒克市运动培训</v>
      </c>
      <c r="G6393" t="s">
        <v>145</v>
      </c>
      <c r="H6393" t="s">
        <v>209</v>
      </c>
      <c r="I6393" t="s">
        <v>70</v>
      </c>
      <c r="J6393">
        <v>2</v>
      </c>
      <c r="K6393">
        <v>0</v>
      </c>
      <c r="L6393" s="13">
        <f>VLOOKUP(C6393,'渗透率、续签率'!B:C,2,0)</f>
        <v>0.22700000000000001</v>
      </c>
      <c r="M6393" s="6">
        <v>0</v>
      </c>
      <c r="N6393">
        <v>0</v>
      </c>
      <c r="O6393">
        <v>0</v>
      </c>
      <c r="P6393" s="6">
        <v>0</v>
      </c>
      <c r="Q6393" s="13">
        <v>0</v>
      </c>
      <c r="R6393" s="13">
        <v>0</v>
      </c>
      <c r="S6393" s="31">
        <v>1</v>
      </c>
      <c r="T6393" s="6">
        <f>VLOOKUP(E6393,'参数设置&amp;汇总'!S:U,3,0)</f>
        <v>0.25</v>
      </c>
      <c r="U6393" s="78">
        <f t="shared" si="495"/>
        <v>0</v>
      </c>
      <c r="V6393" s="13">
        <v>0.85000000000000009</v>
      </c>
      <c r="W6393" s="78">
        <f t="shared" si="497"/>
        <v>0</v>
      </c>
      <c r="X6393" s="1">
        <f>VLOOKUP(E6393,'渗透率、续签率'!AG:AJ,4,0)</f>
        <v>1788.5000000000002</v>
      </c>
      <c r="Y6393" s="1">
        <f t="shared" si="498"/>
        <v>0</v>
      </c>
      <c r="Z6393">
        <v>0</v>
      </c>
      <c r="AA6393" s="89">
        <f t="shared" si="499"/>
        <v>0</v>
      </c>
      <c r="AH6393" s="37"/>
      <c r="AI6393" s="37"/>
      <c r="AJ6393" s="1"/>
      <c r="AK6393" s="37"/>
    </row>
    <row r="6394" spans="1:37" hidden="1">
      <c r="A6394" t="s">
        <v>64</v>
      </c>
      <c r="B6394" t="s">
        <v>2</v>
      </c>
      <c r="C6394" t="s">
        <v>14</v>
      </c>
      <c r="D6394" t="s">
        <v>116</v>
      </c>
      <c r="E6394" t="s">
        <v>541</v>
      </c>
      <c r="F6394" t="str">
        <f t="shared" si="496"/>
        <v>塔城地区运动培训</v>
      </c>
      <c r="G6394" t="s">
        <v>145</v>
      </c>
      <c r="H6394" t="s">
        <v>210</v>
      </c>
      <c r="I6394" t="s">
        <v>70</v>
      </c>
      <c r="J6394">
        <v>2</v>
      </c>
      <c r="K6394">
        <v>0</v>
      </c>
      <c r="L6394" s="13">
        <f>VLOOKUP(C6394,'渗透率、续签率'!B:C,2,0)</f>
        <v>0.22700000000000001</v>
      </c>
      <c r="M6394" s="6">
        <v>0</v>
      </c>
      <c r="N6394">
        <v>0</v>
      </c>
      <c r="O6394">
        <v>0</v>
      </c>
      <c r="P6394" s="6">
        <v>0</v>
      </c>
      <c r="Q6394" s="13">
        <v>0</v>
      </c>
      <c r="R6394" s="13">
        <v>0</v>
      </c>
      <c r="S6394" s="31">
        <v>7</v>
      </c>
      <c r="T6394" s="6">
        <f>VLOOKUP(E6394,'参数设置&amp;汇总'!S:U,3,0)</f>
        <v>0.25</v>
      </c>
      <c r="U6394" s="78">
        <f t="shared" si="495"/>
        <v>0</v>
      </c>
      <c r="V6394" s="13">
        <v>0.85000000000000009</v>
      </c>
      <c r="W6394" s="78">
        <f t="shared" si="497"/>
        <v>0</v>
      </c>
      <c r="X6394" s="1">
        <f>VLOOKUP(E6394,'渗透率、续签率'!AG:AJ,4,0)</f>
        <v>1788.5000000000002</v>
      </c>
      <c r="Y6394" s="1">
        <f t="shared" si="498"/>
        <v>0</v>
      </c>
      <c r="Z6394">
        <v>0</v>
      </c>
      <c r="AA6394" s="89">
        <f t="shared" si="499"/>
        <v>0</v>
      </c>
      <c r="AH6394" s="37"/>
      <c r="AI6394" s="37"/>
      <c r="AK6394" s="37"/>
    </row>
    <row r="6395" spans="1:37" hidden="1">
      <c r="A6395" t="s">
        <v>64</v>
      </c>
      <c r="B6395" t="s">
        <v>2</v>
      </c>
      <c r="C6395" t="s">
        <v>14</v>
      </c>
      <c r="D6395" t="s">
        <v>116</v>
      </c>
      <c r="E6395" t="s">
        <v>541</v>
      </c>
      <c r="F6395" t="str">
        <f t="shared" si="496"/>
        <v>大兴安岭地区运动培训</v>
      </c>
      <c r="G6395" t="s">
        <v>118</v>
      </c>
      <c r="H6395" t="s">
        <v>211</v>
      </c>
      <c r="I6395" t="s">
        <v>70</v>
      </c>
      <c r="J6395">
        <v>0</v>
      </c>
      <c r="K6395">
        <v>0</v>
      </c>
      <c r="L6395" s="13">
        <f>VLOOKUP(C6395,'渗透率、续签率'!B:C,2,0)</f>
        <v>0.22700000000000001</v>
      </c>
      <c r="M6395" s="6">
        <v>0</v>
      </c>
      <c r="N6395">
        <v>0</v>
      </c>
      <c r="O6395">
        <v>0</v>
      </c>
      <c r="P6395" s="6">
        <v>0</v>
      </c>
      <c r="Q6395" s="13">
        <v>0</v>
      </c>
      <c r="R6395" s="13">
        <v>0</v>
      </c>
      <c r="S6395" s="31">
        <v>0</v>
      </c>
      <c r="T6395" s="6">
        <f>VLOOKUP(E6395,'参数设置&amp;汇总'!S:U,3,0)</f>
        <v>0.25</v>
      </c>
      <c r="U6395" s="78">
        <f t="shared" si="495"/>
        <v>0</v>
      </c>
      <c r="V6395" s="13">
        <v>0.85000000000000009</v>
      </c>
      <c r="W6395" s="78">
        <f t="shared" si="497"/>
        <v>0</v>
      </c>
      <c r="X6395" s="1">
        <f>VLOOKUP(E6395,'渗透率、续签率'!AG:AJ,4,0)</f>
        <v>1788.5000000000002</v>
      </c>
      <c r="Y6395" s="1">
        <f t="shared" si="498"/>
        <v>0</v>
      </c>
      <c r="Z6395">
        <v>0</v>
      </c>
      <c r="AA6395" s="89">
        <f t="shared" si="499"/>
        <v>0</v>
      </c>
      <c r="AH6395" s="37"/>
      <c r="AI6395" s="37"/>
      <c r="AK6395" s="37"/>
    </row>
    <row r="6396" spans="1:37" hidden="1">
      <c r="A6396" t="s">
        <v>64</v>
      </c>
      <c r="B6396" t="s">
        <v>2</v>
      </c>
      <c r="C6396" t="s">
        <v>14</v>
      </c>
      <c r="D6396" t="s">
        <v>116</v>
      </c>
      <c r="E6396" t="s">
        <v>541</v>
      </c>
      <c r="F6396" t="str">
        <f t="shared" si="496"/>
        <v>大同市运动培训</v>
      </c>
      <c r="G6396" t="s">
        <v>134</v>
      </c>
      <c r="H6396" t="s">
        <v>212</v>
      </c>
      <c r="I6396" t="s">
        <v>70</v>
      </c>
      <c r="J6396">
        <v>22</v>
      </c>
      <c r="K6396">
        <v>2</v>
      </c>
      <c r="L6396" s="13">
        <f>VLOOKUP(C6396,'渗透率、续签率'!B:C,2,0)</f>
        <v>0.22700000000000001</v>
      </c>
      <c r="M6396" s="6">
        <v>0.09</v>
      </c>
      <c r="N6396">
        <v>6</v>
      </c>
      <c r="O6396">
        <v>1</v>
      </c>
      <c r="P6396" s="6">
        <v>0.17</v>
      </c>
      <c r="Q6396" s="13">
        <v>0.495</v>
      </c>
      <c r="R6396" s="13">
        <v>0.44900000000000001</v>
      </c>
      <c r="S6396" s="31">
        <v>231</v>
      </c>
      <c r="T6396" s="6">
        <f>VLOOKUP(E6396,'参数设置&amp;汇总'!S:U,3,0)</f>
        <v>0.25</v>
      </c>
      <c r="U6396" s="78">
        <f t="shared" si="495"/>
        <v>1.5</v>
      </c>
      <c r="V6396" s="13">
        <v>0.85000000000000009</v>
      </c>
      <c r="W6396" s="78">
        <f t="shared" si="497"/>
        <v>1.4976470588235293</v>
      </c>
      <c r="X6396" s="1">
        <f>VLOOKUP(E6396,'渗透率、续签率'!AG:AJ,4,0)</f>
        <v>1788.5000000000002</v>
      </c>
      <c r="Y6396" s="1">
        <f t="shared" si="498"/>
        <v>2678.5417647058825</v>
      </c>
      <c r="Z6396">
        <v>0</v>
      </c>
      <c r="AA6396" s="89">
        <f t="shared" si="499"/>
        <v>10731.000000000002</v>
      </c>
      <c r="AH6396" s="37"/>
      <c r="AI6396" s="37"/>
      <c r="AK6396" s="37"/>
    </row>
    <row r="6397" spans="1:37" hidden="1">
      <c r="A6397" t="s">
        <v>64</v>
      </c>
      <c r="B6397" t="s">
        <v>2</v>
      </c>
      <c r="C6397" t="s">
        <v>14</v>
      </c>
      <c r="D6397" t="s">
        <v>116</v>
      </c>
      <c r="E6397" t="s">
        <v>541</v>
      </c>
      <c r="F6397" t="str">
        <f t="shared" si="496"/>
        <v>大庆市运动培训</v>
      </c>
      <c r="G6397" t="s">
        <v>118</v>
      </c>
      <c r="H6397" t="s">
        <v>213</v>
      </c>
      <c r="I6397" t="s">
        <v>70</v>
      </c>
      <c r="J6397">
        <v>32</v>
      </c>
      <c r="K6397">
        <v>0</v>
      </c>
      <c r="L6397" s="13">
        <f>VLOOKUP(C6397,'渗透率、续签率'!B:C,2,0)</f>
        <v>0.22700000000000001</v>
      </c>
      <c r="M6397" s="6">
        <v>0</v>
      </c>
      <c r="N6397">
        <v>2</v>
      </c>
      <c r="O6397">
        <v>0</v>
      </c>
      <c r="P6397" s="6">
        <v>0</v>
      </c>
      <c r="Q6397" s="13">
        <v>0</v>
      </c>
      <c r="R6397" s="13">
        <v>0</v>
      </c>
      <c r="S6397" s="31">
        <v>106</v>
      </c>
      <c r="T6397" s="6">
        <f>VLOOKUP(E6397,'参数设置&amp;汇总'!S:U,3,0)</f>
        <v>0.25</v>
      </c>
      <c r="U6397" s="78">
        <f t="shared" si="495"/>
        <v>0.5</v>
      </c>
      <c r="V6397" s="13">
        <v>0.85000000000000009</v>
      </c>
      <c r="W6397" s="78">
        <f t="shared" si="497"/>
        <v>0.58823529411764697</v>
      </c>
      <c r="X6397" s="1">
        <f>VLOOKUP(E6397,'渗透率、续签率'!AG:AJ,4,0)</f>
        <v>1788.5000000000002</v>
      </c>
      <c r="Y6397" s="1">
        <f t="shared" si="498"/>
        <v>1052.0588235294117</v>
      </c>
      <c r="Z6397">
        <v>0</v>
      </c>
      <c r="AA6397" s="89">
        <f t="shared" si="499"/>
        <v>3577.0000000000005</v>
      </c>
      <c r="AH6397" s="37"/>
      <c r="AI6397" s="37"/>
      <c r="AK6397" s="37"/>
    </row>
    <row r="6398" spans="1:37" hidden="1">
      <c r="A6398" t="s">
        <v>64</v>
      </c>
      <c r="B6398" t="s">
        <v>2</v>
      </c>
      <c r="C6398" t="s">
        <v>14</v>
      </c>
      <c r="D6398" t="s">
        <v>116</v>
      </c>
      <c r="E6398" t="s">
        <v>541</v>
      </c>
      <c r="F6398" t="str">
        <f t="shared" si="496"/>
        <v>大理白族自治州运动培训</v>
      </c>
      <c r="G6398" t="s">
        <v>99</v>
      </c>
      <c r="H6398" t="s">
        <v>214</v>
      </c>
      <c r="I6398" t="s">
        <v>68</v>
      </c>
      <c r="J6398">
        <v>24</v>
      </c>
      <c r="K6398">
        <v>0</v>
      </c>
      <c r="L6398" s="13">
        <f>VLOOKUP(C6398,'渗透率、续签率'!B:C,2,0)</f>
        <v>0.22700000000000001</v>
      </c>
      <c r="M6398" s="6">
        <v>0</v>
      </c>
      <c r="N6398">
        <v>1</v>
      </c>
      <c r="O6398">
        <v>0</v>
      </c>
      <c r="P6398" s="6">
        <v>0</v>
      </c>
      <c r="Q6398" s="13">
        <v>0</v>
      </c>
      <c r="R6398" s="13">
        <v>0</v>
      </c>
      <c r="S6398" s="31">
        <v>61</v>
      </c>
      <c r="T6398" s="6">
        <f>VLOOKUP(E6398,'参数设置&amp;汇总'!S:U,3,0)</f>
        <v>0.25</v>
      </c>
      <c r="U6398" s="78">
        <f t="shared" si="495"/>
        <v>0.25</v>
      </c>
      <c r="V6398" s="13">
        <v>0.85000000000000009</v>
      </c>
      <c r="W6398" s="78">
        <f t="shared" si="497"/>
        <v>0.29411764705882348</v>
      </c>
      <c r="X6398" s="1">
        <f>VLOOKUP(E6398,'渗透率、续签率'!AG:AJ,4,0)</f>
        <v>1788.5000000000002</v>
      </c>
      <c r="Y6398" s="1">
        <f t="shared" si="498"/>
        <v>526.02941176470586</v>
      </c>
      <c r="Z6398">
        <v>0</v>
      </c>
      <c r="AA6398" s="89">
        <f t="shared" si="499"/>
        <v>1788.5000000000002</v>
      </c>
      <c r="AH6398" s="37"/>
      <c r="AI6398" s="37"/>
      <c r="AK6398" s="37"/>
    </row>
    <row r="6399" spans="1:37" hidden="1">
      <c r="A6399" t="s">
        <v>64</v>
      </c>
      <c r="B6399" t="s">
        <v>2</v>
      </c>
      <c r="C6399" t="s">
        <v>14</v>
      </c>
      <c r="D6399" t="s">
        <v>116</v>
      </c>
      <c r="E6399" t="s">
        <v>541</v>
      </c>
      <c r="F6399" t="str">
        <f t="shared" si="496"/>
        <v>大连市运动培训</v>
      </c>
      <c r="G6399" t="s">
        <v>101</v>
      </c>
      <c r="H6399" t="s">
        <v>215</v>
      </c>
      <c r="I6399" t="s">
        <v>70</v>
      </c>
      <c r="J6399">
        <v>169</v>
      </c>
      <c r="K6399">
        <v>12</v>
      </c>
      <c r="L6399" s="13">
        <f>VLOOKUP(C6399,'渗透率、续签率'!B:C,2,0)</f>
        <v>0.22700000000000001</v>
      </c>
      <c r="M6399" s="6">
        <v>7.0000000000000007E-2</v>
      </c>
      <c r="N6399">
        <v>31</v>
      </c>
      <c r="O6399">
        <v>7</v>
      </c>
      <c r="P6399" s="6">
        <v>0.23</v>
      </c>
      <c r="Q6399" s="13">
        <v>0.32500000000000001</v>
      </c>
      <c r="R6399" s="13">
        <v>0.17599999999999999</v>
      </c>
      <c r="S6399" s="31">
        <v>842</v>
      </c>
      <c r="T6399" s="6">
        <f>VLOOKUP(E6399,'参数设置&amp;汇总'!S:U,3,0)</f>
        <v>0.25</v>
      </c>
      <c r="U6399" s="78">
        <f t="shared" si="495"/>
        <v>7.75</v>
      </c>
      <c r="V6399" s="13">
        <v>0.85000000000000009</v>
      </c>
      <c r="W6399" s="78">
        <f t="shared" si="497"/>
        <v>7.2482352941176469</v>
      </c>
      <c r="X6399" s="1">
        <f>VLOOKUP(E6399,'渗透率、续签率'!AG:AJ,4,0)</f>
        <v>1788.5000000000002</v>
      </c>
      <c r="Y6399" s="1">
        <f t="shared" si="498"/>
        <v>12963.468823529412</v>
      </c>
      <c r="Z6399">
        <v>15</v>
      </c>
      <c r="AA6399" s="89">
        <f t="shared" si="499"/>
        <v>55443.500000000007</v>
      </c>
      <c r="AH6399" s="37"/>
      <c r="AI6399" s="37"/>
      <c r="AK6399" s="37"/>
    </row>
    <row r="6400" spans="1:37" hidden="1">
      <c r="A6400" t="s">
        <v>64</v>
      </c>
      <c r="B6400" t="s">
        <v>2</v>
      </c>
      <c r="C6400" t="s">
        <v>14</v>
      </c>
      <c r="D6400" t="s">
        <v>116</v>
      </c>
      <c r="E6400" t="s">
        <v>541</v>
      </c>
      <c r="F6400" t="str">
        <f t="shared" si="496"/>
        <v>天水市运动培训</v>
      </c>
      <c r="G6400" t="s">
        <v>132</v>
      </c>
      <c r="H6400" t="s">
        <v>216</v>
      </c>
      <c r="I6400" t="s">
        <v>70</v>
      </c>
      <c r="J6400">
        <v>16</v>
      </c>
      <c r="K6400">
        <v>0</v>
      </c>
      <c r="L6400" s="13">
        <f>VLOOKUP(C6400,'渗透率、续签率'!B:C,2,0)</f>
        <v>0.22700000000000001</v>
      </c>
      <c r="M6400" s="6">
        <v>0</v>
      </c>
      <c r="N6400">
        <v>1</v>
      </c>
      <c r="O6400">
        <v>0</v>
      </c>
      <c r="P6400" s="6">
        <v>0</v>
      </c>
      <c r="Q6400" s="13">
        <v>0</v>
      </c>
      <c r="R6400" s="13">
        <v>0</v>
      </c>
      <c r="S6400" s="31">
        <v>32</v>
      </c>
      <c r="T6400" s="6">
        <f>VLOOKUP(E6400,'参数设置&amp;汇总'!S:U,3,0)</f>
        <v>0.25</v>
      </c>
      <c r="U6400" s="78">
        <f t="shared" si="495"/>
        <v>0.25</v>
      </c>
      <c r="V6400" s="13">
        <v>0.85000000000000009</v>
      </c>
      <c r="W6400" s="78">
        <f t="shared" si="497"/>
        <v>0.29411764705882348</v>
      </c>
      <c r="X6400" s="1">
        <f>VLOOKUP(E6400,'渗透率、续签率'!AG:AJ,4,0)</f>
        <v>1788.5000000000002</v>
      </c>
      <c r="Y6400" s="1">
        <f t="shared" si="498"/>
        <v>526.02941176470586</v>
      </c>
      <c r="Z6400">
        <v>0</v>
      </c>
      <c r="AA6400" s="89">
        <f t="shared" si="499"/>
        <v>1788.5000000000002</v>
      </c>
      <c r="AH6400" s="37"/>
      <c r="AI6400" s="37"/>
      <c r="AK6400" s="37"/>
    </row>
    <row r="6401" spans="1:37" hidden="1">
      <c r="A6401" t="s">
        <v>64</v>
      </c>
      <c r="B6401" t="s">
        <v>2</v>
      </c>
      <c r="C6401" t="s">
        <v>14</v>
      </c>
      <c r="D6401" t="s">
        <v>116</v>
      </c>
      <c r="E6401" t="s">
        <v>541</v>
      </c>
      <c r="F6401" t="str">
        <f t="shared" si="496"/>
        <v>天门市运动培训</v>
      </c>
      <c r="G6401" t="s">
        <v>81</v>
      </c>
      <c r="H6401" t="s">
        <v>217</v>
      </c>
      <c r="I6401" t="s">
        <v>68</v>
      </c>
      <c r="J6401">
        <v>8</v>
      </c>
      <c r="K6401">
        <v>0</v>
      </c>
      <c r="L6401" s="13">
        <f>VLOOKUP(C6401,'渗透率、续签率'!B:C,2,0)</f>
        <v>0.22700000000000001</v>
      </c>
      <c r="M6401" s="6">
        <v>0</v>
      </c>
      <c r="N6401">
        <v>1</v>
      </c>
      <c r="O6401">
        <v>0</v>
      </c>
      <c r="P6401" s="6">
        <v>0</v>
      </c>
      <c r="Q6401" s="13">
        <v>0</v>
      </c>
      <c r="R6401" s="13">
        <v>0</v>
      </c>
      <c r="S6401" s="31">
        <v>26</v>
      </c>
      <c r="T6401" s="6">
        <f>VLOOKUP(E6401,'参数设置&amp;汇总'!S:U,3,0)</f>
        <v>0.25</v>
      </c>
      <c r="U6401" s="78">
        <f t="shared" si="495"/>
        <v>0.25</v>
      </c>
      <c r="V6401" s="13">
        <v>0.85000000000000009</v>
      </c>
      <c r="W6401" s="78">
        <f t="shared" si="497"/>
        <v>0.29411764705882348</v>
      </c>
      <c r="X6401" s="1">
        <f>VLOOKUP(E6401,'渗透率、续签率'!AG:AJ,4,0)</f>
        <v>1788.5000000000002</v>
      </c>
      <c r="Y6401" s="1">
        <f t="shared" si="498"/>
        <v>526.02941176470586</v>
      </c>
      <c r="Z6401">
        <v>0</v>
      </c>
      <c r="AA6401" s="89">
        <f t="shared" si="499"/>
        <v>1788.5000000000002</v>
      </c>
      <c r="AH6401" s="37"/>
      <c r="AI6401" s="37"/>
      <c r="AK6401" s="37"/>
    </row>
    <row r="6402" spans="1:37" hidden="1">
      <c r="A6402" t="s">
        <v>64</v>
      </c>
      <c r="B6402" t="s">
        <v>2</v>
      </c>
      <c r="C6402" t="s">
        <v>14</v>
      </c>
      <c r="D6402" t="s">
        <v>116</v>
      </c>
      <c r="E6402" t="s">
        <v>541</v>
      </c>
      <c r="F6402" t="str">
        <f t="shared" si="496"/>
        <v>太原市运动培训</v>
      </c>
      <c r="G6402" t="s">
        <v>134</v>
      </c>
      <c r="H6402" t="s">
        <v>218</v>
      </c>
      <c r="I6402" t="s">
        <v>70</v>
      </c>
      <c r="J6402">
        <v>129</v>
      </c>
      <c r="K6402">
        <v>8</v>
      </c>
      <c r="L6402" s="13">
        <f>VLOOKUP(C6402,'渗透率、续签率'!B:C,2,0)</f>
        <v>0.22700000000000001</v>
      </c>
      <c r="M6402" s="6">
        <v>0.06</v>
      </c>
      <c r="N6402">
        <v>46</v>
      </c>
      <c r="O6402">
        <v>7</v>
      </c>
      <c r="P6402" s="6">
        <v>0.15</v>
      </c>
      <c r="Q6402" s="13">
        <v>0.39400000000000002</v>
      </c>
      <c r="R6402" s="13">
        <v>0.19</v>
      </c>
      <c r="S6402" s="31">
        <v>1524</v>
      </c>
      <c r="T6402" s="6">
        <f>VLOOKUP(E6402,'参数设置&amp;汇总'!S:U,3,0)</f>
        <v>0.25</v>
      </c>
      <c r="U6402" s="78">
        <f t="shared" si="495"/>
        <v>11.5</v>
      </c>
      <c r="V6402" s="13">
        <v>0.85000000000000009</v>
      </c>
      <c r="W6402" s="78">
        <f t="shared" si="497"/>
        <v>11.66</v>
      </c>
      <c r="X6402" s="1">
        <f>VLOOKUP(E6402,'渗透率、续签率'!AG:AJ,4,0)</f>
        <v>1788.5000000000002</v>
      </c>
      <c r="Y6402" s="1">
        <f t="shared" si="498"/>
        <v>20853.910000000003</v>
      </c>
      <c r="Z6402">
        <v>9</v>
      </c>
      <c r="AA6402" s="89">
        <f t="shared" si="499"/>
        <v>82271.000000000015</v>
      </c>
      <c r="AH6402" s="37"/>
      <c r="AI6402" s="37"/>
      <c r="AK6402" s="37"/>
    </row>
    <row r="6403" spans="1:37" hidden="1">
      <c r="A6403" t="s">
        <v>64</v>
      </c>
      <c r="B6403" t="s">
        <v>2</v>
      </c>
      <c r="C6403" t="s">
        <v>14</v>
      </c>
      <c r="D6403" t="s">
        <v>116</v>
      </c>
      <c r="E6403" t="s">
        <v>541</v>
      </c>
      <c r="F6403" t="str">
        <f t="shared" si="496"/>
        <v>威海市运动培训</v>
      </c>
      <c r="G6403" t="s">
        <v>103</v>
      </c>
      <c r="H6403" t="s">
        <v>219</v>
      </c>
      <c r="I6403" t="s">
        <v>70</v>
      </c>
      <c r="J6403">
        <v>47</v>
      </c>
      <c r="K6403">
        <v>1</v>
      </c>
      <c r="L6403" s="13">
        <f>VLOOKUP(C6403,'渗透率、续签率'!B:C,2,0)</f>
        <v>0.22700000000000001</v>
      </c>
      <c r="M6403" s="6">
        <v>0.02</v>
      </c>
      <c r="N6403">
        <v>0</v>
      </c>
      <c r="O6403">
        <v>0</v>
      </c>
      <c r="P6403" s="6">
        <v>0</v>
      </c>
      <c r="Q6403" s="13">
        <v>0.03</v>
      </c>
      <c r="R6403" s="13">
        <v>0</v>
      </c>
      <c r="S6403" s="31">
        <v>94</v>
      </c>
      <c r="T6403" s="6">
        <f>VLOOKUP(E6403,'参数设置&amp;汇总'!S:U,3,0)</f>
        <v>0.25</v>
      </c>
      <c r="U6403" s="78">
        <f t="shared" ref="U6403:U6466" si="500">IF(T6403*N6403&gt;=O6403,T6403*N6403,O6403)</f>
        <v>0</v>
      </c>
      <c r="V6403" s="13">
        <v>0.85000000000000009</v>
      </c>
      <c r="W6403" s="78">
        <f t="shared" si="497"/>
        <v>0</v>
      </c>
      <c r="X6403" s="1">
        <f>VLOOKUP(E6403,'渗透率、续签率'!AG:AJ,4,0)</f>
        <v>1788.5000000000002</v>
      </c>
      <c r="Y6403" s="1">
        <f t="shared" si="498"/>
        <v>0</v>
      </c>
      <c r="Z6403">
        <v>1</v>
      </c>
      <c r="AA6403" s="89">
        <f t="shared" si="499"/>
        <v>0</v>
      </c>
      <c r="AH6403" s="37"/>
      <c r="AI6403" s="37"/>
      <c r="AK6403" s="37"/>
    </row>
    <row r="6404" spans="1:37" hidden="1">
      <c r="A6404" t="s">
        <v>64</v>
      </c>
      <c r="B6404" t="s">
        <v>2</v>
      </c>
      <c r="C6404" t="s">
        <v>14</v>
      </c>
      <c r="D6404" t="s">
        <v>116</v>
      </c>
      <c r="E6404" t="s">
        <v>541</v>
      </c>
      <c r="F6404" t="str">
        <f t="shared" ref="F6404:F6467" si="501">H6404&amp;C6404</f>
        <v>娄底市运动培训</v>
      </c>
      <c r="G6404" t="s">
        <v>113</v>
      </c>
      <c r="H6404" t="s">
        <v>220</v>
      </c>
      <c r="I6404" t="s">
        <v>68</v>
      </c>
      <c r="J6404">
        <v>42</v>
      </c>
      <c r="K6404">
        <v>0</v>
      </c>
      <c r="L6404" s="13">
        <f>VLOOKUP(C6404,'渗透率、续签率'!B:C,2,0)</f>
        <v>0.22700000000000001</v>
      </c>
      <c r="M6404" s="6">
        <v>0</v>
      </c>
      <c r="N6404">
        <v>0</v>
      </c>
      <c r="O6404">
        <v>0</v>
      </c>
      <c r="P6404" s="6">
        <v>0</v>
      </c>
      <c r="Q6404" s="13">
        <v>0</v>
      </c>
      <c r="R6404" s="13">
        <v>0</v>
      </c>
      <c r="S6404" s="31">
        <v>96</v>
      </c>
      <c r="T6404" s="6">
        <f>VLOOKUP(E6404,'参数设置&amp;汇总'!S:U,3,0)</f>
        <v>0.25</v>
      </c>
      <c r="U6404" s="78">
        <f t="shared" si="500"/>
        <v>0</v>
      </c>
      <c r="V6404" s="13">
        <v>0.85000000000000009</v>
      </c>
      <c r="W6404" s="78">
        <f t="shared" ref="W6404:W6467" si="502">(O6404*(1-L6404)+IF((U6404-O6404)&lt;0,0,(U6404-O6404)))/V6404</f>
        <v>0</v>
      </c>
      <c r="X6404" s="1">
        <f>VLOOKUP(E6404,'渗透率、续签率'!AG:AJ,4,0)</f>
        <v>1788.5000000000002</v>
      </c>
      <c r="Y6404" s="1">
        <f t="shared" ref="Y6404:Y6467" si="503">X6404*W6404</f>
        <v>0</v>
      </c>
      <c r="Z6404">
        <v>1</v>
      </c>
      <c r="AA6404" s="89">
        <f t="shared" ref="AA6404:AA6467" si="504">N6404*X6404</f>
        <v>0</v>
      </c>
      <c r="AH6404" s="37"/>
      <c r="AI6404" s="37"/>
      <c r="AK6404" s="37"/>
    </row>
    <row r="6405" spans="1:37" hidden="1">
      <c r="A6405" t="s">
        <v>64</v>
      </c>
      <c r="B6405" t="s">
        <v>2</v>
      </c>
      <c r="C6405" t="s">
        <v>14</v>
      </c>
      <c r="D6405" t="s">
        <v>116</v>
      </c>
      <c r="E6405" t="s">
        <v>541</v>
      </c>
      <c r="F6405" t="str">
        <f t="shared" si="501"/>
        <v>孝感市运动培训</v>
      </c>
      <c r="G6405" t="s">
        <v>81</v>
      </c>
      <c r="H6405" t="s">
        <v>221</v>
      </c>
      <c r="I6405" t="s">
        <v>68</v>
      </c>
      <c r="J6405">
        <v>20</v>
      </c>
      <c r="K6405">
        <v>0</v>
      </c>
      <c r="L6405" s="13">
        <f>VLOOKUP(C6405,'渗透率、续签率'!B:C,2,0)</f>
        <v>0.22700000000000001</v>
      </c>
      <c r="M6405" s="6">
        <v>0</v>
      </c>
      <c r="N6405">
        <v>1</v>
      </c>
      <c r="O6405">
        <v>0</v>
      </c>
      <c r="P6405" s="6">
        <v>0</v>
      </c>
      <c r="Q6405" s="13">
        <v>0</v>
      </c>
      <c r="R6405" s="13">
        <v>0</v>
      </c>
      <c r="S6405" s="31">
        <v>54</v>
      </c>
      <c r="T6405" s="6">
        <f>VLOOKUP(E6405,'参数设置&amp;汇总'!S:U,3,0)</f>
        <v>0.25</v>
      </c>
      <c r="U6405" s="78">
        <f t="shared" si="500"/>
        <v>0.25</v>
      </c>
      <c r="V6405" s="13">
        <v>0.85000000000000009</v>
      </c>
      <c r="W6405" s="78">
        <f t="shared" si="502"/>
        <v>0.29411764705882348</v>
      </c>
      <c r="X6405" s="1">
        <f>VLOOKUP(E6405,'渗透率、续签率'!AG:AJ,4,0)</f>
        <v>1788.5000000000002</v>
      </c>
      <c r="Y6405" s="1">
        <f t="shared" si="503"/>
        <v>526.02941176470586</v>
      </c>
      <c r="Z6405">
        <v>0</v>
      </c>
      <c r="AA6405" s="89">
        <f t="shared" si="504"/>
        <v>1788.5000000000002</v>
      </c>
      <c r="AH6405" s="37"/>
      <c r="AI6405" s="37"/>
      <c r="AK6405" s="37"/>
    </row>
    <row r="6406" spans="1:37" hidden="1">
      <c r="A6406" t="s">
        <v>64</v>
      </c>
      <c r="B6406" t="s">
        <v>2</v>
      </c>
      <c r="C6406" t="s">
        <v>14</v>
      </c>
      <c r="D6406" t="s">
        <v>116</v>
      </c>
      <c r="E6406" t="s">
        <v>541</v>
      </c>
      <c r="F6406" t="str">
        <f t="shared" si="501"/>
        <v>宁德市运动培训</v>
      </c>
      <c r="G6406" t="s">
        <v>92</v>
      </c>
      <c r="H6406" t="s">
        <v>222</v>
      </c>
      <c r="I6406" t="s">
        <v>68</v>
      </c>
      <c r="J6406">
        <v>17</v>
      </c>
      <c r="K6406">
        <v>0</v>
      </c>
      <c r="L6406" s="13">
        <f>VLOOKUP(C6406,'渗透率、续签率'!B:C,2,0)</f>
        <v>0.22700000000000001</v>
      </c>
      <c r="M6406" s="6">
        <v>0</v>
      </c>
      <c r="N6406">
        <v>0</v>
      </c>
      <c r="O6406">
        <v>0</v>
      </c>
      <c r="P6406" s="6">
        <v>0</v>
      </c>
      <c r="Q6406" s="13">
        <v>0</v>
      </c>
      <c r="R6406" s="13">
        <v>0</v>
      </c>
      <c r="S6406" s="31">
        <v>27</v>
      </c>
      <c r="T6406" s="6">
        <f>VLOOKUP(E6406,'参数设置&amp;汇总'!S:U,3,0)</f>
        <v>0.25</v>
      </c>
      <c r="U6406" s="78">
        <f t="shared" si="500"/>
        <v>0</v>
      </c>
      <c r="V6406" s="13">
        <v>0.85000000000000009</v>
      </c>
      <c r="W6406" s="78">
        <f t="shared" si="502"/>
        <v>0</v>
      </c>
      <c r="X6406" s="1">
        <f>VLOOKUP(E6406,'渗透率、续签率'!AG:AJ,4,0)</f>
        <v>1788.5000000000002</v>
      </c>
      <c r="Y6406" s="1">
        <f t="shared" si="503"/>
        <v>0</v>
      </c>
      <c r="Z6406">
        <v>0</v>
      </c>
      <c r="AA6406" s="89">
        <f t="shared" si="504"/>
        <v>0</v>
      </c>
      <c r="AH6406" s="37"/>
      <c r="AI6406" s="37"/>
      <c r="AK6406" s="37"/>
    </row>
    <row r="6407" spans="1:37" hidden="1">
      <c r="A6407" t="s">
        <v>64</v>
      </c>
      <c r="B6407" t="s">
        <v>2</v>
      </c>
      <c r="C6407" t="s">
        <v>14</v>
      </c>
      <c r="D6407" t="s">
        <v>116</v>
      </c>
      <c r="E6407" t="s">
        <v>541</v>
      </c>
      <c r="F6407" t="str">
        <f t="shared" si="501"/>
        <v>安庆市运动培训</v>
      </c>
      <c r="G6407" t="s">
        <v>94</v>
      </c>
      <c r="H6407" t="s">
        <v>223</v>
      </c>
      <c r="I6407" t="s">
        <v>68</v>
      </c>
      <c r="J6407">
        <v>42</v>
      </c>
      <c r="K6407">
        <v>0</v>
      </c>
      <c r="L6407" s="13">
        <f>VLOOKUP(C6407,'渗透率、续签率'!B:C,2,0)</f>
        <v>0.22700000000000001</v>
      </c>
      <c r="M6407" s="6">
        <v>0</v>
      </c>
      <c r="N6407">
        <v>3</v>
      </c>
      <c r="O6407">
        <v>0</v>
      </c>
      <c r="P6407" s="6">
        <v>0</v>
      </c>
      <c r="Q6407" s="13">
        <v>0</v>
      </c>
      <c r="R6407" s="13">
        <v>0</v>
      </c>
      <c r="S6407" s="31">
        <v>140</v>
      </c>
      <c r="T6407" s="6">
        <f>VLOOKUP(E6407,'参数设置&amp;汇总'!S:U,3,0)</f>
        <v>0.25</v>
      </c>
      <c r="U6407" s="78">
        <f t="shared" si="500"/>
        <v>0.75</v>
      </c>
      <c r="V6407" s="13">
        <v>0.85000000000000009</v>
      </c>
      <c r="W6407" s="78">
        <f t="shared" si="502"/>
        <v>0.88235294117647045</v>
      </c>
      <c r="X6407" s="1">
        <f>VLOOKUP(E6407,'渗透率、续签率'!AG:AJ,4,0)</f>
        <v>1788.5000000000002</v>
      </c>
      <c r="Y6407" s="1">
        <f t="shared" si="503"/>
        <v>1578.0882352941176</v>
      </c>
      <c r="Z6407">
        <v>0</v>
      </c>
      <c r="AA6407" s="89">
        <f t="shared" si="504"/>
        <v>5365.5000000000009</v>
      </c>
      <c r="AH6407" s="37"/>
      <c r="AI6407" s="37"/>
      <c r="AK6407" s="37"/>
    </row>
    <row r="6408" spans="1:37" hidden="1">
      <c r="A6408" t="s">
        <v>64</v>
      </c>
      <c r="B6408" t="s">
        <v>2</v>
      </c>
      <c r="C6408" t="s">
        <v>14</v>
      </c>
      <c r="D6408" t="s">
        <v>116</v>
      </c>
      <c r="E6408" t="s">
        <v>541</v>
      </c>
      <c r="F6408" t="str">
        <f t="shared" si="501"/>
        <v>安康市运动培训</v>
      </c>
      <c r="G6408" t="s">
        <v>108</v>
      </c>
      <c r="H6408" t="s">
        <v>224</v>
      </c>
      <c r="I6408" t="s">
        <v>70</v>
      </c>
      <c r="J6408">
        <v>14</v>
      </c>
      <c r="K6408">
        <v>0</v>
      </c>
      <c r="L6408" s="13">
        <f>VLOOKUP(C6408,'渗透率、续签率'!B:C,2,0)</f>
        <v>0.22700000000000001</v>
      </c>
      <c r="M6408" s="6">
        <v>0</v>
      </c>
      <c r="N6408">
        <v>0</v>
      </c>
      <c r="O6408">
        <v>0</v>
      </c>
      <c r="P6408" s="6">
        <v>0</v>
      </c>
      <c r="Q6408" s="13">
        <v>0</v>
      </c>
      <c r="R6408" s="13">
        <v>0</v>
      </c>
      <c r="S6408" s="31">
        <v>15</v>
      </c>
      <c r="T6408" s="6">
        <f>VLOOKUP(E6408,'参数设置&amp;汇总'!S:U,3,0)</f>
        <v>0.25</v>
      </c>
      <c r="U6408" s="78">
        <f t="shared" si="500"/>
        <v>0</v>
      </c>
      <c r="V6408" s="13">
        <v>0.85000000000000009</v>
      </c>
      <c r="W6408" s="78">
        <f t="shared" si="502"/>
        <v>0</v>
      </c>
      <c r="X6408" s="1">
        <f>VLOOKUP(E6408,'渗透率、续签率'!AG:AJ,4,0)</f>
        <v>1788.5000000000002</v>
      </c>
      <c r="Y6408" s="1">
        <f t="shared" si="503"/>
        <v>0</v>
      </c>
      <c r="Z6408">
        <v>0</v>
      </c>
      <c r="AA6408" s="89">
        <f t="shared" si="504"/>
        <v>0</v>
      </c>
      <c r="AH6408" s="37"/>
      <c r="AI6408" s="37"/>
      <c r="AK6408" s="37"/>
    </row>
    <row r="6409" spans="1:37" hidden="1">
      <c r="A6409" t="s">
        <v>64</v>
      </c>
      <c r="B6409" t="s">
        <v>2</v>
      </c>
      <c r="C6409" t="s">
        <v>14</v>
      </c>
      <c r="D6409" t="s">
        <v>116</v>
      </c>
      <c r="E6409" t="s">
        <v>541</v>
      </c>
      <c r="F6409" t="str">
        <f t="shared" si="501"/>
        <v>安阳市运动培训</v>
      </c>
      <c r="G6409" t="s">
        <v>110</v>
      </c>
      <c r="H6409" t="s">
        <v>225</v>
      </c>
      <c r="I6409" t="s">
        <v>70</v>
      </c>
      <c r="J6409">
        <v>63</v>
      </c>
      <c r="K6409">
        <v>0</v>
      </c>
      <c r="L6409" s="13">
        <f>VLOOKUP(C6409,'渗透率、续签率'!B:C,2,0)</f>
        <v>0.22700000000000001</v>
      </c>
      <c r="M6409" s="6">
        <v>0</v>
      </c>
      <c r="N6409">
        <v>7</v>
      </c>
      <c r="O6409">
        <v>0</v>
      </c>
      <c r="P6409" s="6">
        <v>0</v>
      </c>
      <c r="Q6409" s="13">
        <v>0.01</v>
      </c>
      <c r="R6409" s="13">
        <v>0</v>
      </c>
      <c r="S6409" s="31">
        <v>214</v>
      </c>
      <c r="T6409" s="6">
        <f>VLOOKUP(E6409,'参数设置&amp;汇总'!S:U,3,0)</f>
        <v>0.25</v>
      </c>
      <c r="U6409" s="78">
        <f t="shared" si="500"/>
        <v>1.75</v>
      </c>
      <c r="V6409" s="13">
        <v>0.85000000000000009</v>
      </c>
      <c r="W6409" s="78">
        <f t="shared" si="502"/>
        <v>2.0588235294117645</v>
      </c>
      <c r="X6409" s="1">
        <f>VLOOKUP(E6409,'渗透率、续签率'!AG:AJ,4,0)</f>
        <v>1788.5000000000002</v>
      </c>
      <c r="Y6409" s="1">
        <f t="shared" si="503"/>
        <v>3682.2058823529414</v>
      </c>
      <c r="Z6409">
        <v>1</v>
      </c>
      <c r="AA6409" s="89">
        <f t="shared" si="504"/>
        <v>12519.500000000002</v>
      </c>
      <c r="AH6409" s="37"/>
      <c r="AI6409" s="37"/>
      <c r="AK6409" s="37"/>
    </row>
    <row r="6410" spans="1:37" hidden="1">
      <c r="A6410" t="s">
        <v>64</v>
      </c>
      <c r="B6410" t="s">
        <v>2</v>
      </c>
      <c r="C6410" t="s">
        <v>14</v>
      </c>
      <c r="D6410" t="s">
        <v>116</v>
      </c>
      <c r="E6410" t="s">
        <v>541</v>
      </c>
      <c r="F6410" t="str">
        <f t="shared" si="501"/>
        <v>安顺市运动培训</v>
      </c>
      <c r="G6410" t="s">
        <v>167</v>
      </c>
      <c r="H6410" t="s">
        <v>226</v>
      </c>
      <c r="I6410" t="s">
        <v>70</v>
      </c>
      <c r="J6410">
        <v>14</v>
      </c>
      <c r="K6410">
        <v>0</v>
      </c>
      <c r="L6410" s="13">
        <f>VLOOKUP(C6410,'渗透率、续签率'!B:C,2,0)</f>
        <v>0.22700000000000001</v>
      </c>
      <c r="M6410" s="6">
        <v>0</v>
      </c>
      <c r="N6410">
        <v>4</v>
      </c>
      <c r="O6410">
        <v>0</v>
      </c>
      <c r="P6410" s="6">
        <v>0</v>
      </c>
      <c r="Q6410" s="13">
        <v>0</v>
      </c>
      <c r="R6410" s="13">
        <v>0</v>
      </c>
      <c r="S6410" s="31">
        <v>43</v>
      </c>
      <c r="T6410" s="6">
        <f>VLOOKUP(E6410,'参数设置&amp;汇总'!S:U,3,0)</f>
        <v>0.25</v>
      </c>
      <c r="U6410" s="78">
        <f t="shared" si="500"/>
        <v>1</v>
      </c>
      <c r="V6410" s="13">
        <v>0.85000000000000009</v>
      </c>
      <c r="W6410" s="78">
        <f t="shared" si="502"/>
        <v>1.1764705882352939</v>
      </c>
      <c r="X6410" s="1">
        <f>VLOOKUP(E6410,'渗透率、续签率'!AG:AJ,4,0)</f>
        <v>1788.5000000000002</v>
      </c>
      <c r="Y6410" s="1">
        <f t="shared" si="503"/>
        <v>2104.1176470588234</v>
      </c>
      <c r="Z6410">
        <v>0</v>
      </c>
      <c r="AA6410" s="89">
        <f t="shared" si="504"/>
        <v>7154.0000000000009</v>
      </c>
      <c r="AH6410" s="37"/>
      <c r="AI6410" s="37"/>
      <c r="AK6410" s="37"/>
    </row>
    <row r="6411" spans="1:37" hidden="1">
      <c r="A6411" t="s">
        <v>64</v>
      </c>
      <c r="B6411" t="s">
        <v>2</v>
      </c>
      <c r="C6411" t="s">
        <v>14</v>
      </c>
      <c r="D6411" t="s">
        <v>116</v>
      </c>
      <c r="E6411" t="s">
        <v>541</v>
      </c>
      <c r="F6411" t="str">
        <f t="shared" si="501"/>
        <v>定安县运动培训</v>
      </c>
      <c r="G6411" t="s">
        <v>120</v>
      </c>
      <c r="H6411" t="s">
        <v>227</v>
      </c>
      <c r="I6411" t="s">
        <v>68</v>
      </c>
      <c r="J6411">
        <v>3</v>
      </c>
      <c r="K6411">
        <v>0</v>
      </c>
      <c r="L6411" s="13">
        <f>VLOOKUP(C6411,'渗透率、续签率'!B:C,2,0)</f>
        <v>0.22700000000000001</v>
      </c>
      <c r="M6411" s="6">
        <v>0</v>
      </c>
      <c r="N6411">
        <v>0</v>
      </c>
      <c r="O6411">
        <v>0</v>
      </c>
      <c r="P6411" s="6">
        <v>0</v>
      </c>
      <c r="Q6411" s="13">
        <v>0</v>
      </c>
      <c r="R6411" s="13">
        <v>0</v>
      </c>
      <c r="S6411" s="31">
        <v>4</v>
      </c>
      <c r="T6411" s="6">
        <f>VLOOKUP(E6411,'参数设置&amp;汇总'!S:U,3,0)</f>
        <v>0.25</v>
      </c>
      <c r="U6411" s="78">
        <f t="shared" si="500"/>
        <v>0</v>
      </c>
      <c r="V6411" s="13">
        <v>0.85000000000000009</v>
      </c>
      <c r="W6411" s="78">
        <f t="shared" si="502"/>
        <v>0</v>
      </c>
      <c r="X6411" s="1">
        <f>VLOOKUP(E6411,'渗透率、续签率'!AG:AJ,4,0)</f>
        <v>1788.5000000000002</v>
      </c>
      <c r="Y6411" s="1">
        <f t="shared" si="503"/>
        <v>0</v>
      </c>
      <c r="Z6411">
        <v>0</v>
      </c>
      <c r="AA6411" s="89">
        <f t="shared" si="504"/>
        <v>0</v>
      </c>
      <c r="AH6411" s="37"/>
      <c r="AI6411" s="37"/>
      <c r="AK6411" s="37"/>
    </row>
    <row r="6412" spans="1:37" hidden="1">
      <c r="A6412" t="s">
        <v>64</v>
      </c>
      <c r="B6412" t="s">
        <v>2</v>
      </c>
      <c r="C6412" t="s">
        <v>14</v>
      </c>
      <c r="D6412" t="s">
        <v>116</v>
      </c>
      <c r="E6412" t="s">
        <v>541</v>
      </c>
      <c r="F6412" t="str">
        <f t="shared" si="501"/>
        <v>定西市运动培训</v>
      </c>
      <c r="G6412" t="s">
        <v>132</v>
      </c>
      <c r="H6412" t="s">
        <v>228</v>
      </c>
      <c r="I6412" t="s">
        <v>70</v>
      </c>
      <c r="J6412">
        <v>8</v>
      </c>
      <c r="K6412">
        <v>0</v>
      </c>
      <c r="L6412" s="13">
        <f>VLOOKUP(C6412,'渗透率、续签率'!B:C,2,0)</f>
        <v>0.22700000000000001</v>
      </c>
      <c r="M6412" s="6">
        <v>0</v>
      </c>
      <c r="N6412">
        <v>0</v>
      </c>
      <c r="O6412">
        <v>0</v>
      </c>
      <c r="P6412" s="6">
        <v>0</v>
      </c>
      <c r="Q6412" s="13">
        <v>0</v>
      </c>
      <c r="R6412" s="13">
        <v>0</v>
      </c>
      <c r="S6412" s="31">
        <v>9</v>
      </c>
      <c r="T6412" s="6">
        <f>VLOOKUP(E6412,'参数设置&amp;汇总'!S:U,3,0)</f>
        <v>0.25</v>
      </c>
      <c r="U6412" s="78">
        <f t="shared" si="500"/>
        <v>0</v>
      </c>
      <c r="V6412" s="13">
        <v>0.85000000000000009</v>
      </c>
      <c r="W6412" s="78">
        <f t="shared" si="502"/>
        <v>0</v>
      </c>
      <c r="X6412" s="1">
        <f>VLOOKUP(E6412,'渗透率、续签率'!AG:AJ,4,0)</f>
        <v>1788.5000000000002</v>
      </c>
      <c r="Y6412" s="1">
        <f t="shared" si="503"/>
        <v>0</v>
      </c>
      <c r="Z6412">
        <v>0</v>
      </c>
      <c r="AA6412" s="89">
        <f t="shared" si="504"/>
        <v>0</v>
      </c>
      <c r="AH6412" s="37"/>
      <c r="AI6412" s="37"/>
      <c r="AJ6412" s="1"/>
    </row>
    <row r="6413" spans="1:37" hidden="1">
      <c r="A6413" t="s">
        <v>64</v>
      </c>
      <c r="B6413" t="s">
        <v>2</v>
      </c>
      <c r="C6413" t="s">
        <v>14</v>
      </c>
      <c r="D6413" t="s">
        <v>116</v>
      </c>
      <c r="E6413" t="s">
        <v>541</v>
      </c>
      <c r="F6413" t="str">
        <f t="shared" si="501"/>
        <v>宜宾市运动培训</v>
      </c>
      <c r="G6413" t="s">
        <v>77</v>
      </c>
      <c r="H6413" t="s">
        <v>229</v>
      </c>
      <c r="I6413" t="s">
        <v>70</v>
      </c>
      <c r="J6413">
        <v>21</v>
      </c>
      <c r="K6413">
        <v>0</v>
      </c>
      <c r="L6413" s="13">
        <f>VLOOKUP(C6413,'渗透率、续签率'!B:C,2,0)</f>
        <v>0.22700000000000001</v>
      </c>
      <c r="M6413" s="6">
        <v>0</v>
      </c>
      <c r="N6413">
        <v>1</v>
      </c>
      <c r="O6413">
        <v>0</v>
      </c>
      <c r="P6413" s="6">
        <v>0</v>
      </c>
      <c r="Q6413" s="13">
        <v>0</v>
      </c>
      <c r="R6413" s="13">
        <v>0</v>
      </c>
      <c r="S6413" s="31">
        <v>64</v>
      </c>
      <c r="T6413" s="6">
        <f>VLOOKUP(E6413,'参数设置&amp;汇总'!S:U,3,0)</f>
        <v>0.25</v>
      </c>
      <c r="U6413" s="78">
        <f t="shared" si="500"/>
        <v>0.25</v>
      </c>
      <c r="V6413" s="13">
        <v>0.85000000000000009</v>
      </c>
      <c r="W6413" s="78">
        <f t="shared" si="502"/>
        <v>0.29411764705882348</v>
      </c>
      <c r="X6413" s="1">
        <f>VLOOKUP(E6413,'渗透率、续签率'!AG:AJ,4,0)</f>
        <v>1788.5000000000002</v>
      </c>
      <c r="Y6413" s="1">
        <f t="shared" si="503"/>
        <v>526.02941176470586</v>
      </c>
      <c r="Z6413">
        <v>1</v>
      </c>
      <c r="AA6413" s="89">
        <f t="shared" si="504"/>
        <v>1788.5000000000002</v>
      </c>
      <c r="AK6413" s="37"/>
    </row>
    <row r="6414" spans="1:37" hidden="1">
      <c r="A6414" t="s">
        <v>64</v>
      </c>
      <c r="B6414" t="s">
        <v>2</v>
      </c>
      <c r="C6414" t="s">
        <v>14</v>
      </c>
      <c r="D6414" t="s">
        <v>116</v>
      </c>
      <c r="E6414" t="s">
        <v>541</v>
      </c>
      <c r="F6414" t="str">
        <f t="shared" si="501"/>
        <v>宜昌市运动培训</v>
      </c>
      <c r="G6414" t="s">
        <v>81</v>
      </c>
      <c r="H6414" t="s">
        <v>230</v>
      </c>
      <c r="I6414" t="s">
        <v>68</v>
      </c>
      <c r="J6414">
        <v>42</v>
      </c>
      <c r="K6414">
        <v>1</v>
      </c>
      <c r="L6414" s="13">
        <f>VLOOKUP(C6414,'渗透率、续签率'!B:C,2,0)</f>
        <v>0.22700000000000001</v>
      </c>
      <c r="M6414" s="6">
        <v>0.02</v>
      </c>
      <c r="N6414">
        <v>3</v>
      </c>
      <c r="O6414">
        <v>1</v>
      </c>
      <c r="P6414" s="6">
        <v>0.33</v>
      </c>
      <c r="Q6414" s="13">
        <v>0.23</v>
      </c>
      <c r="R6414" s="13">
        <v>0.23</v>
      </c>
      <c r="S6414" s="31">
        <v>124</v>
      </c>
      <c r="T6414" s="6">
        <f>VLOOKUP(E6414,'参数设置&amp;汇总'!S:U,3,0)</f>
        <v>0.25</v>
      </c>
      <c r="U6414" s="78">
        <f t="shared" si="500"/>
        <v>1</v>
      </c>
      <c r="V6414" s="13">
        <v>0.85000000000000009</v>
      </c>
      <c r="W6414" s="78">
        <f t="shared" si="502"/>
        <v>0.90941176470588225</v>
      </c>
      <c r="X6414" s="1">
        <f>VLOOKUP(E6414,'渗透率、续签率'!AG:AJ,4,0)</f>
        <v>1788.5000000000002</v>
      </c>
      <c r="Y6414" s="1">
        <f t="shared" si="503"/>
        <v>1626.4829411764706</v>
      </c>
      <c r="Z6414">
        <v>2</v>
      </c>
      <c r="AA6414" s="89">
        <f t="shared" si="504"/>
        <v>5365.5000000000009</v>
      </c>
      <c r="AH6414" s="37"/>
      <c r="AI6414" s="37"/>
      <c r="AJ6414" s="1"/>
      <c r="AK6414" s="37"/>
    </row>
    <row r="6415" spans="1:37" hidden="1">
      <c r="A6415" t="s">
        <v>64</v>
      </c>
      <c r="B6415" t="s">
        <v>2</v>
      </c>
      <c r="C6415" t="s">
        <v>14</v>
      </c>
      <c r="D6415" t="s">
        <v>116</v>
      </c>
      <c r="E6415" t="s">
        <v>541</v>
      </c>
      <c r="F6415" t="str">
        <f t="shared" si="501"/>
        <v>宜春市运动培训</v>
      </c>
      <c r="G6415" t="s">
        <v>90</v>
      </c>
      <c r="H6415" t="s">
        <v>231</v>
      </c>
      <c r="I6415" t="s">
        <v>68</v>
      </c>
      <c r="J6415">
        <v>44</v>
      </c>
      <c r="K6415">
        <v>0</v>
      </c>
      <c r="L6415" s="13">
        <f>VLOOKUP(C6415,'渗透率、续签率'!B:C,2,0)</f>
        <v>0.22700000000000001</v>
      </c>
      <c r="M6415" s="6">
        <v>0</v>
      </c>
      <c r="N6415">
        <v>1</v>
      </c>
      <c r="O6415">
        <v>0</v>
      </c>
      <c r="P6415" s="6">
        <v>0</v>
      </c>
      <c r="Q6415" s="13">
        <v>6.7000000000000004E-2</v>
      </c>
      <c r="R6415" s="13">
        <v>0</v>
      </c>
      <c r="S6415" s="31">
        <v>102</v>
      </c>
      <c r="T6415" s="6">
        <f>VLOOKUP(E6415,'参数设置&amp;汇总'!S:U,3,0)</f>
        <v>0.25</v>
      </c>
      <c r="U6415" s="78">
        <f t="shared" si="500"/>
        <v>0.25</v>
      </c>
      <c r="V6415" s="13">
        <v>0.85000000000000009</v>
      </c>
      <c r="W6415" s="78">
        <f t="shared" si="502"/>
        <v>0.29411764705882348</v>
      </c>
      <c r="X6415" s="1">
        <f>VLOOKUP(E6415,'渗透率、续签率'!AG:AJ,4,0)</f>
        <v>1788.5000000000002</v>
      </c>
      <c r="Y6415" s="1">
        <f t="shared" si="503"/>
        <v>526.02941176470586</v>
      </c>
      <c r="Z6415">
        <v>0</v>
      </c>
      <c r="AA6415" s="89">
        <f t="shared" si="504"/>
        <v>1788.5000000000002</v>
      </c>
      <c r="AH6415" s="37"/>
      <c r="AI6415" s="37"/>
      <c r="AJ6415" s="1"/>
      <c r="AK6415" s="37"/>
    </row>
    <row r="6416" spans="1:37" hidden="1">
      <c r="A6416" t="s">
        <v>64</v>
      </c>
      <c r="B6416" t="s">
        <v>2</v>
      </c>
      <c r="C6416" t="s">
        <v>14</v>
      </c>
      <c r="D6416" t="s">
        <v>116</v>
      </c>
      <c r="E6416" t="s">
        <v>541</v>
      </c>
      <c r="F6416" t="str">
        <f t="shared" si="501"/>
        <v>宝鸡市运动培训</v>
      </c>
      <c r="G6416" t="s">
        <v>108</v>
      </c>
      <c r="H6416" t="s">
        <v>232</v>
      </c>
      <c r="I6416" t="s">
        <v>70</v>
      </c>
      <c r="J6416">
        <v>32</v>
      </c>
      <c r="K6416">
        <v>0</v>
      </c>
      <c r="L6416" s="13">
        <f>VLOOKUP(C6416,'渗透率、续签率'!B:C,2,0)</f>
        <v>0.22700000000000001</v>
      </c>
      <c r="M6416" s="6">
        <v>0</v>
      </c>
      <c r="N6416">
        <v>0</v>
      </c>
      <c r="O6416">
        <v>0</v>
      </c>
      <c r="P6416" s="6">
        <v>0</v>
      </c>
      <c r="Q6416" s="13">
        <v>0</v>
      </c>
      <c r="R6416" s="13">
        <v>0</v>
      </c>
      <c r="S6416" s="31">
        <v>81</v>
      </c>
      <c r="T6416" s="6">
        <f>VLOOKUP(E6416,'参数设置&amp;汇总'!S:U,3,0)</f>
        <v>0.25</v>
      </c>
      <c r="U6416" s="78">
        <f t="shared" si="500"/>
        <v>0</v>
      </c>
      <c r="V6416" s="13">
        <v>0.85000000000000009</v>
      </c>
      <c r="W6416" s="78">
        <f t="shared" si="502"/>
        <v>0</v>
      </c>
      <c r="X6416" s="1">
        <f>VLOOKUP(E6416,'渗透率、续签率'!AG:AJ,4,0)</f>
        <v>1788.5000000000002</v>
      </c>
      <c r="Y6416" s="1">
        <f t="shared" si="503"/>
        <v>0</v>
      </c>
      <c r="Z6416">
        <v>0</v>
      </c>
      <c r="AA6416" s="89">
        <f t="shared" si="504"/>
        <v>0</v>
      </c>
      <c r="AH6416" s="37"/>
      <c r="AI6416" s="37"/>
      <c r="AK6416" s="37"/>
    </row>
    <row r="6417" spans="1:37" hidden="1">
      <c r="A6417" t="s">
        <v>64</v>
      </c>
      <c r="B6417" t="s">
        <v>2</v>
      </c>
      <c r="C6417" t="s">
        <v>14</v>
      </c>
      <c r="D6417" t="s">
        <v>116</v>
      </c>
      <c r="E6417" t="s">
        <v>541</v>
      </c>
      <c r="F6417" t="str">
        <f t="shared" si="501"/>
        <v>宣城市运动培训</v>
      </c>
      <c r="G6417" t="s">
        <v>94</v>
      </c>
      <c r="H6417" t="s">
        <v>233</v>
      </c>
      <c r="I6417" t="s">
        <v>68</v>
      </c>
      <c r="J6417">
        <v>25</v>
      </c>
      <c r="K6417">
        <v>0</v>
      </c>
      <c r="L6417" s="13">
        <f>VLOOKUP(C6417,'渗透率、续签率'!B:C,2,0)</f>
        <v>0.22700000000000001</v>
      </c>
      <c r="M6417" s="6">
        <v>0</v>
      </c>
      <c r="N6417">
        <v>1</v>
      </c>
      <c r="O6417">
        <v>0</v>
      </c>
      <c r="P6417" s="6">
        <v>0</v>
      </c>
      <c r="Q6417" s="13">
        <v>0</v>
      </c>
      <c r="R6417" s="13">
        <v>0</v>
      </c>
      <c r="S6417" s="31">
        <v>59</v>
      </c>
      <c r="T6417" s="6">
        <f>VLOOKUP(E6417,'参数设置&amp;汇总'!S:U,3,0)</f>
        <v>0.25</v>
      </c>
      <c r="U6417" s="78">
        <f t="shared" si="500"/>
        <v>0.25</v>
      </c>
      <c r="V6417" s="13">
        <v>0.85000000000000009</v>
      </c>
      <c r="W6417" s="78">
        <f t="shared" si="502"/>
        <v>0.29411764705882348</v>
      </c>
      <c r="X6417" s="1">
        <f>VLOOKUP(E6417,'渗透率、续签率'!AG:AJ,4,0)</f>
        <v>1788.5000000000002</v>
      </c>
      <c r="Y6417" s="1">
        <f t="shared" si="503"/>
        <v>526.02941176470586</v>
      </c>
      <c r="Z6417">
        <v>1</v>
      </c>
      <c r="AA6417" s="89">
        <f t="shared" si="504"/>
        <v>1788.5000000000002</v>
      </c>
      <c r="AH6417" s="37"/>
      <c r="AI6417" s="37"/>
      <c r="AK6417" s="37"/>
    </row>
    <row r="6418" spans="1:37" hidden="1">
      <c r="A6418" t="s">
        <v>64</v>
      </c>
      <c r="B6418" t="s">
        <v>2</v>
      </c>
      <c r="C6418" t="s">
        <v>14</v>
      </c>
      <c r="D6418" t="s">
        <v>116</v>
      </c>
      <c r="E6418" t="s">
        <v>541</v>
      </c>
      <c r="F6418" t="str">
        <f t="shared" si="501"/>
        <v>宿州市运动培训</v>
      </c>
      <c r="G6418" t="s">
        <v>94</v>
      </c>
      <c r="H6418" t="s">
        <v>234</v>
      </c>
      <c r="I6418" t="s">
        <v>68</v>
      </c>
      <c r="J6418">
        <v>56</v>
      </c>
      <c r="K6418">
        <v>0</v>
      </c>
      <c r="L6418" s="13">
        <f>VLOOKUP(C6418,'渗透率、续签率'!B:C,2,0)</f>
        <v>0.22700000000000001</v>
      </c>
      <c r="M6418" s="6">
        <v>0</v>
      </c>
      <c r="N6418">
        <v>7</v>
      </c>
      <c r="O6418">
        <v>0</v>
      </c>
      <c r="P6418" s="6">
        <v>0</v>
      </c>
      <c r="Q6418" s="13">
        <v>0</v>
      </c>
      <c r="R6418" s="13">
        <v>0</v>
      </c>
      <c r="S6418" s="31">
        <v>171</v>
      </c>
      <c r="T6418" s="6">
        <f>VLOOKUP(E6418,'参数设置&amp;汇总'!S:U,3,0)</f>
        <v>0.25</v>
      </c>
      <c r="U6418" s="78">
        <f t="shared" si="500"/>
        <v>1.75</v>
      </c>
      <c r="V6418" s="13">
        <v>0.85000000000000009</v>
      </c>
      <c r="W6418" s="78">
        <f t="shared" si="502"/>
        <v>2.0588235294117645</v>
      </c>
      <c r="X6418" s="1">
        <f>VLOOKUP(E6418,'渗透率、续签率'!AG:AJ,4,0)</f>
        <v>1788.5000000000002</v>
      </c>
      <c r="Y6418" s="1">
        <f t="shared" si="503"/>
        <v>3682.2058823529414</v>
      </c>
      <c r="Z6418">
        <v>0</v>
      </c>
      <c r="AA6418" s="89">
        <f t="shared" si="504"/>
        <v>12519.500000000002</v>
      </c>
      <c r="AH6418" s="37"/>
      <c r="AI6418" s="37"/>
      <c r="AK6418" s="37"/>
    </row>
    <row r="6419" spans="1:37" hidden="1">
      <c r="A6419" t="s">
        <v>64</v>
      </c>
      <c r="B6419" t="s">
        <v>2</v>
      </c>
      <c r="C6419" t="s">
        <v>14</v>
      </c>
      <c r="D6419" t="s">
        <v>116</v>
      </c>
      <c r="E6419" t="s">
        <v>541</v>
      </c>
      <c r="F6419" t="str">
        <f t="shared" si="501"/>
        <v>宿迁市运动培训</v>
      </c>
      <c r="G6419" t="s">
        <v>73</v>
      </c>
      <c r="H6419" t="s">
        <v>235</v>
      </c>
      <c r="I6419" t="s">
        <v>70</v>
      </c>
      <c r="J6419">
        <v>68</v>
      </c>
      <c r="K6419">
        <v>0</v>
      </c>
      <c r="L6419" s="13">
        <f>VLOOKUP(C6419,'渗透率、续签率'!B:C,2,0)</f>
        <v>0.22700000000000001</v>
      </c>
      <c r="M6419" s="6">
        <v>0</v>
      </c>
      <c r="N6419">
        <v>0</v>
      </c>
      <c r="O6419">
        <v>0</v>
      </c>
      <c r="P6419" s="6">
        <v>0</v>
      </c>
      <c r="Q6419" s="13">
        <v>0</v>
      </c>
      <c r="R6419" s="13">
        <v>0</v>
      </c>
      <c r="S6419" s="31">
        <v>131</v>
      </c>
      <c r="T6419" s="6">
        <f>VLOOKUP(E6419,'参数设置&amp;汇总'!S:U,3,0)</f>
        <v>0.25</v>
      </c>
      <c r="U6419" s="78">
        <f t="shared" si="500"/>
        <v>0</v>
      </c>
      <c r="V6419" s="13">
        <v>0.85000000000000009</v>
      </c>
      <c r="W6419" s="78">
        <f t="shared" si="502"/>
        <v>0</v>
      </c>
      <c r="X6419" s="1">
        <f>VLOOKUP(E6419,'渗透率、续签率'!AG:AJ,4,0)</f>
        <v>1788.5000000000002</v>
      </c>
      <c r="Y6419" s="1">
        <f t="shared" si="503"/>
        <v>0</v>
      </c>
      <c r="Z6419">
        <v>2</v>
      </c>
      <c r="AA6419" s="89">
        <f t="shared" si="504"/>
        <v>0</v>
      </c>
      <c r="AH6419" s="37"/>
      <c r="AI6419" s="37"/>
      <c r="AK6419" s="37"/>
    </row>
    <row r="6420" spans="1:37" hidden="1">
      <c r="A6420" t="s">
        <v>64</v>
      </c>
      <c r="B6420" t="s">
        <v>2</v>
      </c>
      <c r="C6420" t="s">
        <v>14</v>
      </c>
      <c r="D6420" t="s">
        <v>116</v>
      </c>
      <c r="E6420" t="s">
        <v>541</v>
      </c>
      <c r="F6420" t="str">
        <f t="shared" si="501"/>
        <v>屯昌县运动培训</v>
      </c>
      <c r="G6420" t="s">
        <v>120</v>
      </c>
      <c r="H6420" t="s">
        <v>236</v>
      </c>
      <c r="I6420" t="s">
        <v>68</v>
      </c>
      <c r="J6420">
        <v>1</v>
      </c>
      <c r="K6420">
        <v>0</v>
      </c>
      <c r="L6420" s="13">
        <f>VLOOKUP(C6420,'渗透率、续签率'!B:C,2,0)</f>
        <v>0.22700000000000001</v>
      </c>
      <c r="M6420" s="6">
        <v>0</v>
      </c>
      <c r="N6420">
        <v>0</v>
      </c>
      <c r="O6420">
        <v>0</v>
      </c>
      <c r="P6420" s="6">
        <v>0</v>
      </c>
      <c r="Q6420" s="13">
        <v>0</v>
      </c>
      <c r="R6420" s="13">
        <v>0</v>
      </c>
      <c r="S6420" s="31">
        <v>0</v>
      </c>
      <c r="T6420" s="6">
        <f>VLOOKUP(E6420,'参数设置&amp;汇总'!S:U,3,0)</f>
        <v>0.25</v>
      </c>
      <c r="U6420" s="78">
        <f t="shared" si="500"/>
        <v>0</v>
      </c>
      <c r="V6420" s="13">
        <v>0.85000000000000009</v>
      </c>
      <c r="W6420" s="78">
        <f t="shared" si="502"/>
        <v>0</v>
      </c>
      <c r="X6420" s="1">
        <f>VLOOKUP(E6420,'渗透率、续签率'!AG:AJ,4,0)</f>
        <v>1788.5000000000002</v>
      </c>
      <c r="Y6420" s="1">
        <f t="shared" si="503"/>
        <v>0</v>
      </c>
      <c r="Z6420">
        <v>0</v>
      </c>
      <c r="AA6420" s="89">
        <f t="shared" si="504"/>
        <v>0</v>
      </c>
      <c r="AH6420" s="37"/>
      <c r="AI6420" s="37"/>
      <c r="AJ6420" s="1"/>
      <c r="AK6420" s="37"/>
    </row>
    <row r="6421" spans="1:37" hidden="1">
      <c r="A6421" t="s">
        <v>64</v>
      </c>
      <c r="B6421" t="s">
        <v>2</v>
      </c>
      <c r="C6421" t="s">
        <v>14</v>
      </c>
      <c r="D6421" t="s">
        <v>116</v>
      </c>
      <c r="E6421" t="s">
        <v>541</v>
      </c>
      <c r="F6421" t="str">
        <f t="shared" si="501"/>
        <v>山南市运动培训</v>
      </c>
      <c r="G6421" t="s">
        <v>237</v>
      </c>
      <c r="H6421" t="s">
        <v>238</v>
      </c>
      <c r="I6421" t="s">
        <v>57</v>
      </c>
      <c r="J6421">
        <v>1</v>
      </c>
      <c r="K6421">
        <v>0</v>
      </c>
      <c r="L6421" s="13">
        <f>VLOOKUP(C6421,'渗透率、续签率'!B:C,2,0)</f>
        <v>0.22700000000000001</v>
      </c>
      <c r="M6421" s="6">
        <v>0</v>
      </c>
      <c r="N6421">
        <v>0</v>
      </c>
      <c r="O6421">
        <v>0</v>
      </c>
      <c r="P6421" s="6">
        <v>0</v>
      </c>
      <c r="Q6421" s="13">
        <v>0</v>
      </c>
      <c r="R6421" s="13">
        <v>0</v>
      </c>
      <c r="S6421" s="31">
        <v>4</v>
      </c>
      <c r="T6421" s="6">
        <f>VLOOKUP(E6421,'参数设置&amp;汇总'!S:U,3,0)</f>
        <v>0.25</v>
      </c>
      <c r="U6421" s="78">
        <f t="shared" si="500"/>
        <v>0</v>
      </c>
      <c r="V6421" s="13">
        <v>0.85000000000000009</v>
      </c>
      <c r="W6421" s="78">
        <f t="shared" si="502"/>
        <v>0</v>
      </c>
      <c r="X6421" s="1">
        <f>VLOOKUP(E6421,'渗透率、续签率'!AG:AJ,4,0)</f>
        <v>1788.5000000000002</v>
      </c>
      <c r="Y6421" s="1">
        <f t="shared" si="503"/>
        <v>0</v>
      </c>
      <c r="Z6421">
        <v>0</v>
      </c>
      <c r="AA6421" s="89">
        <f t="shared" si="504"/>
        <v>0</v>
      </c>
      <c r="AH6421" s="37"/>
      <c r="AI6421" s="37"/>
      <c r="AK6421" s="37"/>
    </row>
    <row r="6422" spans="1:37" hidden="1">
      <c r="A6422" t="s">
        <v>64</v>
      </c>
      <c r="B6422" t="s">
        <v>2</v>
      </c>
      <c r="C6422" t="s">
        <v>14</v>
      </c>
      <c r="D6422" t="s">
        <v>116</v>
      </c>
      <c r="E6422" t="s">
        <v>541</v>
      </c>
      <c r="F6422" t="str">
        <f t="shared" si="501"/>
        <v>岳阳市运动培训</v>
      </c>
      <c r="G6422" t="s">
        <v>113</v>
      </c>
      <c r="H6422" t="s">
        <v>239</v>
      </c>
      <c r="I6422" t="s">
        <v>68</v>
      </c>
      <c r="J6422">
        <v>35</v>
      </c>
      <c r="K6422">
        <v>1</v>
      </c>
      <c r="L6422" s="13">
        <f>VLOOKUP(C6422,'渗透率、续签率'!B:C,2,0)</f>
        <v>0.22700000000000001</v>
      </c>
      <c r="M6422" s="6">
        <v>0.03</v>
      </c>
      <c r="N6422">
        <v>1</v>
      </c>
      <c r="O6422">
        <v>1</v>
      </c>
      <c r="P6422" s="6">
        <v>1</v>
      </c>
      <c r="Q6422" s="13">
        <v>0.32300000000000001</v>
      </c>
      <c r="R6422" s="13">
        <v>0</v>
      </c>
      <c r="S6422" s="31">
        <v>85</v>
      </c>
      <c r="T6422" s="6">
        <f>VLOOKUP(E6422,'参数设置&amp;汇总'!S:U,3,0)</f>
        <v>0.25</v>
      </c>
      <c r="U6422" s="78">
        <f t="shared" si="500"/>
        <v>1</v>
      </c>
      <c r="V6422" s="13">
        <v>0.85000000000000009</v>
      </c>
      <c r="W6422" s="78">
        <f t="shared" si="502"/>
        <v>0.90941176470588225</v>
      </c>
      <c r="X6422" s="1">
        <f>VLOOKUP(E6422,'渗透率、续签率'!AG:AJ,4,0)</f>
        <v>1788.5000000000002</v>
      </c>
      <c r="Y6422" s="1">
        <f t="shared" si="503"/>
        <v>1626.4829411764706</v>
      </c>
      <c r="Z6422">
        <v>0</v>
      </c>
      <c r="AA6422" s="89">
        <f t="shared" si="504"/>
        <v>1788.5000000000002</v>
      </c>
      <c r="AH6422" s="37"/>
      <c r="AI6422" s="37"/>
      <c r="AK6422" s="37"/>
    </row>
    <row r="6423" spans="1:37" hidden="1">
      <c r="A6423" t="s">
        <v>64</v>
      </c>
      <c r="B6423" t="s">
        <v>2</v>
      </c>
      <c r="C6423" t="s">
        <v>14</v>
      </c>
      <c r="D6423" t="s">
        <v>116</v>
      </c>
      <c r="E6423" t="s">
        <v>541</v>
      </c>
      <c r="F6423" t="str">
        <f t="shared" si="501"/>
        <v>崇左市运动培训</v>
      </c>
      <c r="G6423" t="s">
        <v>88</v>
      </c>
      <c r="H6423" t="s">
        <v>240</v>
      </c>
      <c r="I6423" t="s">
        <v>68</v>
      </c>
      <c r="J6423">
        <v>9</v>
      </c>
      <c r="K6423">
        <v>0</v>
      </c>
      <c r="L6423" s="13">
        <f>VLOOKUP(C6423,'渗透率、续签率'!B:C,2,0)</f>
        <v>0.22700000000000001</v>
      </c>
      <c r="M6423" s="6">
        <v>0</v>
      </c>
      <c r="N6423">
        <v>0</v>
      </c>
      <c r="O6423">
        <v>0</v>
      </c>
      <c r="P6423" s="6">
        <v>0</v>
      </c>
      <c r="Q6423" s="13">
        <v>0</v>
      </c>
      <c r="R6423" s="13">
        <v>0</v>
      </c>
      <c r="S6423" s="31">
        <v>17</v>
      </c>
      <c r="T6423" s="6">
        <f>VLOOKUP(E6423,'参数设置&amp;汇总'!S:U,3,0)</f>
        <v>0.25</v>
      </c>
      <c r="U6423" s="78">
        <f t="shared" si="500"/>
        <v>0</v>
      </c>
      <c r="V6423" s="13">
        <v>0.85000000000000009</v>
      </c>
      <c r="W6423" s="78">
        <f t="shared" si="502"/>
        <v>0</v>
      </c>
      <c r="X6423" s="1">
        <f>VLOOKUP(E6423,'渗透率、续签率'!AG:AJ,4,0)</f>
        <v>1788.5000000000002</v>
      </c>
      <c r="Y6423" s="1">
        <f t="shared" si="503"/>
        <v>0</v>
      </c>
      <c r="Z6423">
        <v>0</v>
      </c>
      <c r="AA6423" s="89">
        <f t="shared" si="504"/>
        <v>0</v>
      </c>
      <c r="AH6423" s="37"/>
      <c r="AI6423" s="37"/>
      <c r="AK6423" s="37"/>
    </row>
    <row r="6424" spans="1:37" hidden="1">
      <c r="A6424" t="s">
        <v>64</v>
      </c>
      <c r="B6424" t="s">
        <v>2</v>
      </c>
      <c r="C6424" t="s">
        <v>14</v>
      </c>
      <c r="D6424" t="s">
        <v>116</v>
      </c>
      <c r="E6424" t="s">
        <v>541</v>
      </c>
      <c r="F6424" t="str">
        <f t="shared" si="501"/>
        <v>巴中市运动培训</v>
      </c>
      <c r="G6424" t="s">
        <v>77</v>
      </c>
      <c r="H6424" t="s">
        <v>241</v>
      </c>
      <c r="I6424" t="s">
        <v>70</v>
      </c>
      <c r="J6424">
        <v>12</v>
      </c>
      <c r="K6424">
        <v>0</v>
      </c>
      <c r="L6424" s="13">
        <f>VLOOKUP(C6424,'渗透率、续签率'!B:C,2,0)</f>
        <v>0.22700000000000001</v>
      </c>
      <c r="M6424" s="6">
        <v>0</v>
      </c>
      <c r="N6424">
        <v>0</v>
      </c>
      <c r="O6424">
        <v>0</v>
      </c>
      <c r="P6424" s="6">
        <v>0</v>
      </c>
      <c r="Q6424" s="13">
        <v>0</v>
      </c>
      <c r="R6424" s="13">
        <v>0</v>
      </c>
      <c r="S6424" s="31">
        <v>22</v>
      </c>
      <c r="T6424" s="6">
        <f>VLOOKUP(E6424,'参数设置&amp;汇总'!S:U,3,0)</f>
        <v>0.25</v>
      </c>
      <c r="U6424" s="78">
        <f t="shared" si="500"/>
        <v>0</v>
      </c>
      <c r="V6424" s="13">
        <v>0.85000000000000009</v>
      </c>
      <c r="W6424" s="78">
        <f t="shared" si="502"/>
        <v>0</v>
      </c>
      <c r="X6424" s="1">
        <f>VLOOKUP(E6424,'渗透率、续签率'!AG:AJ,4,0)</f>
        <v>1788.5000000000002</v>
      </c>
      <c r="Y6424" s="1">
        <f t="shared" si="503"/>
        <v>0</v>
      </c>
      <c r="Z6424">
        <v>0</v>
      </c>
      <c r="AA6424" s="89">
        <f t="shared" si="504"/>
        <v>0</v>
      </c>
      <c r="AH6424" s="37"/>
      <c r="AI6424" s="37"/>
      <c r="AK6424" s="37"/>
    </row>
    <row r="6425" spans="1:37" hidden="1">
      <c r="A6425" t="s">
        <v>64</v>
      </c>
      <c r="B6425" t="s">
        <v>2</v>
      </c>
      <c r="C6425" t="s">
        <v>14</v>
      </c>
      <c r="D6425" t="s">
        <v>116</v>
      </c>
      <c r="E6425" t="s">
        <v>541</v>
      </c>
      <c r="F6425" t="str">
        <f t="shared" si="501"/>
        <v>巴彦淖尔市运动培训</v>
      </c>
      <c r="G6425" t="s">
        <v>142</v>
      </c>
      <c r="H6425" t="s">
        <v>242</v>
      </c>
      <c r="I6425" t="s">
        <v>70</v>
      </c>
      <c r="J6425">
        <v>11</v>
      </c>
      <c r="K6425">
        <v>0</v>
      </c>
      <c r="L6425" s="13">
        <f>VLOOKUP(C6425,'渗透率、续签率'!B:C,2,0)</f>
        <v>0.22700000000000001</v>
      </c>
      <c r="M6425" s="6">
        <v>0</v>
      </c>
      <c r="N6425">
        <v>0</v>
      </c>
      <c r="O6425">
        <v>0</v>
      </c>
      <c r="P6425" s="6">
        <v>0</v>
      </c>
      <c r="Q6425" s="13">
        <v>0</v>
      </c>
      <c r="R6425" s="13">
        <v>0</v>
      </c>
      <c r="S6425" s="31">
        <v>16</v>
      </c>
      <c r="T6425" s="6">
        <f>VLOOKUP(E6425,'参数设置&amp;汇总'!S:U,3,0)</f>
        <v>0.25</v>
      </c>
      <c r="U6425" s="78">
        <f t="shared" si="500"/>
        <v>0</v>
      </c>
      <c r="V6425" s="13">
        <v>0.85000000000000009</v>
      </c>
      <c r="W6425" s="78">
        <f t="shared" si="502"/>
        <v>0</v>
      </c>
      <c r="X6425" s="1">
        <f>VLOOKUP(E6425,'渗透率、续签率'!AG:AJ,4,0)</f>
        <v>1788.5000000000002</v>
      </c>
      <c r="Y6425" s="1">
        <f t="shared" si="503"/>
        <v>0</v>
      </c>
      <c r="Z6425">
        <v>0</v>
      </c>
      <c r="AA6425" s="89">
        <f t="shared" si="504"/>
        <v>0</v>
      </c>
      <c r="AH6425" s="37"/>
      <c r="AI6425" s="37"/>
      <c r="AK6425" s="37"/>
    </row>
    <row r="6426" spans="1:37" hidden="1">
      <c r="A6426" t="s">
        <v>64</v>
      </c>
      <c r="B6426" t="s">
        <v>2</v>
      </c>
      <c r="C6426" t="s">
        <v>14</v>
      </c>
      <c r="D6426" t="s">
        <v>116</v>
      </c>
      <c r="E6426" t="s">
        <v>541</v>
      </c>
      <c r="F6426" t="str">
        <f t="shared" si="501"/>
        <v>巴音郭楞蒙古自治州运动培训</v>
      </c>
      <c r="G6426" t="s">
        <v>145</v>
      </c>
      <c r="H6426" t="s">
        <v>243</v>
      </c>
      <c r="I6426" t="s">
        <v>70</v>
      </c>
      <c r="J6426">
        <v>11</v>
      </c>
      <c r="K6426">
        <v>0</v>
      </c>
      <c r="L6426" s="13">
        <f>VLOOKUP(C6426,'渗透率、续签率'!B:C,2,0)</f>
        <v>0.22700000000000001</v>
      </c>
      <c r="M6426" s="6">
        <v>0</v>
      </c>
      <c r="N6426">
        <v>2</v>
      </c>
      <c r="O6426">
        <v>0</v>
      </c>
      <c r="P6426" s="6">
        <v>0</v>
      </c>
      <c r="Q6426" s="13">
        <v>0</v>
      </c>
      <c r="R6426" s="13">
        <v>0</v>
      </c>
      <c r="S6426" s="31">
        <v>54</v>
      </c>
      <c r="T6426" s="6">
        <f>VLOOKUP(E6426,'参数设置&amp;汇总'!S:U,3,0)</f>
        <v>0.25</v>
      </c>
      <c r="U6426" s="78">
        <f t="shared" si="500"/>
        <v>0.5</v>
      </c>
      <c r="V6426" s="13">
        <v>0.85000000000000009</v>
      </c>
      <c r="W6426" s="78">
        <f t="shared" si="502"/>
        <v>0.58823529411764697</v>
      </c>
      <c r="X6426" s="1">
        <f>VLOOKUP(E6426,'渗透率、续签率'!AG:AJ,4,0)</f>
        <v>1788.5000000000002</v>
      </c>
      <c r="Y6426" s="1">
        <f t="shared" si="503"/>
        <v>1052.0588235294117</v>
      </c>
      <c r="Z6426">
        <v>0</v>
      </c>
      <c r="AA6426" s="89">
        <f t="shared" si="504"/>
        <v>3577.0000000000005</v>
      </c>
      <c r="AH6426" s="37"/>
      <c r="AI6426" s="37"/>
      <c r="AJ6426" s="1"/>
      <c r="AK6426" s="37"/>
    </row>
    <row r="6427" spans="1:37" hidden="1">
      <c r="A6427" t="s">
        <v>64</v>
      </c>
      <c r="B6427" t="s">
        <v>2</v>
      </c>
      <c r="C6427" t="s">
        <v>14</v>
      </c>
      <c r="D6427" t="s">
        <v>116</v>
      </c>
      <c r="E6427" t="s">
        <v>541</v>
      </c>
      <c r="F6427" t="str">
        <f t="shared" si="501"/>
        <v>常州市运动培训</v>
      </c>
      <c r="G6427" t="s">
        <v>73</v>
      </c>
      <c r="H6427" t="s">
        <v>244</v>
      </c>
      <c r="I6427" t="s">
        <v>70</v>
      </c>
      <c r="J6427">
        <v>87</v>
      </c>
      <c r="K6427">
        <v>10</v>
      </c>
      <c r="L6427" s="13">
        <f>VLOOKUP(C6427,'渗透率、续签率'!B:C,2,0)</f>
        <v>0.22700000000000001</v>
      </c>
      <c r="M6427" s="6">
        <v>0.11</v>
      </c>
      <c r="N6427">
        <v>18</v>
      </c>
      <c r="O6427">
        <v>10</v>
      </c>
      <c r="P6427" s="6">
        <v>0.56000000000000005</v>
      </c>
      <c r="Q6427" s="13">
        <v>0.58799999999999997</v>
      </c>
      <c r="R6427" s="13">
        <v>0.45300000000000001</v>
      </c>
      <c r="S6427" s="31">
        <v>531</v>
      </c>
      <c r="T6427" s="6">
        <f>VLOOKUP(E6427,'参数设置&amp;汇总'!S:U,3,0)</f>
        <v>0.25</v>
      </c>
      <c r="U6427" s="78">
        <f t="shared" si="500"/>
        <v>10</v>
      </c>
      <c r="V6427" s="13">
        <v>0.85000000000000009</v>
      </c>
      <c r="W6427" s="78">
        <f t="shared" si="502"/>
        <v>9.0941176470588232</v>
      </c>
      <c r="X6427" s="1">
        <f>VLOOKUP(E6427,'渗透率、续签率'!AG:AJ,4,0)</f>
        <v>1788.5000000000002</v>
      </c>
      <c r="Y6427" s="1">
        <f t="shared" si="503"/>
        <v>16264.829411764707</v>
      </c>
      <c r="Z6427">
        <v>13</v>
      </c>
      <c r="AA6427" s="89">
        <f t="shared" si="504"/>
        <v>32193.000000000004</v>
      </c>
      <c r="AH6427" s="37"/>
      <c r="AI6427" s="37"/>
      <c r="AK6427" s="37"/>
    </row>
    <row r="6428" spans="1:37" hidden="1">
      <c r="A6428" t="s">
        <v>64</v>
      </c>
      <c r="B6428" t="s">
        <v>2</v>
      </c>
      <c r="C6428" t="s">
        <v>14</v>
      </c>
      <c r="D6428" t="s">
        <v>116</v>
      </c>
      <c r="E6428" t="s">
        <v>541</v>
      </c>
      <c r="F6428" t="str">
        <f t="shared" si="501"/>
        <v>常德市运动培训</v>
      </c>
      <c r="G6428" t="s">
        <v>113</v>
      </c>
      <c r="H6428" t="s">
        <v>245</v>
      </c>
      <c r="I6428" t="s">
        <v>68</v>
      </c>
      <c r="J6428">
        <v>38</v>
      </c>
      <c r="K6428">
        <v>0</v>
      </c>
      <c r="L6428" s="13">
        <f>VLOOKUP(C6428,'渗透率、续签率'!B:C,2,0)</f>
        <v>0.22700000000000001</v>
      </c>
      <c r="M6428" s="6">
        <v>0</v>
      </c>
      <c r="N6428">
        <v>0</v>
      </c>
      <c r="O6428">
        <v>0</v>
      </c>
      <c r="P6428" s="6">
        <v>0</v>
      </c>
      <c r="Q6428" s="13">
        <v>0</v>
      </c>
      <c r="R6428" s="13">
        <v>0</v>
      </c>
      <c r="S6428" s="31">
        <v>78</v>
      </c>
      <c r="T6428" s="6">
        <f>VLOOKUP(E6428,'参数设置&amp;汇总'!S:U,3,0)</f>
        <v>0.25</v>
      </c>
      <c r="U6428" s="78">
        <f t="shared" si="500"/>
        <v>0</v>
      </c>
      <c r="V6428" s="13">
        <v>0.85000000000000009</v>
      </c>
      <c r="W6428" s="78">
        <f t="shared" si="502"/>
        <v>0</v>
      </c>
      <c r="X6428" s="1">
        <f>VLOOKUP(E6428,'渗透率、续签率'!AG:AJ,4,0)</f>
        <v>1788.5000000000002</v>
      </c>
      <c r="Y6428" s="1">
        <f t="shared" si="503"/>
        <v>0</v>
      </c>
      <c r="Z6428">
        <v>1</v>
      </c>
      <c r="AA6428" s="89">
        <f t="shared" si="504"/>
        <v>0</v>
      </c>
      <c r="AH6428" s="37"/>
      <c r="AI6428" s="37"/>
      <c r="AK6428" s="37"/>
    </row>
    <row r="6429" spans="1:37" hidden="1">
      <c r="A6429" t="s">
        <v>64</v>
      </c>
      <c r="B6429" t="s">
        <v>2</v>
      </c>
      <c r="C6429" t="s">
        <v>14</v>
      </c>
      <c r="D6429" t="s">
        <v>116</v>
      </c>
      <c r="E6429" t="s">
        <v>541</v>
      </c>
      <c r="F6429" t="str">
        <f t="shared" si="501"/>
        <v>平凉市运动培训</v>
      </c>
      <c r="G6429" t="s">
        <v>132</v>
      </c>
      <c r="H6429" t="s">
        <v>246</v>
      </c>
      <c r="I6429" t="s">
        <v>70</v>
      </c>
      <c r="J6429">
        <v>7</v>
      </c>
      <c r="K6429">
        <v>0</v>
      </c>
      <c r="L6429" s="13">
        <f>VLOOKUP(C6429,'渗透率、续签率'!B:C,2,0)</f>
        <v>0.22700000000000001</v>
      </c>
      <c r="M6429" s="6">
        <v>0</v>
      </c>
      <c r="N6429">
        <v>0</v>
      </c>
      <c r="O6429">
        <v>0</v>
      </c>
      <c r="P6429" s="6">
        <v>0</v>
      </c>
      <c r="Q6429" s="13">
        <v>0</v>
      </c>
      <c r="R6429" s="13">
        <v>0</v>
      </c>
      <c r="S6429" s="31">
        <v>12</v>
      </c>
      <c r="T6429" s="6">
        <f>VLOOKUP(E6429,'参数设置&amp;汇总'!S:U,3,0)</f>
        <v>0.25</v>
      </c>
      <c r="U6429" s="78">
        <f t="shared" si="500"/>
        <v>0</v>
      </c>
      <c r="V6429" s="13">
        <v>0.85000000000000009</v>
      </c>
      <c r="W6429" s="78">
        <f t="shared" si="502"/>
        <v>0</v>
      </c>
      <c r="X6429" s="1">
        <f>VLOOKUP(E6429,'渗透率、续签率'!AG:AJ,4,0)</f>
        <v>1788.5000000000002</v>
      </c>
      <c r="Y6429" s="1">
        <f t="shared" si="503"/>
        <v>0</v>
      </c>
      <c r="Z6429">
        <v>0</v>
      </c>
      <c r="AA6429" s="89">
        <f t="shared" si="504"/>
        <v>0</v>
      </c>
      <c r="AH6429" s="37"/>
      <c r="AI6429" s="37"/>
    </row>
    <row r="6430" spans="1:37" hidden="1">
      <c r="A6430" t="s">
        <v>64</v>
      </c>
      <c r="B6430" t="s">
        <v>2</v>
      </c>
      <c r="C6430" t="s">
        <v>14</v>
      </c>
      <c r="D6430" t="s">
        <v>116</v>
      </c>
      <c r="E6430" t="s">
        <v>541</v>
      </c>
      <c r="F6430" t="str">
        <f t="shared" si="501"/>
        <v>平顶山市运动培训</v>
      </c>
      <c r="G6430" t="s">
        <v>110</v>
      </c>
      <c r="H6430" t="s">
        <v>247</v>
      </c>
      <c r="I6430" t="s">
        <v>70</v>
      </c>
      <c r="J6430">
        <v>38</v>
      </c>
      <c r="K6430">
        <v>0</v>
      </c>
      <c r="L6430" s="13">
        <f>VLOOKUP(C6430,'渗透率、续签率'!B:C,2,0)</f>
        <v>0.22700000000000001</v>
      </c>
      <c r="M6430" s="6">
        <v>0</v>
      </c>
      <c r="N6430">
        <v>3</v>
      </c>
      <c r="O6430">
        <v>0</v>
      </c>
      <c r="P6430" s="6">
        <v>0</v>
      </c>
      <c r="Q6430" s="13">
        <v>0</v>
      </c>
      <c r="R6430" s="13">
        <v>0</v>
      </c>
      <c r="S6430" s="31">
        <v>93</v>
      </c>
      <c r="T6430" s="6">
        <f>VLOOKUP(E6430,'参数设置&amp;汇总'!S:U,3,0)</f>
        <v>0.25</v>
      </c>
      <c r="U6430" s="78">
        <f t="shared" si="500"/>
        <v>0.75</v>
      </c>
      <c r="V6430" s="13">
        <v>0.85000000000000009</v>
      </c>
      <c r="W6430" s="78">
        <f t="shared" si="502"/>
        <v>0.88235294117647045</v>
      </c>
      <c r="X6430" s="1">
        <f>VLOOKUP(E6430,'渗透率、续签率'!AG:AJ,4,0)</f>
        <v>1788.5000000000002</v>
      </c>
      <c r="Y6430" s="1">
        <f t="shared" si="503"/>
        <v>1578.0882352941176</v>
      </c>
      <c r="Z6430">
        <v>0</v>
      </c>
      <c r="AA6430" s="89">
        <f t="shared" si="504"/>
        <v>5365.5000000000009</v>
      </c>
      <c r="AK6430" s="37"/>
    </row>
    <row r="6431" spans="1:37" hidden="1">
      <c r="A6431" t="s">
        <v>64</v>
      </c>
      <c r="B6431" t="s">
        <v>2</v>
      </c>
      <c r="C6431" t="s">
        <v>14</v>
      </c>
      <c r="D6431" t="s">
        <v>116</v>
      </c>
      <c r="E6431" t="s">
        <v>541</v>
      </c>
      <c r="F6431" t="str">
        <f t="shared" si="501"/>
        <v>广元市运动培训</v>
      </c>
      <c r="G6431" t="s">
        <v>77</v>
      </c>
      <c r="H6431" t="s">
        <v>248</v>
      </c>
      <c r="I6431" t="s">
        <v>70</v>
      </c>
      <c r="J6431">
        <v>12</v>
      </c>
      <c r="K6431">
        <v>0</v>
      </c>
      <c r="L6431" s="13">
        <f>VLOOKUP(C6431,'渗透率、续签率'!B:C,2,0)</f>
        <v>0.22700000000000001</v>
      </c>
      <c r="M6431" s="6">
        <v>0</v>
      </c>
      <c r="N6431">
        <v>1</v>
      </c>
      <c r="O6431">
        <v>0</v>
      </c>
      <c r="P6431" s="6">
        <v>0</v>
      </c>
      <c r="Q6431" s="13">
        <v>0</v>
      </c>
      <c r="R6431" s="13">
        <v>0</v>
      </c>
      <c r="S6431" s="31">
        <v>33</v>
      </c>
      <c r="T6431" s="6">
        <f>VLOOKUP(E6431,'参数设置&amp;汇总'!S:U,3,0)</f>
        <v>0.25</v>
      </c>
      <c r="U6431" s="78">
        <f t="shared" si="500"/>
        <v>0.25</v>
      </c>
      <c r="V6431" s="13">
        <v>0.85000000000000009</v>
      </c>
      <c r="W6431" s="78">
        <f t="shared" si="502"/>
        <v>0.29411764705882348</v>
      </c>
      <c r="X6431" s="1">
        <f>VLOOKUP(E6431,'渗透率、续签率'!AG:AJ,4,0)</f>
        <v>1788.5000000000002</v>
      </c>
      <c r="Y6431" s="1">
        <f t="shared" si="503"/>
        <v>526.02941176470586</v>
      </c>
      <c r="Z6431">
        <v>1</v>
      </c>
      <c r="AA6431" s="89">
        <f t="shared" si="504"/>
        <v>1788.5000000000002</v>
      </c>
      <c r="AH6431" s="37"/>
      <c r="AI6431" s="37"/>
      <c r="AK6431" s="37"/>
    </row>
    <row r="6432" spans="1:37" hidden="1">
      <c r="A6432" t="s">
        <v>64</v>
      </c>
      <c r="B6432" t="s">
        <v>2</v>
      </c>
      <c r="C6432" t="s">
        <v>14</v>
      </c>
      <c r="D6432" t="s">
        <v>116</v>
      </c>
      <c r="E6432" t="s">
        <v>541</v>
      </c>
      <c r="F6432" t="str">
        <f t="shared" si="501"/>
        <v>广安市运动培训</v>
      </c>
      <c r="G6432" t="s">
        <v>77</v>
      </c>
      <c r="H6432" t="s">
        <v>249</v>
      </c>
      <c r="I6432" t="s">
        <v>70</v>
      </c>
      <c r="J6432">
        <v>19</v>
      </c>
      <c r="K6432">
        <v>0</v>
      </c>
      <c r="L6432" s="13">
        <f>VLOOKUP(C6432,'渗透率、续签率'!B:C,2,0)</f>
        <v>0.22700000000000001</v>
      </c>
      <c r="M6432" s="6">
        <v>0</v>
      </c>
      <c r="N6432">
        <v>2</v>
      </c>
      <c r="O6432">
        <v>0</v>
      </c>
      <c r="P6432" s="6">
        <v>0</v>
      </c>
      <c r="Q6432" s="13">
        <v>0</v>
      </c>
      <c r="R6432" s="13">
        <v>0</v>
      </c>
      <c r="S6432" s="31">
        <v>67</v>
      </c>
      <c r="T6432" s="6">
        <f>VLOOKUP(E6432,'参数设置&amp;汇总'!S:U,3,0)</f>
        <v>0.25</v>
      </c>
      <c r="U6432" s="78">
        <f t="shared" si="500"/>
        <v>0.5</v>
      </c>
      <c r="V6432" s="13">
        <v>0.85000000000000009</v>
      </c>
      <c r="W6432" s="78">
        <f t="shared" si="502"/>
        <v>0.58823529411764697</v>
      </c>
      <c r="X6432" s="1">
        <f>VLOOKUP(E6432,'渗透率、续签率'!AG:AJ,4,0)</f>
        <v>1788.5000000000002</v>
      </c>
      <c r="Y6432" s="1">
        <f t="shared" si="503"/>
        <v>1052.0588235294117</v>
      </c>
      <c r="Z6432">
        <v>0</v>
      </c>
      <c r="AA6432" s="89">
        <f t="shared" si="504"/>
        <v>3577.0000000000005</v>
      </c>
      <c r="AH6432" s="37"/>
      <c r="AI6432" s="37"/>
      <c r="AK6432" s="37"/>
    </row>
    <row r="6433" spans="1:37" hidden="1">
      <c r="A6433" t="s">
        <v>64</v>
      </c>
      <c r="B6433" t="s">
        <v>2</v>
      </c>
      <c r="C6433" t="s">
        <v>14</v>
      </c>
      <c r="D6433" t="s">
        <v>116</v>
      </c>
      <c r="E6433" t="s">
        <v>541</v>
      </c>
      <c r="F6433" t="str">
        <f t="shared" si="501"/>
        <v>庆阳市运动培训</v>
      </c>
      <c r="G6433" t="s">
        <v>132</v>
      </c>
      <c r="H6433" t="s">
        <v>250</v>
      </c>
      <c r="I6433" t="s">
        <v>70</v>
      </c>
      <c r="J6433">
        <v>12</v>
      </c>
      <c r="K6433">
        <v>0</v>
      </c>
      <c r="L6433" s="13">
        <f>VLOOKUP(C6433,'渗透率、续签率'!B:C,2,0)</f>
        <v>0.22700000000000001</v>
      </c>
      <c r="M6433" s="6">
        <v>0</v>
      </c>
      <c r="N6433">
        <v>0</v>
      </c>
      <c r="O6433">
        <v>0</v>
      </c>
      <c r="P6433" s="6">
        <v>0</v>
      </c>
      <c r="Q6433" s="13">
        <v>0</v>
      </c>
      <c r="R6433" s="13">
        <v>0</v>
      </c>
      <c r="S6433" s="31">
        <v>19</v>
      </c>
      <c r="T6433" s="6">
        <f>VLOOKUP(E6433,'参数设置&amp;汇总'!S:U,3,0)</f>
        <v>0.25</v>
      </c>
      <c r="U6433" s="78">
        <f t="shared" si="500"/>
        <v>0</v>
      </c>
      <c r="V6433" s="13">
        <v>0.85000000000000009</v>
      </c>
      <c r="W6433" s="78">
        <f t="shared" si="502"/>
        <v>0</v>
      </c>
      <c r="X6433" s="1">
        <f>VLOOKUP(E6433,'渗透率、续签率'!AG:AJ,4,0)</f>
        <v>1788.5000000000002</v>
      </c>
      <c r="Y6433" s="1">
        <f t="shared" si="503"/>
        <v>0</v>
      </c>
      <c r="Z6433">
        <v>0</v>
      </c>
      <c r="AA6433" s="89">
        <f t="shared" si="504"/>
        <v>0</v>
      </c>
      <c r="AH6433" s="37"/>
      <c r="AI6433" s="37"/>
      <c r="AK6433" s="37"/>
    </row>
    <row r="6434" spans="1:37" hidden="1">
      <c r="A6434" t="s">
        <v>64</v>
      </c>
      <c r="B6434" t="s">
        <v>2</v>
      </c>
      <c r="C6434" t="s">
        <v>14</v>
      </c>
      <c r="D6434" t="s">
        <v>116</v>
      </c>
      <c r="E6434" t="s">
        <v>541</v>
      </c>
      <c r="F6434" t="str">
        <f t="shared" si="501"/>
        <v>廊坊市运动培训</v>
      </c>
      <c r="G6434" t="s">
        <v>159</v>
      </c>
      <c r="H6434" t="s">
        <v>251</v>
      </c>
      <c r="I6434" t="s">
        <v>70</v>
      </c>
      <c r="J6434">
        <v>133</v>
      </c>
      <c r="K6434">
        <v>1</v>
      </c>
      <c r="L6434" s="13">
        <f>VLOOKUP(C6434,'渗透率、续签率'!B:C,2,0)</f>
        <v>0.22700000000000001</v>
      </c>
      <c r="M6434" s="6">
        <v>0.01</v>
      </c>
      <c r="N6434">
        <v>12</v>
      </c>
      <c r="O6434">
        <v>1</v>
      </c>
      <c r="P6434" s="6">
        <v>0.08</v>
      </c>
      <c r="Q6434" s="13">
        <v>0.112</v>
      </c>
      <c r="R6434" s="13">
        <v>0.105</v>
      </c>
      <c r="S6434" s="31">
        <v>389</v>
      </c>
      <c r="T6434" s="6">
        <f>VLOOKUP(E6434,'参数设置&amp;汇总'!S:U,3,0)</f>
        <v>0.25</v>
      </c>
      <c r="U6434" s="78">
        <f t="shared" si="500"/>
        <v>3</v>
      </c>
      <c r="V6434" s="13">
        <v>0.85000000000000009</v>
      </c>
      <c r="W6434" s="78">
        <f t="shared" si="502"/>
        <v>3.2623529411764705</v>
      </c>
      <c r="X6434" s="1">
        <f>VLOOKUP(E6434,'渗透率、续签率'!AG:AJ,4,0)</f>
        <v>1788.5000000000002</v>
      </c>
      <c r="Y6434" s="1">
        <f t="shared" si="503"/>
        <v>5834.7182352941181</v>
      </c>
      <c r="Z6434">
        <v>3</v>
      </c>
      <c r="AA6434" s="89">
        <f t="shared" si="504"/>
        <v>21462.000000000004</v>
      </c>
      <c r="AH6434" s="37"/>
      <c r="AI6434" s="37"/>
    </row>
    <row r="6435" spans="1:37" hidden="1">
      <c r="A6435" t="s">
        <v>64</v>
      </c>
      <c r="B6435" t="s">
        <v>2</v>
      </c>
      <c r="C6435" t="s">
        <v>14</v>
      </c>
      <c r="D6435" t="s">
        <v>116</v>
      </c>
      <c r="E6435" t="s">
        <v>541</v>
      </c>
      <c r="F6435" t="str">
        <f t="shared" si="501"/>
        <v>延安市运动培训</v>
      </c>
      <c r="G6435" t="s">
        <v>108</v>
      </c>
      <c r="H6435" t="s">
        <v>252</v>
      </c>
      <c r="I6435" t="s">
        <v>70</v>
      </c>
      <c r="J6435">
        <v>22</v>
      </c>
      <c r="K6435">
        <v>0</v>
      </c>
      <c r="L6435" s="13">
        <f>VLOOKUP(C6435,'渗透率、续签率'!B:C,2,0)</f>
        <v>0.22700000000000001</v>
      </c>
      <c r="M6435" s="6">
        <v>0</v>
      </c>
      <c r="N6435">
        <v>0</v>
      </c>
      <c r="O6435">
        <v>0</v>
      </c>
      <c r="P6435" s="6">
        <v>0</v>
      </c>
      <c r="Q6435" s="13">
        <v>0</v>
      </c>
      <c r="R6435" s="13">
        <v>0</v>
      </c>
      <c r="S6435" s="31">
        <v>54</v>
      </c>
      <c r="T6435" s="6">
        <f>VLOOKUP(E6435,'参数设置&amp;汇总'!S:U,3,0)</f>
        <v>0.25</v>
      </c>
      <c r="U6435" s="78">
        <f t="shared" si="500"/>
        <v>0</v>
      </c>
      <c r="V6435" s="13">
        <v>0.85000000000000009</v>
      </c>
      <c r="W6435" s="78">
        <f t="shared" si="502"/>
        <v>0</v>
      </c>
      <c r="X6435" s="1">
        <f>VLOOKUP(E6435,'渗透率、续签率'!AG:AJ,4,0)</f>
        <v>1788.5000000000002</v>
      </c>
      <c r="Y6435" s="1">
        <f t="shared" si="503"/>
        <v>0</v>
      </c>
      <c r="Z6435">
        <v>0</v>
      </c>
      <c r="AA6435" s="89">
        <f t="shared" si="504"/>
        <v>0</v>
      </c>
      <c r="AK6435" s="37"/>
    </row>
    <row r="6436" spans="1:37" hidden="1">
      <c r="A6436" t="s">
        <v>64</v>
      </c>
      <c r="B6436" t="s">
        <v>2</v>
      </c>
      <c r="C6436" t="s">
        <v>14</v>
      </c>
      <c r="D6436" t="s">
        <v>116</v>
      </c>
      <c r="E6436" t="s">
        <v>541</v>
      </c>
      <c r="F6436" t="str">
        <f t="shared" si="501"/>
        <v>延边朝鲜族自治州运动培训</v>
      </c>
      <c r="G6436" t="s">
        <v>188</v>
      </c>
      <c r="H6436" t="s">
        <v>253</v>
      </c>
      <c r="I6436" t="s">
        <v>70</v>
      </c>
      <c r="J6436">
        <v>39</v>
      </c>
      <c r="K6436">
        <v>4</v>
      </c>
      <c r="L6436" s="13">
        <f>VLOOKUP(C6436,'渗透率、续签率'!B:C,2,0)</f>
        <v>0.22700000000000001</v>
      </c>
      <c r="M6436" s="6">
        <v>0.1</v>
      </c>
      <c r="N6436">
        <v>4</v>
      </c>
      <c r="O6436">
        <v>2</v>
      </c>
      <c r="P6436" s="6">
        <v>0.5</v>
      </c>
      <c r="Q6436" s="13">
        <v>0.23100000000000001</v>
      </c>
      <c r="R6436" s="13">
        <v>7.4999999999999997E-2</v>
      </c>
      <c r="S6436" s="31">
        <v>103</v>
      </c>
      <c r="T6436" s="6">
        <f>VLOOKUP(E6436,'参数设置&amp;汇总'!S:U,3,0)</f>
        <v>0.25</v>
      </c>
      <c r="U6436" s="78">
        <f t="shared" si="500"/>
        <v>2</v>
      </c>
      <c r="V6436" s="13">
        <v>0.85000000000000009</v>
      </c>
      <c r="W6436" s="78">
        <f t="shared" si="502"/>
        <v>1.8188235294117645</v>
      </c>
      <c r="X6436" s="1">
        <f>VLOOKUP(E6436,'渗透率、续签率'!AG:AJ,4,0)</f>
        <v>1788.5000000000002</v>
      </c>
      <c r="Y6436" s="1">
        <f t="shared" si="503"/>
        <v>3252.9658823529412</v>
      </c>
      <c r="Z6436">
        <v>0</v>
      </c>
      <c r="AA6436" s="89">
        <f t="shared" si="504"/>
        <v>7154.0000000000009</v>
      </c>
      <c r="AH6436" s="37"/>
      <c r="AI6436" s="37"/>
      <c r="AK6436" s="37"/>
    </row>
    <row r="6437" spans="1:37" hidden="1">
      <c r="A6437" t="s">
        <v>64</v>
      </c>
      <c r="B6437" t="s">
        <v>2</v>
      </c>
      <c r="C6437" t="s">
        <v>14</v>
      </c>
      <c r="D6437" t="s">
        <v>116</v>
      </c>
      <c r="E6437" t="s">
        <v>541</v>
      </c>
      <c r="F6437" t="str">
        <f t="shared" si="501"/>
        <v>开封市运动培训</v>
      </c>
      <c r="G6437" t="s">
        <v>110</v>
      </c>
      <c r="H6437" t="s">
        <v>254</v>
      </c>
      <c r="I6437" t="s">
        <v>70</v>
      </c>
      <c r="J6437">
        <v>48</v>
      </c>
      <c r="K6437">
        <v>0</v>
      </c>
      <c r="L6437" s="13">
        <f>VLOOKUP(C6437,'渗透率、续签率'!B:C,2,0)</f>
        <v>0.22700000000000001</v>
      </c>
      <c r="M6437" s="6">
        <v>0</v>
      </c>
      <c r="N6437">
        <v>5</v>
      </c>
      <c r="O6437">
        <v>0</v>
      </c>
      <c r="P6437" s="6">
        <v>0</v>
      </c>
      <c r="Q6437" s="13">
        <v>0</v>
      </c>
      <c r="R6437" s="13">
        <v>0</v>
      </c>
      <c r="S6437" s="31">
        <v>192</v>
      </c>
      <c r="T6437" s="6">
        <f>VLOOKUP(E6437,'参数设置&amp;汇总'!S:U,3,0)</f>
        <v>0.25</v>
      </c>
      <c r="U6437" s="78">
        <f t="shared" si="500"/>
        <v>1.25</v>
      </c>
      <c r="V6437" s="13">
        <v>0.85000000000000009</v>
      </c>
      <c r="W6437" s="78">
        <f t="shared" si="502"/>
        <v>1.4705882352941175</v>
      </c>
      <c r="X6437" s="1">
        <f>VLOOKUP(E6437,'渗透率、续签率'!AG:AJ,4,0)</f>
        <v>1788.5000000000002</v>
      </c>
      <c r="Y6437" s="1">
        <f t="shared" si="503"/>
        <v>2630.1470588235297</v>
      </c>
      <c r="Z6437">
        <v>1</v>
      </c>
      <c r="AA6437" s="89">
        <f t="shared" si="504"/>
        <v>8942.5000000000018</v>
      </c>
      <c r="AH6437" s="37"/>
      <c r="AI6437" s="37"/>
      <c r="AJ6437" s="1"/>
      <c r="AK6437" s="37"/>
    </row>
    <row r="6438" spans="1:37" hidden="1">
      <c r="A6438" t="s">
        <v>64</v>
      </c>
      <c r="B6438" t="s">
        <v>2</v>
      </c>
      <c r="C6438" t="s">
        <v>14</v>
      </c>
      <c r="D6438" t="s">
        <v>116</v>
      </c>
      <c r="E6438" t="s">
        <v>541</v>
      </c>
      <c r="F6438" t="str">
        <f t="shared" si="501"/>
        <v>张家口市运动培训</v>
      </c>
      <c r="G6438" t="s">
        <v>159</v>
      </c>
      <c r="H6438" t="s">
        <v>255</v>
      </c>
      <c r="I6438" t="s">
        <v>70</v>
      </c>
      <c r="J6438">
        <v>30</v>
      </c>
      <c r="K6438">
        <v>0</v>
      </c>
      <c r="L6438" s="13">
        <f>VLOOKUP(C6438,'渗透率、续签率'!B:C,2,0)</f>
        <v>0.22700000000000001</v>
      </c>
      <c r="M6438" s="6">
        <v>0</v>
      </c>
      <c r="N6438">
        <v>2</v>
      </c>
      <c r="O6438">
        <v>0</v>
      </c>
      <c r="P6438" s="6">
        <v>0</v>
      </c>
      <c r="Q6438" s="13">
        <v>0</v>
      </c>
      <c r="R6438" s="13">
        <v>0</v>
      </c>
      <c r="S6438" s="31">
        <v>58</v>
      </c>
      <c r="T6438" s="6">
        <f>VLOOKUP(E6438,'参数设置&amp;汇总'!S:U,3,0)</f>
        <v>0.25</v>
      </c>
      <c r="U6438" s="78">
        <f t="shared" si="500"/>
        <v>0.5</v>
      </c>
      <c r="V6438" s="13">
        <v>0.85000000000000009</v>
      </c>
      <c r="W6438" s="78">
        <f t="shared" si="502"/>
        <v>0.58823529411764697</v>
      </c>
      <c r="X6438" s="1">
        <f>VLOOKUP(E6438,'渗透率、续签率'!AG:AJ,4,0)</f>
        <v>1788.5000000000002</v>
      </c>
      <c r="Y6438" s="1">
        <f t="shared" si="503"/>
        <v>1052.0588235294117</v>
      </c>
      <c r="Z6438">
        <v>0</v>
      </c>
      <c r="AA6438" s="89">
        <f t="shared" si="504"/>
        <v>3577.0000000000005</v>
      </c>
      <c r="AH6438" s="37"/>
      <c r="AI6438" s="37"/>
      <c r="AK6438" s="37"/>
    </row>
    <row r="6439" spans="1:37" hidden="1">
      <c r="A6439" t="s">
        <v>64</v>
      </c>
      <c r="B6439" t="s">
        <v>2</v>
      </c>
      <c r="C6439" t="s">
        <v>14</v>
      </c>
      <c r="D6439" t="s">
        <v>116</v>
      </c>
      <c r="E6439" t="s">
        <v>541</v>
      </c>
      <c r="F6439" t="str">
        <f t="shared" si="501"/>
        <v>张家界市运动培训</v>
      </c>
      <c r="G6439" t="s">
        <v>113</v>
      </c>
      <c r="H6439" t="s">
        <v>256</v>
      </c>
      <c r="I6439" t="s">
        <v>68</v>
      </c>
      <c r="J6439">
        <v>15</v>
      </c>
      <c r="K6439">
        <v>0</v>
      </c>
      <c r="L6439" s="13">
        <f>VLOOKUP(C6439,'渗透率、续签率'!B:C,2,0)</f>
        <v>0.22700000000000001</v>
      </c>
      <c r="M6439" s="6">
        <v>0</v>
      </c>
      <c r="N6439">
        <v>0</v>
      </c>
      <c r="O6439">
        <v>0</v>
      </c>
      <c r="P6439" s="6">
        <v>0</v>
      </c>
      <c r="Q6439" s="13">
        <v>0</v>
      </c>
      <c r="R6439" s="13">
        <v>0</v>
      </c>
      <c r="S6439" s="31">
        <v>20</v>
      </c>
      <c r="T6439" s="6">
        <f>VLOOKUP(E6439,'参数设置&amp;汇总'!S:U,3,0)</f>
        <v>0.25</v>
      </c>
      <c r="U6439" s="78">
        <f t="shared" si="500"/>
        <v>0</v>
      </c>
      <c r="V6439" s="13">
        <v>0.85000000000000009</v>
      </c>
      <c r="W6439" s="78">
        <f t="shared" si="502"/>
        <v>0</v>
      </c>
      <c r="X6439" s="1">
        <f>VLOOKUP(E6439,'渗透率、续签率'!AG:AJ,4,0)</f>
        <v>1788.5000000000002</v>
      </c>
      <c r="Y6439" s="1">
        <f t="shared" si="503"/>
        <v>0</v>
      </c>
      <c r="Z6439">
        <v>0</v>
      </c>
      <c r="AA6439" s="89">
        <f t="shared" si="504"/>
        <v>0</v>
      </c>
      <c r="AH6439" s="37"/>
      <c r="AI6439" s="37"/>
      <c r="AK6439" s="37"/>
    </row>
    <row r="6440" spans="1:37" hidden="1">
      <c r="A6440" t="s">
        <v>64</v>
      </c>
      <c r="B6440" t="s">
        <v>2</v>
      </c>
      <c r="C6440" t="s">
        <v>14</v>
      </c>
      <c r="D6440" t="s">
        <v>116</v>
      </c>
      <c r="E6440" t="s">
        <v>541</v>
      </c>
      <c r="F6440" t="str">
        <f t="shared" si="501"/>
        <v>张掖市运动培训</v>
      </c>
      <c r="G6440" t="s">
        <v>132</v>
      </c>
      <c r="H6440" t="s">
        <v>257</v>
      </c>
      <c r="I6440" t="s">
        <v>70</v>
      </c>
      <c r="J6440">
        <v>9</v>
      </c>
      <c r="K6440">
        <v>0</v>
      </c>
      <c r="L6440" s="13">
        <f>VLOOKUP(C6440,'渗透率、续签率'!B:C,2,0)</f>
        <v>0.22700000000000001</v>
      </c>
      <c r="M6440" s="6">
        <v>0</v>
      </c>
      <c r="N6440">
        <v>0</v>
      </c>
      <c r="O6440">
        <v>0</v>
      </c>
      <c r="P6440" s="6">
        <v>0</v>
      </c>
      <c r="Q6440" s="13">
        <v>0</v>
      </c>
      <c r="R6440" s="13">
        <v>0</v>
      </c>
      <c r="S6440" s="31">
        <v>9</v>
      </c>
      <c r="T6440" s="6">
        <f>VLOOKUP(E6440,'参数设置&amp;汇总'!S:U,3,0)</f>
        <v>0.25</v>
      </c>
      <c r="U6440" s="78">
        <f t="shared" si="500"/>
        <v>0</v>
      </c>
      <c r="V6440" s="13">
        <v>0.85000000000000009</v>
      </c>
      <c r="W6440" s="78">
        <f t="shared" si="502"/>
        <v>0</v>
      </c>
      <c r="X6440" s="1">
        <f>VLOOKUP(E6440,'渗透率、续签率'!AG:AJ,4,0)</f>
        <v>1788.5000000000002</v>
      </c>
      <c r="Y6440" s="1">
        <f t="shared" si="503"/>
        <v>0</v>
      </c>
      <c r="Z6440">
        <v>0</v>
      </c>
      <c r="AA6440" s="89">
        <f t="shared" si="504"/>
        <v>0</v>
      </c>
      <c r="AH6440" s="37"/>
      <c r="AI6440" s="37"/>
      <c r="AK6440" s="37"/>
    </row>
    <row r="6441" spans="1:37" hidden="1">
      <c r="A6441" t="s">
        <v>64</v>
      </c>
      <c r="B6441" t="s">
        <v>2</v>
      </c>
      <c r="C6441" t="s">
        <v>14</v>
      </c>
      <c r="D6441" t="s">
        <v>116</v>
      </c>
      <c r="E6441" t="s">
        <v>541</v>
      </c>
      <c r="F6441" t="str">
        <f t="shared" si="501"/>
        <v>徐州市运动培训</v>
      </c>
      <c r="G6441" t="s">
        <v>73</v>
      </c>
      <c r="H6441" t="s">
        <v>258</v>
      </c>
      <c r="I6441" t="s">
        <v>70</v>
      </c>
      <c r="J6441">
        <v>173</v>
      </c>
      <c r="K6441">
        <v>13</v>
      </c>
      <c r="L6441" s="13">
        <f>VLOOKUP(C6441,'渗透率、续签率'!B:C,2,0)</f>
        <v>0.22700000000000001</v>
      </c>
      <c r="M6441" s="6">
        <v>0.08</v>
      </c>
      <c r="N6441">
        <v>19</v>
      </c>
      <c r="O6441">
        <v>12</v>
      </c>
      <c r="P6441" s="6">
        <v>0.63</v>
      </c>
      <c r="Q6441" s="13">
        <v>0.48099999999999998</v>
      </c>
      <c r="R6441" s="13">
        <v>0.46</v>
      </c>
      <c r="S6441" s="31">
        <v>759</v>
      </c>
      <c r="T6441" s="6">
        <f>VLOOKUP(E6441,'参数设置&amp;汇总'!S:U,3,0)</f>
        <v>0.25</v>
      </c>
      <c r="U6441" s="78">
        <f t="shared" si="500"/>
        <v>12</v>
      </c>
      <c r="V6441" s="13">
        <v>0.85000000000000009</v>
      </c>
      <c r="W6441" s="78">
        <f t="shared" si="502"/>
        <v>10.912941176470587</v>
      </c>
      <c r="X6441" s="1">
        <f>VLOOKUP(E6441,'渗透率、续签率'!AG:AJ,4,0)</f>
        <v>1788.5000000000002</v>
      </c>
      <c r="Y6441" s="1">
        <f t="shared" si="503"/>
        <v>19517.795294117648</v>
      </c>
      <c r="Z6441">
        <v>15</v>
      </c>
      <c r="AA6441" s="89">
        <f t="shared" si="504"/>
        <v>33981.500000000007</v>
      </c>
      <c r="AH6441" s="37"/>
      <c r="AI6441" s="37"/>
      <c r="AK6441" s="37"/>
    </row>
    <row r="6442" spans="1:37" hidden="1">
      <c r="A6442" t="s">
        <v>64</v>
      </c>
      <c r="B6442" t="s">
        <v>2</v>
      </c>
      <c r="C6442" t="s">
        <v>14</v>
      </c>
      <c r="D6442" t="s">
        <v>116</v>
      </c>
      <c r="E6442" t="s">
        <v>541</v>
      </c>
      <c r="F6442" t="str">
        <f t="shared" si="501"/>
        <v>德宏傣族景颇族自治州运动培训</v>
      </c>
      <c r="G6442" t="s">
        <v>99</v>
      </c>
      <c r="H6442" t="s">
        <v>259</v>
      </c>
      <c r="I6442" t="s">
        <v>68</v>
      </c>
      <c r="J6442">
        <v>13</v>
      </c>
      <c r="K6442">
        <v>1</v>
      </c>
      <c r="L6442" s="13">
        <f>VLOOKUP(C6442,'渗透率、续签率'!B:C,2,0)</f>
        <v>0.22700000000000001</v>
      </c>
      <c r="M6442" s="6">
        <v>0.08</v>
      </c>
      <c r="N6442">
        <v>0</v>
      </c>
      <c r="O6442">
        <v>0</v>
      </c>
      <c r="P6442" s="6">
        <v>0</v>
      </c>
      <c r="Q6442" s="13">
        <v>0.128</v>
      </c>
      <c r="R6442" s="13">
        <v>0</v>
      </c>
      <c r="S6442" s="31">
        <v>21</v>
      </c>
      <c r="T6442" s="6">
        <f>VLOOKUP(E6442,'参数设置&amp;汇总'!S:U,3,0)</f>
        <v>0.25</v>
      </c>
      <c r="U6442" s="78">
        <f t="shared" si="500"/>
        <v>0</v>
      </c>
      <c r="V6442" s="13">
        <v>0.85000000000000009</v>
      </c>
      <c r="W6442" s="78">
        <f t="shared" si="502"/>
        <v>0</v>
      </c>
      <c r="X6442" s="1">
        <f>VLOOKUP(E6442,'渗透率、续签率'!AG:AJ,4,0)</f>
        <v>1788.5000000000002</v>
      </c>
      <c r="Y6442" s="1">
        <f t="shared" si="503"/>
        <v>0</v>
      </c>
      <c r="Z6442">
        <v>0</v>
      </c>
      <c r="AA6442" s="89">
        <f t="shared" si="504"/>
        <v>0</v>
      </c>
      <c r="AH6442" s="37"/>
      <c r="AI6442" s="37"/>
      <c r="AK6442" s="37"/>
    </row>
    <row r="6443" spans="1:37" hidden="1">
      <c r="A6443" t="s">
        <v>64</v>
      </c>
      <c r="B6443" t="s">
        <v>2</v>
      </c>
      <c r="C6443" t="s">
        <v>14</v>
      </c>
      <c r="D6443" t="s">
        <v>116</v>
      </c>
      <c r="E6443" t="s">
        <v>541</v>
      </c>
      <c r="F6443" t="str">
        <f t="shared" si="501"/>
        <v>德州市运动培训</v>
      </c>
      <c r="G6443" t="s">
        <v>103</v>
      </c>
      <c r="H6443" t="s">
        <v>260</v>
      </c>
      <c r="I6443" t="s">
        <v>70</v>
      </c>
      <c r="J6443">
        <v>78</v>
      </c>
      <c r="K6443">
        <v>1</v>
      </c>
      <c r="L6443" s="13">
        <f>VLOOKUP(C6443,'渗透率、续签率'!B:C,2,0)</f>
        <v>0.22700000000000001</v>
      </c>
      <c r="M6443" s="6">
        <v>0.01</v>
      </c>
      <c r="N6443">
        <v>3</v>
      </c>
      <c r="O6443">
        <v>1</v>
      </c>
      <c r="P6443" s="6">
        <v>0.33</v>
      </c>
      <c r="Q6443" s="13">
        <v>0.21299999999999999</v>
      </c>
      <c r="R6443" s="13">
        <v>0.21299999999999999</v>
      </c>
      <c r="S6443" s="31">
        <v>228</v>
      </c>
      <c r="T6443" s="6">
        <f>VLOOKUP(E6443,'参数设置&amp;汇总'!S:U,3,0)</f>
        <v>0.25</v>
      </c>
      <c r="U6443" s="78">
        <f t="shared" si="500"/>
        <v>1</v>
      </c>
      <c r="V6443" s="13">
        <v>0.85000000000000009</v>
      </c>
      <c r="W6443" s="78">
        <f t="shared" si="502"/>
        <v>0.90941176470588225</v>
      </c>
      <c r="X6443" s="1">
        <f>VLOOKUP(E6443,'渗透率、续签率'!AG:AJ,4,0)</f>
        <v>1788.5000000000002</v>
      </c>
      <c r="Y6443" s="1">
        <f t="shared" si="503"/>
        <v>1626.4829411764706</v>
      </c>
      <c r="Z6443">
        <v>0</v>
      </c>
      <c r="AA6443" s="89">
        <f t="shared" si="504"/>
        <v>5365.5000000000009</v>
      </c>
      <c r="AH6443" s="37"/>
      <c r="AI6443" s="37"/>
      <c r="AK6443" s="37"/>
    </row>
    <row r="6444" spans="1:37" hidden="1">
      <c r="A6444" t="s">
        <v>64</v>
      </c>
      <c r="B6444" t="s">
        <v>2</v>
      </c>
      <c r="C6444" t="s">
        <v>14</v>
      </c>
      <c r="D6444" t="s">
        <v>116</v>
      </c>
      <c r="E6444" t="s">
        <v>541</v>
      </c>
      <c r="F6444" t="str">
        <f t="shared" si="501"/>
        <v>德阳市运动培训</v>
      </c>
      <c r="G6444" t="s">
        <v>77</v>
      </c>
      <c r="H6444" t="s">
        <v>261</v>
      </c>
      <c r="I6444" t="s">
        <v>70</v>
      </c>
      <c r="J6444">
        <v>40</v>
      </c>
      <c r="K6444">
        <v>0</v>
      </c>
      <c r="L6444" s="13">
        <f>VLOOKUP(C6444,'渗透率、续签率'!B:C,2,0)</f>
        <v>0.22700000000000001</v>
      </c>
      <c r="M6444" s="6">
        <v>0</v>
      </c>
      <c r="N6444">
        <v>3</v>
      </c>
      <c r="O6444">
        <v>0</v>
      </c>
      <c r="P6444" s="6">
        <v>0</v>
      </c>
      <c r="Q6444" s="13">
        <v>0</v>
      </c>
      <c r="R6444" s="13">
        <v>0</v>
      </c>
      <c r="S6444" s="31">
        <v>94</v>
      </c>
      <c r="T6444" s="6">
        <f>VLOOKUP(E6444,'参数设置&amp;汇总'!S:U,3,0)</f>
        <v>0.25</v>
      </c>
      <c r="U6444" s="78">
        <f t="shared" si="500"/>
        <v>0.75</v>
      </c>
      <c r="V6444" s="13">
        <v>0.85000000000000009</v>
      </c>
      <c r="W6444" s="78">
        <f t="shared" si="502"/>
        <v>0.88235294117647045</v>
      </c>
      <c r="X6444" s="1">
        <f>VLOOKUP(E6444,'渗透率、续签率'!AG:AJ,4,0)</f>
        <v>1788.5000000000002</v>
      </c>
      <c r="Y6444" s="1">
        <f t="shared" si="503"/>
        <v>1578.0882352941176</v>
      </c>
      <c r="Z6444">
        <v>0</v>
      </c>
      <c r="AA6444" s="89">
        <f t="shared" si="504"/>
        <v>5365.5000000000009</v>
      </c>
      <c r="AH6444" s="37"/>
      <c r="AI6444" s="37"/>
      <c r="AK6444" s="37"/>
    </row>
    <row r="6445" spans="1:37" hidden="1">
      <c r="A6445" t="s">
        <v>64</v>
      </c>
      <c r="B6445" t="s">
        <v>2</v>
      </c>
      <c r="C6445" t="s">
        <v>14</v>
      </c>
      <c r="D6445" t="s">
        <v>116</v>
      </c>
      <c r="E6445" t="s">
        <v>541</v>
      </c>
      <c r="F6445" t="str">
        <f t="shared" si="501"/>
        <v>忻州市运动培训</v>
      </c>
      <c r="G6445" t="s">
        <v>134</v>
      </c>
      <c r="H6445" t="s">
        <v>262</v>
      </c>
      <c r="I6445" t="s">
        <v>70</v>
      </c>
      <c r="J6445">
        <v>18</v>
      </c>
      <c r="K6445">
        <v>0</v>
      </c>
      <c r="L6445" s="13">
        <f>VLOOKUP(C6445,'渗透率、续签率'!B:C,2,0)</f>
        <v>0.22700000000000001</v>
      </c>
      <c r="M6445" s="6">
        <v>0</v>
      </c>
      <c r="N6445">
        <v>1</v>
      </c>
      <c r="O6445">
        <v>0</v>
      </c>
      <c r="P6445" s="6">
        <v>0</v>
      </c>
      <c r="Q6445" s="13">
        <v>0</v>
      </c>
      <c r="R6445" s="13">
        <v>0</v>
      </c>
      <c r="S6445" s="31">
        <v>48</v>
      </c>
      <c r="T6445" s="6">
        <f>VLOOKUP(E6445,'参数设置&amp;汇总'!S:U,3,0)</f>
        <v>0.25</v>
      </c>
      <c r="U6445" s="78">
        <f t="shared" si="500"/>
        <v>0.25</v>
      </c>
      <c r="V6445" s="13">
        <v>0.85000000000000009</v>
      </c>
      <c r="W6445" s="78">
        <f t="shared" si="502"/>
        <v>0.29411764705882348</v>
      </c>
      <c r="X6445" s="1">
        <f>VLOOKUP(E6445,'渗透率、续签率'!AG:AJ,4,0)</f>
        <v>1788.5000000000002</v>
      </c>
      <c r="Y6445" s="1">
        <f t="shared" si="503"/>
        <v>526.02941176470586</v>
      </c>
      <c r="Z6445">
        <v>0</v>
      </c>
      <c r="AA6445" s="89">
        <f t="shared" si="504"/>
        <v>1788.5000000000002</v>
      </c>
      <c r="AH6445" s="37"/>
      <c r="AI6445" s="37"/>
      <c r="AK6445" s="37"/>
    </row>
    <row r="6446" spans="1:37" hidden="1">
      <c r="A6446" t="s">
        <v>64</v>
      </c>
      <c r="B6446" t="s">
        <v>2</v>
      </c>
      <c r="C6446" t="s">
        <v>14</v>
      </c>
      <c r="D6446" t="s">
        <v>116</v>
      </c>
      <c r="E6446" t="s">
        <v>541</v>
      </c>
      <c r="F6446" t="str">
        <f t="shared" si="501"/>
        <v>怀化市运动培训</v>
      </c>
      <c r="G6446" t="s">
        <v>113</v>
      </c>
      <c r="H6446" t="s">
        <v>263</v>
      </c>
      <c r="I6446" t="s">
        <v>68</v>
      </c>
      <c r="J6446">
        <v>37</v>
      </c>
      <c r="K6446">
        <v>0</v>
      </c>
      <c r="L6446" s="13">
        <f>VLOOKUP(C6446,'渗透率、续签率'!B:C,2,0)</f>
        <v>0.22700000000000001</v>
      </c>
      <c r="M6446" s="6">
        <v>0</v>
      </c>
      <c r="N6446">
        <v>0</v>
      </c>
      <c r="O6446">
        <v>0</v>
      </c>
      <c r="P6446" s="6">
        <v>0</v>
      </c>
      <c r="Q6446" s="13">
        <v>0</v>
      </c>
      <c r="R6446" s="13">
        <v>0</v>
      </c>
      <c r="S6446" s="31">
        <v>54</v>
      </c>
      <c r="T6446" s="6">
        <f>VLOOKUP(E6446,'参数设置&amp;汇总'!S:U,3,0)</f>
        <v>0.25</v>
      </c>
      <c r="U6446" s="78">
        <f t="shared" si="500"/>
        <v>0</v>
      </c>
      <c r="V6446" s="13">
        <v>0.85000000000000009</v>
      </c>
      <c r="W6446" s="78">
        <f t="shared" si="502"/>
        <v>0</v>
      </c>
      <c r="X6446" s="1">
        <f>VLOOKUP(E6446,'渗透率、续签率'!AG:AJ,4,0)</f>
        <v>1788.5000000000002</v>
      </c>
      <c r="Y6446" s="1">
        <f t="shared" si="503"/>
        <v>0</v>
      </c>
      <c r="Z6446">
        <v>0</v>
      </c>
      <c r="AA6446" s="89">
        <f t="shared" si="504"/>
        <v>0</v>
      </c>
      <c r="AH6446" s="37"/>
      <c r="AI6446" s="37"/>
      <c r="AK6446" s="37"/>
    </row>
    <row r="6447" spans="1:37" hidden="1">
      <c r="A6447" t="s">
        <v>64</v>
      </c>
      <c r="B6447" t="s">
        <v>2</v>
      </c>
      <c r="C6447" t="s">
        <v>14</v>
      </c>
      <c r="D6447" t="s">
        <v>116</v>
      </c>
      <c r="E6447" t="s">
        <v>541</v>
      </c>
      <c r="F6447" t="str">
        <f t="shared" si="501"/>
        <v>怒江傈僳族自治州运动培训</v>
      </c>
      <c r="G6447" t="s">
        <v>99</v>
      </c>
      <c r="H6447" t="s">
        <v>264</v>
      </c>
      <c r="I6447" t="s">
        <v>68</v>
      </c>
      <c r="J6447">
        <v>4</v>
      </c>
      <c r="K6447">
        <v>0</v>
      </c>
      <c r="L6447" s="13">
        <f>VLOOKUP(C6447,'渗透率、续签率'!B:C,2,0)</f>
        <v>0.22700000000000001</v>
      </c>
      <c r="M6447" s="6">
        <v>0</v>
      </c>
      <c r="N6447">
        <v>0</v>
      </c>
      <c r="O6447">
        <v>0</v>
      </c>
      <c r="P6447" s="6">
        <v>0</v>
      </c>
      <c r="Q6447" s="13">
        <v>0</v>
      </c>
      <c r="R6447" s="13">
        <v>0</v>
      </c>
      <c r="S6447" s="31">
        <v>2</v>
      </c>
      <c r="T6447" s="6">
        <f>VLOOKUP(E6447,'参数设置&amp;汇总'!S:U,3,0)</f>
        <v>0.25</v>
      </c>
      <c r="U6447" s="78">
        <f t="shared" si="500"/>
        <v>0</v>
      </c>
      <c r="V6447" s="13">
        <v>0.85000000000000009</v>
      </c>
      <c r="W6447" s="78">
        <f t="shared" si="502"/>
        <v>0</v>
      </c>
      <c r="X6447" s="1">
        <f>VLOOKUP(E6447,'渗透率、续签率'!AG:AJ,4,0)</f>
        <v>1788.5000000000002</v>
      </c>
      <c r="Y6447" s="1">
        <f t="shared" si="503"/>
        <v>0</v>
      </c>
      <c r="Z6447">
        <v>0</v>
      </c>
      <c r="AA6447" s="89">
        <f t="shared" si="504"/>
        <v>0</v>
      </c>
      <c r="AH6447" s="37"/>
      <c r="AI6447" s="37"/>
      <c r="AK6447" s="37"/>
    </row>
    <row r="6448" spans="1:37" hidden="1">
      <c r="A6448" t="s">
        <v>64</v>
      </c>
      <c r="B6448" t="s">
        <v>2</v>
      </c>
      <c r="C6448" t="s">
        <v>14</v>
      </c>
      <c r="D6448" t="s">
        <v>116</v>
      </c>
      <c r="E6448" t="s">
        <v>541</v>
      </c>
      <c r="F6448" t="str">
        <f t="shared" si="501"/>
        <v>恩施土家族苗族自治州运动培训</v>
      </c>
      <c r="G6448" t="s">
        <v>81</v>
      </c>
      <c r="H6448" t="s">
        <v>265</v>
      </c>
      <c r="I6448" t="s">
        <v>68</v>
      </c>
      <c r="J6448">
        <v>23</v>
      </c>
      <c r="K6448">
        <v>0</v>
      </c>
      <c r="L6448" s="13">
        <f>VLOOKUP(C6448,'渗透率、续签率'!B:C,2,0)</f>
        <v>0.22700000000000001</v>
      </c>
      <c r="M6448" s="6">
        <v>0</v>
      </c>
      <c r="N6448">
        <v>1</v>
      </c>
      <c r="O6448">
        <v>0</v>
      </c>
      <c r="P6448" s="6">
        <v>0</v>
      </c>
      <c r="Q6448" s="13">
        <v>0</v>
      </c>
      <c r="R6448" s="13">
        <v>0</v>
      </c>
      <c r="S6448" s="31">
        <v>40</v>
      </c>
      <c r="T6448" s="6">
        <f>VLOOKUP(E6448,'参数设置&amp;汇总'!S:U,3,0)</f>
        <v>0.25</v>
      </c>
      <c r="U6448" s="78">
        <f t="shared" si="500"/>
        <v>0.25</v>
      </c>
      <c r="V6448" s="13">
        <v>0.85000000000000009</v>
      </c>
      <c r="W6448" s="78">
        <f t="shared" si="502"/>
        <v>0.29411764705882348</v>
      </c>
      <c r="X6448" s="1">
        <f>VLOOKUP(E6448,'渗透率、续签率'!AG:AJ,4,0)</f>
        <v>1788.5000000000002</v>
      </c>
      <c r="Y6448" s="1">
        <f t="shared" si="503"/>
        <v>526.02941176470586</v>
      </c>
      <c r="Z6448">
        <v>0</v>
      </c>
      <c r="AA6448" s="89">
        <f t="shared" si="504"/>
        <v>1788.5000000000002</v>
      </c>
      <c r="AH6448" s="37"/>
      <c r="AI6448" s="37"/>
      <c r="AK6448" s="37"/>
    </row>
    <row r="6449" spans="1:37" hidden="1">
      <c r="A6449" t="s">
        <v>64</v>
      </c>
      <c r="B6449" t="s">
        <v>2</v>
      </c>
      <c r="C6449" t="s">
        <v>14</v>
      </c>
      <c r="D6449" t="s">
        <v>116</v>
      </c>
      <c r="E6449" t="s">
        <v>541</v>
      </c>
      <c r="F6449" t="str">
        <f t="shared" si="501"/>
        <v>惠州市运动培训</v>
      </c>
      <c r="G6449" t="s">
        <v>75</v>
      </c>
      <c r="H6449" t="s">
        <v>266</v>
      </c>
      <c r="I6449" t="s">
        <v>68</v>
      </c>
      <c r="J6449">
        <v>148</v>
      </c>
      <c r="K6449">
        <v>2</v>
      </c>
      <c r="L6449" s="13">
        <f>VLOOKUP(C6449,'渗透率、续签率'!B:C,2,0)</f>
        <v>0.22700000000000001</v>
      </c>
      <c r="M6449" s="6">
        <v>0.01</v>
      </c>
      <c r="N6449">
        <v>18</v>
      </c>
      <c r="O6449">
        <v>2</v>
      </c>
      <c r="P6449" s="6">
        <v>0.11</v>
      </c>
      <c r="Q6449" s="13">
        <v>0.214</v>
      </c>
      <c r="R6449" s="13">
        <v>0.13400000000000001</v>
      </c>
      <c r="S6449" s="31">
        <v>687</v>
      </c>
      <c r="T6449" s="6">
        <f>VLOOKUP(E6449,'参数设置&amp;汇总'!S:U,3,0)</f>
        <v>0.25</v>
      </c>
      <c r="U6449" s="78">
        <f t="shared" si="500"/>
        <v>4.5</v>
      </c>
      <c r="V6449" s="13">
        <v>0.85000000000000009</v>
      </c>
      <c r="W6449" s="78">
        <f t="shared" si="502"/>
        <v>4.76</v>
      </c>
      <c r="X6449" s="1">
        <f>VLOOKUP(E6449,'渗透率、续签率'!AG:AJ,4,0)</f>
        <v>1788.5000000000002</v>
      </c>
      <c r="Y6449" s="1">
        <f t="shared" si="503"/>
        <v>8513.26</v>
      </c>
      <c r="Z6449">
        <v>13</v>
      </c>
      <c r="AA6449" s="89">
        <f t="shared" si="504"/>
        <v>32193.000000000004</v>
      </c>
      <c r="AH6449" s="37"/>
      <c r="AI6449" s="37"/>
      <c r="AK6449" s="37"/>
    </row>
    <row r="6450" spans="1:37" hidden="1">
      <c r="A6450" t="s">
        <v>64</v>
      </c>
      <c r="B6450" t="s">
        <v>2</v>
      </c>
      <c r="C6450" t="s">
        <v>14</v>
      </c>
      <c r="D6450" t="s">
        <v>116</v>
      </c>
      <c r="E6450" t="s">
        <v>541</v>
      </c>
      <c r="F6450" t="str">
        <f t="shared" si="501"/>
        <v>扬州市运动培训</v>
      </c>
      <c r="G6450" t="s">
        <v>73</v>
      </c>
      <c r="H6450" t="s">
        <v>267</v>
      </c>
      <c r="I6450" t="s">
        <v>70</v>
      </c>
      <c r="J6450">
        <v>58</v>
      </c>
      <c r="K6450">
        <v>3</v>
      </c>
      <c r="L6450" s="13">
        <f>VLOOKUP(C6450,'渗透率、续签率'!B:C,2,0)</f>
        <v>0.22700000000000001</v>
      </c>
      <c r="M6450" s="6">
        <v>0.05</v>
      </c>
      <c r="N6450">
        <v>4</v>
      </c>
      <c r="O6450">
        <v>2</v>
      </c>
      <c r="P6450" s="6">
        <v>0.5</v>
      </c>
      <c r="Q6450" s="13">
        <v>0.50600000000000001</v>
      </c>
      <c r="R6450" s="13">
        <v>0.45700000000000002</v>
      </c>
      <c r="S6450" s="31">
        <v>263</v>
      </c>
      <c r="T6450" s="6">
        <f>VLOOKUP(E6450,'参数设置&amp;汇总'!S:U,3,0)</f>
        <v>0.25</v>
      </c>
      <c r="U6450" s="78">
        <f t="shared" si="500"/>
        <v>2</v>
      </c>
      <c r="V6450" s="13">
        <v>0.85000000000000009</v>
      </c>
      <c r="W6450" s="78">
        <f t="shared" si="502"/>
        <v>1.8188235294117645</v>
      </c>
      <c r="X6450" s="1">
        <f>VLOOKUP(E6450,'渗透率、续签率'!AG:AJ,4,0)</f>
        <v>1788.5000000000002</v>
      </c>
      <c r="Y6450" s="1">
        <f t="shared" si="503"/>
        <v>3252.9658823529412</v>
      </c>
      <c r="Z6450">
        <v>4</v>
      </c>
      <c r="AA6450" s="89">
        <f t="shared" si="504"/>
        <v>7154.0000000000009</v>
      </c>
      <c r="AH6450" s="37"/>
      <c r="AI6450" s="37"/>
      <c r="AK6450" s="37"/>
    </row>
    <row r="6451" spans="1:37" hidden="1">
      <c r="A6451" t="s">
        <v>64</v>
      </c>
      <c r="B6451" t="s">
        <v>2</v>
      </c>
      <c r="C6451" t="s">
        <v>14</v>
      </c>
      <c r="D6451" t="s">
        <v>116</v>
      </c>
      <c r="E6451" t="s">
        <v>541</v>
      </c>
      <c r="F6451" t="str">
        <f t="shared" si="501"/>
        <v>承德市运动培训</v>
      </c>
      <c r="G6451" t="s">
        <v>159</v>
      </c>
      <c r="H6451" t="s">
        <v>268</v>
      </c>
      <c r="I6451" t="s">
        <v>70</v>
      </c>
      <c r="J6451">
        <v>15</v>
      </c>
      <c r="K6451">
        <v>0</v>
      </c>
      <c r="L6451" s="13">
        <f>VLOOKUP(C6451,'渗透率、续签率'!B:C,2,0)</f>
        <v>0.22700000000000001</v>
      </c>
      <c r="M6451" s="6">
        <v>0</v>
      </c>
      <c r="N6451">
        <v>0</v>
      </c>
      <c r="O6451">
        <v>0</v>
      </c>
      <c r="P6451" s="6">
        <v>0</v>
      </c>
      <c r="Q6451" s="13">
        <v>0</v>
      </c>
      <c r="R6451" s="13">
        <v>0</v>
      </c>
      <c r="S6451" s="31">
        <v>28</v>
      </c>
      <c r="T6451" s="6">
        <f>VLOOKUP(E6451,'参数设置&amp;汇总'!S:U,3,0)</f>
        <v>0.25</v>
      </c>
      <c r="U6451" s="78">
        <f t="shared" si="500"/>
        <v>0</v>
      </c>
      <c r="V6451" s="13">
        <v>0.85000000000000009</v>
      </c>
      <c r="W6451" s="78">
        <f t="shared" si="502"/>
        <v>0</v>
      </c>
      <c r="X6451" s="1">
        <f>VLOOKUP(E6451,'渗透率、续签率'!AG:AJ,4,0)</f>
        <v>1788.5000000000002</v>
      </c>
      <c r="Y6451" s="1">
        <f t="shared" si="503"/>
        <v>0</v>
      </c>
      <c r="Z6451">
        <v>0</v>
      </c>
      <c r="AA6451" s="89">
        <f t="shared" si="504"/>
        <v>0</v>
      </c>
      <c r="AH6451" s="37"/>
      <c r="AI6451" s="37"/>
      <c r="AK6451" s="37"/>
    </row>
    <row r="6452" spans="1:37" hidden="1">
      <c r="A6452" t="s">
        <v>64</v>
      </c>
      <c r="B6452" t="s">
        <v>2</v>
      </c>
      <c r="C6452" t="s">
        <v>14</v>
      </c>
      <c r="D6452" t="s">
        <v>116</v>
      </c>
      <c r="E6452" t="s">
        <v>541</v>
      </c>
      <c r="F6452" t="str">
        <f t="shared" si="501"/>
        <v>抚州市运动培训</v>
      </c>
      <c r="G6452" t="s">
        <v>90</v>
      </c>
      <c r="H6452" t="s">
        <v>269</v>
      </c>
      <c r="I6452" t="s">
        <v>68</v>
      </c>
      <c r="J6452">
        <v>21</v>
      </c>
      <c r="K6452">
        <v>0</v>
      </c>
      <c r="L6452" s="13">
        <f>VLOOKUP(C6452,'渗透率、续签率'!B:C,2,0)</f>
        <v>0.22700000000000001</v>
      </c>
      <c r="M6452" s="6">
        <v>0</v>
      </c>
      <c r="N6452">
        <v>0</v>
      </c>
      <c r="O6452">
        <v>0</v>
      </c>
      <c r="P6452" s="6">
        <v>0</v>
      </c>
      <c r="Q6452" s="13">
        <v>0</v>
      </c>
      <c r="R6452" s="13">
        <v>0</v>
      </c>
      <c r="S6452" s="31">
        <v>65</v>
      </c>
      <c r="T6452" s="6">
        <f>VLOOKUP(E6452,'参数设置&amp;汇总'!S:U,3,0)</f>
        <v>0.25</v>
      </c>
      <c r="U6452" s="78">
        <f t="shared" si="500"/>
        <v>0</v>
      </c>
      <c r="V6452" s="13">
        <v>0.85000000000000009</v>
      </c>
      <c r="W6452" s="78">
        <f t="shared" si="502"/>
        <v>0</v>
      </c>
      <c r="X6452" s="1">
        <f>VLOOKUP(E6452,'渗透率、续签率'!AG:AJ,4,0)</f>
        <v>1788.5000000000002</v>
      </c>
      <c r="Y6452" s="1">
        <f t="shared" si="503"/>
        <v>0</v>
      </c>
      <c r="Z6452">
        <v>0</v>
      </c>
      <c r="AA6452" s="89">
        <f t="shared" si="504"/>
        <v>0</v>
      </c>
      <c r="AH6452" s="37"/>
      <c r="AI6452" s="37"/>
      <c r="AK6452" s="37"/>
    </row>
    <row r="6453" spans="1:37" hidden="1">
      <c r="A6453" t="s">
        <v>64</v>
      </c>
      <c r="B6453" t="s">
        <v>2</v>
      </c>
      <c r="C6453" t="s">
        <v>14</v>
      </c>
      <c r="D6453" t="s">
        <v>116</v>
      </c>
      <c r="E6453" t="s">
        <v>541</v>
      </c>
      <c r="F6453" t="str">
        <f t="shared" si="501"/>
        <v>抚顺市运动培训</v>
      </c>
      <c r="G6453" t="s">
        <v>101</v>
      </c>
      <c r="H6453" t="s">
        <v>270</v>
      </c>
      <c r="I6453" t="s">
        <v>70</v>
      </c>
      <c r="J6453">
        <v>16</v>
      </c>
      <c r="K6453">
        <v>0</v>
      </c>
      <c r="L6453" s="13">
        <f>VLOOKUP(C6453,'渗透率、续签率'!B:C,2,0)</f>
        <v>0.22700000000000001</v>
      </c>
      <c r="M6453" s="6">
        <v>0</v>
      </c>
      <c r="N6453">
        <v>0</v>
      </c>
      <c r="O6453">
        <v>0</v>
      </c>
      <c r="P6453" s="6">
        <v>0</v>
      </c>
      <c r="Q6453" s="13">
        <v>0</v>
      </c>
      <c r="R6453" s="13">
        <v>0</v>
      </c>
      <c r="S6453" s="31">
        <v>21</v>
      </c>
      <c r="T6453" s="6">
        <f>VLOOKUP(E6453,'参数设置&amp;汇总'!S:U,3,0)</f>
        <v>0.25</v>
      </c>
      <c r="U6453" s="78">
        <f t="shared" si="500"/>
        <v>0</v>
      </c>
      <c r="V6453" s="13">
        <v>0.85000000000000009</v>
      </c>
      <c r="W6453" s="78">
        <f t="shared" si="502"/>
        <v>0</v>
      </c>
      <c r="X6453" s="1">
        <f>VLOOKUP(E6453,'渗透率、续签率'!AG:AJ,4,0)</f>
        <v>1788.5000000000002</v>
      </c>
      <c r="Y6453" s="1">
        <f t="shared" si="503"/>
        <v>0</v>
      </c>
      <c r="Z6453">
        <v>3</v>
      </c>
      <c r="AA6453" s="89">
        <f t="shared" si="504"/>
        <v>0</v>
      </c>
      <c r="AH6453" s="37"/>
      <c r="AI6453" s="37"/>
      <c r="AK6453" s="37"/>
    </row>
    <row r="6454" spans="1:37" hidden="1">
      <c r="A6454" t="s">
        <v>64</v>
      </c>
      <c r="B6454" t="s">
        <v>2</v>
      </c>
      <c r="C6454" t="s">
        <v>14</v>
      </c>
      <c r="D6454" t="s">
        <v>116</v>
      </c>
      <c r="E6454" t="s">
        <v>541</v>
      </c>
      <c r="F6454" t="str">
        <f t="shared" si="501"/>
        <v>拉萨市运动培训</v>
      </c>
      <c r="G6454" t="s">
        <v>237</v>
      </c>
      <c r="H6454" t="s">
        <v>271</v>
      </c>
      <c r="I6454" t="s">
        <v>57</v>
      </c>
      <c r="J6454">
        <v>3</v>
      </c>
      <c r="K6454">
        <v>0</v>
      </c>
      <c r="L6454" s="13">
        <f>VLOOKUP(C6454,'渗透率、续签率'!B:C,2,0)</f>
        <v>0.22700000000000001</v>
      </c>
      <c r="M6454" s="6">
        <v>0</v>
      </c>
      <c r="N6454">
        <v>0</v>
      </c>
      <c r="O6454">
        <v>0</v>
      </c>
      <c r="P6454" s="6">
        <v>0</v>
      </c>
      <c r="Q6454" s="13">
        <v>0</v>
      </c>
      <c r="R6454" s="13">
        <v>0</v>
      </c>
      <c r="S6454" s="31">
        <v>6</v>
      </c>
      <c r="T6454" s="6">
        <f>VLOOKUP(E6454,'参数设置&amp;汇总'!S:U,3,0)</f>
        <v>0.25</v>
      </c>
      <c r="U6454" s="78">
        <f t="shared" si="500"/>
        <v>0</v>
      </c>
      <c r="V6454" s="13">
        <v>0.85000000000000009</v>
      </c>
      <c r="W6454" s="78">
        <f t="shared" si="502"/>
        <v>0</v>
      </c>
      <c r="X6454" s="1">
        <f>VLOOKUP(E6454,'渗透率、续签率'!AG:AJ,4,0)</f>
        <v>1788.5000000000002</v>
      </c>
      <c r="Y6454" s="1">
        <f t="shared" si="503"/>
        <v>0</v>
      </c>
      <c r="Z6454">
        <v>0</v>
      </c>
      <c r="AA6454" s="89">
        <f t="shared" si="504"/>
        <v>0</v>
      </c>
      <c r="AH6454" s="37"/>
      <c r="AI6454" s="37"/>
      <c r="AK6454" s="37"/>
    </row>
    <row r="6455" spans="1:37" hidden="1">
      <c r="A6455" t="s">
        <v>64</v>
      </c>
      <c r="B6455" t="s">
        <v>2</v>
      </c>
      <c r="C6455" t="s">
        <v>14</v>
      </c>
      <c r="D6455" t="s">
        <v>116</v>
      </c>
      <c r="E6455" t="s">
        <v>541</v>
      </c>
      <c r="F6455" t="str">
        <f t="shared" si="501"/>
        <v>揭阳市运动培训</v>
      </c>
      <c r="G6455" t="s">
        <v>75</v>
      </c>
      <c r="H6455" t="s">
        <v>272</v>
      </c>
      <c r="I6455" t="s">
        <v>68</v>
      </c>
      <c r="J6455">
        <v>99</v>
      </c>
      <c r="K6455">
        <v>0</v>
      </c>
      <c r="L6455" s="13">
        <f>VLOOKUP(C6455,'渗透率、续签率'!B:C,2,0)</f>
        <v>0.22700000000000001</v>
      </c>
      <c r="M6455" s="6">
        <v>0</v>
      </c>
      <c r="N6455">
        <v>7</v>
      </c>
      <c r="O6455">
        <v>0</v>
      </c>
      <c r="P6455" s="6">
        <v>0</v>
      </c>
      <c r="Q6455" s="13">
        <v>6.2E-2</v>
      </c>
      <c r="R6455" s="13">
        <v>0</v>
      </c>
      <c r="S6455" s="31">
        <v>262</v>
      </c>
      <c r="T6455" s="6">
        <f>VLOOKUP(E6455,'参数设置&amp;汇总'!S:U,3,0)</f>
        <v>0.25</v>
      </c>
      <c r="U6455" s="78">
        <f t="shared" si="500"/>
        <v>1.75</v>
      </c>
      <c r="V6455" s="13">
        <v>0.85000000000000009</v>
      </c>
      <c r="W6455" s="78">
        <f t="shared" si="502"/>
        <v>2.0588235294117645</v>
      </c>
      <c r="X6455" s="1">
        <f>VLOOKUP(E6455,'渗透率、续签率'!AG:AJ,4,0)</f>
        <v>1788.5000000000002</v>
      </c>
      <c r="Y6455" s="1">
        <f t="shared" si="503"/>
        <v>3682.2058823529414</v>
      </c>
      <c r="Z6455">
        <v>0</v>
      </c>
      <c r="AA6455" s="89">
        <f t="shared" si="504"/>
        <v>12519.500000000002</v>
      </c>
      <c r="AH6455" s="37"/>
      <c r="AI6455" s="37"/>
      <c r="AK6455" s="37"/>
    </row>
    <row r="6456" spans="1:37" hidden="1">
      <c r="A6456" t="s">
        <v>64</v>
      </c>
      <c r="B6456" t="s">
        <v>2</v>
      </c>
      <c r="C6456" t="s">
        <v>14</v>
      </c>
      <c r="D6456" t="s">
        <v>116</v>
      </c>
      <c r="E6456" t="s">
        <v>541</v>
      </c>
      <c r="F6456" t="str">
        <f t="shared" si="501"/>
        <v>攀枝花市运动培训</v>
      </c>
      <c r="G6456" t="s">
        <v>77</v>
      </c>
      <c r="H6456" t="s">
        <v>273</v>
      </c>
      <c r="I6456" t="s">
        <v>70</v>
      </c>
      <c r="J6456">
        <v>9</v>
      </c>
      <c r="K6456">
        <v>0</v>
      </c>
      <c r="L6456" s="13">
        <f>VLOOKUP(C6456,'渗透率、续签率'!B:C,2,0)</f>
        <v>0.22700000000000001</v>
      </c>
      <c r="M6456" s="6">
        <v>0</v>
      </c>
      <c r="N6456">
        <v>0</v>
      </c>
      <c r="O6456">
        <v>0</v>
      </c>
      <c r="P6456" s="6">
        <v>0</v>
      </c>
      <c r="Q6456" s="13">
        <v>0</v>
      </c>
      <c r="R6456" s="13">
        <v>0</v>
      </c>
      <c r="S6456" s="31">
        <v>8</v>
      </c>
      <c r="T6456" s="6">
        <f>VLOOKUP(E6456,'参数设置&amp;汇总'!S:U,3,0)</f>
        <v>0.25</v>
      </c>
      <c r="U6456" s="78">
        <f t="shared" si="500"/>
        <v>0</v>
      </c>
      <c r="V6456" s="13">
        <v>0.85000000000000009</v>
      </c>
      <c r="W6456" s="78">
        <f t="shared" si="502"/>
        <v>0</v>
      </c>
      <c r="X6456" s="1">
        <f>VLOOKUP(E6456,'渗透率、续签率'!AG:AJ,4,0)</f>
        <v>1788.5000000000002</v>
      </c>
      <c r="Y6456" s="1">
        <f t="shared" si="503"/>
        <v>0</v>
      </c>
      <c r="Z6456">
        <v>1</v>
      </c>
      <c r="AA6456" s="89">
        <f t="shared" si="504"/>
        <v>0</v>
      </c>
      <c r="AH6456" s="37"/>
      <c r="AI6456" s="37"/>
      <c r="AJ6456" s="1"/>
    </row>
    <row r="6457" spans="1:37" hidden="1">
      <c r="A6457" t="s">
        <v>64</v>
      </c>
      <c r="B6457" t="s">
        <v>2</v>
      </c>
      <c r="C6457" t="s">
        <v>14</v>
      </c>
      <c r="D6457" t="s">
        <v>116</v>
      </c>
      <c r="E6457" t="s">
        <v>541</v>
      </c>
      <c r="F6457" t="str">
        <f t="shared" si="501"/>
        <v>文山壮族苗族自治州运动培训</v>
      </c>
      <c r="G6457" t="s">
        <v>99</v>
      </c>
      <c r="H6457" t="s">
        <v>274</v>
      </c>
      <c r="I6457" t="s">
        <v>68</v>
      </c>
      <c r="J6457">
        <v>15</v>
      </c>
      <c r="K6457">
        <v>0</v>
      </c>
      <c r="L6457" s="13">
        <f>VLOOKUP(C6457,'渗透率、续签率'!B:C,2,0)</f>
        <v>0.22700000000000001</v>
      </c>
      <c r="M6457" s="6">
        <v>0</v>
      </c>
      <c r="N6457">
        <v>0</v>
      </c>
      <c r="O6457">
        <v>0</v>
      </c>
      <c r="P6457" s="6">
        <v>0</v>
      </c>
      <c r="Q6457" s="13">
        <v>0</v>
      </c>
      <c r="R6457" s="13">
        <v>0</v>
      </c>
      <c r="S6457" s="31">
        <v>10</v>
      </c>
      <c r="T6457" s="6">
        <f>VLOOKUP(E6457,'参数设置&amp;汇总'!S:U,3,0)</f>
        <v>0.25</v>
      </c>
      <c r="U6457" s="78">
        <f t="shared" si="500"/>
        <v>0</v>
      </c>
      <c r="V6457" s="13">
        <v>0.85000000000000009</v>
      </c>
      <c r="W6457" s="78">
        <f t="shared" si="502"/>
        <v>0</v>
      </c>
      <c r="X6457" s="1">
        <f>VLOOKUP(E6457,'渗透率、续签率'!AG:AJ,4,0)</f>
        <v>1788.5000000000002</v>
      </c>
      <c r="Y6457" s="1">
        <f t="shared" si="503"/>
        <v>0</v>
      </c>
      <c r="Z6457">
        <v>0</v>
      </c>
      <c r="AA6457" s="89">
        <f t="shared" si="504"/>
        <v>0</v>
      </c>
      <c r="AK6457" s="37"/>
    </row>
    <row r="6458" spans="1:37" hidden="1">
      <c r="A6458" t="s">
        <v>64</v>
      </c>
      <c r="B6458" t="s">
        <v>2</v>
      </c>
      <c r="C6458" t="s">
        <v>14</v>
      </c>
      <c r="D6458" t="s">
        <v>116</v>
      </c>
      <c r="E6458" t="s">
        <v>541</v>
      </c>
      <c r="F6458" t="str">
        <f t="shared" si="501"/>
        <v>文昌市运动培训</v>
      </c>
      <c r="G6458" t="s">
        <v>120</v>
      </c>
      <c r="H6458" t="s">
        <v>275</v>
      </c>
      <c r="I6458" t="s">
        <v>68</v>
      </c>
      <c r="J6458">
        <v>2</v>
      </c>
      <c r="K6458">
        <v>0</v>
      </c>
      <c r="L6458" s="13">
        <f>VLOOKUP(C6458,'渗透率、续签率'!B:C,2,0)</f>
        <v>0.22700000000000001</v>
      </c>
      <c r="M6458" s="6">
        <v>0</v>
      </c>
      <c r="N6458">
        <v>0</v>
      </c>
      <c r="O6458">
        <v>0</v>
      </c>
      <c r="P6458" s="6">
        <v>0</v>
      </c>
      <c r="Q6458" s="13">
        <v>0</v>
      </c>
      <c r="R6458" s="13">
        <v>0</v>
      </c>
      <c r="S6458" s="31">
        <v>3</v>
      </c>
      <c r="T6458" s="6">
        <f>VLOOKUP(E6458,'参数设置&amp;汇总'!S:U,3,0)</f>
        <v>0.25</v>
      </c>
      <c r="U6458" s="78">
        <f t="shared" si="500"/>
        <v>0</v>
      </c>
      <c r="V6458" s="13">
        <v>0.85000000000000009</v>
      </c>
      <c r="W6458" s="78">
        <f t="shared" si="502"/>
        <v>0</v>
      </c>
      <c r="X6458" s="1">
        <f>VLOOKUP(E6458,'渗透率、续签率'!AG:AJ,4,0)</f>
        <v>1788.5000000000002</v>
      </c>
      <c r="Y6458" s="1">
        <f t="shared" si="503"/>
        <v>0</v>
      </c>
      <c r="Z6458">
        <v>0</v>
      </c>
      <c r="AA6458" s="89">
        <f t="shared" si="504"/>
        <v>0</v>
      </c>
      <c r="AH6458" s="37"/>
      <c r="AI6458" s="37"/>
      <c r="AJ6458" s="1"/>
      <c r="AK6458" s="37"/>
    </row>
    <row r="6459" spans="1:37" hidden="1">
      <c r="A6459" t="s">
        <v>64</v>
      </c>
      <c r="B6459" t="s">
        <v>2</v>
      </c>
      <c r="C6459" t="s">
        <v>14</v>
      </c>
      <c r="D6459" t="s">
        <v>116</v>
      </c>
      <c r="E6459" t="s">
        <v>541</v>
      </c>
      <c r="F6459" t="str">
        <f t="shared" si="501"/>
        <v>新乡市运动培训</v>
      </c>
      <c r="G6459" t="s">
        <v>110</v>
      </c>
      <c r="H6459" t="s">
        <v>276</v>
      </c>
      <c r="I6459" t="s">
        <v>70</v>
      </c>
      <c r="J6459">
        <v>90</v>
      </c>
      <c r="K6459">
        <v>0</v>
      </c>
      <c r="L6459" s="13">
        <f>VLOOKUP(C6459,'渗透率、续签率'!B:C,2,0)</f>
        <v>0.22700000000000001</v>
      </c>
      <c r="M6459" s="6">
        <v>0</v>
      </c>
      <c r="N6459">
        <v>8</v>
      </c>
      <c r="O6459">
        <v>0</v>
      </c>
      <c r="P6459" s="6">
        <v>0</v>
      </c>
      <c r="Q6459" s="13">
        <v>0</v>
      </c>
      <c r="R6459" s="13">
        <v>0</v>
      </c>
      <c r="S6459" s="31">
        <v>220</v>
      </c>
      <c r="T6459" s="6">
        <f>VLOOKUP(E6459,'参数设置&amp;汇总'!S:U,3,0)</f>
        <v>0.25</v>
      </c>
      <c r="U6459" s="78">
        <f t="shared" si="500"/>
        <v>2</v>
      </c>
      <c r="V6459" s="13">
        <v>0.85000000000000009</v>
      </c>
      <c r="W6459" s="78">
        <f t="shared" si="502"/>
        <v>2.3529411764705879</v>
      </c>
      <c r="X6459" s="1">
        <f>VLOOKUP(E6459,'渗透率、续签率'!AG:AJ,4,0)</f>
        <v>1788.5000000000002</v>
      </c>
      <c r="Y6459" s="1">
        <f t="shared" si="503"/>
        <v>4208.2352941176468</v>
      </c>
      <c r="Z6459">
        <v>0</v>
      </c>
      <c r="AA6459" s="89">
        <f t="shared" si="504"/>
        <v>14308.000000000002</v>
      </c>
      <c r="AH6459" s="37"/>
      <c r="AI6459" s="37"/>
      <c r="AJ6459" s="1"/>
      <c r="AK6459" s="37"/>
    </row>
    <row r="6460" spans="1:37" hidden="1">
      <c r="A6460" t="s">
        <v>64</v>
      </c>
      <c r="B6460" t="s">
        <v>2</v>
      </c>
      <c r="C6460" t="s">
        <v>14</v>
      </c>
      <c r="D6460" t="s">
        <v>116</v>
      </c>
      <c r="E6460" t="s">
        <v>541</v>
      </c>
      <c r="F6460" t="str">
        <f t="shared" si="501"/>
        <v>新余市运动培训</v>
      </c>
      <c r="G6460" t="s">
        <v>90</v>
      </c>
      <c r="H6460" t="s">
        <v>277</v>
      </c>
      <c r="I6460" t="s">
        <v>68</v>
      </c>
      <c r="J6460">
        <v>13</v>
      </c>
      <c r="K6460">
        <v>0</v>
      </c>
      <c r="L6460" s="13">
        <f>VLOOKUP(C6460,'渗透率、续签率'!B:C,2,0)</f>
        <v>0.22700000000000001</v>
      </c>
      <c r="M6460" s="6">
        <v>0</v>
      </c>
      <c r="N6460">
        <v>0</v>
      </c>
      <c r="O6460">
        <v>0</v>
      </c>
      <c r="P6460" s="6">
        <v>0</v>
      </c>
      <c r="Q6460" s="13">
        <v>0</v>
      </c>
      <c r="R6460" s="13">
        <v>0</v>
      </c>
      <c r="S6460" s="31">
        <v>38</v>
      </c>
      <c r="T6460" s="6">
        <f>VLOOKUP(E6460,'参数设置&amp;汇总'!S:U,3,0)</f>
        <v>0.25</v>
      </c>
      <c r="U6460" s="78">
        <f t="shared" si="500"/>
        <v>0</v>
      </c>
      <c r="V6460" s="13">
        <v>0.85000000000000009</v>
      </c>
      <c r="W6460" s="78">
        <f t="shared" si="502"/>
        <v>0</v>
      </c>
      <c r="X6460" s="1">
        <f>VLOOKUP(E6460,'渗透率、续签率'!AG:AJ,4,0)</f>
        <v>1788.5000000000002</v>
      </c>
      <c r="Y6460" s="1">
        <f t="shared" si="503"/>
        <v>0</v>
      </c>
      <c r="Z6460">
        <v>0</v>
      </c>
      <c r="AA6460" s="89">
        <f t="shared" si="504"/>
        <v>0</v>
      </c>
      <c r="AH6460" s="37"/>
      <c r="AI6460" s="37"/>
      <c r="AK6460" s="37"/>
    </row>
    <row r="6461" spans="1:37" hidden="1">
      <c r="A6461" t="s">
        <v>64</v>
      </c>
      <c r="B6461" t="s">
        <v>2</v>
      </c>
      <c r="C6461" t="s">
        <v>14</v>
      </c>
      <c r="D6461" t="s">
        <v>116</v>
      </c>
      <c r="E6461" t="s">
        <v>541</v>
      </c>
      <c r="F6461" t="str">
        <f t="shared" si="501"/>
        <v>新星市运动培训</v>
      </c>
      <c r="G6461" t="s">
        <v>145</v>
      </c>
      <c r="H6461" t="s">
        <v>278</v>
      </c>
      <c r="I6461" t="s">
        <v>70</v>
      </c>
      <c r="J6461">
        <v>0</v>
      </c>
      <c r="K6461">
        <v>0</v>
      </c>
      <c r="L6461" s="13">
        <f>VLOOKUP(C6461,'渗透率、续签率'!B:C,2,0)</f>
        <v>0.22700000000000001</v>
      </c>
      <c r="M6461" s="6">
        <v>0</v>
      </c>
      <c r="N6461">
        <v>0</v>
      </c>
      <c r="O6461">
        <v>0</v>
      </c>
      <c r="P6461" s="6">
        <v>0</v>
      </c>
      <c r="Q6461" s="13">
        <v>0</v>
      </c>
      <c r="R6461" s="13">
        <v>0</v>
      </c>
      <c r="S6461" s="31">
        <v>0</v>
      </c>
      <c r="T6461" s="6">
        <f>VLOOKUP(E6461,'参数设置&amp;汇总'!S:U,3,0)</f>
        <v>0.25</v>
      </c>
      <c r="U6461" s="78">
        <f t="shared" si="500"/>
        <v>0</v>
      </c>
      <c r="V6461" s="13">
        <v>0.85000000000000009</v>
      </c>
      <c r="W6461" s="78">
        <f t="shared" si="502"/>
        <v>0</v>
      </c>
      <c r="X6461" s="1">
        <f>VLOOKUP(E6461,'渗透率、续签率'!AG:AJ,4,0)</f>
        <v>1788.5000000000002</v>
      </c>
      <c r="Y6461" s="1">
        <f t="shared" si="503"/>
        <v>0</v>
      </c>
      <c r="Z6461">
        <v>0</v>
      </c>
      <c r="AA6461" s="89">
        <f t="shared" si="504"/>
        <v>0</v>
      </c>
      <c r="AH6461" s="37"/>
      <c r="AI6461" s="37"/>
      <c r="AK6461" s="37"/>
    </row>
    <row r="6462" spans="1:37" hidden="1">
      <c r="A6462" t="s">
        <v>64</v>
      </c>
      <c r="B6462" t="s">
        <v>2</v>
      </c>
      <c r="C6462" t="s">
        <v>14</v>
      </c>
      <c r="D6462" t="s">
        <v>116</v>
      </c>
      <c r="E6462" t="s">
        <v>541</v>
      </c>
      <c r="F6462" t="str">
        <f t="shared" si="501"/>
        <v>日喀则市运动培训</v>
      </c>
      <c r="G6462" t="s">
        <v>237</v>
      </c>
      <c r="H6462" t="s">
        <v>279</v>
      </c>
      <c r="I6462" t="s">
        <v>57</v>
      </c>
      <c r="J6462">
        <v>0</v>
      </c>
      <c r="K6462">
        <v>0</v>
      </c>
      <c r="L6462" s="13">
        <f>VLOOKUP(C6462,'渗透率、续签率'!B:C,2,0)</f>
        <v>0.22700000000000001</v>
      </c>
      <c r="M6462" s="6">
        <v>0</v>
      </c>
      <c r="N6462">
        <v>0</v>
      </c>
      <c r="O6462">
        <v>0</v>
      </c>
      <c r="P6462" s="6">
        <v>0</v>
      </c>
      <c r="Q6462" s="13">
        <v>0</v>
      </c>
      <c r="R6462" s="13">
        <v>0</v>
      </c>
      <c r="S6462" s="31">
        <v>0</v>
      </c>
      <c r="T6462" s="6">
        <f>VLOOKUP(E6462,'参数设置&amp;汇总'!S:U,3,0)</f>
        <v>0.25</v>
      </c>
      <c r="U6462" s="78">
        <f t="shared" si="500"/>
        <v>0</v>
      </c>
      <c r="V6462" s="13">
        <v>0.85000000000000009</v>
      </c>
      <c r="W6462" s="78">
        <f t="shared" si="502"/>
        <v>0</v>
      </c>
      <c r="X6462" s="1">
        <f>VLOOKUP(E6462,'渗透率、续签率'!AG:AJ,4,0)</f>
        <v>1788.5000000000002</v>
      </c>
      <c r="Y6462" s="1">
        <f t="shared" si="503"/>
        <v>0</v>
      </c>
      <c r="Z6462">
        <v>0</v>
      </c>
      <c r="AA6462" s="89">
        <f t="shared" si="504"/>
        <v>0</v>
      </c>
      <c r="AH6462" s="37"/>
      <c r="AI6462" s="37"/>
      <c r="AK6462" s="37"/>
    </row>
    <row r="6463" spans="1:37" hidden="1">
      <c r="A6463" t="s">
        <v>64</v>
      </c>
      <c r="B6463" t="s">
        <v>2</v>
      </c>
      <c r="C6463" t="s">
        <v>14</v>
      </c>
      <c r="D6463" t="s">
        <v>116</v>
      </c>
      <c r="E6463" t="s">
        <v>541</v>
      </c>
      <c r="F6463" t="str">
        <f t="shared" si="501"/>
        <v>日照市运动培训</v>
      </c>
      <c r="G6463" t="s">
        <v>103</v>
      </c>
      <c r="H6463" t="s">
        <v>280</v>
      </c>
      <c r="I6463" t="s">
        <v>70</v>
      </c>
      <c r="J6463">
        <v>47</v>
      </c>
      <c r="K6463">
        <v>0</v>
      </c>
      <c r="L6463" s="13">
        <f>VLOOKUP(C6463,'渗透率、续签率'!B:C,2,0)</f>
        <v>0.22700000000000001</v>
      </c>
      <c r="M6463" s="6">
        <v>0</v>
      </c>
      <c r="N6463">
        <v>3</v>
      </c>
      <c r="O6463">
        <v>0</v>
      </c>
      <c r="P6463" s="6">
        <v>0</v>
      </c>
      <c r="Q6463" s="13">
        <v>0</v>
      </c>
      <c r="R6463" s="13">
        <v>0</v>
      </c>
      <c r="S6463" s="31">
        <v>140</v>
      </c>
      <c r="T6463" s="6">
        <f>VLOOKUP(E6463,'参数设置&amp;汇总'!S:U,3,0)</f>
        <v>0.25</v>
      </c>
      <c r="U6463" s="78">
        <f t="shared" si="500"/>
        <v>0.75</v>
      </c>
      <c r="V6463" s="13">
        <v>0.85000000000000009</v>
      </c>
      <c r="W6463" s="78">
        <f t="shared" si="502"/>
        <v>0.88235294117647045</v>
      </c>
      <c r="X6463" s="1">
        <f>VLOOKUP(E6463,'渗透率、续签率'!AG:AJ,4,0)</f>
        <v>1788.5000000000002</v>
      </c>
      <c r="Y6463" s="1">
        <f t="shared" si="503"/>
        <v>1578.0882352941176</v>
      </c>
      <c r="Z6463">
        <v>0</v>
      </c>
      <c r="AA6463" s="89">
        <f t="shared" si="504"/>
        <v>5365.5000000000009</v>
      </c>
      <c r="AH6463" s="37"/>
      <c r="AI6463" s="37"/>
      <c r="AK6463" s="37"/>
    </row>
    <row r="6464" spans="1:37" hidden="1">
      <c r="A6464" t="s">
        <v>64</v>
      </c>
      <c r="B6464" t="s">
        <v>2</v>
      </c>
      <c r="C6464" t="s">
        <v>14</v>
      </c>
      <c r="D6464" t="s">
        <v>116</v>
      </c>
      <c r="E6464" t="s">
        <v>541</v>
      </c>
      <c r="F6464" t="str">
        <f t="shared" si="501"/>
        <v>昆玉市运动培训</v>
      </c>
      <c r="G6464" t="s">
        <v>145</v>
      </c>
      <c r="H6464" t="s">
        <v>281</v>
      </c>
      <c r="I6464" t="s">
        <v>70</v>
      </c>
      <c r="J6464">
        <v>0</v>
      </c>
      <c r="K6464">
        <v>0</v>
      </c>
      <c r="L6464" s="13">
        <f>VLOOKUP(C6464,'渗透率、续签率'!B:C,2,0)</f>
        <v>0.22700000000000001</v>
      </c>
      <c r="M6464" s="6">
        <v>0</v>
      </c>
      <c r="N6464">
        <v>0</v>
      </c>
      <c r="O6464">
        <v>0</v>
      </c>
      <c r="P6464" s="6">
        <v>0</v>
      </c>
      <c r="Q6464" s="13">
        <v>0</v>
      </c>
      <c r="R6464" s="13">
        <v>0</v>
      </c>
      <c r="S6464" s="31">
        <v>0</v>
      </c>
      <c r="T6464" s="6">
        <f>VLOOKUP(E6464,'参数设置&amp;汇总'!S:U,3,0)</f>
        <v>0.25</v>
      </c>
      <c r="U6464" s="78">
        <f t="shared" si="500"/>
        <v>0</v>
      </c>
      <c r="V6464" s="13">
        <v>0.85000000000000009</v>
      </c>
      <c r="W6464" s="78">
        <f t="shared" si="502"/>
        <v>0</v>
      </c>
      <c r="X6464" s="1">
        <f>VLOOKUP(E6464,'渗透率、续签率'!AG:AJ,4,0)</f>
        <v>1788.5000000000002</v>
      </c>
      <c r="Y6464" s="1">
        <f t="shared" si="503"/>
        <v>0</v>
      </c>
      <c r="Z6464">
        <v>0</v>
      </c>
      <c r="AA6464" s="89">
        <f t="shared" si="504"/>
        <v>0</v>
      </c>
      <c r="AH6464" s="37"/>
      <c r="AI6464" s="37"/>
      <c r="AJ6464" s="1"/>
      <c r="AK6464" s="37"/>
    </row>
    <row r="6465" spans="1:37" hidden="1">
      <c r="A6465" t="s">
        <v>64</v>
      </c>
      <c r="B6465" t="s">
        <v>2</v>
      </c>
      <c r="C6465" t="s">
        <v>14</v>
      </c>
      <c r="D6465" t="s">
        <v>116</v>
      </c>
      <c r="E6465" t="s">
        <v>541</v>
      </c>
      <c r="F6465" t="str">
        <f t="shared" si="501"/>
        <v>昌吉回族自治州运动培训</v>
      </c>
      <c r="G6465" t="s">
        <v>145</v>
      </c>
      <c r="H6465" t="s">
        <v>282</v>
      </c>
      <c r="I6465" t="s">
        <v>70</v>
      </c>
      <c r="J6465">
        <v>11</v>
      </c>
      <c r="K6465">
        <v>0</v>
      </c>
      <c r="L6465" s="13">
        <f>VLOOKUP(C6465,'渗透率、续签率'!B:C,2,0)</f>
        <v>0.22700000000000001</v>
      </c>
      <c r="M6465" s="6">
        <v>0</v>
      </c>
      <c r="N6465">
        <v>0</v>
      </c>
      <c r="O6465">
        <v>0</v>
      </c>
      <c r="P6465" s="6">
        <v>0</v>
      </c>
      <c r="Q6465" s="13">
        <v>0</v>
      </c>
      <c r="R6465" s="13">
        <v>0</v>
      </c>
      <c r="S6465" s="31">
        <v>26</v>
      </c>
      <c r="T6465" s="6">
        <f>VLOOKUP(E6465,'参数设置&amp;汇总'!S:U,3,0)</f>
        <v>0.25</v>
      </c>
      <c r="U6465" s="78">
        <f t="shared" si="500"/>
        <v>0</v>
      </c>
      <c r="V6465" s="13">
        <v>0.85000000000000009</v>
      </c>
      <c r="W6465" s="78">
        <f t="shared" si="502"/>
        <v>0</v>
      </c>
      <c r="X6465" s="1">
        <f>VLOOKUP(E6465,'渗透率、续签率'!AG:AJ,4,0)</f>
        <v>1788.5000000000002</v>
      </c>
      <c r="Y6465" s="1">
        <f t="shared" si="503"/>
        <v>0</v>
      </c>
      <c r="Z6465">
        <v>0</v>
      </c>
      <c r="AA6465" s="89">
        <f t="shared" si="504"/>
        <v>0</v>
      </c>
      <c r="AH6465" s="37"/>
      <c r="AI6465" s="37"/>
      <c r="AK6465" s="37"/>
    </row>
    <row r="6466" spans="1:37" hidden="1">
      <c r="A6466" t="s">
        <v>64</v>
      </c>
      <c r="B6466" t="s">
        <v>2</v>
      </c>
      <c r="C6466" t="s">
        <v>14</v>
      </c>
      <c r="D6466" t="s">
        <v>116</v>
      </c>
      <c r="E6466" t="s">
        <v>541</v>
      </c>
      <c r="F6466" t="str">
        <f t="shared" si="501"/>
        <v>昌江黎族自治县运动培训</v>
      </c>
      <c r="G6466" t="s">
        <v>120</v>
      </c>
      <c r="H6466" t="s">
        <v>283</v>
      </c>
      <c r="I6466" t="s">
        <v>68</v>
      </c>
      <c r="J6466">
        <v>0</v>
      </c>
      <c r="K6466">
        <v>0</v>
      </c>
      <c r="L6466" s="13">
        <f>VLOOKUP(C6466,'渗透率、续签率'!B:C,2,0)</f>
        <v>0.22700000000000001</v>
      </c>
      <c r="M6466" s="6">
        <v>0</v>
      </c>
      <c r="N6466">
        <v>0</v>
      </c>
      <c r="O6466">
        <v>0</v>
      </c>
      <c r="P6466" s="6">
        <v>0</v>
      </c>
      <c r="Q6466" s="13">
        <v>0</v>
      </c>
      <c r="R6466" s="13">
        <v>0</v>
      </c>
      <c r="S6466" s="31">
        <v>0</v>
      </c>
      <c r="T6466" s="6">
        <f>VLOOKUP(E6466,'参数设置&amp;汇总'!S:U,3,0)</f>
        <v>0.25</v>
      </c>
      <c r="U6466" s="78">
        <f t="shared" si="500"/>
        <v>0</v>
      </c>
      <c r="V6466" s="13">
        <v>0.85000000000000009</v>
      </c>
      <c r="W6466" s="78">
        <f t="shared" si="502"/>
        <v>0</v>
      </c>
      <c r="X6466" s="1">
        <f>VLOOKUP(E6466,'渗透率、续签率'!AG:AJ,4,0)</f>
        <v>1788.5000000000002</v>
      </c>
      <c r="Y6466" s="1">
        <f t="shared" si="503"/>
        <v>0</v>
      </c>
      <c r="Z6466">
        <v>0</v>
      </c>
      <c r="AA6466" s="89">
        <f t="shared" si="504"/>
        <v>0</v>
      </c>
      <c r="AH6466" s="37"/>
      <c r="AI6466" s="37"/>
      <c r="AK6466" s="37"/>
    </row>
    <row r="6467" spans="1:37" hidden="1">
      <c r="A6467" t="s">
        <v>64</v>
      </c>
      <c r="B6467" t="s">
        <v>2</v>
      </c>
      <c r="C6467" t="s">
        <v>14</v>
      </c>
      <c r="D6467" t="s">
        <v>116</v>
      </c>
      <c r="E6467" t="s">
        <v>541</v>
      </c>
      <c r="F6467" t="str">
        <f t="shared" si="501"/>
        <v>昌都市运动培训</v>
      </c>
      <c r="G6467" t="s">
        <v>237</v>
      </c>
      <c r="H6467" t="s">
        <v>284</v>
      </c>
      <c r="I6467" t="s">
        <v>57</v>
      </c>
      <c r="J6467">
        <v>0</v>
      </c>
      <c r="K6467">
        <v>0</v>
      </c>
      <c r="L6467" s="13">
        <f>VLOOKUP(C6467,'渗透率、续签率'!B:C,2,0)</f>
        <v>0.22700000000000001</v>
      </c>
      <c r="M6467" s="6">
        <v>0</v>
      </c>
      <c r="N6467">
        <v>0</v>
      </c>
      <c r="O6467">
        <v>0</v>
      </c>
      <c r="P6467" s="6">
        <v>0</v>
      </c>
      <c r="Q6467" s="13">
        <v>0</v>
      </c>
      <c r="R6467" s="13">
        <v>0</v>
      </c>
      <c r="S6467" s="31">
        <v>0</v>
      </c>
      <c r="T6467" s="6">
        <f>VLOOKUP(E6467,'参数设置&amp;汇总'!S:U,3,0)</f>
        <v>0.25</v>
      </c>
      <c r="U6467" s="78">
        <f t="shared" ref="U6467:U6530" si="505">IF(T6467*N6467&gt;=O6467,T6467*N6467,O6467)</f>
        <v>0</v>
      </c>
      <c r="V6467" s="13">
        <v>0.85000000000000009</v>
      </c>
      <c r="W6467" s="78">
        <f t="shared" si="502"/>
        <v>0</v>
      </c>
      <c r="X6467" s="1">
        <f>VLOOKUP(E6467,'渗透率、续签率'!AG:AJ,4,0)</f>
        <v>1788.5000000000002</v>
      </c>
      <c r="Y6467" s="1">
        <f t="shared" si="503"/>
        <v>0</v>
      </c>
      <c r="Z6467">
        <v>0</v>
      </c>
      <c r="AA6467" s="89">
        <f t="shared" si="504"/>
        <v>0</v>
      </c>
      <c r="AH6467" s="37"/>
      <c r="AI6467" s="37"/>
      <c r="AK6467" s="37"/>
    </row>
    <row r="6468" spans="1:37" hidden="1">
      <c r="A6468" t="s">
        <v>64</v>
      </c>
      <c r="B6468" t="s">
        <v>2</v>
      </c>
      <c r="C6468" t="s">
        <v>14</v>
      </c>
      <c r="D6468" t="s">
        <v>116</v>
      </c>
      <c r="E6468" t="s">
        <v>541</v>
      </c>
      <c r="F6468" t="str">
        <f t="shared" ref="F6468:F6531" si="506">H6468&amp;C6468</f>
        <v>昭通市运动培训</v>
      </c>
      <c r="G6468" t="s">
        <v>99</v>
      </c>
      <c r="H6468" t="s">
        <v>285</v>
      </c>
      <c r="I6468" t="s">
        <v>68</v>
      </c>
      <c r="J6468">
        <v>30</v>
      </c>
      <c r="K6468">
        <v>0</v>
      </c>
      <c r="L6468" s="13">
        <f>VLOOKUP(C6468,'渗透率、续签率'!B:C,2,0)</f>
        <v>0.22700000000000001</v>
      </c>
      <c r="M6468" s="6">
        <v>0</v>
      </c>
      <c r="N6468">
        <v>1</v>
      </c>
      <c r="O6468">
        <v>0</v>
      </c>
      <c r="P6468" s="6">
        <v>0</v>
      </c>
      <c r="Q6468" s="13">
        <v>0</v>
      </c>
      <c r="R6468" s="13">
        <v>0</v>
      </c>
      <c r="S6468" s="31">
        <v>54</v>
      </c>
      <c r="T6468" s="6">
        <f>VLOOKUP(E6468,'参数设置&amp;汇总'!S:U,3,0)</f>
        <v>0.25</v>
      </c>
      <c r="U6468" s="78">
        <f t="shared" si="505"/>
        <v>0.25</v>
      </c>
      <c r="V6468" s="13">
        <v>0.85000000000000009</v>
      </c>
      <c r="W6468" s="78">
        <f t="shared" ref="W6468:W6531" si="507">(O6468*(1-L6468)+IF((U6468-O6468)&lt;0,0,(U6468-O6468)))/V6468</f>
        <v>0.29411764705882348</v>
      </c>
      <c r="X6468" s="1">
        <f>VLOOKUP(E6468,'渗透率、续签率'!AG:AJ,4,0)</f>
        <v>1788.5000000000002</v>
      </c>
      <c r="Y6468" s="1">
        <f t="shared" ref="Y6468:Y6531" si="508">X6468*W6468</f>
        <v>526.02941176470586</v>
      </c>
      <c r="Z6468">
        <v>1</v>
      </c>
      <c r="AA6468" s="89">
        <f t="shared" ref="AA6468:AA6531" si="509">N6468*X6468</f>
        <v>1788.5000000000002</v>
      </c>
      <c r="AH6468" s="37"/>
      <c r="AI6468" s="37"/>
      <c r="AK6468" s="37"/>
    </row>
    <row r="6469" spans="1:37" hidden="1">
      <c r="A6469" t="s">
        <v>64</v>
      </c>
      <c r="B6469" t="s">
        <v>2</v>
      </c>
      <c r="C6469" t="s">
        <v>14</v>
      </c>
      <c r="D6469" t="s">
        <v>116</v>
      </c>
      <c r="E6469" t="s">
        <v>541</v>
      </c>
      <c r="F6469" t="str">
        <f t="shared" si="506"/>
        <v>晋中市运动培训</v>
      </c>
      <c r="G6469" t="s">
        <v>134</v>
      </c>
      <c r="H6469" t="s">
        <v>286</v>
      </c>
      <c r="I6469" t="s">
        <v>70</v>
      </c>
      <c r="J6469">
        <v>39</v>
      </c>
      <c r="K6469">
        <v>0</v>
      </c>
      <c r="L6469" s="13">
        <f>VLOOKUP(C6469,'渗透率、续签率'!B:C,2,0)</f>
        <v>0.22700000000000001</v>
      </c>
      <c r="M6469" s="6">
        <v>0</v>
      </c>
      <c r="N6469">
        <v>9</v>
      </c>
      <c r="O6469">
        <v>0</v>
      </c>
      <c r="P6469" s="6">
        <v>0</v>
      </c>
      <c r="Q6469" s="13">
        <v>0</v>
      </c>
      <c r="R6469" s="13">
        <v>0</v>
      </c>
      <c r="S6469" s="31">
        <v>128</v>
      </c>
      <c r="T6469" s="6">
        <f>VLOOKUP(E6469,'参数设置&amp;汇总'!S:U,3,0)</f>
        <v>0.25</v>
      </c>
      <c r="U6469" s="78">
        <f t="shared" si="505"/>
        <v>2.25</v>
      </c>
      <c r="V6469" s="13">
        <v>0.85000000000000009</v>
      </c>
      <c r="W6469" s="78">
        <f t="shared" si="507"/>
        <v>2.6470588235294117</v>
      </c>
      <c r="X6469" s="1">
        <f>VLOOKUP(E6469,'渗透率、续签率'!AG:AJ,4,0)</f>
        <v>1788.5000000000002</v>
      </c>
      <c r="Y6469" s="1">
        <f t="shared" si="508"/>
        <v>4734.2647058823532</v>
      </c>
      <c r="Z6469">
        <v>1</v>
      </c>
      <c r="AA6469" s="89">
        <f t="shared" si="509"/>
        <v>16096.500000000002</v>
      </c>
      <c r="AH6469" s="37"/>
      <c r="AI6469" s="37"/>
      <c r="AK6469" s="37"/>
    </row>
    <row r="6470" spans="1:37" hidden="1">
      <c r="A6470" t="s">
        <v>64</v>
      </c>
      <c r="B6470" t="s">
        <v>2</v>
      </c>
      <c r="C6470" t="s">
        <v>14</v>
      </c>
      <c r="D6470" t="s">
        <v>116</v>
      </c>
      <c r="E6470" t="s">
        <v>541</v>
      </c>
      <c r="F6470" t="str">
        <f t="shared" si="506"/>
        <v>晋城市运动培训</v>
      </c>
      <c r="G6470" t="s">
        <v>134</v>
      </c>
      <c r="H6470" t="s">
        <v>287</v>
      </c>
      <c r="I6470" t="s">
        <v>70</v>
      </c>
      <c r="J6470">
        <v>18</v>
      </c>
      <c r="K6470">
        <v>0</v>
      </c>
      <c r="L6470" s="13">
        <f>VLOOKUP(C6470,'渗透率、续签率'!B:C,2,0)</f>
        <v>0.22700000000000001</v>
      </c>
      <c r="M6470" s="6">
        <v>0</v>
      </c>
      <c r="N6470">
        <v>5</v>
      </c>
      <c r="O6470">
        <v>0</v>
      </c>
      <c r="P6470" s="6">
        <v>0</v>
      </c>
      <c r="Q6470" s="13">
        <v>0</v>
      </c>
      <c r="R6470" s="13">
        <v>0</v>
      </c>
      <c r="S6470" s="31">
        <v>83</v>
      </c>
      <c r="T6470" s="6">
        <f>VLOOKUP(E6470,'参数设置&amp;汇总'!S:U,3,0)</f>
        <v>0.25</v>
      </c>
      <c r="U6470" s="78">
        <f t="shared" si="505"/>
        <v>1.25</v>
      </c>
      <c r="V6470" s="13">
        <v>0.85000000000000009</v>
      </c>
      <c r="W6470" s="78">
        <f t="shared" si="507"/>
        <v>1.4705882352941175</v>
      </c>
      <c r="X6470" s="1">
        <f>VLOOKUP(E6470,'渗透率、续签率'!AG:AJ,4,0)</f>
        <v>1788.5000000000002</v>
      </c>
      <c r="Y6470" s="1">
        <f t="shared" si="508"/>
        <v>2630.1470588235297</v>
      </c>
      <c r="Z6470">
        <v>0</v>
      </c>
      <c r="AA6470" s="89">
        <f t="shared" si="509"/>
        <v>8942.5000000000018</v>
      </c>
      <c r="AH6470" s="37"/>
      <c r="AI6470" s="37"/>
      <c r="AJ6470" s="1"/>
      <c r="AK6470" s="37"/>
    </row>
    <row r="6471" spans="1:37" hidden="1">
      <c r="A6471" t="s">
        <v>64</v>
      </c>
      <c r="B6471" t="s">
        <v>2</v>
      </c>
      <c r="C6471" t="s">
        <v>14</v>
      </c>
      <c r="D6471" t="s">
        <v>116</v>
      </c>
      <c r="E6471" t="s">
        <v>541</v>
      </c>
      <c r="F6471" t="str">
        <f t="shared" si="506"/>
        <v>普洱市运动培训</v>
      </c>
      <c r="G6471" t="s">
        <v>99</v>
      </c>
      <c r="H6471" t="s">
        <v>288</v>
      </c>
      <c r="I6471" t="s">
        <v>68</v>
      </c>
      <c r="J6471">
        <v>6</v>
      </c>
      <c r="K6471">
        <v>0</v>
      </c>
      <c r="L6471" s="13">
        <f>VLOOKUP(C6471,'渗透率、续签率'!B:C,2,0)</f>
        <v>0.22700000000000001</v>
      </c>
      <c r="M6471" s="6">
        <v>0</v>
      </c>
      <c r="N6471">
        <v>0</v>
      </c>
      <c r="O6471">
        <v>0</v>
      </c>
      <c r="P6471" s="6">
        <v>0</v>
      </c>
      <c r="Q6471" s="13">
        <v>0</v>
      </c>
      <c r="R6471" s="13">
        <v>0</v>
      </c>
      <c r="S6471" s="31">
        <v>7</v>
      </c>
      <c r="T6471" s="6">
        <f>VLOOKUP(E6471,'参数设置&amp;汇总'!S:U,3,0)</f>
        <v>0.25</v>
      </c>
      <c r="U6471" s="78">
        <f t="shared" si="505"/>
        <v>0</v>
      </c>
      <c r="V6471" s="13">
        <v>0.85000000000000009</v>
      </c>
      <c r="W6471" s="78">
        <f t="shared" si="507"/>
        <v>0</v>
      </c>
      <c r="X6471" s="1">
        <f>VLOOKUP(E6471,'渗透率、续签率'!AG:AJ,4,0)</f>
        <v>1788.5000000000002</v>
      </c>
      <c r="Y6471" s="1">
        <f t="shared" si="508"/>
        <v>0</v>
      </c>
      <c r="Z6471">
        <v>0</v>
      </c>
      <c r="AA6471" s="89">
        <f t="shared" si="509"/>
        <v>0</v>
      </c>
      <c r="AH6471" s="37"/>
      <c r="AI6471" s="37"/>
      <c r="AJ6471" s="1"/>
      <c r="AK6471" s="37"/>
    </row>
    <row r="6472" spans="1:37" hidden="1">
      <c r="A6472" t="s">
        <v>64</v>
      </c>
      <c r="B6472" t="s">
        <v>2</v>
      </c>
      <c r="C6472" t="s">
        <v>14</v>
      </c>
      <c r="D6472" t="s">
        <v>116</v>
      </c>
      <c r="E6472" t="s">
        <v>541</v>
      </c>
      <c r="F6472" t="str">
        <f t="shared" si="506"/>
        <v>景德镇市运动培训</v>
      </c>
      <c r="G6472" t="s">
        <v>90</v>
      </c>
      <c r="H6472" t="s">
        <v>289</v>
      </c>
      <c r="I6472" t="s">
        <v>68</v>
      </c>
      <c r="J6472">
        <v>13</v>
      </c>
      <c r="K6472">
        <v>0</v>
      </c>
      <c r="L6472" s="13">
        <f>VLOOKUP(C6472,'渗透率、续签率'!B:C,2,0)</f>
        <v>0.22700000000000001</v>
      </c>
      <c r="M6472" s="6">
        <v>0</v>
      </c>
      <c r="N6472">
        <v>2</v>
      </c>
      <c r="O6472">
        <v>0</v>
      </c>
      <c r="P6472" s="6">
        <v>0</v>
      </c>
      <c r="Q6472" s="13">
        <v>0</v>
      </c>
      <c r="R6472" s="13">
        <v>0</v>
      </c>
      <c r="S6472" s="31">
        <v>50</v>
      </c>
      <c r="T6472" s="6">
        <f>VLOOKUP(E6472,'参数设置&amp;汇总'!S:U,3,0)</f>
        <v>0.25</v>
      </c>
      <c r="U6472" s="78">
        <f t="shared" si="505"/>
        <v>0.5</v>
      </c>
      <c r="V6472" s="13">
        <v>0.85000000000000009</v>
      </c>
      <c r="W6472" s="78">
        <f t="shared" si="507"/>
        <v>0.58823529411764697</v>
      </c>
      <c r="X6472" s="1">
        <f>VLOOKUP(E6472,'渗透率、续签率'!AG:AJ,4,0)</f>
        <v>1788.5000000000002</v>
      </c>
      <c r="Y6472" s="1">
        <f t="shared" si="508"/>
        <v>1052.0588235294117</v>
      </c>
      <c r="Z6472">
        <v>0</v>
      </c>
      <c r="AA6472" s="89">
        <f t="shared" si="509"/>
        <v>3577.0000000000005</v>
      </c>
      <c r="AH6472" s="37"/>
      <c r="AI6472" s="37"/>
      <c r="AJ6472" s="1"/>
      <c r="AK6472" s="37"/>
    </row>
    <row r="6473" spans="1:37" hidden="1">
      <c r="A6473" t="s">
        <v>64</v>
      </c>
      <c r="B6473" t="s">
        <v>2</v>
      </c>
      <c r="C6473" t="s">
        <v>14</v>
      </c>
      <c r="D6473" t="s">
        <v>116</v>
      </c>
      <c r="E6473" t="s">
        <v>541</v>
      </c>
      <c r="F6473" t="str">
        <f t="shared" si="506"/>
        <v>曲靖市运动培训</v>
      </c>
      <c r="G6473" t="s">
        <v>99</v>
      </c>
      <c r="H6473" t="s">
        <v>290</v>
      </c>
      <c r="I6473" t="s">
        <v>68</v>
      </c>
      <c r="J6473">
        <v>24</v>
      </c>
      <c r="K6473">
        <v>0</v>
      </c>
      <c r="L6473" s="13">
        <f>VLOOKUP(C6473,'渗透率、续签率'!B:C,2,0)</f>
        <v>0.22700000000000001</v>
      </c>
      <c r="M6473" s="6">
        <v>0</v>
      </c>
      <c r="N6473">
        <v>1</v>
      </c>
      <c r="O6473">
        <v>0</v>
      </c>
      <c r="P6473" s="6">
        <v>0</v>
      </c>
      <c r="Q6473" s="13">
        <v>0</v>
      </c>
      <c r="R6473" s="13">
        <v>0</v>
      </c>
      <c r="S6473" s="31">
        <v>49</v>
      </c>
      <c r="T6473" s="6">
        <f>VLOOKUP(E6473,'参数设置&amp;汇总'!S:U,3,0)</f>
        <v>0.25</v>
      </c>
      <c r="U6473" s="78">
        <f t="shared" si="505"/>
        <v>0.25</v>
      </c>
      <c r="V6473" s="13">
        <v>0.85000000000000009</v>
      </c>
      <c r="W6473" s="78">
        <f t="shared" si="507"/>
        <v>0.29411764705882348</v>
      </c>
      <c r="X6473" s="1">
        <f>VLOOKUP(E6473,'渗透率、续签率'!AG:AJ,4,0)</f>
        <v>1788.5000000000002</v>
      </c>
      <c r="Y6473" s="1">
        <f t="shared" si="508"/>
        <v>526.02941176470586</v>
      </c>
      <c r="Z6473">
        <v>0</v>
      </c>
      <c r="AA6473" s="89">
        <f t="shared" si="509"/>
        <v>1788.5000000000002</v>
      </c>
      <c r="AH6473" s="37"/>
      <c r="AI6473" s="37"/>
      <c r="AK6473" s="37"/>
    </row>
    <row r="6474" spans="1:37" hidden="1">
      <c r="A6474" t="s">
        <v>64</v>
      </c>
      <c r="B6474" t="s">
        <v>2</v>
      </c>
      <c r="C6474" t="s">
        <v>14</v>
      </c>
      <c r="D6474" t="s">
        <v>116</v>
      </c>
      <c r="E6474" t="s">
        <v>541</v>
      </c>
      <c r="F6474" t="str">
        <f t="shared" si="506"/>
        <v>朔州市运动培训</v>
      </c>
      <c r="G6474" t="s">
        <v>134</v>
      </c>
      <c r="H6474" t="s">
        <v>291</v>
      </c>
      <c r="I6474" t="s">
        <v>70</v>
      </c>
      <c r="J6474">
        <v>11</v>
      </c>
      <c r="K6474">
        <v>0</v>
      </c>
      <c r="L6474" s="13">
        <f>VLOOKUP(C6474,'渗透率、续签率'!B:C,2,0)</f>
        <v>0.22700000000000001</v>
      </c>
      <c r="M6474" s="6">
        <v>0</v>
      </c>
      <c r="N6474">
        <v>2</v>
      </c>
      <c r="O6474">
        <v>0</v>
      </c>
      <c r="P6474" s="6">
        <v>0</v>
      </c>
      <c r="Q6474" s="13">
        <v>0</v>
      </c>
      <c r="R6474" s="13">
        <v>0</v>
      </c>
      <c r="S6474" s="31">
        <v>55</v>
      </c>
      <c r="T6474" s="6">
        <f>VLOOKUP(E6474,'参数设置&amp;汇总'!S:U,3,0)</f>
        <v>0.25</v>
      </c>
      <c r="U6474" s="78">
        <f t="shared" si="505"/>
        <v>0.5</v>
      </c>
      <c r="V6474" s="13">
        <v>0.85000000000000009</v>
      </c>
      <c r="W6474" s="78">
        <f t="shared" si="507"/>
        <v>0.58823529411764697</v>
      </c>
      <c r="X6474" s="1">
        <f>VLOOKUP(E6474,'渗透率、续签率'!AG:AJ,4,0)</f>
        <v>1788.5000000000002</v>
      </c>
      <c r="Y6474" s="1">
        <f t="shared" si="508"/>
        <v>1052.0588235294117</v>
      </c>
      <c r="Z6474">
        <v>0</v>
      </c>
      <c r="AA6474" s="89">
        <f t="shared" si="509"/>
        <v>3577.0000000000005</v>
      </c>
      <c r="AH6474" s="37"/>
      <c r="AI6474" s="37"/>
      <c r="AK6474" s="37"/>
    </row>
    <row r="6475" spans="1:37" hidden="1">
      <c r="A6475" t="s">
        <v>64</v>
      </c>
      <c r="B6475" t="s">
        <v>2</v>
      </c>
      <c r="C6475" t="s">
        <v>14</v>
      </c>
      <c r="D6475" t="s">
        <v>116</v>
      </c>
      <c r="E6475" t="s">
        <v>541</v>
      </c>
      <c r="F6475" t="str">
        <f t="shared" si="506"/>
        <v>朝阳市运动培训</v>
      </c>
      <c r="G6475" t="s">
        <v>101</v>
      </c>
      <c r="H6475" t="s">
        <v>292</v>
      </c>
      <c r="I6475" t="s">
        <v>70</v>
      </c>
      <c r="J6475">
        <v>14</v>
      </c>
      <c r="K6475">
        <v>0</v>
      </c>
      <c r="L6475" s="13">
        <f>VLOOKUP(C6475,'渗透率、续签率'!B:C,2,0)</f>
        <v>0.22700000000000001</v>
      </c>
      <c r="M6475" s="6">
        <v>0</v>
      </c>
      <c r="N6475">
        <v>1</v>
      </c>
      <c r="O6475">
        <v>0</v>
      </c>
      <c r="P6475" s="6">
        <v>0</v>
      </c>
      <c r="Q6475" s="13">
        <v>0</v>
      </c>
      <c r="R6475" s="13">
        <v>0</v>
      </c>
      <c r="S6475" s="31">
        <v>39</v>
      </c>
      <c r="T6475" s="6">
        <f>VLOOKUP(E6475,'参数设置&amp;汇总'!S:U,3,0)</f>
        <v>0.25</v>
      </c>
      <c r="U6475" s="78">
        <f t="shared" si="505"/>
        <v>0.25</v>
      </c>
      <c r="V6475" s="13">
        <v>0.85000000000000009</v>
      </c>
      <c r="W6475" s="78">
        <f t="shared" si="507"/>
        <v>0.29411764705882348</v>
      </c>
      <c r="X6475" s="1">
        <f>VLOOKUP(E6475,'渗透率、续签率'!AG:AJ,4,0)</f>
        <v>1788.5000000000002</v>
      </c>
      <c r="Y6475" s="1">
        <f t="shared" si="508"/>
        <v>526.02941176470586</v>
      </c>
      <c r="Z6475">
        <v>0</v>
      </c>
      <c r="AA6475" s="89">
        <f t="shared" si="509"/>
        <v>1788.5000000000002</v>
      </c>
      <c r="AH6475" s="37"/>
      <c r="AI6475" s="37"/>
      <c r="AJ6475" s="1"/>
      <c r="AK6475" s="37"/>
    </row>
    <row r="6476" spans="1:37" hidden="1">
      <c r="A6476" t="s">
        <v>64</v>
      </c>
      <c r="B6476" t="s">
        <v>2</v>
      </c>
      <c r="C6476" t="s">
        <v>14</v>
      </c>
      <c r="D6476" t="s">
        <v>116</v>
      </c>
      <c r="E6476" t="s">
        <v>541</v>
      </c>
      <c r="F6476" t="str">
        <f t="shared" si="506"/>
        <v>本溪市运动培训</v>
      </c>
      <c r="G6476" t="s">
        <v>101</v>
      </c>
      <c r="H6476" t="s">
        <v>293</v>
      </c>
      <c r="I6476" t="s">
        <v>70</v>
      </c>
      <c r="J6476">
        <v>7</v>
      </c>
      <c r="K6476">
        <v>0</v>
      </c>
      <c r="L6476" s="13">
        <f>VLOOKUP(C6476,'渗透率、续签率'!B:C,2,0)</f>
        <v>0.22700000000000001</v>
      </c>
      <c r="M6476" s="6">
        <v>0</v>
      </c>
      <c r="N6476">
        <v>0</v>
      </c>
      <c r="O6476">
        <v>0</v>
      </c>
      <c r="P6476" s="6">
        <v>0</v>
      </c>
      <c r="Q6476" s="13">
        <v>0</v>
      </c>
      <c r="R6476" s="13">
        <v>0</v>
      </c>
      <c r="S6476" s="31">
        <v>8</v>
      </c>
      <c r="T6476" s="6">
        <f>VLOOKUP(E6476,'参数设置&amp;汇总'!S:U,3,0)</f>
        <v>0.25</v>
      </c>
      <c r="U6476" s="78">
        <f t="shared" si="505"/>
        <v>0</v>
      </c>
      <c r="V6476" s="13">
        <v>0.85000000000000009</v>
      </c>
      <c r="W6476" s="78">
        <f t="shared" si="507"/>
        <v>0</v>
      </c>
      <c r="X6476" s="1">
        <f>VLOOKUP(E6476,'渗透率、续签率'!AG:AJ,4,0)</f>
        <v>1788.5000000000002</v>
      </c>
      <c r="Y6476" s="1">
        <f t="shared" si="508"/>
        <v>0</v>
      </c>
      <c r="Z6476">
        <v>0</v>
      </c>
      <c r="AA6476" s="89">
        <f t="shared" si="509"/>
        <v>0</v>
      </c>
      <c r="AH6476" s="37"/>
      <c r="AI6476" s="37"/>
      <c r="AJ6476" s="1"/>
      <c r="AK6476" s="37"/>
    </row>
    <row r="6477" spans="1:37" hidden="1">
      <c r="A6477" t="s">
        <v>64</v>
      </c>
      <c r="B6477" t="s">
        <v>2</v>
      </c>
      <c r="C6477" t="s">
        <v>14</v>
      </c>
      <c r="D6477" t="s">
        <v>116</v>
      </c>
      <c r="E6477" t="s">
        <v>541</v>
      </c>
      <c r="F6477" t="str">
        <f t="shared" si="506"/>
        <v>来宾市运动培训</v>
      </c>
      <c r="G6477" t="s">
        <v>88</v>
      </c>
      <c r="H6477" t="s">
        <v>294</v>
      </c>
      <c r="I6477" t="s">
        <v>68</v>
      </c>
      <c r="J6477">
        <v>13</v>
      </c>
      <c r="K6477">
        <v>0</v>
      </c>
      <c r="L6477" s="13">
        <f>VLOOKUP(C6477,'渗透率、续签率'!B:C,2,0)</f>
        <v>0.22700000000000001</v>
      </c>
      <c r="M6477" s="6">
        <v>0</v>
      </c>
      <c r="N6477">
        <v>0</v>
      </c>
      <c r="O6477">
        <v>0</v>
      </c>
      <c r="P6477" s="6">
        <v>0</v>
      </c>
      <c r="Q6477" s="13">
        <v>0</v>
      </c>
      <c r="R6477" s="13">
        <v>0</v>
      </c>
      <c r="S6477" s="31">
        <v>20</v>
      </c>
      <c r="T6477" s="6">
        <f>VLOOKUP(E6477,'参数设置&amp;汇总'!S:U,3,0)</f>
        <v>0.25</v>
      </c>
      <c r="U6477" s="78">
        <f t="shared" si="505"/>
        <v>0</v>
      </c>
      <c r="V6477" s="13">
        <v>0.85000000000000009</v>
      </c>
      <c r="W6477" s="78">
        <f t="shared" si="507"/>
        <v>0</v>
      </c>
      <c r="X6477" s="1">
        <f>VLOOKUP(E6477,'渗透率、续签率'!AG:AJ,4,0)</f>
        <v>1788.5000000000002</v>
      </c>
      <c r="Y6477" s="1">
        <f t="shared" si="508"/>
        <v>0</v>
      </c>
      <c r="Z6477">
        <v>0</v>
      </c>
      <c r="AA6477" s="89">
        <f t="shared" si="509"/>
        <v>0</v>
      </c>
      <c r="AH6477" s="37"/>
      <c r="AI6477" s="37"/>
      <c r="AJ6477" s="1"/>
      <c r="AK6477" s="37"/>
    </row>
    <row r="6478" spans="1:37" hidden="1">
      <c r="A6478" t="s">
        <v>64</v>
      </c>
      <c r="B6478" t="s">
        <v>2</v>
      </c>
      <c r="C6478" t="s">
        <v>14</v>
      </c>
      <c r="D6478" t="s">
        <v>116</v>
      </c>
      <c r="E6478" t="s">
        <v>541</v>
      </c>
      <c r="F6478" t="str">
        <f t="shared" si="506"/>
        <v>松原市运动培训</v>
      </c>
      <c r="G6478" t="s">
        <v>188</v>
      </c>
      <c r="H6478" t="s">
        <v>295</v>
      </c>
      <c r="I6478" t="s">
        <v>70</v>
      </c>
      <c r="J6478">
        <v>13</v>
      </c>
      <c r="K6478">
        <v>0</v>
      </c>
      <c r="L6478" s="13">
        <f>VLOOKUP(C6478,'渗透率、续签率'!B:C,2,0)</f>
        <v>0.22700000000000001</v>
      </c>
      <c r="M6478" s="6">
        <v>0</v>
      </c>
      <c r="N6478">
        <v>1</v>
      </c>
      <c r="O6478">
        <v>0</v>
      </c>
      <c r="P6478" s="6">
        <v>0</v>
      </c>
      <c r="Q6478" s="13">
        <v>0</v>
      </c>
      <c r="R6478" s="13">
        <v>0</v>
      </c>
      <c r="S6478" s="31">
        <v>46</v>
      </c>
      <c r="T6478" s="6">
        <f>VLOOKUP(E6478,'参数设置&amp;汇总'!S:U,3,0)</f>
        <v>0.25</v>
      </c>
      <c r="U6478" s="78">
        <f t="shared" si="505"/>
        <v>0.25</v>
      </c>
      <c r="V6478" s="13">
        <v>0.85000000000000009</v>
      </c>
      <c r="W6478" s="78">
        <f t="shared" si="507"/>
        <v>0.29411764705882348</v>
      </c>
      <c r="X6478" s="1">
        <f>VLOOKUP(E6478,'渗透率、续签率'!AG:AJ,4,0)</f>
        <v>1788.5000000000002</v>
      </c>
      <c r="Y6478" s="1">
        <f t="shared" si="508"/>
        <v>526.02941176470586</v>
      </c>
      <c r="Z6478">
        <v>0</v>
      </c>
      <c r="AA6478" s="89">
        <f t="shared" si="509"/>
        <v>1788.5000000000002</v>
      </c>
      <c r="AH6478" s="37"/>
      <c r="AI6478" s="37"/>
      <c r="AJ6478" s="1"/>
      <c r="AK6478" s="37"/>
    </row>
    <row r="6479" spans="1:37" hidden="1">
      <c r="A6479" t="s">
        <v>64</v>
      </c>
      <c r="B6479" t="s">
        <v>2</v>
      </c>
      <c r="C6479" t="s">
        <v>14</v>
      </c>
      <c r="D6479" t="s">
        <v>116</v>
      </c>
      <c r="E6479" t="s">
        <v>541</v>
      </c>
      <c r="F6479" t="str">
        <f t="shared" si="506"/>
        <v>林芝市运动培训</v>
      </c>
      <c r="G6479" t="s">
        <v>237</v>
      </c>
      <c r="H6479" t="s">
        <v>296</v>
      </c>
      <c r="I6479" t="s">
        <v>57</v>
      </c>
      <c r="J6479">
        <v>1</v>
      </c>
      <c r="K6479">
        <v>0</v>
      </c>
      <c r="L6479" s="13">
        <f>VLOOKUP(C6479,'渗透率、续签率'!B:C,2,0)</f>
        <v>0.22700000000000001</v>
      </c>
      <c r="M6479" s="6">
        <v>0</v>
      </c>
      <c r="N6479">
        <v>0</v>
      </c>
      <c r="O6479">
        <v>0</v>
      </c>
      <c r="P6479" s="6">
        <v>0</v>
      </c>
      <c r="Q6479" s="13">
        <v>0</v>
      </c>
      <c r="R6479" s="13">
        <v>0</v>
      </c>
      <c r="S6479" s="31">
        <v>2</v>
      </c>
      <c r="T6479" s="6">
        <f>VLOOKUP(E6479,'参数设置&amp;汇总'!S:U,3,0)</f>
        <v>0.25</v>
      </c>
      <c r="U6479" s="78">
        <f t="shared" si="505"/>
        <v>0</v>
      </c>
      <c r="V6479" s="13">
        <v>0.85000000000000009</v>
      </c>
      <c r="W6479" s="78">
        <f t="shared" si="507"/>
        <v>0</v>
      </c>
      <c r="X6479" s="1">
        <f>VLOOKUP(E6479,'渗透率、续签率'!AG:AJ,4,0)</f>
        <v>1788.5000000000002</v>
      </c>
      <c r="Y6479" s="1">
        <f t="shared" si="508"/>
        <v>0</v>
      </c>
      <c r="Z6479">
        <v>0</v>
      </c>
      <c r="AA6479" s="89">
        <f t="shared" si="509"/>
        <v>0</v>
      </c>
      <c r="AH6479" s="37"/>
      <c r="AI6479" s="37"/>
      <c r="AK6479" s="37"/>
    </row>
    <row r="6480" spans="1:37" hidden="1">
      <c r="A6480" t="s">
        <v>64</v>
      </c>
      <c r="B6480" t="s">
        <v>2</v>
      </c>
      <c r="C6480" t="s">
        <v>14</v>
      </c>
      <c r="D6480" t="s">
        <v>116</v>
      </c>
      <c r="E6480" t="s">
        <v>541</v>
      </c>
      <c r="F6480" t="str">
        <f t="shared" si="506"/>
        <v>果洛藏族自治州运动培训</v>
      </c>
      <c r="G6480" t="s">
        <v>297</v>
      </c>
      <c r="H6480" t="s">
        <v>298</v>
      </c>
      <c r="I6480" t="s">
        <v>70</v>
      </c>
      <c r="J6480">
        <v>0</v>
      </c>
      <c r="K6480">
        <v>0</v>
      </c>
      <c r="L6480" s="13">
        <f>VLOOKUP(C6480,'渗透率、续签率'!B:C,2,0)</f>
        <v>0.22700000000000001</v>
      </c>
      <c r="M6480" s="6">
        <v>0</v>
      </c>
      <c r="N6480">
        <v>0</v>
      </c>
      <c r="O6480">
        <v>0</v>
      </c>
      <c r="P6480" s="6">
        <v>0</v>
      </c>
      <c r="Q6480" s="13">
        <v>0</v>
      </c>
      <c r="R6480" s="13">
        <v>0</v>
      </c>
      <c r="S6480" s="31">
        <v>0</v>
      </c>
      <c r="T6480" s="6">
        <f>VLOOKUP(E6480,'参数设置&amp;汇总'!S:U,3,0)</f>
        <v>0.25</v>
      </c>
      <c r="U6480" s="78">
        <f t="shared" si="505"/>
        <v>0</v>
      </c>
      <c r="V6480" s="13">
        <v>0.85000000000000009</v>
      </c>
      <c r="W6480" s="78">
        <f t="shared" si="507"/>
        <v>0</v>
      </c>
      <c r="X6480" s="1">
        <f>VLOOKUP(E6480,'渗透率、续签率'!AG:AJ,4,0)</f>
        <v>1788.5000000000002</v>
      </c>
      <c r="Y6480" s="1">
        <f t="shared" si="508"/>
        <v>0</v>
      </c>
      <c r="Z6480">
        <v>0</v>
      </c>
      <c r="AA6480" s="89">
        <f t="shared" si="509"/>
        <v>0</v>
      </c>
      <c r="AH6480" s="37"/>
      <c r="AI6480" s="37"/>
      <c r="AJ6480" s="1"/>
      <c r="AK6480" s="37"/>
    </row>
    <row r="6481" spans="1:37" hidden="1">
      <c r="A6481" t="s">
        <v>64</v>
      </c>
      <c r="B6481" t="s">
        <v>2</v>
      </c>
      <c r="C6481" t="s">
        <v>14</v>
      </c>
      <c r="D6481" t="s">
        <v>116</v>
      </c>
      <c r="E6481" t="s">
        <v>541</v>
      </c>
      <c r="F6481" t="str">
        <f t="shared" si="506"/>
        <v>枣庄市运动培训</v>
      </c>
      <c r="G6481" t="s">
        <v>103</v>
      </c>
      <c r="H6481" t="s">
        <v>299</v>
      </c>
      <c r="I6481" t="s">
        <v>70</v>
      </c>
      <c r="J6481">
        <v>68</v>
      </c>
      <c r="K6481">
        <v>2</v>
      </c>
      <c r="L6481" s="13">
        <f>VLOOKUP(C6481,'渗透率、续签率'!B:C,2,0)</f>
        <v>0.22700000000000001</v>
      </c>
      <c r="M6481" s="6">
        <v>0.03</v>
      </c>
      <c r="N6481">
        <v>7</v>
      </c>
      <c r="O6481">
        <v>2</v>
      </c>
      <c r="P6481" s="6">
        <v>0.28999999999999998</v>
      </c>
      <c r="Q6481" s="13">
        <v>0.26300000000000001</v>
      </c>
      <c r="R6481" s="13">
        <v>0.251</v>
      </c>
      <c r="S6481" s="31">
        <v>228</v>
      </c>
      <c r="T6481" s="6">
        <f>VLOOKUP(E6481,'参数设置&amp;汇总'!S:U,3,0)</f>
        <v>0.25</v>
      </c>
      <c r="U6481" s="78">
        <f t="shared" si="505"/>
        <v>2</v>
      </c>
      <c r="V6481" s="13">
        <v>0.85000000000000009</v>
      </c>
      <c r="W6481" s="78">
        <f t="shared" si="507"/>
        <v>1.8188235294117645</v>
      </c>
      <c r="X6481" s="1">
        <f>VLOOKUP(E6481,'渗透率、续签率'!AG:AJ,4,0)</f>
        <v>1788.5000000000002</v>
      </c>
      <c r="Y6481" s="1">
        <f t="shared" si="508"/>
        <v>3252.9658823529412</v>
      </c>
      <c r="Z6481">
        <v>1</v>
      </c>
      <c r="AA6481" s="89">
        <f t="shared" si="509"/>
        <v>12519.500000000002</v>
      </c>
      <c r="AH6481" s="37"/>
      <c r="AI6481" s="37"/>
      <c r="AJ6481" s="1"/>
      <c r="AK6481" s="37"/>
    </row>
    <row r="6482" spans="1:37" hidden="1">
      <c r="A6482" t="s">
        <v>64</v>
      </c>
      <c r="B6482" t="s">
        <v>2</v>
      </c>
      <c r="C6482" t="s">
        <v>14</v>
      </c>
      <c r="D6482" t="s">
        <v>116</v>
      </c>
      <c r="E6482" t="s">
        <v>541</v>
      </c>
      <c r="F6482" t="str">
        <f t="shared" si="506"/>
        <v>柳州市运动培训</v>
      </c>
      <c r="G6482" t="s">
        <v>88</v>
      </c>
      <c r="H6482" t="s">
        <v>300</v>
      </c>
      <c r="I6482" t="s">
        <v>68</v>
      </c>
      <c r="J6482">
        <v>43</v>
      </c>
      <c r="K6482">
        <v>1</v>
      </c>
      <c r="L6482" s="13">
        <f>VLOOKUP(C6482,'渗透率、续签率'!B:C,2,0)</f>
        <v>0.22700000000000001</v>
      </c>
      <c r="M6482" s="6">
        <v>0.02</v>
      </c>
      <c r="N6482">
        <v>4</v>
      </c>
      <c r="O6482">
        <v>1</v>
      </c>
      <c r="P6482" s="6">
        <v>0.25</v>
      </c>
      <c r="Q6482" s="13">
        <v>0.20100000000000001</v>
      </c>
      <c r="R6482" s="13">
        <v>0.17599999999999999</v>
      </c>
      <c r="S6482" s="31">
        <v>158</v>
      </c>
      <c r="T6482" s="6">
        <f>VLOOKUP(E6482,'参数设置&amp;汇总'!S:U,3,0)</f>
        <v>0.25</v>
      </c>
      <c r="U6482" s="78">
        <f t="shared" si="505"/>
        <v>1</v>
      </c>
      <c r="V6482" s="13">
        <v>0.85000000000000009</v>
      </c>
      <c r="W6482" s="78">
        <f t="shared" si="507"/>
        <v>0.90941176470588225</v>
      </c>
      <c r="X6482" s="1">
        <f>VLOOKUP(E6482,'渗透率、续签率'!AG:AJ,4,0)</f>
        <v>1788.5000000000002</v>
      </c>
      <c r="Y6482" s="1">
        <f t="shared" si="508"/>
        <v>1626.4829411764706</v>
      </c>
      <c r="Z6482">
        <v>1</v>
      </c>
      <c r="AA6482" s="89">
        <f t="shared" si="509"/>
        <v>7154.0000000000009</v>
      </c>
      <c r="AH6482" s="37"/>
      <c r="AI6482" s="37"/>
      <c r="AJ6482" s="1"/>
      <c r="AK6482" s="37"/>
    </row>
    <row r="6483" spans="1:37" hidden="1">
      <c r="A6483" t="s">
        <v>64</v>
      </c>
      <c r="B6483" t="s">
        <v>2</v>
      </c>
      <c r="C6483" t="s">
        <v>14</v>
      </c>
      <c r="D6483" t="s">
        <v>116</v>
      </c>
      <c r="E6483" t="s">
        <v>541</v>
      </c>
      <c r="F6483" t="str">
        <f t="shared" si="506"/>
        <v>株洲市运动培训</v>
      </c>
      <c r="G6483" t="s">
        <v>113</v>
      </c>
      <c r="H6483" t="s">
        <v>301</v>
      </c>
      <c r="I6483" t="s">
        <v>68</v>
      </c>
      <c r="J6483">
        <v>41</v>
      </c>
      <c r="K6483">
        <v>0</v>
      </c>
      <c r="L6483" s="13">
        <f>VLOOKUP(C6483,'渗透率、续签率'!B:C,2,0)</f>
        <v>0.22700000000000001</v>
      </c>
      <c r="M6483" s="6">
        <v>0</v>
      </c>
      <c r="N6483">
        <v>2</v>
      </c>
      <c r="O6483">
        <v>0</v>
      </c>
      <c r="P6483" s="6">
        <v>0</v>
      </c>
      <c r="Q6483" s="13">
        <v>0</v>
      </c>
      <c r="R6483" s="13">
        <v>0</v>
      </c>
      <c r="S6483" s="31">
        <v>124</v>
      </c>
      <c r="T6483" s="6">
        <f>VLOOKUP(E6483,'参数设置&amp;汇总'!S:U,3,0)</f>
        <v>0.25</v>
      </c>
      <c r="U6483" s="78">
        <f t="shared" si="505"/>
        <v>0.5</v>
      </c>
      <c r="V6483" s="13">
        <v>0.85000000000000009</v>
      </c>
      <c r="W6483" s="78">
        <f t="shared" si="507"/>
        <v>0.58823529411764697</v>
      </c>
      <c r="X6483" s="1">
        <f>VLOOKUP(E6483,'渗透率、续签率'!AG:AJ,4,0)</f>
        <v>1788.5000000000002</v>
      </c>
      <c r="Y6483" s="1">
        <f t="shared" si="508"/>
        <v>1052.0588235294117</v>
      </c>
      <c r="Z6483">
        <v>2</v>
      </c>
      <c r="AA6483" s="89">
        <f t="shared" si="509"/>
        <v>3577.0000000000005</v>
      </c>
      <c r="AH6483" s="37"/>
      <c r="AI6483" s="37"/>
      <c r="AJ6483" s="1"/>
      <c r="AK6483" s="37"/>
    </row>
    <row r="6484" spans="1:37" hidden="1">
      <c r="A6484" t="s">
        <v>64</v>
      </c>
      <c r="B6484" t="s">
        <v>2</v>
      </c>
      <c r="C6484" t="s">
        <v>14</v>
      </c>
      <c r="D6484" t="s">
        <v>116</v>
      </c>
      <c r="E6484" t="s">
        <v>541</v>
      </c>
      <c r="F6484" t="str">
        <f t="shared" si="506"/>
        <v>桂林市运动培训</v>
      </c>
      <c r="G6484" t="s">
        <v>88</v>
      </c>
      <c r="H6484" t="s">
        <v>302</v>
      </c>
      <c r="I6484" t="s">
        <v>68</v>
      </c>
      <c r="J6484">
        <v>36</v>
      </c>
      <c r="K6484">
        <v>0</v>
      </c>
      <c r="L6484" s="13">
        <f>VLOOKUP(C6484,'渗透率、续签率'!B:C,2,0)</f>
        <v>0.22700000000000001</v>
      </c>
      <c r="M6484" s="6">
        <v>0</v>
      </c>
      <c r="N6484">
        <v>3</v>
      </c>
      <c r="O6484">
        <v>0</v>
      </c>
      <c r="P6484" s="6">
        <v>0</v>
      </c>
      <c r="Q6484" s="13">
        <v>0</v>
      </c>
      <c r="R6484" s="13">
        <v>0</v>
      </c>
      <c r="S6484" s="31">
        <v>129</v>
      </c>
      <c r="T6484" s="6">
        <f>VLOOKUP(E6484,'参数设置&amp;汇总'!S:U,3,0)</f>
        <v>0.25</v>
      </c>
      <c r="U6484" s="78">
        <f t="shared" si="505"/>
        <v>0.75</v>
      </c>
      <c r="V6484" s="13">
        <v>0.85000000000000009</v>
      </c>
      <c r="W6484" s="78">
        <f t="shared" si="507"/>
        <v>0.88235294117647045</v>
      </c>
      <c r="X6484" s="1">
        <f>VLOOKUP(E6484,'渗透率、续签率'!AG:AJ,4,0)</f>
        <v>1788.5000000000002</v>
      </c>
      <c r="Y6484" s="1">
        <f t="shared" si="508"/>
        <v>1578.0882352941176</v>
      </c>
      <c r="Z6484">
        <v>0</v>
      </c>
      <c r="AA6484" s="89">
        <f t="shared" si="509"/>
        <v>5365.5000000000009</v>
      </c>
      <c r="AH6484" s="37"/>
      <c r="AI6484" s="37"/>
      <c r="AJ6484" s="1"/>
      <c r="AK6484" s="37"/>
    </row>
    <row r="6485" spans="1:37" hidden="1">
      <c r="A6485" t="s">
        <v>64</v>
      </c>
      <c r="B6485" t="s">
        <v>2</v>
      </c>
      <c r="C6485" t="s">
        <v>14</v>
      </c>
      <c r="D6485" t="s">
        <v>116</v>
      </c>
      <c r="E6485" t="s">
        <v>541</v>
      </c>
      <c r="F6485" t="str">
        <f t="shared" si="506"/>
        <v>梅州市运动培训</v>
      </c>
      <c r="G6485" t="s">
        <v>75</v>
      </c>
      <c r="H6485" t="s">
        <v>303</v>
      </c>
      <c r="I6485" t="s">
        <v>68</v>
      </c>
      <c r="J6485">
        <v>45</v>
      </c>
      <c r="K6485">
        <v>0</v>
      </c>
      <c r="L6485" s="13">
        <f>VLOOKUP(C6485,'渗透率、续签率'!B:C,2,0)</f>
        <v>0.22700000000000001</v>
      </c>
      <c r="M6485" s="6">
        <v>0</v>
      </c>
      <c r="N6485">
        <v>1</v>
      </c>
      <c r="O6485">
        <v>0</v>
      </c>
      <c r="P6485" s="6">
        <v>0</v>
      </c>
      <c r="Q6485" s="13">
        <v>0</v>
      </c>
      <c r="R6485" s="13">
        <v>0</v>
      </c>
      <c r="S6485" s="31">
        <v>96</v>
      </c>
      <c r="T6485" s="6">
        <f>VLOOKUP(E6485,'参数设置&amp;汇总'!S:U,3,0)</f>
        <v>0.25</v>
      </c>
      <c r="U6485" s="78">
        <f t="shared" si="505"/>
        <v>0.25</v>
      </c>
      <c r="V6485" s="13">
        <v>0.85000000000000009</v>
      </c>
      <c r="W6485" s="78">
        <f t="shared" si="507"/>
        <v>0.29411764705882348</v>
      </c>
      <c r="X6485" s="1">
        <f>VLOOKUP(E6485,'渗透率、续签率'!AG:AJ,4,0)</f>
        <v>1788.5000000000002</v>
      </c>
      <c r="Y6485" s="1">
        <f t="shared" si="508"/>
        <v>526.02941176470586</v>
      </c>
      <c r="Z6485">
        <v>2</v>
      </c>
      <c r="AA6485" s="89">
        <f t="shared" si="509"/>
        <v>1788.5000000000002</v>
      </c>
      <c r="AH6485" s="37"/>
      <c r="AI6485" s="37"/>
      <c r="AJ6485" s="1"/>
      <c r="AK6485" s="37"/>
    </row>
    <row r="6486" spans="1:37" hidden="1">
      <c r="A6486" t="s">
        <v>64</v>
      </c>
      <c r="B6486" t="s">
        <v>2</v>
      </c>
      <c r="C6486" t="s">
        <v>14</v>
      </c>
      <c r="D6486" t="s">
        <v>116</v>
      </c>
      <c r="E6486" t="s">
        <v>541</v>
      </c>
      <c r="F6486" t="str">
        <f t="shared" si="506"/>
        <v>梧州市运动培训</v>
      </c>
      <c r="G6486" t="s">
        <v>88</v>
      </c>
      <c r="H6486" t="s">
        <v>304</v>
      </c>
      <c r="I6486" t="s">
        <v>68</v>
      </c>
      <c r="J6486">
        <v>15</v>
      </c>
      <c r="K6486">
        <v>0</v>
      </c>
      <c r="L6486" s="13">
        <f>VLOOKUP(C6486,'渗透率、续签率'!B:C,2,0)</f>
        <v>0.22700000000000001</v>
      </c>
      <c r="M6486" s="6">
        <v>0</v>
      </c>
      <c r="N6486">
        <v>0</v>
      </c>
      <c r="O6486">
        <v>0</v>
      </c>
      <c r="P6486" s="6">
        <v>0</v>
      </c>
      <c r="Q6486" s="13">
        <v>0</v>
      </c>
      <c r="R6486" s="13">
        <v>0</v>
      </c>
      <c r="S6486" s="31">
        <v>14</v>
      </c>
      <c r="T6486" s="6">
        <f>VLOOKUP(E6486,'参数设置&amp;汇总'!S:U,3,0)</f>
        <v>0.25</v>
      </c>
      <c r="U6486" s="78">
        <f t="shared" si="505"/>
        <v>0</v>
      </c>
      <c r="V6486" s="13">
        <v>0.85000000000000009</v>
      </c>
      <c r="W6486" s="78">
        <f t="shared" si="507"/>
        <v>0</v>
      </c>
      <c r="X6486" s="1">
        <f>VLOOKUP(E6486,'渗透率、续签率'!AG:AJ,4,0)</f>
        <v>1788.5000000000002</v>
      </c>
      <c r="Y6486" s="1">
        <f t="shared" si="508"/>
        <v>0</v>
      </c>
      <c r="Z6486">
        <v>0</v>
      </c>
      <c r="AA6486" s="89">
        <f t="shared" si="509"/>
        <v>0</v>
      </c>
      <c r="AH6486" s="37"/>
      <c r="AI6486" s="37"/>
      <c r="AJ6486" s="1"/>
      <c r="AK6486" s="37"/>
    </row>
    <row r="6487" spans="1:37" hidden="1">
      <c r="A6487" t="s">
        <v>64</v>
      </c>
      <c r="B6487" t="s">
        <v>2</v>
      </c>
      <c r="C6487" t="s">
        <v>14</v>
      </c>
      <c r="D6487" t="s">
        <v>116</v>
      </c>
      <c r="E6487" t="s">
        <v>541</v>
      </c>
      <c r="F6487" t="str">
        <f t="shared" si="506"/>
        <v>楚雄彝族自治州运动培训</v>
      </c>
      <c r="G6487" t="s">
        <v>99</v>
      </c>
      <c r="H6487" t="s">
        <v>305</v>
      </c>
      <c r="I6487" t="s">
        <v>68</v>
      </c>
      <c r="J6487">
        <v>17</v>
      </c>
      <c r="K6487">
        <v>0</v>
      </c>
      <c r="L6487" s="13">
        <f>VLOOKUP(C6487,'渗透率、续签率'!B:C,2,0)</f>
        <v>0.22700000000000001</v>
      </c>
      <c r="M6487" s="6">
        <v>0</v>
      </c>
      <c r="N6487">
        <v>0</v>
      </c>
      <c r="O6487">
        <v>0</v>
      </c>
      <c r="P6487" s="6">
        <v>0</v>
      </c>
      <c r="Q6487" s="13">
        <v>0</v>
      </c>
      <c r="R6487" s="13">
        <v>0</v>
      </c>
      <c r="S6487" s="31">
        <v>28</v>
      </c>
      <c r="T6487" s="6">
        <f>VLOOKUP(E6487,'参数设置&amp;汇总'!S:U,3,0)</f>
        <v>0.25</v>
      </c>
      <c r="U6487" s="78">
        <f t="shared" si="505"/>
        <v>0</v>
      </c>
      <c r="V6487" s="13">
        <v>0.85000000000000009</v>
      </c>
      <c r="W6487" s="78">
        <f t="shared" si="507"/>
        <v>0</v>
      </c>
      <c r="X6487" s="1">
        <f>VLOOKUP(E6487,'渗透率、续签率'!AG:AJ,4,0)</f>
        <v>1788.5000000000002</v>
      </c>
      <c r="Y6487" s="1">
        <f t="shared" si="508"/>
        <v>0</v>
      </c>
      <c r="Z6487">
        <v>1</v>
      </c>
      <c r="AA6487" s="89">
        <f t="shared" si="509"/>
        <v>0</v>
      </c>
      <c r="AH6487" s="37"/>
      <c r="AI6487" s="37"/>
      <c r="AJ6487" s="1"/>
      <c r="AK6487" s="37"/>
    </row>
    <row r="6488" spans="1:37" hidden="1">
      <c r="A6488" t="s">
        <v>64</v>
      </c>
      <c r="B6488" t="s">
        <v>2</v>
      </c>
      <c r="C6488" t="s">
        <v>14</v>
      </c>
      <c r="D6488" t="s">
        <v>116</v>
      </c>
      <c r="E6488" t="s">
        <v>541</v>
      </c>
      <c r="F6488" t="str">
        <f t="shared" si="506"/>
        <v>榆林市运动培训</v>
      </c>
      <c r="G6488" t="s">
        <v>108</v>
      </c>
      <c r="H6488" t="s">
        <v>306</v>
      </c>
      <c r="I6488" t="s">
        <v>70</v>
      </c>
      <c r="J6488">
        <v>28</v>
      </c>
      <c r="K6488">
        <v>0</v>
      </c>
      <c r="L6488" s="13">
        <f>VLOOKUP(C6488,'渗透率、续签率'!B:C,2,0)</f>
        <v>0.22700000000000001</v>
      </c>
      <c r="M6488" s="6">
        <v>0</v>
      </c>
      <c r="N6488">
        <v>5</v>
      </c>
      <c r="O6488">
        <v>0</v>
      </c>
      <c r="P6488" s="6">
        <v>0</v>
      </c>
      <c r="Q6488" s="13">
        <v>0</v>
      </c>
      <c r="R6488" s="13">
        <v>0</v>
      </c>
      <c r="S6488" s="31">
        <v>113</v>
      </c>
      <c r="T6488" s="6">
        <f>VLOOKUP(E6488,'参数设置&amp;汇总'!S:U,3,0)</f>
        <v>0.25</v>
      </c>
      <c r="U6488" s="78">
        <f t="shared" si="505"/>
        <v>1.25</v>
      </c>
      <c r="V6488" s="13">
        <v>0.85000000000000009</v>
      </c>
      <c r="W6488" s="78">
        <f t="shared" si="507"/>
        <v>1.4705882352941175</v>
      </c>
      <c r="X6488" s="1">
        <f>VLOOKUP(E6488,'渗透率、续签率'!AG:AJ,4,0)</f>
        <v>1788.5000000000002</v>
      </c>
      <c r="Y6488" s="1">
        <f t="shared" si="508"/>
        <v>2630.1470588235297</v>
      </c>
      <c r="Z6488">
        <v>0</v>
      </c>
      <c r="AA6488" s="89">
        <f t="shared" si="509"/>
        <v>8942.5000000000018</v>
      </c>
      <c r="AH6488" s="37"/>
      <c r="AI6488" s="37"/>
      <c r="AJ6488" s="1"/>
      <c r="AK6488" s="37"/>
    </row>
    <row r="6489" spans="1:37" hidden="1">
      <c r="A6489" t="s">
        <v>64</v>
      </c>
      <c r="B6489" t="s">
        <v>2</v>
      </c>
      <c r="C6489" t="s">
        <v>14</v>
      </c>
      <c r="D6489" t="s">
        <v>116</v>
      </c>
      <c r="E6489" t="s">
        <v>541</v>
      </c>
      <c r="F6489" t="str">
        <f t="shared" si="506"/>
        <v>武威市运动培训</v>
      </c>
      <c r="G6489" t="s">
        <v>132</v>
      </c>
      <c r="H6489" t="s">
        <v>307</v>
      </c>
      <c r="I6489" t="s">
        <v>70</v>
      </c>
      <c r="J6489">
        <v>10</v>
      </c>
      <c r="K6489">
        <v>0</v>
      </c>
      <c r="L6489" s="13">
        <f>VLOOKUP(C6489,'渗透率、续签率'!B:C,2,0)</f>
        <v>0.22700000000000001</v>
      </c>
      <c r="M6489" s="6">
        <v>0</v>
      </c>
      <c r="N6489">
        <v>5</v>
      </c>
      <c r="O6489">
        <v>0</v>
      </c>
      <c r="P6489" s="6">
        <v>0</v>
      </c>
      <c r="Q6489" s="13">
        <v>0</v>
      </c>
      <c r="R6489" s="13">
        <v>0</v>
      </c>
      <c r="S6489" s="31">
        <v>36</v>
      </c>
      <c r="T6489" s="6">
        <f>VLOOKUP(E6489,'参数设置&amp;汇总'!S:U,3,0)</f>
        <v>0.25</v>
      </c>
      <c r="U6489" s="78">
        <f t="shared" si="505"/>
        <v>1.25</v>
      </c>
      <c r="V6489" s="13">
        <v>0.85000000000000009</v>
      </c>
      <c r="W6489" s="78">
        <f t="shared" si="507"/>
        <v>1.4705882352941175</v>
      </c>
      <c r="X6489" s="1">
        <f>VLOOKUP(E6489,'渗透率、续签率'!AG:AJ,4,0)</f>
        <v>1788.5000000000002</v>
      </c>
      <c r="Y6489" s="1">
        <f t="shared" si="508"/>
        <v>2630.1470588235297</v>
      </c>
      <c r="Z6489">
        <v>0</v>
      </c>
      <c r="AA6489" s="89">
        <f t="shared" si="509"/>
        <v>8942.5000000000018</v>
      </c>
      <c r="AH6489" s="37"/>
      <c r="AI6489" s="37"/>
      <c r="AJ6489" s="1"/>
      <c r="AK6489" s="37"/>
    </row>
    <row r="6490" spans="1:37" hidden="1">
      <c r="A6490" t="s">
        <v>64</v>
      </c>
      <c r="B6490" t="s">
        <v>2</v>
      </c>
      <c r="C6490" t="s">
        <v>14</v>
      </c>
      <c r="D6490" t="s">
        <v>116</v>
      </c>
      <c r="E6490" t="s">
        <v>541</v>
      </c>
      <c r="F6490" t="str">
        <f t="shared" si="506"/>
        <v>毕节市运动培训</v>
      </c>
      <c r="G6490" t="s">
        <v>167</v>
      </c>
      <c r="H6490" t="s">
        <v>308</v>
      </c>
      <c r="I6490" t="s">
        <v>70</v>
      </c>
      <c r="J6490">
        <v>15</v>
      </c>
      <c r="K6490">
        <v>0</v>
      </c>
      <c r="L6490" s="13">
        <f>VLOOKUP(C6490,'渗透率、续签率'!B:C,2,0)</f>
        <v>0.22700000000000001</v>
      </c>
      <c r="M6490" s="6">
        <v>0</v>
      </c>
      <c r="N6490">
        <v>0</v>
      </c>
      <c r="O6490">
        <v>0</v>
      </c>
      <c r="P6490" s="6">
        <v>0</v>
      </c>
      <c r="Q6490" s="13">
        <v>0</v>
      </c>
      <c r="R6490" s="13">
        <v>0</v>
      </c>
      <c r="S6490" s="31">
        <v>50</v>
      </c>
      <c r="T6490" s="6">
        <f>VLOOKUP(E6490,'参数设置&amp;汇总'!S:U,3,0)</f>
        <v>0.25</v>
      </c>
      <c r="U6490" s="78">
        <f t="shared" si="505"/>
        <v>0</v>
      </c>
      <c r="V6490" s="13">
        <v>0.85000000000000009</v>
      </c>
      <c r="W6490" s="78">
        <f t="shared" si="507"/>
        <v>0</v>
      </c>
      <c r="X6490" s="1">
        <f>VLOOKUP(E6490,'渗透率、续签率'!AG:AJ,4,0)</f>
        <v>1788.5000000000002</v>
      </c>
      <c r="Y6490" s="1">
        <f t="shared" si="508"/>
        <v>0</v>
      </c>
      <c r="Z6490">
        <v>0</v>
      </c>
      <c r="AA6490" s="89">
        <f t="shared" si="509"/>
        <v>0</v>
      </c>
      <c r="AH6490" s="37"/>
      <c r="AI6490" s="37"/>
      <c r="AJ6490" s="1"/>
      <c r="AK6490" s="37"/>
    </row>
    <row r="6491" spans="1:37" hidden="1">
      <c r="A6491" t="s">
        <v>64</v>
      </c>
      <c r="B6491" t="s">
        <v>2</v>
      </c>
      <c r="C6491" t="s">
        <v>14</v>
      </c>
      <c r="D6491" t="s">
        <v>116</v>
      </c>
      <c r="E6491" t="s">
        <v>541</v>
      </c>
      <c r="F6491" t="str">
        <f t="shared" si="506"/>
        <v>永州市运动培训</v>
      </c>
      <c r="G6491" t="s">
        <v>113</v>
      </c>
      <c r="H6491" t="s">
        <v>309</v>
      </c>
      <c r="I6491" t="s">
        <v>68</v>
      </c>
      <c r="J6491">
        <v>32</v>
      </c>
      <c r="K6491">
        <v>0</v>
      </c>
      <c r="L6491" s="13">
        <f>VLOOKUP(C6491,'渗透率、续签率'!B:C,2,0)</f>
        <v>0.22700000000000001</v>
      </c>
      <c r="M6491" s="6">
        <v>0</v>
      </c>
      <c r="N6491">
        <v>0</v>
      </c>
      <c r="O6491">
        <v>0</v>
      </c>
      <c r="P6491" s="6">
        <v>0</v>
      </c>
      <c r="Q6491" s="13">
        <v>0</v>
      </c>
      <c r="R6491" s="13">
        <v>0</v>
      </c>
      <c r="S6491" s="31">
        <v>65</v>
      </c>
      <c r="T6491" s="6">
        <f>VLOOKUP(E6491,'参数设置&amp;汇总'!S:U,3,0)</f>
        <v>0.25</v>
      </c>
      <c r="U6491" s="78">
        <f t="shared" si="505"/>
        <v>0</v>
      </c>
      <c r="V6491" s="13">
        <v>0.85000000000000009</v>
      </c>
      <c r="W6491" s="78">
        <f t="shared" si="507"/>
        <v>0</v>
      </c>
      <c r="X6491" s="1">
        <f>VLOOKUP(E6491,'渗透率、续签率'!AG:AJ,4,0)</f>
        <v>1788.5000000000002</v>
      </c>
      <c r="Y6491" s="1">
        <f t="shared" si="508"/>
        <v>0</v>
      </c>
      <c r="Z6491">
        <v>1</v>
      </c>
      <c r="AA6491" s="89">
        <f t="shared" si="509"/>
        <v>0</v>
      </c>
      <c r="AH6491" s="37"/>
      <c r="AI6491" s="37"/>
      <c r="AJ6491" s="1"/>
      <c r="AK6491" s="37"/>
    </row>
    <row r="6492" spans="1:37" hidden="1">
      <c r="A6492" t="s">
        <v>64</v>
      </c>
      <c r="B6492" t="s">
        <v>2</v>
      </c>
      <c r="C6492" t="s">
        <v>14</v>
      </c>
      <c r="D6492" t="s">
        <v>116</v>
      </c>
      <c r="E6492" t="s">
        <v>541</v>
      </c>
      <c r="F6492" t="str">
        <f t="shared" si="506"/>
        <v>汉中市运动培训</v>
      </c>
      <c r="G6492" t="s">
        <v>108</v>
      </c>
      <c r="H6492" t="s">
        <v>310</v>
      </c>
      <c r="I6492" t="s">
        <v>70</v>
      </c>
      <c r="J6492">
        <v>20</v>
      </c>
      <c r="K6492">
        <v>0</v>
      </c>
      <c r="L6492" s="13">
        <f>VLOOKUP(C6492,'渗透率、续签率'!B:C,2,0)</f>
        <v>0.22700000000000001</v>
      </c>
      <c r="M6492" s="6">
        <v>0</v>
      </c>
      <c r="N6492">
        <v>0</v>
      </c>
      <c r="O6492">
        <v>0</v>
      </c>
      <c r="P6492" s="6">
        <v>0</v>
      </c>
      <c r="Q6492" s="13">
        <v>7.9000000000000001E-2</v>
      </c>
      <c r="R6492" s="13">
        <v>0</v>
      </c>
      <c r="S6492" s="31">
        <v>34</v>
      </c>
      <c r="T6492" s="6">
        <f>VLOOKUP(E6492,'参数设置&amp;汇总'!S:U,3,0)</f>
        <v>0.25</v>
      </c>
      <c r="U6492" s="78">
        <f t="shared" si="505"/>
        <v>0</v>
      </c>
      <c r="V6492" s="13">
        <v>0.85000000000000009</v>
      </c>
      <c r="W6492" s="78">
        <f t="shared" si="507"/>
        <v>0</v>
      </c>
      <c r="X6492" s="1">
        <f>VLOOKUP(E6492,'渗透率、续签率'!AG:AJ,4,0)</f>
        <v>1788.5000000000002</v>
      </c>
      <c r="Y6492" s="1">
        <f t="shared" si="508"/>
        <v>0</v>
      </c>
      <c r="Z6492">
        <v>0</v>
      </c>
      <c r="AA6492" s="89">
        <f t="shared" si="509"/>
        <v>0</v>
      </c>
      <c r="AH6492" s="37"/>
      <c r="AI6492" s="37"/>
      <c r="AJ6492" s="1"/>
      <c r="AK6492" s="37"/>
    </row>
    <row r="6493" spans="1:37" hidden="1">
      <c r="A6493" t="s">
        <v>64</v>
      </c>
      <c r="B6493" t="s">
        <v>2</v>
      </c>
      <c r="C6493" t="s">
        <v>14</v>
      </c>
      <c r="D6493" t="s">
        <v>116</v>
      </c>
      <c r="E6493" t="s">
        <v>541</v>
      </c>
      <c r="F6493" t="str">
        <f t="shared" si="506"/>
        <v>汕头市运动培训</v>
      </c>
      <c r="G6493" t="s">
        <v>75</v>
      </c>
      <c r="H6493" t="s">
        <v>311</v>
      </c>
      <c r="I6493" t="s">
        <v>68</v>
      </c>
      <c r="J6493">
        <v>84</v>
      </c>
      <c r="K6493">
        <v>0</v>
      </c>
      <c r="L6493" s="13">
        <f>VLOOKUP(C6493,'渗透率、续签率'!B:C,2,0)</f>
        <v>0.22700000000000001</v>
      </c>
      <c r="M6493" s="6">
        <v>0</v>
      </c>
      <c r="N6493">
        <v>9</v>
      </c>
      <c r="O6493">
        <v>0</v>
      </c>
      <c r="P6493" s="6">
        <v>0</v>
      </c>
      <c r="Q6493" s="13">
        <v>0</v>
      </c>
      <c r="R6493" s="13">
        <v>0</v>
      </c>
      <c r="S6493" s="31">
        <v>296</v>
      </c>
      <c r="T6493" s="6">
        <f>VLOOKUP(E6493,'参数设置&amp;汇总'!S:U,3,0)</f>
        <v>0.25</v>
      </c>
      <c r="U6493" s="78">
        <f t="shared" si="505"/>
        <v>2.25</v>
      </c>
      <c r="V6493" s="13">
        <v>0.85000000000000009</v>
      </c>
      <c r="W6493" s="78">
        <f t="shared" si="507"/>
        <v>2.6470588235294117</v>
      </c>
      <c r="X6493" s="1">
        <f>VLOOKUP(E6493,'渗透率、续签率'!AG:AJ,4,0)</f>
        <v>1788.5000000000002</v>
      </c>
      <c r="Y6493" s="1">
        <f t="shared" si="508"/>
        <v>4734.2647058823532</v>
      </c>
      <c r="Z6493">
        <v>5</v>
      </c>
      <c r="AA6493" s="89">
        <f t="shared" si="509"/>
        <v>16096.500000000002</v>
      </c>
      <c r="AH6493" s="37"/>
      <c r="AI6493" s="37"/>
      <c r="AK6493" s="37"/>
    </row>
    <row r="6494" spans="1:37" hidden="1">
      <c r="A6494" t="s">
        <v>64</v>
      </c>
      <c r="B6494" t="s">
        <v>2</v>
      </c>
      <c r="C6494" t="s">
        <v>14</v>
      </c>
      <c r="D6494" t="s">
        <v>116</v>
      </c>
      <c r="E6494" t="s">
        <v>541</v>
      </c>
      <c r="F6494" t="str">
        <f t="shared" si="506"/>
        <v>汕尾市运动培训</v>
      </c>
      <c r="G6494" t="s">
        <v>75</v>
      </c>
      <c r="H6494" t="s">
        <v>312</v>
      </c>
      <c r="I6494" t="s">
        <v>68</v>
      </c>
      <c r="J6494">
        <v>19</v>
      </c>
      <c r="K6494">
        <v>0</v>
      </c>
      <c r="L6494" s="13">
        <f>VLOOKUP(C6494,'渗透率、续签率'!B:C,2,0)</f>
        <v>0.22700000000000001</v>
      </c>
      <c r="M6494" s="6">
        <v>0</v>
      </c>
      <c r="N6494">
        <v>0</v>
      </c>
      <c r="O6494">
        <v>0</v>
      </c>
      <c r="P6494" s="6">
        <v>0</v>
      </c>
      <c r="Q6494" s="13">
        <v>0</v>
      </c>
      <c r="R6494" s="13">
        <v>0</v>
      </c>
      <c r="S6494" s="31">
        <v>22</v>
      </c>
      <c r="T6494" s="6">
        <f>VLOOKUP(E6494,'参数设置&amp;汇总'!S:U,3,0)</f>
        <v>0.25</v>
      </c>
      <c r="U6494" s="78">
        <f t="shared" si="505"/>
        <v>0</v>
      </c>
      <c r="V6494" s="13">
        <v>0.85000000000000009</v>
      </c>
      <c r="W6494" s="78">
        <f t="shared" si="507"/>
        <v>0</v>
      </c>
      <c r="X6494" s="1">
        <f>VLOOKUP(E6494,'渗透率、续签率'!AG:AJ,4,0)</f>
        <v>1788.5000000000002</v>
      </c>
      <c r="Y6494" s="1">
        <f t="shared" si="508"/>
        <v>0</v>
      </c>
      <c r="Z6494">
        <v>0</v>
      </c>
      <c r="AA6494" s="89">
        <f t="shared" si="509"/>
        <v>0</v>
      </c>
      <c r="AH6494" s="37"/>
      <c r="AI6494" s="37"/>
      <c r="AK6494" s="37"/>
    </row>
    <row r="6495" spans="1:37" hidden="1">
      <c r="A6495" t="s">
        <v>64</v>
      </c>
      <c r="B6495" t="s">
        <v>2</v>
      </c>
      <c r="C6495" t="s">
        <v>14</v>
      </c>
      <c r="D6495" t="s">
        <v>116</v>
      </c>
      <c r="E6495" t="s">
        <v>541</v>
      </c>
      <c r="F6495" t="str">
        <f t="shared" si="506"/>
        <v>江门市运动培训</v>
      </c>
      <c r="G6495" t="s">
        <v>75</v>
      </c>
      <c r="H6495" t="s">
        <v>313</v>
      </c>
      <c r="I6495" t="s">
        <v>68</v>
      </c>
      <c r="J6495">
        <v>88</v>
      </c>
      <c r="K6495">
        <v>0</v>
      </c>
      <c r="L6495" s="13">
        <f>VLOOKUP(C6495,'渗透率、续签率'!B:C,2,0)</f>
        <v>0.22700000000000001</v>
      </c>
      <c r="M6495" s="6">
        <v>0</v>
      </c>
      <c r="N6495">
        <v>7</v>
      </c>
      <c r="O6495">
        <v>0</v>
      </c>
      <c r="P6495" s="6">
        <v>0</v>
      </c>
      <c r="Q6495" s="13">
        <v>0</v>
      </c>
      <c r="R6495" s="13">
        <v>0</v>
      </c>
      <c r="S6495" s="31">
        <v>247</v>
      </c>
      <c r="T6495" s="6">
        <f>VLOOKUP(E6495,'参数设置&amp;汇总'!S:U,3,0)</f>
        <v>0.25</v>
      </c>
      <c r="U6495" s="78">
        <f t="shared" si="505"/>
        <v>1.75</v>
      </c>
      <c r="V6495" s="13">
        <v>0.85000000000000009</v>
      </c>
      <c r="W6495" s="78">
        <f t="shared" si="507"/>
        <v>2.0588235294117645</v>
      </c>
      <c r="X6495" s="1">
        <f>VLOOKUP(E6495,'渗透率、续签率'!AG:AJ,4,0)</f>
        <v>1788.5000000000002</v>
      </c>
      <c r="Y6495" s="1">
        <f t="shared" si="508"/>
        <v>3682.2058823529414</v>
      </c>
      <c r="Z6495">
        <v>2</v>
      </c>
      <c r="AA6495" s="89">
        <f t="shared" si="509"/>
        <v>12519.500000000002</v>
      </c>
      <c r="AH6495" s="37"/>
      <c r="AI6495" s="37"/>
      <c r="AK6495" s="37"/>
    </row>
    <row r="6496" spans="1:37" hidden="1">
      <c r="A6496" t="s">
        <v>64</v>
      </c>
      <c r="B6496" t="s">
        <v>2</v>
      </c>
      <c r="C6496" t="s">
        <v>14</v>
      </c>
      <c r="D6496" t="s">
        <v>116</v>
      </c>
      <c r="E6496" t="s">
        <v>541</v>
      </c>
      <c r="F6496" t="str">
        <f t="shared" si="506"/>
        <v>池州市运动培训</v>
      </c>
      <c r="G6496" t="s">
        <v>94</v>
      </c>
      <c r="H6496" t="s">
        <v>314</v>
      </c>
      <c r="I6496" t="s">
        <v>68</v>
      </c>
      <c r="J6496">
        <v>13</v>
      </c>
      <c r="K6496">
        <v>0</v>
      </c>
      <c r="L6496" s="13">
        <f>VLOOKUP(C6496,'渗透率、续签率'!B:C,2,0)</f>
        <v>0.22700000000000001</v>
      </c>
      <c r="M6496" s="6">
        <v>0</v>
      </c>
      <c r="N6496">
        <v>2</v>
      </c>
      <c r="O6496">
        <v>0</v>
      </c>
      <c r="P6496" s="6">
        <v>0</v>
      </c>
      <c r="Q6496" s="13">
        <v>0</v>
      </c>
      <c r="R6496" s="13">
        <v>0</v>
      </c>
      <c r="S6496" s="31">
        <v>57</v>
      </c>
      <c r="T6496" s="6">
        <f>VLOOKUP(E6496,'参数设置&amp;汇总'!S:U,3,0)</f>
        <v>0.25</v>
      </c>
      <c r="U6496" s="78">
        <f t="shared" si="505"/>
        <v>0.5</v>
      </c>
      <c r="V6496" s="13">
        <v>0.85000000000000009</v>
      </c>
      <c r="W6496" s="78">
        <f t="shared" si="507"/>
        <v>0.58823529411764697</v>
      </c>
      <c r="X6496" s="1">
        <f>VLOOKUP(E6496,'渗透率、续签率'!AG:AJ,4,0)</f>
        <v>1788.5000000000002</v>
      </c>
      <c r="Y6496" s="1">
        <f t="shared" si="508"/>
        <v>1052.0588235294117</v>
      </c>
      <c r="Z6496">
        <v>0</v>
      </c>
      <c r="AA6496" s="89">
        <f t="shared" si="509"/>
        <v>3577.0000000000005</v>
      </c>
      <c r="AH6496" s="37"/>
      <c r="AI6496" s="37"/>
      <c r="AK6496" s="37"/>
    </row>
    <row r="6497" spans="1:37" hidden="1">
      <c r="A6497" t="s">
        <v>64</v>
      </c>
      <c r="B6497" t="s">
        <v>2</v>
      </c>
      <c r="C6497" t="s">
        <v>14</v>
      </c>
      <c r="D6497" t="s">
        <v>116</v>
      </c>
      <c r="E6497" t="s">
        <v>541</v>
      </c>
      <c r="F6497" t="str">
        <f t="shared" si="506"/>
        <v>沧州市运动培训</v>
      </c>
      <c r="G6497" t="s">
        <v>159</v>
      </c>
      <c r="H6497" t="s">
        <v>315</v>
      </c>
      <c r="I6497" t="s">
        <v>70</v>
      </c>
      <c r="J6497">
        <v>73</v>
      </c>
      <c r="K6497">
        <v>0</v>
      </c>
      <c r="L6497" s="13">
        <f>VLOOKUP(C6497,'渗透率、续签率'!B:C,2,0)</f>
        <v>0.22700000000000001</v>
      </c>
      <c r="M6497" s="6">
        <v>0</v>
      </c>
      <c r="N6497">
        <v>11</v>
      </c>
      <c r="O6497">
        <v>0</v>
      </c>
      <c r="P6497" s="6">
        <v>0</v>
      </c>
      <c r="Q6497" s="13">
        <v>0</v>
      </c>
      <c r="R6497" s="13">
        <v>0</v>
      </c>
      <c r="S6497" s="31">
        <v>301</v>
      </c>
      <c r="T6497" s="6">
        <f>VLOOKUP(E6497,'参数设置&amp;汇总'!S:U,3,0)</f>
        <v>0.25</v>
      </c>
      <c r="U6497" s="78">
        <f t="shared" si="505"/>
        <v>2.75</v>
      </c>
      <c r="V6497" s="13">
        <v>0.85000000000000009</v>
      </c>
      <c r="W6497" s="78">
        <f t="shared" si="507"/>
        <v>3.2352941176470584</v>
      </c>
      <c r="X6497" s="1">
        <f>VLOOKUP(E6497,'渗透率、续签率'!AG:AJ,4,0)</f>
        <v>1788.5000000000002</v>
      </c>
      <c r="Y6497" s="1">
        <f t="shared" si="508"/>
        <v>5786.3235294117649</v>
      </c>
      <c r="Z6497">
        <v>4</v>
      </c>
      <c r="AA6497" s="89">
        <f t="shared" si="509"/>
        <v>19673.500000000004</v>
      </c>
      <c r="AH6497" s="37"/>
      <c r="AI6497" s="37"/>
      <c r="AK6497" s="37"/>
    </row>
    <row r="6498" spans="1:37" hidden="1">
      <c r="A6498" t="s">
        <v>64</v>
      </c>
      <c r="B6498" t="s">
        <v>2</v>
      </c>
      <c r="C6498" t="s">
        <v>14</v>
      </c>
      <c r="D6498" t="s">
        <v>116</v>
      </c>
      <c r="E6498" t="s">
        <v>541</v>
      </c>
      <c r="F6498" t="str">
        <f t="shared" si="506"/>
        <v>河池市运动培训</v>
      </c>
      <c r="G6498" t="s">
        <v>88</v>
      </c>
      <c r="H6498" t="s">
        <v>316</v>
      </c>
      <c r="I6498" t="s">
        <v>68</v>
      </c>
      <c r="J6498">
        <v>18</v>
      </c>
      <c r="K6498">
        <v>0</v>
      </c>
      <c r="L6498" s="13">
        <f>VLOOKUP(C6498,'渗透率、续签率'!B:C,2,0)</f>
        <v>0.22700000000000001</v>
      </c>
      <c r="M6498" s="6">
        <v>0</v>
      </c>
      <c r="N6498">
        <v>0</v>
      </c>
      <c r="O6498">
        <v>0</v>
      </c>
      <c r="P6498" s="6">
        <v>0</v>
      </c>
      <c r="Q6498" s="13">
        <v>0</v>
      </c>
      <c r="R6498" s="13">
        <v>0</v>
      </c>
      <c r="S6498" s="31">
        <v>27</v>
      </c>
      <c r="T6498" s="6">
        <f>VLOOKUP(E6498,'参数设置&amp;汇总'!S:U,3,0)</f>
        <v>0.25</v>
      </c>
      <c r="U6498" s="78">
        <f t="shared" si="505"/>
        <v>0</v>
      </c>
      <c r="V6498" s="13">
        <v>0.85000000000000009</v>
      </c>
      <c r="W6498" s="78">
        <f t="shared" si="507"/>
        <v>0</v>
      </c>
      <c r="X6498" s="1">
        <f>VLOOKUP(E6498,'渗透率、续签率'!AG:AJ,4,0)</f>
        <v>1788.5000000000002</v>
      </c>
      <c r="Y6498" s="1">
        <f t="shared" si="508"/>
        <v>0</v>
      </c>
      <c r="Z6498">
        <v>0</v>
      </c>
      <c r="AA6498" s="89">
        <f t="shared" si="509"/>
        <v>0</v>
      </c>
      <c r="AH6498" s="37"/>
      <c r="AI6498" s="37"/>
      <c r="AK6498" s="37"/>
    </row>
    <row r="6499" spans="1:37" hidden="1">
      <c r="A6499" t="s">
        <v>64</v>
      </c>
      <c r="B6499" t="s">
        <v>2</v>
      </c>
      <c r="C6499" t="s">
        <v>14</v>
      </c>
      <c r="D6499" t="s">
        <v>116</v>
      </c>
      <c r="E6499" t="s">
        <v>541</v>
      </c>
      <c r="F6499" t="str">
        <f t="shared" si="506"/>
        <v>河源市运动培训</v>
      </c>
      <c r="G6499" t="s">
        <v>75</v>
      </c>
      <c r="H6499" t="s">
        <v>317</v>
      </c>
      <c r="I6499" t="s">
        <v>68</v>
      </c>
      <c r="J6499">
        <v>28</v>
      </c>
      <c r="K6499">
        <v>0</v>
      </c>
      <c r="L6499" s="13">
        <f>VLOOKUP(C6499,'渗透率、续签率'!B:C,2,0)</f>
        <v>0.22700000000000001</v>
      </c>
      <c r="M6499" s="6">
        <v>0</v>
      </c>
      <c r="N6499">
        <v>1</v>
      </c>
      <c r="O6499">
        <v>0</v>
      </c>
      <c r="P6499" s="6">
        <v>0</v>
      </c>
      <c r="Q6499" s="13">
        <v>0</v>
      </c>
      <c r="R6499" s="13">
        <v>0</v>
      </c>
      <c r="S6499" s="31">
        <v>70</v>
      </c>
      <c r="T6499" s="6">
        <f>VLOOKUP(E6499,'参数设置&amp;汇总'!S:U,3,0)</f>
        <v>0.25</v>
      </c>
      <c r="U6499" s="78">
        <f t="shared" si="505"/>
        <v>0.25</v>
      </c>
      <c r="V6499" s="13">
        <v>0.85000000000000009</v>
      </c>
      <c r="W6499" s="78">
        <f t="shared" si="507"/>
        <v>0.29411764705882348</v>
      </c>
      <c r="X6499" s="1">
        <f>VLOOKUP(E6499,'渗透率、续签率'!AG:AJ,4,0)</f>
        <v>1788.5000000000002</v>
      </c>
      <c r="Y6499" s="1">
        <f t="shared" si="508"/>
        <v>526.02941176470586</v>
      </c>
      <c r="Z6499">
        <v>0</v>
      </c>
      <c r="AA6499" s="89">
        <f t="shared" si="509"/>
        <v>1788.5000000000002</v>
      </c>
      <c r="AH6499" s="37"/>
      <c r="AI6499" s="37"/>
      <c r="AK6499" s="37"/>
    </row>
    <row r="6500" spans="1:37" hidden="1">
      <c r="A6500" t="s">
        <v>64</v>
      </c>
      <c r="B6500" t="s">
        <v>2</v>
      </c>
      <c r="C6500" t="s">
        <v>14</v>
      </c>
      <c r="D6500" t="s">
        <v>116</v>
      </c>
      <c r="E6500" t="s">
        <v>541</v>
      </c>
      <c r="F6500" t="str">
        <f t="shared" si="506"/>
        <v>泉州市运动培训</v>
      </c>
      <c r="G6500" t="s">
        <v>92</v>
      </c>
      <c r="H6500" t="s">
        <v>318</v>
      </c>
      <c r="I6500" t="s">
        <v>68</v>
      </c>
      <c r="J6500">
        <v>157</v>
      </c>
      <c r="K6500">
        <v>4</v>
      </c>
      <c r="L6500" s="13">
        <f>VLOOKUP(C6500,'渗透率、续签率'!B:C,2,0)</f>
        <v>0.22700000000000001</v>
      </c>
      <c r="M6500" s="6">
        <v>0.03</v>
      </c>
      <c r="N6500">
        <v>12</v>
      </c>
      <c r="O6500">
        <v>3</v>
      </c>
      <c r="P6500" s="6">
        <v>0.25</v>
      </c>
      <c r="Q6500" s="13">
        <v>0.23200000000000001</v>
      </c>
      <c r="R6500" s="13">
        <v>0.14599999999999999</v>
      </c>
      <c r="S6500" s="31">
        <v>513</v>
      </c>
      <c r="T6500" s="6">
        <f>VLOOKUP(E6500,'参数设置&amp;汇总'!S:U,3,0)</f>
        <v>0.25</v>
      </c>
      <c r="U6500" s="78">
        <f t="shared" si="505"/>
        <v>3</v>
      </c>
      <c r="V6500" s="13">
        <v>0.85000000000000009</v>
      </c>
      <c r="W6500" s="78">
        <f t="shared" si="507"/>
        <v>2.7282352941176469</v>
      </c>
      <c r="X6500" s="1">
        <f>VLOOKUP(E6500,'渗透率、续签率'!AG:AJ,4,0)</f>
        <v>1788.5000000000002</v>
      </c>
      <c r="Y6500" s="1">
        <f t="shared" si="508"/>
        <v>4879.448823529412</v>
      </c>
      <c r="Z6500">
        <v>10</v>
      </c>
      <c r="AA6500" s="89">
        <f t="shared" si="509"/>
        <v>21462.000000000004</v>
      </c>
      <c r="AH6500" s="37"/>
      <c r="AI6500" s="37"/>
      <c r="AJ6500" s="1"/>
    </row>
    <row r="6501" spans="1:37" hidden="1">
      <c r="A6501" t="s">
        <v>64</v>
      </c>
      <c r="B6501" t="s">
        <v>2</v>
      </c>
      <c r="C6501" t="s">
        <v>14</v>
      </c>
      <c r="D6501" t="s">
        <v>116</v>
      </c>
      <c r="E6501" t="s">
        <v>541</v>
      </c>
      <c r="F6501" t="str">
        <f t="shared" si="506"/>
        <v>泰安市运动培训</v>
      </c>
      <c r="G6501" t="s">
        <v>103</v>
      </c>
      <c r="H6501" t="s">
        <v>319</v>
      </c>
      <c r="I6501" t="s">
        <v>70</v>
      </c>
      <c r="J6501">
        <v>67</v>
      </c>
      <c r="K6501">
        <v>0</v>
      </c>
      <c r="L6501" s="13">
        <f>VLOOKUP(C6501,'渗透率、续签率'!B:C,2,0)</f>
        <v>0.22700000000000001</v>
      </c>
      <c r="M6501" s="6">
        <v>0</v>
      </c>
      <c r="N6501">
        <v>1</v>
      </c>
      <c r="O6501">
        <v>0</v>
      </c>
      <c r="P6501" s="6">
        <v>0</v>
      </c>
      <c r="Q6501" s="13">
        <v>0</v>
      </c>
      <c r="R6501" s="13">
        <v>0</v>
      </c>
      <c r="S6501" s="31">
        <v>130</v>
      </c>
      <c r="T6501" s="6">
        <f>VLOOKUP(E6501,'参数设置&amp;汇总'!S:U,3,0)</f>
        <v>0.25</v>
      </c>
      <c r="U6501" s="78">
        <f t="shared" si="505"/>
        <v>0.25</v>
      </c>
      <c r="V6501" s="13">
        <v>0.85000000000000009</v>
      </c>
      <c r="W6501" s="78">
        <f t="shared" si="507"/>
        <v>0.29411764705882348</v>
      </c>
      <c r="X6501" s="1">
        <f>VLOOKUP(E6501,'渗透率、续签率'!AG:AJ,4,0)</f>
        <v>1788.5000000000002</v>
      </c>
      <c r="Y6501" s="1">
        <f t="shared" si="508"/>
        <v>526.02941176470586</v>
      </c>
      <c r="Z6501">
        <v>2</v>
      </c>
      <c r="AA6501" s="89">
        <f t="shared" si="509"/>
        <v>1788.5000000000002</v>
      </c>
      <c r="AK6501" s="37"/>
    </row>
    <row r="6502" spans="1:37" hidden="1">
      <c r="A6502" t="s">
        <v>64</v>
      </c>
      <c r="B6502" t="s">
        <v>2</v>
      </c>
      <c r="C6502" t="s">
        <v>14</v>
      </c>
      <c r="D6502" t="s">
        <v>116</v>
      </c>
      <c r="E6502" t="s">
        <v>541</v>
      </c>
      <c r="F6502" t="str">
        <f t="shared" si="506"/>
        <v>泰州市运动培训</v>
      </c>
      <c r="G6502" t="s">
        <v>73</v>
      </c>
      <c r="H6502" t="s">
        <v>320</v>
      </c>
      <c r="I6502" t="s">
        <v>70</v>
      </c>
      <c r="J6502">
        <v>67</v>
      </c>
      <c r="K6502">
        <v>3</v>
      </c>
      <c r="L6502" s="13">
        <f>VLOOKUP(C6502,'渗透率、续签率'!B:C,2,0)</f>
        <v>0.22700000000000001</v>
      </c>
      <c r="M6502" s="6">
        <v>0.04</v>
      </c>
      <c r="N6502">
        <v>5</v>
      </c>
      <c r="O6502">
        <v>3</v>
      </c>
      <c r="P6502" s="6">
        <v>0.6</v>
      </c>
      <c r="Q6502" s="13">
        <v>0.46800000000000003</v>
      </c>
      <c r="R6502" s="13">
        <v>0.39800000000000002</v>
      </c>
      <c r="S6502" s="31">
        <v>279</v>
      </c>
      <c r="T6502" s="6">
        <f>VLOOKUP(E6502,'参数设置&amp;汇总'!S:U,3,0)</f>
        <v>0.25</v>
      </c>
      <c r="U6502" s="78">
        <f t="shared" si="505"/>
        <v>3</v>
      </c>
      <c r="V6502" s="13">
        <v>0.85000000000000009</v>
      </c>
      <c r="W6502" s="78">
        <f t="shared" si="507"/>
        <v>2.7282352941176469</v>
      </c>
      <c r="X6502" s="1">
        <f>VLOOKUP(E6502,'渗透率、续签率'!AG:AJ,4,0)</f>
        <v>1788.5000000000002</v>
      </c>
      <c r="Y6502" s="1">
        <f t="shared" si="508"/>
        <v>4879.448823529412</v>
      </c>
      <c r="Z6502">
        <v>3</v>
      </c>
      <c r="AA6502" s="89">
        <f t="shared" si="509"/>
        <v>8942.5000000000018</v>
      </c>
      <c r="AH6502" s="37"/>
      <c r="AI6502" s="37"/>
      <c r="AJ6502" s="1"/>
      <c r="AK6502" s="37"/>
    </row>
    <row r="6503" spans="1:37" hidden="1">
      <c r="A6503" t="s">
        <v>64</v>
      </c>
      <c r="B6503" t="s">
        <v>2</v>
      </c>
      <c r="C6503" t="s">
        <v>14</v>
      </c>
      <c r="D6503" t="s">
        <v>116</v>
      </c>
      <c r="E6503" t="s">
        <v>541</v>
      </c>
      <c r="F6503" t="str">
        <f t="shared" si="506"/>
        <v>泸州市运动培训</v>
      </c>
      <c r="G6503" t="s">
        <v>77</v>
      </c>
      <c r="H6503" t="s">
        <v>321</v>
      </c>
      <c r="I6503" t="s">
        <v>70</v>
      </c>
      <c r="J6503">
        <v>26</v>
      </c>
      <c r="K6503">
        <v>0</v>
      </c>
      <c r="L6503" s="13">
        <f>VLOOKUP(C6503,'渗透率、续签率'!B:C,2,0)</f>
        <v>0.22700000000000001</v>
      </c>
      <c r="M6503" s="6">
        <v>0</v>
      </c>
      <c r="N6503">
        <v>1</v>
      </c>
      <c r="O6503">
        <v>0</v>
      </c>
      <c r="P6503" s="6">
        <v>0</v>
      </c>
      <c r="Q6503" s="13">
        <v>0</v>
      </c>
      <c r="R6503" s="13">
        <v>0</v>
      </c>
      <c r="S6503" s="31">
        <v>84</v>
      </c>
      <c r="T6503" s="6">
        <f>VLOOKUP(E6503,'参数设置&amp;汇总'!S:U,3,0)</f>
        <v>0.25</v>
      </c>
      <c r="U6503" s="78">
        <f t="shared" si="505"/>
        <v>0.25</v>
      </c>
      <c r="V6503" s="13">
        <v>0.85000000000000009</v>
      </c>
      <c r="W6503" s="78">
        <f t="shared" si="507"/>
        <v>0.29411764705882348</v>
      </c>
      <c r="X6503" s="1">
        <f>VLOOKUP(E6503,'渗透率、续签率'!AG:AJ,4,0)</f>
        <v>1788.5000000000002</v>
      </c>
      <c r="Y6503" s="1">
        <f t="shared" si="508"/>
        <v>526.02941176470586</v>
      </c>
      <c r="Z6503">
        <v>0</v>
      </c>
      <c r="AA6503" s="89">
        <f t="shared" si="509"/>
        <v>1788.5000000000002</v>
      </c>
      <c r="AH6503" s="37"/>
      <c r="AI6503" s="37"/>
      <c r="AJ6503" s="1"/>
      <c r="AK6503" s="37"/>
    </row>
    <row r="6504" spans="1:37" hidden="1">
      <c r="A6504" t="s">
        <v>64</v>
      </c>
      <c r="B6504" t="s">
        <v>2</v>
      </c>
      <c r="C6504" t="s">
        <v>14</v>
      </c>
      <c r="D6504" t="s">
        <v>116</v>
      </c>
      <c r="E6504" t="s">
        <v>541</v>
      </c>
      <c r="F6504" t="str">
        <f t="shared" si="506"/>
        <v>洛阳市运动培训</v>
      </c>
      <c r="G6504" t="s">
        <v>110</v>
      </c>
      <c r="H6504" t="s">
        <v>322</v>
      </c>
      <c r="I6504" t="s">
        <v>70</v>
      </c>
      <c r="J6504">
        <v>93</v>
      </c>
      <c r="K6504">
        <v>1</v>
      </c>
      <c r="L6504" s="13">
        <f>VLOOKUP(C6504,'渗透率、续签率'!B:C,2,0)</f>
        <v>0.22700000000000001</v>
      </c>
      <c r="M6504" s="6">
        <v>0.01</v>
      </c>
      <c r="N6504">
        <v>8</v>
      </c>
      <c r="O6504">
        <v>1</v>
      </c>
      <c r="P6504" s="6">
        <v>0.13</v>
      </c>
      <c r="Q6504" s="13">
        <v>0.23</v>
      </c>
      <c r="R6504" s="13">
        <v>0.23</v>
      </c>
      <c r="S6504" s="31">
        <v>331</v>
      </c>
      <c r="T6504" s="6">
        <f>VLOOKUP(E6504,'参数设置&amp;汇总'!S:U,3,0)</f>
        <v>0.25</v>
      </c>
      <c r="U6504" s="78">
        <f t="shared" si="505"/>
        <v>2</v>
      </c>
      <c r="V6504" s="13">
        <v>0.85000000000000009</v>
      </c>
      <c r="W6504" s="78">
        <f t="shared" si="507"/>
        <v>2.0858823529411765</v>
      </c>
      <c r="X6504" s="1">
        <f>VLOOKUP(E6504,'渗透率、续签率'!AG:AJ,4,0)</f>
        <v>1788.5000000000002</v>
      </c>
      <c r="Y6504" s="1">
        <f t="shared" si="508"/>
        <v>3730.6005882352947</v>
      </c>
      <c r="Z6504">
        <v>5</v>
      </c>
      <c r="AA6504" s="89">
        <f t="shared" si="509"/>
        <v>14308.000000000002</v>
      </c>
      <c r="AH6504" s="37"/>
      <c r="AI6504" s="37"/>
      <c r="AK6504" s="37"/>
    </row>
    <row r="6505" spans="1:37" hidden="1">
      <c r="A6505" t="s">
        <v>64</v>
      </c>
      <c r="B6505" t="s">
        <v>2</v>
      </c>
      <c r="C6505" t="s">
        <v>14</v>
      </c>
      <c r="D6505" t="s">
        <v>116</v>
      </c>
      <c r="E6505" t="s">
        <v>541</v>
      </c>
      <c r="F6505" t="str">
        <f t="shared" si="506"/>
        <v>济宁市运动培训</v>
      </c>
      <c r="G6505" t="s">
        <v>103</v>
      </c>
      <c r="H6505" t="s">
        <v>323</v>
      </c>
      <c r="I6505" t="s">
        <v>70</v>
      </c>
      <c r="J6505">
        <v>102</v>
      </c>
      <c r="K6505">
        <v>2</v>
      </c>
      <c r="L6505" s="13">
        <f>VLOOKUP(C6505,'渗透率、续签率'!B:C,2,0)</f>
        <v>0.22700000000000001</v>
      </c>
      <c r="M6505" s="6">
        <v>0.02</v>
      </c>
      <c r="N6505">
        <v>5</v>
      </c>
      <c r="O6505">
        <v>1</v>
      </c>
      <c r="P6505" s="6">
        <v>0.2</v>
      </c>
      <c r="Q6505" s="13">
        <v>0.25800000000000001</v>
      </c>
      <c r="R6505" s="13">
        <v>0.22500000000000001</v>
      </c>
      <c r="S6505" s="31">
        <v>328</v>
      </c>
      <c r="T6505" s="6">
        <f>VLOOKUP(E6505,'参数设置&amp;汇总'!S:U,3,0)</f>
        <v>0.25</v>
      </c>
      <c r="U6505" s="78">
        <f t="shared" si="505"/>
        <v>1.25</v>
      </c>
      <c r="V6505" s="13">
        <v>0.85000000000000009</v>
      </c>
      <c r="W6505" s="78">
        <f t="shared" si="507"/>
        <v>1.203529411764706</v>
      </c>
      <c r="X6505" s="1">
        <f>VLOOKUP(E6505,'渗透率、续签率'!AG:AJ,4,0)</f>
        <v>1788.5000000000002</v>
      </c>
      <c r="Y6505" s="1">
        <f t="shared" si="508"/>
        <v>2152.5123529411767</v>
      </c>
      <c r="Z6505">
        <v>7</v>
      </c>
      <c r="AA6505" s="89">
        <f t="shared" si="509"/>
        <v>8942.5000000000018</v>
      </c>
      <c r="AH6505" s="37"/>
      <c r="AI6505" s="37"/>
      <c r="AK6505" s="37"/>
    </row>
    <row r="6506" spans="1:37" hidden="1">
      <c r="A6506" t="s">
        <v>64</v>
      </c>
      <c r="B6506" t="s">
        <v>2</v>
      </c>
      <c r="C6506" t="s">
        <v>14</v>
      </c>
      <c r="D6506" t="s">
        <v>116</v>
      </c>
      <c r="E6506" t="s">
        <v>541</v>
      </c>
      <c r="F6506" t="str">
        <f t="shared" si="506"/>
        <v>济源市运动培训</v>
      </c>
      <c r="G6506" t="s">
        <v>110</v>
      </c>
      <c r="H6506" t="s">
        <v>324</v>
      </c>
      <c r="I6506" t="s">
        <v>70</v>
      </c>
      <c r="J6506">
        <v>8</v>
      </c>
      <c r="K6506">
        <v>0</v>
      </c>
      <c r="L6506" s="13">
        <f>VLOOKUP(C6506,'渗透率、续签率'!B:C,2,0)</f>
        <v>0.22700000000000001</v>
      </c>
      <c r="M6506" s="6">
        <v>0</v>
      </c>
      <c r="N6506">
        <v>0</v>
      </c>
      <c r="O6506">
        <v>0</v>
      </c>
      <c r="P6506" s="6">
        <v>0</v>
      </c>
      <c r="Q6506" s="13">
        <v>0</v>
      </c>
      <c r="R6506" s="13">
        <v>0</v>
      </c>
      <c r="S6506" s="31">
        <v>18</v>
      </c>
      <c r="T6506" s="6">
        <f>VLOOKUP(E6506,'参数设置&amp;汇总'!S:U,3,0)</f>
        <v>0.25</v>
      </c>
      <c r="U6506" s="78">
        <f t="shared" si="505"/>
        <v>0</v>
      </c>
      <c r="V6506" s="13">
        <v>0.85000000000000009</v>
      </c>
      <c r="W6506" s="78">
        <f t="shared" si="507"/>
        <v>0</v>
      </c>
      <c r="X6506" s="1">
        <f>VLOOKUP(E6506,'渗透率、续签率'!AG:AJ,4,0)</f>
        <v>1788.5000000000002</v>
      </c>
      <c r="Y6506" s="1">
        <f t="shared" si="508"/>
        <v>0</v>
      </c>
      <c r="Z6506">
        <v>0</v>
      </c>
      <c r="AA6506" s="89">
        <f t="shared" si="509"/>
        <v>0</v>
      </c>
      <c r="AH6506" s="37"/>
      <c r="AI6506" s="37"/>
      <c r="AK6506" s="37"/>
    </row>
    <row r="6507" spans="1:37" hidden="1">
      <c r="A6507" t="s">
        <v>64</v>
      </c>
      <c r="B6507" t="s">
        <v>2</v>
      </c>
      <c r="C6507" t="s">
        <v>14</v>
      </c>
      <c r="D6507" t="s">
        <v>116</v>
      </c>
      <c r="E6507" t="s">
        <v>541</v>
      </c>
      <c r="F6507" t="str">
        <f t="shared" si="506"/>
        <v>海东市运动培训</v>
      </c>
      <c r="G6507" t="s">
        <v>297</v>
      </c>
      <c r="H6507" t="s">
        <v>325</v>
      </c>
      <c r="I6507" t="s">
        <v>70</v>
      </c>
      <c r="J6507">
        <v>6</v>
      </c>
      <c r="K6507">
        <v>0</v>
      </c>
      <c r="L6507" s="13">
        <f>VLOOKUP(C6507,'渗透率、续签率'!B:C,2,0)</f>
        <v>0.22700000000000001</v>
      </c>
      <c r="M6507" s="6">
        <v>0</v>
      </c>
      <c r="N6507">
        <v>1</v>
      </c>
      <c r="O6507">
        <v>0</v>
      </c>
      <c r="P6507" s="6">
        <v>0</v>
      </c>
      <c r="Q6507" s="13">
        <v>0</v>
      </c>
      <c r="R6507" s="13">
        <v>0</v>
      </c>
      <c r="S6507" s="31">
        <v>24</v>
      </c>
      <c r="T6507" s="6">
        <f>VLOOKUP(E6507,'参数设置&amp;汇总'!S:U,3,0)</f>
        <v>0.25</v>
      </c>
      <c r="U6507" s="78">
        <f t="shared" si="505"/>
        <v>0.25</v>
      </c>
      <c r="V6507" s="13">
        <v>0.85000000000000009</v>
      </c>
      <c r="W6507" s="78">
        <f t="shared" si="507"/>
        <v>0.29411764705882348</v>
      </c>
      <c r="X6507" s="1">
        <f>VLOOKUP(E6507,'渗透率、续签率'!AG:AJ,4,0)</f>
        <v>1788.5000000000002</v>
      </c>
      <c r="Y6507" s="1">
        <f t="shared" si="508"/>
        <v>526.02941176470586</v>
      </c>
      <c r="Z6507">
        <v>0</v>
      </c>
      <c r="AA6507" s="89">
        <f t="shared" si="509"/>
        <v>1788.5000000000002</v>
      </c>
      <c r="AH6507" s="37"/>
      <c r="AI6507" s="37"/>
      <c r="AK6507" s="37"/>
    </row>
    <row r="6508" spans="1:37" hidden="1">
      <c r="A6508" t="s">
        <v>64</v>
      </c>
      <c r="B6508" t="s">
        <v>2</v>
      </c>
      <c r="C6508" t="s">
        <v>14</v>
      </c>
      <c r="D6508" t="s">
        <v>116</v>
      </c>
      <c r="E6508" t="s">
        <v>541</v>
      </c>
      <c r="F6508" t="str">
        <f t="shared" si="506"/>
        <v>海北藏族自治州运动培训</v>
      </c>
      <c r="G6508" t="s">
        <v>297</v>
      </c>
      <c r="H6508" t="s">
        <v>326</v>
      </c>
      <c r="I6508" t="s">
        <v>70</v>
      </c>
      <c r="J6508">
        <v>0</v>
      </c>
      <c r="K6508">
        <v>0</v>
      </c>
      <c r="L6508" s="13">
        <f>VLOOKUP(C6508,'渗透率、续签率'!B:C,2,0)</f>
        <v>0.22700000000000001</v>
      </c>
      <c r="M6508" s="6">
        <v>0</v>
      </c>
      <c r="N6508">
        <v>0</v>
      </c>
      <c r="O6508">
        <v>0</v>
      </c>
      <c r="P6508" s="6">
        <v>0</v>
      </c>
      <c r="Q6508" s="13">
        <v>0</v>
      </c>
      <c r="R6508" s="13">
        <v>0</v>
      </c>
      <c r="S6508" s="31">
        <v>0</v>
      </c>
      <c r="T6508" s="6">
        <f>VLOOKUP(E6508,'参数设置&amp;汇总'!S:U,3,0)</f>
        <v>0.25</v>
      </c>
      <c r="U6508" s="78">
        <f t="shared" si="505"/>
        <v>0</v>
      </c>
      <c r="V6508" s="13">
        <v>0.85000000000000009</v>
      </c>
      <c r="W6508" s="78">
        <f t="shared" si="507"/>
        <v>0</v>
      </c>
      <c r="X6508" s="1">
        <f>VLOOKUP(E6508,'渗透率、续签率'!AG:AJ,4,0)</f>
        <v>1788.5000000000002</v>
      </c>
      <c r="Y6508" s="1">
        <f t="shared" si="508"/>
        <v>0</v>
      </c>
      <c r="Z6508">
        <v>0</v>
      </c>
      <c r="AA6508" s="89">
        <f t="shared" si="509"/>
        <v>0</v>
      </c>
      <c r="AH6508" s="37"/>
      <c r="AI6508" s="37"/>
      <c r="AK6508" s="37"/>
    </row>
    <row r="6509" spans="1:37" hidden="1">
      <c r="A6509" t="s">
        <v>64</v>
      </c>
      <c r="B6509" t="s">
        <v>2</v>
      </c>
      <c r="C6509" t="s">
        <v>14</v>
      </c>
      <c r="D6509" t="s">
        <v>116</v>
      </c>
      <c r="E6509" t="s">
        <v>541</v>
      </c>
      <c r="F6509" t="str">
        <f t="shared" si="506"/>
        <v>海南藏族自治州运动培训</v>
      </c>
      <c r="G6509" t="s">
        <v>297</v>
      </c>
      <c r="H6509" t="s">
        <v>327</v>
      </c>
      <c r="I6509" t="s">
        <v>70</v>
      </c>
      <c r="J6509">
        <v>0</v>
      </c>
      <c r="K6509">
        <v>0</v>
      </c>
      <c r="L6509" s="13">
        <f>VLOOKUP(C6509,'渗透率、续签率'!B:C,2,0)</f>
        <v>0.22700000000000001</v>
      </c>
      <c r="M6509" s="6">
        <v>0</v>
      </c>
      <c r="N6509">
        <v>0</v>
      </c>
      <c r="O6509">
        <v>0</v>
      </c>
      <c r="P6509" s="6">
        <v>0</v>
      </c>
      <c r="Q6509" s="13">
        <v>0</v>
      </c>
      <c r="R6509" s="13">
        <v>0</v>
      </c>
      <c r="S6509" s="31">
        <v>0</v>
      </c>
      <c r="T6509" s="6">
        <f>VLOOKUP(E6509,'参数设置&amp;汇总'!S:U,3,0)</f>
        <v>0.25</v>
      </c>
      <c r="U6509" s="78">
        <f t="shared" si="505"/>
        <v>0</v>
      </c>
      <c r="V6509" s="13">
        <v>0.85000000000000009</v>
      </c>
      <c r="W6509" s="78">
        <f t="shared" si="507"/>
        <v>0</v>
      </c>
      <c r="X6509" s="1">
        <f>VLOOKUP(E6509,'渗透率、续签率'!AG:AJ,4,0)</f>
        <v>1788.5000000000002</v>
      </c>
      <c r="Y6509" s="1">
        <f t="shared" si="508"/>
        <v>0</v>
      </c>
      <c r="Z6509">
        <v>0</v>
      </c>
      <c r="AA6509" s="89">
        <f t="shared" si="509"/>
        <v>0</v>
      </c>
      <c r="AH6509" s="37"/>
      <c r="AI6509" s="37"/>
      <c r="AK6509" s="37"/>
    </row>
    <row r="6510" spans="1:37" hidden="1">
      <c r="A6510" t="s">
        <v>64</v>
      </c>
      <c r="B6510" t="s">
        <v>2</v>
      </c>
      <c r="C6510" t="s">
        <v>14</v>
      </c>
      <c r="D6510" t="s">
        <v>116</v>
      </c>
      <c r="E6510" t="s">
        <v>541</v>
      </c>
      <c r="F6510" t="str">
        <f t="shared" si="506"/>
        <v>海口市运动培训</v>
      </c>
      <c r="G6510" t="s">
        <v>120</v>
      </c>
      <c r="H6510" t="s">
        <v>328</v>
      </c>
      <c r="I6510" t="s">
        <v>68</v>
      </c>
      <c r="J6510">
        <v>66</v>
      </c>
      <c r="K6510">
        <v>9</v>
      </c>
      <c r="L6510" s="13">
        <f>VLOOKUP(C6510,'渗透率、续签率'!B:C,2,0)</f>
        <v>0.22700000000000001</v>
      </c>
      <c r="M6510" s="6">
        <v>0.14000000000000001</v>
      </c>
      <c r="N6510">
        <v>18</v>
      </c>
      <c r="O6510">
        <v>8</v>
      </c>
      <c r="P6510" s="6">
        <v>0.44</v>
      </c>
      <c r="Q6510" s="13">
        <v>0.45800000000000002</v>
      </c>
      <c r="R6510" s="13">
        <v>0.14399999999999999</v>
      </c>
      <c r="S6510" s="31">
        <v>498</v>
      </c>
      <c r="T6510" s="6">
        <f>VLOOKUP(E6510,'参数设置&amp;汇总'!S:U,3,0)</f>
        <v>0.25</v>
      </c>
      <c r="U6510" s="78">
        <f t="shared" si="505"/>
        <v>8</v>
      </c>
      <c r="V6510" s="13">
        <v>0.85000000000000009</v>
      </c>
      <c r="W6510" s="78">
        <f t="shared" si="507"/>
        <v>7.275294117647058</v>
      </c>
      <c r="X6510" s="1">
        <f>VLOOKUP(E6510,'渗透率、续签率'!AG:AJ,4,0)</f>
        <v>1788.5000000000002</v>
      </c>
      <c r="Y6510" s="1">
        <f t="shared" si="508"/>
        <v>13011.863529411765</v>
      </c>
      <c r="Z6510">
        <v>10</v>
      </c>
      <c r="AA6510" s="89">
        <f t="shared" si="509"/>
        <v>32193.000000000004</v>
      </c>
      <c r="AH6510" s="37"/>
      <c r="AI6510" s="37"/>
      <c r="AK6510" s="37"/>
    </row>
    <row r="6511" spans="1:37" hidden="1">
      <c r="A6511" t="s">
        <v>64</v>
      </c>
      <c r="B6511" t="s">
        <v>2</v>
      </c>
      <c r="C6511" t="s">
        <v>14</v>
      </c>
      <c r="D6511" t="s">
        <v>116</v>
      </c>
      <c r="E6511" t="s">
        <v>541</v>
      </c>
      <c r="F6511" t="str">
        <f t="shared" si="506"/>
        <v>海西蒙古族藏族自治州运动培训</v>
      </c>
      <c r="G6511" t="s">
        <v>297</v>
      </c>
      <c r="H6511" t="s">
        <v>329</v>
      </c>
      <c r="I6511" t="s">
        <v>70</v>
      </c>
      <c r="J6511">
        <v>1</v>
      </c>
      <c r="K6511">
        <v>0</v>
      </c>
      <c r="L6511" s="13">
        <f>VLOOKUP(C6511,'渗透率、续签率'!B:C,2,0)</f>
        <v>0.22700000000000001</v>
      </c>
      <c r="M6511" s="6">
        <v>0</v>
      </c>
      <c r="N6511">
        <v>0</v>
      </c>
      <c r="O6511">
        <v>0</v>
      </c>
      <c r="P6511" s="6">
        <v>0</v>
      </c>
      <c r="Q6511" s="13">
        <v>0</v>
      </c>
      <c r="R6511" s="13">
        <v>0</v>
      </c>
      <c r="S6511" s="31">
        <v>3</v>
      </c>
      <c r="T6511" s="6">
        <f>VLOOKUP(E6511,'参数设置&amp;汇总'!S:U,3,0)</f>
        <v>0.25</v>
      </c>
      <c r="U6511" s="78">
        <f t="shared" si="505"/>
        <v>0</v>
      </c>
      <c r="V6511" s="13">
        <v>0.85000000000000009</v>
      </c>
      <c r="W6511" s="78">
        <f t="shared" si="507"/>
        <v>0</v>
      </c>
      <c r="X6511" s="1">
        <f>VLOOKUP(E6511,'渗透率、续签率'!AG:AJ,4,0)</f>
        <v>1788.5000000000002</v>
      </c>
      <c r="Y6511" s="1">
        <f t="shared" si="508"/>
        <v>0</v>
      </c>
      <c r="Z6511">
        <v>0</v>
      </c>
      <c r="AA6511" s="89">
        <f t="shared" si="509"/>
        <v>0</v>
      </c>
      <c r="AH6511" s="37"/>
      <c r="AI6511" s="37"/>
      <c r="AK6511" s="37"/>
    </row>
    <row r="6512" spans="1:37" hidden="1">
      <c r="A6512" t="s">
        <v>64</v>
      </c>
      <c r="B6512" t="s">
        <v>2</v>
      </c>
      <c r="C6512" t="s">
        <v>14</v>
      </c>
      <c r="D6512" t="s">
        <v>116</v>
      </c>
      <c r="E6512" t="s">
        <v>541</v>
      </c>
      <c r="F6512" t="str">
        <f t="shared" si="506"/>
        <v>淄博市运动培训</v>
      </c>
      <c r="G6512" t="s">
        <v>103</v>
      </c>
      <c r="H6512" t="s">
        <v>330</v>
      </c>
      <c r="I6512" t="s">
        <v>70</v>
      </c>
      <c r="J6512">
        <v>102</v>
      </c>
      <c r="K6512">
        <v>4</v>
      </c>
      <c r="L6512" s="13">
        <f>VLOOKUP(C6512,'渗透率、续签率'!B:C,2,0)</f>
        <v>0.22700000000000001</v>
      </c>
      <c r="M6512" s="6">
        <v>0.04</v>
      </c>
      <c r="N6512">
        <v>7</v>
      </c>
      <c r="O6512">
        <v>4</v>
      </c>
      <c r="P6512" s="6">
        <v>0.56999999999999995</v>
      </c>
      <c r="Q6512" s="13">
        <v>0.54800000000000004</v>
      </c>
      <c r="R6512" s="13">
        <v>0.54400000000000004</v>
      </c>
      <c r="S6512" s="31">
        <v>508</v>
      </c>
      <c r="T6512" s="6">
        <f>VLOOKUP(E6512,'参数设置&amp;汇总'!S:U,3,0)</f>
        <v>0.25</v>
      </c>
      <c r="U6512" s="78">
        <f t="shared" si="505"/>
        <v>4</v>
      </c>
      <c r="V6512" s="13">
        <v>0.85000000000000009</v>
      </c>
      <c r="W6512" s="78">
        <f t="shared" si="507"/>
        <v>3.637647058823529</v>
      </c>
      <c r="X6512" s="1">
        <f>VLOOKUP(E6512,'渗透率、续签率'!AG:AJ,4,0)</f>
        <v>1788.5000000000002</v>
      </c>
      <c r="Y6512" s="1">
        <f t="shared" si="508"/>
        <v>6505.9317647058824</v>
      </c>
      <c r="Z6512">
        <v>7</v>
      </c>
      <c r="AA6512" s="89">
        <f t="shared" si="509"/>
        <v>12519.500000000002</v>
      </c>
      <c r="AH6512" s="37"/>
      <c r="AI6512" s="37"/>
      <c r="AK6512" s="37"/>
    </row>
    <row r="6513" spans="1:37" hidden="1">
      <c r="A6513" t="s">
        <v>64</v>
      </c>
      <c r="B6513" t="s">
        <v>2</v>
      </c>
      <c r="C6513" t="s">
        <v>14</v>
      </c>
      <c r="D6513" t="s">
        <v>116</v>
      </c>
      <c r="E6513" t="s">
        <v>541</v>
      </c>
      <c r="F6513" t="str">
        <f t="shared" si="506"/>
        <v>淮北市运动培训</v>
      </c>
      <c r="G6513" t="s">
        <v>94</v>
      </c>
      <c r="H6513" t="s">
        <v>331</v>
      </c>
      <c r="I6513" t="s">
        <v>68</v>
      </c>
      <c r="J6513">
        <v>17</v>
      </c>
      <c r="K6513">
        <v>0</v>
      </c>
      <c r="L6513" s="13">
        <f>VLOOKUP(C6513,'渗透率、续签率'!B:C,2,0)</f>
        <v>0.22700000000000001</v>
      </c>
      <c r="M6513" s="6">
        <v>0</v>
      </c>
      <c r="N6513">
        <v>0</v>
      </c>
      <c r="O6513">
        <v>0</v>
      </c>
      <c r="P6513" s="6">
        <v>0</v>
      </c>
      <c r="Q6513" s="13">
        <v>0</v>
      </c>
      <c r="R6513" s="13">
        <v>0</v>
      </c>
      <c r="S6513" s="31">
        <v>21</v>
      </c>
      <c r="T6513" s="6">
        <f>VLOOKUP(E6513,'参数设置&amp;汇总'!S:U,3,0)</f>
        <v>0.25</v>
      </c>
      <c r="U6513" s="78">
        <f t="shared" si="505"/>
        <v>0</v>
      </c>
      <c r="V6513" s="13">
        <v>0.85000000000000009</v>
      </c>
      <c r="W6513" s="78">
        <f t="shared" si="507"/>
        <v>0</v>
      </c>
      <c r="X6513" s="1">
        <f>VLOOKUP(E6513,'渗透率、续签率'!AG:AJ,4,0)</f>
        <v>1788.5000000000002</v>
      </c>
      <c r="Y6513" s="1">
        <f t="shared" si="508"/>
        <v>0</v>
      </c>
      <c r="Z6513">
        <v>0</v>
      </c>
      <c r="AA6513" s="89">
        <f t="shared" si="509"/>
        <v>0</v>
      </c>
      <c r="AH6513" s="37"/>
      <c r="AI6513" s="37"/>
      <c r="AK6513" s="37"/>
    </row>
    <row r="6514" spans="1:37" hidden="1">
      <c r="A6514" t="s">
        <v>64</v>
      </c>
      <c r="B6514" t="s">
        <v>2</v>
      </c>
      <c r="C6514" t="s">
        <v>14</v>
      </c>
      <c r="D6514" t="s">
        <v>116</v>
      </c>
      <c r="E6514" t="s">
        <v>541</v>
      </c>
      <c r="F6514" t="str">
        <f t="shared" si="506"/>
        <v>淮南市运动培训</v>
      </c>
      <c r="G6514" t="s">
        <v>94</v>
      </c>
      <c r="H6514" t="s">
        <v>332</v>
      </c>
      <c r="I6514" t="s">
        <v>68</v>
      </c>
      <c r="J6514">
        <v>29</v>
      </c>
      <c r="K6514">
        <v>0</v>
      </c>
      <c r="L6514" s="13">
        <f>VLOOKUP(C6514,'渗透率、续签率'!B:C,2,0)</f>
        <v>0.22700000000000001</v>
      </c>
      <c r="M6514" s="6">
        <v>0</v>
      </c>
      <c r="N6514">
        <v>4</v>
      </c>
      <c r="O6514">
        <v>0</v>
      </c>
      <c r="P6514" s="6">
        <v>0</v>
      </c>
      <c r="Q6514" s="13">
        <v>0</v>
      </c>
      <c r="R6514" s="13">
        <v>0</v>
      </c>
      <c r="S6514" s="31">
        <v>101</v>
      </c>
      <c r="T6514" s="6">
        <f>VLOOKUP(E6514,'参数设置&amp;汇总'!S:U,3,0)</f>
        <v>0.25</v>
      </c>
      <c r="U6514" s="78">
        <f t="shared" si="505"/>
        <v>1</v>
      </c>
      <c r="V6514" s="13">
        <v>0.85000000000000009</v>
      </c>
      <c r="W6514" s="78">
        <f t="shared" si="507"/>
        <v>1.1764705882352939</v>
      </c>
      <c r="X6514" s="1">
        <f>VLOOKUP(E6514,'渗透率、续签率'!AG:AJ,4,0)</f>
        <v>1788.5000000000002</v>
      </c>
      <c r="Y6514" s="1">
        <f t="shared" si="508"/>
        <v>2104.1176470588234</v>
      </c>
      <c r="Z6514">
        <v>0</v>
      </c>
      <c r="AA6514" s="89">
        <f t="shared" si="509"/>
        <v>7154.0000000000009</v>
      </c>
      <c r="AH6514" s="37"/>
      <c r="AI6514" s="37"/>
      <c r="AJ6514" s="1"/>
      <c r="AK6514" s="37"/>
    </row>
    <row r="6515" spans="1:37" hidden="1">
      <c r="A6515" t="s">
        <v>64</v>
      </c>
      <c r="B6515" t="s">
        <v>2</v>
      </c>
      <c r="C6515" t="s">
        <v>14</v>
      </c>
      <c r="D6515" t="s">
        <v>116</v>
      </c>
      <c r="E6515" t="s">
        <v>541</v>
      </c>
      <c r="F6515" t="str">
        <f t="shared" si="506"/>
        <v>淮安市运动培训</v>
      </c>
      <c r="G6515" t="s">
        <v>73</v>
      </c>
      <c r="H6515" t="s">
        <v>333</v>
      </c>
      <c r="I6515" t="s">
        <v>70</v>
      </c>
      <c r="J6515">
        <v>49</v>
      </c>
      <c r="K6515">
        <v>1</v>
      </c>
      <c r="L6515" s="13">
        <f>VLOOKUP(C6515,'渗透率、续签率'!B:C,2,0)</f>
        <v>0.22700000000000001</v>
      </c>
      <c r="M6515" s="6">
        <v>0.02</v>
      </c>
      <c r="N6515">
        <v>3</v>
      </c>
      <c r="O6515">
        <v>1</v>
      </c>
      <c r="P6515" s="6">
        <v>0.33</v>
      </c>
      <c r="Q6515" s="13">
        <v>0.34699999999999998</v>
      </c>
      <c r="R6515" s="13">
        <v>0.29499999999999998</v>
      </c>
      <c r="S6515" s="31">
        <v>180</v>
      </c>
      <c r="T6515" s="6">
        <f>VLOOKUP(E6515,'参数设置&amp;汇总'!S:U,3,0)</f>
        <v>0.25</v>
      </c>
      <c r="U6515" s="78">
        <f t="shared" si="505"/>
        <v>1</v>
      </c>
      <c r="V6515" s="13">
        <v>0.85000000000000009</v>
      </c>
      <c r="W6515" s="78">
        <f t="shared" si="507"/>
        <v>0.90941176470588225</v>
      </c>
      <c r="X6515" s="1">
        <f>VLOOKUP(E6515,'渗透率、续签率'!AG:AJ,4,0)</f>
        <v>1788.5000000000002</v>
      </c>
      <c r="Y6515" s="1">
        <f t="shared" si="508"/>
        <v>1626.4829411764706</v>
      </c>
      <c r="Z6515">
        <v>0</v>
      </c>
      <c r="AA6515" s="89">
        <f t="shared" si="509"/>
        <v>5365.5000000000009</v>
      </c>
      <c r="AH6515" s="37"/>
      <c r="AI6515" s="37"/>
      <c r="AK6515" s="37"/>
    </row>
    <row r="6516" spans="1:37" hidden="1">
      <c r="A6516" t="s">
        <v>64</v>
      </c>
      <c r="B6516" t="s">
        <v>2</v>
      </c>
      <c r="C6516" t="s">
        <v>14</v>
      </c>
      <c r="D6516" t="s">
        <v>116</v>
      </c>
      <c r="E6516" t="s">
        <v>541</v>
      </c>
      <c r="F6516" t="str">
        <f t="shared" si="506"/>
        <v>清远市运动培训</v>
      </c>
      <c r="G6516" t="s">
        <v>75</v>
      </c>
      <c r="H6516" t="s">
        <v>334</v>
      </c>
      <c r="I6516" t="s">
        <v>68</v>
      </c>
      <c r="J6516">
        <v>64</v>
      </c>
      <c r="K6516">
        <v>1</v>
      </c>
      <c r="L6516" s="13">
        <f>VLOOKUP(C6516,'渗透率、续签率'!B:C,2,0)</f>
        <v>0.22700000000000001</v>
      </c>
      <c r="M6516" s="6">
        <v>0.02</v>
      </c>
      <c r="N6516">
        <v>5</v>
      </c>
      <c r="O6516">
        <v>0</v>
      </c>
      <c r="P6516" s="6">
        <v>0</v>
      </c>
      <c r="Q6516" s="13">
        <v>5.1999999999999998E-2</v>
      </c>
      <c r="R6516" s="13">
        <v>0</v>
      </c>
      <c r="S6516" s="31">
        <v>175</v>
      </c>
      <c r="T6516" s="6">
        <f>VLOOKUP(E6516,'参数设置&amp;汇总'!S:U,3,0)</f>
        <v>0.25</v>
      </c>
      <c r="U6516" s="78">
        <f t="shared" si="505"/>
        <v>1.25</v>
      </c>
      <c r="V6516" s="13">
        <v>0.85000000000000009</v>
      </c>
      <c r="W6516" s="78">
        <f t="shared" si="507"/>
        <v>1.4705882352941175</v>
      </c>
      <c r="X6516" s="1">
        <f>VLOOKUP(E6516,'渗透率、续签率'!AG:AJ,4,0)</f>
        <v>1788.5000000000002</v>
      </c>
      <c r="Y6516" s="1">
        <f t="shared" si="508"/>
        <v>2630.1470588235297</v>
      </c>
      <c r="Z6516">
        <v>1</v>
      </c>
      <c r="AA6516" s="89">
        <f t="shared" si="509"/>
        <v>8942.5000000000018</v>
      </c>
      <c r="AH6516" s="37"/>
      <c r="AI6516" s="37"/>
      <c r="AK6516" s="37"/>
    </row>
    <row r="6517" spans="1:37" hidden="1">
      <c r="A6517" t="s">
        <v>64</v>
      </c>
      <c r="B6517" t="s">
        <v>2</v>
      </c>
      <c r="C6517" t="s">
        <v>14</v>
      </c>
      <c r="D6517" t="s">
        <v>116</v>
      </c>
      <c r="E6517" t="s">
        <v>541</v>
      </c>
      <c r="F6517" t="str">
        <f t="shared" si="506"/>
        <v>渭南市运动培训</v>
      </c>
      <c r="G6517" t="s">
        <v>108</v>
      </c>
      <c r="H6517" t="s">
        <v>335</v>
      </c>
      <c r="I6517" t="s">
        <v>70</v>
      </c>
      <c r="J6517">
        <v>46</v>
      </c>
      <c r="K6517">
        <v>0</v>
      </c>
      <c r="L6517" s="13">
        <f>VLOOKUP(C6517,'渗透率、续签率'!B:C,2,0)</f>
        <v>0.22700000000000001</v>
      </c>
      <c r="M6517" s="6">
        <v>0</v>
      </c>
      <c r="N6517">
        <v>2</v>
      </c>
      <c r="O6517">
        <v>0</v>
      </c>
      <c r="P6517" s="6">
        <v>0</v>
      </c>
      <c r="Q6517" s="13">
        <v>0</v>
      </c>
      <c r="R6517" s="13">
        <v>0</v>
      </c>
      <c r="S6517" s="31">
        <v>118</v>
      </c>
      <c r="T6517" s="6">
        <f>VLOOKUP(E6517,'参数设置&amp;汇总'!S:U,3,0)</f>
        <v>0.25</v>
      </c>
      <c r="U6517" s="78">
        <f t="shared" si="505"/>
        <v>0.5</v>
      </c>
      <c r="V6517" s="13">
        <v>0.85000000000000009</v>
      </c>
      <c r="W6517" s="78">
        <f t="shared" si="507"/>
        <v>0.58823529411764697</v>
      </c>
      <c r="X6517" s="1">
        <f>VLOOKUP(E6517,'渗透率、续签率'!AG:AJ,4,0)</f>
        <v>1788.5000000000002</v>
      </c>
      <c r="Y6517" s="1">
        <f t="shared" si="508"/>
        <v>1052.0588235294117</v>
      </c>
      <c r="Z6517">
        <v>0</v>
      </c>
      <c r="AA6517" s="89">
        <f t="shared" si="509"/>
        <v>3577.0000000000005</v>
      </c>
      <c r="AH6517" s="37"/>
      <c r="AI6517" s="37"/>
      <c r="AK6517" s="37"/>
    </row>
    <row r="6518" spans="1:37" hidden="1">
      <c r="A6518" t="s">
        <v>64</v>
      </c>
      <c r="B6518" t="s">
        <v>2</v>
      </c>
      <c r="C6518" t="s">
        <v>14</v>
      </c>
      <c r="D6518" t="s">
        <v>116</v>
      </c>
      <c r="E6518" t="s">
        <v>541</v>
      </c>
      <c r="F6518" t="str">
        <f t="shared" si="506"/>
        <v>湖州市运动培训</v>
      </c>
      <c r="G6518" t="s">
        <v>79</v>
      </c>
      <c r="H6518" t="s">
        <v>336</v>
      </c>
      <c r="I6518" t="s">
        <v>68</v>
      </c>
      <c r="J6518">
        <v>40</v>
      </c>
      <c r="K6518">
        <v>1</v>
      </c>
      <c r="L6518" s="13">
        <f>VLOOKUP(C6518,'渗透率、续签率'!B:C,2,0)</f>
        <v>0.22700000000000001</v>
      </c>
      <c r="M6518" s="6">
        <v>0.03</v>
      </c>
      <c r="N6518">
        <v>6</v>
      </c>
      <c r="O6518">
        <v>1</v>
      </c>
      <c r="P6518" s="6">
        <v>0.17</v>
      </c>
      <c r="Q6518" s="13">
        <v>5.7000000000000002E-2</v>
      </c>
      <c r="R6518" s="13">
        <v>5.7000000000000002E-2</v>
      </c>
      <c r="S6518" s="31">
        <v>162</v>
      </c>
      <c r="T6518" s="6">
        <f>VLOOKUP(E6518,'参数设置&amp;汇总'!S:U,3,0)</f>
        <v>0.25</v>
      </c>
      <c r="U6518" s="78">
        <f t="shared" si="505"/>
        <v>1.5</v>
      </c>
      <c r="V6518" s="13">
        <v>0.85000000000000009</v>
      </c>
      <c r="W6518" s="78">
        <f t="shared" si="507"/>
        <v>1.4976470588235293</v>
      </c>
      <c r="X6518" s="1">
        <f>VLOOKUP(E6518,'渗透率、续签率'!AG:AJ,4,0)</f>
        <v>1788.5000000000002</v>
      </c>
      <c r="Y6518" s="1">
        <f t="shared" si="508"/>
        <v>2678.5417647058825</v>
      </c>
      <c r="Z6518">
        <v>4</v>
      </c>
      <c r="AA6518" s="89">
        <f t="shared" si="509"/>
        <v>10731.000000000002</v>
      </c>
      <c r="AH6518" s="37"/>
      <c r="AI6518" s="37"/>
      <c r="AK6518" s="37"/>
    </row>
    <row r="6519" spans="1:37" hidden="1">
      <c r="A6519" t="s">
        <v>64</v>
      </c>
      <c r="B6519" t="s">
        <v>2</v>
      </c>
      <c r="C6519" t="s">
        <v>14</v>
      </c>
      <c r="D6519" t="s">
        <v>116</v>
      </c>
      <c r="E6519" t="s">
        <v>541</v>
      </c>
      <c r="F6519" t="str">
        <f t="shared" si="506"/>
        <v>湘潭市运动培训</v>
      </c>
      <c r="G6519" t="s">
        <v>113</v>
      </c>
      <c r="H6519" t="s">
        <v>337</v>
      </c>
      <c r="I6519" t="s">
        <v>68</v>
      </c>
      <c r="J6519">
        <v>24</v>
      </c>
      <c r="K6519">
        <v>0</v>
      </c>
      <c r="L6519" s="13">
        <f>VLOOKUP(C6519,'渗透率、续签率'!B:C,2,0)</f>
        <v>0.22700000000000001</v>
      </c>
      <c r="M6519" s="6">
        <v>0</v>
      </c>
      <c r="N6519">
        <v>4</v>
      </c>
      <c r="O6519">
        <v>0</v>
      </c>
      <c r="P6519" s="6">
        <v>0</v>
      </c>
      <c r="Q6519" s="13">
        <v>0</v>
      </c>
      <c r="R6519" s="13">
        <v>0</v>
      </c>
      <c r="S6519" s="31">
        <v>96</v>
      </c>
      <c r="T6519" s="6">
        <f>VLOOKUP(E6519,'参数设置&amp;汇总'!S:U,3,0)</f>
        <v>0.25</v>
      </c>
      <c r="U6519" s="78">
        <f t="shared" si="505"/>
        <v>1</v>
      </c>
      <c r="V6519" s="13">
        <v>0.85000000000000009</v>
      </c>
      <c r="W6519" s="78">
        <f t="shared" si="507"/>
        <v>1.1764705882352939</v>
      </c>
      <c r="X6519" s="1">
        <f>VLOOKUP(E6519,'渗透率、续签率'!AG:AJ,4,0)</f>
        <v>1788.5000000000002</v>
      </c>
      <c r="Y6519" s="1">
        <f t="shared" si="508"/>
        <v>2104.1176470588234</v>
      </c>
      <c r="Z6519">
        <v>0</v>
      </c>
      <c r="AA6519" s="89">
        <f t="shared" si="509"/>
        <v>7154.0000000000009</v>
      </c>
      <c r="AH6519" s="37"/>
      <c r="AI6519" s="37"/>
      <c r="AK6519" s="37"/>
    </row>
    <row r="6520" spans="1:37" hidden="1">
      <c r="A6520" t="s">
        <v>64</v>
      </c>
      <c r="B6520" t="s">
        <v>2</v>
      </c>
      <c r="C6520" t="s">
        <v>14</v>
      </c>
      <c r="D6520" t="s">
        <v>116</v>
      </c>
      <c r="E6520" t="s">
        <v>541</v>
      </c>
      <c r="F6520" t="str">
        <f t="shared" si="506"/>
        <v>湘西土家族苗族自治州运动培训</v>
      </c>
      <c r="G6520" t="s">
        <v>113</v>
      </c>
      <c r="H6520" t="s">
        <v>338</v>
      </c>
      <c r="I6520" t="s">
        <v>68</v>
      </c>
      <c r="J6520">
        <v>19</v>
      </c>
      <c r="K6520">
        <v>0</v>
      </c>
      <c r="L6520" s="13">
        <f>VLOOKUP(C6520,'渗透率、续签率'!B:C,2,0)</f>
        <v>0.22700000000000001</v>
      </c>
      <c r="M6520" s="6">
        <v>0</v>
      </c>
      <c r="N6520">
        <v>0</v>
      </c>
      <c r="O6520">
        <v>0</v>
      </c>
      <c r="P6520" s="6">
        <v>0</v>
      </c>
      <c r="Q6520" s="13">
        <v>0</v>
      </c>
      <c r="R6520" s="13">
        <v>0</v>
      </c>
      <c r="S6520" s="31">
        <v>34</v>
      </c>
      <c r="T6520" s="6">
        <f>VLOOKUP(E6520,'参数设置&amp;汇总'!S:U,3,0)</f>
        <v>0.25</v>
      </c>
      <c r="U6520" s="78">
        <f t="shared" si="505"/>
        <v>0</v>
      </c>
      <c r="V6520" s="13">
        <v>0.85000000000000009</v>
      </c>
      <c r="W6520" s="78">
        <f t="shared" si="507"/>
        <v>0</v>
      </c>
      <c r="X6520" s="1">
        <f>VLOOKUP(E6520,'渗透率、续签率'!AG:AJ,4,0)</f>
        <v>1788.5000000000002</v>
      </c>
      <c r="Y6520" s="1">
        <f t="shared" si="508"/>
        <v>0</v>
      </c>
      <c r="Z6520">
        <v>0</v>
      </c>
      <c r="AA6520" s="89">
        <f t="shared" si="509"/>
        <v>0</v>
      </c>
      <c r="AH6520" s="37"/>
      <c r="AI6520" s="37"/>
      <c r="AK6520" s="37"/>
    </row>
    <row r="6521" spans="1:37" hidden="1">
      <c r="A6521" t="s">
        <v>64</v>
      </c>
      <c r="B6521" t="s">
        <v>2</v>
      </c>
      <c r="C6521" t="s">
        <v>14</v>
      </c>
      <c r="D6521" t="s">
        <v>116</v>
      </c>
      <c r="E6521" t="s">
        <v>541</v>
      </c>
      <c r="F6521" t="str">
        <f t="shared" si="506"/>
        <v>湛江市运动培训</v>
      </c>
      <c r="G6521" t="s">
        <v>75</v>
      </c>
      <c r="H6521" t="s">
        <v>339</v>
      </c>
      <c r="I6521" t="s">
        <v>68</v>
      </c>
      <c r="J6521">
        <v>43</v>
      </c>
      <c r="K6521">
        <v>0</v>
      </c>
      <c r="L6521" s="13">
        <f>VLOOKUP(C6521,'渗透率、续签率'!B:C,2,0)</f>
        <v>0.22700000000000001</v>
      </c>
      <c r="M6521" s="6">
        <v>0</v>
      </c>
      <c r="N6521">
        <v>2</v>
      </c>
      <c r="O6521">
        <v>0</v>
      </c>
      <c r="P6521" s="6">
        <v>0</v>
      </c>
      <c r="Q6521" s="13">
        <v>0</v>
      </c>
      <c r="R6521" s="13">
        <v>0</v>
      </c>
      <c r="S6521" s="31">
        <v>109</v>
      </c>
      <c r="T6521" s="6">
        <f>VLOOKUP(E6521,'参数设置&amp;汇总'!S:U,3,0)</f>
        <v>0.25</v>
      </c>
      <c r="U6521" s="78">
        <f t="shared" si="505"/>
        <v>0.5</v>
      </c>
      <c r="V6521" s="13">
        <v>0.85000000000000009</v>
      </c>
      <c r="W6521" s="78">
        <f t="shared" si="507"/>
        <v>0.58823529411764697</v>
      </c>
      <c r="X6521" s="1">
        <f>VLOOKUP(E6521,'渗透率、续签率'!AG:AJ,4,0)</f>
        <v>1788.5000000000002</v>
      </c>
      <c r="Y6521" s="1">
        <f t="shared" si="508"/>
        <v>1052.0588235294117</v>
      </c>
      <c r="Z6521">
        <v>2</v>
      </c>
      <c r="AA6521" s="89">
        <f t="shared" si="509"/>
        <v>3577.0000000000005</v>
      </c>
      <c r="AH6521" s="37"/>
      <c r="AI6521" s="37"/>
      <c r="AK6521" s="37"/>
    </row>
    <row r="6522" spans="1:37" hidden="1">
      <c r="A6522" t="s">
        <v>64</v>
      </c>
      <c r="B6522" t="s">
        <v>2</v>
      </c>
      <c r="C6522" t="s">
        <v>14</v>
      </c>
      <c r="D6522" t="s">
        <v>116</v>
      </c>
      <c r="E6522" t="s">
        <v>541</v>
      </c>
      <c r="F6522" t="str">
        <f t="shared" si="506"/>
        <v>滁州市运动培训</v>
      </c>
      <c r="G6522" t="s">
        <v>94</v>
      </c>
      <c r="H6522" t="s">
        <v>340</v>
      </c>
      <c r="I6522" t="s">
        <v>68</v>
      </c>
      <c r="J6522">
        <v>34</v>
      </c>
      <c r="K6522">
        <v>1</v>
      </c>
      <c r="L6522" s="13">
        <f>VLOOKUP(C6522,'渗透率、续签率'!B:C,2,0)</f>
        <v>0.22700000000000001</v>
      </c>
      <c r="M6522" s="6">
        <v>0.03</v>
      </c>
      <c r="N6522">
        <v>4</v>
      </c>
      <c r="O6522">
        <v>1</v>
      </c>
      <c r="P6522" s="6">
        <v>0.25</v>
      </c>
      <c r="Q6522" s="13">
        <v>0.24099999999999999</v>
      </c>
      <c r="R6522" s="13">
        <v>0.24099999999999999</v>
      </c>
      <c r="S6522" s="31">
        <v>137</v>
      </c>
      <c r="T6522" s="6">
        <f>VLOOKUP(E6522,'参数设置&amp;汇总'!S:U,3,0)</f>
        <v>0.25</v>
      </c>
      <c r="U6522" s="78">
        <f t="shared" si="505"/>
        <v>1</v>
      </c>
      <c r="V6522" s="13">
        <v>0.85000000000000009</v>
      </c>
      <c r="W6522" s="78">
        <f t="shared" si="507"/>
        <v>0.90941176470588225</v>
      </c>
      <c r="X6522" s="1">
        <f>VLOOKUP(E6522,'渗透率、续签率'!AG:AJ,4,0)</f>
        <v>1788.5000000000002</v>
      </c>
      <c r="Y6522" s="1">
        <f t="shared" si="508"/>
        <v>1626.4829411764706</v>
      </c>
      <c r="Z6522">
        <v>0</v>
      </c>
      <c r="AA6522" s="89">
        <f t="shared" si="509"/>
        <v>7154.0000000000009</v>
      </c>
      <c r="AH6522" s="37"/>
      <c r="AI6522" s="37"/>
      <c r="AJ6522" s="1"/>
    </row>
    <row r="6523" spans="1:37" hidden="1">
      <c r="A6523" t="s">
        <v>64</v>
      </c>
      <c r="B6523" t="s">
        <v>2</v>
      </c>
      <c r="C6523" t="s">
        <v>14</v>
      </c>
      <c r="D6523" t="s">
        <v>116</v>
      </c>
      <c r="E6523" t="s">
        <v>541</v>
      </c>
      <c r="F6523" t="str">
        <f t="shared" si="506"/>
        <v>滨州市运动培训</v>
      </c>
      <c r="G6523" t="s">
        <v>103</v>
      </c>
      <c r="H6523" t="s">
        <v>341</v>
      </c>
      <c r="I6523" t="s">
        <v>70</v>
      </c>
      <c r="J6523">
        <v>59</v>
      </c>
      <c r="K6523">
        <v>1</v>
      </c>
      <c r="L6523" s="13">
        <f>VLOOKUP(C6523,'渗透率、续签率'!B:C,2,0)</f>
        <v>0.22700000000000001</v>
      </c>
      <c r="M6523" s="6">
        <v>0.02</v>
      </c>
      <c r="N6523">
        <v>1</v>
      </c>
      <c r="O6523">
        <v>1</v>
      </c>
      <c r="P6523" s="6">
        <v>1</v>
      </c>
      <c r="Q6523" s="13">
        <v>0.33500000000000002</v>
      </c>
      <c r="R6523" s="13">
        <v>0.33500000000000002</v>
      </c>
      <c r="S6523" s="31">
        <v>101</v>
      </c>
      <c r="T6523" s="6">
        <f>VLOOKUP(E6523,'参数设置&amp;汇总'!S:U,3,0)</f>
        <v>0.25</v>
      </c>
      <c r="U6523" s="78">
        <f t="shared" si="505"/>
        <v>1</v>
      </c>
      <c r="V6523" s="13">
        <v>0.85000000000000009</v>
      </c>
      <c r="W6523" s="78">
        <f t="shared" si="507"/>
        <v>0.90941176470588225</v>
      </c>
      <c r="X6523" s="1">
        <f>VLOOKUP(E6523,'渗透率、续签率'!AG:AJ,4,0)</f>
        <v>1788.5000000000002</v>
      </c>
      <c r="Y6523" s="1">
        <f t="shared" si="508"/>
        <v>1626.4829411764706</v>
      </c>
      <c r="Z6523">
        <v>0</v>
      </c>
      <c r="AA6523" s="89">
        <f t="shared" si="509"/>
        <v>1788.5000000000002</v>
      </c>
      <c r="AK6523" s="37"/>
    </row>
    <row r="6524" spans="1:37" hidden="1">
      <c r="A6524" t="s">
        <v>64</v>
      </c>
      <c r="B6524" t="s">
        <v>2</v>
      </c>
      <c r="C6524" t="s">
        <v>14</v>
      </c>
      <c r="D6524" t="s">
        <v>116</v>
      </c>
      <c r="E6524" t="s">
        <v>541</v>
      </c>
      <c r="F6524" t="str">
        <f t="shared" si="506"/>
        <v>漯河市运动培训</v>
      </c>
      <c r="G6524" t="s">
        <v>110</v>
      </c>
      <c r="H6524" t="s">
        <v>342</v>
      </c>
      <c r="I6524" t="s">
        <v>70</v>
      </c>
      <c r="J6524">
        <v>20</v>
      </c>
      <c r="K6524">
        <v>0</v>
      </c>
      <c r="L6524" s="13">
        <f>VLOOKUP(C6524,'渗透率、续签率'!B:C,2,0)</f>
        <v>0.22700000000000001</v>
      </c>
      <c r="M6524" s="6">
        <v>0</v>
      </c>
      <c r="N6524">
        <v>1</v>
      </c>
      <c r="O6524">
        <v>0</v>
      </c>
      <c r="P6524" s="6">
        <v>0</v>
      </c>
      <c r="Q6524" s="13">
        <v>0</v>
      </c>
      <c r="R6524" s="13">
        <v>0</v>
      </c>
      <c r="S6524" s="31">
        <v>54</v>
      </c>
      <c r="T6524" s="6">
        <f>VLOOKUP(E6524,'参数设置&amp;汇总'!S:U,3,0)</f>
        <v>0.25</v>
      </c>
      <c r="U6524" s="78">
        <f t="shared" si="505"/>
        <v>0.25</v>
      </c>
      <c r="V6524" s="13">
        <v>0.85000000000000009</v>
      </c>
      <c r="W6524" s="78">
        <f t="shared" si="507"/>
        <v>0.29411764705882348</v>
      </c>
      <c r="X6524" s="1">
        <f>VLOOKUP(E6524,'渗透率、续签率'!AG:AJ,4,0)</f>
        <v>1788.5000000000002</v>
      </c>
      <c r="Y6524" s="1">
        <f t="shared" si="508"/>
        <v>526.02941176470586</v>
      </c>
      <c r="Z6524">
        <v>0</v>
      </c>
      <c r="AA6524" s="89">
        <f t="shared" si="509"/>
        <v>1788.5000000000002</v>
      </c>
      <c r="AH6524" s="37"/>
      <c r="AI6524" s="37"/>
      <c r="AK6524" s="37"/>
    </row>
    <row r="6525" spans="1:37" hidden="1">
      <c r="A6525" t="s">
        <v>64</v>
      </c>
      <c r="B6525" t="s">
        <v>2</v>
      </c>
      <c r="C6525" t="s">
        <v>14</v>
      </c>
      <c r="D6525" t="s">
        <v>116</v>
      </c>
      <c r="E6525" t="s">
        <v>541</v>
      </c>
      <c r="F6525" t="str">
        <f t="shared" si="506"/>
        <v>漳州市运动培训</v>
      </c>
      <c r="G6525" t="s">
        <v>92</v>
      </c>
      <c r="H6525" t="s">
        <v>343</v>
      </c>
      <c r="I6525" t="s">
        <v>68</v>
      </c>
      <c r="J6525">
        <v>76</v>
      </c>
      <c r="K6525">
        <v>0</v>
      </c>
      <c r="L6525" s="13">
        <f>VLOOKUP(C6525,'渗透率、续签率'!B:C,2,0)</f>
        <v>0.22700000000000001</v>
      </c>
      <c r="M6525" s="6">
        <v>0</v>
      </c>
      <c r="N6525">
        <v>1</v>
      </c>
      <c r="O6525">
        <v>0</v>
      </c>
      <c r="P6525" s="6">
        <v>0</v>
      </c>
      <c r="Q6525" s="13">
        <v>0</v>
      </c>
      <c r="R6525" s="13">
        <v>0</v>
      </c>
      <c r="S6525" s="31">
        <v>123</v>
      </c>
      <c r="T6525" s="6">
        <f>VLOOKUP(E6525,'参数设置&amp;汇总'!S:U,3,0)</f>
        <v>0.25</v>
      </c>
      <c r="U6525" s="78">
        <f t="shared" si="505"/>
        <v>0.25</v>
      </c>
      <c r="V6525" s="13">
        <v>0.85000000000000009</v>
      </c>
      <c r="W6525" s="78">
        <f t="shared" si="507"/>
        <v>0.29411764705882348</v>
      </c>
      <c r="X6525" s="1">
        <f>VLOOKUP(E6525,'渗透率、续签率'!AG:AJ,4,0)</f>
        <v>1788.5000000000002</v>
      </c>
      <c r="Y6525" s="1">
        <f t="shared" si="508"/>
        <v>526.02941176470586</v>
      </c>
      <c r="Z6525">
        <v>2</v>
      </c>
      <c r="AA6525" s="89">
        <f t="shared" si="509"/>
        <v>1788.5000000000002</v>
      </c>
      <c r="AH6525" s="37"/>
      <c r="AI6525" s="37"/>
      <c r="AJ6525" s="1"/>
      <c r="AK6525" s="37"/>
    </row>
    <row r="6526" spans="1:37" hidden="1">
      <c r="A6526" t="s">
        <v>64</v>
      </c>
      <c r="B6526" t="s">
        <v>2</v>
      </c>
      <c r="C6526" t="s">
        <v>14</v>
      </c>
      <c r="D6526" t="s">
        <v>116</v>
      </c>
      <c r="E6526" t="s">
        <v>541</v>
      </c>
      <c r="F6526" t="str">
        <f t="shared" si="506"/>
        <v>潍坊市运动培训</v>
      </c>
      <c r="G6526" t="s">
        <v>103</v>
      </c>
      <c r="H6526" t="s">
        <v>344</v>
      </c>
      <c r="I6526" t="s">
        <v>70</v>
      </c>
      <c r="J6526">
        <v>163</v>
      </c>
      <c r="K6526">
        <v>0</v>
      </c>
      <c r="L6526" s="13">
        <f>VLOOKUP(C6526,'渗透率、续签率'!B:C,2,0)</f>
        <v>0.22700000000000001</v>
      </c>
      <c r="M6526" s="6">
        <v>0</v>
      </c>
      <c r="N6526">
        <v>6</v>
      </c>
      <c r="O6526">
        <v>0</v>
      </c>
      <c r="P6526" s="6">
        <v>0</v>
      </c>
      <c r="Q6526" s="13">
        <v>0</v>
      </c>
      <c r="R6526" s="13">
        <v>0</v>
      </c>
      <c r="S6526" s="31">
        <v>324</v>
      </c>
      <c r="T6526" s="6">
        <f>VLOOKUP(E6526,'参数设置&amp;汇总'!S:U,3,0)</f>
        <v>0.25</v>
      </c>
      <c r="U6526" s="78">
        <f t="shared" si="505"/>
        <v>1.5</v>
      </c>
      <c r="V6526" s="13">
        <v>0.85000000000000009</v>
      </c>
      <c r="W6526" s="78">
        <f t="shared" si="507"/>
        <v>1.7647058823529409</v>
      </c>
      <c r="X6526" s="1">
        <f>VLOOKUP(E6526,'渗透率、续签率'!AG:AJ,4,0)</f>
        <v>1788.5000000000002</v>
      </c>
      <c r="Y6526" s="1">
        <f t="shared" si="508"/>
        <v>3156.1764705882351</v>
      </c>
      <c r="Z6526">
        <v>11</v>
      </c>
      <c r="AA6526" s="89">
        <f t="shared" si="509"/>
        <v>10731.000000000002</v>
      </c>
      <c r="AH6526" s="37"/>
      <c r="AI6526" s="37"/>
      <c r="AK6526" s="37"/>
    </row>
    <row r="6527" spans="1:37" hidden="1">
      <c r="A6527" t="s">
        <v>64</v>
      </c>
      <c r="B6527" t="s">
        <v>2</v>
      </c>
      <c r="C6527" t="s">
        <v>14</v>
      </c>
      <c r="D6527" t="s">
        <v>116</v>
      </c>
      <c r="E6527" t="s">
        <v>541</v>
      </c>
      <c r="F6527" t="str">
        <f t="shared" si="506"/>
        <v>潜江市运动培训</v>
      </c>
      <c r="G6527" t="s">
        <v>81</v>
      </c>
      <c r="H6527" t="s">
        <v>345</v>
      </c>
      <c r="I6527" t="s">
        <v>68</v>
      </c>
      <c r="J6527">
        <v>9</v>
      </c>
      <c r="K6527">
        <v>0</v>
      </c>
      <c r="L6527" s="13">
        <f>VLOOKUP(C6527,'渗透率、续签率'!B:C,2,0)</f>
        <v>0.22700000000000001</v>
      </c>
      <c r="M6527" s="6">
        <v>0</v>
      </c>
      <c r="N6527">
        <v>0</v>
      </c>
      <c r="O6527">
        <v>0</v>
      </c>
      <c r="P6527" s="6">
        <v>0</v>
      </c>
      <c r="Q6527" s="13">
        <v>0</v>
      </c>
      <c r="R6527" s="13">
        <v>0</v>
      </c>
      <c r="S6527" s="31">
        <v>11</v>
      </c>
      <c r="T6527" s="6">
        <f>VLOOKUP(E6527,'参数设置&amp;汇总'!S:U,3,0)</f>
        <v>0.25</v>
      </c>
      <c r="U6527" s="78">
        <f t="shared" si="505"/>
        <v>0</v>
      </c>
      <c r="V6527" s="13">
        <v>0.85000000000000009</v>
      </c>
      <c r="W6527" s="78">
        <f t="shared" si="507"/>
        <v>0</v>
      </c>
      <c r="X6527" s="1">
        <f>VLOOKUP(E6527,'渗透率、续签率'!AG:AJ,4,0)</f>
        <v>1788.5000000000002</v>
      </c>
      <c r="Y6527" s="1">
        <f t="shared" si="508"/>
        <v>0</v>
      </c>
      <c r="Z6527">
        <v>0</v>
      </c>
      <c r="AA6527" s="89">
        <f t="shared" si="509"/>
        <v>0</v>
      </c>
      <c r="AH6527" s="37"/>
      <c r="AI6527" s="37"/>
      <c r="AK6527" s="37"/>
    </row>
    <row r="6528" spans="1:37" hidden="1">
      <c r="A6528" t="s">
        <v>64</v>
      </c>
      <c r="B6528" t="s">
        <v>2</v>
      </c>
      <c r="C6528" t="s">
        <v>14</v>
      </c>
      <c r="D6528" t="s">
        <v>116</v>
      </c>
      <c r="E6528" t="s">
        <v>541</v>
      </c>
      <c r="F6528" t="str">
        <f t="shared" si="506"/>
        <v>潮州市运动培训</v>
      </c>
      <c r="G6528" t="s">
        <v>75</v>
      </c>
      <c r="H6528" t="s">
        <v>346</v>
      </c>
      <c r="I6528" t="s">
        <v>68</v>
      </c>
      <c r="J6528">
        <v>38</v>
      </c>
      <c r="K6528">
        <v>0</v>
      </c>
      <c r="L6528" s="13">
        <f>VLOOKUP(C6528,'渗透率、续签率'!B:C,2,0)</f>
        <v>0.22700000000000001</v>
      </c>
      <c r="M6528" s="6">
        <v>0</v>
      </c>
      <c r="N6528">
        <v>0</v>
      </c>
      <c r="O6528">
        <v>0</v>
      </c>
      <c r="P6528" s="6">
        <v>0</v>
      </c>
      <c r="Q6528" s="13">
        <v>0</v>
      </c>
      <c r="R6528" s="13">
        <v>0</v>
      </c>
      <c r="S6528" s="31">
        <v>72</v>
      </c>
      <c r="T6528" s="6">
        <f>VLOOKUP(E6528,'参数设置&amp;汇总'!S:U,3,0)</f>
        <v>0.25</v>
      </c>
      <c r="U6528" s="78">
        <f t="shared" si="505"/>
        <v>0</v>
      </c>
      <c r="V6528" s="13">
        <v>0.85000000000000009</v>
      </c>
      <c r="W6528" s="78">
        <f t="shared" si="507"/>
        <v>0</v>
      </c>
      <c r="X6528" s="1">
        <f>VLOOKUP(E6528,'渗透率、续签率'!AG:AJ,4,0)</f>
        <v>1788.5000000000002</v>
      </c>
      <c r="Y6528" s="1">
        <f t="shared" si="508"/>
        <v>0</v>
      </c>
      <c r="Z6528">
        <v>2</v>
      </c>
      <c r="AA6528" s="89">
        <f t="shared" si="509"/>
        <v>0</v>
      </c>
      <c r="AH6528" s="37"/>
      <c r="AI6528" s="37"/>
      <c r="AK6528" s="37"/>
    </row>
    <row r="6529" spans="1:37" hidden="1">
      <c r="A6529" t="s">
        <v>64</v>
      </c>
      <c r="B6529" t="s">
        <v>2</v>
      </c>
      <c r="C6529" t="s">
        <v>14</v>
      </c>
      <c r="D6529" t="s">
        <v>116</v>
      </c>
      <c r="E6529" t="s">
        <v>541</v>
      </c>
      <c r="F6529" t="str">
        <f t="shared" si="506"/>
        <v>澄迈县运动培训</v>
      </c>
      <c r="G6529" t="s">
        <v>120</v>
      </c>
      <c r="H6529" t="s">
        <v>347</v>
      </c>
      <c r="I6529" t="s">
        <v>68</v>
      </c>
      <c r="J6529">
        <v>1</v>
      </c>
      <c r="K6529">
        <v>0</v>
      </c>
      <c r="L6529" s="13">
        <f>VLOOKUP(C6529,'渗透率、续签率'!B:C,2,0)</f>
        <v>0.22700000000000001</v>
      </c>
      <c r="M6529" s="6">
        <v>0</v>
      </c>
      <c r="N6529">
        <v>0</v>
      </c>
      <c r="O6529">
        <v>0</v>
      </c>
      <c r="P6529" s="6">
        <v>0</v>
      </c>
      <c r="Q6529" s="13">
        <v>0</v>
      </c>
      <c r="R6529" s="13">
        <v>0</v>
      </c>
      <c r="S6529" s="31">
        <v>4</v>
      </c>
      <c r="T6529" s="6">
        <f>VLOOKUP(E6529,'参数设置&amp;汇总'!S:U,3,0)</f>
        <v>0.25</v>
      </c>
      <c r="U6529" s="78">
        <f t="shared" si="505"/>
        <v>0</v>
      </c>
      <c r="V6529" s="13">
        <v>0.85000000000000009</v>
      </c>
      <c r="W6529" s="78">
        <f t="shared" si="507"/>
        <v>0</v>
      </c>
      <c r="X6529" s="1">
        <f>VLOOKUP(E6529,'渗透率、续签率'!AG:AJ,4,0)</f>
        <v>1788.5000000000002</v>
      </c>
      <c r="Y6529" s="1">
        <f t="shared" si="508"/>
        <v>0</v>
      </c>
      <c r="Z6529">
        <v>0</v>
      </c>
      <c r="AA6529" s="89">
        <f t="shared" si="509"/>
        <v>0</v>
      </c>
      <c r="AH6529" s="37"/>
      <c r="AI6529" s="37"/>
      <c r="AK6529" s="37"/>
    </row>
    <row r="6530" spans="1:37" hidden="1">
      <c r="A6530" t="s">
        <v>64</v>
      </c>
      <c r="B6530" t="s">
        <v>2</v>
      </c>
      <c r="C6530" t="s">
        <v>14</v>
      </c>
      <c r="D6530" t="s">
        <v>116</v>
      </c>
      <c r="E6530" t="s">
        <v>541</v>
      </c>
      <c r="F6530" t="str">
        <f t="shared" si="506"/>
        <v>澳门特别行政区运动培训</v>
      </c>
      <c r="G6530" t="s">
        <v>348</v>
      </c>
      <c r="H6530" t="s">
        <v>348</v>
      </c>
      <c r="I6530" t="s">
        <v>57</v>
      </c>
      <c r="J6530">
        <v>1</v>
      </c>
      <c r="K6530">
        <v>0</v>
      </c>
      <c r="L6530" s="13">
        <f>VLOOKUP(C6530,'渗透率、续签率'!B:C,2,0)</f>
        <v>0.22700000000000001</v>
      </c>
      <c r="M6530" s="6">
        <v>0</v>
      </c>
      <c r="N6530">
        <v>0</v>
      </c>
      <c r="O6530">
        <v>0</v>
      </c>
      <c r="P6530" s="6">
        <v>0</v>
      </c>
      <c r="Q6530" s="13">
        <v>0</v>
      </c>
      <c r="R6530" s="13">
        <v>0</v>
      </c>
      <c r="S6530" s="31">
        <v>0</v>
      </c>
      <c r="T6530" s="6">
        <f>VLOOKUP(E6530,'参数设置&amp;汇总'!S:U,3,0)</f>
        <v>0.25</v>
      </c>
      <c r="U6530" s="78">
        <f t="shared" si="505"/>
        <v>0</v>
      </c>
      <c r="V6530" s="13">
        <v>0.85000000000000009</v>
      </c>
      <c r="W6530" s="78">
        <f t="shared" si="507"/>
        <v>0</v>
      </c>
      <c r="X6530" s="1">
        <f>VLOOKUP(E6530,'渗透率、续签率'!AG:AJ,4,0)</f>
        <v>1788.5000000000002</v>
      </c>
      <c r="Y6530" s="1">
        <f t="shared" si="508"/>
        <v>0</v>
      </c>
      <c r="Z6530">
        <v>0</v>
      </c>
      <c r="AA6530" s="89">
        <f t="shared" si="509"/>
        <v>0</v>
      </c>
      <c r="AH6530" s="37"/>
      <c r="AI6530" s="37"/>
      <c r="AK6530" s="37"/>
    </row>
    <row r="6531" spans="1:37" hidden="1">
      <c r="A6531" t="s">
        <v>64</v>
      </c>
      <c r="B6531" t="s">
        <v>2</v>
      </c>
      <c r="C6531" t="s">
        <v>14</v>
      </c>
      <c r="D6531" t="s">
        <v>116</v>
      </c>
      <c r="E6531" t="s">
        <v>541</v>
      </c>
      <c r="F6531" t="str">
        <f t="shared" si="506"/>
        <v>濮阳市运动培训</v>
      </c>
      <c r="G6531" t="s">
        <v>110</v>
      </c>
      <c r="H6531" t="s">
        <v>349</v>
      </c>
      <c r="I6531" t="s">
        <v>70</v>
      </c>
      <c r="J6531">
        <v>48</v>
      </c>
      <c r="K6531">
        <v>0</v>
      </c>
      <c r="L6531" s="13">
        <f>VLOOKUP(C6531,'渗透率、续签率'!B:C,2,0)</f>
        <v>0.22700000000000001</v>
      </c>
      <c r="M6531" s="6">
        <v>0</v>
      </c>
      <c r="N6531">
        <v>8</v>
      </c>
      <c r="O6531">
        <v>0</v>
      </c>
      <c r="P6531" s="6">
        <v>0</v>
      </c>
      <c r="Q6531" s="13">
        <v>0</v>
      </c>
      <c r="R6531" s="13">
        <v>0</v>
      </c>
      <c r="S6531" s="31">
        <v>145</v>
      </c>
      <c r="T6531" s="6">
        <f>VLOOKUP(E6531,'参数设置&amp;汇总'!S:U,3,0)</f>
        <v>0.25</v>
      </c>
      <c r="U6531" s="78">
        <f t="shared" ref="U6531:U6594" si="510">IF(T6531*N6531&gt;=O6531,T6531*N6531,O6531)</f>
        <v>2</v>
      </c>
      <c r="V6531" s="13">
        <v>0.85000000000000009</v>
      </c>
      <c r="W6531" s="78">
        <f t="shared" si="507"/>
        <v>2.3529411764705879</v>
      </c>
      <c r="X6531" s="1">
        <f>VLOOKUP(E6531,'渗透率、续签率'!AG:AJ,4,0)</f>
        <v>1788.5000000000002</v>
      </c>
      <c r="Y6531" s="1">
        <f t="shared" si="508"/>
        <v>4208.2352941176468</v>
      </c>
      <c r="Z6531">
        <v>1</v>
      </c>
      <c r="AA6531" s="89">
        <f t="shared" si="509"/>
        <v>14308.000000000002</v>
      </c>
      <c r="AH6531" s="37"/>
      <c r="AI6531" s="37"/>
      <c r="AK6531" s="37"/>
    </row>
    <row r="6532" spans="1:37" hidden="1">
      <c r="A6532" t="s">
        <v>64</v>
      </c>
      <c r="B6532" t="s">
        <v>2</v>
      </c>
      <c r="C6532" t="s">
        <v>14</v>
      </c>
      <c r="D6532" t="s">
        <v>116</v>
      </c>
      <c r="E6532" t="s">
        <v>541</v>
      </c>
      <c r="F6532" t="str">
        <f t="shared" ref="F6532:F6595" si="511">H6532&amp;C6532</f>
        <v>烟台市运动培训</v>
      </c>
      <c r="G6532" t="s">
        <v>103</v>
      </c>
      <c r="H6532" t="s">
        <v>350</v>
      </c>
      <c r="I6532" t="s">
        <v>70</v>
      </c>
      <c r="J6532">
        <v>140</v>
      </c>
      <c r="K6532">
        <v>4</v>
      </c>
      <c r="L6532" s="13">
        <f>VLOOKUP(C6532,'渗透率、续签率'!B:C,2,0)</f>
        <v>0.22700000000000001</v>
      </c>
      <c r="M6532" s="6">
        <v>0.03</v>
      </c>
      <c r="N6532">
        <v>14</v>
      </c>
      <c r="O6532">
        <v>4</v>
      </c>
      <c r="P6532" s="6">
        <v>0.28999999999999998</v>
      </c>
      <c r="Q6532" s="13">
        <v>0.106</v>
      </c>
      <c r="R6532" s="13">
        <v>0</v>
      </c>
      <c r="S6532" s="31">
        <v>420</v>
      </c>
      <c r="T6532" s="6">
        <f>VLOOKUP(E6532,'参数设置&amp;汇总'!S:U,3,0)</f>
        <v>0.25</v>
      </c>
      <c r="U6532" s="78">
        <f t="shared" si="510"/>
        <v>4</v>
      </c>
      <c r="V6532" s="13">
        <v>0.85000000000000009</v>
      </c>
      <c r="W6532" s="78">
        <f t="shared" ref="W6532:W6595" si="512">(O6532*(1-L6532)+IF((U6532-O6532)&lt;0,0,(U6532-O6532)))/V6532</f>
        <v>3.637647058823529</v>
      </c>
      <c r="X6532" s="1">
        <f>VLOOKUP(E6532,'渗透率、续签率'!AG:AJ,4,0)</f>
        <v>1788.5000000000002</v>
      </c>
      <c r="Y6532" s="1">
        <f t="shared" ref="Y6532:Y6595" si="513">X6532*W6532</f>
        <v>6505.9317647058824</v>
      </c>
      <c r="Z6532">
        <v>11</v>
      </c>
      <c r="AA6532" s="89">
        <f t="shared" ref="AA6532:AA6595" si="514">N6532*X6532</f>
        <v>25039.000000000004</v>
      </c>
      <c r="AH6532" s="37"/>
      <c r="AI6532" s="37"/>
      <c r="AK6532" s="37"/>
    </row>
    <row r="6533" spans="1:37" hidden="1">
      <c r="A6533" t="s">
        <v>64</v>
      </c>
      <c r="B6533" t="s">
        <v>2</v>
      </c>
      <c r="C6533" t="s">
        <v>14</v>
      </c>
      <c r="D6533" t="s">
        <v>116</v>
      </c>
      <c r="E6533" t="s">
        <v>541</v>
      </c>
      <c r="F6533" t="str">
        <f t="shared" si="511"/>
        <v>焦作市运动培训</v>
      </c>
      <c r="G6533" t="s">
        <v>110</v>
      </c>
      <c r="H6533" t="s">
        <v>351</v>
      </c>
      <c r="I6533" t="s">
        <v>70</v>
      </c>
      <c r="J6533">
        <v>79</v>
      </c>
      <c r="K6533">
        <v>0</v>
      </c>
      <c r="L6533" s="13">
        <f>VLOOKUP(C6533,'渗透率、续签率'!B:C,2,0)</f>
        <v>0.22700000000000001</v>
      </c>
      <c r="M6533" s="6">
        <v>0</v>
      </c>
      <c r="N6533">
        <v>4</v>
      </c>
      <c r="O6533">
        <v>0</v>
      </c>
      <c r="P6533" s="6">
        <v>0</v>
      </c>
      <c r="Q6533" s="13">
        <v>0</v>
      </c>
      <c r="R6533" s="13">
        <v>0</v>
      </c>
      <c r="S6533" s="31">
        <v>157</v>
      </c>
      <c r="T6533" s="6">
        <f>VLOOKUP(E6533,'参数设置&amp;汇总'!S:U,3,0)</f>
        <v>0.25</v>
      </c>
      <c r="U6533" s="78">
        <f t="shared" si="510"/>
        <v>1</v>
      </c>
      <c r="V6533" s="13">
        <v>0.85000000000000009</v>
      </c>
      <c r="W6533" s="78">
        <f t="shared" si="512"/>
        <v>1.1764705882352939</v>
      </c>
      <c r="X6533" s="1">
        <f>VLOOKUP(E6533,'渗透率、续签率'!AG:AJ,4,0)</f>
        <v>1788.5000000000002</v>
      </c>
      <c r="Y6533" s="1">
        <f t="shared" si="513"/>
        <v>2104.1176470588234</v>
      </c>
      <c r="Z6533">
        <v>0</v>
      </c>
      <c r="AA6533" s="89">
        <f t="shared" si="514"/>
        <v>7154.0000000000009</v>
      </c>
      <c r="AH6533" s="37"/>
      <c r="AI6533" s="37"/>
      <c r="AK6533" s="37"/>
    </row>
    <row r="6534" spans="1:37" hidden="1">
      <c r="A6534" t="s">
        <v>64</v>
      </c>
      <c r="B6534" t="s">
        <v>2</v>
      </c>
      <c r="C6534" t="s">
        <v>14</v>
      </c>
      <c r="D6534" t="s">
        <v>116</v>
      </c>
      <c r="E6534" t="s">
        <v>541</v>
      </c>
      <c r="F6534" t="str">
        <f t="shared" si="511"/>
        <v>牡丹江市运动培训</v>
      </c>
      <c r="G6534" t="s">
        <v>118</v>
      </c>
      <c r="H6534" t="s">
        <v>352</v>
      </c>
      <c r="I6534" t="s">
        <v>70</v>
      </c>
      <c r="J6534">
        <v>14</v>
      </c>
      <c r="K6534">
        <v>0</v>
      </c>
      <c r="L6534" s="13">
        <f>VLOOKUP(C6534,'渗透率、续签率'!B:C,2,0)</f>
        <v>0.22700000000000001</v>
      </c>
      <c r="M6534" s="6">
        <v>0</v>
      </c>
      <c r="N6534">
        <v>2</v>
      </c>
      <c r="O6534">
        <v>0</v>
      </c>
      <c r="P6534" s="6">
        <v>0</v>
      </c>
      <c r="Q6534" s="13">
        <v>0</v>
      </c>
      <c r="R6534" s="13">
        <v>0</v>
      </c>
      <c r="S6534" s="31">
        <v>67</v>
      </c>
      <c r="T6534" s="6">
        <f>VLOOKUP(E6534,'参数设置&amp;汇总'!S:U,3,0)</f>
        <v>0.25</v>
      </c>
      <c r="U6534" s="78">
        <f t="shared" si="510"/>
        <v>0.5</v>
      </c>
      <c r="V6534" s="13">
        <v>0.85000000000000009</v>
      </c>
      <c r="W6534" s="78">
        <f t="shared" si="512"/>
        <v>0.58823529411764697</v>
      </c>
      <c r="X6534" s="1">
        <f>VLOOKUP(E6534,'渗透率、续签率'!AG:AJ,4,0)</f>
        <v>1788.5000000000002</v>
      </c>
      <c r="Y6534" s="1">
        <f t="shared" si="513"/>
        <v>1052.0588235294117</v>
      </c>
      <c r="Z6534">
        <v>0</v>
      </c>
      <c r="AA6534" s="89">
        <f t="shared" si="514"/>
        <v>3577.0000000000005</v>
      </c>
      <c r="AH6534" s="37"/>
      <c r="AI6534" s="37"/>
      <c r="AK6534" s="37"/>
    </row>
    <row r="6535" spans="1:37" hidden="1">
      <c r="A6535" t="s">
        <v>64</v>
      </c>
      <c r="B6535" t="s">
        <v>2</v>
      </c>
      <c r="C6535" t="s">
        <v>14</v>
      </c>
      <c r="D6535" t="s">
        <v>116</v>
      </c>
      <c r="E6535" t="s">
        <v>541</v>
      </c>
      <c r="F6535" t="str">
        <f t="shared" si="511"/>
        <v>玉林市运动培训</v>
      </c>
      <c r="G6535" t="s">
        <v>88</v>
      </c>
      <c r="H6535" t="s">
        <v>353</v>
      </c>
      <c r="I6535" t="s">
        <v>68</v>
      </c>
      <c r="J6535">
        <v>54</v>
      </c>
      <c r="K6535">
        <v>0</v>
      </c>
      <c r="L6535" s="13">
        <f>VLOOKUP(C6535,'渗透率、续签率'!B:C,2,0)</f>
        <v>0.22700000000000001</v>
      </c>
      <c r="M6535" s="6">
        <v>0</v>
      </c>
      <c r="N6535">
        <v>3</v>
      </c>
      <c r="O6535">
        <v>0</v>
      </c>
      <c r="P6535" s="6">
        <v>0</v>
      </c>
      <c r="Q6535" s="13">
        <v>0</v>
      </c>
      <c r="R6535" s="13">
        <v>0</v>
      </c>
      <c r="S6535" s="31">
        <v>115</v>
      </c>
      <c r="T6535" s="6">
        <f>VLOOKUP(E6535,'参数设置&amp;汇总'!S:U,3,0)</f>
        <v>0.25</v>
      </c>
      <c r="U6535" s="78">
        <f t="shared" si="510"/>
        <v>0.75</v>
      </c>
      <c r="V6535" s="13">
        <v>0.85000000000000009</v>
      </c>
      <c r="W6535" s="78">
        <f t="shared" si="512"/>
        <v>0.88235294117647045</v>
      </c>
      <c r="X6535" s="1">
        <f>VLOOKUP(E6535,'渗透率、续签率'!AG:AJ,4,0)</f>
        <v>1788.5000000000002</v>
      </c>
      <c r="Y6535" s="1">
        <f t="shared" si="513"/>
        <v>1578.0882352941176</v>
      </c>
      <c r="Z6535">
        <v>4</v>
      </c>
      <c r="AA6535" s="89">
        <f t="shared" si="514"/>
        <v>5365.5000000000009</v>
      </c>
      <c r="AH6535" s="37"/>
      <c r="AI6535" s="37"/>
      <c r="AK6535" s="37"/>
    </row>
    <row r="6536" spans="1:37" hidden="1">
      <c r="A6536" t="s">
        <v>64</v>
      </c>
      <c r="B6536" t="s">
        <v>2</v>
      </c>
      <c r="C6536" t="s">
        <v>14</v>
      </c>
      <c r="D6536" t="s">
        <v>116</v>
      </c>
      <c r="E6536" t="s">
        <v>541</v>
      </c>
      <c r="F6536" t="str">
        <f t="shared" si="511"/>
        <v>玉树藏族自治州运动培训</v>
      </c>
      <c r="G6536" t="s">
        <v>297</v>
      </c>
      <c r="H6536" t="s">
        <v>354</v>
      </c>
      <c r="I6536" t="s">
        <v>70</v>
      </c>
      <c r="J6536">
        <v>4</v>
      </c>
      <c r="K6536">
        <v>0</v>
      </c>
      <c r="L6536" s="13">
        <f>VLOOKUP(C6536,'渗透率、续签率'!B:C,2,0)</f>
        <v>0.22700000000000001</v>
      </c>
      <c r="M6536" s="6">
        <v>0</v>
      </c>
      <c r="N6536">
        <v>0</v>
      </c>
      <c r="O6536">
        <v>0</v>
      </c>
      <c r="P6536" s="6">
        <v>0</v>
      </c>
      <c r="Q6536" s="13">
        <v>0</v>
      </c>
      <c r="R6536" s="13">
        <v>0</v>
      </c>
      <c r="S6536" s="31">
        <v>5</v>
      </c>
      <c r="T6536" s="6">
        <f>VLOOKUP(E6536,'参数设置&amp;汇总'!S:U,3,0)</f>
        <v>0.25</v>
      </c>
      <c r="U6536" s="78">
        <f t="shared" si="510"/>
        <v>0</v>
      </c>
      <c r="V6536" s="13">
        <v>0.85000000000000009</v>
      </c>
      <c r="W6536" s="78">
        <f t="shared" si="512"/>
        <v>0</v>
      </c>
      <c r="X6536" s="1">
        <f>VLOOKUP(E6536,'渗透率、续签率'!AG:AJ,4,0)</f>
        <v>1788.5000000000002</v>
      </c>
      <c r="Y6536" s="1">
        <f t="shared" si="513"/>
        <v>0</v>
      </c>
      <c r="Z6536">
        <v>0</v>
      </c>
      <c r="AA6536" s="89">
        <f t="shared" si="514"/>
        <v>0</v>
      </c>
      <c r="AH6536" s="37"/>
      <c r="AI6536" s="37"/>
      <c r="AJ6536" s="1"/>
      <c r="AK6536" s="37"/>
    </row>
    <row r="6537" spans="1:37" hidden="1">
      <c r="A6537" t="s">
        <v>64</v>
      </c>
      <c r="B6537" t="s">
        <v>2</v>
      </c>
      <c r="C6537" t="s">
        <v>14</v>
      </c>
      <c r="D6537" t="s">
        <v>116</v>
      </c>
      <c r="E6537" t="s">
        <v>541</v>
      </c>
      <c r="F6537" t="str">
        <f t="shared" si="511"/>
        <v>玉溪市运动培训</v>
      </c>
      <c r="G6537" t="s">
        <v>99</v>
      </c>
      <c r="H6537" t="s">
        <v>355</v>
      </c>
      <c r="I6537" t="s">
        <v>68</v>
      </c>
      <c r="J6537">
        <v>16</v>
      </c>
      <c r="K6537">
        <v>0</v>
      </c>
      <c r="L6537" s="13">
        <f>VLOOKUP(C6537,'渗透率、续签率'!B:C,2,0)</f>
        <v>0.22700000000000001</v>
      </c>
      <c r="M6537" s="6">
        <v>0</v>
      </c>
      <c r="N6537">
        <v>0</v>
      </c>
      <c r="O6537">
        <v>0</v>
      </c>
      <c r="P6537" s="6">
        <v>0</v>
      </c>
      <c r="Q6537" s="13">
        <v>0</v>
      </c>
      <c r="R6537" s="13">
        <v>0</v>
      </c>
      <c r="S6537" s="31">
        <v>20</v>
      </c>
      <c r="T6537" s="6">
        <f>VLOOKUP(E6537,'参数设置&amp;汇总'!S:U,3,0)</f>
        <v>0.25</v>
      </c>
      <c r="U6537" s="78">
        <f t="shared" si="510"/>
        <v>0</v>
      </c>
      <c r="V6537" s="13">
        <v>0.85000000000000009</v>
      </c>
      <c r="W6537" s="78">
        <f t="shared" si="512"/>
        <v>0</v>
      </c>
      <c r="X6537" s="1">
        <f>VLOOKUP(E6537,'渗透率、续签率'!AG:AJ,4,0)</f>
        <v>1788.5000000000002</v>
      </c>
      <c r="Y6537" s="1">
        <f t="shared" si="513"/>
        <v>0</v>
      </c>
      <c r="Z6537">
        <v>0</v>
      </c>
      <c r="AA6537" s="89">
        <f t="shared" si="514"/>
        <v>0</v>
      </c>
      <c r="AH6537" s="37"/>
      <c r="AI6537" s="37"/>
      <c r="AJ6537" s="1"/>
      <c r="AK6537" s="37"/>
    </row>
    <row r="6538" spans="1:37" hidden="1">
      <c r="A6538" t="s">
        <v>64</v>
      </c>
      <c r="B6538" t="s">
        <v>2</v>
      </c>
      <c r="C6538" t="s">
        <v>14</v>
      </c>
      <c r="D6538" t="s">
        <v>116</v>
      </c>
      <c r="E6538" t="s">
        <v>541</v>
      </c>
      <c r="F6538" t="str">
        <f t="shared" si="511"/>
        <v>珠海市运动培训</v>
      </c>
      <c r="G6538" t="s">
        <v>75</v>
      </c>
      <c r="H6538" t="s">
        <v>356</v>
      </c>
      <c r="I6538" t="s">
        <v>68</v>
      </c>
      <c r="J6538">
        <v>95</v>
      </c>
      <c r="K6538">
        <v>2</v>
      </c>
      <c r="L6538" s="13">
        <f>VLOOKUP(C6538,'渗透率、续签率'!B:C,2,0)</f>
        <v>0.22700000000000001</v>
      </c>
      <c r="M6538" s="6">
        <v>0.02</v>
      </c>
      <c r="N6538">
        <v>12</v>
      </c>
      <c r="O6538">
        <v>2</v>
      </c>
      <c r="P6538" s="6">
        <v>0.17</v>
      </c>
      <c r="Q6538" s="13">
        <v>0.17399999999999999</v>
      </c>
      <c r="R6538" s="13">
        <v>0.17399999999999999</v>
      </c>
      <c r="S6538" s="31">
        <v>465</v>
      </c>
      <c r="T6538" s="6">
        <f>VLOOKUP(E6538,'参数设置&amp;汇总'!S:U,3,0)</f>
        <v>0.25</v>
      </c>
      <c r="U6538" s="78">
        <f t="shared" si="510"/>
        <v>3</v>
      </c>
      <c r="V6538" s="13">
        <v>0.85000000000000009</v>
      </c>
      <c r="W6538" s="78">
        <f t="shared" si="512"/>
        <v>2.9952941176470587</v>
      </c>
      <c r="X6538" s="1">
        <f>VLOOKUP(E6538,'渗透率、续签率'!AG:AJ,4,0)</f>
        <v>1788.5000000000002</v>
      </c>
      <c r="Y6538" s="1">
        <f t="shared" si="513"/>
        <v>5357.0835294117651</v>
      </c>
      <c r="Z6538">
        <v>3</v>
      </c>
      <c r="AA6538" s="89">
        <f t="shared" si="514"/>
        <v>21462.000000000004</v>
      </c>
      <c r="AH6538" s="37"/>
      <c r="AI6538" s="37"/>
      <c r="AK6538" s="37"/>
    </row>
    <row r="6539" spans="1:37" hidden="1">
      <c r="A6539" t="s">
        <v>64</v>
      </c>
      <c r="B6539" t="s">
        <v>2</v>
      </c>
      <c r="C6539" t="s">
        <v>14</v>
      </c>
      <c r="D6539" t="s">
        <v>116</v>
      </c>
      <c r="E6539" t="s">
        <v>541</v>
      </c>
      <c r="F6539" t="str">
        <f t="shared" si="511"/>
        <v>琼中黎族苗族自治县运动培训</v>
      </c>
      <c r="G6539" t="s">
        <v>120</v>
      </c>
      <c r="H6539" t="s">
        <v>357</v>
      </c>
      <c r="I6539" t="s">
        <v>68</v>
      </c>
      <c r="J6539">
        <v>0</v>
      </c>
      <c r="K6539">
        <v>0</v>
      </c>
      <c r="L6539" s="13">
        <f>VLOOKUP(C6539,'渗透率、续签率'!B:C,2,0)</f>
        <v>0.22700000000000001</v>
      </c>
      <c r="M6539" s="6">
        <v>0</v>
      </c>
      <c r="N6539">
        <v>0</v>
      </c>
      <c r="O6539">
        <v>0</v>
      </c>
      <c r="P6539" s="6">
        <v>0</v>
      </c>
      <c r="Q6539" s="13">
        <v>0</v>
      </c>
      <c r="R6539" s="13">
        <v>0</v>
      </c>
      <c r="S6539" s="31">
        <v>0</v>
      </c>
      <c r="T6539" s="6">
        <f>VLOOKUP(E6539,'参数设置&amp;汇总'!S:U,3,0)</f>
        <v>0.25</v>
      </c>
      <c r="U6539" s="78">
        <f t="shared" si="510"/>
        <v>0</v>
      </c>
      <c r="V6539" s="13">
        <v>0.85000000000000009</v>
      </c>
      <c r="W6539" s="78">
        <f t="shared" si="512"/>
        <v>0</v>
      </c>
      <c r="X6539" s="1">
        <f>VLOOKUP(E6539,'渗透率、续签率'!AG:AJ,4,0)</f>
        <v>1788.5000000000002</v>
      </c>
      <c r="Y6539" s="1">
        <f t="shared" si="513"/>
        <v>0</v>
      </c>
      <c r="Z6539">
        <v>0</v>
      </c>
      <c r="AA6539" s="89">
        <f t="shared" si="514"/>
        <v>0</v>
      </c>
      <c r="AH6539" s="37"/>
      <c r="AI6539" s="37"/>
      <c r="AK6539" s="37"/>
    </row>
    <row r="6540" spans="1:37" hidden="1">
      <c r="A6540" t="s">
        <v>64</v>
      </c>
      <c r="B6540" t="s">
        <v>2</v>
      </c>
      <c r="C6540" t="s">
        <v>14</v>
      </c>
      <c r="D6540" t="s">
        <v>116</v>
      </c>
      <c r="E6540" t="s">
        <v>541</v>
      </c>
      <c r="F6540" t="str">
        <f t="shared" si="511"/>
        <v>琼海市运动培训</v>
      </c>
      <c r="G6540" t="s">
        <v>120</v>
      </c>
      <c r="H6540" t="s">
        <v>358</v>
      </c>
      <c r="I6540" t="s">
        <v>68</v>
      </c>
      <c r="J6540">
        <v>2</v>
      </c>
      <c r="K6540">
        <v>0</v>
      </c>
      <c r="L6540" s="13">
        <f>VLOOKUP(C6540,'渗透率、续签率'!B:C,2,0)</f>
        <v>0.22700000000000001</v>
      </c>
      <c r="M6540" s="6">
        <v>0</v>
      </c>
      <c r="N6540">
        <v>0</v>
      </c>
      <c r="O6540">
        <v>0</v>
      </c>
      <c r="P6540" s="6">
        <v>0</v>
      </c>
      <c r="Q6540" s="13">
        <v>0</v>
      </c>
      <c r="R6540" s="13">
        <v>0</v>
      </c>
      <c r="S6540" s="31">
        <v>1</v>
      </c>
      <c r="T6540" s="6">
        <f>VLOOKUP(E6540,'参数设置&amp;汇总'!S:U,3,0)</f>
        <v>0.25</v>
      </c>
      <c r="U6540" s="78">
        <f t="shared" si="510"/>
        <v>0</v>
      </c>
      <c r="V6540" s="13">
        <v>0.85000000000000009</v>
      </c>
      <c r="W6540" s="78">
        <f t="shared" si="512"/>
        <v>0</v>
      </c>
      <c r="X6540" s="1">
        <f>VLOOKUP(E6540,'渗透率、续签率'!AG:AJ,4,0)</f>
        <v>1788.5000000000002</v>
      </c>
      <c r="Y6540" s="1">
        <f t="shared" si="513"/>
        <v>0</v>
      </c>
      <c r="Z6540">
        <v>0</v>
      </c>
      <c r="AA6540" s="89">
        <f t="shared" si="514"/>
        <v>0</v>
      </c>
      <c r="AH6540" s="37"/>
      <c r="AI6540" s="37"/>
      <c r="AK6540" s="37"/>
    </row>
    <row r="6541" spans="1:37" hidden="1">
      <c r="A6541" t="s">
        <v>64</v>
      </c>
      <c r="B6541" t="s">
        <v>2</v>
      </c>
      <c r="C6541" t="s">
        <v>14</v>
      </c>
      <c r="D6541" t="s">
        <v>116</v>
      </c>
      <c r="E6541" t="s">
        <v>541</v>
      </c>
      <c r="F6541" t="str">
        <f t="shared" si="511"/>
        <v>甘南藏族自治州运动培训</v>
      </c>
      <c r="G6541" t="s">
        <v>132</v>
      </c>
      <c r="H6541" t="s">
        <v>359</v>
      </c>
      <c r="I6541" t="s">
        <v>70</v>
      </c>
      <c r="J6541">
        <v>3</v>
      </c>
      <c r="K6541">
        <v>0</v>
      </c>
      <c r="L6541" s="13">
        <f>VLOOKUP(C6541,'渗透率、续签率'!B:C,2,0)</f>
        <v>0.22700000000000001</v>
      </c>
      <c r="M6541" s="6">
        <v>0</v>
      </c>
      <c r="N6541">
        <v>0</v>
      </c>
      <c r="O6541">
        <v>0</v>
      </c>
      <c r="P6541" s="6">
        <v>0</v>
      </c>
      <c r="Q6541" s="13">
        <v>0</v>
      </c>
      <c r="R6541" s="13">
        <v>0</v>
      </c>
      <c r="S6541" s="31">
        <v>1</v>
      </c>
      <c r="T6541" s="6">
        <f>VLOOKUP(E6541,'参数设置&amp;汇总'!S:U,3,0)</f>
        <v>0.25</v>
      </c>
      <c r="U6541" s="78">
        <f t="shared" si="510"/>
        <v>0</v>
      </c>
      <c r="V6541" s="13">
        <v>0.85000000000000009</v>
      </c>
      <c r="W6541" s="78">
        <f t="shared" si="512"/>
        <v>0</v>
      </c>
      <c r="X6541" s="1">
        <f>VLOOKUP(E6541,'渗透率、续签率'!AG:AJ,4,0)</f>
        <v>1788.5000000000002</v>
      </c>
      <c r="Y6541" s="1">
        <f t="shared" si="513"/>
        <v>0</v>
      </c>
      <c r="Z6541">
        <v>0</v>
      </c>
      <c r="AA6541" s="89">
        <f t="shared" si="514"/>
        <v>0</v>
      </c>
      <c r="AH6541" s="37"/>
      <c r="AI6541" s="37"/>
      <c r="AJ6541" s="1"/>
      <c r="AK6541" s="37"/>
    </row>
    <row r="6542" spans="1:37" hidden="1">
      <c r="A6542" t="s">
        <v>64</v>
      </c>
      <c r="B6542" t="s">
        <v>2</v>
      </c>
      <c r="C6542" t="s">
        <v>14</v>
      </c>
      <c r="D6542" t="s">
        <v>116</v>
      </c>
      <c r="E6542" t="s">
        <v>541</v>
      </c>
      <c r="F6542" t="str">
        <f t="shared" si="511"/>
        <v>甘孜藏族自治州运动培训</v>
      </c>
      <c r="G6542" t="s">
        <v>77</v>
      </c>
      <c r="H6542" t="s">
        <v>360</v>
      </c>
      <c r="I6542" t="s">
        <v>70</v>
      </c>
      <c r="J6542">
        <v>3</v>
      </c>
      <c r="K6542">
        <v>0</v>
      </c>
      <c r="L6542" s="13">
        <f>VLOOKUP(C6542,'渗透率、续签率'!B:C,2,0)</f>
        <v>0.22700000000000001</v>
      </c>
      <c r="M6542" s="6">
        <v>0</v>
      </c>
      <c r="N6542">
        <v>0</v>
      </c>
      <c r="O6542">
        <v>0</v>
      </c>
      <c r="P6542" s="6">
        <v>0</v>
      </c>
      <c r="Q6542" s="13">
        <v>0</v>
      </c>
      <c r="R6542" s="13">
        <v>0</v>
      </c>
      <c r="S6542" s="31">
        <v>2</v>
      </c>
      <c r="T6542" s="6">
        <f>VLOOKUP(E6542,'参数设置&amp;汇总'!S:U,3,0)</f>
        <v>0.25</v>
      </c>
      <c r="U6542" s="78">
        <f t="shared" si="510"/>
        <v>0</v>
      </c>
      <c r="V6542" s="13">
        <v>0.85000000000000009</v>
      </c>
      <c r="W6542" s="78">
        <f t="shared" si="512"/>
        <v>0</v>
      </c>
      <c r="X6542" s="1">
        <f>VLOOKUP(E6542,'渗透率、续签率'!AG:AJ,4,0)</f>
        <v>1788.5000000000002</v>
      </c>
      <c r="Y6542" s="1">
        <f t="shared" si="513"/>
        <v>0</v>
      </c>
      <c r="Z6542">
        <v>0</v>
      </c>
      <c r="AA6542" s="89">
        <f t="shared" si="514"/>
        <v>0</v>
      </c>
      <c r="AH6542" s="37"/>
      <c r="AI6542" s="37"/>
      <c r="AJ6542" s="1"/>
      <c r="AK6542" s="37"/>
    </row>
    <row r="6543" spans="1:37" hidden="1">
      <c r="A6543" t="s">
        <v>64</v>
      </c>
      <c r="B6543" t="s">
        <v>2</v>
      </c>
      <c r="C6543" t="s">
        <v>14</v>
      </c>
      <c r="D6543" t="s">
        <v>116</v>
      </c>
      <c r="E6543" t="s">
        <v>541</v>
      </c>
      <c r="F6543" t="str">
        <f t="shared" si="511"/>
        <v>白城市运动培训</v>
      </c>
      <c r="G6543" t="s">
        <v>188</v>
      </c>
      <c r="H6543" t="s">
        <v>361</v>
      </c>
      <c r="I6543" t="s">
        <v>70</v>
      </c>
      <c r="J6543">
        <v>16</v>
      </c>
      <c r="K6543">
        <v>0</v>
      </c>
      <c r="L6543" s="13">
        <f>VLOOKUP(C6543,'渗透率、续签率'!B:C,2,0)</f>
        <v>0.22700000000000001</v>
      </c>
      <c r="M6543" s="6">
        <v>0</v>
      </c>
      <c r="N6543">
        <v>0</v>
      </c>
      <c r="O6543">
        <v>0</v>
      </c>
      <c r="P6543" s="6">
        <v>0</v>
      </c>
      <c r="Q6543" s="13">
        <v>0</v>
      </c>
      <c r="R6543" s="13">
        <v>0</v>
      </c>
      <c r="S6543" s="31">
        <v>35</v>
      </c>
      <c r="T6543" s="6">
        <f>VLOOKUP(E6543,'参数设置&amp;汇总'!S:U,3,0)</f>
        <v>0.25</v>
      </c>
      <c r="U6543" s="78">
        <f t="shared" si="510"/>
        <v>0</v>
      </c>
      <c r="V6543" s="13">
        <v>0.85000000000000009</v>
      </c>
      <c r="W6543" s="78">
        <f t="shared" si="512"/>
        <v>0</v>
      </c>
      <c r="X6543" s="1">
        <f>VLOOKUP(E6543,'渗透率、续签率'!AG:AJ,4,0)</f>
        <v>1788.5000000000002</v>
      </c>
      <c r="Y6543" s="1">
        <f t="shared" si="513"/>
        <v>0</v>
      </c>
      <c r="Z6543">
        <v>0</v>
      </c>
      <c r="AA6543" s="89">
        <f t="shared" si="514"/>
        <v>0</v>
      </c>
      <c r="AH6543" s="37"/>
      <c r="AI6543" s="37"/>
      <c r="AK6543" s="37"/>
    </row>
    <row r="6544" spans="1:37" hidden="1">
      <c r="A6544" t="s">
        <v>64</v>
      </c>
      <c r="B6544" t="s">
        <v>2</v>
      </c>
      <c r="C6544" t="s">
        <v>14</v>
      </c>
      <c r="D6544" t="s">
        <v>116</v>
      </c>
      <c r="E6544" t="s">
        <v>541</v>
      </c>
      <c r="F6544" t="str">
        <f t="shared" si="511"/>
        <v>白山市运动培训</v>
      </c>
      <c r="G6544" t="s">
        <v>188</v>
      </c>
      <c r="H6544" t="s">
        <v>362</v>
      </c>
      <c r="I6544" t="s">
        <v>70</v>
      </c>
      <c r="J6544">
        <v>4</v>
      </c>
      <c r="K6544">
        <v>0</v>
      </c>
      <c r="L6544" s="13">
        <f>VLOOKUP(C6544,'渗透率、续签率'!B:C,2,0)</f>
        <v>0.22700000000000001</v>
      </c>
      <c r="M6544" s="6">
        <v>0</v>
      </c>
      <c r="N6544">
        <v>0</v>
      </c>
      <c r="O6544">
        <v>0</v>
      </c>
      <c r="P6544" s="6">
        <v>0</v>
      </c>
      <c r="Q6544" s="13">
        <v>0</v>
      </c>
      <c r="R6544" s="13">
        <v>0</v>
      </c>
      <c r="S6544" s="31">
        <v>4</v>
      </c>
      <c r="T6544" s="6">
        <f>VLOOKUP(E6544,'参数设置&amp;汇总'!S:U,3,0)</f>
        <v>0.25</v>
      </c>
      <c r="U6544" s="78">
        <f t="shared" si="510"/>
        <v>0</v>
      </c>
      <c r="V6544" s="13">
        <v>0.85000000000000009</v>
      </c>
      <c r="W6544" s="78">
        <f t="shared" si="512"/>
        <v>0</v>
      </c>
      <c r="X6544" s="1">
        <f>VLOOKUP(E6544,'渗透率、续签率'!AG:AJ,4,0)</f>
        <v>1788.5000000000002</v>
      </c>
      <c r="Y6544" s="1">
        <f t="shared" si="513"/>
        <v>0</v>
      </c>
      <c r="Z6544">
        <v>0</v>
      </c>
      <c r="AA6544" s="89">
        <f t="shared" si="514"/>
        <v>0</v>
      </c>
      <c r="AH6544" s="37"/>
      <c r="AI6544" s="37"/>
      <c r="AJ6544" s="1"/>
      <c r="AK6544" s="37"/>
    </row>
    <row r="6545" spans="1:37" hidden="1">
      <c r="A6545" t="s">
        <v>64</v>
      </c>
      <c r="B6545" t="s">
        <v>2</v>
      </c>
      <c r="C6545" t="s">
        <v>14</v>
      </c>
      <c r="D6545" t="s">
        <v>116</v>
      </c>
      <c r="E6545" t="s">
        <v>541</v>
      </c>
      <c r="F6545" t="str">
        <f t="shared" si="511"/>
        <v>白杨市运动培训</v>
      </c>
      <c r="G6545" t="s">
        <v>145</v>
      </c>
      <c r="H6545" t="s">
        <v>363</v>
      </c>
      <c r="I6545" t="s">
        <v>70</v>
      </c>
      <c r="J6545">
        <v>0</v>
      </c>
      <c r="K6545">
        <v>0</v>
      </c>
      <c r="L6545" s="13">
        <f>VLOOKUP(C6545,'渗透率、续签率'!B:C,2,0)</f>
        <v>0.22700000000000001</v>
      </c>
      <c r="M6545" s="6">
        <v>0</v>
      </c>
      <c r="N6545">
        <v>0</v>
      </c>
      <c r="O6545">
        <v>0</v>
      </c>
      <c r="P6545" s="6">
        <v>0</v>
      </c>
      <c r="Q6545" s="13">
        <v>0</v>
      </c>
      <c r="R6545" s="13">
        <v>0</v>
      </c>
      <c r="S6545" s="31">
        <v>0</v>
      </c>
      <c r="T6545" s="6">
        <f>VLOOKUP(E6545,'参数设置&amp;汇总'!S:U,3,0)</f>
        <v>0.25</v>
      </c>
      <c r="U6545" s="78">
        <f t="shared" si="510"/>
        <v>0</v>
      </c>
      <c r="V6545" s="13">
        <v>0.85000000000000009</v>
      </c>
      <c r="W6545" s="78">
        <f t="shared" si="512"/>
        <v>0</v>
      </c>
      <c r="X6545" s="1">
        <f>VLOOKUP(E6545,'渗透率、续签率'!AG:AJ,4,0)</f>
        <v>1788.5000000000002</v>
      </c>
      <c r="Y6545" s="1">
        <f t="shared" si="513"/>
        <v>0</v>
      </c>
      <c r="Z6545">
        <v>0</v>
      </c>
      <c r="AA6545" s="89">
        <f t="shared" si="514"/>
        <v>0</v>
      </c>
      <c r="AH6545" s="37"/>
      <c r="AI6545" s="37"/>
      <c r="AK6545" s="37"/>
    </row>
    <row r="6546" spans="1:37" hidden="1">
      <c r="A6546" t="s">
        <v>64</v>
      </c>
      <c r="B6546" t="s">
        <v>2</v>
      </c>
      <c r="C6546" t="s">
        <v>14</v>
      </c>
      <c r="D6546" t="s">
        <v>116</v>
      </c>
      <c r="E6546" t="s">
        <v>541</v>
      </c>
      <c r="F6546" t="str">
        <f t="shared" si="511"/>
        <v>白沙黎族自治县运动培训</v>
      </c>
      <c r="G6546" t="s">
        <v>120</v>
      </c>
      <c r="H6546" t="s">
        <v>364</v>
      </c>
      <c r="I6546" t="s">
        <v>68</v>
      </c>
      <c r="J6546">
        <v>0</v>
      </c>
      <c r="K6546">
        <v>0</v>
      </c>
      <c r="L6546" s="13">
        <f>VLOOKUP(C6546,'渗透率、续签率'!B:C,2,0)</f>
        <v>0.22700000000000001</v>
      </c>
      <c r="M6546" s="6">
        <v>0</v>
      </c>
      <c r="N6546">
        <v>0</v>
      </c>
      <c r="O6546">
        <v>0</v>
      </c>
      <c r="P6546" s="6">
        <v>0</v>
      </c>
      <c r="Q6546" s="13">
        <v>0</v>
      </c>
      <c r="R6546" s="13">
        <v>0</v>
      </c>
      <c r="S6546" s="31">
        <v>0</v>
      </c>
      <c r="T6546" s="6">
        <f>VLOOKUP(E6546,'参数设置&amp;汇总'!S:U,3,0)</f>
        <v>0.25</v>
      </c>
      <c r="U6546" s="78">
        <f t="shared" si="510"/>
        <v>0</v>
      </c>
      <c r="V6546" s="13">
        <v>0.85000000000000009</v>
      </c>
      <c r="W6546" s="78">
        <f t="shared" si="512"/>
        <v>0</v>
      </c>
      <c r="X6546" s="1">
        <f>VLOOKUP(E6546,'渗透率、续签率'!AG:AJ,4,0)</f>
        <v>1788.5000000000002</v>
      </c>
      <c r="Y6546" s="1">
        <f t="shared" si="513"/>
        <v>0</v>
      </c>
      <c r="Z6546">
        <v>0</v>
      </c>
      <c r="AA6546" s="89">
        <f t="shared" si="514"/>
        <v>0</v>
      </c>
      <c r="AH6546" s="37"/>
      <c r="AI6546" s="37"/>
      <c r="AJ6546" s="1"/>
      <c r="AK6546" s="37"/>
    </row>
    <row r="6547" spans="1:37" hidden="1">
      <c r="A6547" t="s">
        <v>64</v>
      </c>
      <c r="B6547" t="s">
        <v>2</v>
      </c>
      <c r="C6547" t="s">
        <v>14</v>
      </c>
      <c r="D6547" t="s">
        <v>116</v>
      </c>
      <c r="E6547" t="s">
        <v>541</v>
      </c>
      <c r="F6547" t="str">
        <f t="shared" si="511"/>
        <v>白银市运动培训</v>
      </c>
      <c r="G6547" t="s">
        <v>132</v>
      </c>
      <c r="H6547" t="s">
        <v>365</v>
      </c>
      <c r="I6547" t="s">
        <v>70</v>
      </c>
      <c r="J6547">
        <v>8</v>
      </c>
      <c r="K6547">
        <v>0</v>
      </c>
      <c r="L6547" s="13">
        <f>VLOOKUP(C6547,'渗透率、续签率'!B:C,2,0)</f>
        <v>0.22700000000000001</v>
      </c>
      <c r="M6547" s="6">
        <v>0</v>
      </c>
      <c r="N6547">
        <v>0</v>
      </c>
      <c r="O6547">
        <v>0</v>
      </c>
      <c r="P6547" s="6">
        <v>0</v>
      </c>
      <c r="Q6547" s="13">
        <v>0</v>
      </c>
      <c r="R6547" s="13">
        <v>0</v>
      </c>
      <c r="S6547" s="31">
        <v>6</v>
      </c>
      <c r="T6547" s="6">
        <f>VLOOKUP(E6547,'参数设置&amp;汇总'!S:U,3,0)</f>
        <v>0.25</v>
      </c>
      <c r="U6547" s="78">
        <f t="shared" si="510"/>
        <v>0</v>
      </c>
      <c r="V6547" s="13">
        <v>0.85000000000000009</v>
      </c>
      <c r="W6547" s="78">
        <f t="shared" si="512"/>
        <v>0</v>
      </c>
      <c r="X6547" s="1">
        <f>VLOOKUP(E6547,'渗透率、续签率'!AG:AJ,4,0)</f>
        <v>1788.5000000000002</v>
      </c>
      <c r="Y6547" s="1">
        <f t="shared" si="513"/>
        <v>0</v>
      </c>
      <c r="Z6547">
        <v>0</v>
      </c>
      <c r="AA6547" s="89">
        <f t="shared" si="514"/>
        <v>0</v>
      </c>
      <c r="AH6547" s="37"/>
      <c r="AI6547" s="37"/>
      <c r="AJ6547" s="1"/>
      <c r="AK6547" s="37"/>
    </row>
    <row r="6548" spans="1:37" hidden="1">
      <c r="A6548" t="s">
        <v>64</v>
      </c>
      <c r="B6548" t="s">
        <v>2</v>
      </c>
      <c r="C6548" t="s">
        <v>14</v>
      </c>
      <c r="D6548" t="s">
        <v>116</v>
      </c>
      <c r="E6548" t="s">
        <v>541</v>
      </c>
      <c r="F6548" t="str">
        <f t="shared" si="511"/>
        <v>百色市运动培训</v>
      </c>
      <c r="G6548" t="s">
        <v>88</v>
      </c>
      <c r="H6548" t="s">
        <v>366</v>
      </c>
      <c r="I6548" t="s">
        <v>68</v>
      </c>
      <c r="J6548">
        <v>31</v>
      </c>
      <c r="K6548">
        <v>0</v>
      </c>
      <c r="L6548" s="13">
        <f>VLOOKUP(C6548,'渗透率、续签率'!B:C,2,0)</f>
        <v>0.22700000000000001</v>
      </c>
      <c r="M6548" s="6">
        <v>0</v>
      </c>
      <c r="N6548">
        <v>1</v>
      </c>
      <c r="O6548">
        <v>0</v>
      </c>
      <c r="P6548" s="6">
        <v>0</v>
      </c>
      <c r="Q6548" s="13">
        <v>0</v>
      </c>
      <c r="R6548" s="13">
        <v>0</v>
      </c>
      <c r="S6548" s="31">
        <v>59</v>
      </c>
      <c r="T6548" s="6">
        <f>VLOOKUP(E6548,'参数设置&amp;汇总'!S:U,3,0)</f>
        <v>0.25</v>
      </c>
      <c r="U6548" s="78">
        <f t="shared" si="510"/>
        <v>0.25</v>
      </c>
      <c r="V6548" s="13">
        <v>0.85000000000000009</v>
      </c>
      <c r="W6548" s="78">
        <f t="shared" si="512"/>
        <v>0.29411764705882348</v>
      </c>
      <c r="X6548" s="1">
        <f>VLOOKUP(E6548,'渗透率、续签率'!AG:AJ,4,0)</f>
        <v>1788.5000000000002</v>
      </c>
      <c r="Y6548" s="1">
        <f t="shared" si="513"/>
        <v>526.02941176470586</v>
      </c>
      <c r="Z6548">
        <v>0</v>
      </c>
      <c r="AA6548" s="89">
        <f t="shared" si="514"/>
        <v>1788.5000000000002</v>
      </c>
      <c r="AH6548" s="37"/>
      <c r="AI6548" s="37"/>
      <c r="AK6548" s="37"/>
    </row>
    <row r="6549" spans="1:37" hidden="1">
      <c r="A6549" t="s">
        <v>64</v>
      </c>
      <c r="B6549" t="s">
        <v>2</v>
      </c>
      <c r="C6549" t="s">
        <v>14</v>
      </c>
      <c r="D6549" t="s">
        <v>116</v>
      </c>
      <c r="E6549" t="s">
        <v>541</v>
      </c>
      <c r="F6549" t="str">
        <f t="shared" si="511"/>
        <v>益阳市运动培训</v>
      </c>
      <c r="G6549" t="s">
        <v>113</v>
      </c>
      <c r="H6549" t="s">
        <v>367</v>
      </c>
      <c r="I6549" t="s">
        <v>68</v>
      </c>
      <c r="J6549">
        <v>34</v>
      </c>
      <c r="K6549">
        <v>0</v>
      </c>
      <c r="L6549" s="13">
        <f>VLOOKUP(C6549,'渗透率、续签率'!B:C,2,0)</f>
        <v>0.22700000000000001</v>
      </c>
      <c r="M6549" s="6">
        <v>0</v>
      </c>
      <c r="N6549">
        <v>1</v>
      </c>
      <c r="O6549">
        <v>0</v>
      </c>
      <c r="P6549" s="6">
        <v>0</v>
      </c>
      <c r="Q6549" s="13">
        <v>0</v>
      </c>
      <c r="R6549" s="13">
        <v>0</v>
      </c>
      <c r="S6549" s="31">
        <v>49</v>
      </c>
      <c r="T6549" s="6">
        <f>VLOOKUP(E6549,'参数设置&amp;汇总'!S:U,3,0)</f>
        <v>0.25</v>
      </c>
      <c r="U6549" s="78">
        <f t="shared" si="510"/>
        <v>0.25</v>
      </c>
      <c r="V6549" s="13">
        <v>0.85000000000000009</v>
      </c>
      <c r="W6549" s="78">
        <f t="shared" si="512"/>
        <v>0.29411764705882348</v>
      </c>
      <c r="X6549" s="1">
        <f>VLOOKUP(E6549,'渗透率、续签率'!AG:AJ,4,0)</f>
        <v>1788.5000000000002</v>
      </c>
      <c r="Y6549" s="1">
        <f t="shared" si="513"/>
        <v>526.02941176470586</v>
      </c>
      <c r="Z6549">
        <v>0</v>
      </c>
      <c r="AA6549" s="89">
        <f t="shared" si="514"/>
        <v>1788.5000000000002</v>
      </c>
      <c r="AH6549" s="37"/>
      <c r="AI6549" s="37"/>
      <c r="AK6549" s="37"/>
    </row>
    <row r="6550" spans="1:37" hidden="1">
      <c r="A6550" t="s">
        <v>64</v>
      </c>
      <c r="B6550" t="s">
        <v>2</v>
      </c>
      <c r="C6550" t="s">
        <v>14</v>
      </c>
      <c r="D6550" t="s">
        <v>116</v>
      </c>
      <c r="E6550" t="s">
        <v>541</v>
      </c>
      <c r="F6550" t="str">
        <f t="shared" si="511"/>
        <v>盐城市运动培训</v>
      </c>
      <c r="G6550" t="s">
        <v>73</v>
      </c>
      <c r="H6550" t="s">
        <v>368</v>
      </c>
      <c r="I6550" t="s">
        <v>70</v>
      </c>
      <c r="J6550">
        <v>92</v>
      </c>
      <c r="K6550">
        <v>2</v>
      </c>
      <c r="L6550" s="13">
        <f>VLOOKUP(C6550,'渗透率、续签率'!B:C,2,0)</f>
        <v>0.22700000000000001</v>
      </c>
      <c r="M6550" s="6">
        <v>0.02</v>
      </c>
      <c r="N6550">
        <v>2</v>
      </c>
      <c r="O6550">
        <v>1</v>
      </c>
      <c r="P6550" s="6">
        <v>0.5</v>
      </c>
      <c r="Q6550" s="13">
        <v>0.216</v>
      </c>
      <c r="R6550" s="13">
        <v>0.13</v>
      </c>
      <c r="S6550" s="31">
        <v>229</v>
      </c>
      <c r="T6550" s="6">
        <f>VLOOKUP(E6550,'参数设置&amp;汇总'!S:U,3,0)</f>
        <v>0.25</v>
      </c>
      <c r="U6550" s="78">
        <f t="shared" si="510"/>
        <v>1</v>
      </c>
      <c r="V6550" s="13">
        <v>0.85000000000000009</v>
      </c>
      <c r="W6550" s="78">
        <f t="shared" si="512"/>
        <v>0.90941176470588225</v>
      </c>
      <c r="X6550" s="1">
        <f>VLOOKUP(E6550,'渗透率、续签率'!AG:AJ,4,0)</f>
        <v>1788.5000000000002</v>
      </c>
      <c r="Y6550" s="1">
        <f t="shared" si="513"/>
        <v>1626.4829411764706</v>
      </c>
      <c r="Z6550">
        <v>7</v>
      </c>
      <c r="AA6550" s="89">
        <f t="shared" si="514"/>
        <v>3577.0000000000005</v>
      </c>
      <c r="AH6550" s="37"/>
      <c r="AI6550" s="37"/>
      <c r="AK6550" s="37"/>
    </row>
    <row r="6551" spans="1:37" hidden="1">
      <c r="A6551" t="s">
        <v>64</v>
      </c>
      <c r="B6551" t="s">
        <v>2</v>
      </c>
      <c r="C6551" t="s">
        <v>14</v>
      </c>
      <c r="D6551" t="s">
        <v>116</v>
      </c>
      <c r="E6551" t="s">
        <v>541</v>
      </c>
      <c r="F6551" t="str">
        <f t="shared" si="511"/>
        <v>盘锦市运动培训</v>
      </c>
      <c r="G6551" t="s">
        <v>101</v>
      </c>
      <c r="H6551" t="s">
        <v>369</v>
      </c>
      <c r="I6551" t="s">
        <v>70</v>
      </c>
      <c r="J6551">
        <v>15</v>
      </c>
      <c r="K6551">
        <v>0</v>
      </c>
      <c r="L6551" s="13">
        <f>VLOOKUP(C6551,'渗透率、续签率'!B:C,2,0)</f>
        <v>0.22700000000000001</v>
      </c>
      <c r="M6551" s="6">
        <v>0</v>
      </c>
      <c r="N6551">
        <v>2</v>
      </c>
      <c r="O6551">
        <v>0</v>
      </c>
      <c r="P6551" s="6">
        <v>0</v>
      </c>
      <c r="Q6551" s="13">
        <v>0</v>
      </c>
      <c r="R6551" s="13">
        <v>0</v>
      </c>
      <c r="S6551" s="31">
        <v>47</v>
      </c>
      <c r="T6551" s="6">
        <f>VLOOKUP(E6551,'参数设置&amp;汇总'!S:U,3,0)</f>
        <v>0.25</v>
      </c>
      <c r="U6551" s="78">
        <f t="shared" si="510"/>
        <v>0.5</v>
      </c>
      <c r="V6551" s="13">
        <v>0.85000000000000009</v>
      </c>
      <c r="W6551" s="78">
        <f t="shared" si="512"/>
        <v>0.58823529411764697</v>
      </c>
      <c r="X6551" s="1">
        <f>VLOOKUP(E6551,'渗透率、续签率'!AG:AJ,4,0)</f>
        <v>1788.5000000000002</v>
      </c>
      <c r="Y6551" s="1">
        <f t="shared" si="513"/>
        <v>1052.0588235294117</v>
      </c>
      <c r="Z6551">
        <v>0</v>
      </c>
      <c r="AA6551" s="89">
        <f t="shared" si="514"/>
        <v>3577.0000000000005</v>
      </c>
      <c r="AH6551" s="37"/>
      <c r="AI6551" s="37"/>
      <c r="AK6551" s="37"/>
    </row>
    <row r="6552" spans="1:37" hidden="1">
      <c r="A6552" t="s">
        <v>64</v>
      </c>
      <c r="B6552" t="s">
        <v>2</v>
      </c>
      <c r="C6552" t="s">
        <v>14</v>
      </c>
      <c r="D6552" t="s">
        <v>116</v>
      </c>
      <c r="E6552" t="s">
        <v>541</v>
      </c>
      <c r="F6552" t="str">
        <f t="shared" si="511"/>
        <v>眉山市运动培训</v>
      </c>
      <c r="G6552" t="s">
        <v>77</v>
      </c>
      <c r="H6552" t="s">
        <v>370</v>
      </c>
      <c r="I6552" t="s">
        <v>70</v>
      </c>
      <c r="J6552">
        <v>29</v>
      </c>
      <c r="K6552">
        <v>0</v>
      </c>
      <c r="L6552" s="13">
        <f>VLOOKUP(C6552,'渗透率、续签率'!B:C,2,0)</f>
        <v>0.22700000000000001</v>
      </c>
      <c r="M6552" s="6">
        <v>0</v>
      </c>
      <c r="N6552">
        <v>0</v>
      </c>
      <c r="O6552">
        <v>0</v>
      </c>
      <c r="P6552" s="6">
        <v>0</v>
      </c>
      <c r="Q6552" s="13">
        <v>0</v>
      </c>
      <c r="R6552" s="13">
        <v>0</v>
      </c>
      <c r="S6552" s="31">
        <v>61</v>
      </c>
      <c r="T6552" s="6">
        <f>VLOOKUP(E6552,'参数设置&amp;汇总'!S:U,3,0)</f>
        <v>0.25</v>
      </c>
      <c r="U6552" s="78">
        <f t="shared" si="510"/>
        <v>0</v>
      </c>
      <c r="V6552" s="13">
        <v>0.85000000000000009</v>
      </c>
      <c r="W6552" s="78">
        <f t="shared" si="512"/>
        <v>0</v>
      </c>
      <c r="X6552" s="1">
        <f>VLOOKUP(E6552,'渗透率、续签率'!AG:AJ,4,0)</f>
        <v>1788.5000000000002</v>
      </c>
      <c r="Y6552" s="1">
        <f t="shared" si="513"/>
        <v>0</v>
      </c>
      <c r="Z6552">
        <v>2</v>
      </c>
      <c r="AA6552" s="89">
        <f t="shared" si="514"/>
        <v>0</v>
      </c>
      <c r="AH6552" s="37"/>
      <c r="AI6552" s="37"/>
      <c r="AJ6552" s="1"/>
      <c r="AK6552" s="37"/>
    </row>
    <row r="6553" spans="1:37" hidden="1">
      <c r="A6553" t="s">
        <v>64</v>
      </c>
      <c r="B6553" t="s">
        <v>2</v>
      </c>
      <c r="C6553" t="s">
        <v>14</v>
      </c>
      <c r="D6553" t="s">
        <v>116</v>
      </c>
      <c r="E6553" t="s">
        <v>541</v>
      </c>
      <c r="F6553" t="str">
        <f t="shared" si="511"/>
        <v>石嘴山市运动培训</v>
      </c>
      <c r="G6553" t="s">
        <v>129</v>
      </c>
      <c r="H6553" t="s">
        <v>371</v>
      </c>
      <c r="I6553" t="s">
        <v>70</v>
      </c>
      <c r="J6553">
        <v>4</v>
      </c>
      <c r="K6553">
        <v>0</v>
      </c>
      <c r="L6553" s="13">
        <f>VLOOKUP(C6553,'渗透率、续签率'!B:C,2,0)</f>
        <v>0.22700000000000001</v>
      </c>
      <c r="M6553" s="6">
        <v>0</v>
      </c>
      <c r="N6553">
        <v>0</v>
      </c>
      <c r="O6553">
        <v>0</v>
      </c>
      <c r="P6553" s="6">
        <v>0</v>
      </c>
      <c r="Q6553" s="13">
        <v>0</v>
      </c>
      <c r="R6553" s="13">
        <v>0</v>
      </c>
      <c r="S6553" s="31">
        <v>4</v>
      </c>
      <c r="T6553" s="6">
        <f>VLOOKUP(E6553,'参数设置&amp;汇总'!S:U,3,0)</f>
        <v>0.25</v>
      </c>
      <c r="U6553" s="78">
        <f t="shared" si="510"/>
        <v>0</v>
      </c>
      <c r="V6553" s="13">
        <v>0.85000000000000009</v>
      </c>
      <c r="W6553" s="78">
        <f t="shared" si="512"/>
        <v>0</v>
      </c>
      <c r="X6553" s="1">
        <f>VLOOKUP(E6553,'渗透率、续签率'!AG:AJ,4,0)</f>
        <v>1788.5000000000002</v>
      </c>
      <c r="Y6553" s="1">
        <f t="shared" si="513"/>
        <v>0</v>
      </c>
      <c r="Z6553">
        <v>0</v>
      </c>
      <c r="AA6553" s="89">
        <f t="shared" si="514"/>
        <v>0</v>
      </c>
      <c r="AH6553" s="37"/>
      <c r="AI6553" s="37"/>
      <c r="AK6553" s="37"/>
    </row>
    <row r="6554" spans="1:37" hidden="1">
      <c r="A6554" t="s">
        <v>64</v>
      </c>
      <c r="B6554" t="s">
        <v>2</v>
      </c>
      <c r="C6554" t="s">
        <v>14</v>
      </c>
      <c r="D6554" t="s">
        <v>116</v>
      </c>
      <c r="E6554" t="s">
        <v>541</v>
      </c>
      <c r="F6554" t="str">
        <f t="shared" si="511"/>
        <v>石家庄市运动培训</v>
      </c>
      <c r="G6554" t="s">
        <v>159</v>
      </c>
      <c r="H6554" t="s">
        <v>372</v>
      </c>
      <c r="I6554" t="s">
        <v>70</v>
      </c>
      <c r="J6554">
        <v>188</v>
      </c>
      <c r="K6554">
        <v>10</v>
      </c>
      <c r="L6554" s="13">
        <f>VLOOKUP(C6554,'渗透率、续签率'!B:C,2,0)</f>
        <v>0.22700000000000001</v>
      </c>
      <c r="M6554" s="6">
        <v>0.05</v>
      </c>
      <c r="N6554">
        <v>43</v>
      </c>
      <c r="O6554">
        <v>10</v>
      </c>
      <c r="P6554" s="6">
        <v>0.23</v>
      </c>
      <c r="Q6554" s="13">
        <v>0.35099999999999998</v>
      </c>
      <c r="R6554" s="13">
        <v>0.16800000000000001</v>
      </c>
      <c r="S6554" s="31">
        <v>1306</v>
      </c>
      <c r="T6554" s="6">
        <f>VLOOKUP(E6554,'参数设置&amp;汇总'!S:U,3,0)</f>
        <v>0.25</v>
      </c>
      <c r="U6554" s="78">
        <f t="shared" si="510"/>
        <v>10.75</v>
      </c>
      <c r="V6554" s="13">
        <v>0.85000000000000009</v>
      </c>
      <c r="W6554" s="78">
        <f t="shared" si="512"/>
        <v>9.9764705882352942</v>
      </c>
      <c r="X6554" s="1">
        <f>VLOOKUP(E6554,'渗透率、续签率'!AG:AJ,4,0)</f>
        <v>1788.5000000000002</v>
      </c>
      <c r="Y6554" s="1">
        <f t="shared" si="513"/>
        <v>17842.917647058825</v>
      </c>
      <c r="Z6554">
        <v>25</v>
      </c>
      <c r="AA6554" s="89">
        <f t="shared" si="514"/>
        <v>76905.500000000015</v>
      </c>
      <c r="AH6554" s="37"/>
      <c r="AI6554" s="37"/>
      <c r="AK6554" s="37"/>
    </row>
    <row r="6555" spans="1:37" hidden="1">
      <c r="A6555" t="s">
        <v>64</v>
      </c>
      <c r="B6555" t="s">
        <v>2</v>
      </c>
      <c r="C6555" t="s">
        <v>14</v>
      </c>
      <c r="D6555" t="s">
        <v>116</v>
      </c>
      <c r="E6555" t="s">
        <v>541</v>
      </c>
      <c r="F6555" t="str">
        <f t="shared" si="511"/>
        <v>石河子市运动培训</v>
      </c>
      <c r="G6555" t="s">
        <v>145</v>
      </c>
      <c r="H6555" t="s">
        <v>373</v>
      </c>
      <c r="I6555" t="s">
        <v>70</v>
      </c>
      <c r="J6555">
        <v>0</v>
      </c>
      <c r="K6555">
        <v>0</v>
      </c>
      <c r="L6555" s="13">
        <f>VLOOKUP(C6555,'渗透率、续签率'!B:C,2,0)</f>
        <v>0.22700000000000001</v>
      </c>
      <c r="M6555" s="6">
        <v>0</v>
      </c>
      <c r="N6555">
        <v>0</v>
      </c>
      <c r="O6555">
        <v>0</v>
      </c>
      <c r="P6555" s="6">
        <v>0</v>
      </c>
      <c r="Q6555" s="13">
        <v>0</v>
      </c>
      <c r="R6555" s="13">
        <v>0</v>
      </c>
      <c r="S6555" s="31">
        <v>0</v>
      </c>
      <c r="T6555" s="6">
        <f>VLOOKUP(E6555,'参数设置&amp;汇总'!S:U,3,0)</f>
        <v>0.25</v>
      </c>
      <c r="U6555" s="78">
        <f t="shared" si="510"/>
        <v>0</v>
      </c>
      <c r="V6555" s="13">
        <v>0.85000000000000009</v>
      </c>
      <c r="W6555" s="78">
        <f t="shared" si="512"/>
        <v>0</v>
      </c>
      <c r="X6555" s="1">
        <f>VLOOKUP(E6555,'渗透率、续签率'!AG:AJ,4,0)</f>
        <v>1788.5000000000002</v>
      </c>
      <c r="Y6555" s="1">
        <f t="shared" si="513"/>
        <v>0</v>
      </c>
      <c r="Z6555">
        <v>0</v>
      </c>
      <c r="AA6555" s="89">
        <f t="shared" si="514"/>
        <v>0</v>
      </c>
      <c r="AH6555" s="37"/>
      <c r="AI6555" s="37"/>
      <c r="AJ6555" s="1"/>
      <c r="AK6555" s="37"/>
    </row>
    <row r="6556" spans="1:37" hidden="1">
      <c r="A6556" t="s">
        <v>64</v>
      </c>
      <c r="B6556" t="s">
        <v>2</v>
      </c>
      <c r="C6556" t="s">
        <v>14</v>
      </c>
      <c r="D6556" t="s">
        <v>116</v>
      </c>
      <c r="E6556" t="s">
        <v>541</v>
      </c>
      <c r="F6556" t="str">
        <f t="shared" si="511"/>
        <v>神农架林区运动培训</v>
      </c>
      <c r="G6556" t="s">
        <v>81</v>
      </c>
      <c r="H6556" t="s">
        <v>374</v>
      </c>
      <c r="I6556" t="s">
        <v>68</v>
      </c>
      <c r="J6556">
        <v>0</v>
      </c>
      <c r="K6556">
        <v>0</v>
      </c>
      <c r="L6556" s="13">
        <f>VLOOKUP(C6556,'渗透率、续签率'!B:C,2,0)</f>
        <v>0.22700000000000001</v>
      </c>
      <c r="M6556" s="6">
        <v>0</v>
      </c>
      <c r="N6556">
        <v>0</v>
      </c>
      <c r="O6556">
        <v>0</v>
      </c>
      <c r="P6556" s="6">
        <v>0</v>
      </c>
      <c r="Q6556" s="13">
        <v>0</v>
      </c>
      <c r="R6556" s="13">
        <v>0</v>
      </c>
      <c r="S6556" s="31">
        <v>0</v>
      </c>
      <c r="T6556" s="6">
        <f>VLOOKUP(E6556,'参数设置&amp;汇总'!S:U,3,0)</f>
        <v>0.25</v>
      </c>
      <c r="U6556" s="78">
        <f t="shared" si="510"/>
        <v>0</v>
      </c>
      <c r="V6556" s="13">
        <v>0.85000000000000009</v>
      </c>
      <c r="W6556" s="78">
        <f t="shared" si="512"/>
        <v>0</v>
      </c>
      <c r="X6556" s="1">
        <f>VLOOKUP(E6556,'渗透率、续签率'!AG:AJ,4,0)</f>
        <v>1788.5000000000002</v>
      </c>
      <c r="Y6556" s="1">
        <f t="shared" si="513"/>
        <v>0</v>
      </c>
      <c r="Z6556">
        <v>0</v>
      </c>
      <c r="AA6556" s="89">
        <f t="shared" si="514"/>
        <v>0</v>
      </c>
      <c r="AH6556" s="37"/>
      <c r="AI6556" s="37"/>
      <c r="AK6556" s="37"/>
    </row>
    <row r="6557" spans="1:37" hidden="1">
      <c r="A6557" t="s">
        <v>64</v>
      </c>
      <c r="B6557" t="s">
        <v>2</v>
      </c>
      <c r="C6557" t="s">
        <v>14</v>
      </c>
      <c r="D6557" t="s">
        <v>116</v>
      </c>
      <c r="E6557" t="s">
        <v>541</v>
      </c>
      <c r="F6557" t="str">
        <f t="shared" si="511"/>
        <v>秦皇岛市运动培训</v>
      </c>
      <c r="G6557" t="s">
        <v>159</v>
      </c>
      <c r="H6557" t="s">
        <v>375</v>
      </c>
      <c r="I6557" t="s">
        <v>70</v>
      </c>
      <c r="J6557">
        <v>34</v>
      </c>
      <c r="K6557">
        <v>0</v>
      </c>
      <c r="L6557" s="13">
        <f>VLOOKUP(C6557,'渗透率、续签率'!B:C,2,0)</f>
        <v>0.22700000000000001</v>
      </c>
      <c r="M6557" s="6">
        <v>0</v>
      </c>
      <c r="N6557">
        <v>4</v>
      </c>
      <c r="O6557">
        <v>0</v>
      </c>
      <c r="P6557" s="6">
        <v>0</v>
      </c>
      <c r="Q6557" s="13">
        <v>0</v>
      </c>
      <c r="R6557" s="13">
        <v>0</v>
      </c>
      <c r="S6557" s="31">
        <v>121</v>
      </c>
      <c r="T6557" s="6">
        <f>VLOOKUP(E6557,'参数设置&amp;汇总'!S:U,3,0)</f>
        <v>0.25</v>
      </c>
      <c r="U6557" s="78">
        <f t="shared" si="510"/>
        <v>1</v>
      </c>
      <c r="V6557" s="13">
        <v>0.85000000000000009</v>
      </c>
      <c r="W6557" s="78">
        <f t="shared" si="512"/>
        <v>1.1764705882352939</v>
      </c>
      <c r="X6557" s="1">
        <f>VLOOKUP(E6557,'渗透率、续签率'!AG:AJ,4,0)</f>
        <v>1788.5000000000002</v>
      </c>
      <c r="Y6557" s="1">
        <f t="shared" si="513"/>
        <v>2104.1176470588234</v>
      </c>
      <c r="Z6557">
        <v>4</v>
      </c>
      <c r="AA6557" s="89">
        <f t="shared" si="514"/>
        <v>7154.0000000000009</v>
      </c>
      <c r="AH6557" s="37"/>
      <c r="AI6557" s="37"/>
      <c r="AK6557" s="37"/>
    </row>
    <row r="6558" spans="1:37" hidden="1">
      <c r="A6558" t="s">
        <v>64</v>
      </c>
      <c r="B6558" t="s">
        <v>2</v>
      </c>
      <c r="C6558" t="s">
        <v>14</v>
      </c>
      <c r="D6558" t="s">
        <v>116</v>
      </c>
      <c r="E6558" t="s">
        <v>541</v>
      </c>
      <c r="F6558" t="str">
        <f t="shared" si="511"/>
        <v>红河哈尼族彝族自治州运动培训</v>
      </c>
      <c r="G6558" t="s">
        <v>99</v>
      </c>
      <c r="H6558" t="s">
        <v>376</v>
      </c>
      <c r="I6558" t="s">
        <v>68</v>
      </c>
      <c r="J6558">
        <v>24</v>
      </c>
      <c r="K6558">
        <v>0</v>
      </c>
      <c r="L6558" s="13">
        <f>VLOOKUP(C6558,'渗透率、续签率'!B:C,2,0)</f>
        <v>0.22700000000000001</v>
      </c>
      <c r="M6558" s="6">
        <v>0</v>
      </c>
      <c r="N6558">
        <v>0</v>
      </c>
      <c r="O6558">
        <v>0</v>
      </c>
      <c r="P6558" s="6">
        <v>0</v>
      </c>
      <c r="Q6558" s="13">
        <v>0</v>
      </c>
      <c r="R6558" s="13">
        <v>0</v>
      </c>
      <c r="S6558" s="31">
        <v>24</v>
      </c>
      <c r="T6558" s="6">
        <f>VLOOKUP(E6558,'参数设置&amp;汇总'!S:U,3,0)</f>
        <v>0.25</v>
      </c>
      <c r="U6558" s="78">
        <f t="shared" si="510"/>
        <v>0</v>
      </c>
      <c r="V6558" s="13">
        <v>0.85000000000000009</v>
      </c>
      <c r="W6558" s="78">
        <f t="shared" si="512"/>
        <v>0</v>
      </c>
      <c r="X6558" s="1">
        <f>VLOOKUP(E6558,'渗透率、续签率'!AG:AJ,4,0)</f>
        <v>1788.5000000000002</v>
      </c>
      <c r="Y6558" s="1">
        <f t="shared" si="513"/>
        <v>0</v>
      </c>
      <c r="Z6558">
        <v>1</v>
      </c>
      <c r="AA6558" s="89">
        <f t="shared" si="514"/>
        <v>0</v>
      </c>
      <c r="AH6558" s="37"/>
      <c r="AI6558" s="37"/>
      <c r="AJ6558" s="1"/>
      <c r="AK6558" s="37"/>
    </row>
    <row r="6559" spans="1:37" hidden="1">
      <c r="A6559" t="s">
        <v>64</v>
      </c>
      <c r="B6559" t="s">
        <v>2</v>
      </c>
      <c r="C6559" t="s">
        <v>14</v>
      </c>
      <c r="D6559" t="s">
        <v>116</v>
      </c>
      <c r="E6559" t="s">
        <v>541</v>
      </c>
      <c r="F6559" t="str">
        <f t="shared" si="511"/>
        <v>绍兴市运动培训</v>
      </c>
      <c r="G6559" t="s">
        <v>79</v>
      </c>
      <c r="H6559" t="s">
        <v>377</v>
      </c>
      <c r="I6559" t="s">
        <v>68</v>
      </c>
      <c r="J6559">
        <v>76</v>
      </c>
      <c r="K6559">
        <v>5</v>
      </c>
      <c r="L6559" s="13">
        <f>VLOOKUP(C6559,'渗透率、续签率'!B:C,2,0)</f>
        <v>0.22700000000000001</v>
      </c>
      <c r="M6559" s="6">
        <v>7.0000000000000007E-2</v>
      </c>
      <c r="N6559">
        <v>18</v>
      </c>
      <c r="O6559">
        <v>4</v>
      </c>
      <c r="P6559" s="6">
        <v>0.22</v>
      </c>
      <c r="Q6559" s="13">
        <v>0.36699999999999999</v>
      </c>
      <c r="R6559" s="13">
        <v>0.27100000000000002</v>
      </c>
      <c r="S6559" s="31">
        <v>503</v>
      </c>
      <c r="T6559" s="6">
        <f>VLOOKUP(E6559,'参数设置&amp;汇总'!S:U,3,0)</f>
        <v>0.25</v>
      </c>
      <c r="U6559" s="78">
        <f t="shared" si="510"/>
        <v>4.5</v>
      </c>
      <c r="V6559" s="13">
        <v>0.85000000000000009</v>
      </c>
      <c r="W6559" s="78">
        <f t="shared" si="512"/>
        <v>4.2258823529411762</v>
      </c>
      <c r="X6559" s="1">
        <f>VLOOKUP(E6559,'渗透率、续签率'!AG:AJ,4,0)</f>
        <v>1788.5000000000002</v>
      </c>
      <c r="Y6559" s="1">
        <f t="shared" si="513"/>
        <v>7557.990588235295</v>
      </c>
      <c r="Z6559">
        <v>11</v>
      </c>
      <c r="AA6559" s="89">
        <f t="shared" si="514"/>
        <v>32193.000000000004</v>
      </c>
      <c r="AH6559" s="37"/>
      <c r="AI6559" s="37"/>
      <c r="AK6559" s="37"/>
    </row>
    <row r="6560" spans="1:37" hidden="1">
      <c r="A6560" t="s">
        <v>64</v>
      </c>
      <c r="B6560" t="s">
        <v>2</v>
      </c>
      <c r="C6560" t="s">
        <v>14</v>
      </c>
      <c r="D6560" t="s">
        <v>116</v>
      </c>
      <c r="E6560" t="s">
        <v>541</v>
      </c>
      <c r="F6560" t="str">
        <f t="shared" si="511"/>
        <v>绥化市运动培训</v>
      </c>
      <c r="G6560" t="s">
        <v>118</v>
      </c>
      <c r="H6560" t="s">
        <v>378</v>
      </c>
      <c r="I6560" t="s">
        <v>70</v>
      </c>
      <c r="J6560">
        <v>9</v>
      </c>
      <c r="K6560">
        <v>0</v>
      </c>
      <c r="L6560" s="13">
        <f>VLOOKUP(C6560,'渗透率、续签率'!B:C,2,0)</f>
        <v>0.22700000000000001</v>
      </c>
      <c r="M6560" s="6">
        <v>0</v>
      </c>
      <c r="N6560">
        <v>0</v>
      </c>
      <c r="O6560">
        <v>0</v>
      </c>
      <c r="P6560" s="6">
        <v>0</v>
      </c>
      <c r="Q6560" s="13">
        <v>0</v>
      </c>
      <c r="R6560" s="13">
        <v>0</v>
      </c>
      <c r="S6560" s="31">
        <v>7</v>
      </c>
      <c r="T6560" s="6">
        <f>VLOOKUP(E6560,'参数设置&amp;汇总'!S:U,3,0)</f>
        <v>0.25</v>
      </c>
      <c r="U6560" s="78">
        <f t="shared" si="510"/>
        <v>0</v>
      </c>
      <c r="V6560" s="13">
        <v>0.85000000000000009</v>
      </c>
      <c r="W6560" s="78">
        <f t="shared" si="512"/>
        <v>0</v>
      </c>
      <c r="X6560" s="1">
        <f>VLOOKUP(E6560,'渗透率、续签率'!AG:AJ,4,0)</f>
        <v>1788.5000000000002</v>
      </c>
      <c r="Y6560" s="1">
        <f t="shared" si="513"/>
        <v>0</v>
      </c>
      <c r="Z6560">
        <v>0</v>
      </c>
      <c r="AA6560" s="89">
        <f t="shared" si="514"/>
        <v>0</v>
      </c>
      <c r="AH6560" s="37"/>
      <c r="AI6560" s="37"/>
      <c r="AK6560" s="37"/>
    </row>
    <row r="6561" spans="1:37" hidden="1">
      <c r="A6561" t="s">
        <v>64</v>
      </c>
      <c r="B6561" t="s">
        <v>2</v>
      </c>
      <c r="C6561" t="s">
        <v>14</v>
      </c>
      <c r="D6561" t="s">
        <v>116</v>
      </c>
      <c r="E6561" t="s">
        <v>541</v>
      </c>
      <c r="F6561" t="str">
        <f t="shared" si="511"/>
        <v>绵阳市运动培训</v>
      </c>
      <c r="G6561" t="s">
        <v>77</v>
      </c>
      <c r="H6561" t="s">
        <v>379</v>
      </c>
      <c r="I6561" t="s">
        <v>70</v>
      </c>
      <c r="J6561">
        <v>55</v>
      </c>
      <c r="K6561">
        <v>1</v>
      </c>
      <c r="L6561" s="13">
        <f>VLOOKUP(C6561,'渗透率、续签率'!B:C,2,0)</f>
        <v>0.22700000000000001</v>
      </c>
      <c r="M6561" s="6">
        <v>0.02</v>
      </c>
      <c r="N6561">
        <v>7</v>
      </c>
      <c r="O6561">
        <v>0</v>
      </c>
      <c r="P6561" s="6">
        <v>0</v>
      </c>
      <c r="Q6561" s="13">
        <v>3.6999999999999998E-2</v>
      </c>
      <c r="R6561" s="13">
        <v>0</v>
      </c>
      <c r="S6561" s="31">
        <v>204</v>
      </c>
      <c r="T6561" s="6">
        <f>VLOOKUP(E6561,'参数设置&amp;汇总'!S:U,3,0)</f>
        <v>0.25</v>
      </c>
      <c r="U6561" s="78">
        <f t="shared" si="510"/>
        <v>1.75</v>
      </c>
      <c r="V6561" s="13">
        <v>0.85000000000000009</v>
      </c>
      <c r="W6561" s="78">
        <f t="shared" si="512"/>
        <v>2.0588235294117645</v>
      </c>
      <c r="X6561" s="1">
        <f>VLOOKUP(E6561,'渗透率、续签率'!AG:AJ,4,0)</f>
        <v>1788.5000000000002</v>
      </c>
      <c r="Y6561" s="1">
        <f t="shared" si="513"/>
        <v>3682.2058823529414</v>
      </c>
      <c r="Z6561">
        <v>3</v>
      </c>
      <c r="AA6561" s="89">
        <f t="shared" si="514"/>
        <v>12519.500000000002</v>
      </c>
      <c r="AH6561" s="37"/>
      <c r="AI6561" s="37"/>
    </row>
    <row r="6562" spans="1:37" hidden="1">
      <c r="A6562" t="s">
        <v>64</v>
      </c>
      <c r="B6562" t="s">
        <v>2</v>
      </c>
      <c r="C6562" t="s">
        <v>14</v>
      </c>
      <c r="D6562" t="s">
        <v>116</v>
      </c>
      <c r="E6562" t="s">
        <v>541</v>
      </c>
      <c r="F6562" t="str">
        <f t="shared" si="511"/>
        <v>聊城市运动培训</v>
      </c>
      <c r="G6562" t="s">
        <v>103</v>
      </c>
      <c r="H6562" t="s">
        <v>380</v>
      </c>
      <c r="I6562" t="s">
        <v>70</v>
      </c>
      <c r="J6562">
        <v>79</v>
      </c>
      <c r="K6562">
        <v>0</v>
      </c>
      <c r="L6562" s="13">
        <f>VLOOKUP(C6562,'渗透率、续签率'!B:C,2,0)</f>
        <v>0.22700000000000001</v>
      </c>
      <c r="M6562" s="6">
        <v>0</v>
      </c>
      <c r="N6562">
        <v>2</v>
      </c>
      <c r="O6562">
        <v>0</v>
      </c>
      <c r="P6562" s="6">
        <v>0</v>
      </c>
      <c r="Q6562" s="13">
        <v>0</v>
      </c>
      <c r="R6562" s="13">
        <v>0</v>
      </c>
      <c r="S6562" s="31">
        <v>129</v>
      </c>
      <c r="T6562" s="6">
        <f>VLOOKUP(E6562,'参数设置&amp;汇总'!S:U,3,0)</f>
        <v>0.25</v>
      </c>
      <c r="U6562" s="78">
        <f t="shared" si="510"/>
        <v>0.5</v>
      </c>
      <c r="V6562" s="13">
        <v>0.85000000000000009</v>
      </c>
      <c r="W6562" s="78">
        <f t="shared" si="512"/>
        <v>0.58823529411764697</v>
      </c>
      <c r="X6562" s="1">
        <f>VLOOKUP(E6562,'渗透率、续签率'!AG:AJ,4,0)</f>
        <v>1788.5000000000002</v>
      </c>
      <c r="Y6562" s="1">
        <f t="shared" si="513"/>
        <v>1052.0588235294117</v>
      </c>
      <c r="Z6562">
        <v>2</v>
      </c>
      <c r="AA6562" s="89">
        <f t="shared" si="514"/>
        <v>3577.0000000000005</v>
      </c>
      <c r="AK6562" s="37"/>
    </row>
    <row r="6563" spans="1:37" hidden="1">
      <c r="A6563" t="s">
        <v>64</v>
      </c>
      <c r="B6563" t="s">
        <v>2</v>
      </c>
      <c r="C6563" t="s">
        <v>14</v>
      </c>
      <c r="D6563" t="s">
        <v>116</v>
      </c>
      <c r="E6563" t="s">
        <v>541</v>
      </c>
      <c r="F6563" t="str">
        <f t="shared" si="511"/>
        <v>肇庆市运动培训</v>
      </c>
      <c r="G6563" t="s">
        <v>75</v>
      </c>
      <c r="H6563" t="s">
        <v>381</v>
      </c>
      <c r="I6563" t="s">
        <v>68</v>
      </c>
      <c r="J6563">
        <v>49</v>
      </c>
      <c r="K6563">
        <v>0</v>
      </c>
      <c r="L6563" s="13">
        <f>VLOOKUP(C6563,'渗透率、续签率'!B:C,2,0)</f>
        <v>0.22700000000000001</v>
      </c>
      <c r="M6563" s="6">
        <v>0</v>
      </c>
      <c r="N6563">
        <v>4</v>
      </c>
      <c r="O6563">
        <v>0</v>
      </c>
      <c r="P6563" s="6">
        <v>0</v>
      </c>
      <c r="Q6563" s="13">
        <v>0</v>
      </c>
      <c r="R6563" s="13">
        <v>0</v>
      </c>
      <c r="S6563" s="31">
        <v>185</v>
      </c>
      <c r="T6563" s="6">
        <f>VLOOKUP(E6563,'参数设置&amp;汇总'!S:U,3,0)</f>
        <v>0.25</v>
      </c>
      <c r="U6563" s="78">
        <f t="shared" si="510"/>
        <v>1</v>
      </c>
      <c r="V6563" s="13">
        <v>0.85000000000000009</v>
      </c>
      <c r="W6563" s="78">
        <f t="shared" si="512"/>
        <v>1.1764705882352939</v>
      </c>
      <c r="X6563" s="1">
        <f>VLOOKUP(E6563,'渗透率、续签率'!AG:AJ,4,0)</f>
        <v>1788.5000000000002</v>
      </c>
      <c r="Y6563" s="1">
        <f t="shared" si="513"/>
        <v>2104.1176470588234</v>
      </c>
      <c r="Z6563">
        <v>1</v>
      </c>
      <c r="AA6563" s="89">
        <f t="shared" si="514"/>
        <v>7154.0000000000009</v>
      </c>
      <c r="AH6563" s="37"/>
      <c r="AI6563" s="37"/>
      <c r="AK6563" s="37"/>
    </row>
    <row r="6564" spans="1:37" hidden="1">
      <c r="A6564" t="s">
        <v>64</v>
      </c>
      <c r="B6564" t="s">
        <v>2</v>
      </c>
      <c r="C6564" t="s">
        <v>14</v>
      </c>
      <c r="D6564" t="s">
        <v>116</v>
      </c>
      <c r="E6564" t="s">
        <v>541</v>
      </c>
      <c r="F6564" t="str">
        <f t="shared" si="511"/>
        <v>自贡市运动培训</v>
      </c>
      <c r="G6564" t="s">
        <v>77</v>
      </c>
      <c r="H6564" t="s">
        <v>383</v>
      </c>
      <c r="I6564" t="s">
        <v>70</v>
      </c>
      <c r="J6564">
        <v>19</v>
      </c>
      <c r="K6564">
        <v>0</v>
      </c>
      <c r="L6564" s="13">
        <f>VLOOKUP(C6564,'渗透率、续签率'!B:C,2,0)</f>
        <v>0.22700000000000001</v>
      </c>
      <c r="M6564" s="6">
        <v>0</v>
      </c>
      <c r="N6564">
        <v>1</v>
      </c>
      <c r="O6564">
        <v>0</v>
      </c>
      <c r="P6564" s="6">
        <v>0</v>
      </c>
      <c r="Q6564" s="13">
        <v>0</v>
      </c>
      <c r="R6564" s="13">
        <v>0</v>
      </c>
      <c r="S6564" s="31">
        <v>40</v>
      </c>
      <c r="T6564" s="6">
        <f>VLOOKUP(E6564,'参数设置&amp;汇总'!S:U,3,0)</f>
        <v>0.25</v>
      </c>
      <c r="U6564" s="78">
        <f t="shared" si="510"/>
        <v>0.25</v>
      </c>
      <c r="V6564" s="13">
        <v>0.85000000000000009</v>
      </c>
      <c r="W6564" s="78">
        <f t="shared" si="512"/>
        <v>0.29411764705882348</v>
      </c>
      <c r="X6564" s="1">
        <f>VLOOKUP(E6564,'渗透率、续签率'!AG:AJ,4,0)</f>
        <v>1788.5000000000002</v>
      </c>
      <c r="Y6564" s="1">
        <f t="shared" si="513"/>
        <v>526.02941176470586</v>
      </c>
      <c r="Z6564">
        <v>0</v>
      </c>
      <c r="AA6564" s="89">
        <f t="shared" si="514"/>
        <v>1788.5000000000002</v>
      </c>
      <c r="AH6564" s="37"/>
      <c r="AI6564" s="37"/>
      <c r="AK6564" s="37"/>
    </row>
    <row r="6565" spans="1:37" hidden="1">
      <c r="A6565" t="s">
        <v>64</v>
      </c>
      <c r="B6565" t="s">
        <v>2</v>
      </c>
      <c r="C6565" t="s">
        <v>14</v>
      </c>
      <c r="D6565" t="s">
        <v>116</v>
      </c>
      <c r="E6565" t="s">
        <v>541</v>
      </c>
      <c r="F6565" t="str">
        <f t="shared" si="511"/>
        <v>舟山市运动培训</v>
      </c>
      <c r="G6565" t="s">
        <v>79</v>
      </c>
      <c r="H6565" t="s">
        <v>384</v>
      </c>
      <c r="I6565" t="s">
        <v>68</v>
      </c>
      <c r="J6565">
        <v>8</v>
      </c>
      <c r="K6565">
        <v>0</v>
      </c>
      <c r="L6565" s="13">
        <f>VLOOKUP(C6565,'渗透率、续签率'!B:C,2,0)</f>
        <v>0.22700000000000001</v>
      </c>
      <c r="M6565" s="6">
        <v>0</v>
      </c>
      <c r="N6565">
        <v>1</v>
      </c>
      <c r="O6565">
        <v>0</v>
      </c>
      <c r="P6565" s="6">
        <v>0</v>
      </c>
      <c r="Q6565" s="13">
        <v>0</v>
      </c>
      <c r="R6565" s="13">
        <v>0</v>
      </c>
      <c r="S6565" s="31">
        <v>32</v>
      </c>
      <c r="T6565" s="6">
        <f>VLOOKUP(E6565,'参数设置&amp;汇总'!S:U,3,0)</f>
        <v>0.25</v>
      </c>
      <c r="U6565" s="78">
        <f t="shared" si="510"/>
        <v>0.25</v>
      </c>
      <c r="V6565" s="13">
        <v>0.85000000000000009</v>
      </c>
      <c r="W6565" s="78">
        <f t="shared" si="512"/>
        <v>0.29411764705882348</v>
      </c>
      <c r="X6565" s="1">
        <f>VLOOKUP(E6565,'渗透率、续签率'!AG:AJ,4,0)</f>
        <v>1788.5000000000002</v>
      </c>
      <c r="Y6565" s="1">
        <f t="shared" si="513"/>
        <v>526.02941176470586</v>
      </c>
      <c r="Z6565">
        <v>0</v>
      </c>
      <c r="AA6565" s="89">
        <f t="shared" si="514"/>
        <v>1788.5000000000002</v>
      </c>
      <c r="AH6565" s="37"/>
      <c r="AI6565" s="37"/>
      <c r="AK6565" s="37"/>
    </row>
    <row r="6566" spans="1:37" hidden="1">
      <c r="A6566" t="s">
        <v>64</v>
      </c>
      <c r="B6566" t="s">
        <v>2</v>
      </c>
      <c r="C6566" t="s">
        <v>14</v>
      </c>
      <c r="D6566" t="s">
        <v>116</v>
      </c>
      <c r="E6566" t="s">
        <v>541</v>
      </c>
      <c r="F6566" t="str">
        <f t="shared" si="511"/>
        <v>芜湖市运动培训</v>
      </c>
      <c r="G6566" t="s">
        <v>94</v>
      </c>
      <c r="H6566" t="s">
        <v>385</v>
      </c>
      <c r="I6566" t="s">
        <v>68</v>
      </c>
      <c r="J6566">
        <v>64</v>
      </c>
      <c r="K6566">
        <v>3</v>
      </c>
      <c r="L6566" s="13">
        <f>VLOOKUP(C6566,'渗透率、续签率'!B:C,2,0)</f>
        <v>0.22700000000000001</v>
      </c>
      <c r="M6566" s="6">
        <v>0.05</v>
      </c>
      <c r="N6566">
        <v>7</v>
      </c>
      <c r="O6566">
        <v>3</v>
      </c>
      <c r="P6566" s="6">
        <v>0.43</v>
      </c>
      <c r="Q6566" s="13">
        <v>0.42399999999999999</v>
      </c>
      <c r="R6566" s="13">
        <v>0.373</v>
      </c>
      <c r="S6566" s="31">
        <v>340</v>
      </c>
      <c r="T6566" s="6">
        <f>VLOOKUP(E6566,'参数设置&amp;汇总'!S:U,3,0)</f>
        <v>0.25</v>
      </c>
      <c r="U6566" s="78">
        <f t="shared" si="510"/>
        <v>3</v>
      </c>
      <c r="V6566" s="13">
        <v>0.85000000000000009</v>
      </c>
      <c r="W6566" s="78">
        <f t="shared" si="512"/>
        <v>2.7282352941176469</v>
      </c>
      <c r="X6566" s="1">
        <f>VLOOKUP(E6566,'渗透率、续签率'!AG:AJ,4,0)</f>
        <v>1788.5000000000002</v>
      </c>
      <c r="Y6566" s="1">
        <f t="shared" si="513"/>
        <v>4879.448823529412</v>
      </c>
      <c r="Z6566">
        <v>3</v>
      </c>
      <c r="AA6566" s="89">
        <f t="shared" si="514"/>
        <v>12519.500000000002</v>
      </c>
      <c r="AH6566" s="37"/>
      <c r="AI6566" s="37"/>
    </row>
    <row r="6567" spans="1:37" hidden="1">
      <c r="A6567" t="s">
        <v>64</v>
      </c>
      <c r="B6567" t="s">
        <v>2</v>
      </c>
      <c r="C6567" t="s">
        <v>14</v>
      </c>
      <c r="D6567" t="s">
        <v>116</v>
      </c>
      <c r="E6567" t="s">
        <v>541</v>
      </c>
      <c r="F6567" t="str">
        <f t="shared" si="511"/>
        <v>茂名市运动培训</v>
      </c>
      <c r="G6567" t="s">
        <v>75</v>
      </c>
      <c r="H6567" t="s">
        <v>386</v>
      </c>
      <c r="I6567" t="s">
        <v>68</v>
      </c>
      <c r="J6567">
        <v>56</v>
      </c>
      <c r="K6567">
        <v>0</v>
      </c>
      <c r="L6567" s="13">
        <f>VLOOKUP(C6567,'渗透率、续签率'!B:C,2,0)</f>
        <v>0.22700000000000001</v>
      </c>
      <c r="M6567" s="6">
        <v>0</v>
      </c>
      <c r="N6567">
        <v>3</v>
      </c>
      <c r="O6567">
        <v>0</v>
      </c>
      <c r="P6567" s="6">
        <v>0</v>
      </c>
      <c r="Q6567" s="13">
        <v>0</v>
      </c>
      <c r="R6567" s="13">
        <v>0</v>
      </c>
      <c r="S6567" s="31">
        <v>168</v>
      </c>
      <c r="T6567" s="6">
        <f>VLOOKUP(E6567,'参数设置&amp;汇总'!S:U,3,0)</f>
        <v>0.25</v>
      </c>
      <c r="U6567" s="78">
        <f t="shared" si="510"/>
        <v>0.75</v>
      </c>
      <c r="V6567" s="13">
        <v>0.85000000000000009</v>
      </c>
      <c r="W6567" s="78">
        <f t="shared" si="512"/>
        <v>0.88235294117647045</v>
      </c>
      <c r="X6567" s="1">
        <f>VLOOKUP(E6567,'渗透率、续签率'!AG:AJ,4,0)</f>
        <v>1788.5000000000002</v>
      </c>
      <c r="Y6567" s="1">
        <f t="shared" si="513"/>
        <v>1578.0882352941176</v>
      </c>
      <c r="Z6567">
        <v>1</v>
      </c>
      <c r="AA6567" s="89">
        <f t="shared" si="514"/>
        <v>5365.5000000000009</v>
      </c>
      <c r="AK6567" s="37"/>
    </row>
    <row r="6568" spans="1:37" hidden="1">
      <c r="A6568" t="s">
        <v>64</v>
      </c>
      <c r="B6568" t="s">
        <v>2</v>
      </c>
      <c r="C6568" t="s">
        <v>14</v>
      </c>
      <c r="D6568" t="s">
        <v>116</v>
      </c>
      <c r="E6568" t="s">
        <v>541</v>
      </c>
      <c r="F6568" t="str">
        <f t="shared" si="511"/>
        <v>荆州市运动培训</v>
      </c>
      <c r="G6568" t="s">
        <v>81</v>
      </c>
      <c r="H6568" t="s">
        <v>387</v>
      </c>
      <c r="I6568" t="s">
        <v>68</v>
      </c>
      <c r="J6568">
        <v>29</v>
      </c>
      <c r="K6568">
        <v>0</v>
      </c>
      <c r="L6568" s="13">
        <f>VLOOKUP(C6568,'渗透率、续签率'!B:C,2,0)</f>
        <v>0.22700000000000001</v>
      </c>
      <c r="M6568" s="6">
        <v>0</v>
      </c>
      <c r="N6568">
        <v>2</v>
      </c>
      <c r="O6568">
        <v>0</v>
      </c>
      <c r="P6568" s="6">
        <v>0</v>
      </c>
      <c r="Q6568" s="13">
        <v>0</v>
      </c>
      <c r="R6568" s="13">
        <v>0</v>
      </c>
      <c r="S6568" s="31">
        <v>65</v>
      </c>
      <c r="T6568" s="6">
        <f>VLOOKUP(E6568,'参数设置&amp;汇总'!S:U,3,0)</f>
        <v>0.25</v>
      </c>
      <c r="U6568" s="78">
        <f t="shared" si="510"/>
        <v>0.5</v>
      </c>
      <c r="V6568" s="13">
        <v>0.85000000000000009</v>
      </c>
      <c r="W6568" s="78">
        <f t="shared" si="512"/>
        <v>0.58823529411764697</v>
      </c>
      <c r="X6568" s="1">
        <f>VLOOKUP(E6568,'渗透率、续签率'!AG:AJ,4,0)</f>
        <v>1788.5000000000002</v>
      </c>
      <c r="Y6568" s="1">
        <f t="shared" si="513"/>
        <v>1052.0588235294117</v>
      </c>
      <c r="Z6568">
        <v>0</v>
      </c>
      <c r="AA6568" s="89">
        <f t="shared" si="514"/>
        <v>3577.0000000000005</v>
      </c>
      <c r="AH6568" s="37"/>
      <c r="AI6568" s="37"/>
      <c r="AK6568" s="37"/>
    </row>
    <row r="6569" spans="1:37" hidden="1">
      <c r="A6569" t="s">
        <v>64</v>
      </c>
      <c r="B6569" t="s">
        <v>2</v>
      </c>
      <c r="C6569" t="s">
        <v>14</v>
      </c>
      <c r="D6569" t="s">
        <v>116</v>
      </c>
      <c r="E6569" t="s">
        <v>541</v>
      </c>
      <c r="F6569" t="str">
        <f t="shared" si="511"/>
        <v>荆门市运动培训</v>
      </c>
      <c r="G6569" t="s">
        <v>81</v>
      </c>
      <c r="H6569" t="s">
        <v>388</v>
      </c>
      <c r="I6569" t="s">
        <v>68</v>
      </c>
      <c r="J6569">
        <v>22</v>
      </c>
      <c r="K6569">
        <v>0</v>
      </c>
      <c r="L6569" s="13">
        <f>VLOOKUP(C6569,'渗透率、续签率'!B:C,2,0)</f>
        <v>0.22700000000000001</v>
      </c>
      <c r="M6569" s="6">
        <v>0</v>
      </c>
      <c r="N6569">
        <v>0</v>
      </c>
      <c r="O6569">
        <v>0</v>
      </c>
      <c r="P6569" s="6">
        <v>0</v>
      </c>
      <c r="Q6569" s="13">
        <v>0</v>
      </c>
      <c r="R6569" s="13">
        <v>0</v>
      </c>
      <c r="S6569" s="31">
        <v>41</v>
      </c>
      <c r="T6569" s="6">
        <f>VLOOKUP(E6569,'参数设置&amp;汇总'!S:U,3,0)</f>
        <v>0.25</v>
      </c>
      <c r="U6569" s="78">
        <f t="shared" si="510"/>
        <v>0</v>
      </c>
      <c r="V6569" s="13">
        <v>0.85000000000000009</v>
      </c>
      <c r="W6569" s="78">
        <f t="shared" si="512"/>
        <v>0</v>
      </c>
      <c r="X6569" s="1">
        <f>VLOOKUP(E6569,'渗透率、续签率'!AG:AJ,4,0)</f>
        <v>1788.5000000000002</v>
      </c>
      <c r="Y6569" s="1">
        <f t="shared" si="513"/>
        <v>0</v>
      </c>
      <c r="Z6569">
        <v>0</v>
      </c>
      <c r="AA6569" s="89">
        <f t="shared" si="514"/>
        <v>0</v>
      </c>
      <c r="AH6569" s="37"/>
      <c r="AI6569" s="37"/>
      <c r="AJ6569" s="1"/>
      <c r="AK6569" s="37"/>
    </row>
    <row r="6570" spans="1:37" hidden="1">
      <c r="A6570" t="s">
        <v>64</v>
      </c>
      <c r="B6570" t="s">
        <v>2</v>
      </c>
      <c r="C6570" t="s">
        <v>14</v>
      </c>
      <c r="D6570" t="s">
        <v>116</v>
      </c>
      <c r="E6570" t="s">
        <v>541</v>
      </c>
      <c r="F6570" t="str">
        <f t="shared" si="511"/>
        <v>莆田市运动培训</v>
      </c>
      <c r="G6570" t="s">
        <v>92</v>
      </c>
      <c r="H6570" t="s">
        <v>389</v>
      </c>
      <c r="I6570" t="s">
        <v>68</v>
      </c>
      <c r="J6570">
        <v>31</v>
      </c>
      <c r="K6570">
        <v>0</v>
      </c>
      <c r="L6570" s="13">
        <f>VLOOKUP(C6570,'渗透率、续签率'!B:C,2,0)</f>
        <v>0.22700000000000001</v>
      </c>
      <c r="M6570" s="6">
        <v>0</v>
      </c>
      <c r="N6570">
        <v>7</v>
      </c>
      <c r="O6570">
        <v>0</v>
      </c>
      <c r="P6570" s="6">
        <v>0</v>
      </c>
      <c r="Q6570" s="13">
        <v>0</v>
      </c>
      <c r="R6570" s="13">
        <v>0</v>
      </c>
      <c r="S6570" s="31">
        <v>187</v>
      </c>
      <c r="T6570" s="6">
        <f>VLOOKUP(E6570,'参数设置&amp;汇总'!S:U,3,0)</f>
        <v>0.25</v>
      </c>
      <c r="U6570" s="78">
        <f t="shared" si="510"/>
        <v>1.75</v>
      </c>
      <c r="V6570" s="13">
        <v>0.85000000000000009</v>
      </c>
      <c r="W6570" s="78">
        <f t="shared" si="512"/>
        <v>2.0588235294117645</v>
      </c>
      <c r="X6570" s="1">
        <f>VLOOKUP(E6570,'渗透率、续签率'!AG:AJ,4,0)</f>
        <v>1788.5000000000002</v>
      </c>
      <c r="Y6570" s="1">
        <f t="shared" si="513"/>
        <v>3682.2058823529414</v>
      </c>
      <c r="Z6570">
        <v>4</v>
      </c>
      <c r="AA6570" s="89">
        <f t="shared" si="514"/>
        <v>12519.500000000002</v>
      </c>
      <c r="AH6570" s="37"/>
      <c r="AI6570" s="37"/>
    </row>
    <row r="6571" spans="1:37" hidden="1">
      <c r="A6571" t="s">
        <v>64</v>
      </c>
      <c r="B6571" t="s">
        <v>2</v>
      </c>
      <c r="C6571" t="s">
        <v>14</v>
      </c>
      <c r="D6571" t="s">
        <v>116</v>
      </c>
      <c r="E6571" t="s">
        <v>541</v>
      </c>
      <c r="F6571" t="str">
        <f t="shared" si="511"/>
        <v>菏泽市运动培训</v>
      </c>
      <c r="G6571" t="s">
        <v>103</v>
      </c>
      <c r="H6571" t="s">
        <v>390</v>
      </c>
      <c r="I6571" t="s">
        <v>70</v>
      </c>
      <c r="J6571">
        <v>106</v>
      </c>
      <c r="K6571">
        <v>3</v>
      </c>
      <c r="L6571" s="13">
        <f>VLOOKUP(C6571,'渗透率、续签率'!B:C,2,0)</f>
        <v>0.22700000000000001</v>
      </c>
      <c r="M6571" s="6">
        <v>0.03</v>
      </c>
      <c r="N6571">
        <v>4</v>
      </c>
      <c r="O6571">
        <v>3</v>
      </c>
      <c r="P6571" s="6">
        <v>0.75</v>
      </c>
      <c r="Q6571" s="13">
        <v>0.43099999999999999</v>
      </c>
      <c r="R6571" s="13">
        <v>0.38600000000000001</v>
      </c>
      <c r="S6571" s="31">
        <v>385</v>
      </c>
      <c r="T6571" s="6">
        <f>VLOOKUP(E6571,'参数设置&amp;汇总'!S:U,3,0)</f>
        <v>0.25</v>
      </c>
      <c r="U6571" s="78">
        <f t="shared" si="510"/>
        <v>3</v>
      </c>
      <c r="V6571" s="13">
        <v>0.85000000000000009</v>
      </c>
      <c r="W6571" s="78">
        <f t="shared" si="512"/>
        <v>2.7282352941176469</v>
      </c>
      <c r="X6571" s="1">
        <f>VLOOKUP(E6571,'渗透率、续签率'!AG:AJ,4,0)</f>
        <v>1788.5000000000002</v>
      </c>
      <c r="Y6571" s="1">
        <f t="shared" si="513"/>
        <v>4879.448823529412</v>
      </c>
      <c r="Z6571">
        <v>3</v>
      </c>
      <c r="AA6571" s="89">
        <f t="shared" si="514"/>
        <v>7154.0000000000009</v>
      </c>
      <c r="AK6571" s="37"/>
    </row>
    <row r="6572" spans="1:37" hidden="1">
      <c r="A6572" t="s">
        <v>64</v>
      </c>
      <c r="B6572" t="s">
        <v>2</v>
      </c>
      <c r="C6572" t="s">
        <v>14</v>
      </c>
      <c r="D6572" t="s">
        <v>116</v>
      </c>
      <c r="E6572" t="s">
        <v>541</v>
      </c>
      <c r="F6572" t="str">
        <f t="shared" si="511"/>
        <v>萍乡市运动培训</v>
      </c>
      <c r="G6572" t="s">
        <v>90</v>
      </c>
      <c r="H6572" t="s">
        <v>391</v>
      </c>
      <c r="I6572" t="s">
        <v>68</v>
      </c>
      <c r="J6572">
        <v>22</v>
      </c>
      <c r="K6572">
        <v>0</v>
      </c>
      <c r="L6572" s="13">
        <f>VLOOKUP(C6572,'渗透率、续签率'!B:C,2,0)</f>
        <v>0.22700000000000001</v>
      </c>
      <c r="M6572" s="6">
        <v>0</v>
      </c>
      <c r="N6572">
        <v>0</v>
      </c>
      <c r="O6572">
        <v>0</v>
      </c>
      <c r="P6572" s="6">
        <v>0</v>
      </c>
      <c r="Q6572" s="13">
        <v>0</v>
      </c>
      <c r="R6572" s="13">
        <v>0</v>
      </c>
      <c r="S6572" s="31">
        <v>34</v>
      </c>
      <c r="T6572" s="6">
        <f>VLOOKUP(E6572,'参数设置&amp;汇总'!S:U,3,0)</f>
        <v>0.25</v>
      </c>
      <c r="U6572" s="78">
        <f t="shared" si="510"/>
        <v>0</v>
      </c>
      <c r="V6572" s="13">
        <v>0.85000000000000009</v>
      </c>
      <c r="W6572" s="78">
        <f t="shared" si="512"/>
        <v>0</v>
      </c>
      <c r="X6572" s="1">
        <f>VLOOKUP(E6572,'渗透率、续签率'!AG:AJ,4,0)</f>
        <v>1788.5000000000002</v>
      </c>
      <c r="Y6572" s="1">
        <f t="shared" si="513"/>
        <v>0</v>
      </c>
      <c r="Z6572">
        <v>0</v>
      </c>
      <c r="AA6572" s="89">
        <f t="shared" si="514"/>
        <v>0</v>
      </c>
      <c r="AH6572" s="37"/>
      <c r="AI6572" s="37"/>
      <c r="AK6572" s="37"/>
    </row>
    <row r="6573" spans="1:37" hidden="1">
      <c r="A6573" t="s">
        <v>64</v>
      </c>
      <c r="B6573" t="s">
        <v>2</v>
      </c>
      <c r="C6573" t="s">
        <v>14</v>
      </c>
      <c r="D6573" t="s">
        <v>116</v>
      </c>
      <c r="E6573" t="s">
        <v>541</v>
      </c>
      <c r="F6573" t="str">
        <f t="shared" si="511"/>
        <v>营口市运动培训</v>
      </c>
      <c r="G6573" t="s">
        <v>101</v>
      </c>
      <c r="H6573" t="s">
        <v>392</v>
      </c>
      <c r="I6573" t="s">
        <v>70</v>
      </c>
      <c r="J6573">
        <v>30</v>
      </c>
      <c r="K6573">
        <v>0</v>
      </c>
      <c r="L6573" s="13">
        <f>VLOOKUP(C6573,'渗透率、续签率'!B:C,2,0)</f>
        <v>0.22700000000000001</v>
      </c>
      <c r="M6573" s="6">
        <v>0</v>
      </c>
      <c r="N6573">
        <v>2</v>
      </c>
      <c r="O6573">
        <v>0</v>
      </c>
      <c r="P6573" s="6">
        <v>0</v>
      </c>
      <c r="Q6573" s="13">
        <v>0</v>
      </c>
      <c r="R6573" s="13">
        <v>0</v>
      </c>
      <c r="S6573" s="31">
        <v>73</v>
      </c>
      <c r="T6573" s="6">
        <f>VLOOKUP(E6573,'参数设置&amp;汇总'!S:U,3,0)</f>
        <v>0.25</v>
      </c>
      <c r="U6573" s="78">
        <f t="shared" si="510"/>
        <v>0.5</v>
      </c>
      <c r="V6573" s="13">
        <v>0.85000000000000009</v>
      </c>
      <c r="W6573" s="78">
        <f t="shared" si="512"/>
        <v>0.58823529411764697</v>
      </c>
      <c r="X6573" s="1">
        <f>VLOOKUP(E6573,'渗透率、续签率'!AG:AJ,4,0)</f>
        <v>1788.5000000000002</v>
      </c>
      <c r="Y6573" s="1">
        <f t="shared" si="513"/>
        <v>1052.0588235294117</v>
      </c>
      <c r="Z6573">
        <v>0</v>
      </c>
      <c r="AA6573" s="89">
        <f t="shared" si="514"/>
        <v>3577.0000000000005</v>
      </c>
      <c r="AH6573" s="37"/>
      <c r="AI6573" s="37"/>
      <c r="AK6573" s="37"/>
    </row>
    <row r="6574" spans="1:37" hidden="1">
      <c r="A6574" t="s">
        <v>64</v>
      </c>
      <c r="B6574" t="s">
        <v>2</v>
      </c>
      <c r="C6574" t="s">
        <v>14</v>
      </c>
      <c r="D6574" t="s">
        <v>116</v>
      </c>
      <c r="E6574" t="s">
        <v>541</v>
      </c>
      <c r="F6574" t="str">
        <f t="shared" si="511"/>
        <v>葫芦岛市运动培训</v>
      </c>
      <c r="G6574" t="s">
        <v>101</v>
      </c>
      <c r="H6574" t="s">
        <v>393</v>
      </c>
      <c r="I6574" t="s">
        <v>70</v>
      </c>
      <c r="J6574">
        <v>20</v>
      </c>
      <c r="K6574">
        <v>0</v>
      </c>
      <c r="L6574" s="13">
        <f>VLOOKUP(C6574,'渗透率、续签率'!B:C,2,0)</f>
        <v>0.22700000000000001</v>
      </c>
      <c r="M6574" s="6">
        <v>0</v>
      </c>
      <c r="N6574">
        <v>2</v>
      </c>
      <c r="O6574">
        <v>0</v>
      </c>
      <c r="P6574" s="6">
        <v>0</v>
      </c>
      <c r="Q6574" s="13">
        <v>0</v>
      </c>
      <c r="R6574" s="13">
        <v>0</v>
      </c>
      <c r="S6574" s="31">
        <v>87</v>
      </c>
      <c r="T6574" s="6">
        <f>VLOOKUP(E6574,'参数设置&amp;汇总'!S:U,3,0)</f>
        <v>0.25</v>
      </c>
      <c r="U6574" s="78">
        <f t="shared" si="510"/>
        <v>0.5</v>
      </c>
      <c r="V6574" s="13">
        <v>0.85000000000000009</v>
      </c>
      <c r="W6574" s="78">
        <f t="shared" si="512"/>
        <v>0.58823529411764697</v>
      </c>
      <c r="X6574" s="1">
        <f>VLOOKUP(E6574,'渗透率、续签率'!AG:AJ,4,0)</f>
        <v>1788.5000000000002</v>
      </c>
      <c r="Y6574" s="1">
        <f t="shared" si="513"/>
        <v>1052.0588235294117</v>
      </c>
      <c r="Z6574">
        <v>0</v>
      </c>
      <c r="AA6574" s="89">
        <f t="shared" si="514"/>
        <v>3577.0000000000005</v>
      </c>
      <c r="AH6574" s="37"/>
      <c r="AI6574" s="37"/>
      <c r="AK6574" s="37"/>
    </row>
    <row r="6575" spans="1:37" hidden="1">
      <c r="A6575" t="s">
        <v>64</v>
      </c>
      <c r="B6575" t="s">
        <v>2</v>
      </c>
      <c r="C6575" t="s">
        <v>14</v>
      </c>
      <c r="D6575" t="s">
        <v>116</v>
      </c>
      <c r="E6575" t="s">
        <v>541</v>
      </c>
      <c r="F6575" t="str">
        <f t="shared" si="511"/>
        <v>蚌埠市运动培训</v>
      </c>
      <c r="G6575" t="s">
        <v>94</v>
      </c>
      <c r="H6575" t="s">
        <v>394</v>
      </c>
      <c r="I6575" t="s">
        <v>68</v>
      </c>
      <c r="J6575">
        <v>46</v>
      </c>
      <c r="K6575">
        <v>1</v>
      </c>
      <c r="L6575" s="13">
        <f>VLOOKUP(C6575,'渗透率、续签率'!B:C,2,0)</f>
        <v>0.22700000000000001</v>
      </c>
      <c r="M6575" s="6">
        <v>0.02</v>
      </c>
      <c r="N6575">
        <v>6</v>
      </c>
      <c r="O6575">
        <v>1</v>
      </c>
      <c r="P6575" s="6">
        <v>0.17</v>
      </c>
      <c r="Q6575" s="13">
        <v>0.251</v>
      </c>
      <c r="R6575" s="13">
        <v>0.19600000000000001</v>
      </c>
      <c r="S6575" s="31">
        <v>176</v>
      </c>
      <c r="T6575" s="6">
        <f>VLOOKUP(E6575,'参数设置&amp;汇总'!S:U,3,0)</f>
        <v>0.25</v>
      </c>
      <c r="U6575" s="78">
        <f t="shared" si="510"/>
        <v>1.5</v>
      </c>
      <c r="V6575" s="13">
        <v>0.85000000000000009</v>
      </c>
      <c r="W6575" s="78">
        <f t="shared" si="512"/>
        <v>1.4976470588235293</v>
      </c>
      <c r="X6575" s="1">
        <f>VLOOKUP(E6575,'渗透率、续签率'!AG:AJ,4,0)</f>
        <v>1788.5000000000002</v>
      </c>
      <c r="Y6575" s="1">
        <f t="shared" si="513"/>
        <v>2678.5417647058825</v>
      </c>
      <c r="Z6575">
        <v>2</v>
      </c>
      <c r="AA6575" s="89">
        <f t="shared" si="514"/>
        <v>10731.000000000002</v>
      </c>
      <c r="AH6575" s="37"/>
      <c r="AI6575" s="37"/>
      <c r="AK6575" s="37"/>
    </row>
    <row r="6576" spans="1:37" hidden="1">
      <c r="A6576" t="s">
        <v>64</v>
      </c>
      <c r="B6576" t="s">
        <v>2</v>
      </c>
      <c r="C6576" t="s">
        <v>14</v>
      </c>
      <c r="D6576" t="s">
        <v>116</v>
      </c>
      <c r="E6576" t="s">
        <v>541</v>
      </c>
      <c r="F6576" t="str">
        <f t="shared" si="511"/>
        <v>衡水市运动培训</v>
      </c>
      <c r="G6576" t="s">
        <v>159</v>
      </c>
      <c r="H6576" t="s">
        <v>395</v>
      </c>
      <c r="I6576" t="s">
        <v>70</v>
      </c>
      <c r="J6576">
        <v>45</v>
      </c>
      <c r="K6576">
        <v>3</v>
      </c>
      <c r="L6576" s="13">
        <f>VLOOKUP(C6576,'渗透率、续签率'!B:C,2,0)</f>
        <v>0.22700000000000001</v>
      </c>
      <c r="M6576" s="6">
        <v>7.0000000000000007E-2</v>
      </c>
      <c r="N6576">
        <v>6</v>
      </c>
      <c r="O6576">
        <v>3</v>
      </c>
      <c r="P6576" s="6">
        <v>0.5</v>
      </c>
      <c r="Q6576" s="13">
        <v>0.48299999999999998</v>
      </c>
      <c r="R6576" s="13">
        <v>0.48299999999999998</v>
      </c>
      <c r="S6576" s="31">
        <v>245</v>
      </c>
      <c r="T6576" s="6">
        <f>VLOOKUP(E6576,'参数设置&amp;汇总'!S:U,3,0)</f>
        <v>0.25</v>
      </c>
      <c r="U6576" s="78">
        <f t="shared" si="510"/>
        <v>3</v>
      </c>
      <c r="V6576" s="13">
        <v>0.85000000000000009</v>
      </c>
      <c r="W6576" s="78">
        <f t="shared" si="512"/>
        <v>2.7282352941176469</v>
      </c>
      <c r="X6576" s="1">
        <f>VLOOKUP(E6576,'渗透率、续签率'!AG:AJ,4,0)</f>
        <v>1788.5000000000002</v>
      </c>
      <c r="Y6576" s="1">
        <f t="shared" si="513"/>
        <v>4879.448823529412</v>
      </c>
      <c r="Z6576">
        <v>0</v>
      </c>
      <c r="AA6576" s="89">
        <f t="shared" si="514"/>
        <v>10731.000000000002</v>
      </c>
      <c r="AH6576" s="37"/>
      <c r="AI6576" s="37"/>
      <c r="AK6576" s="37"/>
    </row>
    <row r="6577" spans="1:37" hidden="1">
      <c r="A6577" t="s">
        <v>64</v>
      </c>
      <c r="B6577" t="s">
        <v>2</v>
      </c>
      <c r="C6577" t="s">
        <v>14</v>
      </c>
      <c r="D6577" t="s">
        <v>116</v>
      </c>
      <c r="E6577" t="s">
        <v>541</v>
      </c>
      <c r="F6577" t="str">
        <f t="shared" si="511"/>
        <v>衡阳市运动培训</v>
      </c>
      <c r="G6577" t="s">
        <v>113</v>
      </c>
      <c r="H6577" t="s">
        <v>396</v>
      </c>
      <c r="I6577" t="s">
        <v>68</v>
      </c>
      <c r="J6577">
        <v>62</v>
      </c>
      <c r="K6577">
        <v>0</v>
      </c>
      <c r="L6577" s="13">
        <f>VLOOKUP(C6577,'渗透率、续签率'!B:C,2,0)</f>
        <v>0.22700000000000001</v>
      </c>
      <c r="M6577" s="6">
        <v>0</v>
      </c>
      <c r="N6577">
        <v>7</v>
      </c>
      <c r="O6577">
        <v>0</v>
      </c>
      <c r="P6577" s="6">
        <v>0</v>
      </c>
      <c r="Q6577" s="13">
        <v>0</v>
      </c>
      <c r="R6577" s="13">
        <v>0</v>
      </c>
      <c r="S6577" s="31">
        <v>193</v>
      </c>
      <c r="T6577" s="6">
        <f>VLOOKUP(E6577,'参数设置&amp;汇总'!S:U,3,0)</f>
        <v>0.25</v>
      </c>
      <c r="U6577" s="78">
        <f t="shared" si="510"/>
        <v>1.75</v>
      </c>
      <c r="V6577" s="13">
        <v>0.85000000000000009</v>
      </c>
      <c r="W6577" s="78">
        <f t="shared" si="512"/>
        <v>2.0588235294117645</v>
      </c>
      <c r="X6577" s="1">
        <f>VLOOKUP(E6577,'渗透率、续签率'!AG:AJ,4,0)</f>
        <v>1788.5000000000002</v>
      </c>
      <c r="Y6577" s="1">
        <f t="shared" si="513"/>
        <v>3682.2058823529414</v>
      </c>
      <c r="Z6577">
        <v>1</v>
      </c>
      <c r="AA6577" s="89">
        <f t="shared" si="514"/>
        <v>12519.500000000002</v>
      </c>
      <c r="AH6577" s="37"/>
      <c r="AI6577" s="37"/>
      <c r="AK6577" s="37"/>
    </row>
    <row r="6578" spans="1:37" hidden="1">
      <c r="A6578" t="s">
        <v>64</v>
      </c>
      <c r="B6578" t="s">
        <v>2</v>
      </c>
      <c r="C6578" t="s">
        <v>14</v>
      </c>
      <c r="D6578" t="s">
        <v>116</v>
      </c>
      <c r="E6578" t="s">
        <v>541</v>
      </c>
      <c r="F6578" t="str">
        <f t="shared" si="511"/>
        <v>衢州市运动培训</v>
      </c>
      <c r="G6578" t="s">
        <v>79</v>
      </c>
      <c r="H6578" t="s">
        <v>397</v>
      </c>
      <c r="I6578" t="s">
        <v>68</v>
      </c>
      <c r="J6578">
        <v>48</v>
      </c>
      <c r="K6578">
        <v>0</v>
      </c>
      <c r="L6578" s="13">
        <f>VLOOKUP(C6578,'渗透率、续签率'!B:C,2,0)</f>
        <v>0.22700000000000001</v>
      </c>
      <c r="M6578" s="6">
        <v>0</v>
      </c>
      <c r="N6578">
        <v>0</v>
      </c>
      <c r="O6578">
        <v>0</v>
      </c>
      <c r="P6578" s="6">
        <v>0</v>
      </c>
      <c r="Q6578" s="13">
        <v>0</v>
      </c>
      <c r="R6578" s="13">
        <v>0</v>
      </c>
      <c r="S6578" s="31">
        <v>78</v>
      </c>
      <c r="T6578" s="6">
        <f>VLOOKUP(E6578,'参数设置&amp;汇总'!S:U,3,0)</f>
        <v>0.25</v>
      </c>
      <c r="U6578" s="78">
        <f t="shared" si="510"/>
        <v>0</v>
      </c>
      <c r="V6578" s="13">
        <v>0.85000000000000009</v>
      </c>
      <c r="W6578" s="78">
        <f t="shared" si="512"/>
        <v>0</v>
      </c>
      <c r="X6578" s="1">
        <f>VLOOKUP(E6578,'渗透率、续签率'!AG:AJ,4,0)</f>
        <v>1788.5000000000002</v>
      </c>
      <c r="Y6578" s="1">
        <f t="shared" si="513"/>
        <v>0</v>
      </c>
      <c r="Z6578">
        <v>1</v>
      </c>
      <c r="AA6578" s="89">
        <f t="shared" si="514"/>
        <v>0</v>
      </c>
      <c r="AH6578" s="37"/>
      <c r="AI6578" s="37"/>
      <c r="AK6578" s="37"/>
    </row>
    <row r="6579" spans="1:37" hidden="1">
      <c r="A6579" t="s">
        <v>64</v>
      </c>
      <c r="B6579" t="s">
        <v>2</v>
      </c>
      <c r="C6579" t="s">
        <v>14</v>
      </c>
      <c r="D6579" t="s">
        <v>116</v>
      </c>
      <c r="E6579" t="s">
        <v>541</v>
      </c>
      <c r="F6579" t="str">
        <f t="shared" si="511"/>
        <v>襄阳市运动培训</v>
      </c>
      <c r="G6579" t="s">
        <v>81</v>
      </c>
      <c r="H6579" t="s">
        <v>398</v>
      </c>
      <c r="I6579" t="s">
        <v>68</v>
      </c>
      <c r="J6579">
        <v>77</v>
      </c>
      <c r="K6579">
        <v>1</v>
      </c>
      <c r="L6579" s="13">
        <f>VLOOKUP(C6579,'渗透率、续签率'!B:C,2,0)</f>
        <v>0.22700000000000001</v>
      </c>
      <c r="M6579" s="6">
        <v>0.01</v>
      </c>
      <c r="N6579">
        <v>1</v>
      </c>
      <c r="O6579">
        <v>1</v>
      </c>
      <c r="P6579" s="6">
        <v>1</v>
      </c>
      <c r="Q6579" s="13">
        <v>9.1999999999999998E-2</v>
      </c>
      <c r="R6579" s="13">
        <v>7.8E-2</v>
      </c>
      <c r="S6579" s="31">
        <v>201</v>
      </c>
      <c r="T6579" s="6">
        <f>VLOOKUP(E6579,'参数设置&amp;汇总'!S:U,3,0)</f>
        <v>0.25</v>
      </c>
      <c r="U6579" s="78">
        <f t="shared" si="510"/>
        <v>1</v>
      </c>
      <c r="V6579" s="13">
        <v>0.85000000000000009</v>
      </c>
      <c r="W6579" s="78">
        <f t="shared" si="512"/>
        <v>0.90941176470588225</v>
      </c>
      <c r="X6579" s="1">
        <f>VLOOKUP(E6579,'渗透率、续签率'!AG:AJ,4,0)</f>
        <v>1788.5000000000002</v>
      </c>
      <c r="Y6579" s="1">
        <f t="shared" si="513"/>
        <v>1626.4829411764706</v>
      </c>
      <c r="Z6579">
        <v>4</v>
      </c>
      <c r="AA6579" s="89">
        <f t="shared" si="514"/>
        <v>1788.5000000000002</v>
      </c>
      <c r="AH6579" s="37"/>
      <c r="AI6579" s="37"/>
      <c r="AK6579" s="37"/>
    </row>
    <row r="6580" spans="1:37" hidden="1">
      <c r="A6580" t="s">
        <v>64</v>
      </c>
      <c r="B6580" t="s">
        <v>2</v>
      </c>
      <c r="C6580" t="s">
        <v>14</v>
      </c>
      <c r="D6580" t="s">
        <v>116</v>
      </c>
      <c r="E6580" t="s">
        <v>541</v>
      </c>
      <c r="F6580" t="str">
        <f t="shared" si="511"/>
        <v>西双版纳傣族自治州运动培训</v>
      </c>
      <c r="G6580" t="s">
        <v>99</v>
      </c>
      <c r="H6580" t="s">
        <v>399</v>
      </c>
      <c r="I6580" t="s">
        <v>68</v>
      </c>
      <c r="J6580">
        <v>5</v>
      </c>
      <c r="K6580">
        <v>0</v>
      </c>
      <c r="L6580" s="13">
        <f>VLOOKUP(C6580,'渗透率、续签率'!B:C,2,0)</f>
        <v>0.22700000000000001</v>
      </c>
      <c r="M6580" s="6">
        <v>0</v>
      </c>
      <c r="N6580">
        <v>0</v>
      </c>
      <c r="O6580">
        <v>0</v>
      </c>
      <c r="P6580" s="6">
        <v>0</v>
      </c>
      <c r="Q6580" s="13">
        <v>0</v>
      </c>
      <c r="R6580" s="13">
        <v>0</v>
      </c>
      <c r="S6580" s="31">
        <v>7</v>
      </c>
      <c r="T6580" s="6">
        <f>VLOOKUP(E6580,'参数设置&amp;汇总'!S:U,3,0)</f>
        <v>0.25</v>
      </c>
      <c r="U6580" s="78">
        <f t="shared" si="510"/>
        <v>0</v>
      </c>
      <c r="V6580" s="13">
        <v>0.85000000000000009</v>
      </c>
      <c r="W6580" s="78">
        <f t="shared" si="512"/>
        <v>0</v>
      </c>
      <c r="X6580" s="1">
        <f>VLOOKUP(E6580,'渗透率、续签率'!AG:AJ,4,0)</f>
        <v>1788.5000000000002</v>
      </c>
      <c r="Y6580" s="1">
        <f t="shared" si="513"/>
        <v>0</v>
      </c>
      <c r="Z6580">
        <v>0</v>
      </c>
      <c r="AA6580" s="89">
        <f t="shared" si="514"/>
        <v>0</v>
      </c>
      <c r="AH6580" s="37"/>
      <c r="AI6580" s="37"/>
      <c r="AK6580" s="37"/>
    </row>
    <row r="6581" spans="1:37" hidden="1">
      <c r="A6581" t="s">
        <v>64</v>
      </c>
      <c r="B6581" t="s">
        <v>2</v>
      </c>
      <c r="C6581" t="s">
        <v>14</v>
      </c>
      <c r="D6581" t="s">
        <v>116</v>
      </c>
      <c r="E6581" t="s">
        <v>541</v>
      </c>
      <c r="F6581" t="str">
        <f t="shared" si="511"/>
        <v>西宁市运动培训</v>
      </c>
      <c r="G6581" t="s">
        <v>297</v>
      </c>
      <c r="H6581" t="s">
        <v>400</v>
      </c>
      <c r="I6581" t="s">
        <v>70</v>
      </c>
      <c r="J6581">
        <v>24</v>
      </c>
      <c r="K6581">
        <v>0</v>
      </c>
      <c r="L6581" s="13">
        <f>VLOOKUP(C6581,'渗透率、续签率'!B:C,2,0)</f>
        <v>0.22700000000000001</v>
      </c>
      <c r="M6581" s="6">
        <v>0</v>
      </c>
      <c r="N6581">
        <v>4</v>
      </c>
      <c r="O6581">
        <v>0</v>
      </c>
      <c r="P6581" s="6">
        <v>0</v>
      </c>
      <c r="Q6581" s="13">
        <v>0</v>
      </c>
      <c r="R6581" s="13">
        <v>0</v>
      </c>
      <c r="S6581" s="31">
        <v>87</v>
      </c>
      <c r="T6581" s="6">
        <f>VLOOKUP(E6581,'参数设置&amp;汇总'!S:U,3,0)</f>
        <v>0.25</v>
      </c>
      <c r="U6581" s="78">
        <f t="shared" si="510"/>
        <v>1</v>
      </c>
      <c r="V6581" s="13">
        <v>0.85000000000000009</v>
      </c>
      <c r="W6581" s="78">
        <f t="shared" si="512"/>
        <v>1.1764705882352939</v>
      </c>
      <c r="X6581" s="1">
        <f>VLOOKUP(E6581,'渗透率、续签率'!AG:AJ,4,0)</f>
        <v>1788.5000000000002</v>
      </c>
      <c r="Y6581" s="1">
        <f t="shared" si="513"/>
        <v>2104.1176470588234</v>
      </c>
      <c r="Z6581">
        <v>0</v>
      </c>
      <c r="AA6581" s="89">
        <f t="shared" si="514"/>
        <v>7154.0000000000009</v>
      </c>
      <c r="AH6581" s="37"/>
      <c r="AI6581" s="37"/>
      <c r="AK6581" s="37"/>
    </row>
    <row r="6582" spans="1:37" hidden="1">
      <c r="A6582" t="s">
        <v>64</v>
      </c>
      <c r="B6582" t="s">
        <v>2</v>
      </c>
      <c r="C6582" t="s">
        <v>14</v>
      </c>
      <c r="D6582" t="s">
        <v>116</v>
      </c>
      <c r="E6582" t="s">
        <v>541</v>
      </c>
      <c r="F6582" t="str">
        <f t="shared" si="511"/>
        <v>许昌市运动培训</v>
      </c>
      <c r="G6582" t="s">
        <v>110</v>
      </c>
      <c r="H6582" t="s">
        <v>401</v>
      </c>
      <c r="I6582" t="s">
        <v>70</v>
      </c>
      <c r="J6582">
        <v>50</v>
      </c>
      <c r="K6582">
        <v>0</v>
      </c>
      <c r="L6582" s="13">
        <f>VLOOKUP(C6582,'渗透率、续签率'!B:C,2,0)</f>
        <v>0.22700000000000001</v>
      </c>
      <c r="M6582" s="6">
        <v>0</v>
      </c>
      <c r="N6582">
        <v>7</v>
      </c>
      <c r="O6582">
        <v>0</v>
      </c>
      <c r="P6582" s="6">
        <v>0</v>
      </c>
      <c r="Q6582" s="13">
        <v>1.4999999999999999E-2</v>
      </c>
      <c r="R6582" s="13">
        <v>0</v>
      </c>
      <c r="S6582" s="31">
        <v>155</v>
      </c>
      <c r="T6582" s="6">
        <f>VLOOKUP(E6582,'参数设置&amp;汇总'!S:U,3,0)</f>
        <v>0.25</v>
      </c>
      <c r="U6582" s="78">
        <f t="shared" si="510"/>
        <v>1.75</v>
      </c>
      <c r="V6582" s="13">
        <v>0.85000000000000009</v>
      </c>
      <c r="W6582" s="78">
        <f t="shared" si="512"/>
        <v>2.0588235294117645</v>
      </c>
      <c r="X6582" s="1">
        <f>VLOOKUP(E6582,'渗透率、续签率'!AG:AJ,4,0)</f>
        <v>1788.5000000000002</v>
      </c>
      <c r="Y6582" s="1">
        <f t="shared" si="513"/>
        <v>3682.2058823529414</v>
      </c>
      <c r="Z6582">
        <v>1</v>
      </c>
      <c r="AA6582" s="89">
        <f t="shared" si="514"/>
        <v>12519.500000000002</v>
      </c>
      <c r="AH6582" s="37"/>
      <c r="AI6582" s="37"/>
      <c r="AK6582" s="37"/>
    </row>
    <row r="6583" spans="1:37" hidden="1">
      <c r="A6583" t="s">
        <v>64</v>
      </c>
      <c r="B6583" t="s">
        <v>2</v>
      </c>
      <c r="C6583" t="s">
        <v>14</v>
      </c>
      <c r="D6583" t="s">
        <v>116</v>
      </c>
      <c r="E6583" t="s">
        <v>541</v>
      </c>
      <c r="F6583" t="str">
        <f t="shared" si="511"/>
        <v>贵港市运动培训</v>
      </c>
      <c r="G6583" t="s">
        <v>88</v>
      </c>
      <c r="H6583" t="s">
        <v>402</v>
      </c>
      <c r="I6583" t="s">
        <v>68</v>
      </c>
      <c r="J6583">
        <v>40</v>
      </c>
      <c r="K6583">
        <v>0</v>
      </c>
      <c r="L6583" s="13">
        <f>VLOOKUP(C6583,'渗透率、续签率'!B:C,2,0)</f>
        <v>0.22700000000000001</v>
      </c>
      <c r="M6583" s="6">
        <v>0</v>
      </c>
      <c r="N6583">
        <v>0</v>
      </c>
      <c r="O6583">
        <v>0</v>
      </c>
      <c r="P6583" s="6">
        <v>0</v>
      </c>
      <c r="Q6583" s="13">
        <v>0</v>
      </c>
      <c r="R6583" s="13">
        <v>0</v>
      </c>
      <c r="S6583" s="31">
        <v>64</v>
      </c>
      <c r="T6583" s="6">
        <f>VLOOKUP(E6583,'参数设置&amp;汇总'!S:U,3,0)</f>
        <v>0.25</v>
      </c>
      <c r="U6583" s="78">
        <f t="shared" si="510"/>
        <v>0</v>
      </c>
      <c r="V6583" s="13">
        <v>0.85000000000000009</v>
      </c>
      <c r="W6583" s="78">
        <f t="shared" si="512"/>
        <v>0</v>
      </c>
      <c r="X6583" s="1">
        <f>VLOOKUP(E6583,'渗透率、续签率'!AG:AJ,4,0)</f>
        <v>1788.5000000000002</v>
      </c>
      <c r="Y6583" s="1">
        <f t="shared" si="513"/>
        <v>0</v>
      </c>
      <c r="Z6583">
        <v>1</v>
      </c>
      <c r="AA6583" s="89">
        <f t="shared" si="514"/>
        <v>0</v>
      </c>
      <c r="AH6583" s="37"/>
      <c r="AI6583" s="37"/>
      <c r="AK6583" s="37"/>
    </row>
    <row r="6584" spans="1:37" hidden="1">
      <c r="A6584" t="s">
        <v>64</v>
      </c>
      <c r="B6584" t="s">
        <v>2</v>
      </c>
      <c r="C6584" t="s">
        <v>14</v>
      </c>
      <c r="D6584" t="s">
        <v>116</v>
      </c>
      <c r="E6584" t="s">
        <v>541</v>
      </c>
      <c r="F6584" t="str">
        <f t="shared" si="511"/>
        <v>贵阳市运动培训</v>
      </c>
      <c r="G6584" t="s">
        <v>167</v>
      </c>
      <c r="H6584" t="s">
        <v>403</v>
      </c>
      <c r="I6584" t="s">
        <v>70</v>
      </c>
      <c r="J6584">
        <v>127</v>
      </c>
      <c r="K6584">
        <v>2</v>
      </c>
      <c r="L6584" s="13">
        <f>VLOOKUP(C6584,'渗透率、续签率'!B:C,2,0)</f>
        <v>0.22700000000000001</v>
      </c>
      <c r="M6584" s="6">
        <v>0.02</v>
      </c>
      <c r="N6584">
        <v>22</v>
      </c>
      <c r="O6584">
        <v>2</v>
      </c>
      <c r="P6584" s="6">
        <v>0.09</v>
      </c>
      <c r="Q6584" s="13">
        <v>8.3000000000000004E-2</v>
      </c>
      <c r="R6584" s="13">
        <v>4.3999999999999997E-2</v>
      </c>
      <c r="S6584" s="31">
        <v>566</v>
      </c>
      <c r="T6584" s="6">
        <f>VLOOKUP(E6584,'参数设置&amp;汇总'!S:U,3,0)</f>
        <v>0.25</v>
      </c>
      <c r="U6584" s="78">
        <f t="shared" si="510"/>
        <v>5.5</v>
      </c>
      <c r="V6584" s="13">
        <v>0.85000000000000009</v>
      </c>
      <c r="W6584" s="78">
        <f t="shared" si="512"/>
        <v>5.9364705882352942</v>
      </c>
      <c r="X6584" s="1">
        <f>VLOOKUP(E6584,'渗透率、续签率'!AG:AJ,4,0)</f>
        <v>1788.5000000000002</v>
      </c>
      <c r="Y6584" s="1">
        <f t="shared" si="513"/>
        <v>10617.377647058825</v>
      </c>
      <c r="Z6584">
        <v>19</v>
      </c>
      <c r="AA6584" s="89">
        <f t="shared" si="514"/>
        <v>39347.000000000007</v>
      </c>
      <c r="AH6584" s="37"/>
      <c r="AI6584" s="37"/>
      <c r="AK6584" s="37"/>
    </row>
    <row r="6585" spans="1:37" hidden="1">
      <c r="A6585" t="s">
        <v>64</v>
      </c>
      <c r="B6585" t="s">
        <v>2</v>
      </c>
      <c r="C6585" t="s">
        <v>14</v>
      </c>
      <c r="D6585" t="s">
        <v>116</v>
      </c>
      <c r="E6585" t="s">
        <v>541</v>
      </c>
      <c r="F6585" t="str">
        <f t="shared" si="511"/>
        <v>贺州市运动培训</v>
      </c>
      <c r="G6585" t="s">
        <v>88</v>
      </c>
      <c r="H6585" t="s">
        <v>404</v>
      </c>
      <c r="I6585" t="s">
        <v>68</v>
      </c>
      <c r="J6585">
        <v>19</v>
      </c>
      <c r="K6585">
        <v>0</v>
      </c>
      <c r="L6585" s="13">
        <f>VLOOKUP(C6585,'渗透率、续签率'!B:C,2,0)</f>
        <v>0.22700000000000001</v>
      </c>
      <c r="M6585" s="6">
        <v>0</v>
      </c>
      <c r="N6585">
        <v>0</v>
      </c>
      <c r="O6585">
        <v>0</v>
      </c>
      <c r="P6585" s="6">
        <v>0</v>
      </c>
      <c r="Q6585" s="13">
        <v>0</v>
      </c>
      <c r="R6585" s="13">
        <v>0</v>
      </c>
      <c r="S6585" s="31">
        <v>34</v>
      </c>
      <c r="T6585" s="6">
        <f>VLOOKUP(E6585,'参数设置&amp;汇总'!S:U,3,0)</f>
        <v>0.25</v>
      </c>
      <c r="U6585" s="78">
        <f t="shared" si="510"/>
        <v>0</v>
      </c>
      <c r="V6585" s="13">
        <v>0.85000000000000009</v>
      </c>
      <c r="W6585" s="78">
        <f t="shared" si="512"/>
        <v>0</v>
      </c>
      <c r="X6585" s="1">
        <f>VLOOKUP(E6585,'渗透率、续签率'!AG:AJ,4,0)</f>
        <v>1788.5000000000002</v>
      </c>
      <c r="Y6585" s="1">
        <f t="shared" si="513"/>
        <v>0</v>
      </c>
      <c r="Z6585">
        <v>0</v>
      </c>
      <c r="AA6585" s="89">
        <f t="shared" si="514"/>
        <v>0</v>
      </c>
      <c r="AH6585" s="37"/>
      <c r="AI6585" s="37"/>
      <c r="AK6585" s="37"/>
    </row>
    <row r="6586" spans="1:37" hidden="1">
      <c r="A6586" t="s">
        <v>64</v>
      </c>
      <c r="B6586" t="s">
        <v>2</v>
      </c>
      <c r="C6586" t="s">
        <v>14</v>
      </c>
      <c r="D6586" t="s">
        <v>116</v>
      </c>
      <c r="E6586" t="s">
        <v>541</v>
      </c>
      <c r="F6586" t="str">
        <f t="shared" si="511"/>
        <v>资阳市运动培训</v>
      </c>
      <c r="G6586" t="s">
        <v>77</v>
      </c>
      <c r="H6586" t="s">
        <v>405</v>
      </c>
      <c r="I6586" t="s">
        <v>70</v>
      </c>
      <c r="J6586">
        <v>11</v>
      </c>
      <c r="K6586">
        <v>0</v>
      </c>
      <c r="L6586" s="13">
        <f>VLOOKUP(C6586,'渗透率、续签率'!B:C,2,0)</f>
        <v>0.22700000000000001</v>
      </c>
      <c r="M6586" s="6">
        <v>0</v>
      </c>
      <c r="N6586">
        <v>0</v>
      </c>
      <c r="O6586">
        <v>0</v>
      </c>
      <c r="P6586" s="6">
        <v>0</v>
      </c>
      <c r="Q6586" s="13">
        <v>0</v>
      </c>
      <c r="R6586" s="13">
        <v>0</v>
      </c>
      <c r="S6586" s="31">
        <v>17</v>
      </c>
      <c r="T6586" s="6">
        <f>VLOOKUP(E6586,'参数设置&amp;汇总'!S:U,3,0)</f>
        <v>0.25</v>
      </c>
      <c r="U6586" s="78">
        <f t="shared" si="510"/>
        <v>0</v>
      </c>
      <c r="V6586" s="13">
        <v>0.85000000000000009</v>
      </c>
      <c r="W6586" s="78">
        <f t="shared" si="512"/>
        <v>0</v>
      </c>
      <c r="X6586" s="1">
        <f>VLOOKUP(E6586,'渗透率、续签率'!AG:AJ,4,0)</f>
        <v>1788.5000000000002</v>
      </c>
      <c r="Y6586" s="1">
        <f t="shared" si="513"/>
        <v>0</v>
      </c>
      <c r="Z6586">
        <v>0</v>
      </c>
      <c r="AA6586" s="89">
        <f t="shared" si="514"/>
        <v>0</v>
      </c>
      <c r="AH6586" s="37"/>
      <c r="AI6586" s="37"/>
      <c r="AK6586" s="37"/>
    </row>
    <row r="6587" spans="1:37" hidden="1">
      <c r="A6587" t="s">
        <v>64</v>
      </c>
      <c r="B6587" t="s">
        <v>2</v>
      </c>
      <c r="C6587" t="s">
        <v>14</v>
      </c>
      <c r="D6587" t="s">
        <v>116</v>
      </c>
      <c r="E6587" t="s">
        <v>541</v>
      </c>
      <c r="F6587" t="str">
        <f t="shared" si="511"/>
        <v>赣州市运动培训</v>
      </c>
      <c r="G6587" t="s">
        <v>90</v>
      </c>
      <c r="H6587" t="s">
        <v>406</v>
      </c>
      <c r="I6587" t="s">
        <v>68</v>
      </c>
      <c r="J6587">
        <v>76</v>
      </c>
      <c r="K6587">
        <v>1</v>
      </c>
      <c r="L6587" s="13">
        <f>VLOOKUP(C6587,'渗透率、续签率'!B:C,2,0)</f>
        <v>0.22700000000000001</v>
      </c>
      <c r="M6587" s="6">
        <v>0.01</v>
      </c>
      <c r="N6587">
        <v>12</v>
      </c>
      <c r="O6587">
        <v>1</v>
      </c>
      <c r="P6587" s="6">
        <v>0.08</v>
      </c>
      <c r="Q6587" s="13">
        <v>0.16900000000000001</v>
      </c>
      <c r="R6587" s="13">
        <v>0</v>
      </c>
      <c r="S6587" s="31">
        <v>307</v>
      </c>
      <c r="T6587" s="6">
        <f>VLOOKUP(E6587,'参数设置&amp;汇总'!S:U,3,0)</f>
        <v>0.25</v>
      </c>
      <c r="U6587" s="78">
        <f t="shared" si="510"/>
        <v>3</v>
      </c>
      <c r="V6587" s="13">
        <v>0.85000000000000009</v>
      </c>
      <c r="W6587" s="78">
        <f t="shared" si="512"/>
        <v>3.2623529411764705</v>
      </c>
      <c r="X6587" s="1">
        <f>VLOOKUP(E6587,'渗透率、续签率'!AG:AJ,4,0)</f>
        <v>1788.5000000000002</v>
      </c>
      <c r="Y6587" s="1">
        <f t="shared" si="513"/>
        <v>5834.7182352941181</v>
      </c>
      <c r="Z6587">
        <v>3</v>
      </c>
      <c r="AA6587" s="89">
        <f t="shared" si="514"/>
        <v>21462.000000000004</v>
      </c>
      <c r="AH6587" s="37"/>
      <c r="AI6587" s="37"/>
      <c r="AK6587" s="37"/>
    </row>
    <row r="6588" spans="1:37" hidden="1">
      <c r="A6588" t="s">
        <v>64</v>
      </c>
      <c r="B6588" t="s">
        <v>2</v>
      </c>
      <c r="C6588" t="s">
        <v>14</v>
      </c>
      <c r="D6588" t="s">
        <v>116</v>
      </c>
      <c r="E6588" t="s">
        <v>541</v>
      </c>
      <c r="F6588" t="str">
        <f t="shared" si="511"/>
        <v>赤峰市运动培训</v>
      </c>
      <c r="G6588" t="s">
        <v>142</v>
      </c>
      <c r="H6588" t="s">
        <v>407</v>
      </c>
      <c r="I6588" t="s">
        <v>70</v>
      </c>
      <c r="J6588">
        <v>27</v>
      </c>
      <c r="K6588">
        <v>0</v>
      </c>
      <c r="L6588" s="13">
        <f>VLOOKUP(C6588,'渗透率、续签率'!B:C,2,0)</f>
        <v>0.22700000000000001</v>
      </c>
      <c r="M6588" s="6">
        <v>0</v>
      </c>
      <c r="N6588">
        <v>7</v>
      </c>
      <c r="O6588">
        <v>0</v>
      </c>
      <c r="P6588" s="6">
        <v>0</v>
      </c>
      <c r="Q6588" s="13">
        <v>1.7000000000000001E-2</v>
      </c>
      <c r="R6588" s="13">
        <v>0</v>
      </c>
      <c r="S6588" s="31">
        <v>94</v>
      </c>
      <c r="T6588" s="6">
        <f>VLOOKUP(E6588,'参数设置&amp;汇总'!S:U,3,0)</f>
        <v>0.25</v>
      </c>
      <c r="U6588" s="78">
        <f t="shared" si="510"/>
        <v>1.75</v>
      </c>
      <c r="V6588" s="13">
        <v>0.85000000000000009</v>
      </c>
      <c r="W6588" s="78">
        <f t="shared" si="512"/>
        <v>2.0588235294117645</v>
      </c>
      <c r="X6588" s="1">
        <f>VLOOKUP(E6588,'渗透率、续签率'!AG:AJ,4,0)</f>
        <v>1788.5000000000002</v>
      </c>
      <c r="Y6588" s="1">
        <f t="shared" si="513"/>
        <v>3682.2058823529414</v>
      </c>
      <c r="Z6588">
        <v>3</v>
      </c>
      <c r="AA6588" s="89">
        <f t="shared" si="514"/>
        <v>12519.500000000002</v>
      </c>
      <c r="AH6588" s="37"/>
      <c r="AI6588" s="37"/>
    </row>
    <row r="6589" spans="1:37" hidden="1">
      <c r="A6589" t="s">
        <v>64</v>
      </c>
      <c r="B6589" t="s">
        <v>2</v>
      </c>
      <c r="C6589" t="s">
        <v>14</v>
      </c>
      <c r="D6589" t="s">
        <v>116</v>
      </c>
      <c r="E6589" t="s">
        <v>541</v>
      </c>
      <c r="F6589" t="str">
        <f t="shared" si="511"/>
        <v>辽源市运动培训</v>
      </c>
      <c r="G6589" t="s">
        <v>188</v>
      </c>
      <c r="H6589" t="s">
        <v>408</v>
      </c>
      <c r="I6589" t="s">
        <v>70</v>
      </c>
      <c r="J6589">
        <v>5</v>
      </c>
      <c r="K6589">
        <v>0</v>
      </c>
      <c r="L6589" s="13">
        <f>VLOOKUP(C6589,'渗透率、续签率'!B:C,2,0)</f>
        <v>0.22700000000000001</v>
      </c>
      <c r="M6589" s="6">
        <v>0</v>
      </c>
      <c r="N6589">
        <v>0</v>
      </c>
      <c r="O6589">
        <v>0</v>
      </c>
      <c r="P6589" s="6">
        <v>0</v>
      </c>
      <c r="Q6589" s="13">
        <v>0</v>
      </c>
      <c r="R6589" s="13">
        <v>0</v>
      </c>
      <c r="S6589" s="31">
        <v>7</v>
      </c>
      <c r="T6589" s="6">
        <f>VLOOKUP(E6589,'参数设置&amp;汇总'!S:U,3,0)</f>
        <v>0.25</v>
      </c>
      <c r="U6589" s="78">
        <f t="shared" si="510"/>
        <v>0</v>
      </c>
      <c r="V6589" s="13">
        <v>0.85000000000000009</v>
      </c>
      <c r="W6589" s="78">
        <f t="shared" si="512"/>
        <v>0</v>
      </c>
      <c r="X6589" s="1">
        <f>VLOOKUP(E6589,'渗透率、续签率'!AG:AJ,4,0)</f>
        <v>1788.5000000000002</v>
      </c>
      <c r="Y6589" s="1">
        <f t="shared" si="513"/>
        <v>0</v>
      </c>
      <c r="Z6589">
        <v>0</v>
      </c>
      <c r="AA6589" s="89">
        <f t="shared" si="514"/>
        <v>0</v>
      </c>
      <c r="AK6589" s="37"/>
    </row>
    <row r="6590" spans="1:37" hidden="1">
      <c r="A6590" t="s">
        <v>64</v>
      </c>
      <c r="B6590" t="s">
        <v>2</v>
      </c>
      <c r="C6590" t="s">
        <v>14</v>
      </c>
      <c r="D6590" t="s">
        <v>116</v>
      </c>
      <c r="E6590" t="s">
        <v>541</v>
      </c>
      <c r="F6590" t="str">
        <f t="shared" si="511"/>
        <v>辽阳市运动培训</v>
      </c>
      <c r="G6590" t="s">
        <v>101</v>
      </c>
      <c r="H6590" t="s">
        <v>409</v>
      </c>
      <c r="I6590" t="s">
        <v>70</v>
      </c>
      <c r="J6590">
        <v>14</v>
      </c>
      <c r="K6590">
        <v>0</v>
      </c>
      <c r="L6590" s="13">
        <f>VLOOKUP(C6590,'渗透率、续签率'!B:C,2,0)</f>
        <v>0.22700000000000001</v>
      </c>
      <c r="M6590" s="6">
        <v>0</v>
      </c>
      <c r="N6590">
        <v>0</v>
      </c>
      <c r="O6590">
        <v>0</v>
      </c>
      <c r="P6590" s="6">
        <v>0</v>
      </c>
      <c r="Q6590" s="13">
        <v>0</v>
      </c>
      <c r="R6590" s="13">
        <v>0</v>
      </c>
      <c r="S6590" s="31">
        <v>28</v>
      </c>
      <c r="T6590" s="6">
        <f>VLOOKUP(E6590,'参数设置&amp;汇总'!S:U,3,0)</f>
        <v>0.25</v>
      </c>
      <c r="U6590" s="78">
        <f t="shared" si="510"/>
        <v>0</v>
      </c>
      <c r="V6590" s="13">
        <v>0.85000000000000009</v>
      </c>
      <c r="W6590" s="78">
        <f t="shared" si="512"/>
        <v>0</v>
      </c>
      <c r="X6590" s="1">
        <f>VLOOKUP(E6590,'渗透率、续签率'!AG:AJ,4,0)</f>
        <v>1788.5000000000002</v>
      </c>
      <c r="Y6590" s="1">
        <f t="shared" si="513"/>
        <v>0</v>
      </c>
      <c r="Z6590">
        <v>0</v>
      </c>
      <c r="AA6590" s="89">
        <f t="shared" si="514"/>
        <v>0</v>
      </c>
      <c r="AH6590" s="37"/>
      <c r="AI6590" s="37"/>
      <c r="AK6590" s="37"/>
    </row>
    <row r="6591" spans="1:37" hidden="1">
      <c r="A6591" t="s">
        <v>64</v>
      </c>
      <c r="B6591" t="s">
        <v>2</v>
      </c>
      <c r="C6591" t="s">
        <v>14</v>
      </c>
      <c r="D6591" t="s">
        <v>116</v>
      </c>
      <c r="E6591" t="s">
        <v>541</v>
      </c>
      <c r="F6591" t="str">
        <f t="shared" si="511"/>
        <v>达州市运动培训</v>
      </c>
      <c r="G6591" t="s">
        <v>77</v>
      </c>
      <c r="H6591" t="s">
        <v>410</v>
      </c>
      <c r="I6591" t="s">
        <v>70</v>
      </c>
      <c r="J6591">
        <v>20</v>
      </c>
      <c r="K6591">
        <v>0</v>
      </c>
      <c r="L6591" s="13">
        <f>VLOOKUP(C6591,'渗透率、续签率'!B:C,2,0)</f>
        <v>0.22700000000000001</v>
      </c>
      <c r="M6591" s="6">
        <v>0</v>
      </c>
      <c r="N6591">
        <v>0</v>
      </c>
      <c r="O6591">
        <v>0</v>
      </c>
      <c r="P6591" s="6">
        <v>0</v>
      </c>
      <c r="Q6591" s="13">
        <v>0</v>
      </c>
      <c r="R6591" s="13">
        <v>0</v>
      </c>
      <c r="S6591" s="31">
        <v>33</v>
      </c>
      <c r="T6591" s="6">
        <f>VLOOKUP(E6591,'参数设置&amp;汇总'!S:U,3,0)</f>
        <v>0.25</v>
      </c>
      <c r="U6591" s="78">
        <f t="shared" si="510"/>
        <v>0</v>
      </c>
      <c r="V6591" s="13">
        <v>0.85000000000000009</v>
      </c>
      <c r="W6591" s="78">
        <f t="shared" si="512"/>
        <v>0</v>
      </c>
      <c r="X6591" s="1">
        <f>VLOOKUP(E6591,'渗透率、续签率'!AG:AJ,4,0)</f>
        <v>1788.5000000000002</v>
      </c>
      <c r="Y6591" s="1">
        <f t="shared" si="513"/>
        <v>0</v>
      </c>
      <c r="Z6591">
        <v>0</v>
      </c>
      <c r="AA6591" s="89">
        <f t="shared" si="514"/>
        <v>0</v>
      </c>
      <c r="AH6591" s="37"/>
      <c r="AI6591" s="37"/>
      <c r="AJ6591" s="1"/>
      <c r="AK6591" s="37"/>
    </row>
    <row r="6592" spans="1:37" hidden="1">
      <c r="A6592" t="s">
        <v>64</v>
      </c>
      <c r="B6592" t="s">
        <v>2</v>
      </c>
      <c r="C6592" t="s">
        <v>14</v>
      </c>
      <c r="D6592" t="s">
        <v>116</v>
      </c>
      <c r="E6592" t="s">
        <v>541</v>
      </c>
      <c r="F6592" t="str">
        <f t="shared" si="511"/>
        <v>运城市运动培训</v>
      </c>
      <c r="G6592" t="s">
        <v>134</v>
      </c>
      <c r="H6592" t="s">
        <v>411</v>
      </c>
      <c r="I6592" t="s">
        <v>70</v>
      </c>
      <c r="J6592">
        <v>55</v>
      </c>
      <c r="K6592">
        <v>0</v>
      </c>
      <c r="L6592" s="13">
        <f>VLOOKUP(C6592,'渗透率、续签率'!B:C,2,0)</f>
        <v>0.22700000000000001</v>
      </c>
      <c r="M6592" s="6">
        <v>0</v>
      </c>
      <c r="N6592">
        <v>8</v>
      </c>
      <c r="O6592">
        <v>0</v>
      </c>
      <c r="P6592" s="6">
        <v>0</v>
      </c>
      <c r="Q6592" s="13">
        <v>0</v>
      </c>
      <c r="R6592" s="13">
        <v>0</v>
      </c>
      <c r="S6592" s="31">
        <v>171</v>
      </c>
      <c r="T6592" s="6">
        <f>VLOOKUP(E6592,'参数设置&amp;汇总'!S:U,3,0)</f>
        <v>0.25</v>
      </c>
      <c r="U6592" s="78">
        <f t="shared" si="510"/>
        <v>2</v>
      </c>
      <c r="V6592" s="13">
        <v>0.85000000000000009</v>
      </c>
      <c r="W6592" s="78">
        <f t="shared" si="512"/>
        <v>2.3529411764705879</v>
      </c>
      <c r="X6592" s="1">
        <f>VLOOKUP(E6592,'渗透率、续签率'!AG:AJ,4,0)</f>
        <v>1788.5000000000002</v>
      </c>
      <c r="Y6592" s="1">
        <f t="shared" si="513"/>
        <v>4208.2352941176468</v>
      </c>
      <c r="Z6592">
        <v>0</v>
      </c>
      <c r="AA6592" s="89">
        <f t="shared" si="514"/>
        <v>14308.000000000002</v>
      </c>
      <c r="AH6592" s="37"/>
      <c r="AI6592" s="37"/>
    </row>
    <row r="6593" spans="1:37" hidden="1">
      <c r="A6593" t="s">
        <v>64</v>
      </c>
      <c r="B6593" t="s">
        <v>2</v>
      </c>
      <c r="C6593" t="s">
        <v>14</v>
      </c>
      <c r="D6593" t="s">
        <v>116</v>
      </c>
      <c r="E6593" t="s">
        <v>541</v>
      </c>
      <c r="F6593" t="str">
        <f t="shared" si="511"/>
        <v>连云港市运动培训</v>
      </c>
      <c r="G6593" t="s">
        <v>73</v>
      </c>
      <c r="H6593" t="s">
        <v>412</v>
      </c>
      <c r="I6593" t="s">
        <v>70</v>
      </c>
      <c r="J6593">
        <v>45</v>
      </c>
      <c r="K6593">
        <v>0</v>
      </c>
      <c r="L6593" s="13">
        <f>VLOOKUP(C6593,'渗透率、续签率'!B:C,2,0)</f>
        <v>0.22700000000000001</v>
      </c>
      <c r="M6593" s="6">
        <v>0</v>
      </c>
      <c r="N6593">
        <v>4</v>
      </c>
      <c r="O6593">
        <v>0</v>
      </c>
      <c r="P6593" s="6">
        <v>0</v>
      </c>
      <c r="Q6593" s="13">
        <v>4.1000000000000002E-2</v>
      </c>
      <c r="R6593" s="13">
        <v>0</v>
      </c>
      <c r="S6593" s="31">
        <v>131</v>
      </c>
      <c r="T6593" s="6">
        <f>VLOOKUP(E6593,'参数设置&amp;汇总'!S:U,3,0)</f>
        <v>0.25</v>
      </c>
      <c r="U6593" s="78">
        <f t="shared" si="510"/>
        <v>1</v>
      </c>
      <c r="V6593" s="13">
        <v>0.85000000000000009</v>
      </c>
      <c r="W6593" s="78">
        <f t="shared" si="512"/>
        <v>1.1764705882352939</v>
      </c>
      <c r="X6593" s="1">
        <f>VLOOKUP(E6593,'渗透率、续签率'!AG:AJ,4,0)</f>
        <v>1788.5000000000002</v>
      </c>
      <c r="Y6593" s="1">
        <f t="shared" si="513"/>
        <v>2104.1176470588234</v>
      </c>
      <c r="Z6593">
        <v>1</v>
      </c>
      <c r="AA6593" s="89">
        <f t="shared" si="514"/>
        <v>7154.0000000000009</v>
      </c>
      <c r="AK6593" s="37"/>
    </row>
    <row r="6594" spans="1:37" hidden="1">
      <c r="A6594" t="s">
        <v>64</v>
      </c>
      <c r="B6594" t="s">
        <v>2</v>
      </c>
      <c r="C6594" t="s">
        <v>14</v>
      </c>
      <c r="D6594" t="s">
        <v>116</v>
      </c>
      <c r="E6594" t="s">
        <v>541</v>
      </c>
      <c r="F6594" t="str">
        <f t="shared" si="511"/>
        <v>迪庆藏族自治州运动培训</v>
      </c>
      <c r="G6594" t="s">
        <v>99</v>
      </c>
      <c r="H6594" t="s">
        <v>413</v>
      </c>
      <c r="I6594" t="s">
        <v>68</v>
      </c>
      <c r="J6594">
        <v>0</v>
      </c>
      <c r="K6594">
        <v>0</v>
      </c>
      <c r="L6594" s="13">
        <f>VLOOKUP(C6594,'渗透率、续签率'!B:C,2,0)</f>
        <v>0.22700000000000001</v>
      </c>
      <c r="M6594" s="6">
        <v>0</v>
      </c>
      <c r="N6594">
        <v>0</v>
      </c>
      <c r="O6594">
        <v>0</v>
      </c>
      <c r="P6594" s="6">
        <v>0</v>
      </c>
      <c r="Q6594" s="13">
        <v>0</v>
      </c>
      <c r="R6594" s="13">
        <v>0</v>
      </c>
      <c r="S6594" s="31">
        <v>0</v>
      </c>
      <c r="T6594" s="6">
        <f>VLOOKUP(E6594,'参数设置&amp;汇总'!S:U,3,0)</f>
        <v>0.25</v>
      </c>
      <c r="U6594" s="78">
        <f t="shared" si="510"/>
        <v>0</v>
      </c>
      <c r="V6594" s="13">
        <v>0.85000000000000009</v>
      </c>
      <c r="W6594" s="78">
        <f t="shared" si="512"/>
        <v>0</v>
      </c>
      <c r="X6594" s="1">
        <f>VLOOKUP(E6594,'渗透率、续签率'!AG:AJ,4,0)</f>
        <v>1788.5000000000002</v>
      </c>
      <c r="Y6594" s="1">
        <f t="shared" si="513"/>
        <v>0</v>
      </c>
      <c r="Z6594">
        <v>0</v>
      </c>
      <c r="AA6594" s="89">
        <f t="shared" si="514"/>
        <v>0</v>
      </c>
      <c r="AH6594" s="37"/>
      <c r="AI6594" s="37"/>
      <c r="AK6594" s="37"/>
    </row>
    <row r="6595" spans="1:37" hidden="1">
      <c r="A6595" t="s">
        <v>64</v>
      </c>
      <c r="B6595" t="s">
        <v>2</v>
      </c>
      <c r="C6595" t="s">
        <v>14</v>
      </c>
      <c r="D6595" t="s">
        <v>116</v>
      </c>
      <c r="E6595" t="s">
        <v>541</v>
      </c>
      <c r="F6595" t="str">
        <f t="shared" si="511"/>
        <v>通化市运动培训</v>
      </c>
      <c r="G6595" t="s">
        <v>188</v>
      </c>
      <c r="H6595" t="s">
        <v>414</v>
      </c>
      <c r="I6595" t="s">
        <v>70</v>
      </c>
      <c r="J6595">
        <v>21</v>
      </c>
      <c r="K6595">
        <v>0</v>
      </c>
      <c r="L6595" s="13">
        <f>VLOOKUP(C6595,'渗透率、续签率'!B:C,2,0)</f>
        <v>0.22700000000000001</v>
      </c>
      <c r="M6595" s="6">
        <v>0</v>
      </c>
      <c r="N6595">
        <v>0</v>
      </c>
      <c r="O6595">
        <v>0</v>
      </c>
      <c r="P6595" s="6">
        <v>0</v>
      </c>
      <c r="Q6595" s="13">
        <v>0</v>
      </c>
      <c r="R6595" s="13">
        <v>0</v>
      </c>
      <c r="S6595" s="31">
        <v>55</v>
      </c>
      <c r="T6595" s="6">
        <f>VLOOKUP(E6595,'参数设置&amp;汇总'!S:U,3,0)</f>
        <v>0.25</v>
      </c>
      <c r="U6595" s="78">
        <f t="shared" ref="U6595:U6658" si="515">IF(T6595*N6595&gt;=O6595,T6595*N6595,O6595)</f>
        <v>0</v>
      </c>
      <c r="V6595" s="13">
        <v>0.85000000000000009</v>
      </c>
      <c r="W6595" s="78">
        <f t="shared" si="512"/>
        <v>0</v>
      </c>
      <c r="X6595" s="1">
        <f>VLOOKUP(E6595,'渗透率、续签率'!AG:AJ,4,0)</f>
        <v>1788.5000000000002</v>
      </c>
      <c r="Y6595" s="1">
        <f t="shared" si="513"/>
        <v>0</v>
      </c>
      <c r="Z6595">
        <v>0</v>
      </c>
      <c r="AA6595" s="89">
        <f t="shared" si="514"/>
        <v>0</v>
      </c>
      <c r="AH6595" s="37"/>
      <c r="AI6595" s="37"/>
      <c r="AK6595" s="37"/>
    </row>
    <row r="6596" spans="1:37" hidden="1">
      <c r="A6596" t="s">
        <v>64</v>
      </c>
      <c r="B6596" t="s">
        <v>2</v>
      </c>
      <c r="C6596" t="s">
        <v>14</v>
      </c>
      <c r="D6596" t="s">
        <v>116</v>
      </c>
      <c r="E6596" t="s">
        <v>541</v>
      </c>
      <c r="F6596" t="str">
        <f t="shared" ref="F6596:F6659" si="516">H6596&amp;C6596</f>
        <v>通辽市运动培训</v>
      </c>
      <c r="G6596" t="s">
        <v>142</v>
      </c>
      <c r="H6596" t="s">
        <v>415</v>
      </c>
      <c r="I6596" t="s">
        <v>70</v>
      </c>
      <c r="J6596">
        <v>40</v>
      </c>
      <c r="K6596">
        <v>0</v>
      </c>
      <c r="L6596" s="13">
        <f>VLOOKUP(C6596,'渗透率、续签率'!B:C,2,0)</f>
        <v>0.22700000000000001</v>
      </c>
      <c r="M6596" s="6">
        <v>0</v>
      </c>
      <c r="N6596">
        <v>10</v>
      </c>
      <c r="O6596">
        <v>0</v>
      </c>
      <c r="P6596" s="6">
        <v>0</v>
      </c>
      <c r="Q6596" s="13">
        <v>5.0999999999999997E-2</v>
      </c>
      <c r="R6596" s="13">
        <v>0</v>
      </c>
      <c r="S6596" s="31">
        <v>179</v>
      </c>
      <c r="T6596" s="6">
        <f>VLOOKUP(E6596,'参数设置&amp;汇总'!S:U,3,0)</f>
        <v>0.25</v>
      </c>
      <c r="U6596" s="78">
        <f t="shared" si="515"/>
        <v>2.5</v>
      </c>
      <c r="V6596" s="13">
        <v>0.85000000000000009</v>
      </c>
      <c r="W6596" s="78">
        <f t="shared" ref="W6596:W6659" si="517">(O6596*(1-L6596)+IF((U6596-O6596)&lt;0,0,(U6596-O6596)))/V6596</f>
        <v>2.9411764705882351</v>
      </c>
      <c r="X6596" s="1">
        <f>VLOOKUP(E6596,'渗透率、续签率'!AG:AJ,4,0)</f>
        <v>1788.5000000000002</v>
      </c>
      <c r="Y6596" s="1">
        <f t="shared" ref="Y6596:Y6659" si="518">X6596*W6596</f>
        <v>5260.2941176470595</v>
      </c>
      <c r="Z6596">
        <v>1</v>
      </c>
      <c r="AA6596" s="89">
        <f t="shared" ref="AA6596:AA6659" si="519">N6596*X6596</f>
        <v>17885.000000000004</v>
      </c>
      <c r="AH6596" s="37"/>
      <c r="AI6596" s="37"/>
      <c r="AK6596" s="37"/>
    </row>
    <row r="6597" spans="1:37" hidden="1">
      <c r="A6597" t="s">
        <v>64</v>
      </c>
      <c r="B6597" t="s">
        <v>2</v>
      </c>
      <c r="C6597" t="s">
        <v>14</v>
      </c>
      <c r="D6597" t="s">
        <v>116</v>
      </c>
      <c r="E6597" t="s">
        <v>541</v>
      </c>
      <c r="F6597" t="str">
        <f t="shared" si="516"/>
        <v>遂宁市运动培训</v>
      </c>
      <c r="G6597" t="s">
        <v>77</v>
      </c>
      <c r="H6597" t="s">
        <v>416</v>
      </c>
      <c r="I6597" t="s">
        <v>70</v>
      </c>
      <c r="J6597">
        <v>16</v>
      </c>
      <c r="K6597">
        <v>0</v>
      </c>
      <c r="L6597" s="13">
        <f>VLOOKUP(C6597,'渗透率、续签率'!B:C,2,0)</f>
        <v>0.22700000000000001</v>
      </c>
      <c r="M6597" s="6">
        <v>0</v>
      </c>
      <c r="N6597">
        <v>0</v>
      </c>
      <c r="O6597">
        <v>0</v>
      </c>
      <c r="P6597" s="6">
        <v>0</v>
      </c>
      <c r="Q6597" s="13">
        <v>0</v>
      </c>
      <c r="R6597" s="13">
        <v>0</v>
      </c>
      <c r="S6597" s="31">
        <v>30</v>
      </c>
      <c r="T6597" s="6">
        <f>VLOOKUP(E6597,'参数设置&amp;汇总'!S:U,3,0)</f>
        <v>0.25</v>
      </c>
      <c r="U6597" s="78">
        <f t="shared" si="515"/>
        <v>0</v>
      </c>
      <c r="V6597" s="13">
        <v>0.85000000000000009</v>
      </c>
      <c r="W6597" s="78">
        <f t="shared" si="517"/>
        <v>0</v>
      </c>
      <c r="X6597" s="1">
        <f>VLOOKUP(E6597,'渗透率、续签率'!AG:AJ,4,0)</f>
        <v>1788.5000000000002</v>
      </c>
      <c r="Y6597" s="1">
        <f t="shared" si="518"/>
        <v>0</v>
      </c>
      <c r="Z6597">
        <v>0</v>
      </c>
      <c r="AA6597" s="89">
        <f t="shared" si="519"/>
        <v>0</v>
      </c>
      <c r="AH6597" s="37"/>
      <c r="AI6597" s="37"/>
      <c r="AK6597" s="37"/>
    </row>
    <row r="6598" spans="1:37" hidden="1">
      <c r="A6598" t="s">
        <v>64</v>
      </c>
      <c r="B6598" t="s">
        <v>2</v>
      </c>
      <c r="C6598" t="s">
        <v>14</v>
      </c>
      <c r="D6598" t="s">
        <v>116</v>
      </c>
      <c r="E6598" t="s">
        <v>541</v>
      </c>
      <c r="F6598" t="str">
        <f t="shared" si="516"/>
        <v>遵义市运动培训</v>
      </c>
      <c r="G6598" t="s">
        <v>167</v>
      </c>
      <c r="H6598" t="s">
        <v>417</v>
      </c>
      <c r="I6598" t="s">
        <v>70</v>
      </c>
      <c r="J6598">
        <v>55</v>
      </c>
      <c r="K6598">
        <v>0</v>
      </c>
      <c r="L6598" s="13">
        <f>VLOOKUP(C6598,'渗透率、续签率'!B:C,2,0)</f>
        <v>0.22700000000000001</v>
      </c>
      <c r="M6598" s="6">
        <v>0</v>
      </c>
      <c r="N6598">
        <v>3</v>
      </c>
      <c r="O6598">
        <v>0</v>
      </c>
      <c r="P6598" s="6">
        <v>0</v>
      </c>
      <c r="Q6598" s="13">
        <v>0</v>
      </c>
      <c r="R6598" s="13">
        <v>0</v>
      </c>
      <c r="S6598" s="31">
        <v>163</v>
      </c>
      <c r="T6598" s="6">
        <f>VLOOKUP(E6598,'参数设置&amp;汇总'!S:U,3,0)</f>
        <v>0.25</v>
      </c>
      <c r="U6598" s="78">
        <f t="shared" si="515"/>
        <v>0.75</v>
      </c>
      <c r="V6598" s="13">
        <v>0.85000000000000009</v>
      </c>
      <c r="W6598" s="78">
        <f t="shared" si="517"/>
        <v>0.88235294117647045</v>
      </c>
      <c r="X6598" s="1">
        <f>VLOOKUP(E6598,'渗透率、续签率'!AG:AJ,4,0)</f>
        <v>1788.5000000000002</v>
      </c>
      <c r="Y6598" s="1">
        <f t="shared" si="518"/>
        <v>1578.0882352941176</v>
      </c>
      <c r="Z6598">
        <v>2</v>
      </c>
      <c r="AA6598" s="89">
        <f t="shared" si="519"/>
        <v>5365.5000000000009</v>
      </c>
      <c r="AH6598" s="37"/>
      <c r="AI6598" s="37"/>
      <c r="AK6598" s="37"/>
    </row>
    <row r="6599" spans="1:37" hidden="1">
      <c r="A6599" t="s">
        <v>64</v>
      </c>
      <c r="B6599" t="s">
        <v>2</v>
      </c>
      <c r="C6599" t="s">
        <v>14</v>
      </c>
      <c r="D6599" t="s">
        <v>116</v>
      </c>
      <c r="E6599" t="s">
        <v>541</v>
      </c>
      <c r="F6599" t="str">
        <f t="shared" si="516"/>
        <v>邢台市运动培训</v>
      </c>
      <c r="G6599" t="s">
        <v>159</v>
      </c>
      <c r="H6599" t="s">
        <v>418</v>
      </c>
      <c r="I6599" t="s">
        <v>70</v>
      </c>
      <c r="J6599">
        <v>65</v>
      </c>
      <c r="K6599">
        <v>0</v>
      </c>
      <c r="L6599" s="13">
        <f>VLOOKUP(C6599,'渗透率、续签率'!B:C,2,0)</f>
        <v>0.22700000000000001</v>
      </c>
      <c r="M6599" s="6">
        <v>0</v>
      </c>
      <c r="N6599">
        <v>13</v>
      </c>
      <c r="O6599">
        <v>0</v>
      </c>
      <c r="P6599" s="6">
        <v>0</v>
      </c>
      <c r="Q6599" s="13">
        <v>0</v>
      </c>
      <c r="R6599" s="13">
        <v>0</v>
      </c>
      <c r="S6599" s="31">
        <v>206</v>
      </c>
      <c r="T6599" s="6">
        <f>VLOOKUP(E6599,'参数设置&amp;汇总'!S:U,3,0)</f>
        <v>0.25</v>
      </c>
      <c r="U6599" s="78">
        <f t="shared" si="515"/>
        <v>3.25</v>
      </c>
      <c r="V6599" s="13">
        <v>0.85000000000000009</v>
      </c>
      <c r="W6599" s="78">
        <f t="shared" si="517"/>
        <v>3.8235294117647056</v>
      </c>
      <c r="X6599" s="1">
        <f>VLOOKUP(E6599,'渗透率、续签率'!AG:AJ,4,0)</f>
        <v>1788.5000000000002</v>
      </c>
      <c r="Y6599" s="1">
        <f t="shared" si="518"/>
        <v>6838.3823529411766</v>
      </c>
      <c r="Z6599">
        <v>2</v>
      </c>
      <c r="AA6599" s="89">
        <f t="shared" si="519"/>
        <v>23250.500000000004</v>
      </c>
      <c r="AH6599" s="37"/>
      <c r="AI6599" s="37"/>
      <c r="AK6599" s="37"/>
    </row>
    <row r="6600" spans="1:37" hidden="1">
      <c r="A6600" t="s">
        <v>64</v>
      </c>
      <c r="B6600" t="s">
        <v>2</v>
      </c>
      <c r="C6600" t="s">
        <v>14</v>
      </c>
      <c r="D6600" t="s">
        <v>116</v>
      </c>
      <c r="E6600" t="s">
        <v>541</v>
      </c>
      <c r="F6600" t="str">
        <f t="shared" si="516"/>
        <v>那曲市运动培训</v>
      </c>
      <c r="G6600" t="s">
        <v>237</v>
      </c>
      <c r="H6600" t="s">
        <v>419</v>
      </c>
      <c r="I6600" t="s">
        <v>57</v>
      </c>
      <c r="J6600">
        <v>1</v>
      </c>
      <c r="K6600">
        <v>0</v>
      </c>
      <c r="L6600" s="13">
        <f>VLOOKUP(C6600,'渗透率、续签率'!B:C,2,0)</f>
        <v>0.22700000000000001</v>
      </c>
      <c r="M6600" s="6">
        <v>0</v>
      </c>
      <c r="N6600">
        <v>0</v>
      </c>
      <c r="O6600">
        <v>0</v>
      </c>
      <c r="P6600" s="6">
        <v>0</v>
      </c>
      <c r="Q6600" s="13">
        <v>0</v>
      </c>
      <c r="R6600" s="13">
        <v>0</v>
      </c>
      <c r="S6600" s="31">
        <v>0</v>
      </c>
      <c r="T6600" s="6">
        <f>VLOOKUP(E6600,'参数设置&amp;汇总'!S:U,3,0)</f>
        <v>0.25</v>
      </c>
      <c r="U6600" s="78">
        <f t="shared" si="515"/>
        <v>0</v>
      </c>
      <c r="V6600" s="13">
        <v>0.85000000000000009</v>
      </c>
      <c r="W6600" s="78">
        <f t="shared" si="517"/>
        <v>0</v>
      </c>
      <c r="X6600" s="1">
        <f>VLOOKUP(E6600,'渗透率、续签率'!AG:AJ,4,0)</f>
        <v>1788.5000000000002</v>
      </c>
      <c r="Y6600" s="1">
        <f t="shared" si="518"/>
        <v>0</v>
      </c>
      <c r="Z6600">
        <v>0</v>
      </c>
      <c r="AA6600" s="89">
        <f t="shared" si="519"/>
        <v>0</v>
      </c>
      <c r="AH6600" s="37"/>
      <c r="AI6600" s="37"/>
      <c r="AK6600" s="37"/>
    </row>
    <row r="6601" spans="1:37" hidden="1">
      <c r="A6601" t="s">
        <v>64</v>
      </c>
      <c r="B6601" t="s">
        <v>2</v>
      </c>
      <c r="C6601" t="s">
        <v>14</v>
      </c>
      <c r="D6601" t="s">
        <v>116</v>
      </c>
      <c r="E6601" t="s">
        <v>541</v>
      </c>
      <c r="F6601" t="str">
        <f t="shared" si="516"/>
        <v>邯郸市运动培训</v>
      </c>
      <c r="G6601" t="s">
        <v>159</v>
      </c>
      <c r="H6601" t="s">
        <v>420</v>
      </c>
      <c r="I6601" t="s">
        <v>70</v>
      </c>
      <c r="J6601">
        <v>107</v>
      </c>
      <c r="K6601">
        <v>0</v>
      </c>
      <c r="L6601" s="13">
        <f>VLOOKUP(C6601,'渗透率、续签率'!B:C,2,0)</f>
        <v>0.22700000000000001</v>
      </c>
      <c r="M6601" s="6">
        <v>0</v>
      </c>
      <c r="N6601">
        <v>17</v>
      </c>
      <c r="O6601">
        <v>0</v>
      </c>
      <c r="P6601" s="6">
        <v>0</v>
      </c>
      <c r="Q6601" s="13">
        <v>0</v>
      </c>
      <c r="R6601" s="13">
        <v>0</v>
      </c>
      <c r="S6601" s="31">
        <v>377</v>
      </c>
      <c r="T6601" s="6">
        <f>VLOOKUP(E6601,'参数设置&amp;汇总'!S:U,3,0)</f>
        <v>0.25</v>
      </c>
      <c r="U6601" s="78">
        <f t="shared" si="515"/>
        <v>4.25</v>
      </c>
      <c r="V6601" s="13">
        <v>0.85000000000000009</v>
      </c>
      <c r="W6601" s="78">
        <f t="shared" si="517"/>
        <v>4.9999999999999991</v>
      </c>
      <c r="X6601" s="1">
        <f>VLOOKUP(E6601,'渗透率、续签率'!AG:AJ,4,0)</f>
        <v>1788.5000000000002</v>
      </c>
      <c r="Y6601" s="1">
        <f t="shared" si="518"/>
        <v>8942.5</v>
      </c>
      <c r="Z6601">
        <v>6</v>
      </c>
      <c r="AA6601" s="89">
        <f t="shared" si="519"/>
        <v>30404.500000000004</v>
      </c>
      <c r="AH6601" s="37"/>
      <c r="AI6601" s="37"/>
      <c r="AK6601" s="37"/>
    </row>
    <row r="6602" spans="1:37" hidden="1">
      <c r="A6602" t="s">
        <v>64</v>
      </c>
      <c r="B6602" t="s">
        <v>2</v>
      </c>
      <c r="C6602" t="s">
        <v>14</v>
      </c>
      <c r="D6602" t="s">
        <v>116</v>
      </c>
      <c r="E6602" t="s">
        <v>541</v>
      </c>
      <c r="F6602" t="str">
        <f t="shared" si="516"/>
        <v>邵阳市运动培训</v>
      </c>
      <c r="G6602" t="s">
        <v>113</v>
      </c>
      <c r="H6602" t="s">
        <v>421</v>
      </c>
      <c r="I6602" t="s">
        <v>68</v>
      </c>
      <c r="J6602">
        <v>53</v>
      </c>
      <c r="K6602">
        <v>0</v>
      </c>
      <c r="L6602" s="13">
        <f>VLOOKUP(C6602,'渗透率、续签率'!B:C,2,0)</f>
        <v>0.22700000000000001</v>
      </c>
      <c r="M6602" s="6">
        <v>0</v>
      </c>
      <c r="N6602">
        <v>9</v>
      </c>
      <c r="O6602">
        <v>0</v>
      </c>
      <c r="P6602" s="6">
        <v>0</v>
      </c>
      <c r="Q6602" s="13">
        <v>0</v>
      </c>
      <c r="R6602" s="13">
        <v>0</v>
      </c>
      <c r="S6602" s="31">
        <v>131</v>
      </c>
      <c r="T6602" s="6">
        <f>VLOOKUP(E6602,'参数设置&amp;汇总'!S:U,3,0)</f>
        <v>0.25</v>
      </c>
      <c r="U6602" s="78">
        <f t="shared" si="515"/>
        <v>2.25</v>
      </c>
      <c r="V6602" s="13">
        <v>0.85000000000000009</v>
      </c>
      <c r="W6602" s="78">
        <f t="shared" si="517"/>
        <v>2.6470588235294117</v>
      </c>
      <c r="X6602" s="1">
        <f>VLOOKUP(E6602,'渗透率、续签率'!AG:AJ,4,0)</f>
        <v>1788.5000000000002</v>
      </c>
      <c r="Y6602" s="1">
        <f t="shared" si="518"/>
        <v>4734.2647058823532</v>
      </c>
      <c r="Z6602">
        <v>0</v>
      </c>
      <c r="AA6602" s="89">
        <f t="shared" si="519"/>
        <v>16096.500000000002</v>
      </c>
      <c r="AH6602" s="37"/>
      <c r="AI6602" s="37"/>
      <c r="AK6602" s="37"/>
    </row>
    <row r="6603" spans="1:37" hidden="1">
      <c r="A6603" t="s">
        <v>64</v>
      </c>
      <c r="B6603" t="s">
        <v>2</v>
      </c>
      <c r="C6603" t="s">
        <v>14</v>
      </c>
      <c r="D6603" t="s">
        <v>116</v>
      </c>
      <c r="E6603" t="s">
        <v>541</v>
      </c>
      <c r="F6603" t="str">
        <f t="shared" si="516"/>
        <v>郴州市运动培训</v>
      </c>
      <c r="G6603" t="s">
        <v>113</v>
      </c>
      <c r="H6603" t="s">
        <v>422</v>
      </c>
      <c r="I6603" t="s">
        <v>68</v>
      </c>
      <c r="J6603">
        <v>34</v>
      </c>
      <c r="K6603">
        <v>0</v>
      </c>
      <c r="L6603" s="13">
        <f>VLOOKUP(C6603,'渗透率、续签率'!B:C,2,0)</f>
        <v>0.22700000000000001</v>
      </c>
      <c r="M6603" s="6">
        <v>0</v>
      </c>
      <c r="N6603">
        <v>4</v>
      </c>
      <c r="O6603">
        <v>0</v>
      </c>
      <c r="P6603" s="6">
        <v>0</v>
      </c>
      <c r="Q6603" s="13">
        <v>0</v>
      </c>
      <c r="R6603" s="13">
        <v>0</v>
      </c>
      <c r="S6603" s="31">
        <v>73</v>
      </c>
      <c r="T6603" s="6">
        <f>VLOOKUP(E6603,'参数设置&amp;汇总'!S:U,3,0)</f>
        <v>0.25</v>
      </c>
      <c r="U6603" s="78">
        <f t="shared" si="515"/>
        <v>1</v>
      </c>
      <c r="V6603" s="13">
        <v>0.85000000000000009</v>
      </c>
      <c r="W6603" s="78">
        <f t="shared" si="517"/>
        <v>1.1764705882352939</v>
      </c>
      <c r="X6603" s="1">
        <f>VLOOKUP(E6603,'渗透率、续签率'!AG:AJ,4,0)</f>
        <v>1788.5000000000002</v>
      </c>
      <c r="Y6603" s="1">
        <f t="shared" si="518"/>
        <v>2104.1176470588234</v>
      </c>
      <c r="Z6603">
        <v>1</v>
      </c>
      <c r="AA6603" s="89">
        <f t="shared" si="519"/>
        <v>7154.0000000000009</v>
      </c>
      <c r="AH6603" s="37"/>
      <c r="AI6603" s="37"/>
      <c r="AJ6603" s="1"/>
      <c r="AK6603" s="37"/>
    </row>
    <row r="6604" spans="1:37" hidden="1">
      <c r="A6604" t="s">
        <v>64</v>
      </c>
      <c r="B6604" t="s">
        <v>2</v>
      </c>
      <c r="C6604" t="s">
        <v>14</v>
      </c>
      <c r="D6604" t="s">
        <v>116</v>
      </c>
      <c r="E6604" t="s">
        <v>541</v>
      </c>
      <c r="F6604" t="str">
        <f t="shared" si="516"/>
        <v>鄂尔多斯市运动培训</v>
      </c>
      <c r="G6604" t="s">
        <v>142</v>
      </c>
      <c r="H6604" t="s">
        <v>423</v>
      </c>
      <c r="I6604" t="s">
        <v>70</v>
      </c>
      <c r="J6604">
        <v>34</v>
      </c>
      <c r="K6604">
        <v>0</v>
      </c>
      <c r="L6604" s="13">
        <f>VLOOKUP(C6604,'渗透率、续签率'!B:C,2,0)</f>
        <v>0.22700000000000001</v>
      </c>
      <c r="M6604" s="6">
        <v>0</v>
      </c>
      <c r="N6604">
        <v>1</v>
      </c>
      <c r="O6604">
        <v>0</v>
      </c>
      <c r="P6604" s="6">
        <v>0</v>
      </c>
      <c r="Q6604" s="13">
        <v>0</v>
      </c>
      <c r="R6604" s="13">
        <v>0</v>
      </c>
      <c r="S6604" s="31">
        <v>82</v>
      </c>
      <c r="T6604" s="6">
        <f>VLOOKUP(E6604,'参数设置&amp;汇总'!S:U,3,0)</f>
        <v>0.25</v>
      </c>
      <c r="U6604" s="78">
        <f t="shared" si="515"/>
        <v>0.25</v>
      </c>
      <c r="V6604" s="13">
        <v>0.85000000000000009</v>
      </c>
      <c r="W6604" s="78">
        <f t="shared" si="517"/>
        <v>0.29411764705882348</v>
      </c>
      <c r="X6604" s="1">
        <f>VLOOKUP(E6604,'渗透率、续签率'!AG:AJ,4,0)</f>
        <v>1788.5000000000002</v>
      </c>
      <c r="Y6604" s="1">
        <f t="shared" si="518"/>
        <v>526.02941176470586</v>
      </c>
      <c r="Z6604">
        <v>1</v>
      </c>
      <c r="AA6604" s="89">
        <f t="shared" si="519"/>
        <v>1788.5000000000002</v>
      </c>
      <c r="AH6604" s="37"/>
      <c r="AI6604" s="37"/>
      <c r="AK6604" s="37"/>
    </row>
    <row r="6605" spans="1:37" hidden="1">
      <c r="A6605" t="s">
        <v>64</v>
      </c>
      <c r="B6605" t="s">
        <v>2</v>
      </c>
      <c r="C6605" t="s">
        <v>14</v>
      </c>
      <c r="D6605" t="s">
        <v>116</v>
      </c>
      <c r="E6605" t="s">
        <v>541</v>
      </c>
      <c r="F6605" t="str">
        <f t="shared" si="516"/>
        <v>鄂州市运动培训</v>
      </c>
      <c r="G6605" t="s">
        <v>81</v>
      </c>
      <c r="H6605" t="s">
        <v>424</v>
      </c>
      <c r="I6605" t="s">
        <v>68</v>
      </c>
      <c r="J6605">
        <v>15</v>
      </c>
      <c r="K6605">
        <v>0</v>
      </c>
      <c r="L6605" s="13">
        <f>VLOOKUP(C6605,'渗透率、续签率'!B:C,2,0)</f>
        <v>0.22700000000000001</v>
      </c>
      <c r="M6605" s="6">
        <v>0</v>
      </c>
      <c r="N6605">
        <v>1</v>
      </c>
      <c r="O6605">
        <v>0</v>
      </c>
      <c r="P6605" s="6">
        <v>0</v>
      </c>
      <c r="Q6605" s="13">
        <v>0</v>
      </c>
      <c r="R6605" s="13">
        <v>0</v>
      </c>
      <c r="S6605" s="31">
        <v>53</v>
      </c>
      <c r="T6605" s="6">
        <f>VLOOKUP(E6605,'参数设置&amp;汇总'!S:U,3,0)</f>
        <v>0.25</v>
      </c>
      <c r="U6605" s="78">
        <f t="shared" si="515"/>
        <v>0.25</v>
      </c>
      <c r="V6605" s="13">
        <v>0.85000000000000009</v>
      </c>
      <c r="W6605" s="78">
        <f t="shared" si="517"/>
        <v>0.29411764705882348</v>
      </c>
      <c r="X6605" s="1">
        <f>VLOOKUP(E6605,'渗透率、续签率'!AG:AJ,4,0)</f>
        <v>1788.5000000000002</v>
      </c>
      <c r="Y6605" s="1">
        <f t="shared" si="518"/>
        <v>526.02941176470586</v>
      </c>
      <c r="Z6605">
        <v>1</v>
      </c>
      <c r="AA6605" s="89">
        <f t="shared" si="519"/>
        <v>1788.5000000000002</v>
      </c>
      <c r="AH6605" s="37"/>
      <c r="AI6605" s="37"/>
      <c r="AK6605" s="37"/>
    </row>
    <row r="6606" spans="1:37" hidden="1">
      <c r="A6606" t="s">
        <v>64</v>
      </c>
      <c r="B6606" t="s">
        <v>2</v>
      </c>
      <c r="C6606" t="s">
        <v>14</v>
      </c>
      <c r="D6606" t="s">
        <v>116</v>
      </c>
      <c r="E6606" t="s">
        <v>541</v>
      </c>
      <c r="F6606" t="str">
        <f t="shared" si="516"/>
        <v>酒泉市运动培训</v>
      </c>
      <c r="G6606" t="s">
        <v>132</v>
      </c>
      <c r="H6606" t="s">
        <v>425</v>
      </c>
      <c r="I6606" t="s">
        <v>70</v>
      </c>
      <c r="J6606">
        <v>6</v>
      </c>
      <c r="K6606">
        <v>0</v>
      </c>
      <c r="L6606" s="13">
        <f>VLOOKUP(C6606,'渗透率、续签率'!B:C,2,0)</f>
        <v>0.22700000000000001</v>
      </c>
      <c r="M6606" s="6">
        <v>0</v>
      </c>
      <c r="N6606">
        <v>1</v>
      </c>
      <c r="O6606">
        <v>0</v>
      </c>
      <c r="P6606" s="6">
        <v>0</v>
      </c>
      <c r="Q6606" s="13">
        <v>0</v>
      </c>
      <c r="R6606" s="13">
        <v>0</v>
      </c>
      <c r="S6606" s="31">
        <v>34</v>
      </c>
      <c r="T6606" s="6">
        <f>VLOOKUP(E6606,'参数设置&amp;汇总'!S:U,3,0)</f>
        <v>0.25</v>
      </c>
      <c r="U6606" s="78">
        <f t="shared" si="515"/>
        <v>0.25</v>
      </c>
      <c r="V6606" s="13">
        <v>0.85000000000000009</v>
      </c>
      <c r="W6606" s="78">
        <f t="shared" si="517"/>
        <v>0.29411764705882348</v>
      </c>
      <c r="X6606" s="1">
        <f>VLOOKUP(E6606,'渗透率、续签率'!AG:AJ,4,0)</f>
        <v>1788.5000000000002</v>
      </c>
      <c r="Y6606" s="1">
        <f t="shared" si="518"/>
        <v>526.02941176470586</v>
      </c>
      <c r="Z6606">
        <v>0</v>
      </c>
      <c r="AA6606" s="89">
        <f t="shared" si="519"/>
        <v>1788.5000000000002</v>
      </c>
      <c r="AH6606" s="37"/>
      <c r="AI6606" s="37"/>
      <c r="AK6606" s="37"/>
    </row>
    <row r="6607" spans="1:37" hidden="1">
      <c r="A6607" t="s">
        <v>64</v>
      </c>
      <c r="B6607" t="s">
        <v>2</v>
      </c>
      <c r="C6607" t="s">
        <v>14</v>
      </c>
      <c r="D6607" t="s">
        <v>116</v>
      </c>
      <c r="E6607" t="s">
        <v>541</v>
      </c>
      <c r="F6607" t="str">
        <f t="shared" si="516"/>
        <v>金华市运动培训</v>
      </c>
      <c r="G6607" t="s">
        <v>79</v>
      </c>
      <c r="H6607" t="s">
        <v>426</v>
      </c>
      <c r="I6607" t="s">
        <v>68</v>
      </c>
      <c r="J6607">
        <v>147</v>
      </c>
      <c r="K6607">
        <v>5</v>
      </c>
      <c r="L6607" s="13">
        <f>VLOOKUP(C6607,'渗透率、续签率'!B:C,2,0)</f>
        <v>0.22700000000000001</v>
      </c>
      <c r="M6607" s="6">
        <v>0.03</v>
      </c>
      <c r="N6607">
        <v>20</v>
      </c>
      <c r="O6607">
        <v>5</v>
      </c>
      <c r="P6607" s="6">
        <v>0.25</v>
      </c>
      <c r="Q6607" s="13">
        <v>0.308</v>
      </c>
      <c r="R6607" s="13">
        <v>0.27</v>
      </c>
      <c r="S6607" s="31">
        <v>769</v>
      </c>
      <c r="T6607" s="6">
        <f>VLOOKUP(E6607,'参数设置&amp;汇总'!S:U,3,0)</f>
        <v>0.25</v>
      </c>
      <c r="U6607" s="78">
        <f t="shared" si="515"/>
        <v>5</v>
      </c>
      <c r="V6607" s="13">
        <v>0.85000000000000009</v>
      </c>
      <c r="W6607" s="78">
        <f t="shared" si="517"/>
        <v>4.5470588235294116</v>
      </c>
      <c r="X6607" s="1">
        <f>VLOOKUP(E6607,'渗透率、续签率'!AG:AJ,4,0)</f>
        <v>1788.5000000000002</v>
      </c>
      <c r="Y6607" s="1">
        <f t="shared" si="518"/>
        <v>8132.4147058823537</v>
      </c>
      <c r="Z6607">
        <v>24</v>
      </c>
      <c r="AA6607" s="89">
        <f t="shared" si="519"/>
        <v>35770.000000000007</v>
      </c>
      <c r="AH6607" s="37"/>
      <c r="AI6607" s="37"/>
      <c r="AJ6607" s="1"/>
      <c r="AK6607" s="37"/>
    </row>
    <row r="6608" spans="1:37" hidden="1">
      <c r="A6608" t="s">
        <v>64</v>
      </c>
      <c r="B6608" t="s">
        <v>2</v>
      </c>
      <c r="C6608" t="s">
        <v>14</v>
      </c>
      <c r="D6608" t="s">
        <v>116</v>
      </c>
      <c r="E6608" t="s">
        <v>541</v>
      </c>
      <c r="F6608" t="str">
        <f t="shared" si="516"/>
        <v>金昌市运动培训</v>
      </c>
      <c r="G6608" t="s">
        <v>132</v>
      </c>
      <c r="H6608" t="s">
        <v>427</v>
      </c>
      <c r="I6608" t="s">
        <v>70</v>
      </c>
      <c r="J6608">
        <v>4</v>
      </c>
      <c r="K6608">
        <v>0</v>
      </c>
      <c r="L6608" s="13">
        <f>VLOOKUP(C6608,'渗透率、续签率'!B:C,2,0)</f>
        <v>0.22700000000000001</v>
      </c>
      <c r="M6608" s="6">
        <v>0</v>
      </c>
      <c r="N6608">
        <v>0</v>
      </c>
      <c r="O6608">
        <v>0</v>
      </c>
      <c r="P6608" s="6">
        <v>0</v>
      </c>
      <c r="Q6608" s="13">
        <v>0</v>
      </c>
      <c r="R6608" s="13">
        <v>0</v>
      </c>
      <c r="S6608" s="31">
        <v>7</v>
      </c>
      <c r="T6608" s="6">
        <f>VLOOKUP(E6608,'参数设置&amp;汇总'!S:U,3,0)</f>
        <v>0.25</v>
      </c>
      <c r="U6608" s="78">
        <f t="shared" si="515"/>
        <v>0</v>
      </c>
      <c r="V6608" s="13">
        <v>0.85000000000000009</v>
      </c>
      <c r="W6608" s="78">
        <f t="shared" si="517"/>
        <v>0</v>
      </c>
      <c r="X6608" s="1">
        <f>VLOOKUP(E6608,'渗透率、续签率'!AG:AJ,4,0)</f>
        <v>1788.5000000000002</v>
      </c>
      <c r="Y6608" s="1">
        <f t="shared" si="518"/>
        <v>0</v>
      </c>
      <c r="Z6608">
        <v>0</v>
      </c>
      <c r="AA6608" s="89">
        <f t="shared" si="519"/>
        <v>0</v>
      </c>
      <c r="AH6608" s="37"/>
      <c r="AI6608" s="37"/>
      <c r="AK6608" s="37"/>
    </row>
    <row r="6609" spans="1:37" hidden="1">
      <c r="A6609" t="s">
        <v>64</v>
      </c>
      <c r="B6609" t="s">
        <v>2</v>
      </c>
      <c r="C6609" t="s">
        <v>14</v>
      </c>
      <c r="D6609" t="s">
        <v>116</v>
      </c>
      <c r="E6609" t="s">
        <v>541</v>
      </c>
      <c r="F6609" t="str">
        <f t="shared" si="516"/>
        <v>钦州市运动培训</v>
      </c>
      <c r="G6609" t="s">
        <v>88</v>
      </c>
      <c r="H6609" t="s">
        <v>428</v>
      </c>
      <c r="I6609" t="s">
        <v>68</v>
      </c>
      <c r="J6609">
        <v>13</v>
      </c>
      <c r="K6609">
        <v>0</v>
      </c>
      <c r="L6609" s="13">
        <f>VLOOKUP(C6609,'渗透率、续签率'!B:C,2,0)</f>
        <v>0.22700000000000001</v>
      </c>
      <c r="M6609" s="6">
        <v>0</v>
      </c>
      <c r="N6609">
        <v>0</v>
      </c>
      <c r="O6609">
        <v>0</v>
      </c>
      <c r="P6609" s="6">
        <v>0</v>
      </c>
      <c r="Q6609" s="13">
        <v>0</v>
      </c>
      <c r="R6609" s="13">
        <v>0</v>
      </c>
      <c r="S6609" s="31">
        <v>19</v>
      </c>
      <c r="T6609" s="6">
        <f>VLOOKUP(E6609,'参数设置&amp;汇总'!S:U,3,0)</f>
        <v>0.25</v>
      </c>
      <c r="U6609" s="78">
        <f t="shared" si="515"/>
        <v>0</v>
      </c>
      <c r="V6609" s="13">
        <v>0.85000000000000009</v>
      </c>
      <c r="W6609" s="78">
        <f t="shared" si="517"/>
        <v>0</v>
      </c>
      <c r="X6609" s="1">
        <f>VLOOKUP(E6609,'渗透率、续签率'!AG:AJ,4,0)</f>
        <v>1788.5000000000002</v>
      </c>
      <c r="Y6609" s="1">
        <f t="shared" si="518"/>
        <v>0</v>
      </c>
      <c r="Z6609">
        <v>0</v>
      </c>
      <c r="AA6609" s="89">
        <f t="shared" si="519"/>
        <v>0</v>
      </c>
      <c r="AH6609" s="37"/>
      <c r="AI6609" s="37"/>
      <c r="AK6609" s="37"/>
    </row>
    <row r="6610" spans="1:37" hidden="1">
      <c r="A6610" t="s">
        <v>64</v>
      </c>
      <c r="B6610" t="s">
        <v>2</v>
      </c>
      <c r="C6610" t="s">
        <v>14</v>
      </c>
      <c r="D6610" t="s">
        <v>116</v>
      </c>
      <c r="E6610" t="s">
        <v>541</v>
      </c>
      <c r="F6610" t="str">
        <f t="shared" si="516"/>
        <v>铁岭市运动培训</v>
      </c>
      <c r="G6610" t="s">
        <v>101</v>
      </c>
      <c r="H6610" t="s">
        <v>429</v>
      </c>
      <c r="I6610" t="s">
        <v>70</v>
      </c>
      <c r="J6610">
        <v>17</v>
      </c>
      <c r="K6610">
        <v>0</v>
      </c>
      <c r="L6610" s="13">
        <f>VLOOKUP(C6610,'渗透率、续签率'!B:C,2,0)</f>
        <v>0.22700000000000001</v>
      </c>
      <c r="M6610" s="6">
        <v>0</v>
      </c>
      <c r="N6610">
        <v>0</v>
      </c>
      <c r="O6610">
        <v>0</v>
      </c>
      <c r="P6610" s="6">
        <v>0</v>
      </c>
      <c r="Q6610" s="13">
        <v>0</v>
      </c>
      <c r="R6610" s="13">
        <v>0</v>
      </c>
      <c r="S6610" s="31">
        <v>17</v>
      </c>
      <c r="T6610" s="6">
        <f>VLOOKUP(E6610,'参数设置&amp;汇总'!S:U,3,0)</f>
        <v>0.25</v>
      </c>
      <c r="U6610" s="78">
        <f t="shared" si="515"/>
        <v>0</v>
      </c>
      <c r="V6610" s="13">
        <v>0.85000000000000009</v>
      </c>
      <c r="W6610" s="78">
        <f t="shared" si="517"/>
        <v>0</v>
      </c>
      <c r="X6610" s="1">
        <f>VLOOKUP(E6610,'渗透率、续签率'!AG:AJ,4,0)</f>
        <v>1788.5000000000002</v>
      </c>
      <c r="Y6610" s="1">
        <f t="shared" si="518"/>
        <v>0</v>
      </c>
      <c r="Z6610">
        <v>0</v>
      </c>
      <c r="AA6610" s="89">
        <f t="shared" si="519"/>
        <v>0</v>
      </c>
      <c r="AH6610" s="37"/>
      <c r="AI6610" s="37"/>
      <c r="AJ6610" s="1"/>
    </row>
    <row r="6611" spans="1:37" hidden="1">
      <c r="A6611" t="s">
        <v>64</v>
      </c>
      <c r="B6611" t="s">
        <v>2</v>
      </c>
      <c r="C6611" t="s">
        <v>14</v>
      </c>
      <c r="D6611" t="s">
        <v>116</v>
      </c>
      <c r="E6611" t="s">
        <v>541</v>
      </c>
      <c r="F6611" t="str">
        <f t="shared" si="516"/>
        <v>铁门关市运动培训</v>
      </c>
      <c r="G6611" t="s">
        <v>145</v>
      </c>
      <c r="H6611" t="s">
        <v>430</v>
      </c>
      <c r="I6611" t="s">
        <v>70</v>
      </c>
      <c r="J6611">
        <v>1</v>
      </c>
      <c r="K6611">
        <v>0</v>
      </c>
      <c r="L6611" s="13">
        <f>VLOOKUP(C6611,'渗透率、续签率'!B:C,2,0)</f>
        <v>0.22700000000000001</v>
      </c>
      <c r="M6611" s="6">
        <v>0</v>
      </c>
      <c r="N6611">
        <v>0</v>
      </c>
      <c r="O6611">
        <v>0</v>
      </c>
      <c r="P6611" s="6">
        <v>0</v>
      </c>
      <c r="Q6611" s="13">
        <v>0</v>
      </c>
      <c r="R6611" s="13">
        <v>0</v>
      </c>
      <c r="S6611" s="31">
        <v>0</v>
      </c>
      <c r="T6611" s="6">
        <f>VLOOKUP(E6611,'参数设置&amp;汇总'!S:U,3,0)</f>
        <v>0.25</v>
      </c>
      <c r="U6611" s="78">
        <f t="shared" si="515"/>
        <v>0</v>
      </c>
      <c r="V6611" s="13">
        <v>0.85000000000000009</v>
      </c>
      <c r="W6611" s="78">
        <f t="shared" si="517"/>
        <v>0</v>
      </c>
      <c r="X6611" s="1">
        <f>VLOOKUP(E6611,'渗透率、续签率'!AG:AJ,4,0)</f>
        <v>1788.5000000000002</v>
      </c>
      <c r="Y6611" s="1">
        <f t="shared" si="518"/>
        <v>0</v>
      </c>
      <c r="Z6611">
        <v>0</v>
      </c>
      <c r="AA6611" s="89">
        <f t="shared" si="519"/>
        <v>0</v>
      </c>
      <c r="AK6611" s="37"/>
    </row>
    <row r="6612" spans="1:37" hidden="1">
      <c r="A6612" t="s">
        <v>64</v>
      </c>
      <c r="B6612" t="s">
        <v>2</v>
      </c>
      <c r="C6612" t="s">
        <v>14</v>
      </c>
      <c r="D6612" t="s">
        <v>116</v>
      </c>
      <c r="E6612" t="s">
        <v>541</v>
      </c>
      <c r="F6612" t="str">
        <f t="shared" si="516"/>
        <v>铜仁市运动培训</v>
      </c>
      <c r="G6612" t="s">
        <v>167</v>
      </c>
      <c r="H6612" t="s">
        <v>431</v>
      </c>
      <c r="I6612" t="s">
        <v>70</v>
      </c>
      <c r="J6612">
        <v>21</v>
      </c>
      <c r="K6612">
        <v>0</v>
      </c>
      <c r="L6612" s="13">
        <f>VLOOKUP(C6612,'渗透率、续签率'!B:C,2,0)</f>
        <v>0.22700000000000001</v>
      </c>
      <c r="M6612" s="6">
        <v>0</v>
      </c>
      <c r="N6612">
        <v>0</v>
      </c>
      <c r="O6612">
        <v>0</v>
      </c>
      <c r="P6612" s="6">
        <v>0</v>
      </c>
      <c r="Q6612" s="13">
        <v>0</v>
      </c>
      <c r="R6612" s="13">
        <v>0</v>
      </c>
      <c r="S6612" s="31">
        <v>33</v>
      </c>
      <c r="T6612" s="6">
        <f>VLOOKUP(E6612,'参数设置&amp;汇总'!S:U,3,0)</f>
        <v>0.25</v>
      </c>
      <c r="U6612" s="78">
        <f t="shared" si="515"/>
        <v>0</v>
      </c>
      <c r="V6612" s="13">
        <v>0.85000000000000009</v>
      </c>
      <c r="W6612" s="78">
        <f t="shared" si="517"/>
        <v>0</v>
      </c>
      <c r="X6612" s="1">
        <f>VLOOKUP(E6612,'渗透率、续签率'!AG:AJ,4,0)</f>
        <v>1788.5000000000002</v>
      </c>
      <c r="Y6612" s="1">
        <f t="shared" si="518"/>
        <v>0</v>
      </c>
      <c r="Z6612">
        <v>0</v>
      </c>
      <c r="AA6612" s="89">
        <f t="shared" si="519"/>
        <v>0</v>
      </c>
      <c r="AH6612" s="37"/>
      <c r="AI6612" s="37"/>
      <c r="AJ6612" s="1"/>
      <c r="AK6612" s="37"/>
    </row>
    <row r="6613" spans="1:37" hidden="1">
      <c r="A6613" t="s">
        <v>64</v>
      </c>
      <c r="B6613" t="s">
        <v>2</v>
      </c>
      <c r="C6613" t="s">
        <v>14</v>
      </c>
      <c r="D6613" t="s">
        <v>116</v>
      </c>
      <c r="E6613" t="s">
        <v>541</v>
      </c>
      <c r="F6613" t="str">
        <f t="shared" si="516"/>
        <v>铜川市运动培训</v>
      </c>
      <c r="G6613" t="s">
        <v>108</v>
      </c>
      <c r="H6613" t="s">
        <v>432</v>
      </c>
      <c r="I6613" t="s">
        <v>70</v>
      </c>
      <c r="J6613">
        <v>7</v>
      </c>
      <c r="K6613">
        <v>0</v>
      </c>
      <c r="L6613" s="13">
        <f>VLOOKUP(C6613,'渗透率、续签率'!B:C,2,0)</f>
        <v>0.22700000000000001</v>
      </c>
      <c r="M6613" s="6">
        <v>0</v>
      </c>
      <c r="N6613">
        <v>0</v>
      </c>
      <c r="O6613">
        <v>0</v>
      </c>
      <c r="P6613" s="6">
        <v>0</v>
      </c>
      <c r="Q6613" s="13">
        <v>0</v>
      </c>
      <c r="R6613" s="13">
        <v>0</v>
      </c>
      <c r="S6613" s="31">
        <v>12</v>
      </c>
      <c r="T6613" s="6">
        <f>VLOOKUP(E6613,'参数设置&amp;汇总'!S:U,3,0)</f>
        <v>0.25</v>
      </c>
      <c r="U6613" s="78">
        <f t="shared" si="515"/>
        <v>0</v>
      </c>
      <c r="V6613" s="13">
        <v>0.85000000000000009</v>
      </c>
      <c r="W6613" s="78">
        <f t="shared" si="517"/>
        <v>0</v>
      </c>
      <c r="X6613" s="1">
        <f>VLOOKUP(E6613,'渗透率、续签率'!AG:AJ,4,0)</f>
        <v>1788.5000000000002</v>
      </c>
      <c r="Y6613" s="1">
        <f t="shared" si="518"/>
        <v>0</v>
      </c>
      <c r="Z6613">
        <v>0</v>
      </c>
      <c r="AA6613" s="89">
        <f t="shared" si="519"/>
        <v>0</v>
      </c>
      <c r="AH6613" s="37"/>
      <c r="AI6613" s="37"/>
      <c r="AJ6613" s="1"/>
      <c r="AK6613" s="37"/>
    </row>
    <row r="6614" spans="1:37" hidden="1">
      <c r="A6614" t="s">
        <v>64</v>
      </c>
      <c r="B6614" t="s">
        <v>2</v>
      </c>
      <c r="C6614" t="s">
        <v>14</v>
      </c>
      <c r="D6614" t="s">
        <v>116</v>
      </c>
      <c r="E6614" t="s">
        <v>541</v>
      </c>
      <c r="F6614" t="str">
        <f t="shared" si="516"/>
        <v>铜陵市运动培训</v>
      </c>
      <c r="G6614" t="s">
        <v>94</v>
      </c>
      <c r="H6614" t="s">
        <v>433</v>
      </c>
      <c r="I6614" t="s">
        <v>68</v>
      </c>
      <c r="J6614">
        <v>11</v>
      </c>
      <c r="K6614">
        <v>0</v>
      </c>
      <c r="L6614" s="13">
        <f>VLOOKUP(C6614,'渗透率、续签率'!B:C,2,0)</f>
        <v>0.22700000000000001</v>
      </c>
      <c r="M6614" s="6">
        <v>0</v>
      </c>
      <c r="N6614">
        <v>0</v>
      </c>
      <c r="O6614">
        <v>0</v>
      </c>
      <c r="P6614" s="6">
        <v>0</v>
      </c>
      <c r="Q6614" s="13">
        <v>0</v>
      </c>
      <c r="R6614" s="13">
        <v>0</v>
      </c>
      <c r="S6614" s="31">
        <v>30</v>
      </c>
      <c r="T6614" s="6">
        <f>VLOOKUP(E6614,'参数设置&amp;汇总'!S:U,3,0)</f>
        <v>0.25</v>
      </c>
      <c r="U6614" s="78">
        <f t="shared" si="515"/>
        <v>0</v>
      </c>
      <c r="V6614" s="13">
        <v>0.85000000000000009</v>
      </c>
      <c r="W6614" s="78">
        <f t="shared" si="517"/>
        <v>0</v>
      </c>
      <c r="X6614" s="1">
        <f>VLOOKUP(E6614,'渗透率、续签率'!AG:AJ,4,0)</f>
        <v>1788.5000000000002</v>
      </c>
      <c r="Y6614" s="1">
        <f t="shared" si="518"/>
        <v>0</v>
      </c>
      <c r="Z6614">
        <v>0</v>
      </c>
      <c r="AA6614" s="89">
        <f t="shared" si="519"/>
        <v>0</v>
      </c>
      <c r="AH6614" s="37"/>
      <c r="AI6614" s="37"/>
      <c r="AK6614" s="37"/>
    </row>
    <row r="6615" spans="1:37" hidden="1">
      <c r="A6615" t="s">
        <v>64</v>
      </c>
      <c r="B6615" t="s">
        <v>2</v>
      </c>
      <c r="C6615" t="s">
        <v>14</v>
      </c>
      <c r="D6615" t="s">
        <v>116</v>
      </c>
      <c r="E6615" t="s">
        <v>541</v>
      </c>
      <c r="F6615" t="str">
        <f t="shared" si="516"/>
        <v>银川市运动培训</v>
      </c>
      <c r="G6615" t="s">
        <v>129</v>
      </c>
      <c r="H6615" t="s">
        <v>434</v>
      </c>
      <c r="I6615" t="s">
        <v>70</v>
      </c>
      <c r="J6615">
        <v>71</v>
      </c>
      <c r="K6615">
        <v>0</v>
      </c>
      <c r="L6615" s="13">
        <f>VLOOKUP(C6615,'渗透率、续签率'!B:C,2,0)</f>
        <v>0.22700000000000001</v>
      </c>
      <c r="M6615" s="6">
        <v>0</v>
      </c>
      <c r="N6615">
        <v>10</v>
      </c>
      <c r="O6615">
        <v>0</v>
      </c>
      <c r="P6615" s="6">
        <v>0</v>
      </c>
      <c r="Q6615" s="13">
        <v>1.6E-2</v>
      </c>
      <c r="R6615" s="13">
        <v>0</v>
      </c>
      <c r="S6615" s="31">
        <v>349</v>
      </c>
      <c r="T6615" s="6">
        <f>VLOOKUP(E6615,'参数设置&amp;汇总'!S:U,3,0)</f>
        <v>0.25</v>
      </c>
      <c r="U6615" s="78">
        <f t="shared" si="515"/>
        <v>2.5</v>
      </c>
      <c r="V6615" s="13">
        <v>0.85000000000000009</v>
      </c>
      <c r="W6615" s="78">
        <f t="shared" si="517"/>
        <v>2.9411764705882351</v>
      </c>
      <c r="X6615" s="1">
        <f>VLOOKUP(E6615,'渗透率、续签率'!AG:AJ,4,0)</f>
        <v>1788.5000000000002</v>
      </c>
      <c r="Y6615" s="1">
        <f t="shared" si="518"/>
        <v>5260.2941176470595</v>
      </c>
      <c r="Z6615">
        <v>0</v>
      </c>
      <c r="AA6615" s="89">
        <f t="shared" si="519"/>
        <v>17885.000000000004</v>
      </c>
      <c r="AH6615" s="37"/>
      <c r="AI6615" s="37"/>
      <c r="AK6615" s="37"/>
    </row>
    <row r="6616" spans="1:37" hidden="1">
      <c r="A6616" t="s">
        <v>64</v>
      </c>
      <c r="B6616" t="s">
        <v>2</v>
      </c>
      <c r="C6616" t="s">
        <v>14</v>
      </c>
      <c r="D6616" t="s">
        <v>116</v>
      </c>
      <c r="E6616" t="s">
        <v>541</v>
      </c>
      <c r="F6616" t="str">
        <f t="shared" si="516"/>
        <v>锡林郭勒盟运动培训</v>
      </c>
      <c r="G6616" t="s">
        <v>142</v>
      </c>
      <c r="H6616" t="s">
        <v>435</v>
      </c>
      <c r="I6616" t="s">
        <v>70</v>
      </c>
      <c r="J6616">
        <v>8</v>
      </c>
      <c r="K6616">
        <v>0</v>
      </c>
      <c r="L6616" s="13">
        <f>VLOOKUP(C6616,'渗透率、续签率'!B:C,2,0)</f>
        <v>0.22700000000000001</v>
      </c>
      <c r="M6616" s="6">
        <v>0</v>
      </c>
      <c r="N6616">
        <v>1</v>
      </c>
      <c r="O6616">
        <v>0</v>
      </c>
      <c r="P6616" s="6">
        <v>0</v>
      </c>
      <c r="Q6616" s="13">
        <v>0</v>
      </c>
      <c r="R6616" s="13">
        <v>0</v>
      </c>
      <c r="S6616" s="31">
        <v>21</v>
      </c>
      <c r="T6616" s="6">
        <f>VLOOKUP(E6616,'参数设置&amp;汇总'!S:U,3,0)</f>
        <v>0.25</v>
      </c>
      <c r="U6616" s="78">
        <f t="shared" si="515"/>
        <v>0.25</v>
      </c>
      <c r="V6616" s="13">
        <v>0.85000000000000009</v>
      </c>
      <c r="W6616" s="78">
        <f t="shared" si="517"/>
        <v>0.29411764705882348</v>
      </c>
      <c r="X6616" s="1">
        <f>VLOOKUP(E6616,'渗透率、续签率'!AG:AJ,4,0)</f>
        <v>1788.5000000000002</v>
      </c>
      <c r="Y6616" s="1">
        <f t="shared" si="518"/>
        <v>526.02941176470586</v>
      </c>
      <c r="Z6616">
        <v>0</v>
      </c>
      <c r="AA6616" s="89">
        <f t="shared" si="519"/>
        <v>1788.5000000000002</v>
      </c>
      <c r="AH6616" s="37"/>
      <c r="AI6616" s="37"/>
      <c r="AK6616" s="37"/>
    </row>
    <row r="6617" spans="1:37" hidden="1">
      <c r="A6617" t="s">
        <v>64</v>
      </c>
      <c r="B6617" t="s">
        <v>2</v>
      </c>
      <c r="C6617" t="s">
        <v>14</v>
      </c>
      <c r="D6617" t="s">
        <v>116</v>
      </c>
      <c r="E6617" t="s">
        <v>541</v>
      </c>
      <c r="F6617" t="str">
        <f t="shared" si="516"/>
        <v>锦州市运动培训</v>
      </c>
      <c r="G6617" t="s">
        <v>101</v>
      </c>
      <c r="H6617" t="s">
        <v>436</v>
      </c>
      <c r="I6617" t="s">
        <v>70</v>
      </c>
      <c r="J6617">
        <v>25</v>
      </c>
      <c r="K6617">
        <v>0</v>
      </c>
      <c r="L6617" s="13">
        <f>VLOOKUP(C6617,'渗透率、续签率'!B:C,2,0)</f>
        <v>0.22700000000000001</v>
      </c>
      <c r="M6617" s="6">
        <v>0</v>
      </c>
      <c r="N6617">
        <v>2</v>
      </c>
      <c r="O6617">
        <v>0</v>
      </c>
      <c r="P6617" s="6">
        <v>0</v>
      </c>
      <c r="Q6617" s="13">
        <v>0</v>
      </c>
      <c r="R6617" s="13">
        <v>0</v>
      </c>
      <c r="S6617" s="31">
        <v>61</v>
      </c>
      <c r="T6617" s="6">
        <f>VLOOKUP(E6617,'参数设置&amp;汇总'!S:U,3,0)</f>
        <v>0.25</v>
      </c>
      <c r="U6617" s="78">
        <f t="shared" si="515"/>
        <v>0.5</v>
      </c>
      <c r="V6617" s="13">
        <v>0.85000000000000009</v>
      </c>
      <c r="W6617" s="78">
        <f t="shared" si="517"/>
        <v>0.58823529411764697</v>
      </c>
      <c r="X6617" s="1">
        <f>VLOOKUP(E6617,'渗透率、续签率'!AG:AJ,4,0)</f>
        <v>1788.5000000000002</v>
      </c>
      <c r="Y6617" s="1">
        <f t="shared" si="518"/>
        <v>1052.0588235294117</v>
      </c>
      <c r="Z6617">
        <v>3</v>
      </c>
      <c r="AA6617" s="89">
        <f t="shared" si="519"/>
        <v>3577.0000000000005</v>
      </c>
      <c r="AH6617" s="37"/>
      <c r="AI6617" s="37"/>
      <c r="AK6617" s="37"/>
    </row>
    <row r="6618" spans="1:37" hidden="1">
      <c r="A6618" t="s">
        <v>64</v>
      </c>
      <c r="B6618" t="s">
        <v>2</v>
      </c>
      <c r="C6618" t="s">
        <v>14</v>
      </c>
      <c r="D6618" t="s">
        <v>116</v>
      </c>
      <c r="E6618" t="s">
        <v>541</v>
      </c>
      <c r="F6618" t="str">
        <f t="shared" si="516"/>
        <v>镇江市运动培训</v>
      </c>
      <c r="G6618" t="s">
        <v>73</v>
      </c>
      <c r="H6618" t="s">
        <v>437</v>
      </c>
      <c r="I6618" t="s">
        <v>70</v>
      </c>
      <c r="J6618">
        <v>44</v>
      </c>
      <c r="K6618">
        <v>3</v>
      </c>
      <c r="L6618" s="13">
        <f>VLOOKUP(C6618,'渗透率、续签率'!B:C,2,0)</f>
        <v>0.22700000000000001</v>
      </c>
      <c r="M6618" s="6">
        <v>7.0000000000000007E-2</v>
      </c>
      <c r="N6618">
        <v>3</v>
      </c>
      <c r="O6618">
        <v>3</v>
      </c>
      <c r="P6618" s="6">
        <v>1</v>
      </c>
      <c r="Q6618" s="13">
        <v>0.63900000000000001</v>
      </c>
      <c r="R6618" s="13">
        <v>0.60599999999999998</v>
      </c>
      <c r="S6618" s="31">
        <v>200</v>
      </c>
      <c r="T6618" s="6">
        <f>VLOOKUP(E6618,'参数设置&amp;汇总'!S:U,3,0)</f>
        <v>0.25</v>
      </c>
      <c r="U6618" s="78">
        <f t="shared" si="515"/>
        <v>3</v>
      </c>
      <c r="V6618" s="13">
        <v>0.85000000000000009</v>
      </c>
      <c r="W6618" s="78">
        <f t="shared" si="517"/>
        <v>2.7282352941176469</v>
      </c>
      <c r="X6618" s="1">
        <f>VLOOKUP(E6618,'渗透率、续签率'!AG:AJ,4,0)</f>
        <v>1788.5000000000002</v>
      </c>
      <c r="Y6618" s="1">
        <f t="shared" si="518"/>
        <v>4879.448823529412</v>
      </c>
      <c r="Z6618">
        <v>5</v>
      </c>
      <c r="AA6618" s="89">
        <f t="shared" si="519"/>
        <v>5365.5000000000009</v>
      </c>
      <c r="AH6618" s="37"/>
      <c r="AI6618" s="37"/>
      <c r="AJ6618" s="1"/>
      <c r="AK6618" s="37"/>
    </row>
    <row r="6619" spans="1:37" hidden="1">
      <c r="A6619" t="s">
        <v>64</v>
      </c>
      <c r="B6619" t="s">
        <v>2</v>
      </c>
      <c r="C6619" t="s">
        <v>14</v>
      </c>
      <c r="D6619" t="s">
        <v>116</v>
      </c>
      <c r="E6619" t="s">
        <v>541</v>
      </c>
      <c r="F6619" t="str">
        <f t="shared" si="516"/>
        <v>长春市运动培训</v>
      </c>
      <c r="G6619" t="s">
        <v>188</v>
      </c>
      <c r="H6619" t="s">
        <v>438</v>
      </c>
      <c r="I6619" t="s">
        <v>70</v>
      </c>
      <c r="J6619">
        <v>166</v>
      </c>
      <c r="K6619">
        <v>7</v>
      </c>
      <c r="L6619" s="13">
        <f>VLOOKUP(C6619,'渗透率、续签率'!B:C,2,0)</f>
        <v>0.22700000000000001</v>
      </c>
      <c r="M6619" s="6">
        <v>0.04</v>
      </c>
      <c r="N6619">
        <v>59</v>
      </c>
      <c r="O6619">
        <v>7</v>
      </c>
      <c r="P6619" s="6">
        <v>0.12</v>
      </c>
      <c r="Q6619" s="13">
        <v>0.28499999999999998</v>
      </c>
      <c r="R6619" s="13">
        <v>0.248</v>
      </c>
      <c r="S6619" s="31">
        <v>1693</v>
      </c>
      <c r="T6619" s="6">
        <f>VLOOKUP(E6619,'参数设置&amp;汇总'!S:U,3,0)</f>
        <v>0.25</v>
      </c>
      <c r="U6619" s="78">
        <f t="shared" si="515"/>
        <v>14.75</v>
      </c>
      <c r="V6619" s="13">
        <v>0.85000000000000009</v>
      </c>
      <c r="W6619" s="78">
        <f t="shared" si="517"/>
        <v>15.483529411764707</v>
      </c>
      <c r="X6619" s="1">
        <f>VLOOKUP(E6619,'渗透率、续签率'!AG:AJ,4,0)</f>
        <v>1788.5000000000002</v>
      </c>
      <c r="Y6619" s="1">
        <f t="shared" si="518"/>
        <v>27692.292352941182</v>
      </c>
      <c r="Z6619">
        <v>21</v>
      </c>
      <c r="AA6619" s="89">
        <f t="shared" si="519"/>
        <v>105521.50000000001</v>
      </c>
      <c r="AH6619" s="37"/>
      <c r="AI6619" s="37"/>
      <c r="AK6619" s="37"/>
    </row>
    <row r="6620" spans="1:37" hidden="1">
      <c r="A6620" t="s">
        <v>64</v>
      </c>
      <c r="B6620" t="s">
        <v>2</v>
      </c>
      <c r="C6620" t="s">
        <v>14</v>
      </c>
      <c r="D6620" t="s">
        <v>116</v>
      </c>
      <c r="E6620" t="s">
        <v>541</v>
      </c>
      <c r="F6620" t="str">
        <f t="shared" si="516"/>
        <v>长治市运动培训</v>
      </c>
      <c r="G6620" t="s">
        <v>134</v>
      </c>
      <c r="H6620" t="s">
        <v>439</v>
      </c>
      <c r="I6620" t="s">
        <v>70</v>
      </c>
      <c r="J6620">
        <v>30</v>
      </c>
      <c r="K6620">
        <v>0</v>
      </c>
      <c r="L6620" s="13">
        <f>VLOOKUP(C6620,'渗透率、续签率'!B:C,2,0)</f>
        <v>0.22700000000000001</v>
      </c>
      <c r="M6620" s="6">
        <v>0</v>
      </c>
      <c r="N6620">
        <v>6</v>
      </c>
      <c r="O6620">
        <v>0</v>
      </c>
      <c r="P6620" s="6">
        <v>0</v>
      </c>
      <c r="Q6620" s="13">
        <v>0</v>
      </c>
      <c r="R6620" s="13">
        <v>0</v>
      </c>
      <c r="S6620" s="31">
        <v>158</v>
      </c>
      <c r="T6620" s="6">
        <f>VLOOKUP(E6620,'参数设置&amp;汇总'!S:U,3,0)</f>
        <v>0.25</v>
      </c>
      <c r="U6620" s="78">
        <f t="shared" si="515"/>
        <v>1.5</v>
      </c>
      <c r="V6620" s="13">
        <v>0.85000000000000009</v>
      </c>
      <c r="W6620" s="78">
        <f t="shared" si="517"/>
        <v>1.7647058823529409</v>
      </c>
      <c r="X6620" s="1">
        <f>VLOOKUP(E6620,'渗透率、续签率'!AG:AJ,4,0)</f>
        <v>1788.5000000000002</v>
      </c>
      <c r="Y6620" s="1">
        <f t="shared" si="518"/>
        <v>3156.1764705882351</v>
      </c>
      <c r="Z6620">
        <v>2</v>
      </c>
      <c r="AA6620" s="89">
        <f t="shared" si="519"/>
        <v>10731.000000000002</v>
      </c>
      <c r="AH6620" s="37"/>
      <c r="AI6620" s="37"/>
      <c r="AK6620" s="37"/>
    </row>
    <row r="6621" spans="1:37" hidden="1">
      <c r="A6621" t="s">
        <v>64</v>
      </c>
      <c r="B6621" t="s">
        <v>2</v>
      </c>
      <c r="C6621" t="s">
        <v>14</v>
      </c>
      <c r="D6621" t="s">
        <v>116</v>
      </c>
      <c r="E6621" t="s">
        <v>541</v>
      </c>
      <c r="F6621" t="str">
        <f t="shared" si="516"/>
        <v>阜新市运动培训</v>
      </c>
      <c r="G6621" t="s">
        <v>101</v>
      </c>
      <c r="H6621" t="s">
        <v>440</v>
      </c>
      <c r="I6621" t="s">
        <v>70</v>
      </c>
      <c r="J6621">
        <v>8</v>
      </c>
      <c r="K6621">
        <v>0</v>
      </c>
      <c r="L6621" s="13">
        <f>VLOOKUP(C6621,'渗透率、续签率'!B:C,2,0)</f>
        <v>0.22700000000000001</v>
      </c>
      <c r="M6621" s="6">
        <v>0</v>
      </c>
      <c r="N6621">
        <v>0</v>
      </c>
      <c r="O6621">
        <v>0</v>
      </c>
      <c r="P6621" s="6">
        <v>0</v>
      </c>
      <c r="Q6621" s="13">
        <v>0</v>
      </c>
      <c r="R6621" s="13">
        <v>0</v>
      </c>
      <c r="S6621" s="31">
        <v>12</v>
      </c>
      <c r="T6621" s="6">
        <f>VLOOKUP(E6621,'参数设置&amp;汇总'!S:U,3,0)</f>
        <v>0.25</v>
      </c>
      <c r="U6621" s="78">
        <f t="shared" si="515"/>
        <v>0</v>
      </c>
      <c r="V6621" s="13">
        <v>0.85000000000000009</v>
      </c>
      <c r="W6621" s="78">
        <f t="shared" si="517"/>
        <v>0</v>
      </c>
      <c r="X6621" s="1">
        <f>VLOOKUP(E6621,'渗透率、续签率'!AG:AJ,4,0)</f>
        <v>1788.5000000000002</v>
      </c>
      <c r="Y6621" s="1">
        <f t="shared" si="518"/>
        <v>0</v>
      </c>
      <c r="Z6621">
        <v>0</v>
      </c>
      <c r="AA6621" s="89">
        <f t="shared" si="519"/>
        <v>0</v>
      </c>
      <c r="AH6621" s="37"/>
      <c r="AI6621" s="37"/>
      <c r="AK6621" s="37"/>
    </row>
    <row r="6622" spans="1:37" hidden="1">
      <c r="A6622" t="s">
        <v>64</v>
      </c>
      <c r="B6622" t="s">
        <v>2</v>
      </c>
      <c r="C6622" t="s">
        <v>14</v>
      </c>
      <c r="D6622" t="s">
        <v>116</v>
      </c>
      <c r="E6622" t="s">
        <v>541</v>
      </c>
      <c r="F6622" t="str">
        <f t="shared" si="516"/>
        <v>阜阳市运动培训</v>
      </c>
      <c r="G6622" t="s">
        <v>94</v>
      </c>
      <c r="H6622" t="s">
        <v>441</v>
      </c>
      <c r="I6622" t="s">
        <v>68</v>
      </c>
      <c r="J6622">
        <v>68</v>
      </c>
      <c r="K6622">
        <v>0</v>
      </c>
      <c r="L6622" s="13">
        <f>VLOOKUP(C6622,'渗透率、续签率'!B:C,2,0)</f>
        <v>0.22700000000000001</v>
      </c>
      <c r="M6622" s="6">
        <v>0</v>
      </c>
      <c r="N6622">
        <v>2</v>
      </c>
      <c r="O6622">
        <v>0</v>
      </c>
      <c r="P6622" s="6">
        <v>0</v>
      </c>
      <c r="Q6622" s="13">
        <v>0.02</v>
      </c>
      <c r="R6622" s="13">
        <v>0</v>
      </c>
      <c r="S6622" s="31">
        <v>174</v>
      </c>
      <c r="T6622" s="6">
        <f>VLOOKUP(E6622,'参数设置&amp;汇总'!S:U,3,0)</f>
        <v>0.25</v>
      </c>
      <c r="U6622" s="78">
        <f t="shared" si="515"/>
        <v>0.5</v>
      </c>
      <c r="V6622" s="13">
        <v>0.85000000000000009</v>
      </c>
      <c r="W6622" s="78">
        <f t="shared" si="517"/>
        <v>0.58823529411764697</v>
      </c>
      <c r="X6622" s="1">
        <f>VLOOKUP(E6622,'渗透率、续签率'!AG:AJ,4,0)</f>
        <v>1788.5000000000002</v>
      </c>
      <c r="Y6622" s="1">
        <f t="shared" si="518"/>
        <v>1052.0588235294117</v>
      </c>
      <c r="Z6622">
        <v>1</v>
      </c>
      <c r="AA6622" s="89">
        <f t="shared" si="519"/>
        <v>3577.0000000000005</v>
      </c>
      <c r="AH6622" s="37"/>
      <c r="AI6622" s="37"/>
      <c r="AK6622" s="37"/>
    </row>
    <row r="6623" spans="1:37" hidden="1">
      <c r="A6623" t="s">
        <v>64</v>
      </c>
      <c r="B6623" t="s">
        <v>2</v>
      </c>
      <c r="C6623" t="s">
        <v>14</v>
      </c>
      <c r="D6623" t="s">
        <v>116</v>
      </c>
      <c r="E6623" t="s">
        <v>541</v>
      </c>
      <c r="F6623" t="str">
        <f t="shared" si="516"/>
        <v>防城港市运动培训</v>
      </c>
      <c r="G6623" t="s">
        <v>88</v>
      </c>
      <c r="H6623" t="s">
        <v>442</v>
      </c>
      <c r="I6623" t="s">
        <v>68</v>
      </c>
      <c r="J6623">
        <v>8</v>
      </c>
      <c r="K6623">
        <v>0</v>
      </c>
      <c r="L6623" s="13">
        <f>VLOOKUP(C6623,'渗透率、续签率'!B:C,2,0)</f>
        <v>0.22700000000000001</v>
      </c>
      <c r="M6623" s="6">
        <v>0</v>
      </c>
      <c r="N6623">
        <v>1</v>
      </c>
      <c r="O6623">
        <v>0</v>
      </c>
      <c r="P6623" s="6">
        <v>0</v>
      </c>
      <c r="Q6623" s="13">
        <v>0</v>
      </c>
      <c r="R6623" s="13">
        <v>0</v>
      </c>
      <c r="S6623" s="31">
        <v>14</v>
      </c>
      <c r="T6623" s="6">
        <f>VLOOKUP(E6623,'参数设置&amp;汇总'!S:U,3,0)</f>
        <v>0.25</v>
      </c>
      <c r="U6623" s="78">
        <f t="shared" si="515"/>
        <v>0.25</v>
      </c>
      <c r="V6623" s="13">
        <v>0.85000000000000009</v>
      </c>
      <c r="W6623" s="78">
        <f t="shared" si="517"/>
        <v>0.29411764705882348</v>
      </c>
      <c r="X6623" s="1">
        <f>VLOOKUP(E6623,'渗透率、续签率'!AG:AJ,4,0)</f>
        <v>1788.5000000000002</v>
      </c>
      <c r="Y6623" s="1">
        <f t="shared" si="518"/>
        <v>526.02941176470586</v>
      </c>
      <c r="Z6623">
        <v>0</v>
      </c>
      <c r="AA6623" s="89">
        <f t="shared" si="519"/>
        <v>1788.5000000000002</v>
      </c>
      <c r="AH6623" s="37"/>
      <c r="AI6623" s="37"/>
      <c r="AK6623" s="37"/>
    </row>
    <row r="6624" spans="1:37" hidden="1">
      <c r="A6624" t="s">
        <v>64</v>
      </c>
      <c r="B6624" t="s">
        <v>2</v>
      </c>
      <c r="C6624" t="s">
        <v>14</v>
      </c>
      <c r="D6624" t="s">
        <v>116</v>
      </c>
      <c r="E6624" t="s">
        <v>541</v>
      </c>
      <c r="F6624" t="str">
        <f t="shared" si="516"/>
        <v>阳江市运动培训</v>
      </c>
      <c r="G6624" t="s">
        <v>75</v>
      </c>
      <c r="H6624" t="s">
        <v>443</v>
      </c>
      <c r="I6624" t="s">
        <v>68</v>
      </c>
      <c r="J6624">
        <v>25</v>
      </c>
      <c r="K6624">
        <v>0</v>
      </c>
      <c r="L6624" s="13">
        <f>VLOOKUP(C6624,'渗透率、续签率'!B:C,2,0)</f>
        <v>0.22700000000000001</v>
      </c>
      <c r="M6624" s="6">
        <v>0</v>
      </c>
      <c r="N6624">
        <v>1</v>
      </c>
      <c r="O6624">
        <v>0</v>
      </c>
      <c r="P6624" s="6">
        <v>0</v>
      </c>
      <c r="Q6624" s="13">
        <v>0</v>
      </c>
      <c r="R6624" s="13">
        <v>0</v>
      </c>
      <c r="S6624" s="31">
        <v>66</v>
      </c>
      <c r="T6624" s="6">
        <f>VLOOKUP(E6624,'参数设置&amp;汇总'!S:U,3,0)</f>
        <v>0.25</v>
      </c>
      <c r="U6624" s="78">
        <f t="shared" si="515"/>
        <v>0.25</v>
      </c>
      <c r="V6624" s="13">
        <v>0.85000000000000009</v>
      </c>
      <c r="W6624" s="78">
        <f t="shared" si="517"/>
        <v>0.29411764705882348</v>
      </c>
      <c r="X6624" s="1">
        <f>VLOOKUP(E6624,'渗透率、续签率'!AG:AJ,4,0)</f>
        <v>1788.5000000000002</v>
      </c>
      <c r="Y6624" s="1">
        <f t="shared" si="518"/>
        <v>526.02941176470586</v>
      </c>
      <c r="Z6624">
        <v>0</v>
      </c>
      <c r="AA6624" s="89">
        <f t="shared" si="519"/>
        <v>1788.5000000000002</v>
      </c>
      <c r="AH6624" s="37"/>
      <c r="AI6624" s="37"/>
      <c r="AJ6624" s="1"/>
      <c r="AK6624" s="37"/>
    </row>
    <row r="6625" spans="1:37" hidden="1">
      <c r="A6625" t="s">
        <v>64</v>
      </c>
      <c r="B6625" t="s">
        <v>2</v>
      </c>
      <c r="C6625" t="s">
        <v>14</v>
      </c>
      <c r="D6625" t="s">
        <v>116</v>
      </c>
      <c r="E6625" t="s">
        <v>541</v>
      </c>
      <c r="F6625" t="str">
        <f t="shared" si="516"/>
        <v>阳泉市运动培训</v>
      </c>
      <c r="G6625" t="s">
        <v>134</v>
      </c>
      <c r="H6625" t="s">
        <v>444</v>
      </c>
      <c r="I6625" t="s">
        <v>70</v>
      </c>
      <c r="J6625">
        <v>12</v>
      </c>
      <c r="K6625">
        <v>0</v>
      </c>
      <c r="L6625" s="13">
        <f>VLOOKUP(C6625,'渗透率、续签率'!B:C,2,0)</f>
        <v>0.22700000000000001</v>
      </c>
      <c r="M6625" s="6">
        <v>0</v>
      </c>
      <c r="N6625">
        <v>0</v>
      </c>
      <c r="O6625">
        <v>0</v>
      </c>
      <c r="P6625" s="6">
        <v>0</v>
      </c>
      <c r="Q6625" s="13">
        <v>9.4E-2</v>
      </c>
      <c r="R6625" s="13">
        <v>0</v>
      </c>
      <c r="S6625" s="31">
        <v>34</v>
      </c>
      <c r="T6625" s="6">
        <f>VLOOKUP(E6625,'参数设置&amp;汇总'!S:U,3,0)</f>
        <v>0.25</v>
      </c>
      <c r="U6625" s="78">
        <f t="shared" si="515"/>
        <v>0</v>
      </c>
      <c r="V6625" s="13">
        <v>0.85000000000000009</v>
      </c>
      <c r="W6625" s="78">
        <f t="shared" si="517"/>
        <v>0</v>
      </c>
      <c r="X6625" s="1">
        <f>VLOOKUP(E6625,'渗透率、续签率'!AG:AJ,4,0)</f>
        <v>1788.5000000000002</v>
      </c>
      <c r="Y6625" s="1">
        <f t="shared" si="518"/>
        <v>0</v>
      </c>
      <c r="Z6625">
        <v>0</v>
      </c>
      <c r="AA6625" s="89">
        <f t="shared" si="519"/>
        <v>0</v>
      </c>
      <c r="AH6625" s="37"/>
      <c r="AI6625" s="37"/>
      <c r="AK6625" s="37"/>
    </row>
    <row r="6626" spans="1:37" hidden="1">
      <c r="A6626" t="s">
        <v>64</v>
      </c>
      <c r="B6626" t="s">
        <v>2</v>
      </c>
      <c r="C6626" t="s">
        <v>14</v>
      </c>
      <c r="D6626" t="s">
        <v>116</v>
      </c>
      <c r="E6626" t="s">
        <v>541</v>
      </c>
      <c r="F6626" t="str">
        <f t="shared" si="516"/>
        <v>阿克苏地区运动培训</v>
      </c>
      <c r="G6626" t="s">
        <v>145</v>
      </c>
      <c r="H6626" t="s">
        <v>445</v>
      </c>
      <c r="I6626" t="s">
        <v>70</v>
      </c>
      <c r="J6626">
        <v>7</v>
      </c>
      <c r="K6626">
        <v>0</v>
      </c>
      <c r="L6626" s="13">
        <f>VLOOKUP(C6626,'渗透率、续签率'!B:C,2,0)</f>
        <v>0.22700000000000001</v>
      </c>
      <c r="M6626" s="6">
        <v>0</v>
      </c>
      <c r="N6626">
        <v>0</v>
      </c>
      <c r="O6626">
        <v>0</v>
      </c>
      <c r="P6626" s="6">
        <v>0</v>
      </c>
      <c r="Q6626" s="13">
        <v>0</v>
      </c>
      <c r="R6626" s="13">
        <v>0</v>
      </c>
      <c r="S6626" s="31">
        <v>15</v>
      </c>
      <c r="T6626" s="6">
        <f>VLOOKUP(E6626,'参数设置&amp;汇总'!S:U,3,0)</f>
        <v>0.25</v>
      </c>
      <c r="U6626" s="78">
        <f t="shared" si="515"/>
        <v>0</v>
      </c>
      <c r="V6626" s="13">
        <v>0.85000000000000009</v>
      </c>
      <c r="W6626" s="78">
        <f t="shared" si="517"/>
        <v>0</v>
      </c>
      <c r="X6626" s="1">
        <f>VLOOKUP(E6626,'渗透率、续签率'!AG:AJ,4,0)</f>
        <v>1788.5000000000002</v>
      </c>
      <c r="Y6626" s="1">
        <f t="shared" si="518"/>
        <v>0</v>
      </c>
      <c r="Z6626">
        <v>0</v>
      </c>
      <c r="AA6626" s="89">
        <f t="shared" si="519"/>
        <v>0</v>
      </c>
      <c r="AH6626" s="37"/>
      <c r="AI6626" s="37"/>
      <c r="AK6626" s="37"/>
    </row>
    <row r="6627" spans="1:37" hidden="1">
      <c r="A6627" t="s">
        <v>64</v>
      </c>
      <c r="B6627" t="s">
        <v>2</v>
      </c>
      <c r="C6627" t="s">
        <v>14</v>
      </c>
      <c r="D6627" t="s">
        <v>116</v>
      </c>
      <c r="E6627" t="s">
        <v>541</v>
      </c>
      <c r="F6627" t="str">
        <f t="shared" si="516"/>
        <v>阿勒泰地区运动培训</v>
      </c>
      <c r="G6627" t="s">
        <v>145</v>
      </c>
      <c r="H6627" t="s">
        <v>446</v>
      </c>
      <c r="I6627" t="s">
        <v>70</v>
      </c>
      <c r="J6627">
        <v>3</v>
      </c>
      <c r="K6627">
        <v>0</v>
      </c>
      <c r="L6627" s="13">
        <f>VLOOKUP(C6627,'渗透率、续签率'!B:C,2,0)</f>
        <v>0.22700000000000001</v>
      </c>
      <c r="M6627" s="6">
        <v>0</v>
      </c>
      <c r="N6627">
        <v>0</v>
      </c>
      <c r="O6627">
        <v>0</v>
      </c>
      <c r="P6627" s="6">
        <v>0</v>
      </c>
      <c r="Q6627" s="13">
        <v>0</v>
      </c>
      <c r="R6627" s="13">
        <v>0</v>
      </c>
      <c r="S6627" s="31">
        <v>1</v>
      </c>
      <c r="T6627" s="6">
        <f>VLOOKUP(E6627,'参数设置&amp;汇总'!S:U,3,0)</f>
        <v>0.25</v>
      </c>
      <c r="U6627" s="78">
        <f t="shared" si="515"/>
        <v>0</v>
      </c>
      <c r="V6627" s="13">
        <v>0.85000000000000009</v>
      </c>
      <c r="W6627" s="78">
        <f t="shared" si="517"/>
        <v>0</v>
      </c>
      <c r="X6627" s="1">
        <f>VLOOKUP(E6627,'渗透率、续签率'!AG:AJ,4,0)</f>
        <v>1788.5000000000002</v>
      </c>
      <c r="Y6627" s="1">
        <f t="shared" si="518"/>
        <v>0</v>
      </c>
      <c r="Z6627">
        <v>0</v>
      </c>
      <c r="AA6627" s="89">
        <f t="shared" si="519"/>
        <v>0</v>
      </c>
      <c r="AH6627" s="37"/>
      <c r="AI6627" s="37"/>
      <c r="AK6627" s="37"/>
    </row>
    <row r="6628" spans="1:37" hidden="1">
      <c r="A6628" t="s">
        <v>64</v>
      </c>
      <c r="B6628" t="s">
        <v>2</v>
      </c>
      <c r="C6628" t="s">
        <v>14</v>
      </c>
      <c r="D6628" t="s">
        <v>116</v>
      </c>
      <c r="E6628" t="s">
        <v>541</v>
      </c>
      <c r="F6628" t="str">
        <f t="shared" si="516"/>
        <v>阿坝藏族羌族自治州运动培训</v>
      </c>
      <c r="G6628" t="s">
        <v>77</v>
      </c>
      <c r="H6628" t="s">
        <v>447</v>
      </c>
      <c r="I6628" t="s">
        <v>70</v>
      </c>
      <c r="J6628">
        <v>4</v>
      </c>
      <c r="K6628">
        <v>1</v>
      </c>
      <c r="L6628" s="13">
        <f>VLOOKUP(C6628,'渗透率、续签率'!B:C,2,0)</f>
        <v>0.22700000000000001</v>
      </c>
      <c r="M6628" s="6">
        <v>0.25</v>
      </c>
      <c r="N6628">
        <v>0</v>
      </c>
      <c r="O6628">
        <v>0</v>
      </c>
      <c r="P6628" s="6">
        <v>0</v>
      </c>
      <c r="Q6628" s="13">
        <v>0.5</v>
      </c>
      <c r="R6628" s="13">
        <v>0</v>
      </c>
      <c r="S6628" s="31">
        <v>5</v>
      </c>
      <c r="T6628" s="6">
        <f>VLOOKUP(E6628,'参数设置&amp;汇总'!S:U,3,0)</f>
        <v>0.25</v>
      </c>
      <c r="U6628" s="78">
        <f t="shared" si="515"/>
        <v>0</v>
      </c>
      <c r="V6628" s="13">
        <v>0.85000000000000009</v>
      </c>
      <c r="W6628" s="78">
        <f t="shared" si="517"/>
        <v>0</v>
      </c>
      <c r="X6628" s="1">
        <f>VLOOKUP(E6628,'渗透率、续签率'!AG:AJ,4,0)</f>
        <v>1788.5000000000002</v>
      </c>
      <c r="Y6628" s="1">
        <f t="shared" si="518"/>
        <v>0</v>
      </c>
      <c r="Z6628">
        <v>0</v>
      </c>
      <c r="AA6628" s="89">
        <f t="shared" si="519"/>
        <v>0</v>
      </c>
      <c r="AH6628" s="37"/>
      <c r="AI6628" s="37"/>
      <c r="AK6628" s="37"/>
    </row>
    <row r="6629" spans="1:37" hidden="1">
      <c r="A6629" t="s">
        <v>64</v>
      </c>
      <c r="B6629" t="s">
        <v>2</v>
      </c>
      <c r="C6629" t="s">
        <v>14</v>
      </c>
      <c r="D6629" t="s">
        <v>116</v>
      </c>
      <c r="E6629" t="s">
        <v>541</v>
      </c>
      <c r="F6629" t="str">
        <f t="shared" si="516"/>
        <v>阿拉善盟运动培训</v>
      </c>
      <c r="G6629" t="s">
        <v>142</v>
      </c>
      <c r="H6629" t="s">
        <v>448</v>
      </c>
      <c r="I6629" t="s">
        <v>70</v>
      </c>
      <c r="J6629">
        <v>1</v>
      </c>
      <c r="K6629">
        <v>0</v>
      </c>
      <c r="L6629" s="13">
        <f>VLOOKUP(C6629,'渗透率、续签率'!B:C,2,0)</f>
        <v>0.22700000000000001</v>
      </c>
      <c r="M6629" s="6">
        <v>0</v>
      </c>
      <c r="N6629">
        <v>0</v>
      </c>
      <c r="O6629">
        <v>0</v>
      </c>
      <c r="P6629" s="6">
        <v>0</v>
      </c>
      <c r="Q6629" s="13">
        <v>0</v>
      </c>
      <c r="R6629" s="13">
        <v>0</v>
      </c>
      <c r="S6629" s="31">
        <v>2</v>
      </c>
      <c r="T6629" s="6">
        <f>VLOOKUP(E6629,'参数设置&amp;汇总'!S:U,3,0)</f>
        <v>0.25</v>
      </c>
      <c r="U6629" s="78">
        <f t="shared" si="515"/>
        <v>0</v>
      </c>
      <c r="V6629" s="13">
        <v>0.85000000000000009</v>
      </c>
      <c r="W6629" s="78">
        <f t="shared" si="517"/>
        <v>0</v>
      </c>
      <c r="X6629" s="1">
        <f>VLOOKUP(E6629,'渗透率、续签率'!AG:AJ,4,0)</f>
        <v>1788.5000000000002</v>
      </c>
      <c r="Y6629" s="1">
        <f t="shared" si="518"/>
        <v>0</v>
      </c>
      <c r="Z6629">
        <v>0</v>
      </c>
      <c r="AA6629" s="89">
        <f t="shared" si="519"/>
        <v>0</v>
      </c>
      <c r="AH6629" s="37"/>
      <c r="AI6629" s="37"/>
      <c r="AK6629" s="37"/>
    </row>
    <row r="6630" spans="1:37" hidden="1">
      <c r="A6630" t="s">
        <v>64</v>
      </c>
      <c r="B6630" t="s">
        <v>2</v>
      </c>
      <c r="C6630" t="s">
        <v>14</v>
      </c>
      <c r="D6630" t="s">
        <v>116</v>
      </c>
      <c r="E6630" t="s">
        <v>541</v>
      </c>
      <c r="F6630" t="str">
        <f t="shared" si="516"/>
        <v>阿拉尔市运动培训</v>
      </c>
      <c r="G6630" t="s">
        <v>145</v>
      </c>
      <c r="H6630" t="s">
        <v>449</v>
      </c>
      <c r="I6630" t="s">
        <v>70</v>
      </c>
      <c r="J6630">
        <v>1</v>
      </c>
      <c r="K6630">
        <v>0</v>
      </c>
      <c r="L6630" s="13">
        <f>VLOOKUP(C6630,'渗透率、续签率'!B:C,2,0)</f>
        <v>0.22700000000000001</v>
      </c>
      <c r="M6630" s="6">
        <v>0</v>
      </c>
      <c r="N6630">
        <v>0</v>
      </c>
      <c r="O6630">
        <v>0</v>
      </c>
      <c r="P6630" s="6">
        <v>0</v>
      </c>
      <c r="Q6630" s="13">
        <v>0</v>
      </c>
      <c r="R6630" s="13">
        <v>0</v>
      </c>
      <c r="S6630" s="31">
        <v>2</v>
      </c>
      <c r="T6630" s="6">
        <f>VLOOKUP(E6630,'参数设置&amp;汇总'!S:U,3,0)</f>
        <v>0.25</v>
      </c>
      <c r="U6630" s="78">
        <f t="shared" si="515"/>
        <v>0</v>
      </c>
      <c r="V6630" s="13">
        <v>0.85000000000000009</v>
      </c>
      <c r="W6630" s="78">
        <f t="shared" si="517"/>
        <v>0</v>
      </c>
      <c r="X6630" s="1">
        <f>VLOOKUP(E6630,'渗透率、续签率'!AG:AJ,4,0)</f>
        <v>1788.5000000000002</v>
      </c>
      <c r="Y6630" s="1">
        <f t="shared" si="518"/>
        <v>0</v>
      </c>
      <c r="Z6630">
        <v>0</v>
      </c>
      <c r="AA6630" s="89">
        <f t="shared" si="519"/>
        <v>0</v>
      </c>
      <c r="AH6630" s="37"/>
      <c r="AI6630" s="37"/>
      <c r="AK6630" s="37"/>
    </row>
    <row r="6631" spans="1:37" hidden="1">
      <c r="A6631" t="s">
        <v>64</v>
      </c>
      <c r="B6631" t="s">
        <v>2</v>
      </c>
      <c r="C6631" t="s">
        <v>14</v>
      </c>
      <c r="D6631" t="s">
        <v>116</v>
      </c>
      <c r="E6631" t="s">
        <v>541</v>
      </c>
      <c r="F6631" t="str">
        <f t="shared" si="516"/>
        <v>阿里地区运动培训</v>
      </c>
      <c r="G6631" t="s">
        <v>237</v>
      </c>
      <c r="H6631" t="s">
        <v>450</v>
      </c>
      <c r="I6631" t="s">
        <v>57</v>
      </c>
      <c r="J6631">
        <v>0</v>
      </c>
      <c r="K6631">
        <v>0</v>
      </c>
      <c r="L6631" s="13">
        <f>VLOOKUP(C6631,'渗透率、续签率'!B:C,2,0)</f>
        <v>0.22700000000000001</v>
      </c>
      <c r="M6631" s="6">
        <v>0</v>
      </c>
      <c r="N6631">
        <v>0</v>
      </c>
      <c r="O6631">
        <v>0</v>
      </c>
      <c r="P6631" s="6">
        <v>0</v>
      </c>
      <c r="Q6631" s="13">
        <v>0</v>
      </c>
      <c r="R6631" s="13">
        <v>0</v>
      </c>
      <c r="S6631" s="31">
        <v>0</v>
      </c>
      <c r="T6631" s="6">
        <f>VLOOKUP(E6631,'参数设置&amp;汇总'!S:U,3,0)</f>
        <v>0.25</v>
      </c>
      <c r="U6631" s="78">
        <f t="shared" si="515"/>
        <v>0</v>
      </c>
      <c r="V6631" s="13">
        <v>0.85000000000000009</v>
      </c>
      <c r="W6631" s="78">
        <f t="shared" si="517"/>
        <v>0</v>
      </c>
      <c r="X6631" s="1">
        <f>VLOOKUP(E6631,'渗透率、续签率'!AG:AJ,4,0)</f>
        <v>1788.5000000000002</v>
      </c>
      <c r="Y6631" s="1">
        <f t="shared" si="518"/>
        <v>0</v>
      </c>
      <c r="Z6631">
        <v>0</v>
      </c>
      <c r="AA6631" s="89">
        <f t="shared" si="519"/>
        <v>0</v>
      </c>
      <c r="AH6631" s="37"/>
      <c r="AI6631" s="37"/>
      <c r="AK6631" s="37"/>
    </row>
    <row r="6632" spans="1:37" hidden="1">
      <c r="A6632" t="s">
        <v>64</v>
      </c>
      <c r="B6632" t="s">
        <v>2</v>
      </c>
      <c r="C6632" t="s">
        <v>14</v>
      </c>
      <c r="D6632" t="s">
        <v>116</v>
      </c>
      <c r="E6632" t="s">
        <v>541</v>
      </c>
      <c r="F6632" t="str">
        <f t="shared" si="516"/>
        <v>陇南市运动培训</v>
      </c>
      <c r="G6632" t="s">
        <v>132</v>
      </c>
      <c r="H6632" t="s">
        <v>451</v>
      </c>
      <c r="I6632" t="s">
        <v>70</v>
      </c>
      <c r="J6632">
        <v>10</v>
      </c>
      <c r="K6632">
        <v>0</v>
      </c>
      <c r="L6632" s="13">
        <f>VLOOKUP(C6632,'渗透率、续签率'!B:C,2,0)</f>
        <v>0.22700000000000001</v>
      </c>
      <c r="M6632" s="6">
        <v>0</v>
      </c>
      <c r="N6632">
        <v>0</v>
      </c>
      <c r="O6632">
        <v>0</v>
      </c>
      <c r="P6632" s="6">
        <v>0</v>
      </c>
      <c r="Q6632" s="13">
        <v>0</v>
      </c>
      <c r="R6632" s="13">
        <v>0</v>
      </c>
      <c r="S6632" s="31">
        <v>6</v>
      </c>
      <c r="T6632" s="6">
        <f>VLOOKUP(E6632,'参数设置&amp;汇总'!S:U,3,0)</f>
        <v>0.25</v>
      </c>
      <c r="U6632" s="78">
        <f t="shared" si="515"/>
        <v>0</v>
      </c>
      <c r="V6632" s="13">
        <v>0.85000000000000009</v>
      </c>
      <c r="W6632" s="78">
        <f t="shared" si="517"/>
        <v>0</v>
      </c>
      <c r="X6632" s="1">
        <f>VLOOKUP(E6632,'渗透率、续签率'!AG:AJ,4,0)</f>
        <v>1788.5000000000002</v>
      </c>
      <c r="Y6632" s="1">
        <f t="shared" si="518"/>
        <v>0</v>
      </c>
      <c r="Z6632">
        <v>0</v>
      </c>
      <c r="AA6632" s="89">
        <f t="shared" si="519"/>
        <v>0</v>
      </c>
      <c r="AH6632" s="37"/>
      <c r="AI6632" s="37"/>
      <c r="AJ6632" s="1"/>
    </row>
    <row r="6633" spans="1:37" hidden="1">
      <c r="A6633" t="s">
        <v>64</v>
      </c>
      <c r="B6633" t="s">
        <v>2</v>
      </c>
      <c r="C6633" t="s">
        <v>14</v>
      </c>
      <c r="D6633" t="s">
        <v>116</v>
      </c>
      <c r="E6633" t="s">
        <v>541</v>
      </c>
      <c r="F6633" t="str">
        <f t="shared" si="516"/>
        <v>陵水黎族自治县运动培训</v>
      </c>
      <c r="G6633" t="s">
        <v>120</v>
      </c>
      <c r="H6633" t="s">
        <v>452</v>
      </c>
      <c r="I6633" t="s">
        <v>68</v>
      </c>
      <c r="J6633">
        <v>10</v>
      </c>
      <c r="K6633">
        <v>0</v>
      </c>
      <c r="L6633" s="13">
        <f>VLOOKUP(C6633,'渗透率、续签率'!B:C,2,0)</f>
        <v>0.22700000000000001</v>
      </c>
      <c r="M6633" s="6">
        <v>0</v>
      </c>
      <c r="N6633">
        <v>1</v>
      </c>
      <c r="O6633">
        <v>0</v>
      </c>
      <c r="P6633" s="6">
        <v>0</v>
      </c>
      <c r="Q6633" s="13">
        <v>0</v>
      </c>
      <c r="R6633" s="13">
        <v>0</v>
      </c>
      <c r="S6633" s="31">
        <v>27</v>
      </c>
      <c r="T6633" s="6">
        <f>VLOOKUP(E6633,'参数设置&amp;汇总'!S:U,3,0)</f>
        <v>0.25</v>
      </c>
      <c r="U6633" s="78">
        <f t="shared" si="515"/>
        <v>0.25</v>
      </c>
      <c r="V6633" s="13">
        <v>0.85000000000000009</v>
      </c>
      <c r="W6633" s="78">
        <f t="shared" si="517"/>
        <v>0.29411764705882348</v>
      </c>
      <c r="X6633" s="1">
        <f>VLOOKUP(E6633,'渗透率、续签率'!AG:AJ,4,0)</f>
        <v>1788.5000000000002</v>
      </c>
      <c r="Y6633" s="1">
        <f t="shared" si="518"/>
        <v>526.02941176470586</v>
      </c>
      <c r="Z6633">
        <v>0</v>
      </c>
      <c r="AA6633" s="89">
        <f t="shared" si="519"/>
        <v>1788.5000000000002</v>
      </c>
      <c r="AK6633" s="37"/>
    </row>
    <row r="6634" spans="1:37" hidden="1">
      <c r="A6634" t="s">
        <v>64</v>
      </c>
      <c r="B6634" t="s">
        <v>2</v>
      </c>
      <c r="C6634" t="s">
        <v>14</v>
      </c>
      <c r="D6634" t="s">
        <v>116</v>
      </c>
      <c r="E6634" t="s">
        <v>541</v>
      </c>
      <c r="F6634" t="str">
        <f t="shared" si="516"/>
        <v>随州市运动培训</v>
      </c>
      <c r="G6634" t="s">
        <v>81</v>
      </c>
      <c r="H6634" t="s">
        <v>453</v>
      </c>
      <c r="I6634" t="s">
        <v>68</v>
      </c>
      <c r="J6634">
        <v>18</v>
      </c>
      <c r="K6634">
        <v>0</v>
      </c>
      <c r="L6634" s="13">
        <f>VLOOKUP(C6634,'渗透率、续签率'!B:C,2,0)</f>
        <v>0.22700000000000001</v>
      </c>
      <c r="M6634" s="6">
        <v>0</v>
      </c>
      <c r="N6634">
        <v>0</v>
      </c>
      <c r="O6634">
        <v>0</v>
      </c>
      <c r="P6634" s="6">
        <v>0</v>
      </c>
      <c r="Q6634" s="13">
        <v>0</v>
      </c>
      <c r="R6634" s="13">
        <v>0</v>
      </c>
      <c r="S6634" s="31">
        <v>40</v>
      </c>
      <c r="T6634" s="6">
        <f>VLOOKUP(E6634,'参数设置&amp;汇总'!S:U,3,0)</f>
        <v>0.25</v>
      </c>
      <c r="U6634" s="78">
        <f t="shared" si="515"/>
        <v>0</v>
      </c>
      <c r="V6634" s="13">
        <v>0.85000000000000009</v>
      </c>
      <c r="W6634" s="78">
        <f t="shared" si="517"/>
        <v>0</v>
      </c>
      <c r="X6634" s="1">
        <f>VLOOKUP(E6634,'渗透率、续签率'!AG:AJ,4,0)</f>
        <v>1788.5000000000002</v>
      </c>
      <c r="Y6634" s="1">
        <f t="shared" si="518"/>
        <v>0</v>
      </c>
      <c r="Z6634">
        <v>0</v>
      </c>
      <c r="AA6634" s="89">
        <f t="shared" si="519"/>
        <v>0</v>
      </c>
      <c r="AH6634" s="37"/>
      <c r="AI6634" s="37"/>
      <c r="AJ6634" s="1"/>
      <c r="AK6634" s="37"/>
    </row>
    <row r="6635" spans="1:37" hidden="1">
      <c r="A6635" t="s">
        <v>64</v>
      </c>
      <c r="B6635" t="s">
        <v>2</v>
      </c>
      <c r="C6635" t="s">
        <v>14</v>
      </c>
      <c r="D6635" t="s">
        <v>116</v>
      </c>
      <c r="E6635" t="s">
        <v>541</v>
      </c>
      <c r="F6635" t="str">
        <f t="shared" si="516"/>
        <v>雅安市运动培训</v>
      </c>
      <c r="G6635" t="s">
        <v>77</v>
      </c>
      <c r="H6635" t="s">
        <v>454</v>
      </c>
      <c r="I6635" t="s">
        <v>70</v>
      </c>
      <c r="J6635">
        <v>11</v>
      </c>
      <c r="K6635">
        <v>0</v>
      </c>
      <c r="L6635" s="13">
        <f>VLOOKUP(C6635,'渗透率、续签率'!B:C,2,0)</f>
        <v>0.22700000000000001</v>
      </c>
      <c r="M6635" s="6">
        <v>0</v>
      </c>
      <c r="N6635">
        <v>0</v>
      </c>
      <c r="O6635">
        <v>0</v>
      </c>
      <c r="P6635" s="6">
        <v>0</v>
      </c>
      <c r="Q6635" s="13">
        <v>0</v>
      </c>
      <c r="R6635" s="13">
        <v>0</v>
      </c>
      <c r="S6635" s="31">
        <v>5</v>
      </c>
      <c r="T6635" s="6">
        <f>VLOOKUP(E6635,'参数设置&amp;汇总'!S:U,3,0)</f>
        <v>0.25</v>
      </c>
      <c r="U6635" s="78">
        <f t="shared" si="515"/>
        <v>0</v>
      </c>
      <c r="V6635" s="13">
        <v>0.85000000000000009</v>
      </c>
      <c r="W6635" s="78">
        <f t="shared" si="517"/>
        <v>0</v>
      </c>
      <c r="X6635" s="1">
        <f>VLOOKUP(E6635,'渗透率、续签率'!AG:AJ,4,0)</f>
        <v>1788.5000000000002</v>
      </c>
      <c r="Y6635" s="1">
        <f t="shared" si="518"/>
        <v>0</v>
      </c>
      <c r="Z6635">
        <v>0</v>
      </c>
      <c r="AA6635" s="89">
        <f t="shared" si="519"/>
        <v>0</v>
      </c>
      <c r="AH6635" s="37"/>
      <c r="AI6635" s="37"/>
      <c r="AJ6635" s="1"/>
      <c r="AK6635" s="37"/>
    </row>
    <row r="6636" spans="1:37" hidden="1">
      <c r="A6636" t="s">
        <v>64</v>
      </c>
      <c r="B6636" t="s">
        <v>2</v>
      </c>
      <c r="C6636" t="s">
        <v>14</v>
      </c>
      <c r="D6636" t="s">
        <v>116</v>
      </c>
      <c r="E6636" t="s">
        <v>541</v>
      </c>
      <c r="F6636" t="str">
        <f t="shared" si="516"/>
        <v>鞍山市运动培训</v>
      </c>
      <c r="G6636" t="s">
        <v>101</v>
      </c>
      <c r="H6636" t="s">
        <v>455</v>
      </c>
      <c r="I6636" t="s">
        <v>70</v>
      </c>
      <c r="J6636">
        <v>36</v>
      </c>
      <c r="K6636">
        <v>0</v>
      </c>
      <c r="L6636" s="13">
        <f>VLOOKUP(C6636,'渗透率、续签率'!B:C,2,0)</f>
        <v>0.22700000000000001</v>
      </c>
      <c r="M6636" s="6">
        <v>0</v>
      </c>
      <c r="N6636">
        <v>2</v>
      </c>
      <c r="O6636">
        <v>0</v>
      </c>
      <c r="P6636" s="6">
        <v>0</v>
      </c>
      <c r="Q6636" s="13">
        <v>0</v>
      </c>
      <c r="R6636" s="13">
        <v>0</v>
      </c>
      <c r="S6636" s="31">
        <v>79</v>
      </c>
      <c r="T6636" s="6">
        <f>VLOOKUP(E6636,'参数设置&amp;汇总'!S:U,3,0)</f>
        <v>0.25</v>
      </c>
      <c r="U6636" s="78">
        <f t="shared" si="515"/>
        <v>0.5</v>
      </c>
      <c r="V6636" s="13">
        <v>0.85000000000000009</v>
      </c>
      <c r="W6636" s="78">
        <f t="shared" si="517"/>
        <v>0.58823529411764697</v>
      </c>
      <c r="X6636" s="1">
        <f>VLOOKUP(E6636,'渗透率、续签率'!AG:AJ,4,0)</f>
        <v>1788.5000000000002</v>
      </c>
      <c r="Y6636" s="1">
        <f t="shared" si="518"/>
        <v>1052.0588235294117</v>
      </c>
      <c r="Z6636">
        <v>0</v>
      </c>
      <c r="AA6636" s="89">
        <f t="shared" si="519"/>
        <v>3577.0000000000005</v>
      </c>
      <c r="AH6636" s="37"/>
      <c r="AI6636" s="37"/>
      <c r="AK6636" s="37"/>
    </row>
    <row r="6637" spans="1:37" hidden="1">
      <c r="A6637" t="s">
        <v>64</v>
      </c>
      <c r="B6637" t="s">
        <v>2</v>
      </c>
      <c r="C6637" t="s">
        <v>14</v>
      </c>
      <c r="D6637" t="s">
        <v>116</v>
      </c>
      <c r="E6637" t="s">
        <v>541</v>
      </c>
      <c r="F6637" t="str">
        <f t="shared" si="516"/>
        <v>韶关市运动培训</v>
      </c>
      <c r="G6637" t="s">
        <v>75</v>
      </c>
      <c r="H6637" t="s">
        <v>456</v>
      </c>
      <c r="I6637" t="s">
        <v>68</v>
      </c>
      <c r="J6637">
        <v>31</v>
      </c>
      <c r="K6637">
        <v>0</v>
      </c>
      <c r="L6637" s="13">
        <f>VLOOKUP(C6637,'渗透率、续签率'!B:C,2,0)</f>
        <v>0.22700000000000001</v>
      </c>
      <c r="M6637" s="6">
        <v>0</v>
      </c>
      <c r="N6637">
        <v>0</v>
      </c>
      <c r="O6637">
        <v>0</v>
      </c>
      <c r="P6637" s="6">
        <v>0</v>
      </c>
      <c r="Q6637" s="13">
        <v>0</v>
      </c>
      <c r="R6637" s="13">
        <v>0</v>
      </c>
      <c r="S6637" s="31">
        <v>48</v>
      </c>
      <c r="T6637" s="6">
        <f>VLOOKUP(E6637,'参数设置&amp;汇总'!S:U,3,0)</f>
        <v>0.25</v>
      </c>
      <c r="U6637" s="78">
        <f t="shared" si="515"/>
        <v>0</v>
      </c>
      <c r="V6637" s="13">
        <v>0.85000000000000009</v>
      </c>
      <c r="W6637" s="78">
        <f t="shared" si="517"/>
        <v>0</v>
      </c>
      <c r="X6637" s="1">
        <f>VLOOKUP(E6637,'渗透率、续签率'!AG:AJ,4,0)</f>
        <v>1788.5000000000002</v>
      </c>
      <c r="Y6637" s="1">
        <f t="shared" si="518"/>
        <v>0</v>
      </c>
      <c r="Z6637">
        <v>0</v>
      </c>
      <c r="AA6637" s="89">
        <f t="shared" si="519"/>
        <v>0</v>
      </c>
      <c r="AH6637" s="37"/>
      <c r="AI6637" s="37"/>
      <c r="AK6637" s="37"/>
    </row>
    <row r="6638" spans="1:37" hidden="1">
      <c r="A6638" t="s">
        <v>64</v>
      </c>
      <c r="B6638" t="s">
        <v>2</v>
      </c>
      <c r="C6638" t="s">
        <v>14</v>
      </c>
      <c r="D6638" t="s">
        <v>116</v>
      </c>
      <c r="E6638" t="s">
        <v>541</v>
      </c>
      <c r="F6638" t="str">
        <f t="shared" si="516"/>
        <v>香港特别行政区运动培训</v>
      </c>
      <c r="G6638" t="s">
        <v>457</v>
      </c>
      <c r="H6638" t="s">
        <v>457</v>
      </c>
      <c r="I6638" t="s">
        <v>57</v>
      </c>
      <c r="J6638">
        <v>95</v>
      </c>
      <c r="K6638">
        <v>0</v>
      </c>
      <c r="L6638" s="13">
        <f>VLOOKUP(C6638,'渗透率、续签率'!B:C,2,0)</f>
        <v>0.22700000000000001</v>
      </c>
      <c r="M6638" s="6">
        <v>0</v>
      </c>
      <c r="N6638">
        <v>3</v>
      </c>
      <c r="O6638">
        <v>0</v>
      </c>
      <c r="P6638" s="6">
        <v>0</v>
      </c>
      <c r="Q6638" s="13">
        <v>0</v>
      </c>
      <c r="R6638" s="13">
        <v>0</v>
      </c>
      <c r="S6638" s="31">
        <v>139</v>
      </c>
      <c r="T6638" s="6">
        <f>VLOOKUP(E6638,'参数设置&amp;汇总'!S:U,3,0)</f>
        <v>0.25</v>
      </c>
      <c r="U6638" s="78">
        <f t="shared" si="515"/>
        <v>0.75</v>
      </c>
      <c r="V6638" s="13">
        <v>0.85000000000000009</v>
      </c>
      <c r="W6638" s="78">
        <f t="shared" si="517"/>
        <v>0.88235294117647045</v>
      </c>
      <c r="X6638" s="1">
        <f>VLOOKUP(E6638,'渗透率、续签率'!AG:AJ,4,0)</f>
        <v>1788.5000000000002</v>
      </c>
      <c r="Y6638" s="1">
        <f t="shared" si="518"/>
        <v>1578.0882352941176</v>
      </c>
      <c r="Z6638">
        <v>0</v>
      </c>
      <c r="AA6638" s="89">
        <f t="shared" si="519"/>
        <v>5365.5000000000009</v>
      </c>
      <c r="AH6638" s="37"/>
      <c r="AI6638" s="37"/>
      <c r="AK6638" s="37"/>
    </row>
    <row r="6639" spans="1:37" hidden="1">
      <c r="A6639" t="s">
        <v>64</v>
      </c>
      <c r="B6639" t="s">
        <v>2</v>
      </c>
      <c r="C6639" t="s">
        <v>14</v>
      </c>
      <c r="D6639" t="s">
        <v>116</v>
      </c>
      <c r="E6639" t="s">
        <v>541</v>
      </c>
      <c r="F6639" t="str">
        <f t="shared" si="516"/>
        <v>马鞍山市运动培训</v>
      </c>
      <c r="G6639" t="s">
        <v>94</v>
      </c>
      <c r="H6639" t="s">
        <v>458</v>
      </c>
      <c r="I6639" t="s">
        <v>68</v>
      </c>
      <c r="J6639">
        <v>32</v>
      </c>
      <c r="K6639">
        <v>2</v>
      </c>
      <c r="L6639" s="13">
        <f>VLOOKUP(C6639,'渗透率、续签率'!B:C,2,0)</f>
        <v>0.22700000000000001</v>
      </c>
      <c r="M6639" s="6">
        <v>0.06</v>
      </c>
      <c r="N6639">
        <v>4</v>
      </c>
      <c r="O6639">
        <v>2</v>
      </c>
      <c r="P6639" s="6">
        <v>0.5</v>
      </c>
      <c r="Q6639" s="13">
        <v>0.51900000000000002</v>
      </c>
      <c r="R6639" s="13">
        <v>0.504</v>
      </c>
      <c r="S6639" s="31">
        <v>117</v>
      </c>
      <c r="T6639" s="6">
        <f>VLOOKUP(E6639,'参数设置&amp;汇总'!S:U,3,0)</f>
        <v>0.25</v>
      </c>
      <c r="U6639" s="78">
        <f t="shared" si="515"/>
        <v>2</v>
      </c>
      <c r="V6639" s="13">
        <v>0.85000000000000009</v>
      </c>
      <c r="W6639" s="78">
        <f t="shared" si="517"/>
        <v>1.8188235294117645</v>
      </c>
      <c r="X6639" s="1">
        <f>VLOOKUP(E6639,'渗透率、续签率'!AG:AJ,4,0)</f>
        <v>1788.5000000000002</v>
      </c>
      <c r="Y6639" s="1">
        <f t="shared" si="518"/>
        <v>3252.9658823529412</v>
      </c>
      <c r="Z6639">
        <v>0</v>
      </c>
      <c r="AA6639" s="89">
        <f t="shared" si="519"/>
        <v>7154.0000000000009</v>
      </c>
      <c r="AH6639" s="37"/>
      <c r="AI6639" s="37"/>
      <c r="AK6639" s="37"/>
    </row>
    <row r="6640" spans="1:37" hidden="1">
      <c r="A6640" t="s">
        <v>64</v>
      </c>
      <c r="B6640" t="s">
        <v>2</v>
      </c>
      <c r="C6640" t="s">
        <v>14</v>
      </c>
      <c r="D6640" t="s">
        <v>116</v>
      </c>
      <c r="E6640" t="s">
        <v>541</v>
      </c>
      <c r="F6640" t="str">
        <f t="shared" si="516"/>
        <v>驻马店市运动培训</v>
      </c>
      <c r="G6640" t="s">
        <v>110</v>
      </c>
      <c r="H6640" t="s">
        <v>459</v>
      </c>
      <c r="I6640" t="s">
        <v>70</v>
      </c>
      <c r="J6640">
        <v>47</v>
      </c>
      <c r="K6640">
        <v>0</v>
      </c>
      <c r="L6640" s="13">
        <f>VLOOKUP(C6640,'渗透率、续签率'!B:C,2,0)</f>
        <v>0.22700000000000001</v>
      </c>
      <c r="M6640" s="6">
        <v>0</v>
      </c>
      <c r="N6640">
        <v>3</v>
      </c>
      <c r="O6640">
        <v>0</v>
      </c>
      <c r="P6640" s="6">
        <v>0</v>
      </c>
      <c r="Q6640" s="13">
        <v>8.6999999999999994E-2</v>
      </c>
      <c r="R6640" s="13">
        <v>0</v>
      </c>
      <c r="S6640" s="31">
        <v>116</v>
      </c>
      <c r="T6640" s="6">
        <f>VLOOKUP(E6640,'参数设置&amp;汇总'!S:U,3,0)</f>
        <v>0.25</v>
      </c>
      <c r="U6640" s="78">
        <f t="shared" si="515"/>
        <v>0.75</v>
      </c>
      <c r="V6640" s="13">
        <v>0.85000000000000009</v>
      </c>
      <c r="W6640" s="78">
        <f t="shared" si="517"/>
        <v>0.88235294117647045</v>
      </c>
      <c r="X6640" s="1">
        <f>VLOOKUP(E6640,'渗透率、续签率'!AG:AJ,4,0)</f>
        <v>1788.5000000000002</v>
      </c>
      <c r="Y6640" s="1">
        <f t="shared" si="518"/>
        <v>1578.0882352941176</v>
      </c>
      <c r="Z6640">
        <v>2</v>
      </c>
      <c r="AA6640" s="89">
        <f t="shared" si="519"/>
        <v>5365.5000000000009</v>
      </c>
      <c r="AH6640" s="37"/>
      <c r="AI6640" s="37"/>
      <c r="AJ6640" s="1"/>
      <c r="AK6640" s="37"/>
    </row>
    <row r="6641" spans="1:37" hidden="1">
      <c r="A6641" t="s">
        <v>64</v>
      </c>
      <c r="B6641" t="s">
        <v>2</v>
      </c>
      <c r="C6641" t="s">
        <v>14</v>
      </c>
      <c r="D6641" t="s">
        <v>116</v>
      </c>
      <c r="E6641" t="s">
        <v>541</v>
      </c>
      <c r="F6641" t="str">
        <f t="shared" si="516"/>
        <v>鸡西市运动培训</v>
      </c>
      <c r="G6641" t="s">
        <v>118</v>
      </c>
      <c r="H6641" t="s">
        <v>460</v>
      </c>
      <c r="I6641" t="s">
        <v>70</v>
      </c>
      <c r="J6641">
        <v>12</v>
      </c>
      <c r="K6641">
        <v>0</v>
      </c>
      <c r="L6641" s="13">
        <f>VLOOKUP(C6641,'渗透率、续签率'!B:C,2,0)</f>
        <v>0.22700000000000001</v>
      </c>
      <c r="M6641" s="6">
        <v>0</v>
      </c>
      <c r="N6641">
        <v>0</v>
      </c>
      <c r="O6641">
        <v>0</v>
      </c>
      <c r="P6641" s="6">
        <v>0</v>
      </c>
      <c r="Q6641" s="13">
        <v>0</v>
      </c>
      <c r="R6641" s="13">
        <v>0</v>
      </c>
      <c r="S6641" s="31">
        <v>12</v>
      </c>
      <c r="T6641" s="6">
        <f>VLOOKUP(E6641,'参数设置&amp;汇总'!S:U,3,0)</f>
        <v>0.25</v>
      </c>
      <c r="U6641" s="78">
        <f t="shared" si="515"/>
        <v>0</v>
      </c>
      <c r="V6641" s="13">
        <v>0.85000000000000009</v>
      </c>
      <c r="W6641" s="78">
        <f t="shared" si="517"/>
        <v>0</v>
      </c>
      <c r="X6641" s="1">
        <f>VLOOKUP(E6641,'渗透率、续签率'!AG:AJ,4,0)</f>
        <v>1788.5000000000002</v>
      </c>
      <c r="Y6641" s="1">
        <f t="shared" si="518"/>
        <v>0</v>
      </c>
      <c r="Z6641">
        <v>0</v>
      </c>
      <c r="AA6641" s="89">
        <f t="shared" si="519"/>
        <v>0</v>
      </c>
      <c r="AH6641" s="37"/>
      <c r="AI6641" s="37"/>
      <c r="AK6641" s="37"/>
    </row>
    <row r="6642" spans="1:37" hidden="1">
      <c r="A6642" t="s">
        <v>64</v>
      </c>
      <c r="B6642" t="s">
        <v>2</v>
      </c>
      <c r="C6642" t="s">
        <v>14</v>
      </c>
      <c r="D6642" t="s">
        <v>116</v>
      </c>
      <c r="E6642" t="s">
        <v>541</v>
      </c>
      <c r="F6642" t="str">
        <f t="shared" si="516"/>
        <v>鹤壁市运动培训</v>
      </c>
      <c r="G6642" t="s">
        <v>110</v>
      </c>
      <c r="H6642" t="s">
        <v>461</v>
      </c>
      <c r="I6642" t="s">
        <v>70</v>
      </c>
      <c r="J6642">
        <v>25</v>
      </c>
      <c r="K6642">
        <v>0</v>
      </c>
      <c r="L6642" s="13">
        <f>VLOOKUP(C6642,'渗透率、续签率'!B:C,2,0)</f>
        <v>0.22700000000000001</v>
      </c>
      <c r="M6642" s="6">
        <v>0</v>
      </c>
      <c r="N6642">
        <v>1</v>
      </c>
      <c r="O6642">
        <v>0</v>
      </c>
      <c r="P6642" s="6">
        <v>0</v>
      </c>
      <c r="Q6642" s="13">
        <v>0</v>
      </c>
      <c r="R6642" s="13">
        <v>0</v>
      </c>
      <c r="S6642" s="31">
        <v>44</v>
      </c>
      <c r="T6642" s="6">
        <f>VLOOKUP(E6642,'参数设置&amp;汇总'!S:U,3,0)</f>
        <v>0.25</v>
      </c>
      <c r="U6642" s="78">
        <f t="shared" si="515"/>
        <v>0.25</v>
      </c>
      <c r="V6642" s="13">
        <v>0.85000000000000009</v>
      </c>
      <c r="W6642" s="78">
        <f t="shared" si="517"/>
        <v>0.29411764705882348</v>
      </c>
      <c r="X6642" s="1">
        <f>VLOOKUP(E6642,'渗透率、续签率'!AG:AJ,4,0)</f>
        <v>1788.5000000000002</v>
      </c>
      <c r="Y6642" s="1">
        <f t="shared" si="518"/>
        <v>526.02941176470586</v>
      </c>
      <c r="Z6642">
        <v>0</v>
      </c>
      <c r="AA6642" s="89">
        <f t="shared" si="519"/>
        <v>1788.5000000000002</v>
      </c>
      <c r="AH6642" s="37"/>
      <c r="AI6642" s="37"/>
      <c r="AK6642" s="37"/>
    </row>
    <row r="6643" spans="1:37" hidden="1">
      <c r="A6643" t="s">
        <v>64</v>
      </c>
      <c r="B6643" t="s">
        <v>2</v>
      </c>
      <c r="C6643" t="s">
        <v>14</v>
      </c>
      <c r="D6643" t="s">
        <v>116</v>
      </c>
      <c r="E6643" t="s">
        <v>541</v>
      </c>
      <c r="F6643" t="str">
        <f t="shared" si="516"/>
        <v>鹤岗市运动培训</v>
      </c>
      <c r="G6643" t="s">
        <v>118</v>
      </c>
      <c r="H6643" t="s">
        <v>462</v>
      </c>
      <c r="I6643" t="s">
        <v>70</v>
      </c>
      <c r="J6643">
        <v>3</v>
      </c>
      <c r="K6643">
        <v>0</v>
      </c>
      <c r="L6643" s="13">
        <f>VLOOKUP(C6643,'渗透率、续签率'!B:C,2,0)</f>
        <v>0.22700000000000001</v>
      </c>
      <c r="M6643" s="6">
        <v>0</v>
      </c>
      <c r="N6643">
        <v>0</v>
      </c>
      <c r="O6643">
        <v>0</v>
      </c>
      <c r="P6643" s="6">
        <v>0</v>
      </c>
      <c r="Q6643" s="13">
        <v>0</v>
      </c>
      <c r="R6643" s="13">
        <v>0</v>
      </c>
      <c r="S6643" s="31">
        <v>3</v>
      </c>
      <c r="T6643" s="6">
        <f>VLOOKUP(E6643,'参数设置&amp;汇总'!S:U,3,0)</f>
        <v>0.25</v>
      </c>
      <c r="U6643" s="78">
        <f t="shared" si="515"/>
        <v>0</v>
      </c>
      <c r="V6643" s="13">
        <v>0.85000000000000009</v>
      </c>
      <c r="W6643" s="78">
        <f t="shared" si="517"/>
        <v>0</v>
      </c>
      <c r="X6643" s="1">
        <f>VLOOKUP(E6643,'渗透率、续签率'!AG:AJ,4,0)</f>
        <v>1788.5000000000002</v>
      </c>
      <c r="Y6643" s="1">
        <f t="shared" si="518"/>
        <v>0</v>
      </c>
      <c r="Z6643">
        <v>0</v>
      </c>
      <c r="AA6643" s="89">
        <f t="shared" si="519"/>
        <v>0</v>
      </c>
      <c r="AH6643" s="37"/>
      <c r="AI6643" s="37"/>
      <c r="AK6643" s="37"/>
    </row>
    <row r="6644" spans="1:37" hidden="1">
      <c r="A6644" t="s">
        <v>64</v>
      </c>
      <c r="B6644" t="s">
        <v>2</v>
      </c>
      <c r="C6644" t="s">
        <v>14</v>
      </c>
      <c r="D6644" t="s">
        <v>116</v>
      </c>
      <c r="E6644" t="s">
        <v>541</v>
      </c>
      <c r="F6644" t="str">
        <f t="shared" si="516"/>
        <v>鹰潭市运动培训</v>
      </c>
      <c r="G6644" t="s">
        <v>90</v>
      </c>
      <c r="H6644" t="s">
        <v>463</v>
      </c>
      <c r="I6644" t="s">
        <v>68</v>
      </c>
      <c r="J6644">
        <v>9</v>
      </c>
      <c r="K6644">
        <v>0</v>
      </c>
      <c r="L6644" s="13">
        <f>VLOOKUP(C6644,'渗透率、续签率'!B:C,2,0)</f>
        <v>0.22700000000000001</v>
      </c>
      <c r="M6644" s="6">
        <v>0</v>
      </c>
      <c r="N6644">
        <v>0</v>
      </c>
      <c r="O6644">
        <v>0</v>
      </c>
      <c r="P6644" s="6">
        <v>0</v>
      </c>
      <c r="Q6644" s="13">
        <v>0</v>
      </c>
      <c r="R6644" s="13">
        <v>0</v>
      </c>
      <c r="S6644" s="31">
        <v>9</v>
      </c>
      <c r="T6644" s="6">
        <f>VLOOKUP(E6644,'参数设置&amp;汇总'!S:U,3,0)</f>
        <v>0.25</v>
      </c>
      <c r="U6644" s="78">
        <f t="shared" si="515"/>
        <v>0</v>
      </c>
      <c r="V6644" s="13">
        <v>0.85000000000000009</v>
      </c>
      <c r="W6644" s="78">
        <f t="shared" si="517"/>
        <v>0</v>
      </c>
      <c r="X6644" s="1">
        <f>VLOOKUP(E6644,'渗透率、续签率'!AG:AJ,4,0)</f>
        <v>1788.5000000000002</v>
      </c>
      <c r="Y6644" s="1">
        <f t="shared" si="518"/>
        <v>0</v>
      </c>
      <c r="Z6644">
        <v>0</v>
      </c>
      <c r="AA6644" s="89">
        <f t="shared" si="519"/>
        <v>0</v>
      </c>
      <c r="AH6644" s="37"/>
      <c r="AI6644" s="37"/>
      <c r="AK6644" s="37"/>
    </row>
    <row r="6645" spans="1:37" hidden="1">
      <c r="A6645" t="s">
        <v>64</v>
      </c>
      <c r="B6645" t="s">
        <v>2</v>
      </c>
      <c r="C6645" t="s">
        <v>14</v>
      </c>
      <c r="D6645" t="s">
        <v>116</v>
      </c>
      <c r="E6645" t="s">
        <v>541</v>
      </c>
      <c r="F6645" t="str">
        <f t="shared" si="516"/>
        <v>黄冈市运动培训</v>
      </c>
      <c r="G6645" t="s">
        <v>81</v>
      </c>
      <c r="H6645" t="s">
        <v>464</v>
      </c>
      <c r="I6645" t="s">
        <v>68</v>
      </c>
      <c r="J6645">
        <v>45</v>
      </c>
      <c r="K6645">
        <v>0</v>
      </c>
      <c r="L6645" s="13">
        <f>VLOOKUP(C6645,'渗透率、续签率'!B:C,2,0)</f>
        <v>0.22700000000000001</v>
      </c>
      <c r="M6645" s="6">
        <v>0</v>
      </c>
      <c r="N6645">
        <v>0</v>
      </c>
      <c r="O6645">
        <v>0</v>
      </c>
      <c r="P6645" s="6">
        <v>0</v>
      </c>
      <c r="Q6645" s="13">
        <v>0</v>
      </c>
      <c r="R6645" s="13">
        <v>0</v>
      </c>
      <c r="S6645" s="31">
        <v>81</v>
      </c>
      <c r="T6645" s="6">
        <f>VLOOKUP(E6645,'参数设置&amp;汇总'!S:U,3,0)</f>
        <v>0.25</v>
      </c>
      <c r="U6645" s="78">
        <f t="shared" si="515"/>
        <v>0</v>
      </c>
      <c r="V6645" s="13">
        <v>0.85000000000000009</v>
      </c>
      <c r="W6645" s="78">
        <f t="shared" si="517"/>
        <v>0</v>
      </c>
      <c r="X6645" s="1">
        <f>VLOOKUP(E6645,'渗透率、续签率'!AG:AJ,4,0)</f>
        <v>1788.5000000000002</v>
      </c>
      <c r="Y6645" s="1">
        <f t="shared" si="518"/>
        <v>0</v>
      </c>
      <c r="Z6645">
        <v>1</v>
      </c>
      <c r="AA6645" s="89">
        <f t="shared" si="519"/>
        <v>0</v>
      </c>
      <c r="AH6645" s="37"/>
      <c r="AI6645" s="37"/>
      <c r="AK6645" s="37"/>
    </row>
    <row r="6646" spans="1:37" hidden="1">
      <c r="A6646" t="s">
        <v>64</v>
      </c>
      <c r="B6646" t="s">
        <v>2</v>
      </c>
      <c r="C6646" t="s">
        <v>14</v>
      </c>
      <c r="D6646" t="s">
        <v>116</v>
      </c>
      <c r="E6646" t="s">
        <v>541</v>
      </c>
      <c r="F6646" t="str">
        <f t="shared" si="516"/>
        <v>黄南藏族自治州运动培训</v>
      </c>
      <c r="G6646" t="s">
        <v>297</v>
      </c>
      <c r="H6646" t="s">
        <v>465</v>
      </c>
      <c r="I6646" t="s">
        <v>70</v>
      </c>
      <c r="J6646">
        <v>0</v>
      </c>
      <c r="K6646">
        <v>0</v>
      </c>
      <c r="L6646" s="13">
        <f>VLOOKUP(C6646,'渗透率、续签率'!B:C,2,0)</f>
        <v>0.22700000000000001</v>
      </c>
      <c r="M6646" s="6">
        <v>0</v>
      </c>
      <c r="N6646">
        <v>0</v>
      </c>
      <c r="O6646">
        <v>0</v>
      </c>
      <c r="P6646" s="6">
        <v>0</v>
      </c>
      <c r="Q6646" s="13">
        <v>0</v>
      </c>
      <c r="R6646" s="13">
        <v>0</v>
      </c>
      <c r="S6646" s="31">
        <v>0</v>
      </c>
      <c r="T6646" s="6">
        <f>VLOOKUP(E6646,'参数设置&amp;汇总'!S:U,3,0)</f>
        <v>0.25</v>
      </c>
      <c r="U6646" s="78">
        <f t="shared" si="515"/>
        <v>0</v>
      </c>
      <c r="V6646" s="13">
        <v>0.85000000000000009</v>
      </c>
      <c r="W6646" s="78">
        <f t="shared" si="517"/>
        <v>0</v>
      </c>
      <c r="X6646" s="1">
        <f>VLOOKUP(E6646,'渗透率、续签率'!AG:AJ,4,0)</f>
        <v>1788.5000000000002</v>
      </c>
      <c r="Y6646" s="1">
        <f t="shared" si="518"/>
        <v>0</v>
      </c>
      <c r="Z6646">
        <v>0</v>
      </c>
      <c r="AA6646" s="89">
        <f t="shared" si="519"/>
        <v>0</v>
      </c>
      <c r="AH6646" s="37"/>
      <c r="AI6646" s="37"/>
      <c r="AJ6646" s="1"/>
      <c r="AK6646" s="37"/>
    </row>
    <row r="6647" spans="1:37" hidden="1">
      <c r="A6647" t="s">
        <v>64</v>
      </c>
      <c r="B6647" t="s">
        <v>2</v>
      </c>
      <c r="C6647" t="s">
        <v>14</v>
      </c>
      <c r="D6647" t="s">
        <v>116</v>
      </c>
      <c r="E6647" t="s">
        <v>541</v>
      </c>
      <c r="F6647" t="str">
        <f t="shared" si="516"/>
        <v>黄山市运动培训</v>
      </c>
      <c r="G6647" t="s">
        <v>94</v>
      </c>
      <c r="H6647" t="s">
        <v>466</v>
      </c>
      <c r="I6647" t="s">
        <v>68</v>
      </c>
      <c r="J6647">
        <v>23</v>
      </c>
      <c r="K6647">
        <v>0</v>
      </c>
      <c r="L6647" s="13">
        <f>VLOOKUP(C6647,'渗透率、续签率'!B:C,2,0)</f>
        <v>0.22700000000000001</v>
      </c>
      <c r="M6647" s="6">
        <v>0</v>
      </c>
      <c r="N6647">
        <v>0</v>
      </c>
      <c r="O6647">
        <v>0</v>
      </c>
      <c r="P6647" s="6">
        <v>0</v>
      </c>
      <c r="Q6647" s="13">
        <v>6.0999999999999999E-2</v>
      </c>
      <c r="R6647" s="13">
        <v>0</v>
      </c>
      <c r="S6647" s="31">
        <v>54</v>
      </c>
      <c r="T6647" s="6">
        <f>VLOOKUP(E6647,'参数设置&amp;汇总'!S:U,3,0)</f>
        <v>0.25</v>
      </c>
      <c r="U6647" s="78">
        <f t="shared" si="515"/>
        <v>0</v>
      </c>
      <c r="V6647" s="13">
        <v>0.85000000000000009</v>
      </c>
      <c r="W6647" s="78">
        <f t="shared" si="517"/>
        <v>0</v>
      </c>
      <c r="X6647" s="1">
        <f>VLOOKUP(E6647,'渗透率、续签率'!AG:AJ,4,0)</f>
        <v>1788.5000000000002</v>
      </c>
      <c r="Y6647" s="1">
        <f t="shared" si="518"/>
        <v>0</v>
      </c>
      <c r="Z6647">
        <v>1</v>
      </c>
      <c r="AA6647" s="89">
        <f t="shared" si="519"/>
        <v>0</v>
      </c>
      <c r="AH6647" s="37"/>
      <c r="AI6647" s="37"/>
      <c r="AK6647" s="37"/>
    </row>
    <row r="6648" spans="1:37" hidden="1">
      <c r="A6648" t="s">
        <v>64</v>
      </c>
      <c r="B6648" t="s">
        <v>2</v>
      </c>
      <c r="C6648" t="s">
        <v>14</v>
      </c>
      <c r="D6648" t="s">
        <v>116</v>
      </c>
      <c r="E6648" t="s">
        <v>541</v>
      </c>
      <c r="F6648" t="str">
        <f t="shared" si="516"/>
        <v>黄石市运动培训</v>
      </c>
      <c r="G6648" t="s">
        <v>81</v>
      </c>
      <c r="H6648" t="s">
        <v>467</v>
      </c>
      <c r="I6648" t="s">
        <v>68</v>
      </c>
      <c r="J6648">
        <v>24</v>
      </c>
      <c r="K6648">
        <v>0</v>
      </c>
      <c r="L6648" s="13">
        <f>VLOOKUP(C6648,'渗透率、续签率'!B:C,2,0)</f>
        <v>0.22700000000000001</v>
      </c>
      <c r="M6648" s="6">
        <v>0</v>
      </c>
      <c r="N6648">
        <v>1</v>
      </c>
      <c r="O6648">
        <v>0</v>
      </c>
      <c r="P6648" s="6">
        <v>0</v>
      </c>
      <c r="Q6648" s="13">
        <v>0</v>
      </c>
      <c r="R6648" s="13">
        <v>0</v>
      </c>
      <c r="S6648" s="31">
        <v>74</v>
      </c>
      <c r="T6648" s="6">
        <f>VLOOKUP(E6648,'参数设置&amp;汇总'!S:U,3,0)</f>
        <v>0.25</v>
      </c>
      <c r="U6648" s="78">
        <f t="shared" si="515"/>
        <v>0.25</v>
      </c>
      <c r="V6648" s="13">
        <v>0.85000000000000009</v>
      </c>
      <c r="W6648" s="78">
        <f t="shared" si="517"/>
        <v>0.29411764705882348</v>
      </c>
      <c r="X6648" s="1">
        <f>VLOOKUP(E6648,'渗透率、续签率'!AG:AJ,4,0)</f>
        <v>1788.5000000000002</v>
      </c>
      <c r="Y6648" s="1">
        <f t="shared" si="518"/>
        <v>526.02941176470586</v>
      </c>
      <c r="Z6648">
        <v>1</v>
      </c>
      <c r="AA6648" s="89">
        <f t="shared" si="519"/>
        <v>1788.5000000000002</v>
      </c>
      <c r="AH6648" s="37"/>
      <c r="AI6648" s="37"/>
      <c r="AK6648" s="37"/>
    </row>
    <row r="6649" spans="1:37" hidden="1">
      <c r="A6649" t="s">
        <v>64</v>
      </c>
      <c r="B6649" t="s">
        <v>2</v>
      </c>
      <c r="C6649" t="s">
        <v>14</v>
      </c>
      <c r="D6649" t="s">
        <v>116</v>
      </c>
      <c r="E6649" t="s">
        <v>541</v>
      </c>
      <c r="F6649" t="str">
        <f t="shared" si="516"/>
        <v>黑河市运动培训</v>
      </c>
      <c r="G6649" t="s">
        <v>118</v>
      </c>
      <c r="H6649" t="s">
        <v>468</v>
      </c>
      <c r="I6649" t="s">
        <v>70</v>
      </c>
      <c r="J6649">
        <v>7</v>
      </c>
      <c r="K6649">
        <v>0</v>
      </c>
      <c r="L6649" s="13">
        <f>VLOOKUP(C6649,'渗透率、续签率'!B:C,2,0)</f>
        <v>0.22700000000000001</v>
      </c>
      <c r="M6649" s="6">
        <v>0</v>
      </c>
      <c r="N6649">
        <v>0</v>
      </c>
      <c r="O6649">
        <v>0</v>
      </c>
      <c r="P6649" s="6">
        <v>0</v>
      </c>
      <c r="Q6649" s="13">
        <v>0</v>
      </c>
      <c r="R6649" s="13">
        <v>0</v>
      </c>
      <c r="S6649" s="31">
        <v>15</v>
      </c>
      <c r="T6649" s="6">
        <f>VLOOKUP(E6649,'参数设置&amp;汇总'!S:U,3,0)</f>
        <v>0.25</v>
      </c>
      <c r="U6649" s="78">
        <f t="shared" si="515"/>
        <v>0</v>
      </c>
      <c r="V6649" s="13">
        <v>0.85000000000000009</v>
      </c>
      <c r="W6649" s="78">
        <f t="shared" si="517"/>
        <v>0</v>
      </c>
      <c r="X6649" s="1">
        <f>VLOOKUP(E6649,'渗透率、续签率'!AG:AJ,4,0)</f>
        <v>1788.5000000000002</v>
      </c>
      <c r="Y6649" s="1">
        <f t="shared" si="518"/>
        <v>0</v>
      </c>
      <c r="Z6649">
        <v>0</v>
      </c>
      <c r="AA6649" s="89">
        <f t="shared" si="519"/>
        <v>0</v>
      </c>
      <c r="AH6649" s="37"/>
      <c r="AI6649" s="37"/>
      <c r="AK6649" s="37"/>
    </row>
    <row r="6650" spans="1:37" hidden="1">
      <c r="A6650" t="s">
        <v>64</v>
      </c>
      <c r="B6650" t="s">
        <v>2</v>
      </c>
      <c r="C6650" t="s">
        <v>14</v>
      </c>
      <c r="D6650" t="s">
        <v>116</v>
      </c>
      <c r="E6650" t="s">
        <v>541</v>
      </c>
      <c r="F6650" t="str">
        <f t="shared" si="516"/>
        <v>黔东南苗族侗族自治州运动培训</v>
      </c>
      <c r="G6650" t="s">
        <v>167</v>
      </c>
      <c r="H6650" t="s">
        <v>469</v>
      </c>
      <c r="I6650" t="s">
        <v>70</v>
      </c>
      <c r="J6650">
        <v>39</v>
      </c>
      <c r="K6650">
        <v>0</v>
      </c>
      <c r="L6650" s="13">
        <f>VLOOKUP(C6650,'渗透率、续签率'!B:C,2,0)</f>
        <v>0.22700000000000001</v>
      </c>
      <c r="M6650" s="6">
        <v>0</v>
      </c>
      <c r="N6650">
        <v>2</v>
      </c>
      <c r="O6650">
        <v>0</v>
      </c>
      <c r="P6650" s="6">
        <v>0</v>
      </c>
      <c r="Q6650" s="13">
        <v>0</v>
      </c>
      <c r="R6650" s="13">
        <v>0</v>
      </c>
      <c r="S6650" s="31">
        <v>65</v>
      </c>
      <c r="T6650" s="6">
        <f>VLOOKUP(E6650,'参数设置&amp;汇总'!S:U,3,0)</f>
        <v>0.25</v>
      </c>
      <c r="U6650" s="78">
        <f t="shared" si="515"/>
        <v>0.5</v>
      </c>
      <c r="V6650" s="13">
        <v>0.85000000000000009</v>
      </c>
      <c r="W6650" s="78">
        <f t="shared" si="517"/>
        <v>0.58823529411764697</v>
      </c>
      <c r="X6650" s="1">
        <f>VLOOKUP(E6650,'渗透率、续签率'!AG:AJ,4,0)</f>
        <v>1788.5000000000002</v>
      </c>
      <c r="Y6650" s="1">
        <f t="shared" si="518"/>
        <v>1052.0588235294117</v>
      </c>
      <c r="Z6650">
        <v>0</v>
      </c>
      <c r="AA6650" s="89">
        <f t="shared" si="519"/>
        <v>3577.0000000000005</v>
      </c>
      <c r="AH6650" s="37"/>
      <c r="AI6650" s="37"/>
      <c r="AK6650" s="37"/>
    </row>
    <row r="6651" spans="1:37" hidden="1">
      <c r="A6651" t="s">
        <v>64</v>
      </c>
      <c r="B6651" t="s">
        <v>2</v>
      </c>
      <c r="C6651" t="s">
        <v>14</v>
      </c>
      <c r="D6651" t="s">
        <v>116</v>
      </c>
      <c r="E6651" t="s">
        <v>541</v>
      </c>
      <c r="F6651" t="str">
        <f t="shared" si="516"/>
        <v>黔南布依族苗族自治州运动培训</v>
      </c>
      <c r="G6651" t="s">
        <v>167</v>
      </c>
      <c r="H6651" t="s">
        <v>470</v>
      </c>
      <c r="I6651" t="s">
        <v>70</v>
      </c>
      <c r="J6651">
        <v>22</v>
      </c>
      <c r="K6651">
        <v>0</v>
      </c>
      <c r="L6651" s="13">
        <f>VLOOKUP(C6651,'渗透率、续签率'!B:C,2,0)</f>
        <v>0.22700000000000001</v>
      </c>
      <c r="M6651" s="6">
        <v>0</v>
      </c>
      <c r="N6651">
        <v>2</v>
      </c>
      <c r="O6651">
        <v>0</v>
      </c>
      <c r="P6651" s="6">
        <v>0</v>
      </c>
      <c r="Q6651" s="13">
        <v>0</v>
      </c>
      <c r="R6651" s="13">
        <v>0</v>
      </c>
      <c r="S6651" s="31">
        <v>40</v>
      </c>
      <c r="T6651" s="6">
        <f>VLOOKUP(E6651,'参数设置&amp;汇总'!S:U,3,0)</f>
        <v>0.25</v>
      </c>
      <c r="U6651" s="78">
        <f t="shared" si="515"/>
        <v>0.5</v>
      </c>
      <c r="V6651" s="13">
        <v>0.85000000000000009</v>
      </c>
      <c r="W6651" s="78">
        <f t="shared" si="517"/>
        <v>0.58823529411764697</v>
      </c>
      <c r="X6651" s="1">
        <f>VLOOKUP(E6651,'渗透率、续签率'!AG:AJ,4,0)</f>
        <v>1788.5000000000002</v>
      </c>
      <c r="Y6651" s="1">
        <f t="shared" si="518"/>
        <v>1052.0588235294117</v>
      </c>
      <c r="Z6651">
        <v>0</v>
      </c>
      <c r="AA6651" s="89">
        <f t="shared" si="519"/>
        <v>3577.0000000000005</v>
      </c>
      <c r="AH6651" s="37"/>
      <c r="AI6651" s="37"/>
      <c r="AK6651" s="37"/>
    </row>
    <row r="6652" spans="1:37" hidden="1">
      <c r="A6652" t="s">
        <v>64</v>
      </c>
      <c r="B6652" t="s">
        <v>2</v>
      </c>
      <c r="C6652" t="s">
        <v>14</v>
      </c>
      <c r="D6652" t="s">
        <v>116</v>
      </c>
      <c r="E6652" t="s">
        <v>541</v>
      </c>
      <c r="F6652" t="str">
        <f t="shared" si="516"/>
        <v>黔西南布依族苗族自治州运动培训</v>
      </c>
      <c r="G6652" t="s">
        <v>167</v>
      </c>
      <c r="H6652" t="s">
        <v>471</v>
      </c>
      <c r="I6652" t="s">
        <v>70</v>
      </c>
      <c r="J6652">
        <v>25</v>
      </c>
      <c r="K6652">
        <v>0</v>
      </c>
      <c r="L6652" s="13">
        <f>VLOOKUP(C6652,'渗透率、续签率'!B:C,2,0)</f>
        <v>0.22700000000000001</v>
      </c>
      <c r="M6652" s="6">
        <v>0</v>
      </c>
      <c r="N6652">
        <v>0</v>
      </c>
      <c r="O6652">
        <v>0</v>
      </c>
      <c r="P6652" s="6">
        <v>0</v>
      </c>
      <c r="Q6652" s="13">
        <v>0</v>
      </c>
      <c r="R6652" s="13">
        <v>0</v>
      </c>
      <c r="S6652" s="31">
        <v>27</v>
      </c>
      <c r="T6652" s="6">
        <f>VLOOKUP(E6652,'参数设置&amp;汇总'!S:U,3,0)</f>
        <v>0.25</v>
      </c>
      <c r="U6652" s="78">
        <f t="shared" si="515"/>
        <v>0</v>
      </c>
      <c r="V6652" s="13">
        <v>0.85000000000000009</v>
      </c>
      <c r="W6652" s="78">
        <f t="shared" si="517"/>
        <v>0</v>
      </c>
      <c r="X6652" s="1">
        <f>VLOOKUP(E6652,'渗透率、续签率'!AG:AJ,4,0)</f>
        <v>1788.5000000000002</v>
      </c>
      <c r="Y6652" s="1">
        <f t="shared" si="518"/>
        <v>0</v>
      </c>
      <c r="Z6652">
        <v>0</v>
      </c>
      <c r="AA6652" s="89">
        <f t="shared" si="519"/>
        <v>0</v>
      </c>
      <c r="AH6652" s="37"/>
      <c r="AI6652" s="37"/>
      <c r="AK6652" s="37"/>
    </row>
    <row r="6653" spans="1:37" hidden="1">
      <c r="A6653" t="s">
        <v>64</v>
      </c>
      <c r="B6653" t="s">
        <v>2</v>
      </c>
      <c r="C6653" t="s">
        <v>14</v>
      </c>
      <c r="D6653" t="s">
        <v>116</v>
      </c>
      <c r="E6653" t="s">
        <v>541</v>
      </c>
      <c r="F6653" t="str">
        <f t="shared" si="516"/>
        <v>齐齐哈尔市运动培训</v>
      </c>
      <c r="G6653" t="s">
        <v>118</v>
      </c>
      <c r="H6653" t="s">
        <v>472</v>
      </c>
      <c r="I6653" t="s">
        <v>70</v>
      </c>
      <c r="J6653">
        <v>11</v>
      </c>
      <c r="K6653">
        <v>0</v>
      </c>
      <c r="L6653" s="13">
        <f>VLOOKUP(C6653,'渗透率、续签率'!B:C,2,0)</f>
        <v>0.22700000000000001</v>
      </c>
      <c r="M6653" s="6">
        <v>0</v>
      </c>
      <c r="N6653">
        <v>1</v>
      </c>
      <c r="O6653">
        <v>0</v>
      </c>
      <c r="P6653" s="6">
        <v>0</v>
      </c>
      <c r="Q6653" s="13">
        <v>0</v>
      </c>
      <c r="R6653" s="13">
        <v>0</v>
      </c>
      <c r="S6653" s="31">
        <v>42</v>
      </c>
      <c r="T6653" s="6">
        <f>VLOOKUP(E6653,'参数设置&amp;汇总'!S:U,3,0)</f>
        <v>0.25</v>
      </c>
      <c r="U6653" s="78">
        <f t="shared" si="515"/>
        <v>0.25</v>
      </c>
      <c r="V6653" s="13">
        <v>0.85000000000000009</v>
      </c>
      <c r="W6653" s="78">
        <f t="shared" si="517"/>
        <v>0.29411764705882348</v>
      </c>
      <c r="X6653" s="1">
        <f>VLOOKUP(E6653,'渗透率、续签率'!AG:AJ,4,0)</f>
        <v>1788.5000000000002</v>
      </c>
      <c r="Y6653" s="1">
        <f t="shared" si="518"/>
        <v>526.02941176470586</v>
      </c>
      <c r="Z6653">
        <v>0</v>
      </c>
      <c r="AA6653" s="89">
        <f t="shared" si="519"/>
        <v>1788.5000000000002</v>
      </c>
      <c r="AH6653" s="37"/>
      <c r="AI6653" s="37"/>
      <c r="AK6653" s="37"/>
    </row>
    <row r="6654" spans="1:37" hidden="1">
      <c r="A6654" t="s">
        <v>64</v>
      </c>
      <c r="B6654" t="s">
        <v>2</v>
      </c>
      <c r="C6654" t="s">
        <v>14</v>
      </c>
      <c r="D6654" t="s">
        <v>116</v>
      </c>
      <c r="E6654" t="s">
        <v>541</v>
      </c>
      <c r="F6654" t="str">
        <f t="shared" si="516"/>
        <v>龙岩市运动培训</v>
      </c>
      <c r="G6654" t="s">
        <v>92</v>
      </c>
      <c r="H6654" t="s">
        <v>473</v>
      </c>
      <c r="I6654" t="s">
        <v>68</v>
      </c>
      <c r="J6654">
        <v>18</v>
      </c>
      <c r="K6654">
        <v>0</v>
      </c>
      <c r="L6654" s="13">
        <f>VLOOKUP(C6654,'渗透率、续签率'!B:C,2,0)</f>
        <v>0.22700000000000001</v>
      </c>
      <c r="M6654" s="6">
        <v>0</v>
      </c>
      <c r="N6654">
        <v>0</v>
      </c>
      <c r="O6654">
        <v>0</v>
      </c>
      <c r="P6654" s="6">
        <v>0</v>
      </c>
      <c r="Q6654" s="13">
        <v>0</v>
      </c>
      <c r="R6654" s="13">
        <v>0</v>
      </c>
      <c r="S6654" s="31">
        <v>28</v>
      </c>
      <c r="T6654" s="6">
        <f>VLOOKUP(E6654,'参数设置&amp;汇总'!S:U,3,0)</f>
        <v>0.25</v>
      </c>
      <c r="U6654" s="78">
        <f t="shared" si="515"/>
        <v>0</v>
      </c>
      <c r="V6654" s="13">
        <v>0.85000000000000009</v>
      </c>
      <c r="W6654" s="78">
        <f t="shared" si="517"/>
        <v>0</v>
      </c>
      <c r="X6654" s="1">
        <f>VLOOKUP(E6654,'渗透率、续签率'!AG:AJ,4,0)</f>
        <v>1788.5000000000002</v>
      </c>
      <c r="Y6654" s="1">
        <f t="shared" si="518"/>
        <v>0</v>
      </c>
      <c r="Z6654">
        <v>1</v>
      </c>
      <c r="AA6654" s="89">
        <f t="shared" si="519"/>
        <v>0</v>
      </c>
      <c r="AH6654" s="37"/>
      <c r="AI6654" s="37"/>
    </row>
    <row r="6655" spans="1:37" ht="18">
      <c r="A6655" t="s">
        <v>64</v>
      </c>
      <c r="B6655" s="2" t="s">
        <v>2</v>
      </c>
      <c r="C6655" s="2" t="s">
        <v>10</v>
      </c>
      <c r="D6655" t="s">
        <v>65</v>
      </c>
      <c r="E6655" t="s">
        <v>542</v>
      </c>
      <c r="F6655" t="str">
        <f t="shared" si="516"/>
        <v>上海市职业培训</v>
      </c>
      <c r="G6655" t="s">
        <v>67</v>
      </c>
      <c r="H6655" s="2" t="s">
        <v>67</v>
      </c>
      <c r="I6655" s="2" t="s">
        <v>68</v>
      </c>
      <c r="J6655" s="4">
        <v>6366</v>
      </c>
      <c r="K6655" s="2">
        <v>73</v>
      </c>
      <c r="L6655" s="13">
        <f>VLOOKUP(C6655,'渗透率、续签率'!B:C,2,0)</f>
        <v>0.59099999999999997</v>
      </c>
      <c r="M6655" s="6">
        <v>0.01</v>
      </c>
      <c r="N6655" s="4">
        <v>1013</v>
      </c>
      <c r="O6655">
        <v>69</v>
      </c>
      <c r="P6655" s="55">
        <v>7.0000000000000007E-2</v>
      </c>
      <c r="Q6655" s="13">
        <v>0.28499999999999998</v>
      </c>
      <c r="R6655" s="13">
        <v>0.222</v>
      </c>
      <c r="S6655" s="31">
        <v>15541</v>
      </c>
      <c r="T6655" s="55">
        <f>VLOOKUP(E6655,'参数设置&amp;汇总'!S:U,3,0)</f>
        <v>0.3</v>
      </c>
      <c r="U6655" s="82">
        <f t="shared" si="515"/>
        <v>303.89999999999998</v>
      </c>
      <c r="V6655" s="13">
        <v>0.85000000000000009</v>
      </c>
      <c r="W6655" s="82">
        <f t="shared" si="517"/>
        <v>309.55411764705877</v>
      </c>
      <c r="X6655" s="1">
        <f>VLOOKUP(E6655,'渗透率、续签率'!AG:AJ,4,0)</f>
        <v>20075</v>
      </c>
      <c r="Y6655" s="1">
        <f t="shared" si="518"/>
        <v>6214298.9117647046</v>
      </c>
      <c r="Z6655">
        <v>273</v>
      </c>
      <c r="AA6655" s="89">
        <f t="shared" si="519"/>
        <v>20335975</v>
      </c>
      <c r="AK6655" s="37"/>
    </row>
    <row r="6656" spans="1:37" hidden="1">
      <c r="A6656" t="s">
        <v>64</v>
      </c>
      <c r="B6656" t="s">
        <v>2</v>
      </c>
      <c r="C6656" t="s">
        <v>10</v>
      </c>
      <c r="D6656" t="s">
        <v>65</v>
      </c>
      <c r="E6656" t="s">
        <v>542</v>
      </c>
      <c r="F6656" t="str">
        <f t="shared" si="516"/>
        <v>北京市职业培训</v>
      </c>
      <c r="G6656" t="s">
        <v>69</v>
      </c>
      <c r="H6656" t="s">
        <v>69</v>
      </c>
      <c r="I6656" t="s">
        <v>70</v>
      </c>
      <c r="J6656" s="1">
        <v>6447</v>
      </c>
      <c r="K6656">
        <v>87</v>
      </c>
      <c r="L6656" s="13">
        <f>VLOOKUP(C6656,'渗透率、续签率'!B:C,2,0)</f>
        <v>0.59099999999999997</v>
      </c>
      <c r="M6656" s="6">
        <v>0.01</v>
      </c>
      <c r="N6656">
        <v>902</v>
      </c>
      <c r="O6656">
        <v>85</v>
      </c>
      <c r="P6656" s="6">
        <v>0.09</v>
      </c>
      <c r="Q6656" s="13">
        <v>0.29299999999999998</v>
      </c>
      <c r="R6656" s="13">
        <v>0.215</v>
      </c>
      <c r="S6656" s="31">
        <v>13338</v>
      </c>
      <c r="T6656" s="6">
        <f>VLOOKUP(E6656,'参数设置&amp;汇总'!S:U,3,0)</f>
        <v>0.3</v>
      </c>
      <c r="U6656" s="78">
        <f t="shared" si="515"/>
        <v>270.59999999999997</v>
      </c>
      <c r="V6656" s="13">
        <v>0.85000000000000009</v>
      </c>
      <c r="W6656" s="78">
        <f t="shared" si="517"/>
        <v>259.25294117647053</v>
      </c>
      <c r="X6656" s="1">
        <f>VLOOKUP(E6656,'渗透率、续签率'!AG:AJ,4,0)</f>
        <v>20075</v>
      </c>
      <c r="Y6656" s="1">
        <f t="shared" si="518"/>
        <v>5204502.7941176463</v>
      </c>
      <c r="Z6656">
        <v>283</v>
      </c>
      <c r="AA6656" s="89">
        <f t="shared" si="519"/>
        <v>18107650</v>
      </c>
      <c r="AH6656" s="37"/>
      <c r="AI6656" s="37"/>
      <c r="AK6656" s="37"/>
    </row>
    <row r="6657" spans="1:37" hidden="1">
      <c r="A6657" t="s">
        <v>64</v>
      </c>
      <c r="B6657" t="s">
        <v>2</v>
      </c>
      <c r="C6657" t="s">
        <v>10</v>
      </c>
      <c r="D6657" t="s">
        <v>71</v>
      </c>
      <c r="E6657" t="s">
        <v>543</v>
      </c>
      <c r="F6657" t="str">
        <f t="shared" si="516"/>
        <v>南京市职业培训</v>
      </c>
      <c r="G6657" t="s">
        <v>73</v>
      </c>
      <c r="H6657" t="s">
        <v>74</v>
      </c>
      <c r="I6657" t="s">
        <v>70</v>
      </c>
      <c r="J6657" s="1">
        <v>3141</v>
      </c>
      <c r="K6657">
        <v>77</v>
      </c>
      <c r="L6657" s="13">
        <f>VLOOKUP(C6657,'渗透率、续签率'!B:C,2,0)</f>
        <v>0.59099999999999997</v>
      </c>
      <c r="M6657" s="6">
        <v>0.02</v>
      </c>
      <c r="N6657">
        <v>459</v>
      </c>
      <c r="O6657">
        <v>61</v>
      </c>
      <c r="P6657" s="6">
        <v>0.13</v>
      </c>
      <c r="Q6657" s="13">
        <v>0.34699999999999998</v>
      </c>
      <c r="R6657" s="13">
        <v>0.22800000000000001</v>
      </c>
      <c r="S6657" s="31">
        <v>5994</v>
      </c>
      <c r="T6657" s="6">
        <f>VLOOKUP(E6657,'参数设置&amp;汇总'!S:U,3,0)</f>
        <v>0.25</v>
      </c>
      <c r="U6657" s="78">
        <f t="shared" si="515"/>
        <v>114.75</v>
      </c>
      <c r="V6657" s="13">
        <v>0.85000000000000009</v>
      </c>
      <c r="W6657" s="78">
        <f t="shared" si="517"/>
        <v>92.587058823529404</v>
      </c>
      <c r="X6657" s="1">
        <f>VLOOKUP(E6657,'渗透率、续签率'!AG:AJ,4,0)</f>
        <v>14526.999999999998</v>
      </c>
      <c r="Y6657" s="1">
        <f t="shared" si="518"/>
        <v>1345012.2035294115</v>
      </c>
      <c r="Z6657">
        <v>104</v>
      </c>
      <c r="AA6657" s="89">
        <f t="shared" si="519"/>
        <v>6667892.9999999991</v>
      </c>
      <c r="AH6657" s="37"/>
      <c r="AI6657" s="37"/>
      <c r="AK6657" s="37"/>
    </row>
    <row r="6658" spans="1:37" hidden="1">
      <c r="A6658" t="s">
        <v>64</v>
      </c>
      <c r="B6658" t="s">
        <v>2</v>
      </c>
      <c r="C6658" t="s">
        <v>10</v>
      </c>
      <c r="D6658" t="s">
        <v>71</v>
      </c>
      <c r="E6658" t="s">
        <v>543</v>
      </c>
      <c r="F6658" t="str">
        <f t="shared" si="516"/>
        <v>广州市职业培训</v>
      </c>
      <c r="G6658" t="s">
        <v>75</v>
      </c>
      <c r="H6658" t="s">
        <v>76</v>
      </c>
      <c r="I6658" t="s">
        <v>68</v>
      </c>
      <c r="J6658" s="1">
        <v>7226</v>
      </c>
      <c r="K6658">
        <v>89</v>
      </c>
      <c r="L6658" s="13">
        <f>VLOOKUP(C6658,'渗透率、续签率'!B:C,2,0)</f>
        <v>0.59099999999999997</v>
      </c>
      <c r="M6658" s="6">
        <v>0.01</v>
      </c>
      <c r="N6658">
        <v>915</v>
      </c>
      <c r="O6658">
        <v>85</v>
      </c>
      <c r="P6658" s="6">
        <v>0.09</v>
      </c>
      <c r="Q6658" s="13">
        <v>0.38200000000000001</v>
      </c>
      <c r="R6658" s="13">
        <v>0.23300000000000001</v>
      </c>
      <c r="S6658" s="31">
        <v>14928</v>
      </c>
      <c r="T6658" s="6">
        <f>VLOOKUP(E6658,'参数设置&amp;汇总'!S:U,3,0)</f>
        <v>0.25</v>
      </c>
      <c r="U6658" s="78">
        <f t="shared" si="515"/>
        <v>228.75</v>
      </c>
      <c r="V6658" s="13">
        <v>0.85000000000000009</v>
      </c>
      <c r="W6658" s="78">
        <f t="shared" si="517"/>
        <v>210.01764705882348</v>
      </c>
      <c r="X6658" s="1">
        <f>VLOOKUP(E6658,'渗透率、续签率'!AG:AJ,4,0)</f>
        <v>14526.999999999998</v>
      </c>
      <c r="Y6658" s="1">
        <f t="shared" si="518"/>
        <v>3050926.3588235285</v>
      </c>
      <c r="Z6658">
        <v>140</v>
      </c>
      <c r="AA6658" s="89">
        <f t="shared" si="519"/>
        <v>13292204.999999998</v>
      </c>
      <c r="AH6658" s="37"/>
      <c r="AI6658" s="37"/>
      <c r="AK6658" s="37"/>
    </row>
    <row r="6659" spans="1:37" hidden="1">
      <c r="A6659" t="s">
        <v>64</v>
      </c>
      <c r="B6659" t="s">
        <v>2</v>
      </c>
      <c r="C6659" t="s">
        <v>10</v>
      </c>
      <c r="D6659" t="s">
        <v>71</v>
      </c>
      <c r="E6659" t="s">
        <v>543</v>
      </c>
      <c r="F6659" t="str">
        <f t="shared" si="516"/>
        <v>成都市职业培训</v>
      </c>
      <c r="G6659" t="s">
        <v>77</v>
      </c>
      <c r="H6659" t="s">
        <v>78</v>
      </c>
      <c r="I6659" t="s">
        <v>70</v>
      </c>
      <c r="J6659" s="1">
        <v>6739</v>
      </c>
      <c r="K6659">
        <v>99</v>
      </c>
      <c r="L6659" s="13">
        <f>VLOOKUP(C6659,'渗透率、续签率'!B:C,2,0)</f>
        <v>0.59099999999999997</v>
      </c>
      <c r="M6659" s="6">
        <v>0.01</v>
      </c>
      <c r="N6659" s="1">
        <v>1153</v>
      </c>
      <c r="O6659">
        <v>97</v>
      </c>
      <c r="P6659" s="6">
        <v>0.08</v>
      </c>
      <c r="Q6659" s="13">
        <v>0.29499999999999998</v>
      </c>
      <c r="R6659" s="13">
        <v>0.22</v>
      </c>
      <c r="S6659" s="31">
        <v>16379</v>
      </c>
      <c r="T6659" s="6">
        <f>VLOOKUP(E6659,'参数设置&amp;汇总'!S:U,3,0)</f>
        <v>0.25</v>
      </c>
      <c r="U6659" s="78">
        <f t="shared" ref="U6659:U6722" si="520">IF(T6659*N6659&gt;=O6659,T6659*N6659,O6659)</f>
        <v>288.25</v>
      </c>
      <c r="V6659" s="13">
        <v>0.85000000000000009</v>
      </c>
      <c r="W6659" s="78">
        <f t="shared" si="517"/>
        <v>271.67411764705878</v>
      </c>
      <c r="X6659" s="1">
        <f>VLOOKUP(E6659,'渗透率、续签率'!AG:AJ,4,0)</f>
        <v>14526.999999999998</v>
      </c>
      <c r="Y6659" s="1">
        <f t="shared" si="518"/>
        <v>3946609.9070588225</v>
      </c>
      <c r="Z6659">
        <v>184</v>
      </c>
      <c r="AA6659" s="89">
        <f t="shared" si="519"/>
        <v>16749630.999999998</v>
      </c>
      <c r="AH6659" s="37"/>
      <c r="AI6659" s="37"/>
      <c r="AK6659" s="37"/>
    </row>
    <row r="6660" spans="1:37" hidden="1">
      <c r="A6660" t="s">
        <v>64</v>
      </c>
      <c r="B6660" t="s">
        <v>2</v>
      </c>
      <c r="C6660" t="s">
        <v>10</v>
      </c>
      <c r="D6660" t="s">
        <v>71</v>
      </c>
      <c r="E6660" t="s">
        <v>543</v>
      </c>
      <c r="F6660" t="str">
        <f t="shared" ref="F6660:F6723" si="521">H6660&amp;C6660</f>
        <v>杭州市职业培训</v>
      </c>
      <c r="G6660" t="s">
        <v>79</v>
      </c>
      <c r="H6660" t="s">
        <v>80</v>
      </c>
      <c r="I6660" t="s">
        <v>68</v>
      </c>
      <c r="J6660" s="1">
        <v>4778</v>
      </c>
      <c r="K6660">
        <v>69</v>
      </c>
      <c r="L6660" s="13">
        <f>VLOOKUP(C6660,'渗透率、续签率'!B:C,2,0)</f>
        <v>0.59099999999999997</v>
      </c>
      <c r="M6660" s="6">
        <v>0.01</v>
      </c>
      <c r="N6660">
        <v>863</v>
      </c>
      <c r="O6660">
        <v>68</v>
      </c>
      <c r="P6660" s="6">
        <v>0.08</v>
      </c>
      <c r="Q6660" s="13">
        <v>0.32300000000000001</v>
      </c>
      <c r="R6660" s="13">
        <v>0.22900000000000001</v>
      </c>
      <c r="S6660" s="31">
        <v>12251</v>
      </c>
      <c r="T6660" s="6">
        <f>VLOOKUP(E6660,'参数设置&amp;汇总'!S:U,3,0)</f>
        <v>0.25</v>
      </c>
      <c r="U6660" s="78">
        <f t="shared" si="520"/>
        <v>215.75</v>
      </c>
      <c r="V6660" s="13">
        <v>0.85000000000000009</v>
      </c>
      <c r="W6660" s="78">
        <f t="shared" ref="W6660:W6723" si="522">(O6660*(1-L6660)+IF((U6660-O6660)&lt;0,0,(U6660-O6660)))/V6660</f>
        <v>206.54352941176469</v>
      </c>
      <c r="X6660" s="1">
        <f>VLOOKUP(E6660,'渗透率、续签率'!AG:AJ,4,0)</f>
        <v>14526.999999999998</v>
      </c>
      <c r="Y6660" s="1">
        <f t="shared" ref="Y6660:Y6723" si="523">X6660*W6660</f>
        <v>3000457.8517647055</v>
      </c>
      <c r="Z6660">
        <v>139</v>
      </c>
      <c r="AA6660" s="89">
        <f t="shared" ref="AA6660:AA6723" si="524">N6660*X6660</f>
        <v>12536800.999999998</v>
      </c>
      <c r="AH6660" s="37"/>
      <c r="AI6660" s="37"/>
      <c r="AK6660" s="37"/>
    </row>
    <row r="6661" spans="1:37" hidden="1">
      <c r="A6661" t="s">
        <v>64</v>
      </c>
      <c r="B6661" t="s">
        <v>2</v>
      </c>
      <c r="C6661" t="s">
        <v>10</v>
      </c>
      <c r="D6661" t="s">
        <v>71</v>
      </c>
      <c r="E6661" t="s">
        <v>543</v>
      </c>
      <c r="F6661" t="str">
        <f t="shared" si="521"/>
        <v>武汉市职业培训</v>
      </c>
      <c r="G6661" t="s">
        <v>81</v>
      </c>
      <c r="H6661" t="s">
        <v>82</v>
      </c>
      <c r="I6661" t="s">
        <v>68</v>
      </c>
      <c r="J6661" s="1">
        <v>3803</v>
      </c>
      <c r="K6661">
        <v>72</v>
      </c>
      <c r="L6661" s="13">
        <f>VLOOKUP(C6661,'渗透率、续签率'!B:C,2,0)</f>
        <v>0.59099999999999997</v>
      </c>
      <c r="M6661" s="6">
        <v>0.02</v>
      </c>
      <c r="N6661">
        <v>682</v>
      </c>
      <c r="O6661">
        <v>71</v>
      </c>
      <c r="P6661" s="6">
        <v>0.1</v>
      </c>
      <c r="Q6661" s="13">
        <v>0.379</v>
      </c>
      <c r="R6661" s="13">
        <v>0.28799999999999998</v>
      </c>
      <c r="S6661" s="31">
        <v>10394</v>
      </c>
      <c r="T6661" s="6">
        <f>VLOOKUP(E6661,'参数设置&amp;汇总'!S:U,3,0)</f>
        <v>0.25</v>
      </c>
      <c r="U6661" s="78">
        <f t="shared" si="520"/>
        <v>170.5</v>
      </c>
      <c r="V6661" s="13">
        <v>0.85000000000000009</v>
      </c>
      <c r="W6661" s="78">
        <f t="shared" si="522"/>
        <v>151.22235294117644</v>
      </c>
      <c r="X6661" s="1">
        <f>VLOOKUP(E6661,'渗透率、续签率'!AG:AJ,4,0)</f>
        <v>14526.999999999998</v>
      </c>
      <c r="Y6661" s="1">
        <f t="shared" si="523"/>
        <v>2196807.1211764701</v>
      </c>
      <c r="Z6661">
        <v>98</v>
      </c>
      <c r="AA6661" s="89">
        <f t="shared" si="524"/>
        <v>9907413.9999999981</v>
      </c>
      <c r="AH6661" s="37"/>
      <c r="AI6661" s="37"/>
      <c r="AK6661" s="37"/>
    </row>
    <row r="6662" spans="1:37" hidden="1">
      <c r="A6662" t="s">
        <v>64</v>
      </c>
      <c r="B6662" t="s">
        <v>2</v>
      </c>
      <c r="C6662" t="s">
        <v>10</v>
      </c>
      <c r="D6662" t="s">
        <v>71</v>
      </c>
      <c r="E6662" t="s">
        <v>543</v>
      </c>
      <c r="F6662" t="str">
        <f t="shared" si="521"/>
        <v>深圳市职业培训</v>
      </c>
      <c r="G6662" t="s">
        <v>75</v>
      </c>
      <c r="H6662" t="s">
        <v>83</v>
      </c>
      <c r="I6662" t="s">
        <v>68</v>
      </c>
      <c r="J6662" s="1">
        <v>6521</v>
      </c>
      <c r="K6662">
        <v>67</v>
      </c>
      <c r="L6662" s="13">
        <f>VLOOKUP(C6662,'渗透率、续签率'!B:C,2,0)</f>
        <v>0.59099999999999997</v>
      </c>
      <c r="M6662" s="6">
        <v>0.01</v>
      </c>
      <c r="N6662">
        <v>949</v>
      </c>
      <c r="O6662">
        <v>66</v>
      </c>
      <c r="P6662" s="6">
        <v>7.0000000000000007E-2</v>
      </c>
      <c r="Q6662" s="13">
        <v>0.31900000000000001</v>
      </c>
      <c r="R6662" s="13">
        <v>0.18</v>
      </c>
      <c r="S6662" s="31">
        <v>16435</v>
      </c>
      <c r="T6662" s="6">
        <f>VLOOKUP(E6662,'参数设置&amp;汇总'!S:U,3,0)</f>
        <v>0.25</v>
      </c>
      <c r="U6662" s="78">
        <f t="shared" si="520"/>
        <v>237.25</v>
      </c>
      <c r="V6662" s="13">
        <v>0.85000000000000009</v>
      </c>
      <c r="W6662" s="78">
        <f t="shared" si="522"/>
        <v>233.22823529411761</v>
      </c>
      <c r="X6662" s="1">
        <f>VLOOKUP(E6662,'渗透率、续签率'!AG:AJ,4,0)</f>
        <v>14526.999999999998</v>
      </c>
      <c r="Y6662" s="1">
        <f t="shared" si="523"/>
        <v>3388106.5741176461</v>
      </c>
      <c r="Z6662">
        <v>135</v>
      </c>
      <c r="AA6662" s="89">
        <f t="shared" si="524"/>
        <v>13786122.999999998</v>
      </c>
      <c r="AH6662" s="37"/>
      <c r="AI6662" s="37"/>
      <c r="AK6662" s="37"/>
    </row>
    <row r="6663" spans="1:37" hidden="1">
      <c r="A6663" t="s">
        <v>64</v>
      </c>
      <c r="B6663" t="s">
        <v>2</v>
      </c>
      <c r="C6663" t="s">
        <v>10</v>
      </c>
      <c r="D6663" t="s">
        <v>84</v>
      </c>
      <c r="E6663" t="s">
        <v>544</v>
      </c>
      <c r="F6663" t="str">
        <f t="shared" si="521"/>
        <v>东莞市职业培训</v>
      </c>
      <c r="G6663" t="s">
        <v>75</v>
      </c>
      <c r="H6663" t="s">
        <v>86</v>
      </c>
      <c r="I6663" t="s">
        <v>68</v>
      </c>
      <c r="J6663" s="1">
        <v>3307</v>
      </c>
      <c r="K6663">
        <v>46</v>
      </c>
      <c r="L6663" s="13">
        <f>VLOOKUP(C6663,'渗透率、续签率'!B:C,2,0)</f>
        <v>0.59099999999999997</v>
      </c>
      <c r="M6663" s="6">
        <v>0.01</v>
      </c>
      <c r="N6663">
        <v>568</v>
      </c>
      <c r="O6663">
        <v>46</v>
      </c>
      <c r="P6663" s="6">
        <v>0.08</v>
      </c>
      <c r="Q6663" s="13">
        <v>0.35499999999999998</v>
      </c>
      <c r="R6663" s="13">
        <v>0.16600000000000001</v>
      </c>
      <c r="S6663" s="31">
        <v>9500</v>
      </c>
      <c r="T6663" s="6">
        <f>VLOOKUP(E6663,'参数设置&amp;汇总'!S:U,3,0)</f>
        <v>0.2</v>
      </c>
      <c r="U6663" s="78">
        <f t="shared" si="520"/>
        <v>113.60000000000001</v>
      </c>
      <c r="V6663" s="13">
        <v>0.85000000000000009</v>
      </c>
      <c r="W6663" s="78">
        <f t="shared" si="522"/>
        <v>101.66352941176471</v>
      </c>
      <c r="X6663" s="1">
        <f>VLOOKUP(E6663,'渗透率、续签率'!AG:AJ,4,0)</f>
        <v>12154.499999999998</v>
      </c>
      <c r="Y6663" s="1">
        <f t="shared" si="523"/>
        <v>1235669.368235294</v>
      </c>
      <c r="Z6663">
        <v>83</v>
      </c>
      <c r="AA6663" s="89">
        <f t="shared" si="524"/>
        <v>6903755.9999999991</v>
      </c>
      <c r="AH6663" s="37"/>
      <c r="AI6663" s="37"/>
      <c r="AK6663" s="37"/>
    </row>
    <row r="6664" spans="1:37" hidden="1">
      <c r="A6664" t="s">
        <v>64</v>
      </c>
      <c r="B6664" t="s">
        <v>2</v>
      </c>
      <c r="C6664" t="s">
        <v>10</v>
      </c>
      <c r="D6664" t="s">
        <v>84</v>
      </c>
      <c r="E6664" t="s">
        <v>544</v>
      </c>
      <c r="F6664" t="str">
        <f t="shared" si="521"/>
        <v>佛山市职业培训</v>
      </c>
      <c r="G6664" t="s">
        <v>75</v>
      </c>
      <c r="H6664" t="s">
        <v>87</v>
      </c>
      <c r="I6664" t="s">
        <v>68</v>
      </c>
      <c r="J6664" s="1">
        <v>3454</v>
      </c>
      <c r="K6664">
        <v>29</v>
      </c>
      <c r="L6664" s="13">
        <f>VLOOKUP(C6664,'渗透率、续签率'!B:C,2,0)</f>
        <v>0.59099999999999997</v>
      </c>
      <c r="M6664" s="6">
        <v>0.01</v>
      </c>
      <c r="N6664">
        <v>409</v>
      </c>
      <c r="O6664">
        <v>28</v>
      </c>
      <c r="P6664" s="6">
        <v>7.0000000000000007E-2</v>
      </c>
      <c r="Q6664" s="13">
        <v>0.25900000000000001</v>
      </c>
      <c r="R6664" s="13">
        <v>0.157</v>
      </c>
      <c r="S6664" s="31">
        <v>5561</v>
      </c>
      <c r="T6664" s="6">
        <f>VLOOKUP(E6664,'参数设置&amp;汇总'!S:U,3,0)</f>
        <v>0.2</v>
      </c>
      <c r="U6664" s="78">
        <f t="shared" si="520"/>
        <v>81.800000000000011</v>
      </c>
      <c r="V6664" s="13">
        <v>0.85000000000000009</v>
      </c>
      <c r="W6664" s="78">
        <f t="shared" si="522"/>
        <v>76.76705882352941</v>
      </c>
      <c r="X6664" s="1">
        <f>VLOOKUP(E6664,'渗透率、续签率'!AG:AJ,4,0)</f>
        <v>12154.499999999998</v>
      </c>
      <c r="Y6664" s="1">
        <f t="shared" si="523"/>
        <v>933065.21647058812</v>
      </c>
      <c r="Z6664">
        <v>56</v>
      </c>
      <c r="AA6664" s="89">
        <f t="shared" si="524"/>
        <v>4971190.4999999991</v>
      </c>
      <c r="AH6664" s="37"/>
      <c r="AI6664" s="37"/>
      <c r="AK6664" s="37"/>
    </row>
    <row r="6665" spans="1:37" hidden="1">
      <c r="A6665" t="s">
        <v>64</v>
      </c>
      <c r="B6665" t="s">
        <v>2</v>
      </c>
      <c r="C6665" t="s">
        <v>10</v>
      </c>
      <c r="D6665" t="s">
        <v>84</v>
      </c>
      <c r="E6665" t="s">
        <v>544</v>
      </c>
      <c r="F6665" t="str">
        <f t="shared" si="521"/>
        <v>南宁市职业培训</v>
      </c>
      <c r="G6665" t="s">
        <v>88</v>
      </c>
      <c r="H6665" t="s">
        <v>89</v>
      </c>
      <c r="I6665" t="s">
        <v>68</v>
      </c>
      <c r="J6665" s="1">
        <v>2697</v>
      </c>
      <c r="K6665">
        <v>12</v>
      </c>
      <c r="L6665" s="13">
        <f>VLOOKUP(C6665,'渗透率、续签率'!B:C,2,0)</f>
        <v>0.59099999999999997</v>
      </c>
      <c r="M6665" s="6">
        <v>0</v>
      </c>
      <c r="N6665">
        <v>232</v>
      </c>
      <c r="O6665">
        <v>12</v>
      </c>
      <c r="P6665" s="6">
        <v>0.05</v>
      </c>
      <c r="Q6665" s="13">
        <v>0.216</v>
      </c>
      <c r="R6665" s="13">
        <v>0.156</v>
      </c>
      <c r="S6665" s="31">
        <v>3368</v>
      </c>
      <c r="T6665" s="6">
        <f>VLOOKUP(E6665,'参数设置&amp;汇总'!S:U,3,0)</f>
        <v>0.2</v>
      </c>
      <c r="U6665" s="78">
        <f t="shared" si="520"/>
        <v>46.400000000000006</v>
      </c>
      <c r="V6665" s="13">
        <v>0.85000000000000009</v>
      </c>
      <c r="W6665" s="78">
        <f t="shared" si="522"/>
        <v>46.244705882352946</v>
      </c>
      <c r="X6665" s="1">
        <f>VLOOKUP(E6665,'渗透率、续签率'!AG:AJ,4,0)</f>
        <v>12154.499999999998</v>
      </c>
      <c r="Y6665" s="1">
        <f t="shared" si="523"/>
        <v>562081.27764705883</v>
      </c>
      <c r="Z6665">
        <v>28</v>
      </c>
      <c r="AA6665" s="89">
        <f t="shared" si="524"/>
        <v>2819843.9999999995</v>
      </c>
      <c r="AH6665" s="37"/>
      <c r="AI6665" s="37"/>
      <c r="AK6665" s="37"/>
    </row>
    <row r="6666" spans="1:37" hidden="1">
      <c r="A6666" t="s">
        <v>64</v>
      </c>
      <c r="B6666" t="s">
        <v>2</v>
      </c>
      <c r="C6666" t="s">
        <v>10</v>
      </c>
      <c r="D6666" t="s">
        <v>84</v>
      </c>
      <c r="E6666" t="s">
        <v>544</v>
      </c>
      <c r="F6666" t="str">
        <f t="shared" si="521"/>
        <v>南昌市职业培训</v>
      </c>
      <c r="G6666" t="s">
        <v>90</v>
      </c>
      <c r="H6666" t="s">
        <v>91</v>
      </c>
      <c r="I6666" t="s">
        <v>68</v>
      </c>
      <c r="J6666" s="1">
        <v>1784</v>
      </c>
      <c r="K6666">
        <v>34</v>
      </c>
      <c r="L6666" s="13">
        <f>VLOOKUP(C6666,'渗透率、续签率'!B:C,2,0)</f>
        <v>0.59099999999999997</v>
      </c>
      <c r="M6666" s="6">
        <v>0.02</v>
      </c>
      <c r="N6666">
        <v>322</v>
      </c>
      <c r="O6666">
        <v>34</v>
      </c>
      <c r="P6666" s="6">
        <v>0.11</v>
      </c>
      <c r="Q6666" s="13">
        <v>0.33300000000000002</v>
      </c>
      <c r="R6666" s="13">
        <v>0.23300000000000001</v>
      </c>
      <c r="S6666" s="31">
        <v>4266</v>
      </c>
      <c r="T6666" s="6">
        <f>VLOOKUP(E6666,'参数设置&amp;汇总'!S:U,3,0)</f>
        <v>0.2</v>
      </c>
      <c r="U6666" s="78">
        <f t="shared" si="520"/>
        <v>64.400000000000006</v>
      </c>
      <c r="V6666" s="13">
        <v>0.85000000000000009</v>
      </c>
      <c r="W6666" s="78">
        <f t="shared" si="522"/>
        <v>52.124705882352941</v>
      </c>
      <c r="X6666" s="1">
        <f>VLOOKUP(E6666,'渗透率、续签率'!AG:AJ,4,0)</f>
        <v>12154.499999999998</v>
      </c>
      <c r="Y6666" s="1">
        <f t="shared" si="523"/>
        <v>633549.73764705868</v>
      </c>
      <c r="Z6666">
        <v>42</v>
      </c>
      <c r="AA6666" s="89">
        <f t="shared" si="524"/>
        <v>3913748.9999999995</v>
      </c>
      <c r="AH6666" s="37"/>
      <c r="AI6666" s="37"/>
      <c r="AK6666" s="37"/>
    </row>
    <row r="6667" spans="1:37" hidden="1">
      <c r="A6667" t="s">
        <v>64</v>
      </c>
      <c r="B6667" t="s">
        <v>2</v>
      </c>
      <c r="C6667" t="s">
        <v>10</v>
      </c>
      <c r="D6667" t="s">
        <v>84</v>
      </c>
      <c r="E6667" t="s">
        <v>544</v>
      </c>
      <c r="F6667" t="str">
        <f t="shared" si="521"/>
        <v>厦门市职业培训</v>
      </c>
      <c r="G6667" t="s">
        <v>92</v>
      </c>
      <c r="H6667" t="s">
        <v>93</v>
      </c>
      <c r="I6667" t="s">
        <v>68</v>
      </c>
      <c r="J6667" s="1">
        <v>2114</v>
      </c>
      <c r="K6667">
        <v>9</v>
      </c>
      <c r="L6667" s="13">
        <f>VLOOKUP(C6667,'渗透率、续签率'!B:C,2,0)</f>
        <v>0.59099999999999997</v>
      </c>
      <c r="M6667" s="6">
        <v>0</v>
      </c>
      <c r="N6667">
        <v>220</v>
      </c>
      <c r="O6667">
        <v>8</v>
      </c>
      <c r="P6667" s="6">
        <v>0.04</v>
      </c>
      <c r="Q6667" s="13">
        <v>0.153</v>
      </c>
      <c r="R6667" s="13">
        <v>0.14000000000000001</v>
      </c>
      <c r="S6667" s="31">
        <v>2585</v>
      </c>
      <c r="T6667" s="6">
        <f>VLOOKUP(E6667,'参数设置&amp;汇总'!S:U,3,0)</f>
        <v>0.2</v>
      </c>
      <c r="U6667" s="78">
        <f t="shared" si="520"/>
        <v>44</v>
      </c>
      <c r="V6667" s="13">
        <v>0.85000000000000009</v>
      </c>
      <c r="W6667" s="78">
        <f t="shared" si="522"/>
        <v>46.202352941176464</v>
      </c>
      <c r="X6667" s="1">
        <f>VLOOKUP(E6667,'渗透率、续签率'!AG:AJ,4,0)</f>
        <v>12154.499999999998</v>
      </c>
      <c r="Y6667" s="1">
        <f t="shared" si="523"/>
        <v>561566.49882352923</v>
      </c>
      <c r="Z6667">
        <v>36</v>
      </c>
      <c r="AA6667" s="89">
        <f t="shared" si="524"/>
        <v>2673989.9999999995</v>
      </c>
      <c r="AH6667" s="37"/>
      <c r="AI6667" s="37"/>
      <c r="AK6667" s="37"/>
    </row>
    <row r="6668" spans="1:37" hidden="1">
      <c r="A6668" t="s">
        <v>64</v>
      </c>
      <c r="B6668" t="s">
        <v>2</v>
      </c>
      <c r="C6668" t="s">
        <v>10</v>
      </c>
      <c r="D6668" t="s">
        <v>84</v>
      </c>
      <c r="E6668" t="s">
        <v>544</v>
      </c>
      <c r="F6668" t="str">
        <f t="shared" si="521"/>
        <v>合肥市职业培训</v>
      </c>
      <c r="G6668" t="s">
        <v>94</v>
      </c>
      <c r="H6668" t="s">
        <v>95</v>
      </c>
      <c r="I6668" t="s">
        <v>68</v>
      </c>
      <c r="J6668" s="1">
        <v>3158</v>
      </c>
      <c r="K6668">
        <v>51</v>
      </c>
      <c r="L6668" s="13">
        <f>VLOOKUP(C6668,'渗透率、续签率'!B:C,2,0)</f>
        <v>0.59099999999999997</v>
      </c>
      <c r="M6668" s="6">
        <v>0.02</v>
      </c>
      <c r="N6668">
        <v>584</v>
      </c>
      <c r="O6668">
        <v>50</v>
      </c>
      <c r="P6668" s="6">
        <v>0.09</v>
      </c>
      <c r="Q6668" s="13">
        <v>0.35399999999999998</v>
      </c>
      <c r="R6668" s="13">
        <v>0.22</v>
      </c>
      <c r="S6668" s="31">
        <v>8584</v>
      </c>
      <c r="T6668" s="6">
        <f>VLOOKUP(E6668,'参数设置&amp;汇总'!S:U,3,0)</f>
        <v>0.2</v>
      </c>
      <c r="U6668" s="78">
        <f t="shared" si="520"/>
        <v>116.80000000000001</v>
      </c>
      <c r="V6668" s="13">
        <v>0.85000000000000009</v>
      </c>
      <c r="W6668" s="78">
        <f t="shared" si="522"/>
        <v>102.64705882352942</v>
      </c>
      <c r="X6668" s="1">
        <f>VLOOKUP(E6668,'渗透率、续签率'!AG:AJ,4,0)</f>
        <v>12154.499999999998</v>
      </c>
      <c r="Y6668" s="1">
        <f t="shared" si="523"/>
        <v>1247623.6764705882</v>
      </c>
      <c r="Z6668">
        <v>83</v>
      </c>
      <c r="AA6668" s="89">
        <f t="shared" si="524"/>
        <v>7098227.9999999991</v>
      </c>
      <c r="AH6668" s="37"/>
      <c r="AI6668" s="37"/>
      <c r="AK6668" s="37"/>
    </row>
    <row r="6669" spans="1:37" hidden="1">
      <c r="A6669" t="s">
        <v>64</v>
      </c>
      <c r="B6669" t="s">
        <v>2</v>
      </c>
      <c r="C6669" t="s">
        <v>10</v>
      </c>
      <c r="D6669" t="s">
        <v>84</v>
      </c>
      <c r="E6669" t="s">
        <v>544</v>
      </c>
      <c r="F6669" t="str">
        <f t="shared" si="521"/>
        <v>天津市职业培训</v>
      </c>
      <c r="G6669" t="s">
        <v>96</v>
      </c>
      <c r="H6669" t="s">
        <v>96</v>
      </c>
      <c r="I6669" t="s">
        <v>70</v>
      </c>
      <c r="J6669" s="1">
        <v>5927</v>
      </c>
      <c r="K6669">
        <v>41</v>
      </c>
      <c r="L6669" s="13">
        <f>VLOOKUP(C6669,'渗透率、续签率'!B:C,2,0)</f>
        <v>0.59099999999999997</v>
      </c>
      <c r="M6669" s="6">
        <v>0.01</v>
      </c>
      <c r="N6669">
        <v>480</v>
      </c>
      <c r="O6669">
        <v>41</v>
      </c>
      <c r="P6669" s="6">
        <v>0.09</v>
      </c>
      <c r="Q6669" s="13">
        <v>0.25</v>
      </c>
      <c r="R6669" s="13">
        <v>0.14099999999999999</v>
      </c>
      <c r="S6669" s="31">
        <v>6389</v>
      </c>
      <c r="T6669" s="6">
        <f>VLOOKUP(E6669,'参数设置&amp;汇总'!S:U,3,0)</f>
        <v>0.2</v>
      </c>
      <c r="U6669" s="78">
        <f t="shared" si="520"/>
        <v>96</v>
      </c>
      <c r="V6669" s="13">
        <v>0.85000000000000009</v>
      </c>
      <c r="W6669" s="78">
        <f t="shared" si="522"/>
        <v>84.434117647058827</v>
      </c>
      <c r="X6669" s="1">
        <f>VLOOKUP(E6669,'渗透率、续签率'!AG:AJ,4,0)</f>
        <v>12154.499999999998</v>
      </c>
      <c r="Y6669" s="1">
        <f t="shared" si="523"/>
        <v>1026254.4829411764</v>
      </c>
      <c r="Z6669">
        <v>112</v>
      </c>
      <c r="AA6669" s="89">
        <f t="shared" si="524"/>
        <v>5834159.9999999991</v>
      </c>
      <c r="AH6669" s="37"/>
      <c r="AI6669" s="37"/>
      <c r="AK6669" s="37"/>
    </row>
    <row r="6670" spans="1:37" hidden="1">
      <c r="A6670" t="s">
        <v>64</v>
      </c>
      <c r="B6670" t="s">
        <v>2</v>
      </c>
      <c r="C6670" t="s">
        <v>10</v>
      </c>
      <c r="D6670" t="s">
        <v>84</v>
      </c>
      <c r="E6670" t="s">
        <v>544</v>
      </c>
      <c r="F6670" t="str">
        <f t="shared" si="521"/>
        <v>宁波市职业培训</v>
      </c>
      <c r="G6670" t="s">
        <v>79</v>
      </c>
      <c r="H6670" t="s">
        <v>97</v>
      </c>
      <c r="I6670" t="s">
        <v>68</v>
      </c>
      <c r="J6670" s="1">
        <v>2740</v>
      </c>
      <c r="K6670">
        <v>30</v>
      </c>
      <c r="L6670" s="13">
        <f>VLOOKUP(C6670,'渗透率、续签率'!B:C,2,0)</f>
        <v>0.59099999999999997</v>
      </c>
      <c r="M6670" s="6">
        <v>0.01</v>
      </c>
      <c r="N6670">
        <v>383</v>
      </c>
      <c r="O6670">
        <v>29</v>
      </c>
      <c r="P6670" s="6">
        <v>0.08</v>
      </c>
      <c r="Q6670" s="13">
        <v>0.35299999999999998</v>
      </c>
      <c r="R6670" s="13">
        <v>0.28699999999999998</v>
      </c>
      <c r="S6670" s="31">
        <v>5591</v>
      </c>
      <c r="T6670" s="6">
        <f>VLOOKUP(E6670,'参数设置&amp;汇总'!S:U,3,0)</f>
        <v>0.2</v>
      </c>
      <c r="U6670" s="78">
        <f t="shared" si="520"/>
        <v>76.600000000000009</v>
      </c>
      <c r="V6670" s="13">
        <v>0.85000000000000009</v>
      </c>
      <c r="W6670" s="78">
        <f t="shared" si="522"/>
        <v>69.954117647058837</v>
      </c>
      <c r="X6670" s="1">
        <f>VLOOKUP(E6670,'渗透率、续签率'!AG:AJ,4,0)</f>
        <v>12154.499999999998</v>
      </c>
      <c r="Y6670" s="1">
        <f t="shared" si="523"/>
        <v>850257.32294117648</v>
      </c>
      <c r="Z6670">
        <v>59</v>
      </c>
      <c r="AA6670" s="89">
        <f t="shared" si="524"/>
        <v>4655173.4999999991</v>
      </c>
      <c r="AH6670" s="37"/>
      <c r="AI6670" s="37"/>
      <c r="AK6670" s="37"/>
    </row>
    <row r="6671" spans="1:37" hidden="1">
      <c r="A6671" t="s">
        <v>64</v>
      </c>
      <c r="B6671" t="s">
        <v>2</v>
      </c>
      <c r="C6671" t="s">
        <v>10</v>
      </c>
      <c r="D6671" t="s">
        <v>84</v>
      </c>
      <c r="E6671" t="s">
        <v>544</v>
      </c>
      <c r="F6671" t="str">
        <f t="shared" si="521"/>
        <v>无锡市职业培训</v>
      </c>
      <c r="G6671" t="s">
        <v>73</v>
      </c>
      <c r="H6671" t="s">
        <v>98</v>
      </c>
      <c r="I6671" t="s">
        <v>70</v>
      </c>
      <c r="J6671" s="1">
        <v>1882</v>
      </c>
      <c r="K6671">
        <v>30</v>
      </c>
      <c r="L6671" s="13">
        <f>VLOOKUP(C6671,'渗透率、续签率'!B:C,2,0)</f>
        <v>0.59099999999999997</v>
      </c>
      <c r="M6671" s="6">
        <v>0.02</v>
      </c>
      <c r="N6671">
        <v>242</v>
      </c>
      <c r="O6671">
        <v>30</v>
      </c>
      <c r="P6671" s="6">
        <v>0.12</v>
      </c>
      <c r="Q6671" s="13">
        <v>0.376</v>
      </c>
      <c r="R6671" s="13">
        <v>0.29499999999999998</v>
      </c>
      <c r="S6671" s="31">
        <v>3953</v>
      </c>
      <c r="T6671" s="6">
        <f>VLOOKUP(E6671,'参数设置&amp;汇总'!S:U,3,0)</f>
        <v>0.2</v>
      </c>
      <c r="U6671" s="78">
        <f t="shared" si="520"/>
        <v>48.400000000000006</v>
      </c>
      <c r="V6671" s="13">
        <v>0.85000000000000009</v>
      </c>
      <c r="W6671" s="78">
        <f t="shared" si="522"/>
        <v>36.082352941176474</v>
      </c>
      <c r="X6671" s="1">
        <f>VLOOKUP(E6671,'渗透率、续签率'!AG:AJ,4,0)</f>
        <v>12154.499999999998</v>
      </c>
      <c r="Y6671" s="1">
        <f t="shared" si="523"/>
        <v>438562.95882352936</v>
      </c>
      <c r="Z6671">
        <v>72</v>
      </c>
      <c r="AA6671" s="89">
        <f t="shared" si="524"/>
        <v>2941388.9999999995</v>
      </c>
      <c r="AH6671" s="37"/>
      <c r="AI6671" s="37"/>
      <c r="AK6671" s="37"/>
    </row>
    <row r="6672" spans="1:37" hidden="1">
      <c r="A6672" t="s">
        <v>64</v>
      </c>
      <c r="B6672" t="s">
        <v>2</v>
      </c>
      <c r="C6672" t="s">
        <v>10</v>
      </c>
      <c r="D6672" t="s">
        <v>84</v>
      </c>
      <c r="E6672" t="s">
        <v>544</v>
      </c>
      <c r="F6672" t="str">
        <f t="shared" si="521"/>
        <v>昆明市职业培训</v>
      </c>
      <c r="G6672" t="s">
        <v>99</v>
      </c>
      <c r="H6672" t="s">
        <v>100</v>
      </c>
      <c r="I6672" t="s">
        <v>68</v>
      </c>
      <c r="J6672" s="1">
        <v>2629</v>
      </c>
      <c r="K6672">
        <v>57</v>
      </c>
      <c r="L6672" s="13">
        <f>VLOOKUP(C6672,'渗透率、续签率'!B:C,2,0)</f>
        <v>0.59099999999999997</v>
      </c>
      <c r="M6672" s="6">
        <v>0.02</v>
      </c>
      <c r="N6672">
        <v>350</v>
      </c>
      <c r="O6672">
        <v>55</v>
      </c>
      <c r="P6672" s="6">
        <v>0.16</v>
      </c>
      <c r="Q6672" s="13">
        <v>0.376</v>
      </c>
      <c r="R6672" s="13">
        <v>0.23699999999999999</v>
      </c>
      <c r="S6672" s="31">
        <v>5340</v>
      </c>
      <c r="T6672" s="6">
        <f>VLOOKUP(E6672,'参数设置&amp;汇总'!S:U,3,0)</f>
        <v>0.2</v>
      </c>
      <c r="U6672" s="78">
        <f t="shared" si="520"/>
        <v>70</v>
      </c>
      <c r="V6672" s="13">
        <v>0.85000000000000009</v>
      </c>
      <c r="W6672" s="78">
        <f t="shared" si="522"/>
        <v>44.111764705882351</v>
      </c>
      <c r="X6672" s="1">
        <f>VLOOKUP(E6672,'渗透率、续签率'!AG:AJ,4,0)</f>
        <v>12154.499999999998</v>
      </c>
      <c r="Y6672" s="1">
        <f t="shared" si="523"/>
        <v>536156.4441176469</v>
      </c>
      <c r="Z6672">
        <v>65</v>
      </c>
      <c r="AA6672" s="89">
        <f t="shared" si="524"/>
        <v>4254074.9999999991</v>
      </c>
      <c r="AH6672" s="37"/>
      <c r="AI6672" s="37"/>
      <c r="AK6672" s="37"/>
    </row>
    <row r="6673" spans="1:37" hidden="1">
      <c r="A6673" t="s">
        <v>64</v>
      </c>
      <c r="B6673" t="s">
        <v>2</v>
      </c>
      <c r="C6673" t="s">
        <v>10</v>
      </c>
      <c r="D6673" t="s">
        <v>84</v>
      </c>
      <c r="E6673" t="s">
        <v>544</v>
      </c>
      <c r="F6673" t="str">
        <f t="shared" si="521"/>
        <v>沈阳市职业培训</v>
      </c>
      <c r="G6673" t="s">
        <v>101</v>
      </c>
      <c r="H6673" t="s">
        <v>102</v>
      </c>
      <c r="I6673" t="s">
        <v>70</v>
      </c>
      <c r="J6673" s="1">
        <v>3274</v>
      </c>
      <c r="K6673">
        <v>76</v>
      </c>
      <c r="L6673" s="13">
        <f>VLOOKUP(C6673,'渗透率、续签率'!B:C,2,0)</f>
        <v>0.59099999999999997</v>
      </c>
      <c r="M6673" s="6">
        <v>0.02</v>
      </c>
      <c r="N6673">
        <v>436</v>
      </c>
      <c r="O6673">
        <v>47</v>
      </c>
      <c r="P6673" s="6">
        <v>0.11</v>
      </c>
      <c r="Q6673" s="13">
        <v>0.28499999999999998</v>
      </c>
      <c r="R6673" s="13">
        <v>0.20599999999999999</v>
      </c>
      <c r="S6673" s="31">
        <v>6605</v>
      </c>
      <c r="T6673" s="6">
        <f>VLOOKUP(E6673,'参数设置&amp;汇总'!S:U,3,0)</f>
        <v>0.2</v>
      </c>
      <c r="U6673" s="78">
        <f t="shared" si="520"/>
        <v>87.2</v>
      </c>
      <c r="V6673" s="13">
        <v>0.85000000000000009</v>
      </c>
      <c r="W6673" s="78">
        <f t="shared" si="522"/>
        <v>69.909411764705879</v>
      </c>
      <c r="X6673" s="1">
        <f>VLOOKUP(E6673,'渗透率、续签率'!AG:AJ,4,0)</f>
        <v>12154.499999999998</v>
      </c>
      <c r="Y6673" s="1">
        <f t="shared" si="523"/>
        <v>849713.94529411744</v>
      </c>
      <c r="Z6673">
        <v>57</v>
      </c>
      <c r="AA6673" s="89">
        <f t="shared" si="524"/>
        <v>5299361.9999999991</v>
      </c>
      <c r="AH6673" s="37"/>
      <c r="AI6673" s="37"/>
      <c r="AK6673" s="37"/>
    </row>
    <row r="6674" spans="1:37" hidden="1">
      <c r="A6674" t="s">
        <v>64</v>
      </c>
      <c r="B6674" t="s">
        <v>2</v>
      </c>
      <c r="C6674" t="s">
        <v>10</v>
      </c>
      <c r="D6674" t="s">
        <v>84</v>
      </c>
      <c r="E6674" t="s">
        <v>544</v>
      </c>
      <c r="F6674" t="str">
        <f t="shared" si="521"/>
        <v>济南市职业培训</v>
      </c>
      <c r="G6674" t="s">
        <v>103</v>
      </c>
      <c r="H6674" t="s">
        <v>104</v>
      </c>
      <c r="I6674" t="s">
        <v>70</v>
      </c>
      <c r="J6674" s="1">
        <v>3890</v>
      </c>
      <c r="K6674">
        <v>51</v>
      </c>
      <c r="L6674" s="13">
        <f>VLOOKUP(C6674,'渗透率、续签率'!B:C,2,0)</f>
        <v>0.59099999999999997</v>
      </c>
      <c r="M6674" s="6">
        <v>0.01</v>
      </c>
      <c r="N6674">
        <v>604</v>
      </c>
      <c r="O6674">
        <v>49</v>
      </c>
      <c r="P6674" s="6">
        <v>0.08</v>
      </c>
      <c r="Q6674" s="13">
        <v>0.29499999999999998</v>
      </c>
      <c r="R6674" s="13">
        <v>0.17799999999999999</v>
      </c>
      <c r="S6674" s="31">
        <v>8208</v>
      </c>
      <c r="T6674" s="6">
        <f>VLOOKUP(E6674,'参数设置&amp;汇总'!S:U,3,0)</f>
        <v>0.2</v>
      </c>
      <c r="U6674" s="78">
        <f t="shared" si="520"/>
        <v>120.80000000000001</v>
      </c>
      <c r="V6674" s="13">
        <v>0.85000000000000009</v>
      </c>
      <c r="W6674" s="78">
        <f t="shared" si="522"/>
        <v>108.04823529411765</v>
      </c>
      <c r="X6674" s="1">
        <f>VLOOKUP(E6674,'渗透率、续签率'!AG:AJ,4,0)</f>
        <v>12154.499999999998</v>
      </c>
      <c r="Y6674" s="1">
        <f t="shared" si="523"/>
        <v>1313272.2758823528</v>
      </c>
      <c r="Z6674">
        <v>57</v>
      </c>
      <c r="AA6674" s="89">
        <f t="shared" si="524"/>
        <v>7341317.9999999991</v>
      </c>
      <c r="AH6674" s="37"/>
      <c r="AI6674" s="37"/>
      <c r="AK6674" s="37"/>
    </row>
    <row r="6675" spans="1:37" hidden="1">
      <c r="A6675" t="s">
        <v>64</v>
      </c>
      <c r="B6675" t="s">
        <v>2</v>
      </c>
      <c r="C6675" t="s">
        <v>10</v>
      </c>
      <c r="D6675" t="s">
        <v>84</v>
      </c>
      <c r="E6675" t="s">
        <v>544</v>
      </c>
      <c r="F6675" t="str">
        <f t="shared" si="521"/>
        <v>温州市职业培训</v>
      </c>
      <c r="G6675" t="s">
        <v>79</v>
      </c>
      <c r="H6675" t="s">
        <v>105</v>
      </c>
      <c r="I6675" t="s">
        <v>68</v>
      </c>
      <c r="J6675" s="1">
        <v>2588</v>
      </c>
      <c r="K6675">
        <v>26</v>
      </c>
      <c r="L6675" s="13">
        <f>VLOOKUP(C6675,'渗透率、续签率'!B:C,2,0)</f>
        <v>0.59099999999999997</v>
      </c>
      <c r="M6675" s="6">
        <v>0.01</v>
      </c>
      <c r="N6675">
        <v>238</v>
      </c>
      <c r="O6675">
        <v>26</v>
      </c>
      <c r="P6675" s="6">
        <v>0.11</v>
      </c>
      <c r="Q6675" s="13">
        <v>0.36</v>
      </c>
      <c r="R6675" s="13">
        <v>0.31900000000000001</v>
      </c>
      <c r="S6675" s="31">
        <v>3775</v>
      </c>
      <c r="T6675" s="6">
        <f>VLOOKUP(E6675,'参数设置&amp;汇总'!S:U,3,0)</f>
        <v>0.2</v>
      </c>
      <c r="U6675" s="78">
        <f t="shared" si="520"/>
        <v>47.6</v>
      </c>
      <c r="V6675" s="13">
        <v>0.85000000000000009</v>
      </c>
      <c r="W6675" s="78">
        <f t="shared" si="522"/>
        <v>37.92235294117647</v>
      </c>
      <c r="X6675" s="1">
        <f>VLOOKUP(E6675,'渗透率、续签率'!AG:AJ,4,0)</f>
        <v>12154.499999999998</v>
      </c>
      <c r="Y6675" s="1">
        <f t="shared" si="523"/>
        <v>460927.23882352933</v>
      </c>
      <c r="Z6675">
        <v>43</v>
      </c>
      <c r="AA6675" s="89">
        <f t="shared" si="524"/>
        <v>2892770.9999999995</v>
      </c>
      <c r="AH6675" s="37"/>
      <c r="AI6675" s="37"/>
      <c r="AK6675" s="37"/>
    </row>
    <row r="6676" spans="1:37" hidden="1">
      <c r="A6676" t="s">
        <v>64</v>
      </c>
      <c r="B6676" t="s">
        <v>2</v>
      </c>
      <c r="C6676" t="s">
        <v>10</v>
      </c>
      <c r="D6676" t="s">
        <v>84</v>
      </c>
      <c r="E6676" t="s">
        <v>544</v>
      </c>
      <c r="F6676" t="str">
        <f t="shared" si="521"/>
        <v>福州市职业培训</v>
      </c>
      <c r="G6676" t="s">
        <v>92</v>
      </c>
      <c r="H6676" t="s">
        <v>106</v>
      </c>
      <c r="I6676" t="s">
        <v>68</v>
      </c>
      <c r="J6676" s="1">
        <v>2460</v>
      </c>
      <c r="K6676">
        <v>11</v>
      </c>
      <c r="L6676" s="13">
        <f>VLOOKUP(C6676,'渗透率、续签率'!B:C,2,0)</f>
        <v>0.59099999999999997</v>
      </c>
      <c r="M6676" s="6">
        <v>0</v>
      </c>
      <c r="N6676">
        <v>181</v>
      </c>
      <c r="O6676">
        <v>11</v>
      </c>
      <c r="P6676" s="6">
        <v>0.06</v>
      </c>
      <c r="Q6676" s="13">
        <v>0.1</v>
      </c>
      <c r="R6676" s="13">
        <v>6.4000000000000001E-2</v>
      </c>
      <c r="S6676" s="31">
        <v>2164</v>
      </c>
      <c r="T6676" s="6">
        <f>VLOOKUP(E6676,'参数设置&amp;汇总'!S:U,3,0)</f>
        <v>0.2</v>
      </c>
      <c r="U6676" s="78">
        <f t="shared" si="520"/>
        <v>36.200000000000003</v>
      </c>
      <c r="V6676" s="13">
        <v>0.85000000000000009</v>
      </c>
      <c r="W6676" s="78">
        <f t="shared" si="522"/>
        <v>34.940000000000005</v>
      </c>
      <c r="X6676" s="1">
        <f>VLOOKUP(E6676,'渗透率、续签率'!AG:AJ,4,0)</f>
        <v>12154.499999999998</v>
      </c>
      <c r="Y6676" s="1">
        <f t="shared" si="523"/>
        <v>424678.23</v>
      </c>
      <c r="Z6676">
        <v>40</v>
      </c>
      <c r="AA6676" s="89">
        <f t="shared" si="524"/>
        <v>2199964.4999999995</v>
      </c>
      <c r="AH6676" s="37"/>
      <c r="AI6676" s="37"/>
    </row>
    <row r="6677" spans="1:37" hidden="1">
      <c r="A6677" t="s">
        <v>64</v>
      </c>
      <c r="B6677" t="s">
        <v>2</v>
      </c>
      <c r="C6677" t="s">
        <v>10</v>
      </c>
      <c r="D6677" t="s">
        <v>84</v>
      </c>
      <c r="E6677" t="s">
        <v>544</v>
      </c>
      <c r="F6677" t="str">
        <f t="shared" si="521"/>
        <v>苏州市职业培训</v>
      </c>
      <c r="G6677" t="s">
        <v>73</v>
      </c>
      <c r="H6677" t="s">
        <v>107</v>
      </c>
      <c r="I6677" t="s">
        <v>70</v>
      </c>
      <c r="J6677" s="1">
        <v>3765</v>
      </c>
      <c r="K6677">
        <v>57</v>
      </c>
      <c r="L6677" s="13">
        <f>VLOOKUP(C6677,'渗透率、续签率'!B:C,2,0)</f>
        <v>0.59099999999999997</v>
      </c>
      <c r="M6677" s="6">
        <v>0.02</v>
      </c>
      <c r="N6677">
        <v>619</v>
      </c>
      <c r="O6677">
        <v>57</v>
      </c>
      <c r="P6677" s="6">
        <v>0.09</v>
      </c>
      <c r="Q6677" s="13">
        <v>0.35699999999999998</v>
      </c>
      <c r="R6677" s="13">
        <v>0.23499999999999999</v>
      </c>
      <c r="S6677" s="31">
        <v>9571</v>
      </c>
      <c r="T6677" s="6">
        <f>VLOOKUP(E6677,'参数设置&amp;汇总'!S:U,3,0)</f>
        <v>0.2</v>
      </c>
      <c r="U6677" s="78">
        <f t="shared" si="520"/>
        <v>123.80000000000001</v>
      </c>
      <c r="V6677" s="13">
        <v>0.85000000000000009</v>
      </c>
      <c r="W6677" s="78">
        <f t="shared" si="522"/>
        <v>106.01529411764706</v>
      </c>
      <c r="X6677" s="1">
        <f>VLOOKUP(E6677,'渗透率、续签率'!AG:AJ,4,0)</f>
        <v>12154.499999999998</v>
      </c>
      <c r="Y6677" s="1">
        <f t="shared" si="523"/>
        <v>1288562.892352941</v>
      </c>
      <c r="Z6677">
        <v>105</v>
      </c>
      <c r="AA6677" s="89">
        <f t="shared" si="524"/>
        <v>7523635.4999999991</v>
      </c>
      <c r="AK6677" s="37"/>
    </row>
    <row r="6678" spans="1:37" hidden="1">
      <c r="A6678" t="s">
        <v>64</v>
      </c>
      <c r="B6678" t="s">
        <v>2</v>
      </c>
      <c r="C6678" t="s">
        <v>10</v>
      </c>
      <c r="D6678" t="s">
        <v>84</v>
      </c>
      <c r="E6678" t="s">
        <v>544</v>
      </c>
      <c r="F6678" t="str">
        <f t="shared" si="521"/>
        <v>西安市职业培训</v>
      </c>
      <c r="G6678" t="s">
        <v>108</v>
      </c>
      <c r="H6678" t="s">
        <v>109</v>
      </c>
      <c r="I6678" t="s">
        <v>70</v>
      </c>
      <c r="J6678" s="1">
        <v>3380</v>
      </c>
      <c r="K6678">
        <v>74</v>
      </c>
      <c r="L6678" s="13">
        <f>VLOOKUP(C6678,'渗透率、续签率'!B:C,2,0)</f>
        <v>0.59099999999999997</v>
      </c>
      <c r="M6678" s="6">
        <v>0.02</v>
      </c>
      <c r="N6678">
        <v>654</v>
      </c>
      <c r="O6678">
        <v>72</v>
      </c>
      <c r="P6678" s="6">
        <v>0.11</v>
      </c>
      <c r="Q6678" s="13">
        <v>0.434</v>
      </c>
      <c r="R6678" s="13">
        <v>0.32700000000000001</v>
      </c>
      <c r="S6678" s="31">
        <v>11014</v>
      </c>
      <c r="T6678" s="6">
        <f>VLOOKUP(E6678,'参数设置&amp;汇总'!S:U,3,0)</f>
        <v>0.2</v>
      </c>
      <c r="U6678" s="78">
        <f t="shared" si="520"/>
        <v>130.80000000000001</v>
      </c>
      <c r="V6678" s="13">
        <v>0.85000000000000009</v>
      </c>
      <c r="W6678" s="78">
        <f t="shared" si="522"/>
        <v>103.82117647058824</v>
      </c>
      <c r="X6678" s="1">
        <f>VLOOKUP(E6678,'渗透率、续签率'!AG:AJ,4,0)</f>
        <v>12154.499999999998</v>
      </c>
      <c r="Y6678" s="1">
        <f t="shared" si="523"/>
        <v>1261894.4894117645</v>
      </c>
      <c r="Z6678">
        <v>76</v>
      </c>
      <c r="AA6678" s="89">
        <f t="shared" si="524"/>
        <v>7949042.9999999991</v>
      </c>
      <c r="AH6678" s="37"/>
      <c r="AI6678" s="37"/>
      <c r="AK6678" s="37"/>
    </row>
    <row r="6679" spans="1:37" hidden="1">
      <c r="A6679" t="s">
        <v>64</v>
      </c>
      <c r="B6679" t="s">
        <v>2</v>
      </c>
      <c r="C6679" t="s">
        <v>10</v>
      </c>
      <c r="D6679" t="s">
        <v>84</v>
      </c>
      <c r="E6679" t="s">
        <v>544</v>
      </c>
      <c r="F6679" t="str">
        <f t="shared" si="521"/>
        <v>郑州市职业培训</v>
      </c>
      <c r="G6679" t="s">
        <v>110</v>
      </c>
      <c r="H6679" t="s">
        <v>111</v>
      </c>
      <c r="I6679" t="s">
        <v>70</v>
      </c>
      <c r="J6679" s="1">
        <v>4690</v>
      </c>
      <c r="K6679">
        <v>86</v>
      </c>
      <c r="L6679" s="13">
        <f>VLOOKUP(C6679,'渗透率、续签率'!B:C,2,0)</f>
        <v>0.59099999999999997</v>
      </c>
      <c r="M6679" s="6">
        <v>0.02</v>
      </c>
      <c r="N6679">
        <v>855</v>
      </c>
      <c r="O6679">
        <v>85</v>
      </c>
      <c r="P6679" s="6">
        <v>0.1</v>
      </c>
      <c r="Q6679" s="13">
        <v>0.40200000000000002</v>
      </c>
      <c r="R6679" s="13">
        <v>0.29199999999999998</v>
      </c>
      <c r="S6679" s="31">
        <v>13571</v>
      </c>
      <c r="T6679" s="6">
        <f>VLOOKUP(E6679,'参数设置&amp;汇总'!S:U,3,0)</f>
        <v>0.2</v>
      </c>
      <c r="U6679" s="78">
        <f t="shared" si="520"/>
        <v>171</v>
      </c>
      <c r="V6679" s="13">
        <v>0.85000000000000009</v>
      </c>
      <c r="W6679" s="78">
        <f t="shared" si="522"/>
        <v>142.07647058823528</v>
      </c>
      <c r="X6679" s="1">
        <f>VLOOKUP(E6679,'渗透率、续签率'!AG:AJ,4,0)</f>
        <v>12154.499999999998</v>
      </c>
      <c r="Y6679" s="1">
        <f t="shared" si="523"/>
        <v>1726868.4617647054</v>
      </c>
      <c r="Z6679">
        <v>61</v>
      </c>
      <c r="AA6679" s="89">
        <f t="shared" si="524"/>
        <v>10392097.499999998</v>
      </c>
      <c r="AH6679" s="37"/>
      <c r="AI6679" s="37"/>
      <c r="AJ6679" s="1"/>
      <c r="AK6679" s="37"/>
    </row>
    <row r="6680" spans="1:37" hidden="1">
      <c r="A6680" t="s">
        <v>64</v>
      </c>
      <c r="B6680" t="s">
        <v>2</v>
      </c>
      <c r="C6680" t="s">
        <v>10</v>
      </c>
      <c r="D6680" t="s">
        <v>84</v>
      </c>
      <c r="E6680" t="s">
        <v>544</v>
      </c>
      <c r="F6680" t="str">
        <f t="shared" si="521"/>
        <v>重庆市职业培训</v>
      </c>
      <c r="G6680" t="s">
        <v>112</v>
      </c>
      <c r="H6680" t="s">
        <v>112</v>
      </c>
      <c r="I6680" t="s">
        <v>70</v>
      </c>
      <c r="J6680" s="1">
        <v>6233</v>
      </c>
      <c r="K6680">
        <v>84</v>
      </c>
      <c r="L6680" s="13">
        <f>VLOOKUP(C6680,'渗透率、续签率'!B:C,2,0)</f>
        <v>0.59099999999999997</v>
      </c>
      <c r="M6680" s="6">
        <v>0.01</v>
      </c>
      <c r="N6680">
        <v>821</v>
      </c>
      <c r="O6680">
        <v>80</v>
      </c>
      <c r="P6680" s="6">
        <v>0.1</v>
      </c>
      <c r="Q6680" s="13">
        <v>0.29899999999999999</v>
      </c>
      <c r="R6680" s="13">
        <v>0.20899999999999999</v>
      </c>
      <c r="S6680" s="31">
        <v>10997</v>
      </c>
      <c r="T6680" s="6">
        <f>VLOOKUP(E6680,'参数设置&amp;汇总'!S:U,3,0)</f>
        <v>0.2</v>
      </c>
      <c r="U6680" s="78">
        <f t="shared" si="520"/>
        <v>164.20000000000002</v>
      </c>
      <c r="V6680" s="13">
        <v>0.85000000000000009</v>
      </c>
      <c r="W6680" s="78">
        <f t="shared" si="522"/>
        <v>137.5529411764706</v>
      </c>
      <c r="X6680" s="1">
        <f>VLOOKUP(E6680,'渗透率、续签率'!AG:AJ,4,0)</f>
        <v>12154.499999999998</v>
      </c>
      <c r="Y6680" s="1">
        <f t="shared" si="523"/>
        <v>1671887.2235294117</v>
      </c>
      <c r="Z6680">
        <v>108</v>
      </c>
      <c r="AA6680" s="89">
        <f t="shared" si="524"/>
        <v>9978844.4999999981</v>
      </c>
      <c r="AH6680" s="37"/>
      <c r="AI6680" s="37"/>
    </row>
    <row r="6681" spans="1:37" hidden="1">
      <c r="A6681" t="s">
        <v>64</v>
      </c>
      <c r="B6681" t="s">
        <v>2</v>
      </c>
      <c r="C6681" t="s">
        <v>10</v>
      </c>
      <c r="D6681" t="s">
        <v>84</v>
      </c>
      <c r="E6681" t="s">
        <v>544</v>
      </c>
      <c r="F6681" t="str">
        <f t="shared" si="521"/>
        <v>长沙市职业培训</v>
      </c>
      <c r="G6681" t="s">
        <v>113</v>
      </c>
      <c r="H6681" t="s">
        <v>114</v>
      </c>
      <c r="I6681" t="s">
        <v>68</v>
      </c>
      <c r="J6681" s="1">
        <v>3979</v>
      </c>
      <c r="K6681">
        <v>61</v>
      </c>
      <c r="L6681" s="13">
        <f>VLOOKUP(C6681,'渗透率、续签率'!B:C,2,0)</f>
        <v>0.59099999999999997</v>
      </c>
      <c r="M6681" s="6">
        <v>0.02</v>
      </c>
      <c r="N6681">
        <v>657</v>
      </c>
      <c r="O6681">
        <v>58</v>
      </c>
      <c r="P6681" s="6">
        <v>0.09</v>
      </c>
      <c r="Q6681" s="13">
        <v>0.32500000000000001</v>
      </c>
      <c r="R6681" s="13">
        <v>0.253</v>
      </c>
      <c r="S6681" s="31">
        <v>9060</v>
      </c>
      <c r="T6681" s="6">
        <f>VLOOKUP(E6681,'参数设置&amp;汇总'!S:U,3,0)</f>
        <v>0.2</v>
      </c>
      <c r="U6681" s="78">
        <f t="shared" si="520"/>
        <v>131.4</v>
      </c>
      <c r="V6681" s="13">
        <v>0.85000000000000009</v>
      </c>
      <c r="W6681" s="78">
        <f t="shared" si="522"/>
        <v>114.26117647058824</v>
      </c>
      <c r="X6681" s="1">
        <f>VLOOKUP(E6681,'渗透率、续签率'!AG:AJ,4,0)</f>
        <v>12154.499999999998</v>
      </c>
      <c r="Y6681" s="1">
        <f t="shared" si="523"/>
        <v>1388787.4694117645</v>
      </c>
      <c r="Z6681">
        <v>82</v>
      </c>
      <c r="AA6681" s="89">
        <f t="shared" si="524"/>
        <v>7985506.4999999991</v>
      </c>
      <c r="AK6681" s="37"/>
    </row>
    <row r="6682" spans="1:37" hidden="1">
      <c r="A6682" t="s">
        <v>64</v>
      </c>
      <c r="B6682" t="s">
        <v>2</v>
      </c>
      <c r="C6682" t="s">
        <v>10</v>
      </c>
      <c r="D6682" t="s">
        <v>84</v>
      </c>
      <c r="E6682" t="s">
        <v>544</v>
      </c>
      <c r="F6682" t="str">
        <f t="shared" si="521"/>
        <v>青岛市职业培训</v>
      </c>
      <c r="G6682" t="s">
        <v>103</v>
      </c>
      <c r="H6682" t="s">
        <v>115</v>
      </c>
      <c r="I6682" t="s">
        <v>70</v>
      </c>
      <c r="J6682" s="1">
        <v>4460</v>
      </c>
      <c r="K6682">
        <v>28</v>
      </c>
      <c r="L6682" s="13">
        <f>VLOOKUP(C6682,'渗透率、续签率'!B:C,2,0)</f>
        <v>0.59099999999999997</v>
      </c>
      <c r="M6682" s="6">
        <v>0.01</v>
      </c>
      <c r="N6682">
        <v>559</v>
      </c>
      <c r="O6682">
        <v>26</v>
      </c>
      <c r="P6682" s="6">
        <v>0.05</v>
      </c>
      <c r="Q6682" s="13">
        <v>0.219</v>
      </c>
      <c r="R6682" s="13">
        <v>0.13300000000000001</v>
      </c>
      <c r="S6682" s="31">
        <v>7229</v>
      </c>
      <c r="T6682" s="6">
        <f>VLOOKUP(E6682,'参数设置&amp;汇总'!S:U,3,0)</f>
        <v>0.2</v>
      </c>
      <c r="U6682" s="78">
        <f t="shared" si="520"/>
        <v>111.80000000000001</v>
      </c>
      <c r="V6682" s="13">
        <v>0.85000000000000009</v>
      </c>
      <c r="W6682" s="78">
        <f t="shared" si="522"/>
        <v>113.45176470588235</v>
      </c>
      <c r="X6682" s="1">
        <f>VLOOKUP(E6682,'渗透率、续签率'!AG:AJ,4,0)</f>
        <v>12154.499999999998</v>
      </c>
      <c r="Y6682" s="1">
        <f t="shared" si="523"/>
        <v>1378949.4741176469</v>
      </c>
      <c r="Z6682">
        <v>70</v>
      </c>
      <c r="AA6682" s="89">
        <f t="shared" si="524"/>
        <v>6794365.4999999991</v>
      </c>
      <c r="AH6682" s="37"/>
      <c r="AI6682" s="37"/>
      <c r="AK6682" s="37"/>
    </row>
    <row r="6683" spans="1:37" hidden="1">
      <c r="A6683" t="s">
        <v>64</v>
      </c>
      <c r="B6683" t="s">
        <v>2</v>
      </c>
      <c r="C6683" t="s">
        <v>10</v>
      </c>
      <c r="D6683" t="s">
        <v>116</v>
      </c>
      <c r="E6683" t="s">
        <v>545</v>
      </c>
      <c r="F6683" t="str">
        <f t="shared" si="521"/>
        <v>七台河市职业培训</v>
      </c>
      <c r="G6683" t="s">
        <v>118</v>
      </c>
      <c r="H6683" t="s">
        <v>119</v>
      </c>
      <c r="I6683" t="s">
        <v>70</v>
      </c>
      <c r="J6683">
        <v>124</v>
      </c>
      <c r="K6683">
        <v>1</v>
      </c>
      <c r="L6683" s="13">
        <f>VLOOKUP(C6683,'渗透率、续签率'!B:C,2,0)</f>
        <v>0.59099999999999997</v>
      </c>
      <c r="M6683" s="6">
        <v>0.01</v>
      </c>
      <c r="N6683">
        <v>19</v>
      </c>
      <c r="O6683">
        <v>1</v>
      </c>
      <c r="P6683" s="6">
        <v>0.05</v>
      </c>
      <c r="Q6683" s="13">
        <v>4.3999999999999997E-2</v>
      </c>
      <c r="R6683" s="13">
        <v>0</v>
      </c>
      <c r="S6683" s="31">
        <v>85</v>
      </c>
      <c r="T6683" s="6">
        <f>VLOOKUP(E6683,'参数设置&amp;汇总'!S:U,3,0)</f>
        <v>0.08</v>
      </c>
      <c r="U6683" s="78">
        <f t="shared" si="520"/>
        <v>1.52</v>
      </c>
      <c r="V6683" s="13">
        <v>0.85000000000000009</v>
      </c>
      <c r="W6683" s="78">
        <f t="shared" si="522"/>
        <v>1.0929411764705881</v>
      </c>
      <c r="X6683" s="1">
        <f>VLOOKUP(E6683,'渗透率、续签率'!AG:AJ,4,0)</f>
        <v>6715.9999999999991</v>
      </c>
      <c r="Y6683" s="1">
        <f t="shared" si="523"/>
        <v>7340.1929411764686</v>
      </c>
      <c r="Z6683">
        <v>2</v>
      </c>
      <c r="AA6683" s="89">
        <f t="shared" si="524"/>
        <v>127603.99999999999</v>
      </c>
      <c r="AH6683" s="37"/>
      <c r="AI6683" s="37"/>
      <c r="AK6683" s="37"/>
    </row>
    <row r="6684" spans="1:37" hidden="1">
      <c r="A6684" t="s">
        <v>64</v>
      </c>
      <c r="B6684" t="s">
        <v>2</v>
      </c>
      <c r="C6684" t="s">
        <v>10</v>
      </c>
      <c r="D6684" t="s">
        <v>116</v>
      </c>
      <c r="E6684" t="s">
        <v>545</v>
      </c>
      <c r="F6684" t="str">
        <f t="shared" si="521"/>
        <v>万宁市职业培训</v>
      </c>
      <c r="G6684" t="s">
        <v>120</v>
      </c>
      <c r="H6684" t="s">
        <v>121</v>
      </c>
      <c r="I6684" t="s">
        <v>68</v>
      </c>
      <c r="J6684">
        <v>90</v>
      </c>
      <c r="K6684">
        <v>0</v>
      </c>
      <c r="L6684" s="13">
        <f>VLOOKUP(C6684,'渗透率、续签率'!B:C,2,0)</f>
        <v>0.59099999999999997</v>
      </c>
      <c r="M6684" s="6">
        <v>0</v>
      </c>
      <c r="N6684">
        <v>2</v>
      </c>
      <c r="O6684">
        <v>0</v>
      </c>
      <c r="P6684" s="6">
        <v>0</v>
      </c>
      <c r="Q6684" s="13">
        <v>3.7999999999999999E-2</v>
      </c>
      <c r="R6684" s="13">
        <v>0</v>
      </c>
      <c r="S6684" s="31">
        <v>52</v>
      </c>
      <c r="T6684" s="6">
        <f>VLOOKUP(E6684,'参数设置&amp;汇总'!S:U,3,0)</f>
        <v>0.08</v>
      </c>
      <c r="U6684" s="78">
        <f t="shared" si="520"/>
        <v>0.16</v>
      </c>
      <c r="V6684" s="13">
        <v>0.85000000000000009</v>
      </c>
      <c r="W6684" s="78">
        <f t="shared" si="522"/>
        <v>0.18823529411764706</v>
      </c>
      <c r="X6684" s="1">
        <f>VLOOKUP(E6684,'渗透率、续签率'!AG:AJ,4,0)</f>
        <v>6715.9999999999991</v>
      </c>
      <c r="Y6684" s="1">
        <f t="shared" si="523"/>
        <v>1264.1882352941175</v>
      </c>
      <c r="Z6684">
        <v>1</v>
      </c>
      <c r="AA6684" s="89">
        <f t="shared" si="524"/>
        <v>13431.999999999998</v>
      </c>
      <c r="AH6684" s="37"/>
      <c r="AI6684" s="37"/>
      <c r="AK6684" s="37"/>
    </row>
    <row r="6685" spans="1:37" hidden="1">
      <c r="A6685" t="s">
        <v>64</v>
      </c>
      <c r="B6685" t="s">
        <v>2</v>
      </c>
      <c r="C6685" t="s">
        <v>10</v>
      </c>
      <c r="D6685" t="s">
        <v>116</v>
      </c>
      <c r="E6685" t="s">
        <v>545</v>
      </c>
      <c r="F6685" t="str">
        <f t="shared" si="521"/>
        <v>三亚市职业培训</v>
      </c>
      <c r="G6685" t="s">
        <v>120</v>
      </c>
      <c r="H6685" t="s">
        <v>122</v>
      </c>
      <c r="I6685" t="s">
        <v>68</v>
      </c>
      <c r="J6685">
        <v>301</v>
      </c>
      <c r="K6685">
        <v>2</v>
      </c>
      <c r="L6685" s="13">
        <f>VLOOKUP(C6685,'渗透率、续签率'!B:C,2,0)</f>
        <v>0.59099999999999997</v>
      </c>
      <c r="M6685" s="6">
        <v>0.01</v>
      </c>
      <c r="N6685">
        <v>56</v>
      </c>
      <c r="O6685">
        <v>2</v>
      </c>
      <c r="P6685" s="6">
        <v>0.04</v>
      </c>
      <c r="Q6685" s="13">
        <v>9.2999999999999999E-2</v>
      </c>
      <c r="R6685" s="13">
        <v>8.3000000000000004E-2</v>
      </c>
      <c r="S6685" s="31">
        <v>565</v>
      </c>
      <c r="T6685" s="6">
        <f>VLOOKUP(E6685,'参数设置&amp;汇总'!S:U,3,0)</f>
        <v>0.08</v>
      </c>
      <c r="U6685" s="78">
        <f t="shared" si="520"/>
        <v>4.4800000000000004</v>
      </c>
      <c r="V6685" s="13">
        <v>0.85000000000000009</v>
      </c>
      <c r="W6685" s="78">
        <f t="shared" si="522"/>
        <v>3.8800000000000003</v>
      </c>
      <c r="X6685" s="1">
        <f>VLOOKUP(E6685,'渗透率、续签率'!AG:AJ,4,0)</f>
        <v>6715.9999999999991</v>
      </c>
      <c r="Y6685" s="1">
        <f t="shared" si="523"/>
        <v>26058.079999999998</v>
      </c>
      <c r="Z6685">
        <v>1</v>
      </c>
      <c r="AA6685" s="89">
        <f t="shared" si="524"/>
        <v>376095.99999999994</v>
      </c>
      <c r="AH6685" s="37"/>
      <c r="AI6685" s="37"/>
      <c r="AK6685" s="37"/>
    </row>
    <row r="6686" spans="1:37" hidden="1">
      <c r="A6686" t="s">
        <v>64</v>
      </c>
      <c r="B6686" t="s">
        <v>2</v>
      </c>
      <c r="C6686" t="s">
        <v>10</v>
      </c>
      <c r="D6686" t="s">
        <v>116</v>
      </c>
      <c r="E6686" t="s">
        <v>545</v>
      </c>
      <c r="F6686" t="str">
        <f t="shared" si="521"/>
        <v>三明市职业培训</v>
      </c>
      <c r="G6686" t="s">
        <v>92</v>
      </c>
      <c r="H6686" t="s">
        <v>123</v>
      </c>
      <c r="I6686" t="s">
        <v>68</v>
      </c>
      <c r="J6686">
        <v>389</v>
      </c>
      <c r="K6686">
        <v>2</v>
      </c>
      <c r="L6686" s="13">
        <f>VLOOKUP(C6686,'渗透率、续签率'!B:C,2,0)</f>
        <v>0.59099999999999997</v>
      </c>
      <c r="M6686" s="6">
        <v>0.01</v>
      </c>
      <c r="N6686">
        <v>10</v>
      </c>
      <c r="O6686">
        <v>2</v>
      </c>
      <c r="P6686" s="6">
        <v>0.2</v>
      </c>
      <c r="Q6686" s="13">
        <v>0.11600000000000001</v>
      </c>
      <c r="R6686" s="13">
        <v>5.8999999999999997E-2</v>
      </c>
      <c r="S6686" s="31">
        <v>211</v>
      </c>
      <c r="T6686" s="6">
        <f>VLOOKUP(E6686,'参数设置&amp;汇总'!S:U,3,0)</f>
        <v>0.08</v>
      </c>
      <c r="U6686" s="78">
        <f t="shared" si="520"/>
        <v>2</v>
      </c>
      <c r="V6686" s="13">
        <v>0.85000000000000009</v>
      </c>
      <c r="W6686" s="78">
        <f t="shared" si="522"/>
        <v>0.96235294117647052</v>
      </c>
      <c r="X6686" s="1">
        <f>VLOOKUP(E6686,'渗透率、续签率'!AG:AJ,4,0)</f>
        <v>6715.9999999999991</v>
      </c>
      <c r="Y6686" s="1">
        <f t="shared" si="523"/>
        <v>6463.1623529411754</v>
      </c>
      <c r="Z6686">
        <v>0</v>
      </c>
      <c r="AA6686" s="89">
        <f t="shared" si="524"/>
        <v>67159.999999999985</v>
      </c>
      <c r="AH6686" s="37"/>
      <c r="AI6686" s="37"/>
      <c r="AK6686" s="37"/>
    </row>
    <row r="6687" spans="1:37" hidden="1">
      <c r="A6687" t="s">
        <v>64</v>
      </c>
      <c r="B6687" t="s">
        <v>2</v>
      </c>
      <c r="C6687" t="s">
        <v>10</v>
      </c>
      <c r="D6687" t="s">
        <v>116</v>
      </c>
      <c r="E6687" t="s">
        <v>545</v>
      </c>
      <c r="F6687" t="str">
        <f t="shared" si="521"/>
        <v>三沙市职业培训</v>
      </c>
      <c r="G6687" t="s">
        <v>120</v>
      </c>
      <c r="H6687" t="s">
        <v>124</v>
      </c>
      <c r="I6687" t="s">
        <v>68</v>
      </c>
      <c r="J6687">
        <v>0</v>
      </c>
      <c r="K6687">
        <v>0</v>
      </c>
      <c r="L6687" s="13">
        <f>VLOOKUP(C6687,'渗透率、续签率'!B:C,2,0)</f>
        <v>0.59099999999999997</v>
      </c>
      <c r="M6687" s="6">
        <v>0</v>
      </c>
      <c r="N6687">
        <v>0</v>
      </c>
      <c r="O6687">
        <v>0</v>
      </c>
      <c r="P6687" s="6">
        <v>0</v>
      </c>
      <c r="Q6687" s="13">
        <v>0</v>
      </c>
      <c r="R6687" s="13">
        <v>0</v>
      </c>
      <c r="S6687" s="31">
        <v>0</v>
      </c>
      <c r="T6687" s="6">
        <f>VLOOKUP(E6687,'参数设置&amp;汇总'!S:U,3,0)</f>
        <v>0.08</v>
      </c>
      <c r="U6687" s="78">
        <f t="shared" si="520"/>
        <v>0</v>
      </c>
      <c r="V6687" s="13">
        <v>0.85000000000000009</v>
      </c>
      <c r="W6687" s="78">
        <f t="shared" si="522"/>
        <v>0</v>
      </c>
      <c r="X6687" s="1">
        <f>VLOOKUP(E6687,'渗透率、续签率'!AG:AJ,4,0)</f>
        <v>6715.9999999999991</v>
      </c>
      <c r="Y6687" s="1">
        <f t="shared" si="523"/>
        <v>0</v>
      </c>
      <c r="Z6687">
        <v>0</v>
      </c>
      <c r="AA6687" s="89">
        <f t="shared" si="524"/>
        <v>0</v>
      </c>
      <c r="AH6687" s="37"/>
      <c r="AI6687" s="37"/>
      <c r="AK6687" s="37"/>
    </row>
    <row r="6688" spans="1:37" hidden="1">
      <c r="A6688" t="s">
        <v>64</v>
      </c>
      <c r="B6688" t="s">
        <v>2</v>
      </c>
      <c r="C6688" t="s">
        <v>10</v>
      </c>
      <c r="D6688" t="s">
        <v>116</v>
      </c>
      <c r="E6688" t="s">
        <v>545</v>
      </c>
      <c r="F6688" t="str">
        <f t="shared" si="521"/>
        <v>三门峡市职业培训</v>
      </c>
      <c r="G6688" t="s">
        <v>110</v>
      </c>
      <c r="H6688" t="s">
        <v>125</v>
      </c>
      <c r="I6688" t="s">
        <v>70</v>
      </c>
      <c r="J6688">
        <v>249</v>
      </c>
      <c r="K6688">
        <v>1</v>
      </c>
      <c r="L6688" s="13">
        <f>VLOOKUP(C6688,'渗透率、续签率'!B:C,2,0)</f>
        <v>0.59099999999999997</v>
      </c>
      <c r="M6688" s="6">
        <v>0</v>
      </c>
      <c r="N6688">
        <v>23</v>
      </c>
      <c r="O6688">
        <v>1</v>
      </c>
      <c r="P6688" s="6">
        <v>0.04</v>
      </c>
      <c r="Q6688" s="13">
        <v>0.108</v>
      </c>
      <c r="R6688" s="13">
        <v>0</v>
      </c>
      <c r="S6688" s="31">
        <v>235</v>
      </c>
      <c r="T6688" s="6">
        <f>VLOOKUP(E6688,'参数设置&amp;汇总'!S:U,3,0)</f>
        <v>0.08</v>
      </c>
      <c r="U6688" s="78">
        <f t="shared" si="520"/>
        <v>1.84</v>
      </c>
      <c r="V6688" s="13">
        <v>0.85000000000000009</v>
      </c>
      <c r="W6688" s="78">
        <f t="shared" si="522"/>
        <v>1.4694117647058824</v>
      </c>
      <c r="X6688" s="1">
        <f>VLOOKUP(E6688,'渗透率、续签率'!AG:AJ,4,0)</f>
        <v>6715.9999999999991</v>
      </c>
      <c r="Y6688" s="1">
        <f t="shared" si="523"/>
        <v>9868.5694117647054</v>
      </c>
      <c r="Z6688">
        <v>0</v>
      </c>
      <c r="AA6688" s="89">
        <f t="shared" si="524"/>
        <v>154467.99999999997</v>
      </c>
      <c r="AH6688" s="37"/>
      <c r="AI6688" s="37"/>
      <c r="AK6688" s="37"/>
    </row>
    <row r="6689" spans="1:37" hidden="1">
      <c r="A6689" t="s">
        <v>64</v>
      </c>
      <c r="B6689" t="s">
        <v>2</v>
      </c>
      <c r="C6689" t="s">
        <v>10</v>
      </c>
      <c r="D6689" t="s">
        <v>116</v>
      </c>
      <c r="E6689" t="s">
        <v>545</v>
      </c>
      <c r="F6689" t="str">
        <f t="shared" si="521"/>
        <v>上饶市职业培训</v>
      </c>
      <c r="G6689" t="s">
        <v>90</v>
      </c>
      <c r="H6689" t="s">
        <v>126</v>
      </c>
      <c r="I6689" t="s">
        <v>68</v>
      </c>
      <c r="J6689">
        <v>781</v>
      </c>
      <c r="K6689">
        <v>3</v>
      </c>
      <c r="L6689" s="13">
        <f>VLOOKUP(C6689,'渗透率、续签率'!B:C,2,0)</f>
        <v>0.59099999999999997</v>
      </c>
      <c r="M6689" s="6">
        <v>0</v>
      </c>
      <c r="N6689">
        <v>61</v>
      </c>
      <c r="O6689">
        <v>3</v>
      </c>
      <c r="P6689" s="6">
        <v>0.05</v>
      </c>
      <c r="Q6689" s="13">
        <v>9.5000000000000001E-2</v>
      </c>
      <c r="R6689" s="13">
        <v>0.05</v>
      </c>
      <c r="S6689" s="31">
        <v>712</v>
      </c>
      <c r="T6689" s="6">
        <f>VLOOKUP(E6689,'参数设置&amp;汇总'!S:U,3,0)</f>
        <v>0.08</v>
      </c>
      <c r="U6689" s="78">
        <f t="shared" si="520"/>
        <v>4.88</v>
      </c>
      <c r="V6689" s="13">
        <v>0.85000000000000009</v>
      </c>
      <c r="W6689" s="78">
        <f t="shared" si="522"/>
        <v>3.6552941176470588</v>
      </c>
      <c r="X6689" s="1">
        <f>VLOOKUP(E6689,'渗透率、续签率'!AG:AJ,4,0)</f>
        <v>6715.9999999999991</v>
      </c>
      <c r="Y6689" s="1">
        <f t="shared" si="523"/>
        <v>24548.955294117644</v>
      </c>
      <c r="Z6689">
        <v>7</v>
      </c>
      <c r="AA6689" s="89">
        <f t="shared" si="524"/>
        <v>409675.99999999994</v>
      </c>
      <c r="AH6689" s="37"/>
      <c r="AI6689" s="37"/>
      <c r="AK6689" s="37"/>
    </row>
    <row r="6690" spans="1:37" hidden="1">
      <c r="A6690" t="s">
        <v>64</v>
      </c>
      <c r="B6690" t="s">
        <v>2</v>
      </c>
      <c r="C6690" t="s">
        <v>10</v>
      </c>
      <c r="D6690" t="s">
        <v>116</v>
      </c>
      <c r="E6690" t="s">
        <v>545</v>
      </c>
      <c r="F6690" t="str">
        <f t="shared" si="521"/>
        <v>东方市职业培训</v>
      </c>
      <c r="G6690" t="s">
        <v>120</v>
      </c>
      <c r="H6690" t="s">
        <v>127</v>
      </c>
      <c r="I6690" t="s">
        <v>68</v>
      </c>
      <c r="J6690">
        <v>56</v>
      </c>
      <c r="K6690">
        <v>0</v>
      </c>
      <c r="L6690" s="13">
        <f>VLOOKUP(C6690,'渗透率、续签率'!B:C,2,0)</f>
        <v>0.59099999999999997</v>
      </c>
      <c r="M6690" s="6">
        <v>0</v>
      </c>
      <c r="N6690">
        <v>2</v>
      </c>
      <c r="O6690">
        <v>0</v>
      </c>
      <c r="P6690" s="6">
        <v>0</v>
      </c>
      <c r="Q6690" s="13">
        <v>0</v>
      </c>
      <c r="R6690" s="13">
        <v>0</v>
      </c>
      <c r="S6690" s="31">
        <v>37</v>
      </c>
      <c r="T6690" s="6">
        <f>VLOOKUP(E6690,'参数设置&amp;汇总'!S:U,3,0)</f>
        <v>0.08</v>
      </c>
      <c r="U6690" s="78">
        <f t="shared" si="520"/>
        <v>0.16</v>
      </c>
      <c r="V6690" s="13">
        <v>0.85000000000000009</v>
      </c>
      <c r="W6690" s="78">
        <f t="shared" si="522"/>
        <v>0.18823529411764706</v>
      </c>
      <c r="X6690" s="1">
        <f>VLOOKUP(E6690,'渗透率、续签率'!AG:AJ,4,0)</f>
        <v>6715.9999999999991</v>
      </c>
      <c r="Y6690" s="1">
        <f t="shared" si="523"/>
        <v>1264.1882352941175</v>
      </c>
      <c r="Z6690">
        <v>0</v>
      </c>
      <c r="AA6690" s="89">
        <f t="shared" si="524"/>
        <v>13431.999999999998</v>
      </c>
      <c r="AH6690" s="37"/>
      <c r="AI6690" s="37"/>
      <c r="AK6690" s="37"/>
    </row>
    <row r="6691" spans="1:37" hidden="1">
      <c r="A6691" t="s">
        <v>64</v>
      </c>
      <c r="B6691" t="s">
        <v>2</v>
      </c>
      <c r="C6691" t="s">
        <v>10</v>
      </c>
      <c r="D6691" t="s">
        <v>116</v>
      </c>
      <c r="E6691" t="s">
        <v>545</v>
      </c>
      <c r="F6691" t="str">
        <f t="shared" si="521"/>
        <v>东营市职业培训</v>
      </c>
      <c r="G6691" t="s">
        <v>103</v>
      </c>
      <c r="H6691" t="s">
        <v>128</v>
      </c>
      <c r="I6691" t="s">
        <v>70</v>
      </c>
      <c r="J6691">
        <v>717</v>
      </c>
      <c r="K6691">
        <v>1</v>
      </c>
      <c r="L6691" s="13">
        <f>VLOOKUP(C6691,'渗透率、续签率'!B:C,2,0)</f>
        <v>0.59099999999999997</v>
      </c>
      <c r="M6691" s="6">
        <v>0</v>
      </c>
      <c r="N6691">
        <v>54</v>
      </c>
      <c r="O6691">
        <v>1</v>
      </c>
      <c r="P6691" s="6">
        <v>0.02</v>
      </c>
      <c r="Q6691" s="13">
        <v>1.9E-2</v>
      </c>
      <c r="R6691" s="13">
        <v>0</v>
      </c>
      <c r="S6691" s="31">
        <v>676</v>
      </c>
      <c r="T6691" s="6">
        <f>VLOOKUP(E6691,'参数设置&amp;汇总'!S:U,3,0)</f>
        <v>0.08</v>
      </c>
      <c r="U6691" s="78">
        <f t="shared" si="520"/>
        <v>4.32</v>
      </c>
      <c r="V6691" s="13">
        <v>0.85000000000000009</v>
      </c>
      <c r="W6691" s="78">
        <f t="shared" si="522"/>
        <v>4.3870588235294115</v>
      </c>
      <c r="X6691" s="1">
        <f>VLOOKUP(E6691,'渗透率、续签率'!AG:AJ,4,0)</f>
        <v>6715.9999999999991</v>
      </c>
      <c r="Y6691" s="1">
        <f t="shared" si="523"/>
        <v>29463.487058823524</v>
      </c>
      <c r="Z6691">
        <v>4</v>
      </c>
      <c r="AA6691" s="89">
        <f t="shared" si="524"/>
        <v>362663.99999999994</v>
      </c>
      <c r="AH6691" s="37"/>
      <c r="AI6691" s="37"/>
      <c r="AK6691" s="37"/>
    </row>
    <row r="6692" spans="1:37" hidden="1">
      <c r="A6692" t="s">
        <v>64</v>
      </c>
      <c r="B6692" t="s">
        <v>2</v>
      </c>
      <c r="C6692" t="s">
        <v>10</v>
      </c>
      <c r="D6692" t="s">
        <v>116</v>
      </c>
      <c r="E6692" t="s">
        <v>545</v>
      </c>
      <c r="F6692" t="str">
        <f t="shared" si="521"/>
        <v>中卫市职业培训</v>
      </c>
      <c r="G6692" t="s">
        <v>129</v>
      </c>
      <c r="H6692" t="s">
        <v>130</v>
      </c>
      <c r="I6692" t="s">
        <v>70</v>
      </c>
      <c r="J6692">
        <v>120</v>
      </c>
      <c r="K6692">
        <v>0</v>
      </c>
      <c r="L6692" s="13">
        <f>VLOOKUP(C6692,'渗透率、续签率'!B:C,2,0)</f>
        <v>0.59099999999999997</v>
      </c>
      <c r="M6692" s="6">
        <v>0</v>
      </c>
      <c r="N6692">
        <v>12</v>
      </c>
      <c r="O6692">
        <v>0</v>
      </c>
      <c r="P6692" s="6">
        <v>0</v>
      </c>
      <c r="Q6692" s="13">
        <v>0</v>
      </c>
      <c r="R6692" s="13">
        <v>0</v>
      </c>
      <c r="S6692" s="31">
        <v>137</v>
      </c>
      <c r="T6692" s="6">
        <f>VLOOKUP(E6692,'参数设置&amp;汇总'!S:U,3,0)</f>
        <v>0.08</v>
      </c>
      <c r="U6692" s="78">
        <f t="shared" si="520"/>
        <v>0.96</v>
      </c>
      <c r="V6692" s="13">
        <v>0.85000000000000009</v>
      </c>
      <c r="W6692" s="78">
        <f t="shared" si="522"/>
        <v>1.1294117647058821</v>
      </c>
      <c r="X6692" s="1">
        <f>VLOOKUP(E6692,'渗透率、续签率'!AG:AJ,4,0)</f>
        <v>6715.9999999999991</v>
      </c>
      <c r="Y6692" s="1">
        <f t="shared" si="523"/>
        <v>7585.129411764703</v>
      </c>
      <c r="Z6692">
        <v>0</v>
      </c>
      <c r="AA6692" s="89">
        <f t="shared" si="524"/>
        <v>80591.999999999985</v>
      </c>
      <c r="AH6692" s="37"/>
      <c r="AI6692" s="37"/>
      <c r="AK6692" s="37"/>
    </row>
    <row r="6693" spans="1:37" hidden="1">
      <c r="A6693" t="s">
        <v>64</v>
      </c>
      <c r="B6693" t="s">
        <v>2</v>
      </c>
      <c r="C6693" t="s">
        <v>10</v>
      </c>
      <c r="D6693" t="s">
        <v>116</v>
      </c>
      <c r="E6693" t="s">
        <v>545</v>
      </c>
      <c r="F6693" t="str">
        <f t="shared" si="521"/>
        <v>中山市职业培训</v>
      </c>
      <c r="G6693" t="s">
        <v>75</v>
      </c>
      <c r="H6693" t="s">
        <v>131</v>
      </c>
      <c r="I6693" t="s">
        <v>68</v>
      </c>
      <c r="J6693" s="1">
        <v>1635</v>
      </c>
      <c r="K6693">
        <v>11</v>
      </c>
      <c r="L6693" s="13">
        <f>VLOOKUP(C6693,'渗透率、续签率'!B:C,2,0)</f>
        <v>0.59099999999999997</v>
      </c>
      <c r="M6693" s="6">
        <v>0.01</v>
      </c>
      <c r="N6693">
        <v>193</v>
      </c>
      <c r="O6693">
        <v>11</v>
      </c>
      <c r="P6693" s="6">
        <v>0.06</v>
      </c>
      <c r="Q6693" s="13">
        <v>0.247</v>
      </c>
      <c r="R6693" s="13">
        <v>0.13900000000000001</v>
      </c>
      <c r="S6693" s="31">
        <v>2602</v>
      </c>
      <c r="T6693" s="6">
        <f>VLOOKUP(E6693,'参数设置&amp;汇总'!S:U,3,0)</f>
        <v>0.08</v>
      </c>
      <c r="U6693" s="78">
        <f t="shared" si="520"/>
        <v>15.44</v>
      </c>
      <c r="V6693" s="13">
        <v>0.85000000000000009</v>
      </c>
      <c r="W6693" s="78">
        <f t="shared" si="522"/>
        <v>10.516470588235293</v>
      </c>
      <c r="X6693" s="1">
        <f>VLOOKUP(E6693,'渗透率、续签率'!AG:AJ,4,0)</f>
        <v>6715.9999999999991</v>
      </c>
      <c r="Y6693" s="1">
        <f t="shared" si="523"/>
        <v>70628.616470588226</v>
      </c>
      <c r="Z6693">
        <v>16</v>
      </c>
      <c r="AA6693" s="89">
        <f t="shared" si="524"/>
        <v>1296187.9999999998</v>
      </c>
      <c r="AH6693" s="37"/>
      <c r="AI6693" s="37"/>
      <c r="AK6693" s="37"/>
    </row>
    <row r="6694" spans="1:37" hidden="1">
      <c r="A6694" t="s">
        <v>64</v>
      </c>
      <c r="B6694" t="s">
        <v>2</v>
      </c>
      <c r="C6694" t="s">
        <v>10</v>
      </c>
      <c r="D6694" t="s">
        <v>116</v>
      </c>
      <c r="E6694" t="s">
        <v>545</v>
      </c>
      <c r="F6694" t="str">
        <f t="shared" si="521"/>
        <v>临夏回族自治州职业培训</v>
      </c>
      <c r="G6694" t="s">
        <v>132</v>
      </c>
      <c r="H6694" t="s">
        <v>133</v>
      </c>
      <c r="I6694" t="s">
        <v>70</v>
      </c>
      <c r="J6694">
        <v>147</v>
      </c>
      <c r="K6694">
        <v>2</v>
      </c>
      <c r="L6694" s="13">
        <f>VLOOKUP(C6694,'渗透率、续签率'!B:C,2,0)</f>
        <v>0.59099999999999997</v>
      </c>
      <c r="M6694" s="6">
        <v>0.01</v>
      </c>
      <c r="N6694">
        <v>11</v>
      </c>
      <c r="O6694">
        <v>2</v>
      </c>
      <c r="P6694" s="6">
        <v>0.18</v>
      </c>
      <c r="Q6694" s="13">
        <v>0.112</v>
      </c>
      <c r="R6694" s="13">
        <v>0.112</v>
      </c>
      <c r="S6694" s="31">
        <v>106</v>
      </c>
      <c r="T6694" s="6">
        <f>VLOOKUP(E6694,'参数设置&amp;汇总'!S:U,3,0)</f>
        <v>0.08</v>
      </c>
      <c r="U6694" s="78">
        <f t="shared" si="520"/>
        <v>2</v>
      </c>
      <c r="V6694" s="13">
        <v>0.85000000000000009</v>
      </c>
      <c r="W6694" s="78">
        <f t="shared" si="522"/>
        <v>0.96235294117647052</v>
      </c>
      <c r="X6694" s="1">
        <f>VLOOKUP(E6694,'渗透率、续签率'!AG:AJ,4,0)</f>
        <v>6715.9999999999991</v>
      </c>
      <c r="Y6694" s="1">
        <f t="shared" si="523"/>
        <v>6463.1623529411754</v>
      </c>
      <c r="Z6694">
        <v>1</v>
      </c>
      <c r="AA6694" s="89">
        <f t="shared" si="524"/>
        <v>73875.999999999985</v>
      </c>
      <c r="AH6694" s="37"/>
      <c r="AI6694" s="37"/>
      <c r="AK6694" s="37"/>
    </row>
    <row r="6695" spans="1:37" hidden="1">
      <c r="A6695" t="s">
        <v>64</v>
      </c>
      <c r="B6695" t="s">
        <v>2</v>
      </c>
      <c r="C6695" t="s">
        <v>10</v>
      </c>
      <c r="D6695" t="s">
        <v>116</v>
      </c>
      <c r="E6695" t="s">
        <v>545</v>
      </c>
      <c r="F6695" t="str">
        <f t="shared" si="521"/>
        <v>临汾市职业培训</v>
      </c>
      <c r="G6695" t="s">
        <v>134</v>
      </c>
      <c r="H6695" t="s">
        <v>135</v>
      </c>
      <c r="I6695" t="s">
        <v>70</v>
      </c>
      <c r="J6695">
        <v>718</v>
      </c>
      <c r="K6695">
        <v>2</v>
      </c>
      <c r="L6695" s="13">
        <f>VLOOKUP(C6695,'渗透率、续签率'!B:C,2,0)</f>
        <v>0.59099999999999997</v>
      </c>
      <c r="M6695" s="6">
        <v>0</v>
      </c>
      <c r="N6695">
        <v>89</v>
      </c>
      <c r="O6695">
        <v>2</v>
      </c>
      <c r="P6695" s="6">
        <v>0.02</v>
      </c>
      <c r="Q6695" s="13">
        <v>9.7000000000000003E-2</v>
      </c>
      <c r="R6695" s="13">
        <v>6.4000000000000001E-2</v>
      </c>
      <c r="S6695" s="31">
        <v>884</v>
      </c>
      <c r="T6695" s="6">
        <f>VLOOKUP(E6695,'参数设置&amp;汇总'!S:U,3,0)</f>
        <v>0.08</v>
      </c>
      <c r="U6695" s="78">
        <f t="shared" si="520"/>
        <v>7.12</v>
      </c>
      <c r="V6695" s="13">
        <v>0.85000000000000009</v>
      </c>
      <c r="W6695" s="78">
        <f t="shared" si="522"/>
        <v>6.9858823529411769</v>
      </c>
      <c r="X6695" s="1">
        <f>VLOOKUP(E6695,'渗透率、续签率'!AG:AJ,4,0)</f>
        <v>6715.9999999999991</v>
      </c>
      <c r="Y6695" s="1">
        <f t="shared" si="523"/>
        <v>46917.18588235294</v>
      </c>
      <c r="Z6695">
        <v>9</v>
      </c>
      <c r="AA6695" s="89">
        <f t="shared" si="524"/>
        <v>597723.99999999988</v>
      </c>
      <c r="AH6695" s="37"/>
      <c r="AI6695" s="37"/>
      <c r="AK6695" s="37"/>
    </row>
    <row r="6696" spans="1:37" hidden="1">
      <c r="A6696" t="s">
        <v>64</v>
      </c>
      <c r="B6696" t="s">
        <v>2</v>
      </c>
      <c r="C6696" t="s">
        <v>10</v>
      </c>
      <c r="D6696" t="s">
        <v>116</v>
      </c>
      <c r="E6696" t="s">
        <v>545</v>
      </c>
      <c r="F6696" t="str">
        <f t="shared" si="521"/>
        <v>临沂市职业培训</v>
      </c>
      <c r="G6696" t="s">
        <v>103</v>
      </c>
      <c r="H6696" t="s">
        <v>136</v>
      </c>
      <c r="I6696" t="s">
        <v>70</v>
      </c>
      <c r="J6696" s="1">
        <v>3386</v>
      </c>
      <c r="K6696">
        <v>14</v>
      </c>
      <c r="L6696" s="13">
        <f>VLOOKUP(C6696,'渗透率、续签率'!B:C,2,0)</f>
        <v>0.59099999999999997</v>
      </c>
      <c r="M6696" s="6">
        <v>0</v>
      </c>
      <c r="N6696">
        <v>319</v>
      </c>
      <c r="O6696">
        <v>13</v>
      </c>
      <c r="P6696" s="6">
        <v>0.04</v>
      </c>
      <c r="Q6696" s="13">
        <v>0.14699999999999999</v>
      </c>
      <c r="R6696" s="13">
        <v>7.5999999999999998E-2</v>
      </c>
      <c r="S6696" s="31">
        <v>4297</v>
      </c>
      <c r="T6696" s="6">
        <f>VLOOKUP(E6696,'参数设置&amp;汇总'!S:U,3,0)</f>
        <v>0.08</v>
      </c>
      <c r="U6696" s="78">
        <f t="shared" si="520"/>
        <v>25.52</v>
      </c>
      <c r="V6696" s="13">
        <v>0.85000000000000009</v>
      </c>
      <c r="W6696" s="78">
        <f t="shared" si="522"/>
        <v>20.984705882352937</v>
      </c>
      <c r="X6696" s="1">
        <f>VLOOKUP(E6696,'渗透率、续签率'!AG:AJ,4,0)</f>
        <v>6715.9999999999991</v>
      </c>
      <c r="Y6696" s="1">
        <f t="shared" si="523"/>
        <v>140933.28470588231</v>
      </c>
      <c r="Z6696">
        <v>17</v>
      </c>
      <c r="AA6696" s="89">
        <f t="shared" si="524"/>
        <v>2142403.9999999995</v>
      </c>
      <c r="AH6696" s="37"/>
      <c r="AI6696" s="37"/>
      <c r="AK6696" s="37"/>
    </row>
    <row r="6697" spans="1:37" hidden="1">
      <c r="A6697" t="s">
        <v>64</v>
      </c>
      <c r="B6697" t="s">
        <v>2</v>
      </c>
      <c r="C6697" t="s">
        <v>10</v>
      </c>
      <c r="D6697" t="s">
        <v>116</v>
      </c>
      <c r="E6697" t="s">
        <v>545</v>
      </c>
      <c r="F6697" t="str">
        <f t="shared" si="521"/>
        <v>临沧市职业培训</v>
      </c>
      <c r="G6697" t="s">
        <v>99</v>
      </c>
      <c r="H6697" t="s">
        <v>137</v>
      </c>
      <c r="I6697" t="s">
        <v>68</v>
      </c>
      <c r="J6697">
        <v>143</v>
      </c>
      <c r="K6697">
        <v>1</v>
      </c>
      <c r="L6697" s="13">
        <f>VLOOKUP(C6697,'渗透率、续签率'!B:C,2,0)</f>
        <v>0.59099999999999997</v>
      </c>
      <c r="M6697" s="6">
        <v>0.01</v>
      </c>
      <c r="N6697">
        <v>7</v>
      </c>
      <c r="O6697">
        <v>1</v>
      </c>
      <c r="P6697" s="6">
        <v>0.14000000000000001</v>
      </c>
      <c r="Q6697" s="13">
        <v>7.4999999999999997E-2</v>
      </c>
      <c r="R6697" s="13">
        <v>7.4999999999999997E-2</v>
      </c>
      <c r="S6697" s="31">
        <v>105</v>
      </c>
      <c r="T6697" s="6">
        <f>VLOOKUP(E6697,'参数设置&amp;汇总'!S:U,3,0)</f>
        <v>0.08</v>
      </c>
      <c r="U6697" s="78">
        <f t="shared" si="520"/>
        <v>1</v>
      </c>
      <c r="V6697" s="13">
        <v>0.85000000000000009</v>
      </c>
      <c r="W6697" s="78">
        <f t="shared" si="522"/>
        <v>0.48117647058823526</v>
      </c>
      <c r="X6697" s="1">
        <f>VLOOKUP(E6697,'渗透率、续签率'!AG:AJ,4,0)</f>
        <v>6715.9999999999991</v>
      </c>
      <c r="Y6697" s="1">
        <f t="shared" si="523"/>
        <v>3231.5811764705877</v>
      </c>
      <c r="Z6697">
        <v>2</v>
      </c>
      <c r="AA6697" s="89">
        <f t="shared" si="524"/>
        <v>47011.999999999993</v>
      </c>
      <c r="AH6697" s="37"/>
      <c r="AI6697" s="37"/>
      <c r="AK6697" s="37"/>
    </row>
    <row r="6698" spans="1:37" hidden="1">
      <c r="A6698" t="s">
        <v>64</v>
      </c>
      <c r="B6698" t="s">
        <v>2</v>
      </c>
      <c r="C6698" t="s">
        <v>10</v>
      </c>
      <c r="D6698" t="s">
        <v>116</v>
      </c>
      <c r="E6698" t="s">
        <v>545</v>
      </c>
      <c r="F6698" t="str">
        <f t="shared" si="521"/>
        <v>临高县职业培训</v>
      </c>
      <c r="G6698" t="s">
        <v>120</v>
      </c>
      <c r="H6698" t="s">
        <v>138</v>
      </c>
      <c r="I6698" t="s">
        <v>68</v>
      </c>
      <c r="J6698">
        <v>26</v>
      </c>
      <c r="K6698">
        <v>0</v>
      </c>
      <c r="L6698" s="13">
        <f>VLOOKUP(C6698,'渗透率、续签率'!B:C,2,0)</f>
        <v>0.59099999999999997</v>
      </c>
      <c r="M6698" s="6">
        <v>0</v>
      </c>
      <c r="N6698">
        <v>0</v>
      </c>
      <c r="O6698">
        <v>0</v>
      </c>
      <c r="P6698" s="6">
        <v>0</v>
      </c>
      <c r="Q6698" s="13">
        <v>0</v>
      </c>
      <c r="R6698" s="13">
        <v>0</v>
      </c>
      <c r="S6698" s="31">
        <v>9</v>
      </c>
      <c r="T6698" s="6">
        <f>VLOOKUP(E6698,'参数设置&amp;汇总'!S:U,3,0)</f>
        <v>0.08</v>
      </c>
      <c r="U6698" s="78">
        <f t="shared" si="520"/>
        <v>0</v>
      </c>
      <c r="V6698" s="13">
        <v>0.85000000000000009</v>
      </c>
      <c r="W6698" s="78">
        <f t="shared" si="522"/>
        <v>0</v>
      </c>
      <c r="X6698" s="1">
        <f>VLOOKUP(E6698,'渗透率、续签率'!AG:AJ,4,0)</f>
        <v>6715.9999999999991</v>
      </c>
      <c r="Y6698" s="1">
        <f t="shared" si="523"/>
        <v>0</v>
      </c>
      <c r="Z6698">
        <v>0</v>
      </c>
      <c r="AA6698" s="89">
        <f t="shared" si="524"/>
        <v>0</v>
      </c>
      <c r="AH6698" s="37"/>
      <c r="AI6698" s="37"/>
    </row>
    <row r="6699" spans="1:37" hidden="1">
      <c r="A6699" t="s">
        <v>64</v>
      </c>
      <c r="B6699" t="s">
        <v>2</v>
      </c>
      <c r="C6699" t="s">
        <v>10</v>
      </c>
      <c r="D6699" t="s">
        <v>116</v>
      </c>
      <c r="E6699" t="s">
        <v>545</v>
      </c>
      <c r="F6699" t="str">
        <f t="shared" si="521"/>
        <v>丹东市职业培训</v>
      </c>
      <c r="G6699" t="s">
        <v>101</v>
      </c>
      <c r="H6699" t="s">
        <v>139</v>
      </c>
      <c r="I6699" t="s">
        <v>70</v>
      </c>
      <c r="J6699">
        <v>291</v>
      </c>
      <c r="K6699">
        <v>1</v>
      </c>
      <c r="L6699" s="13">
        <f>VLOOKUP(C6699,'渗透率、续签率'!B:C,2,0)</f>
        <v>0.59099999999999997</v>
      </c>
      <c r="M6699" s="6">
        <v>0</v>
      </c>
      <c r="N6699">
        <v>22</v>
      </c>
      <c r="O6699">
        <v>1</v>
      </c>
      <c r="P6699" s="6">
        <v>0.05</v>
      </c>
      <c r="Q6699" s="13">
        <v>4.9000000000000002E-2</v>
      </c>
      <c r="R6699" s="13">
        <v>0</v>
      </c>
      <c r="S6699" s="31">
        <v>244</v>
      </c>
      <c r="T6699" s="6">
        <f>VLOOKUP(E6699,'参数设置&amp;汇总'!S:U,3,0)</f>
        <v>0.08</v>
      </c>
      <c r="U6699" s="78">
        <f t="shared" si="520"/>
        <v>1.76</v>
      </c>
      <c r="V6699" s="13">
        <v>0.85000000000000009</v>
      </c>
      <c r="W6699" s="78">
        <f t="shared" si="522"/>
        <v>1.3752941176470588</v>
      </c>
      <c r="X6699" s="1">
        <f>VLOOKUP(E6699,'渗透率、续签率'!AG:AJ,4,0)</f>
        <v>6715.9999999999991</v>
      </c>
      <c r="Y6699" s="1">
        <f t="shared" si="523"/>
        <v>9236.4752941176448</v>
      </c>
      <c r="Z6699">
        <v>1</v>
      </c>
      <c r="AA6699" s="89">
        <f t="shared" si="524"/>
        <v>147751.99999999997</v>
      </c>
      <c r="AK6699" s="37"/>
    </row>
    <row r="6700" spans="1:37" hidden="1">
      <c r="A6700" t="s">
        <v>64</v>
      </c>
      <c r="B6700" t="s">
        <v>2</v>
      </c>
      <c r="C6700" t="s">
        <v>10</v>
      </c>
      <c r="D6700" t="s">
        <v>116</v>
      </c>
      <c r="E6700" t="s">
        <v>545</v>
      </c>
      <c r="F6700" t="str">
        <f t="shared" si="521"/>
        <v>丽水市职业培训</v>
      </c>
      <c r="G6700" t="s">
        <v>79</v>
      </c>
      <c r="H6700" t="s">
        <v>140</v>
      </c>
      <c r="I6700" t="s">
        <v>68</v>
      </c>
      <c r="J6700">
        <v>551</v>
      </c>
      <c r="K6700">
        <v>2</v>
      </c>
      <c r="L6700" s="13">
        <f>VLOOKUP(C6700,'渗透率、续签率'!B:C,2,0)</f>
        <v>0.59099999999999997</v>
      </c>
      <c r="M6700" s="6">
        <v>0</v>
      </c>
      <c r="N6700">
        <v>36</v>
      </c>
      <c r="O6700">
        <v>2</v>
      </c>
      <c r="P6700" s="6">
        <v>0.06</v>
      </c>
      <c r="Q6700" s="13">
        <v>7.8E-2</v>
      </c>
      <c r="R6700" s="13">
        <v>0</v>
      </c>
      <c r="S6700" s="31">
        <v>404</v>
      </c>
      <c r="T6700" s="6">
        <f>VLOOKUP(E6700,'参数设置&amp;汇总'!S:U,3,0)</f>
        <v>0.08</v>
      </c>
      <c r="U6700" s="78">
        <f t="shared" si="520"/>
        <v>2.88</v>
      </c>
      <c r="V6700" s="13">
        <v>0.85000000000000009</v>
      </c>
      <c r="W6700" s="78">
        <f t="shared" si="522"/>
        <v>1.9976470588235291</v>
      </c>
      <c r="X6700" s="1">
        <f>VLOOKUP(E6700,'渗透率、续签率'!AG:AJ,4,0)</f>
        <v>6715.9999999999991</v>
      </c>
      <c r="Y6700" s="1">
        <f t="shared" si="523"/>
        <v>13416.19764705882</v>
      </c>
      <c r="Z6700">
        <v>4</v>
      </c>
      <c r="AA6700" s="89">
        <f t="shared" si="524"/>
        <v>241775.99999999997</v>
      </c>
      <c r="AH6700" s="37"/>
      <c r="AI6700" s="37"/>
      <c r="AK6700" s="37"/>
    </row>
    <row r="6701" spans="1:37" hidden="1">
      <c r="A6701" t="s">
        <v>64</v>
      </c>
      <c r="B6701" t="s">
        <v>2</v>
      </c>
      <c r="C6701" t="s">
        <v>10</v>
      </c>
      <c r="D6701" t="s">
        <v>116</v>
      </c>
      <c r="E6701" t="s">
        <v>545</v>
      </c>
      <c r="F6701" t="str">
        <f t="shared" si="521"/>
        <v>丽江市职业培训</v>
      </c>
      <c r="G6701" t="s">
        <v>99</v>
      </c>
      <c r="H6701" t="s">
        <v>141</v>
      </c>
      <c r="I6701" t="s">
        <v>68</v>
      </c>
      <c r="J6701">
        <v>192</v>
      </c>
      <c r="K6701">
        <v>2</v>
      </c>
      <c r="L6701" s="13">
        <f>VLOOKUP(C6701,'渗透率、续签率'!B:C,2,0)</f>
        <v>0.59099999999999997</v>
      </c>
      <c r="M6701" s="6">
        <v>0.01</v>
      </c>
      <c r="N6701">
        <v>21</v>
      </c>
      <c r="O6701">
        <v>2</v>
      </c>
      <c r="P6701" s="6">
        <v>0.1</v>
      </c>
      <c r="Q6701" s="13">
        <v>8.7999999999999995E-2</v>
      </c>
      <c r="R6701" s="13">
        <v>6.9000000000000006E-2</v>
      </c>
      <c r="S6701" s="31">
        <v>189</v>
      </c>
      <c r="T6701" s="6">
        <f>VLOOKUP(E6701,'参数设置&amp;汇总'!S:U,3,0)</f>
        <v>0.08</v>
      </c>
      <c r="U6701" s="78">
        <f t="shared" si="520"/>
        <v>2</v>
      </c>
      <c r="V6701" s="13">
        <v>0.85000000000000009</v>
      </c>
      <c r="W6701" s="78">
        <f t="shared" si="522"/>
        <v>0.96235294117647052</v>
      </c>
      <c r="X6701" s="1">
        <f>VLOOKUP(E6701,'渗透率、续签率'!AG:AJ,4,0)</f>
        <v>6715.9999999999991</v>
      </c>
      <c r="Y6701" s="1">
        <f t="shared" si="523"/>
        <v>6463.1623529411754</v>
      </c>
      <c r="Z6701">
        <v>0</v>
      </c>
      <c r="AA6701" s="89">
        <f t="shared" si="524"/>
        <v>141035.99999999997</v>
      </c>
      <c r="AH6701" s="37"/>
      <c r="AI6701" s="37"/>
      <c r="AJ6701" s="1"/>
      <c r="AK6701" s="37"/>
    </row>
    <row r="6702" spans="1:37" hidden="1">
      <c r="A6702" t="s">
        <v>64</v>
      </c>
      <c r="B6702" t="s">
        <v>2</v>
      </c>
      <c r="C6702" t="s">
        <v>10</v>
      </c>
      <c r="D6702" t="s">
        <v>116</v>
      </c>
      <c r="E6702" t="s">
        <v>545</v>
      </c>
      <c r="F6702" t="str">
        <f t="shared" si="521"/>
        <v>乌兰察布市职业培训</v>
      </c>
      <c r="G6702" t="s">
        <v>142</v>
      </c>
      <c r="H6702" t="s">
        <v>143</v>
      </c>
      <c r="I6702" t="s">
        <v>70</v>
      </c>
      <c r="J6702">
        <v>284</v>
      </c>
      <c r="K6702">
        <v>1</v>
      </c>
      <c r="L6702" s="13">
        <f>VLOOKUP(C6702,'渗透率、续签率'!B:C,2,0)</f>
        <v>0.59099999999999997</v>
      </c>
      <c r="M6702" s="6">
        <v>0</v>
      </c>
      <c r="N6702">
        <v>34</v>
      </c>
      <c r="O6702">
        <v>1</v>
      </c>
      <c r="P6702" s="6">
        <v>0.03</v>
      </c>
      <c r="Q6702" s="13">
        <v>0.04</v>
      </c>
      <c r="R6702" s="13">
        <v>0</v>
      </c>
      <c r="S6702" s="31">
        <v>331</v>
      </c>
      <c r="T6702" s="6">
        <f>VLOOKUP(E6702,'参数设置&amp;汇总'!S:U,3,0)</f>
        <v>0.08</v>
      </c>
      <c r="U6702" s="78">
        <f t="shared" si="520"/>
        <v>2.72</v>
      </c>
      <c r="V6702" s="13">
        <v>0.85000000000000009</v>
      </c>
      <c r="W6702" s="78">
        <f t="shared" si="522"/>
        <v>2.5047058823529413</v>
      </c>
      <c r="X6702" s="1">
        <f>VLOOKUP(E6702,'渗透率、续签率'!AG:AJ,4,0)</f>
        <v>6715.9999999999991</v>
      </c>
      <c r="Y6702" s="1">
        <f t="shared" si="523"/>
        <v>16821.604705882353</v>
      </c>
      <c r="Z6702">
        <v>0</v>
      </c>
      <c r="AA6702" s="89">
        <f t="shared" si="524"/>
        <v>228343.99999999997</v>
      </c>
      <c r="AH6702" s="37"/>
      <c r="AI6702" s="37"/>
      <c r="AK6702" s="37"/>
    </row>
    <row r="6703" spans="1:37" hidden="1">
      <c r="A6703" t="s">
        <v>64</v>
      </c>
      <c r="B6703" t="s">
        <v>2</v>
      </c>
      <c r="C6703" t="s">
        <v>10</v>
      </c>
      <c r="D6703" t="s">
        <v>116</v>
      </c>
      <c r="E6703" t="s">
        <v>545</v>
      </c>
      <c r="F6703" t="str">
        <f t="shared" si="521"/>
        <v>乌海市职业培训</v>
      </c>
      <c r="G6703" t="s">
        <v>142</v>
      </c>
      <c r="H6703" t="s">
        <v>144</v>
      </c>
      <c r="I6703" t="s">
        <v>70</v>
      </c>
      <c r="J6703">
        <v>110</v>
      </c>
      <c r="K6703">
        <v>1</v>
      </c>
      <c r="L6703" s="13">
        <f>VLOOKUP(C6703,'渗透率、续签率'!B:C,2,0)</f>
        <v>0.59099999999999997</v>
      </c>
      <c r="M6703" s="6">
        <v>0.01</v>
      </c>
      <c r="N6703">
        <v>14</v>
      </c>
      <c r="O6703">
        <v>1</v>
      </c>
      <c r="P6703" s="6">
        <v>7.0000000000000007E-2</v>
      </c>
      <c r="Q6703" s="13">
        <v>0.156</v>
      </c>
      <c r="R6703" s="13">
        <v>0</v>
      </c>
      <c r="S6703" s="31">
        <v>155</v>
      </c>
      <c r="T6703" s="6">
        <f>VLOOKUP(E6703,'参数设置&amp;汇总'!S:U,3,0)</f>
        <v>0.08</v>
      </c>
      <c r="U6703" s="78">
        <f t="shared" si="520"/>
        <v>1.1200000000000001</v>
      </c>
      <c r="V6703" s="13">
        <v>0.85000000000000009</v>
      </c>
      <c r="W6703" s="78">
        <f t="shared" si="522"/>
        <v>0.62235294117647066</v>
      </c>
      <c r="X6703" s="1">
        <f>VLOOKUP(E6703,'渗透率、续签率'!AG:AJ,4,0)</f>
        <v>6715.9999999999991</v>
      </c>
      <c r="Y6703" s="1">
        <f t="shared" si="523"/>
        <v>4179.7223529411767</v>
      </c>
      <c r="Z6703">
        <v>0</v>
      </c>
      <c r="AA6703" s="89">
        <f t="shared" si="524"/>
        <v>94023.999999999985</v>
      </c>
      <c r="AH6703" s="37"/>
      <c r="AI6703" s="37"/>
      <c r="AK6703" s="37"/>
    </row>
    <row r="6704" spans="1:37" hidden="1">
      <c r="A6704" t="s">
        <v>64</v>
      </c>
      <c r="B6704" t="s">
        <v>2</v>
      </c>
      <c r="C6704" t="s">
        <v>10</v>
      </c>
      <c r="D6704" t="s">
        <v>116</v>
      </c>
      <c r="E6704" t="s">
        <v>545</v>
      </c>
      <c r="F6704" t="str">
        <f t="shared" si="521"/>
        <v>乌鲁木齐市职业培训</v>
      </c>
      <c r="G6704" t="s">
        <v>145</v>
      </c>
      <c r="H6704" t="s">
        <v>146</v>
      </c>
      <c r="I6704" t="s">
        <v>70</v>
      </c>
      <c r="J6704">
        <v>816</v>
      </c>
      <c r="K6704">
        <v>12</v>
      </c>
      <c r="L6704" s="13">
        <f>VLOOKUP(C6704,'渗透率、续签率'!B:C,2,0)</f>
        <v>0.59099999999999997</v>
      </c>
      <c r="M6704" s="6">
        <v>0.01</v>
      </c>
      <c r="N6704">
        <v>178</v>
      </c>
      <c r="O6704">
        <v>12</v>
      </c>
      <c r="P6704" s="6">
        <v>7.0000000000000007E-2</v>
      </c>
      <c r="Q6704" s="13">
        <v>0.26400000000000001</v>
      </c>
      <c r="R6704" s="13">
        <v>0.189</v>
      </c>
      <c r="S6704" s="31">
        <v>2616</v>
      </c>
      <c r="T6704" s="6">
        <f>VLOOKUP(E6704,'参数设置&amp;汇总'!S:U,3,0)</f>
        <v>0.08</v>
      </c>
      <c r="U6704" s="78">
        <f t="shared" si="520"/>
        <v>14.24</v>
      </c>
      <c r="V6704" s="13">
        <v>0.85000000000000009</v>
      </c>
      <c r="W6704" s="78">
        <f t="shared" si="522"/>
        <v>8.409411764705883</v>
      </c>
      <c r="X6704" s="1">
        <f>VLOOKUP(E6704,'渗透率、续签率'!AG:AJ,4,0)</f>
        <v>6715.9999999999991</v>
      </c>
      <c r="Y6704" s="1">
        <f t="shared" si="523"/>
        <v>56477.609411764701</v>
      </c>
      <c r="Z6704">
        <v>2</v>
      </c>
      <c r="AA6704" s="89">
        <f t="shared" si="524"/>
        <v>1195447.9999999998</v>
      </c>
      <c r="AH6704" s="37"/>
      <c r="AI6704" s="37"/>
      <c r="AK6704" s="37"/>
    </row>
    <row r="6705" spans="1:37" hidden="1">
      <c r="A6705" t="s">
        <v>64</v>
      </c>
      <c r="B6705" t="s">
        <v>2</v>
      </c>
      <c r="C6705" t="s">
        <v>10</v>
      </c>
      <c r="D6705" t="s">
        <v>116</v>
      </c>
      <c r="E6705" t="s">
        <v>545</v>
      </c>
      <c r="F6705" t="str">
        <f t="shared" si="521"/>
        <v>乐东黎族自治县职业培训</v>
      </c>
      <c r="G6705" t="s">
        <v>120</v>
      </c>
      <c r="H6705" t="s">
        <v>147</v>
      </c>
      <c r="I6705" t="s">
        <v>68</v>
      </c>
      <c r="J6705">
        <v>33</v>
      </c>
      <c r="K6705">
        <v>0</v>
      </c>
      <c r="L6705" s="13">
        <f>VLOOKUP(C6705,'渗透率、续签率'!B:C,2,0)</f>
        <v>0.59099999999999997</v>
      </c>
      <c r="M6705" s="6">
        <v>0</v>
      </c>
      <c r="N6705">
        <v>0</v>
      </c>
      <c r="O6705">
        <v>0</v>
      </c>
      <c r="P6705" s="6">
        <v>0</v>
      </c>
      <c r="Q6705" s="13">
        <v>0</v>
      </c>
      <c r="R6705" s="13">
        <v>0</v>
      </c>
      <c r="S6705" s="31">
        <v>10</v>
      </c>
      <c r="T6705" s="6">
        <f>VLOOKUP(E6705,'参数设置&amp;汇总'!S:U,3,0)</f>
        <v>0.08</v>
      </c>
      <c r="U6705" s="78">
        <f t="shared" si="520"/>
        <v>0</v>
      </c>
      <c r="V6705" s="13">
        <v>0.85000000000000009</v>
      </c>
      <c r="W6705" s="78">
        <f t="shared" si="522"/>
        <v>0</v>
      </c>
      <c r="X6705" s="1">
        <f>VLOOKUP(E6705,'渗透率、续签率'!AG:AJ,4,0)</f>
        <v>6715.9999999999991</v>
      </c>
      <c r="Y6705" s="1">
        <f t="shared" si="523"/>
        <v>0</v>
      </c>
      <c r="Z6705">
        <v>0</v>
      </c>
      <c r="AA6705" s="89">
        <f t="shared" si="524"/>
        <v>0</v>
      </c>
      <c r="AH6705" s="37"/>
      <c r="AI6705" s="37"/>
      <c r="AK6705" s="37"/>
    </row>
    <row r="6706" spans="1:37" hidden="1">
      <c r="A6706" t="s">
        <v>64</v>
      </c>
      <c r="B6706" t="s">
        <v>2</v>
      </c>
      <c r="C6706" t="s">
        <v>10</v>
      </c>
      <c r="D6706" t="s">
        <v>116</v>
      </c>
      <c r="E6706" t="s">
        <v>545</v>
      </c>
      <c r="F6706" t="str">
        <f t="shared" si="521"/>
        <v>乐山市职业培训</v>
      </c>
      <c r="G6706" t="s">
        <v>77</v>
      </c>
      <c r="H6706" t="s">
        <v>148</v>
      </c>
      <c r="I6706" t="s">
        <v>70</v>
      </c>
      <c r="J6706">
        <v>518</v>
      </c>
      <c r="K6706">
        <v>2</v>
      </c>
      <c r="L6706" s="13">
        <f>VLOOKUP(C6706,'渗透率、续签率'!B:C,2,0)</f>
        <v>0.59099999999999997</v>
      </c>
      <c r="M6706" s="6">
        <v>0</v>
      </c>
      <c r="N6706">
        <v>69</v>
      </c>
      <c r="O6706">
        <v>2</v>
      </c>
      <c r="P6706" s="6">
        <v>0.03</v>
      </c>
      <c r="Q6706" s="13">
        <v>8.1000000000000003E-2</v>
      </c>
      <c r="R6706" s="13">
        <v>0</v>
      </c>
      <c r="S6706" s="31">
        <v>719</v>
      </c>
      <c r="T6706" s="6">
        <f>VLOOKUP(E6706,'参数设置&amp;汇总'!S:U,3,0)</f>
        <v>0.08</v>
      </c>
      <c r="U6706" s="78">
        <f t="shared" si="520"/>
        <v>5.5200000000000005</v>
      </c>
      <c r="V6706" s="13">
        <v>0.85000000000000009</v>
      </c>
      <c r="W6706" s="78">
        <f t="shared" si="522"/>
        <v>5.1035294117647068</v>
      </c>
      <c r="X6706" s="1">
        <f>VLOOKUP(E6706,'渗透率、续签率'!AG:AJ,4,0)</f>
        <v>6715.9999999999991</v>
      </c>
      <c r="Y6706" s="1">
        <f t="shared" si="523"/>
        <v>34275.303529411765</v>
      </c>
      <c r="Z6706">
        <v>0</v>
      </c>
      <c r="AA6706" s="89">
        <f t="shared" si="524"/>
        <v>463403.99999999994</v>
      </c>
      <c r="AH6706" s="37"/>
      <c r="AI6706" s="37"/>
      <c r="AK6706" s="37"/>
    </row>
    <row r="6707" spans="1:37" hidden="1">
      <c r="A6707" t="s">
        <v>64</v>
      </c>
      <c r="B6707" t="s">
        <v>2</v>
      </c>
      <c r="C6707" t="s">
        <v>10</v>
      </c>
      <c r="D6707" t="s">
        <v>116</v>
      </c>
      <c r="E6707" t="s">
        <v>545</v>
      </c>
      <c r="F6707" t="str">
        <f t="shared" si="521"/>
        <v>九江市职业培训</v>
      </c>
      <c r="G6707" t="s">
        <v>90</v>
      </c>
      <c r="H6707" t="s">
        <v>149</v>
      </c>
      <c r="I6707" t="s">
        <v>68</v>
      </c>
      <c r="J6707">
        <v>780</v>
      </c>
      <c r="K6707">
        <v>6</v>
      </c>
      <c r="L6707" s="13">
        <f>VLOOKUP(C6707,'渗透率、续签率'!B:C,2,0)</f>
        <v>0.59099999999999997</v>
      </c>
      <c r="M6707" s="6">
        <v>0.01</v>
      </c>
      <c r="N6707">
        <v>77</v>
      </c>
      <c r="O6707">
        <v>6</v>
      </c>
      <c r="P6707" s="6">
        <v>0.08</v>
      </c>
      <c r="Q6707" s="13">
        <v>0.188</v>
      </c>
      <c r="R6707" s="13">
        <v>7.5999999999999998E-2</v>
      </c>
      <c r="S6707" s="31">
        <v>806</v>
      </c>
      <c r="T6707" s="6">
        <f>VLOOKUP(E6707,'参数设置&amp;汇总'!S:U,3,0)</f>
        <v>0.08</v>
      </c>
      <c r="U6707" s="78">
        <f t="shared" si="520"/>
        <v>6.16</v>
      </c>
      <c r="V6707" s="13">
        <v>0.85000000000000009</v>
      </c>
      <c r="W6707" s="78">
        <f t="shared" si="522"/>
        <v>3.0752941176470587</v>
      </c>
      <c r="X6707" s="1">
        <f>VLOOKUP(E6707,'渗透率、续签率'!AG:AJ,4,0)</f>
        <v>6715.9999999999991</v>
      </c>
      <c r="Y6707" s="1">
        <f t="shared" si="523"/>
        <v>20653.675294117642</v>
      </c>
      <c r="Z6707">
        <v>0</v>
      </c>
      <c r="AA6707" s="89">
        <f t="shared" si="524"/>
        <v>517131.99999999994</v>
      </c>
      <c r="AH6707" s="37"/>
      <c r="AI6707" s="37"/>
      <c r="AK6707" s="37"/>
    </row>
    <row r="6708" spans="1:37" hidden="1">
      <c r="A6708" t="s">
        <v>64</v>
      </c>
      <c r="B6708" t="s">
        <v>2</v>
      </c>
      <c r="C6708" t="s">
        <v>10</v>
      </c>
      <c r="D6708" t="s">
        <v>116</v>
      </c>
      <c r="E6708" t="s">
        <v>545</v>
      </c>
      <c r="F6708" t="str">
        <f t="shared" si="521"/>
        <v>云浮市职业培训</v>
      </c>
      <c r="G6708" t="s">
        <v>75</v>
      </c>
      <c r="H6708" t="s">
        <v>150</v>
      </c>
      <c r="I6708" t="s">
        <v>68</v>
      </c>
      <c r="J6708">
        <v>444</v>
      </c>
      <c r="K6708">
        <v>1</v>
      </c>
      <c r="L6708" s="13">
        <f>VLOOKUP(C6708,'渗透率、续签率'!B:C,2,0)</f>
        <v>0.59099999999999997</v>
      </c>
      <c r="M6708" s="6">
        <v>0</v>
      </c>
      <c r="N6708">
        <v>25</v>
      </c>
      <c r="O6708">
        <v>1</v>
      </c>
      <c r="P6708" s="6">
        <v>0.04</v>
      </c>
      <c r="Q6708" s="13">
        <v>2.1999999999999999E-2</v>
      </c>
      <c r="R6708" s="13">
        <v>0</v>
      </c>
      <c r="S6708" s="31">
        <v>293</v>
      </c>
      <c r="T6708" s="6">
        <f>VLOOKUP(E6708,'参数设置&amp;汇总'!S:U,3,0)</f>
        <v>0.08</v>
      </c>
      <c r="U6708" s="78">
        <f t="shared" si="520"/>
        <v>2</v>
      </c>
      <c r="V6708" s="13">
        <v>0.85000000000000009</v>
      </c>
      <c r="W6708" s="78">
        <f t="shared" si="522"/>
        <v>1.6576470588235293</v>
      </c>
      <c r="X6708" s="1">
        <f>VLOOKUP(E6708,'渗透率、续签率'!AG:AJ,4,0)</f>
        <v>6715.9999999999991</v>
      </c>
      <c r="Y6708" s="1">
        <f t="shared" si="523"/>
        <v>11132.757647058821</v>
      </c>
      <c r="Z6708">
        <v>1</v>
      </c>
      <c r="AA6708" s="89">
        <f t="shared" si="524"/>
        <v>167899.99999999997</v>
      </c>
      <c r="AH6708" s="37"/>
      <c r="AI6708" s="37"/>
      <c r="AK6708" s="37"/>
    </row>
    <row r="6709" spans="1:37" hidden="1">
      <c r="A6709" t="s">
        <v>64</v>
      </c>
      <c r="B6709" t="s">
        <v>2</v>
      </c>
      <c r="C6709" t="s">
        <v>10</v>
      </c>
      <c r="D6709" t="s">
        <v>116</v>
      </c>
      <c r="E6709" t="s">
        <v>545</v>
      </c>
      <c r="F6709" t="str">
        <f t="shared" si="521"/>
        <v>五家渠市职业培训</v>
      </c>
      <c r="G6709" t="s">
        <v>145</v>
      </c>
      <c r="H6709" t="s">
        <v>151</v>
      </c>
      <c r="I6709" t="s">
        <v>70</v>
      </c>
      <c r="J6709">
        <v>28</v>
      </c>
      <c r="K6709">
        <v>1</v>
      </c>
      <c r="L6709" s="13">
        <f>VLOOKUP(C6709,'渗透率、续签率'!B:C,2,0)</f>
        <v>0.59099999999999997</v>
      </c>
      <c r="M6709" s="6">
        <v>0.04</v>
      </c>
      <c r="N6709">
        <v>1</v>
      </c>
      <c r="O6709">
        <v>1</v>
      </c>
      <c r="P6709" s="6">
        <v>1</v>
      </c>
      <c r="Q6709" s="13">
        <v>0.28799999999999998</v>
      </c>
      <c r="R6709" s="13">
        <v>0</v>
      </c>
      <c r="S6709" s="31">
        <v>30</v>
      </c>
      <c r="T6709" s="6">
        <f>VLOOKUP(E6709,'参数设置&amp;汇总'!S:U,3,0)</f>
        <v>0.08</v>
      </c>
      <c r="U6709" s="78">
        <f t="shared" si="520"/>
        <v>1</v>
      </c>
      <c r="V6709" s="13">
        <v>0.85000000000000009</v>
      </c>
      <c r="W6709" s="78">
        <f t="shared" si="522"/>
        <v>0.48117647058823526</v>
      </c>
      <c r="X6709" s="1">
        <f>VLOOKUP(E6709,'渗透率、续签率'!AG:AJ,4,0)</f>
        <v>6715.9999999999991</v>
      </c>
      <c r="Y6709" s="1">
        <f t="shared" si="523"/>
        <v>3231.5811764705877</v>
      </c>
      <c r="Z6709">
        <v>0</v>
      </c>
      <c r="AA6709" s="89">
        <f t="shared" si="524"/>
        <v>6715.9999999999991</v>
      </c>
      <c r="AH6709" s="37"/>
      <c r="AI6709" s="37"/>
      <c r="AK6709" s="37"/>
    </row>
    <row r="6710" spans="1:37" hidden="1">
      <c r="A6710" t="s">
        <v>64</v>
      </c>
      <c r="B6710" t="s">
        <v>2</v>
      </c>
      <c r="C6710" t="s">
        <v>10</v>
      </c>
      <c r="D6710" t="s">
        <v>116</v>
      </c>
      <c r="E6710" t="s">
        <v>545</v>
      </c>
      <c r="F6710" t="str">
        <f t="shared" si="521"/>
        <v>五指山市职业培训</v>
      </c>
      <c r="G6710" t="s">
        <v>120</v>
      </c>
      <c r="H6710" t="s">
        <v>152</v>
      </c>
      <c r="I6710" t="s">
        <v>68</v>
      </c>
      <c r="J6710">
        <v>14</v>
      </c>
      <c r="K6710">
        <v>0</v>
      </c>
      <c r="L6710" s="13">
        <f>VLOOKUP(C6710,'渗透率、续签率'!B:C,2,0)</f>
        <v>0.59099999999999997</v>
      </c>
      <c r="M6710" s="6">
        <v>0</v>
      </c>
      <c r="N6710">
        <v>0</v>
      </c>
      <c r="O6710">
        <v>0</v>
      </c>
      <c r="P6710" s="6">
        <v>0</v>
      </c>
      <c r="Q6710" s="13">
        <v>0</v>
      </c>
      <c r="R6710" s="13">
        <v>0</v>
      </c>
      <c r="S6710" s="31">
        <v>3</v>
      </c>
      <c r="T6710" s="6">
        <f>VLOOKUP(E6710,'参数设置&amp;汇总'!S:U,3,0)</f>
        <v>0.08</v>
      </c>
      <c r="U6710" s="78">
        <f t="shared" si="520"/>
        <v>0</v>
      </c>
      <c r="V6710" s="13">
        <v>0.85000000000000009</v>
      </c>
      <c r="W6710" s="78">
        <f t="shared" si="522"/>
        <v>0</v>
      </c>
      <c r="X6710" s="1">
        <f>VLOOKUP(E6710,'渗透率、续签率'!AG:AJ,4,0)</f>
        <v>6715.9999999999991</v>
      </c>
      <c r="Y6710" s="1">
        <f t="shared" si="523"/>
        <v>0</v>
      </c>
      <c r="Z6710">
        <v>0</v>
      </c>
      <c r="AA6710" s="89">
        <f t="shared" si="524"/>
        <v>0</v>
      </c>
      <c r="AH6710" s="37"/>
      <c r="AI6710" s="37"/>
      <c r="AK6710" s="37"/>
    </row>
    <row r="6711" spans="1:37" hidden="1">
      <c r="A6711" t="s">
        <v>64</v>
      </c>
      <c r="B6711" t="s">
        <v>2</v>
      </c>
      <c r="C6711" t="s">
        <v>10</v>
      </c>
      <c r="D6711" t="s">
        <v>116</v>
      </c>
      <c r="E6711" t="s">
        <v>545</v>
      </c>
      <c r="F6711" t="str">
        <f t="shared" si="521"/>
        <v>亳州市职业培训</v>
      </c>
      <c r="G6711" t="s">
        <v>94</v>
      </c>
      <c r="H6711" t="s">
        <v>153</v>
      </c>
      <c r="I6711" t="s">
        <v>68</v>
      </c>
      <c r="J6711">
        <v>618</v>
      </c>
      <c r="K6711">
        <v>2</v>
      </c>
      <c r="L6711" s="13">
        <f>VLOOKUP(C6711,'渗透率、续签率'!B:C,2,0)</f>
        <v>0.59099999999999997</v>
      </c>
      <c r="M6711" s="6">
        <v>0</v>
      </c>
      <c r="N6711">
        <v>48</v>
      </c>
      <c r="O6711">
        <v>2</v>
      </c>
      <c r="P6711" s="6">
        <v>0.04</v>
      </c>
      <c r="Q6711" s="13">
        <v>4.7E-2</v>
      </c>
      <c r="R6711" s="13">
        <v>0</v>
      </c>
      <c r="S6711" s="31">
        <v>512</v>
      </c>
      <c r="T6711" s="6">
        <f>VLOOKUP(E6711,'参数设置&amp;汇总'!S:U,3,0)</f>
        <v>0.08</v>
      </c>
      <c r="U6711" s="78">
        <f t="shared" si="520"/>
        <v>3.84</v>
      </c>
      <c r="V6711" s="13">
        <v>0.85000000000000009</v>
      </c>
      <c r="W6711" s="78">
        <f t="shared" si="522"/>
        <v>3.1270588235294112</v>
      </c>
      <c r="X6711" s="1">
        <f>VLOOKUP(E6711,'渗透率、续签率'!AG:AJ,4,0)</f>
        <v>6715.9999999999991</v>
      </c>
      <c r="Y6711" s="1">
        <f t="shared" si="523"/>
        <v>21001.327058823525</v>
      </c>
      <c r="Z6711">
        <v>3</v>
      </c>
      <c r="AA6711" s="89">
        <f t="shared" si="524"/>
        <v>322367.99999999994</v>
      </c>
      <c r="AH6711" s="37"/>
      <c r="AI6711" s="37"/>
      <c r="AK6711" s="37"/>
    </row>
    <row r="6712" spans="1:37" hidden="1">
      <c r="A6712" t="s">
        <v>64</v>
      </c>
      <c r="B6712" t="s">
        <v>2</v>
      </c>
      <c r="C6712" t="s">
        <v>10</v>
      </c>
      <c r="D6712" t="s">
        <v>116</v>
      </c>
      <c r="E6712" t="s">
        <v>545</v>
      </c>
      <c r="F6712" t="str">
        <f t="shared" si="521"/>
        <v>仙桃市职业培训</v>
      </c>
      <c r="G6712" t="s">
        <v>81</v>
      </c>
      <c r="H6712" t="s">
        <v>154</v>
      </c>
      <c r="I6712" t="s">
        <v>68</v>
      </c>
      <c r="J6712">
        <v>158</v>
      </c>
      <c r="K6712">
        <v>1</v>
      </c>
      <c r="L6712" s="13">
        <f>VLOOKUP(C6712,'渗透率、续签率'!B:C,2,0)</f>
        <v>0.59099999999999997</v>
      </c>
      <c r="M6712" s="6">
        <v>0.01</v>
      </c>
      <c r="N6712">
        <v>9</v>
      </c>
      <c r="O6712">
        <v>1</v>
      </c>
      <c r="P6712" s="6">
        <v>0.11</v>
      </c>
      <c r="Q6712" s="13">
        <v>9.2999999999999999E-2</v>
      </c>
      <c r="R6712" s="13">
        <v>4.7E-2</v>
      </c>
      <c r="S6712" s="31">
        <v>98</v>
      </c>
      <c r="T6712" s="6">
        <f>VLOOKUP(E6712,'参数设置&amp;汇总'!S:U,3,0)</f>
        <v>0.08</v>
      </c>
      <c r="U6712" s="78">
        <f t="shared" si="520"/>
        <v>1</v>
      </c>
      <c r="V6712" s="13">
        <v>0.85000000000000009</v>
      </c>
      <c r="W6712" s="78">
        <f t="shared" si="522"/>
        <v>0.48117647058823526</v>
      </c>
      <c r="X6712" s="1">
        <f>VLOOKUP(E6712,'渗透率、续签率'!AG:AJ,4,0)</f>
        <v>6715.9999999999991</v>
      </c>
      <c r="Y6712" s="1">
        <f t="shared" si="523"/>
        <v>3231.5811764705877</v>
      </c>
      <c r="Z6712">
        <v>1</v>
      </c>
      <c r="AA6712" s="89">
        <f t="shared" si="524"/>
        <v>60443.999999999993</v>
      </c>
      <c r="AH6712" s="37"/>
      <c r="AI6712" s="37"/>
      <c r="AK6712" s="37"/>
    </row>
    <row r="6713" spans="1:37" hidden="1">
      <c r="A6713" t="s">
        <v>64</v>
      </c>
      <c r="B6713" t="s">
        <v>2</v>
      </c>
      <c r="C6713" t="s">
        <v>10</v>
      </c>
      <c r="D6713" t="s">
        <v>116</v>
      </c>
      <c r="E6713" t="s">
        <v>545</v>
      </c>
      <c r="F6713" t="str">
        <f t="shared" si="521"/>
        <v>伊春市职业培训</v>
      </c>
      <c r="G6713" t="s">
        <v>118</v>
      </c>
      <c r="H6713" t="s">
        <v>155</v>
      </c>
      <c r="I6713" t="s">
        <v>70</v>
      </c>
      <c r="J6713">
        <v>86</v>
      </c>
      <c r="K6713">
        <v>0</v>
      </c>
      <c r="L6713" s="13">
        <f>VLOOKUP(C6713,'渗透率、续签率'!B:C,2,0)</f>
        <v>0.59099999999999997</v>
      </c>
      <c r="M6713" s="6">
        <v>0</v>
      </c>
      <c r="N6713">
        <v>5</v>
      </c>
      <c r="O6713">
        <v>0</v>
      </c>
      <c r="P6713" s="6">
        <v>0</v>
      </c>
      <c r="Q6713" s="13">
        <v>0</v>
      </c>
      <c r="R6713" s="13">
        <v>0</v>
      </c>
      <c r="S6713" s="31">
        <v>66</v>
      </c>
      <c r="T6713" s="6">
        <f>VLOOKUP(E6713,'参数设置&amp;汇总'!S:U,3,0)</f>
        <v>0.08</v>
      </c>
      <c r="U6713" s="78">
        <f t="shared" si="520"/>
        <v>0.4</v>
      </c>
      <c r="V6713" s="13">
        <v>0.85000000000000009</v>
      </c>
      <c r="W6713" s="78">
        <f t="shared" si="522"/>
        <v>0.47058823529411764</v>
      </c>
      <c r="X6713" s="1">
        <f>VLOOKUP(E6713,'渗透率、续签率'!AG:AJ,4,0)</f>
        <v>6715.9999999999991</v>
      </c>
      <c r="Y6713" s="1">
        <f t="shared" si="523"/>
        <v>3160.4705882352937</v>
      </c>
      <c r="Z6713">
        <v>0</v>
      </c>
      <c r="AA6713" s="89">
        <f t="shared" si="524"/>
        <v>33579.999999999993</v>
      </c>
      <c r="AH6713" s="37"/>
      <c r="AI6713" s="37"/>
      <c r="AK6713" s="37"/>
    </row>
    <row r="6714" spans="1:37" hidden="1">
      <c r="A6714" t="s">
        <v>64</v>
      </c>
      <c r="B6714" t="s">
        <v>2</v>
      </c>
      <c r="C6714" t="s">
        <v>10</v>
      </c>
      <c r="D6714" t="s">
        <v>116</v>
      </c>
      <c r="E6714" t="s">
        <v>545</v>
      </c>
      <c r="F6714" t="str">
        <f t="shared" si="521"/>
        <v>伊犁哈萨克自治州职业培训</v>
      </c>
      <c r="G6714" t="s">
        <v>145</v>
      </c>
      <c r="H6714" t="s">
        <v>156</v>
      </c>
      <c r="I6714" t="s">
        <v>70</v>
      </c>
      <c r="J6714">
        <v>184</v>
      </c>
      <c r="K6714">
        <v>1</v>
      </c>
      <c r="L6714" s="13">
        <f>VLOOKUP(C6714,'渗透率、续签率'!B:C,2,0)</f>
        <v>0.59099999999999997</v>
      </c>
      <c r="M6714" s="6">
        <v>0.01</v>
      </c>
      <c r="N6714">
        <v>25</v>
      </c>
      <c r="O6714">
        <v>1</v>
      </c>
      <c r="P6714" s="6">
        <v>0.04</v>
      </c>
      <c r="Q6714" s="13">
        <v>5.3999999999999999E-2</v>
      </c>
      <c r="R6714" s="13">
        <v>5.3999999999999999E-2</v>
      </c>
      <c r="S6714" s="31">
        <v>237</v>
      </c>
      <c r="T6714" s="6">
        <f>VLOOKUP(E6714,'参数设置&amp;汇总'!S:U,3,0)</f>
        <v>0.08</v>
      </c>
      <c r="U6714" s="78">
        <f t="shared" si="520"/>
        <v>2</v>
      </c>
      <c r="V6714" s="13">
        <v>0.85000000000000009</v>
      </c>
      <c r="W6714" s="78">
        <f t="shared" si="522"/>
        <v>1.6576470588235293</v>
      </c>
      <c r="X6714" s="1">
        <f>VLOOKUP(E6714,'渗透率、续签率'!AG:AJ,4,0)</f>
        <v>6715.9999999999991</v>
      </c>
      <c r="Y6714" s="1">
        <f t="shared" si="523"/>
        <v>11132.757647058821</v>
      </c>
      <c r="Z6714">
        <v>0</v>
      </c>
      <c r="AA6714" s="89">
        <f t="shared" si="524"/>
        <v>167899.99999999997</v>
      </c>
      <c r="AH6714" s="37"/>
      <c r="AI6714" s="37"/>
      <c r="AK6714" s="37"/>
    </row>
    <row r="6715" spans="1:37" hidden="1">
      <c r="A6715" t="s">
        <v>64</v>
      </c>
      <c r="B6715" t="s">
        <v>2</v>
      </c>
      <c r="C6715" t="s">
        <v>10</v>
      </c>
      <c r="D6715" t="s">
        <v>116</v>
      </c>
      <c r="E6715" t="s">
        <v>545</v>
      </c>
      <c r="F6715" t="str">
        <f t="shared" si="521"/>
        <v>佳木斯市职业培训</v>
      </c>
      <c r="G6715" t="s">
        <v>118</v>
      </c>
      <c r="H6715" t="s">
        <v>157</v>
      </c>
      <c r="I6715" t="s">
        <v>70</v>
      </c>
      <c r="J6715">
        <v>371</v>
      </c>
      <c r="K6715">
        <v>1</v>
      </c>
      <c r="L6715" s="13">
        <f>VLOOKUP(C6715,'渗透率、续签率'!B:C,2,0)</f>
        <v>0.59099999999999997</v>
      </c>
      <c r="M6715" s="6">
        <v>0</v>
      </c>
      <c r="N6715">
        <v>51</v>
      </c>
      <c r="O6715">
        <v>1</v>
      </c>
      <c r="P6715" s="6">
        <v>0.02</v>
      </c>
      <c r="Q6715" s="13">
        <v>2.5999999999999999E-2</v>
      </c>
      <c r="R6715" s="13">
        <v>0</v>
      </c>
      <c r="S6715" s="31">
        <v>466</v>
      </c>
      <c r="T6715" s="6">
        <f>VLOOKUP(E6715,'参数设置&amp;汇总'!S:U,3,0)</f>
        <v>0.08</v>
      </c>
      <c r="U6715" s="78">
        <f t="shared" si="520"/>
        <v>4.08</v>
      </c>
      <c r="V6715" s="13">
        <v>0.85000000000000009</v>
      </c>
      <c r="W6715" s="78">
        <f t="shared" si="522"/>
        <v>4.104705882352941</v>
      </c>
      <c r="X6715" s="1">
        <f>VLOOKUP(E6715,'渗透率、续签率'!AG:AJ,4,0)</f>
        <v>6715.9999999999991</v>
      </c>
      <c r="Y6715" s="1">
        <f t="shared" si="523"/>
        <v>27567.204705882348</v>
      </c>
      <c r="Z6715">
        <v>0</v>
      </c>
      <c r="AA6715" s="89">
        <f t="shared" si="524"/>
        <v>342515.99999999994</v>
      </c>
      <c r="AH6715" s="37"/>
      <c r="AI6715" s="37"/>
      <c r="AK6715" s="37"/>
    </row>
    <row r="6716" spans="1:37" hidden="1">
      <c r="A6716" t="s">
        <v>64</v>
      </c>
      <c r="B6716" t="s">
        <v>2</v>
      </c>
      <c r="C6716" t="s">
        <v>10</v>
      </c>
      <c r="D6716" t="s">
        <v>116</v>
      </c>
      <c r="E6716" t="s">
        <v>545</v>
      </c>
      <c r="F6716" t="str">
        <f t="shared" si="521"/>
        <v>保亭黎族苗族自治县职业培训</v>
      </c>
      <c r="G6716" t="s">
        <v>120</v>
      </c>
      <c r="H6716" t="s">
        <v>158</v>
      </c>
      <c r="I6716" t="s">
        <v>68</v>
      </c>
      <c r="J6716">
        <v>17</v>
      </c>
      <c r="K6716">
        <v>0</v>
      </c>
      <c r="L6716" s="13">
        <f>VLOOKUP(C6716,'渗透率、续签率'!B:C,2,0)</f>
        <v>0.59099999999999997</v>
      </c>
      <c r="M6716" s="6">
        <v>0</v>
      </c>
      <c r="N6716">
        <v>0</v>
      </c>
      <c r="O6716">
        <v>0</v>
      </c>
      <c r="P6716" s="6">
        <v>0</v>
      </c>
      <c r="Q6716" s="13">
        <v>0</v>
      </c>
      <c r="R6716" s="13">
        <v>0</v>
      </c>
      <c r="S6716" s="31">
        <v>3</v>
      </c>
      <c r="T6716" s="6">
        <f>VLOOKUP(E6716,'参数设置&amp;汇总'!S:U,3,0)</f>
        <v>0.08</v>
      </c>
      <c r="U6716" s="78">
        <f t="shared" si="520"/>
        <v>0</v>
      </c>
      <c r="V6716" s="13">
        <v>0.85000000000000009</v>
      </c>
      <c r="W6716" s="78">
        <f t="shared" si="522"/>
        <v>0</v>
      </c>
      <c r="X6716" s="1">
        <f>VLOOKUP(E6716,'渗透率、续签率'!AG:AJ,4,0)</f>
        <v>6715.9999999999991</v>
      </c>
      <c r="Y6716" s="1">
        <f t="shared" si="523"/>
        <v>0</v>
      </c>
      <c r="Z6716">
        <v>0</v>
      </c>
      <c r="AA6716" s="89">
        <f t="shared" si="524"/>
        <v>0</v>
      </c>
      <c r="AH6716" s="37"/>
      <c r="AI6716" s="37"/>
      <c r="AK6716" s="37"/>
    </row>
    <row r="6717" spans="1:37" hidden="1">
      <c r="A6717" t="s">
        <v>64</v>
      </c>
      <c r="B6717" t="s">
        <v>2</v>
      </c>
      <c r="C6717" t="s">
        <v>10</v>
      </c>
      <c r="D6717" t="s">
        <v>116</v>
      </c>
      <c r="E6717" t="s">
        <v>545</v>
      </c>
      <c r="F6717" t="str">
        <f t="shared" si="521"/>
        <v>保定市职业培训</v>
      </c>
      <c r="G6717" t="s">
        <v>159</v>
      </c>
      <c r="H6717" t="s">
        <v>160</v>
      </c>
      <c r="I6717" t="s">
        <v>70</v>
      </c>
      <c r="J6717" s="1">
        <v>2220</v>
      </c>
      <c r="K6717">
        <v>10</v>
      </c>
      <c r="L6717" s="13">
        <f>VLOOKUP(C6717,'渗透率、续签率'!B:C,2,0)</f>
        <v>0.59099999999999997</v>
      </c>
      <c r="M6717" s="6">
        <v>0</v>
      </c>
      <c r="N6717">
        <v>311</v>
      </c>
      <c r="O6717">
        <v>10</v>
      </c>
      <c r="P6717" s="6">
        <v>0.03</v>
      </c>
      <c r="Q6717" s="13">
        <v>0.11700000000000001</v>
      </c>
      <c r="R6717" s="13">
        <v>6.4000000000000001E-2</v>
      </c>
      <c r="S6717" s="31">
        <v>3522</v>
      </c>
      <c r="T6717" s="6">
        <f>VLOOKUP(E6717,'参数设置&amp;汇总'!S:U,3,0)</f>
        <v>0.08</v>
      </c>
      <c r="U6717" s="78">
        <f t="shared" si="520"/>
        <v>24.88</v>
      </c>
      <c r="V6717" s="13">
        <v>0.85000000000000009</v>
      </c>
      <c r="W6717" s="78">
        <f t="shared" si="522"/>
        <v>22.317647058823525</v>
      </c>
      <c r="X6717" s="1">
        <f>VLOOKUP(E6717,'渗透率、续签率'!AG:AJ,4,0)</f>
        <v>6715.9999999999991</v>
      </c>
      <c r="Y6717" s="1">
        <f t="shared" si="523"/>
        <v>149885.31764705878</v>
      </c>
      <c r="Z6717">
        <v>14</v>
      </c>
      <c r="AA6717" s="89">
        <f t="shared" si="524"/>
        <v>2088675.9999999998</v>
      </c>
      <c r="AH6717" s="37"/>
      <c r="AI6717" s="37"/>
      <c r="AK6717" s="37"/>
    </row>
    <row r="6718" spans="1:37" hidden="1">
      <c r="A6718" t="s">
        <v>64</v>
      </c>
      <c r="B6718" t="s">
        <v>2</v>
      </c>
      <c r="C6718" t="s">
        <v>10</v>
      </c>
      <c r="D6718" t="s">
        <v>116</v>
      </c>
      <c r="E6718" t="s">
        <v>545</v>
      </c>
      <c r="F6718" t="str">
        <f t="shared" si="521"/>
        <v>保山市职业培训</v>
      </c>
      <c r="G6718" t="s">
        <v>99</v>
      </c>
      <c r="H6718" t="s">
        <v>161</v>
      </c>
      <c r="I6718" t="s">
        <v>68</v>
      </c>
      <c r="J6718">
        <v>288</v>
      </c>
      <c r="K6718">
        <v>0</v>
      </c>
      <c r="L6718" s="13">
        <f>VLOOKUP(C6718,'渗透率、续签率'!B:C,2,0)</f>
        <v>0.59099999999999997</v>
      </c>
      <c r="M6718" s="6">
        <v>0</v>
      </c>
      <c r="N6718">
        <v>34</v>
      </c>
      <c r="O6718">
        <v>0</v>
      </c>
      <c r="P6718" s="6">
        <v>0</v>
      </c>
      <c r="Q6718" s="13">
        <v>0</v>
      </c>
      <c r="R6718" s="13">
        <v>0</v>
      </c>
      <c r="S6718" s="31">
        <v>325</v>
      </c>
      <c r="T6718" s="6">
        <f>VLOOKUP(E6718,'参数设置&amp;汇总'!S:U,3,0)</f>
        <v>0.08</v>
      </c>
      <c r="U6718" s="78">
        <f t="shared" si="520"/>
        <v>2.72</v>
      </c>
      <c r="V6718" s="13">
        <v>0.85000000000000009</v>
      </c>
      <c r="W6718" s="78">
        <f t="shared" si="522"/>
        <v>3.1999999999999997</v>
      </c>
      <c r="X6718" s="1">
        <f>VLOOKUP(E6718,'渗透率、续签率'!AG:AJ,4,0)</f>
        <v>6715.9999999999991</v>
      </c>
      <c r="Y6718" s="1">
        <f t="shared" si="523"/>
        <v>21491.199999999997</v>
      </c>
      <c r="Z6718">
        <v>1</v>
      </c>
      <c r="AA6718" s="89">
        <f t="shared" si="524"/>
        <v>228343.99999999997</v>
      </c>
      <c r="AH6718" s="37"/>
      <c r="AI6718" s="37"/>
      <c r="AK6718" s="37"/>
    </row>
    <row r="6719" spans="1:37" hidden="1">
      <c r="A6719" t="s">
        <v>64</v>
      </c>
      <c r="B6719" t="s">
        <v>2</v>
      </c>
      <c r="C6719" t="s">
        <v>10</v>
      </c>
      <c r="D6719" t="s">
        <v>116</v>
      </c>
      <c r="E6719" t="s">
        <v>545</v>
      </c>
      <c r="F6719" t="str">
        <f t="shared" si="521"/>
        <v>信阳市职业培训</v>
      </c>
      <c r="G6719" t="s">
        <v>110</v>
      </c>
      <c r="H6719" t="s">
        <v>162</v>
      </c>
      <c r="I6719" t="s">
        <v>70</v>
      </c>
      <c r="J6719">
        <v>864</v>
      </c>
      <c r="K6719">
        <v>3</v>
      </c>
      <c r="L6719" s="13">
        <f>VLOOKUP(C6719,'渗透率、续签率'!B:C,2,0)</f>
        <v>0.59099999999999997</v>
      </c>
      <c r="M6719" s="6">
        <v>0</v>
      </c>
      <c r="N6719">
        <v>102</v>
      </c>
      <c r="O6719">
        <v>3</v>
      </c>
      <c r="P6719" s="6">
        <v>0.03</v>
      </c>
      <c r="Q6719" s="13">
        <v>6.7000000000000004E-2</v>
      </c>
      <c r="R6719" s="13">
        <v>0</v>
      </c>
      <c r="S6719" s="31">
        <v>1062</v>
      </c>
      <c r="T6719" s="6">
        <f>VLOOKUP(E6719,'参数设置&amp;汇总'!S:U,3,0)</f>
        <v>0.08</v>
      </c>
      <c r="U6719" s="78">
        <f t="shared" si="520"/>
        <v>8.16</v>
      </c>
      <c r="V6719" s="13">
        <v>0.85000000000000009</v>
      </c>
      <c r="W6719" s="78">
        <f t="shared" si="522"/>
        <v>7.5141176470588231</v>
      </c>
      <c r="X6719" s="1">
        <f>VLOOKUP(E6719,'渗透率、续签率'!AG:AJ,4,0)</f>
        <v>6715.9999999999991</v>
      </c>
      <c r="Y6719" s="1">
        <f t="shared" si="523"/>
        <v>50464.814117647053</v>
      </c>
      <c r="Z6719">
        <v>5</v>
      </c>
      <c r="AA6719" s="89">
        <f t="shared" si="524"/>
        <v>685031.99999999988</v>
      </c>
      <c r="AH6719" s="37"/>
      <c r="AI6719" s="37"/>
      <c r="AK6719" s="37"/>
    </row>
    <row r="6720" spans="1:37" hidden="1">
      <c r="A6720" t="s">
        <v>64</v>
      </c>
      <c r="B6720" t="s">
        <v>2</v>
      </c>
      <c r="C6720" t="s">
        <v>10</v>
      </c>
      <c r="D6720" t="s">
        <v>116</v>
      </c>
      <c r="E6720" t="s">
        <v>545</v>
      </c>
      <c r="F6720" t="str">
        <f t="shared" si="521"/>
        <v>儋州市职业培训</v>
      </c>
      <c r="G6720" t="s">
        <v>120</v>
      </c>
      <c r="H6720" t="s">
        <v>163</v>
      </c>
      <c r="I6720" t="s">
        <v>68</v>
      </c>
      <c r="J6720">
        <v>94</v>
      </c>
      <c r="K6720">
        <v>0</v>
      </c>
      <c r="L6720" s="13">
        <f>VLOOKUP(C6720,'渗透率、续签率'!B:C,2,0)</f>
        <v>0.59099999999999997</v>
      </c>
      <c r="M6720" s="6">
        <v>0</v>
      </c>
      <c r="N6720">
        <v>10</v>
      </c>
      <c r="O6720">
        <v>0</v>
      </c>
      <c r="P6720" s="6">
        <v>0</v>
      </c>
      <c r="Q6720" s="13">
        <v>0</v>
      </c>
      <c r="R6720" s="13">
        <v>0</v>
      </c>
      <c r="S6720" s="31">
        <v>89</v>
      </c>
      <c r="T6720" s="6">
        <f>VLOOKUP(E6720,'参数设置&amp;汇总'!S:U,3,0)</f>
        <v>0.08</v>
      </c>
      <c r="U6720" s="78">
        <f t="shared" si="520"/>
        <v>0.8</v>
      </c>
      <c r="V6720" s="13">
        <v>0.85000000000000009</v>
      </c>
      <c r="W6720" s="78">
        <f t="shared" si="522"/>
        <v>0.94117647058823528</v>
      </c>
      <c r="X6720" s="1">
        <f>VLOOKUP(E6720,'渗透率、续签率'!AG:AJ,4,0)</f>
        <v>6715.9999999999991</v>
      </c>
      <c r="Y6720" s="1">
        <f t="shared" si="523"/>
        <v>6320.9411764705874</v>
      </c>
      <c r="Z6720">
        <v>1</v>
      </c>
      <c r="AA6720" s="89">
        <f t="shared" si="524"/>
        <v>67159.999999999985</v>
      </c>
      <c r="AH6720" s="37"/>
      <c r="AI6720" s="37"/>
      <c r="AJ6720" s="1"/>
      <c r="AK6720" s="37"/>
    </row>
    <row r="6721" spans="1:37" hidden="1">
      <c r="A6721" t="s">
        <v>64</v>
      </c>
      <c r="B6721" t="s">
        <v>2</v>
      </c>
      <c r="C6721" t="s">
        <v>10</v>
      </c>
      <c r="D6721" t="s">
        <v>116</v>
      </c>
      <c r="E6721" t="s">
        <v>545</v>
      </c>
      <c r="F6721" t="str">
        <f t="shared" si="521"/>
        <v>克孜勒苏柯尔克孜自治州职业培训</v>
      </c>
      <c r="G6721" t="s">
        <v>145</v>
      </c>
      <c r="H6721" t="s">
        <v>164</v>
      </c>
      <c r="I6721" t="s">
        <v>70</v>
      </c>
      <c r="J6721">
        <v>17</v>
      </c>
      <c r="K6721">
        <v>0</v>
      </c>
      <c r="L6721" s="13">
        <f>VLOOKUP(C6721,'渗透率、续签率'!B:C,2,0)</f>
        <v>0.59099999999999997</v>
      </c>
      <c r="M6721" s="6">
        <v>0</v>
      </c>
      <c r="N6721">
        <v>0</v>
      </c>
      <c r="O6721">
        <v>0</v>
      </c>
      <c r="P6721" s="6">
        <v>0</v>
      </c>
      <c r="Q6721" s="13">
        <v>0</v>
      </c>
      <c r="R6721" s="13">
        <v>0</v>
      </c>
      <c r="S6721" s="31">
        <v>12</v>
      </c>
      <c r="T6721" s="6">
        <f>VLOOKUP(E6721,'参数设置&amp;汇总'!S:U,3,0)</f>
        <v>0.08</v>
      </c>
      <c r="U6721" s="78">
        <f t="shared" si="520"/>
        <v>0</v>
      </c>
      <c r="V6721" s="13">
        <v>0.85000000000000009</v>
      </c>
      <c r="W6721" s="78">
        <f t="shared" si="522"/>
        <v>0</v>
      </c>
      <c r="X6721" s="1">
        <f>VLOOKUP(E6721,'渗透率、续签率'!AG:AJ,4,0)</f>
        <v>6715.9999999999991</v>
      </c>
      <c r="Y6721" s="1">
        <f t="shared" si="523"/>
        <v>0</v>
      </c>
      <c r="Z6721">
        <v>0</v>
      </c>
      <c r="AA6721" s="89">
        <f t="shared" si="524"/>
        <v>0</v>
      </c>
      <c r="AH6721" s="37"/>
      <c r="AI6721" s="37"/>
      <c r="AK6721" s="37"/>
    </row>
    <row r="6722" spans="1:37" hidden="1">
      <c r="A6722" t="s">
        <v>64</v>
      </c>
      <c r="B6722" t="s">
        <v>2</v>
      </c>
      <c r="C6722" t="s">
        <v>10</v>
      </c>
      <c r="D6722" t="s">
        <v>116</v>
      </c>
      <c r="E6722" t="s">
        <v>545</v>
      </c>
      <c r="F6722" t="str">
        <f t="shared" si="521"/>
        <v>克拉玛依市职业培训</v>
      </c>
      <c r="G6722" t="s">
        <v>145</v>
      </c>
      <c r="H6722" t="s">
        <v>165</v>
      </c>
      <c r="I6722" t="s">
        <v>70</v>
      </c>
      <c r="J6722">
        <v>82</v>
      </c>
      <c r="K6722">
        <v>0</v>
      </c>
      <c r="L6722" s="13">
        <f>VLOOKUP(C6722,'渗透率、续签率'!B:C,2,0)</f>
        <v>0.59099999999999997</v>
      </c>
      <c r="M6722" s="6">
        <v>0</v>
      </c>
      <c r="N6722">
        <v>13</v>
      </c>
      <c r="O6722">
        <v>0</v>
      </c>
      <c r="P6722" s="6">
        <v>0</v>
      </c>
      <c r="Q6722" s="13">
        <v>0</v>
      </c>
      <c r="R6722" s="13">
        <v>0</v>
      </c>
      <c r="S6722" s="31">
        <v>129</v>
      </c>
      <c r="T6722" s="6">
        <f>VLOOKUP(E6722,'参数设置&amp;汇总'!S:U,3,0)</f>
        <v>0.08</v>
      </c>
      <c r="U6722" s="78">
        <f t="shared" si="520"/>
        <v>1.04</v>
      </c>
      <c r="V6722" s="13">
        <v>0.85000000000000009</v>
      </c>
      <c r="W6722" s="78">
        <f t="shared" si="522"/>
        <v>1.2235294117647058</v>
      </c>
      <c r="X6722" s="1">
        <f>VLOOKUP(E6722,'渗透率、续签率'!AG:AJ,4,0)</f>
        <v>6715.9999999999991</v>
      </c>
      <c r="Y6722" s="1">
        <f t="shared" si="523"/>
        <v>8217.2235294117636</v>
      </c>
      <c r="Z6722">
        <v>0</v>
      </c>
      <c r="AA6722" s="89">
        <f t="shared" si="524"/>
        <v>87307.999999999985</v>
      </c>
      <c r="AH6722" s="37"/>
      <c r="AI6722" s="37"/>
      <c r="AJ6722" s="1"/>
      <c r="AK6722" s="37"/>
    </row>
    <row r="6723" spans="1:37" hidden="1">
      <c r="A6723" t="s">
        <v>64</v>
      </c>
      <c r="B6723" t="s">
        <v>2</v>
      </c>
      <c r="C6723" t="s">
        <v>10</v>
      </c>
      <c r="D6723" t="s">
        <v>116</v>
      </c>
      <c r="E6723" t="s">
        <v>545</v>
      </c>
      <c r="F6723" t="str">
        <f t="shared" si="521"/>
        <v>六安市职业培训</v>
      </c>
      <c r="G6723" t="s">
        <v>94</v>
      </c>
      <c r="H6723" t="s">
        <v>166</v>
      </c>
      <c r="I6723" t="s">
        <v>68</v>
      </c>
      <c r="J6723">
        <v>633</v>
      </c>
      <c r="K6723">
        <v>4</v>
      </c>
      <c r="L6723" s="13">
        <f>VLOOKUP(C6723,'渗透率、续签率'!B:C,2,0)</f>
        <v>0.59099999999999997</v>
      </c>
      <c r="M6723" s="6">
        <v>0.01</v>
      </c>
      <c r="N6723">
        <v>73</v>
      </c>
      <c r="O6723">
        <v>4</v>
      </c>
      <c r="P6723" s="6">
        <v>0.05</v>
      </c>
      <c r="Q6723" s="13">
        <v>0.192</v>
      </c>
      <c r="R6723" s="13">
        <v>0</v>
      </c>
      <c r="S6723" s="31">
        <v>776</v>
      </c>
      <c r="T6723" s="6">
        <f>VLOOKUP(E6723,'参数设置&amp;汇总'!S:U,3,0)</f>
        <v>0.08</v>
      </c>
      <c r="U6723" s="78">
        <f t="shared" ref="U6723:U6786" si="525">IF(T6723*N6723&gt;=O6723,T6723*N6723,O6723)</f>
        <v>5.84</v>
      </c>
      <c r="V6723" s="13">
        <v>0.85000000000000009</v>
      </c>
      <c r="W6723" s="78">
        <f t="shared" si="522"/>
        <v>4.0894117647058819</v>
      </c>
      <c r="X6723" s="1">
        <f>VLOOKUP(E6723,'渗透率、续签率'!AG:AJ,4,0)</f>
        <v>6715.9999999999991</v>
      </c>
      <c r="Y6723" s="1">
        <f t="shared" si="523"/>
        <v>27464.489411764698</v>
      </c>
      <c r="Z6723">
        <v>1</v>
      </c>
      <c r="AA6723" s="89">
        <f t="shared" si="524"/>
        <v>490267.99999999994</v>
      </c>
      <c r="AH6723" s="37"/>
      <c r="AI6723" s="37"/>
      <c r="AJ6723" s="1"/>
      <c r="AK6723" s="37"/>
    </row>
    <row r="6724" spans="1:37" hidden="1">
      <c r="A6724" t="s">
        <v>64</v>
      </c>
      <c r="B6724" t="s">
        <v>2</v>
      </c>
      <c r="C6724" t="s">
        <v>10</v>
      </c>
      <c r="D6724" t="s">
        <v>116</v>
      </c>
      <c r="E6724" t="s">
        <v>545</v>
      </c>
      <c r="F6724" t="str">
        <f t="shared" ref="F6724:F6787" si="526">H6724&amp;C6724</f>
        <v>六盘水市职业培训</v>
      </c>
      <c r="G6724" t="s">
        <v>167</v>
      </c>
      <c r="H6724" t="s">
        <v>168</v>
      </c>
      <c r="I6724" t="s">
        <v>70</v>
      </c>
      <c r="J6724">
        <v>330</v>
      </c>
      <c r="K6724">
        <v>2</v>
      </c>
      <c r="L6724" s="13">
        <f>VLOOKUP(C6724,'渗透率、续签率'!B:C,2,0)</f>
        <v>0.59099999999999997</v>
      </c>
      <c r="M6724" s="6">
        <v>0.01</v>
      </c>
      <c r="N6724">
        <v>39</v>
      </c>
      <c r="O6724">
        <v>2</v>
      </c>
      <c r="P6724" s="6">
        <v>0.05</v>
      </c>
      <c r="Q6724" s="13">
        <v>8.6999999999999994E-2</v>
      </c>
      <c r="R6724" s="13">
        <v>5.6000000000000001E-2</v>
      </c>
      <c r="S6724" s="31">
        <v>355</v>
      </c>
      <c r="T6724" s="6">
        <f>VLOOKUP(E6724,'参数设置&amp;汇总'!S:U,3,0)</f>
        <v>0.08</v>
      </c>
      <c r="U6724" s="78">
        <f t="shared" si="525"/>
        <v>3.12</v>
      </c>
      <c r="V6724" s="13">
        <v>0.85000000000000009</v>
      </c>
      <c r="W6724" s="78">
        <f t="shared" ref="W6724:W6787" si="527">(O6724*(1-L6724)+IF((U6724-O6724)&lt;0,0,(U6724-O6724)))/V6724</f>
        <v>2.2799999999999998</v>
      </c>
      <c r="X6724" s="1">
        <f>VLOOKUP(E6724,'渗透率、续签率'!AG:AJ,4,0)</f>
        <v>6715.9999999999991</v>
      </c>
      <c r="Y6724" s="1">
        <f t="shared" ref="Y6724:Y6787" si="528">X6724*W6724</f>
        <v>15312.479999999996</v>
      </c>
      <c r="Z6724">
        <v>0</v>
      </c>
      <c r="AA6724" s="89">
        <f t="shared" ref="AA6724:AA6787" si="529">N6724*X6724</f>
        <v>261923.99999999997</v>
      </c>
      <c r="AH6724" s="37"/>
      <c r="AI6724" s="37"/>
      <c r="AK6724" s="37"/>
    </row>
    <row r="6725" spans="1:37" hidden="1">
      <c r="A6725" t="s">
        <v>64</v>
      </c>
      <c r="B6725" t="s">
        <v>2</v>
      </c>
      <c r="C6725" t="s">
        <v>10</v>
      </c>
      <c r="D6725" t="s">
        <v>116</v>
      </c>
      <c r="E6725" t="s">
        <v>545</v>
      </c>
      <c r="F6725" t="str">
        <f t="shared" si="526"/>
        <v>兰州市职业培训</v>
      </c>
      <c r="G6725" t="s">
        <v>132</v>
      </c>
      <c r="H6725" t="s">
        <v>169</v>
      </c>
      <c r="I6725" t="s">
        <v>70</v>
      </c>
      <c r="J6725" s="1">
        <v>1020</v>
      </c>
      <c r="K6725">
        <v>21</v>
      </c>
      <c r="L6725" s="13">
        <f>VLOOKUP(C6725,'渗透率、续签率'!B:C,2,0)</f>
        <v>0.59099999999999997</v>
      </c>
      <c r="M6725" s="6">
        <v>0.02</v>
      </c>
      <c r="N6725">
        <v>157</v>
      </c>
      <c r="O6725">
        <v>21</v>
      </c>
      <c r="P6725" s="6">
        <v>0.13</v>
      </c>
      <c r="Q6725" s="13">
        <v>0.35599999999999998</v>
      </c>
      <c r="R6725" s="13">
        <v>0.317</v>
      </c>
      <c r="S6725" s="31">
        <v>2009</v>
      </c>
      <c r="T6725" s="6">
        <f>VLOOKUP(E6725,'参数设置&amp;汇总'!S:U,3,0)</f>
        <v>0.08</v>
      </c>
      <c r="U6725" s="78">
        <f t="shared" si="525"/>
        <v>21</v>
      </c>
      <c r="V6725" s="13">
        <v>0.85000000000000009</v>
      </c>
      <c r="W6725" s="78">
        <f t="shared" si="527"/>
        <v>10.10470588235294</v>
      </c>
      <c r="X6725" s="1">
        <f>VLOOKUP(E6725,'渗透率、续签率'!AG:AJ,4,0)</f>
        <v>6715.9999999999991</v>
      </c>
      <c r="Y6725" s="1">
        <f t="shared" si="528"/>
        <v>67863.204705882337</v>
      </c>
      <c r="Z6725">
        <v>12</v>
      </c>
      <c r="AA6725" s="89">
        <f t="shared" si="529"/>
        <v>1054411.9999999998</v>
      </c>
      <c r="AH6725" s="37"/>
      <c r="AI6725" s="37"/>
      <c r="AK6725" s="37"/>
    </row>
    <row r="6726" spans="1:37" hidden="1">
      <c r="A6726" t="s">
        <v>64</v>
      </c>
      <c r="B6726" t="s">
        <v>2</v>
      </c>
      <c r="C6726" t="s">
        <v>10</v>
      </c>
      <c r="D6726" t="s">
        <v>116</v>
      </c>
      <c r="E6726" t="s">
        <v>545</v>
      </c>
      <c r="F6726" t="str">
        <f t="shared" si="526"/>
        <v>兴安盟职业培训</v>
      </c>
      <c r="G6726" t="s">
        <v>142</v>
      </c>
      <c r="H6726" t="s">
        <v>170</v>
      </c>
      <c r="I6726" t="s">
        <v>70</v>
      </c>
      <c r="J6726">
        <v>423</v>
      </c>
      <c r="K6726">
        <v>1</v>
      </c>
      <c r="L6726" s="13">
        <f>VLOOKUP(C6726,'渗透率、续签率'!B:C,2,0)</f>
        <v>0.59099999999999997</v>
      </c>
      <c r="M6726" s="6">
        <v>0</v>
      </c>
      <c r="N6726">
        <v>24</v>
      </c>
      <c r="O6726">
        <v>1</v>
      </c>
      <c r="P6726" s="6">
        <v>0.04</v>
      </c>
      <c r="Q6726" s="13">
        <v>3.5999999999999997E-2</v>
      </c>
      <c r="R6726" s="13">
        <v>0</v>
      </c>
      <c r="S6726" s="31">
        <v>306</v>
      </c>
      <c r="T6726" s="6">
        <f>VLOOKUP(E6726,'参数设置&amp;汇总'!S:U,3,0)</f>
        <v>0.08</v>
      </c>
      <c r="U6726" s="78">
        <f t="shared" si="525"/>
        <v>1.92</v>
      </c>
      <c r="V6726" s="13">
        <v>0.85000000000000009</v>
      </c>
      <c r="W6726" s="78">
        <f t="shared" si="527"/>
        <v>1.5635294117647056</v>
      </c>
      <c r="X6726" s="1">
        <f>VLOOKUP(E6726,'渗透率、续签率'!AG:AJ,4,0)</f>
        <v>6715.9999999999991</v>
      </c>
      <c r="Y6726" s="1">
        <f t="shared" si="528"/>
        <v>10500.663529411762</v>
      </c>
      <c r="Z6726">
        <v>0</v>
      </c>
      <c r="AA6726" s="89">
        <f t="shared" si="529"/>
        <v>161183.99999999997</v>
      </c>
      <c r="AH6726" s="37"/>
      <c r="AI6726" s="37"/>
      <c r="AK6726" s="37"/>
    </row>
    <row r="6727" spans="1:37" hidden="1">
      <c r="A6727" t="s">
        <v>64</v>
      </c>
      <c r="B6727" t="s">
        <v>2</v>
      </c>
      <c r="C6727" t="s">
        <v>10</v>
      </c>
      <c r="D6727" t="s">
        <v>116</v>
      </c>
      <c r="E6727" t="s">
        <v>545</v>
      </c>
      <c r="F6727" t="str">
        <f t="shared" si="526"/>
        <v>内江市职业培训</v>
      </c>
      <c r="G6727" t="s">
        <v>77</v>
      </c>
      <c r="H6727" t="s">
        <v>171</v>
      </c>
      <c r="I6727" t="s">
        <v>70</v>
      </c>
      <c r="J6727">
        <v>259</v>
      </c>
      <c r="K6727">
        <v>2</v>
      </c>
      <c r="L6727" s="13">
        <f>VLOOKUP(C6727,'渗透率、续签率'!B:C,2,0)</f>
        <v>0.59099999999999997</v>
      </c>
      <c r="M6727" s="6">
        <v>0.01</v>
      </c>
      <c r="N6727">
        <v>35</v>
      </c>
      <c r="O6727">
        <v>2</v>
      </c>
      <c r="P6727" s="6">
        <v>0.06</v>
      </c>
      <c r="Q6727" s="13">
        <v>9.1999999999999998E-2</v>
      </c>
      <c r="R6727" s="13">
        <v>0</v>
      </c>
      <c r="S6727" s="31">
        <v>284</v>
      </c>
      <c r="T6727" s="6">
        <f>VLOOKUP(E6727,'参数设置&amp;汇总'!S:U,3,0)</f>
        <v>0.08</v>
      </c>
      <c r="U6727" s="78">
        <f t="shared" si="525"/>
        <v>2.8000000000000003</v>
      </c>
      <c r="V6727" s="13">
        <v>0.85000000000000009</v>
      </c>
      <c r="W6727" s="78">
        <f t="shared" si="527"/>
        <v>1.9035294117647061</v>
      </c>
      <c r="X6727" s="1">
        <f>VLOOKUP(E6727,'渗透率、续签率'!AG:AJ,4,0)</f>
        <v>6715.9999999999991</v>
      </c>
      <c r="Y6727" s="1">
        <f t="shared" si="528"/>
        <v>12784.103529411765</v>
      </c>
      <c r="Z6727">
        <v>3</v>
      </c>
      <c r="AA6727" s="89">
        <f t="shared" si="529"/>
        <v>235059.99999999997</v>
      </c>
      <c r="AH6727" s="37"/>
      <c r="AI6727" s="37"/>
      <c r="AK6727" s="37"/>
    </row>
    <row r="6728" spans="1:37" hidden="1">
      <c r="A6728" t="s">
        <v>64</v>
      </c>
      <c r="B6728" t="s">
        <v>2</v>
      </c>
      <c r="C6728" t="s">
        <v>10</v>
      </c>
      <c r="D6728" t="s">
        <v>116</v>
      </c>
      <c r="E6728" t="s">
        <v>545</v>
      </c>
      <c r="F6728" t="str">
        <f t="shared" si="526"/>
        <v>凉山彝族自治州职业培训</v>
      </c>
      <c r="G6728" t="s">
        <v>77</v>
      </c>
      <c r="H6728" t="s">
        <v>172</v>
      </c>
      <c r="I6728" t="s">
        <v>70</v>
      </c>
      <c r="J6728">
        <v>405</v>
      </c>
      <c r="K6728">
        <v>1</v>
      </c>
      <c r="L6728" s="13">
        <f>VLOOKUP(C6728,'渗透率、续签率'!B:C,2,0)</f>
        <v>0.59099999999999997</v>
      </c>
      <c r="M6728" s="6">
        <v>0</v>
      </c>
      <c r="N6728">
        <v>21</v>
      </c>
      <c r="O6728">
        <v>1</v>
      </c>
      <c r="P6728" s="6">
        <v>0.05</v>
      </c>
      <c r="Q6728" s="13">
        <v>7.6999999999999999E-2</v>
      </c>
      <c r="R6728" s="13">
        <v>7.5999999999999998E-2</v>
      </c>
      <c r="S6728" s="31">
        <v>355</v>
      </c>
      <c r="T6728" s="6">
        <f>VLOOKUP(E6728,'参数设置&amp;汇总'!S:U,3,0)</f>
        <v>0.08</v>
      </c>
      <c r="U6728" s="78">
        <f t="shared" si="525"/>
        <v>1.68</v>
      </c>
      <c r="V6728" s="13">
        <v>0.85000000000000009</v>
      </c>
      <c r="W6728" s="78">
        <f t="shared" si="527"/>
        <v>1.2811764705882351</v>
      </c>
      <c r="X6728" s="1">
        <f>VLOOKUP(E6728,'渗透率、续签率'!AG:AJ,4,0)</f>
        <v>6715.9999999999991</v>
      </c>
      <c r="Y6728" s="1">
        <f t="shared" si="528"/>
        <v>8604.3811764705861</v>
      </c>
      <c r="Z6728">
        <v>1</v>
      </c>
      <c r="AA6728" s="89">
        <f t="shared" si="529"/>
        <v>141035.99999999997</v>
      </c>
      <c r="AH6728" s="37"/>
      <c r="AI6728" s="37"/>
      <c r="AJ6728" s="1"/>
      <c r="AK6728" s="37"/>
    </row>
    <row r="6729" spans="1:37" hidden="1">
      <c r="A6729" t="s">
        <v>64</v>
      </c>
      <c r="B6729" t="s">
        <v>2</v>
      </c>
      <c r="C6729" t="s">
        <v>10</v>
      </c>
      <c r="D6729" t="s">
        <v>116</v>
      </c>
      <c r="E6729" t="s">
        <v>545</v>
      </c>
      <c r="F6729" t="str">
        <f t="shared" si="526"/>
        <v>包头市职业培训</v>
      </c>
      <c r="G6729" t="s">
        <v>142</v>
      </c>
      <c r="H6729" t="s">
        <v>173</v>
      </c>
      <c r="I6729" t="s">
        <v>70</v>
      </c>
      <c r="J6729">
        <v>714</v>
      </c>
      <c r="K6729">
        <v>2</v>
      </c>
      <c r="L6729" s="13">
        <f>VLOOKUP(C6729,'渗透率、续签率'!B:C,2,0)</f>
        <v>0.59099999999999997</v>
      </c>
      <c r="M6729" s="6">
        <v>0</v>
      </c>
      <c r="N6729">
        <v>76</v>
      </c>
      <c r="O6729">
        <v>2</v>
      </c>
      <c r="P6729" s="6">
        <v>0.03</v>
      </c>
      <c r="Q6729" s="13">
        <v>7.3999999999999996E-2</v>
      </c>
      <c r="R6729" s="13">
        <v>0</v>
      </c>
      <c r="S6729" s="31">
        <v>861</v>
      </c>
      <c r="T6729" s="6">
        <f>VLOOKUP(E6729,'参数设置&amp;汇总'!S:U,3,0)</f>
        <v>0.08</v>
      </c>
      <c r="U6729" s="78">
        <f t="shared" si="525"/>
        <v>6.08</v>
      </c>
      <c r="V6729" s="13">
        <v>0.85000000000000009</v>
      </c>
      <c r="W6729" s="78">
        <f t="shared" si="527"/>
        <v>5.76235294117647</v>
      </c>
      <c r="X6729" s="1">
        <f>VLOOKUP(E6729,'渗透率、续签率'!AG:AJ,4,0)</f>
        <v>6715.9999999999991</v>
      </c>
      <c r="Y6729" s="1">
        <f t="shared" si="528"/>
        <v>38699.962352941169</v>
      </c>
      <c r="Z6729">
        <v>2</v>
      </c>
      <c r="AA6729" s="89">
        <f t="shared" si="529"/>
        <v>510415.99999999994</v>
      </c>
      <c r="AH6729" s="37"/>
      <c r="AI6729" s="37"/>
      <c r="AK6729" s="37"/>
    </row>
    <row r="6730" spans="1:37" hidden="1">
      <c r="A6730" t="s">
        <v>64</v>
      </c>
      <c r="B6730" t="s">
        <v>2</v>
      </c>
      <c r="C6730" t="s">
        <v>10</v>
      </c>
      <c r="D6730" t="s">
        <v>116</v>
      </c>
      <c r="E6730" t="s">
        <v>545</v>
      </c>
      <c r="F6730" t="str">
        <f t="shared" si="526"/>
        <v>北屯市职业培训</v>
      </c>
      <c r="G6730" t="s">
        <v>145</v>
      </c>
      <c r="H6730" t="s">
        <v>174</v>
      </c>
      <c r="I6730" t="s">
        <v>70</v>
      </c>
      <c r="J6730">
        <v>10</v>
      </c>
      <c r="K6730">
        <v>0</v>
      </c>
      <c r="L6730" s="13">
        <f>VLOOKUP(C6730,'渗透率、续签率'!B:C,2,0)</f>
        <v>0.59099999999999997</v>
      </c>
      <c r="M6730" s="6">
        <v>0</v>
      </c>
      <c r="N6730">
        <v>0</v>
      </c>
      <c r="O6730">
        <v>0</v>
      </c>
      <c r="P6730" s="6">
        <v>0</v>
      </c>
      <c r="Q6730" s="13">
        <v>0</v>
      </c>
      <c r="R6730" s="13">
        <v>0</v>
      </c>
      <c r="S6730" s="31">
        <v>7</v>
      </c>
      <c r="T6730" s="6">
        <f>VLOOKUP(E6730,'参数设置&amp;汇总'!S:U,3,0)</f>
        <v>0.08</v>
      </c>
      <c r="U6730" s="78">
        <f t="shared" si="525"/>
        <v>0</v>
      </c>
      <c r="V6730" s="13">
        <v>0.85000000000000009</v>
      </c>
      <c r="W6730" s="78">
        <f t="shared" si="527"/>
        <v>0</v>
      </c>
      <c r="X6730" s="1">
        <f>VLOOKUP(E6730,'渗透率、续签率'!AG:AJ,4,0)</f>
        <v>6715.9999999999991</v>
      </c>
      <c r="Y6730" s="1">
        <f t="shared" si="528"/>
        <v>0</v>
      </c>
      <c r="Z6730">
        <v>0</v>
      </c>
      <c r="AA6730" s="89">
        <f t="shared" si="529"/>
        <v>0</v>
      </c>
      <c r="AH6730" s="37"/>
      <c r="AI6730" s="37"/>
      <c r="AK6730" s="37"/>
    </row>
    <row r="6731" spans="1:37" hidden="1">
      <c r="A6731" t="s">
        <v>64</v>
      </c>
      <c r="B6731" t="s">
        <v>2</v>
      </c>
      <c r="C6731" t="s">
        <v>10</v>
      </c>
      <c r="D6731" t="s">
        <v>116</v>
      </c>
      <c r="E6731" t="s">
        <v>545</v>
      </c>
      <c r="F6731" t="str">
        <f t="shared" si="526"/>
        <v>北海市职业培训</v>
      </c>
      <c r="G6731" t="s">
        <v>88</v>
      </c>
      <c r="H6731" t="s">
        <v>175</v>
      </c>
      <c r="I6731" t="s">
        <v>68</v>
      </c>
      <c r="J6731">
        <v>361</v>
      </c>
      <c r="K6731">
        <v>1</v>
      </c>
      <c r="L6731" s="13">
        <f>VLOOKUP(C6731,'渗透率、续签率'!B:C,2,0)</f>
        <v>0.59099999999999997</v>
      </c>
      <c r="M6731" s="6">
        <v>0</v>
      </c>
      <c r="N6731">
        <v>23</v>
      </c>
      <c r="O6731">
        <v>1</v>
      </c>
      <c r="P6731" s="6">
        <v>0.04</v>
      </c>
      <c r="Q6731" s="13">
        <v>4.9000000000000002E-2</v>
      </c>
      <c r="R6731" s="13">
        <v>0</v>
      </c>
      <c r="S6731" s="31">
        <v>289</v>
      </c>
      <c r="T6731" s="6">
        <f>VLOOKUP(E6731,'参数设置&amp;汇总'!S:U,3,0)</f>
        <v>0.08</v>
      </c>
      <c r="U6731" s="78">
        <f t="shared" si="525"/>
        <v>1.84</v>
      </c>
      <c r="V6731" s="13">
        <v>0.85000000000000009</v>
      </c>
      <c r="W6731" s="78">
        <f t="shared" si="527"/>
        <v>1.4694117647058824</v>
      </c>
      <c r="X6731" s="1">
        <f>VLOOKUP(E6731,'渗透率、续签率'!AG:AJ,4,0)</f>
        <v>6715.9999999999991</v>
      </c>
      <c r="Y6731" s="1">
        <f t="shared" si="528"/>
        <v>9868.5694117647054</v>
      </c>
      <c r="Z6731">
        <v>3</v>
      </c>
      <c r="AA6731" s="89">
        <f t="shared" si="529"/>
        <v>154467.99999999997</v>
      </c>
      <c r="AH6731" s="37"/>
      <c r="AI6731" s="37"/>
      <c r="AK6731" s="37"/>
    </row>
    <row r="6732" spans="1:37" hidden="1">
      <c r="A6732" t="s">
        <v>64</v>
      </c>
      <c r="B6732" t="s">
        <v>2</v>
      </c>
      <c r="C6732" t="s">
        <v>10</v>
      </c>
      <c r="D6732" t="s">
        <v>116</v>
      </c>
      <c r="E6732" t="s">
        <v>545</v>
      </c>
      <c r="F6732" t="str">
        <f t="shared" si="526"/>
        <v>十堰市职业培训</v>
      </c>
      <c r="G6732" t="s">
        <v>81</v>
      </c>
      <c r="H6732" t="s">
        <v>176</v>
      </c>
      <c r="I6732" t="s">
        <v>68</v>
      </c>
      <c r="J6732">
        <v>437</v>
      </c>
      <c r="K6732">
        <v>5</v>
      </c>
      <c r="L6732" s="13">
        <f>VLOOKUP(C6732,'渗透率、续签率'!B:C,2,0)</f>
        <v>0.59099999999999997</v>
      </c>
      <c r="M6732" s="6">
        <v>0.01</v>
      </c>
      <c r="N6732">
        <v>47</v>
      </c>
      <c r="O6732">
        <v>5</v>
      </c>
      <c r="P6732" s="6">
        <v>0.11</v>
      </c>
      <c r="Q6732" s="13">
        <v>0.17499999999999999</v>
      </c>
      <c r="R6732" s="13">
        <v>7.0000000000000007E-2</v>
      </c>
      <c r="S6732" s="31">
        <v>503</v>
      </c>
      <c r="T6732" s="6">
        <f>VLOOKUP(E6732,'参数设置&amp;汇总'!S:U,3,0)</f>
        <v>0.08</v>
      </c>
      <c r="U6732" s="78">
        <f t="shared" si="525"/>
        <v>5</v>
      </c>
      <c r="V6732" s="13">
        <v>0.85000000000000009</v>
      </c>
      <c r="W6732" s="78">
        <f t="shared" si="527"/>
        <v>2.4058823529411759</v>
      </c>
      <c r="X6732" s="1">
        <f>VLOOKUP(E6732,'渗透率、续签率'!AG:AJ,4,0)</f>
        <v>6715.9999999999991</v>
      </c>
      <c r="Y6732" s="1">
        <f t="shared" si="528"/>
        <v>16157.905882352936</v>
      </c>
      <c r="Z6732">
        <v>0</v>
      </c>
      <c r="AA6732" s="89">
        <f t="shared" si="529"/>
        <v>315651.99999999994</v>
      </c>
      <c r="AH6732" s="37"/>
      <c r="AI6732" s="37"/>
      <c r="AK6732" s="37"/>
    </row>
    <row r="6733" spans="1:37" hidden="1">
      <c r="A6733" t="s">
        <v>64</v>
      </c>
      <c r="B6733" t="s">
        <v>2</v>
      </c>
      <c r="C6733" t="s">
        <v>10</v>
      </c>
      <c r="D6733" t="s">
        <v>116</v>
      </c>
      <c r="E6733" t="s">
        <v>545</v>
      </c>
      <c r="F6733" t="str">
        <f t="shared" si="526"/>
        <v>南充市职业培训</v>
      </c>
      <c r="G6733" t="s">
        <v>77</v>
      </c>
      <c r="H6733" t="s">
        <v>177</v>
      </c>
      <c r="I6733" t="s">
        <v>70</v>
      </c>
      <c r="J6733">
        <v>638</v>
      </c>
      <c r="K6733">
        <v>4</v>
      </c>
      <c r="L6733" s="13">
        <f>VLOOKUP(C6733,'渗透率、续签率'!B:C,2,0)</f>
        <v>0.59099999999999997</v>
      </c>
      <c r="M6733" s="6">
        <v>0.01</v>
      </c>
      <c r="N6733">
        <v>74</v>
      </c>
      <c r="O6733">
        <v>4</v>
      </c>
      <c r="P6733" s="6">
        <v>0.05</v>
      </c>
      <c r="Q6733" s="13">
        <v>0.13600000000000001</v>
      </c>
      <c r="R6733" s="13">
        <v>5.8000000000000003E-2</v>
      </c>
      <c r="S6733" s="31">
        <v>811</v>
      </c>
      <c r="T6733" s="6">
        <f>VLOOKUP(E6733,'参数设置&amp;汇总'!S:U,3,0)</f>
        <v>0.08</v>
      </c>
      <c r="U6733" s="78">
        <f t="shared" si="525"/>
        <v>5.92</v>
      </c>
      <c r="V6733" s="13">
        <v>0.85000000000000009</v>
      </c>
      <c r="W6733" s="78">
        <f t="shared" si="527"/>
        <v>4.1835294117647059</v>
      </c>
      <c r="X6733" s="1">
        <f>VLOOKUP(E6733,'渗透率、续签率'!AG:AJ,4,0)</f>
        <v>6715.9999999999991</v>
      </c>
      <c r="Y6733" s="1">
        <f t="shared" si="528"/>
        <v>28096.583529411761</v>
      </c>
      <c r="Z6733">
        <v>1</v>
      </c>
      <c r="AA6733" s="89">
        <f t="shared" si="529"/>
        <v>496983.99999999994</v>
      </c>
      <c r="AH6733" s="37"/>
      <c r="AI6733" s="37"/>
      <c r="AK6733" s="37"/>
    </row>
    <row r="6734" spans="1:37" hidden="1">
      <c r="A6734" t="s">
        <v>64</v>
      </c>
      <c r="B6734" t="s">
        <v>2</v>
      </c>
      <c r="C6734" t="s">
        <v>10</v>
      </c>
      <c r="D6734" t="s">
        <v>116</v>
      </c>
      <c r="E6734" t="s">
        <v>545</v>
      </c>
      <c r="F6734" t="str">
        <f t="shared" si="526"/>
        <v>南平市职业培训</v>
      </c>
      <c r="G6734" t="s">
        <v>92</v>
      </c>
      <c r="H6734" t="s">
        <v>178</v>
      </c>
      <c r="I6734" t="s">
        <v>68</v>
      </c>
      <c r="J6734">
        <v>436</v>
      </c>
      <c r="K6734">
        <v>3</v>
      </c>
      <c r="L6734" s="13">
        <f>VLOOKUP(C6734,'渗透率、续签率'!B:C,2,0)</f>
        <v>0.59099999999999997</v>
      </c>
      <c r="M6734" s="6">
        <v>0.01</v>
      </c>
      <c r="N6734">
        <v>11</v>
      </c>
      <c r="O6734">
        <v>2</v>
      </c>
      <c r="P6734" s="6">
        <v>0.18</v>
      </c>
      <c r="Q6734" s="13">
        <v>0.06</v>
      </c>
      <c r="R6734" s="13">
        <v>2.9000000000000001E-2</v>
      </c>
      <c r="S6734" s="31">
        <v>205</v>
      </c>
      <c r="T6734" s="6">
        <f>VLOOKUP(E6734,'参数设置&amp;汇总'!S:U,3,0)</f>
        <v>0.08</v>
      </c>
      <c r="U6734" s="78">
        <f t="shared" si="525"/>
        <v>2</v>
      </c>
      <c r="V6734" s="13">
        <v>0.85000000000000009</v>
      </c>
      <c r="W6734" s="78">
        <f t="shared" si="527"/>
        <v>0.96235294117647052</v>
      </c>
      <c r="X6734" s="1">
        <f>VLOOKUP(E6734,'渗透率、续签率'!AG:AJ,4,0)</f>
        <v>6715.9999999999991</v>
      </c>
      <c r="Y6734" s="1">
        <f t="shared" si="528"/>
        <v>6463.1623529411754</v>
      </c>
      <c r="Z6734">
        <v>2</v>
      </c>
      <c r="AA6734" s="89">
        <f t="shared" si="529"/>
        <v>73875.999999999985</v>
      </c>
      <c r="AH6734" s="37"/>
      <c r="AI6734" s="37"/>
      <c r="AK6734" s="37"/>
    </row>
    <row r="6735" spans="1:37" hidden="1">
      <c r="A6735" t="s">
        <v>64</v>
      </c>
      <c r="B6735" t="s">
        <v>2</v>
      </c>
      <c r="C6735" t="s">
        <v>10</v>
      </c>
      <c r="D6735" t="s">
        <v>116</v>
      </c>
      <c r="E6735" t="s">
        <v>545</v>
      </c>
      <c r="F6735" t="str">
        <f t="shared" si="526"/>
        <v>南通市职业培训</v>
      </c>
      <c r="G6735" t="s">
        <v>73</v>
      </c>
      <c r="H6735" t="s">
        <v>179</v>
      </c>
      <c r="I6735" t="s">
        <v>70</v>
      </c>
      <c r="J6735" s="1">
        <v>1430</v>
      </c>
      <c r="K6735">
        <v>14</v>
      </c>
      <c r="L6735" s="13">
        <f>VLOOKUP(C6735,'渗透率、续签率'!B:C,2,0)</f>
        <v>0.59099999999999997</v>
      </c>
      <c r="M6735" s="6">
        <v>0.01</v>
      </c>
      <c r="N6735">
        <v>177</v>
      </c>
      <c r="O6735">
        <v>13</v>
      </c>
      <c r="P6735" s="6">
        <v>7.0000000000000007E-2</v>
      </c>
      <c r="Q6735" s="13">
        <v>0.26200000000000001</v>
      </c>
      <c r="R6735" s="13">
        <v>0.126</v>
      </c>
      <c r="S6735" s="31">
        <v>2364</v>
      </c>
      <c r="T6735" s="6">
        <f>VLOOKUP(E6735,'参数设置&amp;汇总'!S:U,3,0)</f>
        <v>0.08</v>
      </c>
      <c r="U6735" s="78">
        <f t="shared" si="525"/>
        <v>14.16</v>
      </c>
      <c r="V6735" s="13">
        <v>0.85000000000000009</v>
      </c>
      <c r="W6735" s="78">
        <f t="shared" si="527"/>
        <v>7.6199999999999992</v>
      </c>
      <c r="X6735" s="1">
        <f>VLOOKUP(E6735,'渗透率、续签率'!AG:AJ,4,0)</f>
        <v>6715.9999999999991</v>
      </c>
      <c r="Y6735" s="1">
        <f t="shared" si="528"/>
        <v>51175.919999999991</v>
      </c>
      <c r="Z6735">
        <v>2</v>
      </c>
      <c r="AA6735" s="89">
        <f t="shared" si="529"/>
        <v>1188731.9999999998</v>
      </c>
      <c r="AH6735" s="37"/>
      <c r="AI6735" s="37"/>
      <c r="AK6735" s="37"/>
    </row>
    <row r="6736" spans="1:37" hidden="1">
      <c r="A6736" t="s">
        <v>64</v>
      </c>
      <c r="B6736" t="s">
        <v>2</v>
      </c>
      <c r="C6736" t="s">
        <v>10</v>
      </c>
      <c r="D6736" t="s">
        <v>116</v>
      </c>
      <c r="E6736" t="s">
        <v>545</v>
      </c>
      <c r="F6736" t="str">
        <f t="shared" si="526"/>
        <v>南阳市职业培训</v>
      </c>
      <c r="G6736" t="s">
        <v>110</v>
      </c>
      <c r="H6736" t="s">
        <v>180</v>
      </c>
      <c r="I6736" t="s">
        <v>70</v>
      </c>
      <c r="J6736" s="1">
        <v>1626</v>
      </c>
      <c r="K6736">
        <v>7</v>
      </c>
      <c r="L6736" s="13">
        <f>VLOOKUP(C6736,'渗透率、续签率'!B:C,2,0)</f>
        <v>0.59099999999999997</v>
      </c>
      <c r="M6736" s="6">
        <v>0</v>
      </c>
      <c r="N6736">
        <v>215</v>
      </c>
      <c r="O6736">
        <v>7</v>
      </c>
      <c r="P6736" s="6">
        <v>0.03</v>
      </c>
      <c r="Q6736" s="13">
        <v>0.156</v>
      </c>
      <c r="R6736" s="13">
        <v>8.5999999999999993E-2</v>
      </c>
      <c r="S6736" s="31">
        <v>2205</v>
      </c>
      <c r="T6736" s="6">
        <f>VLOOKUP(E6736,'参数设置&amp;汇总'!S:U,3,0)</f>
        <v>0.08</v>
      </c>
      <c r="U6736" s="78">
        <f t="shared" si="525"/>
        <v>17.2</v>
      </c>
      <c r="V6736" s="13">
        <v>0.85000000000000009</v>
      </c>
      <c r="W6736" s="78">
        <f t="shared" si="527"/>
        <v>15.368235294117644</v>
      </c>
      <c r="X6736" s="1">
        <f>VLOOKUP(E6736,'渗透率、续签率'!AG:AJ,4,0)</f>
        <v>6715.9999999999991</v>
      </c>
      <c r="Y6736" s="1">
        <f t="shared" si="528"/>
        <v>103213.06823529408</v>
      </c>
      <c r="Z6736">
        <v>9</v>
      </c>
      <c r="AA6736" s="89">
        <f t="shared" si="529"/>
        <v>1443939.9999999998</v>
      </c>
      <c r="AH6736" s="37"/>
      <c r="AI6736" s="37"/>
      <c r="AK6736" s="37"/>
    </row>
    <row r="6737" spans="1:37" hidden="1">
      <c r="A6737" t="s">
        <v>64</v>
      </c>
      <c r="B6737" t="s">
        <v>2</v>
      </c>
      <c r="C6737" t="s">
        <v>10</v>
      </c>
      <c r="D6737" t="s">
        <v>116</v>
      </c>
      <c r="E6737" t="s">
        <v>545</v>
      </c>
      <c r="F6737" t="str">
        <f t="shared" si="526"/>
        <v>博尔塔拉蒙古自治州职业培训</v>
      </c>
      <c r="G6737" t="s">
        <v>145</v>
      </c>
      <c r="H6737" t="s">
        <v>181</v>
      </c>
      <c r="I6737" t="s">
        <v>70</v>
      </c>
      <c r="J6737">
        <v>43</v>
      </c>
      <c r="K6737">
        <v>0</v>
      </c>
      <c r="L6737" s="13">
        <f>VLOOKUP(C6737,'渗透率、续签率'!B:C,2,0)</f>
        <v>0.59099999999999997</v>
      </c>
      <c r="M6737" s="6">
        <v>0</v>
      </c>
      <c r="N6737">
        <v>0</v>
      </c>
      <c r="O6737">
        <v>0</v>
      </c>
      <c r="P6737" s="6">
        <v>0</v>
      </c>
      <c r="Q6737" s="13">
        <v>0</v>
      </c>
      <c r="R6737" s="13">
        <v>0</v>
      </c>
      <c r="S6737" s="31">
        <v>23</v>
      </c>
      <c r="T6737" s="6">
        <f>VLOOKUP(E6737,'参数设置&amp;汇总'!S:U,3,0)</f>
        <v>0.08</v>
      </c>
      <c r="U6737" s="78">
        <f t="shared" si="525"/>
        <v>0</v>
      </c>
      <c r="V6737" s="13">
        <v>0.85000000000000009</v>
      </c>
      <c r="W6737" s="78">
        <f t="shared" si="527"/>
        <v>0</v>
      </c>
      <c r="X6737" s="1">
        <f>VLOOKUP(E6737,'渗透率、续签率'!AG:AJ,4,0)</f>
        <v>6715.9999999999991</v>
      </c>
      <c r="Y6737" s="1">
        <f t="shared" si="528"/>
        <v>0</v>
      </c>
      <c r="Z6737">
        <v>0</v>
      </c>
      <c r="AA6737" s="89">
        <f t="shared" si="529"/>
        <v>0</v>
      </c>
      <c r="AH6737" s="37"/>
      <c r="AI6737" s="37"/>
      <c r="AK6737" s="37"/>
    </row>
    <row r="6738" spans="1:37" hidden="1">
      <c r="A6738" t="s">
        <v>64</v>
      </c>
      <c r="B6738" t="s">
        <v>2</v>
      </c>
      <c r="C6738" t="s">
        <v>10</v>
      </c>
      <c r="D6738" t="s">
        <v>116</v>
      </c>
      <c r="E6738" t="s">
        <v>545</v>
      </c>
      <c r="F6738" t="str">
        <f t="shared" si="526"/>
        <v>双河市职业培训</v>
      </c>
      <c r="G6738" t="s">
        <v>145</v>
      </c>
      <c r="H6738" t="s">
        <v>182</v>
      </c>
      <c r="I6738" t="s">
        <v>70</v>
      </c>
      <c r="J6738">
        <v>6</v>
      </c>
      <c r="K6738">
        <v>0</v>
      </c>
      <c r="L6738" s="13">
        <f>VLOOKUP(C6738,'渗透率、续签率'!B:C,2,0)</f>
        <v>0.59099999999999997</v>
      </c>
      <c r="M6738" s="6">
        <v>0</v>
      </c>
      <c r="N6738">
        <v>0</v>
      </c>
      <c r="O6738">
        <v>0</v>
      </c>
      <c r="P6738" s="6">
        <v>0</v>
      </c>
      <c r="Q6738" s="13">
        <v>0</v>
      </c>
      <c r="R6738" s="13">
        <v>0</v>
      </c>
      <c r="S6738" s="31">
        <v>3</v>
      </c>
      <c r="T6738" s="6">
        <f>VLOOKUP(E6738,'参数设置&amp;汇总'!S:U,3,0)</f>
        <v>0.08</v>
      </c>
      <c r="U6738" s="78">
        <f t="shared" si="525"/>
        <v>0</v>
      </c>
      <c r="V6738" s="13">
        <v>0.85000000000000009</v>
      </c>
      <c r="W6738" s="78">
        <f t="shared" si="527"/>
        <v>0</v>
      </c>
      <c r="X6738" s="1">
        <f>VLOOKUP(E6738,'渗透率、续签率'!AG:AJ,4,0)</f>
        <v>6715.9999999999991</v>
      </c>
      <c r="Y6738" s="1">
        <f t="shared" si="528"/>
        <v>0</v>
      </c>
      <c r="Z6738">
        <v>0</v>
      </c>
      <c r="AA6738" s="89">
        <f t="shared" si="529"/>
        <v>0</v>
      </c>
      <c r="AH6738" s="37"/>
      <c r="AI6738" s="37"/>
      <c r="AK6738" s="37"/>
    </row>
    <row r="6739" spans="1:37" hidden="1">
      <c r="A6739" t="s">
        <v>64</v>
      </c>
      <c r="B6739" t="s">
        <v>2</v>
      </c>
      <c r="C6739" t="s">
        <v>10</v>
      </c>
      <c r="D6739" t="s">
        <v>116</v>
      </c>
      <c r="E6739" t="s">
        <v>545</v>
      </c>
      <c r="F6739" t="str">
        <f t="shared" si="526"/>
        <v>双鸭山市职业培训</v>
      </c>
      <c r="G6739" t="s">
        <v>118</v>
      </c>
      <c r="H6739" t="s">
        <v>183</v>
      </c>
      <c r="I6739" t="s">
        <v>70</v>
      </c>
      <c r="J6739">
        <v>154</v>
      </c>
      <c r="K6739">
        <v>1</v>
      </c>
      <c r="L6739" s="13">
        <f>VLOOKUP(C6739,'渗透率、续签率'!B:C,2,0)</f>
        <v>0.59099999999999997</v>
      </c>
      <c r="M6739" s="6">
        <v>0.01</v>
      </c>
      <c r="N6739">
        <v>9</v>
      </c>
      <c r="O6739">
        <v>1</v>
      </c>
      <c r="P6739" s="6">
        <v>0.11</v>
      </c>
      <c r="Q6739" s="13">
        <v>2.8000000000000001E-2</v>
      </c>
      <c r="R6739" s="13">
        <v>0</v>
      </c>
      <c r="S6739" s="31">
        <v>86</v>
      </c>
      <c r="T6739" s="6">
        <f>VLOOKUP(E6739,'参数设置&amp;汇总'!S:U,3,0)</f>
        <v>0.08</v>
      </c>
      <c r="U6739" s="78">
        <f t="shared" si="525"/>
        <v>1</v>
      </c>
      <c r="V6739" s="13">
        <v>0.85000000000000009</v>
      </c>
      <c r="W6739" s="78">
        <f t="shared" si="527"/>
        <v>0.48117647058823526</v>
      </c>
      <c r="X6739" s="1">
        <f>VLOOKUP(E6739,'渗透率、续签率'!AG:AJ,4,0)</f>
        <v>6715.9999999999991</v>
      </c>
      <c r="Y6739" s="1">
        <f t="shared" si="528"/>
        <v>3231.5811764705877</v>
      </c>
      <c r="Z6739">
        <v>1</v>
      </c>
      <c r="AA6739" s="89">
        <f t="shared" si="529"/>
        <v>60443.999999999993</v>
      </c>
      <c r="AH6739" s="37"/>
      <c r="AI6739" s="37"/>
      <c r="AK6739" s="37"/>
    </row>
    <row r="6740" spans="1:37" hidden="1">
      <c r="A6740" t="s">
        <v>64</v>
      </c>
      <c r="B6740" t="s">
        <v>2</v>
      </c>
      <c r="C6740" t="s">
        <v>10</v>
      </c>
      <c r="D6740" t="s">
        <v>116</v>
      </c>
      <c r="E6740" t="s">
        <v>545</v>
      </c>
      <c r="F6740" t="str">
        <f t="shared" si="526"/>
        <v>可克达拉市职业培训</v>
      </c>
      <c r="G6740" t="s">
        <v>145</v>
      </c>
      <c r="H6740" t="s">
        <v>184</v>
      </c>
      <c r="I6740" t="s">
        <v>70</v>
      </c>
      <c r="J6740">
        <v>6</v>
      </c>
      <c r="K6740">
        <v>0</v>
      </c>
      <c r="L6740" s="13">
        <f>VLOOKUP(C6740,'渗透率、续签率'!B:C,2,0)</f>
        <v>0.59099999999999997</v>
      </c>
      <c r="M6740" s="6">
        <v>0</v>
      </c>
      <c r="N6740">
        <v>0</v>
      </c>
      <c r="O6740">
        <v>0</v>
      </c>
      <c r="P6740" s="6">
        <v>0</v>
      </c>
      <c r="Q6740" s="13">
        <v>0</v>
      </c>
      <c r="R6740" s="13">
        <v>0</v>
      </c>
      <c r="S6740" s="31">
        <v>2</v>
      </c>
      <c r="T6740" s="6">
        <f>VLOOKUP(E6740,'参数设置&amp;汇总'!S:U,3,0)</f>
        <v>0.08</v>
      </c>
      <c r="U6740" s="78">
        <f t="shared" si="525"/>
        <v>0</v>
      </c>
      <c r="V6740" s="13">
        <v>0.85000000000000009</v>
      </c>
      <c r="W6740" s="78">
        <f t="shared" si="527"/>
        <v>0</v>
      </c>
      <c r="X6740" s="1">
        <f>VLOOKUP(E6740,'渗透率、续签率'!AG:AJ,4,0)</f>
        <v>6715.9999999999991</v>
      </c>
      <c r="Y6740" s="1">
        <f t="shared" si="528"/>
        <v>0</v>
      </c>
      <c r="Z6740">
        <v>0</v>
      </c>
      <c r="AA6740" s="89">
        <f t="shared" si="529"/>
        <v>0</v>
      </c>
      <c r="AH6740" s="37"/>
      <c r="AI6740" s="37"/>
      <c r="AK6740" s="37"/>
    </row>
    <row r="6741" spans="1:37" hidden="1">
      <c r="A6741" t="s">
        <v>64</v>
      </c>
      <c r="B6741" t="s">
        <v>2</v>
      </c>
      <c r="C6741" t="s">
        <v>10</v>
      </c>
      <c r="D6741" t="s">
        <v>116</v>
      </c>
      <c r="E6741" t="s">
        <v>545</v>
      </c>
      <c r="F6741" t="str">
        <f t="shared" si="526"/>
        <v>台州市职业培训</v>
      </c>
      <c r="G6741" t="s">
        <v>79</v>
      </c>
      <c r="H6741" t="s">
        <v>185</v>
      </c>
      <c r="I6741" t="s">
        <v>68</v>
      </c>
      <c r="J6741" s="1">
        <v>1470</v>
      </c>
      <c r="K6741">
        <v>24</v>
      </c>
      <c r="L6741" s="13">
        <f>VLOOKUP(C6741,'渗透率、续签率'!B:C,2,0)</f>
        <v>0.59099999999999997</v>
      </c>
      <c r="M6741" s="6">
        <v>0.02</v>
      </c>
      <c r="N6741">
        <v>163</v>
      </c>
      <c r="O6741">
        <v>24</v>
      </c>
      <c r="P6741" s="6">
        <v>0.15</v>
      </c>
      <c r="Q6741" s="13">
        <v>0.22900000000000001</v>
      </c>
      <c r="R6741" s="13">
        <v>0.14199999999999999</v>
      </c>
      <c r="S6741" s="31">
        <v>2295</v>
      </c>
      <c r="T6741" s="6">
        <f>VLOOKUP(E6741,'参数设置&amp;汇总'!S:U,3,0)</f>
        <v>0.08</v>
      </c>
      <c r="U6741" s="78">
        <f t="shared" si="525"/>
        <v>24</v>
      </c>
      <c r="V6741" s="13">
        <v>0.85000000000000009</v>
      </c>
      <c r="W6741" s="78">
        <f t="shared" si="527"/>
        <v>11.548235294117646</v>
      </c>
      <c r="X6741" s="1">
        <f>VLOOKUP(E6741,'渗透率、续签率'!AG:AJ,4,0)</f>
        <v>6715.9999999999991</v>
      </c>
      <c r="Y6741" s="1">
        <f t="shared" si="528"/>
        <v>77557.948235294098</v>
      </c>
      <c r="Z6741">
        <v>16</v>
      </c>
      <c r="AA6741" s="89">
        <f t="shared" si="529"/>
        <v>1094707.9999999998</v>
      </c>
      <c r="AH6741" s="37"/>
      <c r="AI6741" s="37"/>
      <c r="AK6741" s="37"/>
    </row>
    <row r="6742" spans="1:37" hidden="1">
      <c r="A6742" t="s">
        <v>64</v>
      </c>
      <c r="B6742" t="s">
        <v>2</v>
      </c>
      <c r="C6742" t="s">
        <v>10</v>
      </c>
      <c r="D6742" t="s">
        <v>116</v>
      </c>
      <c r="E6742" t="s">
        <v>545</v>
      </c>
      <c r="F6742" t="str">
        <f t="shared" si="526"/>
        <v>台湾省职业培训</v>
      </c>
      <c r="G6742" t="s">
        <v>186</v>
      </c>
      <c r="H6742" t="s">
        <v>186</v>
      </c>
      <c r="I6742" t="s">
        <v>57</v>
      </c>
      <c r="J6742" s="1">
        <v>24602</v>
      </c>
      <c r="K6742">
        <v>0</v>
      </c>
      <c r="L6742" s="13">
        <f>VLOOKUP(C6742,'渗透率、续签率'!B:C,2,0)</f>
        <v>0.59099999999999997</v>
      </c>
      <c r="M6742" s="6">
        <v>0</v>
      </c>
      <c r="N6742">
        <v>0</v>
      </c>
      <c r="O6742">
        <v>0</v>
      </c>
      <c r="P6742" s="6">
        <v>0</v>
      </c>
      <c r="Q6742" s="13">
        <v>0</v>
      </c>
      <c r="R6742" s="13">
        <v>0</v>
      </c>
      <c r="S6742" s="31">
        <v>137</v>
      </c>
      <c r="T6742" s="6">
        <f>VLOOKUP(E6742,'参数设置&amp;汇总'!S:U,3,0)</f>
        <v>0.08</v>
      </c>
      <c r="U6742" s="78">
        <f t="shared" si="525"/>
        <v>0</v>
      </c>
      <c r="V6742" s="13">
        <v>0.85000000000000009</v>
      </c>
      <c r="W6742" s="78">
        <f t="shared" si="527"/>
        <v>0</v>
      </c>
      <c r="X6742" s="1">
        <f>VLOOKUP(E6742,'渗透率、续签率'!AG:AJ,4,0)</f>
        <v>6715.9999999999991</v>
      </c>
      <c r="Y6742" s="1">
        <f t="shared" si="528"/>
        <v>0</v>
      </c>
      <c r="Z6742">
        <v>0</v>
      </c>
      <c r="AA6742" s="89">
        <f t="shared" si="529"/>
        <v>0</v>
      </c>
      <c r="AH6742" s="37"/>
      <c r="AI6742" s="37"/>
      <c r="AJ6742" s="1"/>
    </row>
    <row r="6743" spans="1:37" hidden="1">
      <c r="A6743" t="s">
        <v>64</v>
      </c>
      <c r="B6743" t="s">
        <v>2</v>
      </c>
      <c r="C6743" t="s">
        <v>10</v>
      </c>
      <c r="D6743" t="s">
        <v>116</v>
      </c>
      <c r="E6743" t="s">
        <v>545</v>
      </c>
      <c r="F6743" t="str">
        <f t="shared" si="526"/>
        <v>吉安市职业培训</v>
      </c>
      <c r="G6743" t="s">
        <v>90</v>
      </c>
      <c r="H6743" t="s">
        <v>187</v>
      </c>
      <c r="I6743" t="s">
        <v>68</v>
      </c>
      <c r="J6743">
        <v>617</v>
      </c>
      <c r="K6743">
        <v>4</v>
      </c>
      <c r="L6743" s="13">
        <f>VLOOKUP(C6743,'渗透率、续签率'!B:C,2,0)</f>
        <v>0.59099999999999997</v>
      </c>
      <c r="M6743" s="6">
        <v>0.01</v>
      </c>
      <c r="N6743">
        <v>39</v>
      </c>
      <c r="O6743">
        <v>4</v>
      </c>
      <c r="P6743" s="6">
        <v>0.1</v>
      </c>
      <c r="Q6743" s="13">
        <v>0.161</v>
      </c>
      <c r="R6743" s="13">
        <v>0.126</v>
      </c>
      <c r="S6743" s="31">
        <v>587</v>
      </c>
      <c r="T6743" s="6">
        <f>VLOOKUP(E6743,'参数设置&amp;汇总'!S:U,3,0)</f>
        <v>0.08</v>
      </c>
      <c r="U6743" s="78">
        <f t="shared" si="525"/>
        <v>4</v>
      </c>
      <c r="V6743" s="13">
        <v>0.85000000000000009</v>
      </c>
      <c r="W6743" s="78">
        <f t="shared" si="527"/>
        <v>1.924705882352941</v>
      </c>
      <c r="X6743" s="1">
        <f>VLOOKUP(E6743,'渗透率、续签率'!AG:AJ,4,0)</f>
        <v>6715.9999999999991</v>
      </c>
      <c r="Y6743" s="1">
        <f t="shared" si="528"/>
        <v>12926.324705882351</v>
      </c>
      <c r="Z6743">
        <v>3</v>
      </c>
      <c r="AA6743" s="89">
        <f t="shared" si="529"/>
        <v>261923.99999999997</v>
      </c>
      <c r="AK6743" s="37"/>
    </row>
    <row r="6744" spans="1:37" hidden="1">
      <c r="A6744" t="s">
        <v>64</v>
      </c>
      <c r="B6744" t="s">
        <v>2</v>
      </c>
      <c r="C6744" t="s">
        <v>10</v>
      </c>
      <c r="D6744" t="s">
        <v>116</v>
      </c>
      <c r="E6744" t="s">
        <v>545</v>
      </c>
      <c r="F6744" t="str">
        <f t="shared" si="526"/>
        <v>吉林市职业培训</v>
      </c>
      <c r="G6744" t="s">
        <v>188</v>
      </c>
      <c r="H6744" t="s">
        <v>189</v>
      </c>
      <c r="I6744" t="s">
        <v>70</v>
      </c>
      <c r="J6744">
        <v>592</v>
      </c>
      <c r="K6744">
        <v>2</v>
      </c>
      <c r="L6744" s="13">
        <f>VLOOKUP(C6744,'渗透率、续签率'!B:C,2,0)</f>
        <v>0.59099999999999997</v>
      </c>
      <c r="M6744" s="6">
        <v>0</v>
      </c>
      <c r="N6744">
        <v>47</v>
      </c>
      <c r="O6744">
        <v>2</v>
      </c>
      <c r="P6744" s="6">
        <v>0.04</v>
      </c>
      <c r="Q6744" s="13">
        <v>9.7000000000000003E-2</v>
      </c>
      <c r="R6744" s="13">
        <v>0</v>
      </c>
      <c r="S6744" s="31">
        <v>541</v>
      </c>
      <c r="T6744" s="6">
        <f>VLOOKUP(E6744,'参数设置&amp;汇总'!S:U,3,0)</f>
        <v>0.08</v>
      </c>
      <c r="U6744" s="78">
        <f t="shared" si="525"/>
        <v>3.7600000000000002</v>
      </c>
      <c r="V6744" s="13">
        <v>0.85000000000000009</v>
      </c>
      <c r="W6744" s="78">
        <f t="shared" si="527"/>
        <v>3.0329411764705885</v>
      </c>
      <c r="X6744" s="1">
        <f>VLOOKUP(E6744,'渗透率、续签率'!AG:AJ,4,0)</f>
        <v>6715.9999999999991</v>
      </c>
      <c r="Y6744" s="1">
        <f t="shared" si="528"/>
        <v>20369.232941176469</v>
      </c>
      <c r="Z6744">
        <v>1</v>
      </c>
      <c r="AA6744" s="89">
        <f t="shared" si="529"/>
        <v>315651.99999999994</v>
      </c>
      <c r="AH6744" s="37"/>
      <c r="AI6744" s="37"/>
      <c r="AJ6744" s="1"/>
      <c r="AK6744" s="37"/>
    </row>
    <row r="6745" spans="1:37" hidden="1">
      <c r="A6745" t="s">
        <v>64</v>
      </c>
      <c r="B6745" t="s">
        <v>2</v>
      </c>
      <c r="C6745" t="s">
        <v>10</v>
      </c>
      <c r="D6745" t="s">
        <v>116</v>
      </c>
      <c r="E6745" t="s">
        <v>545</v>
      </c>
      <c r="F6745" t="str">
        <f t="shared" si="526"/>
        <v>吐鲁番市职业培训</v>
      </c>
      <c r="G6745" t="s">
        <v>145</v>
      </c>
      <c r="H6745" t="s">
        <v>190</v>
      </c>
      <c r="I6745" t="s">
        <v>70</v>
      </c>
      <c r="J6745">
        <v>35</v>
      </c>
      <c r="K6745">
        <v>0</v>
      </c>
      <c r="L6745" s="13">
        <f>VLOOKUP(C6745,'渗透率、续签率'!B:C,2,0)</f>
        <v>0.59099999999999997</v>
      </c>
      <c r="M6745" s="6">
        <v>0</v>
      </c>
      <c r="N6745">
        <v>6</v>
      </c>
      <c r="O6745">
        <v>0</v>
      </c>
      <c r="P6745" s="6">
        <v>0</v>
      </c>
      <c r="Q6745" s="13">
        <v>0</v>
      </c>
      <c r="R6745" s="13">
        <v>0</v>
      </c>
      <c r="S6745" s="31">
        <v>45</v>
      </c>
      <c r="T6745" s="6">
        <f>VLOOKUP(E6745,'参数设置&amp;汇总'!S:U,3,0)</f>
        <v>0.08</v>
      </c>
      <c r="U6745" s="78">
        <f t="shared" si="525"/>
        <v>0.48</v>
      </c>
      <c r="V6745" s="13">
        <v>0.85000000000000009</v>
      </c>
      <c r="W6745" s="78">
        <f t="shared" si="527"/>
        <v>0.56470588235294106</v>
      </c>
      <c r="X6745" s="1">
        <f>VLOOKUP(E6745,'渗透率、续签率'!AG:AJ,4,0)</f>
        <v>6715.9999999999991</v>
      </c>
      <c r="Y6745" s="1">
        <f t="shared" si="528"/>
        <v>3792.5647058823515</v>
      </c>
      <c r="Z6745">
        <v>0</v>
      </c>
      <c r="AA6745" s="89">
        <f t="shared" si="529"/>
        <v>40295.999999999993</v>
      </c>
      <c r="AH6745" s="37"/>
      <c r="AI6745" s="37"/>
      <c r="AJ6745" s="1"/>
      <c r="AK6745" s="37"/>
    </row>
    <row r="6746" spans="1:37" hidden="1">
      <c r="A6746" t="s">
        <v>64</v>
      </c>
      <c r="B6746" t="s">
        <v>2</v>
      </c>
      <c r="C6746" t="s">
        <v>10</v>
      </c>
      <c r="D6746" t="s">
        <v>116</v>
      </c>
      <c r="E6746" t="s">
        <v>545</v>
      </c>
      <c r="F6746" t="str">
        <f t="shared" si="526"/>
        <v>吕梁市职业培训</v>
      </c>
      <c r="G6746" t="s">
        <v>134</v>
      </c>
      <c r="H6746" t="s">
        <v>191</v>
      </c>
      <c r="I6746" t="s">
        <v>70</v>
      </c>
      <c r="J6746">
        <v>493</v>
      </c>
      <c r="K6746">
        <v>2</v>
      </c>
      <c r="L6746" s="13">
        <f>VLOOKUP(C6746,'渗透率、续签率'!B:C,2,0)</f>
        <v>0.59099999999999997</v>
      </c>
      <c r="M6746" s="6">
        <v>0</v>
      </c>
      <c r="N6746">
        <v>44</v>
      </c>
      <c r="O6746">
        <v>2</v>
      </c>
      <c r="P6746" s="6">
        <v>0.05</v>
      </c>
      <c r="Q6746" s="13">
        <v>6.3E-2</v>
      </c>
      <c r="R6746" s="13">
        <v>3.5000000000000003E-2</v>
      </c>
      <c r="S6746" s="31">
        <v>517</v>
      </c>
      <c r="T6746" s="6">
        <f>VLOOKUP(E6746,'参数设置&amp;汇总'!S:U,3,0)</f>
        <v>0.08</v>
      </c>
      <c r="U6746" s="78">
        <f t="shared" si="525"/>
        <v>3.52</v>
      </c>
      <c r="V6746" s="13">
        <v>0.85000000000000009</v>
      </c>
      <c r="W6746" s="78">
        <f t="shared" si="527"/>
        <v>2.7505882352941176</v>
      </c>
      <c r="X6746" s="1">
        <f>VLOOKUP(E6746,'渗透率、续签率'!AG:AJ,4,0)</f>
        <v>6715.9999999999991</v>
      </c>
      <c r="Y6746" s="1">
        <f t="shared" si="528"/>
        <v>18472.95058823529</v>
      </c>
      <c r="Z6746">
        <v>3</v>
      </c>
      <c r="AA6746" s="89">
        <f t="shared" si="529"/>
        <v>295503.99999999994</v>
      </c>
      <c r="AH6746" s="37"/>
      <c r="AI6746" s="37"/>
      <c r="AK6746" s="37"/>
    </row>
    <row r="6747" spans="1:37" hidden="1">
      <c r="A6747" t="s">
        <v>64</v>
      </c>
      <c r="B6747" t="s">
        <v>2</v>
      </c>
      <c r="C6747" t="s">
        <v>10</v>
      </c>
      <c r="D6747" t="s">
        <v>116</v>
      </c>
      <c r="E6747" t="s">
        <v>545</v>
      </c>
      <c r="F6747" t="str">
        <f t="shared" si="526"/>
        <v>吴忠市职业培训</v>
      </c>
      <c r="G6747" t="s">
        <v>129</v>
      </c>
      <c r="H6747" t="s">
        <v>192</v>
      </c>
      <c r="I6747" t="s">
        <v>70</v>
      </c>
      <c r="J6747">
        <v>203</v>
      </c>
      <c r="K6747">
        <v>0</v>
      </c>
      <c r="L6747" s="13">
        <f>VLOOKUP(C6747,'渗透率、续签率'!B:C,2,0)</f>
        <v>0.59099999999999997</v>
      </c>
      <c r="M6747" s="6">
        <v>0</v>
      </c>
      <c r="N6747">
        <v>13</v>
      </c>
      <c r="O6747">
        <v>0</v>
      </c>
      <c r="P6747" s="6">
        <v>0</v>
      </c>
      <c r="Q6747" s="13">
        <v>0</v>
      </c>
      <c r="R6747" s="13">
        <v>0</v>
      </c>
      <c r="S6747" s="31">
        <v>128</v>
      </c>
      <c r="T6747" s="6">
        <f>VLOOKUP(E6747,'参数设置&amp;汇总'!S:U,3,0)</f>
        <v>0.08</v>
      </c>
      <c r="U6747" s="78">
        <f t="shared" si="525"/>
        <v>1.04</v>
      </c>
      <c r="V6747" s="13">
        <v>0.85000000000000009</v>
      </c>
      <c r="W6747" s="78">
        <f t="shared" si="527"/>
        <v>1.2235294117647058</v>
      </c>
      <c r="X6747" s="1">
        <f>VLOOKUP(E6747,'渗透率、续签率'!AG:AJ,4,0)</f>
        <v>6715.9999999999991</v>
      </c>
      <c r="Y6747" s="1">
        <f t="shared" si="528"/>
        <v>8217.2235294117636</v>
      </c>
      <c r="Z6747">
        <v>0</v>
      </c>
      <c r="AA6747" s="89">
        <f t="shared" si="529"/>
        <v>87307.999999999985</v>
      </c>
      <c r="AH6747" s="37"/>
      <c r="AI6747" s="37"/>
      <c r="AK6747" s="37"/>
    </row>
    <row r="6748" spans="1:37" hidden="1">
      <c r="A6748" t="s">
        <v>64</v>
      </c>
      <c r="B6748" t="s">
        <v>2</v>
      </c>
      <c r="C6748" t="s">
        <v>10</v>
      </c>
      <c r="D6748" t="s">
        <v>116</v>
      </c>
      <c r="E6748" t="s">
        <v>545</v>
      </c>
      <c r="F6748" t="str">
        <f t="shared" si="526"/>
        <v>周口市职业培训</v>
      </c>
      <c r="G6748" t="s">
        <v>110</v>
      </c>
      <c r="H6748" t="s">
        <v>193</v>
      </c>
      <c r="I6748" t="s">
        <v>70</v>
      </c>
      <c r="J6748" s="1">
        <v>1110</v>
      </c>
      <c r="K6748">
        <v>7</v>
      </c>
      <c r="L6748" s="13">
        <f>VLOOKUP(C6748,'渗透率、续签率'!B:C,2,0)</f>
        <v>0.59099999999999997</v>
      </c>
      <c r="M6748" s="6">
        <v>0.01</v>
      </c>
      <c r="N6748">
        <v>141</v>
      </c>
      <c r="O6748">
        <v>7</v>
      </c>
      <c r="P6748" s="6">
        <v>0.05</v>
      </c>
      <c r="Q6748" s="13">
        <v>7.4999999999999997E-2</v>
      </c>
      <c r="R6748" s="13">
        <v>1.0999999999999999E-2</v>
      </c>
      <c r="S6748" s="31">
        <v>1452</v>
      </c>
      <c r="T6748" s="6">
        <f>VLOOKUP(E6748,'参数设置&amp;汇总'!S:U,3,0)</f>
        <v>0.08</v>
      </c>
      <c r="U6748" s="78">
        <f t="shared" si="525"/>
        <v>11.28</v>
      </c>
      <c r="V6748" s="13">
        <v>0.85000000000000009</v>
      </c>
      <c r="W6748" s="78">
        <f t="shared" si="527"/>
        <v>8.4035294117647048</v>
      </c>
      <c r="X6748" s="1">
        <f>VLOOKUP(E6748,'渗透率、续签率'!AG:AJ,4,0)</f>
        <v>6715.9999999999991</v>
      </c>
      <c r="Y6748" s="1">
        <f t="shared" si="528"/>
        <v>56438.103529411746</v>
      </c>
      <c r="Z6748">
        <v>4</v>
      </c>
      <c r="AA6748" s="89">
        <f t="shared" si="529"/>
        <v>946955.99999999988</v>
      </c>
      <c r="AH6748" s="37"/>
      <c r="AI6748" s="37"/>
      <c r="AK6748" s="37"/>
    </row>
    <row r="6749" spans="1:37" hidden="1">
      <c r="A6749" t="s">
        <v>64</v>
      </c>
      <c r="B6749" t="s">
        <v>2</v>
      </c>
      <c r="C6749" t="s">
        <v>10</v>
      </c>
      <c r="D6749" t="s">
        <v>116</v>
      </c>
      <c r="E6749" t="s">
        <v>545</v>
      </c>
      <c r="F6749" t="str">
        <f t="shared" si="526"/>
        <v>呼伦贝尔市职业培训</v>
      </c>
      <c r="G6749" t="s">
        <v>142</v>
      </c>
      <c r="H6749" t="s">
        <v>194</v>
      </c>
      <c r="I6749" t="s">
        <v>70</v>
      </c>
      <c r="J6749">
        <v>365</v>
      </c>
      <c r="K6749">
        <v>1</v>
      </c>
      <c r="L6749" s="13">
        <f>VLOOKUP(C6749,'渗透率、续签率'!B:C,2,0)</f>
        <v>0.59099999999999997</v>
      </c>
      <c r="M6749" s="6">
        <v>0</v>
      </c>
      <c r="N6749">
        <v>30</v>
      </c>
      <c r="O6749">
        <v>1</v>
      </c>
      <c r="P6749" s="6">
        <v>0.03</v>
      </c>
      <c r="Q6749" s="13">
        <v>0.11</v>
      </c>
      <c r="R6749" s="13">
        <v>0</v>
      </c>
      <c r="S6749" s="31">
        <v>357</v>
      </c>
      <c r="T6749" s="6">
        <f>VLOOKUP(E6749,'参数设置&amp;汇总'!S:U,3,0)</f>
        <v>0.08</v>
      </c>
      <c r="U6749" s="78">
        <f t="shared" si="525"/>
        <v>2.4</v>
      </c>
      <c r="V6749" s="13">
        <v>0.85000000000000009</v>
      </c>
      <c r="W6749" s="78">
        <f t="shared" si="527"/>
        <v>2.1282352941176468</v>
      </c>
      <c r="X6749" s="1">
        <f>VLOOKUP(E6749,'渗透率、续签率'!AG:AJ,4,0)</f>
        <v>6715.9999999999991</v>
      </c>
      <c r="Y6749" s="1">
        <f t="shared" si="528"/>
        <v>14293.228235294115</v>
      </c>
      <c r="Z6749">
        <v>1</v>
      </c>
      <c r="AA6749" s="89">
        <f t="shared" si="529"/>
        <v>201479.99999999997</v>
      </c>
      <c r="AH6749" s="37"/>
      <c r="AI6749" s="37"/>
      <c r="AK6749" s="37"/>
    </row>
    <row r="6750" spans="1:37" hidden="1">
      <c r="A6750" t="s">
        <v>64</v>
      </c>
      <c r="B6750" t="s">
        <v>2</v>
      </c>
      <c r="C6750" t="s">
        <v>10</v>
      </c>
      <c r="D6750" t="s">
        <v>116</v>
      </c>
      <c r="E6750" t="s">
        <v>545</v>
      </c>
      <c r="F6750" t="str">
        <f t="shared" si="526"/>
        <v>呼和浩特市职业培训</v>
      </c>
      <c r="G6750" t="s">
        <v>142</v>
      </c>
      <c r="H6750" t="s">
        <v>195</v>
      </c>
      <c r="I6750" t="s">
        <v>70</v>
      </c>
      <c r="J6750" s="1">
        <v>1003</v>
      </c>
      <c r="K6750">
        <v>10</v>
      </c>
      <c r="L6750" s="13">
        <f>VLOOKUP(C6750,'渗透率、续签率'!B:C,2,0)</f>
        <v>0.59099999999999997</v>
      </c>
      <c r="M6750" s="6">
        <v>0.01</v>
      </c>
      <c r="N6750">
        <v>168</v>
      </c>
      <c r="O6750">
        <v>10</v>
      </c>
      <c r="P6750" s="6">
        <v>0.06</v>
      </c>
      <c r="Q6750" s="13">
        <v>0.21</v>
      </c>
      <c r="R6750" s="13">
        <v>9.5000000000000001E-2</v>
      </c>
      <c r="S6750" s="31">
        <v>1930</v>
      </c>
      <c r="T6750" s="6">
        <f>VLOOKUP(E6750,'参数设置&amp;汇总'!S:U,3,0)</f>
        <v>0.08</v>
      </c>
      <c r="U6750" s="78">
        <f t="shared" si="525"/>
        <v>13.44</v>
      </c>
      <c r="V6750" s="13">
        <v>0.85000000000000009</v>
      </c>
      <c r="W6750" s="78">
        <f t="shared" si="527"/>
        <v>8.8588235294117634</v>
      </c>
      <c r="X6750" s="1">
        <f>VLOOKUP(E6750,'渗透率、续签率'!AG:AJ,4,0)</f>
        <v>6715.9999999999991</v>
      </c>
      <c r="Y6750" s="1">
        <f t="shared" si="528"/>
        <v>59495.858823529394</v>
      </c>
      <c r="Z6750">
        <v>22</v>
      </c>
      <c r="AA6750" s="89">
        <f t="shared" si="529"/>
        <v>1128287.9999999998</v>
      </c>
      <c r="AH6750" s="37"/>
      <c r="AI6750" s="37"/>
      <c r="AK6750" s="37"/>
    </row>
    <row r="6751" spans="1:37" hidden="1">
      <c r="A6751" t="s">
        <v>64</v>
      </c>
      <c r="B6751" t="s">
        <v>2</v>
      </c>
      <c r="C6751" t="s">
        <v>10</v>
      </c>
      <c r="D6751" t="s">
        <v>116</v>
      </c>
      <c r="E6751" t="s">
        <v>545</v>
      </c>
      <c r="F6751" t="str">
        <f t="shared" si="526"/>
        <v>和田地区职业培训</v>
      </c>
      <c r="G6751" t="s">
        <v>145</v>
      </c>
      <c r="H6751" t="s">
        <v>196</v>
      </c>
      <c r="I6751" t="s">
        <v>70</v>
      </c>
      <c r="J6751">
        <v>90</v>
      </c>
      <c r="K6751">
        <v>0</v>
      </c>
      <c r="L6751" s="13">
        <f>VLOOKUP(C6751,'渗透率、续签率'!B:C,2,0)</f>
        <v>0.59099999999999997</v>
      </c>
      <c r="M6751" s="6">
        <v>0</v>
      </c>
      <c r="N6751">
        <v>7</v>
      </c>
      <c r="O6751">
        <v>0</v>
      </c>
      <c r="P6751" s="6">
        <v>0</v>
      </c>
      <c r="Q6751" s="13">
        <v>0</v>
      </c>
      <c r="R6751" s="13">
        <v>0</v>
      </c>
      <c r="S6751" s="31">
        <v>101</v>
      </c>
      <c r="T6751" s="6">
        <f>VLOOKUP(E6751,'参数设置&amp;汇总'!S:U,3,0)</f>
        <v>0.08</v>
      </c>
      <c r="U6751" s="78">
        <f t="shared" si="525"/>
        <v>0.56000000000000005</v>
      </c>
      <c r="V6751" s="13">
        <v>0.85000000000000009</v>
      </c>
      <c r="W6751" s="78">
        <f t="shared" si="527"/>
        <v>0.6588235294117647</v>
      </c>
      <c r="X6751" s="1">
        <f>VLOOKUP(E6751,'渗透率、续签率'!AG:AJ,4,0)</f>
        <v>6715.9999999999991</v>
      </c>
      <c r="Y6751" s="1">
        <f t="shared" si="528"/>
        <v>4424.6588235294112</v>
      </c>
      <c r="Z6751">
        <v>0</v>
      </c>
      <c r="AA6751" s="89">
        <f t="shared" si="529"/>
        <v>47011.999999999993</v>
      </c>
      <c r="AH6751" s="37"/>
      <c r="AI6751" s="37"/>
      <c r="AK6751" s="37"/>
    </row>
    <row r="6752" spans="1:37" hidden="1">
      <c r="A6752" t="s">
        <v>64</v>
      </c>
      <c r="B6752" t="s">
        <v>2</v>
      </c>
      <c r="C6752" t="s">
        <v>10</v>
      </c>
      <c r="D6752" t="s">
        <v>116</v>
      </c>
      <c r="E6752" t="s">
        <v>545</v>
      </c>
      <c r="F6752" t="str">
        <f t="shared" si="526"/>
        <v>咸宁市职业培训</v>
      </c>
      <c r="G6752" t="s">
        <v>81</v>
      </c>
      <c r="H6752" t="s">
        <v>197</v>
      </c>
      <c r="I6752" t="s">
        <v>68</v>
      </c>
      <c r="J6752">
        <v>398</v>
      </c>
      <c r="K6752">
        <v>2</v>
      </c>
      <c r="L6752" s="13">
        <f>VLOOKUP(C6752,'渗透率、续签率'!B:C,2,0)</f>
        <v>0.59099999999999997</v>
      </c>
      <c r="M6752" s="6">
        <v>0.01</v>
      </c>
      <c r="N6752">
        <v>35</v>
      </c>
      <c r="O6752">
        <v>2</v>
      </c>
      <c r="P6752" s="6">
        <v>0.06</v>
      </c>
      <c r="Q6752" s="13">
        <v>8.8999999999999996E-2</v>
      </c>
      <c r="R6752" s="13">
        <v>8.8999999999999996E-2</v>
      </c>
      <c r="S6752" s="31">
        <v>376</v>
      </c>
      <c r="T6752" s="6">
        <f>VLOOKUP(E6752,'参数设置&amp;汇总'!S:U,3,0)</f>
        <v>0.08</v>
      </c>
      <c r="U6752" s="78">
        <f t="shared" si="525"/>
        <v>2.8000000000000003</v>
      </c>
      <c r="V6752" s="13">
        <v>0.85000000000000009</v>
      </c>
      <c r="W6752" s="78">
        <f t="shared" si="527"/>
        <v>1.9035294117647061</v>
      </c>
      <c r="X6752" s="1">
        <f>VLOOKUP(E6752,'渗透率、续签率'!AG:AJ,4,0)</f>
        <v>6715.9999999999991</v>
      </c>
      <c r="Y6752" s="1">
        <f t="shared" si="528"/>
        <v>12784.103529411765</v>
      </c>
      <c r="Z6752">
        <v>4</v>
      </c>
      <c r="AA6752" s="89">
        <f t="shared" si="529"/>
        <v>235059.99999999997</v>
      </c>
      <c r="AH6752" s="37"/>
      <c r="AI6752" s="37"/>
      <c r="AK6752" s="37"/>
    </row>
    <row r="6753" spans="1:37" hidden="1">
      <c r="A6753" t="s">
        <v>64</v>
      </c>
      <c r="B6753" t="s">
        <v>2</v>
      </c>
      <c r="C6753" t="s">
        <v>10</v>
      </c>
      <c r="D6753" t="s">
        <v>116</v>
      </c>
      <c r="E6753" t="s">
        <v>545</v>
      </c>
      <c r="F6753" t="str">
        <f t="shared" si="526"/>
        <v>咸阳市职业培训</v>
      </c>
      <c r="G6753" t="s">
        <v>108</v>
      </c>
      <c r="H6753" t="s">
        <v>198</v>
      </c>
      <c r="I6753" t="s">
        <v>70</v>
      </c>
      <c r="J6753">
        <v>679</v>
      </c>
      <c r="K6753">
        <v>5</v>
      </c>
      <c r="L6753" s="13">
        <f>VLOOKUP(C6753,'渗透率、续签率'!B:C,2,0)</f>
        <v>0.59099999999999997</v>
      </c>
      <c r="M6753" s="6">
        <v>0.01</v>
      </c>
      <c r="N6753">
        <v>85</v>
      </c>
      <c r="O6753">
        <v>4</v>
      </c>
      <c r="P6753" s="6">
        <v>0.05</v>
      </c>
      <c r="Q6753" s="13">
        <v>0.2</v>
      </c>
      <c r="R6753" s="13">
        <v>0.17199999999999999</v>
      </c>
      <c r="S6753" s="31">
        <v>1098</v>
      </c>
      <c r="T6753" s="6">
        <f>VLOOKUP(E6753,'参数设置&amp;汇总'!S:U,3,0)</f>
        <v>0.08</v>
      </c>
      <c r="U6753" s="78">
        <f t="shared" si="525"/>
        <v>6.8</v>
      </c>
      <c r="V6753" s="13">
        <v>0.85000000000000009</v>
      </c>
      <c r="W6753" s="78">
        <f t="shared" si="527"/>
        <v>5.2188235294117638</v>
      </c>
      <c r="X6753" s="1">
        <f>VLOOKUP(E6753,'渗透率、续签率'!AG:AJ,4,0)</f>
        <v>6715.9999999999991</v>
      </c>
      <c r="Y6753" s="1">
        <f t="shared" si="528"/>
        <v>35049.618823529403</v>
      </c>
      <c r="Z6753">
        <v>9</v>
      </c>
      <c r="AA6753" s="89">
        <f t="shared" si="529"/>
        <v>570859.99999999988</v>
      </c>
      <c r="AH6753" s="37"/>
      <c r="AI6753" s="37"/>
      <c r="AK6753" s="37"/>
    </row>
    <row r="6754" spans="1:37" hidden="1">
      <c r="A6754" t="s">
        <v>64</v>
      </c>
      <c r="B6754" t="s">
        <v>2</v>
      </c>
      <c r="C6754" t="s">
        <v>10</v>
      </c>
      <c r="D6754" t="s">
        <v>116</v>
      </c>
      <c r="E6754" t="s">
        <v>545</v>
      </c>
      <c r="F6754" t="str">
        <f t="shared" si="526"/>
        <v>哈密市职业培训</v>
      </c>
      <c r="G6754" t="s">
        <v>145</v>
      </c>
      <c r="H6754" t="s">
        <v>199</v>
      </c>
      <c r="I6754" t="s">
        <v>70</v>
      </c>
      <c r="J6754">
        <v>76</v>
      </c>
      <c r="K6754">
        <v>0</v>
      </c>
      <c r="L6754" s="13">
        <f>VLOOKUP(C6754,'渗透率、续签率'!B:C,2,0)</f>
        <v>0.59099999999999997</v>
      </c>
      <c r="M6754" s="6">
        <v>0</v>
      </c>
      <c r="N6754">
        <v>17</v>
      </c>
      <c r="O6754">
        <v>0</v>
      </c>
      <c r="P6754" s="6">
        <v>0</v>
      </c>
      <c r="Q6754" s="13">
        <v>0</v>
      </c>
      <c r="R6754" s="13">
        <v>0</v>
      </c>
      <c r="S6754" s="31">
        <v>139</v>
      </c>
      <c r="T6754" s="6">
        <f>VLOOKUP(E6754,'参数设置&amp;汇总'!S:U,3,0)</f>
        <v>0.08</v>
      </c>
      <c r="U6754" s="78">
        <f t="shared" si="525"/>
        <v>1.36</v>
      </c>
      <c r="V6754" s="13">
        <v>0.85000000000000009</v>
      </c>
      <c r="W6754" s="78">
        <f t="shared" si="527"/>
        <v>1.5999999999999999</v>
      </c>
      <c r="X6754" s="1">
        <f>VLOOKUP(E6754,'渗透率、续签率'!AG:AJ,4,0)</f>
        <v>6715.9999999999991</v>
      </c>
      <c r="Y6754" s="1">
        <f t="shared" si="528"/>
        <v>10745.599999999999</v>
      </c>
      <c r="Z6754">
        <v>0</v>
      </c>
      <c r="AA6754" s="89">
        <f t="shared" si="529"/>
        <v>114171.99999999999</v>
      </c>
      <c r="AH6754" s="37"/>
      <c r="AI6754" s="37"/>
      <c r="AK6754" s="37"/>
    </row>
    <row r="6755" spans="1:37" hidden="1">
      <c r="A6755" t="s">
        <v>64</v>
      </c>
      <c r="B6755" t="s">
        <v>2</v>
      </c>
      <c r="C6755" t="s">
        <v>10</v>
      </c>
      <c r="D6755" t="s">
        <v>116</v>
      </c>
      <c r="E6755" t="s">
        <v>545</v>
      </c>
      <c r="F6755" t="str">
        <f t="shared" si="526"/>
        <v>哈尔滨市职业培训</v>
      </c>
      <c r="G6755" t="s">
        <v>118</v>
      </c>
      <c r="H6755" t="s">
        <v>200</v>
      </c>
      <c r="I6755" t="s">
        <v>70</v>
      </c>
      <c r="J6755" s="1">
        <v>1951</v>
      </c>
      <c r="K6755">
        <v>71</v>
      </c>
      <c r="L6755" s="13">
        <f>VLOOKUP(C6755,'渗透率、续签率'!B:C,2,0)</f>
        <v>0.59099999999999997</v>
      </c>
      <c r="M6755" s="6">
        <v>0.04</v>
      </c>
      <c r="N6755">
        <v>392</v>
      </c>
      <c r="O6755">
        <v>68</v>
      </c>
      <c r="P6755" s="6">
        <v>0.17</v>
      </c>
      <c r="Q6755" s="13">
        <v>0.48299999999999998</v>
      </c>
      <c r="R6755" s="13">
        <v>0.375</v>
      </c>
      <c r="S6755" s="31">
        <v>5884</v>
      </c>
      <c r="T6755" s="6">
        <f>VLOOKUP(E6755,'参数设置&amp;汇总'!S:U,3,0)</f>
        <v>0.08</v>
      </c>
      <c r="U6755" s="78">
        <f t="shared" si="525"/>
        <v>68</v>
      </c>
      <c r="V6755" s="13">
        <v>0.85000000000000009</v>
      </c>
      <c r="W6755" s="78">
        <f t="shared" si="527"/>
        <v>32.72</v>
      </c>
      <c r="X6755" s="1">
        <f>VLOOKUP(E6755,'渗透率、续签率'!AG:AJ,4,0)</f>
        <v>6715.9999999999991</v>
      </c>
      <c r="Y6755" s="1">
        <f t="shared" si="528"/>
        <v>219747.51999999996</v>
      </c>
      <c r="Z6755">
        <v>27</v>
      </c>
      <c r="AA6755" s="89">
        <f t="shared" si="529"/>
        <v>2632671.9999999995</v>
      </c>
      <c r="AH6755" s="37"/>
      <c r="AI6755" s="37"/>
      <c r="AK6755" s="37"/>
    </row>
    <row r="6756" spans="1:37" hidden="1">
      <c r="A6756" t="s">
        <v>64</v>
      </c>
      <c r="B6756" t="s">
        <v>2</v>
      </c>
      <c r="C6756" t="s">
        <v>10</v>
      </c>
      <c r="D6756" t="s">
        <v>116</v>
      </c>
      <c r="E6756" t="s">
        <v>545</v>
      </c>
      <c r="F6756" t="str">
        <f t="shared" si="526"/>
        <v>唐山市职业培训</v>
      </c>
      <c r="G6756" t="s">
        <v>159</v>
      </c>
      <c r="H6756" t="s">
        <v>201</v>
      </c>
      <c r="I6756" t="s">
        <v>70</v>
      </c>
      <c r="J6756" s="1">
        <v>1718</v>
      </c>
      <c r="K6756">
        <v>9</v>
      </c>
      <c r="L6756" s="13">
        <f>VLOOKUP(C6756,'渗透率、续签率'!B:C,2,0)</f>
        <v>0.59099999999999997</v>
      </c>
      <c r="M6756" s="6">
        <v>0.01</v>
      </c>
      <c r="N6756">
        <v>195</v>
      </c>
      <c r="O6756">
        <v>9</v>
      </c>
      <c r="P6756" s="6">
        <v>0.05</v>
      </c>
      <c r="Q6756" s="13">
        <v>0.13100000000000001</v>
      </c>
      <c r="R6756" s="13">
        <v>8.4000000000000005E-2</v>
      </c>
      <c r="S6756" s="31">
        <v>2134</v>
      </c>
      <c r="T6756" s="6">
        <f>VLOOKUP(E6756,'参数设置&amp;汇总'!S:U,3,0)</f>
        <v>0.08</v>
      </c>
      <c r="U6756" s="78">
        <f t="shared" si="525"/>
        <v>15.6</v>
      </c>
      <c r="V6756" s="13">
        <v>0.85000000000000009</v>
      </c>
      <c r="W6756" s="78">
        <f t="shared" si="527"/>
        <v>12.095294117647056</v>
      </c>
      <c r="X6756" s="1">
        <f>VLOOKUP(E6756,'渗透率、续签率'!AG:AJ,4,0)</f>
        <v>6715.9999999999991</v>
      </c>
      <c r="Y6756" s="1">
        <f t="shared" si="528"/>
        <v>81231.995294117616</v>
      </c>
      <c r="Z6756">
        <v>13</v>
      </c>
      <c r="AA6756" s="89">
        <f t="shared" si="529"/>
        <v>1309619.9999999998</v>
      </c>
      <c r="AH6756" s="37"/>
      <c r="AI6756" s="37"/>
      <c r="AJ6756" s="1"/>
      <c r="AK6756" s="37"/>
    </row>
    <row r="6757" spans="1:37" hidden="1">
      <c r="A6757" t="s">
        <v>64</v>
      </c>
      <c r="B6757" t="s">
        <v>2</v>
      </c>
      <c r="C6757" t="s">
        <v>10</v>
      </c>
      <c r="D6757" t="s">
        <v>116</v>
      </c>
      <c r="E6757" t="s">
        <v>545</v>
      </c>
      <c r="F6757" t="str">
        <f t="shared" si="526"/>
        <v>商丘市职业培训</v>
      </c>
      <c r="G6757" t="s">
        <v>110</v>
      </c>
      <c r="H6757" t="s">
        <v>202</v>
      </c>
      <c r="I6757" t="s">
        <v>70</v>
      </c>
      <c r="J6757" s="1">
        <v>1047</v>
      </c>
      <c r="K6757">
        <v>1</v>
      </c>
      <c r="L6757" s="13">
        <f>VLOOKUP(C6757,'渗透率、续签率'!B:C,2,0)</f>
        <v>0.59099999999999997</v>
      </c>
      <c r="M6757" s="6">
        <v>0</v>
      </c>
      <c r="N6757">
        <v>127</v>
      </c>
      <c r="O6757">
        <v>1</v>
      </c>
      <c r="P6757" s="6">
        <v>0.01</v>
      </c>
      <c r="Q6757" s="13">
        <v>7.4999999999999997E-2</v>
      </c>
      <c r="R6757" s="13">
        <v>0</v>
      </c>
      <c r="S6757" s="31">
        <v>1334</v>
      </c>
      <c r="T6757" s="6">
        <f>VLOOKUP(E6757,'参数设置&amp;汇总'!S:U,3,0)</f>
        <v>0.08</v>
      </c>
      <c r="U6757" s="78">
        <f t="shared" si="525"/>
        <v>10.16</v>
      </c>
      <c r="V6757" s="13">
        <v>0.85000000000000009</v>
      </c>
      <c r="W6757" s="78">
        <f t="shared" si="527"/>
        <v>11.25764705882353</v>
      </c>
      <c r="X6757" s="1">
        <f>VLOOKUP(E6757,'渗透率、续签率'!AG:AJ,4,0)</f>
        <v>6715.9999999999991</v>
      </c>
      <c r="Y6757" s="1">
        <f t="shared" si="528"/>
        <v>75606.357647058816</v>
      </c>
      <c r="Z6757">
        <v>12</v>
      </c>
      <c r="AA6757" s="89">
        <f t="shared" si="529"/>
        <v>852931.99999999988</v>
      </c>
      <c r="AH6757" s="37"/>
      <c r="AI6757" s="37"/>
      <c r="AK6757" s="37"/>
    </row>
    <row r="6758" spans="1:37" hidden="1">
      <c r="A6758" t="s">
        <v>64</v>
      </c>
      <c r="B6758" t="s">
        <v>2</v>
      </c>
      <c r="C6758" t="s">
        <v>10</v>
      </c>
      <c r="D6758" t="s">
        <v>116</v>
      </c>
      <c r="E6758" t="s">
        <v>545</v>
      </c>
      <c r="F6758" t="str">
        <f t="shared" si="526"/>
        <v>商洛市职业培训</v>
      </c>
      <c r="G6758" t="s">
        <v>108</v>
      </c>
      <c r="H6758" t="s">
        <v>203</v>
      </c>
      <c r="I6758" t="s">
        <v>70</v>
      </c>
      <c r="J6758">
        <v>171</v>
      </c>
      <c r="K6758">
        <v>0</v>
      </c>
      <c r="L6758" s="13">
        <f>VLOOKUP(C6758,'渗透率、续签率'!B:C,2,0)</f>
        <v>0.59099999999999997</v>
      </c>
      <c r="M6758" s="6">
        <v>0</v>
      </c>
      <c r="N6758">
        <v>12</v>
      </c>
      <c r="O6758">
        <v>0</v>
      </c>
      <c r="P6758" s="6">
        <v>0</v>
      </c>
      <c r="Q6758" s="13">
        <v>0</v>
      </c>
      <c r="R6758" s="13">
        <v>0</v>
      </c>
      <c r="S6758" s="31">
        <v>139</v>
      </c>
      <c r="T6758" s="6">
        <f>VLOOKUP(E6758,'参数设置&amp;汇总'!S:U,3,0)</f>
        <v>0.08</v>
      </c>
      <c r="U6758" s="78">
        <f t="shared" si="525"/>
        <v>0.96</v>
      </c>
      <c r="V6758" s="13">
        <v>0.85000000000000009</v>
      </c>
      <c r="W6758" s="78">
        <f t="shared" si="527"/>
        <v>1.1294117647058821</v>
      </c>
      <c r="X6758" s="1">
        <f>VLOOKUP(E6758,'渗透率、续签率'!AG:AJ,4,0)</f>
        <v>6715.9999999999991</v>
      </c>
      <c r="Y6758" s="1">
        <f t="shared" si="528"/>
        <v>7585.129411764703</v>
      </c>
      <c r="Z6758">
        <v>1</v>
      </c>
      <c r="AA6758" s="89">
        <f t="shared" si="529"/>
        <v>80591.999999999985</v>
      </c>
      <c r="AH6758" s="37"/>
      <c r="AI6758" s="37"/>
      <c r="AK6758" s="37"/>
    </row>
    <row r="6759" spans="1:37" hidden="1">
      <c r="A6759" t="s">
        <v>64</v>
      </c>
      <c r="B6759" t="s">
        <v>2</v>
      </c>
      <c r="C6759" t="s">
        <v>10</v>
      </c>
      <c r="D6759" t="s">
        <v>116</v>
      </c>
      <c r="E6759" t="s">
        <v>545</v>
      </c>
      <c r="F6759" t="str">
        <f t="shared" si="526"/>
        <v>喀什地区职业培训</v>
      </c>
      <c r="G6759" t="s">
        <v>145</v>
      </c>
      <c r="H6759" t="s">
        <v>204</v>
      </c>
      <c r="I6759" t="s">
        <v>70</v>
      </c>
      <c r="J6759">
        <v>260</v>
      </c>
      <c r="K6759">
        <v>0</v>
      </c>
      <c r="L6759" s="13">
        <f>VLOOKUP(C6759,'渗透率、续签率'!B:C,2,0)</f>
        <v>0.59099999999999997</v>
      </c>
      <c r="M6759" s="6">
        <v>0</v>
      </c>
      <c r="N6759">
        <v>21</v>
      </c>
      <c r="O6759">
        <v>0</v>
      </c>
      <c r="P6759" s="6">
        <v>0</v>
      </c>
      <c r="Q6759" s="13">
        <v>0</v>
      </c>
      <c r="R6759" s="13">
        <v>0</v>
      </c>
      <c r="S6759" s="31">
        <v>227</v>
      </c>
      <c r="T6759" s="6">
        <f>VLOOKUP(E6759,'参数设置&amp;汇总'!S:U,3,0)</f>
        <v>0.08</v>
      </c>
      <c r="U6759" s="78">
        <f t="shared" si="525"/>
        <v>1.68</v>
      </c>
      <c r="V6759" s="13">
        <v>0.85000000000000009</v>
      </c>
      <c r="W6759" s="78">
        <f t="shared" si="527"/>
        <v>1.9764705882352938</v>
      </c>
      <c r="X6759" s="1">
        <f>VLOOKUP(E6759,'渗透率、续签率'!AG:AJ,4,0)</f>
        <v>6715.9999999999991</v>
      </c>
      <c r="Y6759" s="1">
        <f t="shared" si="528"/>
        <v>13273.976470588232</v>
      </c>
      <c r="Z6759">
        <v>0</v>
      </c>
      <c r="AA6759" s="89">
        <f t="shared" si="529"/>
        <v>141035.99999999997</v>
      </c>
      <c r="AH6759" s="37"/>
      <c r="AI6759" s="37"/>
      <c r="AK6759" s="37"/>
    </row>
    <row r="6760" spans="1:37" hidden="1">
      <c r="A6760" t="s">
        <v>64</v>
      </c>
      <c r="B6760" t="s">
        <v>2</v>
      </c>
      <c r="C6760" t="s">
        <v>10</v>
      </c>
      <c r="D6760" t="s">
        <v>116</v>
      </c>
      <c r="E6760" t="s">
        <v>545</v>
      </c>
      <c r="F6760" t="str">
        <f t="shared" si="526"/>
        <v>嘉兴市职业培训</v>
      </c>
      <c r="G6760" t="s">
        <v>79</v>
      </c>
      <c r="H6760" t="s">
        <v>205</v>
      </c>
      <c r="I6760" t="s">
        <v>68</v>
      </c>
      <c r="J6760" s="1">
        <v>1312</v>
      </c>
      <c r="K6760">
        <v>11</v>
      </c>
      <c r="L6760" s="13">
        <f>VLOOKUP(C6760,'渗透率、续签率'!B:C,2,0)</f>
        <v>0.59099999999999997</v>
      </c>
      <c r="M6760" s="6">
        <v>0.01</v>
      </c>
      <c r="N6760">
        <v>246</v>
      </c>
      <c r="O6760">
        <v>11</v>
      </c>
      <c r="P6760" s="6">
        <v>0.04</v>
      </c>
      <c r="Q6760" s="13">
        <v>0.23200000000000001</v>
      </c>
      <c r="R6760" s="13">
        <v>0.16400000000000001</v>
      </c>
      <c r="S6760" s="31">
        <v>2800</v>
      </c>
      <c r="T6760" s="6">
        <f>VLOOKUP(E6760,'参数设置&amp;汇总'!S:U,3,0)</f>
        <v>0.08</v>
      </c>
      <c r="U6760" s="78">
        <f t="shared" si="525"/>
        <v>19.68</v>
      </c>
      <c r="V6760" s="13">
        <v>0.85000000000000009</v>
      </c>
      <c r="W6760" s="78">
        <f t="shared" si="527"/>
        <v>15.50470588235294</v>
      </c>
      <c r="X6760" s="1">
        <f>VLOOKUP(E6760,'渗透率、续签率'!AG:AJ,4,0)</f>
        <v>6715.9999999999991</v>
      </c>
      <c r="Y6760" s="1">
        <f t="shared" si="528"/>
        <v>104129.60470588233</v>
      </c>
      <c r="Z6760">
        <v>20</v>
      </c>
      <c r="AA6760" s="89">
        <f t="shared" si="529"/>
        <v>1652135.9999999998</v>
      </c>
      <c r="AH6760" s="37"/>
      <c r="AI6760" s="37"/>
      <c r="AK6760" s="37"/>
    </row>
    <row r="6761" spans="1:37" hidden="1">
      <c r="A6761" t="s">
        <v>64</v>
      </c>
      <c r="B6761" t="s">
        <v>2</v>
      </c>
      <c r="C6761" t="s">
        <v>10</v>
      </c>
      <c r="D6761" t="s">
        <v>116</v>
      </c>
      <c r="E6761" t="s">
        <v>545</v>
      </c>
      <c r="F6761" t="str">
        <f t="shared" si="526"/>
        <v>嘉峪关市职业培训</v>
      </c>
      <c r="G6761" t="s">
        <v>132</v>
      </c>
      <c r="H6761" t="s">
        <v>206</v>
      </c>
      <c r="I6761" t="s">
        <v>70</v>
      </c>
      <c r="J6761">
        <v>65</v>
      </c>
      <c r="K6761">
        <v>0</v>
      </c>
      <c r="L6761" s="13">
        <f>VLOOKUP(C6761,'渗透率、续签率'!B:C,2,0)</f>
        <v>0.59099999999999997</v>
      </c>
      <c r="M6761" s="6">
        <v>0</v>
      </c>
      <c r="N6761">
        <v>7</v>
      </c>
      <c r="O6761">
        <v>0</v>
      </c>
      <c r="P6761" s="6">
        <v>0</v>
      </c>
      <c r="Q6761" s="13">
        <v>0</v>
      </c>
      <c r="R6761" s="13">
        <v>0</v>
      </c>
      <c r="S6761" s="31">
        <v>65</v>
      </c>
      <c r="T6761" s="6">
        <f>VLOOKUP(E6761,'参数设置&amp;汇总'!S:U,3,0)</f>
        <v>0.08</v>
      </c>
      <c r="U6761" s="78">
        <f t="shared" si="525"/>
        <v>0.56000000000000005</v>
      </c>
      <c r="V6761" s="13">
        <v>0.85000000000000009</v>
      </c>
      <c r="W6761" s="78">
        <f t="shared" si="527"/>
        <v>0.6588235294117647</v>
      </c>
      <c r="X6761" s="1">
        <f>VLOOKUP(E6761,'渗透率、续签率'!AG:AJ,4,0)</f>
        <v>6715.9999999999991</v>
      </c>
      <c r="Y6761" s="1">
        <f t="shared" si="528"/>
        <v>4424.6588235294112</v>
      </c>
      <c r="Z6761">
        <v>0</v>
      </c>
      <c r="AA6761" s="89">
        <f t="shared" si="529"/>
        <v>47011.999999999993</v>
      </c>
      <c r="AH6761" s="37"/>
      <c r="AI6761" s="37"/>
      <c r="AK6761" s="37"/>
    </row>
    <row r="6762" spans="1:37" hidden="1">
      <c r="A6762" t="s">
        <v>64</v>
      </c>
      <c r="B6762" t="s">
        <v>2</v>
      </c>
      <c r="C6762" t="s">
        <v>10</v>
      </c>
      <c r="D6762" t="s">
        <v>116</v>
      </c>
      <c r="E6762" t="s">
        <v>545</v>
      </c>
      <c r="F6762" t="str">
        <f t="shared" si="526"/>
        <v>四平市职业培训</v>
      </c>
      <c r="G6762" t="s">
        <v>188</v>
      </c>
      <c r="H6762" t="s">
        <v>207</v>
      </c>
      <c r="I6762" t="s">
        <v>70</v>
      </c>
      <c r="J6762">
        <v>280</v>
      </c>
      <c r="K6762">
        <v>1</v>
      </c>
      <c r="L6762" s="13">
        <f>VLOOKUP(C6762,'渗透率、续签率'!B:C,2,0)</f>
        <v>0.59099999999999997</v>
      </c>
      <c r="M6762" s="6">
        <v>0</v>
      </c>
      <c r="N6762">
        <v>22</v>
      </c>
      <c r="O6762">
        <v>1</v>
      </c>
      <c r="P6762" s="6">
        <v>0.05</v>
      </c>
      <c r="Q6762" s="13">
        <v>5.6000000000000001E-2</v>
      </c>
      <c r="R6762" s="13">
        <v>0</v>
      </c>
      <c r="S6762" s="31">
        <v>257</v>
      </c>
      <c r="T6762" s="6">
        <f>VLOOKUP(E6762,'参数设置&amp;汇总'!S:U,3,0)</f>
        <v>0.08</v>
      </c>
      <c r="U6762" s="78">
        <f t="shared" si="525"/>
        <v>1.76</v>
      </c>
      <c r="V6762" s="13">
        <v>0.85000000000000009</v>
      </c>
      <c r="W6762" s="78">
        <f t="shared" si="527"/>
        <v>1.3752941176470588</v>
      </c>
      <c r="X6762" s="1">
        <f>VLOOKUP(E6762,'渗透率、续签率'!AG:AJ,4,0)</f>
        <v>6715.9999999999991</v>
      </c>
      <c r="Y6762" s="1">
        <f t="shared" si="528"/>
        <v>9236.4752941176448</v>
      </c>
      <c r="Z6762">
        <v>2</v>
      </c>
      <c r="AA6762" s="89">
        <f t="shared" si="529"/>
        <v>147751.99999999997</v>
      </c>
      <c r="AH6762" s="37"/>
      <c r="AI6762" s="37"/>
      <c r="AK6762" s="37"/>
    </row>
    <row r="6763" spans="1:37" hidden="1">
      <c r="A6763" t="s">
        <v>64</v>
      </c>
      <c r="B6763" t="s">
        <v>2</v>
      </c>
      <c r="C6763" t="s">
        <v>10</v>
      </c>
      <c r="D6763" t="s">
        <v>116</v>
      </c>
      <c r="E6763" t="s">
        <v>545</v>
      </c>
      <c r="F6763" t="str">
        <f t="shared" si="526"/>
        <v>固原市职业培训</v>
      </c>
      <c r="G6763" t="s">
        <v>129</v>
      </c>
      <c r="H6763" t="s">
        <v>208</v>
      </c>
      <c r="I6763" t="s">
        <v>70</v>
      </c>
      <c r="J6763">
        <v>126</v>
      </c>
      <c r="K6763">
        <v>0</v>
      </c>
      <c r="L6763" s="13">
        <f>VLOOKUP(C6763,'渗透率、续签率'!B:C,2,0)</f>
        <v>0.59099999999999997</v>
      </c>
      <c r="M6763" s="6">
        <v>0</v>
      </c>
      <c r="N6763">
        <v>6</v>
      </c>
      <c r="O6763">
        <v>0</v>
      </c>
      <c r="P6763" s="6">
        <v>0</v>
      </c>
      <c r="Q6763" s="13">
        <v>0</v>
      </c>
      <c r="R6763" s="13">
        <v>0</v>
      </c>
      <c r="S6763" s="31">
        <v>104</v>
      </c>
      <c r="T6763" s="6">
        <f>VLOOKUP(E6763,'参数设置&amp;汇总'!S:U,3,0)</f>
        <v>0.08</v>
      </c>
      <c r="U6763" s="78">
        <f t="shared" si="525"/>
        <v>0.48</v>
      </c>
      <c r="V6763" s="13">
        <v>0.85000000000000009</v>
      </c>
      <c r="W6763" s="78">
        <f t="shared" si="527"/>
        <v>0.56470588235294106</v>
      </c>
      <c r="X6763" s="1">
        <f>VLOOKUP(E6763,'渗透率、续签率'!AG:AJ,4,0)</f>
        <v>6715.9999999999991</v>
      </c>
      <c r="Y6763" s="1">
        <f t="shared" si="528"/>
        <v>3792.5647058823515</v>
      </c>
      <c r="Z6763">
        <v>1</v>
      </c>
      <c r="AA6763" s="89">
        <f t="shared" si="529"/>
        <v>40295.999999999993</v>
      </c>
      <c r="AH6763" s="37"/>
      <c r="AI6763" s="37"/>
      <c r="AK6763" s="37"/>
    </row>
    <row r="6764" spans="1:37" hidden="1">
      <c r="A6764" t="s">
        <v>64</v>
      </c>
      <c r="B6764" t="s">
        <v>2</v>
      </c>
      <c r="C6764" t="s">
        <v>10</v>
      </c>
      <c r="D6764" t="s">
        <v>116</v>
      </c>
      <c r="E6764" t="s">
        <v>545</v>
      </c>
      <c r="F6764" t="str">
        <f t="shared" si="526"/>
        <v>图木舒克市职业培训</v>
      </c>
      <c r="G6764" t="s">
        <v>145</v>
      </c>
      <c r="H6764" t="s">
        <v>209</v>
      </c>
      <c r="I6764" t="s">
        <v>70</v>
      </c>
      <c r="J6764">
        <v>15</v>
      </c>
      <c r="K6764">
        <v>0</v>
      </c>
      <c r="L6764" s="13">
        <f>VLOOKUP(C6764,'渗透率、续签率'!B:C,2,0)</f>
        <v>0.59099999999999997</v>
      </c>
      <c r="M6764" s="6">
        <v>0</v>
      </c>
      <c r="N6764">
        <v>2</v>
      </c>
      <c r="O6764">
        <v>0</v>
      </c>
      <c r="P6764" s="6">
        <v>0</v>
      </c>
      <c r="Q6764" s="13">
        <v>0</v>
      </c>
      <c r="R6764" s="13">
        <v>0</v>
      </c>
      <c r="S6764" s="31">
        <v>28</v>
      </c>
      <c r="T6764" s="6">
        <f>VLOOKUP(E6764,'参数设置&amp;汇总'!S:U,3,0)</f>
        <v>0.08</v>
      </c>
      <c r="U6764" s="78">
        <f t="shared" si="525"/>
        <v>0.16</v>
      </c>
      <c r="V6764" s="13">
        <v>0.85000000000000009</v>
      </c>
      <c r="W6764" s="78">
        <f t="shared" si="527"/>
        <v>0.18823529411764706</v>
      </c>
      <c r="X6764" s="1">
        <f>VLOOKUP(E6764,'渗透率、续签率'!AG:AJ,4,0)</f>
        <v>6715.9999999999991</v>
      </c>
      <c r="Y6764" s="1">
        <f t="shared" si="528"/>
        <v>1264.1882352941175</v>
      </c>
      <c r="Z6764">
        <v>0</v>
      </c>
      <c r="AA6764" s="89">
        <f t="shared" si="529"/>
        <v>13431.999999999998</v>
      </c>
      <c r="AH6764" s="37"/>
      <c r="AI6764" s="37"/>
    </row>
    <row r="6765" spans="1:37" hidden="1">
      <c r="A6765" t="s">
        <v>64</v>
      </c>
      <c r="B6765" t="s">
        <v>2</v>
      </c>
      <c r="C6765" t="s">
        <v>10</v>
      </c>
      <c r="D6765" t="s">
        <v>116</v>
      </c>
      <c r="E6765" t="s">
        <v>545</v>
      </c>
      <c r="F6765" t="str">
        <f t="shared" si="526"/>
        <v>塔城地区职业培训</v>
      </c>
      <c r="G6765" t="s">
        <v>145</v>
      </c>
      <c r="H6765" t="s">
        <v>210</v>
      </c>
      <c r="I6765" t="s">
        <v>70</v>
      </c>
      <c r="J6765">
        <v>94</v>
      </c>
      <c r="K6765">
        <v>0</v>
      </c>
      <c r="L6765" s="13">
        <f>VLOOKUP(C6765,'渗透率、续签率'!B:C,2,0)</f>
        <v>0.59099999999999997</v>
      </c>
      <c r="M6765" s="6">
        <v>0</v>
      </c>
      <c r="N6765">
        <v>3</v>
      </c>
      <c r="O6765">
        <v>0</v>
      </c>
      <c r="P6765" s="6">
        <v>0</v>
      </c>
      <c r="Q6765" s="13">
        <v>0</v>
      </c>
      <c r="R6765" s="13">
        <v>0</v>
      </c>
      <c r="S6765" s="31">
        <v>49</v>
      </c>
      <c r="T6765" s="6">
        <f>VLOOKUP(E6765,'参数设置&amp;汇总'!S:U,3,0)</f>
        <v>0.08</v>
      </c>
      <c r="U6765" s="78">
        <f t="shared" si="525"/>
        <v>0.24</v>
      </c>
      <c r="V6765" s="13">
        <v>0.85000000000000009</v>
      </c>
      <c r="W6765" s="78">
        <f t="shared" si="527"/>
        <v>0.28235294117647053</v>
      </c>
      <c r="X6765" s="1">
        <f>VLOOKUP(E6765,'渗透率、续签率'!AG:AJ,4,0)</f>
        <v>6715.9999999999991</v>
      </c>
      <c r="Y6765" s="1">
        <f t="shared" si="528"/>
        <v>1896.2823529411758</v>
      </c>
      <c r="Z6765">
        <v>0</v>
      </c>
      <c r="AA6765" s="89">
        <f t="shared" si="529"/>
        <v>20147.999999999996</v>
      </c>
      <c r="AK6765" s="37"/>
    </row>
    <row r="6766" spans="1:37" hidden="1">
      <c r="A6766" t="s">
        <v>64</v>
      </c>
      <c r="B6766" t="s">
        <v>2</v>
      </c>
      <c r="C6766" t="s">
        <v>10</v>
      </c>
      <c r="D6766" t="s">
        <v>116</v>
      </c>
      <c r="E6766" t="s">
        <v>545</v>
      </c>
      <c r="F6766" t="str">
        <f t="shared" si="526"/>
        <v>大兴安岭地区职业培训</v>
      </c>
      <c r="G6766" t="s">
        <v>118</v>
      </c>
      <c r="H6766" t="s">
        <v>211</v>
      </c>
      <c r="I6766" t="s">
        <v>70</v>
      </c>
      <c r="J6766">
        <v>32</v>
      </c>
      <c r="K6766">
        <v>0</v>
      </c>
      <c r="L6766" s="13">
        <f>VLOOKUP(C6766,'渗透率、续签率'!B:C,2,0)</f>
        <v>0.59099999999999997</v>
      </c>
      <c r="M6766" s="6">
        <v>0</v>
      </c>
      <c r="N6766">
        <v>4</v>
      </c>
      <c r="O6766">
        <v>0</v>
      </c>
      <c r="P6766" s="6">
        <v>0</v>
      </c>
      <c r="Q6766" s="13">
        <v>0</v>
      </c>
      <c r="R6766" s="13">
        <v>0</v>
      </c>
      <c r="S6766" s="31">
        <v>35</v>
      </c>
      <c r="T6766" s="6">
        <f>VLOOKUP(E6766,'参数设置&amp;汇总'!S:U,3,0)</f>
        <v>0.08</v>
      </c>
      <c r="U6766" s="78">
        <f t="shared" si="525"/>
        <v>0.32</v>
      </c>
      <c r="V6766" s="13">
        <v>0.85000000000000009</v>
      </c>
      <c r="W6766" s="78">
        <f t="shared" si="527"/>
        <v>0.37647058823529411</v>
      </c>
      <c r="X6766" s="1">
        <f>VLOOKUP(E6766,'渗透率、续签率'!AG:AJ,4,0)</f>
        <v>6715.9999999999991</v>
      </c>
      <c r="Y6766" s="1">
        <f t="shared" si="528"/>
        <v>2528.376470588235</v>
      </c>
      <c r="Z6766">
        <v>0</v>
      </c>
      <c r="AA6766" s="89">
        <f t="shared" si="529"/>
        <v>26863.999999999996</v>
      </c>
      <c r="AH6766" s="37"/>
      <c r="AI6766" s="37"/>
      <c r="AK6766" s="37"/>
    </row>
    <row r="6767" spans="1:37" hidden="1">
      <c r="A6767" t="s">
        <v>64</v>
      </c>
      <c r="B6767" t="s">
        <v>2</v>
      </c>
      <c r="C6767" t="s">
        <v>10</v>
      </c>
      <c r="D6767" t="s">
        <v>116</v>
      </c>
      <c r="E6767" t="s">
        <v>545</v>
      </c>
      <c r="F6767" t="str">
        <f t="shared" si="526"/>
        <v>大同市职业培训</v>
      </c>
      <c r="G6767" t="s">
        <v>134</v>
      </c>
      <c r="H6767" t="s">
        <v>212</v>
      </c>
      <c r="I6767" t="s">
        <v>70</v>
      </c>
      <c r="J6767">
        <v>594</v>
      </c>
      <c r="K6767">
        <v>3</v>
      </c>
      <c r="L6767" s="13">
        <f>VLOOKUP(C6767,'渗透率、续签率'!B:C,2,0)</f>
        <v>0.59099999999999997</v>
      </c>
      <c r="M6767" s="6">
        <v>0.01</v>
      </c>
      <c r="N6767">
        <v>79</v>
      </c>
      <c r="O6767">
        <v>2</v>
      </c>
      <c r="P6767" s="6">
        <v>0.03</v>
      </c>
      <c r="Q6767" s="13">
        <v>0.14299999999999999</v>
      </c>
      <c r="R6767" s="13">
        <v>0.14199999999999999</v>
      </c>
      <c r="S6767" s="31">
        <v>800</v>
      </c>
      <c r="T6767" s="6">
        <f>VLOOKUP(E6767,'参数设置&amp;汇总'!S:U,3,0)</f>
        <v>0.08</v>
      </c>
      <c r="U6767" s="78">
        <f t="shared" si="525"/>
        <v>6.32</v>
      </c>
      <c r="V6767" s="13">
        <v>0.85000000000000009</v>
      </c>
      <c r="W6767" s="78">
        <f t="shared" si="527"/>
        <v>6.0447058823529405</v>
      </c>
      <c r="X6767" s="1">
        <f>VLOOKUP(E6767,'渗透率、续签率'!AG:AJ,4,0)</f>
        <v>6715.9999999999991</v>
      </c>
      <c r="Y6767" s="1">
        <f t="shared" si="528"/>
        <v>40596.244705882345</v>
      </c>
      <c r="Z6767">
        <v>5</v>
      </c>
      <c r="AA6767" s="89">
        <f t="shared" si="529"/>
        <v>530563.99999999988</v>
      </c>
      <c r="AH6767" s="37"/>
      <c r="AI6767" s="37"/>
      <c r="AJ6767" s="1"/>
      <c r="AK6767" s="37"/>
    </row>
    <row r="6768" spans="1:37" hidden="1">
      <c r="A6768" t="s">
        <v>64</v>
      </c>
      <c r="B6768" t="s">
        <v>2</v>
      </c>
      <c r="C6768" t="s">
        <v>10</v>
      </c>
      <c r="D6768" t="s">
        <v>116</v>
      </c>
      <c r="E6768" t="s">
        <v>545</v>
      </c>
      <c r="F6768" t="str">
        <f t="shared" si="526"/>
        <v>大庆市职业培训</v>
      </c>
      <c r="G6768" t="s">
        <v>118</v>
      </c>
      <c r="H6768" t="s">
        <v>213</v>
      </c>
      <c r="I6768" t="s">
        <v>70</v>
      </c>
      <c r="J6768">
        <v>413</v>
      </c>
      <c r="K6768">
        <v>4</v>
      </c>
      <c r="L6768" s="13">
        <f>VLOOKUP(C6768,'渗透率、续签率'!B:C,2,0)</f>
        <v>0.59099999999999997</v>
      </c>
      <c r="M6768" s="6">
        <v>0.01</v>
      </c>
      <c r="N6768">
        <v>68</v>
      </c>
      <c r="O6768">
        <v>4</v>
      </c>
      <c r="P6768" s="6">
        <v>0.06</v>
      </c>
      <c r="Q6768" s="13">
        <v>9.9000000000000005E-2</v>
      </c>
      <c r="R6768" s="13">
        <v>0</v>
      </c>
      <c r="S6768" s="31">
        <v>726</v>
      </c>
      <c r="T6768" s="6">
        <f>VLOOKUP(E6768,'参数设置&amp;汇总'!S:U,3,0)</f>
        <v>0.08</v>
      </c>
      <c r="U6768" s="78">
        <f t="shared" si="525"/>
        <v>5.44</v>
      </c>
      <c r="V6768" s="13">
        <v>0.85000000000000009</v>
      </c>
      <c r="W6768" s="78">
        <f t="shared" si="527"/>
        <v>3.618823529411765</v>
      </c>
      <c r="X6768" s="1">
        <f>VLOOKUP(E6768,'渗透率、续签率'!AG:AJ,4,0)</f>
        <v>6715.9999999999991</v>
      </c>
      <c r="Y6768" s="1">
        <f t="shared" si="528"/>
        <v>24304.018823529412</v>
      </c>
      <c r="Z6768">
        <v>5</v>
      </c>
      <c r="AA6768" s="89">
        <f t="shared" si="529"/>
        <v>456687.99999999994</v>
      </c>
      <c r="AH6768" s="37"/>
      <c r="AI6768" s="37"/>
    </row>
    <row r="6769" spans="1:37" hidden="1">
      <c r="A6769" t="s">
        <v>64</v>
      </c>
      <c r="B6769" t="s">
        <v>2</v>
      </c>
      <c r="C6769" t="s">
        <v>10</v>
      </c>
      <c r="D6769" t="s">
        <v>116</v>
      </c>
      <c r="E6769" t="s">
        <v>545</v>
      </c>
      <c r="F6769" t="str">
        <f t="shared" si="526"/>
        <v>大理白族自治州职业培训</v>
      </c>
      <c r="G6769" t="s">
        <v>99</v>
      </c>
      <c r="H6769" t="s">
        <v>214</v>
      </c>
      <c r="I6769" t="s">
        <v>68</v>
      </c>
      <c r="J6769">
        <v>433</v>
      </c>
      <c r="K6769">
        <v>6</v>
      </c>
      <c r="L6769" s="13">
        <f>VLOOKUP(C6769,'渗透率、续签率'!B:C,2,0)</f>
        <v>0.59099999999999997</v>
      </c>
      <c r="M6769" s="6">
        <v>0.01</v>
      </c>
      <c r="N6769">
        <v>39</v>
      </c>
      <c r="O6769">
        <v>6</v>
      </c>
      <c r="P6769" s="6">
        <v>0.15</v>
      </c>
      <c r="Q6769" s="13">
        <v>0.16900000000000001</v>
      </c>
      <c r="R6769" s="13">
        <v>0.14099999999999999</v>
      </c>
      <c r="S6769" s="31">
        <v>589</v>
      </c>
      <c r="T6769" s="6">
        <f>VLOOKUP(E6769,'参数设置&amp;汇总'!S:U,3,0)</f>
        <v>0.08</v>
      </c>
      <c r="U6769" s="78">
        <f t="shared" si="525"/>
        <v>6</v>
      </c>
      <c r="V6769" s="13">
        <v>0.85000000000000009</v>
      </c>
      <c r="W6769" s="78">
        <f t="shared" si="527"/>
        <v>2.8870588235294115</v>
      </c>
      <c r="X6769" s="1">
        <f>VLOOKUP(E6769,'渗透率、续签率'!AG:AJ,4,0)</f>
        <v>6715.9999999999991</v>
      </c>
      <c r="Y6769" s="1">
        <f t="shared" si="528"/>
        <v>19389.487058823524</v>
      </c>
      <c r="Z6769">
        <v>6</v>
      </c>
      <c r="AA6769" s="89">
        <f t="shared" si="529"/>
        <v>261923.99999999997</v>
      </c>
    </row>
    <row r="6770" spans="1:37" hidden="1">
      <c r="A6770" t="s">
        <v>64</v>
      </c>
      <c r="B6770" t="s">
        <v>2</v>
      </c>
      <c r="C6770" t="s">
        <v>10</v>
      </c>
      <c r="D6770" t="s">
        <v>116</v>
      </c>
      <c r="E6770" t="s">
        <v>545</v>
      </c>
      <c r="F6770" t="str">
        <f t="shared" si="526"/>
        <v>大连市职业培训</v>
      </c>
      <c r="G6770" t="s">
        <v>101</v>
      </c>
      <c r="H6770" t="s">
        <v>215</v>
      </c>
      <c r="I6770" t="s">
        <v>70</v>
      </c>
      <c r="J6770" s="1">
        <v>1956</v>
      </c>
      <c r="K6770">
        <v>18</v>
      </c>
      <c r="L6770" s="13">
        <f>VLOOKUP(C6770,'渗透率、续签率'!B:C,2,0)</f>
        <v>0.59099999999999997</v>
      </c>
      <c r="M6770" s="6">
        <v>0.01</v>
      </c>
      <c r="N6770">
        <v>220</v>
      </c>
      <c r="O6770">
        <v>18</v>
      </c>
      <c r="P6770" s="6">
        <v>0.08</v>
      </c>
      <c r="Q6770" s="13">
        <v>0.158</v>
      </c>
      <c r="R6770" s="13">
        <v>0.11600000000000001</v>
      </c>
      <c r="S6770" s="31">
        <v>2412</v>
      </c>
      <c r="T6770" s="6">
        <f>VLOOKUP(E6770,'参数设置&amp;汇总'!S:U,3,0)</f>
        <v>0.08</v>
      </c>
      <c r="U6770" s="78">
        <f t="shared" si="525"/>
        <v>18</v>
      </c>
      <c r="V6770" s="13">
        <v>0.85000000000000009</v>
      </c>
      <c r="W6770" s="78">
        <f t="shared" si="527"/>
        <v>8.6611764705882344</v>
      </c>
      <c r="X6770" s="1">
        <f>VLOOKUP(E6770,'渗透率、续签率'!AG:AJ,4,0)</f>
        <v>6715.9999999999991</v>
      </c>
      <c r="Y6770" s="1">
        <f t="shared" si="528"/>
        <v>58168.461176470577</v>
      </c>
      <c r="Z6770">
        <v>53</v>
      </c>
      <c r="AA6770" s="89">
        <f t="shared" si="529"/>
        <v>1477519.9999999998</v>
      </c>
      <c r="AK6770" s="37"/>
    </row>
    <row r="6771" spans="1:37" hidden="1">
      <c r="A6771" t="s">
        <v>64</v>
      </c>
      <c r="B6771" t="s">
        <v>2</v>
      </c>
      <c r="C6771" t="s">
        <v>10</v>
      </c>
      <c r="D6771" t="s">
        <v>116</v>
      </c>
      <c r="E6771" t="s">
        <v>545</v>
      </c>
      <c r="F6771" t="str">
        <f t="shared" si="526"/>
        <v>天水市职业培训</v>
      </c>
      <c r="G6771" t="s">
        <v>132</v>
      </c>
      <c r="H6771" t="s">
        <v>216</v>
      </c>
      <c r="I6771" t="s">
        <v>70</v>
      </c>
      <c r="J6771">
        <v>218</v>
      </c>
      <c r="K6771">
        <v>4</v>
      </c>
      <c r="L6771" s="13">
        <f>VLOOKUP(C6771,'渗透率、续签率'!B:C,2,0)</f>
        <v>0.59099999999999997</v>
      </c>
      <c r="M6771" s="6">
        <v>0.02</v>
      </c>
      <c r="N6771">
        <v>25</v>
      </c>
      <c r="O6771">
        <v>4</v>
      </c>
      <c r="P6771" s="6">
        <v>0.16</v>
      </c>
      <c r="Q6771" s="13">
        <v>0.20699999999999999</v>
      </c>
      <c r="R6771" s="13">
        <v>0.14399999999999999</v>
      </c>
      <c r="S6771" s="31">
        <v>261</v>
      </c>
      <c r="T6771" s="6">
        <f>VLOOKUP(E6771,'参数设置&amp;汇总'!S:U,3,0)</f>
        <v>0.08</v>
      </c>
      <c r="U6771" s="78">
        <f t="shared" si="525"/>
        <v>4</v>
      </c>
      <c r="V6771" s="13">
        <v>0.85000000000000009</v>
      </c>
      <c r="W6771" s="78">
        <f t="shared" si="527"/>
        <v>1.924705882352941</v>
      </c>
      <c r="X6771" s="1">
        <f>VLOOKUP(E6771,'渗透率、续签率'!AG:AJ,4,0)</f>
        <v>6715.9999999999991</v>
      </c>
      <c r="Y6771" s="1">
        <f t="shared" si="528"/>
        <v>12926.324705882351</v>
      </c>
      <c r="Z6771">
        <v>1</v>
      </c>
      <c r="AA6771" s="89">
        <f t="shared" si="529"/>
        <v>167899.99999999997</v>
      </c>
      <c r="AH6771" s="37"/>
      <c r="AI6771" s="37"/>
      <c r="AK6771" s="37"/>
    </row>
    <row r="6772" spans="1:37" hidden="1">
      <c r="A6772" t="s">
        <v>64</v>
      </c>
      <c r="B6772" t="s">
        <v>2</v>
      </c>
      <c r="C6772" t="s">
        <v>10</v>
      </c>
      <c r="D6772" t="s">
        <v>116</v>
      </c>
      <c r="E6772" t="s">
        <v>545</v>
      </c>
      <c r="F6772" t="str">
        <f t="shared" si="526"/>
        <v>天门市职业培训</v>
      </c>
      <c r="G6772" t="s">
        <v>81</v>
      </c>
      <c r="H6772" t="s">
        <v>217</v>
      </c>
      <c r="I6772" t="s">
        <v>68</v>
      </c>
      <c r="J6772">
        <v>106</v>
      </c>
      <c r="K6772">
        <v>0</v>
      </c>
      <c r="L6772" s="13">
        <f>VLOOKUP(C6772,'渗透率、续签率'!B:C,2,0)</f>
        <v>0.59099999999999997</v>
      </c>
      <c r="M6772" s="6">
        <v>0</v>
      </c>
      <c r="N6772">
        <v>8</v>
      </c>
      <c r="O6772">
        <v>0</v>
      </c>
      <c r="P6772" s="6">
        <v>0</v>
      </c>
      <c r="Q6772" s="13">
        <v>0</v>
      </c>
      <c r="R6772" s="13">
        <v>0</v>
      </c>
      <c r="S6772" s="31">
        <v>73</v>
      </c>
      <c r="T6772" s="6">
        <f>VLOOKUP(E6772,'参数设置&amp;汇总'!S:U,3,0)</f>
        <v>0.08</v>
      </c>
      <c r="U6772" s="78">
        <f t="shared" si="525"/>
        <v>0.64</v>
      </c>
      <c r="V6772" s="13">
        <v>0.85000000000000009</v>
      </c>
      <c r="W6772" s="78">
        <f t="shared" si="527"/>
        <v>0.75294117647058822</v>
      </c>
      <c r="X6772" s="1">
        <f>VLOOKUP(E6772,'渗透率、续签率'!AG:AJ,4,0)</f>
        <v>6715.9999999999991</v>
      </c>
      <c r="Y6772" s="1">
        <f t="shared" si="528"/>
        <v>5056.7529411764699</v>
      </c>
      <c r="Z6772">
        <v>0</v>
      </c>
      <c r="AA6772" s="89">
        <f t="shared" si="529"/>
        <v>53727.999999999993</v>
      </c>
      <c r="AH6772" s="37"/>
      <c r="AI6772" s="37"/>
      <c r="AK6772" s="37"/>
    </row>
    <row r="6773" spans="1:37" hidden="1">
      <c r="A6773" t="s">
        <v>64</v>
      </c>
      <c r="B6773" t="s">
        <v>2</v>
      </c>
      <c r="C6773" t="s">
        <v>10</v>
      </c>
      <c r="D6773" t="s">
        <v>116</v>
      </c>
      <c r="E6773" t="s">
        <v>545</v>
      </c>
      <c r="F6773" t="str">
        <f t="shared" si="526"/>
        <v>太原市职业培训</v>
      </c>
      <c r="G6773" t="s">
        <v>134</v>
      </c>
      <c r="H6773" t="s">
        <v>218</v>
      </c>
      <c r="I6773" t="s">
        <v>70</v>
      </c>
      <c r="J6773" s="1">
        <v>1709</v>
      </c>
      <c r="K6773">
        <v>40</v>
      </c>
      <c r="L6773" s="13">
        <f>VLOOKUP(C6773,'渗透率、续签率'!B:C,2,0)</f>
        <v>0.59099999999999997</v>
      </c>
      <c r="M6773" s="6">
        <v>0.02</v>
      </c>
      <c r="N6773">
        <v>310</v>
      </c>
      <c r="O6773">
        <v>38</v>
      </c>
      <c r="P6773" s="6">
        <v>0.12</v>
      </c>
      <c r="Q6773" s="13">
        <v>0.371</v>
      </c>
      <c r="R6773" s="13">
        <v>0.25900000000000001</v>
      </c>
      <c r="S6773" s="31">
        <v>3955</v>
      </c>
      <c r="T6773" s="6">
        <f>VLOOKUP(E6773,'参数设置&amp;汇总'!S:U,3,0)</f>
        <v>0.08</v>
      </c>
      <c r="U6773" s="78">
        <f t="shared" si="525"/>
        <v>38</v>
      </c>
      <c r="V6773" s="13">
        <v>0.85000000000000009</v>
      </c>
      <c r="W6773" s="78">
        <f t="shared" si="527"/>
        <v>18.284705882352942</v>
      </c>
      <c r="X6773" s="1">
        <f>VLOOKUP(E6773,'渗透率、续签率'!AG:AJ,4,0)</f>
        <v>6715.9999999999991</v>
      </c>
      <c r="Y6773" s="1">
        <f t="shared" si="528"/>
        <v>122800.08470588234</v>
      </c>
      <c r="Z6773">
        <v>28</v>
      </c>
      <c r="AA6773" s="89">
        <f t="shared" si="529"/>
        <v>2081959.9999999998</v>
      </c>
      <c r="AH6773" s="37"/>
      <c r="AI6773" s="37"/>
    </row>
    <row r="6774" spans="1:37" hidden="1">
      <c r="A6774" t="s">
        <v>64</v>
      </c>
      <c r="B6774" t="s">
        <v>2</v>
      </c>
      <c r="C6774" t="s">
        <v>10</v>
      </c>
      <c r="D6774" t="s">
        <v>116</v>
      </c>
      <c r="E6774" t="s">
        <v>545</v>
      </c>
      <c r="F6774" t="str">
        <f t="shared" si="526"/>
        <v>威海市职业培训</v>
      </c>
      <c r="G6774" t="s">
        <v>103</v>
      </c>
      <c r="H6774" t="s">
        <v>219</v>
      </c>
      <c r="I6774" t="s">
        <v>70</v>
      </c>
      <c r="J6774">
        <v>702</v>
      </c>
      <c r="K6774">
        <v>5</v>
      </c>
      <c r="L6774" s="13">
        <f>VLOOKUP(C6774,'渗透率、续签率'!B:C,2,0)</f>
        <v>0.59099999999999997</v>
      </c>
      <c r="M6774" s="6">
        <v>0.01</v>
      </c>
      <c r="N6774">
        <v>58</v>
      </c>
      <c r="O6774">
        <v>4</v>
      </c>
      <c r="P6774" s="6">
        <v>7.0000000000000007E-2</v>
      </c>
      <c r="Q6774" s="13">
        <v>0.114</v>
      </c>
      <c r="R6774" s="13">
        <v>5.6000000000000001E-2</v>
      </c>
      <c r="S6774" s="31">
        <v>693</v>
      </c>
      <c r="T6774" s="6">
        <f>VLOOKUP(E6774,'参数设置&amp;汇总'!S:U,3,0)</f>
        <v>0.08</v>
      </c>
      <c r="U6774" s="78">
        <f t="shared" si="525"/>
        <v>4.6399999999999997</v>
      </c>
      <c r="V6774" s="13">
        <v>0.85000000000000009</v>
      </c>
      <c r="W6774" s="78">
        <f t="shared" si="527"/>
        <v>2.677647058823529</v>
      </c>
      <c r="X6774" s="1">
        <f>VLOOKUP(E6774,'渗透率、续签率'!AG:AJ,4,0)</f>
        <v>6715.9999999999991</v>
      </c>
      <c r="Y6774" s="1">
        <f t="shared" si="528"/>
        <v>17983.077647058817</v>
      </c>
      <c r="Z6774">
        <v>1</v>
      </c>
      <c r="AA6774" s="89">
        <f t="shared" si="529"/>
        <v>389527.99999999994</v>
      </c>
      <c r="AK6774" s="37"/>
    </row>
    <row r="6775" spans="1:37" hidden="1">
      <c r="A6775" t="s">
        <v>64</v>
      </c>
      <c r="B6775" t="s">
        <v>2</v>
      </c>
      <c r="C6775" t="s">
        <v>10</v>
      </c>
      <c r="D6775" t="s">
        <v>116</v>
      </c>
      <c r="E6775" t="s">
        <v>545</v>
      </c>
      <c r="F6775" t="str">
        <f t="shared" si="526"/>
        <v>娄底市职业培训</v>
      </c>
      <c r="G6775" t="s">
        <v>113</v>
      </c>
      <c r="H6775" t="s">
        <v>220</v>
      </c>
      <c r="I6775" t="s">
        <v>68</v>
      </c>
      <c r="J6775">
        <v>507</v>
      </c>
      <c r="K6775">
        <v>3</v>
      </c>
      <c r="L6775" s="13">
        <f>VLOOKUP(C6775,'渗透率、续签率'!B:C,2,0)</f>
        <v>0.59099999999999997</v>
      </c>
      <c r="M6775" s="6">
        <v>0.01</v>
      </c>
      <c r="N6775">
        <v>44</v>
      </c>
      <c r="O6775">
        <v>3</v>
      </c>
      <c r="P6775" s="6">
        <v>7.0000000000000007E-2</v>
      </c>
      <c r="Q6775" s="13">
        <v>0.14499999999999999</v>
      </c>
      <c r="R6775" s="13">
        <v>6.5000000000000002E-2</v>
      </c>
      <c r="S6775" s="31">
        <v>411</v>
      </c>
      <c r="T6775" s="6">
        <f>VLOOKUP(E6775,'参数设置&amp;汇总'!S:U,3,0)</f>
        <v>0.08</v>
      </c>
      <c r="U6775" s="78">
        <f t="shared" si="525"/>
        <v>3.52</v>
      </c>
      <c r="V6775" s="13">
        <v>0.85000000000000009</v>
      </c>
      <c r="W6775" s="78">
        <f t="shared" si="527"/>
        <v>2.0552941176470587</v>
      </c>
      <c r="X6775" s="1">
        <f>VLOOKUP(E6775,'渗透率、续签率'!AG:AJ,4,0)</f>
        <v>6715.9999999999991</v>
      </c>
      <c r="Y6775" s="1">
        <f t="shared" si="528"/>
        <v>13803.355294117644</v>
      </c>
      <c r="Z6775">
        <v>0</v>
      </c>
      <c r="AA6775" s="89">
        <f t="shared" si="529"/>
        <v>295503.99999999994</v>
      </c>
      <c r="AH6775" s="37"/>
      <c r="AI6775" s="37"/>
    </row>
    <row r="6776" spans="1:37" hidden="1">
      <c r="A6776" t="s">
        <v>64</v>
      </c>
      <c r="B6776" t="s">
        <v>2</v>
      </c>
      <c r="C6776" t="s">
        <v>10</v>
      </c>
      <c r="D6776" t="s">
        <v>116</v>
      </c>
      <c r="E6776" t="s">
        <v>545</v>
      </c>
      <c r="F6776" t="str">
        <f t="shared" si="526"/>
        <v>孝感市职业培训</v>
      </c>
      <c r="G6776" t="s">
        <v>81</v>
      </c>
      <c r="H6776" t="s">
        <v>221</v>
      </c>
      <c r="I6776" t="s">
        <v>68</v>
      </c>
      <c r="J6776">
        <v>460</v>
      </c>
      <c r="K6776">
        <v>4</v>
      </c>
      <c r="L6776" s="13">
        <f>VLOOKUP(C6776,'渗透率、续签率'!B:C,2,0)</f>
        <v>0.59099999999999997</v>
      </c>
      <c r="M6776" s="6">
        <v>0.01</v>
      </c>
      <c r="N6776">
        <v>46</v>
      </c>
      <c r="O6776">
        <v>4</v>
      </c>
      <c r="P6776" s="6">
        <v>0.09</v>
      </c>
      <c r="Q6776" s="13">
        <v>0.127</v>
      </c>
      <c r="R6776" s="13">
        <v>7.0000000000000007E-2</v>
      </c>
      <c r="S6776" s="31">
        <v>521</v>
      </c>
      <c r="T6776" s="6">
        <f>VLOOKUP(E6776,'参数设置&amp;汇总'!S:U,3,0)</f>
        <v>0.08</v>
      </c>
      <c r="U6776" s="78">
        <f t="shared" si="525"/>
        <v>4</v>
      </c>
      <c r="V6776" s="13">
        <v>0.85000000000000009</v>
      </c>
      <c r="W6776" s="78">
        <f t="shared" si="527"/>
        <v>1.924705882352941</v>
      </c>
      <c r="X6776" s="1">
        <f>VLOOKUP(E6776,'渗透率、续签率'!AG:AJ,4,0)</f>
        <v>6715.9999999999991</v>
      </c>
      <c r="Y6776" s="1">
        <f t="shared" si="528"/>
        <v>12926.324705882351</v>
      </c>
      <c r="Z6776">
        <v>0</v>
      </c>
      <c r="AA6776" s="89">
        <f t="shared" si="529"/>
        <v>308935.99999999994</v>
      </c>
      <c r="AK6776" s="37"/>
    </row>
    <row r="6777" spans="1:37" hidden="1">
      <c r="A6777" t="s">
        <v>64</v>
      </c>
      <c r="B6777" t="s">
        <v>2</v>
      </c>
      <c r="C6777" t="s">
        <v>10</v>
      </c>
      <c r="D6777" t="s">
        <v>116</v>
      </c>
      <c r="E6777" t="s">
        <v>545</v>
      </c>
      <c r="F6777" t="str">
        <f t="shared" si="526"/>
        <v>宁德市职业培训</v>
      </c>
      <c r="G6777" t="s">
        <v>92</v>
      </c>
      <c r="H6777" t="s">
        <v>222</v>
      </c>
      <c r="I6777" t="s">
        <v>68</v>
      </c>
      <c r="J6777">
        <v>476</v>
      </c>
      <c r="K6777">
        <v>1</v>
      </c>
      <c r="L6777" s="13">
        <f>VLOOKUP(C6777,'渗透率、续签率'!B:C,2,0)</f>
        <v>0.59099999999999997</v>
      </c>
      <c r="M6777" s="6">
        <v>0</v>
      </c>
      <c r="N6777">
        <v>16</v>
      </c>
      <c r="O6777">
        <v>1</v>
      </c>
      <c r="P6777" s="6">
        <v>0.06</v>
      </c>
      <c r="Q6777" s="13">
        <v>5.8999999999999997E-2</v>
      </c>
      <c r="R6777" s="13">
        <v>5.6000000000000001E-2</v>
      </c>
      <c r="S6777" s="31">
        <v>303</v>
      </c>
      <c r="T6777" s="6">
        <f>VLOOKUP(E6777,'参数设置&amp;汇总'!S:U,3,0)</f>
        <v>0.08</v>
      </c>
      <c r="U6777" s="78">
        <f t="shared" si="525"/>
        <v>1.28</v>
      </c>
      <c r="V6777" s="13">
        <v>0.85000000000000009</v>
      </c>
      <c r="W6777" s="78">
        <f t="shared" si="527"/>
        <v>0.81058823529411761</v>
      </c>
      <c r="X6777" s="1">
        <f>VLOOKUP(E6777,'渗透率、续签率'!AG:AJ,4,0)</f>
        <v>6715.9999999999991</v>
      </c>
      <c r="Y6777" s="1">
        <f t="shared" si="528"/>
        <v>5443.9105882352933</v>
      </c>
      <c r="Z6777">
        <v>2</v>
      </c>
      <c r="AA6777" s="89">
        <f t="shared" si="529"/>
        <v>107455.99999999999</v>
      </c>
      <c r="AH6777" s="37"/>
      <c r="AI6777" s="37"/>
      <c r="AK6777" s="37"/>
    </row>
    <row r="6778" spans="1:37" hidden="1">
      <c r="A6778" t="s">
        <v>64</v>
      </c>
      <c r="B6778" t="s">
        <v>2</v>
      </c>
      <c r="C6778" t="s">
        <v>10</v>
      </c>
      <c r="D6778" t="s">
        <v>116</v>
      </c>
      <c r="E6778" t="s">
        <v>545</v>
      </c>
      <c r="F6778" t="str">
        <f t="shared" si="526"/>
        <v>安庆市职业培训</v>
      </c>
      <c r="G6778" t="s">
        <v>94</v>
      </c>
      <c r="H6778" t="s">
        <v>223</v>
      </c>
      <c r="I6778" t="s">
        <v>68</v>
      </c>
      <c r="J6778">
        <v>716</v>
      </c>
      <c r="K6778">
        <v>3</v>
      </c>
      <c r="L6778" s="13">
        <f>VLOOKUP(C6778,'渗透率、续签率'!B:C,2,0)</f>
        <v>0.59099999999999997</v>
      </c>
      <c r="M6778" s="6">
        <v>0</v>
      </c>
      <c r="N6778">
        <v>47</v>
      </c>
      <c r="O6778">
        <v>3</v>
      </c>
      <c r="P6778" s="6">
        <v>0.06</v>
      </c>
      <c r="Q6778" s="13">
        <v>7.9000000000000001E-2</v>
      </c>
      <c r="R6778" s="13">
        <v>7.0000000000000001E-3</v>
      </c>
      <c r="S6778" s="31">
        <v>601</v>
      </c>
      <c r="T6778" s="6">
        <f>VLOOKUP(E6778,'参数设置&amp;汇总'!S:U,3,0)</f>
        <v>0.08</v>
      </c>
      <c r="U6778" s="78">
        <f t="shared" si="525"/>
        <v>3.7600000000000002</v>
      </c>
      <c r="V6778" s="13">
        <v>0.85000000000000009</v>
      </c>
      <c r="W6778" s="78">
        <f t="shared" si="527"/>
        <v>2.3376470588235296</v>
      </c>
      <c r="X6778" s="1">
        <f>VLOOKUP(E6778,'渗透率、续签率'!AG:AJ,4,0)</f>
        <v>6715.9999999999991</v>
      </c>
      <c r="Y6778" s="1">
        <f t="shared" si="528"/>
        <v>15699.637647058822</v>
      </c>
      <c r="Z6778">
        <v>7</v>
      </c>
      <c r="AA6778" s="89">
        <f t="shared" si="529"/>
        <v>315651.99999999994</v>
      </c>
      <c r="AH6778" s="37"/>
      <c r="AI6778" s="37"/>
      <c r="AK6778" s="37"/>
    </row>
    <row r="6779" spans="1:37" hidden="1">
      <c r="A6779" t="s">
        <v>64</v>
      </c>
      <c r="B6779" t="s">
        <v>2</v>
      </c>
      <c r="C6779" t="s">
        <v>10</v>
      </c>
      <c r="D6779" t="s">
        <v>116</v>
      </c>
      <c r="E6779" t="s">
        <v>545</v>
      </c>
      <c r="F6779" t="str">
        <f t="shared" si="526"/>
        <v>安康市职业培训</v>
      </c>
      <c r="G6779" t="s">
        <v>108</v>
      </c>
      <c r="H6779" t="s">
        <v>224</v>
      </c>
      <c r="I6779" t="s">
        <v>70</v>
      </c>
      <c r="J6779">
        <v>355</v>
      </c>
      <c r="K6779">
        <v>1</v>
      </c>
      <c r="L6779" s="13">
        <f>VLOOKUP(C6779,'渗透率、续签率'!B:C,2,0)</f>
        <v>0.59099999999999997</v>
      </c>
      <c r="M6779" s="6">
        <v>0</v>
      </c>
      <c r="N6779">
        <v>30</v>
      </c>
      <c r="O6779">
        <v>1</v>
      </c>
      <c r="P6779" s="6">
        <v>0.03</v>
      </c>
      <c r="Q6779" s="13">
        <v>5.1999999999999998E-2</v>
      </c>
      <c r="R6779" s="13">
        <v>0</v>
      </c>
      <c r="S6779" s="31">
        <v>294</v>
      </c>
      <c r="T6779" s="6">
        <f>VLOOKUP(E6779,'参数设置&amp;汇总'!S:U,3,0)</f>
        <v>0.08</v>
      </c>
      <c r="U6779" s="78">
        <f t="shared" si="525"/>
        <v>2.4</v>
      </c>
      <c r="V6779" s="13">
        <v>0.85000000000000009</v>
      </c>
      <c r="W6779" s="78">
        <f t="shared" si="527"/>
        <v>2.1282352941176468</v>
      </c>
      <c r="X6779" s="1">
        <f>VLOOKUP(E6779,'渗透率、续签率'!AG:AJ,4,0)</f>
        <v>6715.9999999999991</v>
      </c>
      <c r="Y6779" s="1">
        <f t="shared" si="528"/>
        <v>14293.228235294115</v>
      </c>
      <c r="Z6779">
        <v>1</v>
      </c>
      <c r="AA6779" s="89">
        <f t="shared" si="529"/>
        <v>201479.99999999997</v>
      </c>
      <c r="AH6779" s="37"/>
      <c r="AI6779" s="37"/>
      <c r="AK6779" s="37"/>
    </row>
    <row r="6780" spans="1:37" hidden="1">
      <c r="A6780" t="s">
        <v>64</v>
      </c>
      <c r="B6780" t="s">
        <v>2</v>
      </c>
      <c r="C6780" t="s">
        <v>10</v>
      </c>
      <c r="D6780" t="s">
        <v>116</v>
      </c>
      <c r="E6780" t="s">
        <v>545</v>
      </c>
      <c r="F6780" t="str">
        <f t="shared" si="526"/>
        <v>安阳市职业培训</v>
      </c>
      <c r="G6780" t="s">
        <v>110</v>
      </c>
      <c r="H6780" t="s">
        <v>225</v>
      </c>
      <c r="I6780" t="s">
        <v>70</v>
      </c>
      <c r="J6780" s="1">
        <v>1019</v>
      </c>
      <c r="K6780">
        <v>7</v>
      </c>
      <c r="L6780" s="13">
        <f>VLOOKUP(C6780,'渗透率、续签率'!B:C,2,0)</f>
        <v>0.59099999999999997</v>
      </c>
      <c r="M6780" s="6">
        <v>0.01</v>
      </c>
      <c r="N6780">
        <v>131</v>
      </c>
      <c r="O6780">
        <v>7</v>
      </c>
      <c r="P6780" s="6">
        <v>0.05</v>
      </c>
      <c r="Q6780" s="13">
        <v>0.13200000000000001</v>
      </c>
      <c r="R6780" s="13">
        <v>5.1999999999999998E-2</v>
      </c>
      <c r="S6780" s="31">
        <v>1375</v>
      </c>
      <c r="T6780" s="6">
        <f>VLOOKUP(E6780,'参数设置&amp;汇总'!S:U,3,0)</f>
        <v>0.08</v>
      </c>
      <c r="U6780" s="78">
        <f t="shared" si="525"/>
        <v>10.48</v>
      </c>
      <c r="V6780" s="13">
        <v>0.85000000000000009</v>
      </c>
      <c r="W6780" s="78">
        <f t="shared" si="527"/>
        <v>7.4623529411764711</v>
      </c>
      <c r="X6780" s="1">
        <f>VLOOKUP(E6780,'渗透率、续签率'!AG:AJ,4,0)</f>
        <v>6715.9999999999991</v>
      </c>
      <c r="Y6780" s="1">
        <f t="shared" si="528"/>
        <v>50117.162352941174</v>
      </c>
      <c r="Z6780">
        <v>10</v>
      </c>
      <c r="AA6780" s="89">
        <f t="shared" si="529"/>
        <v>879795.99999999988</v>
      </c>
      <c r="AH6780" s="37"/>
      <c r="AI6780" s="37"/>
      <c r="AK6780" s="37"/>
    </row>
    <row r="6781" spans="1:37" hidden="1">
      <c r="A6781" t="s">
        <v>64</v>
      </c>
      <c r="B6781" t="s">
        <v>2</v>
      </c>
      <c r="C6781" t="s">
        <v>10</v>
      </c>
      <c r="D6781" t="s">
        <v>116</v>
      </c>
      <c r="E6781" t="s">
        <v>545</v>
      </c>
      <c r="F6781" t="str">
        <f t="shared" si="526"/>
        <v>安顺市职业培训</v>
      </c>
      <c r="G6781" t="s">
        <v>167</v>
      </c>
      <c r="H6781" t="s">
        <v>226</v>
      </c>
      <c r="I6781" t="s">
        <v>70</v>
      </c>
      <c r="J6781">
        <v>349</v>
      </c>
      <c r="K6781">
        <v>0</v>
      </c>
      <c r="L6781" s="13">
        <f>VLOOKUP(C6781,'渗透率、续签率'!B:C,2,0)</f>
        <v>0.59099999999999997</v>
      </c>
      <c r="M6781" s="6">
        <v>0</v>
      </c>
      <c r="N6781">
        <v>35</v>
      </c>
      <c r="O6781">
        <v>0</v>
      </c>
      <c r="P6781" s="6">
        <v>0</v>
      </c>
      <c r="Q6781" s="13">
        <v>0</v>
      </c>
      <c r="R6781" s="13">
        <v>0</v>
      </c>
      <c r="S6781" s="31">
        <v>306</v>
      </c>
      <c r="T6781" s="6">
        <f>VLOOKUP(E6781,'参数设置&amp;汇总'!S:U,3,0)</f>
        <v>0.08</v>
      </c>
      <c r="U6781" s="78">
        <f t="shared" si="525"/>
        <v>2.8000000000000003</v>
      </c>
      <c r="V6781" s="13">
        <v>0.85000000000000009</v>
      </c>
      <c r="W6781" s="78">
        <f t="shared" si="527"/>
        <v>3.2941176470588234</v>
      </c>
      <c r="X6781" s="1">
        <f>VLOOKUP(E6781,'渗透率、续签率'!AG:AJ,4,0)</f>
        <v>6715.9999999999991</v>
      </c>
      <c r="Y6781" s="1">
        <f t="shared" si="528"/>
        <v>22123.294117647056</v>
      </c>
      <c r="Z6781">
        <v>1</v>
      </c>
      <c r="AA6781" s="89">
        <f t="shared" si="529"/>
        <v>235059.99999999997</v>
      </c>
      <c r="AH6781" s="37"/>
      <c r="AI6781" s="37"/>
      <c r="AK6781" s="37"/>
    </row>
    <row r="6782" spans="1:37" hidden="1">
      <c r="A6782" t="s">
        <v>64</v>
      </c>
      <c r="B6782" t="s">
        <v>2</v>
      </c>
      <c r="C6782" t="s">
        <v>10</v>
      </c>
      <c r="D6782" t="s">
        <v>116</v>
      </c>
      <c r="E6782" t="s">
        <v>545</v>
      </c>
      <c r="F6782" t="str">
        <f t="shared" si="526"/>
        <v>定安县职业培训</v>
      </c>
      <c r="G6782" t="s">
        <v>120</v>
      </c>
      <c r="H6782" t="s">
        <v>227</v>
      </c>
      <c r="I6782" t="s">
        <v>68</v>
      </c>
      <c r="J6782">
        <v>33</v>
      </c>
      <c r="K6782">
        <v>0</v>
      </c>
      <c r="L6782" s="13">
        <f>VLOOKUP(C6782,'渗透率、续签率'!B:C,2,0)</f>
        <v>0.59099999999999997</v>
      </c>
      <c r="M6782" s="6">
        <v>0</v>
      </c>
      <c r="N6782">
        <v>0</v>
      </c>
      <c r="O6782">
        <v>0</v>
      </c>
      <c r="P6782" s="6">
        <v>0</v>
      </c>
      <c r="Q6782" s="13">
        <v>0</v>
      </c>
      <c r="R6782" s="13">
        <v>0</v>
      </c>
      <c r="S6782" s="31">
        <v>3</v>
      </c>
      <c r="T6782" s="6">
        <f>VLOOKUP(E6782,'参数设置&amp;汇总'!S:U,3,0)</f>
        <v>0.08</v>
      </c>
      <c r="U6782" s="78">
        <f t="shared" si="525"/>
        <v>0</v>
      </c>
      <c r="V6782" s="13">
        <v>0.85000000000000009</v>
      </c>
      <c r="W6782" s="78">
        <f t="shared" si="527"/>
        <v>0</v>
      </c>
      <c r="X6782" s="1">
        <f>VLOOKUP(E6782,'渗透率、续签率'!AG:AJ,4,0)</f>
        <v>6715.9999999999991</v>
      </c>
      <c r="Y6782" s="1">
        <f t="shared" si="528"/>
        <v>0</v>
      </c>
      <c r="Z6782">
        <v>0</v>
      </c>
      <c r="AA6782" s="89">
        <f t="shared" si="529"/>
        <v>0</v>
      </c>
      <c r="AH6782" s="37"/>
      <c r="AI6782" s="37"/>
      <c r="AK6782" s="37"/>
    </row>
    <row r="6783" spans="1:37" hidden="1">
      <c r="A6783" t="s">
        <v>64</v>
      </c>
      <c r="B6783" t="s">
        <v>2</v>
      </c>
      <c r="C6783" t="s">
        <v>10</v>
      </c>
      <c r="D6783" t="s">
        <v>116</v>
      </c>
      <c r="E6783" t="s">
        <v>545</v>
      </c>
      <c r="F6783" t="str">
        <f t="shared" si="526"/>
        <v>定西市职业培训</v>
      </c>
      <c r="G6783" t="s">
        <v>132</v>
      </c>
      <c r="H6783" t="s">
        <v>228</v>
      </c>
      <c r="I6783" t="s">
        <v>70</v>
      </c>
      <c r="J6783">
        <v>192</v>
      </c>
      <c r="K6783">
        <v>2</v>
      </c>
      <c r="L6783" s="13">
        <f>VLOOKUP(C6783,'渗透率、续签率'!B:C,2,0)</f>
        <v>0.59099999999999997</v>
      </c>
      <c r="M6783" s="6">
        <v>0.01</v>
      </c>
      <c r="N6783">
        <v>15</v>
      </c>
      <c r="O6783">
        <v>2</v>
      </c>
      <c r="P6783" s="6">
        <v>0.13</v>
      </c>
      <c r="Q6783" s="13">
        <v>7.0999999999999994E-2</v>
      </c>
      <c r="R6783" s="13">
        <v>7.0999999999999994E-2</v>
      </c>
      <c r="S6783" s="31">
        <v>137</v>
      </c>
      <c r="T6783" s="6">
        <f>VLOOKUP(E6783,'参数设置&amp;汇总'!S:U,3,0)</f>
        <v>0.08</v>
      </c>
      <c r="U6783" s="78">
        <f t="shared" si="525"/>
        <v>2</v>
      </c>
      <c r="V6783" s="13">
        <v>0.85000000000000009</v>
      </c>
      <c r="W6783" s="78">
        <f t="shared" si="527"/>
        <v>0.96235294117647052</v>
      </c>
      <c r="X6783" s="1">
        <f>VLOOKUP(E6783,'渗透率、续签率'!AG:AJ,4,0)</f>
        <v>6715.9999999999991</v>
      </c>
      <c r="Y6783" s="1">
        <f t="shared" si="528"/>
        <v>6463.1623529411754</v>
      </c>
      <c r="Z6783">
        <v>0</v>
      </c>
      <c r="AA6783" s="89">
        <f t="shared" si="529"/>
        <v>100739.99999999999</v>
      </c>
      <c r="AH6783" s="37"/>
      <c r="AI6783" s="37"/>
      <c r="AK6783" s="37"/>
    </row>
    <row r="6784" spans="1:37" hidden="1">
      <c r="A6784" t="s">
        <v>64</v>
      </c>
      <c r="B6784" t="s">
        <v>2</v>
      </c>
      <c r="C6784" t="s">
        <v>10</v>
      </c>
      <c r="D6784" t="s">
        <v>116</v>
      </c>
      <c r="E6784" t="s">
        <v>545</v>
      </c>
      <c r="F6784" t="str">
        <f t="shared" si="526"/>
        <v>宜宾市职业培训</v>
      </c>
      <c r="G6784" t="s">
        <v>77</v>
      </c>
      <c r="H6784" t="s">
        <v>229</v>
      </c>
      <c r="I6784" t="s">
        <v>70</v>
      </c>
      <c r="J6784">
        <v>630</v>
      </c>
      <c r="K6784">
        <v>9</v>
      </c>
      <c r="L6784" s="13">
        <f>VLOOKUP(C6784,'渗透率、续签率'!B:C,2,0)</f>
        <v>0.59099999999999997</v>
      </c>
      <c r="M6784" s="6">
        <v>0.01</v>
      </c>
      <c r="N6784">
        <v>87</v>
      </c>
      <c r="O6784">
        <v>8</v>
      </c>
      <c r="P6784" s="6">
        <v>0.09</v>
      </c>
      <c r="Q6784" s="13">
        <v>0.26</v>
      </c>
      <c r="R6784" s="13">
        <v>0.16500000000000001</v>
      </c>
      <c r="S6784" s="31">
        <v>917</v>
      </c>
      <c r="T6784" s="6">
        <f>VLOOKUP(E6784,'参数设置&amp;汇总'!S:U,3,0)</f>
        <v>0.08</v>
      </c>
      <c r="U6784" s="78">
        <f t="shared" si="525"/>
        <v>8</v>
      </c>
      <c r="V6784" s="13">
        <v>0.85000000000000009</v>
      </c>
      <c r="W6784" s="78">
        <f t="shared" si="527"/>
        <v>3.8494117647058821</v>
      </c>
      <c r="X6784" s="1">
        <f>VLOOKUP(E6784,'渗透率、续签率'!AG:AJ,4,0)</f>
        <v>6715.9999999999991</v>
      </c>
      <c r="Y6784" s="1">
        <f t="shared" si="528"/>
        <v>25852.649411764702</v>
      </c>
      <c r="Z6784">
        <v>5</v>
      </c>
      <c r="AA6784" s="89">
        <f t="shared" si="529"/>
        <v>584291.99999999988</v>
      </c>
      <c r="AH6784" s="37"/>
      <c r="AI6784" s="37"/>
      <c r="AK6784" s="37"/>
    </row>
    <row r="6785" spans="1:37" hidden="1">
      <c r="A6785" t="s">
        <v>64</v>
      </c>
      <c r="B6785" t="s">
        <v>2</v>
      </c>
      <c r="C6785" t="s">
        <v>10</v>
      </c>
      <c r="D6785" t="s">
        <v>116</v>
      </c>
      <c r="E6785" t="s">
        <v>545</v>
      </c>
      <c r="F6785" t="str">
        <f t="shared" si="526"/>
        <v>宜昌市职业培训</v>
      </c>
      <c r="G6785" t="s">
        <v>81</v>
      </c>
      <c r="H6785" t="s">
        <v>230</v>
      </c>
      <c r="I6785" t="s">
        <v>68</v>
      </c>
      <c r="J6785">
        <v>616</v>
      </c>
      <c r="K6785">
        <v>8</v>
      </c>
      <c r="L6785" s="13">
        <f>VLOOKUP(C6785,'渗透率、续签率'!B:C,2,0)</f>
        <v>0.59099999999999997</v>
      </c>
      <c r="M6785" s="6">
        <v>0.01</v>
      </c>
      <c r="N6785">
        <v>57</v>
      </c>
      <c r="O6785">
        <v>8</v>
      </c>
      <c r="P6785" s="6">
        <v>0.14000000000000001</v>
      </c>
      <c r="Q6785" s="13">
        <v>0.18099999999999999</v>
      </c>
      <c r="R6785" s="13">
        <v>0.10199999999999999</v>
      </c>
      <c r="S6785" s="31">
        <v>662</v>
      </c>
      <c r="T6785" s="6">
        <f>VLOOKUP(E6785,'参数设置&amp;汇总'!S:U,3,0)</f>
        <v>0.08</v>
      </c>
      <c r="U6785" s="78">
        <f t="shared" si="525"/>
        <v>8</v>
      </c>
      <c r="V6785" s="13">
        <v>0.85000000000000009</v>
      </c>
      <c r="W6785" s="78">
        <f t="shared" si="527"/>
        <v>3.8494117647058821</v>
      </c>
      <c r="X6785" s="1">
        <f>VLOOKUP(E6785,'渗透率、续签率'!AG:AJ,4,0)</f>
        <v>6715.9999999999991</v>
      </c>
      <c r="Y6785" s="1">
        <f t="shared" si="528"/>
        <v>25852.649411764702</v>
      </c>
      <c r="Z6785">
        <v>10</v>
      </c>
      <c r="AA6785" s="89">
        <f t="shared" si="529"/>
        <v>382811.99999999994</v>
      </c>
      <c r="AH6785" s="37"/>
      <c r="AI6785" s="37"/>
      <c r="AK6785" s="37"/>
    </row>
    <row r="6786" spans="1:37" hidden="1">
      <c r="A6786" t="s">
        <v>64</v>
      </c>
      <c r="B6786" t="s">
        <v>2</v>
      </c>
      <c r="C6786" t="s">
        <v>10</v>
      </c>
      <c r="D6786" t="s">
        <v>116</v>
      </c>
      <c r="E6786" t="s">
        <v>545</v>
      </c>
      <c r="F6786" t="str">
        <f t="shared" si="526"/>
        <v>宜春市职业培训</v>
      </c>
      <c r="G6786" t="s">
        <v>90</v>
      </c>
      <c r="H6786" t="s">
        <v>231</v>
      </c>
      <c r="I6786" t="s">
        <v>68</v>
      </c>
      <c r="J6786">
        <v>626</v>
      </c>
      <c r="K6786">
        <v>3</v>
      </c>
      <c r="L6786" s="13">
        <f>VLOOKUP(C6786,'渗透率、续签率'!B:C,2,0)</f>
        <v>0.59099999999999997</v>
      </c>
      <c r="M6786" s="6">
        <v>0</v>
      </c>
      <c r="N6786">
        <v>49</v>
      </c>
      <c r="O6786">
        <v>3</v>
      </c>
      <c r="P6786" s="6">
        <v>0.06</v>
      </c>
      <c r="Q6786" s="13">
        <v>0.13300000000000001</v>
      </c>
      <c r="R6786" s="13">
        <v>4.1000000000000002E-2</v>
      </c>
      <c r="S6786" s="31">
        <v>616</v>
      </c>
      <c r="T6786" s="6">
        <f>VLOOKUP(E6786,'参数设置&amp;汇总'!S:U,3,0)</f>
        <v>0.08</v>
      </c>
      <c r="U6786" s="78">
        <f t="shared" si="525"/>
        <v>3.92</v>
      </c>
      <c r="V6786" s="13">
        <v>0.85000000000000009</v>
      </c>
      <c r="W6786" s="78">
        <f t="shared" si="527"/>
        <v>2.5258823529411765</v>
      </c>
      <c r="X6786" s="1">
        <f>VLOOKUP(E6786,'渗透率、续签率'!AG:AJ,4,0)</f>
        <v>6715.9999999999991</v>
      </c>
      <c r="Y6786" s="1">
        <f t="shared" si="528"/>
        <v>16963.82588235294</v>
      </c>
      <c r="Z6786">
        <v>3</v>
      </c>
      <c r="AA6786" s="89">
        <f t="shared" si="529"/>
        <v>329083.99999999994</v>
      </c>
      <c r="AH6786" s="37"/>
      <c r="AI6786" s="37"/>
    </row>
    <row r="6787" spans="1:37" hidden="1">
      <c r="A6787" t="s">
        <v>64</v>
      </c>
      <c r="B6787" t="s">
        <v>2</v>
      </c>
      <c r="C6787" t="s">
        <v>10</v>
      </c>
      <c r="D6787" t="s">
        <v>116</v>
      </c>
      <c r="E6787" t="s">
        <v>545</v>
      </c>
      <c r="F6787" t="str">
        <f t="shared" si="526"/>
        <v>宝鸡市职业培训</v>
      </c>
      <c r="G6787" t="s">
        <v>108</v>
      </c>
      <c r="H6787" t="s">
        <v>232</v>
      </c>
      <c r="I6787" t="s">
        <v>70</v>
      </c>
      <c r="J6787">
        <v>402</v>
      </c>
      <c r="K6787">
        <v>3</v>
      </c>
      <c r="L6787" s="13">
        <f>VLOOKUP(C6787,'渗透率、续签率'!B:C,2,0)</f>
        <v>0.59099999999999997</v>
      </c>
      <c r="M6787" s="6">
        <v>0.01</v>
      </c>
      <c r="N6787">
        <v>46</v>
      </c>
      <c r="O6787">
        <v>3</v>
      </c>
      <c r="P6787" s="6">
        <v>7.0000000000000007E-2</v>
      </c>
      <c r="Q6787" s="13">
        <v>0.109</v>
      </c>
      <c r="R6787" s="13">
        <v>0</v>
      </c>
      <c r="S6787" s="31">
        <v>468</v>
      </c>
      <c r="T6787" s="6">
        <f>VLOOKUP(E6787,'参数设置&amp;汇总'!S:U,3,0)</f>
        <v>0.08</v>
      </c>
      <c r="U6787" s="78">
        <f t="shared" ref="U6787:U6850" si="530">IF(T6787*N6787&gt;=O6787,T6787*N6787,O6787)</f>
        <v>3.68</v>
      </c>
      <c r="V6787" s="13">
        <v>0.85000000000000009</v>
      </c>
      <c r="W6787" s="78">
        <f t="shared" si="527"/>
        <v>2.243529411764706</v>
      </c>
      <c r="X6787" s="1">
        <f>VLOOKUP(E6787,'渗透率、续签率'!AG:AJ,4,0)</f>
        <v>6715.9999999999991</v>
      </c>
      <c r="Y6787" s="1">
        <f t="shared" si="528"/>
        <v>15067.543529411763</v>
      </c>
      <c r="Z6787">
        <v>2</v>
      </c>
      <c r="AA6787" s="89">
        <f t="shared" si="529"/>
        <v>308935.99999999994</v>
      </c>
      <c r="AK6787" s="37"/>
    </row>
    <row r="6788" spans="1:37" hidden="1">
      <c r="A6788" t="s">
        <v>64</v>
      </c>
      <c r="B6788" t="s">
        <v>2</v>
      </c>
      <c r="C6788" t="s">
        <v>10</v>
      </c>
      <c r="D6788" t="s">
        <v>116</v>
      </c>
      <c r="E6788" t="s">
        <v>545</v>
      </c>
      <c r="F6788" t="str">
        <f t="shared" ref="F6788:F6851" si="531">H6788&amp;C6788</f>
        <v>宣城市职业培训</v>
      </c>
      <c r="G6788" t="s">
        <v>94</v>
      </c>
      <c r="H6788" t="s">
        <v>233</v>
      </c>
      <c r="I6788" t="s">
        <v>68</v>
      </c>
      <c r="J6788">
        <v>376</v>
      </c>
      <c r="K6788">
        <v>1</v>
      </c>
      <c r="L6788" s="13">
        <f>VLOOKUP(C6788,'渗透率、续签率'!B:C,2,0)</f>
        <v>0.59099999999999997</v>
      </c>
      <c r="M6788" s="6">
        <v>0</v>
      </c>
      <c r="N6788">
        <v>33</v>
      </c>
      <c r="O6788">
        <v>1</v>
      </c>
      <c r="P6788" s="6">
        <v>0.03</v>
      </c>
      <c r="Q6788" s="13">
        <v>7.5999999999999998E-2</v>
      </c>
      <c r="R6788" s="13">
        <v>0</v>
      </c>
      <c r="S6788" s="31">
        <v>380</v>
      </c>
      <c r="T6788" s="6">
        <f>VLOOKUP(E6788,'参数设置&amp;汇总'!S:U,3,0)</f>
        <v>0.08</v>
      </c>
      <c r="U6788" s="78">
        <f t="shared" si="530"/>
        <v>2.64</v>
      </c>
      <c r="V6788" s="13">
        <v>0.85000000000000009</v>
      </c>
      <c r="W6788" s="78">
        <f t="shared" ref="W6788:W6851" si="532">(O6788*(1-L6788)+IF((U6788-O6788)&lt;0,0,(U6788-O6788)))/V6788</f>
        <v>2.4105882352941177</v>
      </c>
      <c r="X6788" s="1">
        <f>VLOOKUP(E6788,'渗透率、续签率'!AG:AJ,4,0)</f>
        <v>6715.9999999999991</v>
      </c>
      <c r="Y6788" s="1">
        <f t="shared" ref="Y6788:Y6851" si="533">X6788*W6788</f>
        <v>16189.510588235293</v>
      </c>
      <c r="Z6788">
        <v>0</v>
      </c>
      <c r="AA6788" s="89">
        <f t="shared" ref="AA6788:AA6851" si="534">N6788*X6788</f>
        <v>221627.99999999997</v>
      </c>
      <c r="AH6788" s="37"/>
      <c r="AI6788" s="37"/>
      <c r="AK6788" s="37"/>
    </row>
    <row r="6789" spans="1:37" hidden="1">
      <c r="A6789" t="s">
        <v>64</v>
      </c>
      <c r="B6789" t="s">
        <v>2</v>
      </c>
      <c r="C6789" t="s">
        <v>10</v>
      </c>
      <c r="D6789" t="s">
        <v>116</v>
      </c>
      <c r="E6789" t="s">
        <v>545</v>
      </c>
      <c r="F6789" t="str">
        <f t="shared" si="531"/>
        <v>宿州市职业培训</v>
      </c>
      <c r="G6789" t="s">
        <v>94</v>
      </c>
      <c r="H6789" t="s">
        <v>234</v>
      </c>
      <c r="I6789" t="s">
        <v>68</v>
      </c>
      <c r="J6789">
        <v>687</v>
      </c>
      <c r="K6789">
        <v>2</v>
      </c>
      <c r="L6789" s="13">
        <f>VLOOKUP(C6789,'渗透率、续签率'!B:C,2,0)</f>
        <v>0.59099999999999997</v>
      </c>
      <c r="M6789" s="6">
        <v>0</v>
      </c>
      <c r="N6789">
        <v>41</v>
      </c>
      <c r="O6789">
        <v>2</v>
      </c>
      <c r="P6789" s="6">
        <v>0.05</v>
      </c>
      <c r="Q6789" s="13">
        <v>8.2000000000000003E-2</v>
      </c>
      <c r="R6789" s="13">
        <v>0</v>
      </c>
      <c r="S6789" s="31">
        <v>536</v>
      </c>
      <c r="T6789" s="6">
        <f>VLOOKUP(E6789,'参数设置&amp;汇总'!S:U,3,0)</f>
        <v>0.08</v>
      </c>
      <c r="U6789" s="78">
        <f t="shared" si="530"/>
        <v>3.2800000000000002</v>
      </c>
      <c r="V6789" s="13">
        <v>0.85000000000000009</v>
      </c>
      <c r="W6789" s="78">
        <f t="shared" si="532"/>
        <v>2.4682352941176471</v>
      </c>
      <c r="X6789" s="1">
        <f>VLOOKUP(E6789,'渗透率、续签率'!AG:AJ,4,0)</f>
        <v>6715.9999999999991</v>
      </c>
      <c r="Y6789" s="1">
        <f t="shared" si="533"/>
        <v>16576.668235294117</v>
      </c>
      <c r="Z6789">
        <v>0</v>
      </c>
      <c r="AA6789" s="89">
        <f t="shared" si="534"/>
        <v>275355.99999999994</v>
      </c>
      <c r="AH6789" s="37"/>
      <c r="AI6789" s="37"/>
      <c r="AJ6789" s="1"/>
      <c r="AK6789" s="37"/>
    </row>
    <row r="6790" spans="1:37" hidden="1">
      <c r="A6790" t="s">
        <v>64</v>
      </c>
      <c r="B6790" t="s">
        <v>2</v>
      </c>
      <c r="C6790" t="s">
        <v>10</v>
      </c>
      <c r="D6790" t="s">
        <v>116</v>
      </c>
      <c r="E6790" t="s">
        <v>545</v>
      </c>
      <c r="F6790" t="str">
        <f t="shared" si="531"/>
        <v>宿迁市职业培训</v>
      </c>
      <c r="G6790" t="s">
        <v>73</v>
      </c>
      <c r="H6790" t="s">
        <v>235</v>
      </c>
      <c r="I6790" t="s">
        <v>70</v>
      </c>
      <c r="J6790" s="1">
        <v>1028</v>
      </c>
      <c r="K6790">
        <v>10</v>
      </c>
      <c r="L6790" s="13">
        <f>VLOOKUP(C6790,'渗透率、续签率'!B:C,2,0)</f>
        <v>0.59099999999999997</v>
      </c>
      <c r="M6790" s="6">
        <v>0.01</v>
      </c>
      <c r="N6790">
        <v>96</v>
      </c>
      <c r="O6790">
        <v>10</v>
      </c>
      <c r="P6790" s="6">
        <v>0.1</v>
      </c>
      <c r="Q6790" s="13">
        <v>0.10100000000000001</v>
      </c>
      <c r="R6790" s="13">
        <v>0</v>
      </c>
      <c r="S6790" s="31">
        <v>1195</v>
      </c>
      <c r="T6790" s="6">
        <f>VLOOKUP(E6790,'参数设置&amp;汇总'!S:U,3,0)</f>
        <v>0.08</v>
      </c>
      <c r="U6790" s="78">
        <f t="shared" si="530"/>
        <v>10</v>
      </c>
      <c r="V6790" s="13">
        <v>0.85000000000000009</v>
      </c>
      <c r="W6790" s="78">
        <f t="shared" si="532"/>
        <v>4.8117647058823518</v>
      </c>
      <c r="X6790" s="1">
        <f>VLOOKUP(E6790,'渗透率、续签率'!AG:AJ,4,0)</f>
        <v>6715.9999999999991</v>
      </c>
      <c r="Y6790" s="1">
        <f t="shared" si="533"/>
        <v>32315.811764705872</v>
      </c>
      <c r="Z6790">
        <v>8</v>
      </c>
      <c r="AA6790" s="89">
        <f t="shared" si="534"/>
        <v>644735.99999999988</v>
      </c>
      <c r="AH6790" s="37"/>
      <c r="AI6790" s="37"/>
      <c r="AK6790" s="37"/>
    </row>
    <row r="6791" spans="1:37" hidden="1">
      <c r="A6791" t="s">
        <v>64</v>
      </c>
      <c r="B6791" t="s">
        <v>2</v>
      </c>
      <c r="C6791" t="s">
        <v>10</v>
      </c>
      <c r="D6791" t="s">
        <v>116</v>
      </c>
      <c r="E6791" t="s">
        <v>545</v>
      </c>
      <c r="F6791" t="str">
        <f t="shared" si="531"/>
        <v>屯昌县职业培训</v>
      </c>
      <c r="G6791" t="s">
        <v>120</v>
      </c>
      <c r="H6791" t="s">
        <v>236</v>
      </c>
      <c r="I6791" t="s">
        <v>68</v>
      </c>
      <c r="J6791">
        <v>54</v>
      </c>
      <c r="K6791">
        <v>0</v>
      </c>
      <c r="L6791" s="13">
        <f>VLOOKUP(C6791,'渗透率、续签率'!B:C,2,0)</f>
        <v>0.59099999999999997</v>
      </c>
      <c r="M6791" s="6">
        <v>0</v>
      </c>
      <c r="N6791">
        <v>0</v>
      </c>
      <c r="O6791">
        <v>0</v>
      </c>
      <c r="P6791" s="6">
        <v>0</v>
      </c>
      <c r="Q6791" s="13">
        <v>0</v>
      </c>
      <c r="R6791" s="13">
        <v>0</v>
      </c>
      <c r="S6791" s="31">
        <v>3</v>
      </c>
      <c r="T6791" s="6">
        <f>VLOOKUP(E6791,'参数设置&amp;汇总'!S:U,3,0)</f>
        <v>0.08</v>
      </c>
      <c r="U6791" s="78">
        <f t="shared" si="530"/>
        <v>0</v>
      </c>
      <c r="V6791" s="13">
        <v>0.85000000000000009</v>
      </c>
      <c r="W6791" s="78">
        <f t="shared" si="532"/>
        <v>0</v>
      </c>
      <c r="X6791" s="1">
        <f>VLOOKUP(E6791,'渗透率、续签率'!AG:AJ,4,0)</f>
        <v>6715.9999999999991</v>
      </c>
      <c r="Y6791" s="1">
        <f t="shared" si="533"/>
        <v>0</v>
      </c>
      <c r="Z6791">
        <v>0</v>
      </c>
      <c r="AA6791" s="89">
        <f t="shared" si="534"/>
        <v>0</v>
      </c>
      <c r="AH6791" s="37"/>
      <c r="AI6791" s="37"/>
      <c r="AK6791" s="37"/>
    </row>
    <row r="6792" spans="1:37" hidden="1">
      <c r="A6792" t="s">
        <v>64</v>
      </c>
      <c r="B6792" t="s">
        <v>2</v>
      </c>
      <c r="C6792" t="s">
        <v>10</v>
      </c>
      <c r="D6792" t="s">
        <v>116</v>
      </c>
      <c r="E6792" t="s">
        <v>545</v>
      </c>
      <c r="F6792" t="str">
        <f t="shared" si="531"/>
        <v>山南市职业培训</v>
      </c>
      <c r="G6792" t="s">
        <v>237</v>
      </c>
      <c r="H6792" t="s">
        <v>238</v>
      </c>
      <c r="I6792" t="s">
        <v>57</v>
      </c>
      <c r="J6792">
        <v>27</v>
      </c>
      <c r="K6792">
        <v>0</v>
      </c>
      <c r="L6792" s="13">
        <f>VLOOKUP(C6792,'渗透率、续签率'!B:C,2,0)</f>
        <v>0.59099999999999997</v>
      </c>
      <c r="M6792" s="6">
        <v>0</v>
      </c>
      <c r="N6792">
        <v>1</v>
      </c>
      <c r="O6792">
        <v>0</v>
      </c>
      <c r="P6792" s="6">
        <v>0</v>
      </c>
      <c r="Q6792" s="13">
        <v>0</v>
      </c>
      <c r="R6792" s="13">
        <v>0</v>
      </c>
      <c r="S6792" s="31">
        <v>19</v>
      </c>
      <c r="T6792" s="6">
        <f>VLOOKUP(E6792,'参数设置&amp;汇总'!S:U,3,0)</f>
        <v>0.08</v>
      </c>
      <c r="U6792" s="78">
        <f t="shared" si="530"/>
        <v>0.08</v>
      </c>
      <c r="V6792" s="13">
        <v>0.85000000000000009</v>
      </c>
      <c r="W6792" s="78">
        <f t="shared" si="532"/>
        <v>9.4117647058823528E-2</v>
      </c>
      <c r="X6792" s="1">
        <f>VLOOKUP(E6792,'渗透率、续签率'!AG:AJ,4,0)</f>
        <v>6715.9999999999991</v>
      </c>
      <c r="Y6792" s="1">
        <f t="shared" si="533"/>
        <v>632.09411764705874</v>
      </c>
      <c r="Z6792">
        <v>0</v>
      </c>
      <c r="AA6792" s="89">
        <f t="shared" si="534"/>
        <v>6715.9999999999991</v>
      </c>
      <c r="AH6792" s="37"/>
      <c r="AI6792" s="37"/>
      <c r="AK6792" s="37"/>
    </row>
    <row r="6793" spans="1:37" hidden="1">
      <c r="A6793" t="s">
        <v>64</v>
      </c>
      <c r="B6793" t="s">
        <v>2</v>
      </c>
      <c r="C6793" t="s">
        <v>10</v>
      </c>
      <c r="D6793" t="s">
        <v>116</v>
      </c>
      <c r="E6793" t="s">
        <v>545</v>
      </c>
      <c r="F6793" t="str">
        <f t="shared" si="531"/>
        <v>岳阳市职业培训</v>
      </c>
      <c r="G6793" t="s">
        <v>113</v>
      </c>
      <c r="H6793" t="s">
        <v>239</v>
      </c>
      <c r="I6793" t="s">
        <v>68</v>
      </c>
      <c r="J6793">
        <v>704</v>
      </c>
      <c r="K6793">
        <v>3</v>
      </c>
      <c r="L6793" s="13">
        <f>VLOOKUP(C6793,'渗透率、续签率'!B:C,2,0)</f>
        <v>0.59099999999999997</v>
      </c>
      <c r="M6793" s="6">
        <v>0</v>
      </c>
      <c r="N6793">
        <v>40</v>
      </c>
      <c r="O6793">
        <v>3</v>
      </c>
      <c r="P6793" s="6">
        <v>0.08</v>
      </c>
      <c r="Q6793" s="13">
        <v>8.7999999999999995E-2</v>
      </c>
      <c r="R6793" s="13">
        <v>3.5999999999999997E-2</v>
      </c>
      <c r="S6793" s="31">
        <v>483</v>
      </c>
      <c r="T6793" s="6">
        <f>VLOOKUP(E6793,'参数设置&amp;汇总'!S:U,3,0)</f>
        <v>0.08</v>
      </c>
      <c r="U6793" s="78">
        <f t="shared" si="530"/>
        <v>3.2</v>
      </c>
      <c r="V6793" s="13">
        <v>0.85000000000000009</v>
      </c>
      <c r="W6793" s="78">
        <f t="shared" si="532"/>
        <v>1.6788235294117648</v>
      </c>
      <c r="X6793" s="1">
        <f>VLOOKUP(E6793,'渗透率、续签率'!AG:AJ,4,0)</f>
        <v>6715.9999999999991</v>
      </c>
      <c r="Y6793" s="1">
        <f t="shared" si="533"/>
        <v>11274.978823529411</v>
      </c>
      <c r="Z6793">
        <v>6</v>
      </c>
      <c r="AA6793" s="89">
        <f t="shared" si="534"/>
        <v>268639.99999999994</v>
      </c>
      <c r="AH6793" s="37"/>
      <c r="AI6793" s="37"/>
      <c r="AK6793" s="37"/>
    </row>
    <row r="6794" spans="1:37" hidden="1">
      <c r="A6794" t="s">
        <v>64</v>
      </c>
      <c r="B6794" t="s">
        <v>2</v>
      </c>
      <c r="C6794" t="s">
        <v>10</v>
      </c>
      <c r="D6794" t="s">
        <v>116</v>
      </c>
      <c r="E6794" t="s">
        <v>545</v>
      </c>
      <c r="F6794" t="str">
        <f t="shared" si="531"/>
        <v>崇左市职业培训</v>
      </c>
      <c r="G6794" t="s">
        <v>88</v>
      </c>
      <c r="H6794" t="s">
        <v>240</v>
      </c>
      <c r="I6794" t="s">
        <v>68</v>
      </c>
      <c r="J6794">
        <v>220</v>
      </c>
      <c r="K6794">
        <v>1</v>
      </c>
      <c r="L6794" s="13">
        <f>VLOOKUP(C6794,'渗透率、续签率'!B:C,2,0)</f>
        <v>0.59099999999999997</v>
      </c>
      <c r="M6794" s="6">
        <v>0</v>
      </c>
      <c r="N6794">
        <v>10</v>
      </c>
      <c r="O6794">
        <v>1</v>
      </c>
      <c r="P6794" s="6">
        <v>0.1</v>
      </c>
      <c r="Q6794" s="13">
        <v>4.1000000000000002E-2</v>
      </c>
      <c r="R6794" s="13">
        <v>0</v>
      </c>
      <c r="S6794" s="31">
        <v>128</v>
      </c>
      <c r="T6794" s="6">
        <f>VLOOKUP(E6794,'参数设置&amp;汇总'!S:U,3,0)</f>
        <v>0.08</v>
      </c>
      <c r="U6794" s="78">
        <f t="shared" si="530"/>
        <v>1</v>
      </c>
      <c r="V6794" s="13">
        <v>0.85000000000000009</v>
      </c>
      <c r="W6794" s="78">
        <f t="shared" si="532"/>
        <v>0.48117647058823526</v>
      </c>
      <c r="X6794" s="1">
        <f>VLOOKUP(E6794,'渗透率、续签率'!AG:AJ,4,0)</f>
        <v>6715.9999999999991</v>
      </c>
      <c r="Y6794" s="1">
        <f t="shared" si="533"/>
        <v>3231.5811764705877</v>
      </c>
      <c r="Z6794">
        <v>0</v>
      </c>
      <c r="AA6794" s="89">
        <f t="shared" si="534"/>
        <v>67159.999999999985</v>
      </c>
      <c r="AH6794" s="37"/>
      <c r="AI6794" s="37"/>
      <c r="AK6794" s="37"/>
    </row>
    <row r="6795" spans="1:37" hidden="1">
      <c r="A6795" t="s">
        <v>64</v>
      </c>
      <c r="B6795" t="s">
        <v>2</v>
      </c>
      <c r="C6795" t="s">
        <v>10</v>
      </c>
      <c r="D6795" t="s">
        <v>116</v>
      </c>
      <c r="E6795" t="s">
        <v>545</v>
      </c>
      <c r="F6795" t="str">
        <f t="shared" si="531"/>
        <v>巴中市职业培训</v>
      </c>
      <c r="G6795" t="s">
        <v>77</v>
      </c>
      <c r="H6795" t="s">
        <v>241</v>
      </c>
      <c r="I6795" t="s">
        <v>70</v>
      </c>
      <c r="J6795">
        <v>260</v>
      </c>
      <c r="K6795">
        <v>1</v>
      </c>
      <c r="L6795" s="13">
        <f>VLOOKUP(C6795,'渗透率、续签率'!B:C,2,0)</f>
        <v>0.59099999999999997</v>
      </c>
      <c r="M6795" s="6">
        <v>0</v>
      </c>
      <c r="N6795">
        <v>24</v>
      </c>
      <c r="O6795">
        <v>1</v>
      </c>
      <c r="P6795" s="6">
        <v>0.04</v>
      </c>
      <c r="Q6795" s="13">
        <v>5.5E-2</v>
      </c>
      <c r="R6795" s="13">
        <v>0</v>
      </c>
      <c r="S6795" s="31">
        <v>225</v>
      </c>
      <c r="T6795" s="6">
        <f>VLOOKUP(E6795,'参数设置&amp;汇总'!S:U,3,0)</f>
        <v>0.08</v>
      </c>
      <c r="U6795" s="78">
        <f t="shared" si="530"/>
        <v>1.92</v>
      </c>
      <c r="V6795" s="13">
        <v>0.85000000000000009</v>
      </c>
      <c r="W6795" s="78">
        <f t="shared" si="532"/>
        <v>1.5635294117647056</v>
      </c>
      <c r="X6795" s="1">
        <f>VLOOKUP(E6795,'渗透率、续签率'!AG:AJ,4,0)</f>
        <v>6715.9999999999991</v>
      </c>
      <c r="Y6795" s="1">
        <f t="shared" si="533"/>
        <v>10500.663529411762</v>
      </c>
      <c r="Z6795">
        <v>2</v>
      </c>
      <c r="AA6795" s="89">
        <f t="shared" si="534"/>
        <v>161183.99999999997</v>
      </c>
      <c r="AH6795" s="37"/>
      <c r="AI6795" s="37"/>
      <c r="AK6795" s="37"/>
    </row>
    <row r="6796" spans="1:37" hidden="1">
      <c r="A6796" t="s">
        <v>64</v>
      </c>
      <c r="B6796" t="s">
        <v>2</v>
      </c>
      <c r="C6796" t="s">
        <v>10</v>
      </c>
      <c r="D6796" t="s">
        <v>116</v>
      </c>
      <c r="E6796" t="s">
        <v>545</v>
      </c>
      <c r="F6796" t="str">
        <f t="shared" si="531"/>
        <v>巴彦淖尔市职业培训</v>
      </c>
      <c r="G6796" t="s">
        <v>142</v>
      </c>
      <c r="H6796" t="s">
        <v>242</v>
      </c>
      <c r="I6796" t="s">
        <v>70</v>
      </c>
      <c r="J6796">
        <v>294</v>
      </c>
      <c r="K6796">
        <v>0</v>
      </c>
      <c r="L6796" s="13">
        <f>VLOOKUP(C6796,'渗透率、续签率'!B:C,2,0)</f>
        <v>0.59099999999999997</v>
      </c>
      <c r="M6796" s="6">
        <v>0</v>
      </c>
      <c r="N6796">
        <v>16</v>
      </c>
      <c r="O6796">
        <v>0</v>
      </c>
      <c r="P6796" s="6">
        <v>0</v>
      </c>
      <c r="Q6796" s="13">
        <v>0</v>
      </c>
      <c r="R6796" s="13">
        <v>0</v>
      </c>
      <c r="S6796" s="31">
        <v>185</v>
      </c>
      <c r="T6796" s="6">
        <f>VLOOKUP(E6796,'参数设置&amp;汇总'!S:U,3,0)</f>
        <v>0.08</v>
      </c>
      <c r="U6796" s="78">
        <f t="shared" si="530"/>
        <v>1.28</v>
      </c>
      <c r="V6796" s="13">
        <v>0.85000000000000009</v>
      </c>
      <c r="W6796" s="78">
        <f t="shared" si="532"/>
        <v>1.5058823529411764</v>
      </c>
      <c r="X6796" s="1">
        <f>VLOOKUP(E6796,'渗透率、续签率'!AG:AJ,4,0)</f>
        <v>6715.9999999999991</v>
      </c>
      <c r="Y6796" s="1">
        <f t="shared" si="533"/>
        <v>10113.50588235294</v>
      </c>
      <c r="Z6796">
        <v>0</v>
      </c>
      <c r="AA6796" s="89">
        <f t="shared" si="534"/>
        <v>107455.99999999999</v>
      </c>
      <c r="AH6796" s="37"/>
      <c r="AI6796" s="37"/>
      <c r="AK6796" s="37"/>
    </row>
    <row r="6797" spans="1:37" hidden="1">
      <c r="A6797" t="s">
        <v>64</v>
      </c>
      <c r="B6797" t="s">
        <v>2</v>
      </c>
      <c r="C6797" t="s">
        <v>10</v>
      </c>
      <c r="D6797" t="s">
        <v>116</v>
      </c>
      <c r="E6797" t="s">
        <v>545</v>
      </c>
      <c r="F6797" t="str">
        <f t="shared" si="531"/>
        <v>巴音郭楞蒙古自治州职业培训</v>
      </c>
      <c r="G6797" t="s">
        <v>145</v>
      </c>
      <c r="H6797" t="s">
        <v>243</v>
      </c>
      <c r="I6797" t="s">
        <v>70</v>
      </c>
      <c r="J6797">
        <v>145</v>
      </c>
      <c r="K6797">
        <v>0</v>
      </c>
      <c r="L6797" s="13">
        <f>VLOOKUP(C6797,'渗透率、续签率'!B:C,2,0)</f>
        <v>0.59099999999999997</v>
      </c>
      <c r="M6797" s="6">
        <v>0</v>
      </c>
      <c r="N6797">
        <v>35</v>
      </c>
      <c r="O6797">
        <v>0</v>
      </c>
      <c r="P6797" s="6">
        <v>0</v>
      </c>
      <c r="Q6797" s="13">
        <v>0</v>
      </c>
      <c r="R6797" s="13">
        <v>0</v>
      </c>
      <c r="S6797" s="31">
        <v>280</v>
      </c>
      <c r="T6797" s="6">
        <f>VLOOKUP(E6797,'参数设置&amp;汇总'!S:U,3,0)</f>
        <v>0.08</v>
      </c>
      <c r="U6797" s="78">
        <f t="shared" si="530"/>
        <v>2.8000000000000003</v>
      </c>
      <c r="V6797" s="13">
        <v>0.85000000000000009</v>
      </c>
      <c r="W6797" s="78">
        <f t="shared" si="532"/>
        <v>3.2941176470588234</v>
      </c>
      <c r="X6797" s="1">
        <f>VLOOKUP(E6797,'渗透率、续签率'!AG:AJ,4,0)</f>
        <v>6715.9999999999991</v>
      </c>
      <c r="Y6797" s="1">
        <f t="shared" si="533"/>
        <v>22123.294117647056</v>
      </c>
      <c r="Z6797">
        <v>1</v>
      </c>
      <c r="AA6797" s="89">
        <f t="shared" si="534"/>
        <v>235059.99999999997</v>
      </c>
      <c r="AH6797" s="37"/>
      <c r="AI6797" s="37"/>
      <c r="AK6797" s="37"/>
    </row>
    <row r="6798" spans="1:37" hidden="1">
      <c r="A6798" t="s">
        <v>64</v>
      </c>
      <c r="B6798" t="s">
        <v>2</v>
      </c>
      <c r="C6798" t="s">
        <v>10</v>
      </c>
      <c r="D6798" t="s">
        <v>116</v>
      </c>
      <c r="E6798" t="s">
        <v>545</v>
      </c>
      <c r="F6798" t="str">
        <f t="shared" si="531"/>
        <v>常州市职业培训</v>
      </c>
      <c r="G6798" t="s">
        <v>73</v>
      </c>
      <c r="H6798" t="s">
        <v>244</v>
      </c>
      <c r="I6798" t="s">
        <v>70</v>
      </c>
      <c r="J6798" s="1">
        <v>1635</v>
      </c>
      <c r="K6798">
        <v>20</v>
      </c>
      <c r="L6798" s="13">
        <f>VLOOKUP(C6798,'渗透率、续签率'!B:C,2,0)</f>
        <v>0.59099999999999997</v>
      </c>
      <c r="M6798" s="6">
        <v>0.01</v>
      </c>
      <c r="N6798">
        <v>160</v>
      </c>
      <c r="O6798">
        <v>19</v>
      </c>
      <c r="P6798" s="6">
        <v>0.12</v>
      </c>
      <c r="Q6798" s="13">
        <v>0.27</v>
      </c>
      <c r="R6798" s="13">
        <v>0.186</v>
      </c>
      <c r="S6798" s="31">
        <v>2373</v>
      </c>
      <c r="T6798" s="6">
        <f>VLOOKUP(E6798,'参数设置&amp;汇总'!S:U,3,0)</f>
        <v>0.08</v>
      </c>
      <c r="U6798" s="78">
        <f t="shared" si="530"/>
        <v>19</v>
      </c>
      <c r="V6798" s="13">
        <v>0.85000000000000009</v>
      </c>
      <c r="W6798" s="78">
        <f t="shared" si="532"/>
        <v>9.1423529411764708</v>
      </c>
      <c r="X6798" s="1">
        <f>VLOOKUP(E6798,'渗透率、续签率'!AG:AJ,4,0)</f>
        <v>6715.9999999999991</v>
      </c>
      <c r="Y6798" s="1">
        <f t="shared" si="533"/>
        <v>61400.042352941171</v>
      </c>
      <c r="Z6798">
        <v>28</v>
      </c>
      <c r="AA6798" s="89">
        <f t="shared" si="534"/>
        <v>1074559.9999999998</v>
      </c>
      <c r="AH6798" s="37"/>
      <c r="AI6798" s="37"/>
      <c r="AK6798" s="37"/>
    </row>
    <row r="6799" spans="1:37" hidden="1">
      <c r="A6799" t="s">
        <v>64</v>
      </c>
      <c r="B6799" t="s">
        <v>2</v>
      </c>
      <c r="C6799" t="s">
        <v>10</v>
      </c>
      <c r="D6799" t="s">
        <v>116</v>
      </c>
      <c r="E6799" t="s">
        <v>545</v>
      </c>
      <c r="F6799" t="str">
        <f t="shared" si="531"/>
        <v>常德市职业培训</v>
      </c>
      <c r="G6799" t="s">
        <v>113</v>
      </c>
      <c r="H6799" t="s">
        <v>245</v>
      </c>
      <c r="I6799" t="s">
        <v>68</v>
      </c>
      <c r="J6799">
        <v>618</v>
      </c>
      <c r="K6799">
        <v>4</v>
      </c>
      <c r="L6799" s="13">
        <f>VLOOKUP(C6799,'渗透率、续签率'!B:C,2,0)</f>
        <v>0.59099999999999997</v>
      </c>
      <c r="M6799" s="6">
        <v>0.01</v>
      </c>
      <c r="N6799">
        <v>52</v>
      </c>
      <c r="O6799">
        <v>4</v>
      </c>
      <c r="P6799" s="6">
        <v>0.08</v>
      </c>
      <c r="Q6799" s="13">
        <v>0.115</v>
      </c>
      <c r="R6799" s="13">
        <v>3.7999999999999999E-2</v>
      </c>
      <c r="S6799" s="31">
        <v>574</v>
      </c>
      <c r="T6799" s="6">
        <f>VLOOKUP(E6799,'参数设置&amp;汇总'!S:U,3,0)</f>
        <v>0.08</v>
      </c>
      <c r="U6799" s="78">
        <f t="shared" si="530"/>
        <v>4.16</v>
      </c>
      <c r="V6799" s="13">
        <v>0.85000000000000009</v>
      </c>
      <c r="W6799" s="78">
        <f t="shared" si="532"/>
        <v>2.1129411764705885</v>
      </c>
      <c r="X6799" s="1">
        <f>VLOOKUP(E6799,'渗透率、续签率'!AG:AJ,4,0)</f>
        <v>6715.9999999999991</v>
      </c>
      <c r="Y6799" s="1">
        <f t="shared" si="533"/>
        <v>14190.51294117647</v>
      </c>
      <c r="Z6799">
        <v>7</v>
      </c>
      <c r="AA6799" s="89">
        <f t="shared" si="534"/>
        <v>349231.99999999994</v>
      </c>
      <c r="AH6799" s="37"/>
      <c r="AI6799" s="37"/>
      <c r="AK6799" s="37"/>
    </row>
    <row r="6800" spans="1:37" hidden="1">
      <c r="A6800" t="s">
        <v>64</v>
      </c>
      <c r="B6800" t="s">
        <v>2</v>
      </c>
      <c r="C6800" t="s">
        <v>10</v>
      </c>
      <c r="D6800" t="s">
        <v>116</v>
      </c>
      <c r="E6800" t="s">
        <v>545</v>
      </c>
      <c r="F6800" t="str">
        <f t="shared" si="531"/>
        <v>平凉市职业培训</v>
      </c>
      <c r="G6800" t="s">
        <v>132</v>
      </c>
      <c r="H6800" t="s">
        <v>246</v>
      </c>
      <c r="I6800" t="s">
        <v>70</v>
      </c>
      <c r="J6800">
        <v>145</v>
      </c>
      <c r="K6800">
        <v>3</v>
      </c>
      <c r="L6800" s="13">
        <f>VLOOKUP(C6800,'渗透率、续签率'!B:C,2,0)</f>
        <v>0.59099999999999997</v>
      </c>
      <c r="M6800" s="6">
        <v>0.02</v>
      </c>
      <c r="N6800">
        <v>13</v>
      </c>
      <c r="O6800">
        <v>3</v>
      </c>
      <c r="P6800" s="6">
        <v>0.23</v>
      </c>
      <c r="Q6800" s="13">
        <v>0.122</v>
      </c>
      <c r="R6800" s="13">
        <v>0.122</v>
      </c>
      <c r="S6800" s="31">
        <v>165</v>
      </c>
      <c r="T6800" s="6">
        <f>VLOOKUP(E6800,'参数设置&amp;汇总'!S:U,3,0)</f>
        <v>0.08</v>
      </c>
      <c r="U6800" s="78">
        <f t="shared" si="530"/>
        <v>3</v>
      </c>
      <c r="V6800" s="13">
        <v>0.85000000000000009</v>
      </c>
      <c r="W6800" s="78">
        <f t="shared" si="532"/>
        <v>1.4435294117647057</v>
      </c>
      <c r="X6800" s="1">
        <f>VLOOKUP(E6800,'渗透率、续签率'!AG:AJ,4,0)</f>
        <v>6715.9999999999991</v>
      </c>
      <c r="Y6800" s="1">
        <f t="shared" si="533"/>
        <v>9694.7435294117622</v>
      </c>
      <c r="Z6800">
        <v>0</v>
      </c>
      <c r="AA6800" s="89">
        <f t="shared" si="534"/>
        <v>87307.999999999985</v>
      </c>
      <c r="AH6800" s="37"/>
      <c r="AI6800" s="37"/>
      <c r="AK6800" s="37"/>
    </row>
    <row r="6801" spans="1:37" hidden="1">
      <c r="A6801" t="s">
        <v>64</v>
      </c>
      <c r="B6801" t="s">
        <v>2</v>
      </c>
      <c r="C6801" t="s">
        <v>10</v>
      </c>
      <c r="D6801" t="s">
        <v>116</v>
      </c>
      <c r="E6801" t="s">
        <v>545</v>
      </c>
      <c r="F6801" t="str">
        <f t="shared" si="531"/>
        <v>平顶山市职业培训</v>
      </c>
      <c r="G6801" t="s">
        <v>110</v>
      </c>
      <c r="H6801" t="s">
        <v>247</v>
      </c>
      <c r="I6801" t="s">
        <v>70</v>
      </c>
      <c r="J6801">
        <v>762</v>
      </c>
      <c r="K6801">
        <v>2</v>
      </c>
      <c r="L6801" s="13">
        <f>VLOOKUP(C6801,'渗透率、续签率'!B:C,2,0)</f>
        <v>0.59099999999999997</v>
      </c>
      <c r="M6801" s="6">
        <v>0</v>
      </c>
      <c r="N6801">
        <v>64</v>
      </c>
      <c r="O6801">
        <v>2</v>
      </c>
      <c r="P6801" s="6">
        <v>0.03</v>
      </c>
      <c r="Q6801" s="13">
        <v>0.106</v>
      </c>
      <c r="R6801" s="13">
        <v>6.5000000000000002E-2</v>
      </c>
      <c r="S6801" s="31">
        <v>767</v>
      </c>
      <c r="T6801" s="6">
        <f>VLOOKUP(E6801,'参数设置&amp;汇总'!S:U,3,0)</f>
        <v>0.08</v>
      </c>
      <c r="U6801" s="78">
        <f t="shared" si="530"/>
        <v>5.12</v>
      </c>
      <c r="V6801" s="13">
        <v>0.85000000000000009</v>
      </c>
      <c r="W6801" s="78">
        <f t="shared" si="532"/>
        <v>4.6329411764705881</v>
      </c>
      <c r="X6801" s="1">
        <f>VLOOKUP(E6801,'渗透率、续签率'!AG:AJ,4,0)</f>
        <v>6715.9999999999991</v>
      </c>
      <c r="Y6801" s="1">
        <f t="shared" si="533"/>
        <v>31114.832941176464</v>
      </c>
      <c r="Z6801">
        <v>0</v>
      </c>
      <c r="AA6801" s="89">
        <f t="shared" si="534"/>
        <v>429823.99999999994</v>
      </c>
      <c r="AH6801" s="37"/>
      <c r="AI6801" s="37"/>
      <c r="AK6801" s="37"/>
    </row>
    <row r="6802" spans="1:37" hidden="1">
      <c r="A6802" t="s">
        <v>64</v>
      </c>
      <c r="B6802" t="s">
        <v>2</v>
      </c>
      <c r="C6802" t="s">
        <v>10</v>
      </c>
      <c r="D6802" t="s">
        <v>116</v>
      </c>
      <c r="E6802" t="s">
        <v>545</v>
      </c>
      <c r="F6802" t="str">
        <f t="shared" si="531"/>
        <v>广元市职业培训</v>
      </c>
      <c r="G6802" t="s">
        <v>77</v>
      </c>
      <c r="H6802" t="s">
        <v>248</v>
      </c>
      <c r="I6802" t="s">
        <v>70</v>
      </c>
      <c r="J6802">
        <v>247</v>
      </c>
      <c r="K6802">
        <v>2</v>
      </c>
      <c r="L6802" s="13">
        <f>VLOOKUP(C6802,'渗透率、续签率'!B:C,2,0)</f>
        <v>0.59099999999999997</v>
      </c>
      <c r="M6802" s="6">
        <v>0.01</v>
      </c>
      <c r="N6802">
        <v>19</v>
      </c>
      <c r="O6802">
        <v>2</v>
      </c>
      <c r="P6802" s="6">
        <v>0.11</v>
      </c>
      <c r="Q6802" s="13">
        <v>0.122</v>
      </c>
      <c r="R6802" s="13">
        <v>0</v>
      </c>
      <c r="S6802" s="31">
        <v>228</v>
      </c>
      <c r="T6802" s="6">
        <f>VLOOKUP(E6802,'参数设置&amp;汇总'!S:U,3,0)</f>
        <v>0.08</v>
      </c>
      <c r="U6802" s="78">
        <f t="shared" si="530"/>
        <v>2</v>
      </c>
      <c r="V6802" s="13">
        <v>0.85000000000000009</v>
      </c>
      <c r="W6802" s="78">
        <f t="shared" si="532"/>
        <v>0.96235294117647052</v>
      </c>
      <c r="X6802" s="1">
        <f>VLOOKUP(E6802,'渗透率、续签率'!AG:AJ,4,0)</f>
        <v>6715.9999999999991</v>
      </c>
      <c r="Y6802" s="1">
        <f t="shared" si="533"/>
        <v>6463.1623529411754</v>
      </c>
      <c r="Z6802">
        <v>3</v>
      </c>
      <c r="AA6802" s="89">
        <f t="shared" si="534"/>
        <v>127603.99999999999</v>
      </c>
      <c r="AH6802" s="37"/>
      <c r="AI6802" s="37"/>
      <c r="AK6802" s="37"/>
    </row>
    <row r="6803" spans="1:37" hidden="1">
      <c r="A6803" t="s">
        <v>64</v>
      </c>
      <c r="B6803" t="s">
        <v>2</v>
      </c>
      <c r="C6803" t="s">
        <v>10</v>
      </c>
      <c r="D6803" t="s">
        <v>116</v>
      </c>
      <c r="E6803" t="s">
        <v>545</v>
      </c>
      <c r="F6803" t="str">
        <f t="shared" si="531"/>
        <v>广安市职业培训</v>
      </c>
      <c r="G6803" t="s">
        <v>77</v>
      </c>
      <c r="H6803" t="s">
        <v>249</v>
      </c>
      <c r="I6803" t="s">
        <v>70</v>
      </c>
      <c r="J6803">
        <v>344</v>
      </c>
      <c r="K6803">
        <v>1</v>
      </c>
      <c r="L6803" s="13">
        <f>VLOOKUP(C6803,'渗透率、续签率'!B:C,2,0)</f>
        <v>0.59099999999999997</v>
      </c>
      <c r="M6803" s="6">
        <v>0</v>
      </c>
      <c r="N6803">
        <v>59</v>
      </c>
      <c r="O6803">
        <v>1</v>
      </c>
      <c r="P6803" s="6">
        <v>0.02</v>
      </c>
      <c r="Q6803" s="13">
        <v>1.7000000000000001E-2</v>
      </c>
      <c r="R6803" s="13">
        <v>0</v>
      </c>
      <c r="S6803" s="31">
        <v>481</v>
      </c>
      <c r="T6803" s="6">
        <f>VLOOKUP(E6803,'参数设置&amp;汇总'!S:U,3,0)</f>
        <v>0.08</v>
      </c>
      <c r="U6803" s="78">
        <f t="shared" si="530"/>
        <v>4.72</v>
      </c>
      <c r="V6803" s="13">
        <v>0.85000000000000009</v>
      </c>
      <c r="W6803" s="78">
        <f t="shared" si="532"/>
        <v>4.8576470588235283</v>
      </c>
      <c r="X6803" s="1">
        <f>VLOOKUP(E6803,'渗透率、续签率'!AG:AJ,4,0)</f>
        <v>6715.9999999999991</v>
      </c>
      <c r="Y6803" s="1">
        <f t="shared" si="533"/>
        <v>32623.957647058811</v>
      </c>
      <c r="Z6803">
        <v>3</v>
      </c>
      <c r="AA6803" s="89">
        <f t="shared" si="534"/>
        <v>396243.99999999994</v>
      </c>
      <c r="AH6803" s="37"/>
      <c r="AI6803" s="37"/>
      <c r="AK6803" s="37"/>
    </row>
    <row r="6804" spans="1:37" hidden="1">
      <c r="A6804" t="s">
        <v>64</v>
      </c>
      <c r="B6804" t="s">
        <v>2</v>
      </c>
      <c r="C6804" t="s">
        <v>10</v>
      </c>
      <c r="D6804" t="s">
        <v>116</v>
      </c>
      <c r="E6804" t="s">
        <v>545</v>
      </c>
      <c r="F6804" t="str">
        <f t="shared" si="531"/>
        <v>庆阳市职业培训</v>
      </c>
      <c r="G6804" t="s">
        <v>132</v>
      </c>
      <c r="H6804" t="s">
        <v>250</v>
      </c>
      <c r="I6804" t="s">
        <v>70</v>
      </c>
      <c r="J6804">
        <v>264</v>
      </c>
      <c r="K6804">
        <v>3</v>
      </c>
      <c r="L6804" s="13">
        <f>VLOOKUP(C6804,'渗透率、续签率'!B:C,2,0)</f>
        <v>0.59099999999999997</v>
      </c>
      <c r="M6804" s="6">
        <v>0.01</v>
      </c>
      <c r="N6804">
        <v>23</v>
      </c>
      <c r="O6804">
        <v>2</v>
      </c>
      <c r="P6804" s="6">
        <v>0.09</v>
      </c>
      <c r="Q6804" s="13">
        <v>0.17799999999999999</v>
      </c>
      <c r="R6804" s="13">
        <v>9.5000000000000001E-2</v>
      </c>
      <c r="S6804" s="31">
        <v>210</v>
      </c>
      <c r="T6804" s="6">
        <f>VLOOKUP(E6804,'参数设置&amp;汇总'!S:U,3,0)</f>
        <v>0.08</v>
      </c>
      <c r="U6804" s="78">
        <f t="shared" si="530"/>
        <v>2</v>
      </c>
      <c r="V6804" s="13">
        <v>0.85000000000000009</v>
      </c>
      <c r="W6804" s="78">
        <f t="shared" si="532"/>
        <v>0.96235294117647052</v>
      </c>
      <c r="X6804" s="1">
        <f>VLOOKUP(E6804,'渗透率、续签率'!AG:AJ,4,0)</f>
        <v>6715.9999999999991</v>
      </c>
      <c r="Y6804" s="1">
        <f t="shared" si="533"/>
        <v>6463.1623529411754</v>
      </c>
      <c r="Z6804">
        <v>0</v>
      </c>
      <c r="AA6804" s="89">
        <f t="shared" si="534"/>
        <v>154467.99999999997</v>
      </c>
      <c r="AH6804" s="37"/>
      <c r="AI6804" s="37"/>
      <c r="AK6804" s="37"/>
    </row>
    <row r="6805" spans="1:37" hidden="1">
      <c r="A6805" t="s">
        <v>64</v>
      </c>
      <c r="B6805" t="s">
        <v>2</v>
      </c>
      <c r="C6805" t="s">
        <v>10</v>
      </c>
      <c r="D6805" t="s">
        <v>116</v>
      </c>
      <c r="E6805" t="s">
        <v>545</v>
      </c>
      <c r="F6805" t="str">
        <f t="shared" si="531"/>
        <v>廊坊市职业培训</v>
      </c>
      <c r="G6805" t="s">
        <v>159</v>
      </c>
      <c r="H6805" t="s">
        <v>251</v>
      </c>
      <c r="I6805" t="s">
        <v>70</v>
      </c>
      <c r="J6805" s="1">
        <v>1567</v>
      </c>
      <c r="K6805">
        <v>11</v>
      </c>
      <c r="L6805" s="13">
        <f>VLOOKUP(C6805,'渗透率、续签率'!B:C,2,0)</f>
        <v>0.59099999999999997</v>
      </c>
      <c r="M6805" s="6">
        <v>0.01</v>
      </c>
      <c r="N6805">
        <v>226</v>
      </c>
      <c r="O6805">
        <v>11</v>
      </c>
      <c r="P6805" s="6">
        <v>0.05</v>
      </c>
      <c r="Q6805" s="13">
        <v>0.151</v>
      </c>
      <c r="R6805" s="13">
        <v>8.5999999999999993E-2</v>
      </c>
      <c r="S6805" s="31">
        <v>2696</v>
      </c>
      <c r="T6805" s="6">
        <f>VLOOKUP(E6805,'参数设置&amp;汇总'!S:U,3,0)</f>
        <v>0.08</v>
      </c>
      <c r="U6805" s="78">
        <f t="shared" si="530"/>
        <v>18.080000000000002</v>
      </c>
      <c r="V6805" s="13">
        <v>0.85000000000000009</v>
      </c>
      <c r="W6805" s="78">
        <f t="shared" si="532"/>
        <v>13.622352941176471</v>
      </c>
      <c r="X6805" s="1">
        <f>VLOOKUP(E6805,'渗透率、续签率'!AG:AJ,4,0)</f>
        <v>6715.9999999999991</v>
      </c>
      <c r="Y6805" s="1">
        <f t="shared" si="533"/>
        <v>91487.722352941171</v>
      </c>
      <c r="Z6805">
        <v>6</v>
      </c>
      <c r="AA6805" s="89">
        <f t="shared" si="534"/>
        <v>1517815.9999999998</v>
      </c>
      <c r="AH6805" s="37"/>
      <c r="AI6805" s="37"/>
      <c r="AK6805" s="37"/>
    </row>
    <row r="6806" spans="1:37" hidden="1">
      <c r="A6806" t="s">
        <v>64</v>
      </c>
      <c r="B6806" t="s">
        <v>2</v>
      </c>
      <c r="C6806" t="s">
        <v>10</v>
      </c>
      <c r="D6806" t="s">
        <v>116</v>
      </c>
      <c r="E6806" t="s">
        <v>545</v>
      </c>
      <c r="F6806" t="str">
        <f t="shared" si="531"/>
        <v>延安市职业培训</v>
      </c>
      <c r="G6806" t="s">
        <v>108</v>
      </c>
      <c r="H6806" t="s">
        <v>252</v>
      </c>
      <c r="I6806" t="s">
        <v>70</v>
      </c>
      <c r="J6806">
        <v>260</v>
      </c>
      <c r="K6806">
        <v>2</v>
      </c>
      <c r="L6806" s="13">
        <f>VLOOKUP(C6806,'渗透率、续签率'!B:C,2,0)</f>
        <v>0.59099999999999997</v>
      </c>
      <c r="M6806" s="6">
        <v>0.01</v>
      </c>
      <c r="N6806">
        <v>25</v>
      </c>
      <c r="O6806">
        <v>2</v>
      </c>
      <c r="P6806" s="6">
        <v>0.08</v>
      </c>
      <c r="Q6806" s="13">
        <v>0.109</v>
      </c>
      <c r="R6806" s="13">
        <v>0</v>
      </c>
      <c r="S6806" s="31">
        <v>293</v>
      </c>
      <c r="T6806" s="6">
        <f>VLOOKUP(E6806,'参数设置&amp;汇总'!S:U,3,0)</f>
        <v>0.08</v>
      </c>
      <c r="U6806" s="78">
        <f t="shared" si="530"/>
        <v>2</v>
      </c>
      <c r="V6806" s="13">
        <v>0.85000000000000009</v>
      </c>
      <c r="W6806" s="78">
        <f t="shared" si="532"/>
        <v>0.96235294117647052</v>
      </c>
      <c r="X6806" s="1">
        <f>VLOOKUP(E6806,'渗透率、续签率'!AG:AJ,4,0)</f>
        <v>6715.9999999999991</v>
      </c>
      <c r="Y6806" s="1">
        <f t="shared" si="533"/>
        <v>6463.1623529411754</v>
      </c>
      <c r="Z6806">
        <v>0</v>
      </c>
      <c r="AA6806" s="89">
        <f t="shared" si="534"/>
        <v>167899.99999999997</v>
      </c>
      <c r="AH6806" s="37"/>
      <c r="AI6806" s="37"/>
      <c r="AK6806" s="37"/>
    </row>
    <row r="6807" spans="1:37" hidden="1">
      <c r="A6807" t="s">
        <v>64</v>
      </c>
      <c r="B6807" t="s">
        <v>2</v>
      </c>
      <c r="C6807" t="s">
        <v>10</v>
      </c>
      <c r="D6807" t="s">
        <v>116</v>
      </c>
      <c r="E6807" t="s">
        <v>545</v>
      </c>
      <c r="F6807" t="str">
        <f t="shared" si="531"/>
        <v>延边朝鲜族自治州职业培训</v>
      </c>
      <c r="G6807" t="s">
        <v>188</v>
      </c>
      <c r="H6807" t="s">
        <v>253</v>
      </c>
      <c r="I6807" t="s">
        <v>70</v>
      </c>
      <c r="J6807">
        <v>322</v>
      </c>
      <c r="K6807">
        <v>1</v>
      </c>
      <c r="L6807" s="13">
        <f>VLOOKUP(C6807,'渗透率、续签率'!B:C,2,0)</f>
        <v>0.59099999999999997</v>
      </c>
      <c r="M6807" s="6">
        <v>0</v>
      </c>
      <c r="N6807">
        <v>38</v>
      </c>
      <c r="O6807">
        <v>1</v>
      </c>
      <c r="P6807" s="6">
        <v>0.03</v>
      </c>
      <c r="Q6807" s="13">
        <v>3.6999999999999998E-2</v>
      </c>
      <c r="R6807" s="13">
        <v>0</v>
      </c>
      <c r="S6807" s="31">
        <v>344</v>
      </c>
      <c r="T6807" s="6">
        <f>VLOOKUP(E6807,'参数设置&amp;汇总'!S:U,3,0)</f>
        <v>0.08</v>
      </c>
      <c r="U6807" s="78">
        <f t="shared" si="530"/>
        <v>3.04</v>
      </c>
      <c r="V6807" s="13">
        <v>0.85000000000000009</v>
      </c>
      <c r="W6807" s="78">
        <f t="shared" si="532"/>
        <v>2.881176470588235</v>
      </c>
      <c r="X6807" s="1">
        <f>VLOOKUP(E6807,'渗透率、续签率'!AG:AJ,4,0)</f>
        <v>6715.9999999999991</v>
      </c>
      <c r="Y6807" s="1">
        <f t="shared" si="533"/>
        <v>19349.981176470585</v>
      </c>
      <c r="Z6807">
        <v>0</v>
      </c>
      <c r="AA6807" s="89">
        <f t="shared" si="534"/>
        <v>255207.99999999997</v>
      </c>
      <c r="AH6807" s="37"/>
      <c r="AI6807" s="37"/>
      <c r="AK6807" s="37"/>
    </row>
    <row r="6808" spans="1:37" hidden="1">
      <c r="A6808" t="s">
        <v>64</v>
      </c>
      <c r="B6808" t="s">
        <v>2</v>
      </c>
      <c r="C6808" t="s">
        <v>10</v>
      </c>
      <c r="D6808" t="s">
        <v>116</v>
      </c>
      <c r="E6808" t="s">
        <v>545</v>
      </c>
      <c r="F6808" t="str">
        <f t="shared" si="531"/>
        <v>开封市职业培训</v>
      </c>
      <c r="G6808" t="s">
        <v>110</v>
      </c>
      <c r="H6808" t="s">
        <v>254</v>
      </c>
      <c r="I6808" t="s">
        <v>70</v>
      </c>
      <c r="J6808">
        <v>757</v>
      </c>
      <c r="K6808">
        <v>4</v>
      </c>
      <c r="L6808" s="13">
        <f>VLOOKUP(C6808,'渗透率、续签率'!B:C,2,0)</f>
        <v>0.59099999999999997</v>
      </c>
      <c r="M6808" s="6">
        <v>0.01</v>
      </c>
      <c r="N6808">
        <v>92</v>
      </c>
      <c r="O6808">
        <v>4</v>
      </c>
      <c r="P6808" s="6">
        <v>0.04</v>
      </c>
      <c r="Q6808" s="13">
        <v>0.11</v>
      </c>
      <c r="R6808" s="13">
        <v>6.4000000000000001E-2</v>
      </c>
      <c r="S6808" s="31">
        <v>988</v>
      </c>
      <c r="T6808" s="6">
        <f>VLOOKUP(E6808,'参数设置&amp;汇总'!S:U,3,0)</f>
        <v>0.08</v>
      </c>
      <c r="U6808" s="78">
        <f t="shared" si="530"/>
        <v>7.36</v>
      </c>
      <c r="V6808" s="13">
        <v>0.85000000000000009</v>
      </c>
      <c r="W6808" s="78">
        <f t="shared" si="532"/>
        <v>5.8776470588235297</v>
      </c>
      <c r="X6808" s="1">
        <f>VLOOKUP(E6808,'渗透率、续签率'!AG:AJ,4,0)</f>
        <v>6715.9999999999991</v>
      </c>
      <c r="Y6808" s="1">
        <f t="shared" si="533"/>
        <v>39474.277647058821</v>
      </c>
      <c r="Z6808">
        <v>4</v>
      </c>
      <c r="AA6808" s="89">
        <f t="shared" si="534"/>
        <v>617871.99999999988</v>
      </c>
      <c r="AH6808" s="37"/>
      <c r="AI6808" s="37"/>
      <c r="AJ6808" s="1"/>
    </row>
    <row r="6809" spans="1:37" hidden="1">
      <c r="A6809" t="s">
        <v>64</v>
      </c>
      <c r="B6809" t="s">
        <v>2</v>
      </c>
      <c r="C6809" t="s">
        <v>10</v>
      </c>
      <c r="D6809" t="s">
        <v>116</v>
      </c>
      <c r="E6809" t="s">
        <v>545</v>
      </c>
      <c r="F6809" t="str">
        <f t="shared" si="531"/>
        <v>张家口市职业培训</v>
      </c>
      <c r="G6809" t="s">
        <v>159</v>
      </c>
      <c r="H6809" t="s">
        <v>255</v>
      </c>
      <c r="I6809" t="s">
        <v>70</v>
      </c>
      <c r="J6809">
        <v>814</v>
      </c>
      <c r="K6809">
        <v>5</v>
      </c>
      <c r="L6809" s="13">
        <f>VLOOKUP(C6809,'渗透率、续签率'!B:C,2,0)</f>
        <v>0.59099999999999997</v>
      </c>
      <c r="M6809" s="6">
        <v>0.01</v>
      </c>
      <c r="N6809">
        <v>63</v>
      </c>
      <c r="O6809">
        <v>5</v>
      </c>
      <c r="P6809" s="6">
        <v>0.08</v>
      </c>
      <c r="Q6809" s="13">
        <v>0.11</v>
      </c>
      <c r="R6809" s="13">
        <v>3.5000000000000003E-2</v>
      </c>
      <c r="S6809" s="31">
        <v>918</v>
      </c>
      <c r="T6809" s="6">
        <f>VLOOKUP(E6809,'参数设置&amp;汇总'!S:U,3,0)</f>
        <v>0.08</v>
      </c>
      <c r="U6809" s="78">
        <f t="shared" si="530"/>
        <v>5.04</v>
      </c>
      <c r="V6809" s="13">
        <v>0.85000000000000009</v>
      </c>
      <c r="W6809" s="78">
        <f t="shared" si="532"/>
        <v>2.452941176470588</v>
      </c>
      <c r="X6809" s="1">
        <f>VLOOKUP(E6809,'渗透率、续签率'!AG:AJ,4,0)</f>
        <v>6715.9999999999991</v>
      </c>
      <c r="Y6809" s="1">
        <f t="shared" si="533"/>
        <v>16473.952941176467</v>
      </c>
      <c r="Z6809">
        <v>7</v>
      </c>
      <c r="AA6809" s="89">
        <f t="shared" si="534"/>
        <v>423107.99999999994</v>
      </c>
      <c r="AK6809" s="37"/>
    </row>
    <row r="6810" spans="1:37" hidden="1">
      <c r="A6810" t="s">
        <v>64</v>
      </c>
      <c r="B6810" t="s">
        <v>2</v>
      </c>
      <c r="C6810" t="s">
        <v>10</v>
      </c>
      <c r="D6810" t="s">
        <v>116</v>
      </c>
      <c r="E6810" t="s">
        <v>545</v>
      </c>
      <c r="F6810" t="str">
        <f t="shared" si="531"/>
        <v>张家界市职业培训</v>
      </c>
      <c r="G6810" t="s">
        <v>113</v>
      </c>
      <c r="H6810" t="s">
        <v>256</v>
      </c>
      <c r="I6810" t="s">
        <v>68</v>
      </c>
      <c r="J6810">
        <v>181</v>
      </c>
      <c r="K6810">
        <v>0</v>
      </c>
      <c r="L6810" s="13">
        <f>VLOOKUP(C6810,'渗透率、续签率'!B:C,2,0)</f>
        <v>0.59099999999999997</v>
      </c>
      <c r="M6810" s="6">
        <v>0</v>
      </c>
      <c r="N6810">
        <v>12</v>
      </c>
      <c r="O6810">
        <v>0</v>
      </c>
      <c r="P6810" s="6">
        <v>0</v>
      </c>
      <c r="Q6810" s="13">
        <v>0</v>
      </c>
      <c r="R6810" s="13">
        <v>0</v>
      </c>
      <c r="S6810" s="31">
        <v>154</v>
      </c>
      <c r="T6810" s="6">
        <f>VLOOKUP(E6810,'参数设置&amp;汇总'!S:U,3,0)</f>
        <v>0.08</v>
      </c>
      <c r="U6810" s="78">
        <f t="shared" si="530"/>
        <v>0.96</v>
      </c>
      <c r="V6810" s="13">
        <v>0.85000000000000009</v>
      </c>
      <c r="W6810" s="78">
        <f t="shared" si="532"/>
        <v>1.1294117647058821</v>
      </c>
      <c r="X6810" s="1">
        <f>VLOOKUP(E6810,'渗透率、续签率'!AG:AJ,4,0)</f>
        <v>6715.9999999999991</v>
      </c>
      <c r="Y6810" s="1">
        <f t="shared" si="533"/>
        <v>7585.129411764703</v>
      </c>
      <c r="Z6810">
        <v>1</v>
      </c>
      <c r="AA6810" s="89">
        <f t="shared" si="534"/>
        <v>80591.999999999985</v>
      </c>
      <c r="AH6810" s="37"/>
      <c r="AI6810" s="37"/>
      <c r="AJ6810" s="1"/>
      <c r="AK6810" s="37"/>
    </row>
    <row r="6811" spans="1:37" hidden="1">
      <c r="A6811" t="s">
        <v>64</v>
      </c>
      <c r="B6811" t="s">
        <v>2</v>
      </c>
      <c r="C6811" t="s">
        <v>10</v>
      </c>
      <c r="D6811" t="s">
        <v>116</v>
      </c>
      <c r="E6811" t="s">
        <v>545</v>
      </c>
      <c r="F6811" t="str">
        <f t="shared" si="531"/>
        <v>张掖市职业培训</v>
      </c>
      <c r="G6811" t="s">
        <v>132</v>
      </c>
      <c r="H6811" t="s">
        <v>257</v>
      </c>
      <c r="I6811" t="s">
        <v>70</v>
      </c>
      <c r="J6811">
        <v>199</v>
      </c>
      <c r="K6811">
        <v>3</v>
      </c>
      <c r="L6811" s="13">
        <f>VLOOKUP(C6811,'渗透率、续签率'!B:C,2,0)</f>
        <v>0.59099999999999997</v>
      </c>
      <c r="M6811" s="6">
        <v>0.02</v>
      </c>
      <c r="N6811">
        <v>18</v>
      </c>
      <c r="O6811">
        <v>2</v>
      </c>
      <c r="P6811" s="6">
        <v>0.11</v>
      </c>
      <c r="Q6811" s="13">
        <v>0.13700000000000001</v>
      </c>
      <c r="R6811" s="13">
        <v>8.5000000000000006E-2</v>
      </c>
      <c r="S6811" s="31">
        <v>172</v>
      </c>
      <c r="T6811" s="6">
        <f>VLOOKUP(E6811,'参数设置&amp;汇总'!S:U,3,0)</f>
        <v>0.08</v>
      </c>
      <c r="U6811" s="78">
        <f t="shared" si="530"/>
        <v>2</v>
      </c>
      <c r="V6811" s="13">
        <v>0.85000000000000009</v>
      </c>
      <c r="W6811" s="78">
        <f t="shared" si="532"/>
        <v>0.96235294117647052</v>
      </c>
      <c r="X6811" s="1">
        <f>VLOOKUP(E6811,'渗透率、续签率'!AG:AJ,4,0)</f>
        <v>6715.9999999999991</v>
      </c>
      <c r="Y6811" s="1">
        <f t="shared" si="533"/>
        <v>6463.1623529411754</v>
      </c>
      <c r="Z6811">
        <v>0</v>
      </c>
      <c r="AA6811" s="89">
        <f t="shared" si="534"/>
        <v>120887.99999999999</v>
      </c>
      <c r="AH6811" s="37"/>
      <c r="AI6811" s="37"/>
      <c r="AJ6811" s="1"/>
      <c r="AK6811" s="37"/>
    </row>
    <row r="6812" spans="1:37" hidden="1">
      <c r="A6812" t="s">
        <v>64</v>
      </c>
      <c r="B6812" t="s">
        <v>2</v>
      </c>
      <c r="C6812" t="s">
        <v>10</v>
      </c>
      <c r="D6812" t="s">
        <v>116</v>
      </c>
      <c r="E6812" t="s">
        <v>545</v>
      </c>
      <c r="F6812" t="str">
        <f t="shared" si="531"/>
        <v>徐州市职业培训</v>
      </c>
      <c r="G6812" t="s">
        <v>73</v>
      </c>
      <c r="H6812" t="s">
        <v>258</v>
      </c>
      <c r="I6812" t="s">
        <v>70</v>
      </c>
      <c r="J6812" s="1">
        <v>1868</v>
      </c>
      <c r="K6812">
        <v>11</v>
      </c>
      <c r="L6812" s="13">
        <f>VLOOKUP(C6812,'渗透率、续签率'!B:C,2,0)</f>
        <v>0.59099999999999997</v>
      </c>
      <c r="M6812" s="6">
        <v>0.01</v>
      </c>
      <c r="N6812">
        <v>158</v>
      </c>
      <c r="O6812">
        <v>10</v>
      </c>
      <c r="P6812" s="6">
        <v>0.06</v>
      </c>
      <c r="Q6812" s="13">
        <v>0.17100000000000001</v>
      </c>
      <c r="R6812" s="13">
        <v>0.108</v>
      </c>
      <c r="S6812" s="31">
        <v>1979</v>
      </c>
      <c r="T6812" s="6">
        <f>VLOOKUP(E6812,'参数设置&amp;汇总'!S:U,3,0)</f>
        <v>0.08</v>
      </c>
      <c r="U6812" s="78">
        <f t="shared" si="530"/>
        <v>12.64</v>
      </c>
      <c r="V6812" s="13">
        <v>0.85000000000000009</v>
      </c>
      <c r="W6812" s="78">
        <f t="shared" si="532"/>
        <v>7.9176470588235288</v>
      </c>
      <c r="X6812" s="1">
        <f>VLOOKUP(E6812,'渗透率、续签率'!AG:AJ,4,0)</f>
        <v>6715.9999999999991</v>
      </c>
      <c r="Y6812" s="1">
        <f t="shared" si="533"/>
        <v>53174.917647058814</v>
      </c>
      <c r="Z6812">
        <v>25</v>
      </c>
      <c r="AA6812" s="89">
        <f t="shared" si="534"/>
        <v>1061127.9999999998</v>
      </c>
      <c r="AH6812" s="37"/>
      <c r="AI6812" s="37"/>
      <c r="AK6812" s="37"/>
    </row>
    <row r="6813" spans="1:37" hidden="1">
      <c r="A6813" t="s">
        <v>64</v>
      </c>
      <c r="B6813" t="s">
        <v>2</v>
      </c>
      <c r="C6813" t="s">
        <v>10</v>
      </c>
      <c r="D6813" t="s">
        <v>116</v>
      </c>
      <c r="E6813" t="s">
        <v>545</v>
      </c>
      <c r="F6813" t="str">
        <f t="shared" si="531"/>
        <v>德宏傣族景颇族自治州职业培训</v>
      </c>
      <c r="G6813" t="s">
        <v>99</v>
      </c>
      <c r="H6813" t="s">
        <v>259</v>
      </c>
      <c r="I6813" t="s">
        <v>68</v>
      </c>
      <c r="J6813">
        <v>145</v>
      </c>
      <c r="K6813">
        <v>0</v>
      </c>
      <c r="L6813" s="13">
        <f>VLOOKUP(C6813,'渗透率、续签率'!B:C,2,0)</f>
        <v>0.59099999999999997</v>
      </c>
      <c r="M6813" s="6">
        <v>0</v>
      </c>
      <c r="N6813">
        <v>7</v>
      </c>
      <c r="O6813">
        <v>0</v>
      </c>
      <c r="P6813" s="6">
        <v>0</v>
      </c>
      <c r="Q6813" s="13">
        <v>0</v>
      </c>
      <c r="R6813" s="13">
        <v>0</v>
      </c>
      <c r="S6813" s="31">
        <v>90</v>
      </c>
      <c r="T6813" s="6">
        <f>VLOOKUP(E6813,'参数设置&amp;汇总'!S:U,3,0)</f>
        <v>0.08</v>
      </c>
      <c r="U6813" s="78">
        <f t="shared" si="530"/>
        <v>0.56000000000000005</v>
      </c>
      <c r="V6813" s="13">
        <v>0.85000000000000009</v>
      </c>
      <c r="W6813" s="78">
        <f t="shared" si="532"/>
        <v>0.6588235294117647</v>
      </c>
      <c r="X6813" s="1">
        <f>VLOOKUP(E6813,'渗透率、续签率'!AG:AJ,4,0)</f>
        <v>6715.9999999999991</v>
      </c>
      <c r="Y6813" s="1">
        <f t="shared" si="533"/>
        <v>4424.6588235294112</v>
      </c>
      <c r="Z6813">
        <v>0</v>
      </c>
      <c r="AA6813" s="89">
        <f t="shared" si="534"/>
        <v>47011.999999999993</v>
      </c>
      <c r="AH6813" s="37"/>
      <c r="AI6813" s="37"/>
      <c r="AK6813" s="37"/>
    </row>
    <row r="6814" spans="1:37" hidden="1">
      <c r="A6814" t="s">
        <v>64</v>
      </c>
      <c r="B6814" t="s">
        <v>2</v>
      </c>
      <c r="C6814" t="s">
        <v>10</v>
      </c>
      <c r="D6814" t="s">
        <v>116</v>
      </c>
      <c r="E6814" t="s">
        <v>545</v>
      </c>
      <c r="F6814" t="str">
        <f t="shared" si="531"/>
        <v>德州市职业培训</v>
      </c>
      <c r="G6814" t="s">
        <v>103</v>
      </c>
      <c r="H6814" t="s">
        <v>260</v>
      </c>
      <c r="I6814" t="s">
        <v>70</v>
      </c>
      <c r="J6814" s="1">
        <v>1140</v>
      </c>
      <c r="K6814">
        <v>5</v>
      </c>
      <c r="L6814" s="13">
        <f>VLOOKUP(C6814,'渗透率、续签率'!B:C,2,0)</f>
        <v>0.59099999999999997</v>
      </c>
      <c r="M6814" s="6">
        <v>0</v>
      </c>
      <c r="N6814">
        <v>105</v>
      </c>
      <c r="O6814">
        <v>5</v>
      </c>
      <c r="P6814" s="6">
        <v>0.05</v>
      </c>
      <c r="Q6814" s="13">
        <v>0.14599999999999999</v>
      </c>
      <c r="R6814" s="13">
        <v>5.3999999999999999E-2</v>
      </c>
      <c r="S6814" s="31">
        <v>1390</v>
      </c>
      <c r="T6814" s="6">
        <f>VLOOKUP(E6814,'参数设置&amp;汇总'!S:U,3,0)</f>
        <v>0.08</v>
      </c>
      <c r="U6814" s="78">
        <f t="shared" si="530"/>
        <v>8.4</v>
      </c>
      <c r="V6814" s="13">
        <v>0.85000000000000009</v>
      </c>
      <c r="W6814" s="78">
        <f t="shared" si="532"/>
        <v>6.4058823529411759</v>
      </c>
      <c r="X6814" s="1">
        <f>VLOOKUP(E6814,'渗透率、续签率'!AG:AJ,4,0)</f>
        <v>6715.9999999999991</v>
      </c>
      <c r="Y6814" s="1">
        <f t="shared" si="533"/>
        <v>43021.905882352934</v>
      </c>
      <c r="Z6814">
        <v>2</v>
      </c>
      <c r="AA6814" s="89">
        <f t="shared" si="534"/>
        <v>705179.99999999988</v>
      </c>
      <c r="AH6814" s="37"/>
      <c r="AI6814" s="37"/>
      <c r="AK6814" s="37"/>
    </row>
    <row r="6815" spans="1:37" hidden="1">
      <c r="A6815" t="s">
        <v>64</v>
      </c>
      <c r="B6815" t="s">
        <v>2</v>
      </c>
      <c r="C6815" t="s">
        <v>10</v>
      </c>
      <c r="D6815" t="s">
        <v>116</v>
      </c>
      <c r="E6815" t="s">
        <v>545</v>
      </c>
      <c r="F6815" t="str">
        <f t="shared" si="531"/>
        <v>德阳市职业培训</v>
      </c>
      <c r="G6815" t="s">
        <v>77</v>
      </c>
      <c r="H6815" t="s">
        <v>261</v>
      </c>
      <c r="I6815" t="s">
        <v>70</v>
      </c>
      <c r="J6815">
        <v>438</v>
      </c>
      <c r="K6815">
        <v>3</v>
      </c>
      <c r="L6815" s="13">
        <f>VLOOKUP(C6815,'渗透率、续签率'!B:C,2,0)</f>
        <v>0.59099999999999997</v>
      </c>
      <c r="M6815" s="6">
        <v>0.01</v>
      </c>
      <c r="N6815">
        <v>44</v>
      </c>
      <c r="O6815">
        <v>3</v>
      </c>
      <c r="P6815" s="6">
        <v>7.0000000000000007E-2</v>
      </c>
      <c r="Q6815" s="13">
        <v>0.16500000000000001</v>
      </c>
      <c r="R6815" s="13">
        <v>0.123</v>
      </c>
      <c r="S6815" s="31">
        <v>557</v>
      </c>
      <c r="T6815" s="6">
        <f>VLOOKUP(E6815,'参数设置&amp;汇总'!S:U,3,0)</f>
        <v>0.08</v>
      </c>
      <c r="U6815" s="78">
        <f t="shared" si="530"/>
        <v>3.52</v>
      </c>
      <c r="V6815" s="13">
        <v>0.85000000000000009</v>
      </c>
      <c r="W6815" s="78">
        <f t="shared" si="532"/>
        <v>2.0552941176470587</v>
      </c>
      <c r="X6815" s="1">
        <f>VLOOKUP(E6815,'渗透率、续签率'!AG:AJ,4,0)</f>
        <v>6715.9999999999991</v>
      </c>
      <c r="Y6815" s="1">
        <f t="shared" si="533"/>
        <v>13803.355294117644</v>
      </c>
      <c r="Z6815">
        <v>10</v>
      </c>
      <c r="AA6815" s="89">
        <f t="shared" si="534"/>
        <v>295503.99999999994</v>
      </c>
      <c r="AH6815" s="37"/>
      <c r="AI6815" s="37"/>
      <c r="AK6815" s="37"/>
    </row>
    <row r="6816" spans="1:37" hidden="1">
      <c r="A6816" t="s">
        <v>64</v>
      </c>
      <c r="B6816" t="s">
        <v>2</v>
      </c>
      <c r="C6816" t="s">
        <v>10</v>
      </c>
      <c r="D6816" t="s">
        <v>116</v>
      </c>
      <c r="E6816" t="s">
        <v>545</v>
      </c>
      <c r="F6816" t="str">
        <f t="shared" si="531"/>
        <v>忻州市职业培训</v>
      </c>
      <c r="G6816" t="s">
        <v>134</v>
      </c>
      <c r="H6816" t="s">
        <v>262</v>
      </c>
      <c r="I6816" t="s">
        <v>70</v>
      </c>
      <c r="J6816">
        <v>313</v>
      </c>
      <c r="K6816">
        <v>2</v>
      </c>
      <c r="L6816" s="13">
        <f>VLOOKUP(C6816,'渗透率、续签率'!B:C,2,0)</f>
        <v>0.59099999999999997</v>
      </c>
      <c r="M6816" s="6">
        <v>0.01</v>
      </c>
      <c r="N6816">
        <v>34</v>
      </c>
      <c r="O6816">
        <v>2</v>
      </c>
      <c r="P6816" s="6">
        <v>0.06</v>
      </c>
      <c r="Q6816" s="13">
        <v>0.14000000000000001</v>
      </c>
      <c r="R6816" s="13">
        <v>7.4999999999999997E-2</v>
      </c>
      <c r="S6816" s="31">
        <v>338</v>
      </c>
      <c r="T6816" s="6">
        <f>VLOOKUP(E6816,'参数设置&amp;汇总'!S:U,3,0)</f>
        <v>0.08</v>
      </c>
      <c r="U6816" s="78">
        <f t="shared" si="530"/>
        <v>2.72</v>
      </c>
      <c r="V6816" s="13">
        <v>0.85000000000000009</v>
      </c>
      <c r="W6816" s="78">
        <f t="shared" si="532"/>
        <v>1.8094117647058825</v>
      </c>
      <c r="X6816" s="1">
        <f>VLOOKUP(E6816,'渗透率、续签率'!AG:AJ,4,0)</f>
        <v>6715.9999999999991</v>
      </c>
      <c r="Y6816" s="1">
        <f t="shared" si="533"/>
        <v>12152.009411764706</v>
      </c>
      <c r="Z6816">
        <v>0</v>
      </c>
      <c r="AA6816" s="89">
        <f t="shared" si="534"/>
        <v>228343.99999999997</v>
      </c>
      <c r="AH6816" s="37"/>
      <c r="AI6816" s="37"/>
      <c r="AK6816" s="37"/>
    </row>
    <row r="6817" spans="1:37" hidden="1">
      <c r="A6817" t="s">
        <v>64</v>
      </c>
      <c r="B6817" t="s">
        <v>2</v>
      </c>
      <c r="C6817" t="s">
        <v>10</v>
      </c>
      <c r="D6817" t="s">
        <v>116</v>
      </c>
      <c r="E6817" t="s">
        <v>545</v>
      </c>
      <c r="F6817" t="str">
        <f t="shared" si="531"/>
        <v>怀化市职业培训</v>
      </c>
      <c r="G6817" t="s">
        <v>113</v>
      </c>
      <c r="H6817" t="s">
        <v>263</v>
      </c>
      <c r="I6817" t="s">
        <v>68</v>
      </c>
      <c r="J6817">
        <v>513</v>
      </c>
      <c r="K6817">
        <v>4</v>
      </c>
      <c r="L6817" s="13">
        <f>VLOOKUP(C6817,'渗透率、续签率'!B:C,2,0)</f>
        <v>0.59099999999999997</v>
      </c>
      <c r="M6817" s="6">
        <v>0.01</v>
      </c>
      <c r="N6817">
        <v>39</v>
      </c>
      <c r="O6817">
        <v>4</v>
      </c>
      <c r="P6817" s="6">
        <v>0.1</v>
      </c>
      <c r="Q6817" s="13">
        <v>0.20799999999999999</v>
      </c>
      <c r="R6817" s="13">
        <v>0.124</v>
      </c>
      <c r="S6817" s="31">
        <v>458</v>
      </c>
      <c r="T6817" s="6">
        <f>VLOOKUP(E6817,'参数设置&amp;汇总'!S:U,3,0)</f>
        <v>0.08</v>
      </c>
      <c r="U6817" s="78">
        <f t="shared" si="530"/>
        <v>4</v>
      </c>
      <c r="V6817" s="13">
        <v>0.85000000000000009</v>
      </c>
      <c r="W6817" s="78">
        <f t="shared" si="532"/>
        <v>1.924705882352941</v>
      </c>
      <c r="X6817" s="1">
        <f>VLOOKUP(E6817,'渗透率、续签率'!AG:AJ,4,0)</f>
        <v>6715.9999999999991</v>
      </c>
      <c r="Y6817" s="1">
        <f t="shared" si="533"/>
        <v>12926.324705882351</v>
      </c>
      <c r="Z6817">
        <v>5</v>
      </c>
      <c r="AA6817" s="89">
        <f t="shared" si="534"/>
        <v>261923.99999999997</v>
      </c>
      <c r="AH6817" s="37"/>
      <c r="AI6817" s="37"/>
      <c r="AK6817" s="37"/>
    </row>
    <row r="6818" spans="1:37" hidden="1">
      <c r="A6818" t="s">
        <v>64</v>
      </c>
      <c r="B6818" t="s">
        <v>2</v>
      </c>
      <c r="C6818" t="s">
        <v>10</v>
      </c>
      <c r="D6818" t="s">
        <v>116</v>
      </c>
      <c r="E6818" t="s">
        <v>545</v>
      </c>
      <c r="F6818" t="str">
        <f t="shared" si="531"/>
        <v>怒江傈僳族自治州职业培训</v>
      </c>
      <c r="G6818" t="s">
        <v>99</v>
      </c>
      <c r="H6818" t="s">
        <v>264</v>
      </c>
      <c r="I6818" t="s">
        <v>68</v>
      </c>
      <c r="J6818">
        <v>31</v>
      </c>
      <c r="K6818">
        <v>0</v>
      </c>
      <c r="L6818" s="13">
        <f>VLOOKUP(C6818,'渗透率、续签率'!B:C,2,0)</f>
        <v>0.59099999999999997</v>
      </c>
      <c r="M6818" s="6">
        <v>0</v>
      </c>
      <c r="N6818">
        <v>5</v>
      </c>
      <c r="O6818">
        <v>0</v>
      </c>
      <c r="P6818" s="6">
        <v>0</v>
      </c>
      <c r="Q6818" s="13">
        <v>0</v>
      </c>
      <c r="R6818" s="13">
        <v>0</v>
      </c>
      <c r="S6818" s="31">
        <v>23</v>
      </c>
      <c r="T6818" s="6">
        <f>VLOOKUP(E6818,'参数设置&amp;汇总'!S:U,3,0)</f>
        <v>0.08</v>
      </c>
      <c r="U6818" s="78">
        <f t="shared" si="530"/>
        <v>0.4</v>
      </c>
      <c r="V6818" s="13">
        <v>0.85000000000000009</v>
      </c>
      <c r="W6818" s="78">
        <f t="shared" si="532"/>
        <v>0.47058823529411764</v>
      </c>
      <c r="X6818" s="1">
        <f>VLOOKUP(E6818,'渗透率、续签率'!AG:AJ,4,0)</f>
        <v>6715.9999999999991</v>
      </c>
      <c r="Y6818" s="1">
        <f t="shared" si="533"/>
        <v>3160.4705882352937</v>
      </c>
      <c r="Z6818">
        <v>0</v>
      </c>
      <c r="AA6818" s="89">
        <f t="shared" si="534"/>
        <v>33579.999999999993</v>
      </c>
      <c r="AH6818" s="37"/>
      <c r="AI6818" s="37"/>
      <c r="AK6818" s="37"/>
    </row>
    <row r="6819" spans="1:37" hidden="1">
      <c r="A6819" t="s">
        <v>64</v>
      </c>
      <c r="B6819" t="s">
        <v>2</v>
      </c>
      <c r="C6819" t="s">
        <v>10</v>
      </c>
      <c r="D6819" t="s">
        <v>116</v>
      </c>
      <c r="E6819" t="s">
        <v>545</v>
      </c>
      <c r="F6819" t="str">
        <f t="shared" si="531"/>
        <v>恩施土家族苗族自治州职业培训</v>
      </c>
      <c r="G6819" t="s">
        <v>81</v>
      </c>
      <c r="H6819" t="s">
        <v>265</v>
      </c>
      <c r="I6819" t="s">
        <v>68</v>
      </c>
      <c r="J6819">
        <v>508</v>
      </c>
      <c r="K6819">
        <v>2</v>
      </c>
      <c r="L6819" s="13">
        <f>VLOOKUP(C6819,'渗透率、续签率'!B:C,2,0)</f>
        <v>0.59099999999999997</v>
      </c>
      <c r="M6819" s="6">
        <v>0</v>
      </c>
      <c r="N6819">
        <v>39</v>
      </c>
      <c r="O6819">
        <v>2</v>
      </c>
      <c r="P6819" s="6">
        <v>0.05</v>
      </c>
      <c r="Q6819" s="13">
        <v>9.6000000000000002E-2</v>
      </c>
      <c r="R6819" s="13">
        <v>8.1000000000000003E-2</v>
      </c>
      <c r="S6819" s="31">
        <v>412</v>
      </c>
      <c r="T6819" s="6">
        <f>VLOOKUP(E6819,'参数设置&amp;汇总'!S:U,3,0)</f>
        <v>0.08</v>
      </c>
      <c r="U6819" s="78">
        <f t="shared" si="530"/>
        <v>3.12</v>
      </c>
      <c r="V6819" s="13">
        <v>0.85000000000000009</v>
      </c>
      <c r="W6819" s="78">
        <f t="shared" si="532"/>
        <v>2.2799999999999998</v>
      </c>
      <c r="X6819" s="1">
        <f>VLOOKUP(E6819,'渗透率、续签率'!AG:AJ,4,0)</f>
        <v>6715.9999999999991</v>
      </c>
      <c r="Y6819" s="1">
        <f t="shared" si="533"/>
        <v>15312.479999999996</v>
      </c>
      <c r="Z6819">
        <v>4</v>
      </c>
      <c r="AA6819" s="89">
        <f t="shared" si="534"/>
        <v>261923.99999999997</v>
      </c>
      <c r="AH6819" s="37"/>
      <c r="AI6819" s="37"/>
      <c r="AK6819" s="37"/>
    </row>
    <row r="6820" spans="1:37" hidden="1">
      <c r="A6820" t="s">
        <v>64</v>
      </c>
      <c r="B6820" t="s">
        <v>2</v>
      </c>
      <c r="C6820" t="s">
        <v>10</v>
      </c>
      <c r="D6820" t="s">
        <v>116</v>
      </c>
      <c r="E6820" t="s">
        <v>545</v>
      </c>
      <c r="F6820" t="str">
        <f t="shared" si="531"/>
        <v>惠州市职业培训</v>
      </c>
      <c r="G6820" t="s">
        <v>75</v>
      </c>
      <c r="H6820" t="s">
        <v>266</v>
      </c>
      <c r="I6820" t="s">
        <v>68</v>
      </c>
      <c r="J6820" s="1">
        <v>2092</v>
      </c>
      <c r="K6820">
        <v>13</v>
      </c>
      <c r="L6820" s="13">
        <f>VLOOKUP(C6820,'渗透率、续签率'!B:C,2,0)</f>
        <v>0.59099999999999997</v>
      </c>
      <c r="M6820" s="6">
        <v>0.01</v>
      </c>
      <c r="N6820">
        <v>254</v>
      </c>
      <c r="O6820">
        <v>12</v>
      </c>
      <c r="P6820" s="6">
        <v>0.05</v>
      </c>
      <c r="Q6820" s="13">
        <v>0.121</v>
      </c>
      <c r="R6820" s="13">
        <v>1.7999999999999999E-2</v>
      </c>
      <c r="S6820" s="31">
        <v>2983</v>
      </c>
      <c r="T6820" s="6">
        <f>VLOOKUP(E6820,'参数设置&amp;汇总'!S:U,3,0)</f>
        <v>0.08</v>
      </c>
      <c r="U6820" s="78">
        <f t="shared" si="530"/>
        <v>20.32</v>
      </c>
      <c r="V6820" s="13">
        <v>0.85000000000000009</v>
      </c>
      <c r="W6820" s="78">
        <f t="shared" si="532"/>
        <v>15.562352941176471</v>
      </c>
      <c r="X6820" s="1">
        <f>VLOOKUP(E6820,'渗透率、续签率'!AG:AJ,4,0)</f>
        <v>6715.9999999999991</v>
      </c>
      <c r="Y6820" s="1">
        <f t="shared" si="533"/>
        <v>104516.76235294116</v>
      </c>
      <c r="Z6820">
        <v>31</v>
      </c>
      <c r="AA6820" s="89">
        <f t="shared" si="534"/>
        <v>1705863.9999999998</v>
      </c>
      <c r="AH6820" s="37"/>
      <c r="AI6820" s="37"/>
      <c r="AK6820" s="37"/>
    </row>
    <row r="6821" spans="1:37" hidden="1">
      <c r="A6821" t="s">
        <v>64</v>
      </c>
      <c r="B6821" t="s">
        <v>2</v>
      </c>
      <c r="C6821" t="s">
        <v>10</v>
      </c>
      <c r="D6821" t="s">
        <v>116</v>
      </c>
      <c r="E6821" t="s">
        <v>545</v>
      </c>
      <c r="F6821" t="str">
        <f t="shared" si="531"/>
        <v>扬州市职业培训</v>
      </c>
      <c r="G6821" t="s">
        <v>73</v>
      </c>
      <c r="H6821" t="s">
        <v>267</v>
      </c>
      <c r="I6821" t="s">
        <v>70</v>
      </c>
      <c r="J6821" s="1">
        <v>1048</v>
      </c>
      <c r="K6821">
        <v>11</v>
      </c>
      <c r="L6821" s="13">
        <f>VLOOKUP(C6821,'渗透率、续签率'!B:C,2,0)</f>
        <v>0.59099999999999997</v>
      </c>
      <c r="M6821" s="6">
        <v>0.01</v>
      </c>
      <c r="N6821">
        <v>99</v>
      </c>
      <c r="O6821">
        <v>11</v>
      </c>
      <c r="P6821" s="6">
        <v>0.11</v>
      </c>
      <c r="Q6821" s="13">
        <v>0.17799999999999999</v>
      </c>
      <c r="R6821" s="13">
        <v>7.4999999999999997E-2</v>
      </c>
      <c r="S6821" s="31">
        <v>1185</v>
      </c>
      <c r="T6821" s="6">
        <f>VLOOKUP(E6821,'参数设置&amp;汇总'!S:U,3,0)</f>
        <v>0.08</v>
      </c>
      <c r="U6821" s="78">
        <f t="shared" si="530"/>
        <v>11</v>
      </c>
      <c r="V6821" s="13">
        <v>0.85000000000000009</v>
      </c>
      <c r="W6821" s="78">
        <f t="shared" si="532"/>
        <v>5.2929411764705883</v>
      </c>
      <c r="X6821" s="1">
        <f>VLOOKUP(E6821,'渗透率、续签率'!AG:AJ,4,0)</f>
        <v>6715.9999999999991</v>
      </c>
      <c r="Y6821" s="1">
        <f t="shared" si="533"/>
        <v>35547.392941176469</v>
      </c>
      <c r="Z6821">
        <v>9</v>
      </c>
      <c r="AA6821" s="89">
        <f t="shared" si="534"/>
        <v>664883.99999999988</v>
      </c>
      <c r="AH6821" s="37"/>
      <c r="AI6821" s="37"/>
      <c r="AK6821" s="37"/>
    </row>
    <row r="6822" spans="1:37" hidden="1">
      <c r="A6822" t="s">
        <v>64</v>
      </c>
      <c r="B6822" t="s">
        <v>2</v>
      </c>
      <c r="C6822" t="s">
        <v>10</v>
      </c>
      <c r="D6822" t="s">
        <v>116</v>
      </c>
      <c r="E6822" t="s">
        <v>545</v>
      </c>
      <c r="F6822" t="str">
        <f t="shared" si="531"/>
        <v>承德市职业培训</v>
      </c>
      <c r="G6822" t="s">
        <v>159</v>
      </c>
      <c r="H6822" t="s">
        <v>268</v>
      </c>
      <c r="I6822" t="s">
        <v>70</v>
      </c>
      <c r="J6822">
        <v>450</v>
      </c>
      <c r="K6822">
        <v>5</v>
      </c>
      <c r="L6822" s="13">
        <f>VLOOKUP(C6822,'渗透率、续签率'!B:C,2,0)</f>
        <v>0.59099999999999997</v>
      </c>
      <c r="M6822" s="6">
        <v>0.01</v>
      </c>
      <c r="N6822">
        <v>40</v>
      </c>
      <c r="O6822">
        <v>5</v>
      </c>
      <c r="P6822" s="6">
        <v>0.13</v>
      </c>
      <c r="Q6822" s="13">
        <v>0.126</v>
      </c>
      <c r="R6822" s="13">
        <v>4.7E-2</v>
      </c>
      <c r="S6822" s="31">
        <v>511</v>
      </c>
      <c r="T6822" s="6">
        <f>VLOOKUP(E6822,'参数设置&amp;汇总'!S:U,3,0)</f>
        <v>0.08</v>
      </c>
      <c r="U6822" s="78">
        <f t="shared" si="530"/>
        <v>5</v>
      </c>
      <c r="V6822" s="13">
        <v>0.85000000000000009</v>
      </c>
      <c r="W6822" s="78">
        <f t="shared" si="532"/>
        <v>2.4058823529411759</v>
      </c>
      <c r="X6822" s="1">
        <f>VLOOKUP(E6822,'渗透率、续签率'!AG:AJ,4,0)</f>
        <v>6715.9999999999991</v>
      </c>
      <c r="Y6822" s="1">
        <f t="shared" si="533"/>
        <v>16157.905882352936</v>
      </c>
      <c r="Z6822">
        <v>5</v>
      </c>
      <c r="AA6822" s="89">
        <f t="shared" si="534"/>
        <v>268639.99999999994</v>
      </c>
      <c r="AH6822" s="37"/>
      <c r="AI6822" s="37"/>
      <c r="AK6822" s="37"/>
    </row>
    <row r="6823" spans="1:37" hidden="1">
      <c r="A6823" t="s">
        <v>64</v>
      </c>
      <c r="B6823" t="s">
        <v>2</v>
      </c>
      <c r="C6823" t="s">
        <v>10</v>
      </c>
      <c r="D6823" t="s">
        <v>116</v>
      </c>
      <c r="E6823" t="s">
        <v>545</v>
      </c>
      <c r="F6823" t="str">
        <f t="shared" si="531"/>
        <v>抚州市职业培训</v>
      </c>
      <c r="G6823" t="s">
        <v>90</v>
      </c>
      <c r="H6823" t="s">
        <v>269</v>
      </c>
      <c r="I6823" t="s">
        <v>68</v>
      </c>
      <c r="J6823">
        <v>454</v>
      </c>
      <c r="K6823">
        <v>1</v>
      </c>
      <c r="L6823" s="13">
        <f>VLOOKUP(C6823,'渗透率、续签率'!B:C,2,0)</f>
        <v>0.59099999999999997</v>
      </c>
      <c r="M6823" s="6">
        <v>0</v>
      </c>
      <c r="N6823">
        <v>40</v>
      </c>
      <c r="O6823">
        <v>1</v>
      </c>
      <c r="P6823" s="6">
        <v>0.03</v>
      </c>
      <c r="Q6823" s="13">
        <v>2.5999999999999999E-2</v>
      </c>
      <c r="R6823" s="13">
        <v>0</v>
      </c>
      <c r="S6823" s="31">
        <v>394</v>
      </c>
      <c r="T6823" s="6">
        <f>VLOOKUP(E6823,'参数设置&amp;汇总'!S:U,3,0)</f>
        <v>0.08</v>
      </c>
      <c r="U6823" s="78">
        <f t="shared" si="530"/>
        <v>3.2</v>
      </c>
      <c r="V6823" s="13">
        <v>0.85000000000000009</v>
      </c>
      <c r="W6823" s="78">
        <f t="shared" si="532"/>
        <v>3.0694117647058818</v>
      </c>
      <c r="X6823" s="1">
        <f>VLOOKUP(E6823,'渗透率、续签率'!AG:AJ,4,0)</f>
        <v>6715.9999999999991</v>
      </c>
      <c r="Y6823" s="1">
        <f t="shared" si="533"/>
        <v>20614.169411764698</v>
      </c>
      <c r="Z6823">
        <v>2</v>
      </c>
      <c r="AA6823" s="89">
        <f t="shared" si="534"/>
        <v>268639.99999999994</v>
      </c>
      <c r="AH6823" s="37"/>
      <c r="AI6823" s="37"/>
      <c r="AK6823" s="37"/>
    </row>
    <row r="6824" spans="1:37" hidden="1">
      <c r="A6824" t="s">
        <v>64</v>
      </c>
      <c r="B6824" t="s">
        <v>2</v>
      </c>
      <c r="C6824" t="s">
        <v>10</v>
      </c>
      <c r="D6824" t="s">
        <v>116</v>
      </c>
      <c r="E6824" t="s">
        <v>545</v>
      </c>
      <c r="F6824" t="str">
        <f t="shared" si="531"/>
        <v>抚顺市职业培训</v>
      </c>
      <c r="G6824" t="s">
        <v>101</v>
      </c>
      <c r="H6824" t="s">
        <v>270</v>
      </c>
      <c r="I6824" t="s">
        <v>70</v>
      </c>
      <c r="J6824">
        <v>285</v>
      </c>
      <c r="K6824">
        <v>2</v>
      </c>
      <c r="L6824" s="13">
        <f>VLOOKUP(C6824,'渗透率、续签率'!B:C,2,0)</f>
        <v>0.59099999999999997</v>
      </c>
      <c r="M6824" s="6">
        <v>0.01</v>
      </c>
      <c r="N6824">
        <v>30</v>
      </c>
      <c r="O6824">
        <v>2</v>
      </c>
      <c r="P6824" s="6">
        <v>7.0000000000000007E-2</v>
      </c>
      <c r="Q6824" s="13">
        <v>0.13600000000000001</v>
      </c>
      <c r="R6824" s="13">
        <v>0.13600000000000001</v>
      </c>
      <c r="S6824" s="31">
        <v>352</v>
      </c>
      <c r="T6824" s="6">
        <f>VLOOKUP(E6824,'参数设置&amp;汇总'!S:U,3,0)</f>
        <v>0.08</v>
      </c>
      <c r="U6824" s="78">
        <f t="shared" si="530"/>
        <v>2.4</v>
      </c>
      <c r="V6824" s="13">
        <v>0.85000000000000009</v>
      </c>
      <c r="W6824" s="78">
        <f t="shared" si="532"/>
        <v>1.4329411764705882</v>
      </c>
      <c r="X6824" s="1">
        <f>VLOOKUP(E6824,'渗透率、续签率'!AG:AJ,4,0)</f>
        <v>6715.9999999999991</v>
      </c>
      <c r="Y6824" s="1">
        <f t="shared" si="533"/>
        <v>9623.6329411764691</v>
      </c>
      <c r="Z6824">
        <v>2</v>
      </c>
      <c r="AA6824" s="89">
        <f t="shared" si="534"/>
        <v>201479.99999999997</v>
      </c>
      <c r="AH6824" s="37"/>
      <c r="AI6824" s="37"/>
      <c r="AK6824" s="37"/>
    </row>
    <row r="6825" spans="1:37" hidden="1">
      <c r="A6825" t="s">
        <v>64</v>
      </c>
      <c r="B6825" t="s">
        <v>2</v>
      </c>
      <c r="C6825" t="s">
        <v>10</v>
      </c>
      <c r="D6825" t="s">
        <v>116</v>
      </c>
      <c r="E6825" t="s">
        <v>545</v>
      </c>
      <c r="F6825" t="str">
        <f t="shared" si="531"/>
        <v>拉萨市职业培训</v>
      </c>
      <c r="G6825" t="s">
        <v>237</v>
      </c>
      <c r="H6825" t="s">
        <v>271</v>
      </c>
      <c r="I6825" t="s">
        <v>57</v>
      </c>
      <c r="J6825">
        <v>178</v>
      </c>
      <c r="K6825">
        <v>0</v>
      </c>
      <c r="L6825" s="13">
        <f>VLOOKUP(C6825,'渗透率、续签率'!B:C,2,0)</f>
        <v>0.59099999999999997</v>
      </c>
      <c r="M6825" s="6">
        <v>0</v>
      </c>
      <c r="N6825">
        <v>44</v>
      </c>
      <c r="O6825">
        <v>0</v>
      </c>
      <c r="P6825" s="6">
        <v>0</v>
      </c>
      <c r="Q6825" s="13">
        <v>0</v>
      </c>
      <c r="R6825" s="13">
        <v>0</v>
      </c>
      <c r="S6825" s="31">
        <v>518</v>
      </c>
      <c r="T6825" s="6">
        <f>VLOOKUP(E6825,'参数设置&amp;汇总'!S:U,3,0)</f>
        <v>0.08</v>
      </c>
      <c r="U6825" s="78">
        <f t="shared" si="530"/>
        <v>3.52</v>
      </c>
      <c r="V6825" s="13">
        <v>0.85000000000000009</v>
      </c>
      <c r="W6825" s="78">
        <f t="shared" si="532"/>
        <v>4.1411764705882348</v>
      </c>
      <c r="X6825" s="1">
        <f>VLOOKUP(E6825,'渗透率、续签率'!AG:AJ,4,0)</f>
        <v>6715.9999999999991</v>
      </c>
      <c r="Y6825" s="1">
        <f t="shared" si="533"/>
        <v>27812.141176470581</v>
      </c>
      <c r="Z6825">
        <v>0</v>
      </c>
      <c r="AA6825" s="89">
        <f t="shared" si="534"/>
        <v>295503.99999999994</v>
      </c>
      <c r="AH6825" s="37"/>
      <c r="AI6825" s="37"/>
      <c r="AK6825" s="37"/>
    </row>
    <row r="6826" spans="1:37" hidden="1">
      <c r="A6826" t="s">
        <v>64</v>
      </c>
      <c r="B6826" t="s">
        <v>2</v>
      </c>
      <c r="C6826" t="s">
        <v>10</v>
      </c>
      <c r="D6826" t="s">
        <v>116</v>
      </c>
      <c r="E6826" t="s">
        <v>545</v>
      </c>
      <c r="F6826" t="str">
        <f t="shared" si="531"/>
        <v>揭阳市职业培训</v>
      </c>
      <c r="G6826" t="s">
        <v>75</v>
      </c>
      <c r="H6826" t="s">
        <v>272</v>
      </c>
      <c r="I6826" t="s">
        <v>68</v>
      </c>
      <c r="J6826" s="1">
        <v>1047</v>
      </c>
      <c r="K6826">
        <v>2</v>
      </c>
      <c r="L6826" s="13">
        <f>VLOOKUP(C6826,'渗透率、续签率'!B:C,2,0)</f>
        <v>0.59099999999999997</v>
      </c>
      <c r="M6826" s="6">
        <v>0</v>
      </c>
      <c r="N6826">
        <v>57</v>
      </c>
      <c r="O6826">
        <v>2</v>
      </c>
      <c r="P6826" s="6">
        <v>0.04</v>
      </c>
      <c r="Q6826" s="13">
        <v>4.2000000000000003E-2</v>
      </c>
      <c r="R6826" s="13">
        <v>0</v>
      </c>
      <c r="S6826" s="31">
        <v>624</v>
      </c>
      <c r="T6826" s="6">
        <f>VLOOKUP(E6826,'参数设置&amp;汇总'!S:U,3,0)</f>
        <v>0.08</v>
      </c>
      <c r="U6826" s="78">
        <f t="shared" si="530"/>
        <v>4.5600000000000005</v>
      </c>
      <c r="V6826" s="13">
        <v>0.85000000000000009</v>
      </c>
      <c r="W6826" s="78">
        <f t="shared" si="532"/>
        <v>3.974117647058824</v>
      </c>
      <c r="X6826" s="1">
        <f>VLOOKUP(E6826,'渗透率、续签率'!AG:AJ,4,0)</f>
        <v>6715.9999999999991</v>
      </c>
      <c r="Y6826" s="1">
        <f t="shared" si="533"/>
        <v>26690.174117647057</v>
      </c>
      <c r="Z6826">
        <v>6</v>
      </c>
      <c r="AA6826" s="89">
        <f t="shared" si="534"/>
        <v>382811.99999999994</v>
      </c>
      <c r="AH6826" s="37"/>
      <c r="AI6826" s="37"/>
      <c r="AK6826" s="37"/>
    </row>
    <row r="6827" spans="1:37" hidden="1">
      <c r="A6827" t="s">
        <v>64</v>
      </c>
      <c r="B6827" t="s">
        <v>2</v>
      </c>
      <c r="C6827" t="s">
        <v>10</v>
      </c>
      <c r="D6827" t="s">
        <v>116</v>
      </c>
      <c r="E6827" t="s">
        <v>545</v>
      </c>
      <c r="F6827" t="str">
        <f t="shared" si="531"/>
        <v>攀枝花市职业培训</v>
      </c>
      <c r="G6827" t="s">
        <v>77</v>
      </c>
      <c r="H6827" t="s">
        <v>273</v>
      </c>
      <c r="I6827" t="s">
        <v>70</v>
      </c>
      <c r="J6827">
        <v>142</v>
      </c>
      <c r="K6827">
        <v>2</v>
      </c>
      <c r="L6827" s="13">
        <f>VLOOKUP(C6827,'渗透率、续签率'!B:C,2,0)</f>
        <v>0.59099999999999997</v>
      </c>
      <c r="M6827" s="6">
        <v>0.01</v>
      </c>
      <c r="N6827">
        <v>9</v>
      </c>
      <c r="O6827">
        <v>2</v>
      </c>
      <c r="P6827" s="6">
        <v>0.22</v>
      </c>
      <c r="Q6827" s="13">
        <v>0.11700000000000001</v>
      </c>
      <c r="R6827" s="13">
        <v>0</v>
      </c>
      <c r="S6827" s="31">
        <v>109</v>
      </c>
      <c r="T6827" s="6">
        <f>VLOOKUP(E6827,'参数设置&amp;汇总'!S:U,3,0)</f>
        <v>0.08</v>
      </c>
      <c r="U6827" s="78">
        <f t="shared" si="530"/>
        <v>2</v>
      </c>
      <c r="V6827" s="13">
        <v>0.85000000000000009</v>
      </c>
      <c r="W6827" s="78">
        <f t="shared" si="532"/>
        <v>0.96235294117647052</v>
      </c>
      <c r="X6827" s="1">
        <f>VLOOKUP(E6827,'渗透率、续签率'!AG:AJ,4,0)</f>
        <v>6715.9999999999991</v>
      </c>
      <c r="Y6827" s="1">
        <f t="shared" si="533"/>
        <v>6463.1623529411754</v>
      </c>
      <c r="Z6827">
        <v>0</v>
      </c>
      <c r="AA6827" s="89">
        <f t="shared" si="534"/>
        <v>60443.999999999993</v>
      </c>
      <c r="AH6827" s="37"/>
      <c r="AI6827" s="37"/>
      <c r="AK6827" s="37"/>
    </row>
    <row r="6828" spans="1:37" hidden="1">
      <c r="A6828" t="s">
        <v>64</v>
      </c>
      <c r="B6828" t="s">
        <v>2</v>
      </c>
      <c r="C6828" t="s">
        <v>10</v>
      </c>
      <c r="D6828" t="s">
        <v>116</v>
      </c>
      <c r="E6828" t="s">
        <v>545</v>
      </c>
      <c r="F6828" t="str">
        <f t="shared" si="531"/>
        <v>文山壮族苗族自治州职业培训</v>
      </c>
      <c r="G6828" t="s">
        <v>99</v>
      </c>
      <c r="H6828" t="s">
        <v>274</v>
      </c>
      <c r="I6828" t="s">
        <v>68</v>
      </c>
      <c r="J6828">
        <v>329</v>
      </c>
      <c r="K6828">
        <v>1</v>
      </c>
      <c r="L6828" s="13">
        <f>VLOOKUP(C6828,'渗透率、续签率'!B:C,2,0)</f>
        <v>0.59099999999999997</v>
      </c>
      <c r="M6828" s="6">
        <v>0</v>
      </c>
      <c r="N6828">
        <v>16</v>
      </c>
      <c r="O6828">
        <v>1</v>
      </c>
      <c r="P6828" s="6">
        <v>0.06</v>
      </c>
      <c r="Q6828" s="13">
        <v>4.5999999999999999E-2</v>
      </c>
      <c r="R6828" s="13">
        <v>4.5999999999999999E-2</v>
      </c>
      <c r="S6828" s="31">
        <v>243</v>
      </c>
      <c r="T6828" s="6">
        <f>VLOOKUP(E6828,'参数设置&amp;汇总'!S:U,3,0)</f>
        <v>0.08</v>
      </c>
      <c r="U6828" s="78">
        <f t="shared" si="530"/>
        <v>1.28</v>
      </c>
      <c r="V6828" s="13">
        <v>0.85000000000000009</v>
      </c>
      <c r="W6828" s="78">
        <f t="shared" si="532"/>
        <v>0.81058823529411761</v>
      </c>
      <c r="X6828" s="1">
        <f>VLOOKUP(E6828,'渗透率、续签率'!AG:AJ,4,0)</f>
        <v>6715.9999999999991</v>
      </c>
      <c r="Y6828" s="1">
        <f t="shared" si="533"/>
        <v>5443.9105882352933</v>
      </c>
      <c r="Z6828">
        <v>1</v>
      </c>
      <c r="AA6828" s="89">
        <f t="shared" si="534"/>
        <v>107455.99999999999</v>
      </c>
      <c r="AH6828" s="37"/>
      <c r="AI6828" s="37"/>
      <c r="AK6828" s="37"/>
    </row>
    <row r="6829" spans="1:37" hidden="1">
      <c r="A6829" t="s">
        <v>64</v>
      </c>
      <c r="B6829" t="s">
        <v>2</v>
      </c>
      <c r="C6829" t="s">
        <v>10</v>
      </c>
      <c r="D6829" t="s">
        <v>116</v>
      </c>
      <c r="E6829" t="s">
        <v>545</v>
      </c>
      <c r="F6829" t="str">
        <f t="shared" si="531"/>
        <v>文昌市职业培训</v>
      </c>
      <c r="G6829" t="s">
        <v>120</v>
      </c>
      <c r="H6829" t="s">
        <v>275</v>
      </c>
      <c r="I6829" t="s">
        <v>68</v>
      </c>
      <c r="J6829">
        <v>39</v>
      </c>
      <c r="K6829">
        <v>0</v>
      </c>
      <c r="L6829" s="13">
        <f>VLOOKUP(C6829,'渗透率、续签率'!B:C,2,0)</f>
        <v>0.59099999999999997</v>
      </c>
      <c r="M6829" s="6">
        <v>0</v>
      </c>
      <c r="N6829">
        <v>2</v>
      </c>
      <c r="O6829">
        <v>0</v>
      </c>
      <c r="P6829" s="6">
        <v>0</v>
      </c>
      <c r="Q6829" s="13">
        <v>0</v>
      </c>
      <c r="R6829" s="13">
        <v>0</v>
      </c>
      <c r="S6829" s="31">
        <v>42</v>
      </c>
      <c r="T6829" s="6">
        <f>VLOOKUP(E6829,'参数设置&amp;汇总'!S:U,3,0)</f>
        <v>0.08</v>
      </c>
      <c r="U6829" s="78">
        <f t="shared" si="530"/>
        <v>0.16</v>
      </c>
      <c r="V6829" s="13">
        <v>0.85000000000000009</v>
      </c>
      <c r="W6829" s="78">
        <f t="shared" si="532"/>
        <v>0.18823529411764706</v>
      </c>
      <c r="X6829" s="1">
        <f>VLOOKUP(E6829,'渗透率、续签率'!AG:AJ,4,0)</f>
        <v>6715.9999999999991</v>
      </c>
      <c r="Y6829" s="1">
        <f t="shared" si="533"/>
        <v>1264.1882352941175</v>
      </c>
      <c r="Z6829">
        <v>0</v>
      </c>
      <c r="AA6829" s="89">
        <f t="shared" si="534"/>
        <v>13431.999999999998</v>
      </c>
      <c r="AH6829" s="37"/>
      <c r="AI6829" s="37"/>
      <c r="AK6829" s="37"/>
    </row>
    <row r="6830" spans="1:37" hidden="1">
      <c r="A6830" t="s">
        <v>64</v>
      </c>
      <c r="B6830" t="s">
        <v>2</v>
      </c>
      <c r="C6830" t="s">
        <v>10</v>
      </c>
      <c r="D6830" t="s">
        <v>116</v>
      </c>
      <c r="E6830" t="s">
        <v>545</v>
      </c>
      <c r="F6830" t="str">
        <f t="shared" si="531"/>
        <v>新乡市职业培训</v>
      </c>
      <c r="G6830" t="s">
        <v>110</v>
      </c>
      <c r="H6830" t="s">
        <v>276</v>
      </c>
      <c r="I6830" t="s">
        <v>70</v>
      </c>
      <c r="J6830" s="1">
        <v>1260</v>
      </c>
      <c r="K6830">
        <v>7</v>
      </c>
      <c r="L6830" s="13">
        <f>VLOOKUP(C6830,'渗透率、续签率'!B:C,2,0)</f>
        <v>0.59099999999999997</v>
      </c>
      <c r="M6830" s="6">
        <v>0.01</v>
      </c>
      <c r="N6830">
        <v>131</v>
      </c>
      <c r="O6830">
        <v>7</v>
      </c>
      <c r="P6830" s="6">
        <v>0.05</v>
      </c>
      <c r="Q6830" s="13">
        <v>0.14599999999999999</v>
      </c>
      <c r="R6830" s="13">
        <v>5.5E-2</v>
      </c>
      <c r="S6830" s="31">
        <v>1598</v>
      </c>
      <c r="T6830" s="6">
        <f>VLOOKUP(E6830,'参数设置&amp;汇总'!S:U,3,0)</f>
        <v>0.08</v>
      </c>
      <c r="U6830" s="78">
        <f t="shared" si="530"/>
        <v>10.48</v>
      </c>
      <c r="V6830" s="13">
        <v>0.85000000000000009</v>
      </c>
      <c r="W6830" s="78">
        <f t="shared" si="532"/>
        <v>7.4623529411764711</v>
      </c>
      <c r="X6830" s="1">
        <f>VLOOKUP(E6830,'渗透率、续签率'!AG:AJ,4,0)</f>
        <v>6715.9999999999991</v>
      </c>
      <c r="Y6830" s="1">
        <f t="shared" si="533"/>
        <v>50117.162352941174</v>
      </c>
      <c r="Z6830">
        <v>7</v>
      </c>
      <c r="AA6830" s="89">
        <f t="shared" si="534"/>
        <v>879795.99999999988</v>
      </c>
      <c r="AH6830" s="37"/>
      <c r="AI6830" s="37"/>
    </row>
    <row r="6831" spans="1:37" hidden="1">
      <c r="A6831" t="s">
        <v>64</v>
      </c>
      <c r="B6831" t="s">
        <v>2</v>
      </c>
      <c r="C6831" t="s">
        <v>10</v>
      </c>
      <c r="D6831" t="s">
        <v>116</v>
      </c>
      <c r="E6831" t="s">
        <v>545</v>
      </c>
      <c r="F6831" t="str">
        <f t="shared" si="531"/>
        <v>新余市职业培训</v>
      </c>
      <c r="G6831" t="s">
        <v>90</v>
      </c>
      <c r="H6831" t="s">
        <v>277</v>
      </c>
      <c r="I6831" t="s">
        <v>68</v>
      </c>
      <c r="J6831">
        <v>205</v>
      </c>
      <c r="K6831">
        <v>2</v>
      </c>
      <c r="L6831" s="13">
        <f>VLOOKUP(C6831,'渗透率、续签率'!B:C,2,0)</f>
        <v>0.59099999999999997</v>
      </c>
      <c r="M6831" s="6">
        <v>0.01</v>
      </c>
      <c r="N6831">
        <v>16</v>
      </c>
      <c r="O6831">
        <v>2</v>
      </c>
      <c r="P6831" s="6">
        <v>0.13</v>
      </c>
      <c r="Q6831" s="13">
        <v>0.14099999999999999</v>
      </c>
      <c r="R6831" s="13">
        <v>0.107</v>
      </c>
      <c r="S6831" s="31">
        <v>178</v>
      </c>
      <c r="T6831" s="6">
        <f>VLOOKUP(E6831,'参数设置&amp;汇总'!S:U,3,0)</f>
        <v>0.08</v>
      </c>
      <c r="U6831" s="78">
        <f t="shared" si="530"/>
        <v>2</v>
      </c>
      <c r="V6831" s="13">
        <v>0.85000000000000009</v>
      </c>
      <c r="W6831" s="78">
        <f t="shared" si="532"/>
        <v>0.96235294117647052</v>
      </c>
      <c r="X6831" s="1">
        <f>VLOOKUP(E6831,'渗透率、续签率'!AG:AJ,4,0)</f>
        <v>6715.9999999999991</v>
      </c>
      <c r="Y6831" s="1">
        <f t="shared" si="533"/>
        <v>6463.1623529411754</v>
      </c>
      <c r="Z6831">
        <v>0</v>
      </c>
      <c r="AA6831" s="89">
        <f t="shared" si="534"/>
        <v>107455.99999999999</v>
      </c>
      <c r="AK6831" s="37"/>
    </row>
    <row r="6832" spans="1:37" hidden="1">
      <c r="A6832" t="s">
        <v>64</v>
      </c>
      <c r="B6832" t="s">
        <v>2</v>
      </c>
      <c r="C6832" t="s">
        <v>10</v>
      </c>
      <c r="D6832" t="s">
        <v>116</v>
      </c>
      <c r="E6832" t="s">
        <v>545</v>
      </c>
      <c r="F6832" t="str">
        <f t="shared" si="531"/>
        <v>新星市职业培训</v>
      </c>
      <c r="G6832" t="s">
        <v>145</v>
      </c>
      <c r="H6832" t="s">
        <v>278</v>
      </c>
      <c r="I6832" t="s">
        <v>70</v>
      </c>
      <c r="J6832">
        <v>4</v>
      </c>
      <c r="K6832">
        <v>0</v>
      </c>
      <c r="L6832" s="13">
        <f>VLOOKUP(C6832,'渗透率、续签率'!B:C,2,0)</f>
        <v>0.59099999999999997</v>
      </c>
      <c r="M6832" s="6">
        <v>0</v>
      </c>
      <c r="N6832">
        <v>1</v>
      </c>
      <c r="O6832">
        <v>0</v>
      </c>
      <c r="P6832" s="6">
        <v>0</v>
      </c>
      <c r="Q6832" s="13">
        <v>0</v>
      </c>
      <c r="R6832" s="13">
        <v>0</v>
      </c>
      <c r="S6832" s="31">
        <v>6</v>
      </c>
      <c r="T6832" s="6">
        <f>VLOOKUP(E6832,'参数设置&amp;汇总'!S:U,3,0)</f>
        <v>0.08</v>
      </c>
      <c r="U6832" s="78">
        <f t="shared" si="530"/>
        <v>0.08</v>
      </c>
      <c r="V6832" s="13">
        <v>0.85000000000000009</v>
      </c>
      <c r="W6832" s="78">
        <f t="shared" si="532"/>
        <v>9.4117647058823528E-2</v>
      </c>
      <c r="X6832" s="1">
        <f>VLOOKUP(E6832,'渗透率、续签率'!AG:AJ,4,0)</f>
        <v>6715.9999999999991</v>
      </c>
      <c r="Y6832" s="1">
        <f t="shared" si="533"/>
        <v>632.09411764705874</v>
      </c>
      <c r="Z6832">
        <v>0</v>
      </c>
      <c r="AA6832" s="89">
        <f t="shared" si="534"/>
        <v>6715.9999999999991</v>
      </c>
      <c r="AH6832" s="37"/>
      <c r="AI6832" s="37"/>
      <c r="AK6832" s="37"/>
    </row>
    <row r="6833" spans="1:37" hidden="1">
      <c r="A6833" t="s">
        <v>64</v>
      </c>
      <c r="B6833" t="s">
        <v>2</v>
      </c>
      <c r="C6833" t="s">
        <v>10</v>
      </c>
      <c r="D6833" t="s">
        <v>116</v>
      </c>
      <c r="E6833" t="s">
        <v>545</v>
      </c>
      <c r="F6833" t="str">
        <f t="shared" si="531"/>
        <v>日喀则市职业培训</v>
      </c>
      <c r="G6833" t="s">
        <v>237</v>
      </c>
      <c r="H6833" t="s">
        <v>279</v>
      </c>
      <c r="I6833" t="s">
        <v>57</v>
      </c>
      <c r="J6833">
        <v>42</v>
      </c>
      <c r="K6833">
        <v>0</v>
      </c>
      <c r="L6833" s="13">
        <f>VLOOKUP(C6833,'渗透率、续签率'!B:C,2,0)</f>
        <v>0.59099999999999997</v>
      </c>
      <c r="M6833" s="6">
        <v>0</v>
      </c>
      <c r="N6833">
        <v>0</v>
      </c>
      <c r="O6833">
        <v>0</v>
      </c>
      <c r="P6833" s="6">
        <v>0</v>
      </c>
      <c r="Q6833" s="13">
        <v>0</v>
      </c>
      <c r="R6833" s="13">
        <v>0</v>
      </c>
      <c r="S6833" s="31">
        <v>21</v>
      </c>
      <c r="T6833" s="6">
        <f>VLOOKUP(E6833,'参数设置&amp;汇总'!S:U,3,0)</f>
        <v>0.08</v>
      </c>
      <c r="U6833" s="78">
        <f t="shared" si="530"/>
        <v>0</v>
      </c>
      <c r="V6833" s="13">
        <v>0.85000000000000009</v>
      </c>
      <c r="W6833" s="78">
        <f t="shared" si="532"/>
        <v>0</v>
      </c>
      <c r="X6833" s="1">
        <f>VLOOKUP(E6833,'渗透率、续签率'!AG:AJ,4,0)</f>
        <v>6715.9999999999991</v>
      </c>
      <c r="Y6833" s="1">
        <f t="shared" si="533"/>
        <v>0</v>
      </c>
      <c r="Z6833">
        <v>0</v>
      </c>
      <c r="AA6833" s="89">
        <f t="shared" si="534"/>
        <v>0</v>
      </c>
      <c r="AH6833" s="37"/>
      <c r="AI6833" s="37"/>
      <c r="AJ6833" s="1"/>
      <c r="AK6833" s="37"/>
    </row>
    <row r="6834" spans="1:37" hidden="1">
      <c r="A6834" t="s">
        <v>64</v>
      </c>
      <c r="B6834" t="s">
        <v>2</v>
      </c>
      <c r="C6834" t="s">
        <v>10</v>
      </c>
      <c r="D6834" t="s">
        <v>116</v>
      </c>
      <c r="E6834" t="s">
        <v>545</v>
      </c>
      <c r="F6834" t="str">
        <f t="shared" si="531"/>
        <v>日照市职业培训</v>
      </c>
      <c r="G6834" t="s">
        <v>103</v>
      </c>
      <c r="H6834" t="s">
        <v>280</v>
      </c>
      <c r="I6834" t="s">
        <v>70</v>
      </c>
      <c r="J6834">
        <v>949</v>
      </c>
      <c r="K6834">
        <v>2</v>
      </c>
      <c r="L6834" s="13">
        <f>VLOOKUP(C6834,'渗透率、续签率'!B:C,2,0)</f>
        <v>0.59099999999999997</v>
      </c>
      <c r="M6834" s="6">
        <v>0</v>
      </c>
      <c r="N6834">
        <v>82</v>
      </c>
      <c r="O6834">
        <v>1</v>
      </c>
      <c r="P6834" s="6">
        <v>0.01</v>
      </c>
      <c r="Q6834" s="13">
        <v>0.05</v>
      </c>
      <c r="R6834" s="13">
        <v>0</v>
      </c>
      <c r="S6834" s="31">
        <v>985</v>
      </c>
      <c r="T6834" s="6">
        <f>VLOOKUP(E6834,'参数设置&amp;汇总'!S:U,3,0)</f>
        <v>0.08</v>
      </c>
      <c r="U6834" s="78">
        <f t="shared" si="530"/>
        <v>6.5600000000000005</v>
      </c>
      <c r="V6834" s="13">
        <v>0.85000000000000009</v>
      </c>
      <c r="W6834" s="78">
        <f t="shared" si="532"/>
        <v>7.0223529411764698</v>
      </c>
      <c r="X6834" s="1">
        <f>VLOOKUP(E6834,'渗透率、续签率'!AG:AJ,4,0)</f>
        <v>6715.9999999999991</v>
      </c>
      <c r="Y6834" s="1">
        <f t="shared" si="533"/>
        <v>47162.122352941165</v>
      </c>
      <c r="Z6834">
        <v>1</v>
      </c>
      <c r="AA6834" s="89">
        <f t="shared" si="534"/>
        <v>550711.99999999988</v>
      </c>
      <c r="AH6834" s="37"/>
      <c r="AI6834" s="37"/>
    </row>
    <row r="6835" spans="1:37" hidden="1">
      <c r="A6835" t="s">
        <v>64</v>
      </c>
      <c r="B6835" t="s">
        <v>2</v>
      </c>
      <c r="C6835" t="s">
        <v>10</v>
      </c>
      <c r="D6835" t="s">
        <v>116</v>
      </c>
      <c r="E6835" t="s">
        <v>545</v>
      </c>
      <c r="F6835" t="str">
        <f t="shared" si="531"/>
        <v>昆玉市职业培训</v>
      </c>
      <c r="G6835" t="s">
        <v>145</v>
      </c>
      <c r="H6835" t="s">
        <v>281</v>
      </c>
      <c r="I6835" t="s">
        <v>70</v>
      </c>
      <c r="J6835">
        <v>6</v>
      </c>
      <c r="K6835">
        <v>0</v>
      </c>
      <c r="L6835" s="13">
        <f>VLOOKUP(C6835,'渗透率、续签率'!B:C,2,0)</f>
        <v>0.59099999999999997</v>
      </c>
      <c r="M6835" s="6">
        <v>0</v>
      </c>
      <c r="N6835">
        <v>0</v>
      </c>
      <c r="O6835">
        <v>0</v>
      </c>
      <c r="P6835" s="6">
        <v>0</v>
      </c>
      <c r="Q6835" s="13">
        <v>0</v>
      </c>
      <c r="R6835" s="13">
        <v>0</v>
      </c>
      <c r="S6835" s="31">
        <v>2</v>
      </c>
      <c r="T6835" s="6">
        <f>VLOOKUP(E6835,'参数设置&amp;汇总'!S:U,3,0)</f>
        <v>0.08</v>
      </c>
      <c r="U6835" s="78">
        <f t="shared" si="530"/>
        <v>0</v>
      </c>
      <c r="V6835" s="13">
        <v>0.85000000000000009</v>
      </c>
      <c r="W6835" s="78">
        <f t="shared" si="532"/>
        <v>0</v>
      </c>
      <c r="X6835" s="1">
        <f>VLOOKUP(E6835,'渗透率、续签率'!AG:AJ,4,0)</f>
        <v>6715.9999999999991</v>
      </c>
      <c r="Y6835" s="1">
        <f t="shared" si="533"/>
        <v>0</v>
      </c>
      <c r="Z6835">
        <v>0</v>
      </c>
      <c r="AA6835" s="89">
        <f t="shared" si="534"/>
        <v>0</v>
      </c>
      <c r="AK6835" s="37"/>
    </row>
    <row r="6836" spans="1:37" hidden="1">
      <c r="A6836" t="s">
        <v>64</v>
      </c>
      <c r="B6836" t="s">
        <v>2</v>
      </c>
      <c r="C6836" t="s">
        <v>10</v>
      </c>
      <c r="D6836" t="s">
        <v>116</v>
      </c>
      <c r="E6836" t="s">
        <v>545</v>
      </c>
      <c r="F6836" t="str">
        <f t="shared" si="531"/>
        <v>昌吉回族自治州职业培训</v>
      </c>
      <c r="G6836" t="s">
        <v>145</v>
      </c>
      <c r="H6836" t="s">
        <v>282</v>
      </c>
      <c r="I6836" t="s">
        <v>70</v>
      </c>
      <c r="J6836">
        <v>182</v>
      </c>
      <c r="K6836">
        <v>2</v>
      </c>
      <c r="L6836" s="13">
        <f>VLOOKUP(C6836,'渗透率、续签率'!B:C,2,0)</f>
        <v>0.59099999999999997</v>
      </c>
      <c r="M6836" s="6">
        <v>0.01</v>
      </c>
      <c r="N6836">
        <v>25</v>
      </c>
      <c r="O6836">
        <v>2</v>
      </c>
      <c r="P6836" s="6">
        <v>0.08</v>
      </c>
      <c r="Q6836" s="13">
        <v>9.9000000000000005E-2</v>
      </c>
      <c r="R6836" s="13">
        <v>6.2E-2</v>
      </c>
      <c r="S6836" s="31">
        <v>302</v>
      </c>
      <c r="T6836" s="6">
        <f>VLOOKUP(E6836,'参数设置&amp;汇总'!S:U,3,0)</f>
        <v>0.08</v>
      </c>
      <c r="U6836" s="78">
        <f t="shared" si="530"/>
        <v>2</v>
      </c>
      <c r="V6836" s="13">
        <v>0.85000000000000009</v>
      </c>
      <c r="W6836" s="78">
        <f t="shared" si="532"/>
        <v>0.96235294117647052</v>
      </c>
      <c r="X6836" s="1">
        <f>VLOOKUP(E6836,'渗透率、续签率'!AG:AJ,4,0)</f>
        <v>6715.9999999999991</v>
      </c>
      <c r="Y6836" s="1">
        <f t="shared" si="533"/>
        <v>6463.1623529411754</v>
      </c>
      <c r="Z6836">
        <v>1</v>
      </c>
      <c r="AA6836" s="89">
        <f t="shared" si="534"/>
        <v>167899.99999999997</v>
      </c>
      <c r="AH6836" s="37"/>
      <c r="AI6836" s="37"/>
      <c r="AK6836" s="37"/>
    </row>
    <row r="6837" spans="1:37" hidden="1">
      <c r="A6837" t="s">
        <v>64</v>
      </c>
      <c r="B6837" t="s">
        <v>2</v>
      </c>
      <c r="C6837" t="s">
        <v>10</v>
      </c>
      <c r="D6837" t="s">
        <v>116</v>
      </c>
      <c r="E6837" t="s">
        <v>545</v>
      </c>
      <c r="F6837" t="str">
        <f t="shared" si="531"/>
        <v>昌江黎族自治县职业培训</v>
      </c>
      <c r="G6837" t="s">
        <v>120</v>
      </c>
      <c r="H6837" t="s">
        <v>283</v>
      </c>
      <c r="I6837" t="s">
        <v>68</v>
      </c>
      <c r="J6837">
        <v>26</v>
      </c>
      <c r="K6837">
        <v>0</v>
      </c>
      <c r="L6837" s="13">
        <f>VLOOKUP(C6837,'渗透率、续签率'!B:C,2,0)</f>
        <v>0.59099999999999997</v>
      </c>
      <c r="M6837" s="6">
        <v>0</v>
      </c>
      <c r="N6837">
        <v>0</v>
      </c>
      <c r="O6837">
        <v>0</v>
      </c>
      <c r="P6837" s="6">
        <v>0</v>
      </c>
      <c r="Q6837" s="13">
        <v>0</v>
      </c>
      <c r="R6837" s="13">
        <v>0</v>
      </c>
      <c r="S6837" s="31">
        <v>8</v>
      </c>
      <c r="T6837" s="6">
        <f>VLOOKUP(E6837,'参数设置&amp;汇总'!S:U,3,0)</f>
        <v>0.08</v>
      </c>
      <c r="U6837" s="78">
        <f t="shared" si="530"/>
        <v>0</v>
      </c>
      <c r="V6837" s="13">
        <v>0.85000000000000009</v>
      </c>
      <c r="W6837" s="78">
        <f t="shared" si="532"/>
        <v>0</v>
      </c>
      <c r="X6837" s="1">
        <f>VLOOKUP(E6837,'渗透率、续签率'!AG:AJ,4,0)</f>
        <v>6715.9999999999991</v>
      </c>
      <c r="Y6837" s="1">
        <f t="shared" si="533"/>
        <v>0</v>
      </c>
      <c r="Z6837">
        <v>0</v>
      </c>
      <c r="AA6837" s="89">
        <f t="shared" si="534"/>
        <v>0</v>
      </c>
      <c r="AH6837" s="37"/>
      <c r="AI6837" s="37"/>
      <c r="AK6837" s="37"/>
    </row>
    <row r="6838" spans="1:37" hidden="1">
      <c r="A6838" t="s">
        <v>64</v>
      </c>
      <c r="B6838" t="s">
        <v>2</v>
      </c>
      <c r="C6838" t="s">
        <v>10</v>
      </c>
      <c r="D6838" t="s">
        <v>116</v>
      </c>
      <c r="E6838" t="s">
        <v>545</v>
      </c>
      <c r="F6838" t="str">
        <f t="shared" si="531"/>
        <v>昌都市职业培训</v>
      </c>
      <c r="G6838" t="s">
        <v>237</v>
      </c>
      <c r="H6838" t="s">
        <v>284</v>
      </c>
      <c r="I6838" t="s">
        <v>57</v>
      </c>
      <c r="J6838">
        <v>16</v>
      </c>
      <c r="K6838">
        <v>0</v>
      </c>
      <c r="L6838" s="13">
        <f>VLOOKUP(C6838,'渗透率、续签率'!B:C,2,0)</f>
        <v>0.59099999999999997</v>
      </c>
      <c r="M6838" s="6">
        <v>0</v>
      </c>
      <c r="N6838">
        <v>0</v>
      </c>
      <c r="O6838">
        <v>0</v>
      </c>
      <c r="P6838" s="6">
        <v>0</v>
      </c>
      <c r="Q6838" s="13">
        <v>0</v>
      </c>
      <c r="R6838" s="13">
        <v>0</v>
      </c>
      <c r="S6838" s="31">
        <v>1</v>
      </c>
      <c r="T6838" s="6">
        <f>VLOOKUP(E6838,'参数设置&amp;汇总'!S:U,3,0)</f>
        <v>0.08</v>
      </c>
      <c r="U6838" s="78">
        <f t="shared" si="530"/>
        <v>0</v>
      </c>
      <c r="V6838" s="13">
        <v>0.85000000000000009</v>
      </c>
      <c r="W6838" s="78">
        <f t="shared" si="532"/>
        <v>0</v>
      </c>
      <c r="X6838" s="1">
        <f>VLOOKUP(E6838,'渗透率、续签率'!AG:AJ,4,0)</f>
        <v>6715.9999999999991</v>
      </c>
      <c r="Y6838" s="1">
        <f t="shared" si="533"/>
        <v>0</v>
      </c>
      <c r="Z6838">
        <v>0</v>
      </c>
      <c r="AA6838" s="89">
        <f t="shared" si="534"/>
        <v>0</v>
      </c>
      <c r="AH6838" s="37"/>
      <c r="AI6838" s="37"/>
      <c r="AK6838" s="37"/>
    </row>
    <row r="6839" spans="1:37" hidden="1">
      <c r="A6839" t="s">
        <v>64</v>
      </c>
      <c r="B6839" t="s">
        <v>2</v>
      </c>
      <c r="C6839" t="s">
        <v>10</v>
      </c>
      <c r="D6839" t="s">
        <v>116</v>
      </c>
      <c r="E6839" t="s">
        <v>545</v>
      </c>
      <c r="F6839" t="str">
        <f t="shared" si="531"/>
        <v>昭通市职业培训</v>
      </c>
      <c r="G6839" t="s">
        <v>99</v>
      </c>
      <c r="H6839" t="s">
        <v>285</v>
      </c>
      <c r="I6839" t="s">
        <v>68</v>
      </c>
      <c r="J6839">
        <v>370</v>
      </c>
      <c r="K6839">
        <v>1</v>
      </c>
      <c r="L6839" s="13">
        <f>VLOOKUP(C6839,'渗透率、续签率'!B:C,2,0)</f>
        <v>0.59099999999999997</v>
      </c>
      <c r="M6839" s="6">
        <v>0</v>
      </c>
      <c r="N6839">
        <v>61</v>
      </c>
      <c r="O6839">
        <v>1</v>
      </c>
      <c r="P6839" s="6">
        <v>0.02</v>
      </c>
      <c r="Q6839" s="13">
        <v>5.8000000000000003E-2</v>
      </c>
      <c r="R6839" s="13">
        <v>5.8000000000000003E-2</v>
      </c>
      <c r="S6839" s="31">
        <v>595</v>
      </c>
      <c r="T6839" s="6">
        <f>VLOOKUP(E6839,'参数设置&amp;汇总'!S:U,3,0)</f>
        <v>0.08</v>
      </c>
      <c r="U6839" s="78">
        <f t="shared" si="530"/>
        <v>4.88</v>
      </c>
      <c r="V6839" s="13">
        <v>0.85000000000000009</v>
      </c>
      <c r="W6839" s="78">
        <f t="shared" si="532"/>
        <v>5.0458823529411756</v>
      </c>
      <c r="X6839" s="1">
        <f>VLOOKUP(E6839,'渗透率、续签率'!AG:AJ,4,0)</f>
        <v>6715.9999999999991</v>
      </c>
      <c r="Y6839" s="1">
        <f t="shared" si="533"/>
        <v>33888.145882352932</v>
      </c>
      <c r="Z6839">
        <v>3</v>
      </c>
      <c r="AA6839" s="89">
        <f t="shared" si="534"/>
        <v>409675.99999999994</v>
      </c>
      <c r="AH6839" s="37"/>
      <c r="AI6839" s="37"/>
      <c r="AK6839" s="37"/>
    </row>
    <row r="6840" spans="1:37" hidden="1">
      <c r="A6840" t="s">
        <v>64</v>
      </c>
      <c r="B6840" t="s">
        <v>2</v>
      </c>
      <c r="C6840" t="s">
        <v>10</v>
      </c>
      <c r="D6840" t="s">
        <v>116</v>
      </c>
      <c r="E6840" t="s">
        <v>545</v>
      </c>
      <c r="F6840" t="str">
        <f t="shared" si="531"/>
        <v>晋中市职业培训</v>
      </c>
      <c r="G6840" t="s">
        <v>134</v>
      </c>
      <c r="H6840" t="s">
        <v>286</v>
      </c>
      <c r="I6840" t="s">
        <v>70</v>
      </c>
      <c r="J6840">
        <v>600</v>
      </c>
      <c r="K6840">
        <v>4</v>
      </c>
      <c r="L6840" s="13">
        <f>VLOOKUP(C6840,'渗透率、续签率'!B:C,2,0)</f>
        <v>0.59099999999999997</v>
      </c>
      <c r="M6840" s="6">
        <v>0.01</v>
      </c>
      <c r="N6840">
        <v>74</v>
      </c>
      <c r="O6840">
        <v>4</v>
      </c>
      <c r="P6840" s="6">
        <v>0.05</v>
      </c>
      <c r="Q6840" s="13">
        <v>0.156</v>
      </c>
      <c r="R6840" s="13">
        <v>8.5000000000000006E-2</v>
      </c>
      <c r="S6840" s="31">
        <v>792</v>
      </c>
      <c r="T6840" s="6">
        <f>VLOOKUP(E6840,'参数设置&amp;汇总'!S:U,3,0)</f>
        <v>0.08</v>
      </c>
      <c r="U6840" s="78">
        <f t="shared" si="530"/>
        <v>5.92</v>
      </c>
      <c r="V6840" s="13">
        <v>0.85000000000000009</v>
      </c>
      <c r="W6840" s="78">
        <f t="shared" si="532"/>
        <v>4.1835294117647059</v>
      </c>
      <c r="X6840" s="1">
        <f>VLOOKUP(E6840,'渗透率、续签率'!AG:AJ,4,0)</f>
        <v>6715.9999999999991</v>
      </c>
      <c r="Y6840" s="1">
        <f t="shared" si="533"/>
        <v>28096.583529411761</v>
      </c>
      <c r="Z6840">
        <v>4</v>
      </c>
      <c r="AA6840" s="89">
        <f t="shared" si="534"/>
        <v>496983.99999999994</v>
      </c>
      <c r="AH6840" s="37"/>
      <c r="AI6840" s="37"/>
      <c r="AK6840" s="37"/>
    </row>
    <row r="6841" spans="1:37" hidden="1">
      <c r="A6841" t="s">
        <v>64</v>
      </c>
      <c r="B6841" t="s">
        <v>2</v>
      </c>
      <c r="C6841" t="s">
        <v>10</v>
      </c>
      <c r="D6841" t="s">
        <v>116</v>
      </c>
      <c r="E6841" t="s">
        <v>545</v>
      </c>
      <c r="F6841" t="str">
        <f t="shared" si="531"/>
        <v>晋城市职业培训</v>
      </c>
      <c r="G6841" t="s">
        <v>134</v>
      </c>
      <c r="H6841" t="s">
        <v>287</v>
      </c>
      <c r="I6841" t="s">
        <v>70</v>
      </c>
      <c r="J6841">
        <v>418</v>
      </c>
      <c r="K6841">
        <v>4</v>
      </c>
      <c r="L6841" s="13">
        <f>VLOOKUP(C6841,'渗透率、续签率'!B:C,2,0)</f>
        <v>0.59099999999999997</v>
      </c>
      <c r="M6841" s="6">
        <v>0.01</v>
      </c>
      <c r="N6841">
        <v>51</v>
      </c>
      <c r="O6841">
        <v>4</v>
      </c>
      <c r="P6841" s="6">
        <v>0.08</v>
      </c>
      <c r="Q6841" s="13">
        <v>0.14499999999999999</v>
      </c>
      <c r="R6841" s="13">
        <v>5.3999999999999999E-2</v>
      </c>
      <c r="S6841" s="31">
        <v>544</v>
      </c>
      <c r="T6841" s="6">
        <f>VLOOKUP(E6841,'参数设置&amp;汇总'!S:U,3,0)</f>
        <v>0.08</v>
      </c>
      <c r="U6841" s="78">
        <f t="shared" si="530"/>
        <v>4.08</v>
      </c>
      <c r="V6841" s="13">
        <v>0.85000000000000009</v>
      </c>
      <c r="W6841" s="78">
        <f t="shared" si="532"/>
        <v>2.0188235294117649</v>
      </c>
      <c r="X6841" s="1">
        <f>VLOOKUP(E6841,'渗透率、续签率'!AG:AJ,4,0)</f>
        <v>6715.9999999999991</v>
      </c>
      <c r="Y6841" s="1">
        <f t="shared" si="533"/>
        <v>13558.418823529411</v>
      </c>
      <c r="Z6841">
        <v>0</v>
      </c>
      <c r="AA6841" s="89">
        <f t="shared" si="534"/>
        <v>342515.99999999994</v>
      </c>
      <c r="AH6841" s="37"/>
      <c r="AI6841" s="37"/>
      <c r="AK6841" s="37"/>
    </row>
    <row r="6842" spans="1:37" hidden="1">
      <c r="A6842" t="s">
        <v>64</v>
      </c>
      <c r="B6842" t="s">
        <v>2</v>
      </c>
      <c r="C6842" t="s">
        <v>10</v>
      </c>
      <c r="D6842" t="s">
        <v>116</v>
      </c>
      <c r="E6842" t="s">
        <v>545</v>
      </c>
      <c r="F6842" t="str">
        <f t="shared" si="531"/>
        <v>普洱市职业培训</v>
      </c>
      <c r="G6842" t="s">
        <v>99</v>
      </c>
      <c r="H6842" t="s">
        <v>288</v>
      </c>
      <c r="I6842" t="s">
        <v>68</v>
      </c>
      <c r="J6842">
        <v>207</v>
      </c>
      <c r="K6842">
        <v>0</v>
      </c>
      <c r="L6842" s="13">
        <f>VLOOKUP(C6842,'渗透率、续签率'!B:C,2,0)</f>
        <v>0.59099999999999997</v>
      </c>
      <c r="M6842" s="6">
        <v>0</v>
      </c>
      <c r="N6842">
        <v>19</v>
      </c>
      <c r="O6842">
        <v>0</v>
      </c>
      <c r="P6842" s="6">
        <v>0</v>
      </c>
      <c r="Q6842" s="13">
        <v>5.0000000000000001E-3</v>
      </c>
      <c r="R6842" s="13">
        <v>0</v>
      </c>
      <c r="S6842" s="31">
        <v>184</v>
      </c>
      <c r="T6842" s="6">
        <f>VLOOKUP(E6842,'参数设置&amp;汇总'!S:U,3,0)</f>
        <v>0.08</v>
      </c>
      <c r="U6842" s="78">
        <f t="shared" si="530"/>
        <v>1.52</v>
      </c>
      <c r="V6842" s="13">
        <v>0.85000000000000009</v>
      </c>
      <c r="W6842" s="78">
        <f t="shared" si="532"/>
        <v>1.7882352941176469</v>
      </c>
      <c r="X6842" s="1">
        <f>VLOOKUP(E6842,'渗透率、续签率'!AG:AJ,4,0)</f>
        <v>6715.9999999999991</v>
      </c>
      <c r="Y6842" s="1">
        <f t="shared" si="533"/>
        <v>12009.788235294114</v>
      </c>
      <c r="Z6842">
        <v>1</v>
      </c>
      <c r="AA6842" s="89">
        <f t="shared" si="534"/>
        <v>127603.99999999999</v>
      </c>
      <c r="AH6842" s="37"/>
      <c r="AI6842" s="37"/>
      <c r="AK6842" s="37"/>
    </row>
    <row r="6843" spans="1:37" hidden="1">
      <c r="A6843" t="s">
        <v>64</v>
      </c>
      <c r="B6843" t="s">
        <v>2</v>
      </c>
      <c r="C6843" t="s">
        <v>10</v>
      </c>
      <c r="D6843" t="s">
        <v>116</v>
      </c>
      <c r="E6843" t="s">
        <v>545</v>
      </c>
      <c r="F6843" t="str">
        <f t="shared" si="531"/>
        <v>景德镇市职业培训</v>
      </c>
      <c r="G6843" t="s">
        <v>90</v>
      </c>
      <c r="H6843" t="s">
        <v>289</v>
      </c>
      <c r="I6843" t="s">
        <v>68</v>
      </c>
      <c r="J6843">
        <v>376</v>
      </c>
      <c r="K6843">
        <v>3</v>
      </c>
      <c r="L6843" s="13">
        <f>VLOOKUP(C6843,'渗透率、续签率'!B:C,2,0)</f>
        <v>0.59099999999999997</v>
      </c>
      <c r="M6843" s="6">
        <v>0.01</v>
      </c>
      <c r="N6843">
        <v>29</v>
      </c>
      <c r="O6843">
        <v>2</v>
      </c>
      <c r="P6843" s="6">
        <v>7.0000000000000007E-2</v>
      </c>
      <c r="Q6843" s="13">
        <v>0.111</v>
      </c>
      <c r="R6843" s="13">
        <v>0.10199999999999999</v>
      </c>
      <c r="S6843" s="31">
        <v>333</v>
      </c>
      <c r="T6843" s="6">
        <f>VLOOKUP(E6843,'参数设置&amp;汇总'!S:U,3,0)</f>
        <v>0.08</v>
      </c>
      <c r="U6843" s="78">
        <f t="shared" si="530"/>
        <v>2.3199999999999998</v>
      </c>
      <c r="V6843" s="13">
        <v>0.85000000000000009</v>
      </c>
      <c r="W6843" s="78">
        <f t="shared" si="532"/>
        <v>1.3388235294117645</v>
      </c>
      <c r="X6843" s="1">
        <f>VLOOKUP(E6843,'渗透率、续签率'!AG:AJ,4,0)</f>
        <v>6715.9999999999991</v>
      </c>
      <c r="Y6843" s="1">
        <f t="shared" si="533"/>
        <v>8991.5388235294085</v>
      </c>
      <c r="Z6843">
        <v>2</v>
      </c>
      <c r="AA6843" s="89">
        <f t="shared" si="534"/>
        <v>194763.99999999997</v>
      </c>
      <c r="AH6843" s="37"/>
      <c r="AI6843" s="37"/>
      <c r="AK6843" s="37"/>
    </row>
    <row r="6844" spans="1:37" hidden="1">
      <c r="A6844" t="s">
        <v>64</v>
      </c>
      <c r="B6844" t="s">
        <v>2</v>
      </c>
      <c r="C6844" t="s">
        <v>10</v>
      </c>
      <c r="D6844" t="s">
        <v>116</v>
      </c>
      <c r="E6844" t="s">
        <v>545</v>
      </c>
      <c r="F6844" t="str">
        <f t="shared" si="531"/>
        <v>曲靖市职业培训</v>
      </c>
      <c r="G6844" t="s">
        <v>99</v>
      </c>
      <c r="H6844" t="s">
        <v>290</v>
      </c>
      <c r="I6844" t="s">
        <v>68</v>
      </c>
      <c r="J6844">
        <v>770</v>
      </c>
      <c r="K6844">
        <v>4</v>
      </c>
      <c r="L6844" s="13">
        <f>VLOOKUP(C6844,'渗透率、续签率'!B:C,2,0)</f>
        <v>0.59099999999999997</v>
      </c>
      <c r="M6844" s="6">
        <v>0.01</v>
      </c>
      <c r="N6844">
        <v>80</v>
      </c>
      <c r="O6844">
        <v>4</v>
      </c>
      <c r="P6844" s="6">
        <v>0.05</v>
      </c>
      <c r="Q6844" s="13">
        <v>0.11700000000000001</v>
      </c>
      <c r="R6844" s="13">
        <v>4.7E-2</v>
      </c>
      <c r="S6844" s="31">
        <v>909</v>
      </c>
      <c r="T6844" s="6">
        <f>VLOOKUP(E6844,'参数设置&amp;汇总'!S:U,3,0)</f>
        <v>0.08</v>
      </c>
      <c r="U6844" s="78">
        <f t="shared" si="530"/>
        <v>6.4</v>
      </c>
      <c r="V6844" s="13">
        <v>0.85000000000000009</v>
      </c>
      <c r="W6844" s="78">
        <f t="shared" si="532"/>
        <v>4.7482352941176469</v>
      </c>
      <c r="X6844" s="1">
        <f>VLOOKUP(E6844,'渗透率、续签率'!AG:AJ,4,0)</f>
        <v>6715.9999999999991</v>
      </c>
      <c r="Y6844" s="1">
        <f t="shared" si="533"/>
        <v>31889.148235294113</v>
      </c>
      <c r="Z6844">
        <v>4</v>
      </c>
      <c r="AA6844" s="89">
        <f t="shared" si="534"/>
        <v>537279.99999999988</v>
      </c>
      <c r="AH6844" s="37"/>
      <c r="AI6844" s="37"/>
      <c r="AK6844" s="37"/>
    </row>
    <row r="6845" spans="1:37" hidden="1">
      <c r="A6845" t="s">
        <v>64</v>
      </c>
      <c r="B6845" t="s">
        <v>2</v>
      </c>
      <c r="C6845" t="s">
        <v>10</v>
      </c>
      <c r="D6845" t="s">
        <v>116</v>
      </c>
      <c r="E6845" t="s">
        <v>545</v>
      </c>
      <c r="F6845" t="str">
        <f t="shared" si="531"/>
        <v>朔州市职业培训</v>
      </c>
      <c r="G6845" t="s">
        <v>134</v>
      </c>
      <c r="H6845" t="s">
        <v>291</v>
      </c>
      <c r="I6845" t="s">
        <v>70</v>
      </c>
      <c r="J6845">
        <v>301</v>
      </c>
      <c r="K6845">
        <v>3</v>
      </c>
      <c r="L6845" s="13">
        <f>VLOOKUP(C6845,'渗透率、续签率'!B:C,2,0)</f>
        <v>0.59099999999999997</v>
      </c>
      <c r="M6845" s="6">
        <v>0.01</v>
      </c>
      <c r="N6845">
        <v>30</v>
      </c>
      <c r="O6845">
        <v>3</v>
      </c>
      <c r="P6845" s="6">
        <v>0.1</v>
      </c>
      <c r="Q6845" s="13">
        <v>0.16</v>
      </c>
      <c r="R6845" s="13">
        <v>0.106</v>
      </c>
      <c r="S6845" s="31">
        <v>364</v>
      </c>
      <c r="T6845" s="6">
        <f>VLOOKUP(E6845,'参数设置&amp;汇总'!S:U,3,0)</f>
        <v>0.08</v>
      </c>
      <c r="U6845" s="78">
        <f t="shared" si="530"/>
        <v>3</v>
      </c>
      <c r="V6845" s="13">
        <v>0.85000000000000009</v>
      </c>
      <c r="W6845" s="78">
        <f t="shared" si="532"/>
        <v>1.4435294117647057</v>
      </c>
      <c r="X6845" s="1">
        <f>VLOOKUP(E6845,'渗透率、续签率'!AG:AJ,4,0)</f>
        <v>6715.9999999999991</v>
      </c>
      <c r="Y6845" s="1">
        <f t="shared" si="533"/>
        <v>9694.7435294117622</v>
      </c>
      <c r="Z6845">
        <v>4</v>
      </c>
      <c r="AA6845" s="89">
        <f t="shared" si="534"/>
        <v>201479.99999999997</v>
      </c>
      <c r="AH6845" s="37"/>
      <c r="AI6845" s="37"/>
      <c r="AK6845" s="37"/>
    </row>
    <row r="6846" spans="1:37" hidden="1">
      <c r="A6846" t="s">
        <v>64</v>
      </c>
      <c r="B6846" t="s">
        <v>2</v>
      </c>
      <c r="C6846" t="s">
        <v>10</v>
      </c>
      <c r="D6846" t="s">
        <v>116</v>
      </c>
      <c r="E6846" t="s">
        <v>545</v>
      </c>
      <c r="F6846" t="str">
        <f t="shared" si="531"/>
        <v>朝阳市职业培训</v>
      </c>
      <c r="G6846" t="s">
        <v>101</v>
      </c>
      <c r="H6846" t="s">
        <v>292</v>
      </c>
      <c r="I6846" t="s">
        <v>70</v>
      </c>
      <c r="J6846">
        <v>446</v>
      </c>
      <c r="K6846">
        <v>2</v>
      </c>
      <c r="L6846" s="13">
        <f>VLOOKUP(C6846,'渗透率、续签率'!B:C,2,0)</f>
        <v>0.59099999999999997</v>
      </c>
      <c r="M6846" s="6">
        <v>0</v>
      </c>
      <c r="N6846">
        <v>32</v>
      </c>
      <c r="O6846">
        <v>2</v>
      </c>
      <c r="P6846" s="6">
        <v>0.06</v>
      </c>
      <c r="Q6846" s="13">
        <v>0.10100000000000001</v>
      </c>
      <c r="R6846" s="13">
        <v>6.3E-2</v>
      </c>
      <c r="S6846" s="31">
        <v>457</v>
      </c>
      <c r="T6846" s="6">
        <f>VLOOKUP(E6846,'参数设置&amp;汇总'!S:U,3,0)</f>
        <v>0.08</v>
      </c>
      <c r="U6846" s="78">
        <f t="shared" si="530"/>
        <v>2.56</v>
      </c>
      <c r="V6846" s="13">
        <v>0.85000000000000009</v>
      </c>
      <c r="W6846" s="78">
        <f t="shared" si="532"/>
        <v>1.6211764705882352</v>
      </c>
      <c r="X6846" s="1">
        <f>VLOOKUP(E6846,'渗透率、续签率'!AG:AJ,4,0)</f>
        <v>6715.9999999999991</v>
      </c>
      <c r="Y6846" s="1">
        <f t="shared" si="533"/>
        <v>10887.821176470587</v>
      </c>
      <c r="Z6846">
        <v>1</v>
      </c>
      <c r="AA6846" s="89">
        <f t="shared" si="534"/>
        <v>214911.99999999997</v>
      </c>
      <c r="AH6846" s="37"/>
      <c r="AI6846" s="37"/>
      <c r="AK6846" s="37"/>
    </row>
    <row r="6847" spans="1:37" hidden="1">
      <c r="A6847" t="s">
        <v>64</v>
      </c>
      <c r="B6847" t="s">
        <v>2</v>
      </c>
      <c r="C6847" t="s">
        <v>10</v>
      </c>
      <c r="D6847" t="s">
        <v>116</v>
      </c>
      <c r="E6847" t="s">
        <v>545</v>
      </c>
      <c r="F6847" t="str">
        <f t="shared" si="531"/>
        <v>本溪市职业培训</v>
      </c>
      <c r="G6847" t="s">
        <v>101</v>
      </c>
      <c r="H6847" t="s">
        <v>293</v>
      </c>
      <c r="I6847" t="s">
        <v>70</v>
      </c>
      <c r="J6847">
        <v>158</v>
      </c>
      <c r="K6847">
        <v>0</v>
      </c>
      <c r="L6847" s="13">
        <f>VLOOKUP(C6847,'渗透率、续签率'!B:C,2,0)</f>
        <v>0.59099999999999997</v>
      </c>
      <c r="M6847" s="6">
        <v>0</v>
      </c>
      <c r="N6847">
        <v>9</v>
      </c>
      <c r="O6847">
        <v>0</v>
      </c>
      <c r="P6847" s="6">
        <v>0</v>
      </c>
      <c r="Q6847" s="13">
        <v>0</v>
      </c>
      <c r="R6847" s="13">
        <v>0</v>
      </c>
      <c r="S6847" s="31">
        <v>110</v>
      </c>
      <c r="T6847" s="6">
        <f>VLOOKUP(E6847,'参数设置&amp;汇总'!S:U,3,0)</f>
        <v>0.08</v>
      </c>
      <c r="U6847" s="78">
        <f t="shared" si="530"/>
        <v>0.72</v>
      </c>
      <c r="V6847" s="13">
        <v>0.85000000000000009</v>
      </c>
      <c r="W6847" s="78">
        <f t="shared" si="532"/>
        <v>0.84705882352941164</v>
      </c>
      <c r="X6847" s="1">
        <f>VLOOKUP(E6847,'渗透率、续签率'!AG:AJ,4,0)</f>
        <v>6715.9999999999991</v>
      </c>
      <c r="Y6847" s="1">
        <f t="shared" si="533"/>
        <v>5688.8470588235277</v>
      </c>
      <c r="Z6847">
        <v>1</v>
      </c>
      <c r="AA6847" s="89">
        <f t="shared" si="534"/>
        <v>60443.999999999993</v>
      </c>
      <c r="AH6847" s="37"/>
      <c r="AI6847" s="37"/>
      <c r="AK6847" s="37"/>
    </row>
    <row r="6848" spans="1:37" hidden="1">
      <c r="A6848" t="s">
        <v>64</v>
      </c>
      <c r="B6848" t="s">
        <v>2</v>
      </c>
      <c r="C6848" t="s">
        <v>10</v>
      </c>
      <c r="D6848" t="s">
        <v>116</v>
      </c>
      <c r="E6848" t="s">
        <v>545</v>
      </c>
      <c r="F6848" t="str">
        <f t="shared" si="531"/>
        <v>来宾市职业培训</v>
      </c>
      <c r="G6848" t="s">
        <v>88</v>
      </c>
      <c r="H6848" t="s">
        <v>294</v>
      </c>
      <c r="I6848" t="s">
        <v>68</v>
      </c>
      <c r="J6848">
        <v>271</v>
      </c>
      <c r="K6848">
        <v>1</v>
      </c>
      <c r="L6848" s="13">
        <f>VLOOKUP(C6848,'渗透率、续签率'!B:C,2,0)</f>
        <v>0.59099999999999997</v>
      </c>
      <c r="M6848" s="6">
        <v>0</v>
      </c>
      <c r="N6848">
        <v>17</v>
      </c>
      <c r="O6848">
        <v>1</v>
      </c>
      <c r="P6848" s="6">
        <v>0.06</v>
      </c>
      <c r="Q6848" s="13">
        <v>3.5000000000000003E-2</v>
      </c>
      <c r="R6848" s="13">
        <v>0</v>
      </c>
      <c r="S6848" s="31">
        <v>152</v>
      </c>
      <c r="T6848" s="6">
        <f>VLOOKUP(E6848,'参数设置&amp;汇总'!S:U,3,0)</f>
        <v>0.08</v>
      </c>
      <c r="U6848" s="78">
        <f t="shared" si="530"/>
        <v>1.36</v>
      </c>
      <c r="V6848" s="13">
        <v>0.85000000000000009</v>
      </c>
      <c r="W6848" s="78">
        <f t="shared" si="532"/>
        <v>0.90470588235294125</v>
      </c>
      <c r="X6848" s="1">
        <f>VLOOKUP(E6848,'渗透率、续签率'!AG:AJ,4,0)</f>
        <v>6715.9999999999991</v>
      </c>
      <c r="Y6848" s="1">
        <f t="shared" si="533"/>
        <v>6076.0047058823529</v>
      </c>
      <c r="Z6848">
        <v>1</v>
      </c>
      <c r="AA6848" s="89">
        <f t="shared" si="534"/>
        <v>114171.99999999999</v>
      </c>
      <c r="AH6848" s="37"/>
      <c r="AI6848" s="37"/>
      <c r="AK6848" s="37"/>
    </row>
    <row r="6849" spans="1:37" hidden="1">
      <c r="A6849" t="s">
        <v>64</v>
      </c>
      <c r="B6849" t="s">
        <v>2</v>
      </c>
      <c r="C6849" t="s">
        <v>10</v>
      </c>
      <c r="D6849" t="s">
        <v>116</v>
      </c>
      <c r="E6849" t="s">
        <v>545</v>
      </c>
      <c r="F6849" t="str">
        <f t="shared" si="531"/>
        <v>松原市职业培训</v>
      </c>
      <c r="G6849" t="s">
        <v>188</v>
      </c>
      <c r="H6849" t="s">
        <v>295</v>
      </c>
      <c r="I6849" t="s">
        <v>70</v>
      </c>
      <c r="J6849">
        <v>375</v>
      </c>
      <c r="K6849">
        <v>1</v>
      </c>
      <c r="L6849" s="13">
        <f>VLOOKUP(C6849,'渗透率、续签率'!B:C,2,0)</f>
        <v>0.59099999999999997</v>
      </c>
      <c r="M6849" s="6">
        <v>0</v>
      </c>
      <c r="N6849">
        <v>15</v>
      </c>
      <c r="O6849">
        <v>1</v>
      </c>
      <c r="P6849" s="6">
        <v>7.0000000000000007E-2</v>
      </c>
      <c r="Q6849" s="13">
        <v>4.1000000000000002E-2</v>
      </c>
      <c r="R6849" s="13">
        <v>0</v>
      </c>
      <c r="S6849" s="31">
        <v>281</v>
      </c>
      <c r="T6849" s="6">
        <f>VLOOKUP(E6849,'参数设置&amp;汇总'!S:U,3,0)</f>
        <v>0.08</v>
      </c>
      <c r="U6849" s="78">
        <f t="shared" si="530"/>
        <v>1.2</v>
      </c>
      <c r="V6849" s="13">
        <v>0.85000000000000009</v>
      </c>
      <c r="W6849" s="78">
        <f t="shared" si="532"/>
        <v>0.71647058823529408</v>
      </c>
      <c r="X6849" s="1">
        <f>VLOOKUP(E6849,'渗透率、续签率'!AG:AJ,4,0)</f>
        <v>6715.9999999999991</v>
      </c>
      <c r="Y6849" s="1">
        <f t="shared" si="533"/>
        <v>4811.8164705882346</v>
      </c>
      <c r="Z6849">
        <v>1</v>
      </c>
      <c r="AA6849" s="89">
        <f t="shared" si="534"/>
        <v>100739.99999999999</v>
      </c>
      <c r="AH6849" s="37"/>
      <c r="AI6849" s="37"/>
      <c r="AK6849" s="37"/>
    </row>
    <row r="6850" spans="1:37" hidden="1">
      <c r="A6850" t="s">
        <v>64</v>
      </c>
      <c r="B6850" t="s">
        <v>2</v>
      </c>
      <c r="C6850" t="s">
        <v>10</v>
      </c>
      <c r="D6850" t="s">
        <v>116</v>
      </c>
      <c r="E6850" t="s">
        <v>545</v>
      </c>
      <c r="F6850" t="str">
        <f t="shared" si="531"/>
        <v>林芝市职业培训</v>
      </c>
      <c r="G6850" t="s">
        <v>237</v>
      </c>
      <c r="H6850" t="s">
        <v>296</v>
      </c>
      <c r="I6850" t="s">
        <v>57</v>
      </c>
      <c r="J6850">
        <v>36</v>
      </c>
      <c r="K6850">
        <v>0</v>
      </c>
      <c r="L6850" s="13">
        <f>VLOOKUP(C6850,'渗透率、续签率'!B:C,2,0)</f>
        <v>0.59099999999999997</v>
      </c>
      <c r="M6850" s="6">
        <v>0</v>
      </c>
      <c r="N6850">
        <v>3</v>
      </c>
      <c r="O6850">
        <v>0</v>
      </c>
      <c r="P6850" s="6">
        <v>0</v>
      </c>
      <c r="Q6850" s="13">
        <v>0</v>
      </c>
      <c r="R6850" s="13">
        <v>0</v>
      </c>
      <c r="S6850" s="31">
        <v>34</v>
      </c>
      <c r="T6850" s="6">
        <f>VLOOKUP(E6850,'参数设置&amp;汇总'!S:U,3,0)</f>
        <v>0.08</v>
      </c>
      <c r="U6850" s="78">
        <f t="shared" si="530"/>
        <v>0.24</v>
      </c>
      <c r="V6850" s="13">
        <v>0.85000000000000009</v>
      </c>
      <c r="W6850" s="78">
        <f t="shared" si="532"/>
        <v>0.28235294117647053</v>
      </c>
      <c r="X6850" s="1">
        <f>VLOOKUP(E6850,'渗透率、续签率'!AG:AJ,4,0)</f>
        <v>6715.9999999999991</v>
      </c>
      <c r="Y6850" s="1">
        <f t="shared" si="533"/>
        <v>1896.2823529411758</v>
      </c>
      <c r="Z6850">
        <v>0</v>
      </c>
      <c r="AA6850" s="89">
        <f t="shared" si="534"/>
        <v>20147.999999999996</v>
      </c>
      <c r="AH6850" s="37"/>
      <c r="AI6850" s="37"/>
      <c r="AK6850" s="37"/>
    </row>
    <row r="6851" spans="1:37" hidden="1">
      <c r="A6851" t="s">
        <v>64</v>
      </c>
      <c r="B6851" t="s">
        <v>2</v>
      </c>
      <c r="C6851" t="s">
        <v>10</v>
      </c>
      <c r="D6851" t="s">
        <v>116</v>
      </c>
      <c r="E6851" t="s">
        <v>545</v>
      </c>
      <c r="F6851" t="str">
        <f t="shared" si="531"/>
        <v>果洛藏族自治州职业培训</v>
      </c>
      <c r="G6851" t="s">
        <v>297</v>
      </c>
      <c r="H6851" t="s">
        <v>298</v>
      </c>
      <c r="I6851" t="s">
        <v>70</v>
      </c>
      <c r="J6851">
        <v>11</v>
      </c>
      <c r="K6851">
        <v>0</v>
      </c>
      <c r="L6851" s="13">
        <f>VLOOKUP(C6851,'渗透率、续签率'!B:C,2,0)</f>
        <v>0.59099999999999997</v>
      </c>
      <c r="M6851" s="6">
        <v>0</v>
      </c>
      <c r="N6851">
        <v>0</v>
      </c>
      <c r="O6851">
        <v>0</v>
      </c>
      <c r="P6851" s="6">
        <v>0</v>
      </c>
      <c r="Q6851" s="13">
        <v>0</v>
      </c>
      <c r="R6851" s="13">
        <v>0</v>
      </c>
      <c r="S6851" s="31">
        <v>2</v>
      </c>
      <c r="T6851" s="6">
        <f>VLOOKUP(E6851,'参数设置&amp;汇总'!S:U,3,0)</f>
        <v>0.08</v>
      </c>
      <c r="U6851" s="78">
        <f t="shared" ref="U6851:U6914" si="535">IF(T6851*N6851&gt;=O6851,T6851*N6851,O6851)</f>
        <v>0</v>
      </c>
      <c r="V6851" s="13">
        <v>0.85000000000000009</v>
      </c>
      <c r="W6851" s="78">
        <f t="shared" si="532"/>
        <v>0</v>
      </c>
      <c r="X6851" s="1">
        <f>VLOOKUP(E6851,'渗透率、续签率'!AG:AJ,4,0)</f>
        <v>6715.9999999999991</v>
      </c>
      <c r="Y6851" s="1">
        <f t="shared" si="533"/>
        <v>0</v>
      </c>
      <c r="Z6851">
        <v>0</v>
      </c>
      <c r="AA6851" s="89">
        <f t="shared" si="534"/>
        <v>0</v>
      </c>
      <c r="AH6851" s="37"/>
      <c r="AI6851" s="37"/>
      <c r="AK6851" s="37"/>
    </row>
    <row r="6852" spans="1:37" hidden="1">
      <c r="A6852" t="s">
        <v>64</v>
      </c>
      <c r="B6852" t="s">
        <v>2</v>
      </c>
      <c r="C6852" t="s">
        <v>10</v>
      </c>
      <c r="D6852" t="s">
        <v>116</v>
      </c>
      <c r="E6852" t="s">
        <v>545</v>
      </c>
      <c r="F6852" t="str">
        <f t="shared" ref="F6852:F6915" si="536">H6852&amp;C6852</f>
        <v>枣庄市职业培训</v>
      </c>
      <c r="G6852" t="s">
        <v>103</v>
      </c>
      <c r="H6852" t="s">
        <v>299</v>
      </c>
      <c r="I6852" t="s">
        <v>70</v>
      </c>
      <c r="J6852" s="1">
        <v>1087</v>
      </c>
      <c r="K6852">
        <v>3</v>
      </c>
      <c r="L6852" s="13">
        <f>VLOOKUP(C6852,'渗透率、续签率'!B:C,2,0)</f>
        <v>0.59099999999999997</v>
      </c>
      <c r="M6852" s="6">
        <v>0</v>
      </c>
      <c r="N6852">
        <v>86</v>
      </c>
      <c r="O6852">
        <v>3</v>
      </c>
      <c r="P6852" s="6">
        <v>0.03</v>
      </c>
      <c r="Q6852" s="13">
        <v>7.6999999999999999E-2</v>
      </c>
      <c r="R6852" s="13">
        <v>2.5000000000000001E-2</v>
      </c>
      <c r="S6852" s="31">
        <v>982</v>
      </c>
      <c r="T6852" s="6">
        <f>VLOOKUP(E6852,'参数设置&amp;汇总'!S:U,3,0)</f>
        <v>0.08</v>
      </c>
      <c r="U6852" s="78">
        <f t="shared" si="535"/>
        <v>6.88</v>
      </c>
      <c r="V6852" s="13">
        <v>0.85000000000000009</v>
      </c>
      <c r="W6852" s="78">
        <f t="shared" ref="W6852:W6915" si="537">(O6852*(1-L6852)+IF((U6852-O6852)&lt;0,0,(U6852-O6852)))/V6852</f>
        <v>6.0082352941176467</v>
      </c>
      <c r="X6852" s="1">
        <f>VLOOKUP(E6852,'渗透率、续签率'!AG:AJ,4,0)</f>
        <v>6715.9999999999991</v>
      </c>
      <c r="Y6852" s="1">
        <f t="shared" ref="Y6852:Y6915" si="538">X6852*W6852</f>
        <v>40351.308235294113</v>
      </c>
      <c r="Z6852">
        <v>9</v>
      </c>
      <c r="AA6852" s="89">
        <f t="shared" ref="AA6852:AA6915" si="539">N6852*X6852</f>
        <v>577575.99999999988</v>
      </c>
      <c r="AH6852" s="37"/>
      <c r="AI6852" s="37"/>
      <c r="AJ6852" s="1"/>
      <c r="AK6852" s="37"/>
    </row>
    <row r="6853" spans="1:37" hidden="1">
      <c r="A6853" t="s">
        <v>64</v>
      </c>
      <c r="B6853" t="s">
        <v>2</v>
      </c>
      <c r="C6853" t="s">
        <v>10</v>
      </c>
      <c r="D6853" t="s">
        <v>116</v>
      </c>
      <c r="E6853" t="s">
        <v>545</v>
      </c>
      <c r="F6853" t="str">
        <f t="shared" si="536"/>
        <v>柳州市职业培训</v>
      </c>
      <c r="G6853" t="s">
        <v>88</v>
      </c>
      <c r="H6853" t="s">
        <v>300</v>
      </c>
      <c r="I6853" t="s">
        <v>68</v>
      </c>
      <c r="J6853">
        <v>752</v>
      </c>
      <c r="K6853">
        <v>3</v>
      </c>
      <c r="L6853" s="13">
        <f>VLOOKUP(C6853,'渗透率、续签率'!B:C,2,0)</f>
        <v>0.59099999999999997</v>
      </c>
      <c r="M6853" s="6">
        <v>0</v>
      </c>
      <c r="N6853">
        <v>68</v>
      </c>
      <c r="O6853">
        <v>3</v>
      </c>
      <c r="P6853" s="6">
        <v>0.04</v>
      </c>
      <c r="Q6853" s="13">
        <v>0.19400000000000001</v>
      </c>
      <c r="R6853" s="13">
        <v>0.186</v>
      </c>
      <c r="S6853" s="31">
        <v>753</v>
      </c>
      <c r="T6853" s="6">
        <f>VLOOKUP(E6853,'参数设置&amp;汇总'!S:U,3,0)</f>
        <v>0.08</v>
      </c>
      <c r="U6853" s="78">
        <f t="shared" si="535"/>
        <v>5.44</v>
      </c>
      <c r="V6853" s="13">
        <v>0.85000000000000009</v>
      </c>
      <c r="W6853" s="78">
        <f t="shared" si="537"/>
        <v>4.3141176470588238</v>
      </c>
      <c r="X6853" s="1">
        <f>VLOOKUP(E6853,'渗透率、续签率'!AG:AJ,4,0)</f>
        <v>6715.9999999999991</v>
      </c>
      <c r="Y6853" s="1">
        <f t="shared" si="538"/>
        <v>28973.614117647056</v>
      </c>
      <c r="Z6853">
        <v>2</v>
      </c>
      <c r="AA6853" s="89">
        <f t="shared" si="539"/>
        <v>456687.99999999994</v>
      </c>
      <c r="AH6853" s="37"/>
      <c r="AI6853" s="37"/>
      <c r="AK6853" s="37"/>
    </row>
    <row r="6854" spans="1:37" hidden="1">
      <c r="A6854" t="s">
        <v>64</v>
      </c>
      <c r="B6854" t="s">
        <v>2</v>
      </c>
      <c r="C6854" t="s">
        <v>10</v>
      </c>
      <c r="D6854" t="s">
        <v>116</v>
      </c>
      <c r="E6854" t="s">
        <v>545</v>
      </c>
      <c r="F6854" t="str">
        <f t="shared" si="536"/>
        <v>株洲市职业培训</v>
      </c>
      <c r="G6854" t="s">
        <v>113</v>
      </c>
      <c r="H6854" t="s">
        <v>301</v>
      </c>
      <c r="I6854" t="s">
        <v>68</v>
      </c>
      <c r="J6854">
        <v>647</v>
      </c>
      <c r="K6854">
        <v>3</v>
      </c>
      <c r="L6854" s="13">
        <f>VLOOKUP(C6854,'渗透率、续签率'!B:C,2,0)</f>
        <v>0.59099999999999997</v>
      </c>
      <c r="M6854" s="6">
        <v>0</v>
      </c>
      <c r="N6854">
        <v>58</v>
      </c>
      <c r="O6854">
        <v>3</v>
      </c>
      <c r="P6854" s="6">
        <v>0.05</v>
      </c>
      <c r="Q6854" s="13">
        <v>0.08</v>
      </c>
      <c r="R6854" s="13">
        <v>1.4999999999999999E-2</v>
      </c>
      <c r="S6854" s="31">
        <v>619</v>
      </c>
      <c r="T6854" s="6">
        <f>VLOOKUP(E6854,'参数设置&amp;汇总'!S:U,3,0)</f>
        <v>0.08</v>
      </c>
      <c r="U6854" s="78">
        <f t="shared" si="535"/>
        <v>4.6399999999999997</v>
      </c>
      <c r="V6854" s="13">
        <v>0.85000000000000009</v>
      </c>
      <c r="W6854" s="78">
        <f t="shared" si="537"/>
        <v>3.3729411764705879</v>
      </c>
      <c r="X6854" s="1">
        <f>VLOOKUP(E6854,'渗透率、续签率'!AG:AJ,4,0)</f>
        <v>6715.9999999999991</v>
      </c>
      <c r="Y6854" s="1">
        <f t="shared" si="538"/>
        <v>22652.672941176465</v>
      </c>
      <c r="Z6854">
        <v>4</v>
      </c>
      <c r="AA6854" s="89">
        <f t="shared" si="539"/>
        <v>389527.99999999994</v>
      </c>
      <c r="AH6854" s="37"/>
      <c r="AI6854" s="37"/>
      <c r="AJ6854" s="1"/>
      <c r="AK6854" s="37"/>
    </row>
    <row r="6855" spans="1:37" hidden="1">
      <c r="A6855" t="s">
        <v>64</v>
      </c>
      <c r="B6855" t="s">
        <v>2</v>
      </c>
      <c r="C6855" t="s">
        <v>10</v>
      </c>
      <c r="D6855" t="s">
        <v>116</v>
      </c>
      <c r="E6855" t="s">
        <v>545</v>
      </c>
      <c r="F6855" t="str">
        <f t="shared" si="536"/>
        <v>桂林市职业培训</v>
      </c>
      <c r="G6855" t="s">
        <v>88</v>
      </c>
      <c r="H6855" t="s">
        <v>302</v>
      </c>
      <c r="I6855" t="s">
        <v>68</v>
      </c>
      <c r="J6855">
        <v>800</v>
      </c>
      <c r="K6855">
        <v>4</v>
      </c>
      <c r="L6855" s="13">
        <f>VLOOKUP(C6855,'渗透率、续签率'!B:C,2,0)</f>
        <v>0.59099999999999997</v>
      </c>
      <c r="M6855" s="6">
        <v>0.01</v>
      </c>
      <c r="N6855">
        <v>69</v>
      </c>
      <c r="O6855">
        <v>4</v>
      </c>
      <c r="P6855" s="6">
        <v>0.06</v>
      </c>
      <c r="Q6855" s="13">
        <v>0.13700000000000001</v>
      </c>
      <c r="R6855" s="13">
        <v>8.6999999999999994E-2</v>
      </c>
      <c r="S6855" s="31">
        <v>834</v>
      </c>
      <c r="T6855" s="6">
        <f>VLOOKUP(E6855,'参数设置&amp;汇总'!S:U,3,0)</f>
        <v>0.08</v>
      </c>
      <c r="U6855" s="78">
        <f t="shared" si="535"/>
        <v>5.5200000000000005</v>
      </c>
      <c r="V6855" s="13">
        <v>0.85000000000000009</v>
      </c>
      <c r="W6855" s="78">
        <f t="shared" si="537"/>
        <v>3.7129411764705886</v>
      </c>
      <c r="X6855" s="1">
        <f>VLOOKUP(E6855,'渗透率、续签率'!AG:AJ,4,0)</f>
        <v>6715.9999999999991</v>
      </c>
      <c r="Y6855" s="1">
        <f t="shared" si="538"/>
        <v>24936.11294117647</v>
      </c>
      <c r="Z6855">
        <v>11</v>
      </c>
      <c r="AA6855" s="89">
        <f t="shared" si="539"/>
        <v>463403.99999999994</v>
      </c>
      <c r="AH6855" s="37"/>
      <c r="AI6855" s="37"/>
      <c r="AJ6855" s="1"/>
      <c r="AK6855" s="37"/>
    </row>
    <row r="6856" spans="1:37" hidden="1">
      <c r="A6856" t="s">
        <v>64</v>
      </c>
      <c r="B6856" t="s">
        <v>2</v>
      </c>
      <c r="C6856" t="s">
        <v>10</v>
      </c>
      <c r="D6856" t="s">
        <v>116</v>
      </c>
      <c r="E6856" t="s">
        <v>545</v>
      </c>
      <c r="F6856" t="str">
        <f t="shared" si="536"/>
        <v>梅州市职业培训</v>
      </c>
      <c r="G6856" t="s">
        <v>75</v>
      </c>
      <c r="H6856" t="s">
        <v>303</v>
      </c>
      <c r="I6856" t="s">
        <v>68</v>
      </c>
      <c r="J6856">
        <v>766</v>
      </c>
      <c r="K6856">
        <v>2</v>
      </c>
      <c r="L6856" s="13">
        <f>VLOOKUP(C6856,'渗透率、续签率'!B:C,2,0)</f>
        <v>0.59099999999999997</v>
      </c>
      <c r="M6856" s="6">
        <v>0</v>
      </c>
      <c r="N6856">
        <v>55</v>
      </c>
      <c r="O6856">
        <v>2</v>
      </c>
      <c r="P6856" s="6">
        <v>0.04</v>
      </c>
      <c r="Q6856" s="13">
        <v>2.7E-2</v>
      </c>
      <c r="R6856" s="13">
        <v>0</v>
      </c>
      <c r="S6856" s="31">
        <v>608</v>
      </c>
      <c r="T6856" s="6">
        <f>VLOOKUP(E6856,'参数设置&amp;汇总'!S:U,3,0)</f>
        <v>0.08</v>
      </c>
      <c r="U6856" s="78">
        <f t="shared" si="535"/>
        <v>4.4000000000000004</v>
      </c>
      <c r="V6856" s="13">
        <v>0.85000000000000009</v>
      </c>
      <c r="W6856" s="78">
        <f t="shared" si="537"/>
        <v>3.7858823529411767</v>
      </c>
      <c r="X6856" s="1">
        <f>VLOOKUP(E6856,'渗透率、续签率'!AG:AJ,4,0)</f>
        <v>6715.9999999999991</v>
      </c>
      <c r="Y6856" s="1">
        <f t="shared" si="538"/>
        <v>25425.985882352939</v>
      </c>
      <c r="Z6856">
        <v>5</v>
      </c>
      <c r="AA6856" s="89">
        <f t="shared" si="539"/>
        <v>369379.99999999994</v>
      </c>
      <c r="AH6856" s="37"/>
      <c r="AI6856" s="37"/>
      <c r="AK6856" s="37"/>
    </row>
    <row r="6857" spans="1:37" hidden="1">
      <c r="A6857" t="s">
        <v>64</v>
      </c>
      <c r="B6857" t="s">
        <v>2</v>
      </c>
      <c r="C6857" t="s">
        <v>10</v>
      </c>
      <c r="D6857" t="s">
        <v>116</v>
      </c>
      <c r="E6857" t="s">
        <v>545</v>
      </c>
      <c r="F6857" t="str">
        <f t="shared" si="536"/>
        <v>梧州市职业培训</v>
      </c>
      <c r="G6857" t="s">
        <v>88</v>
      </c>
      <c r="H6857" t="s">
        <v>304</v>
      </c>
      <c r="I6857" t="s">
        <v>68</v>
      </c>
      <c r="J6857">
        <v>347</v>
      </c>
      <c r="K6857">
        <v>1</v>
      </c>
      <c r="L6857" s="13">
        <f>VLOOKUP(C6857,'渗透率、续签率'!B:C,2,0)</f>
        <v>0.59099999999999997</v>
      </c>
      <c r="M6857" s="6">
        <v>0</v>
      </c>
      <c r="N6857">
        <v>28</v>
      </c>
      <c r="O6857">
        <v>1</v>
      </c>
      <c r="P6857" s="6">
        <v>0.04</v>
      </c>
      <c r="Q6857" s="13">
        <v>2.7E-2</v>
      </c>
      <c r="R6857" s="13">
        <v>0</v>
      </c>
      <c r="S6857" s="31">
        <v>344</v>
      </c>
      <c r="T6857" s="6">
        <f>VLOOKUP(E6857,'参数设置&amp;汇总'!S:U,3,0)</f>
        <v>0.08</v>
      </c>
      <c r="U6857" s="78">
        <f t="shared" si="535"/>
        <v>2.2400000000000002</v>
      </c>
      <c r="V6857" s="13">
        <v>0.85000000000000009</v>
      </c>
      <c r="W6857" s="78">
        <f t="shared" si="537"/>
        <v>1.9400000000000002</v>
      </c>
      <c r="X6857" s="1">
        <f>VLOOKUP(E6857,'渗透率、续签率'!AG:AJ,4,0)</f>
        <v>6715.9999999999991</v>
      </c>
      <c r="Y6857" s="1">
        <f t="shared" si="538"/>
        <v>13029.039999999999</v>
      </c>
      <c r="Z6857">
        <v>1</v>
      </c>
      <c r="AA6857" s="89">
        <f t="shared" si="539"/>
        <v>188047.99999999997</v>
      </c>
      <c r="AH6857" s="37"/>
      <c r="AI6857" s="37"/>
      <c r="AK6857" s="37"/>
    </row>
    <row r="6858" spans="1:37" hidden="1">
      <c r="A6858" t="s">
        <v>64</v>
      </c>
      <c r="B6858" t="s">
        <v>2</v>
      </c>
      <c r="C6858" t="s">
        <v>10</v>
      </c>
      <c r="D6858" t="s">
        <v>116</v>
      </c>
      <c r="E6858" t="s">
        <v>545</v>
      </c>
      <c r="F6858" t="str">
        <f t="shared" si="536"/>
        <v>楚雄彝族自治州职业培训</v>
      </c>
      <c r="G6858" t="s">
        <v>99</v>
      </c>
      <c r="H6858" t="s">
        <v>305</v>
      </c>
      <c r="I6858" t="s">
        <v>68</v>
      </c>
      <c r="J6858">
        <v>229</v>
      </c>
      <c r="K6858">
        <v>1</v>
      </c>
      <c r="L6858" s="13">
        <f>VLOOKUP(C6858,'渗透率、续签率'!B:C,2,0)</f>
        <v>0.59099999999999997</v>
      </c>
      <c r="M6858" s="6">
        <v>0</v>
      </c>
      <c r="N6858">
        <v>25</v>
      </c>
      <c r="O6858">
        <v>1</v>
      </c>
      <c r="P6858" s="6">
        <v>0.04</v>
      </c>
      <c r="Q6858" s="13">
        <v>5.6000000000000001E-2</v>
      </c>
      <c r="R6858" s="13">
        <v>5.6000000000000001E-2</v>
      </c>
      <c r="S6858" s="31">
        <v>312</v>
      </c>
      <c r="T6858" s="6">
        <f>VLOOKUP(E6858,'参数设置&amp;汇总'!S:U,3,0)</f>
        <v>0.08</v>
      </c>
      <c r="U6858" s="78">
        <f t="shared" si="535"/>
        <v>2</v>
      </c>
      <c r="V6858" s="13">
        <v>0.85000000000000009</v>
      </c>
      <c r="W6858" s="78">
        <f t="shared" si="537"/>
        <v>1.6576470588235293</v>
      </c>
      <c r="X6858" s="1">
        <f>VLOOKUP(E6858,'渗透率、续签率'!AG:AJ,4,0)</f>
        <v>6715.9999999999991</v>
      </c>
      <c r="Y6858" s="1">
        <f t="shared" si="538"/>
        <v>11132.757647058821</v>
      </c>
      <c r="Z6858">
        <v>2</v>
      </c>
      <c r="AA6858" s="89">
        <f t="shared" si="539"/>
        <v>167899.99999999997</v>
      </c>
      <c r="AH6858" s="37"/>
      <c r="AI6858" s="37"/>
      <c r="AK6858" s="37"/>
    </row>
    <row r="6859" spans="1:37" hidden="1">
      <c r="A6859" t="s">
        <v>64</v>
      </c>
      <c r="B6859" t="s">
        <v>2</v>
      </c>
      <c r="C6859" t="s">
        <v>10</v>
      </c>
      <c r="D6859" t="s">
        <v>116</v>
      </c>
      <c r="E6859" t="s">
        <v>545</v>
      </c>
      <c r="F6859" t="str">
        <f t="shared" si="536"/>
        <v>榆林市职业培训</v>
      </c>
      <c r="G6859" t="s">
        <v>108</v>
      </c>
      <c r="H6859" t="s">
        <v>306</v>
      </c>
      <c r="I6859" t="s">
        <v>70</v>
      </c>
      <c r="J6859">
        <v>632</v>
      </c>
      <c r="K6859">
        <v>4</v>
      </c>
      <c r="L6859" s="13">
        <f>VLOOKUP(C6859,'渗透率、续签率'!B:C,2,0)</f>
        <v>0.59099999999999997</v>
      </c>
      <c r="M6859" s="6">
        <v>0.01</v>
      </c>
      <c r="N6859">
        <v>80</v>
      </c>
      <c r="O6859">
        <v>3</v>
      </c>
      <c r="P6859" s="6">
        <v>0.04</v>
      </c>
      <c r="Q6859" s="13">
        <v>4.2999999999999997E-2</v>
      </c>
      <c r="R6859" s="13">
        <v>0</v>
      </c>
      <c r="S6859" s="31">
        <v>836</v>
      </c>
      <c r="T6859" s="6">
        <f>VLOOKUP(E6859,'参数设置&amp;汇总'!S:U,3,0)</f>
        <v>0.08</v>
      </c>
      <c r="U6859" s="78">
        <f t="shared" si="535"/>
        <v>6.4</v>
      </c>
      <c r="V6859" s="13">
        <v>0.85000000000000009</v>
      </c>
      <c r="W6859" s="78">
        <f t="shared" si="537"/>
        <v>5.4435294117647057</v>
      </c>
      <c r="X6859" s="1">
        <f>VLOOKUP(E6859,'渗透率、续签率'!AG:AJ,4,0)</f>
        <v>6715.9999999999991</v>
      </c>
      <c r="Y6859" s="1">
        <f t="shared" si="538"/>
        <v>36558.74352941176</v>
      </c>
      <c r="Z6859">
        <v>0</v>
      </c>
      <c r="AA6859" s="89">
        <f t="shared" si="539"/>
        <v>537279.99999999988</v>
      </c>
      <c r="AH6859" s="37"/>
      <c r="AI6859" s="37"/>
      <c r="AK6859" s="37"/>
    </row>
    <row r="6860" spans="1:37" hidden="1">
      <c r="A6860" t="s">
        <v>64</v>
      </c>
      <c r="B6860" t="s">
        <v>2</v>
      </c>
      <c r="C6860" t="s">
        <v>10</v>
      </c>
      <c r="D6860" t="s">
        <v>116</v>
      </c>
      <c r="E6860" t="s">
        <v>545</v>
      </c>
      <c r="F6860" t="str">
        <f t="shared" si="536"/>
        <v>武威市职业培训</v>
      </c>
      <c r="G6860" t="s">
        <v>132</v>
      </c>
      <c r="H6860" t="s">
        <v>307</v>
      </c>
      <c r="I6860" t="s">
        <v>70</v>
      </c>
      <c r="J6860">
        <v>197</v>
      </c>
      <c r="K6860">
        <v>2</v>
      </c>
      <c r="L6860" s="13">
        <f>VLOOKUP(C6860,'渗透率、续签率'!B:C,2,0)</f>
        <v>0.59099999999999997</v>
      </c>
      <c r="M6860" s="6">
        <v>0.01</v>
      </c>
      <c r="N6860">
        <v>27</v>
      </c>
      <c r="O6860">
        <v>1</v>
      </c>
      <c r="P6860" s="6">
        <v>0.04</v>
      </c>
      <c r="Q6860" s="13">
        <v>7.8E-2</v>
      </c>
      <c r="R6860" s="13">
        <v>7.8E-2</v>
      </c>
      <c r="S6860" s="31">
        <v>229</v>
      </c>
      <c r="T6860" s="6">
        <f>VLOOKUP(E6860,'参数设置&amp;汇总'!S:U,3,0)</f>
        <v>0.08</v>
      </c>
      <c r="U6860" s="78">
        <f t="shared" si="535"/>
        <v>2.16</v>
      </c>
      <c r="V6860" s="13">
        <v>0.85000000000000009</v>
      </c>
      <c r="W6860" s="78">
        <f t="shared" si="537"/>
        <v>1.8458823529411765</v>
      </c>
      <c r="X6860" s="1">
        <f>VLOOKUP(E6860,'渗透率、续签率'!AG:AJ,4,0)</f>
        <v>6715.9999999999991</v>
      </c>
      <c r="Y6860" s="1">
        <f t="shared" si="538"/>
        <v>12396.94588235294</v>
      </c>
      <c r="Z6860">
        <v>0</v>
      </c>
      <c r="AA6860" s="89">
        <f t="shared" si="539"/>
        <v>181331.99999999997</v>
      </c>
      <c r="AH6860" s="37"/>
      <c r="AI6860" s="37"/>
      <c r="AJ6860" s="1"/>
      <c r="AK6860" s="37"/>
    </row>
    <row r="6861" spans="1:37" hidden="1">
      <c r="A6861" t="s">
        <v>64</v>
      </c>
      <c r="B6861" t="s">
        <v>2</v>
      </c>
      <c r="C6861" t="s">
        <v>10</v>
      </c>
      <c r="D6861" t="s">
        <v>116</v>
      </c>
      <c r="E6861" t="s">
        <v>545</v>
      </c>
      <c r="F6861" t="str">
        <f t="shared" si="536"/>
        <v>毕节市职业培训</v>
      </c>
      <c r="G6861" t="s">
        <v>167</v>
      </c>
      <c r="H6861" t="s">
        <v>308</v>
      </c>
      <c r="I6861" t="s">
        <v>70</v>
      </c>
      <c r="J6861">
        <v>590</v>
      </c>
      <c r="K6861">
        <v>2</v>
      </c>
      <c r="L6861" s="13">
        <f>VLOOKUP(C6861,'渗透率、续签率'!B:C,2,0)</f>
        <v>0.59099999999999997</v>
      </c>
      <c r="M6861" s="6">
        <v>0</v>
      </c>
      <c r="N6861">
        <v>45</v>
      </c>
      <c r="O6861">
        <v>2</v>
      </c>
      <c r="P6861" s="6">
        <v>0.04</v>
      </c>
      <c r="Q6861" s="13">
        <v>4.2999999999999997E-2</v>
      </c>
      <c r="R6861" s="13">
        <v>3.6999999999999998E-2</v>
      </c>
      <c r="S6861" s="31">
        <v>473</v>
      </c>
      <c r="T6861" s="6">
        <f>VLOOKUP(E6861,'参数设置&amp;汇总'!S:U,3,0)</f>
        <v>0.08</v>
      </c>
      <c r="U6861" s="78">
        <f t="shared" si="535"/>
        <v>3.6</v>
      </c>
      <c r="V6861" s="13">
        <v>0.85000000000000009</v>
      </c>
      <c r="W6861" s="78">
        <f t="shared" si="537"/>
        <v>2.8447058823529412</v>
      </c>
      <c r="X6861" s="1">
        <f>VLOOKUP(E6861,'渗透率、续签率'!AG:AJ,4,0)</f>
        <v>6715.9999999999991</v>
      </c>
      <c r="Y6861" s="1">
        <f t="shared" si="538"/>
        <v>19105.044705882352</v>
      </c>
      <c r="Z6861">
        <v>2</v>
      </c>
      <c r="AA6861" s="89">
        <f t="shared" si="539"/>
        <v>302219.99999999994</v>
      </c>
      <c r="AH6861" s="37"/>
      <c r="AI6861" s="37"/>
      <c r="AK6861" s="37"/>
    </row>
    <row r="6862" spans="1:37" hidden="1">
      <c r="A6862" t="s">
        <v>64</v>
      </c>
      <c r="B6862" t="s">
        <v>2</v>
      </c>
      <c r="C6862" t="s">
        <v>10</v>
      </c>
      <c r="D6862" t="s">
        <v>116</v>
      </c>
      <c r="E6862" t="s">
        <v>545</v>
      </c>
      <c r="F6862" t="str">
        <f t="shared" si="536"/>
        <v>永州市职业培训</v>
      </c>
      <c r="G6862" t="s">
        <v>113</v>
      </c>
      <c r="H6862" t="s">
        <v>309</v>
      </c>
      <c r="I6862" t="s">
        <v>68</v>
      </c>
      <c r="J6862">
        <v>539</v>
      </c>
      <c r="K6862">
        <v>6</v>
      </c>
      <c r="L6862" s="13">
        <f>VLOOKUP(C6862,'渗透率、续签率'!B:C,2,0)</f>
        <v>0.59099999999999997</v>
      </c>
      <c r="M6862" s="6">
        <v>0.01</v>
      </c>
      <c r="N6862">
        <v>52</v>
      </c>
      <c r="O6862">
        <v>6</v>
      </c>
      <c r="P6862" s="6">
        <v>0.12</v>
      </c>
      <c r="Q6862" s="13">
        <v>0.11600000000000001</v>
      </c>
      <c r="R6862" s="13">
        <v>4.4999999999999998E-2</v>
      </c>
      <c r="S6862" s="31">
        <v>616</v>
      </c>
      <c r="T6862" s="6">
        <f>VLOOKUP(E6862,'参数设置&amp;汇总'!S:U,3,0)</f>
        <v>0.08</v>
      </c>
      <c r="U6862" s="78">
        <f t="shared" si="535"/>
        <v>6</v>
      </c>
      <c r="V6862" s="13">
        <v>0.85000000000000009</v>
      </c>
      <c r="W6862" s="78">
        <f t="shared" si="537"/>
        <v>2.8870588235294115</v>
      </c>
      <c r="X6862" s="1">
        <f>VLOOKUP(E6862,'渗透率、续签率'!AG:AJ,4,0)</f>
        <v>6715.9999999999991</v>
      </c>
      <c r="Y6862" s="1">
        <f t="shared" si="538"/>
        <v>19389.487058823524</v>
      </c>
      <c r="Z6862">
        <v>1</v>
      </c>
      <c r="AA6862" s="89">
        <f t="shared" si="539"/>
        <v>349231.99999999994</v>
      </c>
      <c r="AH6862" s="37"/>
      <c r="AI6862" s="37"/>
      <c r="AK6862" s="37"/>
    </row>
    <row r="6863" spans="1:37" hidden="1">
      <c r="A6863" t="s">
        <v>64</v>
      </c>
      <c r="B6863" t="s">
        <v>2</v>
      </c>
      <c r="C6863" t="s">
        <v>10</v>
      </c>
      <c r="D6863" t="s">
        <v>116</v>
      </c>
      <c r="E6863" t="s">
        <v>545</v>
      </c>
      <c r="F6863" t="str">
        <f t="shared" si="536"/>
        <v>汉中市职业培训</v>
      </c>
      <c r="G6863" t="s">
        <v>108</v>
      </c>
      <c r="H6863" t="s">
        <v>310</v>
      </c>
      <c r="I6863" t="s">
        <v>70</v>
      </c>
      <c r="J6863">
        <v>509</v>
      </c>
      <c r="K6863">
        <v>2</v>
      </c>
      <c r="L6863" s="13">
        <f>VLOOKUP(C6863,'渗透率、续签率'!B:C,2,0)</f>
        <v>0.59099999999999997</v>
      </c>
      <c r="M6863" s="6">
        <v>0</v>
      </c>
      <c r="N6863">
        <v>63</v>
      </c>
      <c r="O6863">
        <v>2</v>
      </c>
      <c r="P6863" s="6">
        <v>0.03</v>
      </c>
      <c r="Q6863" s="13">
        <v>9.5000000000000001E-2</v>
      </c>
      <c r="R6863" s="13">
        <v>4.4999999999999998E-2</v>
      </c>
      <c r="S6863" s="31">
        <v>670</v>
      </c>
      <c r="T6863" s="6">
        <f>VLOOKUP(E6863,'参数设置&amp;汇总'!S:U,3,0)</f>
        <v>0.08</v>
      </c>
      <c r="U6863" s="78">
        <f t="shared" si="535"/>
        <v>5.04</v>
      </c>
      <c r="V6863" s="13">
        <v>0.85000000000000009</v>
      </c>
      <c r="W6863" s="78">
        <f t="shared" si="537"/>
        <v>4.538823529411764</v>
      </c>
      <c r="X6863" s="1">
        <f>VLOOKUP(E6863,'渗透率、续签率'!AG:AJ,4,0)</f>
        <v>6715.9999999999991</v>
      </c>
      <c r="Y6863" s="1">
        <f t="shared" si="538"/>
        <v>30482.738823529402</v>
      </c>
      <c r="Z6863">
        <v>7</v>
      </c>
      <c r="AA6863" s="89">
        <f t="shared" si="539"/>
        <v>423107.99999999994</v>
      </c>
      <c r="AH6863" s="37"/>
      <c r="AI6863" s="37"/>
      <c r="AK6863" s="37"/>
    </row>
    <row r="6864" spans="1:37" hidden="1">
      <c r="A6864" t="s">
        <v>64</v>
      </c>
      <c r="B6864" t="s">
        <v>2</v>
      </c>
      <c r="C6864" t="s">
        <v>10</v>
      </c>
      <c r="D6864" t="s">
        <v>116</v>
      </c>
      <c r="E6864" t="s">
        <v>545</v>
      </c>
      <c r="F6864" t="str">
        <f t="shared" si="536"/>
        <v>汕头市职业培训</v>
      </c>
      <c r="G6864" t="s">
        <v>75</v>
      </c>
      <c r="H6864" t="s">
        <v>311</v>
      </c>
      <c r="I6864" t="s">
        <v>68</v>
      </c>
      <c r="J6864" s="1">
        <v>1138</v>
      </c>
      <c r="K6864">
        <v>2</v>
      </c>
      <c r="L6864" s="13">
        <f>VLOOKUP(C6864,'渗透率、续签率'!B:C,2,0)</f>
        <v>0.59099999999999997</v>
      </c>
      <c r="M6864" s="6">
        <v>0</v>
      </c>
      <c r="N6864">
        <v>93</v>
      </c>
      <c r="O6864">
        <v>2</v>
      </c>
      <c r="P6864" s="6">
        <v>0.02</v>
      </c>
      <c r="Q6864" s="13">
        <v>2.5999999999999999E-2</v>
      </c>
      <c r="R6864" s="13">
        <v>0</v>
      </c>
      <c r="S6864" s="31">
        <v>1035</v>
      </c>
      <c r="T6864" s="6">
        <f>VLOOKUP(E6864,'参数设置&amp;汇总'!S:U,3,0)</f>
        <v>0.08</v>
      </c>
      <c r="U6864" s="78">
        <f t="shared" si="535"/>
        <v>7.44</v>
      </c>
      <c r="V6864" s="13">
        <v>0.85000000000000009</v>
      </c>
      <c r="W6864" s="78">
        <f t="shared" si="537"/>
        <v>7.3623529411764705</v>
      </c>
      <c r="X6864" s="1">
        <f>VLOOKUP(E6864,'渗透率、续签率'!AG:AJ,4,0)</f>
        <v>6715.9999999999991</v>
      </c>
      <c r="Y6864" s="1">
        <f t="shared" si="538"/>
        <v>49445.562352941168</v>
      </c>
      <c r="Z6864">
        <v>17</v>
      </c>
      <c r="AA6864" s="89">
        <f t="shared" si="539"/>
        <v>624587.99999999988</v>
      </c>
      <c r="AH6864" s="37"/>
      <c r="AI6864" s="37"/>
      <c r="AK6864" s="37"/>
    </row>
    <row r="6865" spans="1:37" hidden="1">
      <c r="A6865" t="s">
        <v>64</v>
      </c>
      <c r="B6865" t="s">
        <v>2</v>
      </c>
      <c r="C6865" t="s">
        <v>10</v>
      </c>
      <c r="D6865" t="s">
        <v>116</v>
      </c>
      <c r="E6865" t="s">
        <v>545</v>
      </c>
      <c r="F6865" t="str">
        <f t="shared" si="536"/>
        <v>汕尾市职业培训</v>
      </c>
      <c r="G6865" t="s">
        <v>75</v>
      </c>
      <c r="H6865" t="s">
        <v>312</v>
      </c>
      <c r="I6865" t="s">
        <v>68</v>
      </c>
      <c r="J6865">
        <v>423</v>
      </c>
      <c r="K6865">
        <v>3</v>
      </c>
      <c r="L6865" s="13">
        <f>VLOOKUP(C6865,'渗透率、续签率'!B:C,2,0)</f>
        <v>0.59099999999999997</v>
      </c>
      <c r="M6865" s="6">
        <v>0.01</v>
      </c>
      <c r="N6865">
        <v>23</v>
      </c>
      <c r="O6865">
        <v>3</v>
      </c>
      <c r="P6865" s="6">
        <v>0.13</v>
      </c>
      <c r="Q6865" s="13">
        <v>0.113</v>
      </c>
      <c r="R6865" s="13">
        <v>7.6999999999999999E-2</v>
      </c>
      <c r="S6865" s="31">
        <v>348</v>
      </c>
      <c r="T6865" s="6">
        <f>VLOOKUP(E6865,'参数设置&amp;汇总'!S:U,3,0)</f>
        <v>0.08</v>
      </c>
      <c r="U6865" s="78">
        <f t="shared" si="535"/>
        <v>3</v>
      </c>
      <c r="V6865" s="13">
        <v>0.85000000000000009</v>
      </c>
      <c r="W6865" s="78">
        <f t="shared" si="537"/>
        <v>1.4435294117647057</v>
      </c>
      <c r="X6865" s="1">
        <f>VLOOKUP(E6865,'渗透率、续签率'!AG:AJ,4,0)</f>
        <v>6715.9999999999991</v>
      </c>
      <c r="Y6865" s="1">
        <f t="shared" si="538"/>
        <v>9694.7435294117622</v>
      </c>
      <c r="Z6865">
        <v>1</v>
      </c>
      <c r="AA6865" s="89">
        <f t="shared" si="539"/>
        <v>154467.99999999997</v>
      </c>
      <c r="AH6865" s="37"/>
      <c r="AI6865" s="37"/>
      <c r="AK6865" s="37"/>
    </row>
    <row r="6866" spans="1:37" hidden="1">
      <c r="A6866" t="s">
        <v>64</v>
      </c>
      <c r="B6866" t="s">
        <v>2</v>
      </c>
      <c r="C6866" t="s">
        <v>10</v>
      </c>
      <c r="D6866" t="s">
        <v>116</v>
      </c>
      <c r="E6866" t="s">
        <v>545</v>
      </c>
      <c r="F6866" t="str">
        <f t="shared" si="536"/>
        <v>江门市职业培训</v>
      </c>
      <c r="G6866" t="s">
        <v>75</v>
      </c>
      <c r="H6866" t="s">
        <v>313</v>
      </c>
      <c r="I6866" t="s">
        <v>68</v>
      </c>
      <c r="J6866" s="1">
        <v>1051</v>
      </c>
      <c r="K6866">
        <v>2</v>
      </c>
      <c r="L6866" s="13">
        <f>VLOOKUP(C6866,'渗透率、续签率'!B:C,2,0)</f>
        <v>0.59099999999999997</v>
      </c>
      <c r="M6866" s="6">
        <v>0</v>
      </c>
      <c r="N6866">
        <v>99</v>
      </c>
      <c r="O6866">
        <v>2</v>
      </c>
      <c r="P6866" s="6">
        <v>0.02</v>
      </c>
      <c r="Q6866" s="13">
        <v>6.0999999999999999E-2</v>
      </c>
      <c r="R6866" s="13">
        <v>0</v>
      </c>
      <c r="S6866" s="31">
        <v>1072</v>
      </c>
      <c r="T6866" s="6">
        <f>VLOOKUP(E6866,'参数设置&amp;汇总'!S:U,3,0)</f>
        <v>0.08</v>
      </c>
      <c r="U6866" s="78">
        <f t="shared" si="535"/>
        <v>7.92</v>
      </c>
      <c r="V6866" s="13">
        <v>0.85000000000000009</v>
      </c>
      <c r="W6866" s="78">
        <f t="shared" si="537"/>
        <v>7.9270588235294106</v>
      </c>
      <c r="X6866" s="1">
        <f>VLOOKUP(E6866,'渗透率、续签率'!AG:AJ,4,0)</f>
        <v>6715.9999999999991</v>
      </c>
      <c r="Y6866" s="1">
        <f t="shared" si="538"/>
        <v>53238.127058823513</v>
      </c>
      <c r="Z6866">
        <v>12</v>
      </c>
      <c r="AA6866" s="89">
        <f t="shared" si="539"/>
        <v>664883.99999999988</v>
      </c>
      <c r="AH6866" s="37"/>
      <c r="AI6866" s="37"/>
      <c r="AJ6866" s="1"/>
      <c r="AK6866" s="37"/>
    </row>
    <row r="6867" spans="1:37" hidden="1">
      <c r="A6867" t="s">
        <v>64</v>
      </c>
      <c r="B6867" t="s">
        <v>2</v>
      </c>
      <c r="C6867" t="s">
        <v>10</v>
      </c>
      <c r="D6867" t="s">
        <v>116</v>
      </c>
      <c r="E6867" t="s">
        <v>545</v>
      </c>
      <c r="F6867" t="str">
        <f t="shared" si="536"/>
        <v>池州市职业培训</v>
      </c>
      <c r="G6867" t="s">
        <v>94</v>
      </c>
      <c r="H6867" t="s">
        <v>314</v>
      </c>
      <c r="I6867" t="s">
        <v>68</v>
      </c>
      <c r="J6867">
        <v>181</v>
      </c>
      <c r="K6867">
        <v>1</v>
      </c>
      <c r="L6867" s="13">
        <f>VLOOKUP(C6867,'渗透率、续签率'!B:C,2,0)</f>
        <v>0.59099999999999997</v>
      </c>
      <c r="M6867" s="6">
        <v>0.01</v>
      </c>
      <c r="N6867">
        <v>19</v>
      </c>
      <c r="O6867">
        <v>1</v>
      </c>
      <c r="P6867" s="6">
        <v>0.05</v>
      </c>
      <c r="Q6867" s="13">
        <v>7.6999999999999999E-2</v>
      </c>
      <c r="R6867" s="13">
        <v>7.6999999999999999E-2</v>
      </c>
      <c r="S6867" s="31">
        <v>175</v>
      </c>
      <c r="T6867" s="6">
        <f>VLOOKUP(E6867,'参数设置&amp;汇总'!S:U,3,0)</f>
        <v>0.08</v>
      </c>
      <c r="U6867" s="78">
        <f t="shared" si="535"/>
        <v>1.52</v>
      </c>
      <c r="V6867" s="13">
        <v>0.85000000000000009</v>
      </c>
      <c r="W6867" s="78">
        <f t="shared" si="537"/>
        <v>1.0929411764705881</v>
      </c>
      <c r="X6867" s="1">
        <f>VLOOKUP(E6867,'渗透率、续签率'!AG:AJ,4,0)</f>
        <v>6715.9999999999991</v>
      </c>
      <c r="Y6867" s="1">
        <f t="shared" si="538"/>
        <v>7340.1929411764686</v>
      </c>
      <c r="Z6867">
        <v>1</v>
      </c>
      <c r="AA6867" s="89">
        <f t="shared" si="539"/>
        <v>127603.99999999999</v>
      </c>
      <c r="AH6867" s="37"/>
      <c r="AI6867" s="37"/>
      <c r="AJ6867" s="1"/>
      <c r="AK6867" s="37"/>
    </row>
    <row r="6868" spans="1:37" hidden="1">
      <c r="A6868" t="s">
        <v>64</v>
      </c>
      <c r="B6868" t="s">
        <v>2</v>
      </c>
      <c r="C6868" t="s">
        <v>10</v>
      </c>
      <c r="D6868" t="s">
        <v>116</v>
      </c>
      <c r="E6868" t="s">
        <v>545</v>
      </c>
      <c r="F6868" t="str">
        <f t="shared" si="536"/>
        <v>沧州市职业培训</v>
      </c>
      <c r="G6868" t="s">
        <v>159</v>
      </c>
      <c r="H6868" t="s">
        <v>315</v>
      </c>
      <c r="I6868" t="s">
        <v>70</v>
      </c>
      <c r="J6868" s="1">
        <v>1336</v>
      </c>
      <c r="K6868">
        <v>6</v>
      </c>
      <c r="L6868" s="13">
        <f>VLOOKUP(C6868,'渗透率、续签率'!B:C,2,0)</f>
        <v>0.59099999999999997</v>
      </c>
      <c r="M6868" s="6">
        <v>0</v>
      </c>
      <c r="N6868">
        <v>197</v>
      </c>
      <c r="O6868">
        <v>6</v>
      </c>
      <c r="P6868" s="6">
        <v>0.03</v>
      </c>
      <c r="Q6868" s="13">
        <v>7.9000000000000001E-2</v>
      </c>
      <c r="R6868" s="13">
        <v>2.4E-2</v>
      </c>
      <c r="S6868" s="31">
        <v>1829</v>
      </c>
      <c r="T6868" s="6">
        <f>VLOOKUP(E6868,'参数设置&amp;汇总'!S:U,3,0)</f>
        <v>0.08</v>
      </c>
      <c r="U6868" s="78">
        <f t="shared" si="535"/>
        <v>15.76</v>
      </c>
      <c r="V6868" s="13">
        <v>0.85000000000000009</v>
      </c>
      <c r="W6868" s="78">
        <f t="shared" si="537"/>
        <v>14.369411764705882</v>
      </c>
      <c r="X6868" s="1">
        <f>VLOOKUP(E6868,'渗透率、续签率'!AG:AJ,4,0)</f>
        <v>6715.9999999999991</v>
      </c>
      <c r="Y6868" s="1">
        <f t="shared" si="538"/>
        <v>96504.969411764687</v>
      </c>
      <c r="Z6868">
        <v>8</v>
      </c>
      <c r="AA6868" s="89">
        <f t="shared" si="539"/>
        <v>1323051.9999999998</v>
      </c>
      <c r="AH6868" s="37"/>
      <c r="AI6868" s="37"/>
      <c r="AK6868" s="37"/>
    </row>
    <row r="6869" spans="1:37" hidden="1">
      <c r="A6869" t="s">
        <v>64</v>
      </c>
      <c r="B6869" t="s">
        <v>2</v>
      </c>
      <c r="C6869" t="s">
        <v>10</v>
      </c>
      <c r="D6869" t="s">
        <v>116</v>
      </c>
      <c r="E6869" t="s">
        <v>545</v>
      </c>
      <c r="F6869" t="str">
        <f t="shared" si="536"/>
        <v>河池市职业培训</v>
      </c>
      <c r="G6869" t="s">
        <v>88</v>
      </c>
      <c r="H6869" t="s">
        <v>316</v>
      </c>
      <c r="I6869" t="s">
        <v>68</v>
      </c>
      <c r="J6869">
        <v>319</v>
      </c>
      <c r="K6869">
        <v>2</v>
      </c>
      <c r="L6869" s="13">
        <f>VLOOKUP(C6869,'渗透率、续签率'!B:C,2,0)</f>
        <v>0.59099999999999997</v>
      </c>
      <c r="M6869" s="6">
        <v>0.01</v>
      </c>
      <c r="N6869">
        <v>14</v>
      </c>
      <c r="O6869">
        <v>2</v>
      </c>
      <c r="P6869" s="6">
        <v>0.14000000000000001</v>
      </c>
      <c r="Q6869" s="13">
        <v>7.0000000000000007E-2</v>
      </c>
      <c r="R6869" s="13">
        <v>4.4999999999999998E-2</v>
      </c>
      <c r="S6869" s="31">
        <v>193</v>
      </c>
      <c r="T6869" s="6">
        <f>VLOOKUP(E6869,'参数设置&amp;汇总'!S:U,3,0)</f>
        <v>0.08</v>
      </c>
      <c r="U6869" s="78">
        <f t="shared" si="535"/>
        <v>2</v>
      </c>
      <c r="V6869" s="13">
        <v>0.85000000000000009</v>
      </c>
      <c r="W6869" s="78">
        <f t="shared" si="537"/>
        <v>0.96235294117647052</v>
      </c>
      <c r="X6869" s="1">
        <f>VLOOKUP(E6869,'渗透率、续签率'!AG:AJ,4,0)</f>
        <v>6715.9999999999991</v>
      </c>
      <c r="Y6869" s="1">
        <f t="shared" si="538"/>
        <v>6463.1623529411754</v>
      </c>
      <c r="Z6869">
        <v>0</v>
      </c>
      <c r="AA6869" s="89">
        <f t="shared" si="539"/>
        <v>94023.999999999985</v>
      </c>
      <c r="AH6869" s="37"/>
      <c r="AI6869" s="37"/>
      <c r="AK6869" s="37"/>
    </row>
    <row r="6870" spans="1:37" hidden="1">
      <c r="A6870" t="s">
        <v>64</v>
      </c>
      <c r="B6870" t="s">
        <v>2</v>
      </c>
      <c r="C6870" t="s">
        <v>10</v>
      </c>
      <c r="D6870" t="s">
        <v>116</v>
      </c>
      <c r="E6870" t="s">
        <v>545</v>
      </c>
      <c r="F6870" t="str">
        <f t="shared" si="536"/>
        <v>河源市职业培训</v>
      </c>
      <c r="G6870" t="s">
        <v>75</v>
      </c>
      <c r="H6870" t="s">
        <v>317</v>
      </c>
      <c r="I6870" t="s">
        <v>68</v>
      </c>
      <c r="J6870">
        <v>525</v>
      </c>
      <c r="K6870">
        <v>1</v>
      </c>
      <c r="L6870" s="13">
        <f>VLOOKUP(C6870,'渗透率、续签率'!B:C,2,0)</f>
        <v>0.59099999999999997</v>
      </c>
      <c r="M6870" s="6">
        <v>0</v>
      </c>
      <c r="N6870">
        <v>33</v>
      </c>
      <c r="O6870">
        <v>1</v>
      </c>
      <c r="P6870" s="6">
        <v>0.03</v>
      </c>
      <c r="Q6870" s="13">
        <v>3.1E-2</v>
      </c>
      <c r="R6870" s="13">
        <v>0</v>
      </c>
      <c r="S6870" s="31">
        <v>424</v>
      </c>
      <c r="T6870" s="6">
        <f>VLOOKUP(E6870,'参数设置&amp;汇总'!S:U,3,0)</f>
        <v>0.08</v>
      </c>
      <c r="U6870" s="78">
        <f t="shared" si="535"/>
        <v>2.64</v>
      </c>
      <c r="V6870" s="13">
        <v>0.85000000000000009</v>
      </c>
      <c r="W6870" s="78">
        <f t="shared" si="537"/>
        <v>2.4105882352941177</v>
      </c>
      <c r="X6870" s="1">
        <f>VLOOKUP(E6870,'渗透率、续签率'!AG:AJ,4,0)</f>
        <v>6715.9999999999991</v>
      </c>
      <c r="Y6870" s="1">
        <f t="shared" si="538"/>
        <v>16189.510588235293</v>
      </c>
      <c r="Z6870">
        <v>2</v>
      </c>
      <c r="AA6870" s="89">
        <f t="shared" si="539"/>
        <v>221627.99999999997</v>
      </c>
      <c r="AH6870" s="37"/>
      <c r="AI6870" s="37"/>
      <c r="AK6870" s="37"/>
    </row>
    <row r="6871" spans="1:37" hidden="1">
      <c r="A6871" t="s">
        <v>64</v>
      </c>
      <c r="B6871" t="s">
        <v>2</v>
      </c>
      <c r="C6871" t="s">
        <v>10</v>
      </c>
      <c r="D6871" t="s">
        <v>116</v>
      </c>
      <c r="E6871" t="s">
        <v>545</v>
      </c>
      <c r="F6871" t="str">
        <f t="shared" si="536"/>
        <v>泉州市职业培训</v>
      </c>
      <c r="G6871" t="s">
        <v>92</v>
      </c>
      <c r="H6871" t="s">
        <v>318</v>
      </c>
      <c r="I6871" t="s">
        <v>68</v>
      </c>
      <c r="J6871" s="1">
        <v>2288</v>
      </c>
      <c r="K6871">
        <v>8</v>
      </c>
      <c r="L6871" s="13">
        <f>VLOOKUP(C6871,'渗透率、续签率'!B:C,2,0)</f>
        <v>0.59099999999999997</v>
      </c>
      <c r="M6871" s="6">
        <v>0</v>
      </c>
      <c r="N6871">
        <v>143</v>
      </c>
      <c r="O6871">
        <v>8</v>
      </c>
      <c r="P6871" s="6">
        <v>0.06</v>
      </c>
      <c r="Q6871" s="13">
        <v>0.14899999999999999</v>
      </c>
      <c r="R6871" s="13">
        <v>7.4999999999999997E-2</v>
      </c>
      <c r="S6871" s="31">
        <v>1740</v>
      </c>
      <c r="T6871" s="6">
        <f>VLOOKUP(E6871,'参数设置&amp;汇总'!S:U,3,0)</f>
        <v>0.08</v>
      </c>
      <c r="U6871" s="78">
        <f t="shared" si="535"/>
        <v>11.44</v>
      </c>
      <c r="V6871" s="13">
        <v>0.85000000000000009</v>
      </c>
      <c r="W6871" s="78">
        <f t="shared" si="537"/>
        <v>7.8964705882352932</v>
      </c>
      <c r="X6871" s="1">
        <f>VLOOKUP(E6871,'渗透率、续签率'!AG:AJ,4,0)</f>
        <v>6715.9999999999991</v>
      </c>
      <c r="Y6871" s="1">
        <f t="shared" si="538"/>
        <v>53032.69647058822</v>
      </c>
      <c r="Z6871">
        <v>22</v>
      </c>
      <c r="AA6871" s="89">
        <f t="shared" si="539"/>
        <v>960387.99999999988</v>
      </c>
      <c r="AH6871" s="37"/>
      <c r="AI6871" s="37"/>
      <c r="AJ6871" s="1"/>
      <c r="AK6871" s="37"/>
    </row>
    <row r="6872" spans="1:37" hidden="1">
      <c r="A6872" t="s">
        <v>64</v>
      </c>
      <c r="B6872" t="s">
        <v>2</v>
      </c>
      <c r="C6872" t="s">
        <v>10</v>
      </c>
      <c r="D6872" t="s">
        <v>116</v>
      </c>
      <c r="E6872" t="s">
        <v>545</v>
      </c>
      <c r="F6872" t="str">
        <f t="shared" si="536"/>
        <v>泰安市职业培训</v>
      </c>
      <c r="G6872" t="s">
        <v>103</v>
      </c>
      <c r="H6872" t="s">
        <v>319</v>
      </c>
      <c r="I6872" t="s">
        <v>70</v>
      </c>
      <c r="J6872" s="1">
        <v>1298</v>
      </c>
      <c r="K6872">
        <v>4</v>
      </c>
      <c r="L6872" s="13">
        <f>VLOOKUP(C6872,'渗透率、续签率'!B:C,2,0)</f>
        <v>0.59099999999999997</v>
      </c>
      <c r="M6872" s="6">
        <v>0</v>
      </c>
      <c r="N6872">
        <v>141</v>
      </c>
      <c r="O6872">
        <v>4</v>
      </c>
      <c r="P6872" s="6">
        <v>0.03</v>
      </c>
      <c r="Q6872" s="13">
        <v>0.106</v>
      </c>
      <c r="R6872" s="13">
        <v>0</v>
      </c>
      <c r="S6872" s="31">
        <v>1553</v>
      </c>
      <c r="T6872" s="6">
        <f>VLOOKUP(E6872,'参数设置&amp;汇总'!S:U,3,0)</f>
        <v>0.08</v>
      </c>
      <c r="U6872" s="78">
        <f t="shared" si="535"/>
        <v>11.28</v>
      </c>
      <c r="V6872" s="13">
        <v>0.85000000000000009</v>
      </c>
      <c r="W6872" s="78">
        <f t="shared" si="537"/>
        <v>10.489411764705881</v>
      </c>
      <c r="X6872" s="1">
        <f>VLOOKUP(E6872,'渗透率、续签率'!AG:AJ,4,0)</f>
        <v>6715.9999999999991</v>
      </c>
      <c r="Y6872" s="1">
        <f t="shared" si="538"/>
        <v>70446.889411764685</v>
      </c>
      <c r="Z6872">
        <v>3</v>
      </c>
      <c r="AA6872" s="89">
        <f t="shared" si="539"/>
        <v>946955.99999999988</v>
      </c>
      <c r="AH6872" s="37"/>
      <c r="AI6872" s="37"/>
      <c r="AJ6872" s="1"/>
      <c r="AK6872" s="37"/>
    </row>
    <row r="6873" spans="1:37" hidden="1">
      <c r="A6873" t="s">
        <v>64</v>
      </c>
      <c r="B6873" t="s">
        <v>2</v>
      </c>
      <c r="C6873" t="s">
        <v>10</v>
      </c>
      <c r="D6873" t="s">
        <v>116</v>
      </c>
      <c r="E6873" t="s">
        <v>545</v>
      </c>
      <c r="F6873" t="str">
        <f t="shared" si="536"/>
        <v>泰州市职业培训</v>
      </c>
      <c r="G6873" t="s">
        <v>73</v>
      </c>
      <c r="H6873" t="s">
        <v>320</v>
      </c>
      <c r="I6873" t="s">
        <v>70</v>
      </c>
      <c r="J6873">
        <v>896</v>
      </c>
      <c r="K6873">
        <v>9</v>
      </c>
      <c r="L6873" s="13">
        <f>VLOOKUP(C6873,'渗透率、续签率'!B:C,2,0)</f>
        <v>0.59099999999999997</v>
      </c>
      <c r="M6873" s="6">
        <v>0.01</v>
      </c>
      <c r="N6873">
        <v>95</v>
      </c>
      <c r="O6873">
        <v>9</v>
      </c>
      <c r="P6873" s="6">
        <v>0.09</v>
      </c>
      <c r="Q6873" s="13">
        <v>0.21299999999999999</v>
      </c>
      <c r="R6873" s="13">
        <v>0.16700000000000001</v>
      </c>
      <c r="S6873" s="31">
        <v>1091</v>
      </c>
      <c r="T6873" s="6">
        <f>VLOOKUP(E6873,'参数设置&amp;汇总'!S:U,3,0)</f>
        <v>0.08</v>
      </c>
      <c r="U6873" s="78">
        <f t="shared" si="535"/>
        <v>9</v>
      </c>
      <c r="V6873" s="13">
        <v>0.85000000000000009</v>
      </c>
      <c r="W6873" s="78">
        <f t="shared" si="537"/>
        <v>4.3305882352941172</v>
      </c>
      <c r="X6873" s="1">
        <f>VLOOKUP(E6873,'渗透率、续签率'!AG:AJ,4,0)</f>
        <v>6715.9999999999991</v>
      </c>
      <c r="Y6873" s="1">
        <f t="shared" si="538"/>
        <v>29084.230588235288</v>
      </c>
      <c r="Z6873">
        <v>1</v>
      </c>
      <c r="AA6873" s="89">
        <f t="shared" si="539"/>
        <v>638019.99999999988</v>
      </c>
      <c r="AH6873" s="37"/>
      <c r="AI6873" s="37"/>
      <c r="AK6873" s="37"/>
    </row>
    <row r="6874" spans="1:37" hidden="1">
      <c r="A6874" t="s">
        <v>64</v>
      </c>
      <c r="B6874" t="s">
        <v>2</v>
      </c>
      <c r="C6874" t="s">
        <v>10</v>
      </c>
      <c r="D6874" t="s">
        <v>116</v>
      </c>
      <c r="E6874" t="s">
        <v>545</v>
      </c>
      <c r="F6874" t="str">
        <f t="shared" si="536"/>
        <v>泸州市职业培训</v>
      </c>
      <c r="G6874" t="s">
        <v>77</v>
      </c>
      <c r="H6874" t="s">
        <v>321</v>
      </c>
      <c r="I6874" t="s">
        <v>70</v>
      </c>
      <c r="J6874">
        <v>517</v>
      </c>
      <c r="K6874">
        <v>6</v>
      </c>
      <c r="L6874" s="13">
        <f>VLOOKUP(C6874,'渗透率、续签率'!B:C,2,0)</f>
        <v>0.59099999999999997</v>
      </c>
      <c r="M6874" s="6">
        <v>0.01</v>
      </c>
      <c r="N6874">
        <v>58</v>
      </c>
      <c r="O6874">
        <v>6</v>
      </c>
      <c r="P6874" s="6">
        <v>0.1</v>
      </c>
      <c r="Q6874" s="13">
        <v>0.129</v>
      </c>
      <c r="R6874" s="13">
        <v>8.0000000000000002E-3</v>
      </c>
      <c r="S6874" s="31">
        <v>645</v>
      </c>
      <c r="T6874" s="6">
        <f>VLOOKUP(E6874,'参数设置&amp;汇总'!S:U,3,0)</f>
        <v>0.08</v>
      </c>
      <c r="U6874" s="78">
        <f t="shared" si="535"/>
        <v>6</v>
      </c>
      <c r="V6874" s="13">
        <v>0.85000000000000009</v>
      </c>
      <c r="W6874" s="78">
        <f t="shared" si="537"/>
        <v>2.8870588235294115</v>
      </c>
      <c r="X6874" s="1">
        <f>VLOOKUP(E6874,'渗透率、续签率'!AG:AJ,4,0)</f>
        <v>6715.9999999999991</v>
      </c>
      <c r="Y6874" s="1">
        <f t="shared" si="538"/>
        <v>19389.487058823524</v>
      </c>
      <c r="Z6874">
        <v>2</v>
      </c>
      <c r="AA6874" s="89">
        <f t="shared" si="539"/>
        <v>389527.99999999994</v>
      </c>
      <c r="AH6874" s="37"/>
      <c r="AI6874" s="37"/>
      <c r="AJ6874" s="1"/>
      <c r="AK6874" s="37"/>
    </row>
    <row r="6875" spans="1:37" hidden="1">
      <c r="A6875" t="s">
        <v>64</v>
      </c>
      <c r="B6875" t="s">
        <v>2</v>
      </c>
      <c r="C6875" t="s">
        <v>10</v>
      </c>
      <c r="D6875" t="s">
        <v>116</v>
      </c>
      <c r="E6875" t="s">
        <v>545</v>
      </c>
      <c r="F6875" t="str">
        <f t="shared" si="536"/>
        <v>洛阳市职业培训</v>
      </c>
      <c r="G6875" t="s">
        <v>110</v>
      </c>
      <c r="H6875" t="s">
        <v>322</v>
      </c>
      <c r="I6875" t="s">
        <v>70</v>
      </c>
      <c r="J6875" s="1">
        <v>1204</v>
      </c>
      <c r="K6875">
        <v>10</v>
      </c>
      <c r="L6875" s="13">
        <f>VLOOKUP(C6875,'渗透率、续签率'!B:C,2,0)</f>
        <v>0.59099999999999997</v>
      </c>
      <c r="M6875" s="6">
        <v>0.01</v>
      </c>
      <c r="N6875">
        <v>154</v>
      </c>
      <c r="O6875">
        <v>10</v>
      </c>
      <c r="P6875" s="6">
        <v>0.06</v>
      </c>
      <c r="Q6875" s="13">
        <v>0.14299999999999999</v>
      </c>
      <c r="R6875" s="13">
        <v>4.8000000000000001E-2</v>
      </c>
      <c r="S6875" s="31">
        <v>1711</v>
      </c>
      <c r="T6875" s="6">
        <f>VLOOKUP(E6875,'参数设置&amp;汇总'!S:U,3,0)</f>
        <v>0.08</v>
      </c>
      <c r="U6875" s="78">
        <f t="shared" si="535"/>
        <v>12.32</v>
      </c>
      <c r="V6875" s="13">
        <v>0.85000000000000009</v>
      </c>
      <c r="W6875" s="78">
        <f t="shared" si="537"/>
        <v>7.5411764705882343</v>
      </c>
      <c r="X6875" s="1">
        <f>VLOOKUP(E6875,'渗透率、续签率'!AG:AJ,4,0)</f>
        <v>6715.9999999999991</v>
      </c>
      <c r="Y6875" s="1">
        <f t="shared" si="538"/>
        <v>50646.541176470571</v>
      </c>
      <c r="Z6875">
        <v>20</v>
      </c>
      <c r="AA6875" s="89">
        <f t="shared" si="539"/>
        <v>1034263.9999999999</v>
      </c>
      <c r="AH6875" s="37"/>
      <c r="AI6875" s="37"/>
      <c r="AK6875" s="37"/>
    </row>
    <row r="6876" spans="1:37" hidden="1">
      <c r="A6876" t="s">
        <v>64</v>
      </c>
      <c r="B6876" t="s">
        <v>2</v>
      </c>
      <c r="C6876" t="s">
        <v>10</v>
      </c>
      <c r="D6876" t="s">
        <v>116</v>
      </c>
      <c r="E6876" t="s">
        <v>545</v>
      </c>
      <c r="F6876" t="str">
        <f t="shared" si="536"/>
        <v>济宁市职业培训</v>
      </c>
      <c r="G6876" t="s">
        <v>103</v>
      </c>
      <c r="H6876" t="s">
        <v>323</v>
      </c>
      <c r="I6876" t="s">
        <v>70</v>
      </c>
      <c r="J6876" s="1">
        <v>2136</v>
      </c>
      <c r="K6876">
        <v>2</v>
      </c>
      <c r="L6876" s="13">
        <f>VLOOKUP(C6876,'渗透率、续签率'!B:C,2,0)</f>
        <v>0.59099999999999997</v>
      </c>
      <c r="M6876" s="6">
        <v>0</v>
      </c>
      <c r="N6876">
        <v>218</v>
      </c>
      <c r="O6876">
        <v>2</v>
      </c>
      <c r="P6876" s="6">
        <v>0.01</v>
      </c>
      <c r="Q6876" s="13">
        <v>0.04</v>
      </c>
      <c r="R6876" s="13">
        <v>1.2E-2</v>
      </c>
      <c r="S6876" s="31">
        <v>2477</v>
      </c>
      <c r="T6876" s="6">
        <f>VLOOKUP(E6876,'参数设置&amp;汇总'!S:U,3,0)</f>
        <v>0.08</v>
      </c>
      <c r="U6876" s="78">
        <f t="shared" si="535"/>
        <v>17.440000000000001</v>
      </c>
      <c r="V6876" s="13">
        <v>0.85000000000000009</v>
      </c>
      <c r="W6876" s="78">
        <f t="shared" si="537"/>
        <v>19.127058823529413</v>
      </c>
      <c r="X6876" s="1">
        <f>VLOOKUP(E6876,'渗透率、续签率'!AG:AJ,4,0)</f>
        <v>6715.9999999999991</v>
      </c>
      <c r="Y6876" s="1">
        <f t="shared" si="538"/>
        <v>128457.32705882352</v>
      </c>
      <c r="Z6876">
        <v>18</v>
      </c>
      <c r="AA6876" s="89">
        <f t="shared" si="539"/>
        <v>1464087.9999999998</v>
      </c>
      <c r="AH6876" s="37"/>
      <c r="AI6876" s="37"/>
      <c r="AJ6876" s="1"/>
      <c r="AK6876" s="37"/>
    </row>
    <row r="6877" spans="1:37" hidden="1">
      <c r="A6877" t="s">
        <v>64</v>
      </c>
      <c r="B6877" t="s">
        <v>2</v>
      </c>
      <c r="C6877" t="s">
        <v>10</v>
      </c>
      <c r="D6877" t="s">
        <v>116</v>
      </c>
      <c r="E6877" t="s">
        <v>545</v>
      </c>
      <c r="F6877" t="str">
        <f t="shared" si="536"/>
        <v>济源市职业培训</v>
      </c>
      <c r="G6877" t="s">
        <v>110</v>
      </c>
      <c r="H6877" t="s">
        <v>324</v>
      </c>
      <c r="I6877" t="s">
        <v>70</v>
      </c>
      <c r="J6877">
        <v>183</v>
      </c>
      <c r="K6877">
        <v>1</v>
      </c>
      <c r="L6877" s="13">
        <f>VLOOKUP(C6877,'渗透率、续签率'!B:C,2,0)</f>
        <v>0.59099999999999997</v>
      </c>
      <c r="M6877" s="6">
        <v>0.01</v>
      </c>
      <c r="N6877">
        <v>8</v>
      </c>
      <c r="O6877">
        <v>1</v>
      </c>
      <c r="P6877" s="6">
        <v>0.13</v>
      </c>
      <c r="Q6877" s="13">
        <v>0.04</v>
      </c>
      <c r="R6877" s="13">
        <v>0</v>
      </c>
      <c r="S6877" s="31">
        <v>99</v>
      </c>
      <c r="T6877" s="6">
        <f>VLOOKUP(E6877,'参数设置&amp;汇总'!S:U,3,0)</f>
        <v>0.08</v>
      </c>
      <c r="U6877" s="78">
        <f t="shared" si="535"/>
        <v>1</v>
      </c>
      <c r="V6877" s="13">
        <v>0.85000000000000009</v>
      </c>
      <c r="W6877" s="78">
        <f t="shared" si="537"/>
        <v>0.48117647058823526</v>
      </c>
      <c r="X6877" s="1">
        <f>VLOOKUP(E6877,'渗透率、续签率'!AG:AJ,4,0)</f>
        <v>6715.9999999999991</v>
      </c>
      <c r="Y6877" s="1">
        <f t="shared" si="538"/>
        <v>3231.5811764705877</v>
      </c>
      <c r="Z6877">
        <v>0</v>
      </c>
      <c r="AA6877" s="89">
        <f t="shared" si="539"/>
        <v>53727.999999999993</v>
      </c>
      <c r="AH6877" s="37"/>
      <c r="AI6877" s="37"/>
      <c r="AJ6877" s="1"/>
      <c r="AK6877" s="37"/>
    </row>
    <row r="6878" spans="1:37" hidden="1">
      <c r="A6878" t="s">
        <v>64</v>
      </c>
      <c r="B6878" t="s">
        <v>2</v>
      </c>
      <c r="C6878" t="s">
        <v>10</v>
      </c>
      <c r="D6878" t="s">
        <v>116</v>
      </c>
      <c r="E6878" t="s">
        <v>545</v>
      </c>
      <c r="F6878" t="str">
        <f t="shared" si="536"/>
        <v>海东市职业培训</v>
      </c>
      <c r="G6878" t="s">
        <v>297</v>
      </c>
      <c r="H6878" t="s">
        <v>325</v>
      </c>
      <c r="I6878" t="s">
        <v>70</v>
      </c>
      <c r="J6878">
        <v>80</v>
      </c>
      <c r="K6878">
        <v>0</v>
      </c>
      <c r="L6878" s="13">
        <f>VLOOKUP(C6878,'渗透率、续签率'!B:C,2,0)</f>
        <v>0.59099999999999997</v>
      </c>
      <c r="M6878" s="6">
        <v>0</v>
      </c>
      <c r="N6878">
        <v>10</v>
      </c>
      <c r="O6878">
        <v>0</v>
      </c>
      <c r="P6878" s="6">
        <v>0</v>
      </c>
      <c r="Q6878" s="13">
        <v>0</v>
      </c>
      <c r="R6878" s="13">
        <v>0</v>
      </c>
      <c r="S6878" s="31">
        <v>81</v>
      </c>
      <c r="T6878" s="6">
        <f>VLOOKUP(E6878,'参数设置&amp;汇总'!S:U,3,0)</f>
        <v>0.08</v>
      </c>
      <c r="U6878" s="78">
        <f t="shared" si="535"/>
        <v>0.8</v>
      </c>
      <c r="V6878" s="13">
        <v>0.85000000000000009</v>
      </c>
      <c r="W6878" s="78">
        <f t="shared" si="537"/>
        <v>0.94117647058823528</v>
      </c>
      <c r="X6878" s="1">
        <f>VLOOKUP(E6878,'渗透率、续签率'!AG:AJ,4,0)</f>
        <v>6715.9999999999991</v>
      </c>
      <c r="Y6878" s="1">
        <f t="shared" si="538"/>
        <v>6320.9411764705874</v>
      </c>
      <c r="Z6878">
        <v>0</v>
      </c>
      <c r="AA6878" s="89">
        <f t="shared" si="539"/>
        <v>67159.999999999985</v>
      </c>
      <c r="AH6878" s="37"/>
      <c r="AI6878" s="37"/>
      <c r="AK6878" s="37"/>
    </row>
    <row r="6879" spans="1:37" hidden="1">
      <c r="A6879" t="s">
        <v>64</v>
      </c>
      <c r="B6879" t="s">
        <v>2</v>
      </c>
      <c r="C6879" t="s">
        <v>10</v>
      </c>
      <c r="D6879" t="s">
        <v>116</v>
      </c>
      <c r="E6879" t="s">
        <v>545</v>
      </c>
      <c r="F6879" t="str">
        <f t="shared" si="536"/>
        <v>海北藏族自治州职业培训</v>
      </c>
      <c r="G6879" t="s">
        <v>297</v>
      </c>
      <c r="H6879" t="s">
        <v>326</v>
      </c>
      <c r="I6879" t="s">
        <v>70</v>
      </c>
      <c r="J6879">
        <v>28</v>
      </c>
      <c r="K6879">
        <v>0</v>
      </c>
      <c r="L6879" s="13">
        <f>VLOOKUP(C6879,'渗透率、续签率'!B:C,2,0)</f>
        <v>0.59099999999999997</v>
      </c>
      <c r="M6879" s="6">
        <v>0</v>
      </c>
      <c r="N6879">
        <v>1</v>
      </c>
      <c r="O6879">
        <v>0</v>
      </c>
      <c r="P6879" s="6">
        <v>0</v>
      </c>
      <c r="Q6879" s="13">
        <v>4.2999999999999997E-2</v>
      </c>
      <c r="R6879" s="13">
        <v>0</v>
      </c>
      <c r="S6879" s="31">
        <v>13</v>
      </c>
      <c r="T6879" s="6">
        <f>VLOOKUP(E6879,'参数设置&amp;汇总'!S:U,3,0)</f>
        <v>0.08</v>
      </c>
      <c r="U6879" s="78">
        <f t="shared" si="535"/>
        <v>0.08</v>
      </c>
      <c r="V6879" s="13">
        <v>0.85000000000000009</v>
      </c>
      <c r="W6879" s="78">
        <f t="shared" si="537"/>
        <v>9.4117647058823528E-2</v>
      </c>
      <c r="X6879" s="1">
        <f>VLOOKUP(E6879,'渗透率、续签率'!AG:AJ,4,0)</f>
        <v>6715.9999999999991</v>
      </c>
      <c r="Y6879" s="1">
        <f t="shared" si="538"/>
        <v>632.09411764705874</v>
      </c>
      <c r="Z6879">
        <v>0</v>
      </c>
      <c r="AA6879" s="89">
        <f t="shared" si="539"/>
        <v>6715.9999999999991</v>
      </c>
      <c r="AH6879" s="37"/>
      <c r="AI6879" s="37"/>
      <c r="AK6879" s="37"/>
    </row>
    <row r="6880" spans="1:37" hidden="1">
      <c r="A6880" t="s">
        <v>64</v>
      </c>
      <c r="B6880" t="s">
        <v>2</v>
      </c>
      <c r="C6880" t="s">
        <v>10</v>
      </c>
      <c r="D6880" t="s">
        <v>116</v>
      </c>
      <c r="E6880" t="s">
        <v>545</v>
      </c>
      <c r="F6880" t="str">
        <f t="shared" si="536"/>
        <v>海南藏族自治州职业培训</v>
      </c>
      <c r="G6880" t="s">
        <v>297</v>
      </c>
      <c r="H6880" t="s">
        <v>327</v>
      </c>
      <c r="I6880" t="s">
        <v>70</v>
      </c>
      <c r="J6880">
        <v>18</v>
      </c>
      <c r="K6880">
        <v>0</v>
      </c>
      <c r="L6880" s="13">
        <f>VLOOKUP(C6880,'渗透率、续签率'!B:C,2,0)</f>
        <v>0.59099999999999997</v>
      </c>
      <c r="M6880" s="6">
        <v>0</v>
      </c>
      <c r="N6880">
        <v>0</v>
      </c>
      <c r="O6880">
        <v>0</v>
      </c>
      <c r="P6880" s="6">
        <v>0</v>
      </c>
      <c r="Q6880" s="13">
        <v>0</v>
      </c>
      <c r="R6880" s="13">
        <v>0</v>
      </c>
      <c r="S6880" s="31">
        <v>11</v>
      </c>
      <c r="T6880" s="6">
        <f>VLOOKUP(E6880,'参数设置&amp;汇总'!S:U,3,0)</f>
        <v>0.08</v>
      </c>
      <c r="U6880" s="78">
        <f t="shared" si="535"/>
        <v>0</v>
      </c>
      <c r="V6880" s="13">
        <v>0.85000000000000009</v>
      </c>
      <c r="W6880" s="78">
        <f t="shared" si="537"/>
        <v>0</v>
      </c>
      <c r="X6880" s="1">
        <f>VLOOKUP(E6880,'渗透率、续签率'!AG:AJ,4,0)</f>
        <v>6715.9999999999991</v>
      </c>
      <c r="Y6880" s="1">
        <f t="shared" si="538"/>
        <v>0</v>
      </c>
      <c r="Z6880">
        <v>0</v>
      </c>
      <c r="AA6880" s="89">
        <f t="shared" si="539"/>
        <v>0</v>
      </c>
      <c r="AH6880" s="37"/>
      <c r="AI6880" s="37"/>
      <c r="AK6880" s="37"/>
    </row>
    <row r="6881" spans="1:37" hidden="1">
      <c r="A6881" t="s">
        <v>64</v>
      </c>
      <c r="B6881" t="s">
        <v>2</v>
      </c>
      <c r="C6881" t="s">
        <v>10</v>
      </c>
      <c r="D6881" t="s">
        <v>116</v>
      </c>
      <c r="E6881" t="s">
        <v>545</v>
      </c>
      <c r="F6881" t="str">
        <f t="shared" si="536"/>
        <v>海口市职业培训</v>
      </c>
      <c r="G6881" t="s">
        <v>120</v>
      </c>
      <c r="H6881" t="s">
        <v>328</v>
      </c>
      <c r="I6881" t="s">
        <v>68</v>
      </c>
      <c r="J6881">
        <v>830</v>
      </c>
      <c r="K6881">
        <v>9</v>
      </c>
      <c r="L6881" s="13">
        <f>VLOOKUP(C6881,'渗透率、续签率'!B:C,2,0)</f>
        <v>0.59099999999999997</v>
      </c>
      <c r="M6881" s="6">
        <v>0.01</v>
      </c>
      <c r="N6881">
        <v>85</v>
      </c>
      <c r="O6881">
        <v>9</v>
      </c>
      <c r="P6881" s="6">
        <v>0.11</v>
      </c>
      <c r="Q6881" s="13">
        <v>0.187</v>
      </c>
      <c r="R6881" s="13">
        <v>0.122</v>
      </c>
      <c r="S6881" s="31">
        <v>1052</v>
      </c>
      <c r="T6881" s="6">
        <f>VLOOKUP(E6881,'参数设置&amp;汇总'!S:U,3,0)</f>
        <v>0.08</v>
      </c>
      <c r="U6881" s="78">
        <f t="shared" si="535"/>
        <v>9</v>
      </c>
      <c r="V6881" s="13">
        <v>0.85000000000000009</v>
      </c>
      <c r="W6881" s="78">
        <f t="shared" si="537"/>
        <v>4.3305882352941172</v>
      </c>
      <c r="X6881" s="1">
        <f>VLOOKUP(E6881,'渗透率、续签率'!AG:AJ,4,0)</f>
        <v>6715.9999999999991</v>
      </c>
      <c r="Y6881" s="1">
        <f t="shared" si="538"/>
        <v>29084.230588235288</v>
      </c>
      <c r="Z6881">
        <v>21</v>
      </c>
      <c r="AA6881" s="89">
        <f t="shared" si="539"/>
        <v>570859.99999999988</v>
      </c>
      <c r="AH6881" s="37"/>
      <c r="AI6881" s="37"/>
      <c r="AK6881" s="37"/>
    </row>
    <row r="6882" spans="1:37" hidden="1">
      <c r="A6882" t="s">
        <v>64</v>
      </c>
      <c r="B6882" t="s">
        <v>2</v>
      </c>
      <c r="C6882" t="s">
        <v>10</v>
      </c>
      <c r="D6882" t="s">
        <v>116</v>
      </c>
      <c r="E6882" t="s">
        <v>545</v>
      </c>
      <c r="F6882" t="str">
        <f t="shared" si="536"/>
        <v>海西蒙古族藏族自治州职业培训</v>
      </c>
      <c r="G6882" t="s">
        <v>297</v>
      </c>
      <c r="H6882" t="s">
        <v>329</v>
      </c>
      <c r="I6882" t="s">
        <v>70</v>
      </c>
      <c r="J6882">
        <v>42</v>
      </c>
      <c r="K6882">
        <v>0</v>
      </c>
      <c r="L6882" s="13">
        <f>VLOOKUP(C6882,'渗透率、续签率'!B:C,2,0)</f>
        <v>0.59099999999999997</v>
      </c>
      <c r="M6882" s="6">
        <v>0</v>
      </c>
      <c r="N6882">
        <v>1</v>
      </c>
      <c r="O6882">
        <v>0</v>
      </c>
      <c r="P6882" s="6">
        <v>0</v>
      </c>
      <c r="Q6882" s="13">
        <v>0</v>
      </c>
      <c r="R6882" s="13">
        <v>0</v>
      </c>
      <c r="S6882" s="31">
        <v>28</v>
      </c>
      <c r="T6882" s="6">
        <f>VLOOKUP(E6882,'参数设置&amp;汇总'!S:U,3,0)</f>
        <v>0.08</v>
      </c>
      <c r="U6882" s="78">
        <f t="shared" si="535"/>
        <v>0.08</v>
      </c>
      <c r="V6882" s="13">
        <v>0.85000000000000009</v>
      </c>
      <c r="W6882" s="78">
        <f t="shared" si="537"/>
        <v>9.4117647058823528E-2</v>
      </c>
      <c r="X6882" s="1">
        <f>VLOOKUP(E6882,'渗透率、续签率'!AG:AJ,4,0)</f>
        <v>6715.9999999999991</v>
      </c>
      <c r="Y6882" s="1">
        <f t="shared" si="538"/>
        <v>632.09411764705874</v>
      </c>
      <c r="Z6882">
        <v>0</v>
      </c>
      <c r="AA6882" s="89">
        <f t="shared" si="539"/>
        <v>6715.9999999999991</v>
      </c>
      <c r="AH6882" s="37"/>
      <c r="AI6882" s="37"/>
      <c r="AJ6882" s="1"/>
      <c r="AK6882" s="37"/>
    </row>
    <row r="6883" spans="1:37" hidden="1">
      <c r="A6883" t="s">
        <v>64</v>
      </c>
      <c r="B6883" t="s">
        <v>2</v>
      </c>
      <c r="C6883" t="s">
        <v>10</v>
      </c>
      <c r="D6883" t="s">
        <v>116</v>
      </c>
      <c r="E6883" t="s">
        <v>545</v>
      </c>
      <c r="F6883" t="str">
        <f t="shared" si="536"/>
        <v>淄博市职业培训</v>
      </c>
      <c r="G6883" t="s">
        <v>103</v>
      </c>
      <c r="H6883" t="s">
        <v>330</v>
      </c>
      <c r="I6883" t="s">
        <v>70</v>
      </c>
      <c r="J6883" s="1">
        <v>1362</v>
      </c>
      <c r="K6883">
        <v>12</v>
      </c>
      <c r="L6883" s="13">
        <f>VLOOKUP(C6883,'渗透率、续签率'!B:C,2,0)</f>
        <v>0.59099999999999997</v>
      </c>
      <c r="M6883" s="6">
        <v>0.01</v>
      </c>
      <c r="N6883">
        <v>166</v>
      </c>
      <c r="O6883">
        <v>11</v>
      </c>
      <c r="P6883" s="6">
        <v>7.0000000000000007E-2</v>
      </c>
      <c r="Q6883" s="13">
        <v>0.23</v>
      </c>
      <c r="R6883" s="13">
        <v>8.1000000000000003E-2</v>
      </c>
      <c r="S6883" s="31">
        <v>1844</v>
      </c>
      <c r="T6883" s="6">
        <f>VLOOKUP(E6883,'参数设置&amp;汇总'!S:U,3,0)</f>
        <v>0.08</v>
      </c>
      <c r="U6883" s="78">
        <f t="shared" si="535"/>
        <v>13.280000000000001</v>
      </c>
      <c r="V6883" s="13">
        <v>0.85000000000000009</v>
      </c>
      <c r="W6883" s="78">
        <f t="shared" si="537"/>
        <v>7.97529411764706</v>
      </c>
      <c r="X6883" s="1">
        <f>VLOOKUP(E6883,'渗透率、续签率'!AG:AJ,4,0)</f>
        <v>6715.9999999999991</v>
      </c>
      <c r="Y6883" s="1">
        <f t="shared" si="538"/>
        <v>53562.075294117647</v>
      </c>
      <c r="Z6883">
        <v>14</v>
      </c>
      <c r="AA6883" s="89">
        <f t="shared" si="539"/>
        <v>1114855.9999999998</v>
      </c>
      <c r="AH6883" s="37"/>
      <c r="AI6883" s="37"/>
      <c r="AK6883" s="37"/>
    </row>
    <row r="6884" spans="1:37" hidden="1">
      <c r="A6884" t="s">
        <v>64</v>
      </c>
      <c r="B6884" t="s">
        <v>2</v>
      </c>
      <c r="C6884" t="s">
        <v>10</v>
      </c>
      <c r="D6884" t="s">
        <v>116</v>
      </c>
      <c r="E6884" t="s">
        <v>545</v>
      </c>
      <c r="F6884" t="str">
        <f t="shared" si="536"/>
        <v>淮北市职业培训</v>
      </c>
      <c r="G6884" t="s">
        <v>94</v>
      </c>
      <c r="H6884" t="s">
        <v>331</v>
      </c>
      <c r="I6884" t="s">
        <v>68</v>
      </c>
      <c r="J6884">
        <v>294</v>
      </c>
      <c r="K6884">
        <v>0</v>
      </c>
      <c r="L6884" s="13">
        <f>VLOOKUP(C6884,'渗透率、续签率'!B:C,2,0)</f>
        <v>0.59099999999999997</v>
      </c>
      <c r="M6884" s="6">
        <v>0</v>
      </c>
      <c r="N6884">
        <v>23</v>
      </c>
      <c r="O6884">
        <v>0</v>
      </c>
      <c r="P6884" s="6">
        <v>0</v>
      </c>
      <c r="Q6884" s="13">
        <v>0</v>
      </c>
      <c r="R6884" s="13">
        <v>0</v>
      </c>
      <c r="S6884" s="31">
        <v>272</v>
      </c>
      <c r="T6884" s="6">
        <f>VLOOKUP(E6884,'参数设置&amp;汇总'!S:U,3,0)</f>
        <v>0.08</v>
      </c>
      <c r="U6884" s="78">
        <f t="shared" si="535"/>
        <v>1.84</v>
      </c>
      <c r="V6884" s="13">
        <v>0.85000000000000009</v>
      </c>
      <c r="W6884" s="78">
        <f t="shared" si="537"/>
        <v>2.164705882352941</v>
      </c>
      <c r="X6884" s="1">
        <f>VLOOKUP(E6884,'渗透率、续签率'!AG:AJ,4,0)</f>
        <v>6715.9999999999991</v>
      </c>
      <c r="Y6884" s="1">
        <f t="shared" si="538"/>
        <v>14538.164705882349</v>
      </c>
      <c r="Z6884">
        <v>4</v>
      </c>
      <c r="AA6884" s="89">
        <f t="shared" si="539"/>
        <v>154467.99999999997</v>
      </c>
      <c r="AH6884" s="37"/>
      <c r="AI6884" s="37"/>
      <c r="AK6884" s="37"/>
    </row>
    <row r="6885" spans="1:37" hidden="1">
      <c r="A6885" t="s">
        <v>64</v>
      </c>
      <c r="B6885" t="s">
        <v>2</v>
      </c>
      <c r="C6885" t="s">
        <v>10</v>
      </c>
      <c r="D6885" t="s">
        <v>116</v>
      </c>
      <c r="E6885" t="s">
        <v>545</v>
      </c>
      <c r="F6885" t="str">
        <f t="shared" si="536"/>
        <v>淮南市职业培训</v>
      </c>
      <c r="G6885" t="s">
        <v>94</v>
      </c>
      <c r="H6885" t="s">
        <v>332</v>
      </c>
      <c r="I6885" t="s">
        <v>68</v>
      </c>
      <c r="J6885">
        <v>518</v>
      </c>
      <c r="K6885">
        <v>2</v>
      </c>
      <c r="L6885" s="13">
        <f>VLOOKUP(C6885,'渗透率、续签率'!B:C,2,0)</f>
        <v>0.59099999999999997</v>
      </c>
      <c r="M6885" s="6">
        <v>0</v>
      </c>
      <c r="N6885">
        <v>42</v>
      </c>
      <c r="O6885">
        <v>2</v>
      </c>
      <c r="P6885" s="6">
        <v>0.05</v>
      </c>
      <c r="Q6885" s="13">
        <v>7.0999999999999994E-2</v>
      </c>
      <c r="R6885" s="13">
        <v>0</v>
      </c>
      <c r="S6885" s="31">
        <v>496</v>
      </c>
      <c r="T6885" s="6">
        <f>VLOOKUP(E6885,'参数设置&amp;汇总'!S:U,3,0)</f>
        <v>0.08</v>
      </c>
      <c r="U6885" s="78">
        <f t="shared" si="535"/>
        <v>3.36</v>
      </c>
      <c r="V6885" s="13">
        <v>0.85000000000000009</v>
      </c>
      <c r="W6885" s="78">
        <f t="shared" si="537"/>
        <v>2.5623529411764703</v>
      </c>
      <c r="X6885" s="1">
        <f>VLOOKUP(E6885,'渗透率、续签率'!AG:AJ,4,0)</f>
        <v>6715.9999999999991</v>
      </c>
      <c r="Y6885" s="1">
        <f t="shared" si="538"/>
        <v>17208.762352941172</v>
      </c>
      <c r="Z6885">
        <v>1</v>
      </c>
      <c r="AA6885" s="89">
        <f t="shared" si="539"/>
        <v>282071.99999999994</v>
      </c>
      <c r="AH6885" s="37"/>
      <c r="AI6885" s="37"/>
      <c r="AK6885" s="37"/>
    </row>
    <row r="6886" spans="1:37" hidden="1">
      <c r="A6886" t="s">
        <v>64</v>
      </c>
      <c r="B6886" t="s">
        <v>2</v>
      </c>
      <c r="C6886" t="s">
        <v>10</v>
      </c>
      <c r="D6886" t="s">
        <v>116</v>
      </c>
      <c r="E6886" t="s">
        <v>545</v>
      </c>
      <c r="F6886" t="str">
        <f t="shared" si="536"/>
        <v>淮安市职业培训</v>
      </c>
      <c r="G6886" t="s">
        <v>73</v>
      </c>
      <c r="H6886" t="s">
        <v>333</v>
      </c>
      <c r="I6886" t="s">
        <v>70</v>
      </c>
      <c r="J6886">
        <v>954</v>
      </c>
      <c r="K6886">
        <v>7</v>
      </c>
      <c r="L6886" s="13">
        <f>VLOOKUP(C6886,'渗透率、续签率'!B:C,2,0)</f>
        <v>0.59099999999999997</v>
      </c>
      <c r="M6886" s="6">
        <v>0.01</v>
      </c>
      <c r="N6886">
        <v>66</v>
      </c>
      <c r="O6886">
        <v>7</v>
      </c>
      <c r="P6886" s="6">
        <v>0.11</v>
      </c>
      <c r="Q6886" s="13">
        <v>0.22800000000000001</v>
      </c>
      <c r="R6886" s="13">
        <v>0.158</v>
      </c>
      <c r="S6886" s="31">
        <v>946</v>
      </c>
      <c r="T6886" s="6">
        <f>VLOOKUP(E6886,'参数设置&amp;汇总'!S:U,3,0)</f>
        <v>0.08</v>
      </c>
      <c r="U6886" s="78">
        <f t="shared" si="535"/>
        <v>7</v>
      </c>
      <c r="V6886" s="13">
        <v>0.85000000000000009</v>
      </c>
      <c r="W6886" s="78">
        <f t="shared" si="537"/>
        <v>3.3682352941176474</v>
      </c>
      <c r="X6886" s="1">
        <f>VLOOKUP(E6886,'渗透率、续签率'!AG:AJ,4,0)</f>
        <v>6715.9999999999991</v>
      </c>
      <c r="Y6886" s="1">
        <f t="shared" si="538"/>
        <v>22621.068235294118</v>
      </c>
      <c r="Z6886">
        <v>1</v>
      </c>
      <c r="AA6886" s="89">
        <f t="shared" si="539"/>
        <v>443255.99999999994</v>
      </c>
      <c r="AH6886" s="37"/>
      <c r="AI6886" s="37"/>
      <c r="AK6886" s="37"/>
    </row>
    <row r="6887" spans="1:37" hidden="1">
      <c r="A6887" t="s">
        <v>64</v>
      </c>
      <c r="B6887" t="s">
        <v>2</v>
      </c>
      <c r="C6887" t="s">
        <v>10</v>
      </c>
      <c r="D6887" t="s">
        <v>116</v>
      </c>
      <c r="E6887" t="s">
        <v>545</v>
      </c>
      <c r="F6887" t="str">
        <f t="shared" si="536"/>
        <v>清远市职业培训</v>
      </c>
      <c r="G6887" t="s">
        <v>75</v>
      </c>
      <c r="H6887" t="s">
        <v>334</v>
      </c>
      <c r="I6887" t="s">
        <v>68</v>
      </c>
      <c r="J6887">
        <v>751</v>
      </c>
      <c r="K6887">
        <v>3</v>
      </c>
      <c r="L6887" s="13">
        <f>VLOOKUP(C6887,'渗透率、续签率'!B:C,2,0)</f>
        <v>0.59099999999999997</v>
      </c>
      <c r="M6887" s="6">
        <v>0</v>
      </c>
      <c r="N6887">
        <v>78</v>
      </c>
      <c r="O6887">
        <v>3</v>
      </c>
      <c r="P6887" s="6">
        <v>0.04</v>
      </c>
      <c r="Q6887" s="13">
        <v>8.4000000000000005E-2</v>
      </c>
      <c r="R6887" s="13">
        <v>0.03</v>
      </c>
      <c r="S6887" s="31">
        <v>801</v>
      </c>
      <c r="T6887" s="6">
        <f>VLOOKUP(E6887,'参数设置&amp;汇总'!S:U,3,0)</f>
        <v>0.08</v>
      </c>
      <c r="U6887" s="78">
        <f t="shared" si="535"/>
        <v>6.24</v>
      </c>
      <c r="V6887" s="13">
        <v>0.85000000000000009</v>
      </c>
      <c r="W6887" s="78">
        <f t="shared" si="537"/>
        <v>5.2552941176470584</v>
      </c>
      <c r="X6887" s="1">
        <f>VLOOKUP(E6887,'渗透率、续签率'!AG:AJ,4,0)</f>
        <v>6715.9999999999991</v>
      </c>
      <c r="Y6887" s="1">
        <f t="shared" si="538"/>
        <v>35294.555294117643</v>
      </c>
      <c r="Z6887">
        <v>5</v>
      </c>
      <c r="AA6887" s="89">
        <f t="shared" si="539"/>
        <v>523847.99999999994</v>
      </c>
      <c r="AH6887" s="37"/>
      <c r="AI6887" s="37"/>
      <c r="AK6887" s="37"/>
    </row>
    <row r="6888" spans="1:37" hidden="1">
      <c r="A6888" t="s">
        <v>64</v>
      </c>
      <c r="B6888" t="s">
        <v>2</v>
      </c>
      <c r="C6888" t="s">
        <v>10</v>
      </c>
      <c r="D6888" t="s">
        <v>116</v>
      </c>
      <c r="E6888" t="s">
        <v>545</v>
      </c>
      <c r="F6888" t="str">
        <f t="shared" si="536"/>
        <v>渭南市职业培训</v>
      </c>
      <c r="G6888" t="s">
        <v>108</v>
      </c>
      <c r="H6888" t="s">
        <v>335</v>
      </c>
      <c r="I6888" t="s">
        <v>70</v>
      </c>
      <c r="J6888">
        <v>609</v>
      </c>
      <c r="K6888">
        <v>1</v>
      </c>
      <c r="L6888" s="13">
        <f>VLOOKUP(C6888,'渗透率、续签率'!B:C,2,0)</f>
        <v>0.59099999999999997</v>
      </c>
      <c r="M6888" s="6">
        <v>0</v>
      </c>
      <c r="N6888">
        <v>51</v>
      </c>
      <c r="O6888">
        <v>0</v>
      </c>
      <c r="P6888" s="6">
        <v>0</v>
      </c>
      <c r="Q6888" s="13">
        <v>5.0000000000000001E-3</v>
      </c>
      <c r="R6888" s="13">
        <v>0</v>
      </c>
      <c r="S6888" s="31">
        <v>531</v>
      </c>
      <c r="T6888" s="6">
        <f>VLOOKUP(E6888,'参数设置&amp;汇总'!S:U,3,0)</f>
        <v>0.08</v>
      </c>
      <c r="U6888" s="78">
        <f t="shared" si="535"/>
        <v>4.08</v>
      </c>
      <c r="V6888" s="13">
        <v>0.85000000000000009</v>
      </c>
      <c r="W6888" s="78">
        <f t="shared" si="537"/>
        <v>4.8</v>
      </c>
      <c r="X6888" s="1">
        <f>VLOOKUP(E6888,'渗透率、续签率'!AG:AJ,4,0)</f>
        <v>6715.9999999999991</v>
      </c>
      <c r="Y6888" s="1">
        <f t="shared" si="538"/>
        <v>32236.799999999996</v>
      </c>
      <c r="Z6888">
        <v>3</v>
      </c>
      <c r="AA6888" s="89">
        <f t="shared" si="539"/>
        <v>342515.99999999994</v>
      </c>
      <c r="AH6888" s="37"/>
      <c r="AI6888" s="37"/>
      <c r="AJ6888" s="1"/>
      <c r="AK6888" s="37"/>
    </row>
    <row r="6889" spans="1:37" hidden="1">
      <c r="A6889" t="s">
        <v>64</v>
      </c>
      <c r="B6889" t="s">
        <v>2</v>
      </c>
      <c r="C6889" t="s">
        <v>10</v>
      </c>
      <c r="D6889" t="s">
        <v>116</v>
      </c>
      <c r="E6889" t="s">
        <v>545</v>
      </c>
      <c r="F6889" t="str">
        <f t="shared" si="536"/>
        <v>湖州市职业培训</v>
      </c>
      <c r="G6889" t="s">
        <v>79</v>
      </c>
      <c r="H6889" t="s">
        <v>336</v>
      </c>
      <c r="I6889" t="s">
        <v>68</v>
      </c>
      <c r="J6889">
        <v>758</v>
      </c>
      <c r="K6889">
        <v>2</v>
      </c>
      <c r="L6889" s="13">
        <f>VLOOKUP(C6889,'渗透率、续签率'!B:C,2,0)</f>
        <v>0.59099999999999997</v>
      </c>
      <c r="M6889" s="6">
        <v>0</v>
      </c>
      <c r="N6889">
        <v>123</v>
      </c>
      <c r="O6889">
        <v>2</v>
      </c>
      <c r="P6889" s="6">
        <v>0.02</v>
      </c>
      <c r="Q6889" s="13">
        <v>4.4999999999999998E-2</v>
      </c>
      <c r="R6889" s="13">
        <v>0.04</v>
      </c>
      <c r="S6889" s="31">
        <v>1104</v>
      </c>
      <c r="T6889" s="6">
        <f>VLOOKUP(E6889,'参数设置&amp;汇总'!S:U,3,0)</f>
        <v>0.08</v>
      </c>
      <c r="U6889" s="78">
        <f t="shared" si="535"/>
        <v>9.84</v>
      </c>
      <c r="V6889" s="13">
        <v>0.85000000000000009</v>
      </c>
      <c r="W6889" s="78">
        <f t="shared" si="537"/>
        <v>10.185882352941174</v>
      </c>
      <c r="X6889" s="1">
        <f>VLOOKUP(E6889,'渗透率、续签率'!AG:AJ,4,0)</f>
        <v>6715.9999999999991</v>
      </c>
      <c r="Y6889" s="1">
        <f t="shared" si="538"/>
        <v>68408.385882352915</v>
      </c>
      <c r="Z6889">
        <v>7</v>
      </c>
      <c r="AA6889" s="89">
        <f t="shared" si="539"/>
        <v>826067.99999999988</v>
      </c>
      <c r="AH6889" s="37"/>
      <c r="AI6889" s="37"/>
      <c r="AK6889" s="37"/>
    </row>
    <row r="6890" spans="1:37" hidden="1">
      <c r="A6890" t="s">
        <v>64</v>
      </c>
      <c r="B6890" t="s">
        <v>2</v>
      </c>
      <c r="C6890" t="s">
        <v>10</v>
      </c>
      <c r="D6890" t="s">
        <v>116</v>
      </c>
      <c r="E6890" t="s">
        <v>545</v>
      </c>
      <c r="F6890" t="str">
        <f t="shared" si="536"/>
        <v>湘潭市职业培训</v>
      </c>
      <c r="G6890" t="s">
        <v>113</v>
      </c>
      <c r="H6890" t="s">
        <v>337</v>
      </c>
      <c r="I6890" t="s">
        <v>68</v>
      </c>
      <c r="J6890">
        <v>467</v>
      </c>
      <c r="K6890">
        <v>2</v>
      </c>
      <c r="L6890" s="13">
        <f>VLOOKUP(C6890,'渗透率、续签率'!B:C,2,0)</f>
        <v>0.59099999999999997</v>
      </c>
      <c r="M6890" s="6">
        <v>0</v>
      </c>
      <c r="N6890">
        <v>53</v>
      </c>
      <c r="O6890">
        <v>2</v>
      </c>
      <c r="P6890" s="6">
        <v>0.04</v>
      </c>
      <c r="Q6890" s="13">
        <v>0.13</v>
      </c>
      <c r="R6890" s="13">
        <v>0.106</v>
      </c>
      <c r="S6890" s="31">
        <v>570</v>
      </c>
      <c r="T6890" s="6">
        <f>VLOOKUP(E6890,'参数设置&amp;汇总'!S:U,3,0)</f>
        <v>0.08</v>
      </c>
      <c r="U6890" s="78">
        <f t="shared" si="535"/>
        <v>4.24</v>
      </c>
      <c r="V6890" s="13">
        <v>0.85000000000000009</v>
      </c>
      <c r="W6890" s="78">
        <f t="shared" si="537"/>
        <v>3.5976470588235294</v>
      </c>
      <c r="X6890" s="1">
        <f>VLOOKUP(E6890,'渗透率、续签率'!AG:AJ,4,0)</f>
        <v>6715.9999999999991</v>
      </c>
      <c r="Y6890" s="1">
        <f t="shared" si="538"/>
        <v>24161.797647058822</v>
      </c>
      <c r="Z6890">
        <v>0</v>
      </c>
      <c r="AA6890" s="89">
        <f t="shared" si="539"/>
        <v>355947.99999999994</v>
      </c>
      <c r="AH6890" s="37"/>
      <c r="AI6890" s="37"/>
    </row>
    <row r="6891" spans="1:37" hidden="1">
      <c r="A6891" t="s">
        <v>64</v>
      </c>
      <c r="B6891" t="s">
        <v>2</v>
      </c>
      <c r="C6891" t="s">
        <v>10</v>
      </c>
      <c r="D6891" t="s">
        <v>116</v>
      </c>
      <c r="E6891" t="s">
        <v>545</v>
      </c>
      <c r="F6891" t="str">
        <f t="shared" si="536"/>
        <v>湘西土家族苗族自治州职业培训</v>
      </c>
      <c r="G6891" t="s">
        <v>113</v>
      </c>
      <c r="H6891" t="s">
        <v>338</v>
      </c>
      <c r="I6891" t="s">
        <v>68</v>
      </c>
      <c r="J6891">
        <v>279</v>
      </c>
      <c r="K6891">
        <v>2</v>
      </c>
      <c r="L6891" s="13">
        <f>VLOOKUP(C6891,'渗透率、续签率'!B:C,2,0)</f>
        <v>0.59099999999999997</v>
      </c>
      <c r="M6891" s="6">
        <v>0.01</v>
      </c>
      <c r="N6891">
        <v>23</v>
      </c>
      <c r="O6891">
        <v>2</v>
      </c>
      <c r="P6891" s="6">
        <v>0.09</v>
      </c>
      <c r="Q6891" s="13">
        <v>0.111</v>
      </c>
      <c r="R6891" s="13">
        <v>7.5999999999999998E-2</v>
      </c>
      <c r="S6891" s="31">
        <v>221</v>
      </c>
      <c r="T6891" s="6">
        <f>VLOOKUP(E6891,'参数设置&amp;汇总'!S:U,3,0)</f>
        <v>0.08</v>
      </c>
      <c r="U6891" s="78">
        <f t="shared" si="535"/>
        <v>2</v>
      </c>
      <c r="V6891" s="13">
        <v>0.85000000000000009</v>
      </c>
      <c r="W6891" s="78">
        <f t="shared" si="537"/>
        <v>0.96235294117647052</v>
      </c>
      <c r="X6891" s="1">
        <f>VLOOKUP(E6891,'渗透率、续签率'!AG:AJ,4,0)</f>
        <v>6715.9999999999991</v>
      </c>
      <c r="Y6891" s="1">
        <f t="shared" si="538"/>
        <v>6463.1623529411754</v>
      </c>
      <c r="Z6891">
        <v>0</v>
      </c>
      <c r="AA6891" s="89">
        <f t="shared" si="539"/>
        <v>154467.99999999997</v>
      </c>
    </row>
    <row r="6892" spans="1:37" hidden="1">
      <c r="A6892" t="s">
        <v>64</v>
      </c>
      <c r="B6892" t="s">
        <v>2</v>
      </c>
      <c r="C6892" t="s">
        <v>10</v>
      </c>
      <c r="D6892" t="s">
        <v>116</v>
      </c>
      <c r="E6892" t="s">
        <v>545</v>
      </c>
      <c r="F6892" t="str">
        <f t="shared" si="536"/>
        <v>湛江市职业培训</v>
      </c>
      <c r="G6892" t="s">
        <v>75</v>
      </c>
      <c r="H6892" t="s">
        <v>339</v>
      </c>
      <c r="I6892" t="s">
        <v>68</v>
      </c>
      <c r="J6892" s="1">
        <v>1240</v>
      </c>
      <c r="K6892">
        <v>4</v>
      </c>
      <c r="L6892" s="13">
        <f>VLOOKUP(C6892,'渗透率、续签率'!B:C,2,0)</f>
        <v>0.59099999999999997</v>
      </c>
      <c r="M6892" s="6">
        <v>0</v>
      </c>
      <c r="N6892">
        <v>74</v>
      </c>
      <c r="O6892">
        <v>4</v>
      </c>
      <c r="P6892" s="6">
        <v>0.05</v>
      </c>
      <c r="Q6892" s="13">
        <v>0.1</v>
      </c>
      <c r="R6892" s="13">
        <v>7.0000000000000007E-2</v>
      </c>
      <c r="S6892" s="31">
        <v>945</v>
      </c>
      <c r="T6892" s="6">
        <f>VLOOKUP(E6892,'参数设置&amp;汇总'!S:U,3,0)</f>
        <v>0.08</v>
      </c>
      <c r="U6892" s="78">
        <f t="shared" si="535"/>
        <v>5.92</v>
      </c>
      <c r="V6892" s="13">
        <v>0.85000000000000009</v>
      </c>
      <c r="W6892" s="78">
        <f t="shared" si="537"/>
        <v>4.1835294117647059</v>
      </c>
      <c r="X6892" s="1">
        <f>VLOOKUP(E6892,'渗透率、续签率'!AG:AJ,4,0)</f>
        <v>6715.9999999999991</v>
      </c>
      <c r="Y6892" s="1">
        <f t="shared" si="538"/>
        <v>28096.583529411761</v>
      </c>
      <c r="Z6892">
        <v>15</v>
      </c>
      <c r="AA6892" s="89">
        <f t="shared" si="539"/>
        <v>496983.99999999994</v>
      </c>
    </row>
    <row r="6893" spans="1:37" hidden="1">
      <c r="A6893" t="s">
        <v>64</v>
      </c>
      <c r="B6893" t="s">
        <v>2</v>
      </c>
      <c r="C6893" t="s">
        <v>10</v>
      </c>
      <c r="D6893" t="s">
        <v>116</v>
      </c>
      <c r="E6893" t="s">
        <v>545</v>
      </c>
      <c r="F6893" t="str">
        <f t="shared" si="536"/>
        <v>滁州市职业培训</v>
      </c>
      <c r="G6893" t="s">
        <v>94</v>
      </c>
      <c r="H6893" t="s">
        <v>340</v>
      </c>
      <c r="I6893" t="s">
        <v>68</v>
      </c>
      <c r="J6893">
        <v>558</v>
      </c>
      <c r="K6893">
        <v>2</v>
      </c>
      <c r="L6893" s="13">
        <f>VLOOKUP(C6893,'渗透率、续签率'!B:C,2,0)</f>
        <v>0.59099999999999997</v>
      </c>
      <c r="M6893" s="6">
        <v>0</v>
      </c>
      <c r="N6893">
        <v>59</v>
      </c>
      <c r="O6893">
        <v>1</v>
      </c>
      <c r="P6893" s="6">
        <v>0.02</v>
      </c>
      <c r="Q6893" s="13">
        <v>6.8000000000000005E-2</v>
      </c>
      <c r="R6893" s="13">
        <v>0</v>
      </c>
      <c r="S6893" s="31">
        <v>653</v>
      </c>
      <c r="T6893" s="6">
        <f>VLOOKUP(E6893,'参数设置&amp;汇总'!S:U,3,0)</f>
        <v>0.08</v>
      </c>
      <c r="U6893" s="78">
        <f t="shared" si="535"/>
        <v>4.72</v>
      </c>
      <c r="V6893" s="13">
        <v>0.85000000000000009</v>
      </c>
      <c r="W6893" s="78">
        <f t="shared" si="537"/>
        <v>4.8576470588235283</v>
      </c>
      <c r="X6893" s="1">
        <f>VLOOKUP(E6893,'渗透率、续签率'!AG:AJ,4,0)</f>
        <v>6715.9999999999991</v>
      </c>
      <c r="Y6893" s="1">
        <f t="shared" si="538"/>
        <v>32623.957647058811</v>
      </c>
      <c r="Z6893">
        <v>6</v>
      </c>
      <c r="AA6893" s="89">
        <f t="shared" si="539"/>
        <v>396243.99999999994</v>
      </c>
    </row>
    <row r="6894" spans="1:37" hidden="1">
      <c r="A6894" t="s">
        <v>64</v>
      </c>
      <c r="B6894" t="s">
        <v>2</v>
      </c>
      <c r="C6894" t="s">
        <v>10</v>
      </c>
      <c r="D6894" t="s">
        <v>116</v>
      </c>
      <c r="E6894" t="s">
        <v>545</v>
      </c>
      <c r="F6894" t="str">
        <f t="shared" si="536"/>
        <v>滨州市职业培训</v>
      </c>
      <c r="G6894" t="s">
        <v>103</v>
      </c>
      <c r="H6894" t="s">
        <v>341</v>
      </c>
      <c r="I6894" t="s">
        <v>70</v>
      </c>
      <c r="J6894" s="1">
        <v>1081</v>
      </c>
      <c r="K6894">
        <v>3</v>
      </c>
      <c r="L6894" s="13">
        <f>VLOOKUP(C6894,'渗透率、续签率'!B:C,2,0)</f>
        <v>0.59099999999999997</v>
      </c>
      <c r="M6894" s="6">
        <v>0</v>
      </c>
      <c r="N6894">
        <v>90</v>
      </c>
      <c r="O6894">
        <v>3</v>
      </c>
      <c r="P6894" s="6">
        <v>0.03</v>
      </c>
      <c r="Q6894" s="13">
        <v>0.13500000000000001</v>
      </c>
      <c r="R6894" s="13">
        <v>0.01</v>
      </c>
      <c r="S6894" s="31">
        <v>1125</v>
      </c>
      <c r="T6894" s="6">
        <f>VLOOKUP(E6894,'参数设置&amp;汇总'!S:U,3,0)</f>
        <v>0.08</v>
      </c>
      <c r="U6894" s="78">
        <f t="shared" si="535"/>
        <v>7.2</v>
      </c>
      <c r="V6894" s="13">
        <v>0.85000000000000009</v>
      </c>
      <c r="W6894" s="78">
        <f t="shared" si="537"/>
        <v>6.3847058823529412</v>
      </c>
      <c r="X6894" s="1">
        <f>VLOOKUP(E6894,'渗透率、续签率'!AG:AJ,4,0)</f>
        <v>6715.9999999999991</v>
      </c>
      <c r="Y6894" s="1">
        <f t="shared" si="538"/>
        <v>42879.684705882348</v>
      </c>
      <c r="Z6894">
        <v>10</v>
      </c>
      <c r="AA6894" s="89">
        <f t="shared" si="539"/>
        <v>604439.99999999988</v>
      </c>
    </row>
    <row r="6895" spans="1:37" hidden="1">
      <c r="A6895" t="s">
        <v>64</v>
      </c>
      <c r="B6895" t="s">
        <v>2</v>
      </c>
      <c r="C6895" t="s">
        <v>10</v>
      </c>
      <c r="D6895" t="s">
        <v>116</v>
      </c>
      <c r="E6895" t="s">
        <v>545</v>
      </c>
      <c r="F6895" t="str">
        <f t="shared" si="536"/>
        <v>漯河市职业培训</v>
      </c>
      <c r="G6895" t="s">
        <v>110</v>
      </c>
      <c r="H6895" t="s">
        <v>342</v>
      </c>
      <c r="I6895" t="s">
        <v>70</v>
      </c>
      <c r="J6895">
        <v>446</v>
      </c>
      <c r="K6895">
        <v>2</v>
      </c>
      <c r="L6895" s="13">
        <f>VLOOKUP(C6895,'渗透率、续签率'!B:C,2,0)</f>
        <v>0.59099999999999997</v>
      </c>
      <c r="M6895" s="6">
        <v>0</v>
      </c>
      <c r="N6895">
        <v>28</v>
      </c>
      <c r="O6895">
        <v>1</v>
      </c>
      <c r="P6895" s="6">
        <v>0.04</v>
      </c>
      <c r="Q6895" s="13">
        <v>0.13900000000000001</v>
      </c>
      <c r="R6895" s="13">
        <v>0.13100000000000001</v>
      </c>
      <c r="S6895" s="31">
        <v>393</v>
      </c>
      <c r="T6895" s="6">
        <f>VLOOKUP(E6895,'参数设置&amp;汇总'!S:U,3,0)</f>
        <v>0.08</v>
      </c>
      <c r="U6895" s="78">
        <f t="shared" si="535"/>
        <v>2.2400000000000002</v>
      </c>
      <c r="V6895" s="13">
        <v>0.85000000000000009</v>
      </c>
      <c r="W6895" s="78">
        <f t="shared" si="537"/>
        <v>1.9400000000000002</v>
      </c>
      <c r="X6895" s="1">
        <f>VLOOKUP(E6895,'渗透率、续签率'!AG:AJ,4,0)</f>
        <v>6715.9999999999991</v>
      </c>
      <c r="Y6895" s="1">
        <f t="shared" si="538"/>
        <v>13029.039999999999</v>
      </c>
      <c r="Z6895">
        <v>4</v>
      </c>
      <c r="AA6895" s="89">
        <f t="shared" si="539"/>
        <v>188047.99999999997</v>
      </c>
      <c r="AK6895" s="37"/>
    </row>
    <row r="6896" spans="1:37" hidden="1">
      <c r="A6896" t="s">
        <v>64</v>
      </c>
      <c r="B6896" t="s">
        <v>2</v>
      </c>
      <c r="C6896" t="s">
        <v>10</v>
      </c>
      <c r="D6896" t="s">
        <v>116</v>
      </c>
      <c r="E6896" t="s">
        <v>545</v>
      </c>
      <c r="F6896" t="str">
        <f t="shared" si="536"/>
        <v>漳州市职业培训</v>
      </c>
      <c r="G6896" t="s">
        <v>92</v>
      </c>
      <c r="H6896" t="s">
        <v>343</v>
      </c>
      <c r="I6896" t="s">
        <v>68</v>
      </c>
      <c r="J6896" s="1">
        <v>1180</v>
      </c>
      <c r="K6896">
        <v>4</v>
      </c>
      <c r="L6896" s="13">
        <f>VLOOKUP(C6896,'渗透率、续签率'!B:C,2,0)</f>
        <v>0.59099999999999997</v>
      </c>
      <c r="M6896" s="6">
        <v>0</v>
      </c>
      <c r="N6896">
        <v>63</v>
      </c>
      <c r="O6896">
        <v>3</v>
      </c>
      <c r="P6896" s="6">
        <v>0.05</v>
      </c>
      <c r="Q6896" s="13">
        <v>0.114</v>
      </c>
      <c r="R6896" s="13">
        <v>5.6000000000000001E-2</v>
      </c>
      <c r="S6896" s="31">
        <v>849</v>
      </c>
      <c r="T6896" s="6">
        <f>VLOOKUP(E6896,'参数设置&amp;汇总'!S:U,3,0)</f>
        <v>0.08</v>
      </c>
      <c r="U6896" s="78">
        <f t="shared" si="535"/>
        <v>5.04</v>
      </c>
      <c r="V6896" s="13">
        <v>0.85000000000000009</v>
      </c>
      <c r="W6896" s="78">
        <f t="shared" si="537"/>
        <v>3.8435294117647061</v>
      </c>
      <c r="X6896" s="1">
        <f>VLOOKUP(E6896,'渗透率、续签率'!AG:AJ,4,0)</f>
        <v>6715.9999999999991</v>
      </c>
      <c r="Y6896" s="1">
        <f t="shared" si="538"/>
        <v>25813.143529411762</v>
      </c>
      <c r="Z6896">
        <v>7</v>
      </c>
      <c r="AA6896" s="89">
        <f t="shared" si="539"/>
        <v>423107.99999999994</v>
      </c>
      <c r="AH6896" s="37"/>
      <c r="AI6896" s="37"/>
    </row>
    <row r="6897" spans="1:37" hidden="1">
      <c r="A6897" t="s">
        <v>64</v>
      </c>
      <c r="B6897" t="s">
        <v>2</v>
      </c>
      <c r="C6897" t="s">
        <v>10</v>
      </c>
      <c r="D6897" t="s">
        <v>116</v>
      </c>
      <c r="E6897" t="s">
        <v>545</v>
      </c>
      <c r="F6897" t="str">
        <f t="shared" si="536"/>
        <v>潍坊市职业培训</v>
      </c>
      <c r="G6897" t="s">
        <v>103</v>
      </c>
      <c r="H6897" t="s">
        <v>344</v>
      </c>
      <c r="I6897" t="s">
        <v>70</v>
      </c>
      <c r="J6897" s="1">
        <v>2648</v>
      </c>
      <c r="K6897">
        <v>10</v>
      </c>
      <c r="L6897" s="13">
        <f>VLOOKUP(C6897,'渗透率、续签率'!B:C,2,0)</f>
        <v>0.59099999999999997</v>
      </c>
      <c r="M6897" s="6">
        <v>0</v>
      </c>
      <c r="N6897">
        <v>223</v>
      </c>
      <c r="O6897">
        <v>10</v>
      </c>
      <c r="P6897" s="6">
        <v>0.04</v>
      </c>
      <c r="Q6897" s="13">
        <v>0.12</v>
      </c>
      <c r="R6897" s="13">
        <v>4.2999999999999997E-2</v>
      </c>
      <c r="S6897" s="31">
        <v>2702</v>
      </c>
      <c r="T6897" s="6">
        <f>VLOOKUP(E6897,'参数设置&amp;汇总'!S:U,3,0)</f>
        <v>0.08</v>
      </c>
      <c r="U6897" s="78">
        <f t="shared" si="535"/>
        <v>17.84</v>
      </c>
      <c r="V6897" s="13">
        <v>0.85000000000000009</v>
      </c>
      <c r="W6897" s="78">
        <f t="shared" si="537"/>
        <v>14.035294117647057</v>
      </c>
      <c r="X6897" s="1">
        <f>VLOOKUP(E6897,'渗透率、续签率'!AG:AJ,4,0)</f>
        <v>6715.9999999999991</v>
      </c>
      <c r="Y6897" s="1">
        <f t="shared" si="538"/>
        <v>94261.035294117624</v>
      </c>
      <c r="Z6897">
        <v>13</v>
      </c>
      <c r="AA6897" s="89">
        <f t="shared" si="539"/>
        <v>1497667.9999999998</v>
      </c>
      <c r="AK6897" s="37"/>
    </row>
    <row r="6898" spans="1:37" hidden="1">
      <c r="A6898" t="s">
        <v>64</v>
      </c>
      <c r="B6898" t="s">
        <v>2</v>
      </c>
      <c r="C6898" t="s">
        <v>10</v>
      </c>
      <c r="D6898" t="s">
        <v>116</v>
      </c>
      <c r="E6898" t="s">
        <v>545</v>
      </c>
      <c r="F6898" t="str">
        <f t="shared" si="536"/>
        <v>潜江市职业培训</v>
      </c>
      <c r="G6898" t="s">
        <v>81</v>
      </c>
      <c r="H6898" t="s">
        <v>345</v>
      </c>
      <c r="I6898" t="s">
        <v>68</v>
      </c>
      <c r="J6898">
        <v>91</v>
      </c>
      <c r="K6898">
        <v>1</v>
      </c>
      <c r="L6898" s="13">
        <f>VLOOKUP(C6898,'渗透率、续签率'!B:C,2,0)</f>
        <v>0.59099999999999997</v>
      </c>
      <c r="M6898" s="6">
        <v>0.01</v>
      </c>
      <c r="N6898">
        <v>6</v>
      </c>
      <c r="O6898">
        <v>1</v>
      </c>
      <c r="P6898" s="6">
        <v>0.17</v>
      </c>
      <c r="Q6898" s="13">
        <v>8.6999999999999994E-2</v>
      </c>
      <c r="R6898" s="13">
        <v>4.5999999999999999E-2</v>
      </c>
      <c r="S6898" s="31">
        <v>69</v>
      </c>
      <c r="T6898" s="6">
        <f>VLOOKUP(E6898,'参数设置&amp;汇总'!S:U,3,0)</f>
        <v>0.08</v>
      </c>
      <c r="U6898" s="78">
        <f t="shared" si="535"/>
        <v>1</v>
      </c>
      <c r="V6898" s="13">
        <v>0.85000000000000009</v>
      </c>
      <c r="W6898" s="78">
        <f t="shared" si="537"/>
        <v>0.48117647058823526</v>
      </c>
      <c r="X6898" s="1">
        <f>VLOOKUP(E6898,'渗透率、续签率'!AG:AJ,4,0)</f>
        <v>6715.9999999999991</v>
      </c>
      <c r="Y6898" s="1">
        <f t="shared" si="538"/>
        <v>3231.5811764705877</v>
      </c>
      <c r="Z6898">
        <v>2</v>
      </c>
      <c r="AA6898" s="89">
        <f t="shared" si="539"/>
        <v>40295.999999999993</v>
      </c>
      <c r="AH6898" s="37"/>
      <c r="AI6898" s="37"/>
      <c r="AK6898" s="37"/>
    </row>
    <row r="6899" spans="1:37" hidden="1">
      <c r="A6899" t="s">
        <v>64</v>
      </c>
      <c r="B6899" t="s">
        <v>2</v>
      </c>
      <c r="C6899" t="s">
        <v>10</v>
      </c>
      <c r="D6899" t="s">
        <v>116</v>
      </c>
      <c r="E6899" t="s">
        <v>545</v>
      </c>
      <c r="F6899" t="str">
        <f t="shared" si="536"/>
        <v>潮州市职业培训</v>
      </c>
      <c r="G6899" t="s">
        <v>75</v>
      </c>
      <c r="H6899" t="s">
        <v>346</v>
      </c>
      <c r="I6899" t="s">
        <v>68</v>
      </c>
      <c r="J6899">
        <v>484</v>
      </c>
      <c r="K6899">
        <v>1</v>
      </c>
      <c r="L6899" s="13">
        <f>VLOOKUP(C6899,'渗透率、续签率'!B:C,2,0)</f>
        <v>0.59099999999999997</v>
      </c>
      <c r="M6899" s="6">
        <v>0</v>
      </c>
      <c r="N6899">
        <v>25</v>
      </c>
      <c r="O6899">
        <v>1</v>
      </c>
      <c r="P6899" s="6">
        <v>0.04</v>
      </c>
      <c r="Q6899" s="13">
        <v>7.0999999999999994E-2</v>
      </c>
      <c r="R6899" s="13">
        <v>0</v>
      </c>
      <c r="S6899" s="31">
        <v>294</v>
      </c>
      <c r="T6899" s="6">
        <f>VLOOKUP(E6899,'参数设置&amp;汇总'!S:U,3,0)</f>
        <v>0.08</v>
      </c>
      <c r="U6899" s="78">
        <f t="shared" si="535"/>
        <v>2</v>
      </c>
      <c r="V6899" s="13">
        <v>0.85000000000000009</v>
      </c>
      <c r="W6899" s="78">
        <f t="shared" si="537"/>
        <v>1.6576470588235293</v>
      </c>
      <c r="X6899" s="1">
        <f>VLOOKUP(E6899,'渗透率、续签率'!AG:AJ,4,0)</f>
        <v>6715.9999999999991</v>
      </c>
      <c r="Y6899" s="1">
        <f t="shared" si="538"/>
        <v>11132.757647058821</v>
      </c>
      <c r="Z6899">
        <v>4</v>
      </c>
      <c r="AA6899" s="89">
        <f t="shared" si="539"/>
        <v>167899.99999999997</v>
      </c>
      <c r="AH6899" s="37"/>
      <c r="AI6899" s="37"/>
    </row>
    <row r="6900" spans="1:37" hidden="1">
      <c r="A6900" t="s">
        <v>64</v>
      </c>
      <c r="B6900" t="s">
        <v>2</v>
      </c>
      <c r="C6900" t="s">
        <v>10</v>
      </c>
      <c r="D6900" t="s">
        <v>116</v>
      </c>
      <c r="E6900" t="s">
        <v>545</v>
      </c>
      <c r="F6900" t="str">
        <f t="shared" si="536"/>
        <v>澄迈县职业培训</v>
      </c>
      <c r="G6900" t="s">
        <v>120</v>
      </c>
      <c r="H6900" t="s">
        <v>347</v>
      </c>
      <c r="I6900" t="s">
        <v>68</v>
      </c>
      <c r="J6900">
        <v>120</v>
      </c>
      <c r="K6900">
        <v>0</v>
      </c>
      <c r="L6900" s="13">
        <f>VLOOKUP(C6900,'渗透率、续签率'!B:C,2,0)</f>
        <v>0.59099999999999997</v>
      </c>
      <c r="M6900" s="6">
        <v>0</v>
      </c>
      <c r="N6900">
        <v>6</v>
      </c>
      <c r="O6900">
        <v>0</v>
      </c>
      <c r="P6900" s="6">
        <v>0</v>
      </c>
      <c r="Q6900" s="13">
        <v>0</v>
      </c>
      <c r="R6900" s="13">
        <v>0</v>
      </c>
      <c r="S6900" s="31">
        <v>46</v>
      </c>
      <c r="T6900" s="6">
        <f>VLOOKUP(E6900,'参数设置&amp;汇总'!S:U,3,0)</f>
        <v>0.08</v>
      </c>
      <c r="U6900" s="78">
        <f t="shared" si="535"/>
        <v>0.48</v>
      </c>
      <c r="V6900" s="13">
        <v>0.85000000000000009</v>
      </c>
      <c r="W6900" s="78">
        <f t="shared" si="537"/>
        <v>0.56470588235294106</v>
      </c>
      <c r="X6900" s="1">
        <f>VLOOKUP(E6900,'渗透率、续签率'!AG:AJ,4,0)</f>
        <v>6715.9999999999991</v>
      </c>
      <c r="Y6900" s="1">
        <f t="shared" si="538"/>
        <v>3792.5647058823515</v>
      </c>
      <c r="Z6900">
        <v>0</v>
      </c>
      <c r="AA6900" s="89">
        <f t="shared" si="539"/>
        <v>40295.999999999993</v>
      </c>
    </row>
    <row r="6901" spans="1:37" hidden="1">
      <c r="A6901" t="s">
        <v>64</v>
      </c>
      <c r="B6901" t="s">
        <v>2</v>
      </c>
      <c r="C6901" t="s">
        <v>10</v>
      </c>
      <c r="D6901" t="s">
        <v>116</v>
      </c>
      <c r="E6901" t="s">
        <v>545</v>
      </c>
      <c r="F6901" t="str">
        <f t="shared" si="536"/>
        <v>澳门特别行政区职业培训</v>
      </c>
      <c r="G6901" t="s">
        <v>348</v>
      </c>
      <c r="H6901" t="s">
        <v>348</v>
      </c>
      <c r="I6901" t="s">
        <v>57</v>
      </c>
      <c r="J6901">
        <v>224</v>
      </c>
      <c r="K6901">
        <v>0</v>
      </c>
      <c r="L6901" s="13">
        <f>VLOOKUP(C6901,'渗透率、续签率'!B:C,2,0)</f>
        <v>0.59099999999999997</v>
      </c>
      <c r="M6901" s="6">
        <v>0</v>
      </c>
      <c r="N6901">
        <v>7</v>
      </c>
      <c r="O6901">
        <v>0</v>
      </c>
      <c r="P6901" s="6">
        <v>0</v>
      </c>
      <c r="Q6901" s="13">
        <v>0</v>
      </c>
      <c r="R6901" s="13">
        <v>0</v>
      </c>
      <c r="S6901" s="31">
        <v>101</v>
      </c>
      <c r="T6901" s="6">
        <f>VLOOKUP(E6901,'参数设置&amp;汇总'!S:U,3,0)</f>
        <v>0.08</v>
      </c>
      <c r="U6901" s="78">
        <f t="shared" si="535"/>
        <v>0.56000000000000005</v>
      </c>
      <c r="V6901" s="13">
        <v>0.85000000000000009</v>
      </c>
      <c r="W6901" s="78">
        <f t="shared" si="537"/>
        <v>0.6588235294117647</v>
      </c>
      <c r="X6901" s="1">
        <f>VLOOKUP(E6901,'渗透率、续签率'!AG:AJ,4,0)</f>
        <v>6715.9999999999991</v>
      </c>
      <c r="Y6901" s="1">
        <f t="shared" si="538"/>
        <v>4424.6588235294112</v>
      </c>
      <c r="Z6901">
        <v>0</v>
      </c>
      <c r="AA6901" s="89">
        <f t="shared" si="539"/>
        <v>47011.999999999993</v>
      </c>
    </row>
    <row r="6902" spans="1:37" hidden="1">
      <c r="A6902" t="s">
        <v>64</v>
      </c>
      <c r="B6902" t="s">
        <v>2</v>
      </c>
      <c r="C6902" t="s">
        <v>10</v>
      </c>
      <c r="D6902" t="s">
        <v>116</v>
      </c>
      <c r="E6902" t="s">
        <v>545</v>
      </c>
      <c r="F6902" t="str">
        <f t="shared" si="536"/>
        <v>濮阳市职业培训</v>
      </c>
      <c r="G6902" t="s">
        <v>110</v>
      </c>
      <c r="H6902" t="s">
        <v>349</v>
      </c>
      <c r="I6902" t="s">
        <v>70</v>
      </c>
      <c r="J6902">
        <v>647</v>
      </c>
      <c r="K6902">
        <v>4</v>
      </c>
      <c r="L6902" s="13">
        <f>VLOOKUP(C6902,'渗透率、续签率'!B:C,2,0)</f>
        <v>0.59099999999999997</v>
      </c>
      <c r="M6902" s="6">
        <v>0.01</v>
      </c>
      <c r="N6902">
        <v>111</v>
      </c>
      <c r="O6902">
        <v>4</v>
      </c>
      <c r="P6902" s="6">
        <v>0.04</v>
      </c>
      <c r="Q6902" s="13">
        <v>0.15</v>
      </c>
      <c r="R6902" s="13">
        <v>6.6000000000000003E-2</v>
      </c>
      <c r="S6902" s="31">
        <v>1216</v>
      </c>
      <c r="T6902" s="6">
        <f>VLOOKUP(E6902,'参数设置&amp;汇总'!S:U,3,0)</f>
        <v>0.08</v>
      </c>
      <c r="U6902" s="78">
        <f t="shared" si="535"/>
        <v>8.8800000000000008</v>
      </c>
      <c r="V6902" s="13">
        <v>0.85000000000000009</v>
      </c>
      <c r="W6902" s="78">
        <f t="shared" si="537"/>
        <v>7.6658823529411766</v>
      </c>
      <c r="X6902" s="1">
        <f>VLOOKUP(E6902,'渗透率、续签率'!AG:AJ,4,0)</f>
        <v>6715.9999999999991</v>
      </c>
      <c r="Y6902" s="1">
        <f t="shared" si="538"/>
        <v>51484.065882352937</v>
      </c>
      <c r="Z6902">
        <v>6</v>
      </c>
      <c r="AA6902" s="89">
        <f t="shared" si="539"/>
        <v>745475.99999999988</v>
      </c>
      <c r="AK6902" s="37"/>
    </row>
    <row r="6903" spans="1:37" hidden="1">
      <c r="A6903" t="s">
        <v>64</v>
      </c>
      <c r="B6903" t="s">
        <v>2</v>
      </c>
      <c r="C6903" t="s">
        <v>10</v>
      </c>
      <c r="D6903" t="s">
        <v>116</v>
      </c>
      <c r="E6903" t="s">
        <v>545</v>
      </c>
      <c r="F6903" t="str">
        <f t="shared" si="536"/>
        <v>烟台市职业培训</v>
      </c>
      <c r="G6903" t="s">
        <v>103</v>
      </c>
      <c r="H6903" t="s">
        <v>350</v>
      </c>
      <c r="I6903" t="s">
        <v>70</v>
      </c>
      <c r="J6903" s="1">
        <v>1604</v>
      </c>
      <c r="K6903">
        <v>15</v>
      </c>
      <c r="L6903" s="13">
        <f>VLOOKUP(C6903,'渗透率、续签率'!B:C,2,0)</f>
        <v>0.59099999999999997</v>
      </c>
      <c r="M6903" s="6">
        <v>0.01</v>
      </c>
      <c r="N6903">
        <v>180</v>
      </c>
      <c r="O6903">
        <v>13</v>
      </c>
      <c r="P6903" s="6">
        <v>7.0000000000000007E-2</v>
      </c>
      <c r="Q6903" s="13">
        <v>0.20899999999999999</v>
      </c>
      <c r="R6903" s="13">
        <v>0.13300000000000001</v>
      </c>
      <c r="S6903" s="31">
        <v>2074</v>
      </c>
      <c r="T6903" s="6">
        <f>VLOOKUP(E6903,'参数设置&amp;汇总'!S:U,3,0)</f>
        <v>0.08</v>
      </c>
      <c r="U6903" s="78">
        <f t="shared" si="535"/>
        <v>14.4</v>
      </c>
      <c r="V6903" s="13">
        <v>0.85000000000000009</v>
      </c>
      <c r="W6903" s="78">
        <f t="shared" si="537"/>
        <v>7.9023529411764706</v>
      </c>
      <c r="X6903" s="1">
        <f>VLOOKUP(E6903,'渗透率、续签率'!AG:AJ,4,0)</f>
        <v>6715.9999999999991</v>
      </c>
      <c r="Y6903" s="1">
        <f t="shared" si="538"/>
        <v>53072.202352941167</v>
      </c>
      <c r="Z6903">
        <v>19</v>
      </c>
      <c r="AA6903" s="89">
        <f t="shared" si="539"/>
        <v>1208879.9999999998</v>
      </c>
      <c r="AH6903" s="37"/>
      <c r="AI6903" s="37"/>
      <c r="AK6903" s="37"/>
    </row>
    <row r="6904" spans="1:37" hidden="1">
      <c r="A6904" t="s">
        <v>64</v>
      </c>
      <c r="B6904" t="s">
        <v>2</v>
      </c>
      <c r="C6904" t="s">
        <v>10</v>
      </c>
      <c r="D6904" t="s">
        <v>116</v>
      </c>
      <c r="E6904" t="s">
        <v>545</v>
      </c>
      <c r="F6904" t="str">
        <f t="shared" si="536"/>
        <v>焦作市职业培训</v>
      </c>
      <c r="G6904" t="s">
        <v>110</v>
      </c>
      <c r="H6904" t="s">
        <v>351</v>
      </c>
      <c r="I6904" t="s">
        <v>70</v>
      </c>
      <c r="J6904">
        <v>580</v>
      </c>
      <c r="K6904">
        <v>1</v>
      </c>
      <c r="L6904" s="13">
        <f>VLOOKUP(C6904,'渗透率、续签率'!B:C,2,0)</f>
        <v>0.59099999999999997</v>
      </c>
      <c r="M6904" s="6">
        <v>0</v>
      </c>
      <c r="N6904">
        <v>56</v>
      </c>
      <c r="O6904">
        <v>1</v>
      </c>
      <c r="P6904" s="6">
        <v>0.02</v>
      </c>
      <c r="Q6904" s="13">
        <v>0.08</v>
      </c>
      <c r="R6904" s="13">
        <v>0</v>
      </c>
      <c r="S6904" s="31">
        <v>645</v>
      </c>
      <c r="T6904" s="6">
        <f>VLOOKUP(E6904,'参数设置&amp;汇总'!S:U,3,0)</f>
        <v>0.08</v>
      </c>
      <c r="U6904" s="78">
        <f t="shared" si="535"/>
        <v>4.4800000000000004</v>
      </c>
      <c r="V6904" s="13">
        <v>0.85000000000000009</v>
      </c>
      <c r="W6904" s="78">
        <f t="shared" si="537"/>
        <v>4.5752941176470587</v>
      </c>
      <c r="X6904" s="1">
        <f>VLOOKUP(E6904,'渗透率、续签率'!AG:AJ,4,0)</f>
        <v>6715.9999999999991</v>
      </c>
      <c r="Y6904" s="1">
        <f t="shared" si="538"/>
        <v>30727.675294117642</v>
      </c>
      <c r="Z6904">
        <v>5</v>
      </c>
      <c r="AA6904" s="89">
        <f t="shared" si="539"/>
        <v>376095.99999999994</v>
      </c>
      <c r="AH6904" s="37"/>
      <c r="AI6904" s="37"/>
      <c r="AK6904" s="37"/>
    </row>
    <row r="6905" spans="1:37" hidden="1">
      <c r="A6905" t="s">
        <v>64</v>
      </c>
      <c r="B6905" t="s">
        <v>2</v>
      </c>
      <c r="C6905" t="s">
        <v>10</v>
      </c>
      <c r="D6905" t="s">
        <v>116</v>
      </c>
      <c r="E6905" t="s">
        <v>545</v>
      </c>
      <c r="F6905" t="str">
        <f t="shared" si="536"/>
        <v>牡丹江市职业培训</v>
      </c>
      <c r="G6905" t="s">
        <v>118</v>
      </c>
      <c r="H6905" t="s">
        <v>352</v>
      </c>
      <c r="I6905" t="s">
        <v>70</v>
      </c>
      <c r="J6905">
        <v>318</v>
      </c>
      <c r="K6905">
        <v>1</v>
      </c>
      <c r="L6905" s="13">
        <f>VLOOKUP(C6905,'渗透率、续签率'!B:C,2,0)</f>
        <v>0.59099999999999997</v>
      </c>
      <c r="M6905" s="6">
        <v>0</v>
      </c>
      <c r="N6905">
        <v>37</v>
      </c>
      <c r="O6905">
        <v>1</v>
      </c>
      <c r="P6905" s="6">
        <v>0.03</v>
      </c>
      <c r="Q6905" s="13">
        <v>0.03</v>
      </c>
      <c r="R6905" s="13">
        <v>0</v>
      </c>
      <c r="S6905" s="31">
        <v>399</v>
      </c>
      <c r="T6905" s="6">
        <f>VLOOKUP(E6905,'参数设置&amp;汇总'!S:U,3,0)</f>
        <v>0.08</v>
      </c>
      <c r="U6905" s="78">
        <f t="shared" si="535"/>
        <v>2.96</v>
      </c>
      <c r="V6905" s="13">
        <v>0.85000000000000009</v>
      </c>
      <c r="W6905" s="78">
        <f t="shared" si="537"/>
        <v>2.7870588235294114</v>
      </c>
      <c r="X6905" s="1">
        <f>VLOOKUP(E6905,'渗透率、续签率'!AG:AJ,4,0)</f>
        <v>6715.9999999999991</v>
      </c>
      <c r="Y6905" s="1">
        <f t="shared" si="538"/>
        <v>18717.887058823526</v>
      </c>
      <c r="Z6905">
        <v>0</v>
      </c>
      <c r="AA6905" s="89">
        <f t="shared" si="539"/>
        <v>248491.99999999997</v>
      </c>
      <c r="AH6905" s="37"/>
      <c r="AI6905" s="37"/>
    </row>
    <row r="6906" spans="1:37" hidden="1">
      <c r="A6906" t="s">
        <v>64</v>
      </c>
      <c r="B6906" t="s">
        <v>2</v>
      </c>
      <c r="C6906" t="s">
        <v>10</v>
      </c>
      <c r="D6906" t="s">
        <v>116</v>
      </c>
      <c r="E6906" t="s">
        <v>545</v>
      </c>
      <c r="F6906" t="str">
        <f t="shared" si="536"/>
        <v>玉林市职业培训</v>
      </c>
      <c r="G6906" t="s">
        <v>88</v>
      </c>
      <c r="H6906" t="s">
        <v>353</v>
      </c>
      <c r="I6906" t="s">
        <v>68</v>
      </c>
      <c r="J6906">
        <v>733</v>
      </c>
      <c r="K6906">
        <v>4</v>
      </c>
      <c r="L6906" s="13">
        <f>VLOOKUP(C6906,'渗透率、续签率'!B:C,2,0)</f>
        <v>0.59099999999999997</v>
      </c>
      <c r="M6906" s="6">
        <v>0.01</v>
      </c>
      <c r="N6906">
        <v>38</v>
      </c>
      <c r="O6906">
        <v>3</v>
      </c>
      <c r="P6906" s="6">
        <v>0.08</v>
      </c>
      <c r="Q6906" s="13">
        <v>9.5000000000000001E-2</v>
      </c>
      <c r="R6906" s="13">
        <v>3.2000000000000001E-2</v>
      </c>
      <c r="S6906" s="31">
        <v>512</v>
      </c>
      <c r="T6906" s="6">
        <f>VLOOKUP(E6906,'参数设置&amp;汇总'!S:U,3,0)</f>
        <v>0.08</v>
      </c>
      <c r="U6906" s="78">
        <f t="shared" si="535"/>
        <v>3.04</v>
      </c>
      <c r="V6906" s="13">
        <v>0.85000000000000009</v>
      </c>
      <c r="W6906" s="78">
        <f t="shared" si="537"/>
        <v>1.4905882352941175</v>
      </c>
      <c r="X6906" s="1">
        <f>VLOOKUP(E6906,'渗透率、续签率'!AG:AJ,4,0)</f>
        <v>6715.9999999999991</v>
      </c>
      <c r="Y6906" s="1">
        <f t="shared" si="538"/>
        <v>10010.790588235292</v>
      </c>
      <c r="Z6906">
        <v>5</v>
      </c>
      <c r="AA6906" s="89">
        <f t="shared" si="539"/>
        <v>255207.99999999997</v>
      </c>
    </row>
    <row r="6907" spans="1:37" hidden="1">
      <c r="A6907" t="s">
        <v>64</v>
      </c>
      <c r="B6907" t="s">
        <v>2</v>
      </c>
      <c r="C6907" t="s">
        <v>10</v>
      </c>
      <c r="D6907" t="s">
        <v>116</v>
      </c>
      <c r="E6907" t="s">
        <v>545</v>
      </c>
      <c r="F6907" t="str">
        <f t="shared" si="536"/>
        <v>玉树藏族自治州职业培训</v>
      </c>
      <c r="G6907" t="s">
        <v>297</v>
      </c>
      <c r="H6907" t="s">
        <v>354</v>
      </c>
      <c r="I6907" t="s">
        <v>70</v>
      </c>
      <c r="J6907">
        <v>26</v>
      </c>
      <c r="K6907">
        <v>0</v>
      </c>
      <c r="L6907" s="13">
        <f>VLOOKUP(C6907,'渗透率、续签率'!B:C,2,0)</f>
        <v>0.59099999999999997</v>
      </c>
      <c r="M6907" s="6">
        <v>0</v>
      </c>
      <c r="N6907">
        <v>0</v>
      </c>
      <c r="O6907">
        <v>0</v>
      </c>
      <c r="P6907" s="6">
        <v>0</v>
      </c>
      <c r="Q6907" s="13">
        <v>0</v>
      </c>
      <c r="R6907" s="13">
        <v>0</v>
      </c>
      <c r="S6907" s="31">
        <v>14</v>
      </c>
      <c r="T6907" s="6">
        <f>VLOOKUP(E6907,'参数设置&amp;汇总'!S:U,3,0)</f>
        <v>0.08</v>
      </c>
      <c r="U6907" s="78">
        <f t="shared" si="535"/>
        <v>0</v>
      </c>
      <c r="V6907" s="13">
        <v>0.85000000000000009</v>
      </c>
      <c r="W6907" s="78">
        <f t="shared" si="537"/>
        <v>0</v>
      </c>
      <c r="X6907" s="1">
        <f>VLOOKUP(E6907,'渗透率、续签率'!AG:AJ,4,0)</f>
        <v>6715.9999999999991</v>
      </c>
      <c r="Y6907" s="1">
        <f t="shared" si="538"/>
        <v>0</v>
      </c>
      <c r="Z6907">
        <v>0</v>
      </c>
      <c r="AA6907" s="89">
        <f t="shared" si="539"/>
        <v>0</v>
      </c>
      <c r="AK6907" s="37"/>
    </row>
    <row r="6908" spans="1:37" hidden="1">
      <c r="A6908" t="s">
        <v>64</v>
      </c>
      <c r="B6908" t="s">
        <v>2</v>
      </c>
      <c r="C6908" t="s">
        <v>10</v>
      </c>
      <c r="D6908" t="s">
        <v>116</v>
      </c>
      <c r="E6908" t="s">
        <v>545</v>
      </c>
      <c r="F6908" t="str">
        <f t="shared" si="536"/>
        <v>玉溪市职业培训</v>
      </c>
      <c r="G6908" t="s">
        <v>99</v>
      </c>
      <c r="H6908" t="s">
        <v>355</v>
      </c>
      <c r="I6908" t="s">
        <v>68</v>
      </c>
      <c r="J6908">
        <v>266</v>
      </c>
      <c r="K6908">
        <v>1</v>
      </c>
      <c r="L6908" s="13">
        <f>VLOOKUP(C6908,'渗透率、续签率'!B:C,2,0)</f>
        <v>0.59099999999999997</v>
      </c>
      <c r="M6908" s="6">
        <v>0</v>
      </c>
      <c r="N6908">
        <v>27</v>
      </c>
      <c r="O6908">
        <v>1</v>
      </c>
      <c r="P6908" s="6">
        <v>0.04</v>
      </c>
      <c r="Q6908" s="13">
        <v>9.0999999999999998E-2</v>
      </c>
      <c r="R6908" s="13">
        <v>9.0999999999999998E-2</v>
      </c>
      <c r="S6908" s="31">
        <v>252</v>
      </c>
      <c r="T6908" s="6">
        <f>VLOOKUP(E6908,'参数设置&amp;汇总'!S:U,3,0)</f>
        <v>0.08</v>
      </c>
      <c r="U6908" s="78">
        <f t="shared" si="535"/>
        <v>2.16</v>
      </c>
      <c r="V6908" s="13">
        <v>0.85000000000000009</v>
      </c>
      <c r="W6908" s="78">
        <f t="shared" si="537"/>
        <v>1.8458823529411765</v>
      </c>
      <c r="X6908" s="1">
        <f>VLOOKUP(E6908,'渗透率、续签率'!AG:AJ,4,0)</f>
        <v>6715.9999999999991</v>
      </c>
      <c r="Y6908" s="1">
        <f t="shared" si="538"/>
        <v>12396.94588235294</v>
      </c>
      <c r="Z6908">
        <v>0</v>
      </c>
      <c r="AA6908" s="89">
        <f t="shared" si="539"/>
        <v>181331.99999999997</v>
      </c>
      <c r="AH6908" s="37"/>
      <c r="AI6908" s="37"/>
      <c r="AK6908" s="37"/>
    </row>
    <row r="6909" spans="1:37" hidden="1">
      <c r="A6909" t="s">
        <v>64</v>
      </c>
      <c r="B6909" t="s">
        <v>2</v>
      </c>
      <c r="C6909" t="s">
        <v>10</v>
      </c>
      <c r="D6909" t="s">
        <v>116</v>
      </c>
      <c r="E6909" t="s">
        <v>545</v>
      </c>
      <c r="F6909" t="str">
        <f t="shared" si="536"/>
        <v>珠海市职业培训</v>
      </c>
      <c r="G6909" t="s">
        <v>75</v>
      </c>
      <c r="H6909" t="s">
        <v>356</v>
      </c>
      <c r="I6909" t="s">
        <v>68</v>
      </c>
      <c r="J6909">
        <v>965</v>
      </c>
      <c r="K6909">
        <v>12</v>
      </c>
      <c r="L6909" s="13">
        <f>VLOOKUP(C6909,'渗透率、续签率'!B:C,2,0)</f>
        <v>0.59099999999999997</v>
      </c>
      <c r="M6909" s="6">
        <v>0.01</v>
      </c>
      <c r="N6909">
        <v>113</v>
      </c>
      <c r="O6909">
        <v>11</v>
      </c>
      <c r="P6909" s="6">
        <v>0.1</v>
      </c>
      <c r="Q6909" s="13">
        <v>0.34699999999999998</v>
      </c>
      <c r="R6909" s="13">
        <v>0.26800000000000002</v>
      </c>
      <c r="S6909" s="31">
        <v>1639</v>
      </c>
      <c r="T6909" s="6">
        <f>VLOOKUP(E6909,'参数设置&amp;汇总'!S:U,3,0)</f>
        <v>0.08</v>
      </c>
      <c r="U6909" s="78">
        <f t="shared" si="535"/>
        <v>11</v>
      </c>
      <c r="V6909" s="13">
        <v>0.85000000000000009</v>
      </c>
      <c r="W6909" s="78">
        <f t="shared" si="537"/>
        <v>5.2929411764705883</v>
      </c>
      <c r="X6909" s="1">
        <f>VLOOKUP(E6909,'渗透率、续签率'!AG:AJ,4,0)</f>
        <v>6715.9999999999991</v>
      </c>
      <c r="Y6909" s="1">
        <f t="shared" si="538"/>
        <v>35547.392941176469</v>
      </c>
      <c r="Z6909">
        <v>14</v>
      </c>
      <c r="AA6909" s="89">
        <f t="shared" si="539"/>
        <v>758907.99999999988</v>
      </c>
      <c r="AH6909" s="37"/>
      <c r="AI6909" s="37"/>
      <c r="AK6909" s="37"/>
    </row>
    <row r="6910" spans="1:37" hidden="1">
      <c r="A6910" t="s">
        <v>64</v>
      </c>
      <c r="B6910" t="s">
        <v>2</v>
      </c>
      <c r="C6910" t="s">
        <v>10</v>
      </c>
      <c r="D6910" t="s">
        <v>116</v>
      </c>
      <c r="E6910" t="s">
        <v>545</v>
      </c>
      <c r="F6910" t="str">
        <f t="shared" si="536"/>
        <v>琼中黎族苗族自治县职业培训</v>
      </c>
      <c r="G6910" t="s">
        <v>120</v>
      </c>
      <c r="H6910" t="s">
        <v>357</v>
      </c>
      <c r="I6910" t="s">
        <v>68</v>
      </c>
      <c r="J6910">
        <v>19</v>
      </c>
      <c r="K6910">
        <v>0</v>
      </c>
      <c r="L6910" s="13">
        <f>VLOOKUP(C6910,'渗透率、续签率'!B:C,2,0)</f>
        <v>0.59099999999999997</v>
      </c>
      <c r="M6910" s="6">
        <v>0</v>
      </c>
      <c r="N6910">
        <v>0</v>
      </c>
      <c r="O6910">
        <v>0</v>
      </c>
      <c r="P6910" s="6">
        <v>0</v>
      </c>
      <c r="Q6910" s="13">
        <v>0</v>
      </c>
      <c r="R6910" s="13">
        <v>0</v>
      </c>
      <c r="S6910" s="31">
        <v>1</v>
      </c>
      <c r="T6910" s="6">
        <f>VLOOKUP(E6910,'参数设置&amp;汇总'!S:U,3,0)</f>
        <v>0.08</v>
      </c>
      <c r="U6910" s="78">
        <f t="shared" si="535"/>
        <v>0</v>
      </c>
      <c r="V6910" s="13">
        <v>0.85000000000000009</v>
      </c>
      <c r="W6910" s="78">
        <f t="shared" si="537"/>
        <v>0</v>
      </c>
      <c r="X6910" s="1">
        <f>VLOOKUP(E6910,'渗透率、续签率'!AG:AJ,4,0)</f>
        <v>6715.9999999999991</v>
      </c>
      <c r="Y6910" s="1">
        <f t="shared" si="538"/>
        <v>0</v>
      </c>
      <c r="Z6910">
        <v>0</v>
      </c>
      <c r="AA6910" s="89">
        <f t="shared" si="539"/>
        <v>0</v>
      </c>
      <c r="AH6910" s="37"/>
      <c r="AI6910" s="37"/>
      <c r="AK6910" s="37"/>
    </row>
    <row r="6911" spans="1:37" hidden="1">
      <c r="A6911" t="s">
        <v>64</v>
      </c>
      <c r="B6911" t="s">
        <v>2</v>
      </c>
      <c r="C6911" t="s">
        <v>10</v>
      </c>
      <c r="D6911" t="s">
        <v>116</v>
      </c>
      <c r="E6911" t="s">
        <v>545</v>
      </c>
      <c r="F6911" t="str">
        <f t="shared" si="536"/>
        <v>琼海市职业培训</v>
      </c>
      <c r="G6911" t="s">
        <v>120</v>
      </c>
      <c r="H6911" t="s">
        <v>358</v>
      </c>
      <c r="I6911" t="s">
        <v>68</v>
      </c>
      <c r="J6911">
        <v>59</v>
      </c>
      <c r="K6911">
        <v>0</v>
      </c>
      <c r="L6911" s="13">
        <f>VLOOKUP(C6911,'渗透率、续签率'!B:C,2,0)</f>
        <v>0.59099999999999997</v>
      </c>
      <c r="M6911" s="6">
        <v>0</v>
      </c>
      <c r="N6911">
        <v>2</v>
      </c>
      <c r="O6911">
        <v>0</v>
      </c>
      <c r="P6911" s="6">
        <v>0</v>
      </c>
      <c r="Q6911" s="13">
        <v>0</v>
      </c>
      <c r="R6911" s="13">
        <v>0</v>
      </c>
      <c r="S6911" s="31">
        <v>40</v>
      </c>
      <c r="T6911" s="6">
        <f>VLOOKUP(E6911,'参数设置&amp;汇总'!S:U,3,0)</f>
        <v>0.08</v>
      </c>
      <c r="U6911" s="78">
        <f t="shared" si="535"/>
        <v>0.16</v>
      </c>
      <c r="V6911" s="13">
        <v>0.85000000000000009</v>
      </c>
      <c r="W6911" s="78">
        <f t="shared" si="537"/>
        <v>0.18823529411764706</v>
      </c>
      <c r="X6911" s="1">
        <f>VLOOKUP(E6911,'渗透率、续签率'!AG:AJ,4,0)</f>
        <v>6715.9999999999991</v>
      </c>
      <c r="Y6911" s="1">
        <f t="shared" si="538"/>
        <v>1264.1882352941175</v>
      </c>
      <c r="Z6911">
        <v>1</v>
      </c>
      <c r="AA6911" s="89">
        <f t="shared" si="539"/>
        <v>13431.999999999998</v>
      </c>
      <c r="AH6911" s="37"/>
      <c r="AI6911" s="37"/>
      <c r="AJ6911" s="1"/>
      <c r="AK6911" s="37"/>
    </row>
    <row r="6912" spans="1:37" hidden="1">
      <c r="A6912" t="s">
        <v>64</v>
      </c>
      <c r="B6912" t="s">
        <v>2</v>
      </c>
      <c r="C6912" t="s">
        <v>10</v>
      </c>
      <c r="D6912" t="s">
        <v>116</v>
      </c>
      <c r="E6912" t="s">
        <v>545</v>
      </c>
      <c r="F6912" t="str">
        <f t="shared" si="536"/>
        <v>甘南藏族自治州职业培训</v>
      </c>
      <c r="G6912" t="s">
        <v>132</v>
      </c>
      <c r="H6912" t="s">
        <v>359</v>
      </c>
      <c r="I6912" t="s">
        <v>70</v>
      </c>
      <c r="J6912">
        <v>52</v>
      </c>
      <c r="K6912">
        <v>1</v>
      </c>
      <c r="L6912" s="13">
        <f>VLOOKUP(C6912,'渗透率、续签率'!B:C,2,0)</f>
        <v>0.59099999999999997</v>
      </c>
      <c r="M6912" s="6">
        <v>0.02</v>
      </c>
      <c r="N6912">
        <v>1</v>
      </c>
      <c r="O6912">
        <v>0</v>
      </c>
      <c r="P6912" s="6">
        <v>0</v>
      </c>
      <c r="Q6912" s="13">
        <v>6.0999999999999999E-2</v>
      </c>
      <c r="R6912" s="13">
        <v>6.0999999999999999E-2</v>
      </c>
      <c r="S6912" s="31">
        <v>26</v>
      </c>
      <c r="T6912" s="6">
        <f>VLOOKUP(E6912,'参数设置&amp;汇总'!S:U,3,0)</f>
        <v>0.08</v>
      </c>
      <c r="U6912" s="78">
        <f t="shared" si="535"/>
        <v>0.08</v>
      </c>
      <c r="V6912" s="13">
        <v>0.85000000000000009</v>
      </c>
      <c r="W6912" s="78">
        <f t="shared" si="537"/>
        <v>9.4117647058823528E-2</v>
      </c>
      <c r="X6912" s="1">
        <f>VLOOKUP(E6912,'渗透率、续签率'!AG:AJ,4,0)</f>
        <v>6715.9999999999991</v>
      </c>
      <c r="Y6912" s="1">
        <f t="shared" si="538"/>
        <v>632.09411764705874</v>
      </c>
      <c r="Z6912">
        <v>0</v>
      </c>
      <c r="AA6912" s="89">
        <f t="shared" si="539"/>
        <v>6715.9999999999991</v>
      </c>
      <c r="AH6912" s="37"/>
      <c r="AI6912" s="37"/>
      <c r="AJ6912" s="1"/>
      <c r="AK6912" s="37"/>
    </row>
    <row r="6913" spans="1:37" hidden="1">
      <c r="A6913" t="s">
        <v>64</v>
      </c>
      <c r="B6913" t="s">
        <v>2</v>
      </c>
      <c r="C6913" t="s">
        <v>10</v>
      </c>
      <c r="D6913" t="s">
        <v>116</v>
      </c>
      <c r="E6913" t="s">
        <v>545</v>
      </c>
      <c r="F6913" t="str">
        <f t="shared" si="536"/>
        <v>甘孜藏族自治州职业培训</v>
      </c>
      <c r="G6913" t="s">
        <v>77</v>
      </c>
      <c r="H6913" t="s">
        <v>360</v>
      </c>
      <c r="I6913" t="s">
        <v>70</v>
      </c>
      <c r="J6913">
        <v>69</v>
      </c>
      <c r="K6913">
        <v>3</v>
      </c>
      <c r="L6913" s="13">
        <f>VLOOKUP(C6913,'渗透率、续签率'!B:C,2,0)</f>
        <v>0.59099999999999997</v>
      </c>
      <c r="M6913" s="6">
        <v>0.04</v>
      </c>
      <c r="N6913">
        <v>3</v>
      </c>
      <c r="O6913">
        <v>2</v>
      </c>
      <c r="P6913" s="6">
        <v>0.67</v>
      </c>
      <c r="Q6913" s="13">
        <v>0.187</v>
      </c>
      <c r="R6913" s="13">
        <v>0</v>
      </c>
      <c r="S6913" s="31">
        <v>31</v>
      </c>
      <c r="T6913" s="6">
        <f>VLOOKUP(E6913,'参数设置&amp;汇总'!S:U,3,0)</f>
        <v>0.08</v>
      </c>
      <c r="U6913" s="78">
        <f t="shared" si="535"/>
        <v>2</v>
      </c>
      <c r="V6913" s="13">
        <v>0.85000000000000009</v>
      </c>
      <c r="W6913" s="78">
        <f t="shared" si="537"/>
        <v>0.96235294117647052</v>
      </c>
      <c r="X6913" s="1">
        <f>VLOOKUP(E6913,'渗透率、续签率'!AG:AJ,4,0)</f>
        <v>6715.9999999999991</v>
      </c>
      <c r="Y6913" s="1">
        <f t="shared" si="538"/>
        <v>6463.1623529411754</v>
      </c>
      <c r="Z6913">
        <v>0</v>
      </c>
      <c r="AA6913" s="89">
        <f t="shared" si="539"/>
        <v>20147.999999999996</v>
      </c>
      <c r="AH6913" s="37"/>
      <c r="AI6913" s="37"/>
      <c r="AK6913" s="37"/>
    </row>
    <row r="6914" spans="1:37" hidden="1">
      <c r="A6914" t="s">
        <v>64</v>
      </c>
      <c r="B6914" t="s">
        <v>2</v>
      </c>
      <c r="C6914" t="s">
        <v>10</v>
      </c>
      <c r="D6914" t="s">
        <v>116</v>
      </c>
      <c r="E6914" t="s">
        <v>545</v>
      </c>
      <c r="F6914" t="str">
        <f t="shared" si="536"/>
        <v>白城市职业培训</v>
      </c>
      <c r="G6914" t="s">
        <v>188</v>
      </c>
      <c r="H6914" t="s">
        <v>361</v>
      </c>
      <c r="I6914" t="s">
        <v>70</v>
      </c>
      <c r="J6914">
        <v>338</v>
      </c>
      <c r="K6914">
        <v>1</v>
      </c>
      <c r="L6914" s="13">
        <f>VLOOKUP(C6914,'渗透率、续签率'!B:C,2,0)</f>
        <v>0.59099999999999997</v>
      </c>
      <c r="M6914" s="6">
        <v>0</v>
      </c>
      <c r="N6914">
        <v>38</v>
      </c>
      <c r="O6914">
        <v>1</v>
      </c>
      <c r="P6914" s="6">
        <v>0.03</v>
      </c>
      <c r="Q6914" s="13">
        <v>3.3000000000000002E-2</v>
      </c>
      <c r="R6914" s="13">
        <v>0</v>
      </c>
      <c r="S6914" s="31">
        <v>363</v>
      </c>
      <c r="T6914" s="6">
        <f>VLOOKUP(E6914,'参数设置&amp;汇总'!S:U,3,0)</f>
        <v>0.08</v>
      </c>
      <c r="U6914" s="78">
        <f t="shared" si="535"/>
        <v>3.04</v>
      </c>
      <c r="V6914" s="13">
        <v>0.85000000000000009</v>
      </c>
      <c r="W6914" s="78">
        <f t="shared" si="537"/>
        <v>2.881176470588235</v>
      </c>
      <c r="X6914" s="1">
        <f>VLOOKUP(E6914,'渗透率、续签率'!AG:AJ,4,0)</f>
        <v>6715.9999999999991</v>
      </c>
      <c r="Y6914" s="1">
        <f t="shared" si="538"/>
        <v>19349.981176470585</v>
      </c>
      <c r="Z6914">
        <v>2</v>
      </c>
      <c r="AA6914" s="89">
        <f t="shared" si="539"/>
        <v>255207.99999999997</v>
      </c>
      <c r="AH6914" s="37"/>
      <c r="AI6914" s="37"/>
      <c r="AK6914" s="37"/>
    </row>
    <row r="6915" spans="1:37" hidden="1">
      <c r="A6915" t="s">
        <v>64</v>
      </c>
      <c r="B6915" t="s">
        <v>2</v>
      </c>
      <c r="C6915" t="s">
        <v>10</v>
      </c>
      <c r="D6915" t="s">
        <v>116</v>
      </c>
      <c r="E6915" t="s">
        <v>545</v>
      </c>
      <c r="F6915" t="str">
        <f t="shared" si="536"/>
        <v>白山市职业培训</v>
      </c>
      <c r="G6915" t="s">
        <v>188</v>
      </c>
      <c r="H6915" t="s">
        <v>362</v>
      </c>
      <c r="I6915" t="s">
        <v>70</v>
      </c>
      <c r="J6915">
        <v>147</v>
      </c>
      <c r="K6915">
        <v>1</v>
      </c>
      <c r="L6915" s="13">
        <f>VLOOKUP(C6915,'渗透率、续签率'!B:C,2,0)</f>
        <v>0.59099999999999997</v>
      </c>
      <c r="M6915" s="6">
        <v>0.01</v>
      </c>
      <c r="N6915">
        <v>9</v>
      </c>
      <c r="O6915">
        <v>1</v>
      </c>
      <c r="P6915" s="6">
        <v>0.11</v>
      </c>
      <c r="Q6915" s="13">
        <v>3.9E-2</v>
      </c>
      <c r="R6915" s="13">
        <v>0</v>
      </c>
      <c r="S6915" s="31">
        <v>117</v>
      </c>
      <c r="T6915" s="6">
        <f>VLOOKUP(E6915,'参数设置&amp;汇总'!S:U,3,0)</f>
        <v>0.08</v>
      </c>
      <c r="U6915" s="78">
        <f t="shared" ref="U6915:U6978" si="540">IF(T6915*N6915&gt;=O6915,T6915*N6915,O6915)</f>
        <v>1</v>
      </c>
      <c r="V6915" s="13">
        <v>0.85000000000000009</v>
      </c>
      <c r="W6915" s="78">
        <f t="shared" si="537"/>
        <v>0.48117647058823526</v>
      </c>
      <c r="X6915" s="1">
        <f>VLOOKUP(E6915,'渗透率、续签率'!AG:AJ,4,0)</f>
        <v>6715.9999999999991</v>
      </c>
      <c r="Y6915" s="1">
        <f t="shared" si="538"/>
        <v>3231.5811764705877</v>
      </c>
      <c r="Z6915">
        <v>3</v>
      </c>
      <c r="AA6915" s="89">
        <f t="shared" si="539"/>
        <v>60443.999999999993</v>
      </c>
      <c r="AH6915" s="37"/>
      <c r="AI6915" s="37"/>
      <c r="AJ6915" s="1"/>
      <c r="AK6915" s="37"/>
    </row>
    <row r="6916" spans="1:37" hidden="1">
      <c r="A6916" t="s">
        <v>64</v>
      </c>
      <c r="B6916" t="s">
        <v>2</v>
      </c>
      <c r="C6916" t="s">
        <v>10</v>
      </c>
      <c r="D6916" t="s">
        <v>116</v>
      </c>
      <c r="E6916" t="s">
        <v>545</v>
      </c>
      <c r="F6916" t="str">
        <f t="shared" ref="F6916:F6979" si="541">H6916&amp;C6916</f>
        <v>白杨市职业培训</v>
      </c>
      <c r="G6916" t="s">
        <v>145</v>
      </c>
      <c r="H6916" t="s">
        <v>363</v>
      </c>
      <c r="I6916" t="s">
        <v>70</v>
      </c>
      <c r="J6916">
        <v>5</v>
      </c>
      <c r="K6916">
        <v>0</v>
      </c>
      <c r="L6916" s="13">
        <f>VLOOKUP(C6916,'渗透率、续签率'!B:C,2,0)</f>
        <v>0.59099999999999997</v>
      </c>
      <c r="M6916" s="6">
        <v>0</v>
      </c>
      <c r="N6916">
        <v>0</v>
      </c>
      <c r="O6916">
        <v>0</v>
      </c>
      <c r="P6916" s="6">
        <v>0</v>
      </c>
      <c r="Q6916" s="13">
        <v>0</v>
      </c>
      <c r="R6916" s="13">
        <v>0</v>
      </c>
      <c r="S6916" s="31">
        <v>2</v>
      </c>
      <c r="T6916" s="6">
        <f>VLOOKUP(E6916,'参数设置&amp;汇总'!S:U,3,0)</f>
        <v>0.08</v>
      </c>
      <c r="U6916" s="78">
        <f t="shared" si="540"/>
        <v>0</v>
      </c>
      <c r="V6916" s="13">
        <v>0.85000000000000009</v>
      </c>
      <c r="W6916" s="78">
        <f t="shared" ref="W6916:W6979" si="542">(O6916*(1-L6916)+IF((U6916-O6916)&lt;0,0,(U6916-O6916)))/V6916</f>
        <v>0</v>
      </c>
      <c r="X6916" s="1">
        <f>VLOOKUP(E6916,'渗透率、续签率'!AG:AJ,4,0)</f>
        <v>6715.9999999999991</v>
      </c>
      <c r="Y6916" s="1">
        <f t="shared" ref="Y6916:Y6979" si="543">X6916*W6916</f>
        <v>0</v>
      </c>
      <c r="Z6916">
        <v>0</v>
      </c>
      <c r="AA6916" s="89">
        <f t="shared" ref="AA6916:AA6979" si="544">N6916*X6916</f>
        <v>0</v>
      </c>
      <c r="AH6916" s="37"/>
      <c r="AI6916" s="37"/>
      <c r="AJ6916" s="1"/>
      <c r="AK6916" s="37"/>
    </row>
    <row r="6917" spans="1:37" hidden="1">
      <c r="A6917" t="s">
        <v>64</v>
      </c>
      <c r="B6917" t="s">
        <v>2</v>
      </c>
      <c r="C6917" t="s">
        <v>10</v>
      </c>
      <c r="D6917" t="s">
        <v>116</v>
      </c>
      <c r="E6917" t="s">
        <v>545</v>
      </c>
      <c r="F6917" t="str">
        <f t="shared" si="541"/>
        <v>白沙黎族自治县职业培训</v>
      </c>
      <c r="G6917" t="s">
        <v>120</v>
      </c>
      <c r="H6917" t="s">
        <v>364</v>
      </c>
      <c r="I6917" t="s">
        <v>68</v>
      </c>
      <c r="J6917">
        <v>3</v>
      </c>
      <c r="K6917">
        <v>0</v>
      </c>
      <c r="L6917" s="13">
        <f>VLOOKUP(C6917,'渗透率、续签率'!B:C,2,0)</f>
        <v>0.59099999999999997</v>
      </c>
      <c r="M6917" s="6">
        <v>0</v>
      </c>
      <c r="N6917">
        <v>0</v>
      </c>
      <c r="O6917">
        <v>0</v>
      </c>
      <c r="P6917" s="6">
        <v>0</v>
      </c>
      <c r="Q6917" s="13">
        <v>0</v>
      </c>
      <c r="R6917" s="13">
        <v>0</v>
      </c>
      <c r="S6917" s="31">
        <v>1</v>
      </c>
      <c r="T6917" s="6">
        <f>VLOOKUP(E6917,'参数设置&amp;汇总'!S:U,3,0)</f>
        <v>0.08</v>
      </c>
      <c r="U6917" s="78">
        <f t="shared" si="540"/>
        <v>0</v>
      </c>
      <c r="V6917" s="13">
        <v>0.85000000000000009</v>
      </c>
      <c r="W6917" s="78">
        <f t="shared" si="542"/>
        <v>0</v>
      </c>
      <c r="X6917" s="1">
        <f>VLOOKUP(E6917,'渗透率、续签率'!AG:AJ,4,0)</f>
        <v>6715.9999999999991</v>
      </c>
      <c r="Y6917" s="1">
        <f t="shared" si="543"/>
        <v>0</v>
      </c>
      <c r="Z6917">
        <v>0</v>
      </c>
      <c r="AA6917" s="89">
        <f t="shared" si="544"/>
        <v>0</v>
      </c>
      <c r="AH6917" s="37"/>
      <c r="AI6917" s="37"/>
      <c r="AK6917" s="37"/>
    </row>
    <row r="6918" spans="1:37" hidden="1">
      <c r="A6918" t="s">
        <v>64</v>
      </c>
      <c r="B6918" t="s">
        <v>2</v>
      </c>
      <c r="C6918" t="s">
        <v>10</v>
      </c>
      <c r="D6918" t="s">
        <v>116</v>
      </c>
      <c r="E6918" t="s">
        <v>545</v>
      </c>
      <c r="F6918" t="str">
        <f t="shared" si="541"/>
        <v>白银市职业培训</v>
      </c>
      <c r="G6918" t="s">
        <v>132</v>
      </c>
      <c r="H6918" t="s">
        <v>365</v>
      </c>
      <c r="I6918" t="s">
        <v>70</v>
      </c>
      <c r="J6918">
        <v>174</v>
      </c>
      <c r="K6918">
        <v>3</v>
      </c>
      <c r="L6918" s="13">
        <f>VLOOKUP(C6918,'渗透率、续签率'!B:C,2,0)</f>
        <v>0.59099999999999997</v>
      </c>
      <c r="M6918" s="6">
        <v>0.02</v>
      </c>
      <c r="N6918">
        <v>7</v>
      </c>
      <c r="O6918">
        <v>3</v>
      </c>
      <c r="P6918" s="6">
        <v>0.43</v>
      </c>
      <c r="Q6918" s="13">
        <v>0.11799999999999999</v>
      </c>
      <c r="R6918" s="13">
        <v>8.7999999999999995E-2</v>
      </c>
      <c r="S6918" s="31">
        <v>115</v>
      </c>
      <c r="T6918" s="6">
        <f>VLOOKUP(E6918,'参数设置&amp;汇总'!S:U,3,0)</f>
        <v>0.08</v>
      </c>
      <c r="U6918" s="78">
        <f t="shared" si="540"/>
        <v>3</v>
      </c>
      <c r="V6918" s="13">
        <v>0.85000000000000009</v>
      </c>
      <c r="W6918" s="78">
        <f t="shared" si="542"/>
        <v>1.4435294117647057</v>
      </c>
      <c r="X6918" s="1">
        <f>VLOOKUP(E6918,'渗透率、续签率'!AG:AJ,4,0)</f>
        <v>6715.9999999999991</v>
      </c>
      <c r="Y6918" s="1">
        <f t="shared" si="543"/>
        <v>9694.7435294117622</v>
      </c>
      <c r="Z6918">
        <v>2</v>
      </c>
      <c r="AA6918" s="89">
        <f t="shared" si="544"/>
        <v>47011.999999999993</v>
      </c>
      <c r="AH6918" s="37"/>
      <c r="AI6918" s="37"/>
      <c r="AJ6918" s="1"/>
    </row>
    <row r="6919" spans="1:37" hidden="1">
      <c r="A6919" t="s">
        <v>64</v>
      </c>
      <c r="B6919" t="s">
        <v>2</v>
      </c>
      <c r="C6919" t="s">
        <v>10</v>
      </c>
      <c r="D6919" t="s">
        <v>116</v>
      </c>
      <c r="E6919" t="s">
        <v>545</v>
      </c>
      <c r="F6919" t="str">
        <f t="shared" si="541"/>
        <v>百色市职业培训</v>
      </c>
      <c r="G6919" t="s">
        <v>88</v>
      </c>
      <c r="H6919" t="s">
        <v>366</v>
      </c>
      <c r="I6919" t="s">
        <v>68</v>
      </c>
      <c r="J6919">
        <v>386</v>
      </c>
      <c r="K6919">
        <v>1</v>
      </c>
      <c r="L6919" s="13">
        <f>VLOOKUP(C6919,'渗透率、续签率'!B:C,2,0)</f>
        <v>0.59099999999999997</v>
      </c>
      <c r="M6919" s="6">
        <v>0</v>
      </c>
      <c r="N6919">
        <v>22</v>
      </c>
      <c r="O6919">
        <v>1</v>
      </c>
      <c r="P6919" s="6">
        <v>0.05</v>
      </c>
      <c r="Q6919" s="13">
        <v>2.5000000000000001E-2</v>
      </c>
      <c r="R6919" s="13">
        <v>0</v>
      </c>
      <c r="S6919" s="31">
        <v>288</v>
      </c>
      <c r="T6919" s="6">
        <f>VLOOKUP(E6919,'参数设置&amp;汇总'!S:U,3,0)</f>
        <v>0.08</v>
      </c>
      <c r="U6919" s="78">
        <f t="shared" si="540"/>
        <v>1.76</v>
      </c>
      <c r="V6919" s="13">
        <v>0.85000000000000009</v>
      </c>
      <c r="W6919" s="78">
        <f t="shared" si="542"/>
        <v>1.3752941176470588</v>
      </c>
      <c r="X6919" s="1">
        <f>VLOOKUP(E6919,'渗透率、续签率'!AG:AJ,4,0)</f>
        <v>6715.9999999999991</v>
      </c>
      <c r="Y6919" s="1">
        <f t="shared" si="543"/>
        <v>9236.4752941176448</v>
      </c>
      <c r="Z6919">
        <v>2</v>
      </c>
      <c r="AA6919" s="89">
        <f t="shared" si="544"/>
        <v>147751.99999999997</v>
      </c>
      <c r="AK6919" s="37"/>
    </row>
    <row r="6920" spans="1:37" hidden="1">
      <c r="A6920" t="s">
        <v>64</v>
      </c>
      <c r="B6920" t="s">
        <v>2</v>
      </c>
      <c r="C6920" t="s">
        <v>10</v>
      </c>
      <c r="D6920" t="s">
        <v>116</v>
      </c>
      <c r="E6920" t="s">
        <v>545</v>
      </c>
      <c r="F6920" t="str">
        <f t="shared" si="541"/>
        <v>益阳市职业培训</v>
      </c>
      <c r="G6920" t="s">
        <v>113</v>
      </c>
      <c r="H6920" t="s">
        <v>367</v>
      </c>
      <c r="I6920" t="s">
        <v>68</v>
      </c>
      <c r="J6920">
        <v>417</v>
      </c>
      <c r="K6920">
        <v>3</v>
      </c>
      <c r="L6920" s="13">
        <f>VLOOKUP(C6920,'渗透率、续签率'!B:C,2,0)</f>
        <v>0.59099999999999997</v>
      </c>
      <c r="M6920" s="6">
        <v>0.01</v>
      </c>
      <c r="N6920">
        <v>25</v>
      </c>
      <c r="O6920">
        <v>3</v>
      </c>
      <c r="P6920" s="6">
        <v>0.12</v>
      </c>
      <c r="Q6920" s="13">
        <v>0.14299999999999999</v>
      </c>
      <c r="R6920" s="13">
        <v>5.3999999999999999E-2</v>
      </c>
      <c r="S6920" s="31">
        <v>279</v>
      </c>
      <c r="T6920" s="6">
        <f>VLOOKUP(E6920,'参数设置&amp;汇总'!S:U,3,0)</f>
        <v>0.08</v>
      </c>
      <c r="U6920" s="78">
        <f t="shared" si="540"/>
        <v>3</v>
      </c>
      <c r="V6920" s="13">
        <v>0.85000000000000009</v>
      </c>
      <c r="W6920" s="78">
        <f t="shared" si="542"/>
        <v>1.4435294117647057</v>
      </c>
      <c r="X6920" s="1">
        <f>VLOOKUP(E6920,'渗透率、续签率'!AG:AJ,4,0)</f>
        <v>6715.9999999999991</v>
      </c>
      <c r="Y6920" s="1">
        <f t="shared" si="543"/>
        <v>9694.7435294117622</v>
      </c>
      <c r="Z6920">
        <v>2</v>
      </c>
      <c r="AA6920" s="89">
        <f t="shared" si="544"/>
        <v>167899.99999999997</v>
      </c>
      <c r="AH6920" s="37"/>
      <c r="AI6920" s="37"/>
      <c r="AJ6920" s="1"/>
      <c r="AK6920" s="37"/>
    </row>
    <row r="6921" spans="1:37" hidden="1">
      <c r="A6921" t="s">
        <v>64</v>
      </c>
      <c r="B6921" t="s">
        <v>2</v>
      </c>
      <c r="C6921" t="s">
        <v>10</v>
      </c>
      <c r="D6921" t="s">
        <v>116</v>
      </c>
      <c r="E6921" t="s">
        <v>545</v>
      </c>
      <c r="F6921" t="str">
        <f t="shared" si="541"/>
        <v>盐城市职业培训</v>
      </c>
      <c r="G6921" t="s">
        <v>73</v>
      </c>
      <c r="H6921" t="s">
        <v>368</v>
      </c>
      <c r="I6921" t="s">
        <v>70</v>
      </c>
      <c r="J6921" s="1">
        <v>1120</v>
      </c>
      <c r="K6921">
        <v>19</v>
      </c>
      <c r="L6921" s="13">
        <f>VLOOKUP(C6921,'渗透率、续签率'!B:C,2,0)</f>
        <v>0.59099999999999997</v>
      </c>
      <c r="M6921" s="6">
        <v>0.02</v>
      </c>
      <c r="N6921">
        <v>85</v>
      </c>
      <c r="O6921">
        <v>17</v>
      </c>
      <c r="P6921" s="6">
        <v>0.2</v>
      </c>
      <c r="Q6921" s="13">
        <v>0.28699999999999998</v>
      </c>
      <c r="R6921" s="13">
        <v>0.09</v>
      </c>
      <c r="S6921" s="31">
        <v>1187</v>
      </c>
      <c r="T6921" s="6">
        <f>VLOOKUP(E6921,'参数设置&amp;汇总'!S:U,3,0)</f>
        <v>0.08</v>
      </c>
      <c r="U6921" s="78">
        <f t="shared" si="540"/>
        <v>17</v>
      </c>
      <c r="V6921" s="13">
        <v>0.85000000000000009</v>
      </c>
      <c r="W6921" s="78">
        <f t="shared" si="542"/>
        <v>8.18</v>
      </c>
      <c r="X6921" s="1">
        <f>VLOOKUP(E6921,'渗透率、续签率'!AG:AJ,4,0)</f>
        <v>6715.9999999999991</v>
      </c>
      <c r="Y6921" s="1">
        <f t="shared" si="543"/>
        <v>54936.87999999999</v>
      </c>
      <c r="Z6921">
        <v>15</v>
      </c>
      <c r="AA6921" s="89">
        <f t="shared" si="544"/>
        <v>570859.99999999988</v>
      </c>
      <c r="AH6921" s="37"/>
      <c r="AI6921" s="37"/>
      <c r="AJ6921" s="1"/>
      <c r="AK6921" s="37"/>
    </row>
    <row r="6922" spans="1:37" hidden="1">
      <c r="A6922" t="s">
        <v>64</v>
      </c>
      <c r="B6922" t="s">
        <v>2</v>
      </c>
      <c r="C6922" t="s">
        <v>10</v>
      </c>
      <c r="D6922" t="s">
        <v>116</v>
      </c>
      <c r="E6922" t="s">
        <v>545</v>
      </c>
      <c r="F6922" t="str">
        <f t="shared" si="541"/>
        <v>盘锦市职业培训</v>
      </c>
      <c r="G6922" t="s">
        <v>101</v>
      </c>
      <c r="H6922" t="s">
        <v>369</v>
      </c>
      <c r="I6922" t="s">
        <v>70</v>
      </c>
      <c r="J6922">
        <v>391</v>
      </c>
      <c r="K6922">
        <v>2</v>
      </c>
      <c r="L6922" s="13">
        <f>VLOOKUP(C6922,'渗透率、续签率'!B:C,2,0)</f>
        <v>0.59099999999999997</v>
      </c>
      <c r="M6922" s="6">
        <v>0.01</v>
      </c>
      <c r="N6922">
        <v>30</v>
      </c>
      <c r="O6922">
        <v>2</v>
      </c>
      <c r="P6922" s="6">
        <v>7.0000000000000007E-2</v>
      </c>
      <c r="Q6922" s="13">
        <v>0.11899999999999999</v>
      </c>
      <c r="R6922" s="13">
        <v>8.1000000000000003E-2</v>
      </c>
      <c r="S6922" s="31">
        <v>329</v>
      </c>
      <c r="T6922" s="6">
        <f>VLOOKUP(E6922,'参数设置&amp;汇总'!S:U,3,0)</f>
        <v>0.08</v>
      </c>
      <c r="U6922" s="78">
        <f t="shared" si="540"/>
        <v>2.4</v>
      </c>
      <c r="V6922" s="13">
        <v>0.85000000000000009</v>
      </c>
      <c r="W6922" s="78">
        <f t="shared" si="542"/>
        <v>1.4329411764705882</v>
      </c>
      <c r="X6922" s="1">
        <f>VLOOKUP(E6922,'渗透率、续签率'!AG:AJ,4,0)</f>
        <v>6715.9999999999991</v>
      </c>
      <c r="Y6922" s="1">
        <f t="shared" si="543"/>
        <v>9623.6329411764691</v>
      </c>
      <c r="Z6922">
        <v>0</v>
      </c>
      <c r="AA6922" s="89">
        <f t="shared" si="544"/>
        <v>201479.99999999997</v>
      </c>
      <c r="AH6922" s="37"/>
      <c r="AI6922" s="37"/>
      <c r="AK6922" s="37"/>
    </row>
    <row r="6923" spans="1:37" hidden="1">
      <c r="A6923" t="s">
        <v>64</v>
      </c>
      <c r="B6923" t="s">
        <v>2</v>
      </c>
      <c r="C6923" t="s">
        <v>10</v>
      </c>
      <c r="D6923" t="s">
        <v>116</v>
      </c>
      <c r="E6923" t="s">
        <v>545</v>
      </c>
      <c r="F6923" t="str">
        <f t="shared" si="541"/>
        <v>眉山市职业培训</v>
      </c>
      <c r="G6923" t="s">
        <v>77</v>
      </c>
      <c r="H6923" t="s">
        <v>370</v>
      </c>
      <c r="I6923" t="s">
        <v>70</v>
      </c>
      <c r="J6923">
        <v>479</v>
      </c>
      <c r="K6923">
        <v>2</v>
      </c>
      <c r="L6923" s="13">
        <f>VLOOKUP(C6923,'渗透率、续签率'!B:C,2,0)</f>
        <v>0.59099999999999997</v>
      </c>
      <c r="M6923" s="6">
        <v>0</v>
      </c>
      <c r="N6923">
        <v>75</v>
      </c>
      <c r="O6923">
        <v>2</v>
      </c>
      <c r="P6923" s="6">
        <v>0.03</v>
      </c>
      <c r="Q6923" s="13">
        <v>6.2E-2</v>
      </c>
      <c r="R6923" s="13">
        <v>0</v>
      </c>
      <c r="S6923" s="31">
        <v>597</v>
      </c>
      <c r="T6923" s="6">
        <f>VLOOKUP(E6923,'参数设置&amp;汇总'!S:U,3,0)</f>
        <v>0.08</v>
      </c>
      <c r="U6923" s="78">
        <f t="shared" si="540"/>
        <v>6</v>
      </c>
      <c r="V6923" s="13">
        <v>0.85000000000000009</v>
      </c>
      <c r="W6923" s="78">
        <f t="shared" si="542"/>
        <v>5.6682352941176459</v>
      </c>
      <c r="X6923" s="1">
        <f>VLOOKUP(E6923,'渗透率、续签率'!AG:AJ,4,0)</f>
        <v>6715.9999999999991</v>
      </c>
      <c r="Y6923" s="1">
        <f t="shared" si="543"/>
        <v>38067.868235294103</v>
      </c>
      <c r="Z6923">
        <v>1</v>
      </c>
      <c r="AA6923" s="89">
        <f t="shared" si="544"/>
        <v>503699.99999999994</v>
      </c>
      <c r="AH6923" s="37"/>
      <c r="AI6923" s="37"/>
      <c r="AK6923" s="37"/>
    </row>
    <row r="6924" spans="1:37" hidden="1">
      <c r="A6924" t="s">
        <v>64</v>
      </c>
      <c r="B6924" t="s">
        <v>2</v>
      </c>
      <c r="C6924" t="s">
        <v>10</v>
      </c>
      <c r="D6924" t="s">
        <v>116</v>
      </c>
      <c r="E6924" t="s">
        <v>545</v>
      </c>
      <c r="F6924" t="str">
        <f t="shared" si="541"/>
        <v>石嘴山市职业培训</v>
      </c>
      <c r="G6924" t="s">
        <v>129</v>
      </c>
      <c r="H6924" t="s">
        <v>371</v>
      </c>
      <c r="I6924" t="s">
        <v>70</v>
      </c>
      <c r="J6924">
        <v>114</v>
      </c>
      <c r="K6924">
        <v>2</v>
      </c>
      <c r="L6924" s="13">
        <f>VLOOKUP(C6924,'渗透率、续签率'!B:C,2,0)</f>
        <v>0.59099999999999997</v>
      </c>
      <c r="M6924" s="6">
        <v>0.02</v>
      </c>
      <c r="N6924">
        <v>7</v>
      </c>
      <c r="O6924">
        <v>2</v>
      </c>
      <c r="P6924" s="6">
        <v>0.28999999999999998</v>
      </c>
      <c r="Q6924" s="13">
        <v>0.115</v>
      </c>
      <c r="R6924" s="13">
        <v>1.4E-2</v>
      </c>
      <c r="S6924" s="31">
        <v>104</v>
      </c>
      <c r="T6924" s="6">
        <f>VLOOKUP(E6924,'参数设置&amp;汇总'!S:U,3,0)</f>
        <v>0.08</v>
      </c>
      <c r="U6924" s="78">
        <f t="shared" si="540"/>
        <v>2</v>
      </c>
      <c r="V6924" s="13">
        <v>0.85000000000000009</v>
      </c>
      <c r="W6924" s="78">
        <f t="shared" si="542"/>
        <v>0.96235294117647052</v>
      </c>
      <c r="X6924" s="1">
        <f>VLOOKUP(E6924,'渗透率、续签率'!AG:AJ,4,0)</f>
        <v>6715.9999999999991</v>
      </c>
      <c r="Y6924" s="1">
        <f t="shared" si="543"/>
        <v>6463.1623529411754</v>
      </c>
      <c r="Z6924">
        <v>1</v>
      </c>
      <c r="AA6924" s="89">
        <f t="shared" si="544"/>
        <v>47011.999999999993</v>
      </c>
      <c r="AH6924" s="37"/>
      <c r="AI6924" s="37"/>
      <c r="AK6924" s="37"/>
    </row>
    <row r="6925" spans="1:37" hidden="1">
      <c r="A6925" t="s">
        <v>64</v>
      </c>
      <c r="B6925" t="s">
        <v>2</v>
      </c>
      <c r="C6925" t="s">
        <v>10</v>
      </c>
      <c r="D6925" t="s">
        <v>116</v>
      </c>
      <c r="E6925" t="s">
        <v>545</v>
      </c>
      <c r="F6925" t="str">
        <f t="shared" si="541"/>
        <v>石家庄市职业培训</v>
      </c>
      <c r="G6925" t="s">
        <v>159</v>
      </c>
      <c r="H6925" t="s">
        <v>372</v>
      </c>
      <c r="I6925" t="s">
        <v>70</v>
      </c>
      <c r="J6925" s="1">
        <v>3058</v>
      </c>
      <c r="K6925">
        <v>54</v>
      </c>
      <c r="L6925" s="13">
        <f>VLOOKUP(C6925,'渗透率、续签率'!B:C,2,0)</f>
        <v>0.59099999999999997</v>
      </c>
      <c r="M6925" s="6">
        <v>0.02</v>
      </c>
      <c r="N6925">
        <v>539</v>
      </c>
      <c r="O6925">
        <v>54</v>
      </c>
      <c r="P6925" s="6">
        <v>0.1</v>
      </c>
      <c r="Q6925" s="13">
        <v>0.307</v>
      </c>
      <c r="R6925" s="13">
        <v>0.189</v>
      </c>
      <c r="S6925" s="31">
        <v>7111</v>
      </c>
      <c r="T6925" s="6">
        <f>VLOOKUP(E6925,'参数设置&amp;汇总'!S:U,3,0)</f>
        <v>0.08</v>
      </c>
      <c r="U6925" s="78">
        <f t="shared" si="540"/>
        <v>54</v>
      </c>
      <c r="V6925" s="13">
        <v>0.85000000000000009</v>
      </c>
      <c r="W6925" s="78">
        <f t="shared" si="542"/>
        <v>25.983529411764707</v>
      </c>
      <c r="X6925" s="1">
        <f>VLOOKUP(E6925,'渗透率、续签率'!AG:AJ,4,0)</f>
        <v>6715.9999999999991</v>
      </c>
      <c r="Y6925" s="1">
        <f t="shared" si="543"/>
        <v>174505.38352941175</v>
      </c>
      <c r="Z6925">
        <v>33</v>
      </c>
      <c r="AA6925" s="89">
        <f t="shared" si="544"/>
        <v>3619923.9999999995</v>
      </c>
      <c r="AH6925" s="37"/>
      <c r="AI6925" s="37"/>
      <c r="AK6925" s="37"/>
    </row>
    <row r="6926" spans="1:37" hidden="1">
      <c r="A6926" t="s">
        <v>64</v>
      </c>
      <c r="B6926" t="s">
        <v>2</v>
      </c>
      <c r="C6926" t="s">
        <v>10</v>
      </c>
      <c r="D6926" t="s">
        <v>116</v>
      </c>
      <c r="E6926" t="s">
        <v>545</v>
      </c>
      <c r="F6926" t="str">
        <f t="shared" si="541"/>
        <v>石河子市职业培训</v>
      </c>
      <c r="G6926" t="s">
        <v>145</v>
      </c>
      <c r="H6926" t="s">
        <v>373</v>
      </c>
      <c r="I6926" t="s">
        <v>70</v>
      </c>
      <c r="J6926">
        <v>72</v>
      </c>
      <c r="K6926">
        <v>0</v>
      </c>
      <c r="L6926" s="13">
        <f>VLOOKUP(C6926,'渗透率、续签率'!B:C,2,0)</f>
        <v>0.59099999999999997</v>
      </c>
      <c r="M6926" s="6">
        <v>0</v>
      </c>
      <c r="N6926">
        <v>17</v>
      </c>
      <c r="O6926">
        <v>0</v>
      </c>
      <c r="P6926" s="6">
        <v>0</v>
      </c>
      <c r="Q6926" s="13">
        <v>0</v>
      </c>
      <c r="R6926" s="13">
        <v>0</v>
      </c>
      <c r="S6926" s="31">
        <v>116</v>
      </c>
      <c r="T6926" s="6">
        <f>VLOOKUP(E6926,'参数设置&amp;汇总'!S:U,3,0)</f>
        <v>0.08</v>
      </c>
      <c r="U6926" s="78">
        <f t="shared" si="540"/>
        <v>1.36</v>
      </c>
      <c r="V6926" s="13">
        <v>0.85000000000000009</v>
      </c>
      <c r="W6926" s="78">
        <f t="shared" si="542"/>
        <v>1.5999999999999999</v>
      </c>
      <c r="X6926" s="1">
        <f>VLOOKUP(E6926,'渗透率、续签率'!AG:AJ,4,0)</f>
        <v>6715.9999999999991</v>
      </c>
      <c r="Y6926" s="1">
        <f t="shared" si="543"/>
        <v>10745.599999999999</v>
      </c>
      <c r="Z6926">
        <v>0</v>
      </c>
      <c r="AA6926" s="89">
        <f t="shared" si="544"/>
        <v>114171.99999999999</v>
      </c>
      <c r="AH6926" s="37"/>
      <c r="AI6926" s="37"/>
      <c r="AJ6926" s="1"/>
      <c r="AK6926" s="37"/>
    </row>
    <row r="6927" spans="1:37" hidden="1">
      <c r="A6927" t="s">
        <v>64</v>
      </c>
      <c r="B6927" t="s">
        <v>2</v>
      </c>
      <c r="C6927" t="s">
        <v>10</v>
      </c>
      <c r="D6927" t="s">
        <v>116</v>
      </c>
      <c r="E6927" t="s">
        <v>545</v>
      </c>
      <c r="F6927" t="str">
        <f t="shared" si="541"/>
        <v>神农架林区职业培训</v>
      </c>
      <c r="G6927" t="s">
        <v>81</v>
      </c>
      <c r="H6927" t="s">
        <v>374</v>
      </c>
      <c r="I6927" t="s">
        <v>68</v>
      </c>
      <c r="J6927">
        <v>6</v>
      </c>
      <c r="K6927">
        <v>0</v>
      </c>
      <c r="L6927" s="13">
        <f>VLOOKUP(C6927,'渗透率、续签率'!B:C,2,0)</f>
        <v>0.59099999999999997</v>
      </c>
      <c r="M6927" s="6">
        <v>0</v>
      </c>
      <c r="N6927">
        <v>0</v>
      </c>
      <c r="O6927">
        <v>0</v>
      </c>
      <c r="P6927" s="6">
        <v>0</v>
      </c>
      <c r="Q6927" s="13">
        <v>0</v>
      </c>
      <c r="R6927" s="13">
        <v>0</v>
      </c>
      <c r="S6927" s="31">
        <v>1</v>
      </c>
      <c r="T6927" s="6">
        <f>VLOOKUP(E6927,'参数设置&amp;汇总'!S:U,3,0)</f>
        <v>0.08</v>
      </c>
      <c r="U6927" s="78">
        <f t="shared" si="540"/>
        <v>0</v>
      </c>
      <c r="V6927" s="13">
        <v>0.85000000000000009</v>
      </c>
      <c r="W6927" s="78">
        <f t="shared" si="542"/>
        <v>0</v>
      </c>
      <c r="X6927" s="1">
        <f>VLOOKUP(E6927,'渗透率、续签率'!AG:AJ,4,0)</f>
        <v>6715.9999999999991</v>
      </c>
      <c r="Y6927" s="1">
        <f t="shared" si="543"/>
        <v>0</v>
      </c>
      <c r="Z6927">
        <v>0</v>
      </c>
      <c r="AA6927" s="89">
        <f t="shared" si="544"/>
        <v>0</v>
      </c>
      <c r="AH6927" s="37"/>
      <c r="AI6927" s="37"/>
      <c r="AK6927" s="37"/>
    </row>
    <row r="6928" spans="1:37" hidden="1">
      <c r="A6928" t="s">
        <v>64</v>
      </c>
      <c r="B6928" t="s">
        <v>2</v>
      </c>
      <c r="C6928" t="s">
        <v>10</v>
      </c>
      <c r="D6928" t="s">
        <v>116</v>
      </c>
      <c r="E6928" t="s">
        <v>545</v>
      </c>
      <c r="F6928" t="str">
        <f t="shared" si="541"/>
        <v>秦皇岛市职业培训</v>
      </c>
      <c r="G6928" t="s">
        <v>159</v>
      </c>
      <c r="H6928" t="s">
        <v>375</v>
      </c>
      <c r="I6928" t="s">
        <v>70</v>
      </c>
      <c r="J6928">
        <v>666</v>
      </c>
      <c r="K6928">
        <v>5</v>
      </c>
      <c r="L6928" s="13">
        <f>VLOOKUP(C6928,'渗透率、续签率'!B:C,2,0)</f>
        <v>0.59099999999999997</v>
      </c>
      <c r="M6928" s="6">
        <v>0.01</v>
      </c>
      <c r="N6928">
        <v>85</v>
      </c>
      <c r="O6928">
        <v>5</v>
      </c>
      <c r="P6928" s="6">
        <v>0.06</v>
      </c>
      <c r="Q6928" s="13">
        <v>0.16200000000000001</v>
      </c>
      <c r="R6928" s="13">
        <v>0.113</v>
      </c>
      <c r="S6928" s="31">
        <v>917</v>
      </c>
      <c r="T6928" s="6">
        <f>VLOOKUP(E6928,'参数设置&amp;汇总'!S:U,3,0)</f>
        <v>0.08</v>
      </c>
      <c r="U6928" s="78">
        <f t="shared" si="540"/>
        <v>6.8</v>
      </c>
      <c r="V6928" s="13">
        <v>0.85000000000000009</v>
      </c>
      <c r="W6928" s="78">
        <f t="shared" si="542"/>
        <v>4.5235294117647049</v>
      </c>
      <c r="X6928" s="1">
        <f>VLOOKUP(E6928,'渗透率、续签率'!AG:AJ,4,0)</f>
        <v>6715.9999999999991</v>
      </c>
      <c r="Y6928" s="1">
        <f t="shared" si="543"/>
        <v>30380.023529411756</v>
      </c>
      <c r="Z6928">
        <v>9</v>
      </c>
      <c r="AA6928" s="89">
        <f t="shared" si="544"/>
        <v>570859.99999999988</v>
      </c>
      <c r="AH6928" s="37"/>
      <c r="AI6928" s="37"/>
      <c r="AK6928" s="37"/>
    </row>
    <row r="6929" spans="1:37" hidden="1">
      <c r="A6929" t="s">
        <v>64</v>
      </c>
      <c r="B6929" t="s">
        <v>2</v>
      </c>
      <c r="C6929" t="s">
        <v>10</v>
      </c>
      <c r="D6929" t="s">
        <v>116</v>
      </c>
      <c r="E6929" t="s">
        <v>545</v>
      </c>
      <c r="F6929" t="str">
        <f t="shared" si="541"/>
        <v>红河哈尼族彝族自治州职业培训</v>
      </c>
      <c r="G6929" t="s">
        <v>99</v>
      </c>
      <c r="H6929" t="s">
        <v>376</v>
      </c>
      <c r="I6929" t="s">
        <v>68</v>
      </c>
      <c r="J6929">
        <v>420</v>
      </c>
      <c r="K6929">
        <v>2</v>
      </c>
      <c r="L6929" s="13">
        <f>VLOOKUP(C6929,'渗透率、续签率'!B:C,2,0)</f>
        <v>0.59099999999999997</v>
      </c>
      <c r="M6929" s="6">
        <v>0</v>
      </c>
      <c r="N6929">
        <v>29</v>
      </c>
      <c r="O6929">
        <v>2</v>
      </c>
      <c r="P6929" s="6">
        <v>7.0000000000000007E-2</v>
      </c>
      <c r="Q6929" s="13">
        <v>0.128</v>
      </c>
      <c r="R6929" s="13">
        <v>6.6000000000000003E-2</v>
      </c>
      <c r="S6929" s="31">
        <v>344</v>
      </c>
      <c r="T6929" s="6">
        <f>VLOOKUP(E6929,'参数设置&amp;汇总'!S:U,3,0)</f>
        <v>0.08</v>
      </c>
      <c r="U6929" s="78">
        <f t="shared" si="540"/>
        <v>2.3199999999999998</v>
      </c>
      <c r="V6929" s="13">
        <v>0.85000000000000009</v>
      </c>
      <c r="W6929" s="78">
        <f t="shared" si="542"/>
        <v>1.3388235294117645</v>
      </c>
      <c r="X6929" s="1">
        <f>VLOOKUP(E6929,'渗透率、续签率'!AG:AJ,4,0)</f>
        <v>6715.9999999999991</v>
      </c>
      <c r="Y6929" s="1">
        <f t="shared" si="543"/>
        <v>8991.5388235294085</v>
      </c>
      <c r="Z6929">
        <v>3</v>
      </c>
      <c r="AA6929" s="89">
        <f t="shared" si="544"/>
        <v>194763.99999999997</v>
      </c>
      <c r="AH6929" s="37"/>
      <c r="AI6929" s="37"/>
      <c r="AJ6929" s="1"/>
      <c r="AK6929" s="37"/>
    </row>
    <row r="6930" spans="1:37" hidden="1">
      <c r="A6930" t="s">
        <v>64</v>
      </c>
      <c r="B6930" t="s">
        <v>2</v>
      </c>
      <c r="C6930" t="s">
        <v>10</v>
      </c>
      <c r="D6930" t="s">
        <v>116</v>
      </c>
      <c r="E6930" t="s">
        <v>545</v>
      </c>
      <c r="F6930" t="str">
        <f t="shared" si="541"/>
        <v>绍兴市职业培训</v>
      </c>
      <c r="G6930" t="s">
        <v>79</v>
      </c>
      <c r="H6930" t="s">
        <v>377</v>
      </c>
      <c r="I6930" t="s">
        <v>68</v>
      </c>
      <c r="J6930" s="1">
        <v>1130</v>
      </c>
      <c r="K6930">
        <v>13</v>
      </c>
      <c r="L6930" s="13">
        <f>VLOOKUP(C6930,'渗透率、续签率'!B:C,2,0)</f>
        <v>0.59099999999999997</v>
      </c>
      <c r="M6930" s="6">
        <v>0.01</v>
      </c>
      <c r="N6930">
        <v>179</v>
      </c>
      <c r="O6930">
        <v>13</v>
      </c>
      <c r="P6930" s="6">
        <v>7.0000000000000007E-2</v>
      </c>
      <c r="Q6930" s="13">
        <v>0.29099999999999998</v>
      </c>
      <c r="R6930" s="13">
        <v>0.218</v>
      </c>
      <c r="S6930" s="31">
        <v>2314</v>
      </c>
      <c r="T6930" s="6">
        <f>VLOOKUP(E6930,'参数设置&amp;汇总'!S:U,3,0)</f>
        <v>0.08</v>
      </c>
      <c r="U6930" s="78">
        <f t="shared" si="540"/>
        <v>14.32</v>
      </c>
      <c r="V6930" s="13">
        <v>0.85000000000000009</v>
      </c>
      <c r="W6930" s="78">
        <f t="shared" si="542"/>
        <v>7.8082352941176465</v>
      </c>
      <c r="X6930" s="1">
        <f>VLOOKUP(E6930,'渗透率、续签率'!AG:AJ,4,0)</f>
        <v>6715.9999999999991</v>
      </c>
      <c r="Y6930" s="1">
        <f t="shared" si="543"/>
        <v>52440.108235294108</v>
      </c>
      <c r="Z6930">
        <v>22</v>
      </c>
      <c r="AA6930" s="89">
        <f t="shared" si="544"/>
        <v>1202163.9999999998</v>
      </c>
      <c r="AH6930" s="37"/>
      <c r="AI6930" s="37"/>
      <c r="AK6930" s="37"/>
    </row>
    <row r="6931" spans="1:37" hidden="1">
      <c r="A6931" t="s">
        <v>64</v>
      </c>
      <c r="B6931" t="s">
        <v>2</v>
      </c>
      <c r="C6931" t="s">
        <v>10</v>
      </c>
      <c r="D6931" t="s">
        <v>116</v>
      </c>
      <c r="E6931" t="s">
        <v>545</v>
      </c>
      <c r="F6931" t="str">
        <f t="shared" si="541"/>
        <v>绥化市职业培训</v>
      </c>
      <c r="G6931" t="s">
        <v>118</v>
      </c>
      <c r="H6931" t="s">
        <v>378</v>
      </c>
      <c r="I6931" t="s">
        <v>70</v>
      </c>
      <c r="J6931">
        <v>414</v>
      </c>
      <c r="K6931">
        <v>1</v>
      </c>
      <c r="L6931" s="13">
        <f>VLOOKUP(C6931,'渗透率、续签率'!B:C,2,0)</f>
        <v>0.59099999999999997</v>
      </c>
      <c r="M6931" s="6">
        <v>0</v>
      </c>
      <c r="N6931">
        <v>68</v>
      </c>
      <c r="O6931">
        <v>1</v>
      </c>
      <c r="P6931" s="6">
        <v>0.01</v>
      </c>
      <c r="Q6931" s="13">
        <v>2.1999999999999999E-2</v>
      </c>
      <c r="R6931" s="13">
        <v>0</v>
      </c>
      <c r="S6931" s="31">
        <v>676</v>
      </c>
      <c r="T6931" s="6">
        <f>VLOOKUP(E6931,'参数设置&amp;汇总'!S:U,3,0)</f>
        <v>0.08</v>
      </c>
      <c r="U6931" s="78">
        <f t="shared" si="540"/>
        <v>5.44</v>
      </c>
      <c r="V6931" s="13">
        <v>0.85000000000000009</v>
      </c>
      <c r="W6931" s="78">
        <f t="shared" si="542"/>
        <v>5.7047058823529406</v>
      </c>
      <c r="X6931" s="1">
        <f>VLOOKUP(E6931,'渗透率、续签率'!AG:AJ,4,0)</f>
        <v>6715.9999999999991</v>
      </c>
      <c r="Y6931" s="1">
        <f t="shared" si="543"/>
        <v>38312.804705882343</v>
      </c>
      <c r="Z6931">
        <v>1</v>
      </c>
      <c r="AA6931" s="89">
        <f t="shared" si="544"/>
        <v>456687.99999999994</v>
      </c>
      <c r="AH6931" s="37"/>
      <c r="AI6931" s="37"/>
      <c r="AK6931" s="37"/>
    </row>
    <row r="6932" spans="1:37" hidden="1">
      <c r="A6932" t="s">
        <v>64</v>
      </c>
      <c r="B6932" t="s">
        <v>2</v>
      </c>
      <c r="C6932" t="s">
        <v>10</v>
      </c>
      <c r="D6932" t="s">
        <v>116</v>
      </c>
      <c r="E6932" t="s">
        <v>545</v>
      </c>
      <c r="F6932" t="str">
        <f t="shared" si="541"/>
        <v>绵阳市职业培训</v>
      </c>
      <c r="G6932" t="s">
        <v>77</v>
      </c>
      <c r="H6932" t="s">
        <v>379</v>
      </c>
      <c r="I6932" t="s">
        <v>70</v>
      </c>
      <c r="J6932">
        <v>895</v>
      </c>
      <c r="K6932">
        <v>4</v>
      </c>
      <c r="L6932" s="13">
        <f>VLOOKUP(C6932,'渗透率、续签率'!B:C,2,0)</f>
        <v>0.59099999999999997</v>
      </c>
      <c r="M6932" s="6">
        <v>0</v>
      </c>
      <c r="N6932">
        <v>92</v>
      </c>
      <c r="O6932">
        <v>4</v>
      </c>
      <c r="P6932" s="6">
        <v>0.04</v>
      </c>
      <c r="Q6932" s="13">
        <v>0.16700000000000001</v>
      </c>
      <c r="R6932" s="13">
        <v>0.11</v>
      </c>
      <c r="S6932" s="31">
        <v>1096</v>
      </c>
      <c r="T6932" s="6">
        <f>VLOOKUP(E6932,'参数设置&amp;汇总'!S:U,3,0)</f>
        <v>0.08</v>
      </c>
      <c r="U6932" s="78">
        <f t="shared" si="540"/>
        <v>7.36</v>
      </c>
      <c r="V6932" s="13">
        <v>0.85000000000000009</v>
      </c>
      <c r="W6932" s="78">
        <f t="shared" si="542"/>
        <v>5.8776470588235297</v>
      </c>
      <c r="X6932" s="1">
        <f>VLOOKUP(E6932,'渗透率、续签率'!AG:AJ,4,0)</f>
        <v>6715.9999999999991</v>
      </c>
      <c r="Y6932" s="1">
        <f t="shared" si="543"/>
        <v>39474.277647058821</v>
      </c>
      <c r="Z6932">
        <v>2</v>
      </c>
      <c r="AA6932" s="89">
        <f t="shared" si="544"/>
        <v>617871.99999999988</v>
      </c>
      <c r="AH6932" s="37"/>
      <c r="AI6932" s="37"/>
      <c r="AJ6932" s="1"/>
      <c r="AK6932" s="37"/>
    </row>
    <row r="6933" spans="1:37" hidden="1">
      <c r="A6933" t="s">
        <v>64</v>
      </c>
      <c r="B6933" t="s">
        <v>2</v>
      </c>
      <c r="C6933" t="s">
        <v>10</v>
      </c>
      <c r="D6933" t="s">
        <v>116</v>
      </c>
      <c r="E6933" t="s">
        <v>545</v>
      </c>
      <c r="F6933" t="str">
        <f t="shared" si="541"/>
        <v>聊城市职业培训</v>
      </c>
      <c r="G6933" t="s">
        <v>103</v>
      </c>
      <c r="H6933" t="s">
        <v>380</v>
      </c>
      <c r="I6933" t="s">
        <v>70</v>
      </c>
      <c r="J6933" s="1">
        <v>1257</v>
      </c>
      <c r="K6933">
        <v>2</v>
      </c>
      <c r="L6933" s="13">
        <f>VLOOKUP(C6933,'渗透率、续签率'!B:C,2,0)</f>
        <v>0.59099999999999997</v>
      </c>
      <c r="M6933" s="6">
        <v>0</v>
      </c>
      <c r="N6933">
        <v>118</v>
      </c>
      <c r="O6933">
        <v>2</v>
      </c>
      <c r="P6933" s="6">
        <v>0.02</v>
      </c>
      <c r="Q6933" s="13">
        <v>8.3000000000000004E-2</v>
      </c>
      <c r="R6933" s="13">
        <v>5.6000000000000001E-2</v>
      </c>
      <c r="S6933" s="31">
        <v>1394</v>
      </c>
      <c r="T6933" s="6">
        <f>VLOOKUP(E6933,'参数设置&amp;汇总'!S:U,3,0)</f>
        <v>0.08</v>
      </c>
      <c r="U6933" s="78">
        <f t="shared" si="540"/>
        <v>9.44</v>
      </c>
      <c r="V6933" s="13">
        <v>0.85000000000000009</v>
      </c>
      <c r="W6933" s="78">
        <f t="shared" si="542"/>
        <v>9.7152941176470566</v>
      </c>
      <c r="X6933" s="1">
        <f>VLOOKUP(E6933,'渗透率、续签率'!AG:AJ,4,0)</f>
        <v>6715.9999999999991</v>
      </c>
      <c r="Y6933" s="1">
        <f t="shared" si="543"/>
        <v>65247.915294117622</v>
      </c>
      <c r="Z6933">
        <v>7</v>
      </c>
      <c r="AA6933" s="89">
        <f t="shared" si="544"/>
        <v>792487.99999999988</v>
      </c>
      <c r="AH6933" s="37"/>
      <c r="AI6933" s="37"/>
      <c r="AK6933" s="37"/>
    </row>
    <row r="6934" spans="1:37" hidden="1">
      <c r="A6934" t="s">
        <v>64</v>
      </c>
      <c r="B6934" t="s">
        <v>2</v>
      </c>
      <c r="C6934" t="s">
        <v>10</v>
      </c>
      <c r="D6934" t="s">
        <v>116</v>
      </c>
      <c r="E6934" t="s">
        <v>545</v>
      </c>
      <c r="F6934" t="str">
        <f t="shared" si="541"/>
        <v>肇庆市职业培训</v>
      </c>
      <c r="G6934" t="s">
        <v>75</v>
      </c>
      <c r="H6934" t="s">
        <v>381</v>
      </c>
      <c r="I6934" t="s">
        <v>68</v>
      </c>
      <c r="J6934">
        <v>732</v>
      </c>
      <c r="K6934">
        <v>1</v>
      </c>
      <c r="L6934" s="13">
        <f>VLOOKUP(C6934,'渗透率、续签率'!B:C,2,0)</f>
        <v>0.59099999999999997</v>
      </c>
      <c r="M6934" s="6">
        <v>0</v>
      </c>
      <c r="N6934">
        <v>77</v>
      </c>
      <c r="O6934">
        <v>1</v>
      </c>
      <c r="P6934" s="6">
        <v>0.01</v>
      </c>
      <c r="Q6934" s="13">
        <v>5.0999999999999997E-2</v>
      </c>
      <c r="R6934" s="13">
        <v>0</v>
      </c>
      <c r="S6934" s="31">
        <v>933</v>
      </c>
      <c r="T6934" s="6">
        <f>VLOOKUP(E6934,'参数设置&amp;汇总'!S:U,3,0)</f>
        <v>0.08</v>
      </c>
      <c r="U6934" s="78">
        <f t="shared" si="540"/>
        <v>6.16</v>
      </c>
      <c r="V6934" s="13">
        <v>0.85000000000000009</v>
      </c>
      <c r="W6934" s="78">
        <f t="shared" si="542"/>
        <v>6.551764705882352</v>
      </c>
      <c r="X6934" s="1">
        <f>VLOOKUP(E6934,'渗透率、续签率'!AG:AJ,4,0)</f>
        <v>6715.9999999999991</v>
      </c>
      <c r="Y6934" s="1">
        <f t="shared" si="543"/>
        <v>44001.651764705872</v>
      </c>
      <c r="Z6934">
        <v>4</v>
      </c>
      <c r="AA6934" s="89">
        <f t="shared" si="544"/>
        <v>517131.99999999994</v>
      </c>
      <c r="AH6934" s="37"/>
      <c r="AI6934" s="37"/>
      <c r="AK6934" s="37"/>
    </row>
    <row r="6935" spans="1:37" hidden="1">
      <c r="A6935" t="s">
        <v>64</v>
      </c>
      <c r="B6935" t="s">
        <v>2</v>
      </c>
      <c r="C6935" t="s">
        <v>10</v>
      </c>
      <c r="D6935" t="s">
        <v>116</v>
      </c>
      <c r="E6935" t="s">
        <v>545</v>
      </c>
      <c r="F6935" t="str">
        <f t="shared" si="541"/>
        <v>胡杨河市职业培训</v>
      </c>
      <c r="G6935" t="s">
        <v>145</v>
      </c>
      <c r="H6935" t="s">
        <v>382</v>
      </c>
      <c r="I6935" t="s">
        <v>70</v>
      </c>
      <c r="J6935">
        <v>6</v>
      </c>
      <c r="K6935">
        <v>0</v>
      </c>
      <c r="L6935" s="13">
        <f>VLOOKUP(C6935,'渗透率、续签率'!B:C,2,0)</f>
        <v>0.59099999999999997</v>
      </c>
      <c r="M6935" s="6">
        <v>0</v>
      </c>
      <c r="N6935">
        <v>0</v>
      </c>
      <c r="O6935">
        <v>0</v>
      </c>
      <c r="P6935" s="6">
        <v>0</v>
      </c>
      <c r="Q6935" s="13">
        <v>0</v>
      </c>
      <c r="R6935" s="13">
        <v>0</v>
      </c>
      <c r="S6935" s="31">
        <v>1</v>
      </c>
      <c r="T6935" s="6">
        <f>VLOOKUP(E6935,'参数设置&amp;汇总'!S:U,3,0)</f>
        <v>0.08</v>
      </c>
      <c r="U6935" s="78">
        <f t="shared" si="540"/>
        <v>0</v>
      </c>
      <c r="V6935" s="13">
        <v>0.85000000000000009</v>
      </c>
      <c r="W6935" s="78">
        <f t="shared" si="542"/>
        <v>0</v>
      </c>
      <c r="X6935" s="1">
        <f>VLOOKUP(E6935,'渗透率、续签率'!AG:AJ,4,0)</f>
        <v>6715.9999999999991</v>
      </c>
      <c r="Y6935" s="1">
        <f t="shared" si="543"/>
        <v>0</v>
      </c>
      <c r="Z6935">
        <v>0</v>
      </c>
      <c r="AA6935" s="89">
        <f t="shared" si="544"/>
        <v>0</v>
      </c>
      <c r="AH6935" s="37"/>
      <c r="AI6935" s="37"/>
      <c r="AK6935" s="37"/>
    </row>
    <row r="6936" spans="1:37" hidden="1">
      <c r="A6936" t="s">
        <v>64</v>
      </c>
      <c r="B6936" t="s">
        <v>2</v>
      </c>
      <c r="C6936" t="s">
        <v>10</v>
      </c>
      <c r="D6936" t="s">
        <v>116</v>
      </c>
      <c r="E6936" t="s">
        <v>545</v>
      </c>
      <c r="F6936" t="str">
        <f t="shared" si="541"/>
        <v>自贡市职业培训</v>
      </c>
      <c r="G6936" t="s">
        <v>77</v>
      </c>
      <c r="H6936" t="s">
        <v>383</v>
      </c>
      <c r="I6936" t="s">
        <v>70</v>
      </c>
      <c r="J6936">
        <v>301</v>
      </c>
      <c r="K6936">
        <v>1</v>
      </c>
      <c r="L6936" s="13">
        <f>VLOOKUP(C6936,'渗透率、续签率'!B:C,2,0)</f>
        <v>0.59099999999999997</v>
      </c>
      <c r="M6936" s="6">
        <v>0</v>
      </c>
      <c r="N6936">
        <v>21</v>
      </c>
      <c r="O6936">
        <v>1</v>
      </c>
      <c r="P6936" s="6">
        <v>0.05</v>
      </c>
      <c r="Q6936" s="13">
        <v>4.9000000000000002E-2</v>
      </c>
      <c r="R6936" s="13">
        <v>0</v>
      </c>
      <c r="S6936" s="31">
        <v>258</v>
      </c>
      <c r="T6936" s="6">
        <f>VLOOKUP(E6936,'参数设置&amp;汇总'!S:U,3,0)</f>
        <v>0.08</v>
      </c>
      <c r="U6936" s="78">
        <f t="shared" si="540"/>
        <v>1.68</v>
      </c>
      <c r="V6936" s="13">
        <v>0.85000000000000009</v>
      </c>
      <c r="W6936" s="78">
        <f t="shared" si="542"/>
        <v>1.2811764705882351</v>
      </c>
      <c r="X6936" s="1">
        <f>VLOOKUP(E6936,'渗透率、续签率'!AG:AJ,4,0)</f>
        <v>6715.9999999999991</v>
      </c>
      <c r="Y6936" s="1">
        <f t="shared" si="543"/>
        <v>8604.3811764705861</v>
      </c>
      <c r="Z6936">
        <v>0</v>
      </c>
      <c r="AA6936" s="89">
        <f t="shared" si="544"/>
        <v>141035.99999999997</v>
      </c>
      <c r="AH6936" s="37"/>
      <c r="AI6936" s="37"/>
      <c r="AK6936" s="37"/>
    </row>
    <row r="6937" spans="1:37" hidden="1">
      <c r="A6937" t="s">
        <v>64</v>
      </c>
      <c r="B6937" t="s">
        <v>2</v>
      </c>
      <c r="C6937" t="s">
        <v>10</v>
      </c>
      <c r="D6937" t="s">
        <v>116</v>
      </c>
      <c r="E6937" t="s">
        <v>545</v>
      </c>
      <c r="F6937" t="str">
        <f t="shared" si="541"/>
        <v>舟山市职业培训</v>
      </c>
      <c r="G6937" t="s">
        <v>79</v>
      </c>
      <c r="H6937" t="s">
        <v>384</v>
      </c>
      <c r="I6937" t="s">
        <v>68</v>
      </c>
      <c r="J6937">
        <v>180</v>
      </c>
      <c r="K6937">
        <v>0</v>
      </c>
      <c r="L6937" s="13">
        <f>VLOOKUP(C6937,'渗透率、续签率'!B:C,2,0)</f>
        <v>0.59099999999999997</v>
      </c>
      <c r="M6937" s="6">
        <v>0</v>
      </c>
      <c r="N6937">
        <v>30</v>
      </c>
      <c r="O6937">
        <v>0</v>
      </c>
      <c r="P6937" s="6">
        <v>0</v>
      </c>
      <c r="Q6937" s="13">
        <v>0</v>
      </c>
      <c r="R6937" s="13">
        <v>0</v>
      </c>
      <c r="S6937" s="31">
        <v>354</v>
      </c>
      <c r="T6937" s="6">
        <f>VLOOKUP(E6937,'参数设置&amp;汇总'!S:U,3,0)</f>
        <v>0.08</v>
      </c>
      <c r="U6937" s="78">
        <f t="shared" si="540"/>
        <v>2.4</v>
      </c>
      <c r="V6937" s="13">
        <v>0.85000000000000009</v>
      </c>
      <c r="W6937" s="78">
        <f t="shared" si="542"/>
        <v>2.8235294117647056</v>
      </c>
      <c r="X6937" s="1">
        <f>VLOOKUP(E6937,'渗透率、续签率'!AG:AJ,4,0)</f>
        <v>6715.9999999999991</v>
      </c>
      <c r="Y6937" s="1">
        <f t="shared" si="543"/>
        <v>18962.823529411762</v>
      </c>
      <c r="Z6937">
        <v>1</v>
      </c>
      <c r="AA6937" s="89">
        <f t="shared" si="544"/>
        <v>201479.99999999997</v>
      </c>
      <c r="AH6937" s="37"/>
      <c r="AI6937" s="37"/>
      <c r="AK6937" s="37"/>
    </row>
    <row r="6938" spans="1:37" hidden="1">
      <c r="A6938" t="s">
        <v>64</v>
      </c>
      <c r="B6938" t="s">
        <v>2</v>
      </c>
      <c r="C6938" t="s">
        <v>10</v>
      </c>
      <c r="D6938" t="s">
        <v>116</v>
      </c>
      <c r="E6938" t="s">
        <v>545</v>
      </c>
      <c r="F6938" t="str">
        <f t="shared" si="541"/>
        <v>芜湖市职业培训</v>
      </c>
      <c r="G6938" t="s">
        <v>94</v>
      </c>
      <c r="H6938" t="s">
        <v>385</v>
      </c>
      <c r="I6938" t="s">
        <v>68</v>
      </c>
      <c r="J6938">
        <v>771</v>
      </c>
      <c r="K6938">
        <v>3</v>
      </c>
      <c r="L6938" s="13">
        <f>VLOOKUP(C6938,'渗透率、续签率'!B:C,2,0)</f>
        <v>0.59099999999999997</v>
      </c>
      <c r="M6938" s="6">
        <v>0</v>
      </c>
      <c r="N6938">
        <v>62</v>
      </c>
      <c r="O6938">
        <v>3</v>
      </c>
      <c r="P6938" s="6">
        <v>0.05</v>
      </c>
      <c r="Q6938" s="13">
        <v>0.151</v>
      </c>
      <c r="R6938" s="13">
        <v>0.03</v>
      </c>
      <c r="S6938" s="31">
        <v>776</v>
      </c>
      <c r="T6938" s="6">
        <f>VLOOKUP(E6938,'参数设置&amp;汇总'!S:U,3,0)</f>
        <v>0.08</v>
      </c>
      <c r="U6938" s="78">
        <f t="shared" si="540"/>
        <v>4.96</v>
      </c>
      <c r="V6938" s="13">
        <v>0.85000000000000009</v>
      </c>
      <c r="W6938" s="78">
        <f t="shared" si="542"/>
        <v>3.7494117647058824</v>
      </c>
      <c r="X6938" s="1">
        <f>VLOOKUP(E6938,'渗透率、续签率'!AG:AJ,4,0)</f>
        <v>6715.9999999999991</v>
      </c>
      <c r="Y6938" s="1">
        <f t="shared" si="543"/>
        <v>25181.049411764703</v>
      </c>
      <c r="Z6938">
        <v>0</v>
      </c>
      <c r="AA6938" s="89">
        <f t="shared" si="544"/>
        <v>416391.99999999994</v>
      </c>
      <c r="AH6938" s="37"/>
      <c r="AI6938" s="37"/>
      <c r="AK6938" s="37"/>
    </row>
    <row r="6939" spans="1:37" hidden="1">
      <c r="A6939" t="s">
        <v>64</v>
      </c>
      <c r="B6939" t="s">
        <v>2</v>
      </c>
      <c r="C6939" t="s">
        <v>10</v>
      </c>
      <c r="D6939" t="s">
        <v>116</v>
      </c>
      <c r="E6939" t="s">
        <v>545</v>
      </c>
      <c r="F6939" t="str">
        <f t="shared" si="541"/>
        <v>茂名市职业培训</v>
      </c>
      <c r="G6939" t="s">
        <v>75</v>
      </c>
      <c r="H6939" t="s">
        <v>386</v>
      </c>
      <c r="I6939" t="s">
        <v>68</v>
      </c>
      <c r="J6939">
        <v>854</v>
      </c>
      <c r="K6939">
        <v>2</v>
      </c>
      <c r="L6939" s="13">
        <f>VLOOKUP(C6939,'渗透率、续签率'!B:C,2,0)</f>
        <v>0.59099999999999997</v>
      </c>
      <c r="M6939" s="6">
        <v>0</v>
      </c>
      <c r="N6939">
        <v>55</v>
      </c>
      <c r="O6939">
        <v>2</v>
      </c>
      <c r="P6939" s="6">
        <v>0.04</v>
      </c>
      <c r="Q6939" s="13">
        <v>5.3999999999999999E-2</v>
      </c>
      <c r="R6939" s="13">
        <v>2.8000000000000001E-2</v>
      </c>
      <c r="S6939" s="31">
        <v>623</v>
      </c>
      <c r="T6939" s="6">
        <f>VLOOKUP(E6939,'参数设置&amp;汇总'!S:U,3,0)</f>
        <v>0.08</v>
      </c>
      <c r="U6939" s="78">
        <f t="shared" si="540"/>
        <v>4.4000000000000004</v>
      </c>
      <c r="V6939" s="13">
        <v>0.85000000000000009</v>
      </c>
      <c r="W6939" s="78">
        <f t="shared" si="542"/>
        <v>3.7858823529411767</v>
      </c>
      <c r="X6939" s="1">
        <f>VLOOKUP(E6939,'渗透率、续签率'!AG:AJ,4,0)</f>
        <v>6715.9999999999991</v>
      </c>
      <c r="Y6939" s="1">
        <f t="shared" si="543"/>
        <v>25425.985882352939</v>
      </c>
      <c r="Z6939">
        <v>5</v>
      </c>
      <c r="AA6939" s="89">
        <f t="shared" si="544"/>
        <v>369379.99999999994</v>
      </c>
      <c r="AH6939" s="37"/>
      <c r="AI6939" s="37"/>
      <c r="AK6939" s="37"/>
    </row>
    <row r="6940" spans="1:37" hidden="1">
      <c r="A6940" t="s">
        <v>64</v>
      </c>
      <c r="B6940" t="s">
        <v>2</v>
      </c>
      <c r="C6940" t="s">
        <v>10</v>
      </c>
      <c r="D6940" t="s">
        <v>116</v>
      </c>
      <c r="E6940" t="s">
        <v>545</v>
      </c>
      <c r="F6940" t="str">
        <f t="shared" si="541"/>
        <v>荆州市职业培训</v>
      </c>
      <c r="G6940" t="s">
        <v>81</v>
      </c>
      <c r="H6940" t="s">
        <v>387</v>
      </c>
      <c r="I6940" t="s">
        <v>68</v>
      </c>
      <c r="J6940">
        <v>573</v>
      </c>
      <c r="K6940">
        <v>6</v>
      </c>
      <c r="L6940" s="13">
        <f>VLOOKUP(C6940,'渗透率、续签率'!B:C,2,0)</f>
        <v>0.59099999999999997</v>
      </c>
      <c r="M6940" s="6">
        <v>0.01</v>
      </c>
      <c r="N6940">
        <v>39</v>
      </c>
      <c r="O6940">
        <v>6</v>
      </c>
      <c r="P6940" s="6">
        <v>0.15</v>
      </c>
      <c r="Q6940" s="13">
        <v>0.20499999999999999</v>
      </c>
      <c r="R6940" s="13">
        <v>0.152</v>
      </c>
      <c r="S6940" s="31">
        <v>516</v>
      </c>
      <c r="T6940" s="6">
        <f>VLOOKUP(E6940,'参数设置&amp;汇总'!S:U,3,0)</f>
        <v>0.08</v>
      </c>
      <c r="U6940" s="78">
        <f t="shared" si="540"/>
        <v>6</v>
      </c>
      <c r="V6940" s="13">
        <v>0.85000000000000009</v>
      </c>
      <c r="W6940" s="78">
        <f t="shared" si="542"/>
        <v>2.8870588235294115</v>
      </c>
      <c r="X6940" s="1">
        <f>VLOOKUP(E6940,'渗透率、续签率'!AG:AJ,4,0)</f>
        <v>6715.9999999999991</v>
      </c>
      <c r="Y6940" s="1">
        <f t="shared" si="543"/>
        <v>19389.487058823524</v>
      </c>
      <c r="Z6940">
        <v>2</v>
      </c>
      <c r="AA6940" s="89">
        <f t="shared" si="544"/>
        <v>261923.99999999997</v>
      </c>
      <c r="AH6940" s="37"/>
      <c r="AI6940" s="37"/>
      <c r="AJ6940" s="1"/>
    </row>
    <row r="6941" spans="1:37" hidden="1">
      <c r="A6941" t="s">
        <v>64</v>
      </c>
      <c r="B6941" t="s">
        <v>2</v>
      </c>
      <c r="C6941" t="s">
        <v>10</v>
      </c>
      <c r="D6941" t="s">
        <v>116</v>
      </c>
      <c r="E6941" t="s">
        <v>545</v>
      </c>
      <c r="F6941" t="str">
        <f t="shared" si="541"/>
        <v>荆门市职业培训</v>
      </c>
      <c r="G6941" t="s">
        <v>81</v>
      </c>
      <c r="H6941" t="s">
        <v>388</v>
      </c>
      <c r="I6941" t="s">
        <v>68</v>
      </c>
      <c r="J6941">
        <v>338</v>
      </c>
      <c r="K6941">
        <v>3</v>
      </c>
      <c r="L6941" s="13">
        <f>VLOOKUP(C6941,'渗透率、续签率'!B:C,2,0)</f>
        <v>0.59099999999999997</v>
      </c>
      <c r="M6941" s="6">
        <v>0.01</v>
      </c>
      <c r="N6941">
        <v>28</v>
      </c>
      <c r="O6941">
        <v>3</v>
      </c>
      <c r="P6941" s="6">
        <v>0.11</v>
      </c>
      <c r="Q6941" s="13">
        <v>0.121</v>
      </c>
      <c r="R6941" s="13">
        <v>3.9E-2</v>
      </c>
      <c r="S6941" s="31">
        <v>414</v>
      </c>
      <c r="T6941" s="6">
        <f>VLOOKUP(E6941,'参数设置&amp;汇总'!S:U,3,0)</f>
        <v>0.08</v>
      </c>
      <c r="U6941" s="78">
        <f t="shared" si="540"/>
        <v>3</v>
      </c>
      <c r="V6941" s="13">
        <v>0.85000000000000009</v>
      </c>
      <c r="W6941" s="78">
        <f t="shared" si="542"/>
        <v>1.4435294117647057</v>
      </c>
      <c r="X6941" s="1">
        <f>VLOOKUP(E6941,'渗透率、续签率'!AG:AJ,4,0)</f>
        <v>6715.9999999999991</v>
      </c>
      <c r="Y6941" s="1">
        <f t="shared" si="543"/>
        <v>9694.7435294117622</v>
      </c>
      <c r="Z6941">
        <v>1</v>
      </c>
      <c r="AA6941" s="89">
        <f t="shared" si="544"/>
        <v>188047.99999999997</v>
      </c>
      <c r="AK6941" s="37"/>
    </row>
    <row r="6942" spans="1:37" hidden="1">
      <c r="A6942" t="s">
        <v>64</v>
      </c>
      <c r="B6942" t="s">
        <v>2</v>
      </c>
      <c r="C6942" t="s">
        <v>10</v>
      </c>
      <c r="D6942" t="s">
        <v>116</v>
      </c>
      <c r="E6942" t="s">
        <v>545</v>
      </c>
      <c r="F6942" t="str">
        <f t="shared" si="541"/>
        <v>莆田市职业培训</v>
      </c>
      <c r="G6942" t="s">
        <v>92</v>
      </c>
      <c r="H6942" t="s">
        <v>389</v>
      </c>
      <c r="I6942" t="s">
        <v>68</v>
      </c>
      <c r="J6942">
        <v>621</v>
      </c>
      <c r="K6942">
        <v>1</v>
      </c>
      <c r="L6942" s="13">
        <f>VLOOKUP(C6942,'渗透率、续签率'!B:C,2,0)</f>
        <v>0.59099999999999997</v>
      </c>
      <c r="M6942" s="6">
        <v>0</v>
      </c>
      <c r="N6942">
        <v>45</v>
      </c>
      <c r="O6942">
        <v>1</v>
      </c>
      <c r="P6942" s="6">
        <v>0.02</v>
      </c>
      <c r="Q6942" s="13">
        <v>7.1999999999999995E-2</v>
      </c>
      <c r="R6942" s="13">
        <v>0</v>
      </c>
      <c r="S6942" s="31">
        <v>493</v>
      </c>
      <c r="T6942" s="6">
        <f>VLOOKUP(E6942,'参数设置&amp;汇总'!S:U,3,0)</f>
        <v>0.08</v>
      </c>
      <c r="U6942" s="78">
        <f t="shared" si="540"/>
        <v>3.6</v>
      </c>
      <c r="V6942" s="13">
        <v>0.85000000000000009</v>
      </c>
      <c r="W6942" s="78">
        <f t="shared" si="542"/>
        <v>3.54</v>
      </c>
      <c r="X6942" s="1">
        <f>VLOOKUP(E6942,'渗透率、续签率'!AG:AJ,4,0)</f>
        <v>6715.9999999999991</v>
      </c>
      <c r="Y6942" s="1">
        <f t="shared" si="543"/>
        <v>23774.639999999996</v>
      </c>
      <c r="Z6942">
        <v>7</v>
      </c>
      <c r="AA6942" s="89">
        <f t="shared" si="544"/>
        <v>302219.99999999994</v>
      </c>
      <c r="AH6942" s="37"/>
      <c r="AI6942" s="37"/>
      <c r="AJ6942" s="1"/>
      <c r="AK6942" s="37"/>
    </row>
    <row r="6943" spans="1:37" hidden="1">
      <c r="A6943" t="s">
        <v>64</v>
      </c>
      <c r="B6943" t="s">
        <v>2</v>
      </c>
      <c r="C6943" t="s">
        <v>10</v>
      </c>
      <c r="D6943" t="s">
        <v>116</v>
      </c>
      <c r="E6943" t="s">
        <v>545</v>
      </c>
      <c r="F6943" t="str">
        <f t="shared" si="541"/>
        <v>菏泽市职业培训</v>
      </c>
      <c r="G6943" t="s">
        <v>103</v>
      </c>
      <c r="H6943" t="s">
        <v>390</v>
      </c>
      <c r="I6943" t="s">
        <v>70</v>
      </c>
      <c r="J6943" s="1">
        <v>1498</v>
      </c>
      <c r="K6943">
        <v>6</v>
      </c>
      <c r="L6943" s="13">
        <f>VLOOKUP(C6943,'渗透率、续签率'!B:C,2,0)</f>
        <v>0.59099999999999997</v>
      </c>
      <c r="M6943" s="6">
        <v>0</v>
      </c>
      <c r="N6943">
        <v>176</v>
      </c>
      <c r="O6943">
        <v>5</v>
      </c>
      <c r="P6943" s="6">
        <v>0.03</v>
      </c>
      <c r="Q6943" s="13">
        <v>9.0999999999999998E-2</v>
      </c>
      <c r="R6943" s="13">
        <v>4.7E-2</v>
      </c>
      <c r="S6943" s="31">
        <v>1957</v>
      </c>
      <c r="T6943" s="6">
        <f>VLOOKUP(E6943,'参数设置&amp;汇总'!S:U,3,0)</f>
        <v>0.08</v>
      </c>
      <c r="U6943" s="78">
        <f t="shared" si="540"/>
        <v>14.08</v>
      </c>
      <c r="V6943" s="13">
        <v>0.85000000000000009</v>
      </c>
      <c r="W6943" s="78">
        <f t="shared" si="542"/>
        <v>13.088235294117645</v>
      </c>
      <c r="X6943" s="1">
        <f>VLOOKUP(E6943,'渗透率、续签率'!AG:AJ,4,0)</f>
        <v>6715.9999999999991</v>
      </c>
      <c r="Y6943" s="1">
        <f t="shared" si="543"/>
        <v>87900.588235294097</v>
      </c>
      <c r="Z6943">
        <v>7</v>
      </c>
      <c r="AA6943" s="89">
        <f t="shared" si="544"/>
        <v>1182015.9999999998</v>
      </c>
      <c r="AH6943" s="37"/>
      <c r="AI6943" s="37"/>
      <c r="AJ6943" s="1"/>
      <c r="AK6943" s="37"/>
    </row>
    <row r="6944" spans="1:37" hidden="1">
      <c r="A6944" t="s">
        <v>64</v>
      </c>
      <c r="B6944" t="s">
        <v>2</v>
      </c>
      <c r="C6944" t="s">
        <v>10</v>
      </c>
      <c r="D6944" t="s">
        <v>116</v>
      </c>
      <c r="E6944" t="s">
        <v>545</v>
      </c>
      <c r="F6944" t="str">
        <f t="shared" si="541"/>
        <v>萍乡市职业培训</v>
      </c>
      <c r="G6944" t="s">
        <v>90</v>
      </c>
      <c r="H6944" t="s">
        <v>391</v>
      </c>
      <c r="I6944" t="s">
        <v>68</v>
      </c>
      <c r="J6944">
        <v>275</v>
      </c>
      <c r="K6944">
        <v>4</v>
      </c>
      <c r="L6944" s="13">
        <f>VLOOKUP(C6944,'渗透率、续签率'!B:C,2,0)</f>
        <v>0.59099999999999997</v>
      </c>
      <c r="M6944" s="6">
        <v>0.01</v>
      </c>
      <c r="N6944">
        <v>18</v>
      </c>
      <c r="O6944">
        <v>4</v>
      </c>
      <c r="P6944" s="6">
        <v>0.22</v>
      </c>
      <c r="Q6944" s="13">
        <v>0.188</v>
      </c>
      <c r="R6944" s="13">
        <v>0.16300000000000001</v>
      </c>
      <c r="S6944" s="31">
        <v>212</v>
      </c>
      <c r="T6944" s="6">
        <f>VLOOKUP(E6944,'参数设置&amp;汇总'!S:U,3,0)</f>
        <v>0.08</v>
      </c>
      <c r="U6944" s="78">
        <f t="shared" si="540"/>
        <v>4</v>
      </c>
      <c r="V6944" s="13">
        <v>0.85000000000000009</v>
      </c>
      <c r="W6944" s="78">
        <f t="shared" si="542"/>
        <v>1.924705882352941</v>
      </c>
      <c r="X6944" s="1">
        <f>VLOOKUP(E6944,'渗透率、续签率'!AG:AJ,4,0)</f>
        <v>6715.9999999999991</v>
      </c>
      <c r="Y6944" s="1">
        <f t="shared" si="543"/>
        <v>12926.324705882351</v>
      </c>
      <c r="Z6944">
        <v>0</v>
      </c>
      <c r="AA6944" s="89">
        <f t="shared" si="544"/>
        <v>120887.99999999999</v>
      </c>
      <c r="AH6944" s="37"/>
      <c r="AI6944" s="37"/>
      <c r="AK6944" s="37"/>
    </row>
    <row r="6945" spans="1:37" hidden="1">
      <c r="A6945" t="s">
        <v>64</v>
      </c>
      <c r="B6945" t="s">
        <v>2</v>
      </c>
      <c r="C6945" t="s">
        <v>10</v>
      </c>
      <c r="D6945" t="s">
        <v>116</v>
      </c>
      <c r="E6945" t="s">
        <v>545</v>
      </c>
      <c r="F6945" t="str">
        <f t="shared" si="541"/>
        <v>营口市职业培训</v>
      </c>
      <c r="G6945" t="s">
        <v>101</v>
      </c>
      <c r="H6945" t="s">
        <v>392</v>
      </c>
      <c r="I6945" t="s">
        <v>70</v>
      </c>
      <c r="J6945">
        <v>438</v>
      </c>
      <c r="K6945">
        <v>2</v>
      </c>
      <c r="L6945" s="13">
        <f>VLOOKUP(C6945,'渗透率、续签率'!B:C,2,0)</f>
        <v>0.59099999999999997</v>
      </c>
      <c r="M6945" s="6">
        <v>0</v>
      </c>
      <c r="N6945">
        <v>60</v>
      </c>
      <c r="O6945">
        <v>2</v>
      </c>
      <c r="P6945" s="6">
        <v>0.03</v>
      </c>
      <c r="Q6945" s="13">
        <v>6.8000000000000005E-2</v>
      </c>
      <c r="R6945" s="13">
        <v>3.9E-2</v>
      </c>
      <c r="S6945" s="31">
        <v>598</v>
      </c>
      <c r="T6945" s="6">
        <f>VLOOKUP(E6945,'参数设置&amp;汇总'!S:U,3,0)</f>
        <v>0.08</v>
      </c>
      <c r="U6945" s="78">
        <f t="shared" si="540"/>
        <v>4.8</v>
      </c>
      <c r="V6945" s="13">
        <v>0.85000000000000009</v>
      </c>
      <c r="W6945" s="78">
        <f t="shared" si="542"/>
        <v>4.2564705882352936</v>
      </c>
      <c r="X6945" s="1">
        <f>VLOOKUP(E6945,'渗透率、续签率'!AG:AJ,4,0)</f>
        <v>6715.9999999999991</v>
      </c>
      <c r="Y6945" s="1">
        <f t="shared" si="543"/>
        <v>28586.456470588229</v>
      </c>
      <c r="Z6945">
        <v>5</v>
      </c>
      <c r="AA6945" s="89">
        <f t="shared" si="544"/>
        <v>402959.99999999994</v>
      </c>
      <c r="AH6945" s="37"/>
      <c r="AI6945" s="37"/>
      <c r="AK6945" s="37"/>
    </row>
    <row r="6946" spans="1:37" hidden="1">
      <c r="A6946" t="s">
        <v>64</v>
      </c>
      <c r="B6946" t="s">
        <v>2</v>
      </c>
      <c r="C6946" t="s">
        <v>10</v>
      </c>
      <c r="D6946" t="s">
        <v>116</v>
      </c>
      <c r="E6946" t="s">
        <v>545</v>
      </c>
      <c r="F6946" t="str">
        <f t="shared" si="541"/>
        <v>葫芦岛市职业培训</v>
      </c>
      <c r="G6946" t="s">
        <v>101</v>
      </c>
      <c r="H6946" t="s">
        <v>393</v>
      </c>
      <c r="I6946" t="s">
        <v>70</v>
      </c>
      <c r="J6946">
        <v>436</v>
      </c>
      <c r="K6946">
        <v>3</v>
      </c>
      <c r="L6946" s="13">
        <f>VLOOKUP(C6946,'渗透率、续签率'!B:C,2,0)</f>
        <v>0.59099999999999997</v>
      </c>
      <c r="M6946" s="6">
        <v>0.01</v>
      </c>
      <c r="N6946">
        <v>39</v>
      </c>
      <c r="O6946">
        <v>3</v>
      </c>
      <c r="P6946" s="6">
        <v>0.08</v>
      </c>
      <c r="Q6946" s="13">
        <v>0.1</v>
      </c>
      <c r="R6946" s="13">
        <v>6.4000000000000001E-2</v>
      </c>
      <c r="S6946" s="31">
        <v>445</v>
      </c>
      <c r="T6946" s="6">
        <f>VLOOKUP(E6946,'参数设置&amp;汇总'!S:U,3,0)</f>
        <v>0.08</v>
      </c>
      <c r="U6946" s="78">
        <f t="shared" si="540"/>
        <v>3.12</v>
      </c>
      <c r="V6946" s="13">
        <v>0.85000000000000009</v>
      </c>
      <c r="W6946" s="78">
        <f t="shared" si="542"/>
        <v>1.5847058823529412</v>
      </c>
      <c r="X6946" s="1">
        <f>VLOOKUP(E6946,'渗透率、续签率'!AG:AJ,4,0)</f>
        <v>6715.9999999999991</v>
      </c>
      <c r="Y6946" s="1">
        <f t="shared" si="543"/>
        <v>10642.884705882352</v>
      </c>
      <c r="Z6946">
        <v>2</v>
      </c>
      <c r="AA6946" s="89">
        <f t="shared" si="544"/>
        <v>261923.99999999997</v>
      </c>
      <c r="AH6946" s="37"/>
      <c r="AI6946" s="37"/>
      <c r="AK6946" s="37"/>
    </row>
    <row r="6947" spans="1:37" hidden="1">
      <c r="A6947" t="s">
        <v>64</v>
      </c>
      <c r="B6947" t="s">
        <v>2</v>
      </c>
      <c r="C6947" t="s">
        <v>10</v>
      </c>
      <c r="D6947" t="s">
        <v>116</v>
      </c>
      <c r="E6947" t="s">
        <v>545</v>
      </c>
      <c r="F6947" t="str">
        <f t="shared" si="541"/>
        <v>蚌埠市职业培训</v>
      </c>
      <c r="G6947" t="s">
        <v>94</v>
      </c>
      <c r="H6947" t="s">
        <v>394</v>
      </c>
      <c r="I6947" t="s">
        <v>68</v>
      </c>
      <c r="J6947">
        <v>512</v>
      </c>
      <c r="K6947">
        <v>5</v>
      </c>
      <c r="L6947" s="13">
        <f>VLOOKUP(C6947,'渗透率、续签率'!B:C,2,0)</f>
        <v>0.59099999999999997</v>
      </c>
      <c r="M6947" s="6">
        <v>0.01</v>
      </c>
      <c r="N6947">
        <v>48</v>
      </c>
      <c r="O6947">
        <v>5</v>
      </c>
      <c r="P6947" s="6">
        <v>0.1</v>
      </c>
      <c r="Q6947" s="13">
        <v>0.248</v>
      </c>
      <c r="R6947" s="13">
        <v>8.4000000000000005E-2</v>
      </c>
      <c r="S6947" s="31">
        <v>634</v>
      </c>
      <c r="T6947" s="6">
        <f>VLOOKUP(E6947,'参数设置&amp;汇总'!S:U,3,0)</f>
        <v>0.08</v>
      </c>
      <c r="U6947" s="78">
        <f t="shared" si="540"/>
        <v>5</v>
      </c>
      <c r="V6947" s="13">
        <v>0.85000000000000009</v>
      </c>
      <c r="W6947" s="78">
        <f t="shared" si="542"/>
        <v>2.4058823529411759</v>
      </c>
      <c r="X6947" s="1">
        <f>VLOOKUP(E6947,'渗透率、续签率'!AG:AJ,4,0)</f>
        <v>6715.9999999999991</v>
      </c>
      <c r="Y6947" s="1">
        <f t="shared" si="543"/>
        <v>16157.905882352936</v>
      </c>
      <c r="Z6947">
        <v>8</v>
      </c>
      <c r="AA6947" s="89">
        <f t="shared" si="544"/>
        <v>322367.99999999994</v>
      </c>
      <c r="AH6947" s="37"/>
      <c r="AI6947" s="37"/>
      <c r="AK6947" s="37"/>
    </row>
    <row r="6948" spans="1:37" hidden="1">
      <c r="A6948" t="s">
        <v>64</v>
      </c>
      <c r="B6948" t="s">
        <v>2</v>
      </c>
      <c r="C6948" t="s">
        <v>10</v>
      </c>
      <c r="D6948" t="s">
        <v>116</v>
      </c>
      <c r="E6948" t="s">
        <v>545</v>
      </c>
      <c r="F6948" t="str">
        <f t="shared" si="541"/>
        <v>衡水市职业培训</v>
      </c>
      <c r="G6948" t="s">
        <v>159</v>
      </c>
      <c r="H6948" t="s">
        <v>395</v>
      </c>
      <c r="I6948" t="s">
        <v>70</v>
      </c>
      <c r="J6948">
        <v>825</v>
      </c>
      <c r="K6948">
        <v>6</v>
      </c>
      <c r="L6948" s="13">
        <f>VLOOKUP(C6948,'渗透率、续签率'!B:C,2,0)</f>
        <v>0.59099999999999997</v>
      </c>
      <c r="M6948" s="6">
        <v>0.01</v>
      </c>
      <c r="N6948">
        <v>124</v>
      </c>
      <c r="O6948">
        <v>6</v>
      </c>
      <c r="P6948" s="6">
        <v>0.05</v>
      </c>
      <c r="Q6948" s="13">
        <v>0.152</v>
      </c>
      <c r="R6948" s="13">
        <v>0.10299999999999999</v>
      </c>
      <c r="S6948" s="31">
        <v>1332</v>
      </c>
      <c r="T6948" s="6">
        <f>VLOOKUP(E6948,'参数设置&amp;汇总'!S:U,3,0)</f>
        <v>0.08</v>
      </c>
      <c r="U6948" s="78">
        <f t="shared" si="540"/>
        <v>9.92</v>
      </c>
      <c r="V6948" s="13">
        <v>0.85000000000000009</v>
      </c>
      <c r="W6948" s="78">
        <f t="shared" si="542"/>
        <v>7.4988235294117649</v>
      </c>
      <c r="X6948" s="1">
        <f>VLOOKUP(E6948,'渗透率、续签率'!AG:AJ,4,0)</f>
        <v>6715.9999999999991</v>
      </c>
      <c r="Y6948" s="1">
        <f t="shared" si="543"/>
        <v>50362.098823529406</v>
      </c>
      <c r="Z6948">
        <v>3</v>
      </c>
      <c r="AA6948" s="89">
        <f t="shared" si="544"/>
        <v>832783.99999999988</v>
      </c>
      <c r="AH6948" s="37"/>
      <c r="AI6948" s="37"/>
      <c r="AK6948" s="37"/>
    </row>
    <row r="6949" spans="1:37" hidden="1">
      <c r="A6949" t="s">
        <v>64</v>
      </c>
      <c r="B6949" t="s">
        <v>2</v>
      </c>
      <c r="C6949" t="s">
        <v>10</v>
      </c>
      <c r="D6949" t="s">
        <v>116</v>
      </c>
      <c r="E6949" t="s">
        <v>545</v>
      </c>
      <c r="F6949" t="str">
        <f t="shared" si="541"/>
        <v>衡阳市职业培训</v>
      </c>
      <c r="G6949" t="s">
        <v>113</v>
      </c>
      <c r="H6949" t="s">
        <v>396</v>
      </c>
      <c r="I6949" t="s">
        <v>68</v>
      </c>
      <c r="J6949">
        <v>820</v>
      </c>
      <c r="K6949">
        <v>4</v>
      </c>
      <c r="L6949" s="13">
        <f>VLOOKUP(C6949,'渗透率、续签率'!B:C,2,0)</f>
        <v>0.59099999999999997</v>
      </c>
      <c r="M6949" s="6">
        <v>0</v>
      </c>
      <c r="N6949">
        <v>80</v>
      </c>
      <c r="O6949">
        <v>4</v>
      </c>
      <c r="P6949" s="6">
        <v>0.05</v>
      </c>
      <c r="Q6949" s="13">
        <v>0.156</v>
      </c>
      <c r="R6949" s="13">
        <v>0.123</v>
      </c>
      <c r="S6949" s="31">
        <v>987</v>
      </c>
      <c r="T6949" s="6">
        <f>VLOOKUP(E6949,'参数设置&amp;汇总'!S:U,3,0)</f>
        <v>0.08</v>
      </c>
      <c r="U6949" s="78">
        <f t="shared" si="540"/>
        <v>6.4</v>
      </c>
      <c r="V6949" s="13">
        <v>0.85000000000000009</v>
      </c>
      <c r="W6949" s="78">
        <f t="shared" si="542"/>
        <v>4.7482352941176469</v>
      </c>
      <c r="X6949" s="1">
        <f>VLOOKUP(E6949,'渗透率、续签率'!AG:AJ,4,0)</f>
        <v>6715.9999999999991</v>
      </c>
      <c r="Y6949" s="1">
        <f t="shared" si="543"/>
        <v>31889.148235294113</v>
      </c>
      <c r="Z6949">
        <v>9</v>
      </c>
      <c r="AA6949" s="89">
        <f t="shared" si="544"/>
        <v>537279.99999999988</v>
      </c>
      <c r="AH6949" s="37"/>
      <c r="AI6949" s="37"/>
      <c r="AK6949" s="37"/>
    </row>
    <row r="6950" spans="1:37" hidden="1">
      <c r="A6950" t="s">
        <v>64</v>
      </c>
      <c r="B6950" t="s">
        <v>2</v>
      </c>
      <c r="C6950" t="s">
        <v>10</v>
      </c>
      <c r="D6950" t="s">
        <v>116</v>
      </c>
      <c r="E6950" t="s">
        <v>545</v>
      </c>
      <c r="F6950" t="str">
        <f t="shared" si="541"/>
        <v>衢州市职业培训</v>
      </c>
      <c r="G6950" t="s">
        <v>79</v>
      </c>
      <c r="H6950" t="s">
        <v>397</v>
      </c>
      <c r="I6950" t="s">
        <v>68</v>
      </c>
      <c r="J6950">
        <v>527</v>
      </c>
      <c r="K6950">
        <v>3</v>
      </c>
      <c r="L6950" s="13">
        <f>VLOOKUP(C6950,'渗透率、续签率'!B:C,2,0)</f>
        <v>0.59099999999999997</v>
      </c>
      <c r="M6950" s="6">
        <v>0.01</v>
      </c>
      <c r="N6950">
        <v>35</v>
      </c>
      <c r="O6950">
        <v>2</v>
      </c>
      <c r="P6950" s="6">
        <v>0.06</v>
      </c>
      <c r="Q6950" s="13">
        <v>0.10100000000000001</v>
      </c>
      <c r="R6950" s="13">
        <v>4.2999999999999997E-2</v>
      </c>
      <c r="S6950" s="31">
        <v>440</v>
      </c>
      <c r="T6950" s="6">
        <f>VLOOKUP(E6950,'参数设置&amp;汇总'!S:U,3,0)</f>
        <v>0.08</v>
      </c>
      <c r="U6950" s="78">
        <f t="shared" si="540"/>
        <v>2.8000000000000003</v>
      </c>
      <c r="V6950" s="13">
        <v>0.85000000000000009</v>
      </c>
      <c r="W6950" s="78">
        <f t="shared" si="542"/>
        <v>1.9035294117647061</v>
      </c>
      <c r="X6950" s="1">
        <f>VLOOKUP(E6950,'渗透率、续签率'!AG:AJ,4,0)</f>
        <v>6715.9999999999991</v>
      </c>
      <c r="Y6950" s="1">
        <f t="shared" si="543"/>
        <v>12784.103529411765</v>
      </c>
      <c r="Z6950">
        <v>8</v>
      </c>
      <c r="AA6950" s="89">
        <f t="shared" si="544"/>
        <v>235059.99999999997</v>
      </c>
      <c r="AH6950" s="37"/>
      <c r="AI6950" s="37"/>
      <c r="AK6950" s="37"/>
    </row>
    <row r="6951" spans="1:37" hidden="1">
      <c r="A6951" t="s">
        <v>64</v>
      </c>
      <c r="B6951" t="s">
        <v>2</v>
      </c>
      <c r="C6951" t="s">
        <v>10</v>
      </c>
      <c r="D6951" t="s">
        <v>116</v>
      </c>
      <c r="E6951" t="s">
        <v>545</v>
      </c>
      <c r="F6951" t="str">
        <f t="shared" si="541"/>
        <v>襄阳市职业培训</v>
      </c>
      <c r="G6951" t="s">
        <v>81</v>
      </c>
      <c r="H6951" t="s">
        <v>398</v>
      </c>
      <c r="I6951" t="s">
        <v>68</v>
      </c>
      <c r="J6951">
        <v>876</v>
      </c>
      <c r="K6951">
        <v>7</v>
      </c>
      <c r="L6951" s="13">
        <f>VLOOKUP(C6951,'渗透率、续签率'!B:C,2,0)</f>
        <v>0.59099999999999997</v>
      </c>
      <c r="M6951" s="6">
        <v>0.01</v>
      </c>
      <c r="N6951">
        <v>91</v>
      </c>
      <c r="O6951">
        <v>7</v>
      </c>
      <c r="P6951" s="6">
        <v>0.08</v>
      </c>
      <c r="Q6951" s="13">
        <v>0.122</v>
      </c>
      <c r="R6951" s="13">
        <v>0.05</v>
      </c>
      <c r="S6951" s="31">
        <v>1045</v>
      </c>
      <c r="T6951" s="6">
        <f>VLOOKUP(E6951,'参数设置&amp;汇总'!S:U,3,0)</f>
        <v>0.08</v>
      </c>
      <c r="U6951" s="78">
        <f t="shared" si="540"/>
        <v>7.28</v>
      </c>
      <c r="V6951" s="13">
        <v>0.85000000000000009</v>
      </c>
      <c r="W6951" s="78">
        <f t="shared" si="542"/>
        <v>3.69764705882353</v>
      </c>
      <c r="X6951" s="1">
        <f>VLOOKUP(E6951,'渗透率、续签率'!AG:AJ,4,0)</f>
        <v>6715.9999999999991</v>
      </c>
      <c r="Y6951" s="1">
        <f t="shared" si="543"/>
        <v>24833.397647058824</v>
      </c>
      <c r="Z6951">
        <v>14</v>
      </c>
      <c r="AA6951" s="89">
        <f t="shared" si="544"/>
        <v>611155.99999999988</v>
      </c>
      <c r="AH6951" s="37"/>
      <c r="AI6951" s="37"/>
      <c r="AK6951" s="37"/>
    </row>
    <row r="6952" spans="1:37" hidden="1">
      <c r="A6952" t="s">
        <v>64</v>
      </c>
      <c r="B6952" t="s">
        <v>2</v>
      </c>
      <c r="C6952" t="s">
        <v>10</v>
      </c>
      <c r="D6952" t="s">
        <v>116</v>
      </c>
      <c r="E6952" t="s">
        <v>545</v>
      </c>
      <c r="F6952" t="str">
        <f t="shared" si="541"/>
        <v>西双版纳傣族自治州职业培训</v>
      </c>
      <c r="G6952" t="s">
        <v>99</v>
      </c>
      <c r="H6952" t="s">
        <v>399</v>
      </c>
      <c r="I6952" t="s">
        <v>68</v>
      </c>
      <c r="J6952">
        <v>145</v>
      </c>
      <c r="K6952">
        <v>0</v>
      </c>
      <c r="L6952" s="13">
        <f>VLOOKUP(C6952,'渗透率、续签率'!B:C,2,0)</f>
        <v>0.59099999999999997</v>
      </c>
      <c r="M6952" s="6">
        <v>0</v>
      </c>
      <c r="N6952">
        <v>10</v>
      </c>
      <c r="O6952">
        <v>0</v>
      </c>
      <c r="P6952" s="6">
        <v>0</v>
      </c>
      <c r="Q6952" s="13">
        <v>0</v>
      </c>
      <c r="R6952" s="13">
        <v>0</v>
      </c>
      <c r="S6952" s="31">
        <v>104</v>
      </c>
      <c r="T6952" s="6">
        <f>VLOOKUP(E6952,'参数设置&amp;汇总'!S:U,3,0)</f>
        <v>0.08</v>
      </c>
      <c r="U6952" s="78">
        <f t="shared" si="540"/>
        <v>0.8</v>
      </c>
      <c r="V6952" s="13">
        <v>0.85000000000000009</v>
      </c>
      <c r="W6952" s="78">
        <f t="shared" si="542"/>
        <v>0.94117647058823528</v>
      </c>
      <c r="X6952" s="1">
        <f>VLOOKUP(E6952,'渗透率、续签率'!AG:AJ,4,0)</f>
        <v>6715.9999999999991</v>
      </c>
      <c r="Y6952" s="1">
        <f t="shared" si="543"/>
        <v>6320.9411764705874</v>
      </c>
      <c r="Z6952">
        <v>1</v>
      </c>
      <c r="AA6952" s="89">
        <f t="shared" si="544"/>
        <v>67159.999999999985</v>
      </c>
      <c r="AH6952" s="37"/>
      <c r="AI6952" s="37"/>
      <c r="AK6952" s="37"/>
    </row>
    <row r="6953" spans="1:37" hidden="1">
      <c r="A6953" t="s">
        <v>64</v>
      </c>
      <c r="B6953" t="s">
        <v>2</v>
      </c>
      <c r="C6953" t="s">
        <v>10</v>
      </c>
      <c r="D6953" t="s">
        <v>116</v>
      </c>
      <c r="E6953" t="s">
        <v>545</v>
      </c>
      <c r="F6953" t="str">
        <f t="shared" si="541"/>
        <v>西宁市职业培训</v>
      </c>
      <c r="G6953" t="s">
        <v>297</v>
      </c>
      <c r="H6953" t="s">
        <v>400</v>
      </c>
      <c r="I6953" t="s">
        <v>70</v>
      </c>
      <c r="J6953">
        <v>409</v>
      </c>
      <c r="K6953">
        <v>6</v>
      </c>
      <c r="L6953" s="13">
        <f>VLOOKUP(C6953,'渗透率、续签率'!B:C,2,0)</f>
        <v>0.59099999999999997</v>
      </c>
      <c r="M6953" s="6">
        <v>0.01</v>
      </c>
      <c r="N6953">
        <v>76</v>
      </c>
      <c r="O6953">
        <v>5</v>
      </c>
      <c r="P6953" s="6">
        <v>7.0000000000000007E-2</v>
      </c>
      <c r="Q6953" s="13">
        <v>0.26100000000000001</v>
      </c>
      <c r="R6953" s="13">
        <v>0.23799999999999999</v>
      </c>
      <c r="S6953" s="31">
        <v>1003</v>
      </c>
      <c r="T6953" s="6">
        <f>VLOOKUP(E6953,'参数设置&amp;汇总'!S:U,3,0)</f>
        <v>0.08</v>
      </c>
      <c r="U6953" s="78">
        <f t="shared" si="540"/>
        <v>6.08</v>
      </c>
      <c r="V6953" s="13">
        <v>0.85000000000000009</v>
      </c>
      <c r="W6953" s="78">
        <f t="shared" si="542"/>
        <v>3.6764705882352939</v>
      </c>
      <c r="X6953" s="1">
        <f>VLOOKUP(E6953,'渗透率、续签率'!AG:AJ,4,0)</f>
        <v>6715.9999999999991</v>
      </c>
      <c r="Y6953" s="1">
        <f t="shared" si="543"/>
        <v>24691.176470588231</v>
      </c>
      <c r="Z6953">
        <v>3</v>
      </c>
      <c r="AA6953" s="89">
        <f t="shared" si="544"/>
        <v>510415.99999999994</v>
      </c>
      <c r="AH6953" s="37"/>
      <c r="AI6953" s="37"/>
      <c r="AK6953" s="37"/>
    </row>
    <row r="6954" spans="1:37" hidden="1">
      <c r="A6954" t="s">
        <v>64</v>
      </c>
      <c r="B6954" t="s">
        <v>2</v>
      </c>
      <c r="C6954" t="s">
        <v>10</v>
      </c>
      <c r="D6954" t="s">
        <v>116</v>
      </c>
      <c r="E6954" t="s">
        <v>545</v>
      </c>
      <c r="F6954" t="str">
        <f t="shared" si="541"/>
        <v>许昌市职业培训</v>
      </c>
      <c r="G6954" t="s">
        <v>110</v>
      </c>
      <c r="H6954" t="s">
        <v>401</v>
      </c>
      <c r="I6954" t="s">
        <v>70</v>
      </c>
      <c r="J6954">
        <v>885</v>
      </c>
      <c r="K6954">
        <v>1</v>
      </c>
      <c r="L6954" s="13">
        <f>VLOOKUP(C6954,'渗透率、续签率'!B:C,2,0)</f>
        <v>0.59099999999999997</v>
      </c>
      <c r="M6954" s="6">
        <v>0</v>
      </c>
      <c r="N6954">
        <v>89</v>
      </c>
      <c r="O6954">
        <v>1</v>
      </c>
      <c r="P6954" s="6">
        <v>0.01</v>
      </c>
      <c r="Q6954" s="13">
        <v>9.1999999999999998E-2</v>
      </c>
      <c r="R6954" s="13">
        <v>7.2999999999999995E-2</v>
      </c>
      <c r="S6954" s="31">
        <v>959</v>
      </c>
      <c r="T6954" s="6">
        <f>VLOOKUP(E6954,'参数设置&amp;汇总'!S:U,3,0)</f>
        <v>0.08</v>
      </c>
      <c r="U6954" s="78">
        <f t="shared" si="540"/>
        <v>7.12</v>
      </c>
      <c r="V6954" s="13">
        <v>0.85000000000000009</v>
      </c>
      <c r="W6954" s="78">
        <f t="shared" si="542"/>
        <v>7.6811764705882348</v>
      </c>
      <c r="X6954" s="1">
        <f>VLOOKUP(E6954,'渗透率、续签率'!AG:AJ,4,0)</f>
        <v>6715.9999999999991</v>
      </c>
      <c r="Y6954" s="1">
        <f t="shared" si="543"/>
        <v>51586.781176470577</v>
      </c>
      <c r="Z6954">
        <v>1</v>
      </c>
      <c r="AA6954" s="89">
        <f t="shared" si="544"/>
        <v>597723.99999999988</v>
      </c>
      <c r="AH6954" s="37"/>
      <c r="AI6954" s="37"/>
      <c r="AJ6954" s="1"/>
      <c r="AK6954" s="37"/>
    </row>
    <row r="6955" spans="1:37" hidden="1">
      <c r="A6955" t="s">
        <v>64</v>
      </c>
      <c r="B6955" t="s">
        <v>2</v>
      </c>
      <c r="C6955" t="s">
        <v>10</v>
      </c>
      <c r="D6955" t="s">
        <v>116</v>
      </c>
      <c r="E6955" t="s">
        <v>545</v>
      </c>
      <c r="F6955" t="str">
        <f t="shared" si="541"/>
        <v>贵港市职业培训</v>
      </c>
      <c r="G6955" t="s">
        <v>88</v>
      </c>
      <c r="H6955" t="s">
        <v>402</v>
      </c>
      <c r="I6955" t="s">
        <v>68</v>
      </c>
      <c r="J6955">
        <v>593</v>
      </c>
      <c r="K6955">
        <v>2</v>
      </c>
      <c r="L6955" s="13">
        <f>VLOOKUP(C6955,'渗透率、续签率'!B:C,2,0)</f>
        <v>0.59099999999999997</v>
      </c>
      <c r="M6955" s="6">
        <v>0</v>
      </c>
      <c r="N6955">
        <v>46</v>
      </c>
      <c r="O6955">
        <v>2</v>
      </c>
      <c r="P6955" s="6">
        <v>0.04</v>
      </c>
      <c r="Q6955" s="13">
        <v>3.5000000000000003E-2</v>
      </c>
      <c r="R6955" s="13">
        <v>1.9E-2</v>
      </c>
      <c r="S6955" s="31">
        <v>522</v>
      </c>
      <c r="T6955" s="6">
        <f>VLOOKUP(E6955,'参数设置&amp;汇总'!S:U,3,0)</f>
        <v>0.08</v>
      </c>
      <c r="U6955" s="78">
        <f t="shared" si="540"/>
        <v>3.68</v>
      </c>
      <c r="V6955" s="13">
        <v>0.85000000000000009</v>
      </c>
      <c r="W6955" s="78">
        <f t="shared" si="542"/>
        <v>2.9388235294117648</v>
      </c>
      <c r="X6955" s="1">
        <f>VLOOKUP(E6955,'渗透率、续签率'!AG:AJ,4,0)</f>
        <v>6715.9999999999991</v>
      </c>
      <c r="Y6955" s="1">
        <f t="shared" si="543"/>
        <v>19737.138823529411</v>
      </c>
      <c r="Z6955">
        <v>6</v>
      </c>
      <c r="AA6955" s="89">
        <f t="shared" si="544"/>
        <v>308935.99999999994</v>
      </c>
      <c r="AH6955" s="37"/>
      <c r="AI6955" s="37"/>
      <c r="AJ6955" s="1"/>
      <c r="AK6955" s="37"/>
    </row>
    <row r="6956" spans="1:37" hidden="1">
      <c r="A6956" t="s">
        <v>64</v>
      </c>
      <c r="B6956" t="s">
        <v>2</v>
      </c>
      <c r="C6956" t="s">
        <v>10</v>
      </c>
      <c r="D6956" t="s">
        <v>116</v>
      </c>
      <c r="E6956" t="s">
        <v>545</v>
      </c>
      <c r="F6956" t="str">
        <f t="shared" si="541"/>
        <v>贵阳市职业培训</v>
      </c>
      <c r="G6956" t="s">
        <v>167</v>
      </c>
      <c r="H6956" t="s">
        <v>403</v>
      </c>
      <c r="I6956" t="s">
        <v>70</v>
      </c>
      <c r="J6956" s="1">
        <v>1758</v>
      </c>
      <c r="K6956">
        <v>18</v>
      </c>
      <c r="L6956" s="13">
        <f>VLOOKUP(C6956,'渗透率、续签率'!B:C,2,0)</f>
        <v>0.59099999999999997</v>
      </c>
      <c r="M6956" s="6">
        <v>0.01</v>
      </c>
      <c r="N6956">
        <v>222</v>
      </c>
      <c r="O6956">
        <v>17</v>
      </c>
      <c r="P6956" s="6">
        <v>0.08</v>
      </c>
      <c r="Q6956" s="13">
        <v>0.32800000000000001</v>
      </c>
      <c r="R6956" s="13">
        <v>0.28399999999999997</v>
      </c>
      <c r="S6956" s="31">
        <v>3143</v>
      </c>
      <c r="T6956" s="6">
        <f>VLOOKUP(E6956,'参数设置&amp;汇总'!S:U,3,0)</f>
        <v>0.08</v>
      </c>
      <c r="U6956" s="78">
        <f t="shared" si="540"/>
        <v>17.760000000000002</v>
      </c>
      <c r="V6956" s="13">
        <v>0.85000000000000009</v>
      </c>
      <c r="W6956" s="78">
        <f t="shared" si="542"/>
        <v>9.0741176470588254</v>
      </c>
      <c r="X6956" s="1">
        <f>VLOOKUP(E6956,'渗透率、续签率'!AG:AJ,4,0)</f>
        <v>6715.9999999999991</v>
      </c>
      <c r="Y6956" s="1">
        <f t="shared" si="543"/>
        <v>60941.774117647066</v>
      </c>
      <c r="Z6956">
        <v>50</v>
      </c>
      <c r="AA6956" s="89">
        <f t="shared" si="544"/>
        <v>1490951.9999999998</v>
      </c>
      <c r="AH6956" s="37"/>
      <c r="AI6956" s="37"/>
      <c r="AJ6956" s="1"/>
      <c r="AK6956" s="37"/>
    </row>
    <row r="6957" spans="1:37" hidden="1">
      <c r="A6957" t="s">
        <v>64</v>
      </c>
      <c r="B6957" t="s">
        <v>2</v>
      </c>
      <c r="C6957" t="s">
        <v>10</v>
      </c>
      <c r="D6957" t="s">
        <v>116</v>
      </c>
      <c r="E6957" t="s">
        <v>545</v>
      </c>
      <c r="F6957" t="str">
        <f t="shared" si="541"/>
        <v>贺州市职业培训</v>
      </c>
      <c r="G6957" t="s">
        <v>88</v>
      </c>
      <c r="H6957" t="s">
        <v>404</v>
      </c>
      <c r="I6957" t="s">
        <v>68</v>
      </c>
      <c r="J6957">
        <v>235</v>
      </c>
      <c r="K6957">
        <v>2</v>
      </c>
      <c r="L6957" s="13">
        <f>VLOOKUP(C6957,'渗透率、续签率'!B:C,2,0)</f>
        <v>0.59099999999999997</v>
      </c>
      <c r="M6957" s="6">
        <v>0.01</v>
      </c>
      <c r="N6957">
        <v>14</v>
      </c>
      <c r="O6957">
        <v>2</v>
      </c>
      <c r="P6957" s="6">
        <v>0.14000000000000001</v>
      </c>
      <c r="Q6957" s="13">
        <v>9.4E-2</v>
      </c>
      <c r="R6957" s="13">
        <v>4.9000000000000002E-2</v>
      </c>
      <c r="S6957" s="31">
        <v>155</v>
      </c>
      <c r="T6957" s="6">
        <f>VLOOKUP(E6957,'参数设置&amp;汇总'!S:U,3,0)</f>
        <v>0.08</v>
      </c>
      <c r="U6957" s="78">
        <f t="shared" si="540"/>
        <v>2</v>
      </c>
      <c r="V6957" s="13">
        <v>0.85000000000000009</v>
      </c>
      <c r="W6957" s="78">
        <f t="shared" si="542"/>
        <v>0.96235294117647052</v>
      </c>
      <c r="X6957" s="1">
        <f>VLOOKUP(E6957,'渗透率、续签率'!AG:AJ,4,0)</f>
        <v>6715.9999999999991</v>
      </c>
      <c r="Y6957" s="1">
        <f t="shared" si="543"/>
        <v>6463.1623529411754</v>
      </c>
      <c r="Z6957">
        <v>0</v>
      </c>
      <c r="AA6957" s="89">
        <f t="shared" si="544"/>
        <v>94023.999999999985</v>
      </c>
      <c r="AH6957" s="37"/>
      <c r="AI6957" s="37"/>
      <c r="AK6957" s="37"/>
    </row>
    <row r="6958" spans="1:37" hidden="1">
      <c r="A6958" t="s">
        <v>64</v>
      </c>
      <c r="B6958" t="s">
        <v>2</v>
      </c>
      <c r="C6958" t="s">
        <v>10</v>
      </c>
      <c r="D6958" t="s">
        <v>116</v>
      </c>
      <c r="E6958" t="s">
        <v>545</v>
      </c>
      <c r="F6958" t="str">
        <f t="shared" si="541"/>
        <v>资阳市职业培训</v>
      </c>
      <c r="G6958" t="s">
        <v>77</v>
      </c>
      <c r="H6958" t="s">
        <v>405</v>
      </c>
      <c r="I6958" t="s">
        <v>70</v>
      </c>
      <c r="J6958">
        <v>213</v>
      </c>
      <c r="K6958">
        <v>1</v>
      </c>
      <c r="L6958" s="13">
        <f>VLOOKUP(C6958,'渗透率、续签率'!B:C,2,0)</f>
        <v>0.59099999999999997</v>
      </c>
      <c r="M6958" s="6">
        <v>0</v>
      </c>
      <c r="N6958">
        <v>28</v>
      </c>
      <c r="O6958">
        <v>1</v>
      </c>
      <c r="P6958" s="6">
        <v>0.04</v>
      </c>
      <c r="Q6958" s="13">
        <v>3.7999999999999999E-2</v>
      </c>
      <c r="R6958" s="13">
        <v>0</v>
      </c>
      <c r="S6958" s="31">
        <v>270</v>
      </c>
      <c r="T6958" s="6">
        <f>VLOOKUP(E6958,'参数设置&amp;汇总'!S:U,3,0)</f>
        <v>0.08</v>
      </c>
      <c r="U6958" s="78">
        <f t="shared" si="540"/>
        <v>2.2400000000000002</v>
      </c>
      <c r="V6958" s="13">
        <v>0.85000000000000009</v>
      </c>
      <c r="W6958" s="78">
        <f t="shared" si="542"/>
        <v>1.9400000000000002</v>
      </c>
      <c r="X6958" s="1">
        <f>VLOOKUP(E6958,'渗透率、续签率'!AG:AJ,4,0)</f>
        <v>6715.9999999999991</v>
      </c>
      <c r="Y6958" s="1">
        <f t="shared" si="543"/>
        <v>13029.039999999999</v>
      </c>
      <c r="Z6958">
        <v>0</v>
      </c>
      <c r="AA6958" s="89">
        <f t="shared" si="544"/>
        <v>188047.99999999997</v>
      </c>
      <c r="AH6958" s="37"/>
      <c r="AI6958" s="37"/>
      <c r="AK6958" s="37"/>
    </row>
    <row r="6959" spans="1:37" hidden="1">
      <c r="A6959" t="s">
        <v>64</v>
      </c>
      <c r="B6959" t="s">
        <v>2</v>
      </c>
      <c r="C6959" t="s">
        <v>10</v>
      </c>
      <c r="D6959" t="s">
        <v>116</v>
      </c>
      <c r="E6959" t="s">
        <v>545</v>
      </c>
      <c r="F6959" t="str">
        <f t="shared" si="541"/>
        <v>赣州市职业培训</v>
      </c>
      <c r="G6959" t="s">
        <v>90</v>
      </c>
      <c r="H6959" t="s">
        <v>406</v>
      </c>
      <c r="I6959" t="s">
        <v>68</v>
      </c>
      <c r="J6959" s="1">
        <v>1548</v>
      </c>
      <c r="K6959">
        <v>8</v>
      </c>
      <c r="L6959" s="13">
        <f>VLOOKUP(C6959,'渗透率、续签率'!B:C,2,0)</f>
        <v>0.59099999999999997</v>
      </c>
      <c r="M6959" s="6">
        <v>0.01</v>
      </c>
      <c r="N6959">
        <v>137</v>
      </c>
      <c r="O6959">
        <v>7</v>
      </c>
      <c r="P6959" s="6">
        <v>0.05</v>
      </c>
      <c r="Q6959" s="13">
        <v>0.154</v>
      </c>
      <c r="R6959" s="13">
        <v>0.115</v>
      </c>
      <c r="S6959" s="31">
        <v>1540</v>
      </c>
      <c r="T6959" s="6">
        <f>VLOOKUP(E6959,'参数设置&amp;汇总'!S:U,3,0)</f>
        <v>0.08</v>
      </c>
      <c r="U6959" s="78">
        <f t="shared" si="540"/>
        <v>10.96</v>
      </c>
      <c r="V6959" s="13">
        <v>0.85000000000000009</v>
      </c>
      <c r="W6959" s="78">
        <f t="shared" si="542"/>
        <v>8.027058823529412</v>
      </c>
      <c r="X6959" s="1">
        <f>VLOOKUP(E6959,'渗透率、续签率'!AG:AJ,4,0)</f>
        <v>6715.9999999999991</v>
      </c>
      <c r="Y6959" s="1">
        <f t="shared" si="543"/>
        <v>53909.727058823526</v>
      </c>
      <c r="Z6959">
        <v>14</v>
      </c>
      <c r="AA6959" s="89">
        <f t="shared" si="544"/>
        <v>920091.99999999988</v>
      </c>
      <c r="AH6959" s="37"/>
      <c r="AI6959" s="37"/>
      <c r="AJ6959" s="1"/>
      <c r="AK6959" s="37"/>
    </row>
    <row r="6960" spans="1:37" hidden="1">
      <c r="A6960" t="s">
        <v>64</v>
      </c>
      <c r="B6960" t="s">
        <v>2</v>
      </c>
      <c r="C6960" t="s">
        <v>10</v>
      </c>
      <c r="D6960" t="s">
        <v>116</v>
      </c>
      <c r="E6960" t="s">
        <v>545</v>
      </c>
      <c r="F6960" t="str">
        <f t="shared" si="541"/>
        <v>赤峰市职业培训</v>
      </c>
      <c r="G6960" t="s">
        <v>142</v>
      </c>
      <c r="H6960" t="s">
        <v>407</v>
      </c>
      <c r="I6960" t="s">
        <v>70</v>
      </c>
      <c r="J6960">
        <v>678</v>
      </c>
      <c r="K6960">
        <v>3</v>
      </c>
      <c r="L6960" s="13">
        <f>VLOOKUP(C6960,'渗透率、续签率'!B:C,2,0)</f>
        <v>0.59099999999999997</v>
      </c>
      <c r="M6960" s="6">
        <v>0</v>
      </c>
      <c r="N6960">
        <v>96</v>
      </c>
      <c r="O6960">
        <v>3</v>
      </c>
      <c r="P6960" s="6">
        <v>0.03</v>
      </c>
      <c r="Q6960" s="13">
        <v>0.14499999999999999</v>
      </c>
      <c r="R6960" s="13">
        <v>0.10299999999999999</v>
      </c>
      <c r="S6960" s="31">
        <v>1079</v>
      </c>
      <c r="T6960" s="6">
        <f>VLOOKUP(E6960,'参数设置&amp;汇总'!S:U,3,0)</f>
        <v>0.08</v>
      </c>
      <c r="U6960" s="78">
        <f t="shared" si="540"/>
        <v>7.68</v>
      </c>
      <c r="V6960" s="13">
        <v>0.85000000000000009</v>
      </c>
      <c r="W6960" s="78">
        <f t="shared" si="542"/>
        <v>6.9494117647058813</v>
      </c>
      <c r="X6960" s="1">
        <f>VLOOKUP(E6960,'渗透率、续签率'!AG:AJ,4,0)</f>
        <v>6715.9999999999991</v>
      </c>
      <c r="Y6960" s="1">
        <f t="shared" si="543"/>
        <v>46672.249411764693</v>
      </c>
      <c r="Z6960">
        <v>3</v>
      </c>
      <c r="AA6960" s="89">
        <f t="shared" si="544"/>
        <v>644735.99999999988</v>
      </c>
      <c r="AH6960" s="37"/>
      <c r="AI6960" s="37"/>
      <c r="AJ6960" s="1"/>
      <c r="AK6960" s="37"/>
    </row>
    <row r="6961" spans="1:37" hidden="1">
      <c r="A6961" t="s">
        <v>64</v>
      </c>
      <c r="B6961" t="s">
        <v>2</v>
      </c>
      <c r="C6961" t="s">
        <v>10</v>
      </c>
      <c r="D6961" t="s">
        <v>116</v>
      </c>
      <c r="E6961" t="s">
        <v>545</v>
      </c>
      <c r="F6961" t="str">
        <f t="shared" si="541"/>
        <v>辽源市职业培训</v>
      </c>
      <c r="G6961" t="s">
        <v>188</v>
      </c>
      <c r="H6961" t="s">
        <v>408</v>
      </c>
      <c r="I6961" t="s">
        <v>70</v>
      </c>
      <c r="J6961">
        <v>101</v>
      </c>
      <c r="K6961">
        <v>1</v>
      </c>
      <c r="L6961" s="13">
        <f>VLOOKUP(C6961,'渗透率、续签率'!B:C,2,0)</f>
        <v>0.59099999999999997</v>
      </c>
      <c r="M6961" s="6">
        <v>0.01</v>
      </c>
      <c r="N6961">
        <v>11</v>
      </c>
      <c r="O6961">
        <v>1</v>
      </c>
      <c r="P6961" s="6">
        <v>0.09</v>
      </c>
      <c r="Q6961" s="13">
        <v>3.5000000000000003E-2</v>
      </c>
      <c r="R6961" s="13">
        <v>0</v>
      </c>
      <c r="S6961" s="31">
        <v>110</v>
      </c>
      <c r="T6961" s="6">
        <f>VLOOKUP(E6961,'参数设置&amp;汇总'!S:U,3,0)</f>
        <v>0.08</v>
      </c>
      <c r="U6961" s="78">
        <f t="shared" si="540"/>
        <v>1</v>
      </c>
      <c r="V6961" s="13">
        <v>0.85000000000000009</v>
      </c>
      <c r="W6961" s="78">
        <f t="shared" si="542"/>
        <v>0.48117647058823526</v>
      </c>
      <c r="X6961" s="1">
        <f>VLOOKUP(E6961,'渗透率、续签率'!AG:AJ,4,0)</f>
        <v>6715.9999999999991</v>
      </c>
      <c r="Y6961" s="1">
        <f t="shared" si="543"/>
        <v>3231.5811764705877</v>
      </c>
      <c r="Z6961">
        <v>0</v>
      </c>
      <c r="AA6961" s="89">
        <f t="shared" si="544"/>
        <v>73875.999999999985</v>
      </c>
      <c r="AH6961" s="37"/>
      <c r="AI6961" s="37"/>
      <c r="AJ6961" s="1"/>
      <c r="AK6961" s="37"/>
    </row>
    <row r="6962" spans="1:37" hidden="1">
      <c r="A6962" t="s">
        <v>64</v>
      </c>
      <c r="B6962" t="s">
        <v>2</v>
      </c>
      <c r="C6962" t="s">
        <v>10</v>
      </c>
      <c r="D6962" t="s">
        <v>116</v>
      </c>
      <c r="E6962" t="s">
        <v>545</v>
      </c>
      <c r="F6962" t="str">
        <f t="shared" si="541"/>
        <v>辽阳市职业培训</v>
      </c>
      <c r="G6962" t="s">
        <v>101</v>
      </c>
      <c r="H6962" t="s">
        <v>409</v>
      </c>
      <c r="I6962" t="s">
        <v>70</v>
      </c>
      <c r="J6962">
        <v>281</v>
      </c>
      <c r="K6962">
        <v>2</v>
      </c>
      <c r="L6962" s="13">
        <f>VLOOKUP(C6962,'渗透率、续签率'!B:C,2,0)</f>
        <v>0.59099999999999997</v>
      </c>
      <c r="M6962" s="6">
        <v>0.01</v>
      </c>
      <c r="N6962">
        <v>33</v>
      </c>
      <c r="O6962">
        <v>2</v>
      </c>
      <c r="P6962" s="6">
        <v>0.06</v>
      </c>
      <c r="Q6962" s="13">
        <v>0.17899999999999999</v>
      </c>
      <c r="R6962" s="13">
        <v>0.128</v>
      </c>
      <c r="S6962" s="31">
        <v>389</v>
      </c>
      <c r="T6962" s="6">
        <f>VLOOKUP(E6962,'参数设置&amp;汇总'!S:U,3,0)</f>
        <v>0.08</v>
      </c>
      <c r="U6962" s="78">
        <f t="shared" si="540"/>
        <v>2.64</v>
      </c>
      <c r="V6962" s="13">
        <v>0.85000000000000009</v>
      </c>
      <c r="W6962" s="78">
        <f t="shared" si="542"/>
        <v>1.7152941176470589</v>
      </c>
      <c r="X6962" s="1">
        <f>VLOOKUP(E6962,'渗透率、续签率'!AG:AJ,4,0)</f>
        <v>6715.9999999999991</v>
      </c>
      <c r="Y6962" s="1">
        <f t="shared" si="543"/>
        <v>11519.915294117645</v>
      </c>
      <c r="Z6962">
        <v>1</v>
      </c>
      <c r="AA6962" s="89">
        <f t="shared" si="544"/>
        <v>221627.99999999997</v>
      </c>
      <c r="AH6962" s="37"/>
      <c r="AI6962" s="37"/>
      <c r="AJ6962" s="1"/>
      <c r="AK6962" s="37"/>
    </row>
    <row r="6963" spans="1:37" hidden="1">
      <c r="A6963" t="s">
        <v>64</v>
      </c>
      <c r="B6963" t="s">
        <v>2</v>
      </c>
      <c r="C6963" t="s">
        <v>10</v>
      </c>
      <c r="D6963" t="s">
        <v>116</v>
      </c>
      <c r="E6963" t="s">
        <v>545</v>
      </c>
      <c r="F6963" t="str">
        <f t="shared" si="541"/>
        <v>达州市职业培训</v>
      </c>
      <c r="G6963" t="s">
        <v>77</v>
      </c>
      <c r="H6963" t="s">
        <v>410</v>
      </c>
      <c r="I6963" t="s">
        <v>70</v>
      </c>
      <c r="J6963">
        <v>421</v>
      </c>
      <c r="K6963">
        <v>3</v>
      </c>
      <c r="L6963" s="13">
        <f>VLOOKUP(C6963,'渗透率、续签率'!B:C,2,0)</f>
        <v>0.59099999999999997</v>
      </c>
      <c r="M6963" s="6">
        <v>0.01</v>
      </c>
      <c r="N6963">
        <v>39</v>
      </c>
      <c r="O6963">
        <v>3</v>
      </c>
      <c r="P6963" s="6">
        <v>0.08</v>
      </c>
      <c r="Q6963" s="13">
        <v>0.14799999999999999</v>
      </c>
      <c r="R6963" s="13">
        <v>0</v>
      </c>
      <c r="S6963" s="31">
        <v>441</v>
      </c>
      <c r="T6963" s="6">
        <f>VLOOKUP(E6963,'参数设置&amp;汇总'!S:U,3,0)</f>
        <v>0.08</v>
      </c>
      <c r="U6963" s="78">
        <f t="shared" si="540"/>
        <v>3.12</v>
      </c>
      <c r="V6963" s="13">
        <v>0.85000000000000009</v>
      </c>
      <c r="W6963" s="78">
        <f t="shared" si="542"/>
        <v>1.5847058823529412</v>
      </c>
      <c r="X6963" s="1">
        <f>VLOOKUP(E6963,'渗透率、续签率'!AG:AJ,4,0)</f>
        <v>6715.9999999999991</v>
      </c>
      <c r="Y6963" s="1">
        <f t="shared" si="543"/>
        <v>10642.884705882352</v>
      </c>
      <c r="Z6963">
        <v>4</v>
      </c>
      <c r="AA6963" s="89">
        <f t="shared" si="544"/>
        <v>261923.99999999997</v>
      </c>
      <c r="AH6963" s="37"/>
      <c r="AI6963" s="37"/>
      <c r="AK6963" s="37"/>
    </row>
    <row r="6964" spans="1:37" hidden="1">
      <c r="A6964" t="s">
        <v>64</v>
      </c>
      <c r="B6964" t="s">
        <v>2</v>
      </c>
      <c r="C6964" t="s">
        <v>10</v>
      </c>
      <c r="D6964" t="s">
        <v>116</v>
      </c>
      <c r="E6964" t="s">
        <v>545</v>
      </c>
      <c r="F6964" t="str">
        <f t="shared" si="541"/>
        <v>运城市职业培训</v>
      </c>
      <c r="G6964" t="s">
        <v>134</v>
      </c>
      <c r="H6964" t="s">
        <v>411</v>
      </c>
      <c r="I6964" t="s">
        <v>70</v>
      </c>
      <c r="J6964">
        <v>935</v>
      </c>
      <c r="K6964">
        <v>5</v>
      </c>
      <c r="L6964" s="13">
        <f>VLOOKUP(C6964,'渗透率、续签率'!B:C,2,0)</f>
        <v>0.59099999999999997</v>
      </c>
      <c r="M6964" s="6">
        <v>0.01</v>
      </c>
      <c r="N6964">
        <v>97</v>
      </c>
      <c r="O6964">
        <v>5</v>
      </c>
      <c r="P6964" s="6">
        <v>0.05</v>
      </c>
      <c r="Q6964" s="13">
        <v>0.115</v>
      </c>
      <c r="R6964" s="13">
        <v>6.3E-2</v>
      </c>
      <c r="S6964" s="31">
        <v>1194</v>
      </c>
      <c r="T6964" s="6">
        <f>VLOOKUP(E6964,'参数设置&amp;汇总'!S:U,3,0)</f>
        <v>0.08</v>
      </c>
      <c r="U6964" s="78">
        <f t="shared" si="540"/>
        <v>7.76</v>
      </c>
      <c r="V6964" s="13">
        <v>0.85000000000000009</v>
      </c>
      <c r="W6964" s="78">
        <f t="shared" si="542"/>
        <v>5.6529411764705877</v>
      </c>
      <c r="X6964" s="1">
        <f>VLOOKUP(E6964,'渗透率、续签率'!AG:AJ,4,0)</f>
        <v>6715.9999999999991</v>
      </c>
      <c r="Y6964" s="1">
        <f t="shared" si="543"/>
        <v>37965.152941176464</v>
      </c>
      <c r="Z6964">
        <v>11</v>
      </c>
      <c r="AA6964" s="89">
        <f t="shared" si="544"/>
        <v>651451.99999999988</v>
      </c>
      <c r="AH6964" s="37"/>
      <c r="AI6964" s="37"/>
      <c r="AJ6964" s="1"/>
      <c r="AK6964" s="37"/>
    </row>
    <row r="6965" spans="1:37" hidden="1">
      <c r="A6965" t="s">
        <v>64</v>
      </c>
      <c r="B6965" t="s">
        <v>2</v>
      </c>
      <c r="C6965" t="s">
        <v>10</v>
      </c>
      <c r="D6965" t="s">
        <v>116</v>
      </c>
      <c r="E6965" t="s">
        <v>545</v>
      </c>
      <c r="F6965" t="str">
        <f t="shared" si="541"/>
        <v>连云港市职业培训</v>
      </c>
      <c r="G6965" t="s">
        <v>73</v>
      </c>
      <c r="H6965" t="s">
        <v>412</v>
      </c>
      <c r="I6965" t="s">
        <v>70</v>
      </c>
      <c r="J6965">
        <v>948</v>
      </c>
      <c r="K6965">
        <v>4</v>
      </c>
      <c r="L6965" s="13">
        <f>VLOOKUP(C6965,'渗透率、续签率'!B:C,2,0)</f>
        <v>0.59099999999999997</v>
      </c>
      <c r="M6965" s="6">
        <v>0</v>
      </c>
      <c r="N6965">
        <v>62</v>
      </c>
      <c r="O6965">
        <v>4</v>
      </c>
      <c r="P6965" s="6">
        <v>0.06</v>
      </c>
      <c r="Q6965" s="13">
        <v>0.107</v>
      </c>
      <c r="R6965" s="13">
        <v>6.6000000000000003E-2</v>
      </c>
      <c r="S6965" s="31">
        <v>744</v>
      </c>
      <c r="T6965" s="6">
        <f>VLOOKUP(E6965,'参数设置&amp;汇总'!S:U,3,0)</f>
        <v>0.08</v>
      </c>
      <c r="U6965" s="78">
        <f t="shared" si="540"/>
        <v>4.96</v>
      </c>
      <c r="V6965" s="13">
        <v>0.85000000000000009</v>
      </c>
      <c r="W6965" s="78">
        <f t="shared" si="542"/>
        <v>3.0541176470588232</v>
      </c>
      <c r="X6965" s="1">
        <f>VLOOKUP(E6965,'渗透率、续签率'!AG:AJ,4,0)</f>
        <v>6715.9999999999991</v>
      </c>
      <c r="Y6965" s="1">
        <f t="shared" si="543"/>
        <v>20511.454117647052</v>
      </c>
      <c r="Z6965">
        <v>0</v>
      </c>
      <c r="AA6965" s="89">
        <f t="shared" si="544"/>
        <v>416391.99999999994</v>
      </c>
      <c r="AH6965" s="37"/>
      <c r="AI6965" s="37"/>
      <c r="AJ6965" s="1"/>
      <c r="AK6965" s="37"/>
    </row>
    <row r="6966" spans="1:37" hidden="1">
      <c r="A6966" t="s">
        <v>64</v>
      </c>
      <c r="B6966" t="s">
        <v>2</v>
      </c>
      <c r="C6966" t="s">
        <v>10</v>
      </c>
      <c r="D6966" t="s">
        <v>116</v>
      </c>
      <c r="E6966" t="s">
        <v>545</v>
      </c>
      <c r="F6966" t="str">
        <f t="shared" si="541"/>
        <v>迪庆藏族自治州职业培训</v>
      </c>
      <c r="G6966" t="s">
        <v>99</v>
      </c>
      <c r="H6966" t="s">
        <v>413</v>
      </c>
      <c r="I6966" t="s">
        <v>68</v>
      </c>
      <c r="J6966">
        <v>45</v>
      </c>
      <c r="K6966">
        <v>0</v>
      </c>
      <c r="L6966" s="13">
        <f>VLOOKUP(C6966,'渗透率、续签率'!B:C,2,0)</f>
        <v>0.59099999999999997</v>
      </c>
      <c r="M6966" s="6">
        <v>0</v>
      </c>
      <c r="N6966">
        <v>3</v>
      </c>
      <c r="O6966">
        <v>0</v>
      </c>
      <c r="P6966" s="6">
        <v>0</v>
      </c>
      <c r="Q6966" s="13">
        <v>0</v>
      </c>
      <c r="R6966" s="13">
        <v>0</v>
      </c>
      <c r="S6966" s="31">
        <v>41</v>
      </c>
      <c r="T6966" s="6">
        <f>VLOOKUP(E6966,'参数设置&amp;汇总'!S:U,3,0)</f>
        <v>0.08</v>
      </c>
      <c r="U6966" s="78">
        <f t="shared" si="540"/>
        <v>0.24</v>
      </c>
      <c r="V6966" s="13">
        <v>0.85000000000000009</v>
      </c>
      <c r="W6966" s="78">
        <f t="shared" si="542"/>
        <v>0.28235294117647053</v>
      </c>
      <c r="X6966" s="1">
        <f>VLOOKUP(E6966,'渗透率、续签率'!AG:AJ,4,0)</f>
        <v>6715.9999999999991</v>
      </c>
      <c r="Y6966" s="1">
        <f t="shared" si="543"/>
        <v>1896.2823529411758</v>
      </c>
      <c r="Z6966">
        <v>0</v>
      </c>
      <c r="AA6966" s="89">
        <f t="shared" si="544"/>
        <v>20147.999999999996</v>
      </c>
      <c r="AH6966" s="37"/>
      <c r="AI6966" s="37"/>
      <c r="AJ6966" s="1"/>
      <c r="AK6966" s="37"/>
    </row>
    <row r="6967" spans="1:37" hidden="1">
      <c r="A6967" t="s">
        <v>64</v>
      </c>
      <c r="B6967" t="s">
        <v>2</v>
      </c>
      <c r="C6967" t="s">
        <v>10</v>
      </c>
      <c r="D6967" t="s">
        <v>116</v>
      </c>
      <c r="E6967" t="s">
        <v>545</v>
      </c>
      <c r="F6967" t="str">
        <f t="shared" si="541"/>
        <v>通化市职业培训</v>
      </c>
      <c r="G6967" t="s">
        <v>188</v>
      </c>
      <c r="H6967" t="s">
        <v>414</v>
      </c>
      <c r="I6967" t="s">
        <v>70</v>
      </c>
      <c r="J6967">
        <v>292</v>
      </c>
      <c r="K6967">
        <v>1</v>
      </c>
      <c r="L6967" s="13">
        <f>VLOOKUP(C6967,'渗透率、续签率'!B:C,2,0)</f>
        <v>0.59099999999999997</v>
      </c>
      <c r="M6967" s="6">
        <v>0</v>
      </c>
      <c r="N6967">
        <v>30</v>
      </c>
      <c r="O6967">
        <v>1</v>
      </c>
      <c r="P6967" s="6">
        <v>0.03</v>
      </c>
      <c r="Q6967" s="13">
        <v>2.1000000000000001E-2</v>
      </c>
      <c r="R6967" s="13">
        <v>0</v>
      </c>
      <c r="S6967" s="31">
        <v>377</v>
      </c>
      <c r="T6967" s="6">
        <f>VLOOKUP(E6967,'参数设置&amp;汇总'!S:U,3,0)</f>
        <v>0.08</v>
      </c>
      <c r="U6967" s="78">
        <f t="shared" si="540"/>
        <v>2.4</v>
      </c>
      <c r="V6967" s="13">
        <v>0.85000000000000009</v>
      </c>
      <c r="W6967" s="78">
        <f t="shared" si="542"/>
        <v>2.1282352941176468</v>
      </c>
      <c r="X6967" s="1">
        <f>VLOOKUP(E6967,'渗透率、续签率'!AG:AJ,4,0)</f>
        <v>6715.9999999999991</v>
      </c>
      <c r="Y6967" s="1">
        <f t="shared" si="543"/>
        <v>14293.228235294115</v>
      </c>
      <c r="Z6967">
        <v>2</v>
      </c>
      <c r="AA6967" s="89">
        <f t="shared" si="544"/>
        <v>201479.99999999997</v>
      </c>
      <c r="AH6967" s="37"/>
      <c r="AI6967" s="37"/>
      <c r="AJ6967" s="1"/>
      <c r="AK6967" s="37"/>
    </row>
    <row r="6968" spans="1:37" hidden="1">
      <c r="A6968" t="s">
        <v>64</v>
      </c>
      <c r="B6968" t="s">
        <v>2</v>
      </c>
      <c r="C6968" t="s">
        <v>10</v>
      </c>
      <c r="D6968" t="s">
        <v>116</v>
      </c>
      <c r="E6968" t="s">
        <v>545</v>
      </c>
      <c r="F6968" t="str">
        <f t="shared" si="541"/>
        <v>通辽市职业培训</v>
      </c>
      <c r="G6968" t="s">
        <v>142</v>
      </c>
      <c r="H6968" t="s">
        <v>415</v>
      </c>
      <c r="I6968" t="s">
        <v>70</v>
      </c>
      <c r="J6968">
        <v>510</v>
      </c>
      <c r="K6968">
        <v>1</v>
      </c>
      <c r="L6968" s="13">
        <f>VLOOKUP(C6968,'渗透率、续签率'!B:C,2,0)</f>
        <v>0.59099999999999997</v>
      </c>
      <c r="M6968" s="6">
        <v>0</v>
      </c>
      <c r="N6968">
        <v>64</v>
      </c>
      <c r="O6968">
        <v>1</v>
      </c>
      <c r="P6968" s="6">
        <v>0.02</v>
      </c>
      <c r="Q6968" s="13">
        <v>4.3999999999999997E-2</v>
      </c>
      <c r="R6968" s="13">
        <v>0</v>
      </c>
      <c r="S6968" s="31">
        <v>752</v>
      </c>
      <c r="T6968" s="6">
        <f>VLOOKUP(E6968,'参数设置&amp;汇总'!S:U,3,0)</f>
        <v>0.08</v>
      </c>
      <c r="U6968" s="78">
        <f t="shared" si="540"/>
        <v>5.12</v>
      </c>
      <c r="V6968" s="13">
        <v>0.85000000000000009</v>
      </c>
      <c r="W6968" s="78">
        <f t="shared" si="542"/>
        <v>5.3282352941176461</v>
      </c>
      <c r="X6968" s="1">
        <f>VLOOKUP(E6968,'渗透率、续签率'!AG:AJ,4,0)</f>
        <v>6715.9999999999991</v>
      </c>
      <c r="Y6968" s="1">
        <f t="shared" si="543"/>
        <v>35784.428235294108</v>
      </c>
      <c r="Z6968">
        <v>0</v>
      </c>
      <c r="AA6968" s="89">
        <f t="shared" si="544"/>
        <v>429823.99999999994</v>
      </c>
      <c r="AH6968" s="37"/>
      <c r="AI6968" s="37"/>
      <c r="AJ6968" s="1"/>
      <c r="AK6968" s="37"/>
    </row>
    <row r="6969" spans="1:37" hidden="1">
      <c r="A6969" t="s">
        <v>64</v>
      </c>
      <c r="B6969" t="s">
        <v>2</v>
      </c>
      <c r="C6969" t="s">
        <v>10</v>
      </c>
      <c r="D6969" t="s">
        <v>116</v>
      </c>
      <c r="E6969" t="s">
        <v>545</v>
      </c>
      <c r="F6969" t="str">
        <f t="shared" si="541"/>
        <v>遂宁市职业培训</v>
      </c>
      <c r="G6969" t="s">
        <v>77</v>
      </c>
      <c r="H6969" t="s">
        <v>416</v>
      </c>
      <c r="I6969" t="s">
        <v>70</v>
      </c>
      <c r="J6969">
        <v>311</v>
      </c>
      <c r="K6969">
        <v>3</v>
      </c>
      <c r="L6969" s="13">
        <f>VLOOKUP(C6969,'渗透率、续签率'!B:C,2,0)</f>
        <v>0.59099999999999997</v>
      </c>
      <c r="M6969" s="6">
        <v>0.01</v>
      </c>
      <c r="N6969">
        <v>42</v>
      </c>
      <c r="O6969">
        <v>3</v>
      </c>
      <c r="P6969" s="6">
        <v>7.0000000000000007E-2</v>
      </c>
      <c r="Q6969" s="13">
        <v>0.122</v>
      </c>
      <c r="R6969" s="13">
        <v>0</v>
      </c>
      <c r="S6969" s="31">
        <v>343</v>
      </c>
      <c r="T6969" s="6">
        <f>VLOOKUP(E6969,'参数设置&amp;汇总'!S:U,3,0)</f>
        <v>0.08</v>
      </c>
      <c r="U6969" s="78">
        <f t="shared" si="540"/>
        <v>3.36</v>
      </c>
      <c r="V6969" s="13">
        <v>0.85000000000000009</v>
      </c>
      <c r="W6969" s="78">
        <f t="shared" si="542"/>
        <v>1.8670588235294114</v>
      </c>
      <c r="X6969" s="1">
        <f>VLOOKUP(E6969,'渗透率、续签率'!AG:AJ,4,0)</f>
        <v>6715.9999999999991</v>
      </c>
      <c r="Y6969" s="1">
        <f t="shared" si="543"/>
        <v>12539.167058823525</v>
      </c>
      <c r="Z6969">
        <v>6</v>
      </c>
      <c r="AA6969" s="89">
        <f t="shared" si="544"/>
        <v>282071.99999999994</v>
      </c>
      <c r="AH6969" s="37"/>
      <c r="AI6969" s="37"/>
      <c r="AJ6969" s="1"/>
      <c r="AK6969" s="37"/>
    </row>
    <row r="6970" spans="1:37" hidden="1">
      <c r="A6970" t="s">
        <v>64</v>
      </c>
      <c r="B6970" t="s">
        <v>2</v>
      </c>
      <c r="C6970" t="s">
        <v>10</v>
      </c>
      <c r="D6970" t="s">
        <v>116</v>
      </c>
      <c r="E6970" t="s">
        <v>545</v>
      </c>
      <c r="F6970" t="str">
        <f t="shared" si="541"/>
        <v>遵义市职业培训</v>
      </c>
      <c r="G6970" t="s">
        <v>167</v>
      </c>
      <c r="H6970" t="s">
        <v>417</v>
      </c>
      <c r="I6970" t="s">
        <v>70</v>
      </c>
      <c r="J6970" s="1">
        <v>1052</v>
      </c>
      <c r="K6970">
        <v>2</v>
      </c>
      <c r="L6970" s="13">
        <f>VLOOKUP(C6970,'渗透率、续签率'!B:C,2,0)</f>
        <v>0.59099999999999997</v>
      </c>
      <c r="M6970" s="6">
        <v>0</v>
      </c>
      <c r="N6970">
        <v>98</v>
      </c>
      <c r="O6970">
        <v>2</v>
      </c>
      <c r="P6970" s="6">
        <v>0.02</v>
      </c>
      <c r="Q6970" s="13">
        <v>0.06</v>
      </c>
      <c r="R6970" s="13">
        <v>4.5999999999999999E-2</v>
      </c>
      <c r="S6970" s="31">
        <v>1071</v>
      </c>
      <c r="T6970" s="6">
        <f>VLOOKUP(E6970,'参数设置&amp;汇总'!S:U,3,0)</f>
        <v>0.08</v>
      </c>
      <c r="U6970" s="78">
        <f t="shared" si="540"/>
        <v>7.84</v>
      </c>
      <c r="V6970" s="13">
        <v>0.85000000000000009</v>
      </c>
      <c r="W6970" s="78">
        <f t="shared" si="542"/>
        <v>7.8329411764705865</v>
      </c>
      <c r="X6970" s="1">
        <f>VLOOKUP(E6970,'渗透率、续签率'!AG:AJ,4,0)</f>
        <v>6715.9999999999991</v>
      </c>
      <c r="Y6970" s="1">
        <f t="shared" si="543"/>
        <v>52606.032941176454</v>
      </c>
      <c r="Z6970">
        <v>3</v>
      </c>
      <c r="AA6970" s="89">
        <f t="shared" si="544"/>
        <v>658167.99999999988</v>
      </c>
      <c r="AH6970" s="37"/>
      <c r="AI6970" s="37"/>
      <c r="AJ6970" s="1"/>
      <c r="AK6970" s="37"/>
    </row>
    <row r="6971" spans="1:37" hidden="1">
      <c r="A6971" t="s">
        <v>64</v>
      </c>
      <c r="B6971" t="s">
        <v>2</v>
      </c>
      <c r="C6971" t="s">
        <v>10</v>
      </c>
      <c r="D6971" t="s">
        <v>116</v>
      </c>
      <c r="E6971" t="s">
        <v>545</v>
      </c>
      <c r="F6971" t="str">
        <f t="shared" si="541"/>
        <v>邢台市职业培训</v>
      </c>
      <c r="G6971" t="s">
        <v>159</v>
      </c>
      <c r="H6971" t="s">
        <v>418</v>
      </c>
      <c r="I6971" t="s">
        <v>70</v>
      </c>
      <c r="J6971" s="1">
        <v>1249</v>
      </c>
      <c r="K6971">
        <v>5</v>
      </c>
      <c r="L6971" s="13">
        <f>VLOOKUP(C6971,'渗透率、续签率'!B:C,2,0)</f>
        <v>0.59099999999999997</v>
      </c>
      <c r="M6971" s="6">
        <v>0</v>
      </c>
      <c r="N6971">
        <v>203</v>
      </c>
      <c r="O6971">
        <v>5</v>
      </c>
      <c r="P6971" s="6">
        <v>0.02</v>
      </c>
      <c r="Q6971" s="13">
        <v>5.8999999999999997E-2</v>
      </c>
      <c r="R6971" s="13">
        <v>2.9000000000000001E-2</v>
      </c>
      <c r="S6971" s="31">
        <v>1778</v>
      </c>
      <c r="T6971" s="6">
        <f>VLOOKUP(E6971,'参数设置&amp;汇总'!S:U,3,0)</f>
        <v>0.08</v>
      </c>
      <c r="U6971" s="78">
        <f t="shared" si="540"/>
        <v>16.240000000000002</v>
      </c>
      <c r="V6971" s="13">
        <v>0.85000000000000009</v>
      </c>
      <c r="W6971" s="78">
        <f t="shared" si="542"/>
        <v>15.629411764705884</v>
      </c>
      <c r="X6971" s="1">
        <f>VLOOKUP(E6971,'渗透率、续签率'!AG:AJ,4,0)</f>
        <v>6715.9999999999991</v>
      </c>
      <c r="Y6971" s="1">
        <f t="shared" si="543"/>
        <v>104967.1294117647</v>
      </c>
      <c r="Z6971">
        <v>5</v>
      </c>
      <c r="AA6971" s="89">
        <f t="shared" si="544"/>
        <v>1363347.9999999998</v>
      </c>
      <c r="AH6971" s="37"/>
      <c r="AI6971" s="37"/>
      <c r="AJ6971" s="1"/>
      <c r="AK6971" s="37"/>
    </row>
    <row r="6972" spans="1:37" hidden="1">
      <c r="A6972" t="s">
        <v>64</v>
      </c>
      <c r="B6972" t="s">
        <v>2</v>
      </c>
      <c r="C6972" t="s">
        <v>10</v>
      </c>
      <c r="D6972" t="s">
        <v>116</v>
      </c>
      <c r="E6972" t="s">
        <v>545</v>
      </c>
      <c r="F6972" t="str">
        <f t="shared" si="541"/>
        <v>那曲市职业培训</v>
      </c>
      <c r="G6972" t="s">
        <v>237</v>
      </c>
      <c r="H6972" t="s">
        <v>419</v>
      </c>
      <c r="I6972" t="s">
        <v>57</v>
      </c>
      <c r="J6972">
        <v>11</v>
      </c>
      <c r="K6972">
        <v>0</v>
      </c>
      <c r="L6972" s="13">
        <f>VLOOKUP(C6972,'渗透率、续签率'!B:C,2,0)</f>
        <v>0.59099999999999997</v>
      </c>
      <c r="M6972" s="6">
        <v>0</v>
      </c>
      <c r="N6972">
        <v>0</v>
      </c>
      <c r="O6972">
        <v>0</v>
      </c>
      <c r="P6972" s="6">
        <v>0</v>
      </c>
      <c r="Q6972" s="13">
        <v>0</v>
      </c>
      <c r="R6972" s="13">
        <v>0</v>
      </c>
      <c r="S6972" s="31">
        <v>5</v>
      </c>
      <c r="T6972" s="6">
        <f>VLOOKUP(E6972,'参数设置&amp;汇总'!S:U,3,0)</f>
        <v>0.08</v>
      </c>
      <c r="U6972" s="78">
        <f t="shared" si="540"/>
        <v>0</v>
      </c>
      <c r="V6972" s="13">
        <v>0.85000000000000009</v>
      </c>
      <c r="W6972" s="78">
        <f t="shared" si="542"/>
        <v>0</v>
      </c>
      <c r="X6972" s="1">
        <f>VLOOKUP(E6972,'渗透率、续签率'!AG:AJ,4,0)</f>
        <v>6715.9999999999991</v>
      </c>
      <c r="Y6972" s="1">
        <f t="shared" si="543"/>
        <v>0</v>
      </c>
      <c r="Z6972">
        <v>0</v>
      </c>
      <c r="AA6972" s="89">
        <f t="shared" si="544"/>
        <v>0</v>
      </c>
      <c r="AH6972" s="37"/>
      <c r="AI6972" s="37"/>
      <c r="AJ6972" s="1"/>
      <c r="AK6972" s="37"/>
    </row>
    <row r="6973" spans="1:37" hidden="1">
      <c r="A6973" t="s">
        <v>64</v>
      </c>
      <c r="B6973" t="s">
        <v>2</v>
      </c>
      <c r="C6973" t="s">
        <v>10</v>
      </c>
      <c r="D6973" t="s">
        <v>116</v>
      </c>
      <c r="E6973" t="s">
        <v>545</v>
      </c>
      <c r="F6973" t="str">
        <f t="shared" si="541"/>
        <v>邯郸市职业培训</v>
      </c>
      <c r="G6973" t="s">
        <v>159</v>
      </c>
      <c r="H6973" t="s">
        <v>420</v>
      </c>
      <c r="I6973" t="s">
        <v>70</v>
      </c>
      <c r="J6973" s="1">
        <v>1698</v>
      </c>
      <c r="K6973">
        <v>11</v>
      </c>
      <c r="L6973" s="13">
        <f>VLOOKUP(C6973,'渗透率、续签率'!B:C,2,0)</f>
        <v>0.59099999999999997</v>
      </c>
      <c r="M6973" s="6">
        <v>0.01</v>
      </c>
      <c r="N6973">
        <v>230</v>
      </c>
      <c r="O6973">
        <v>11</v>
      </c>
      <c r="P6973" s="6">
        <v>0.05</v>
      </c>
      <c r="Q6973" s="13">
        <v>0.191</v>
      </c>
      <c r="R6973" s="13">
        <v>0.161</v>
      </c>
      <c r="S6973" s="31">
        <v>2808</v>
      </c>
      <c r="T6973" s="6">
        <f>VLOOKUP(E6973,'参数设置&amp;汇总'!S:U,3,0)</f>
        <v>0.08</v>
      </c>
      <c r="U6973" s="78">
        <f t="shared" si="540"/>
        <v>18.400000000000002</v>
      </c>
      <c r="V6973" s="13">
        <v>0.85000000000000009</v>
      </c>
      <c r="W6973" s="78">
        <f t="shared" si="542"/>
        <v>13.998823529411766</v>
      </c>
      <c r="X6973" s="1">
        <f>VLOOKUP(E6973,'渗透率、续签率'!AG:AJ,4,0)</f>
        <v>6715.9999999999991</v>
      </c>
      <c r="Y6973" s="1">
        <f t="shared" si="543"/>
        <v>94016.098823529406</v>
      </c>
      <c r="Z6973">
        <v>15</v>
      </c>
      <c r="AA6973" s="89">
        <f t="shared" si="544"/>
        <v>1544679.9999999998</v>
      </c>
      <c r="AH6973" s="37"/>
      <c r="AI6973" s="37"/>
      <c r="AJ6973" s="1"/>
      <c r="AK6973" s="37"/>
    </row>
    <row r="6974" spans="1:37" hidden="1">
      <c r="A6974" t="s">
        <v>64</v>
      </c>
      <c r="B6974" t="s">
        <v>2</v>
      </c>
      <c r="C6974" t="s">
        <v>10</v>
      </c>
      <c r="D6974" t="s">
        <v>116</v>
      </c>
      <c r="E6974" t="s">
        <v>545</v>
      </c>
      <c r="F6974" t="str">
        <f t="shared" si="541"/>
        <v>邵阳市职业培训</v>
      </c>
      <c r="G6974" t="s">
        <v>113</v>
      </c>
      <c r="H6974" t="s">
        <v>421</v>
      </c>
      <c r="I6974" t="s">
        <v>68</v>
      </c>
      <c r="J6974">
        <v>718</v>
      </c>
      <c r="K6974">
        <v>4</v>
      </c>
      <c r="L6974" s="13">
        <f>VLOOKUP(C6974,'渗透率、续签率'!B:C,2,0)</f>
        <v>0.59099999999999997</v>
      </c>
      <c r="M6974" s="6">
        <v>0.01</v>
      </c>
      <c r="N6974">
        <v>65</v>
      </c>
      <c r="O6974">
        <v>4</v>
      </c>
      <c r="P6974" s="6">
        <v>0.06</v>
      </c>
      <c r="Q6974" s="13">
        <v>0.11899999999999999</v>
      </c>
      <c r="R6974" s="13">
        <v>4.1000000000000002E-2</v>
      </c>
      <c r="S6974" s="31">
        <v>704</v>
      </c>
      <c r="T6974" s="6">
        <f>VLOOKUP(E6974,'参数设置&amp;汇总'!S:U,3,0)</f>
        <v>0.08</v>
      </c>
      <c r="U6974" s="78">
        <f t="shared" si="540"/>
        <v>5.2</v>
      </c>
      <c r="V6974" s="13">
        <v>0.85000000000000009</v>
      </c>
      <c r="W6974" s="78">
        <f t="shared" si="542"/>
        <v>3.3364705882352941</v>
      </c>
      <c r="X6974" s="1">
        <f>VLOOKUP(E6974,'渗透率、续签率'!AG:AJ,4,0)</f>
        <v>6715.9999999999991</v>
      </c>
      <c r="Y6974" s="1">
        <f t="shared" si="543"/>
        <v>22407.736470588232</v>
      </c>
      <c r="Z6974">
        <v>1</v>
      </c>
      <c r="AA6974" s="89">
        <f t="shared" si="544"/>
        <v>436539.99999999994</v>
      </c>
      <c r="AH6974" s="37"/>
      <c r="AI6974" s="37"/>
      <c r="AJ6974" s="1"/>
      <c r="AK6974" s="37"/>
    </row>
    <row r="6975" spans="1:37" hidden="1">
      <c r="A6975" t="s">
        <v>64</v>
      </c>
      <c r="B6975" t="s">
        <v>2</v>
      </c>
      <c r="C6975" t="s">
        <v>10</v>
      </c>
      <c r="D6975" t="s">
        <v>116</v>
      </c>
      <c r="E6975" t="s">
        <v>545</v>
      </c>
      <c r="F6975" t="str">
        <f t="shared" si="541"/>
        <v>郴州市职业培训</v>
      </c>
      <c r="G6975" t="s">
        <v>113</v>
      </c>
      <c r="H6975" t="s">
        <v>422</v>
      </c>
      <c r="I6975" t="s">
        <v>68</v>
      </c>
      <c r="J6975">
        <v>568</v>
      </c>
      <c r="K6975">
        <v>3</v>
      </c>
      <c r="L6975" s="13">
        <f>VLOOKUP(C6975,'渗透率、续签率'!B:C,2,0)</f>
        <v>0.59099999999999997</v>
      </c>
      <c r="M6975" s="6">
        <v>0.01</v>
      </c>
      <c r="N6975">
        <v>55</v>
      </c>
      <c r="O6975">
        <v>2</v>
      </c>
      <c r="P6975" s="6">
        <v>0.04</v>
      </c>
      <c r="Q6975" s="13">
        <v>0.122</v>
      </c>
      <c r="R6975" s="13">
        <v>0</v>
      </c>
      <c r="S6975" s="31">
        <v>622</v>
      </c>
      <c r="T6975" s="6">
        <f>VLOOKUP(E6975,'参数设置&amp;汇总'!S:U,3,0)</f>
        <v>0.08</v>
      </c>
      <c r="U6975" s="78">
        <f t="shared" si="540"/>
        <v>4.4000000000000004</v>
      </c>
      <c r="V6975" s="13">
        <v>0.85000000000000009</v>
      </c>
      <c r="W6975" s="78">
        <f t="shared" si="542"/>
        <v>3.7858823529411767</v>
      </c>
      <c r="X6975" s="1">
        <f>VLOOKUP(E6975,'渗透率、续签率'!AG:AJ,4,0)</f>
        <v>6715.9999999999991</v>
      </c>
      <c r="Y6975" s="1">
        <f t="shared" si="543"/>
        <v>25425.985882352939</v>
      </c>
      <c r="Z6975">
        <v>4</v>
      </c>
      <c r="AA6975" s="89">
        <f t="shared" si="544"/>
        <v>369379.99999999994</v>
      </c>
      <c r="AH6975" s="37"/>
      <c r="AI6975" s="37"/>
      <c r="AJ6975" s="1"/>
      <c r="AK6975" s="37"/>
    </row>
    <row r="6976" spans="1:37" hidden="1">
      <c r="A6976" t="s">
        <v>64</v>
      </c>
      <c r="B6976" t="s">
        <v>2</v>
      </c>
      <c r="C6976" t="s">
        <v>10</v>
      </c>
      <c r="D6976" t="s">
        <v>116</v>
      </c>
      <c r="E6976" t="s">
        <v>545</v>
      </c>
      <c r="F6976" t="str">
        <f t="shared" si="541"/>
        <v>鄂尔多斯市职业培训</v>
      </c>
      <c r="G6976" t="s">
        <v>142</v>
      </c>
      <c r="H6976" t="s">
        <v>423</v>
      </c>
      <c r="I6976" t="s">
        <v>70</v>
      </c>
      <c r="J6976">
        <v>419</v>
      </c>
      <c r="K6976">
        <v>1</v>
      </c>
      <c r="L6976" s="13">
        <f>VLOOKUP(C6976,'渗透率、续签率'!B:C,2,0)</f>
        <v>0.59099999999999997</v>
      </c>
      <c r="M6976" s="6">
        <v>0</v>
      </c>
      <c r="N6976">
        <v>68</v>
      </c>
      <c r="O6976">
        <v>1</v>
      </c>
      <c r="P6976" s="6">
        <v>0.01</v>
      </c>
      <c r="Q6976" s="13">
        <v>6.7000000000000004E-2</v>
      </c>
      <c r="R6976" s="13">
        <v>0</v>
      </c>
      <c r="S6976" s="31">
        <v>622</v>
      </c>
      <c r="T6976" s="6">
        <f>VLOOKUP(E6976,'参数设置&amp;汇总'!S:U,3,0)</f>
        <v>0.08</v>
      </c>
      <c r="U6976" s="78">
        <f t="shared" si="540"/>
        <v>5.44</v>
      </c>
      <c r="V6976" s="13">
        <v>0.85000000000000009</v>
      </c>
      <c r="W6976" s="78">
        <f t="shared" si="542"/>
        <v>5.7047058823529406</v>
      </c>
      <c r="X6976" s="1">
        <f>VLOOKUP(E6976,'渗透率、续签率'!AG:AJ,4,0)</f>
        <v>6715.9999999999991</v>
      </c>
      <c r="Y6976" s="1">
        <f t="shared" si="543"/>
        <v>38312.804705882343</v>
      </c>
      <c r="Z6976">
        <v>2</v>
      </c>
      <c r="AA6976" s="89">
        <f t="shared" si="544"/>
        <v>456687.99999999994</v>
      </c>
      <c r="AH6976" s="37"/>
      <c r="AI6976" s="37"/>
      <c r="AJ6976" s="1"/>
      <c r="AK6976" s="37"/>
    </row>
    <row r="6977" spans="1:37" hidden="1">
      <c r="A6977" t="s">
        <v>64</v>
      </c>
      <c r="B6977" t="s">
        <v>2</v>
      </c>
      <c r="C6977" t="s">
        <v>10</v>
      </c>
      <c r="D6977" t="s">
        <v>116</v>
      </c>
      <c r="E6977" t="s">
        <v>545</v>
      </c>
      <c r="F6977" t="str">
        <f t="shared" si="541"/>
        <v>鄂州市职业培训</v>
      </c>
      <c r="G6977" t="s">
        <v>81</v>
      </c>
      <c r="H6977" t="s">
        <v>424</v>
      </c>
      <c r="I6977" t="s">
        <v>68</v>
      </c>
      <c r="J6977">
        <v>151</v>
      </c>
      <c r="K6977">
        <v>2</v>
      </c>
      <c r="L6977" s="13">
        <f>VLOOKUP(C6977,'渗透率、续签率'!B:C,2,0)</f>
        <v>0.59099999999999997</v>
      </c>
      <c r="M6977" s="6">
        <v>0.01</v>
      </c>
      <c r="N6977">
        <v>15</v>
      </c>
      <c r="O6977">
        <v>2</v>
      </c>
      <c r="P6977" s="6">
        <v>0.13</v>
      </c>
      <c r="Q6977" s="13">
        <v>0.24399999999999999</v>
      </c>
      <c r="R6977" s="13">
        <v>0.217</v>
      </c>
      <c r="S6977" s="31">
        <v>207</v>
      </c>
      <c r="T6977" s="6">
        <f>VLOOKUP(E6977,'参数设置&amp;汇总'!S:U,3,0)</f>
        <v>0.08</v>
      </c>
      <c r="U6977" s="78">
        <f t="shared" si="540"/>
        <v>2</v>
      </c>
      <c r="V6977" s="13">
        <v>0.85000000000000009</v>
      </c>
      <c r="W6977" s="78">
        <f t="shared" si="542"/>
        <v>0.96235294117647052</v>
      </c>
      <c r="X6977" s="1">
        <f>VLOOKUP(E6977,'渗透率、续签率'!AG:AJ,4,0)</f>
        <v>6715.9999999999991</v>
      </c>
      <c r="Y6977" s="1">
        <f t="shared" si="543"/>
        <v>6463.1623529411754</v>
      </c>
      <c r="Z6977">
        <v>4</v>
      </c>
      <c r="AA6977" s="89">
        <f t="shared" si="544"/>
        <v>100739.99999999999</v>
      </c>
      <c r="AH6977" s="37"/>
      <c r="AI6977" s="37"/>
      <c r="AK6977" s="37"/>
    </row>
    <row r="6978" spans="1:37" hidden="1">
      <c r="A6978" t="s">
        <v>64</v>
      </c>
      <c r="B6978" t="s">
        <v>2</v>
      </c>
      <c r="C6978" t="s">
        <v>10</v>
      </c>
      <c r="D6978" t="s">
        <v>116</v>
      </c>
      <c r="E6978" t="s">
        <v>545</v>
      </c>
      <c r="F6978" t="str">
        <f t="shared" si="541"/>
        <v>酒泉市职业培训</v>
      </c>
      <c r="G6978" t="s">
        <v>132</v>
      </c>
      <c r="H6978" t="s">
        <v>425</v>
      </c>
      <c r="I6978" t="s">
        <v>70</v>
      </c>
      <c r="J6978">
        <v>179</v>
      </c>
      <c r="K6978">
        <v>2</v>
      </c>
      <c r="L6978" s="13">
        <f>VLOOKUP(C6978,'渗透率、续签率'!B:C,2,0)</f>
        <v>0.59099999999999997</v>
      </c>
      <c r="M6978" s="6">
        <v>0.01</v>
      </c>
      <c r="N6978">
        <v>21</v>
      </c>
      <c r="O6978">
        <v>2</v>
      </c>
      <c r="P6978" s="6">
        <v>0.1</v>
      </c>
      <c r="Q6978" s="13">
        <v>0.114</v>
      </c>
      <c r="R6978" s="13">
        <v>0.114</v>
      </c>
      <c r="S6978" s="31">
        <v>200</v>
      </c>
      <c r="T6978" s="6">
        <f>VLOOKUP(E6978,'参数设置&amp;汇总'!S:U,3,0)</f>
        <v>0.08</v>
      </c>
      <c r="U6978" s="78">
        <f t="shared" si="540"/>
        <v>2</v>
      </c>
      <c r="V6978" s="13">
        <v>0.85000000000000009</v>
      </c>
      <c r="W6978" s="78">
        <f t="shared" si="542"/>
        <v>0.96235294117647052</v>
      </c>
      <c r="X6978" s="1">
        <f>VLOOKUP(E6978,'渗透率、续签率'!AG:AJ,4,0)</f>
        <v>6715.9999999999991</v>
      </c>
      <c r="Y6978" s="1">
        <f t="shared" si="543"/>
        <v>6463.1623529411754</v>
      </c>
      <c r="Z6978">
        <v>0</v>
      </c>
      <c r="AA6978" s="89">
        <f t="shared" si="544"/>
        <v>141035.99999999997</v>
      </c>
      <c r="AH6978" s="37"/>
      <c r="AI6978" s="37"/>
      <c r="AK6978" s="37"/>
    </row>
    <row r="6979" spans="1:37" hidden="1">
      <c r="A6979" t="s">
        <v>64</v>
      </c>
      <c r="B6979" t="s">
        <v>2</v>
      </c>
      <c r="C6979" t="s">
        <v>10</v>
      </c>
      <c r="D6979" t="s">
        <v>116</v>
      </c>
      <c r="E6979" t="s">
        <v>545</v>
      </c>
      <c r="F6979" t="str">
        <f t="shared" si="541"/>
        <v>金华市职业培训</v>
      </c>
      <c r="G6979" t="s">
        <v>79</v>
      </c>
      <c r="H6979" t="s">
        <v>426</v>
      </c>
      <c r="I6979" t="s">
        <v>68</v>
      </c>
      <c r="J6979" s="1">
        <v>2136</v>
      </c>
      <c r="K6979">
        <v>23</v>
      </c>
      <c r="L6979" s="13">
        <f>VLOOKUP(C6979,'渗透率、续签率'!B:C,2,0)</f>
        <v>0.59099999999999997</v>
      </c>
      <c r="M6979" s="6">
        <v>0.01</v>
      </c>
      <c r="N6979">
        <v>262</v>
      </c>
      <c r="O6979">
        <v>23</v>
      </c>
      <c r="P6979" s="6">
        <v>0.09</v>
      </c>
      <c r="Q6979" s="13">
        <v>0.28699999999999998</v>
      </c>
      <c r="R6979" s="13">
        <v>0.23699999999999999</v>
      </c>
      <c r="S6979" s="31">
        <v>4020</v>
      </c>
      <c r="T6979" s="6">
        <f>VLOOKUP(E6979,'参数设置&amp;汇总'!S:U,3,0)</f>
        <v>0.08</v>
      </c>
      <c r="U6979" s="78">
        <f t="shared" ref="U6979:U7042" si="545">IF(T6979*N6979&gt;=O6979,T6979*N6979,O6979)</f>
        <v>23</v>
      </c>
      <c r="V6979" s="13">
        <v>0.85000000000000009</v>
      </c>
      <c r="W6979" s="78">
        <f t="shared" si="542"/>
        <v>11.067058823529411</v>
      </c>
      <c r="X6979" s="1">
        <f>VLOOKUP(E6979,'渗透率、续签率'!AG:AJ,4,0)</f>
        <v>6715.9999999999991</v>
      </c>
      <c r="Y6979" s="1">
        <f t="shared" si="543"/>
        <v>74326.367058823511</v>
      </c>
      <c r="Z6979">
        <v>32</v>
      </c>
      <c r="AA6979" s="89">
        <f t="shared" si="544"/>
        <v>1759591.9999999998</v>
      </c>
      <c r="AH6979" s="37"/>
      <c r="AI6979" s="37"/>
      <c r="AK6979" s="37"/>
    </row>
    <row r="6980" spans="1:37" hidden="1">
      <c r="A6980" t="s">
        <v>64</v>
      </c>
      <c r="B6980" t="s">
        <v>2</v>
      </c>
      <c r="C6980" t="s">
        <v>10</v>
      </c>
      <c r="D6980" t="s">
        <v>116</v>
      </c>
      <c r="E6980" t="s">
        <v>545</v>
      </c>
      <c r="F6980" t="str">
        <f t="shared" ref="F6980:F7043" si="546">H6980&amp;C6980</f>
        <v>金昌市职业培训</v>
      </c>
      <c r="G6980" t="s">
        <v>132</v>
      </c>
      <c r="H6980" t="s">
        <v>427</v>
      </c>
      <c r="I6980" t="s">
        <v>70</v>
      </c>
      <c r="J6980">
        <v>60</v>
      </c>
      <c r="K6980">
        <v>1</v>
      </c>
      <c r="L6980" s="13">
        <f>VLOOKUP(C6980,'渗透率、续签率'!B:C,2,0)</f>
        <v>0.59099999999999997</v>
      </c>
      <c r="M6980" s="6">
        <v>0.02</v>
      </c>
      <c r="N6980">
        <v>9</v>
      </c>
      <c r="O6980">
        <v>1</v>
      </c>
      <c r="P6980" s="6">
        <v>0.11</v>
      </c>
      <c r="Q6980" s="13">
        <v>0.126</v>
      </c>
      <c r="R6980" s="13">
        <v>0.126</v>
      </c>
      <c r="S6980" s="31">
        <v>91</v>
      </c>
      <c r="T6980" s="6">
        <f>VLOOKUP(E6980,'参数设置&amp;汇总'!S:U,3,0)</f>
        <v>0.08</v>
      </c>
      <c r="U6980" s="78">
        <f t="shared" si="545"/>
        <v>1</v>
      </c>
      <c r="V6980" s="13">
        <v>0.85000000000000009</v>
      </c>
      <c r="W6980" s="78">
        <f t="shared" ref="W6980:W7043" si="547">(O6980*(1-L6980)+IF((U6980-O6980)&lt;0,0,(U6980-O6980)))/V6980</f>
        <v>0.48117647058823526</v>
      </c>
      <c r="X6980" s="1">
        <f>VLOOKUP(E6980,'渗透率、续签率'!AG:AJ,4,0)</f>
        <v>6715.9999999999991</v>
      </c>
      <c r="Y6980" s="1">
        <f t="shared" ref="Y6980:Y7043" si="548">X6980*W6980</f>
        <v>3231.5811764705877</v>
      </c>
      <c r="Z6980">
        <v>1</v>
      </c>
      <c r="AA6980" s="89">
        <f t="shared" ref="AA6980:AA7043" si="549">N6980*X6980</f>
        <v>60443.999999999993</v>
      </c>
      <c r="AH6980" s="37"/>
      <c r="AI6980" s="37"/>
      <c r="AK6980" s="37"/>
    </row>
    <row r="6981" spans="1:37" hidden="1">
      <c r="A6981" t="s">
        <v>64</v>
      </c>
      <c r="B6981" t="s">
        <v>2</v>
      </c>
      <c r="C6981" t="s">
        <v>10</v>
      </c>
      <c r="D6981" t="s">
        <v>116</v>
      </c>
      <c r="E6981" t="s">
        <v>545</v>
      </c>
      <c r="F6981" t="str">
        <f t="shared" si="546"/>
        <v>钦州市职业培训</v>
      </c>
      <c r="G6981" t="s">
        <v>88</v>
      </c>
      <c r="H6981" t="s">
        <v>428</v>
      </c>
      <c r="I6981" t="s">
        <v>68</v>
      </c>
      <c r="J6981">
        <v>366</v>
      </c>
      <c r="K6981">
        <v>2</v>
      </c>
      <c r="L6981" s="13">
        <f>VLOOKUP(C6981,'渗透率、续签率'!B:C,2,0)</f>
        <v>0.59099999999999997</v>
      </c>
      <c r="M6981" s="6">
        <v>0.01</v>
      </c>
      <c r="N6981">
        <v>31</v>
      </c>
      <c r="O6981">
        <v>2</v>
      </c>
      <c r="P6981" s="6">
        <v>0.06</v>
      </c>
      <c r="Q6981" s="13">
        <v>3.2000000000000001E-2</v>
      </c>
      <c r="R6981" s="13">
        <v>0</v>
      </c>
      <c r="S6981" s="31">
        <v>301</v>
      </c>
      <c r="T6981" s="6">
        <f>VLOOKUP(E6981,'参数设置&amp;汇总'!S:U,3,0)</f>
        <v>0.08</v>
      </c>
      <c r="U6981" s="78">
        <f t="shared" si="545"/>
        <v>2.48</v>
      </c>
      <c r="V6981" s="13">
        <v>0.85000000000000009</v>
      </c>
      <c r="W6981" s="78">
        <f t="shared" si="547"/>
        <v>1.5270588235294116</v>
      </c>
      <c r="X6981" s="1">
        <f>VLOOKUP(E6981,'渗透率、续签率'!AG:AJ,4,0)</f>
        <v>6715.9999999999991</v>
      </c>
      <c r="Y6981" s="1">
        <f t="shared" si="548"/>
        <v>10255.727058823526</v>
      </c>
      <c r="Z6981">
        <v>0</v>
      </c>
      <c r="AA6981" s="89">
        <f t="shared" si="549"/>
        <v>208195.99999999997</v>
      </c>
      <c r="AH6981" s="37"/>
      <c r="AI6981" s="37"/>
      <c r="AK6981" s="37"/>
    </row>
    <row r="6982" spans="1:37" hidden="1">
      <c r="A6982" t="s">
        <v>64</v>
      </c>
      <c r="B6982" t="s">
        <v>2</v>
      </c>
      <c r="C6982" t="s">
        <v>10</v>
      </c>
      <c r="D6982" t="s">
        <v>116</v>
      </c>
      <c r="E6982" t="s">
        <v>545</v>
      </c>
      <c r="F6982" t="str">
        <f t="shared" si="546"/>
        <v>铁岭市职业培训</v>
      </c>
      <c r="G6982" t="s">
        <v>101</v>
      </c>
      <c r="H6982" t="s">
        <v>429</v>
      </c>
      <c r="I6982" t="s">
        <v>70</v>
      </c>
      <c r="J6982">
        <v>364</v>
      </c>
      <c r="K6982">
        <v>0</v>
      </c>
      <c r="L6982" s="13">
        <f>VLOOKUP(C6982,'渗透率、续签率'!B:C,2,0)</f>
        <v>0.59099999999999997</v>
      </c>
      <c r="M6982" s="6">
        <v>0</v>
      </c>
      <c r="N6982">
        <v>22</v>
      </c>
      <c r="O6982">
        <v>0</v>
      </c>
      <c r="P6982" s="6">
        <v>0</v>
      </c>
      <c r="Q6982" s="13">
        <v>0</v>
      </c>
      <c r="R6982" s="13">
        <v>0</v>
      </c>
      <c r="S6982" s="31">
        <v>287</v>
      </c>
      <c r="T6982" s="6">
        <f>VLOOKUP(E6982,'参数设置&amp;汇总'!S:U,3,0)</f>
        <v>0.08</v>
      </c>
      <c r="U6982" s="78">
        <f t="shared" si="545"/>
        <v>1.76</v>
      </c>
      <c r="V6982" s="13">
        <v>0.85000000000000009</v>
      </c>
      <c r="W6982" s="78">
        <f t="shared" si="547"/>
        <v>2.0705882352941174</v>
      </c>
      <c r="X6982" s="1">
        <f>VLOOKUP(E6982,'渗透率、续签率'!AG:AJ,4,0)</f>
        <v>6715.9999999999991</v>
      </c>
      <c r="Y6982" s="1">
        <f t="shared" si="548"/>
        <v>13906.07058823529</v>
      </c>
      <c r="Z6982">
        <v>1</v>
      </c>
      <c r="AA6982" s="89">
        <f t="shared" si="549"/>
        <v>147751.99999999997</v>
      </c>
      <c r="AH6982" s="37"/>
      <c r="AI6982" s="37"/>
      <c r="AK6982" s="37"/>
    </row>
    <row r="6983" spans="1:37" hidden="1">
      <c r="A6983" t="s">
        <v>64</v>
      </c>
      <c r="B6983" t="s">
        <v>2</v>
      </c>
      <c r="C6983" t="s">
        <v>10</v>
      </c>
      <c r="D6983" t="s">
        <v>116</v>
      </c>
      <c r="E6983" t="s">
        <v>545</v>
      </c>
      <c r="F6983" t="str">
        <f t="shared" si="546"/>
        <v>铁门关市职业培训</v>
      </c>
      <c r="G6983" t="s">
        <v>145</v>
      </c>
      <c r="H6983" t="s">
        <v>430</v>
      </c>
      <c r="I6983" t="s">
        <v>70</v>
      </c>
      <c r="J6983">
        <v>8</v>
      </c>
      <c r="K6983">
        <v>0</v>
      </c>
      <c r="L6983" s="13">
        <f>VLOOKUP(C6983,'渗透率、续签率'!B:C,2,0)</f>
        <v>0.59099999999999997</v>
      </c>
      <c r="M6983" s="6">
        <v>0</v>
      </c>
      <c r="N6983">
        <v>1</v>
      </c>
      <c r="O6983">
        <v>0</v>
      </c>
      <c r="P6983" s="6">
        <v>0</v>
      </c>
      <c r="Q6983" s="13">
        <v>0</v>
      </c>
      <c r="R6983" s="13">
        <v>0</v>
      </c>
      <c r="S6983" s="31">
        <v>5</v>
      </c>
      <c r="T6983" s="6">
        <f>VLOOKUP(E6983,'参数设置&amp;汇总'!S:U,3,0)</f>
        <v>0.08</v>
      </c>
      <c r="U6983" s="78">
        <f t="shared" si="545"/>
        <v>0.08</v>
      </c>
      <c r="V6983" s="13">
        <v>0.85000000000000009</v>
      </c>
      <c r="W6983" s="78">
        <f t="shared" si="547"/>
        <v>9.4117647058823528E-2</v>
      </c>
      <c r="X6983" s="1">
        <f>VLOOKUP(E6983,'渗透率、续签率'!AG:AJ,4,0)</f>
        <v>6715.9999999999991</v>
      </c>
      <c r="Y6983" s="1">
        <f t="shared" si="548"/>
        <v>632.09411764705874</v>
      </c>
      <c r="Z6983">
        <v>0</v>
      </c>
      <c r="AA6983" s="89">
        <f t="shared" si="549"/>
        <v>6715.9999999999991</v>
      </c>
      <c r="AH6983" s="37"/>
      <c r="AI6983" s="37"/>
      <c r="AK6983" s="37"/>
    </row>
    <row r="6984" spans="1:37" hidden="1">
      <c r="A6984" t="s">
        <v>64</v>
      </c>
      <c r="B6984" t="s">
        <v>2</v>
      </c>
      <c r="C6984" t="s">
        <v>10</v>
      </c>
      <c r="D6984" t="s">
        <v>116</v>
      </c>
      <c r="E6984" t="s">
        <v>545</v>
      </c>
      <c r="F6984" t="str">
        <f t="shared" si="546"/>
        <v>铜仁市职业培训</v>
      </c>
      <c r="G6984" t="s">
        <v>167</v>
      </c>
      <c r="H6984" t="s">
        <v>431</v>
      </c>
      <c r="I6984" t="s">
        <v>70</v>
      </c>
      <c r="J6984">
        <v>371</v>
      </c>
      <c r="K6984">
        <v>1</v>
      </c>
      <c r="L6984" s="13">
        <f>VLOOKUP(C6984,'渗透率、续签率'!B:C,2,0)</f>
        <v>0.59099999999999997</v>
      </c>
      <c r="M6984" s="6">
        <v>0</v>
      </c>
      <c r="N6984">
        <v>20</v>
      </c>
      <c r="O6984">
        <v>1</v>
      </c>
      <c r="P6984" s="6">
        <v>0.05</v>
      </c>
      <c r="Q6984" s="13">
        <v>4.9000000000000002E-2</v>
      </c>
      <c r="R6984" s="13">
        <v>4.9000000000000002E-2</v>
      </c>
      <c r="S6984" s="31">
        <v>247</v>
      </c>
      <c r="T6984" s="6">
        <f>VLOOKUP(E6984,'参数设置&amp;汇总'!S:U,3,0)</f>
        <v>0.08</v>
      </c>
      <c r="U6984" s="78">
        <f t="shared" si="545"/>
        <v>1.6</v>
      </c>
      <c r="V6984" s="13">
        <v>0.85000000000000009</v>
      </c>
      <c r="W6984" s="78">
        <f t="shared" si="547"/>
        <v>1.1870588235294117</v>
      </c>
      <c r="X6984" s="1">
        <f>VLOOKUP(E6984,'渗透率、续签率'!AG:AJ,4,0)</f>
        <v>6715.9999999999991</v>
      </c>
      <c r="Y6984" s="1">
        <f t="shared" si="548"/>
        <v>7972.2870588235282</v>
      </c>
      <c r="Z6984">
        <v>0</v>
      </c>
      <c r="AA6984" s="89">
        <f t="shared" si="549"/>
        <v>134319.99999999997</v>
      </c>
      <c r="AH6984" s="37"/>
      <c r="AI6984" s="37"/>
      <c r="AJ6984" s="1"/>
    </row>
    <row r="6985" spans="1:37" hidden="1">
      <c r="A6985" t="s">
        <v>64</v>
      </c>
      <c r="B6985" t="s">
        <v>2</v>
      </c>
      <c r="C6985" t="s">
        <v>10</v>
      </c>
      <c r="D6985" t="s">
        <v>116</v>
      </c>
      <c r="E6985" t="s">
        <v>545</v>
      </c>
      <c r="F6985" t="str">
        <f t="shared" si="546"/>
        <v>铜川市职业培训</v>
      </c>
      <c r="G6985" t="s">
        <v>108</v>
      </c>
      <c r="H6985" t="s">
        <v>432</v>
      </c>
      <c r="I6985" t="s">
        <v>70</v>
      </c>
      <c r="J6985">
        <v>109</v>
      </c>
      <c r="K6985">
        <v>0</v>
      </c>
      <c r="L6985" s="13">
        <f>VLOOKUP(C6985,'渗透率、续签率'!B:C,2,0)</f>
        <v>0.59099999999999997</v>
      </c>
      <c r="M6985" s="6">
        <v>0</v>
      </c>
      <c r="N6985">
        <v>7</v>
      </c>
      <c r="O6985">
        <v>0</v>
      </c>
      <c r="P6985" s="6">
        <v>0</v>
      </c>
      <c r="Q6985" s="13">
        <v>0</v>
      </c>
      <c r="R6985" s="13">
        <v>0</v>
      </c>
      <c r="S6985" s="31">
        <v>83</v>
      </c>
      <c r="T6985" s="6">
        <f>VLOOKUP(E6985,'参数设置&amp;汇总'!S:U,3,0)</f>
        <v>0.08</v>
      </c>
      <c r="U6985" s="78">
        <f t="shared" si="545"/>
        <v>0.56000000000000005</v>
      </c>
      <c r="V6985" s="13">
        <v>0.85000000000000009</v>
      </c>
      <c r="W6985" s="78">
        <f t="shared" si="547"/>
        <v>0.6588235294117647</v>
      </c>
      <c r="X6985" s="1">
        <f>VLOOKUP(E6985,'渗透率、续签率'!AG:AJ,4,0)</f>
        <v>6715.9999999999991</v>
      </c>
      <c r="Y6985" s="1">
        <f t="shared" si="548"/>
        <v>4424.6588235294112</v>
      </c>
      <c r="Z6985">
        <v>0</v>
      </c>
      <c r="AA6985" s="89">
        <f t="shared" si="549"/>
        <v>47011.999999999993</v>
      </c>
      <c r="AK6985" s="37"/>
    </row>
    <row r="6986" spans="1:37" hidden="1">
      <c r="A6986" t="s">
        <v>64</v>
      </c>
      <c r="B6986" t="s">
        <v>2</v>
      </c>
      <c r="C6986" t="s">
        <v>10</v>
      </c>
      <c r="D6986" t="s">
        <v>116</v>
      </c>
      <c r="E6986" t="s">
        <v>545</v>
      </c>
      <c r="F6986" t="str">
        <f t="shared" si="546"/>
        <v>铜陵市职业培训</v>
      </c>
      <c r="G6986" t="s">
        <v>94</v>
      </c>
      <c r="H6986" t="s">
        <v>433</v>
      </c>
      <c r="I6986" t="s">
        <v>68</v>
      </c>
      <c r="J6986">
        <v>199</v>
      </c>
      <c r="K6986">
        <v>1</v>
      </c>
      <c r="L6986" s="13">
        <f>VLOOKUP(C6986,'渗透率、续签率'!B:C,2,0)</f>
        <v>0.59099999999999997</v>
      </c>
      <c r="M6986" s="6">
        <v>0.01</v>
      </c>
      <c r="N6986">
        <v>23</v>
      </c>
      <c r="O6986">
        <v>1</v>
      </c>
      <c r="P6986" s="6">
        <v>0.04</v>
      </c>
      <c r="Q6986" s="13">
        <v>0.03</v>
      </c>
      <c r="R6986" s="13">
        <v>0</v>
      </c>
      <c r="S6986" s="31">
        <v>239</v>
      </c>
      <c r="T6986" s="6">
        <f>VLOOKUP(E6986,'参数设置&amp;汇总'!S:U,3,0)</f>
        <v>0.08</v>
      </c>
      <c r="U6986" s="78">
        <f t="shared" si="545"/>
        <v>1.84</v>
      </c>
      <c r="V6986" s="13">
        <v>0.85000000000000009</v>
      </c>
      <c r="W6986" s="78">
        <f t="shared" si="547"/>
        <v>1.4694117647058824</v>
      </c>
      <c r="X6986" s="1">
        <f>VLOOKUP(E6986,'渗透率、续签率'!AG:AJ,4,0)</f>
        <v>6715.9999999999991</v>
      </c>
      <c r="Y6986" s="1">
        <f t="shared" si="548"/>
        <v>9868.5694117647054</v>
      </c>
      <c r="Z6986">
        <v>0</v>
      </c>
      <c r="AA6986" s="89">
        <f t="shared" si="549"/>
        <v>154467.99999999997</v>
      </c>
      <c r="AH6986" s="37"/>
      <c r="AI6986" s="37"/>
      <c r="AJ6986" s="1"/>
      <c r="AK6986" s="37"/>
    </row>
    <row r="6987" spans="1:37" hidden="1">
      <c r="A6987" t="s">
        <v>64</v>
      </c>
      <c r="B6987" t="s">
        <v>2</v>
      </c>
      <c r="C6987" t="s">
        <v>10</v>
      </c>
      <c r="D6987" t="s">
        <v>116</v>
      </c>
      <c r="E6987" t="s">
        <v>545</v>
      </c>
      <c r="F6987" t="str">
        <f t="shared" si="546"/>
        <v>银川市职业培训</v>
      </c>
      <c r="G6987" t="s">
        <v>129</v>
      </c>
      <c r="H6987" t="s">
        <v>434</v>
      </c>
      <c r="I6987" t="s">
        <v>70</v>
      </c>
      <c r="J6987" s="1">
        <v>1016</v>
      </c>
      <c r="K6987">
        <v>11</v>
      </c>
      <c r="L6987" s="13">
        <f>VLOOKUP(C6987,'渗透率、续签率'!B:C,2,0)</f>
        <v>0.59099999999999997</v>
      </c>
      <c r="M6987" s="6">
        <v>0.01</v>
      </c>
      <c r="N6987">
        <v>159</v>
      </c>
      <c r="O6987">
        <v>11</v>
      </c>
      <c r="P6987" s="6">
        <v>7.0000000000000007E-2</v>
      </c>
      <c r="Q6987" s="13">
        <v>0.189</v>
      </c>
      <c r="R6987" s="13">
        <v>0.158</v>
      </c>
      <c r="S6987" s="31">
        <v>1762</v>
      </c>
      <c r="T6987" s="6">
        <f>VLOOKUP(E6987,'参数设置&amp;汇总'!S:U,3,0)</f>
        <v>0.08</v>
      </c>
      <c r="U6987" s="78">
        <f t="shared" si="545"/>
        <v>12.72</v>
      </c>
      <c r="V6987" s="13">
        <v>0.85000000000000009</v>
      </c>
      <c r="W6987" s="78">
        <f t="shared" si="547"/>
        <v>7.3164705882352949</v>
      </c>
      <c r="X6987" s="1">
        <f>VLOOKUP(E6987,'渗透率、续签率'!AG:AJ,4,0)</f>
        <v>6715.9999999999991</v>
      </c>
      <c r="Y6987" s="1">
        <f t="shared" si="548"/>
        <v>49137.416470588236</v>
      </c>
      <c r="Z6987">
        <v>1</v>
      </c>
      <c r="AA6987" s="89">
        <f t="shared" si="549"/>
        <v>1067843.9999999998</v>
      </c>
      <c r="AH6987" s="37"/>
      <c r="AI6987" s="37"/>
      <c r="AJ6987" s="1"/>
      <c r="AK6987" s="37"/>
    </row>
    <row r="6988" spans="1:37" hidden="1">
      <c r="A6988" t="s">
        <v>64</v>
      </c>
      <c r="B6988" t="s">
        <v>2</v>
      </c>
      <c r="C6988" t="s">
        <v>10</v>
      </c>
      <c r="D6988" t="s">
        <v>116</v>
      </c>
      <c r="E6988" t="s">
        <v>545</v>
      </c>
      <c r="F6988" t="str">
        <f t="shared" si="546"/>
        <v>锡林郭勒盟职业培训</v>
      </c>
      <c r="G6988" t="s">
        <v>142</v>
      </c>
      <c r="H6988" t="s">
        <v>435</v>
      </c>
      <c r="I6988" t="s">
        <v>70</v>
      </c>
      <c r="J6988">
        <v>228</v>
      </c>
      <c r="K6988">
        <v>0</v>
      </c>
      <c r="L6988" s="13">
        <f>VLOOKUP(C6988,'渗透率、续签率'!B:C,2,0)</f>
        <v>0.59099999999999997</v>
      </c>
      <c r="M6988" s="6">
        <v>0</v>
      </c>
      <c r="N6988">
        <v>19</v>
      </c>
      <c r="O6988">
        <v>0</v>
      </c>
      <c r="P6988" s="6">
        <v>0</v>
      </c>
      <c r="Q6988" s="13">
        <v>0</v>
      </c>
      <c r="R6988" s="13">
        <v>0</v>
      </c>
      <c r="S6988" s="31">
        <v>287</v>
      </c>
      <c r="T6988" s="6">
        <f>VLOOKUP(E6988,'参数设置&amp;汇总'!S:U,3,0)</f>
        <v>0.08</v>
      </c>
      <c r="U6988" s="78">
        <f t="shared" si="545"/>
        <v>1.52</v>
      </c>
      <c r="V6988" s="13">
        <v>0.85000000000000009</v>
      </c>
      <c r="W6988" s="78">
        <f t="shared" si="547"/>
        <v>1.7882352941176469</v>
      </c>
      <c r="X6988" s="1">
        <f>VLOOKUP(E6988,'渗透率、续签率'!AG:AJ,4,0)</f>
        <v>6715.9999999999991</v>
      </c>
      <c r="Y6988" s="1">
        <f t="shared" si="548"/>
        <v>12009.788235294114</v>
      </c>
      <c r="Z6988">
        <v>0</v>
      </c>
      <c r="AA6988" s="89">
        <f t="shared" si="549"/>
        <v>127603.99999999999</v>
      </c>
      <c r="AH6988" s="37"/>
      <c r="AI6988" s="37"/>
      <c r="AK6988" s="37"/>
    </row>
    <row r="6989" spans="1:37" hidden="1">
      <c r="A6989" t="s">
        <v>64</v>
      </c>
      <c r="B6989" t="s">
        <v>2</v>
      </c>
      <c r="C6989" t="s">
        <v>10</v>
      </c>
      <c r="D6989" t="s">
        <v>116</v>
      </c>
      <c r="E6989" t="s">
        <v>545</v>
      </c>
      <c r="F6989" t="str">
        <f t="shared" si="546"/>
        <v>锦州市职业培训</v>
      </c>
      <c r="G6989" t="s">
        <v>101</v>
      </c>
      <c r="H6989" t="s">
        <v>436</v>
      </c>
      <c r="I6989" t="s">
        <v>70</v>
      </c>
      <c r="J6989">
        <v>456</v>
      </c>
      <c r="K6989">
        <v>2</v>
      </c>
      <c r="L6989" s="13">
        <f>VLOOKUP(C6989,'渗透率、续签率'!B:C,2,0)</f>
        <v>0.59099999999999997</v>
      </c>
      <c r="M6989" s="6">
        <v>0</v>
      </c>
      <c r="N6989">
        <v>33</v>
      </c>
      <c r="O6989">
        <v>2</v>
      </c>
      <c r="P6989" s="6">
        <v>0.06</v>
      </c>
      <c r="Q6989" s="13">
        <v>0.16</v>
      </c>
      <c r="R6989" s="13">
        <v>0.16</v>
      </c>
      <c r="S6989" s="31">
        <v>559</v>
      </c>
      <c r="T6989" s="6">
        <f>VLOOKUP(E6989,'参数设置&amp;汇总'!S:U,3,0)</f>
        <v>0.08</v>
      </c>
      <c r="U6989" s="78">
        <f t="shared" si="545"/>
        <v>2.64</v>
      </c>
      <c r="V6989" s="13">
        <v>0.85000000000000009</v>
      </c>
      <c r="W6989" s="78">
        <f t="shared" si="547"/>
        <v>1.7152941176470589</v>
      </c>
      <c r="X6989" s="1">
        <f>VLOOKUP(E6989,'渗透率、续签率'!AG:AJ,4,0)</f>
        <v>6715.9999999999991</v>
      </c>
      <c r="Y6989" s="1">
        <f t="shared" si="548"/>
        <v>11519.915294117645</v>
      </c>
      <c r="Z6989">
        <v>4</v>
      </c>
      <c r="AA6989" s="89">
        <f t="shared" si="549"/>
        <v>221627.99999999997</v>
      </c>
      <c r="AH6989" s="37"/>
      <c r="AI6989" s="37"/>
      <c r="AK6989" s="37"/>
    </row>
    <row r="6990" spans="1:37" hidden="1">
      <c r="A6990" t="s">
        <v>64</v>
      </c>
      <c r="B6990" t="s">
        <v>2</v>
      </c>
      <c r="C6990" t="s">
        <v>10</v>
      </c>
      <c r="D6990" t="s">
        <v>116</v>
      </c>
      <c r="E6990" t="s">
        <v>545</v>
      </c>
      <c r="F6990" t="str">
        <f t="shared" si="546"/>
        <v>镇江市职业培训</v>
      </c>
      <c r="G6990" t="s">
        <v>73</v>
      </c>
      <c r="H6990" t="s">
        <v>437</v>
      </c>
      <c r="I6990" t="s">
        <v>70</v>
      </c>
      <c r="J6990">
        <v>672</v>
      </c>
      <c r="K6990">
        <v>5</v>
      </c>
      <c r="L6990" s="13">
        <f>VLOOKUP(C6990,'渗透率、续签率'!B:C,2,0)</f>
        <v>0.59099999999999997</v>
      </c>
      <c r="M6990" s="6">
        <v>0.01</v>
      </c>
      <c r="N6990">
        <v>75</v>
      </c>
      <c r="O6990">
        <v>5</v>
      </c>
      <c r="P6990" s="6">
        <v>7.0000000000000007E-2</v>
      </c>
      <c r="Q6990" s="13">
        <v>0.223</v>
      </c>
      <c r="R6990" s="13">
        <v>0.20399999999999999</v>
      </c>
      <c r="S6990" s="31">
        <v>871</v>
      </c>
      <c r="T6990" s="6">
        <f>VLOOKUP(E6990,'参数设置&amp;汇总'!S:U,3,0)</f>
        <v>0.08</v>
      </c>
      <c r="U6990" s="78">
        <f t="shared" si="545"/>
        <v>6</v>
      </c>
      <c r="V6990" s="13">
        <v>0.85000000000000009</v>
      </c>
      <c r="W6990" s="78">
        <f t="shared" si="547"/>
        <v>3.5823529411764703</v>
      </c>
      <c r="X6990" s="1">
        <f>VLOOKUP(E6990,'渗透率、续签率'!AG:AJ,4,0)</f>
        <v>6715.9999999999991</v>
      </c>
      <c r="Y6990" s="1">
        <f t="shared" si="548"/>
        <v>24059.082352941172</v>
      </c>
      <c r="Z6990">
        <v>6</v>
      </c>
      <c r="AA6990" s="89">
        <f t="shared" si="549"/>
        <v>503699.99999999994</v>
      </c>
      <c r="AH6990" s="37"/>
      <c r="AI6990" s="37"/>
      <c r="AK6990" s="37"/>
    </row>
    <row r="6991" spans="1:37" hidden="1">
      <c r="A6991" t="s">
        <v>64</v>
      </c>
      <c r="B6991" t="s">
        <v>2</v>
      </c>
      <c r="C6991" t="s">
        <v>10</v>
      </c>
      <c r="D6991" t="s">
        <v>116</v>
      </c>
      <c r="E6991" t="s">
        <v>545</v>
      </c>
      <c r="F6991" t="str">
        <f t="shared" si="546"/>
        <v>长春市职业培训</v>
      </c>
      <c r="G6991" t="s">
        <v>188</v>
      </c>
      <c r="H6991" t="s">
        <v>438</v>
      </c>
      <c r="I6991" t="s">
        <v>70</v>
      </c>
      <c r="J6991" s="1">
        <v>2322</v>
      </c>
      <c r="K6991">
        <v>25</v>
      </c>
      <c r="L6991" s="13">
        <f>VLOOKUP(C6991,'渗透率、续签率'!B:C,2,0)</f>
        <v>0.59099999999999997</v>
      </c>
      <c r="M6991" s="6">
        <v>0.01</v>
      </c>
      <c r="N6991">
        <v>403</v>
      </c>
      <c r="O6991">
        <v>24</v>
      </c>
      <c r="P6991" s="6">
        <v>0.06</v>
      </c>
      <c r="Q6991" s="13">
        <v>0.26</v>
      </c>
      <c r="R6991" s="13">
        <v>0.17100000000000001</v>
      </c>
      <c r="S6991" s="31">
        <v>5323</v>
      </c>
      <c r="T6991" s="6">
        <f>VLOOKUP(E6991,'参数设置&amp;汇总'!S:U,3,0)</f>
        <v>0.08</v>
      </c>
      <c r="U6991" s="78">
        <f t="shared" si="545"/>
        <v>32.24</v>
      </c>
      <c r="V6991" s="13">
        <v>0.85000000000000009</v>
      </c>
      <c r="W6991" s="78">
        <f t="shared" si="547"/>
        <v>21.242352941176474</v>
      </c>
      <c r="X6991" s="1">
        <f>VLOOKUP(E6991,'渗透率、续签率'!AG:AJ,4,0)</f>
        <v>6715.9999999999991</v>
      </c>
      <c r="Y6991" s="1">
        <f t="shared" si="548"/>
        <v>142663.64235294118</v>
      </c>
      <c r="Z6991">
        <v>26</v>
      </c>
      <c r="AA6991" s="89">
        <f t="shared" si="549"/>
        <v>2706547.9999999995</v>
      </c>
      <c r="AH6991" s="37"/>
      <c r="AI6991" s="37"/>
      <c r="AK6991" s="37"/>
    </row>
    <row r="6992" spans="1:37" hidden="1">
      <c r="A6992" t="s">
        <v>64</v>
      </c>
      <c r="B6992" t="s">
        <v>2</v>
      </c>
      <c r="C6992" t="s">
        <v>10</v>
      </c>
      <c r="D6992" t="s">
        <v>116</v>
      </c>
      <c r="E6992" t="s">
        <v>545</v>
      </c>
      <c r="F6992" t="str">
        <f t="shared" si="546"/>
        <v>长治市职业培训</v>
      </c>
      <c r="G6992" t="s">
        <v>134</v>
      </c>
      <c r="H6992" t="s">
        <v>439</v>
      </c>
      <c r="I6992" t="s">
        <v>70</v>
      </c>
      <c r="J6992">
        <v>464</v>
      </c>
      <c r="K6992">
        <v>2</v>
      </c>
      <c r="L6992" s="13">
        <f>VLOOKUP(C6992,'渗透率、续签率'!B:C,2,0)</f>
        <v>0.59099999999999997</v>
      </c>
      <c r="M6992" s="6">
        <v>0</v>
      </c>
      <c r="N6992">
        <v>46</v>
      </c>
      <c r="O6992">
        <v>2</v>
      </c>
      <c r="P6992" s="6">
        <v>0.04</v>
      </c>
      <c r="Q6992" s="13">
        <v>0.13</v>
      </c>
      <c r="R6992" s="13">
        <v>7.3999999999999996E-2</v>
      </c>
      <c r="S6992" s="31">
        <v>539</v>
      </c>
      <c r="T6992" s="6">
        <f>VLOOKUP(E6992,'参数设置&amp;汇总'!S:U,3,0)</f>
        <v>0.08</v>
      </c>
      <c r="U6992" s="78">
        <f t="shared" si="545"/>
        <v>3.68</v>
      </c>
      <c r="V6992" s="13">
        <v>0.85000000000000009</v>
      </c>
      <c r="W6992" s="78">
        <f t="shared" si="547"/>
        <v>2.9388235294117648</v>
      </c>
      <c r="X6992" s="1">
        <f>VLOOKUP(E6992,'渗透率、续签率'!AG:AJ,4,0)</f>
        <v>6715.9999999999991</v>
      </c>
      <c r="Y6992" s="1">
        <f t="shared" si="548"/>
        <v>19737.138823529411</v>
      </c>
      <c r="Z6992">
        <v>4</v>
      </c>
      <c r="AA6992" s="89">
        <f t="shared" si="549"/>
        <v>308935.99999999994</v>
      </c>
      <c r="AH6992" s="37"/>
      <c r="AI6992" s="37"/>
      <c r="AK6992" s="37"/>
    </row>
    <row r="6993" spans="1:37" hidden="1">
      <c r="A6993" t="s">
        <v>64</v>
      </c>
      <c r="B6993" t="s">
        <v>2</v>
      </c>
      <c r="C6993" t="s">
        <v>10</v>
      </c>
      <c r="D6993" t="s">
        <v>116</v>
      </c>
      <c r="E6993" t="s">
        <v>545</v>
      </c>
      <c r="F6993" t="str">
        <f t="shared" si="546"/>
        <v>阜新市职业培训</v>
      </c>
      <c r="G6993" t="s">
        <v>101</v>
      </c>
      <c r="H6993" t="s">
        <v>440</v>
      </c>
      <c r="I6993" t="s">
        <v>70</v>
      </c>
      <c r="J6993">
        <v>323</v>
      </c>
      <c r="K6993">
        <v>1</v>
      </c>
      <c r="L6993" s="13">
        <f>VLOOKUP(C6993,'渗透率、续签率'!B:C,2,0)</f>
        <v>0.59099999999999997</v>
      </c>
      <c r="M6993" s="6">
        <v>0</v>
      </c>
      <c r="N6993">
        <v>18</v>
      </c>
      <c r="O6993">
        <v>1</v>
      </c>
      <c r="P6993" s="6">
        <v>0.06</v>
      </c>
      <c r="Q6993" s="13">
        <v>6.3E-2</v>
      </c>
      <c r="R6993" s="13">
        <v>6.3E-2</v>
      </c>
      <c r="S6993" s="31">
        <v>290</v>
      </c>
      <c r="T6993" s="6">
        <f>VLOOKUP(E6993,'参数设置&amp;汇总'!S:U,3,0)</f>
        <v>0.08</v>
      </c>
      <c r="U6993" s="78">
        <f t="shared" si="545"/>
        <v>1.44</v>
      </c>
      <c r="V6993" s="13">
        <v>0.85000000000000009</v>
      </c>
      <c r="W6993" s="78">
        <f t="shared" si="547"/>
        <v>0.99882352941176455</v>
      </c>
      <c r="X6993" s="1">
        <f>VLOOKUP(E6993,'渗透率、续签率'!AG:AJ,4,0)</f>
        <v>6715.9999999999991</v>
      </c>
      <c r="Y6993" s="1">
        <f t="shared" si="548"/>
        <v>6708.0988235294099</v>
      </c>
      <c r="Z6993">
        <v>2</v>
      </c>
      <c r="AA6993" s="89">
        <f t="shared" si="549"/>
        <v>120887.99999999999</v>
      </c>
      <c r="AH6993" s="37"/>
      <c r="AI6993" s="37"/>
      <c r="AK6993" s="37"/>
    </row>
    <row r="6994" spans="1:37" hidden="1">
      <c r="A6994" t="s">
        <v>64</v>
      </c>
      <c r="B6994" t="s">
        <v>2</v>
      </c>
      <c r="C6994" t="s">
        <v>10</v>
      </c>
      <c r="D6994" t="s">
        <v>116</v>
      </c>
      <c r="E6994" t="s">
        <v>545</v>
      </c>
      <c r="F6994" t="str">
        <f t="shared" si="546"/>
        <v>阜阳市职业培训</v>
      </c>
      <c r="G6994" t="s">
        <v>94</v>
      </c>
      <c r="H6994" t="s">
        <v>441</v>
      </c>
      <c r="I6994" t="s">
        <v>68</v>
      </c>
      <c r="J6994" s="1">
        <v>1036</v>
      </c>
      <c r="K6994">
        <v>3</v>
      </c>
      <c r="L6994" s="13">
        <f>VLOOKUP(C6994,'渗透率、续签率'!B:C,2,0)</f>
        <v>0.59099999999999997</v>
      </c>
      <c r="M6994" s="6">
        <v>0</v>
      </c>
      <c r="N6994">
        <v>86</v>
      </c>
      <c r="O6994">
        <v>3</v>
      </c>
      <c r="P6994" s="6">
        <v>0.03</v>
      </c>
      <c r="Q6994" s="13">
        <v>6.3E-2</v>
      </c>
      <c r="R6994" s="13">
        <v>0</v>
      </c>
      <c r="S6994" s="31">
        <v>1010</v>
      </c>
      <c r="T6994" s="6">
        <f>VLOOKUP(E6994,'参数设置&amp;汇总'!S:U,3,0)</f>
        <v>0.08</v>
      </c>
      <c r="U6994" s="78">
        <f t="shared" si="545"/>
        <v>6.88</v>
      </c>
      <c r="V6994" s="13">
        <v>0.85000000000000009</v>
      </c>
      <c r="W6994" s="78">
        <f t="shared" si="547"/>
        <v>6.0082352941176467</v>
      </c>
      <c r="X6994" s="1">
        <f>VLOOKUP(E6994,'渗透率、续签率'!AG:AJ,4,0)</f>
        <v>6715.9999999999991</v>
      </c>
      <c r="Y6994" s="1">
        <f t="shared" si="548"/>
        <v>40351.308235294113</v>
      </c>
      <c r="Z6994">
        <v>5</v>
      </c>
      <c r="AA6994" s="89">
        <f t="shared" si="549"/>
        <v>577575.99999999988</v>
      </c>
      <c r="AH6994" s="37"/>
      <c r="AI6994" s="37"/>
      <c r="AK6994" s="37"/>
    </row>
    <row r="6995" spans="1:37" hidden="1">
      <c r="A6995" t="s">
        <v>64</v>
      </c>
      <c r="B6995" t="s">
        <v>2</v>
      </c>
      <c r="C6995" t="s">
        <v>10</v>
      </c>
      <c r="D6995" t="s">
        <v>116</v>
      </c>
      <c r="E6995" t="s">
        <v>545</v>
      </c>
      <c r="F6995" t="str">
        <f t="shared" si="546"/>
        <v>防城港市职业培训</v>
      </c>
      <c r="G6995" t="s">
        <v>88</v>
      </c>
      <c r="H6995" t="s">
        <v>442</v>
      </c>
      <c r="I6995" t="s">
        <v>68</v>
      </c>
      <c r="J6995">
        <v>164</v>
      </c>
      <c r="K6995">
        <v>0</v>
      </c>
      <c r="L6995" s="13">
        <f>VLOOKUP(C6995,'渗透率、续签率'!B:C,2,0)</f>
        <v>0.59099999999999997</v>
      </c>
      <c r="M6995" s="6">
        <v>0</v>
      </c>
      <c r="N6995">
        <v>17</v>
      </c>
      <c r="O6995">
        <v>0</v>
      </c>
      <c r="P6995" s="6">
        <v>0</v>
      </c>
      <c r="Q6995" s="13">
        <v>0</v>
      </c>
      <c r="R6995" s="13">
        <v>0</v>
      </c>
      <c r="S6995" s="31">
        <v>220</v>
      </c>
      <c r="T6995" s="6">
        <f>VLOOKUP(E6995,'参数设置&amp;汇总'!S:U,3,0)</f>
        <v>0.08</v>
      </c>
      <c r="U6995" s="78">
        <f t="shared" si="545"/>
        <v>1.36</v>
      </c>
      <c r="V6995" s="13">
        <v>0.85000000000000009</v>
      </c>
      <c r="W6995" s="78">
        <f t="shared" si="547"/>
        <v>1.5999999999999999</v>
      </c>
      <c r="X6995" s="1">
        <f>VLOOKUP(E6995,'渗透率、续签率'!AG:AJ,4,0)</f>
        <v>6715.9999999999991</v>
      </c>
      <c r="Y6995" s="1">
        <f t="shared" si="548"/>
        <v>10745.599999999999</v>
      </c>
      <c r="Z6995">
        <v>0</v>
      </c>
      <c r="AA6995" s="89">
        <f t="shared" si="549"/>
        <v>114171.99999999999</v>
      </c>
      <c r="AH6995" s="37"/>
      <c r="AI6995" s="37"/>
      <c r="AK6995" s="37"/>
    </row>
    <row r="6996" spans="1:37" hidden="1">
      <c r="A6996" t="s">
        <v>64</v>
      </c>
      <c r="B6996" t="s">
        <v>2</v>
      </c>
      <c r="C6996" t="s">
        <v>10</v>
      </c>
      <c r="D6996" t="s">
        <v>116</v>
      </c>
      <c r="E6996" t="s">
        <v>545</v>
      </c>
      <c r="F6996" t="str">
        <f t="shared" si="546"/>
        <v>阳江市职业培训</v>
      </c>
      <c r="G6996" t="s">
        <v>75</v>
      </c>
      <c r="H6996" t="s">
        <v>443</v>
      </c>
      <c r="I6996" t="s">
        <v>68</v>
      </c>
      <c r="J6996">
        <v>526</v>
      </c>
      <c r="K6996">
        <v>1</v>
      </c>
      <c r="L6996" s="13">
        <f>VLOOKUP(C6996,'渗透率、续签率'!B:C,2,0)</f>
        <v>0.59099999999999997</v>
      </c>
      <c r="M6996" s="6">
        <v>0</v>
      </c>
      <c r="N6996">
        <v>29</v>
      </c>
      <c r="O6996">
        <v>1</v>
      </c>
      <c r="P6996" s="6">
        <v>0.03</v>
      </c>
      <c r="Q6996" s="13">
        <v>0.03</v>
      </c>
      <c r="R6996" s="13">
        <v>0</v>
      </c>
      <c r="S6996" s="31">
        <v>408</v>
      </c>
      <c r="T6996" s="6">
        <f>VLOOKUP(E6996,'参数设置&amp;汇总'!S:U,3,0)</f>
        <v>0.08</v>
      </c>
      <c r="U6996" s="78">
        <f t="shared" si="545"/>
        <v>2.3199999999999998</v>
      </c>
      <c r="V6996" s="13">
        <v>0.85000000000000009</v>
      </c>
      <c r="W6996" s="78">
        <f t="shared" si="547"/>
        <v>2.0341176470588231</v>
      </c>
      <c r="X6996" s="1">
        <f>VLOOKUP(E6996,'渗透率、续签率'!AG:AJ,4,0)</f>
        <v>6715.9999999999991</v>
      </c>
      <c r="Y6996" s="1">
        <f t="shared" si="548"/>
        <v>13661.134117647054</v>
      </c>
      <c r="Z6996">
        <v>8</v>
      </c>
      <c r="AA6996" s="89">
        <f t="shared" si="549"/>
        <v>194763.99999999997</v>
      </c>
      <c r="AH6996" s="37"/>
      <c r="AI6996" s="37"/>
      <c r="AK6996" s="37"/>
    </row>
    <row r="6997" spans="1:37" hidden="1">
      <c r="A6997" t="s">
        <v>64</v>
      </c>
      <c r="B6997" t="s">
        <v>2</v>
      </c>
      <c r="C6997" t="s">
        <v>10</v>
      </c>
      <c r="D6997" t="s">
        <v>116</v>
      </c>
      <c r="E6997" t="s">
        <v>545</v>
      </c>
      <c r="F6997" t="str">
        <f t="shared" si="546"/>
        <v>阳泉市职业培训</v>
      </c>
      <c r="G6997" t="s">
        <v>134</v>
      </c>
      <c r="H6997" t="s">
        <v>444</v>
      </c>
      <c r="I6997" t="s">
        <v>70</v>
      </c>
      <c r="J6997">
        <v>168</v>
      </c>
      <c r="K6997">
        <v>2</v>
      </c>
      <c r="L6997" s="13">
        <f>VLOOKUP(C6997,'渗透率、续签率'!B:C,2,0)</f>
        <v>0.59099999999999997</v>
      </c>
      <c r="M6997" s="6">
        <v>0.01</v>
      </c>
      <c r="N6997">
        <v>18</v>
      </c>
      <c r="O6997">
        <v>2</v>
      </c>
      <c r="P6997" s="6">
        <v>0.11</v>
      </c>
      <c r="Q6997" s="13">
        <v>0.20799999999999999</v>
      </c>
      <c r="R6997" s="13">
        <v>0.10199999999999999</v>
      </c>
      <c r="S6997" s="31">
        <v>202</v>
      </c>
      <c r="T6997" s="6">
        <f>VLOOKUP(E6997,'参数设置&amp;汇总'!S:U,3,0)</f>
        <v>0.08</v>
      </c>
      <c r="U6997" s="78">
        <f t="shared" si="545"/>
        <v>2</v>
      </c>
      <c r="V6997" s="13">
        <v>0.85000000000000009</v>
      </c>
      <c r="W6997" s="78">
        <f t="shared" si="547"/>
        <v>0.96235294117647052</v>
      </c>
      <c r="X6997" s="1">
        <f>VLOOKUP(E6997,'渗透率、续签率'!AG:AJ,4,0)</f>
        <v>6715.9999999999991</v>
      </c>
      <c r="Y6997" s="1">
        <f t="shared" si="548"/>
        <v>6463.1623529411754</v>
      </c>
      <c r="Z6997">
        <v>7</v>
      </c>
      <c r="AA6997" s="89">
        <f t="shared" si="549"/>
        <v>120887.99999999999</v>
      </c>
      <c r="AH6997" s="37"/>
      <c r="AI6997" s="37"/>
      <c r="AK6997" s="37"/>
    </row>
    <row r="6998" spans="1:37" hidden="1">
      <c r="A6998" t="s">
        <v>64</v>
      </c>
      <c r="B6998" t="s">
        <v>2</v>
      </c>
      <c r="C6998" t="s">
        <v>10</v>
      </c>
      <c r="D6998" t="s">
        <v>116</v>
      </c>
      <c r="E6998" t="s">
        <v>545</v>
      </c>
      <c r="F6998" t="str">
        <f t="shared" si="546"/>
        <v>阿克苏地区职业培训</v>
      </c>
      <c r="G6998" t="s">
        <v>145</v>
      </c>
      <c r="H6998" t="s">
        <v>445</v>
      </c>
      <c r="I6998" t="s">
        <v>70</v>
      </c>
      <c r="J6998">
        <v>164</v>
      </c>
      <c r="K6998">
        <v>0</v>
      </c>
      <c r="L6998" s="13">
        <f>VLOOKUP(C6998,'渗透率、续签率'!B:C,2,0)</f>
        <v>0.59099999999999997</v>
      </c>
      <c r="M6998" s="6">
        <v>0</v>
      </c>
      <c r="N6998">
        <v>19</v>
      </c>
      <c r="O6998">
        <v>0</v>
      </c>
      <c r="P6998" s="6">
        <v>0</v>
      </c>
      <c r="Q6998" s="13">
        <v>0</v>
      </c>
      <c r="R6998" s="13">
        <v>0</v>
      </c>
      <c r="S6998" s="31">
        <v>216</v>
      </c>
      <c r="T6998" s="6">
        <f>VLOOKUP(E6998,'参数设置&amp;汇总'!S:U,3,0)</f>
        <v>0.08</v>
      </c>
      <c r="U6998" s="78">
        <f t="shared" si="545"/>
        <v>1.52</v>
      </c>
      <c r="V6998" s="13">
        <v>0.85000000000000009</v>
      </c>
      <c r="W6998" s="78">
        <f t="shared" si="547"/>
        <v>1.7882352941176469</v>
      </c>
      <c r="X6998" s="1">
        <f>VLOOKUP(E6998,'渗透率、续签率'!AG:AJ,4,0)</f>
        <v>6715.9999999999991</v>
      </c>
      <c r="Y6998" s="1">
        <f t="shared" si="548"/>
        <v>12009.788235294114</v>
      </c>
      <c r="Z6998">
        <v>0</v>
      </c>
      <c r="AA6998" s="89">
        <f t="shared" si="549"/>
        <v>127603.99999999999</v>
      </c>
      <c r="AH6998" s="37"/>
      <c r="AI6998" s="37"/>
      <c r="AJ6998" s="1"/>
      <c r="AK6998" s="37"/>
    </row>
    <row r="6999" spans="1:37" hidden="1">
      <c r="A6999" t="s">
        <v>64</v>
      </c>
      <c r="B6999" t="s">
        <v>2</v>
      </c>
      <c r="C6999" t="s">
        <v>10</v>
      </c>
      <c r="D6999" t="s">
        <v>116</v>
      </c>
      <c r="E6999" t="s">
        <v>545</v>
      </c>
      <c r="F6999" t="str">
        <f t="shared" si="546"/>
        <v>阿勒泰地区职业培训</v>
      </c>
      <c r="G6999" t="s">
        <v>145</v>
      </c>
      <c r="H6999" t="s">
        <v>446</v>
      </c>
      <c r="I6999" t="s">
        <v>70</v>
      </c>
      <c r="J6999">
        <v>39</v>
      </c>
      <c r="K6999">
        <v>0</v>
      </c>
      <c r="L6999" s="13">
        <f>VLOOKUP(C6999,'渗透率、续签率'!B:C,2,0)</f>
        <v>0.59099999999999997</v>
      </c>
      <c r="M6999" s="6">
        <v>0</v>
      </c>
      <c r="N6999">
        <v>2</v>
      </c>
      <c r="O6999">
        <v>0</v>
      </c>
      <c r="P6999" s="6">
        <v>0</v>
      </c>
      <c r="Q6999" s="13">
        <v>0</v>
      </c>
      <c r="R6999" s="13">
        <v>0</v>
      </c>
      <c r="S6999" s="31">
        <v>33</v>
      </c>
      <c r="T6999" s="6">
        <f>VLOOKUP(E6999,'参数设置&amp;汇总'!S:U,3,0)</f>
        <v>0.08</v>
      </c>
      <c r="U6999" s="78">
        <f t="shared" si="545"/>
        <v>0.16</v>
      </c>
      <c r="V6999" s="13">
        <v>0.85000000000000009</v>
      </c>
      <c r="W6999" s="78">
        <f t="shared" si="547"/>
        <v>0.18823529411764706</v>
      </c>
      <c r="X6999" s="1">
        <f>VLOOKUP(E6999,'渗透率、续签率'!AG:AJ,4,0)</f>
        <v>6715.9999999999991</v>
      </c>
      <c r="Y6999" s="1">
        <f t="shared" si="548"/>
        <v>1264.1882352941175</v>
      </c>
      <c r="Z6999">
        <v>0</v>
      </c>
      <c r="AA6999" s="89">
        <f t="shared" si="549"/>
        <v>13431.999999999998</v>
      </c>
      <c r="AH6999" s="37"/>
      <c r="AI6999" s="37"/>
      <c r="AK6999" s="37"/>
    </row>
    <row r="7000" spans="1:37" hidden="1">
      <c r="A7000" t="s">
        <v>64</v>
      </c>
      <c r="B7000" t="s">
        <v>2</v>
      </c>
      <c r="C7000" t="s">
        <v>10</v>
      </c>
      <c r="D7000" t="s">
        <v>116</v>
      </c>
      <c r="E7000" t="s">
        <v>545</v>
      </c>
      <c r="F7000" t="str">
        <f t="shared" si="546"/>
        <v>阿坝藏族羌族自治州职业培训</v>
      </c>
      <c r="G7000" t="s">
        <v>77</v>
      </c>
      <c r="H7000" t="s">
        <v>447</v>
      </c>
      <c r="I7000" t="s">
        <v>70</v>
      </c>
      <c r="J7000">
        <v>74</v>
      </c>
      <c r="K7000">
        <v>1</v>
      </c>
      <c r="L7000" s="13">
        <f>VLOOKUP(C7000,'渗透率、续签率'!B:C,2,0)</f>
        <v>0.59099999999999997</v>
      </c>
      <c r="M7000" s="6">
        <v>0.01</v>
      </c>
      <c r="N7000">
        <v>2</v>
      </c>
      <c r="O7000">
        <v>1</v>
      </c>
      <c r="P7000" s="6">
        <v>0.5</v>
      </c>
      <c r="Q7000" s="13">
        <v>8.1000000000000003E-2</v>
      </c>
      <c r="R7000" s="13">
        <v>8.1000000000000003E-2</v>
      </c>
      <c r="S7000" s="31">
        <v>34</v>
      </c>
      <c r="T7000" s="6">
        <f>VLOOKUP(E7000,'参数设置&amp;汇总'!S:U,3,0)</f>
        <v>0.08</v>
      </c>
      <c r="U7000" s="78">
        <f t="shared" si="545"/>
        <v>1</v>
      </c>
      <c r="V7000" s="13">
        <v>0.85000000000000009</v>
      </c>
      <c r="W7000" s="78">
        <f t="shared" si="547"/>
        <v>0.48117647058823526</v>
      </c>
      <c r="X7000" s="1">
        <f>VLOOKUP(E7000,'渗透率、续签率'!AG:AJ,4,0)</f>
        <v>6715.9999999999991</v>
      </c>
      <c r="Y7000" s="1">
        <f t="shared" si="548"/>
        <v>3231.5811764705877</v>
      </c>
      <c r="Z7000">
        <v>0</v>
      </c>
      <c r="AA7000" s="89">
        <f t="shared" si="549"/>
        <v>13431.999999999998</v>
      </c>
      <c r="AH7000" s="37"/>
      <c r="AI7000" s="37"/>
      <c r="AK7000" s="37"/>
    </row>
    <row r="7001" spans="1:37" hidden="1">
      <c r="A7001" t="s">
        <v>64</v>
      </c>
      <c r="B7001" t="s">
        <v>2</v>
      </c>
      <c r="C7001" t="s">
        <v>10</v>
      </c>
      <c r="D7001" t="s">
        <v>116</v>
      </c>
      <c r="E7001" t="s">
        <v>545</v>
      </c>
      <c r="F7001" t="str">
        <f t="shared" si="546"/>
        <v>阿拉善盟职业培训</v>
      </c>
      <c r="G7001" t="s">
        <v>142</v>
      </c>
      <c r="H7001" t="s">
        <v>448</v>
      </c>
      <c r="I7001" t="s">
        <v>70</v>
      </c>
      <c r="J7001">
        <v>65</v>
      </c>
      <c r="K7001">
        <v>0</v>
      </c>
      <c r="L7001" s="13">
        <f>VLOOKUP(C7001,'渗透率、续签率'!B:C,2,0)</f>
        <v>0.59099999999999997</v>
      </c>
      <c r="M7001" s="6">
        <v>0</v>
      </c>
      <c r="N7001">
        <v>7</v>
      </c>
      <c r="O7001">
        <v>0</v>
      </c>
      <c r="P7001" s="6">
        <v>0</v>
      </c>
      <c r="Q7001" s="13">
        <v>0</v>
      </c>
      <c r="R7001" s="13">
        <v>0</v>
      </c>
      <c r="S7001" s="31">
        <v>60</v>
      </c>
      <c r="T7001" s="6">
        <f>VLOOKUP(E7001,'参数设置&amp;汇总'!S:U,3,0)</f>
        <v>0.08</v>
      </c>
      <c r="U7001" s="78">
        <f t="shared" si="545"/>
        <v>0.56000000000000005</v>
      </c>
      <c r="V7001" s="13">
        <v>0.85000000000000009</v>
      </c>
      <c r="W7001" s="78">
        <f t="shared" si="547"/>
        <v>0.6588235294117647</v>
      </c>
      <c r="X7001" s="1">
        <f>VLOOKUP(E7001,'渗透率、续签率'!AG:AJ,4,0)</f>
        <v>6715.9999999999991</v>
      </c>
      <c r="Y7001" s="1">
        <f t="shared" si="548"/>
        <v>4424.6588235294112</v>
      </c>
      <c r="Z7001">
        <v>0</v>
      </c>
      <c r="AA7001" s="89">
        <f t="shared" si="549"/>
        <v>47011.999999999993</v>
      </c>
      <c r="AH7001" s="37"/>
      <c r="AI7001" s="37"/>
      <c r="AK7001" s="37"/>
    </row>
    <row r="7002" spans="1:37" hidden="1">
      <c r="A7002" t="s">
        <v>64</v>
      </c>
      <c r="B7002" t="s">
        <v>2</v>
      </c>
      <c r="C7002" t="s">
        <v>10</v>
      </c>
      <c r="D7002" t="s">
        <v>116</v>
      </c>
      <c r="E7002" t="s">
        <v>545</v>
      </c>
      <c r="F7002" t="str">
        <f t="shared" si="546"/>
        <v>阿拉尔市职业培训</v>
      </c>
      <c r="G7002" t="s">
        <v>145</v>
      </c>
      <c r="H7002" t="s">
        <v>449</v>
      </c>
      <c r="I7002" t="s">
        <v>70</v>
      </c>
      <c r="J7002">
        <v>50</v>
      </c>
      <c r="K7002">
        <v>0</v>
      </c>
      <c r="L7002" s="13">
        <f>VLOOKUP(C7002,'渗透率、续签率'!B:C,2,0)</f>
        <v>0.59099999999999997</v>
      </c>
      <c r="M7002" s="6">
        <v>0</v>
      </c>
      <c r="N7002">
        <v>10</v>
      </c>
      <c r="O7002">
        <v>0</v>
      </c>
      <c r="P7002" s="6">
        <v>0</v>
      </c>
      <c r="Q7002" s="13">
        <v>0</v>
      </c>
      <c r="R7002" s="13">
        <v>0</v>
      </c>
      <c r="S7002" s="31">
        <v>76</v>
      </c>
      <c r="T7002" s="6">
        <f>VLOOKUP(E7002,'参数设置&amp;汇总'!S:U,3,0)</f>
        <v>0.08</v>
      </c>
      <c r="U7002" s="78">
        <f t="shared" si="545"/>
        <v>0.8</v>
      </c>
      <c r="V7002" s="13">
        <v>0.85000000000000009</v>
      </c>
      <c r="W7002" s="78">
        <f t="shared" si="547"/>
        <v>0.94117647058823528</v>
      </c>
      <c r="X7002" s="1">
        <f>VLOOKUP(E7002,'渗透率、续签率'!AG:AJ,4,0)</f>
        <v>6715.9999999999991</v>
      </c>
      <c r="Y7002" s="1">
        <f t="shared" si="548"/>
        <v>6320.9411764705874</v>
      </c>
      <c r="Z7002">
        <v>0</v>
      </c>
      <c r="AA7002" s="89">
        <f t="shared" si="549"/>
        <v>67159.999999999985</v>
      </c>
      <c r="AH7002" s="37"/>
      <c r="AI7002" s="37"/>
      <c r="AK7002" s="37"/>
    </row>
    <row r="7003" spans="1:37" hidden="1">
      <c r="A7003" t="s">
        <v>64</v>
      </c>
      <c r="B7003" t="s">
        <v>2</v>
      </c>
      <c r="C7003" t="s">
        <v>10</v>
      </c>
      <c r="D7003" t="s">
        <v>116</v>
      </c>
      <c r="E7003" t="s">
        <v>545</v>
      </c>
      <c r="F7003" t="str">
        <f t="shared" si="546"/>
        <v>阿里地区职业培训</v>
      </c>
      <c r="G7003" t="s">
        <v>237</v>
      </c>
      <c r="H7003" t="s">
        <v>450</v>
      </c>
      <c r="I7003" t="s">
        <v>57</v>
      </c>
      <c r="J7003">
        <v>11</v>
      </c>
      <c r="K7003">
        <v>0</v>
      </c>
      <c r="L7003" s="13">
        <f>VLOOKUP(C7003,'渗透率、续签率'!B:C,2,0)</f>
        <v>0.59099999999999997</v>
      </c>
      <c r="M7003" s="6">
        <v>0</v>
      </c>
      <c r="N7003">
        <v>0</v>
      </c>
      <c r="O7003">
        <v>0</v>
      </c>
      <c r="P7003" s="6">
        <v>0</v>
      </c>
      <c r="Q7003" s="13">
        <v>0</v>
      </c>
      <c r="R7003" s="13">
        <v>0</v>
      </c>
      <c r="S7003" s="31">
        <v>2</v>
      </c>
      <c r="T7003" s="6">
        <f>VLOOKUP(E7003,'参数设置&amp;汇总'!S:U,3,0)</f>
        <v>0.08</v>
      </c>
      <c r="U7003" s="78">
        <f t="shared" si="545"/>
        <v>0</v>
      </c>
      <c r="V7003" s="13">
        <v>0.85000000000000009</v>
      </c>
      <c r="W7003" s="78">
        <f t="shared" si="547"/>
        <v>0</v>
      </c>
      <c r="X7003" s="1">
        <f>VLOOKUP(E7003,'渗透率、续签率'!AG:AJ,4,0)</f>
        <v>6715.9999999999991</v>
      </c>
      <c r="Y7003" s="1">
        <f t="shared" si="548"/>
        <v>0</v>
      </c>
      <c r="Z7003">
        <v>0</v>
      </c>
      <c r="AA7003" s="89">
        <f t="shared" si="549"/>
        <v>0</v>
      </c>
      <c r="AH7003" s="37"/>
      <c r="AI7003" s="37"/>
      <c r="AK7003" s="37"/>
    </row>
    <row r="7004" spans="1:37" hidden="1">
      <c r="A7004" t="s">
        <v>64</v>
      </c>
      <c r="B7004" t="s">
        <v>2</v>
      </c>
      <c r="C7004" t="s">
        <v>10</v>
      </c>
      <c r="D7004" t="s">
        <v>116</v>
      </c>
      <c r="E7004" t="s">
        <v>545</v>
      </c>
      <c r="F7004" t="str">
        <f t="shared" si="546"/>
        <v>陇南市职业培训</v>
      </c>
      <c r="G7004" t="s">
        <v>132</v>
      </c>
      <c r="H7004" t="s">
        <v>451</v>
      </c>
      <c r="I7004" t="s">
        <v>70</v>
      </c>
      <c r="J7004">
        <v>190</v>
      </c>
      <c r="K7004">
        <v>3</v>
      </c>
      <c r="L7004" s="13">
        <f>VLOOKUP(C7004,'渗透率、续签率'!B:C,2,0)</f>
        <v>0.59099999999999997</v>
      </c>
      <c r="M7004" s="6">
        <v>0.02</v>
      </c>
      <c r="N7004">
        <v>6</v>
      </c>
      <c r="O7004">
        <v>2</v>
      </c>
      <c r="P7004" s="6">
        <v>0.33</v>
      </c>
      <c r="Q7004" s="13">
        <v>0.13900000000000001</v>
      </c>
      <c r="R7004" s="13">
        <v>0.13900000000000001</v>
      </c>
      <c r="S7004" s="31">
        <v>115</v>
      </c>
      <c r="T7004" s="6">
        <f>VLOOKUP(E7004,'参数设置&amp;汇总'!S:U,3,0)</f>
        <v>0.08</v>
      </c>
      <c r="U7004" s="78">
        <f t="shared" si="545"/>
        <v>2</v>
      </c>
      <c r="V7004" s="13">
        <v>0.85000000000000009</v>
      </c>
      <c r="W7004" s="78">
        <f t="shared" si="547"/>
        <v>0.96235294117647052</v>
      </c>
      <c r="X7004" s="1">
        <f>VLOOKUP(E7004,'渗透率、续签率'!AG:AJ,4,0)</f>
        <v>6715.9999999999991</v>
      </c>
      <c r="Y7004" s="1">
        <f t="shared" si="548"/>
        <v>6463.1623529411754</v>
      </c>
      <c r="Z7004">
        <v>0</v>
      </c>
      <c r="AA7004" s="89">
        <f t="shared" si="549"/>
        <v>40295.999999999993</v>
      </c>
      <c r="AH7004" s="37"/>
      <c r="AI7004" s="37"/>
      <c r="AK7004" s="37"/>
    </row>
    <row r="7005" spans="1:37" hidden="1">
      <c r="A7005" t="s">
        <v>64</v>
      </c>
      <c r="B7005" t="s">
        <v>2</v>
      </c>
      <c r="C7005" t="s">
        <v>10</v>
      </c>
      <c r="D7005" t="s">
        <v>116</v>
      </c>
      <c r="E7005" t="s">
        <v>545</v>
      </c>
      <c r="F7005" t="str">
        <f t="shared" si="546"/>
        <v>陵水黎族自治县职业培训</v>
      </c>
      <c r="G7005" t="s">
        <v>120</v>
      </c>
      <c r="H7005" t="s">
        <v>452</v>
      </c>
      <c r="I7005" t="s">
        <v>68</v>
      </c>
      <c r="J7005">
        <v>105</v>
      </c>
      <c r="K7005">
        <v>0</v>
      </c>
      <c r="L7005" s="13">
        <f>VLOOKUP(C7005,'渗透率、续签率'!B:C,2,0)</f>
        <v>0.59099999999999997</v>
      </c>
      <c r="M7005" s="6">
        <v>0</v>
      </c>
      <c r="N7005">
        <v>0</v>
      </c>
      <c r="O7005">
        <v>0</v>
      </c>
      <c r="P7005" s="6">
        <v>0</v>
      </c>
      <c r="Q7005" s="13">
        <v>0</v>
      </c>
      <c r="R7005" s="13">
        <v>0</v>
      </c>
      <c r="S7005" s="31">
        <v>26</v>
      </c>
      <c r="T7005" s="6">
        <f>VLOOKUP(E7005,'参数设置&amp;汇总'!S:U,3,0)</f>
        <v>0.08</v>
      </c>
      <c r="U7005" s="78">
        <f t="shared" si="545"/>
        <v>0</v>
      </c>
      <c r="V7005" s="13">
        <v>0.85000000000000009</v>
      </c>
      <c r="W7005" s="78">
        <f t="shared" si="547"/>
        <v>0</v>
      </c>
      <c r="X7005" s="1">
        <f>VLOOKUP(E7005,'渗透率、续签率'!AG:AJ,4,0)</f>
        <v>6715.9999999999991</v>
      </c>
      <c r="Y7005" s="1">
        <f t="shared" si="548"/>
        <v>0</v>
      </c>
      <c r="Z7005">
        <v>0</v>
      </c>
      <c r="AA7005" s="89">
        <f t="shared" si="549"/>
        <v>0</v>
      </c>
      <c r="AH7005" s="37"/>
      <c r="AI7005" s="37"/>
      <c r="AK7005" s="37"/>
    </row>
    <row r="7006" spans="1:37" hidden="1">
      <c r="A7006" t="s">
        <v>64</v>
      </c>
      <c r="B7006" t="s">
        <v>2</v>
      </c>
      <c r="C7006" t="s">
        <v>10</v>
      </c>
      <c r="D7006" t="s">
        <v>116</v>
      </c>
      <c r="E7006" t="s">
        <v>545</v>
      </c>
      <c r="F7006" t="str">
        <f t="shared" si="546"/>
        <v>随州市职业培训</v>
      </c>
      <c r="G7006" t="s">
        <v>81</v>
      </c>
      <c r="H7006" t="s">
        <v>453</v>
      </c>
      <c r="I7006" t="s">
        <v>68</v>
      </c>
      <c r="J7006">
        <v>227</v>
      </c>
      <c r="K7006">
        <v>2</v>
      </c>
      <c r="L7006" s="13">
        <f>VLOOKUP(C7006,'渗透率、续签率'!B:C,2,0)</f>
        <v>0.59099999999999997</v>
      </c>
      <c r="M7006" s="6">
        <v>0.01</v>
      </c>
      <c r="N7006">
        <v>24</v>
      </c>
      <c r="O7006">
        <v>2</v>
      </c>
      <c r="P7006" s="6">
        <v>0.08</v>
      </c>
      <c r="Q7006" s="13">
        <v>8.7999999999999995E-2</v>
      </c>
      <c r="R7006" s="13">
        <v>7.1999999999999995E-2</v>
      </c>
      <c r="S7006" s="31">
        <v>248</v>
      </c>
      <c r="T7006" s="6">
        <f>VLOOKUP(E7006,'参数设置&amp;汇总'!S:U,3,0)</f>
        <v>0.08</v>
      </c>
      <c r="U7006" s="78">
        <f t="shared" si="545"/>
        <v>2</v>
      </c>
      <c r="V7006" s="13">
        <v>0.85000000000000009</v>
      </c>
      <c r="W7006" s="78">
        <f t="shared" si="547"/>
        <v>0.96235294117647052</v>
      </c>
      <c r="X7006" s="1">
        <f>VLOOKUP(E7006,'渗透率、续签率'!AG:AJ,4,0)</f>
        <v>6715.9999999999991</v>
      </c>
      <c r="Y7006" s="1">
        <f t="shared" si="548"/>
        <v>6463.1623529411754</v>
      </c>
      <c r="Z7006">
        <v>4</v>
      </c>
      <c r="AA7006" s="89">
        <f t="shared" si="549"/>
        <v>161183.99999999997</v>
      </c>
      <c r="AH7006" s="37"/>
      <c r="AI7006" s="37"/>
      <c r="AJ7006" s="1"/>
    </row>
    <row r="7007" spans="1:37" hidden="1">
      <c r="A7007" t="s">
        <v>64</v>
      </c>
      <c r="B7007" t="s">
        <v>2</v>
      </c>
      <c r="C7007" t="s">
        <v>10</v>
      </c>
      <c r="D7007" t="s">
        <v>116</v>
      </c>
      <c r="E7007" t="s">
        <v>545</v>
      </c>
      <c r="F7007" t="str">
        <f t="shared" si="546"/>
        <v>雅安市职业培训</v>
      </c>
      <c r="G7007" t="s">
        <v>77</v>
      </c>
      <c r="H7007" t="s">
        <v>454</v>
      </c>
      <c r="I7007" t="s">
        <v>70</v>
      </c>
      <c r="J7007">
        <v>202</v>
      </c>
      <c r="K7007">
        <v>1</v>
      </c>
      <c r="L7007" s="13">
        <f>VLOOKUP(C7007,'渗透率、续签率'!B:C,2,0)</f>
        <v>0.59099999999999997</v>
      </c>
      <c r="M7007" s="6">
        <v>0</v>
      </c>
      <c r="N7007">
        <v>12</v>
      </c>
      <c r="O7007">
        <v>1</v>
      </c>
      <c r="P7007" s="6">
        <v>0.08</v>
      </c>
      <c r="Q7007" s="13">
        <v>5.3999999999999999E-2</v>
      </c>
      <c r="R7007" s="13">
        <v>0</v>
      </c>
      <c r="S7007" s="31">
        <v>157</v>
      </c>
      <c r="T7007" s="6">
        <f>VLOOKUP(E7007,'参数设置&amp;汇总'!S:U,3,0)</f>
        <v>0.08</v>
      </c>
      <c r="U7007" s="78">
        <f t="shared" si="545"/>
        <v>1</v>
      </c>
      <c r="V7007" s="13">
        <v>0.85000000000000009</v>
      </c>
      <c r="W7007" s="78">
        <f t="shared" si="547"/>
        <v>0.48117647058823526</v>
      </c>
      <c r="X7007" s="1">
        <f>VLOOKUP(E7007,'渗透率、续签率'!AG:AJ,4,0)</f>
        <v>6715.9999999999991</v>
      </c>
      <c r="Y7007" s="1">
        <f t="shared" si="548"/>
        <v>3231.5811764705877</v>
      </c>
      <c r="Z7007">
        <v>0</v>
      </c>
      <c r="AA7007" s="89">
        <f t="shared" si="549"/>
        <v>80591.999999999985</v>
      </c>
      <c r="AK7007" s="37"/>
    </row>
    <row r="7008" spans="1:37" hidden="1">
      <c r="A7008" t="s">
        <v>64</v>
      </c>
      <c r="B7008" t="s">
        <v>2</v>
      </c>
      <c r="C7008" t="s">
        <v>10</v>
      </c>
      <c r="D7008" t="s">
        <v>116</v>
      </c>
      <c r="E7008" t="s">
        <v>545</v>
      </c>
      <c r="F7008" t="str">
        <f t="shared" si="546"/>
        <v>鞍山市职业培训</v>
      </c>
      <c r="G7008" t="s">
        <v>101</v>
      </c>
      <c r="H7008" t="s">
        <v>455</v>
      </c>
      <c r="I7008" t="s">
        <v>70</v>
      </c>
      <c r="J7008">
        <v>604</v>
      </c>
      <c r="K7008">
        <v>3</v>
      </c>
      <c r="L7008" s="13">
        <f>VLOOKUP(C7008,'渗透率、续签率'!B:C,2,0)</f>
        <v>0.59099999999999997</v>
      </c>
      <c r="M7008" s="6">
        <v>0</v>
      </c>
      <c r="N7008">
        <v>40</v>
      </c>
      <c r="O7008">
        <v>3</v>
      </c>
      <c r="P7008" s="6">
        <v>0.08</v>
      </c>
      <c r="Q7008" s="13">
        <v>0.105</v>
      </c>
      <c r="R7008" s="13">
        <v>6.3E-2</v>
      </c>
      <c r="S7008" s="31">
        <v>544</v>
      </c>
      <c r="T7008" s="6">
        <f>VLOOKUP(E7008,'参数设置&amp;汇总'!S:U,3,0)</f>
        <v>0.08</v>
      </c>
      <c r="U7008" s="78">
        <f t="shared" si="545"/>
        <v>3.2</v>
      </c>
      <c r="V7008" s="13">
        <v>0.85000000000000009</v>
      </c>
      <c r="W7008" s="78">
        <f t="shared" si="547"/>
        <v>1.6788235294117648</v>
      </c>
      <c r="X7008" s="1">
        <f>VLOOKUP(E7008,'渗透率、续签率'!AG:AJ,4,0)</f>
        <v>6715.9999999999991</v>
      </c>
      <c r="Y7008" s="1">
        <f t="shared" si="548"/>
        <v>11274.978823529411</v>
      </c>
      <c r="Z7008">
        <v>10</v>
      </c>
      <c r="AA7008" s="89">
        <f t="shared" si="549"/>
        <v>268639.99999999994</v>
      </c>
      <c r="AH7008" s="37"/>
      <c r="AI7008" s="37"/>
      <c r="AJ7008" s="1"/>
      <c r="AK7008" s="37"/>
    </row>
    <row r="7009" spans="1:37" hidden="1">
      <c r="A7009" t="s">
        <v>64</v>
      </c>
      <c r="B7009" t="s">
        <v>2</v>
      </c>
      <c r="C7009" t="s">
        <v>10</v>
      </c>
      <c r="D7009" t="s">
        <v>116</v>
      </c>
      <c r="E7009" t="s">
        <v>545</v>
      </c>
      <c r="F7009" t="str">
        <f t="shared" si="546"/>
        <v>韶关市职业培训</v>
      </c>
      <c r="G7009" t="s">
        <v>75</v>
      </c>
      <c r="H7009" t="s">
        <v>456</v>
      </c>
      <c r="I7009" t="s">
        <v>68</v>
      </c>
      <c r="J7009">
        <v>511</v>
      </c>
      <c r="K7009">
        <v>2</v>
      </c>
      <c r="L7009" s="13">
        <f>VLOOKUP(C7009,'渗透率、续签率'!B:C,2,0)</f>
        <v>0.59099999999999997</v>
      </c>
      <c r="M7009" s="6">
        <v>0</v>
      </c>
      <c r="N7009">
        <v>24</v>
      </c>
      <c r="O7009">
        <v>2</v>
      </c>
      <c r="P7009" s="6">
        <v>0.08</v>
      </c>
      <c r="Q7009" s="13">
        <v>0.107</v>
      </c>
      <c r="R7009" s="13">
        <v>7.8E-2</v>
      </c>
      <c r="S7009" s="31">
        <v>398</v>
      </c>
      <c r="T7009" s="6">
        <f>VLOOKUP(E7009,'参数设置&amp;汇总'!S:U,3,0)</f>
        <v>0.08</v>
      </c>
      <c r="U7009" s="78">
        <f t="shared" si="545"/>
        <v>2</v>
      </c>
      <c r="V7009" s="13">
        <v>0.85000000000000009</v>
      </c>
      <c r="W7009" s="78">
        <f t="shared" si="547"/>
        <v>0.96235294117647052</v>
      </c>
      <c r="X7009" s="1">
        <f>VLOOKUP(E7009,'渗透率、续签率'!AG:AJ,4,0)</f>
        <v>6715.9999999999991</v>
      </c>
      <c r="Y7009" s="1">
        <f t="shared" si="548"/>
        <v>6463.1623529411754</v>
      </c>
      <c r="Z7009">
        <v>4</v>
      </c>
      <c r="AA7009" s="89">
        <f t="shared" si="549"/>
        <v>161183.99999999997</v>
      </c>
      <c r="AH7009" s="37"/>
      <c r="AI7009" s="37"/>
      <c r="AJ7009" s="1"/>
      <c r="AK7009" s="37"/>
    </row>
    <row r="7010" spans="1:37" hidden="1">
      <c r="A7010" t="s">
        <v>64</v>
      </c>
      <c r="B7010" t="s">
        <v>2</v>
      </c>
      <c r="C7010" t="s">
        <v>10</v>
      </c>
      <c r="D7010" t="s">
        <v>116</v>
      </c>
      <c r="E7010" t="s">
        <v>545</v>
      </c>
      <c r="F7010" t="str">
        <f t="shared" si="546"/>
        <v>香港特别行政区职业培训</v>
      </c>
      <c r="G7010" t="s">
        <v>457</v>
      </c>
      <c r="H7010" t="s">
        <v>457</v>
      </c>
      <c r="I7010" t="s">
        <v>57</v>
      </c>
      <c r="J7010" s="1">
        <v>3959</v>
      </c>
      <c r="K7010">
        <v>0</v>
      </c>
      <c r="L7010" s="13">
        <f>VLOOKUP(C7010,'渗透率、续签率'!B:C,2,0)</f>
        <v>0.59099999999999997</v>
      </c>
      <c r="M7010" s="6">
        <v>0</v>
      </c>
      <c r="N7010">
        <v>52</v>
      </c>
      <c r="O7010">
        <v>0</v>
      </c>
      <c r="P7010" s="6">
        <v>0</v>
      </c>
      <c r="Q7010" s="13">
        <v>0</v>
      </c>
      <c r="R7010" s="13">
        <v>0</v>
      </c>
      <c r="S7010" s="31">
        <v>882</v>
      </c>
      <c r="T7010" s="6">
        <f>VLOOKUP(E7010,'参数设置&amp;汇总'!S:U,3,0)</f>
        <v>0.08</v>
      </c>
      <c r="U7010" s="78">
        <f t="shared" si="545"/>
        <v>4.16</v>
      </c>
      <c r="V7010" s="13">
        <v>0.85000000000000009</v>
      </c>
      <c r="W7010" s="78">
        <f t="shared" si="547"/>
        <v>4.894117647058823</v>
      </c>
      <c r="X7010" s="1">
        <f>VLOOKUP(E7010,'渗透率、续签率'!AG:AJ,4,0)</f>
        <v>6715.9999999999991</v>
      </c>
      <c r="Y7010" s="1">
        <f t="shared" si="548"/>
        <v>32868.894117647054</v>
      </c>
      <c r="Z7010">
        <v>0</v>
      </c>
      <c r="AA7010" s="89">
        <f t="shared" si="549"/>
        <v>349231.99999999994</v>
      </c>
      <c r="AH7010" s="37"/>
      <c r="AI7010" s="37"/>
      <c r="AK7010" s="37"/>
    </row>
    <row r="7011" spans="1:37" hidden="1">
      <c r="A7011" t="s">
        <v>64</v>
      </c>
      <c r="B7011" t="s">
        <v>2</v>
      </c>
      <c r="C7011" t="s">
        <v>10</v>
      </c>
      <c r="D7011" t="s">
        <v>116</v>
      </c>
      <c r="E7011" t="s">
        <v>545</v>
      </c>
      <c r="F7011" t="str">
        <f t="shared" si="546"/>
        <v>马鞍山市职业培训</v>
      </c>
      <c r="G7011" t="s">
        <v>94</v>
      </c>
      <c r="H7011" t="s">
        <v>458</v>
      </c>
      <c r="I7011" t="s">
        <v>68</v>
      </c>
      <c r="J7011">
        <v>411</v>
      </c>
      <c r="K7011">
        <v>2</v>
      </c>
      <c r="L7011" s="13">
        <f>VLOOKUP(C7011,'渗透率、续签率'!B:C,2,0)</f>
        <v>0.59099999999999997</v>
      </c>
      <c r="M7011" s="6">
        <v>0</v>
      </c>
      <c r="N7011">
        <v>29</v>
      </c>
      <c r="O7011">
        <v>2</v>
      </c>
      <c r="P7011" s="6">
        <v>7.0000000000000007E-2</v>
      </c>
      <c r="Q7011" s="13">
        <v>9.2999999999999999E-2</v>
      </c>
      <c r="R7011" s="13">
        <v>7.4999999999999997E-2</v>
      </c>
      <c r="S7011" s="31">
        <v>404</v>
      </c>
      <c r="T7011" s="6">
        <f>VLOOKUP(E7011,'参数设置&amp;汇总'!S:U,3,0)</f>
        <v>0.08</v>
      </c>
      <c r="U7011" s="78">
        <f t="shared" si="545"/>
        <v>2.3199999999999998</v>
      </c>
      <c r="V7011" s="13">
        <v>0.85000000000000009</v>
      </c>
      <c r="W7011" s="78">
        <f t="shared" si="547"/>
        <v>1.3388235294117645</v>
      </c>
      <c r="X7011" s="1">
        <f>VLOOKUP(E7011,'渗透率、续签率'!AG:AJ,4,0)</f>
        <v>6715.9999999999991</v>
      </c>
      <c r="Y7011" s="1">
        <f t="shared" si="548"/>
        <v>8991.5388235294085</v>
      </c>
      <c r="Z7011">
        <v>4</v>
      </c>
      <c r="AA7011" s="89">
        <f t="shared" si="549"/>
        <v>194763.99999999997</v>
      </c>
      <c r="AH7011" s="37"/>
      <c r="AI7011" s="37"/>
      <c r="AK7011" s="37"/>
    </row>
    <row r="7012" spans="1:37" hidden="1">
      <c r="A7012" t="s">
        <v>64</v>
      </c>
      <c r="B7012" t="s">
        <v>2</v>
      </c>
      <c r="C7012" t="s">
        <v>10</v>
      </c>
      <c r="D7012" t="s">
        <v>116</v>
      </c>
      <c r="E7012" t="s">
        <v>545</v>
      </c>
      <c r="F7012" t="str">
        <f t="shared" si="546"/>
        <v>驻马店市职业培训</v>
      </c>
      <c r="G7012" t="s">
        <v>110</v>
      </c>
      <c r="H7012" t="s">
        <v>459</v>
      </c>
      <c r="I7012" t="s">
        <v>70</v>
      </c>
      <c r="J7012">
        <v>859</v>
      </c>
      <c r="K7012">
        <v>3</v>
      </c>
      <c r="L7012" s="13">
        <f>VLOOKUP(C7012,'渗透率、续签率'!B:C,2,0)</f>
        <v>0.59099999999999997</v>
      </c>
      <c r="M7012" s="6">
        <v>0</v>
      </c>
      <c r="N7012">
        <v>105</v>
      </c>
      <c r="O7012">
        <v>3</v>
      </c>
      <c r="P7012" s="6">
        <v>0.03</v>
      </c>
      <c r="Q7012" s="13">
        <v>9.0999999999999998E-2</v>
      </c>
      <c r="R7012" s="13">
        <v>0</v>
      </c>
      <c r="S7012" s="31">
        <v>1200</v>
      </c>
      <c r="T7012" s="6">
        <f>VLOOKUP(E7012,'参数设置&amp;汇总'!S:U,3,0)</f>
        <v>0.08</v>
      </c>
      <c r="U7012" s="78">
        <f t="shared" si="545"/>
        <v>8.4</v>
      </c>
      <c r="V7012" s="13">
        <v>0.85000000000000009</v>
      </c>
      <c r="W7012" s="78">
        <f t="shared" si="547"/>
        <v>7.7964705882352945</v>
      </c>
      <c r="X7012" s="1">
        <f>VLOOKUP(E7012,'渗透率、续签率'!AG:AJ,4,0)</f>
        <v>6715.9999999999991</v>
      </c>
      <c r="Y7012" s="1">
        <f t="shared" si="548"/>
        <v>52361.096470588229</v>
      </c>
      <c r="Z7012">
        <v>0</v>
      </c>
      <c r="AA7012" s="89">
        <f t="shared" si="549"/>
        <v>705179.99999999988</v>
      </c>
      <c r="AH7012" s="37"/>
      <c r="AI7012" s="37"/>
      <c r="AK7012" s="37"/>
    </row>
    <row r="7013" spans="1:37" hidden="1">
      <c r="A7013" t="s">
        <v>64</v>
      </c>
      <c r="B7013" t="s">
        <v>2</v>
      </c>
      <c r="C7013" t="s">
        <v>10</v>
      </c>
      <c r="D7013" t="s">
        <v>116</v>
      </c>
      <c r="E7013" t="s">
        <v>545</v>
      </c>
      <c r="F7013" t="str">
        <f t="shared" si="546"/>
        <v>鸡西市职业培训</v>
      </c>
      <c r="G7013" t="s">
        <v>118</v>
      </c>
      <c r="H7013" t="s">
        <v>460</v>
      </c>
      <c r="I7013" t="s">
        <v>70</v>
      </c>
      <c r="J7013">
        <v>168</v>
      </c>
      <c r="K7013">
        <v>1</v>
      </c>
      <c r="L7013" s="13">
        <f>VLOOKUP(C7013,'渗透率、续签率'!B:C,2,0)</f>
        <v>0.59099999999999997</v>
      </c>
      <c r="M7013" s="6">
        <v>0.01</v>
      </c>
      <c r="N7013">
        <v>20</v>
      </c>
      <c r="O7013">
        <v>1</v>
      </c>
      <c r="P7013" s="6">
        <v>0.05</v>
      </c>
      <c r="Q7013" s="13">
        <v>4.2999999999999997E-2</v>
      </c>
      <c r="R7013" s="13">
        <v>0</v>
      </c>
      <c r="S7013" s="31">
        <v>175</v>
      </c>
      <c r="T7013" s="6">
        <f>VLOOKUP(E7013,'参数设置&amp;汇总'!S:U,3,0)</f>
        <v>0.08</v>
      </c>
      <c r="U7013" s="78">
        <f t="shared" si="545"/>
        <v>1.6</v>
      </c>
      <c r="V7013" s="13">
        <v>0.85000000000000009</v>
      </c>
      <c r="W7013" s="78">
        <f t="shared" si="547"/>
        <v>1.1870588235294117</v>
      </c>
      <c r="X7013" s="1">
        <f>VLOOKUP(E7013,'渗透率、续签率'!AG:AJ,4,0)</f>
        <v>6715.9999999999991</v>
      </c>
      <c r="Y7013" s="1">
        <f t="shared" si="548"/>
        <v>7972.2870588235282</v>
      </c>
      <c r="Z7013">
        <v>3</v>
      </c>
      <c r="AA7013" s="89">
        <f t="shared" si="549"/>
        <v>134319.99999999997</v>
      </c>
      <c r="AH7013" s="37"/>
      <c r="AI7013" s="37"/>
      <c r="AK7013" s="37"/>
    </row>
    <row r="7014" spans="1:37" hidden="1">
      <c r="A7014" t="s">
        <v>64</v>
      </c>
      <c r="B7014" t="s">
        <v>2</v>
      </c>
      <c r="C7014" t="s">
        <v>10</v>
      </c>
      <c r="D7014" t="s">
        <v>116</v>
      </c>
      <c r="E7014" t="s">
        <v>545</v>
      </c>
      <c r="F7014" t="str">
        <f t="shared" si="546"/>
        <v>鹤壁市职业培训</v>
      </c>
      <c r="G7014" t="s">
        <v>110</v>
      </c>
      <c r="H7014" t="s">
        <v>461</v>
      </c>
      <c r="I7014" t="s">
        <v>70</v>
      </c>
      <c r="J7014">
        <v>325</v>
      </c>
      <c r="K7014">
        <v>0</v>
      </c>
      <c r="L7014" s="13">
        <f>VLOOKUP(C7014,'渗透率、续签率'!B:C,2,0)</f>
        <v>0.59099999999999997</v>
      </c>
      <c r="M7014" s="6">
        <v>0</v>
      </c>
      <c r="N7014">
        <v>48</v>
      </c>
      <c r="O7014">
        <v>0</v>
      </c>
      <c r="P7014" s="6">
        <v>0</v>
      </c>
      <c r="Q7014" s="13">
        <v>2.8000000000000001E-2</v>
      </c>
      <c r="R7014" s="13">
        <v>0</v>
      </c>
      <c r="S7014" s="31">
        <v>413</v>
      </c>
      <c r="T7014" s="6">
        <f>VLOOKUP(E7014,'参数设置&amp;汇总'!S:U,3,0)</f>
        <v>0.08</v>
      </c>
      <c r="U7014" s="78">
        <f t="shared" si="545"/>
        <v>3.84</v>
      </c>
      <c r="V7014" s="13">
        <v>0.85000000000000009</v>
      </c>
      <c r="W7014" s="78">
        <f t="shared" si="547"/>
        <v>4.5176470588235285</v>
      </c>
      <c r="X7014" s="1">
        <f>VLOOKUP(E7014,'渗透率、续签率'!AG:AJ,4,0)</f>
        <v>6715.9999999999991</v>
      </c>
      <c r="Y7014" s="1">
        <f t="shared" si="548"/>
        <v>30340.517647058812</v>
      </c>
      <c r="Z7014">
        <v>0</v>
      </c>
      <c r="AA7014" s="89">
        <f t="shared" si="549"/>
        <v>322367.99999999994</v>
      </c>
      <c r="AH7014" s="37"/>
      <c r="AI7014" s="37"/>
      <c r="AK7014" s="37"/>
    </row>
    <row r="7015" spans="1:37" hidden="1">
      <c r="A7015" t="s">
        <v>64</v>
      </c>
      <c r="B7015" t="s">
        <v>2</v>
      </c>
      <c r="C7015" t="s">
        <v>10</v>
      </c>
      <c r="D7015" t="s">
        <v>116</v>
      </c>
      <c r="E7015" t="s">
        <v>545</v>
      </c>
      <c r="F7015" t="str">
        <f t="shared" si="546"/>
        <v>鹤岗市职业培训</v>
      </c>
      <c r="G7015" t="s">
        <v>118</v>
      </c>
      <c r="H7015" t="s">
        <v>462</v>
      </c>
      <c r="I7015" t="s">
        <v>70</v>
      </c>
      <c r="J7015">
        <v>101</v>
      </c>
      <c r="K7015">
        <v>0</v>
      </c>
      <c r="L7015" s="13">
        <f>VLOOKUP(C7015,'渗透率、续签率'!B:C,2,0)</f>
        <v>0.59099999999999997</v>
      </c>
      <c r="M7015" s="6">
        <v>0</v>
      </c>
      <c r="N7015">
        <v>9</v>
      </c>
      <c r="O7015">
        <v>0</v>
      </c>
      <c r="P7015" s="6">
        <v>0</v>
      </c>
      <c r="Q7015" s="13">
        <v>0</v>
      </c>
      <c r="R7015" s="13">
        <v>0</v>
      </c>
      <c r="S7015" s="31">
        <v>102</v>
      </c>
      <c r="T7015" s="6">
        <f>VLOOKUP(E7015,'参数设置&amp;汇总'!S:U,3,0)</f>
        <v>0.08</v>
      </c>
      <c r="U7015" s="78">
        <f t="shared" si="545"/>
        <v>0.72</v>
      </c>
      <c r="V7015" s="13">
        <v>0.85000000000000009</v>
      </c>
      <c r="W7015" s="78">
        <f t="shared" si="547"/>
        <v>0.84705882352941164</v>
      </c>
      <c r="X7015" s="1">
        <f>VLOOKUP(E7015,'渗透率、续签率'!AG:AJ,4,0)</f>
        <v>6715.9999999999991</v>
      </c>
      <c r="Y7015" s="1">
        <f t="shared" si="548"/>
        <v>5688.8470588235277</v>
      </c>
      <c r="Z7015">
        <v>0</v>
      </c>
      <c r="AA7015" s="89">
        <f t="shared" si="549"/>
        <v>60443.999999999993</v>
      </c>
      <c r="AH7015" s="37"/>
      <c r="AI7015" s="37"/>
      <c r="AK7015" s="37"/>
    </row>
    <row r="7016" spans="1:37" hidden="1">
      <c r="A7016" t="s">
        <v>64</v>
      </c>
      <c r="B7016" t="s">
        <v>2</v>
      </c>
      <c r="C7016" t="s">
        <v>10</v>
      </c>
      <c r="D7016" t="s">
        <v>116</v>
      </c>
      <c r="E7016" t="s">
        <v>545</v>
      </c>
      <c r="F7016" t="str">
        <f t="shared" si="546"/>
        <v>鹰潭市职业培训</v>
      </c>
      <c r="G7016" t="s">
        <v>90</v>
      </c>
      <c r="H7016" t="s">
        <v>463</v>
      </c>
      <c r="I7016" t="s">
        <v>68</v>
      </c>
      <c r="J7016">
        <v>238</v>
      </c>
      <c r="K7016">
        <v>0</v>
      </c>
      <c r="L7016" s="13">
        <f>VLOOKUP(C7016,'渗透率、续签率'!B:C,2,0)</f>
        <v>0.59099999999999997</v>
      </c>
      <c r="M7016" s="6">
        <v>0</v>
      </c>
      <c r="N7016">
        <v>15</v>
      </c>
      <c r="O7016">
        <v>0</v>
      </c>
      <c r="P7016" s="6">
        <v>0</v>
      </c>
      <c r="Q7016" s="13">
        <v>0</v>
      </c>
      <c r="R7016" s="13">
        <v>0</v>
      </c>
      <c r="S7016" s="31">
        <v>154</v>
      </c>
      <c r="T7016" s="6">
        <f>VLOOKUP(E7016,'参数设置&amp;汇总'!S:U,3,0)</f>
        <v>0.08</v>
      </c>
      <c r="U7016" s="78">
        <f t="shared" si="545"/>
        <v>1.2</v>
      </c>
      <c r="V7016" s="13">
        <v>0.85000000000000009</v>
      </c>
      <c r="W7016" s="78">
        <f t="shared" si="547"/>
        <v>1.4117647058823528</v>
      </c>
      <c r="X7016" s="1">
        <f>VLOOKUP(E7016,'渗透率、续签率'!AG:AJ,4,0)</f>
        <v>6715.9999999999991</v>
      </c>
      <c r="Y7016" s="1">
        <f t="shared" si="548"/>
        <v>9481.4117647058811</v>
      </c>
      <c r="Z7016">
        <v>0</v>
      </c>
      <c r="AA7016" s="89">
        <f t="shared" si="549"/>
        <v>100739.99999999999</v>
      </c>
      <c r="AH7016" s="37"/>
      <c r="AI7016" s="37"/>
      <c r="AK7016" s="37"/>
    </row>
    <row r="7017" spans="1:37" hidden="1">
      <c r="A7017" t="s">
        <v>64</v>
      </c>
      <c r="B7017" t="s">
        <v>2</v>
      </c>
      <c r="C7017" t="s">
        <v>10</v>
      </c>
      <c r="D7017" t="s">
        <v>116</v>
      </c>
      <c r="E7017" t="s">
        <v>545</v>
      </c>
      <c r="F7017" t="str">
        <f t="shared" si="546"/>
        <v>黄冈市职业培训</v>
      </c>
      <c r="G7017" t="s">
        <v>81</v>
      </c>
      <c r="H7017" t="s">
        <v>464</v>
      </c>
      <c r="I7017" t="s">
        <v>68</v>
      </c>
      <c r="J7017">
        <v>621</v>
      </c>
      <c r="K7017">
        <v>2</v>
      </c>
      <c r="L7017" s="13">
        <f>VLOOKUP(C7017,'渗透率、续签率'!B:C,2,0)</f>
        <v>0.59099999999999997</v>
      </c>
      <c r="M7017" s="6">
        <v>0</v>
      </c>
      <c r="N7017">
        <v>51</v>
      </c>
      <c r="O7017">
        <v>2</v>
      </c>
      <c r="P7017" s="6">
        <v>0.04</v>
      </c>
      <c r="Q7017" s="13">
        <v>5.2999999999999999E-2</v>
      </c>
      <c r="R7017" s="13">
        <v>1.0999999999999999E-2</v>
      </c>
      <c r="S7017" s="31">
        <v>610</v>
      </c>
      <c r="T7017" s="6">
        <f>VLOOKUP(E7017,'参数设置&amp;汇总'!S:U,3,0)</f>
        <v>0.08</v>
      </c>
      <c r="U7017" s="78">
        <f t="shared" si="545"/>
        <v>4.08</v>
      </c>
      <c r="V7017" s="13">
        <v>0.85000000000000009</v>
      </c>
      <c r="W7017" s="78">
        <f t="shared" si="547"/>
        <v>3.4094117647058821</v>
      </c>
      <c r="X7017" s="1">
        <f>VLOOKUP(E7017,'渗透率、续签率'!AG:AJ,4,0)</f>
        <v>6715.9999999999991</v>
      </c>
      <c r="Y7017" s="1">
        <f t="shared" si="548"/>
        <v>22897.609411764701</v>
      </c>
      <c r="Z7017">
        <v>2</v>
      </c>
      <c r="AA7017" s="89">
        <f t="shared" si="549"/>
        <v>342515.99999999994</v>
      </c>
      <c r="AH7017" s="37"/>
      <c r="AI7017" s="37"/>
      <c r="AK7017" s="37"/>
    </row>
    <row r="7018" spans="1:37" hidden="1">
      <c r="A7018" t="s">
        <v>64</v>
      </c>
      <c r="B7018" t="s">
        <v>2</v>
      </c>
      <c r="C7018" t="s">
        <v>10</v>
      </c>
      <c r="D7018" t="s">
        <v>116</v>
      </c>
      <c r="E7018" t="s">
        <v>545</v>
      </c>
      <c r="F7018" t="str">
        <f t="shared" si="546"/>
        <v>黄南藏族自治州职业培训</v>
      </c>
      <c r="G7018" t="s">
        <v>297</v>
      </c>
      <c r="H7018" t="s">
        <v>465</v>
      </c>
      <c r="I7018" t="s">
        <v>70</v>
      </c>
      <c r="J7018">
        <v>17</v>
      </c>
      <c r="K7018">
        <v>0</v>
      </c>
      <c r="L7018" s="13">
        <f>VLOOKUP(C7018,'渗透率、续签率'!B:C,2,0)</f>
        <v>0.59099999999999997</v>
      </c>
      <c r="M7018" s="6">
        <v>0</v>
      </c>
      <c r="N7018">
        <v>0</v>
      </c>
      <c r="O7018">
        <v>0</v>
      </c>
      <c r="P7018" s="6">
        <v>0</v>
      </c>
      <c r="Q7018" s="13">
        <v>0</v>
      </c>
      <c r="R7018" s="13">
        <v>0</v>
      </c>
      <c r="S7018" s="31">
        <v>6</v>
      </c>
      <c r="T7018" s="6">
        <f>VLOOKUP(E7018,'参数设置&amp;汇总'!S:U,3,0)</f>
        <v>0.08</v>
      </c>
      <c r="U7018" s="78">
        <f t="shared" si="545"/>
        <v>0</v>
      </c>
      <c r="V7018" s="13">
        <v>0.85000000000000009</v>
      </c>
      <c r="W7018" s="78">
        <f t="shared" si="547"/>
        <v>0</v>
      </c>
      <c r="X7018" s="1">
        <f>VLOOKUP(E7018,'渗透率、续签率'!AG:AJ,4,0)</f>
        <v>6715.9999999999991</v>
      </c>
      <c r="Y7018" s="1">
        <f t="shared" si="548"/>
        <v>0</v>
      </c>
      <c r="Z7018">
        <v>0</v>
      </c>
      <c r="AA7018" s="89">
        <f t="shared" si="549"/>
        <v>0</v>
      </c>
      <c r="AH7018" s="37"/>
      <c r="AI7018" s="37"/>
      <c r="AK7018" s="37"/>
    </row>
    <row r="7019" spans="1:37" hidden="1">
      <c r="A7019" t="s">
        <v>64</v>
      </c>
      <c r="B7019" t="s">
        <v>2</v>
      </c>
      <c r="C7019" t="s">
        <v>10</v>
      </c>
      <c r="D7019" t="s">
        <v>116</v>
      </c>
      <c r="E7019" t="s">
        <v>545</v>
      </c>
      <c r="F7019" t="str">
        <f t="shared" si="546"/>
        <v>黄山市职业培训</v>
      </c>
      <c r="G7019" t="s">
        <v>94</v>
      </c>
      <c r="H7019" t="s">
        <v>466</v>
      </c>
      <c r="I7019" t="s">
        <v>68</v>
      </c>
      <c r="J7019">
        <v>254</v>
      </c>
      <c r="K7019">
        <v>0</v>
      </c>
      <c r="L7019" s="13">
        <f>VLOOKUP(C7019,'渗透率、续签率'!B:C,2,0)</f>
        <v>0.59099999999999997</v>
      </c>
      <c r="M7019" s="6">
        <v>0</v>
      </c>
      <c r="N7019">
        <v>10</v>
      </c>
      <c r="O7019">
        <v>0</v>
      </c>
      <c r="P7019" s="6">
        <v>0</v>
      </c>
      <c r="Q7019" s="13">
        <v>0</v>
      </c>
      <c r="R7019" s="13">
        <v>0</v>
      </c>
      <c r="S7019" s="31">
        <v>117</v>
      </c>
      <c r="T7019" s="6">
        <f>VLOOKUP(E7019,'参数设置&amp;汇总'!S:U,3,0)</f>
        <v>0.08</v>
      </c>
      <c r="U7019" s="78">
        <f t="shared" si="545"/>
        <v>0.8</v>
      </c>
      <c r="V7019" s="13">
        <v>0.85000000000000009</v>
      </c>
      <c r="W7019" s="78">
        <f t="shared" si="547"/>
        <v>0.94117647058823528</v>
      </c>
      <c r="X7019" s="1">
        <f>VLOOKUP(E7019,'渗透率、续签率'!AG:AJ,4,0)</f>
        <v>6715.9999999999991</v>
      </c>
      <c r="Y7019" s="1">
        <f t="shared" si="548"/>
        <v>6320.9411764705874</v>
      </c>
      <c r="Z7019">
        <v>0</v>
      </c>
      <c r="AA7019" s="89">
        <f t="shared" si="549"/>
        <v>67159.999999999985</v>
      </c>
      <c r="AH7019" s="37"/>
      <c r="AI7019" s="37"/>
      <c r="AK7019" s="37"/>
    </row>
    <row r="7020" spans="1:37" hidden="1">
      <c r="A7020" t="s">
        <v>64</v>
      </c>
      <c r="B7020" t="s">
        <v>2</v>
      </c>
      <c r="C7020" t="s">
        <v>10</v>
      </c>
      <c r="D7020" t="s">
        <v>116</v>
      </c>
      <c r="E7020" t="s">
        <v>545</v>
      </c>
      <c r="F7020" t="str">
        <f t="shared" si="546"/>
        <v>黄石市职业培训</v>
      </c>
      <c r="G7020" t="s">
        <v>81</v>
      </c>
      <c r="H7020" t="s">
        <v>467</v>
      </c>
      <c r="I7020" t="s">
        <v>68</v>
      </c>
      <c r="J7020">
        <v>386</v>
      </c>
      <c r="K7020">
        <v>5</v>
      </c>
      <c r="L7020" s="13">
        <f>VLOOKUP(C7020,'渗透率、续签率'!B:C,2,0)</f>
        <v>0.59099999999999997</v>
      </c>
      <c r="M7020" s="6">
        <v>0.01</v>
      </c>
      <c r="N7020">
        <v>33</v>
      </c>
      <c r="O7020">
        <v>5</v>
      </c>
      <c r="P7020" s="6">
        <v>0.15</v>
      </c>
      <c r="Q7020" s="13">
        <v>0.16400000000000001</v>
      </c>
      <c r="R7020" s="13">
        <v>0.12</v>
      </c>
      <c r="S7020" s="31">
        <v>369</v>
      </c>
      <c r="T7020" s="6">
        <f>VLOOKUP(E7020,'参数设置&amp;汇总'!S:U,3,0)</f>
        <v>0.08</v>
      </c>
      <c r="U7020" s="78">
        <f t="shared" si="545"/>
        <v>5</v>
      </c>
      <c r="V7020" s="13">
        <v>0.85000000000000009</v>
      </c>
      <c r="W7020" s="78">
        <f t="shared" si="547"/>
        <v>2.4058823529411759</v>
      </c>
      <c r="X7020" s="1">
        <f>VLOOKUP(E7020,'渗透率、续签率'!AG:AJ,4,0)</f>
        <v>6715.9999999999991</v>
      </c>
      <c r="Y7020" s="1">
        <f t="shared" si="548"/>
        <v>16157.905882352936</v>
      </c>
      <c r="Z7020">
        <v>0</v>
      </c>
      <c r="AA7020" s="89">
        <f t="shared" si="549"/>
        <v>221627.99999999997</v>
      </c>
      <c r="AH7020" s="37"/>
      <c r="AI7020" s="37"/>
      <c r="AK7020" s="37"/>
    </row>
    <row r="7021" spans="1:37" hidden="1">
      <c r="A7021" t="s">
        <v>64</v>
      </c>
      <c r="B7021" t="s">
        <v>2</v>
      </c>
      <c r="C7021" t="s">
        <v>10</v>
      </c>
      <c r="D7021" t="s">
        <v>116</v>
      </c>
      <c r="E7021" t="s">
        <v>545</v>
      </c>
      <c r="F7021" t="str">
        <f t="shared" si="546"/>
        <v>黑河市职业培训</v>
      </c>
      <c r="G7021" t="s">
        <v>118</v>
      </c>
      <c r="H7021" t="s">
        <v>468</v>
      </c>
      <c r="I7021" t="s">
        <v>70</v>
      </c>
      <c r="J7021">
        <v>146</v>
      </c>
      <c r="K7021">
        <v>1</v>
      </c>
      <c r="L7021" s="13">
        <f>VLOOKUP(C7021,'渗透率、续签率'!B:C,2,0)</f>
        <v>0.59099999999999997</v>
      </c>
      <c r="M7021" s="6">
        <v>0.01</v>
      </c>
      <c r="N7021">
        <v>7</v>
      </c>
      <c r="O7021">
        <v>1</v>
      </c>
      <c r="P7021" s="6">
        <v>0.14000000000000001</v>
      </c>
      <c r="Q7021" s="13">
        <v>4.9000000000000002E-2</v>
      </c>
      <c r="R7021" s="13">
        <v>0</v>
      </c>
      <c r="S7021" s="31">
        <v>118</v>
      </c>
      <c r="T7021" s="6">
        <f>VLOOKUP(E7021,'参数设置&amp;汇总'!S:U,3,0)</f>
        <v>0.08</v>
      </c>
      <c r="U7021" s="78">
        <f t="shared" si="545"/>
        <v>1</v>
      </c>
      <c r="V7021" s="13">
        <v>0.85000000000000009</v>
      </c>
      <c r="W7021" s="78">
        <f t="shared" si="547"/>
        <v>0.48117647058823526</v>
      </c>
      <c r="X7021" s="1">
        <f>VLOOKUP(E7021,'渗透率、续签率'!AG:AJ,4,0)</f>
        <v>6715.9999999999991</v>
      </c>
      <c r="Y7021" s="1">
        <f t="shared" si="548"/>
        <v>3231.5811764705877</v>
      </c>
      <c r="Z7021">
        <v>0</v>
      </c>
      <c r="AA7021" s="89">
        <f t="shared" si="549"/>
        <v>47011.999999999993</v>
      </c>
      <c r="AH7021" s="37"/>
      <c r="AI7021" s="37"/>
      <c r="AK7021" s="37"/>
    </row>
    <row r="7022" spans="1:37" hidden="1">
      <c r="A7022" t="s">
        <v>64</v>
      </c>
      <c r="B7022" t="s">
        <v>2</v>
      </c>
      <c r="C7022" t="s">
        <v>10</v>
      </c>
      <c r="D7022" t="s">
        <v>116</v>
      </c>
      <c r="E7022" t="s">
        <v>545</v>
      </c>
      <c r="F7022" t="str">
        <f t="shared" si="546"/>
        <v>黔东南苗族侗族自治州职业培训</v>
      </c>
      <c r="G7022" t="s">
        <v>167</v>
      </c>
      <c r="H7022" t="s">
        <v>469</v>
      </c>
      <c r="I7022" t="s">
        <v>70</v>
      </c>
      <c r="J7022">
        <v>359</v>
      </c>
      <c r="K7022">
        <v>1</v>
      </c>
      <c r="L7022" s="13">
        <f>VLOOKUP(C7022,'渗透率、续签率'!B:C,2,0)</f>
        <v>0.59099999999999997</v>
      </c>
      <c r="M7022" s="6">
        <v>0</v>
      </c>
      <c r="N7022">
        <v>24</v>
      </c>
      <c r="O7022">
        <v>1</v>
      </c>
      <c r="P7022" s="6">
        <v>0.04</v>
      </c>
      <c r="Q7022" s="13">
        <v>6.9000000000000006E-2</v>
      </c>
      <c r="R7022" s="13">
        <v>6.9000000000000006E-2</v>
      </c>
      <c r="S7022" s="31">
        <v>280</v>
      </c>
      <c r="T7022" s="6">
        <f>VLOOKUP(E7022,'参数设置&amp;汇总'!S:U,3,0)</f>
        <v>0.08</v>
      </c>
      <c r="U7022" s="78">
        <f t="shared" si="545"/>
        <v>1.92</v>
      </c>
      <c r="V7022" s="13">
        <v>0.85000000000000009</v>
      </c>
      <c r="W7022" s="78">
        <f t="shared" si="547"/>
        <v>1.5635294117647056</v>
      </c>
      <c r="X7022" s="1">
        <f>VLOOKUP(E7022,'渗透率、续签率'!AG:AJ,4,0)</f>
        <v>6715.9999999999991</v>
      </c>
      <c r="Y7022" s="1">
        <f t="shared" si="548"/>
        <v>10500.663529411762</v>
      </c>
      <c r="Z7022">
        <v>1</v>
      </c>
      <c r="AA7022" s="89">
        <f t="shared" si="549"/>
        <v>161183.99999999997</v>
      </c>
      <c r="AH7022" s="37"/>
      <c r="AI7022" s="37"/>
      <c r="AK7022" s="37"/>
    </row>
    <row r="7023" spans="1:37" hidden="1">
      <c r="A7023" t="s">
        <v>64</v>
      </c>
      <c r="B7023" t="s">
        <v>2</v>
      </c>
      <c r="C7023" t="s">
        <v>10</v>
      </c>
      <c r="D7023" t="s">
        <v>116</v>
      </c>
      <c r="E7023" t="s">
        <v>545</v>
      </c>
      <c r="F7023" t="str">
        <f t="shared" si="546"/>
        <v>黔南布依族苗族自治州职业培训</v>
      </c>
      <c r="G7023" t="s">
        <v>167</v>
      </c>
      <c r="H7023" t="s">
        <v>470</v>
      </c>
      <c r="I7023" t="s">
        <v>70</v>
      </c>
      <c r="J7023">
        <v>409</v>
      </c>
      <c r="K7023">
        <v>0</v>
      </c>
      <c r="L7023" s="13">
        <f>VLOOKUP(C7023,'渗透率、续签率'!B:C,2,0)</f>
        <v>0.59099999999999997</v>
      </c>
      <c r="M7023" s="6">
        <v>0</v>
      </c>
      <c r="N7023">
        <v>26</v>
      </c>
      <c r="O7023">
        <v>0</v>
      </c>
      <c r="P7023" s="6">
        <v>0</v>
      </c>
      <c r="Q7023" s="13">
        <v>0</v>
      </c>
      <c r="R7023" s="13">
        <v>0</v>
      </c>
      <c r="S7023" s="31">
        <v>296</v>
      </c>
      <c r="T7023" s="6">
        <f>VLOOKUP(E7023,'参数设置&amp;汇总'!S:U,3,0)</f>
        <v>0.08</v>
      </c>
      <c r="U7023" s="78">
        <f t="shared" si="545"/>
        <v>2.08</v>
      </c>
      <c r="V7023" s="13">
        <v>0.85000000000000009</v>
      </c>
      <c r="W7023" s="78">
        <f t="shared" si="547"/>
        <v>2.4470588235294115</v>
      </c>
      <c r="X7023" s="1">
        <f>VLOOKUP(E7023,'渗透率、续签率'!AG:AJ,4,0)</f>
        <v>6715.9999999999991</v>
      </c>
      <c r="Y7023" s="1">
        <f t="shared" si="548"/>
        <v>16434.447058823527</v>
      </c>
      <c r="Z7023">
        <v>2</v>
      </c>
      <c r="AA7023" s="89">
        <f t="shared" si="549"/>
        <v>174615.99999999997</v>
      </c>
      <c r="AH7023" s="37"/>
      <c r="AI7023" s="37"/>
    </row>
    <row r="7024" spans="1:37" hidden="1">
      <c r="A7024" t="s">
        <v>64</v>
      </c>
      <c r="B7024" t="s">
        <v>2</v>
      </c>
      <c r="C7024" t="s">
        <v>10</v>
      </c>
      <c r="D7024" t="s">
        <v>116</v>
      </c>
      <c r="E7024" t="s">
        <v>545</v>
      </c>
      <c r="F7024" t="str">
        <f t="shared" si="546"/>
        <v>黔西南布依族苗族自治州职业培训</v>
      </c>
      <c r="G7024" t="s">
        <v>167</v>
      </c>
      <c r="H7024" t="s">
        <v>471</v>
      </c>
      <c r="I7024" t="s">
        <v>70</v>
      </c>
      <c r="J7024">
        <v>456</v>
      </c>
      <c r="K7024">
        <v>1</v>
      </c>
      <c r="L7024" s="13">
        <f>VLOOKUP(C7024,'渗透率、续签率'!B:C,2,0)</f>
        <v>0.59099999999999997</v>
      </c>
      <c r="M7024" s="6">
        <v>0</v>
      </c>
      <c r="N7024">
        <v>31</v>
      </c>
      <c r="O7024">
        <v>1</v>
      </c>
      <c r="P7024" s="6">
        <v>0.03</v>
      </c>
      <c r="Q7024" s="13">
        <v>5.1999999999999998E-2</v>
      </c>
      <c r="R7024" s="13">
        <v>5.1999999999999998E-2</v>
      </c>
      <c r="S7024" s="31">
        <v>378</v>
      </c>
      <c r="T7024" s="6">
        <f>VLOOKUP(E7024,'参数设置&amp;汇总'!S:U,3,0)</f>
        <v>0.08</v>
      </c>
      <c r="U7024" s="78">
        <f t="shared" si="545"/>
        <v>2.48</v>
      </c>
      <c r="V7024" s="13">
        <v>0.85000000000000009</v>
      </c>
      <c r="W7024" s="78">
        <f t="shared" si="547"/>
        <v>2.2223529411764704</v>
      </c>
      <c r="X7024" s="1">
        <f>VLOOKUP(E7024,'渗透率、续签率'!AG:AJ,4,0)</f>
        <v>6715.9999999999991</v>
      </c>
      <c r="Y7024" s="1">
        <f t="shared" si="548"/>
        <v>14925.322352941173</v>
      </c>
      <c r="Z7024">
        <v>1</v>
      </c>
      <c r="AA7024" s="89">
        <f t="shared" si="549"/>
        <v>208195.99999999997</v>
      </c>
      <c r="AK7024" s="37"/>
    </row>
    <row r="7025" spans="1:37" hidden="1">
      <c r="A7025" t="s">
        <v>64</v>
      </c>
      <c r="B7025" t="s">
        <v>2</v>
      </c>
      <c r="C7025" t="s">
        <v>10</v>
      </c>
      <c r="D7025" t="s">
        <v>116</v>
      </c>
      <c r="E7025" t="s">
        <v>545</v>
      </c>
      <c r="F7025" t="str">
        <f t="shared" si="546"/>
        <v>齐齐哈尔市职业培训</v>
      </c>
      <c r="G7025" t="s">
        <v>118</v>
      </c>
      <c r="H7025" t="s">
        <v>472</v>
      </c>
      <c r="I7025" t="s">
        <v>70</v>
      </c>
      <c r="J7025">
        <v>419</v>
      </c>
      <c r="K7025">
        <v>3</v>
      </c>
      <c r="L7025" s="13">
        <f>VLOOKUP(C7025,'渗透率、续签率'!B:C,2,0)</f>
        <v>0.59099999999999997</v>
      </c>
      <c r="M7025" s="6">
        <v>0.01</v>
      </c>
      <c r="N7025">
        <v>61</v>
      </c>
      <c r="O7025">
        <v>3</v>
      </c>
      <c r="P7025" s="6">
        <v>0.05</v>
      </c>
      <c r="Q7025" s="13">
        <v>6.3E-2</v>
      </c>
      <c r="R7025" s="13">
        <v>0</v>
      </c>
      <c r="S7025" s="31">
        <v>592</v>
      </c>
      <c r="T7025" s="6">
        <f>VLOOKUP(E7025,'参数设置&amp;汇总'!S:U,3,0)</f>
        <v>0.08</v>
      </c>
      <c r="U7025" s="78">
        <f t="shared" si="545"/>
        <v>4.88</v>
      </c>
      <c r="V7025" s="13">
        <v>0.85000000000000009</v>
      </c>
      <c r="W7025" s="78">
        <f t="shared" si="547"/>
        <v>3.6552941176470588</v>
      </c>
      <c r="X7025" s="1">
        <f>VLOOKUP(E7025,'渗透率、续签率'!AG:AJ,4,0)</f>
        <v>6715.9999999999991</v>
      </c>
      <c r="Y7025" s="1">
        <f t="shared" si="548"/>
        <v>24548.955294117644</v>
      </c>
      <c r="Z7025">
        <v>5</v>
      </c>
      <c r="AA7025" s="89">
        <f t="shared" si="549"/>
        <v>409675.99999999994</v>
      </c>
      <c r="AH7025" s="37"/>
      <c r="AI7025" s="37"/>
      <c r="AK7025" s="37"/>
    </row>
    <row r="7026" spans="1:37" hidden="1">
      <c r="A7026" t="s">
        <v>64</v>
      </c>
      <c r="B7026" t="s">
        <v>2</v>
      </c>
      <c r="C7026" t="s">
        <v>10</v>
      </c>
      <c r="D7026" t="s">
        <v>116</v>
      </c>
      <c r="E7026" t="s">
        <v>545</v>
      </c>
      <c r="F7026" t="str">
        <f t="shared" si="546"/>
        <v>龙岩市职业培训</v>
      </c>
      <c r="G7026" t="s">
        <v>92</v>
      </c>
      <c r="H7026" t="s">
        <v>473</v>
      </c>
      <c r="I7026" t="s">
        <v>68</v>
      </c>
      <c r="J7026">
        <v>426</v>
      </c>
      <c r="K7026">
        <v>3</v>
      </c>
      <c r="L7026" s="13">
        <f>VLOOKUP(C7026,'渗透率、续签率'!B:C,2,0)</f>
        <v>0.59099999999999997</v>
      </c>
      <c r="M7026" s="6">
        <v>0.01</v>
      </c>
      <c r="N7026">
        <v>17</v>
      </c>
      <c r="O7026">
        <v>3</v>
      </c>
      <c r="P7026" s="6">
        <v>0.18</v>
      </c>
      <c r="Q7026" s="13">
        <v>0.154</v>
      </c>
      <c r="R7026" s="13">
        <v>6.2E-2</v>
      </c>
      <c r="S7026" s="31">
        <v>226</v>
      </c>
      <c r="T7026" s="6">
        <f>VLOOKUP(E7026,'参数设置&amp;汇总'!S:U,3,0)</f>
        <v>0.08</v>
      </c>
      <c r="U7026" s="78">
        <f t="shared" si="545"/>
        <v>3</v>
      </c>
      <c r="V7026" s="13">
        <v>0.85000000000000009</v>
      </c>
      <c r="W7026" s="78">
        <f t="shared" si="547"/>
        <v>1.4435294117647057</v>
      </c>
      <c r="X7026" s="1">
        <f>VLOOKUP(E7026,'渗透率、续签率'!AG:AJ,4,0)</f>
        <v>6715.9999999999991</v>
      </c>
      <c r="Y7026" s="1">
        <f t="shared" si="548"/>
        <v>9694.7435294117622</v>
      </c>
      <c r="Z7026">
        <v>0</v>
      </c>
      <c r="AA7026" s="89">
        <f t="shared" si="549"/>
        <v>114171.99999999999</v>
      </c>
      <c r="AH7026" s="37"/>
      <c r="AI7026" s="37"/>
      <c r="AK7026" s="37"/>
    </row>
    <row r="7027" spans="1:37" ht="18">
      <c r="A7027" t="s">
        <v>64</v>
      </c>
      <c r="B7027" s="2" t="s">
        <v>1</v>
      </c>
      <c r="C7027" s="2" t="s">
        <v>1</v>
      </c>
      <c r="D7027" t="s">
        <v>65</v>
      </c>
      <c r="E7027" t="s">
        <v>546</v>
      </c>
      <c r="F7027" t="str">
        <f t="shared" si="546"/>
        <v>上海市文印广告</v>
      </c>
      <c r="G7027" t="s">
        <v>67</v>
      </c>
      <c r="H7027" s="2" t="s">
        <v>67</v>
      </c>
      <c r="I7027" s="2" t="s">
        <v>68</v>
      </c>
      <c r="J7027" s="4">
        <v>5254</v>
      </c>
      <c r="K7027" s="2">
        <v>418</v>
      </c>
      <c r="L7027" s="13">
        <f>VLOOKUP(C7027,'渗透率、续签率'!B:C,2,0)</f>
        <v>0.56799999999999995</v>
      </c>
      <c r="M7027" s="6">
        <v>0.08</v>
      </c>
      <c r="N7027" s="4">
        <v>1483</v>
      </c>
      <c r="O7027">
        <v>371</v>
      </c>
      <c r="P7027" s="55">
        <v>0.25</v>
      </c>
      <c r="Q7027" s="13">
        <v>0.68799999999999994</v>
      </c>
      <c r="R7027" s="13">
        <v>0.42099999999999999</v>
      </c>
      <c r="S7027" s="31">
        <v>133469</v>
      </c>
      <c r="T7027" s="55">
        <f>VLOOKUP(E7027,'参数设置&amp;汇总'!S:U,3,0)</f>
        <v>0.45</v>
      </c>
      <c r="U7027" s="82">
        <f t="shared" si="545"/>
        <v>667.35</v>
      </c>
      <c r="V7027" s="13">
        <v>0.85000000000000009</v>
      </c>
      <c r="W7027" s="82">
        <f t="shared" si="547"/>
        <v>537.20235294117651</v>
      </c>
      <c r="X7027" s="1">
        <f>VLOOKUP(E7027,'渗透率、续签率'!AG:AJ,4,0)</f>
        <v>6205</v>
      </c>
      <c r="Y7027" s="1">
        <f t="shared" si="548"/>
        <v>3333340.6</v>
      </c>
      <c r="Z7027">
        <v>571</v>
      </c>
      <c r="AA7027" s="89">
        <f t="shared" si="549"/>
        <v>9202015</v>
      </c>
      <c r="AH7027" s="37"/>
      <c r="AI7027" s="37"/>
      <c r="AK7027" s="37"/>
    </row>
    <row r="7028" spans="1:37" hidden="1">
      <c r="A7028" t="s">
        <v>64</v>
      </c>
      <c r="B7028" t="s">
        <v>1</v>
      </c>
      <c r="C7028" t="s">
        <v>1</v>
      </c>
      <c r="D7028" t="s">
        <v>65</v>
      </c>
      <c r="E7028" t="s">
        <v>546</v>
      </c>
      <c r="F7028" t="str">
        <f t="shared" si="546"/>
        <v>北京市文印广告</v>
      </c>
      <c r="G7028" t="s">
        <v>69</v>
      </c>
      <c r="H7028" t="s">
        <v>69</v>
      </c>
      <c r="I7028" t="s">
        <v>70</v>
      </c>
      <c r="J7028" s="1">
        <v>5197</v>
      </c>
      <c r="K7028">
        <v>448</v>
      </c>
      <c r="L7028" s="13">
        <f>VLOOKUP(C7028,'渗透率、续签率'!B:C,2,0)</f>
        <v>0.56799999999999995</v>
      </c>
      <c r="M7028" s="6">
        <v>0.09</v>
      </c>
      <c r="N7028" s="1">
        <v>1700</v>
      </c>
      <c r="O7028">
        <v>401</v>
      </c>
      <c r="P7028" s="6">
        <v>0.24</v>
      </c>
      <c r="Q7028" s="13">
        <v>0.72099999999999997</v>
      </c>
      <c r="R7028" s="13">
        <v>0.45500000000000002</v>
      </c>
      <c r="S7028" s="31">
        <v>154394</v>
      </c>
      <c r="T7028" s="6">
        <f>VLOOKUP(E7028,'参数设置&amp;汇总'!S:U,3,0)</f>
        <v>0.45</v>
      </c>
      <c r="U7028" s="78">
        <f t="shared" si="545"/>
        <v>765</v>
      </c>
      <c r="V7028" s="13">
        <v>0.85000000000000009</v>
      </c>
      <c r="W7028" s="78">
        <f t="shared" si="547"/>
        <v>632.03764705882338</v>
      </c>
      <c r="X7028" s="1">
        <f>VLOOKUP(E7028,'渗透率、续签率'!AG:AJ,4,0)</f>
        <v>6205</v>
      </c>
      <c r="Y7028" s="1">
        <f t="shared" si="548"/>
        <v>3921793.5999999992</v>
      </c>
      <c r="Z7028">
        <v>342</v>
      </c>
      <c r="AA7028" s="89">
        <f t="shared" si="549"/>
        <v>10548500</v>
      </c>
      <c r="AH7028" s="37"/>
      <c r="AI7028" s="37"/>
    </row>
    <row r="7029" spans="1:37" hidden="1">
      <c r="A7029" t="s">
        <v>64</v>
      </c>
      <c r="B7029" t="s">
        <v>1</v>
      </c>
      <c r="C7029" t="s">
        <v>1</v>
      </c>
      <c r="D7029" t="s">
        <v>71</v>
      </c>
      <c r="E7029" t="s">
        <v>547</v>
      </c>
      <c r="F7029" t="str">
        <f t="shared" si="546"/>
        <v>南京市文印广告</v>
      </c>
      <c r="G7029" t="s">
        <v>73</v>
      </c>
      <c r="H7029" t="s">
        <v>74</v>
      </c>
      <c r="I7029" t="s">
        <v>70</v>
      </c>
      <c r="J7029" s="1">
        <v>2697</v>
      </c>
      <c r="K7029">
        <v>178</v>
      </c>
      <c r="L7029" s="13">
        <f>VLOOKUP(C7029,'渗透率、续签率'!B:C,2,0)</f>
        <v>0.56799999999999995</v>
      </c>
      <c r="M7029" s="6">
        <v>7.0000000000000007E-2</v>
      </c>
      <c r="N7029">
        <v>669</v>
      </c>
      <c r="O7029">
        <v>154</v>
      </c>
      <c r="P7029" s="6">
        <v>0.23</v>
      </c>
      <c r="Q7029" s="13">
        <v>0.54800000000000004</v>
      </c>
      <c r="R7029" s="13">
        <v>0.33400000000000002</v>
      </c>
      <c r="S7029" s="31">
        <v>51566</v>
      </c>
      <c r="T7029" s="6">
        <f>VLOOKUP(E7029,'参数设置&amp;汇总'!S:U,3,0)</f>
        <v>0.45</v>
      </c>
      <c r="U7029" s="78">
        <f t="shared" si="545"/>
        <v>301.05</v>
      </c>
      <c r="V7029" s="13">
        <v>0.85000000000000009</v>
      </c>
      <c r="W7029" s="78">
        <f t="shared" si="547"/>
        <v>251.26823529411766</v>
      </c>
      <c r="X7029" s="1">
        <f>VLOOKUP(E7029,'渗透率、续签率'!AG:AJ,4,0)</f>
        <v>5183</v>
      </c>
      <c r="Y7029" s="1">
        <f t="shared" si="548"/>
        <v>1302323.2635294117</v>
      </c>
      <c r="Z7029">
        <v>215</v>
      </c>
      <c r="AA7029" s="89">
        <f t="shared" si="549"/>
        <v>3467427</v>
      </c>
      <c r="AK7029" s="37"/>
    </row>
    <row r="7030" spans="1:37" hidden="1">
      <c r="A7030" t="s">
        <v>64</v>
      </c>
      <c r="B7030" t="s">
        <v>1</v>
      </c>
      <c r="C7030" t="s">
        <v>1</v>
      </c>
      <c r="D7030" t="s">
        <v>71</v>
      </c>
      <c r="E7030" t="s">
        <v>547</v>
      </c>
      <c r="F7030" t="str">
        <f t="shared" si="546"/>
        <v>广州市文印广告</v>
      </c>
      <c r="G7030" t="s">
        <v>75</v>
      </c>
      <c r="H7030" t="s">
        <v>76</v>
      </c>
      <c r="I7030" t="s">
        <v>68</v>
      </c>
      <c r="J7030" s="1">
        <v>6704</v>
      </c>
      <c r="K7030">
        <v>397</v>
      </c>
      <c r="L7030" s="13">
        <f>VLOOKUP(C7030,'渗透率、续签率'!B:C,2,0)</f>
        <v>0.56799999999999995</v>
      </c>
      <c r="M7030" s="6">
        <v>0.06</v>
      </c>
      <c r="N7030" s="1">
        <v>1416</v>
      </c>
      <c r="O7030">
        <v>365</v>
      </c>
      <c r="P7030" s="6">
        <v>0.26</v>
      </c>
      <c r="Q7030" s="13">
        <v>0.66</v>
      </c>
      <c r="R7030" s="13">
        <v>0.41399999999999998</v>
      </c>
      <c r="S7030" s="31">
        <v>141362</v>
      </c>
      <c r="T7030" s="6">
        <f>VLOOKUP(E7030,'参数设置&amp;汇总'!S:U,3,0)</f>
        <v>0.45</v>
      </c>
      <c r="U7030" s="78">
        <f t="shared" si="545"/>
        <v>637.20000000000005</v>
      </c>
      <c r="V7030" s="13">
        <v>0.85000000000000009</v>
      </c>
      <c r="W7030" s="78">
        <f t="shared" si="547"/>
        <v>505.74117647058824</v>
      </c>
      <c r="X7030" s="1">
        <f>VLOOKUP(E7030,'渗透率、续签率'!AG:AJ,4,0)</f>
        <v>5183</v>
      </c>
      <c r="Y7030" s="1">
        <f t="shared" si="548"/>
        <v>2621256.5176470587</v>
      </c>
      <c r="Z7030">
        <v>299</v>
      </c>
      <c r="AA7030" s="89">
        <f t="shared" si="549"/>
        <v>7339128</v>
      </c>
      <c r="AH7030" s="37"/>
      <c r="AI7030" s="37"/>
      <c r="AK7030" s="37"/>
    </row>
    <row r="7031" spans="1:37" hidden="1">
      <c r="A7031" t="s">
        <v>64</v>
      </c>
      <c r="B7031" t="s">
        <v>1</v>
      </c>
      <c r="C7031" t="s">
        <v>1</v>
      </c>
      <c r="D7031" t="s">
        <v>71</v>
      </c>
      <c r="E7031" t="s">
        <v>547</v>
      </c>
      <c r="F7031" t="str">
        <f t="shared" si="546"/>
        <v>成都市文印广告</v>
      </c>
      <c r="G7031" t="s">
        <v>77</v>
      </c>
      <c r="H7031" t="s">
        <v>78</v>
      </c>
      <c r="I7031" t="s">
        <v>70</v>
      </c>
      <c r="J7031" s="1">
        <v>7990</v>
      </c>
      <c r="K7031">
        <v>384</v>
      </c>
      <c r="L7031" s="13">
        <f>VLOOKUP(C7031,'渗透率、续签率'!B:C,2,0)</f>
        <v>0.56799999999999995</v>
      </c>
      <c r="M7031" s="6">
        <v>0.05</v>
      </c>
      <c r="N7031" s="1">
        <v>1243</v>
      </c>
      <c r="O7031">
        <v>336</v>
      </c>
      <c r="P7031" s="6">
        <v>0.27</v>
      </c>
      <c r="Q7031" s="13">
        <v>0.624</v>
      </c>
      <c r="R7031" s="13">
        <v>0.42099999999999999</v>
      </c>
      <c r="S7031" s="31">
        <v>120496</v>
      </c>
      <c r="T7031" s="6">
        <f>VLOOKUP(E7031,'参数设置&amp;汇总'!S:U,3,0)</f>
        <v>0.45</v>
      </c>
      <c r="U7031" s="78">
        <f t="shared" si="545"/>
        <v>559.35</v>
      </c>
      <c r="V7031" s="13">
        <v>0.85000000000000009</v>
      </c>
      <c r="W7031" s="78">
        <f t="shared" si="547"/>
        <v>433.53176470588238</v>
      </c>
      <c r="X7031" s="1">
        <f>VLOOKUP(E7031,'渗透率、续签率'!AG:AJ,4,0)</f>
        <v>5183</v>
      </c>
      <c r="Y7031" s="1">
        <f t="shared" si="548"/>
        <v>2246995.1364705884</v>
      </c>
      <c r="Z7031">
        <v>363</v>
      </c>
      <c r="AA7031" s="89">
        <f t="shared" si="549"/>
        <v>6442469</v>
      </c>
      <c r="AH7031" s="37"/>
      <c r="AI7031" s="37"/>
      <c r="AJ7031" s="1"/>
      <c r="AK7031" s="37"/>
    </row>
    <row r="7032" spans="1:37" hidden="1">
      <c r="A7032" t="s">
        <v>64</v>
      </c>
      <c r="B7032" t="s">
        <v>1</v>
      </c>
      <c r="C7032" t="s">
        <v>1</v>
      </c>
      <c r="D7032" t="s">
        <v>71</v>
      </c>
      <c r="E7032" t="s">
        <v>547</v>
      </c>
      <c r="F7032" t="str">
        <f t="shared" si="546"/>
        <v>杭州市文印广告</v>
      </c>
      <c r="G7032" t="s">
        <v>79</v>
      </c>
      <c r="H7032" t="s">
        <v>80</v>
      </c>
      <c r="I7032" t="s">
        <v>68</v>
      </c>
      <c r="J7032" s="1">
        <v>4199</v>
      </c>
      <c r="K7032">
        <v>398</v>
      </c>
      <c r="L7032" s="13">
        <f>VLOOKUP(C7032,'渗透率、续签率'!B:C,2,0)</f>
        <v>0.56799999999999995</v>
      </c>
      <c r="M7032" s="6">
        <v>0.09</v>
      </c>
      <c r="N7032" s="1">
        <v>1288</v>
      </c>
      <c r="O7032">
        <v>385</v>
      </c>
      <c r="P7032" s="6">
        <v>0.3</v>
      </c>
      <c r="Q7032" s="13">
        <v>0.63</v>
      </c>
      <c r="R7032" s="13">
        <v>0.27500000000000002</v>
      </c>
      <c r="S7032" s="31">
        <v>102850</v>
      </c>
      <c r="T7032" s="6">
        <f>VLOOKUP(E7032,'参数设置&amp;汇总'!S:U,3,0)</f>
        <v>0.45</v>
      </c>
      <c r="U7032" s="78">
        <f t="shared" si="545"/>
        <v>579.6</v>
      </c>
      <c r="V7032" s="13">
        <v>0.85000000000000009</v>
      </c>
      <c r="W7032" s="78">
        <f t="shared" si="547"/>
        <v>424.61176470588242</v>
      </c>
      <c r="X7032" s="1">
        <f>VLOOKUP(E7032,'渗透率、续签率'!AG:AJ,4,0)</f>
        <v>5183</v>
      </c>
      <c r="Y7032" s="1">
        <f t="shared" si="548"/>
        <v>2200762.7764705885</v>
      </c>
      <c r="Z7032">
        <v>322</v>
      </c>
      <c r="AA7032" s="89">
        <f t="shared" si="549"/>
        <v>6675704</v>
      </c>
      <c r="AH7032" s="37"/>
      <c r="AI7032" s="37"/>
    </row>
    <row r="7033" spans="1:37" hidden="1">
      <c r="A7033" t="s">
        <v>64</v>
      </c>
      <c r="B7033" t="s">
        <v>1</v>
      </c>
      <c r="C7033" t="s">
        <v>1</v>
      </c>
      <c r="D7033" t="s">
        <v>71</v>
      </c>
      <c r="E7033" t="s">
        <v>547</v>
      </c>
      <c r="F7033" t="str">
        <f t="shared" si="546"/>
        <v>武汉市文印广告</v>
      </c>
      <c r="G7033" t="s">
        <v>81</v>
      </c>
      <c r="H7033" t="s">
        <v>82</v>
      </c>
      <c r="I7033" t="s">
        <v>68</v>
      </c>
      <c r="J7033" s="1">
        <v>4371</v>
      </c>
      <c r="K7033">
        <v>187</v>
      </c>
      <c r="L7033" s="13">
        <f>VLOOKUP(C7033,'渗透率、续签率'!B:C,2,0)</f>
        <v>0.56799999999999995</v>
      </c>
      <c r="M7033" s="6">
        <v>0.04</v>
      </c>
      <c r="N7033">
        <v>953</v>
      </c>
      <c r="O7033">
        <v>175</v>
      </c>
      <c r="P7033" s="6">
        <v>0.18</v>
      </c>
      <c r="Q7033" s="13">
        <v>0.57599999999999996</v>
      </c>
      <c r="R7033" s="13">
        <v>0.379</v>
      </c>
      <c r="S7033" s="31">
        <v>82245</v>
      </c>
      <c r="T7033" s="6">
        <f>VLOOKUP(E7033,'参数设置&amp;汇总'!S:U,3,0)</f>
        <v>0.45</v>
      </c>
      <c r="U7033" s="78">
        <f t="shared" si="545"/>
        <v>428.85</v>
      </c>
      <c r="V7033" s="13">
        <v>0.85000000000000009</v>
      </c>
      <c r="W7033" s="78">
        <f t="shared" si="547"/>
        <v>387.58823529411768</v>
      </c>
      <c r="X7033" s="1">
        <f>VLOOKUP(E7033,'渗透率、续签率'!AG:AJ,4,0)</f>
        <v>5183</v>
      </c>
      <c r="Y7033" s="1">
        <f t="shared" si="548"/>
        <v>2008869.823529412</v>
      </c>
      <c r="Z7033">
        <v>225</v>
      </c>
      <c r="AA7033" s="89">
        <f t="shared" si="549"/>
        <v>4939399</v>
      </c>
      <c r="AK7033" s="37"/>
    </row>
    <row r="7034" spans="1:37" hidden="1">
      <c r="A7034" t="s">
        <v>64</v>
      </c>
      <c r="B7034" t="s">
        <v>1</v>
      </c>
      <c r="C7034" t="s">
        <v>1</v>
      </c>
      <c r="D7034" t="s">
        <v>71</v>
      </c>
      <c r="E7034" t="s">
        <v>547</v>
      </c>
      <c r="F7034" t="str">
        <f t="shared" si="546"/>
        <v>深圳市文印广告</v>
      </c>
      <c r="G7034" t="s">
        <v>75</v>
      </c>
      <c r="H7034" t="s">
        <v>83</v>
      </c>
      <c r="I7034" t="s">
        <v>68</v>
      </c>
      <c r="J7034" s="1">
        <v>6522</v>
      </c>
      <c r="K7034">
        <v>337</v>
      </c>
      <c r="L7034" s="13">
        <f>VLOOKUP(C7034,'渗透率、续签率'!B:C,2,0)</f>
        <v>0.56799999999999995</v>
      </c>
      <c r="M7034" s="6">
        <v>0.05</v>
      </c>
      <c r="N7034">
        <v>960</v>
      </c>
      <c r="O7034">
        <v>310</v>
      </c>
      <c r="P7034" s="6">
        <v>0.32</v>
      </c>
      <c r="Q7034" s="13">
        <v>0.70899999999999996</v>
      </c>
      <c r="R7034" s="13">
        <v>0.49299999999999999</v>
      </c>
      <c r="S7034" s="31">
        <v>113909</v>
      </c>
      <c r="T7034" s="6">
        <f>VLOOKUP(E7034,'参数设置&amp;汇总'!S:U,3,0)</f>
        <v>0.45</v>
      </c>
      <c r="U7034" s="78">
        <f t="shared" si="545"/>
        <v>432</v>
      </c>
      <c r="V7034" s="13">
        <v>0.85000000000000009</v>
      </c>
      <c r="W7034" s="78">
        <f t="shared" si="547"/>
        <v>301.08235294117645</v>
      </c>
      <c r="X7034" s="1">
        <f>VLOOKUP(E7034,'渗透率、续签率'!AG:AJ,4,0)</f>
        <v>5183</v>
      </c>
      <c r="Y7034" s="1">
        <f t="shared" si="548"/>
        <v>1560509.8352941175</v>
      </c>
      <c r="Z7034">
        <v>307</v>
      </c>
      <c r="AA7034" s="89">
        <f t="shared" si="549"/>
        <v>4975680</v>
      </c>
      <c r="AH7034" s="37"/>
      <c r="AI7034" s="37"/>
      <c r="AK7034" s="37"/>
    </row>
    <row r="7035" spans="1:37" hidden="1">
      <c r="A7035" t="s">
        <v>64</v>
      </c>
      <c r="B7035" t="s">
        <v>1</v>
      </c>
      <c r="C7035" t="s">
        <v>1</v>
      </c>
      <c r="D7035" t="s">
        <v>84</v>
      </c>
      <c r="E7035" t="s">
        <v>548</v>
      </c>
      <c r="F7035" t="str">
        <f t="shared" si="546"/>
        <v>东莞市文印广告</v>
      </c>
      <c r="G7035" t="s">
        <v>75</v>
      </c>
      <c r="H7035" t="s">
        <v>86</v>
      </c>
      <c r="I7035" t="s">
        <v>68</v>
      </c>
      <c r="J7035" s="1">
        <v>4409</v>
      </c>
      <c r="K7035">
        <v>112</v>
      </c>
      <c r="L7035" s="13">
        <f>VLOOKUP(C7035,'渗透率、续签率'!B:C,2,0)</f>
        <v>0.56799999999999995</v>
      </c>
      <c r="M7035" s="6">
        <v>0.03</v>
      </c>
      <c r="N7035">
        <v>664</v>
      </c>
      <c r="O7035">
        <v>93</v>
      </c>
      <c r="P7035" s="6">
        <v>0.14000000000000001</v>
      </c>
      <c r="Q7035" s="13">
        <v>0.51200000000000001</v>
      </c>
      <c r="R7035" s="13">
        <v>0.29899999999999999</v>
      </c>
      <c r="S7035" s="31">
        <v>60154</v>
      </c>
      <c r="T7035" s="6">
        <f>VLOOKUP(E7035,'参数设置&amp;汇总'!S:U,3,0)</f>
        <v>0.3</v>
      </c>
      <c r="U7035" s="78">
        <f t="shared" si="545"/>
        <v>199.2</v>
      </c>
      <c r="V7035" s="13">
        <v>0.85000000000000009</v>
      </c>
      <c r="W7035" s="78">
        <f t="shared" si="547"/>
        <v>172.20705882352937</v>
      </c>
      <c r="X7035" s="1">
        <f>VLOOKUP(E7035,'渗透率、续签率'!AG:AJ,4,0)</f>
        <v>4453</v>
      </c>
      <c r="Y7035" s="1">
        <f t="shared" si="548"/>
        <v>766838.03294117621</v>
      </c>
      <c r="Z7035">
        <v>99</v>
      </c>
      <c r="AA7035" s="89">
        <f t="shared" si="549"/>
        <v>2956792</v>
      </c>
      <c r="AH7035" s="37"/>
      <c r="AI7035" s="37"/>
      <c r="AK7035" s="37"/>
    </row>
    <row r="7036" spans="1:37" hidden="1">
      <c r="A7036" t="s">
        <v>64</v>
      </c>
      <c r="B7036" t="s">
        <v>1</v>
      </c>
      <c r="C7036" t="s">
        <v>1</v>
      </c>
      <c r="D7036" t="s">
        <v>84</v>
      </c>
      <c r="E7036" t="s">
        <v>548</v>
      </c>
      <c r="F7036" t="str">
        <f t="shared" si="546"/>
        <v>佛山市文印广告</v>
      </c>
      <c r="G7036" t="s">
        <v>75</v>
      </c>
      <c r="H7036" t="s">
        <v>87</v>
      </c>
      <c r="I7036" t="s">
        <v>68</v>
      </c>
      <c r="J7036" s="1">
        <v>3530</v>
      </c>
      <c r="K7036">
        <v>95</v>
      </c>
      <c r="L7036" s="13">
        <f>VLOOKUP(C7036,'渗透率、续签率'!B:C,2,0)</f>
        <v>0.56799999999999995</v>
      </c>
      <c r="M7036" s="6">
        <v>0.03</v>
      </c>
      <c r="N7036">
        <v>579</v>
      </c>
      <c r="O7036">
        <v>85</v>
      </c>
      <c r="P7036" s="6">
        <v>0.15</v>
      </c>
      <c r="Q7036" s="13">
        <v>0.496</v>
      </c>
      <c r="R7036" s="13">
        <v>0.309</v>
      </c>
      <c r="S7036" s="31">
        <v>47124</v>
      </c>
      <c r="T7036" s="6">
        <f>VLOOKUP(E7036,'参数设置&amp;汇总'!S:U,3,0)</f>
        <v>0.3</v>
      </c>
      <c r="U7036" s="78">
        <f t="shared" si="545"/>
        <v>173.7</v>
      </c>
      <c r="V7036" s="13">
        <v>0.85000000000000009</v>
      </c>
      <c r="W7036" s="78">
        <f t="shared" si="547"/>
        <v>147.55294117647057</v>
      </c>
      <c r="X7036" s="1">
        <f>VLOOKUP(E7036,'渗透率、续签率'!AG:AJ,4,0)</f>
        <v>4453</v>
      </c>
      <c r="Y7036" s="1">
        <f t="shared" si="548"/>
        <v>657053.24705882347</v>
      </c>
      <c r="Z7036">
        <v>134</v>
      </c>
      <c r="AA7036" s="89">
        <f t="shared" si="549"/>
        <v>2578287</v>
      </c>
      <c r="AH7036" s="37"/>
      <c r="AI7036" s="37"/>
      <c r="AK7036" s="37"/>
    </row>
    <row r="7037" spans="1:37" hidden="1">
      <c r="A7037" t="s">
        <v>64</v>
      </c>
      <c r="B7037" t="s">
        <v>1</v>
      </c>
      <c r="C7037" t="s">
        <v>1</v>
      </c>
      <c r="D7037" t="s">
        <v>84</v>
      </c>
      <c r="E7037" t="s">
        <v>548</v>
      </c>
      <c r="F7037" t="str">
        <f t="shared" si="546"/>
        <v>南宁市文印广告</v>
      </c>
      <c r="G7037" t="s">
        <v>88</v>
      </c>
      <c r="H7037" t="s">
        <v>89</v>
      </c>
      <c r="I7037" t="s">
        <v>68</v>
      </c>
      <c r="J7037" s="1">
        <v>2761</v>
      </c>
      <c r="K7037">
        <v>81</v>
      </c>
      <c r="L7037" s="13">
        <f>VLOOKUP(C7037,'渗透率、续签率'!B:C,2,0)</f>
        <v>0.56799999999999995</v>
      </c>
      <c r="M7037" s="6">
        <v>0.03</v>
      </c>
      <c r="N7037">
        <v>455</v>
      </c>
      <c r="O7037">
        <v>74</v>
      </c>
      <c r="P7037" s="6">
        <v>0.16</v>
      </c>
      <c r="Q7037" s="13">
        <v>0.44</v>
      </c>
      <c r="R7037" s="13">
        <v>0.27100000000000002</v>
      </c>
      <c r="S7037" s="31">
        <v>35768</v>
      </c>
      <c r="T7037" s="6">
        <f>VLOOKUP(E7037,'参数设置&amp;汇总'!S:U,3,0)</f>
        <v>0.3</v>
      </c>
      <c r="U7037" s="78">
        <f t="shared" si="545"/>
        <v>136.5</v>
      </c>
      <c r="V7037" s="13">
        <v>0.85000000000000009</v>
      </c>
      <c r="W7037" s="78">
        <f t="shared" si="547"/>
        <v>111.13882352941175</v>
      </c>
      <c r="X7037" s="1">
        <f>VLOOKUP(E7037,'渗透率、续签率'!AG:AJ,4,0)</f>
        <v>4453</v>
      </c>
      <c r="Y7037" s="1">
        <f t="shared" si="548"/>
        <v>494901.18117647053</v>
      </c>
      <c r="Z7037">
        <v>99</v>
      </c>
      <c r="AA7037" s="89">
        <f t="shared" si="549"/>
        <v>2026115</v>
      </c>
      <c r="AH7037" s="37"/>
      <c r="AI7037" s="37"/>
      <c r="AK7037" s="37"/>
    </row>
    <row r="7038" spans="1:37" hidden="1">
      <c r="A7038" t="s">
        <v>64</v>
      </c>
      <c r="B7038" t="s">
        <v>1</v>
      </c>
      <c r="C7038" t="s">
        <v>1</v>
      </c>
      <c r="D7038" t="s">
        <v>84</v>
      </c>
      <c r="E7038" t="s">
        <v>548</v>
      </c>
      <c r="F7038" t="str">
        <f t="shared" si="546"/>
        <v>南昌市文印广告</v>
      </c>
      <c r="G7038" t="s">
        <v>90</v>
      </c>
      <c r="H7038" t="s">
        <v>91</v>
      </c>
      <c r="I7038" t="s">
        <v>68</v>
      </c>
      <c r="J7038" s="1">
        <v>1868</v>
      </c>
      <c r="K7038">
        <v>85</v>
      </c>
      <c r="L7038" s="13">
        <f>VLOOKUP(C7038,'渗透率、续签率'!B:C,2,0)</f>
        <v>0.56799999999999995</v>
      </c>
      <c r="M7038" s="6">
        <v>0.05</v>
      </c>
      <c r="N7038">
        <v>348</v>
      </c>
      <c r="O7038">
        <v>76</v>
      </c>
      <c r="P7038" s="6">
        <v>0.22</v>
      </c>
      <c r="Q7038" s="13">
        <v>0.54200000000000004</v>
      </c>
      <c r="R7038" s="13">
        <v>0.36399999999999999</v>
      </c>
      <c r="S7038" s="31">
        <v>28988</v>
      </c>
      <c r="T7038" s="6">
        <f>VLOOKUP(E7038,'参数设置&amp;汇总'!S:U,3,0)</f>
        <v>0.3</v>
      </c>
      <c r="U7038" s="78">
        <f t="shared" si="545"/>
        <v>104.39999999999999</v>
      </c>
      <c r="V7038" s="13">
        <v>0.85000000000000009</v>
      </c>
      <c r="W7038" s="78">
        <f t="shared" si="547"/>
        <v>72.037647058823509</v>
      </c>
      <c r="X7038" s="1">
        <f>VLOOKUP(E7038,'渗透率、续签率'!AG:AJ,4,0)</f>
        <v>4453</v>
      </c>
      <c r="Y7038" s="1">
        <f t="shared" si="548"/>
        <v>320783.6423529411</v>
      </c>
      <c r="Z7038">
        <v>63</v>
      </c>
      <c r="AA7038" s="89">
        <f t="shared" si="549"/>
        <v>1549644</v>
      </c>
      <c r="AH7038" s="37"/>
      <c r="AI7038" s="37"/>
      <c r="AK7038" s="37"/>
    </row>
    <row r="7039" spans="1:37" hidden="1">
      <c r="A7039" t="s">
        <v>64</v>
      </c>
      <c r="B7039" t="s">
        <v>1</v>
      </c>
      <c r="C7039" t="s">
        <v>1</v>
      </c>
      <c r="D7039" t="s">
        <v>84</v>
      </c>
      <c r="E7039" t="s">
        <v>548</v>
      </c>
      <c r="F7039" t="str">
        <f t="shared" si="546"/>
        <v>厦门市文印广告</v>
      </c>
      <c r="G7039" t="s">
        <v>92</v>
      </c>
      <c r="H7039" t="s">
        <v>93</v>
      </c>
      <c r="I7039" t="s">
        <v>68</v>
      </c>
      <c r="J7039" s="1">
        <v>1547</v>
      </c>
      <c r="K7039">
        <v>63</v>
      </c>
      <c r="L7039" s="13">
        <f>VLOOKUP(C7039,'渗透率、续签率'!B:C,2,0)</f>
        <v>0.56799999999999995</v>
      </c>
      <c r="M7039" s="6">
        <v>0.04</v>
      </c>
      <c r="N7039">
        <v>334</v>
      </c>
      <c r="O7039">
        <v>59</v>
      </c>
      <c r="P7039" s="6">
        <v>0.18</v>
      </c>
      <c r="Q7039" s="13">
        <v>0.45100000000000001</v>
      </c>
      <c r="R7039" s="13">
        <v>0.26900000000000002</v>
      </c>
      <c r="S7039" s="31">
        <v>27204</v>
      </c>
      <c r="T7039" s="6">
        <f>VLOOKUP(E7039,'参数设置&amp;汇总'!S:U,3,0)</f>
        <v>0.3</v>
      </c>
      <c r="U7039" s="78">
        <f t="shared" si="545"/>
        <v>100.2</v>
      </c>
      <c r="V7039" s="13">
        <v>0.85000000000000009</v>
      </c>
      <c r="W7039" s="78">
        <f t="shared" si="547"/>
        <v>78.456470588235291</v>
      </c>
      <c r="X7039" s="1">
        <f>VLOOKUP(E7039,'渗透率、续签率'!AG:AJ,4,0)</f>
        <v>4453</v>
      </c>
      <c r="Y7039" s="1">
        <f t="shared" si="548"/>
        <v>349366.66352941177</v>
      </c>
      <c r="Z7039">
        <v>31</v>
      </c>
      <c r="AA7039" s="89">
        <f t="shared" si="549"/>
        <v>1487302</v>
      </c>
      <c r="AH7039" s="37"/>
      <c r="AI7039" s="37"/>
      <c r="AK7039" s="37"/>
    </row>
    <row r="7040" spans="1:37" hidden="1">
      <c r="A7040" t="s">
        <v>64</v>
      </c>
      <c r="B7040" t="s">
        <v>1</v>
      </c>
      <c r="C7040" t="s">
        <v>1</v>
      </c>
      <c r="D7040" t="s">
        <v>84</v>
      </c>
      <c r="E7040" t="s">
        <v>548</v>
      </c>
      <c r="F7040" t="str">
        <f t="shared" si="546"/>
        <v>合肥市文印广告</v>
      </c>
      <c r="G7040" t="s">
        <v>94</v>
      </c>
      <c r="H7040" t="s">
        <v>95</v>
      </c>
      <c r="I7040" t="s">
        <v>68</v>
      </c>
      <c r="J7040" s="1">
        <v>3165</v>
      </c>
      <c r="K7040">
        <v>167</v>
      </c>
      <c r="L7040" s="13">
        <f>VLOOKUP(C7040,'渗透率、续签率'!B:C,2,0)</f>
        <v>0.56799999999999995</v>
      </c>
      <c r="M7040" s="6">
        <v>0.05</v>
      </c>
      <c r="N7040">
        <v>648</v>
      </c>
      <c r="O7040">
        <v>151</v>
      </c>
      <c r="P7040" s="6">
        <v>0.23</v>
      </c>
      <c r="Q7040" s="13">
        <v>0.60099999999999998</v>
      </c>
      <c r="R7040" s="13">
        <v>0.377</v>
      </c>
      <c r="S7040" s="31">
        <v>59381</v>
      </c>
      <c r="T7040" s="6">
        <f>VLOOKUP(E7040,'参数设置&amp;汇总'!S:U,3,0)</f>
        <v>0.3</v>
      </c>
      <c r="U7040" s="78">
        <f t="shared" si="545"/>
        <v>194.4</v>
      </c>
      <c r="V7040" s="13">
        <v>0.85000000000000009</v>
      </c>
      <c r="W7040" s="78">
        <f t="shared" si="547"/>
        <v>127.80235294117648</v>
      </c>
      <c r="X7040" s="1">
        <f>VLOOKUP(E7040,'渗透率、续签率'!AG:AJ,4,0)</f>
        <v>4453</v>
      </c>
      <c r="Y7040" s="1">
        <f t="shared" si="548"/>
        <v>569103.87764705892</v>
      </c>
      <c r="Z7040">
        <v>112</v>
      </c>
      <c r="AA7040" s="89">
        <f t="shared" si="549"/>
        <v>2885544</v>
      </c>
      <c r="AH7040" s="37"/>
      <c r="AI7040" s="37"/>
      <c r="AK7040" s="37"/>
    </row>
    <row r="7041" spans="1:37" hidden="1">
      <c r="A7041" t="s">
        <v>64</v>
      </c>
      <c r="B7041" t="s">
        <v>1</v>
      </c>
      <c r="C7041" t="s">
        <v>1</v>
      </c>
      <c r="D7041" t="s">
        <v>84</v>
      </c>
      <c r="E7041" t="s">
        <v>548</v>
      </c>
      <c r="F7041" t="str">
        <f t="shared" si="546"/>
        <v>天津市文印广告</v>
      </c>
      <c r="G7041" t="s">
        <v>96</v>
      </c>
      <c r="H7041" t="s">
        <v>96</v>
      </c>
      <c r="I7041" t="s">
        <v>70</v>
      </c>
      <c r="J7041" s="1">
        <v>3140</v>
      </c>
      <c r="K7041">
        <v>152</v>
      </c>
      <c r="L7041" s="13">
        <f>VLOOKUP(C7041,'渗透率、续签率'!B:C,2,0)</f>
        <v>0.56799999999999995</v>
      </c>
      <c r="M7041" s="6">
        <v>0.05</v>
      </c>
      <c r="N7041">
        <v>729</v>
      </c>
      <c r="O7041">
        <v>138</v>
      </c>
      <c r="P7041" s="6">
        <v>0.19</v>
      </c>
      <c r="Q7041" s="13">
        <v>0.57299999999999995</v>
      </c>
      <c r="R7041" s="13">
        <v>0.33100000000000002</v>
      </c>
      <c r="S7041" s="31">
        <v>60386</v>
      </c>
      <c r="T7041" s="6">
        <f>VLOOKUP(E7041,'参数设置&amp;汇总'!S:U,3,0)</f>
        <v>0.3</v>
      </c>
      <c r="U7041" s="78">
        <f t="shared" si="545"/>
        <v>218.7</v>
      </c>
      <c r="V7041" s="13">
        <v>0.85000000000000009</v>
      </c>
      <c r="W7041" s="78">
        <f t="shared" si="547"/>
        <v>165.07764705882352</v>
      </c>
      <c r="X7041" s="1">
        <f>VLOOKUP(E7041,'渗透率、续签率'!AG:AJ,4,0)</f>
        <v>4453</v>
      </c>
      <c r="Y7041" s="1">
        <f t="shared" si="548"/>
        <v>735090.76235294109</v>
      </c>
      <c r="Z7041">
        <v>190</v>
      </c>
      <c r="AA7041" s="89">
        <f t="shared" si="549"/>
        <v>3246237</v>
      </c>
      <c r="AH7041" s="37"/>
      <c r="AI7041" s="37"/>
      <c r="AK7041" s="37"/>
    </row>
    <row r="7042" spans="1:37" hidden="1">
      <c r="A7042" t="s">
        <v>64</v>
      </c>
      <c r="B7042" t="s">
        <v>1</v>
      </c>
      <c r="C7042" t="s">
        <v>1</v>
      </c>
      <c r="D7042" t="s">
        <v>84</v>
      </c>
      <c r="E7042" t="s">
        <v>548</v>
      </c>
      <c r="F7042" t="str">
        <f t="shared" si="546"/>
        <v>宁波市文印广告</v>
      </c>
      <c r="G7042" t="s">
        <v>79</v>
      </c>
      <c r="H7042" t="s">
        <v>97</v>
      </c>
      <c r="I7042" t="s">
        <v>68</v>
      </c>
      <c r="J7042" s="1">
        <v>2804</v>
      </c>
      <c r="K7042">
        <v>99</v>
      </c>
      <c r="L7042" s="13">
        <f>VLOOKUP(C7042,'渗透率、续签率'!B:C,2,0)</f>
        <v>0.56799999999999995</v>
      </c>
      <c r="M7042" s="6">
        <v>0.04</v>
      </c>
      <c r="N7042">
        <v>517</v>
      </c>
      <c r="O7042">
        <v>87</v>
      </c>
      <c r="P7042" s="6">
        <v>0.17</v>
      </c>
      <c r="Q7042" s="13">
        <v>0.503</v>
      </c>
      <c r="R7042" s="13">
        <v>0.316</v>
      </c>
      <c r="S7042" s="31">
        <v>42975</v>
      </c>
      <c r="T7042" s="6">
        <f>VLOOKUP(E7042,'参数设置&amp;汇总'!S:U,3,0)</f>
        <v>0.3</v>
      </c>
      <c r="U7042" s="78">
        <f t="shared" si="545"/>
        <v>155.1</v>
      </c>
      <c r="V7042" s="13">
        <v>0.85000000000000009</v>
      </c>
      <c r="W7042" s="78">
        <f t="shared" si="547"/>
        <v>124.3341176470588</v>
      </c>
      <c r="X7042" s="1">
        <f>VLOOKUP(E7042,'渗透率、续签率'!AG:AJ,4,0)</f>
        <v>4453</v>
      </c>
      <c r="Y7042" s="1">
        <f t="shared" si="548"/>
        <v>553659.82588235289</v>
      </c>
      <c r="Z7042">
        <v>95</v>
      </c>
      <c r="AA7042" s="89">
        <f t="shared" si="549"/>
        <v>2302201</v>
      </c>
      <c r="AH7042" s="37"/>
      <c r="AI7042" s="37"/>
      <c r="AK7042" s="37"/>
    </row>
    <row r="7043" spans="1:37" hidden="1">
      <c r="A7043" t="s">
        <v>64</v>
      </c>
      <c r="B7043" t="s">
        <v>1</v>
      </c>
      <c r="C7043" t="s">
        <v>1</v>
      </c>
      <c r="D7043" t="s">
        <v>84</v>
      </c>
      <c r="E7043" t="s">
        <v>548</v>
      </c>
      <c r="F7043" t="str">
        <f t="shared" si="546"/>
        <v>无锡市文印广告</v>
      </c>
      <c r="G7043" t="s">
        <v>73</v>
      </c>
      <c r="H7043" t="s">
        <v>98</v>
      </c>
      <c r="I7043" t="s">
        <v>70</v>
      </c>
      <c r="J7043" s="1">
        <v>1922</v>
      </c>
      <c r="K7043">
        <v>55</v>
      </c>
      <c r="L7043" s="13">
        <f>VLOOKUP(C7043,'渗透率、续签率'!B:C,2,0)</f>
        <v>0.56799999999999995</v>
      </c>
      <c r="M7043" s="6">
        <v>0.03</v>
      </c>
      <c r="N7043">
        <v>343</v>
      </c>
      <c r="O7043">
        <v>52</v>
      </c>
      <c r="P7043" s="6">
        <v>0.15</v>
      </c>
      <c r="Q7043" s="13">
        <v>0.44900000000000001</v>
      </c>
      <c r="R7043" s="13">
        <v>0.30099999999999999</v>
      </c>
      <c r="S7043" s="31">
        <v>28113</v>
      </c>
      <c r="T7043" s="6">
        <f>VLOOKUP(E7043,'参数设置&amp;汇总'!S:U,3,0)</f>
        <v>0.3</v>
      </c>
      <c r="U7043" s="78">
        <f t="shared" ref="U7043:U7106" si="550">IF(T7043*N7043&gt;=O7043,T7043*N7043,O7043)</f>
        <v>102.89999999999999</v>
      </c>
      <c r="V7043" s="13">
        <v>0.85000000000000009</v>
      </c>
      <c r="W7043" s="78">
        <f t="shared" si="547"/>
        <v>86.310588235294091</v>
      </c>
      <c r="X7043" s="1">
        <f>VLOOKUP(E7043,'渗透率、续签率'!AG:AJ,4,0)</f>
        <v>4453</v>
      </c>
      <c r="Y7043" s="1">
        <f t="shared" si="548"/>
        <v>384341.0494117646</v>
      </c>
      <c r="Z7043">
        <v>79</v>
      </c>
      <c r="AA7043" s="89">
        <f t="shared" si="549"/>
        <v>1527379</v>
      </c>
      <c r="AH7043" s="37"/>
      <c r="AI7043" s="37"/>
      <c r="AK7043" s="37"/>
    </row>
    <row r="7044" spans="1:37" hidden="1">
      <c r="A7044" t="s">
        <v>64</v>
      </c>
      <c r="B7044" t="s">
        <v>1</v>
      </c>
      <c r="C7044" t="s">
        <v>1</v>
      </c>
      <c r="D7044" t="s">
        <v>84</v>
      </c>
      <c r="E7044" t="s">
        <v>548</v>
      </c>
      <c r="F7044" t="str">
        <f t="shared" ref="F7044:F7107" si="551">H7044&amp;C7044</f>
        <v>昆明市文印广告</v>
      </c>
      <c r="G7044" t="s">
        <v>99</v>
      </c>
      <c r="H7044" t="s">
        <v>100</v>
      </c>
      <c r="I7044" t="s">
        <v>68</v>
      </c>
      <c r="J7044" s="1">
        <v>3622</v>
      </c>
      <c r="K7044">
        <v>123</v>
      </c>
      <c r="L7044" s="13">
        <f>VLOOKUP(C7044,'渗透率、续签率'!B:C,2,0)</f>
        <v>0.56799999999999995</v>
      </c>
      <c r="M7044" s="6">
        <v>0.03</v>
      </c>
      <c r="N7044">
        <v>475</v>
      </c>
      <c r="O7044">
        <v>115</v>
      </c>
      <c r="P7044" s="6">
        <v>0.24</v>
      </c>
      <c r="Q7044" s="13">
        <v>0.5</v>
      </c>
      <c r="R7044" s="13">
        <v>0.28499999999999998</v>
      </c>
      <c r="S7044" s="31">
        <v>47650</v>
      </c>
      <c r="T7044" s="6">
        <f>VLOOKUP(E7044,'参数设置&amp;汇总'!S:U,3,0)</f>
        <v>0.3</v>
      </c>
      <c r="U7044" s="78">
        <f t="shared" si="550"/>
        <v>142.5</v>
      </c>
      <c r="V7044" s="13">
        <v>0.85000000000000009</v>
      </c>
      <c r="W7044" s="78">
        <f t="shared" ref="W7044:W7107" si="552">(O7044*(1-L7044)+IF((U7044-O7044)&lt;0,0,(U7044-O7044)))/V7044</f>
        <v>90.8</v>
      </c>
      <c r="X7044" s="1">
        <f>VLOOKUP(E7044,'渗透率、续签率'!AG:AJ,4,0)</f>
        <v>4453</v>
      </c>
      <c r="Y7044" s="1">
        <f t="shared" ref="Y7044:Y7107" si="553">X7044*W7044</f>
        <v>404332.39999999997</v>
      </c>
      <c r="Z7044">
        <v>148</v>
      </c>
      <c r="AA7044" s="89">
        <f t="shared" ref="AA7044:AA7107" si="554">N7044*X7044</f>
        <v>2115175</v>
      </c>
      <c r="AH7044" s="37"/>
      <c r="AI7044" s="37"/>
      <c r="AK7044" s="37"/>
    </row>
    <row r="7045" spans="1:37" hidden="1">
      <c r="A7045" t="s">
        <v>64</v>
      </c>
      <c r="B7045" t="s">
        <v>1</v>
      </c>
      <c r="C7045" t="s">
        <v>1</v>
      </c>
      <c r="D7045" t="s">
        <v>84</v>
      </c>
      <c r="E7045" t="s">
        <v>548</v>
      </c>
      <c r="F7045" t="str">
        <f t="shared" si="551"/>
        <v>沈阳市文印广告</v>
      </c>
      <c r="G7045" t="s">
        <v>101</v>
      </c>
      <c r="H7045" t="s">
        <v>102</v>
      </c>
      <c r="I7045" t="s">
        <v>70</v>
      </c>
      <c r="J7045" s="1">
        <v>2567</v>
      </c>
      <c r="K7045">
        <v>112</v>
      </c>
      <c r="L7045" s="13">
        <f>VLOOKUP(C7045,'渗透率、续签率'!B:C,2,0)</f>
        <v>0.56799999999999995</v>
      </c>
      <c r="M7045" s="6">
        <v>0.04</v>
      </c>
      <c r="N7045">
        <v>422</v>
      </c>
      <c r="O7045">
        <v>102</v>
      </c>
      <c r="P7045" s="6">
        <v>0.24</v>
      </c>
      <c r="Q7045" s="13">
        <v>0.54800000000000004</v>
      </c>
      <c r="R7045" s="13">
        <v>0.40100000000000002</v>
      </c>
      <c r="S7045" s="31">
        <v>39367</v>
      </c>
      <c r="T7045" s="6">
        <f>VLOOKUP(E7045,'参数设置&amp;汇总'!S:U,3,0)</f>
        <v>0.3</v>
      </c>
      <c r="U7045" s="78">
        <f t="shared" si="550"/>
        <v>126.6</v>
      </c>
      <c r="V7045" s="13">
        <v>0.85000000000000009</v>
      </c>
      <c r="W7045" s="78">
        <f t="shared" si="552"/>
        <v>80.781176470588235</v>
      </c>
      <c r="X7045" s="1">
        <f>VLOOKUP(E7045,'渗透率、续签率'!AG:AJ,4,0)</f>
        <v>4453</v>
      </c>
      <c r="Y7045" s="1">
        <f t="shared" si="553"/>
        <v>359718.57882352942</v>
      </c>
      <c r="Z7045">
        <v>96</v>
      </c>
      <c r="AA7045" s="89">
        <f t="shared" si="554"/>
        <v>1879166</v>
      </c>
      <c r="AH7045" s="37"/>
      <c r="AI7045" s="37"/>
      <c r="AK7045" s="37"/>
    </row>
    <row r="7046" spans="1:37" hidden="1">
      <c r="A7046" t="s">
        <v>64</v>
      </c>
      <c r="B7046" t="s">
        <v>1</v>
      </c>
      <c r="C7046" t="s">
        <v>1</v>
      </c>
      <c r="D7046" t="s">
        <v>84</v>
      </c>
      <c r="E7046" t="s">
        <v>548</v>
      </c>
      <c r="F7046" t="str">
        <f t="shared" si="551"/>
        <v>济南市文印广告</v>
      </c>
      <c r="G7046" t="s">
        <v>103</v>
      </c>
      <c r="H7046" t="s">
        <v>104</v>
      </c>
      <c r="I7046" t="s">
        <v>70</v>
      </c>
      <c r="J7046" s="1">
        <v>3113</v>
      </c>
      <c r="K7046">
        <v>214</v>
      </c>
      <c r="L7046" s="13">
        <f>VLOOKUP(C7046,'渗透率、续签率'!B:C,2,0)</f>
        <v>0.56799999999999995</v>
      </c>
      <c r="M7046" s="6">
        <v>7.0000000000000007E-2</v>
      </c>
      <c r="N7046">
        <v>586</v>
      </c>
      <c r="O7046">
        <v>195</v>
      </c>
      <c r="P7046" s="6">
        <v>0.33</v>
      </c>
      <c r="Q7046" s="13">
        <v>0.58899999999999997</v>
      </c>
      <c r="R7046" s="13">
        <v>0.315</v>
      </c>
      <c r="S7046" s="31">
        <v>52509</v>
      </c>
      <c r="T7046" s="6">
        <f>VLOOKUP(E7046,'参数设置&amp;汇总'!S:U,3,0)</f>
        <v>0.3</v>
      </c>
      <c r="U7046" s="78">
        <f t="shared" si="550"/>
        <v>195</v>
      </c>
      <c r="V7046" s="13">
        <v>0.85000000000000009</v>
      </c>
      <c r="W7046" s="78">
        <f t="shared" si="552"/>
        <v>99.10588235294118</v>
      </c>
      <c r="X7046" s="1">
        <f>VLOOKUP(E7046,'渗透率、续签率'!AG:AJ,4,0)</f>
        <v>4453</v>
      </c>
      <c r="Y7046" s="1">
        <f t="shared" si="553"/>
        <v>441318.49411764706</v>
      </c>
      <c r="Z7046">
        <v>127</v>
      </c>
      <c r="AA7046" s="89">
        <f t="shared" si="554"/>
        <v>2609458</v>
      </c>
      <c r="AH7046" s="37"/>
      <c r="AI7046" s="37"/>
      <c r="AK7046" s="37"/>
    </row>
    <row r="7047" spans="1:37" hidden="1">
      <c r="A7047" t="s">
        <v>64</v>
      </c>
      <c r="B7047" t="s">
        <v>1</v>
      </c>
      <c r="C7047" t="s">
        <v>1</v>
      </c>
      <c r="D7047" t="s">
        <v>84</v>
      </c>
      <c r="E7047" t="s">
        <v>548</v>
      </c>
      <c r="F7047" t="str">
        <f t="shared" si="551"/>
        <v>温州市文印广告</v>
      </c>
      <c r="G7047" t="s">
        <v>79</v>
      </c>
      <c r="H7047" t="s">
        <v>105</v>
      </c>
      <c r="I7047" t="s">
        <v>68</v>
      </c>
      <c r="J7047" s="1">
        <v>2934</v>
      </c>
      <c r="K7047">
        <v>64</v>
      </c>
      <c r="L7047" s="13">
        <f>VLOOKUP(C7047,'渗透率、续签率'!B:C,2,0)</f>
        <v>0.56799999999999995</v>
      </c>
      <c r="M7047" s="6">
        <v>0.02</v>
      </c>
      <c r="N7047">
        <v>298</v>
      </c>
      <c r="O7047">
        <v>53</v>
      </c>
      <c r="P7047" s="6">
        <v>0.18</v>
      </c>
      <c r="Q7047" s="13">
        <v>0.35699999999999998</v>
      </c>
      <c r="R7047" s="13">
        <v>0.2</v>
      </c>
      <c r="S7047" s="31">
        <v>26000</v>
      </c>
      <c r="T7047" s="6">
        <f>VLOOKUP(E7047,'参数设置&amp;汇总'!S:U,3,0)</f>
        <v>0.3</v>
      </c>
      <c r="U7047" s="78">
        <f t="shared" si="550"/>
        <v>89.399999999999991</v>
      </c>
      <c r="V7047" s="13">
        <v>0.85000000000000009</v>
      </c>
      <c r="W7047" s="78">
        <f t="shared" si="552"/>
        <v>69.759999999999977</v>
      </c>
      <c r="X7047" s="1">
        <f>VLOOKUP(E7047,'渗透率、续签率'!AG:AJ,4,0)</f>
        <v>4453</v>
      </c>
      <c r="Y7047" s="1">
        <f t="shared" si="553"/>
        <v>310641.27999999991</v>
      </c>
      <c r="Z7047">
        <v>46</v>
      </c>
      <c r="AA7047" s="89">
        <f t="shared" si="554"/>
        <v>1326994</v>
      </c>
      <c r="AH7047" s="37"/>
      <c r="AI7047" s="37"/>
      <c r="AK7047" s="37"/>
    </row>
    <row r="7048" spans="1:37" hidden="1">
      <c r="A7048" t="s">
        <v>64</v>
      </c>
      <c r="B7048" t="s">
        <v>1</v>
      </c>
      <c r="C7048" t="s">
        <v>1</v>
      </c>
      <c r="D7048" t="s">
        <v>84</v>
      </c>
      <c r="E7048" t="s">
        <v>548</v>
      </c>
      <c r="F7048" t="str">
        <f t="shared" si="551"/>
        <v>福州市文印广告</v>
      </c>
      <c r="G7048" t="s">
        <v>92</v>
      </c>
      <c r="H7048" t="s">
        <v>106</v>
      </c>
      <c r="I7048" t="s">
        <v>68</v>
      </c>
      <c r="J7048" s="1">
        <v>1803</v>
      </c>
      <c r="K7048">
        <v>58</v>
      </c>
      <c r="L7048" s="13">
        <f>VLOOKUP(C7048,'渗透率、续签率'!B:C,2,0)</f>
        <v>0.56799999999999995</v>
      </c>
      <c r="M7048" s="6">
        <v>0.03</v>
      </c>
      <c r="N7048">
        <v>380</v>
      </c>
      <c r="O7048">
        <v>53</v>
      </c>
      <c r="P7048" s="6">
        <v>0.14000000000000001</v>
      </c>
      <c r="Q7048" s="13">
        <v>0.435</v>
      </c>
      <c r="R7048" s="13">
        <v>0.253</v>
      </c>
      <c r="S7048" s="31">
        <v>27453</v>
      </c>
      <c r="T7048" s="6">
        <f>VLOOKUP(E7048,'参数设置&amp;汇总'!S:U,3,0)</f>
        <v>0.3</v>
      </c>
      <c r="U7048" s="78">
        <f t="shared" si="550"/>
        <v>114</v>
      </c>
      <c r="V7048" s="13">
        <v>0.85000000000000009</v>
      </c>
      <c r="W7048" s="78">
        <f t="shared" si="552"/>
        <v>98.701176470588223</v>
      </c>
      <c r="X7048" s="1">
        <f>VLOOKUP(E7048,'渗透率、续签率'!AG:AJ,4,0)</f>
        <v>4453</v>
      </c>
      <c r="Y7048" s="1">
        <f t="shared" si="553"/>
        <v>439516.33882352937</v>
      </c>
      <c r="Z7048">
        <v>49</v>
      </c>
      <c r="AA7048" s="89">
        <f t="shared" si="554"/>
        <v>1692140</v>
      </c>
      <c r="AH7048" s="37"/>
      <c r="AI7048" s="37"/>
      <c r="AK7048" s="37"/>
    </row>
    <row r="7049" spans="1:37" hidden="1">
      <c r="A7049" t="s">
        <v>64</v>
      </c>
      <c r="B7049" t="s">
        <v>1</v>
      </c>
      <c r="C7049" t="s">
        <v>1</v>
      </c>
      <c r="D7049" t="s">
        <v>84</v>
      </c>
      <c r="E7049" t="s">
        <v>548</v>
      </c>
      <c r="F7049" t="str">
        <f t="shared" si="551"/>
        <v>苏州市文印广告</v>
      </c>
      <c r="G7049" t="s">
        <v>73</v>
      </c>
      <c r="H7049" t="s">
        <v>107</v>
      </c>
      <c r="I7049" t="s">
        <v>70</v>
      </c>
      <c r="J7049" s="1">
        <v>3024</v>
      </c>
      <c r="K7049">
        <v>134</v>
      </c>
      <c r="L7049" s="13">
        <f>VLOOKUP(C7049,'渗透率、续签率'!B:C,2,0)</f>
        <v>0.56799999999999995</v>
      </c>
      <c r="M7049" s="6">
        <v>0.04</v>
      </c>
      <c r="N7049">
        <v>882</v>
      </c>
      <c r="O7049">
        <v>127</v>
      </c>
      <c r="P7049" s="6">
        <v>0.14000000000000001</v>
      </c>
      <c r="Q7049" s="13">
        <v>0.56799999999999995</v>
      </c>
      <c r="R7049" s="13">
        <v>0.31900000000000001</v>
      </c>
      <c r="S7049" s="31">
        <v>76917</v>
      </c>
      <c r="T7049" s="6">
        <f>VLOOKUP(E7049,'参数设置&amp;汇总'!S:U,3,0)</f>
        <v>0.3</v>
      </c>
      <c r="U7049" s="78">
        <f t="shared" si="550"/>
        <v>264.59999999999997</v>
      </c>
      <c r="V7049" s="13">
        <v>0.85000000000000009</v>
      </c>
      <c r="W7049" s="78">
        <f t="shared" si="552"/>
        <v>226.4282352941176</v>
      </c>
      <c r="X7049" s="1">
        <f>VLOOKUP(E7049,'渗透率、续签率'!AG:AJ,4,0)</f>
        <v>4453</v>
      </c>
      <c r="Y7049" s="1">
        <f t="shared" si="553"/>
        <v>1008284.9317647057</v>
      </c>
      <c r="Z7049">
        <v>169</v>
      </c>
      <c r="AA7049" s="89">
        <f t="shared" si="554"/>
        <v>3927546</v>
      </c>
      <c r="AH7049" s="37"/>
      <c r="AI7049" s="37"/>
      <c r="AK7049" s="37"/>
    </row>
    <row r="7050" spans="1:37" hidden="1">
      <c r="A7050" t="s">
        <v>64</v>
      </c>
      <c r="B7050" t="s">
        <v>1</v>
      </c>
      <c r="C7050" t="s">
        <v>1</v>
      </c>
      <c r="D7050" t="s">
        <v>84</v>
      </c>
      <c r="E7050" t="s">
        <v>548</v>
      </c>
      <c r="F7050" t="str">
        <f t="shared" si="551"/>
        <v>西安市文印广告</v>
      </c>
      <c r="G7050" t="s">
        <v>108</v>
      </c>
      <c r="H7050" t="s">
        <v>109</v>
      </c>
      <c r="I7050" t="s">
        <v>70</v>
      </c>
      <c r="J7050" s="1">
        <v>4535</v>
      </c>
      <c r="K7050">
        <v>233</v>
      </c>
      <c r="L7050" s="13">
        <f>VLOOKUP(C7050,'渗透率、续签率'!B:C,2,0)</f>
        <v>0.56799999999999995</v>
      </c>
      <c r="M7050" s="6">
        <v>0.05</v>
      </c>
      <c r="N7050">
        <v>976</v>
      </c>
      <c r="O7050">
        <v>220</v>
      </c>
      <c r="P7050" s="6">
        <v>0.23</v>
      </c>
      <c r="Q7050" s="13">
        <v>0.61</v>
      </c>
      <c r="R7050" s="13">
        <v>0.39600000000000002</v>
      </c>
      <c r="S7050" s="31">
        <v>86619</v>
      </c>
      <c r="T7050" s="6">
        <f>VLOOKUP(E7050,'参数设置&amp;汇总'!S:U,3,0)</f>
        <v>0.3</v>
      </c>
      <c r="U7050" s="78">
        <f t="shared" si="550"/>
        <v>292.8</v>
      </c>
      <c r="V7050" s="13">
        <v>0.85000000000000009</v>
      </c>
      <c r="W7050" s="78">
        <f t="shared" si="552"/>
        <v>197.45882352941177</v>
      </c>
      <c r="X7050" s="1">
        <f>VLOOKUP(E7050,'渗透率、续签率'!AG:AJ,4,0)</f>
        <v>4453</v>
      </c>
      <c r="Y7050" s="1">
        <f t="shared" si="553"/>
        <v>879284.14117647067</v>
      </c>
      <c r="Z7050">
        <v>236</v>
      </c>
      <c r="AA7050" s="89">
        <f t="shared" si="554"/>
        <v>4346128</v>
      </c>
      <c r="AH7050" s="37"/>
      <c r="AI7050" s="37"/>
    </row>
    <row r="7051" spans="1:37" hidden="1">
      <c r="A7051" t="s">
        <v>64</v>
      </c>
      <c r="B7051" t="s">
        <v>1</v>
      </c>
      <c r="C7051" t="s">
        <v>1</v>
      </c>
      <c r="D7051" t="s">
        <v>84</v>
      </c>
      <c r="E7051" t="s">
        <v>548</v>
      </c>
      <c r="F7051" t="str">
        <f t="shared" si="551"/>
        <v>郑州市文印广告</v>
      </c>
      <c r="G7051" t="s">
        <v>110</v>
      </c>
      <c r="H7051" t="s">
        <v>111</v>
      </c>
      <c r="I7051" t="s">
        <v>70</v>
      </c>
      <c r="J7051" s="1">
        <v>4529</v>
      </c>
      <c r="K7051">
        <v>157</v>
      </c>
      <c r="L7051" s="13">
        <f>VLOOKUP(C7051,'渗透率、续签率'!B:C,2,0)</f>
        <v>0.56799999999999995</v>
      </c>
      <c r="M7051" s="6">
        <v>0.03</v>
      </c>
      <c r="N7051">
        <v>840</v>
      </c>
      <c r="O7051">
        <v>136</v>
      </c>
      <c r="P7051" s="6">
        <v>0.16</v>
      </c>
      <c r="Q7051" s="13">
        <v>0.57099999999999995</v>
      </c>
      <c r="R7051" s="13">
        <v>0.29599999999999999</v>
      </c>
      <c r="S7051" s="31">
        <v>79651</v>
      </c>
      <c r="T7051" s="6">
        <f>VLOOKUP(E7051,'参数设置&amp;汇总'!S:U,3,0)</f>
        <v>0.3</v>
      </c>
      <c r="U7051" s="78">
        <f t="shared" si="550"/>
        <v>252</v>
      </c>
      <c r="V7051" s="13">
        <v>0.85000000000000009</v>
      </c>
      <c r="W7051" s="78">
        <f t="shared" si="552"/>
        <v>205.59058823529412</v>
      </c>
      <c r="X7051" s="1">
        <f>VLOOKUP(E7051,'渗透率、续签率'!AG:AJ,4,0)</f>
        <v>4453</v>
      </c>
      <c r="Y7051" s="1">
        <f t="shared" si="553"/>
        <v>915494.88941176469</v>
      </c>
      <c r="Z7051">
        <v>164</v>
      </c>
      <c r="AA7051" s="89">
        <f t="shared" si="554"/>
        <v>3740520</v>
      </c>
      <c r="AK7051" s="37"/>
    </row>
    <row r="7052" spans="1:37" hidden="1">
      <c r="A7052" t="s">
        <v>64</v>
      </c>
      <c r="B7052" t="s">
        <v>1</v>
      </c>
      <c r="C7052" t="s">
        <v>1</v>
      </c>
      <c r="D7052" t="s">
        <v>84</v>
      </c>
      <c r="E7052" t="s">
        <v>548</v>
      </c>
      <c r="F7052" t="str">
        <f t="shared" si="551"/>
        <v>重庆市文印广告</v>
      </c>
      <c r="G7052" t="s">
        <v>112</v>
      </c>
      <c r="H7052" t="s">
        <v>112</v>
      </c>
      <c r="I7052" t="s">
        <v>70</v>
      </c>
      <c r="J7052" s="1">
        <v>7582</v>
      </c>
      <c r="K7052">
        <v>217</v>
      </c>
      <c r="L7052" s="13">
        <f>VLOOKUP(C7052,'渗透率、续签率'!B:C,2,0)</f>
        <v>0.56799999999999995</v>
      </c>
      <c r="M7052" s="6">
        <v>0.03</v>
      </c>
      <c r="N7052" s="1">
        <v>1319</v>
      </c>
      <c r="O7052">
        <v>195</v>
      </c>
      <c r="P7052" s="6">
        <v>0.15</v>
      </c>
      <c r="Q7052" s="13">
        <v>0.46200000000000002</v>
      </c>
      <c r="R7052" s="13">
        <v>0.27700000000000002</v>
      </c>
      <c r="S7052" s="31">
        <v>98950</v>
      </c>
      <c r="T7052" s="6">
        <f>VLOOKUP(E7052,'参数设置&amp;汇总'!S:U,3,0)</f>
        <v>0.3</v>
      </c>
      <c r="U7052" s="78">
        <f t="shared" si="550"/>
        <v>395.7</v>
      </c>
      <c r="V7052" s="13">
        <v>0.85000000000000009</v>
      </c>
      <c r="W7052" s="78">
        <f t="shared" si="552"/>
        <v>335.22352941176467</v>
      </c>
      <c r="X7052" s="1">
        <f>VLOOKUP(E7052,'渗透率、续签率'!AG:AJ,4,0)</f>
        <v>4453</v>
      </c>
      <c r="Y7052" s="1">
        <f t="shared" si="553"/>
        <v>1492750.3764705881</v>
      </c>
      <c r="Z7052">
        <v>225</v>
      </c>
      <c r="AA7052" s="89">
        <f t="shared" si="554"/>
        <v>5873507</v>
      </c>
      <c r="AH7052" s="37"/>
      <c r="AI7052" s="37"/>
      <c r="AK7052" s="37"/>
    </row>
    <row r="7053" spans="1:37" hidden="1">
      <c r="A7053" t="s">
        <v>64</v>
      </c>
      <c r="B7053" t="s">
        <v>1</v>
      </c>
      <c r="C7053" t="s">
        <v>1</v>
      </c>
      <c r="D7053" t="s">
        <v>84</v>
      </c>
      <c r="E7053" t="s">
        <v>548</v>
      </c>
      <c r="F7053" t="str">
        <f t="shared" si="551"/>
        <v>长沙市文印广告</v>
      </c>
      <c r="G7053" t="s">
        <v>113</v>
      </c>
      <c r="H7053" t="s">
        <v>114</v>
      </c>
      <c r="I7053" t="s">
        <v>68</v>
      </c>
      <c r="J7053" s="1">
        <v>4754</v>
      </c>
      <c r="K7053">
        <v>191</v>
      </c>
      <c r="L7053" s="13">
        <f>VLOOKUP(C7053,'渗透率、续签率'!B:C,2,0)</f>
        <v>0.56799999999999995</v>
      </c>
      <c r="M7053" s="6">
        <v>0.04</v>
      </c>
      <c r="N7053">
        <v>786</v>
      </c>
      <c r="O7053">
        <v>179</v>
      </c>
      <c r="P7053" s="6">
        <v>0.23</v>
      </c>
      <c r="Q7053" s="13">
        <v>0.56599999999999995</v>
      </c>
      <c r="R7053" s="13">
        <v>0.372</v>
      </c>
      <c r="S7053" s="31">
        <v>74505</v>
      </c>
      <c r="T7053" s="6">
        <f>VLOOKUP(E7053,'参数设置&amp;汇总'!S:U,3,0)</f>
        <v>0.3</v>
      </c>
      <c r="U7053" s="78">
        <f t="shared" si="550"/>
        <v>235.79999999999998</v>
      </c>
      <c r="V7053" s="13">
        <v>0.85000000000000009</v>
      </c>
      <c r="W7053" s="78">
        <f t="shared" si="552"/>
        <v>157.79764705882349</v>
      </c>
      <c r="X7053" s="1">
        <f>VLOOKUP(E7053,'渗透率、续签率'!AG:AJ,4,0)</f>
        <v>4453</v>
      </c>
      <c r="Y7053" s="1">
        <f t="shared" si="553"/>
        <v>702672.92235294101</v>
      </c>
      <c r="Z7053">
        <v>205</v>
      </c>
      <c r="AA7053" s="89">
        <f t="shared" si="554"/>
        <v>3500058</v>
      </c>
      <c r="AH7053" s="37"/>
      <c r="AI7053" s="37"/>
      <c r="AJ7053" s="1"/>
      <c r="AK7053" s="37"/>
    </row>
    <row r="7054" spans="1:37" hidden="1">
      <c r="A7054" t="s">
        <v>64</v>
      </c>
      <c r="B7054" t="s">
        <v>1</v>
      </c>
      <c r="C7054" t="s">
        <v>1</v>
      </c>
      <c r="D7054" t="s">
        <v>84</v>
      </c>
      <c r="E7054" t="s">
        <v>548</v>
      </c>
      <c r="F7054" t="str">
        <f t="shared" si="551"/>
        <v>青岛市文印广告</v>
      </c>
      <c r="G7054" t="s">
        <v>103</v>
      </c>
      <c r="H7054" t="s">
        <v>115</v>
      </c>
      <c r="I7054" t="s">
        <v>70</v>
      </c>
      <c r="J7054" s="1">
        <v>3381</v>
      </c>
      <c r="K7054">
        <v>147</v>
      </c>
      <c r="L7054" s="13">
        <f>VLOOKUP(C7054,'渗透率、续签率'!B:C,2,0)</f>
        <v>0.56799999999999995</v>
      </c>
      <c r="M7054" s="6">
        <v>0.04</v>
      </c>
      <c r="N7054">
        <v>528</v>
      </c>
      <c r="O7054">
        <v>141</v>
      </c>
      <c r="P7054" s="6">
        <v>0.27</v>
      </c>
      <c r="Q7054" s="13">
        <v>0.55900000000000005</v>
      </c>
      <c r="R7054" s="13">
        <v>0.32400000000000001</v>
      </c>
      <c r="S7054" s="31">
        <v>48373</v>
      </c>
      <c r="T7054" s="6">
        <f>VLOOKUP(E7054,'参数设置&amp;汇总'!S:U,3,0)</f>
        <v>0.3</v>
      </c>
      <c r="U7054" s="78">
        <f t="shared" si="550"/>
        <v>158.4</v>
      </c>
      <c r="V7054" s="13">
        <v>0.85000000000000009</v>
      </c>
      <c r="W7054" s="78">
        <f t="shared" si="552"/>
        <v>92.131764705882361</v>
      </c>
      <c r="X7054" s="1">
        <f>VLOOKUP(E7054,'渗透率、续签率'!AG:AJ,4,0)</f>
        <v>4453</v>
      </c>
      <c r="Y7054" s="1">
        <f t="shared" si="553"/>
        <v>410262.74823529413</v>
      </c>
      <c r="Z7054">
        <v>124</v>
      </c>
      <c r="AA7054" s="89">
        <f t="shared" si="554"/>
        <v>2351184</v>
      </c>
      <c r="AH7054" s="37"/>
      <c r="AI7054" s="37"/>
    </row>
    <row r="7055" spans="1:37" hidden="1">
      <c r="A7055" t="s">
        <v>64</v>
      </c>
      <c r="B7055" t="s">
        <v>1</v>
      </c>
      <c r="C7055" t="s">
        <v>1</v>
      </c>
      <c r="D7055" t="s">
        <v>116</v>
      </c>
      <c r="E7055" t="s">
        <v>549</v>
      </c>
      <c r="F7055" t="str">
        <f t="shared" si="551"/>
        <v>七台河市文印广告</v>
      </c>
      <c r="G7055" t="s">
        <v>118</v>
      </c>
      <c r="H7055" t="s">
        <v>119</v>
      </c>
      <c r="I7055" t="s">
        <v>70</v>
      </c>
      <c r="J7055">
        <v>98</v>
      </c>
      <c r="K7055">
        <v>0</v>
      </c>
      <c r="L7055" s="13">
        <f>VLOOKUP(C7055,'渗透率、续签率'!B:C,2,0)</f>
        <v>0.56799999999999995</v>
      </c>
      <c r="M7055" s="6">
        <v>0</v>
      </c>
      <c r="N7055">
        <v>9</v>
      </c>
      <c r="O7055">
        <v>0</v>
      </c>
      <c r="P7055" s="6">
        <v>0</v>
      </c>
      <c r="Q7055" s="13">
        <v>0</v>
      </c>
      <c r="R7055" s="13">
        <v>0</v>
      </c>
      <c r="S7055" s="31">
        <v>762</v>
      </c>
      <c r="T7055" s="6">
        <f>VLOOKUP(E7055,'参数设置&amp;汇总'!S:U,3,0)</f>
        <v>0.13</v>
      </c>
      <c r="U7055" s="78">
        <f t="shared" si="550"/>
        <v>1.17</v>
      </c>
      <c r="V7055" s="13">
        <v>0.85000000000000009</v>
      </c>
      <c r="W7055" s="78">
        <f t="shared" si="552"/>
        <v>1.3764705882352939</v>
      </c>
      <c r="X7055" s="1">
        <f>VLOOKUP(E7055,'渗透率、续签率'!AG:AJ,4,0)</f>
        <v>4015</v>
      </c>
      <c r="Y7055" s="1">
        <f t="shared" si="553"/>
        <v>5526.5294117647054</v>
      </c>
      <c r="Z7055">
        <v>0</v>
      </c>
      <c r="AA7055" s="89">
        <f t="shared" si="554"/>
        <v>36135</v>
      </c>
      <c r="AK7055" s="37"/>
    </row>
    <row r="7056" spans="1:37" hidden="1">
      <c r="A7056" t="s">
        <v>64</v>
      </c>
      <c r="B7056" t="s">
        <v>1</v>
      </c>
      <c r="C7056" t="s">
        <v>1</v>
      </c>
      <c r="D7056" t="s">
        <v>116</v>
      </c>
      <c r="E7056" t="s">
        <v>549</v>
      </c>
      <c r="F7056" t="str">
        <f t="shared" si="551"/>
        <v>万宁市文印广告</v>
      </c>
      <c r="G7056" t="s">
        <v>120</v>
      </c>
      <c r="H7056" t="s">
        <v>121</v>
      </c>
      <c r="I7056" t="s">
        <v>68</v>
      </c>
      <c r="J7056">
        <v>70</v>
      </c>
      <c r="K7056">
        <v>3</v>
      </c>
      <c r="L7056" s="13">
        <f>VLOOKUP(C7056,'渗透率、续签率'!B:C,2,0)</f>
        <v>0.56799999999999995</v>
      </c>
      <c r="M7056" s="6">
        <v>0.04</v>
      </c>
      <c r="N7056">
        <v>9</v>
      </c>
      <c r="O7056">
        <v>3</v>
      </c>
      <c r="P7056" s="6">
        <v>0.33</v>
      </c>
      <c r="Q7056" s="13">
        <v>0.55300000000000005</v>
      </c>
      <c r="R7056" s="13">
        <v>0.121</v>
      </c>
      <c r="S7056" s="31">
        <v>495</v>
      </c>
      <c r="T7056" s="6">
        <f>VLOOKUP(E7056,'参数设置&amp;汇总'!S:U,3,0)</f>
        <v>0.13</v>
      </c>
      <c r="U7056" s="78">
        <f t="shared" si="550"/>
        <v>3</v>
      </c>
      <c r="V7056" s="13">
        <v>0.85000000000000009</v>
      </c>
      <c r="W7056" s="78">
        <f t="shared" si="552"/>
        <v>1.5247058823529414</v>
      </c>
      <c r="X7056" s="1">
        <f>VLOOKUP(E7056,'渗透率、续签率'!AG:AJ,4,0)</f>
        <v>4015</v>
      </c>
      <c r="Y7056" s="1">
        <f t="shared" si="553"/>
        <v>6121.6941176470591</v>
      </c>
      <c r="Z7056">
        <v>0</v>
      </c>
      <c r="AA7056" s="89">
        <f t="shared" si="554"/>
        <v>36135</v>
      </c>
      <c r="AH7056" s="37"/>
      <c r="AI7056" s="37"/>
      <c r="AK7056" s="37"/>
    </row>
    <row r="7057" spans="1:37" hidden="1">
      <c r="A7057" t="s">
        <v>64</v>
      </c>
      <c r="B7057" t="s">
        <v>1</v>
      </c>
      <c r="C7057" t="s">
        <v>1</v>
      </c>
      <c r="D7057" t="s">
        <v>116</v>
      </c>
      <c r="E7057" t="s">
        <v>549</v>
      </c>
      <c r="F7057" t="str">
        <f t="shared" si="551"/>
        <v>三亚市文印广告</v>
      </c>
      <c r="G7057" t="s">
        <v>120</v>
      </c>
      <c r="H7057" t="s">
        <v>122</v>
      </c>
      <c r="I7057" t="s">
        <v>68</v>
      </c>
      <c r="J7057">
        <v>316</v>
      </c>
      <c r="K7057">
        <v>14</v>
      </c>
      <c r="L7057" s="13">
        <f>VLOOKUP(C7057,'渗透率、续签率'!B:C,2,0)</f>
        <v>0.56799999999999995</v>
      </c>
      <c r="M7057" s="6">
        <v>0.04</v>
      </c>
      <c r="N7057">
        <v>106</v>
      </c>
      <c r="O7057">
        <v>12</v>
      </c>
      <c r="P7057" s="6">
        <v>0.11</v>
      </c>
      <c r="Q7057" s="13">
        <v>0.47199999999999998</v>
      </c>
      <c r="R7057" s="13">
        <v>0.30599999999999999</v>
      </c>
      <c r="S7057" s="31">
        <v>7155</v>
      </c>
      <c r="T7057" s="6">
        <f>VLOOKUP(E7057,'参数设置&amp;汇总'!S:U,3,0)</f>
        <v>0.13</v>
      </c>
      <c r="U7057" s="78">
        <f t="shared" si="550"/>
        <v>13.780000000000001</v>
      </c>
      <c r="V7057" s="13">
        <v>0.85000000000000009</v>
      </c>
      <c r="W7057" s="78">
        <f t="shared" si="552"/>
        <v>8.1929411764705904</v>
      </c>
      <c r="X7057" s="1">
        <f>VLOOKUP(E7057,'渗透率、续签率'!AG:AJ,4,0)</f>
        <v>4015</v>
      </c>
      <c r="Y7057" s="1">
        <f t="shared" si="553"/>
        <v>32894.658823529418</v>
      </c>
      <c r="Z7057">
        <v>16</v>
      </c>
      <c r="AA7057" s="89">
        <f t="shared" si="554"/>
        <v>425590</v>
      </c>
      <c r="AH7057" s="37"/>
      <c r="AI7057" s="37"/>
      <c r="AK7057" s="37"/>
    </row>
    <row r="7058" spans="1:37" hidden="1">
      <c r="A7058" t="s">
        <v>64</v>
      </c>
      <c r="B7058" t="s">
        <v>1</v>
      </c>
      <c r="C7058" t="s">
        <v>1</v>
      </c>
      <c r="D7058" t="s">
        <v>116</v>
      </c>
      <c r="E7058" t="s">
        <v>549</v>
      </c>
      <c r="F7058" t="str">
        <f t="shared" si="551"/>
        <v>三明市文印广告</v>
      </c>
      <c r="G7058" t="s">
        <v>92</v>
      </c>
      <c r="H7058" t="s">
        <v>123</v>
      </c>
      <c r="I7058" t="s">
        <v>68</v>
      </c>
      <c r="J7058">
        <v>478</v>
      </c>
      <c r="K7058">
        <v>1</v>
      </c>
      <c r="L7058" s="13">
        <f>VLOOKUP(C7058,'渗透率、续签率'!B:C,2,0)</f>
        <v>0.56799999999999995</v>
      </c>
      <c r="M7058" s="6">
        <v>0</v>
      </c>
      <c r="N7058">
        <v>40</v>
      </c>
      <c r="O7058">
        <v>1</v>
      </c>
      <c r="P7058" s="6">
        <v>0.03</v>
      </c>
      <c r="Q7058" s="13">
        <v>0.16</v>
      </c>
      <c r="R7058" s="13">
        <v>5.7000000000000002E-2</v>
      </c>
      <c r="S7058" s="31">
        <v>2566</v>
      </c>
      <c r="T7058" s="6">
        <f>VLOOKUP(E7058,'参数设置&amp;汇总'!S:U,3,0)</f>
        <v>0.13</v>
      </c>
      <c r="U7058" s="78">
        <f t="shared" si="550"/>
        <v>5.2</v>
      </c>
      <c r="V7058" s="13">
        <v>0.85000000000000009</v>
      </c>
      <c r="W7058" s="78">
        <f t="shared" si="552"/>
        <v>5.4494117647058822</v>
      </c>
      <c r="X7058" s="1">
        <f>VLOOKUP(E7058,'渗透率、续签率'!AG:AJ,4,0)</f>
        <v>4015</v>
      </c>
      <c r="Y7058" s="1">
        <f t="shared" si="553"/>
        <v>21879.388235294118</v>
      </c>
      <c r="Z7058">
        <v>0</v>
      </c>
      <c r="AA7058" s="89">
        <f t="shared" si="554"/>
        <v>160600</v>
      </c>
      <c r="AH7058" s="37"/>
      <c r="AI7058" s="37"/>
      <c r="AK7058" s="37"/>
    </row>
    <row r="7059" spans="1:37" hidden="1">
      <c r="A7059" t="s">
        <v>64</v>
      </c>
      <c r="B7059" t="s">
        <v>1</v>
      </c>
      <c r="C7059" t="s">
        <v>1</v>
      </c>
      <c r="D7059" t="s">
        <v>116</v>
      </c>
      <c r="E7059" t="s">
        <v>549</v>
      </c>
      <c r="F7059" t="str">
        <f t="shared" si="551"/>
        <v>三沙市文印广告</v>
      </c>
      <c r="G7059" t="s">
        <v>120</v>
      </c>
      <c r="H7059" t="s">
        <v>124</v>
      </c>
      <c r="I7059" t="s">
        <v>68</v>
      </c>
      <c r="J7059">
        <v>0</v>
      </c>
      <c r="K7059">
        <v>0</v>
      </c>
      <c r="L7059" s="13">
        <f>VLOOKUP(C7059,'渗透率、续签率'!B:C,2,0)</f>
        <v>0.56799999999999995</v>
      </c>
      <c r="M7059" s="6">
        <v>0</v>
      </c>
      <c r="N7059">
        <v>0</v>
      </c>
      <c r="O7059">
        <v>0</v>
      </c>
      <c r="P7059" s="6">
        <v>0</v>
      </c>
      <c r="Q7059" s="13">
        <v>0</v>
      </c>
      <c r="R7059" s="13">
        <v>0</v>
      </c>
      <c r="S7059" s="31">
        <v>0</v>
      </c>
      <c r="T7059" s="6">
        <f>VLOOKUP(E7059,'参数设置&amp;汇总'!S:U,3,0)</f>
        <v>0.13</v>
      </c>
      <c r="U7059" s="78">
        <f t="shared" si="550"/>
        <v>0</v>
      </c>
      <c r="V7059" s="13">
        <v>0.85000000000000009</v>
      </c>
      <c r="W7059" s="78">
        <f t="shared" si="552"/>
        <v>0</v>
      </c>
      <c r="X7059" s="1">
        <f>VLOOKUP(E7059,'渗透率、续签率'!AG:AJ,4,0)</f>
        <v>4015</v>
      </c>
      <c r="Y7059" s="1">
        <f t="shared" si="553"/>
        <v>0</v>
      </c>
      <c r="Z7059">
        <v>0</v>
      </c>
      <c r="AA7059" s="89">
        <f t="shared" si="554"/>
        <v>0</v>
      </c>
      <c r="AH7059" s="37"/>
      <c r="AI7059" s="37"/>
      <c r="AK7059" s="37"/>
    </row>
    <row r="7060" spans="1:37" hidden="1">
      <c r="A7060" t="s">
        <v>64</v>
      </c>
      <c r="B7060" t="s">
        <v>1</v>
      </c>
      <c r="C7060" t="s">
        <v>1</v>
      </c>
      <c r="D7060" t="s">
        <v>116</v>
      </c>
      <c r="E7060" t="s">
        <v>549</v>
      </c>
      <c r="F7060" t="str">
        <f t="shared" si="551"/>
        <v>三门峡市文印广告</v>
      </c>
      <c r="G7060" t="s">
        <v>110</v>
      </c>
      <c r="H7060" t="s">
        <v>125</v>
      </c>
      <c r="I7060" t="s">
        <v>70</v>
      </c>
      <c r="J7060">
        <v>477</v>
      </c>
      <c r="K7060">
        <v>2</v>
      </c>
      <c r="L7060" s="13">
        <f>VLOOKUP(C7060,'渗透率、续签率'!B:C,2,0)</f>
        <v>0.56799999999999995</v>
      </c>
      <c r="M7060" s="6">
        <v>0</v>
      </c>
      <c r="N7060">
        <v>31</v>
      </c>
      <c r="O7060">
        <v>2</v>
      </c>
      <c r="P7060" s="6">
        <v>0.06</v>
      </c>
      <c r="Q7060" s="13">
        <v>0.105</v>
      </c>
      <c r="R7060" s="13">
        <v>6.8000000000000005E-2</v>
      </c>
      <c r="S7060" s="31">
        <v>2692</v>
      </c>
      <c r="T7060" s="6">
        <f>VLOOKUP(E7060,'参数设置&amp;汇总'!S:U,3,0)</f>
        <v>0.13</v>
      </c>
      <c r="U7060" s="78">
        <f t="shared" si="550"/>
        <v>4.03</v>
      </c>
      <c r="V7060" s="13">
        <v>0.85000000000000009</v>
      </c>
      <c r="W7060" s="78">
        <f t="shared" si="552"/>
        <v>3.4047058823529408</v>
      </c>
      <c r="X7060" s="1">
        <f>VLOOKUP(E7060,'渗透率、续签率'!AG:AJ,4,0)</f>
        <v>4015</v>
      </c>
      <c r="Y7060" s="1">
        <f t="shared" si="553"/>
        <v>13669.894117647058</v>
      </c>
      <c r="Z7060">
        <v>0</v>
      </c>
      <c r="AA7060" s="89">
        <f t="shared" si="554"/>
        <v>124465</v>
      </c>
      <c r="AH7060" s="37"/>
      <c r="AI7060" s="37"/>
      <c r="AK7060" s="37"/>
    </row>
    <row r="7061" spans="1:37" hidden="1">
      <c r="A7061" t="s">
        <v>64</v>
      </c>
      <c r="B7061" t="s">
        <v>1</v>
      </c>
      <c r="C7061" t="s">
        <v>1</v>
      </c>
      <c r="D7061" t="s">
        <v>116</v>
      </c>
      <c r="E7061" t="s">
        <v>549</v>
      </c>
      <c r="F7061" t="str">
        <f t="shared" si="551"/>
        <v>上饶市文印广告</v>
      </c>
      <c r="G7061" t="s">
        <v>90</v>
      </c>
      <c r="H7061" t="s">
        <v>126</v>
      </c>
      <c r="I7061" t="s">
        <v>68</v>
      </c>
      <c r="J7061" s="1">
        <v>1075</v>
      </c>
      <c r="K7061">
        <v>8</v>
      </c>
      <c r="L7061" s="13">
        <f>VLOOKUP(C7061,'渗透率、续签率'!B:C,2,0)</f>
        <v>0.56799999999999995</v>
      </c>
      <c r="M7061" s="6">
        <v>0.01</v>
      </c>
      <c r="N7061">
        <v>144</v>
      </c>
      <c r="O7061">
        <v>8</v>
      </c>
      <c r="P7061" s="6">
        <v>0.06</v>
      </c>
      <c r="Q7061" s="13">
        <v>0.17599999999999999</v>
      </c>
      <c r="R7061" s="13">
        <v>4.2999999999999997E-2</v>
      </c>
      <c r="S7061" s="31">
        <v>9180</v>
      </c>
      <c r="T7061" s="6">
        <f>VLOOKUP(E7061,'参数设置&amp;汇总'!S:U,3,0)</f>
        <v>0.13</v>
      </c>
      <c r="U7061" s="78">
        <f t="shared" si="550"/>
        <v>18.72</v>
      </c>
      <c r="V7061" s="13">
        <v>0.85000000000000009</v>
      </c>
      <c r="W7061" s="78">
        <f t="shared" si="552"/>
        <v>16.677647058823524</v>
      </c>
      <c r="X7061" s="1">
        <f>VLOOKUP(E7061,'渗透率、续签率'!AG:AJ,4,0)</f>
        <v>4015</v>
      </c>
      <c r="Y7061" s="1">
        <f t="shared" si="553"/>
        <v>66960.752941176455</v>
      </c>
      <c r="Z7061">
        <v>0</v>
      </c>
      <c r="AA7061" s="89">
        <f t="shared" si="554"/>
        <v>578160</v>
      </c>
      <c r="AH7061" s="37"/>
      <c r="AI7061" s="37"/>
      <c r="AK7061" s="37"/>
    </row>
    <row r="7062" spans="1:37" hidden="1">
      <c r="A7062" t="s">
        <v>64</v>
      </c>
      <c r="B7062" t="s">
        <v>1</v>
      </c>
      <c r="C7062" t="s">
        <v>1</v>
      </c>
      <c r="D7062" t="s">
        <v>116</v>
      </c>
      <c r="E7062" t="s">
        <v>549</v>
      </c>
      <c r="F7062" t="str">
        <f t="shared" si="551"/>
        <v>东方市文印广告</v>
      </c>
      <c r="G7062" t="s">
        <v>120</v>
      </c>
      <c r="H7062" t="s">
        <v>127</v>
      </c>
      <c r="I7062" t="s">
        <v>68</v>
      </c>
      <c r="J7062">
        <v>83</v>
      </c>
      <c r="K7062">
        <v>1</v>
      </c>
      <c r="L7062" s="13">
        <f>VLOOKUP(C7062,'渗透率、续签率'!B:C,2,0)</f>
        <v>0.56799999999999995</v>
      </c>
      <c r="M7062" s="6">
        <v>0.01</v>
      </c>
      <c r="N7062">
        <v>7</v>
      </c>
      <c r="O7062">
        <v>1</v>
      </c>
      <c r="P7062" s="6">
        <v>0.14000000000000001</v>
      </c>
      <c r="Q7062" s="13">
        <v>9.7000000000000003E-2</v>
      </c>
      <c r="R7062" s="13">
        <v>0</v>
      </c>
      <c r="S7062" s="31">
        <v>475</v>
      </c>
      <c r="T7062" s="6">
        <f>VLOOKUP(E7062,'参数设置&amp;汇总'!S:U,3,0)</f>
        <v>0.13</v>
      </c>
      <c r="U7062" s="78">
        <f t="shared" si="550"/>
        <v>1</v>
      </c>
      <c r="V7062" s="13">
        <v>0.85000000000000009</v>
      </c>
      <c r="W7062" s="78">
        <f t="shared" si="552"/>
        <v>0.50823529411764712</v>
      </c>
      <c r="X7062" s="1">
        <f>VLOOKUP(E7062,'渗透率、续签率'!AG:AJ,4,0)</f>
        <v>4015</v>
      </c>
      <c r="Y7062" s="1">
        <f t="shared" si="553"/>
        <v>2040.5647058823531</v>
      </c>
      <c r="Z7062">
        <v>0</v>
      </c>
      <c r="AA7062" s="89">
        <f t="shared" si="554"/>
        <v>28105</v>
      </c>
      <c r="AH7062" s="37"/>
      <c r="AI7062" s="37"/>
      <c r="AK7062" s="37"/>
    </row>
    <row r="7063" spans="1:37" hidden="1">
      <c r="A7063" t="s">
        <v>64</v>
      </c>
      <c r="B7063" t="s">
        <v>1</v>
      </c>
      <c r="C7063" t="s">
        <v>1</v>
      </c>
      <c r="D7063" t="s">
        <v>116</v>
      </c>
      <c r="E7063" t="s">
        <v>549</v>
      </c>
      <c r="F7063" t="str">
        <f t="shared" si="551"/>
        <v>东营市文印广告</v>
      </c>
      <c r="G7063" t="s">
        <v>103</v>
      </c>
      <c r="H7063" t="s">
        <v>128</v>
      </c>
      <c r="I7063" t="s">
        <v>70</v>
      </c>
      <c r="J7063">
        <v>769</v>
      </c>
      <c r="K7063">
        <v>13</v>
      </c>
      <c r="L7063" s="13">
        <f>VLOOKUP(C7063,'渗透率、续签率'!B:C,2,0)</f>
        <v>0.56799999999999995</v>
      </c>
      <c r="M7063" s="6">
        <v>0.02</v>
      </c>
      <c r="N7063">
        <v>81</v>
      </c>
      <c r="O7063">
        <v>12</v>
      </c>
      <c r="P7063" s="6">
        <v>0.15</v>
      </c>
      <c r="Q7063" s="13">
        <v>0.317</v>
      </c>
      <c r="R7063" s="13">
        <v>4.2000000000000003E-2</v>
      </c>
      <c r="S7063" s="31">
        <v>5985</v>
      </c>
      <c r="T7063" s="6">
        <f>VLOOKUP(E7063,'参数设置&amp;汇总'!S:U,3,0)</f>
        <v>0.13</v>
      </c>
      <c r="U7063" s="78">
        <f t="shared" si="550"/>
        <v>12</v>
      </c>
      <c r="V7063" s="13">
        <v>0.85000000000000009</v>
      </c>
      <c r="W7063" s="78">
        <f t="shared" si="552"/>
        <v>6.0988235294117654</v>
      </c>
      <c r="X7063" s="1">
        <f>VLOOKUP(E7063,'渗透率、续签率'!AG:AJ,4,0)</f>
        <v>4015</v>
      </c>
      <c r="Y7063" s="1">
        <f t="shared" si="553"/>
        <v>24486.776470588236</v>
      </c>
      <c r="Z7063">
        <v>1</v>
      </c>
      <c r="AA7063" s="89">
        <f t="shared" si="554"/>
        <v>325215</v>
      </c>
      <c r="AH7063" s="37"/>
      <c r="AI7063" s="37"/>
      <c r="AK7063" s="37"/>
    </row>
    <row r="7064" spans="1:37" hidden="1">
      <c r="A7064" t="s">
        <v>64</v>
      </c>
      <c r="B7064" t="s">
        <v>1</v>
      </c>
      <c r="C7064" t="s">
        <v>1</v>
      </c>
      <c r="D7064" t="s">
        <v>116</v>
      </c>
      <c r="E7064" t="s">
        <v>549</v>
      </c>
      <c r="F7064" t="str">
        <f t="shared" si="551"/>
        <v>中卫市文印广告</v>
      </c>
      <c r="G7064" t="s">
        <v>129</v>
      </c>
      <c r="H7064" t="s">
        <v>130</v>
      </c>
      <c r="I7064" t="s">
        <v>70</v>
      </c>
      <c r="J7064">
        <v>229</v>
      </c>
      <c r="K7064">
        <v>2</v>
      </c>
      <c r="L7064" s="13">
        <f>VLOOKUP(C7064,'渗透率、续签率'!B:C,2,0)</f>
        <v>0.56799999999999995</v>
      </c>
      <c r="M7064" s="6">
        <v>0.01</v>
      </c>
      <c r="N7064">
        <v>16</v>
      </c>
      <c r="O7064">
        <v>2</v>
      </c>
      <c r="P7064" s="6">
        <v>0.13</v>
      </c>
      <c r="Q7064" s="13">
        <v>0.37</v>
      </c>
      <c r="R7064" s="13">
        <v>4.2000000000000003E-2</v>
      </c>
      <c r="S7064" s="31">
        <v>1211</v>
      </c>
      <c r="T7064" s="6">
        <f>VLOOKUP(E7064,'参数设置&amp;汇总'!S:U,3,0)</f>
        <v>0.13</v>
      </c>
      <c r="U7064" s="78">
        <f t="shared" si="550"/>
        <v>2.08</v>
      </c>
      <c r="V7064" s="13">
        <v>0.85000000000000009</v>
      </c>
      <c r="W7064" s="78">
        <f t="shared" si="552"/>
        <v>1.1105882352941177</v>
      </c>
      <c r="X7064" s="1">
        <f>VLOOKUP(E7064,'渗透率、续签率'!AG:AJ,4,0)</f>
        <v>4015</v>
      </c>
      <c r="Y7064" s="1">
        <f t="shared" si="553"/>
        <v>4459.0117647058823</v>
      </c>
      <c r="Z7064">
        <v>0</v>
      </c>
      <c r="AA7064" s="89">
        <f t="shared" si="554"/>
        <v>64240</v>
      </c>
      <c r="AH7064" s="37"/>
      <c r="AI7064" s="37"/>
      <c r="AK7064" s="37"/>
    </row>
    <row r="7065" spans="1:37" hidden="1">
      <c r="A7065" t="s">
        <v>64</v>
      </c>
      <c r="B7065" t="s">
        <v>1</v>
      </c>
      <c r="C7065" t="s">
        <v>1</v>
      </c>
      <c r="D7065" t="s">
        <v>116</v>
      </c>
      <c r="E7065" t="s">
        <v>549</v>
      </c>
      <c r="F7065" t="str">
        <f t="shared" si="551"/>
        <v>中山市文印广告</v>
      </c>
      <c r="G7065" t="s">
        <v>75</v>
      </c>
      <c r="H7065" t="s">
        <v>131</v>
      </c>
      <c r="I7065" t="s">
        <v>68</v>
      </c>
      <c r="J7065" s="1">
        <v>2146</v>
      </c>
      <c r="K7065">
        <v>28</v>
      </c>
      <c r="L7065" s="13">
        <f>VLOOKUP(C7065,'渗透率、续签率'!B:C,2,0)</f>
        <v>0.56799999999999995</v>
      </c>
      <c r="M7065" s="6">
        <v>0.01</v>
      </c>
      <c r="N7065">
        <v>243</v>
      </c>
      <c r="O7065">
        <v>25</v>
      </c>
      <c r="P7065" s="6">
        <v>0.1</v>
      </c>
      <c r="Q7065" s="13">
        <v>0.41399999999999998</v>
      </c>
      <c r="R7065" s="13">
        <v>0.254</v>
      </c>
      <c r="S7065" s="31">
        <v>18883</v>
      </c>
      <c r="T7065" s="6">
        <f>VLOOKUP(E7065,'参数设置&amp;汇总'!S:U,3,0)</f>
        <v>0.13</v>
      </c>
      <c r="U7065" s="78">
        <f t="shared" si="550"/>
        <v>31.59</v>
      </c>
      <c r="V7065" s="13">
        <v>0.85000000000000009</v>
      </c>
      <c r="W7065" s="78">
        <f t="shared" si="552"/>
        <v>20.458823529411763</v>
      </c>
      <c r="X7065" s="1">
        <f>VLOOKUP(E7065,'渗透率、续签率'!AG:AJ,4,0)</f>
        <v>4015</v>
      </c>
      <c r="Y7065" s="1">
        <f t="shared" si="553"/>
        <v>82142.176470588223</v>
      </c>
      <c r="Z7065">
        <v>30</v>
      </c>
      <c r="AA7065" s="89">
        <f t="shared" si="554"/>
        <v>975645</v>
      </c>
      <c r="AH7065" s="37"/>
      <c r="AI7065" s="37"/>
      <c r="AJ7065" s="1"/>
      <c r="AK7065" s="37"/>
    </row>
    <row r="7066" spans="1:37" hidden="1">
      <c r="A7066" t="s">
        <v>64</v>
      </c>
      <c r="B7066" t="s">
        <v>1</v>
      </c>
      <c r="C7066" t="s">
        <v>1</v>
      </c>
      <c r="D7066" t="s">
        <v>116</v>
      </c>
      <c r="E7066" t="s">
        <v>549</v>
      </c>
      <c r="F7066" t="str">
        <f t="shared" si="551"/>
        <v>临夏回族自治州文印广告</v>
      </c>
      <c r="G7066" t="s">
        <v>132</v>
      </c>
      <c r="H7066" t="s">
        <v>133</v>
      </c>
      <c r="I7066" t="s">
        <v>70</v>
      </c>
      <c r="J7066">
        <v>333</v>
      </c>
      <c r="K7066">
        <v>2</v>
      </c>
      <c r="L7066" s="13">
        <f>VLOOKUP(C7066,'渗透率、续签率'!B:C,2,0)</f>
        <v>0.56799999999999995</v>
      </c>
      <c r="M7066" s="6">
        <v>0.01</v>
      </c>
      <c r="N7066">
        <v>26</v>
      </c>
      <c r="O7066">
        <v>2</v>
      </c>
      <c r="P7066" s="6">
        <v>0.08</v>
      </c>
      <c r="Q7066" s="13">
        <v>9.8000000000000004E-2</v>
      </c>
      <c r="R7066" s="13">
        <v>7.4999999999999997E-2</v>
      </c>
      <c r="S7066" s="31">
        <v>2021</v>
      </c>
      <c r="T7066" s="6">
        <f>VLOOKUP(E7066,'参数设置&amp;汇总'!S:U,3,0)</f>
        <v>0.13</v>
      </c>
      <c r="U7066" s="78">
        <f t="shared" si="550"/>
        <v>3.38</v>
      </c>
      <c r="V7066" s="13">
        <v>0.85000000000000009</v>
      </c>
      <c r="W7066" s="78">
        <f t="shared" si="552"/>
        <v>2.6399999999999992</v>
      </c>
      <c r="X7066" s="1">
        <f>VLOOKUP(E7066,'渗透率、续签率'!AG:AJ,4,0)</f>
        <v>4015</v>
      </c>
      <c r="Y7066" s="1">
        <f t="shared" si="553"/>
        <v>10599.599999999997</v>
      </c>
      <c r="Z7066">
        <v>0</v>
      </c>
      <c r="AA7066" s="89">
        <f t="shared" si="554"/>
        <v>104390</v>
      </c>
      <c r="AH7066" s="37"/>
      <c r="AI7066" s="37"/>
      <c r="AJ7066" s="1"/>
      <c r="AK7066" s="37"/>
    </row>
    <row r="7067" spans="1:37" hidden="1">
      <c r="A7067" t="s">
        <v>64</v>
      </c>
      <c r="B7067" t="s">
        <v>1</v>
      </c>
      <c r="C7067" t="s">
        <v>1</v>
      </c>
      <c r="D7067" t="s">
        <v>116</v>
      </c>
      <c r="E7067" t="s">
        <v>549</v>
      </c>
      <c r="F7067" t="str">
        <f t="shared" si="551"/>
        <v>临汾市文印广告</v>
      </c>
      <c r="G7067" t="s">
        <v>134</v>
      </c>
      <c r="H7067" t="s">
        <v>135</v>
      </c>
      <c r="I7067" t="s">
        <v>70</v>
      </c>
      <c r="J7067" s="1">
        <v>1002</v>
      </c>
      <c r="K7067">
        <v>10</v>
      </c>
      <c r="L7067" s="13">
        <f>VLOOKUP(C7067,'渗透率、续签率'!B:C,2,0)</f>
        <v>0.56799999999999995</v>
      </c>
      <c r="M7067" s="6">
        <v>0.01</v>
      </c>
      <c r="N7067">
        <v>83</v>
      </c>
      <c r="O7067">
        <v>9</v>
      </c>
      <c r="P7067" s="6">
        <v>0.11</v>
      </c>
      <c r="Q7067" s="13">
        <v>0.22</v>
      </c>
      <c r="R7067" s="13">
        <v>0.13400000000000001</v>
      </c>
      <c r="S7067" s="31">
        <v>7348</v>
      </c>
      <c r="T7067" s="6">
        <f>VLOOKUP(E7067,'参数设置&amp;汇总'!S:U,3,0)</f>
        <v>0.13</v>
      </c>
      <c r="U7067" s="78">
        <f t="shared" si="550"/>
        <v>10.790000000000001</v>
      </c>
      <c r="V7067" s="13">
        <v>0.85000000000000009</v>
      </c>
      <c r="W7067" s="78">
        <f t="shared" si="552"/>
        <v>6.6800000000000006</v>
      </c>
      <c r="X7067" s="1">
        <f>VLOOKUP(E7067,'渗透率、续签率'!AG:AJ,4,0)</f>
        <v>4015</v>
      </c>
      <c r="Y7067" s="1">
        <f t="shared" si="553"/>
        <v>26820.2</v>
      </c>
      <c r="Z7067">
        <v>0</v>
      </c>
      <c r="AA7067" s="89">
        <f t="shared" si="554"/>
        <v>333245</v>
      </c>
      <c r="AH7067" s="37"/>
      <c r="AI7067" s="37"/>
      <c r="AK7067" s="37"/>
    </row>
    <row r="7068" spans="1:37" hidden="1">
      <c r="A7068" t="s">
        <v>64</v>
      </c>
      <c r="B7068" t="s">
        <v>1</v>
      </c>
      <c r="C7068" t="s">
        <v>1</v>
      </c>
      <c r="D7068" t="s">
        <v>116</v>
      </c>
      <c r="E7068" t="s">
        <v>549</v>
      </c>
      <c r="F7068" t="str">
        <f t="shared" si="551"/>
        <v>临沂市文印广告</v>
      </c>
      <c r="G7068" t="s">
        <v>103</v>
      </c>
      <c r="H7068" t="s">
        <v>136</v>
      </c>
      <c r="I7068" t="s">
        <v>70</v>
      </c>
      <c r="J7068" s="1">
        <v>2519</v>
      </c>
      <c r="K7068">
        <v>30</v>
      </c>
      <c r="L7068" s="13">
        <f>VLOOKUP(C7068,'渗透率、续签率'!B:C,2,0)</f>
        <v>0.56799999999999995</v>
      </c>
      <c r="M7068" s="6">
        <v>0.01</v>
      </c>
      <c r="N7068">
        <v>246</v>
      </c>
      <c r="O7068">
        <v>28</v>
      </c>
      <c r="P7068" s="6">
        <v>0.11</v>
      </c>
      <c r="Q7068" s="13">
        <v>0.33900000000000002</v>
      </c>
      <c r="R7068" s="13">
        <v>0.19800000000000001</v>
      </c>
      <c r="S7068" s="31">
        <v>20493</v>
      </c>
      <c r="T7068" s="6">
        <f>VLOOKUP(E7068,'参数设置&amp;汇总'!S:U,3,0)</f>
        <v>0.13</v>
      </c>
      <c r="U7068" s="78">
        <f t="shared" si="550"/>
        <v>31.98</v>
      </c>
      <c r="V7068" s="13">
        <v>0.85000000000000009</v>
      </c>
      <c r="W7068" s="78">
        <f t="shared" si="552"/>
        <v>18.912941176470586</v>
      </c>
      <c r="X7068" s="1">
        <f>VLOOKUP(E7068,'渗透率、续签率'!AG:AJ,4,0)</f>
        <v>4015</v>
      </c>
      <c r="Y7068" s="1">
        <f t="shared" si="553"/>
        <v>75935.458823529407</v>
      </c>
      <c r="Z7068">
        <v>23</v>
      </c>
      <c r="AA7068" s="89">
        <f t="shared" si="554"/>
        <v>987690</v>
      </c>
      <c r="AH7068" s="37"/>
      <c r="AI7068" s="37"/>
      <c r="AJ7068" s="1"/>
      <c r="AK7068" s="37"/>
    </row>
    <row r="7069" spans="1:37" hidden="1">
      <c r="A7069" t="s">
        <v>64</v>
      </c>
      <c r="B7069" t="s">
        <v>1</v>
      </c>
      <c r="C7069" t="s">
        <v>1</v>
      </c>
      <c r="D7069" t="s">
        <v>116</v>
      </c>
      <c r="E7069" t="s">
        <v>549</v>
      </c>
      <c r="F7069" t="str">
        <f t="shared" si="551"/>
        <v>临沧市文印广告</v>
      </c>
      <c r="G7069" t="s">
        <v>99</v>
      </c>
      <c r="H7069" t="s">
        <v>137</v>
      </c>
      <c r="I7069" t="s">
        <v>68</v>
      </c>
      <c r="J7069">
        <v>318</v>
      </c>
      <c r="K7069">
        <v>0</v>
      </c>
      <c r="L7069" s="13">
        <f>VLOOKUP(C7069,'渗透率、续签率'!B:C,2,0)</f>
        <v>0.56799999999999995</v>
      </c>
      <c r="M7069" s="6">
        <v>0</v>
      </c>
      <c r="N7069">
        <v>42</v>
      </c>
      <c r="O7069">
        <v>0</v>
      </c>
      <c r="P7069" s="6">
        <v>0</v>
      </c>
      <c r="Q7069" s="13">
        <v>9.4E-2</v>
      </c>
      <c r="R7069" s="13">
        <v>0</v>
      </c>
      <c r="S7069" s="31">
        <v>3056</v>
      </c>
      <c r="T7069" s="6">
        <f>VLOOKUP(E7069,'参数设置&amp;汇总'!S:U,3,0)</f>
        <v>0.13</v>
      </c>
      <c r="U7069" s="78">
        <f t="shared" si="550"/>
        <v>5.46</v>
      </c>
      <c r="V7069" s="13">
        <v>0.85000000000000009</v>
      </c>
      <c r="W7069" s="78">
        <f t="shared" si="552"/>
        <v>6.4235294117647053</v>
      </c>
      <c r="X7069" s="1">
        <f>VLOOKUP(E7069,'渗透率、续签率'!AG:AJ,4,0)</f>
        <v>4015</v>
      </c>
      <c r="Y7069" s="1">
        <f t="shared" si="553"/>
        <v>25790.47058823529</v>
      </c>
      <c r="Z7069">
        <v>0</v>
      </c>
      <c r="AA7069" s="89">
        <f t="shared" si="554"/>
        <v>168630</v>
      </c>
      <c r="AH7069" s="37"/>
      <c r="AI7069" s="37"/>
      <c r="AJ7069" s="1"/>
      <c r="AK7069" s="37"/>
    </row>
    <row r="7070" spans="1:37" hidden="1">
      <c r="A7070" t="s">
        <v>64</v>
      </c>
      <c r="B7070" t="s">
        <v>1</v>
      </c>
      <c r="C7070" t="s">
        <v>1</v>
      </c>
      <c r="D7070" t="s">
        <v>116</v>
      </c>
      <c r="E7070" t="s">
        <v>549</v>
      </c>
      <c r="F7070" t="str">
        <f t="shared" si="551"/>
        <v>临高县文印广告</v>
      </c>
      <c r="G7070" t="s">
        <v>120</v>
      </c>
      <c r="H7070" t="s">
        <v>138</v>
      </c>
      <c r="I7070" t="s">
        <v>68</v>
      </c>
      <c r="J7070">
        <v>35</v>
      </c>
      <c r="K7070">
        <v>0</v>
      </c>
      <c r="L7070" s="13">
        <f>VLOOKUP(C7070,'渗透率、续签率'!B:C,2,0)</f>
        <v>0.56799999999999995</v>
      </c>
      <c r="M7070" s="6">
        <v>0</v>
      </c>
      <c r="N7070">
        <v>0</v>
      </c>
      <c r="O7070">
        <v>0</v>
      </c>
      <c r="P7070" s="6">
        <v>0</v>
      </c>
      <c r="Q7070" s="13">
        <v>0.16</v>
      </c>
      <c r="R7070" s="13">
        <v>0</v>
      </c>
      <c r="S7070" s="31">
        <v>103</v>
      </c>
      <c r="T7070" s="6">
        <f>VLOOKUP(E7070,'参数设置&amp;汇总'!S:U,3,0)</f>
        <v>0.13</v>
      </c>
      <c r="U7070" s="78">
        <f t="shared" si="550"/>
        <v>0</v>
      </c>
      <c r="V7070" s="13">
        <v>0.85000000000000009</v>
      </c>
      <c r="W7070" s="78">
        <f t="shared" si="552"/>
        <v>0</v>
      </c>
      <c r="X7070" s="1">
        <f>VLOOKUP(E7070,'渗透率、续签率'!AG:AJ,4,0)</f>
        <v>4015</v>
      </c>
      <c r="Y7070" s="1">
        <f t="shared" si="553"/>
        <v>0</v>
      </c>
      <c r="Z7070">
        <v>0</v>
      </c>
      <c r="AA7070" s="89">
        <f t="shared" si="554"/>
        <v>0</v>
      </c>
      <c r="AH7070" s="37"/>
      <c r="AI7070" s="37"/>
      <c r="AJ7070" s="1"/>
      <c r="AK7070" s="37"/>
    </row>
    <row r="7071" spans="1:37" hidden="1">
      <c r="A7071" t="s">
        <v>64</v>
      </c>
      <c r="B7071" t="s">
        <v>1</v>
      </c>
      <c r="C7071" t="s">
        <v>1</v>
      </c>
      <c r="D7071" t="s">
        <v>116</v>
      </c>
      <c r="E7071" t="s">
        <v>549</v>
      </c>
      <c r="F7071" t="str">
        <f t="shared" si="551"/>
        <v>丹东市文印广告</v>
      </c>
      <c r="G7071" t="s">
        <v>101</v>
      </c>
      <c r="H7071" t="s">
        <v>139</v>
      </c>
      <c r="I7071" t="s">
        <v>70</v>
      </c>
      <c r="J7071">
        <v>359</v>
      </c>
      <c r="K7071">
        <v>2</v>
      </c>
      <c r="L7071" s="13">
        <f>VLOOKUP(C7071,'渗透率、续签率'!B:C,2,0)</f>
        <v>0.56799999999999995</v>
      </c>
      <c r="M7071" s="6">
        <v>0.01</v>
      </c>
      <c r="N7071">
        <v>30</v>
      </c>
      <c r="O7071">
        <v>1</v>
      </c>
      <c r="P7071" s="6">
        <v>0.03</v>
      </c>
      <c r="Q7071" s="13">
        <v>0.14599999999999999</v>
      </c>
      <c r="R7071" s="13">
        <v>3.1E-2</v>
      </c>
      <c r="S7071" s="31">
        <v>2301</v>
      </c>
      <c r="T7071" s="6">
        <f>VLOOKUP(E7071,'参数设置&amp;汇总'!S:U,3,0)</f>
        <v>0.13</v>
      </c>
      <c r="U7071" s="78">
        <f t="shared" si="550"/>
        <v>3.9000000000000004</v>
      </c>
      <c r="V7071" s="13">
        <v>0.85000000000000009</v>
      </c>
      <c r="W7071" s="78">
        <f t="shared" si="552"/>
        <v>3.92</v>
      </c>
      <c r="X7071" s="1">
        <f>VLOOKUP(E7071,'渗透率、续签率'!AG:AJ,4,0)</f>
        <v>4015</v>
      </c>
      <c r="Y7071" s="1">
        <f t="shared" si="553"/>
        <v>15738.8</v>
      </c>
      <c r="Z7071">
        <v>0</v>
      </c>
      <c r="AA7071" s="89">
        <f t="shared" si="554"/>
        <v>120450</v>
      </c>
      <c r="AH7071" s="37"/>
      <c r="AI7071" s="37"/>
      <c r="AJ7071" s="1"/>
      <c r="AK7071" s="37"/>
    </row>
    <row r="7072" spans="1:37" hidden="1">
      <c r="A7072" t="s">
        <v>64</v>
      </c>
      <c r="B7072" t="s">
        <v>1</v>
      </c>
      <c r="C7072" t="s">
        <v>1</v>
      </c>
      <c r="D7072" t="s">
        <v>116</v>
      </c>
      <c r="E7072" t="s">
        <v>549</v>
      </c>
      <c r="F7072" t="str">
        <f t="shared" si="551"/>
        <v>丽水市文印广告</v>
      </c>
      <c r="G7072" t="s">
        <v>79</v>
      </c>
      <c r="H7072" t="s">
        <v>140</v>
      </c>
      <c r="I7072" t="s">
        <v>68</v>
      </c>
      <c r="J7072">
        <v>601</v>
      </c>
      <c r="K7072">
        <v>4</v>
      </c>
      <c r="L7072" s="13">
        <f>VLOOKUP(C7072,'渗透率、续签率'!B:C,2,0)</f>
        <v>0.56799999999999995</v>
      </c>
      <c r="M7072" s="6">
        <v>0.01</v>
      </c>
      <c r="N7072">
        <v>64</v>
      </c>
      <c r="O7072">
        <v>3</v>
      </c>
      <c r="P7072" s="6">
        <v>0.05</v>
      </c>
      <c r="Q7072" s="13">
        <v>0.182</v>
      </c>
      <c r="R7072" s="13">
        <v>4.8000000000000001E-2</v>
      </c>
      <c r="S7072" s="31">
        <v>5016</v>
      </c>
      <c r="T7072" s="6">
        <f>VLOOKUP(E7072,'参数设置&amp;汇总'!S:U,3,0)</f>
        <v>0.13</v>
      </c>
      <c r="U7072" s="78">
        <f t="shared" si="550"/>
        <v>8.32</v>
      </c>
      <c r="V7072" s="13">
        <v>0.85000000000000009</v>
      </c>
      <c r="W7072" s="78">
        <f t="shared" si="552"/>
        <v>7.7835294117647056</v>
      </c>
      <c r="X7072" s="1">
        <f>VLOOKUP(E7072,'渗透率、续签率'!AG:AJ,4,0)</f>
        <v>4015</v>
      </c>
      <c r="Y7072" s="1">
        <f t="shared" si="553"/>
        <v>31250.870588235292</v>
      </c>
      <c r="Z7072">
        <v>0</v>
      </c>
      <c r="AA7072" s="89">
        <f t="shared" si="554"/>
        <v>256960</v>
      </c>
      <c r="AH7072" s="37"/>
      <c r="AI7072" s="37"/>
      <c r="AJ7072" s="1"/>
      <c r="AK7072" s="37"/>
    </row>
    <row r="7073" spans="1:37" hidden="1">
      <c r="A7073" t="s">
        <v>64</v>
      </c>
      <c r="B7073" t="s">
        <v>1</v>
      </c>
      <c r="C7073" t="s">
        <v>1</v>
      </c>
      <c r="D7073" t="s">
        <v>116</v>
      </c>
      <c r="E7073" t="s">
        <v>549</v>
      </c>
      <c r="F7073" t="str">
        <f t="shared" si="551"/>
        <v>丽江市文印广告</v>
      </c>
      <c r="G7073" t="s">
        <v>99</v>
      </c>
      <c r="H7073" t="s">
        <v>141</v>
      </c>
      <c r="I7073" t="s">
        <v>68</v>
      </c>
      <c r="J7073">
        <v>296</v>
      </c>
      <c r="K7073">
        <v>3</v>
      </c>
      <c r="L7073" s="13">
        <f>VLOOKUP(C7073,'渗透率、续签率'!B:C,2,0)</f>
        <v>0.56799999999999995</v>
      </c>
      <c r="M7073" s="6">
        <v>0.01</v>
      </c>
      <c r="N7073">
        <v>51</v>
      </c>
      <c r="O7073">
        <v>3</v>
      </c>
      <c r="P7073" s="6">
        <v>0.06</v>
      </c>
      <c r="Q7073" s="13">
        <v>0.27200000000000002</v>
      </c>
      <c r="R7073" s="13">
        <v>5.3999999999999999E-2</v>
      </c>
      <c r="S7073" s="31">
        <v>3178</v>
      </c>
      <c r="T7073" s="6">
        <f>VLOOKUP(E7073,'参数设置&amp;汇总'!S:U,3,0)</f>
        <v>0.13</v>
      </c>
      <c r="U7073" s="78">
        <f t="shared" si="550"/>
        <v>6.63</v>
      </c>
      <c r="V7073" s="13">
        <v>0.85000000000000009</v>
      </c>
      <c r="W7073" s="78">
        <f t="shared" si="552"/>
        <v>5.7952941176470585</v>
      </c>
      <c r="X7073" s="1">
        <f>VLOOKUP(E7073,'渗透率、续签率'!AG:AJ,4,0)</f>
        <v>4015</v>
      </c>
      <c r="Y7073" s="1">
        <f t="shared" si="553"/>
        <v>23268.105882352938</v>
      </c>
      <c r="Z7073">
        <v>0</v>
      </c>
      <c r="AA7073" s="89">
        <f t="shared" si="554"/>
        <v>204765</v>
      </c>
      <c r="AH7073" s="37"/>
      <c r="AI7073" s="37"/>
      <c r="AK7073" s="37"/>
    </row>
    <row r="7074" spans="1:37" hidden="1">
      <c r="A7074" t="s">
        <v>64</v>
      </c>
      <c r="B7074" t="s">
        <v>1</v>
      </c>
      <c r="C7074" t="s">
        <v>1</v>
      </c>
      <c r="D7074" t="s">
        <v>116</v>
      </c>
      <c r="E7074" t="s">
        <v>549</v>
      </c>
      <c r="F7074" t="str">
        <f t="shared" si="551"/>
        <v>乌兰察布市文印广告</v>
      </c>
      <c r="G7074" t="s">
        <v>142</v>
      </c>
      <c r="H7074" t="s">
        <v>143</v>
      </c>
      <c r="I7074" t="s">
        <v>70</v>
      </c>
      <c r="J7074">
        <v>452</v>
      </c>
      <c r="K7074">
        <v>1</v>
      </c>
      <c r="L7074" s="13">
        <f>VLOOKUP(C7074,'渗透率、续签率'!B:C,2,0)</f>
        <v>0.56799999999999995</v>
      </c>
      <c r="M7074" s="6">
        <v>0</v>
      </c>
      <c r="N7074">
        <v>27</v>
      </c>
      <c r="O7074">
        <v>0</v>
      </c>
      <c r="P7074" s="6">
        <v>0</v>
      </c>
      <c r="Q7074" s="13">
        <v>0.20399999999999999</v>
      </c>
      <c r="R7074" s="13">
        <v>0</v>
      </c>
      <c r="S7074" s="31">
        <v>2672</v>
      </c>
      <c r="T7074" s="6">
        <f>VLOOKUP(E7074,'参数设置&amp;汇总'!S:U,3,0)</f>
        <v>0.13</v>
      </c>
      <c r="U7074" s="78">
        <f t="shared" si="550"/>
        <v>3.5100000000000002</v>
      </c>
      <c r="V7074" s="13">
        <v>0.85000000000000009</v>
      </c>
      <c r="W7074" s="78">
        <f t="shared" si="552"/>
        <v>4.1294117647058819</v>
      </c>
      <c r="X7074" s="1">
        <f>VLOOKUP(E7074,'渗透率、续签率'!AG:AJ,4,0)</f>
        <v>4015</v>
      </c>
      <c r="Y7074" s="1">
        <f t="shared" si="553"/>
        <v>16579.588235294115</v>
      </c>
      <c r="Z7074">
        <v>0</v>
      </c>
      <c r="AA7074" s="89">
        <f t="shared" si="554"/>
        <v>108405</v>
      </c>
      <c r="AH7074" s="37"/>
      <c r="AI7074" s="37"/>
      <c r="AJ7074" s="1"/>
      <c r="AK7074" s="37"/>
    </row>
    <row r="7075" spans="1:37" hidden="1">
      <c r="A7075" t="s">
        <v>64</v>
      </c>
      <c r="B7075" t="s">
        <v>1</v>
      </c>
      <c r="C7075" t="s">
        <v>1</v>
      </c>
      <c r="D7075" t="s">
        <v>116</v>
      </c>
      <c r="E7075" t="s">
        <v>549</v>
      </c>
      <c r="F7075" t="str">
        <f t="shared" si="551"/>
        <v>乌海市文印广告</v>
      </c>
      <c r="G7075" t="s">
        <v>142</v>
      </c>
      <c r="H7075" t="s">
        <v>144</v>
      </c>
      <c r="I7075" t="s">
        <v>70</v>
      </c>
      <c r="J7075">
        <v>200</v>
      </c>
      <c r="K7075">
        <v>1</v>
      </c>
      <c r="L7075" s="13">
        <f>VLOOKUP(C7075,'渗透率、续签率'!B:C,2,0)</f>
        <v>0.56799999999999995</v>
      </c>
      <c r="M7075" s="6">
        <v>0.01</v>
      </c>
      <c r="N7075">
        <v>17</v>
      </c>
      <c r="O7075">
        <v>0</v>
      </c>
      <c r="P7075" s="6">
        <v>0</v>
      </c>
      <c r="Q7075" s="13">
        <v>0.23599999999999999</v>
      </c>
      <c r="R7075" s="13">
        <v>0</v>
      </c>
      <c r="S7075" s="31">
        <v>1524</v>
      </c>
      <c r="T7075" s="6">
        <f>VLOOKUP(E7075,'参数设置&amp;汇总'!S:U,3,0)</f>
        <v>0.13</v>
      </c>
      <c r="U7075" s="78">
        <f t="shared" si="550"/>
        <v>2.21</v>
      </c>
      <c r="V7075" s="13">
        <v>0.85000000000000009</v>
      </c>
      <c r="W7075" s="78">
        <f t="shared" si="552"/>
        <v>2.5999999999999996</v>
      </c>
      <c r="X7075" s="1">
        <f>VLOOKUP(E7075,'渗透率、续签率'!AG:AJ,4,0)</f>
        <v>4015</v>
      </c>
      <c r="Y7075" s="1">
        <f t="shared" si="553"/>
        <v>10438.999999999998</v>
      </c>
      <c r="Z7075">
        <v>0</v>
      </c>
      <c r="AA7075" s="89">
        <f t="shared" si="554"/>
        <v>68255</v>
      </c>
      <c r="AH7075" s="37"/>
      <c r="AI7075" s="37"/>
      <c r="AJ7075" s="1"/>
      <c r="AK7075" s="37"/>
    </row>
    <row r="7076" spans="1:37" hidden="1">
      <c r="A7076" t="s">
        <v>64</v>
      </c>
      <c r="B7076" t="s">
        <v>1</v>
      </c>
      <c r="C7076" t="s">
        <v>1</v>
      </c>
      <c r="D7076" t="s">
        <v>116</v>
      </c>
      <c r="E7076" t="s">
        <v>549</v>
      </c>
      <c r="F7076" t="str">
        <f t="shared" si="551"/>
        <v>乌鲁木齐市文印广告</v>
      </c>
      <c r="G7076" t="s">
        <v>145</v>
      </c>
      <c r="H7076" t="s">
        <v>146</v>
      </c>
      <c r="I7076" t="s">
        <v>70</v>
      </c>
      <c r="J7076" s="1">
        <v>1530</v>
      </c>
      <c r="K7076">
        <v>75</v>
      </c>
      <c r="L7076" s="13">
        <f>VLOOKUP(C7076,'渗透率、续签率'!B:C,2,0)</f>
        <v>0.56799999999999995</v>
      </c>
      <c r="M7076" s="6">
        <v>0.05</v>
      </c>
      <c r="N7076">
        <v>282</v>
      </c>
      <c r="O7076">
        <v>62</v>
      </c>
      <c r="P7076" s="6">
        <v>0.22</v>
      </c>
      <c r="Q7076" s="13">
        <v>0.6</v>
      </c>
      <c r="R7076" s="13">
        <v>0.38500000000000001</v>
      </c>
      <c r="S7076" s="31">
        <v>27269</v>
      </c>
      <c r="T7076" s="6">
        <f>VLOOKUP(E7076,'参数设置&amp;汇总'!S:U,3,0)</f>
        <v>0.13</v>
      </c>
      <c r="U7076" s="78">
        <f t="shared" si="550"/>
        <v>62</v>
      </c>
      <c r="V7076" s="13">
        <v>0.85000000000000009</v>
      </c>
      <c r="W7076" s="78">
        <f t="shared" si="552"/>
        <v>31.510588235294119</v>
      </c>
      <c r="X7076" s="1">
        <f>VLOOKUP(E7076,'渗透率、续签率'!AG:AJ,4,0)</f>
        <v>4015</v>
      </c>
      <c r="Y7076" s="1">
        <f t="shared" si="553"/>
        <v>126515.01176470588</v>
      </c>
      <c r="Z7076">
        <v>37</v>
      </c>
      <c r="AA7076" s="89">
        <f t="shared" si="554"/>
        <v>1132230</v>
      </c>
      <c r="AH7076" s="37"/>
      <c r="AI7076" s="37"/>
      <c r="AJ7076" s="1"/>
      <c r="AK7076" s="37"/>
    </row>
    <row r="7077" spans="1:37" hidden="1">
      <c r="A7077" t="s">
        <v>64</v>
      </c>
      <c r="B7077" t="s">
        <v>1</v>
      </c>
      <c r="C7077" t="s">
        <v>1</v>
      </c>
      <c r="D7077" t="s">
        <v>116</v>
      </c>
      <c r="E7077" t="s">
        <v>549</v>
      </c>
      <c r="F7077" t="str">
        <f t="shared" si="551"/>
        <v>乐东黎族自治县文印广告</v>
      </c>
      <c r="G7077" t="s">
        <v>120</v>
      </c>
      <c r="H7077" t="s">
        <v>147</v>
      </c>
      <c r="I7077" t="s">
        <v>68</v>
      </c>
      <c r="J7077">
        <v>60</v>
      </c>
      <c r="K7077">
        <v>0</v>
      </c>
      <c r="L7077" s="13">
        <f>VLOOKUP(C7077,'渗透率、续签率'!B:C,2,0)</f>
        <v>0.56799999999999995</v>
      </c>
      <c r="M7077" s="6">
        <v>0</v>
      </c>
      <c r="N7077">
        <v>0</v>
      </c>
      <c r="O7077">
        <v>0</v>
      </c>
      <c r="P7077" s="6">
        <v>0</v>
      </c>
      <c r="Q7077" s="13">
        <v>0</v>
      </c>
      <c r="R7077" s="13">
        <v>0</v>
      </c>
      <c r="S7077" s="31">
        <v>239</v>
      </c>
      <c r="T7077" s="6">
        <f>VLOOKUP(E7077,'参数设置&amp;汇总'!S:U,3,0)</f>
        <v>0.13</v>
      </c>
      <c r="U7077" s="78">
        <f t="shared" si="550"/>
        <v>0</v>
      </c>
      <c r="V7077" s="13">
        <v>0.85000000000000009</v>
      </c>
      <c r="W7077" s="78">
        <f t="shared" si="552"/>
        <v>0</v>
      </c>
      <c r="X7077" s="1">
        <f>VLOOKUP(E7077,'渗透率、续签率'!AG:AJ,4,0)</f>
        <v>4015</v>
      </c>
      <c r="Y7077" s="1">
        <f t="shared" si="553"/>
        <v>0</v>
      </c>
      <c r="Z7077">
        <v>0</v>
      </c>
      <c r="AA7077" s="89">
        <f t="shared" si="554"/>
        <v>0</v>
      </c>
      <c r="AH7077" s="37"/>
      <c r="AI7077" s="37"/>
      <c r="AJ7077" s="1"/>
      <c r="AK7077" s="37"/>
    </row>
    <row r="7078" spans="1:37" hidden="1">
      <c r="A7078" t="s">
        <v>64</v>
      </c>
      <c r="B7078" t="s">
        <v>1</v>
      </c>
      <c r="C7078" t="s">
        <v>1</v>
      </c>
      <c r="D7078" t="s">
        <v>116</v>
      </c>
      <c r="E7078" t="s">
        <v>549</v>
      </c>
      <c r="F7078" t="str">
        <f t="shared" si="551"/>
        <v>乐山市文印广告</v>
      </c>
      <c r="G7078" t="s">
        <v>77</v>
      </c>
      <c r="H7078" t="s">
        <v>148</v>
      </c>
      <c r="I7078" t="s">
        <v>70</v>
      </c>
      <c r="J7078">
        <v>697</v>
      </c>
      <c r="K7078">
        <v>6</v>
      </c>
      <c r="L7078" s="13">
        <f>VLOOKUP(C7078,'渗透率、续签率'!B:C,2,0)</f>
        <v>0.56799999999999995</v>
      </c>
      <c r="M7078" s="6">
        <v>0.01</v>
      </c>
      <c r="N7078">
        <v>60</v>
      </c>
      <c r="O7078">
        <v>6</v>
      </c>
      <c r="P7078" s="6">
        <v>0.1</v>
      </c>
      <c r="Q7078" s="13">
        <v>0.27900000000000003</v>
      </c>
      <c r="R7078" s="13">
        <v>0.13600000000000001</v>
      </c>
      <c r="S7078" s="31">
        <v>5139</v>
      </c>
      <c r="T7078" s="6">
        <f>VLOOKUP(E7078,'参数设置&amp;汇总'!S:U,3,0)</f>
        <v>0.13</v>
      </c>
      <c r="U7078" s="78">
        <f t="shared" si="550"/>
        <v>7.8000000000000007</v>
      </c>
      <c r="V7078" s="13">
        <v>0.85000000000000009</v>
      </c>
      <c r="W7078" s="78">
        <f t="shared" si="552"/>
        <v>5.1670588235294126</v>
      </c>
      <c r="X7078" s="1">
        <f>VLOOKUP(E7078,'渗透率、续签率'!AG:AJ,4,0)</f>
        <v>4015</v>
      </c>
      <c r="Y7078" s="1">
        <f t="shared" si="553"/>
        <v>20745.74117647059</v>
      </c>
      <c r="Z7078">
        <v>0</v>
      </c>
      <c r="AA7078" s="89">
        <f t="shared" si="554"/>
        <v>240900</v>
      </c>
      <c r="AH7078" s="37"/>
      <c r="AI7078" s="37"/>
      <c r="AJ7078" s="1"/>
      <c r="AK7078" s="37"/>
    </row>
    <row r="7079" spans="1:37" hidden="1">
      <c r="A7079" t="s">
        <v>64</v>
      </c>
      <c r="B7079" t="s">
        <v>1</v>
      </c>
      <c r="C7079" t="s">
        <v>1</v>
      </c>
      <c r="D7079" t="s">
        <v>116</v>
      </c>
      <c r="E7079" t="s">
        <v>549</v>
      </c>
      <c r="F7079" t="str">
        <f t="shared" si="551"/>
        <v>九江市文印广告</v>
      </c>
      <c r="G7079" t="s">
        <v>90</v>
      </c>
      <c r="H7079" t="s">
        <v>149</v>
      </c>
      <c r="I7079" t="s">
        <v>68</v>
      </c>
      <c r="J7079" s="1">
        <v>1042</v>
      </c>
      <c r="K7079">
        <v>7</v>
      </c>
      <c r="L7079" s="13">
        <f>VLOOKUP(C7079,'渗透率、续签率'!B:C,2,0)</f>
        <v>0.56799999999999995</v>
      </c>
      <c r="M7079" s="6">
        <v>0.01</v>
      </c>
      <c r="N7079">
        <v>143</v>
      </c>
      <c r="O7079">
        <v>5</v>
      </c>
      <c r="P7079" s="6">
        <v>0.03</v>
      </c>
      <c r="Q7079" s="13">
        <v>0.27500000000000002</v>
      </c>
      <c r="R7079" s="13">
        <v>5.0999999999999997E-2</v>
      </c>
      <c r="S7079" s="31">
        <v>9338</v>
      </c>
      <c r="T7079" s="6">
        <f>VLOOKUP(E7079,'参数设置&amp;汇总'!S:U,3,0)</f>
        <v>0.13</v>
      </c>
      <c r="U7079" s="78">
        <f t="shared" si="550"/>
        <v>18.59</v>
      </c>
      <c r="V7079" s="13">
        <v>0.85000000000000009</v>
      </c>
      <c r="W7079" s="78">
        <f t="shared" si="552"/>
        <v>18.52941176470588</v>
      </c>
      <c r="X7079" s="1">
        <f>VLOOKUP(E7079,'渗透率、续签率'!AG:AJ,4,0)</f>
        <v>4015</v>
      </c>
      <c r="Y7079" s="1">
        <f t="shared" si="553"/>
        <v>74395.588235294112</v>
      </c>
      <c r="Z7079">
        <v>0</v>
      </c>
      <c r="AA7079" s="89">
        <f t="shared" si="554"/>
        <v>574145</v>
      </c>
      <c r="AH7079" s="37"/>
      <c r="AI7079" s="37"/>
      <c r="AJ7079" s="1"/>
      <c r="AK7079" s="37"/>
    </row>
    <row r="7080" spans="1:37" hidden="1">
      <c r="A7080" t="s">
        <v>64</v>
      </c>
      <c r="B7080" t="s">
        <v>1</v>
      </c>
      <c r="C7080" t="s">
        <v>1</v>
      </c>
      <c r="D7080" t="s">
        <v>116</v>
      </c>
      <c r="E7080" t="s">
        <v>549</v>
      </c>
      <c r="F7080" t="str">
        <f t="shared" si="551"/>
        <v>云浮市文印广告</v>
      </c>
      <c r="G7080" t="s">
        <v>75</v>
      </c>
      <c r="H7080" t="s">
        <v>150</v>
      </c>
      <c r="I7080" t="s">
        <v>68</v>
      </c>
      <c r="J7080">
        <v>392</v>
      </c>
      <c r="K7080">
        <v>2</v>
      </c>
      <c r="L7080" s="13">
        <f>VLOOKUP(C7080,'渗透率、续签率'!B:C,2,0)</f>
        <v>0.56799999999999995</v>
      </c>
      <c r="M7080" s="6">
        <v>0.01</v>
      </c>
      <c r="N7080">
        <v>48</v>
      </c>
      <c r="O7080">
        <v>2</v>
      </c>
      <c r="P7080" s="6">
        <v>0.04</v>
      </c>
      <c r="Q7080" s="13">
        <v>0.159</v>
      </c>
      <c r="R7080" s="13">
        <v>0</v>
      </c>
      <c r="S7080" s="31">
        <v>2575</v>
      </c>
      <c r="T7080" s="6">
        <f>VLOOKUP(E7080,'参数设置&amp;汇总'!S:U,3,0)</f>
        <v>0.13</v>
      </c>
      <c r="U7080" s="78">
        <f t="shared" si="550"/>
        <v>6.24</v>
      </c>
      <c r="V7080" s="13">
        <v>0.85000000000000009</v>
      </c>
      <c r="W7080" s="78">
        <f t="shared" si="552"/>
        <v>6.0047058823529404</v>
      </c>
      <c r="X7080" s="1">
        <f>VLOOKUP(E7080,'渗透率、续签率'!AG:AJ,4,0)</f>
        <v>4015</v>
      </c>
      <c r="Y7080" s="1">
        <f t="shared" si="553"/>
        <v>24108.894117647054</v>
      </c>
      <c r="Z7080">
        <v>0</v>
      </c>
      <c r="AA7080" s="89">
        <f t="shared" si="554"/>
        <v>192720</v>
      </c>
      <c r="AH7080" s="37"/>
      <c r="AI7080" s="37"/>
      <c r="AJ7080" s="1"/>
      <c r="AK7080" s="37"/>
    </row>
    <row r="7081" spans="1:37" hidden="1">
      <c r="A7081" t="s">
        <v>64</v>
      </c>
      <c r="B7081" t="s">
        <v>1</v>
      </c>
      <c r="C7081" t="s">
        <v>1</v>
      </c>
      <c r="D7081" t="s">
        <v>116</v>
      </c>
      <c r="E7081" t="s">
        <v>549</v>
      </c>
      <c r="F7081" t="str">
        <f t="shared" si="551"/>
        <v>五家渠市文印广告</v>
      </c>
      <c r="G7081" t="s">
        <v>145</v>
      </c>
      <c r="H7081" t="s">
        <v>151</v>
      </c>
      <c r="I7081" t="s">
        <v>70</v>
      </c>
      <c r="J7081">
        <v>44</v>
      </c>
      <c r="K7081">
        <v>1</v>
      </c>
      <c r="L7081" s="13">
        <f>VLOOKUP(C7081,'渗透率、续签率'!B:C,2,0)</f>
        <v>0.56799999999999995</v>
      </c>
      <c r="M7081" s="6">
        <v>0.02</v>
      </c>
      <c r="N7081">
        <v>2</v>
      </c>
      <c r="O7081">
        <v>1</v>
      </c>
      <c r="P7081" s="6">
        <v>0.5</v>
      </c>
      <c r="Q7081" s="13">
        <v>0.122</v>
      </c>
      <c r="R7081" s="13">
        <v>0</v>
      </c>
      <c r="S7081" s="31">
        <v>228</v>
      </c>
      <c r="T7081" s="6">
        <f>VLOOKUP(E7081,'参数设置&amp;汇总'!S:U,3,0)</f>
        <v>0.13</v>
      </c>
      <c r="U7081" s="78">
        <f t="shared" si="550"/>
        <v>1</v>
      </c>
      <c r="V7081" s="13">
        <v>0.85000000000000009</v>
      </c>
      <c r="W7081" s="78">
        <f t="shared" si="552"/>
        <v>0.50823529411764712</v>
      </c>
      <c r="X7081" s="1">
        <f>VLOOKUP(E7081,'渗透率、续签率'!AG:AJ,4,0)</f>
        <v>4015</v>
      </c>
      <c r="Y7081" s="1">
        <f t="shared" si="553"/>
        <v>2040.5647058823531</v>
      </c>
      <c r="Z7081">
        <v>0</v>
      </c>
      <c r="AA7081" s="89">
        <f t="shared" si="554"/>
        <v>8030</v>
      </c>
      <c r="AH7081" s="37"/>
      <c r="AI7081" s="37"/>
      <c r="AJ7081" s="1"/>
      <c r="AK7081" s="37"/>
    </row>
    <row r="7082" spans="1:37" hidden="1">
      <c r="A7082" t="s">
        <v>64</v>
      </c>
      <c r="B7082" t="s">
        <v>1</v>
      </c>
      <c r="C7082" t="s">
        <v>1</v>
      </c>
      <c r="D7082" t="s">
        <v>116</v>
      </c>
      <c r="E7082" t="s">
        <v>549</v>
      </c>
      <c r="F7082" t="str">
        <f t="shared" si="551"/>
        <v>五指山市文印广告</v>
      </c>
      <c r="G7082" t="s">
        <v>120</v>
      </c>
      <c r="H7082" t="s">
        <v>152</v>
      </c>
      <c r="I7082" t="s">
        <v>68</v>
      </c>
      <c r="J7082">
        <v>20</v>
      </c>
      <c r="K7082">
        <v>0</v>
      </c>
      <c r="L7082" s="13">
        <f>VLOOKUP(C7082,'渗透率、续签率'!B:C,2,0)</f>
        <v>0.56799999999999995</v>
      </c>
      <c r="M7082" s="6">
        <v>0</v>
      </c>
      <c r="N7082">
        <v>0</v>
      </c>
      <c r="O7082">
        <v>0</v>
      </c>
      <c r="P7082" s="6">
        <v>0</v>
      </c>
      <c r="Q7082" s="13">
        <v>0</v>
      </c>
      <c r="R7082" s="13">
        <v>0</v>
      </c>
      <c r="S7082" s="31">
        <v>63</v>
      </c>
      <c r="T7082" s="6">
        <f>VLOOKUP(E7082,'参数设置&amp;汇总'!S:U,3,0)</f>
        <v>0.13</v>
      </c>
      <c r="U7082" s="78">
        <f t="shared" si="550"/>
        <v>0</v>
      </c>
      <c r="V7082" s="13">
        <v>0.85000000000000009</v>
      </c>
      <c r="W7082" s="78">
        <f t="shared" si="552"/>
        <v>0</v>
      </c>
      <c r="X7082" s="1">
        <f>VLOOKUP(E7082,'渗透率、续签率'!AG:AJ,4,0)</f>
        <v>4015</v>
      </c>
      <c r="Y7082" s="1">
        <f t="shared" si="553"/>
        <v>0</v>
      </c>
      <c r="Z7082">
        <v>0</v>
      </c>
      <c r="AA7082" s="89">
        <f t="shared" si="554"/>
        <v>0</v>
      </c>
      <c r="AH7082" s="37"/>
      <c r="AI7082" s="37"/>
      <c r="AJ7082" s="1"/>
      <c r="AK7082" s="37"/>
    </row>
    <row r="7083" spans="1:37" hidden="1">
      <c r="A7083" t="s">
        <v>64</v>
      </c>
      <c r="B7083" t="s">
        <v>1</v>
      </c>
      <c r="C7083" t="s">
        <v>1</v>
      </c>
      <c r="D7083" t="s">
        <v>116</v>
      </c>
      <c r="E7083" t="s">
        <v>549</v>
      </c>
      <c r="F7083" t="str">
        <f t="shared" si="551"/>
        <v>亳州市文印广告</v>
      </c>
      <c r="G7083" t="s">
        <v>94</v>
      </c>
      <c r="H7083" t="s">
        <v>153</v>
      </c>
      <c r="I7083" t="s">
        <v>68</v>
      </c>
      <c r="J7083">
        <v>831</v>
      </c>
      <c r="K7083">
        <v>8</v>
      </c>
      <c r="L7083" s="13">
        <f>VLOOKUP(C7083,'渗透率、续签率'!B:C,2,0)</f>
        <v>0.56799999999999995</v>
      </c>
      <c r="M7083" s="6">
        <v>0.01</v>
      </c>
      <c r="N7083">
        <v>76</v>
      </c>
      <c r="O7083">
        <v>8</v>
      </c>
      <c r="P7083" s="6">
        <v>0.11</v>
      </c>
      <c r="Q7083" s="13">
        <v>0.36099999999999999</v>
      </c>
      <c r="R7083" s="13">
        <v>0.16</v>
      </c>
      <c r="S7083" s="31">
        <v>6643</v>
      </c>
      <c r="T7083" s="6">
        <f>VLOOKUP(E7083,'参数设置&amp;汇总'!S:U,3,0)</f>
        <v>0.13</v>
      </c>
      <c r="U7083" s="78">
        <f t="shared" si="550"/>
        <v>9.8800000000000008</v>
      </c>
      <c r="V7083" s="13">
        <v>0.85000000000000009</v>
      </c>
      <c r="W7083" s="78">
        <f t="shared" si="552"/>
        <v>6.27764705882353</v>
      </c>
      <c r="X7083" s="1">
        <f>VLOOKUP(E7083,'渗透率、续签率'!AG:AJ,4,0)</f>
        <v>4015</v>
      </c>
      <c r="Y7083" s="1">
        <f t="shared" si="553"/>
        <v>25204.752941176474</v>
      </c>
      <c r="Z7083">
        <v>2</v>
      </c>
      <c r="AA7083" s="89">
        <f t="shared" si="554"/>
        <v>305140</v>
      </c>
      <c r="AH7083" s="37"/>
      <c r="AI7083" s="37"/>
      <c r="AJ7083" s="1"/>
      <c r="AK7083" s="37"/>
    </row>
    <row r="7084" spans="1:37" hidden="1">
      <c r="A7084" t="s">
        <v>64</v>
      </c>
      <c r="B7084" t="s">
        <v>1</v>
      </c>
      <c r="C7084" t="s">
        <v>1</v>
      </c>
      <c r="D7084" t="s">
        <v>116</v>
      </c>
      <c r="E7084" t="s">
        <v>549</v>
      </c>
      <c r="F7084" t="str">
        <f t="shared" si="551"/>
        <v>仙桃市文印广告</v>
      </c>
      <c r="G7084" t="s">
        <v>81</v>
      </c>
      <c r="H7084" t="s">
        <v>154</v>
      </c>
      <c r="I7084" t="s">
        <v>68</v>
      </c>
      <c r="J7084">
        <v>232</v>
      </c>
      <c r="K7084">
        <v>1</v>
      </c>
      <c r="L7084" s="13">
        <f>VLOOKUP(C7084,'渗透率、续签率'!B:C,2,0)</f>
        <v>0.56799999999999995</v>
      </c>
      <c r="M7084" s="6">
        <v>0</v>
      </c>
      <c r="N7084">
        <v>17</v>
      </c>
      <c r="O7084">
        <v>1</v>
      </c>
      <c r="P7084" s="6">
        <v>0.06</v>
      </c>
      <c r="Q7084" s="13">
        <v>0.28199999999999997</v>
      </c>
      <c r="R7084" s="13">
        <v>7.9000000000000001E-2</v>
      </c>
      <c r="S7084" s="31">
        <v>1599</v>
      </c>
      <c r="T7084" s="6">
        <f>VLOOKUP(E7084,'参数设置&amp;汇总'!S:U,3,0)</f>
        <v>0.13</v>
      </c>
      <c r="U7084" s="78">
        <f t="shared" si="550"/>
        <v>2.21</v>
      </c>
      <c r="V7084" s="13">
        <v>0.85000000000000009</v>
      </c>
      <c r="W7084" s="78">
        <f t="shared" si="552"/>
        <v>1.9317647058823526</v>
      </c>
      <c r="X7084" s="1">
        <f>VLOOKUP(E7084,'渗透率、续签率'!AG:AJ,4,0)</f>
        <v>4015</v>
      </c>
      <c r="Y7084" s="1">
        <f t="shared" si="553"/>
        <v>7756.0352941176461</v>
      </c>
      <c r="Z7084">
        <v>0</v>
      </c>
      <c r="AA7084" s="89">
        <f t="shared" si="554"/>
        <v>68255</v>
      </c>
      <c r="AH7084" s="37"/>
      <c r="AI7084" s="37"/>
      <c r="AJ7084" s="1"/>
      <c r="AK7084" s="37"/>
    </row>
    <row r="7085" spans="1:37" hidden="1">
      <c r="A7085" t="s">
        <v>64</v>
      </c>
      <c r="B7085" t="s">
        <v>1</v>
      </c>
      <c r="C7085" t="s">
        <v>1</v>
      </c>
      <c r="D7085" t="s">
        <v>116</v>
      </c>
      <c r="E7085" t="s">
        <v>549</v>
      </c>
      <c r="F7085" t="str">
        <f t="shared" si="551"/>
        <v>伊春市文印广告</v>
      </c>
      <c r="G7085" t="s">
        <v>118</v>
      </c>
      <c r="H7085" t="s">
        <v>155</v>
      </c>
      <c r="I7085" t="s">
        <v>70</v>
      </c>
      <c r="J7085">
        <v>147</v>
      </c>
      <c r="K7085">
        <v>0</v>
      </c>
      <c r="L7085" s="13">
        <f>VLOOKUP(C7085,'渗透率、续签率'!B:C,2,0)</f>
        <v>0.56799999999999995</v>
      </c>
      <c r="M7085" s="6">
        <v>0</v>
      </c>
      <c r="N7085">
        <v>7</v>
      </c>
      <c r="O7085">
        <v>0</v>
      </c>
      <c r="P7085" s="6">
        <v>0</v>
      </c>
      <c r="Q7085" s="13">
        <v>0</v>
      </c>
      <c r="R7085" s="13">
        <v>0</v>
      </c>
      <c r="S7085" s="31">
        <v>741</v>
      </c>
      <c r="T7085" s="6">
        <f>VLOOKUP(E7085,'参数设置&amp;汇总'!S:U,3,0)</f>
        <v>0.13</v>
      </c>
      <c r="U7085" s="78">
        <f t="shared" si="550"/>
        <v>0.91</v>
      </c>
      <c r="V7085" s="13">
        <v>0.85000000000000009</v>
      </c>
      <c r="W7085" s="78">
        <f t="shared" si="552"/>
        <v>1.0705882352941176</v>
      </c>
      <c r="X7085" s="1">
        <f>VLOOKUP(E7085,'渗透率、续签率'!AG:AJ,4,0)</f>
        <v>4015</v>
      </c>
      <c r="Y7085" s="1">
        <f t="shared" si="553"/>
        <v>4298.411764705882</v>
      </c>
      <c r="Z7085">
        <v>0</v>
      </c>
      <c r="AA7085" s="89">
        <f t="shared" si="554"/>
        <v>28105</v>
      </c>
      <c r="AH7085" s="37"/>
      <c r="AI7085" s="37"/>
      <c r="AJ7085" s="1"/>
      <c r="AK7085" s="37"/>
    </row>
    <row r="7086" spans="1:37" hidden="1">
      <c r="A7086" t="s">
        <v>64</v>
      </c>
      <c r="B7086" t="s">
        <v>1</v>
      </c>
      <c r="C7086" t="s">
        <v>1</v>
      </c>
      <c r="D7086" t="s">
        <v>116</v>
      </c>
      <c r="E7086" t="s">
        <v>549</v>
      </c>
      <c r="F7086" t="str">
        <f t="shared" si="551"/>
        <v>伊犁哈萨克自治州文印广告</v>
      </c>
      <c r="G7086" t="s">
        <v>145</v>
      </c>
      <c r="H7086" t="s">
        <v>156</v>
      </c>
      <c r="I7086" t="s">
        <v>70</v>
      </c>
      <c r="J7086">
        <v>648</v>
      </c>
      <c r="K7086">
        <v>15</v>
      </c>
      <c r="L7086" s="13">
        <f>VLOOKUP(C7086,'渗透率、续签率'!B:C,2,0)</f>
        <v>0.56799999999999995</v>
      </c>
      <c r="M7086" s="6">
        <v>0.02</v>
      </c>
      <c r="N7086">
        <v>50</v>
      </c>
      <c r="O7086">
        <v>13</v>
      </c>
      <c r="P7086" s="6">
        <v>0.26</v>
      </c>
      <c r="Q7086" s="13">
        <v>0.30099999999999999</v>
      </c>
      <c r="R7086" s="13">
        <v>0.157</v>
      </c>
      <c r="S7086" s="31">
        <v>4798</v>
      </c>
      <c r="T7086" s="6">
        <f>VLOOKUP(E7086,'参数设置&amp;汇总'!S:U,3,0)</f>
        <v>0.13</v>
      </c>
      <c r="U7086" s="78">
        <f t="shared" si="550"/>
        <v>13</v>
      </c>
      <c r="V7086" s="13">
        <v>0.85000000000000009</v>
      </c>
      <c r="W7086" s="78">
        <f t="shared" si="552"/>
        <v>6.6070588235294121</v>
      </c>
      <c r="X7086" s="1">
        <f>VLOOKUP(E7086,'渗透率、续签率'!AG:AJ,4,0)</f>
        <v>4015</v>
      </c>
      <c r="Y7086" s="1">
        <f t="shared" si="553"/>
        <v>26527.341176470589</v>
      </c>
      <c r="Z7086">
        <v>0</v>
      </c>
      <c r="AA7086" s="89">
        <f t="shared" si="554"/>
        <v>200750</v>
      </c>
      <c r="AH7086" s="37"/>
      <c r="AI7086" s="37"/>
      <c r="AJ7086" s="1"/>
      <c r="AK7086" s="37"/>
    </row>
    <row r="7087" spans="1:37" hidden="1">
      <c r="A7087" t="s">
        <v>64</v>
      </c>
      <c r="B7087" t="s">
        <v>1</v>
      </c>
      <c r="C7087" t="s">
        <v>1</v>
      </c>
      <c r="D7087" t="s">
        <v>116</v>
      </c>
      <c r="E7087" t="s">
        <v>549</v>
      </c>
      <c r="F7087" t="str">
        <f t="shared" si="551"/>
        <v>佳木斯市文印广告</v>
      </c>
      <c r="G7087" t="s">
        <v>118</v>
      </c>
      <c r="H7087" t="s">
        <v>157</v>
      </c>
      <c r="I7087" t="s">
        <v>70</v>
      </c>
      <c r="J7087">
        <v>444</v>
      </c>
      <c r="K7087">
        <v>3</v>
      </c>
      <c r="L7087" s="13">
        <f>VLOOKUP(C7087,'渗透率、续签率'!B:C,2,0)</f>
        <v>0.56799999999999995</v>
      </c>
      <c r="M7087" s="6">
        <v>0.01</v>
      </c>
      <c r="N7087">
        <v>44</v>
      </c>
      <c r="O7087">
        <v>2</v>
      </c>
      <c r="P7087" s="6">
        <v>0.05</v>
      </c>
      <c r="Q7087" s="13">
        <v>0.113</v>
      </c>
      <c r="R7087" s="13">
        <v>5.0000000000000001E-3</v>
      </c>
      <c r="S7087" s="31">
        <v>3582</v>
      </c>
      <c r="T7087" s="6">
        <f>VLOOKUP(E7087,'参数设置&amp;汇总'!S:U,3,0)</f>
        <v>0.13</v>
      </c>
      <c r="U7087" s="78">
        <f t="shared" si="550"/>
        <v>5.7200000000000006</v>
      </c>
      <c r="V7087" s="13">
        <v>0.85000000000000009</v>
      </c>
      <c r="W7087" s="78">
        <f t="shared" si="552"/>
        <v>5.3929411764705879</v>
      </c>
      <c r="X7087" s="1">
        <f>VLOOKUP(E7087,'渗透率、续签率'!AG:AJ,4,0)</f>
        <v>4015</v>
      </c>
      <c r="Y7087" s="1">
        <f t="shared" si="553"/>
        <v>21652.658823529411</v>
      </c>
      <c r="Z7087">
        <v>0</v>
      </c>
      <c r="AA7087" s="89">
        <f t="shared" si="554"/>
        <v>176660</v>
      </c>
      <c r="AH7087" s="37"/>
      <c r="AI7087" s="37"/>
      <c r="AJ7087" s="1"/>
      <c r="AK7087" s="37"/>
    </row>
    <row r="7088" spans="1:37" hidden="1">
      <c r="A7088" t="s">
        <v>64</v>
      </c>
      <c r="B7088" t="s">
        <v>1</v>
      </c>
      <c r="C7088" t="s">
        <v>1</v>
      </c>
      <c r="D7088" t="s">
        <v>116</v>
      </c>
      <c r="E7088" t="s">
        <v>549</v>
      </c>
      <c r="F7088" t="str">
        <f t="shared" si="551"/>
        <v>保亭黎族苗族自治县文印广告</v>
      </c>
      <c r="G7088" t="s">
        <v>120</v>
      </c>
      <c r="H7088" t="s">
        <v>158</v>
      </c>
      <c r="I7088" t="s">
        <v>68</v>
      </c>
      <c r="J7088">
        <v>23</v>
      </c>
      <c r="K7088">
        <v>0</v>
      </c>
      <c r="L7088" s="13">
        <f>VLOOKUP(C7088,'渗透率、续签率'!B:C,2,0)</f>
        <v>0.56799999999999995</v>
      </c>
      <c r="M7088" s="6">
        <v>0</v>
      </c>
      <c r="N7088">
        <v>0</v>
      </c>
      <c r="O7088">
        <v>0</v>
      </c>
      <c r="P7088" s="6">
        <v>0</v>
      </c>
      <c r="Q7088" s="13">
        <v>0</v>
      </c>
      <c r="R7088" s="13">
        <v>0</v>
      </c>
      <c r="S7088" s="31">
        <v>74</v>
      </c>
      <c r="T7088" s="6">
        <f>VLOOKUP(E7088,'参数设置&amp;汇总'!S:U,3,0)</f>
        <v>0.13</v>
      </c>
      <c r="U7088" s="78">
        <f t="shared" si="550"/>
        <v>0</v>
      </c>
      <c r="V7088" s="13">
        <v>0.85000000000000009</v>
      </c>
      <c r="W7088" s="78">
        <f t="shared" si="552"/>
        <v>0</v>
      </c>
      <c r="X7088" s="1">
        <f>VLOOKUP(E7088,'渗透率、续签率'!AG:AJ,4,0)</f>
        <v>4015</v>
      </c>
      <c r="Y7088" s="1">
        <f t="shared" si="553"/>
        <v>0</v>
      </c>
      <c r="Z7088">
        <v>0</v>
      </c>
      <c r="AA7088" s="89">
        <f t="shared" si="554"/>
        <v>0</v>
      </c>
      <c r="AH7088" s="37"/>
      <c r="AI7088" s="37"/>
      <c r="AK7088" s="37"/>
    </row>
    <row r="7089" spans="1:37" hidden="1">
      <c r="A7089" t="s">
        <v>64</v>
      </c>
      <c r="B7089" t="s">
        <v>1</v>
      </c>
      <c r="C7089" t="s">
        <v>1</v>
      </c>
      <c r="D7089" t="s">
        <v>116</v>
      </c>
      <c r="E7089" t="s">
        <v>549</v>
      </c>
      <c r="F7089" t="str">
        <f t="shared" si="551"/>
        <v>保定市文印广告</v>
      </c>
      <c r="G7089" t="s">
        <v>159</v>
      </c>
      <c r="H7089" t="s">
        <v>160</v>
      </c>
      <c r="I7089" t="s">
        <v>70</v>
      </c>
      <c r="J7089" s="1">
        <v>2527</v>
      </c>
      <c r="K7089">
        <v>42</v>
      </c>
      <c r="L7089" s="13">
        <f>VLOOKUP(C7089,'渗透率、续签率'!B:C,2,0)</f>
        <v>0.56799999999999995</v>
      </c>
      <c r="M7089" s="6">
        <v>0.02</v>
      </c>
      <c r="N7089">
        <v>326</v>
      </c>
      <c r="O7089">
        <v>40</v>
      </c>
      <c r="P7089" s="6">
        <v>0.12</v>
      </c>
      <c r="Q7089" s="13">
        <v>0.375</v>
      </c>
      <c r="R7089" s="13">
        <v>0.215</v>
      </c>
      <c r="S7089" s="31">
        <v>26497</v>
      </c>
      <c r="T7089" s="6">
        <f>VLOOKUP(E7089,'参数设置&amp;汇总'!S:U,3,0)</f>
        <v>0.13</v>
      </c>
      <c r="U7089" s="78">
        <f t="shared" si="550"/>
        <v>42.38</v>
      </c>
      <c r="V7089" s="13">
        <v>0.85000000000000009</v>
      </c>
      <c r="W7089" s="78">
        <f t="shared" si="552"/>
        <v>23.129411764705885</v>
      </c>
      <c r="X7089" s="1">
        <f>VLOOKUP(E7089,'渗透率、续签率'!AG:AJ,4,0)</f>
        <v>4015</v>
      </c>
      <c r="Y7089" s="1">
        <f t="shared" si="553"/>
        <v>92864.588235294126</v>
      </c>
      <c r="Z7089">
        <v>23</v>
      </c>
      <c r="AA7089" s="89">
        <f t="shared" si="554"/>
        <v>1308890</v>
      </c>
      <c r="AH7089" s="37"/>
      <c r="AI7089" s="37"/>
      <c r="AK7089" s="37"/>
    </row>
    <row r="7090" spans="1:37" hidden="1">
      <c r="A7090" t="s">
        <v>64</v>
      </c>
      <c r="B7090" t="s">
        <v>1</v>
      </c>
      <c r="C7090" t="s">
        <v>1</v>
      </c>
      <c r="D7090" t="s">
        <v>116</v>
      </c>
      <c r="E7090" t="s">
        <v>549</v>
      </c>
      <c r="F7090" t="str">
        <f t="shared" si="551"/>
        <v>保山市文印广告</v>
      </c>
      <c r="G7090" t="s">
        <v>99</v>
      </c>
      <c r="H7090" t="s">
        <v>161</v>
      </c>
      <c r="I7090" t="s">
        <v>68</v>
      </c>
      <c r="J7090">
        <v>433</v>
      </c>
      <c r="K7090">
        <v>5</v>
      </c>
      <c r="L7090" s="13">
        <f>VLOOKUP(C7090,'渗透率、续签率'!B:C,2,0)</f>
        <v>0.56799999999999995</v>
      </c>
      <c r="M7090" s="6">
        <v>0.01</v>
      </c>
      <c r="N7090">
        <v>45</v>
      </c>
      <c r="O7090">
        <v>5</v>
      </c>
      <c r="P7090" s="6">
        <v>0.11</v>
      </c>
      <c r="Q7090" s="13">
        <v>0.23</v>
      </c>
      <c r="R7090" s="13">
        <v>0.122</v>
      </c>
      <c r="S7090" s="31">
        <v>3590</v>
      </c>
      <c r="T7090" s="6">
        <f>VLOOKUP(E7090,'参数设置&amp;汇总'!S:U,3,0)</f>
        <v>0.13</v>
      </c>
      <c r="U7090" s="78">
        <f t="shared" si="550"/>
        <v>5.8500000000000005</v>
      </c>
      <c r="V7090" s="13">
        <v>0.85000000000000009</v>
      </c>
      <c r="W7090" s="78">
        <f t="shared" si="552"/>
        <v>3.5411764705882356</v>
      </c>
      <c r="X7090" s="1">
        <f>VLOOKUP(E7090,'渗透率、续签率'!AG:AJ,4,0)</f>
        <v>4015</v>
      </c>
      <c r="Y7090" s="1">
        <f t="shared" si="553"/>
        <v>14217.823529411766</v>
      </c>
      <c r="Z7090">
        <v>0</v>
      </c>
      <c r="AA7090" s="89">
        <f t="shared" si="554"/>
        <v>180675</v>
      </c>
      <c r="AH7090" s="37"/>
      <c r="AI7090" s="37"/>
      <c r="AK7090" s="37"/>
    </row>
    <row r="7091" spans="1:37" hidden="1">
      <c r="A7091" t="s">
        <v>64</v>
      </c>
      <c r="B7091" t="s">
        <v>1</v>
      </c>
      <c r="C7091" t="s">
        <v>1</v>
      </c>
      <c r="D7091" t="s">
        <v>116</v>
      </c>
      <c r="E7091" t="s">
        <v>549</v>
      </c>
      <c r="F7091" t="str">
        <f t="shared" si="551"/>
        <v>信阳市文印广告</v>
      </c>
      <c r="G7091" t="s">
        <v>110</v>
      </c>
      <c r="H7091" t="s">
        <v>162</v>
      </c>
      <c r="I7091" t="s">
        <v>70</v>
      </c>
      <c r="J7091" s="1">
        <v>1114</v>
      </c>
      <c r="K7091">
        <v>4</v>
      </c>
      <c r="L7091" s="13">
        <f>VLOOKUP(C7091,'渗透率、续签率'!B:C,2,0)</f>
        <v>0.56799999999999995</v>
      </c>
      <c r="M7091" s="6">
        <v>0</v>
      </c>
      <c r="N7091">
        <v>104</v>
      </c>
      <c r="O7091">
        <v>3</v>
      </c>
      <c r="P7091" s="6">
        <v>0.03</v>
      </c>
      <c r="Q7091" s="13">
        <v>0.185</v>
      </c>
      <c r="R7091" s="13">
        <v>1E-3</v>
      </c>
      <c r="S7091" s="31">
        <v>6642</v>
      </c>
      <c r="T7091" s="6">
        <f>VLOOKUP(E7091,'参数设置&amp;汇总'!S:U,3,0)</f>
        <v>0.13</v>
      </c>
      <c r="U7091" s="78">
        <f t="shared" si="550"/>
        <v>13.52</v>
      </c>
      <c r="V7091" s="13">
        <v>0.85000000000000009</v>
      </c>
      <c r="W7091" s="78">
        <f t="shared" si="552"/>
        <v>13.901176470588233</v>
      </c>
      <c r="X7091" s="1">
        <f>VLOOKUP(E7091,'渗透率、续签率'!AG:AJ,4,0)</f>
        <v>4015</v>
      </c>
      <c r="Y7091" s="1">
        <f t="shared" si="553"/>
        <v>55813.223529411756</v>
      </c>
      <c r="Z7091">
        <v>9</v>
      </c>
      <c r="AA7091" s="89">
        <f t="shared" si="554"/>
        <v>417560</v>
      </c>
      <c r="AH7091" s="37"/>
      <c r="AI7091" s="37"/>
      <c r="AJ7091" s="1"/>
      <c r="AK7091" s="37"/>
    </row>
    <row r="7092" spans="1:37" hidden="1">
      <c r="A7092" t="s">
        <v>64</v>
      </c>
      <c r="B7092" t="s">
        <v>1</v>
      </c>
      <c r="C7092" t="s">
        <v>1</v>
      </c>
      <c r="D7092" t="s">
        <v>116</v>
      </c>
      <c r="E7092" t="s">
        <v>549</v>
      </c>
      <c r="F7092" t="str">
        <f t="shared" si="551"/>
        <v>儋州市文印广告</v>
      </c>
      <c r="G7092" t="s">
        <v>120</v>
      </c>
      <c r="H7092" t="s">
        <v>163</v>
      </c>
      <c r="I7092" t="s">
        <v>68</v>
      </c>
      <c r="J7092">
        <v>172</v>
      </c>
      <c r="K7092">
        <v>2</v>
      </c>
      <c r="L7092" s="13">
        <f>VLOOKUP(C7092,'渗透率、续签率'!B:C,2,0)</f>
        <v>0.56799999999999995</v>
      </c>
      <c r="M7092" s="6">
        <v>0.01</v>
      </c>
      <c r="N7092">
        <v>33</v>
      </c>
      <c r="O7092">
        <v>2</v>
      </c>
      <c r="P7092" s="6">
        <v>0.06</v>
      </c>
      <c r="Q7092" s="13">
        <v>0.14099999999999999</v>
      </c>
      <c r="R7092" s="13">
        <v>0</v>
      </c>
      <c r="S7092" s="31">
        <v>1666</v>
      </c>
      <c r="T7092" s="6">
        <f>VLOOKUP(E7092,'参数设置&amp;汇总'!S:U,3,0)</f>
        <v>0.13</v>
      </c>
      <c r="U7092" s="78">
        <f t="shared" si="550"/>
        <v>4.29</v>
      </c>
      <c r="V7092" s="13">
        <v>0.85000000000000009</v>
      </c>
      <c r="W7092" s="78">
        <f t="shared" si="552"/>
        <v>3.7105882352941171</v>
      </c>
      <c r="X7092" s="1">
        <f>VLOOKUP(E7092,'渗透率、续签率'!AG:AJ,4,0)</f>
        <v>4015</v>
      </c>
      <c r="Y7092" s="1">
        <f t="shared" si="553"/>
        <v>14898.01176470588</v>
      </c>
      <c r="Z7092">
        <v>0</v>
      </c>
      <c r="AA7092" s="89">
        <f t="shared" si="554"/>
        <v>132495</v>
      </c>
      <c r="AH7092" s="37"/>
      <c r="AI7092" s="37"/>
      <c r="AK7092" s="37"/>
    </row>
    <row r="7093" spans="1:37" hidden="1">
      <c r="A7093" t="s">
        <v>64</v>
      </c>
      <c r="B7093" t="s">
        <v>1</v>
      </c>
      <c r="C7093" t="s">
        <v>1</v>
      </c>
      <c r="D7093" t="s">
        <v>116</v>
      </c>
      <c r="E7093" t="s">
        <v>549</v>
      </c>
      <c r="F7093" t="str">
        <f t="shared" si="551"/>
        <v>克孜勒苏柯尔克孜自治州文印广告</v>
      </c>
      <c r="G7093" t="s">
        <v>145</v>
      </c>
      <c r="H7093" t="s">
        <v>164</v>
      </c>
      <c r="I7093" t="s">
        <v>70</v>
      </c>
      <c r="J7093">
        <v>80</v>
      </c>
      <c r="K7093">
        <v>1</v>
      </c>
      <c r="L7093" s="13">
        <f>VLOOKUP(C7093,'渗透率、续签率'!B:C,2,0)</f>
        <v>0.56799999999999995</v>
      </c>
      <c r="M7093" s="6">
        <v>0.01</v>
      </c>
      <c r="N7093">
        <v>3</v>
      </c>
      <c r="O7093">
        <v>1</v>
      </c>
      <c r="P7093" s="6">
        <v>0.33</v>
      </c>
      <c r="Q7093" s="13">
        <v>0.104</v>
      </c>
      <c r="R7093" s="13">
        <v>0</v>
      </c>
      <c r="S7093" s="31">
        <v>371</v>
      </c>
      <c r="T7093" s="6">
        <f>VLOOKUP(E7093,'参数设置&amp;汇总'!S:U,3,0)</f>
        <v>0.13</v>
      </c>
      <c r="U7093" s="78">
        <f t="shared" si="550"/>
        <v>1</v>
      </c>
      <c r="V7093" s="13">
        <v>0.85000000000000009</v>
      </c>
      <c r="W7093" s="78">
        <f t="shared" si="552"/>
        <v>0.50823529411764712</v>
      </c>
      <c r="X7093" s="1">
        <f>VLOOKUP(E7093,'渗透率、续签率'!AG:AJ,4,0)</f>
        <v>4015</v>
      </c>
      <c r="Y7093" s="1">
        <f t="shared" si="553"/>
        <v>2040.5647058823531</v>
      </c>
      <c r="Z7093">
        <v>0</v>
      </c>
      <c r="AA7093" s="89">
        <f t="shared" si="554"/>
        <v>12045</v>
      </c>
      <c r="AH7093" s="37"/>
      <c r="AI7093" s="37"/>
      <c r="AJ7093" s="1"/>
      <c r="AK7093" s="37"/>
    </row>
    <row r="7094" spans="1:37" hidden="1">
      <c r="A7094" t="s">
        <v>64</v>
      </c>
      <c r="B7094" t="s">
        <v>1</v>
      </c>
      <c r="C7094" t="s">
        <v>1</v>
      </c>
      <c r="D7094" t="s">
        <v>116</v>
      </c>
      <c r="E7094" t="s">
        <v>549</v>
      </c>
      <c r="F7094" t="str">
        <f t="shared" si="551"/>
        <v>克拉玛依市文印广告</v>
      </c>
      <c r="G7094" t="s">
        <v>145</v>
      </c>
      <c r="H7094" t="s">
        <v>165</v>
      </c>
      <c r="I7094" t="s">
        <v>70</v>
      </c>
      <c r="J7094">
        <v>138</v>
      </c>
      <c r="K7094">
        <v>3</v>
      </c>
      <c r="L7094" s="13">
        <f>VLOOKUP(C7094,'渗透率、续签率'!B:C,2,0)</f>
        <v>0.56799999999999995</v>
      </c>
      <c r="M7094" s="6">
        <v>0.02</v>
      </c>
      <c r="N7094">
        <v>25</v>
      </c>
      <c r="O7094">
        <v>3</v>
      </c>
      <c r="P7094" s="6">
        <v>0.12</v>
      </c>
      <c r="Q7094" s="13">
        <v>0.318</v>
      </c>
      <c r="R7094" s="13">
        <v>0</v>
      </c>
      <c r="S7094" s="31">
        <v>1379</v>
      </c>
      <c r="T7094" s="6">
        <f>VLOOKUP(E7094,'参数设置&amp;汇总'!S:U,3,0)</f>
        <v>0.13</v>
      </c>
      <c r="U7094" s="78">
        <f t="shared" si="550"/>
        <v>3.25</v>
      </c>
      <c r="V7094" s="13">
        <v>0.85000000000000009</v>
      </c>
      <c r="W7094" s="78">
        <f t="shared" si="552"/>
        <v>1.8188235294117647</v>
      </c>
      <c r="X7094" s="1">
        <f>VLOOKUP(E7094,'渗透率、续签率'!AG:AJ,4,0)</f>
        <v>4015</v>
      </c>
      <c r="Y7094" s="1">
        <f t="shared" si="553"/>
        <v>7302.5764705882357</v>
      </c>
      <c r="Z7094">
        <v>0</v>
      </c>
      <c r="AA7094" s="89">
        <f t="shared" si="554"/>
        <v>100375</v>
      </c>
      <c r="AH7094" s="37"/>
      <c r="AI7094" s="37"/>
      <c r="AJ7094" s="1"/>
    </row>
    <row r="7095" spans="1:37" hidden="1">
      <c r="A7095" t="s">
        <v>64</v>
      </c>
      <c r="B7095" t="s">
        <v>1</v>
      </c>
      <c r="C7095" t="s">
        <v>1</v>
      </c>
      <c r="D7095" t="s">
        <v>116</v>
      </c>
      <c r="E7095" t="s">
        <v>549</v>
      </c>
      <c r="F7095" t="str">
        <f t="shared" si="551"/>
        <v>六安市文印广告</v>
      </c>
      <c r="G7095" t="s">
        <v>94</v>
      </c>
      <c r="H7095" t="s">
        <v>166</v>
      </c>
      <c r="I7095" t="s">
        <v>68</v>
      </c>
      <c r="J7095">
        <v>888</v>
      </c>
      <c r="K7095">
        <v>9</v>
      </c>
      <c r="L7095" s="13">
        <f>VLOOKUP(C7095,'渗透率、续签率'!B:C,2,0)</f>
        <v>0.56799999999999995</v>
      </c>
      <c r="M7095" s="6">
        <v>0.01</v>
      </c>
      <c r="N7095">
        <v>104</v>
      </c>
      <c r="O7095">
        <v>9</v>
      </c>
      <c r="P7095" s="6">
        <v>0.09</v>
      </c>
      <c r="Q7095" s="13">
        <v>0.26400000000000001</v>
      </c>
      <c r="R7095" s="13">
        <v>0.123</v>
      </c>
      <c r="S7095" s="31">
        <v>7098</v>
      </c>
      <c r="T7095" s="6">
        <f>VLOOKUP(E7095,'参数设置&amp;汇总'!S:U,3,0)</f>
        <v>0.13</v>
      </c>
      <c r="U7095" s="78">
        <f t="shared" si="550"/>
        <v>13.52</v>
      </c>
      <c r="V7095" s="13">
        <v>0.85000000000000009</v>
      </c>
      <c r="W7095" s="78">
        <f t="shared" si="552"/>
        <v>9.8917647058823519</v>
      </c>
      <c r="X7095" s="1">
        <f>VLOOKUP(E7095,'渗透率、续签率'!AG:AJ,4,0)</f>
        <v>4015</v>
      </c>
      <c r="Y7095" s="1">
        <f t="shared" si="553"/>
        <v>39715.43529411764</v>
      </c>
      <c r="Z7095">
        <v>0</v>
      </c>
      <c r="AA7095" s="89">
        <f t="shared" si="554"/>
        <v>417560</v>
      </c>
      <c r="AK7095" s="37"/>
    </row>
    <row r="7096" spans="1:37" hidden="1">
      <c r="A7096" t="s">
        <v>64</v>
      </c>
      <c r="B7096" t="s">
        <v>1</v>
      </c>
      <c r="C7096" t="s">
        <v>1</v>
      </c>
      <c r="D7096" t="s">
        <v>116</v>
      </c>
      <c r="E7096" t="s">
        <v>549</v>
      </c>
      <c r="F7096" t="str">
        <f t="shared" si="551"/>
        <v>六盘水市文印广告</v>
      </c>
      <c r="G7096" t="s">
        <v>167</v>
      </c>
      <c r="H7096" t="s">
        <v>168</v>
      </c>
      <c r="I7096" t="s">
        <v>70</v>
      </c>
      <c r="J7096">
        <v>564</v>
      </c>
      <c r="K7096">
        <v>7</v>
      </c>
      <c r="L7096" s="13">
        <f>VLOOKUP(C7096,'渗透率、续签率'!B:C,2,0)</f>
        <v>0.56799999999999995</v>
      </c>
      <c r="M7096" s="6">
        <v>0.01</v>
      </c>
      <c r="N7096">
        <v>84</v>
      </c>
      <c r="O7096">
        <v>7</v>
      </c>
      <c r="P7096" s="6">
        <v>0.08</v>
      </c>
      <c r="Q7096" s="13">
        <v>0.24299999999999999</v>
      </c>
      <c r="R7096" s="13">
        <v>0.10100000000000001</v>
      </c>
      <c r="S7096" s="31">
        <v>5551</v>
      </c>
      <c r="T7096" s="6">
        <f>VLOOKUP(E7096,'参数设置&amp;汇总'!S:U,3,0)</f>
        <v>0.13</v>
      </c>
      <c r="U7096" s="78">
        <f t="shared" si="550"/>
        <v>10.92</v>
      </c>
      <c r="V7096" s="13">
        <v>0.85000000000000009</v>
      </c>
      <c r="W7096" s="78">
        <f t="shared" si="552"/>
        <v>8.1694117647058828</v>
      </c>
      <c r="X7096" s="1">
        <f>VLOOKUP(E7096,'渗透率、续签率'!AG:AJ,4,0)</f>
        <v>4015</v>
      </c>
      <c r="Y7096" s="1">
        <f t="shared" si="553"/>
        <v>32800.188235294117</v>
      </c>
      <c r="Z7096">
        <v>0</v>
      </c>
      <c r="AA7096" s="89">
        <f t="shared" si="554"/>
        <v>337260</v>
      </c>
      <c r="AH7096" s="37"/>
      <c r="AI7096" s="37"/>
      <c r="AJ7096" s="1"/>
      <c r="AK7096" s="37"/>
    </row>
    <row r="7097" spans="1:37" hidden="1">
      <c r="A7097" t="s">
        <v>64</v>
      </c>
      <c r="B7097" t="s">
        <v>1</v>
      </c>
      <c r="C7097" t="s">
        <v>1</v>
      </c>
      <c r="D7097" t="s">
        <v>116</v>
      </c>
      <c r="E7097" t="s">
        <v>549</v>
      </c>
      <c r="F7097" t="str">
        <f t="shared" si="551"/>
        <v>兰州市文印广告</v>
      </c>
      <c r="G7097" t="s">
        <v>132</v>
      </c>
      <c r="H7097" t="s">
        <v>169</v>
      </c>
      <c r="I7097" t="s">
        <v>70</v>
      </c>
      <c r="J7097" s="1">
        <v>1532</v>
      </c>
      <c r="K7097">
        <v>32</v>
      </c>
      <c r="L7097" s="13">
        <f>VLOOKUP(C7097,'渗透率、续签率'!B:C,2,0)</f>
        <v>0.56799999999999995</v>
      </c>
      <c r="M7097" s="6">
        <v>0.02</v>
      </c>
      <c r="N7097">
        <v>280</v>
      </c>
      <c r="O7097">
        <v>29</v>
      </c>
      <c r="P7097" s="6">
        <v>0.1</v>
      </c>
      <c r="Q7097" s="13">
        <v>0.39200000000000002</v>
      </c>
      <c r="R7097" s="13">
        <v>0.192</v>
      </c>
      <c r="S7097" s="31">
        <v>22426</v>
      </c>
      <c r="T7097" s="6">
        <f>VLOOKUP(E7097,'参数设置&amp;汇总'!S:U,3,0)</f>
        <v>0.13</v>
      </c>
      <c r="U7097" s="78">
        <f t="shared" si="550"/>
        <v>36.4</v>
      </c>
      <c r="V7097" s="13">
        <v>0.85000000000000009</v>
      </c>
      <c r="W7097" s="78">
        <f t="shared" si="552"/>
        <v>23.444705882352938</v>
      </c>
      <c r="X7097" s="1">
        <f>VLOOKUP(E7097,'渗透率、续签率'!AG:AJ,4,0)</f>
        <v>4015</v>
      </c>
      <c r="Y7097" s="1">
        <f t="shared" si="553"/>
        <v>94130.494117647046</v>
      </c>
      <c r="Z7097">
        <v>34</v>
      </c>
      <c r="AA7097" s="89">
        <f t="shared" si="554"/>
        <v>1124200</v>
      </c>
      <c r="AH7097" s="37"/>
      <c r="AI7097" s="37"/>
      <c r="AJ7097" s="1"/>
      <c r="AK7097" s="37"/>
    </row>
    <row r="7098" spans="1:37" hidden="1">
      <c r="A7098" t="s">
        <v>64</v>
      </c>
      <c r="B7098" t="s">
        <v>1</v>
      </c>
      <c r="C7098" t="s">
        <v>1</v>
      </c>
      <c r="D7098" t="s">
        <v>116</v>
      </c>
      <c r="E7098" t="s">
        <v>549</v>
      </c>
      <c r="F7098" t="str">
        <f t="shared" si="551"/>
        <v>兴安盟文印广告</v>
      </c>
      <c r="G7098" t="s">
        <v>142</v>
      </c>
      <c r="H7098" t="s">
        <v>170</v>
      </c>
      <c r="I7098" t="s">
        <v>70</v>
      </c>
      <c r="J7098">
        <v>297</v>
      </c>
      <c r="K7098">
        <v>0</v>
      </c>
      <c r="L7098" s="13">
        <f>VLOOKUP(C7098,'渗透率、续签率'!B:C,2,0)</f>
        <v>0.56799999999999995</v>
      </c>
      <c r="M7098" s="6">
        <v>0</v>
      </c>
      <c r="N7098">
        <v>50</v>
      </c>
      <c r="O7098">
        <v>0</v>
      </c>
      <c r="P7098" s="6">
        <v>0</v>
      </c>
      <c r="Q7098" s="13">
        <v>4.3999999999999997E-2</v>
      </c>
      <c r="R7098" s="13">
        <v>5.0000000000000001E-3</v>
      </c>
      <c r="S7098" s="31">
        <v>3200</v>
      </c>
      <c r="T7098" s="6">
        <f>VLOOKUP(E7098,'参数设置&amp;汇总'!S:U,3,0)</f>
        <v>0.13</v>
      </c>
      <c r="U7098" s="78">
        <f t="shared" si="550"/>
        <v>6.5</v>
      </c>
      <c r="V7098" s="13">
        <v>0.85000000000000009</v>
      </c>
      <c r="W7098" s="78">
        <f t="shared" si="552"/>
        <v>7.6470588235294112</v>
      </c>
      <c r="X7098" s="1">
        <f>VLOOKUP(E7098,'渗透率、续签率'!AG:AJ,4,0)</f>
        <v>4015</v>
      </c>
      <c r="Y7098" s="1">
        <f t="shared" si="553"/>
        <v>30702.941176470587</v>
      </c>
      <c r="Z7098">
        <v>0</v>
      </c>
      <c r="AA7098" s="89">
        <f t="shared" si="554"/>
        <v>200750</v>
      </c>
      <c r="AH7098" s="37"/>
      <c r="AI7098" s="37"/>
      <c r="AK7098" s="37"/>
    </row>
    <row r="7099" spans="1:37" hidden="1">
      <c r="A7099" t="s">
        <v>64</v>
      </c>
      <c r="B7099" t="s">
        <v>1</v>
      </c>
      <c r="C7099" t="s">
        <v>1</v>
      </c>
      <c r="D7099" t="s">
        <v>116</v>
      </c>
      <c r="E7099" t="s">
        <v>549</v>
      </c>
      <c r="F7099" t="str">
        <f t="shared" si="551"/>
        <v>内江市文印广告</v>
      </c>
      <c r="G7099" t="s">
        <v>77</v>
      </c>
      <c r="H7099" t="s">
        <v>171</v>
      </c>
      <c r="I7099" t="s">
        <v>70</v>
      </c>
      <c r="J7099">
        <v>462</v>
      </c>
      <c r="K7099">
        <v>9</v>
      </c>
      <c r="L7099" s="13">
        <f>VLOOKUP(C7099,'渗透率、续签率'!B:C,2,0)</f>
        <v>0.56799999999999995</v>
      </c>
      <c r="M7099" s="6">
        <v>0.02</v>
      </c>
      <c r="N7099">
        <v>48</v>
      </c>
      <c r="O7099">
        <v>9</v>
      </c>
      <c r="P7099" s="6">
        <v>0.19</v>
      </c>
      <c r="Q7099" s="13">
        <v>0.34699999999999998</v>
      </c>
      <c r="R7099" s="13">
        <v>0.24</v>
      </c>
      <c r="S7099" s="31">
        <v>3447</v>
      </c>
      <c r="T7099" s="6">
        <f>VLOOKUP(E7099,'参数设置&amp;汇总'!S:U,3,0)</f>
        <v>0.13</v>
      </c>
      <c r="U7099" s="78">
        <f t="shared" si="550"/>
        <v>9</v>
      </c>
      <c r="V7099" s="13">
        <v>0.85000000000000009</v>
      </c>
      <c r="W7099" s="78">
        <f t="shared" si="552"/>
        <v>4.5741176470588236</v>
      </c>
      <c r="X7099" s="1">
        <f>VLOOKUP(E7099,'渗透率、续签率'!AG:AJ,4,0)</f>
        <v>4015</v>
      </c>
      <c r="Y7099" s="1">
        <f t="shared" si="553"/>
        <v>18365.082352941175</v>
      </c>
      <c r="Z7099">
        <v>0</v>
      </c>
      <c r="AA7099" s="89">
        <f t="shared" si="554"/>
        <v>192720</v>
      </c>
      <c r="AH7099" s="37"/>
      <c r="AI7099" s="37"/>
      <c r="AK7099" s="37"/>
    </row>
    <row r="7100" spans="1:37" hidden="1">
      <c r="A7100" t="s">
        <v>64</v>
      </c>
      <c r="B7100" t="s">
        <v>1</v>
      </c>
      <c r="C7100" t="s">
        <v>1</v>
      </c>
      <c r="D7100" t="s">
        <v>116</v>
      </c>
      <c r="E7100" t="s">
        <v>549</v>
      </c>
      <c r="F7100" t="str">
        <f t="shared" si="551"/>
        <v>凉山彝族自治州文印广告</v>
      </c>
      <c r="G7100" t="s">
        <v>77</v>
      </c>
      <c r="H7100" t="s">
        <v>172</v>
      </c>
      <c r="I7100" t="s">
        <v>70</v>
      </c>
      <c r="J7100">
        <v>689</v>
      </c>
      <c r="K7100">
        <v>6</v>
      </c>
      <c r="L7100" s="13">
        <f>VLOOKUP(C7100,'渗透率、续签率'!B:C,2,0)</f>
        <v>0.56799999999999995</v>
      </c>
      <c r="M7100" s="6">
        <v>0.01</v>
      </c>
      <c r="N7100">
        <v>47</v>
      </c>
      <c r="O7100">
        <v>4</v>
      </c>
      <c r="P7100" s="6">
        <v>0.09</v>
      </c>
      <c r="Q7100" s="13">
        <v>0.26300000000000001</v>
      </c>
      <c r="R7100" s="13">
        <v>7.8E-2</v>
      </c>
      <c r="S7100" s="31">
        <v>4585</v>
      </c>
      <c r="T7100" s="6">
        <f>VLOOKUP(E7100,'参数设置&amp;汇总'!S:U,3,0)</f>
        <v>0.13</v>
      </c>
      <c r="U7100" s="78">
        <f t="shared" si="550"/>
        <v>6.11</v>
      </c>
      <c r="V7100" s="13">
        <v>0.85000000000000009</v>
      </c>
      <c r="W7100" s="78">
        <f t="shared" si="552"/>
        <v>4.5152941176470591</v>
      </c>
      <c r="X7100" s="1">
        <f>VLOOKUP(E7100,'渗透率、续签率'!AG:AJ,4,0)</f>
        <v>4015</v>
      </c>
      <c r="Y7100" s="1">
        <f t="shared" si="553"/>
        <v>18128.905882352941</v>
      </c>
      <c r="Z7100">
        <v>0</v>
      </c>
      <c r="AA7100" s="89">
        <f t="shared" si="554"/>
        <v>188705</v>
      </c>
      <c r="AH7100" s="37"/>
      <c r="AI7100" s="37"/>
      <c r="AK7100" s="37"/>
    </row>
    <row r="7101" spans="1:37" hidden="1">
      <c r="A7101" t="s">
        <v>64</v>
      </c>
      <c r="B7101" t="s">
        <v>1</v>
      </c>
      <c r="C7101" t="s">
        <v>1</v>
      </c>
      <c r="D7101" t="s">
        <v>116</v>
      </c>
      <c r="E7101" t="s">
        <v>549</v>
      </c>
      <c r="F7101" t="str">
        <f t="shared" si="551"/>
        <v>包头市文印广告</v>
      </c>
      <c r="G7101" t="s">
        <v>142</v>
      </c>
      <c r="H7101" t="s">
        <v>173</v>
      </c>
      <c r="I7101" t="s">
        <v>70</v>
      </c>
      <c r="J7101">
        <v>885</v>
      </c>
      <c r="K7101">
        <v>17</v>
      </c>
      <c r="L7101" s="13">
        <f>VLOOKUP(C7101,'渗透率、续签率'!B:C,2,0)</f>
        <v>0.56799999999999995</v>
      </c>
      <c r="M7101" s="6">
        <v>0.02</v>
      </c>
      <c r="N7101">
        <v>117</v>
      </c>
      <c r="O7101">
        <v>15</v>
      </c>
      <c r="P7101" s="6">
        <v>0.13</v>
      </c>
      <c r="Q7101" s="13">
        <v>0.39700000000000002</v>
      </c>
      <c r="R7101" s="13">
        <v>0.23</v>
      </c>
      <c r="S7101" s="31">
        <v>9644</v>
      </c>
      <c r="T7101" s="6">
        <f>VLOOKUP(E7101,'参数设置&amp;汇总'!S:U,3,0)</f>
        <v>0.13</v>
      </c>
      <c r="U7101" s="78">
        <f t="shared" si="550"/>
        <v>15.21</v>
      </c>
      <c r="V7101" s="13">
        <v>0.85000000000000009</v>
      </c>
      <c r="W7101" s="78">
        <f t="shared" si="552"/>
        <v>7.8705882352941181</v>
      </c>
      <c r="X7101" s="1">
        <f>VLOOKUP(E7101,'渗透率、续签率'!AG:AJ,4,0)</f>
        <v>4015</v>
      </c>
      <c r="Y7101" s="1">
        <f t="shared" si="553"/>
        <v>31600.411764705885</v>
      </c>
      <c r="Z7101">
        <v>0</v>
      </c>
      <c r="AA7101" s="89">
        <f t="shared" si="554"/>
        <v>469755</v>
      </c>
      <c r="AH7101" s="37"/>
      <c r="AI7101" s="37"/>
      <c r="AJ7101" s="1"/>
      <c r="AK7101" s="37"/>
    </row>
    <row r="7102" spans="1:37" hidden="1">
      <c r="A7102" t="s">
        <v>64</v>
      </c>
      <c r="B7102" t="s">
        <v>1</v>
      </c>
      <c r="C7102" t="s">
        <v>1</v>
      </c>
      <c r="D7102" t="s">
        <v>116</v>
      </c>
      <c r="E7102" t="s">
        <v>549</v>
      </c>
      <c r="F7102" t="str">
        <f t="shared" si="551"/>
        <v>北屯市文印广告</v>
      </c>
      <c r="G7102" t="s">
        <v>145</v>
      </c>
      <c r="H7102" t="s">
        <v>174</v>
      </c>
      <c r="I7102" t="s">
        <v>70</v>
      </c>
      <c r="J7102">
        <v>43</v>
      </c>
      <c r="K7102">
        <v>0</v>
      </c>
      <c r="L7102" s="13">
        <f>VLOOKUP(C7102,'渗透率、续签率'!B:C,2,0)</f>
        <v>0.56799999999999995</v>
      </c>
      <c r="M7102" s="6">
        <v>0</v>
      </c>
      <c r="N7102">
        <v>1</v>
      </c>
      <c r="O7102">
        <v>0</v>
      </c>
      <c r="P7102" s="6">
        <v>0</v>
      </c>
      <c r="Q7102" s="13">
        <v>0.11799999999999999</v>
      </c>
      <c r="R7102" s="13">
        <v>0</v>
      </c>
      <c r="S7102" s="31">
        <v>182</v>
      </c>
      <c r="T7102" s="6">
        <f>VLOOKUP(E7102,'参数设置&amp;汇总'!S:U,3,0)</f>
        <v>0.13</v>
      </c>
      <c r="U7102" s="78">
        <f t="shared" si="550"/>
        <v>0.13</v>
      </c>
      <c r="V7102" s="13">
        <v>0.85000000000000009</v>
      </c>
      <c r="W7102" s="78">
        <f t="shared" si="552"/>
        <v>0.15294117647058822</v>
      </c>
      <c r="X7102" s="1">
        <f>VLOOKUP(E7102,'渗透率、续签率'!AG:AJ,4,0)</f>
        <v>4015</v>
      </c>
      <c r="Y7102" s="1">
        <f t="shared" si="553"/>
        <v>614.05882352941171</v>
      </c>
      <c r="Z7102">
        <v>0</v>
      </c>
      <c r="AA7102" s="89">
        <f t="shared" si="554"/>
        <v>4015</v>
      </c>
      <c r="AH7102" s="37"/>
      <c r="AI7102" s="37"/>
      <c r="AJ7102" s="1"/>
      <c r="AK7102" s="37"/>
    </row>
    <row r="7103" spans="1:37" hidden="1">
      <c r="A7103" t="s">
        <v>64</v>
      </c>
      <c r="B7103" t="s">
        <v>1</v>
      </c>
      <c r="C7103" t="s">
        <v>1</v>
      </c>
      <c r="D7103" t="s">
        <v>116</v>
      </c>
      <c r="E7103" t="s">
        <v>549</v>
      </c>
      <c r="F7103" t="str">
        <f t="shared" si="551"/>
        <v>北海市文印广告</v>
      </c>
      <c r="G7103" t="s">
        <v>88</v>
      </c>
      <c r="H7103" t="s">
        <v>175</v>
      </c>
      <c r="I7103" t="s">
        <v>68</v>
      </c>
      <c r="J7103">
        <v>456</v>
      </c>
      <c r="K7103">
        <v>4</v>
      </c>
      <c r="L7103" s="13">
        <f>VLOOKUP(C7103,'渗透率、续签率'!B:C,2,0)</f>
        <v>0.56799999999999995</v>
      </c>
      <c r="M7103" s="6">
        <v>0.01</v>
      </c>
      <c r="N7103">
        <v>68</v>
      </c>
      <c r="O7103">
        <v>3</v>
      </c>
      <c r="P7103" s="6">
        <v>0.04</v>
      </c>
      <c r="Q7103" s="13">
        <v>0.23899999999999999</v>
      </c>
      <c r="R7103" s="13">
        <v>1.2999999999999999E-2</v>
      </c>
      <c r="S7103" s="31">
        <v>3904</v>
      </c>
      <c r="T7103" s="6">
        <f>VLOOKUP(E7103,'参数设置&amp;汇总'!S:U,3,0)</f>
        <v>0.13</v>
      </c>
      <c r="U7103" s="78">
        <f t="shared" si="550"/>
        <v>8.84</v>
      </c>
      <c r="V7103" s="13">
        <v>0.85000000000000009</v>
      </c>
      <c r="W7103" s="78">
        <f t="shared" si="552"/>
        <v>8.3952941176470581</v>
      </c>
      <c r="X7103" s="1">
        <f>VLOOKUP(E7103,'渗透率、续签率'!AG:AJ,4,0)</f>
        <v>4015</v>
      </c>
      <c r="Y7103" s="1">
        <f t="shared" si="553"/>
        <v>33707.105882352938</v>
      </c>
      <c r="Z7103">
        <v>4</v>
      </c>
      <c r="AA7103" s="89">
        <f t="shared" si="554"/>
        <v>273020</v>
      </c>
      <c r="AH7103" s="37"/>
      <c r="AI7103" s="37"/>
      <c r="AJ7103" s="1"/>
      <c r="AK7103" s="37"/>
    </row>
    <row r="7104" spans="1:37" hidden="1">
      <c r="A7104" t="s">
        <v>64</v>
      </c>
      <c r="B7104" t="s">
        <v>1</v>
      </c>
      <c r="C7104" t="s">
        <v>1</v>
      </c>
      <c r="D7104" t="s">
        <v>116</v>
      </c>
      <c r="E7104" t="s">
        <v>549</v>
      </c>
      <c r="F7104" t="str">
        <f t="shared" si="551"/>
        <v>十堰市文印广告</v>
      </c>
      <c r="G7104" t="s">
        <v>81</v>
      </c>
      <c r="H7104" t="s">
        <v>176</v>
      </c>
      <c r="I7104" t="s">
        <v>68</v>
      </c>
      <c r="J7104">
        <v>686</v>
      </c>
      <c r="K7104">
        <v>4</v>
      </c>
      <c r="L7104" s="13">
        <f>VLOOKUP(C7104,'渗透率、续签率'!B:C,2,0)</f>
        <v>0.56799999999999995</v>
      </c>
      <c r="M7104" s="6">
        <v>0.01</v>
      </c>
      <c r="N7104">
        <v>77</v>
      </c>
      <c r="O7104">
        <v>4</v>
      </c>
      <c r="P7104" s="6">
        <v>0.05</v>
      </c>
      <c r="Q7104" s="13">
        <v>0.20399999999999999</v>
      </c>
      <c r="R7104" s="13">
        <v>7.0000000000000007E-2</v>
      </c>
      <c r="S7104" s="31">
        <v>5214</v>
      </c>
      <c r="T7104" s="6">
        <f>VLOOKUP(E7104,'参数设置&amp;汇总'!S:U,3,0)</f>
        <v>0.13</v>
      </c>
      <c r="U7104" s="78">
        <f t="shared" si="550"/>
        <v>10.01</v>
      </c>
      <c r="V7104" s="13">
        <v>0.85000000000000009</v>
      </c>
      <c r="W7104" s="78">
        <f t="shared" si="552"/>
        <v>9.1035294117647041</v>
      </c>
      <c r="X7104" s="1">
        <f>VLOOKUP(E7104,'渗透率、续签率'!AG:AJ,4,0)</f>
        <v>4015</v>
      </c>
      <c r="Y7104" s="1">
        <f t="shared" si="553"/>
        <v>36550.670588235284</v>
      </c>
      <c r="Z7104">
        <v>0</v>
      </c>
      <c r="AA7104" s="89">
        <f t="shared" si="554"/>
        <v>309155</v>
      </c>
      <c r="AH7104" s="37"/>
      <c r="AI7104" s="37"/>
      <c r="AK7104" s="37"/>
    </row>
    <row r="7105" spans="1:37" hidden="1">
      <c r="A7105" t="s">
        <v>64</v>
      </c>
      <c r="B7105" t="s">
        <v>1</v>
      </c>
      <c r="C7105" t="s">
        <v>1</v>
      </c>
      <c r="D7105" t="s">
        <v>116</v>
      </c>
      <c r="E7105" t="s">
        <v>549</v>
      </c>
      <c r="F7105" t="str">
        <f t="shared" si="551"/>
        <v>南充市文印广告</v>
      </c>
      <c r="G7105" t="s">
        <v>77</v>
      </c>
      <c r="H7105" t="s">
        <v>177</v>
      </c>
      <c r="I7105" t="s">
        <v>70</v>
      </c>
      <c r="J7105" s="1">
        <v>1158</v>
      </c>
      <c r="K7105">
        <v>10</v>
      </c>
      <c r="L7105" s="13">
        <f>VLOOKUP(C7105,'渗透率、续签率'!B:C,2,0)</f>
        <v>0.56799999999999995</v>
      </c>
      <c r="M7105" s="6">
        <v>0.01</v>
      </c>
      <c r="N7105">
        <v>81</v>
      </c>
      <c r="O7105">
        <v>9</v>
      </c>
      <c r="P7105" s="6">
        <v>0.11</v>
      </c>
      <c r="Q7105" s="13">
        <v>0.32600000000000001</v>
      </c>
      <c r="R7105" s="13">
        <v>0.17699999999999999</v>
      </c>
      <c r="S7105" s="31">
        <v>7550</v>
      </c>
      <c r="T7105" s="6">
        <f>VLOOKUP(E7105,'参数设置&amp;汇总'!S:U,3,0)</f>
        <v>0.13</v>
      </c>
      <c r="U7105" s="78">
        <f t="shared" si="550"/>
        <v>10.530000000000001</v>
      </c>
      <c r="V7105" s="13">
        <v>0.85000000000000009</v>
      </c>
      <c r="W7105" s="78">
        <f t="shared" si="552"/>
        <v>6.3741176470588243</v>
      </c>
      <c r="X7105" s="1">
        <f>VLOOKUP(E7105,'渗透率、续签率'!AG:AJ,4,0)</f>
        <v>4015</v>
      </c>
      <c r="Y7105" s="1">
        <f t="shared" si="553"/>
        <v>25592.082352941179</v>
      </c>
      <c r="Z7105">
        <v>0</v>
      </c>
      <c r="AA7105" s="89">
        <f t="shared" si="554"/>
        <v>325215</v>
      </c>
      <c r="AH7105" s="37"/>
      <c r="AI7105" s="37"/>
      <c r="AJ7105" s="1"/>
      <c r="AK7105" s="37"/>
    </row>
    <row r="7106" spans="1:37" hidden="1">
      <c r="A7106" t="s">
        <v>64</v>
      </c>
      <c r="B7106" t="s">
        <v>1</v>
      </c>
      <c r="C7106" t="s">
        <v>1</v>
      </c>
      <c r="D7106" t="s">
        <v>116</v>
      </c>
      <c r="E7106" t="s">
        <v>549</v>
      </c>
      <c r="F7106" t="str">
        <f t="shared" si="551"/>
        <v>南平市文印广告</v>
      </c>
      <c r="G7106" t="s">
        <v>92</v>
      </c>
      <c r="H7106" t="s">
        <v>178</v>
      </c>
      <c r="I7106" t="s">
        <v>68</v>
      </c>
      <c r="J7106">
        <v>511</v>
      </c>
      <c r="K7106">
        <v>1</v>
      </c>
      <c r="L7106" s="13">
        <f>VLOOKUP(C7106,'渗透率、续签率'!B:C,2,0)</f>
        <v>0.56799999999999995</v>
      </c>
      <c r="M7106" s="6">
        <v>0</v>
      </c>
      <c r="N7106">
        <v>30</v>
      </c>
      <c r="O7106">
        <v>1</v>
      </c>
      <c r="P7106" s="6">
        <v>0.03</v>
      </c>
      <c r="Q7106" s="13">
        <v>0.124</v>
      </c>
      <c r="R7106" s="13">
        <v>0</v>
      </c>
      <c r="S7106" s="31">
        <v>2585</v>
      </c>
      <c r="T7106" s="6">
        <f>VLOOKUP(E7106,'参数设置&amp;汇总'!S:U,3,0)</f>
        <v>0.13</v>
      </c>
      <c r="U7106" s="78">
        <f t="shared" si="550"/>
        <v>3.9000000000000004</v>
      </c>
      <c r="V7106" s="13">
        <v>0.85000000000000009</v>
      </c>
      <c r="W7106" s="78">
        <f t="shared" si="552"/>
        <v>3.92</v>
      </c>
      <c r="X7106" s="1">
        <f>VLOOKUP(E7106,'渗透率、续签率'!AG:AJ,4,0)</f>
        <v>4015</v>
      </c>
      <c r="Y7106" s="1">
        <f t="shared" si="553"/>
        <v>15738.8</v>
      </c>
      <c r="Z7106">
        <v>0</v>
      </c>
      <c r="AA7106" s="89">
        <f t="shared" si="554"/>
        <v>120450</v>
      </c>
      <c r="AH7106" s="37"/>
      <c r="AI7106" s="37"/>
      <c r="AK7106" s="37"/>
    </row>
    <row r="7107" spans="1:37" hidden="1">
      <c r="A7107" t="s">
        <v>64</v>
      </c>
      <c r="B7107" t="s">
        <v>1</v>
      </c>
      <c r="C7107" t="s">
        <v>1</v>
      </c>
      <c r="D7107" t="s">
        <v>116</v>
      </c>
      <c r="E7107" t="s">
        <v>549</v>
      </c>
      <c r="F7107" t="str">
        <f t="shared" si="551"/>
        <v>南通市文印广告</v>
      </c>
      <c r="G7107" t="s">
        <v>73</v>
      </c>
      <c r="H7107" t="s">
        <v>179</v>
      </c>
      <c r="I7107" t="s">
        <v>70</v>
      </c>
      <c r="J7107" s="1">
        <v>1674</v>
      </c>
      <c r="K7107">
        <v>28</v>
      </c>
      <c r="L7107" s="13">
        <f>VLOOKUP(C7107,'渗透率、续签率'!B:C,2,0)</f>
        <v>0.56799999999999995</v>
      </c>
      <c r="M7107" s="6">
        <v>0.02</v>
      </c>
      <c r="N7107">
        <v>209</v>
      </c>
      <c r="O7107">
        <v>26</v>
      </c>
      <c r="P7107" s="6">
        <v>0.12</v>
      </c>
      <c r="Q7107" s="13">
        <v>0.39700000000000002</v>
      </c>
      <c r="R7107" s="13">
        <v>0.19800000000000001</v>
      </c>
      <c r="S7107" s="31">
        <v>17803</v>
      </c>
      <c r="T7107" s="6">
        <f>VLOOKUP(E7107,'参数设置&amp;汇总'!S:U,3,0)</f>
        <v>0.13</v>
      </c>
      <c r="U7107" s="78">
        <f t="shared" ref="U7107:U7170" si="555">IF(T7107*N7107&gt;=O7107,T7107*N7107,O7107)</f>
        <v>27.17</v>
      </c>
      <c r="V7107" s="13">
        <v>0.85000000000000009</v>
      </c>
      <c r="W7107" s="78">
        <f t="shared" si="552"/>
        <v>14.590588235294119</v>
      </c>
      <c r="X7107" s="1">
        <f>VLOOKUP(E7107,'渗透率、续签率'!AG:AJ,4,0)</f>
        <v>4015</v>
      </c>
      <c r="Y7107" s="1">
        <f t="shared" si="553"/>
        <v>58581.211764705884</v>
      </c>
      <c r="Z7107">
        <v>28</v>
      </c>
      <c r="AA7107" s="89">
        <f t="shared" si="554"/>
        <v>839135</v>
      </c>
      <c r="AH7107" s="37"/>
      <c r="AI7107" s="37"/>
      <c r="AK7107" s="37"/>
    </row>
    <row r="7108" spans="1:37" hidden="1">
      <c r="A7108" t="s">
        <v>64</v>
      </c>
      <c r="B7108" t="s">
        <v>1</v>
      </c>
      <c r="C7108" t="s">
        <v>1</v>
      </c>
      <c r="D7108" t="s">
        <v>116</v>
      </c>
      <c r="E7108" t="s">
        <v>549</v>
      </c>
      <c r="F7108" t="str">
        <f t="shared" ref="F7108:F7171" si="556">H7108&amp;C7108</f>
        <v>南阳市文印广告</v>
      </c>
      <c r="G7108" t="s">
        <v>110</v>
      </c>
      <c r="H7108" t="s">
        <v>180</v>
      </c>
      <c r="I7108" t="s">
        <v>70</v>
      </c>
      <c r="J7108" s="1">
        <v>1920</v>
      </c>
      <c r="K7108">
        <v>11</v>
      </c>
      <c r="L7108" s="13">
        <f>VLOOKUP(C7108,'渗透率、续签率'!B:C,2,0)</f>
        <v>0.56799999999999995</v>
      </c>
      <c r="M7108" s="6">
        <v>0.01</v>
      </c>
      <c r="N7108">
        <v>112</v>
      </c>
      <c r="O7108">
        <v>10</v>
      </c>
      <c r="P7108" s="6">
        <v>0.09</v>
      </c>
      <c r="Q7108" s="13">
        <v>0.27800000000000002</v>
      </c>
      <c r="R7108" s="13">
        <v>9.5000000000000001E-2</v>
      </c>
      <c r="S7108" s="31">
        <v>11615</v>
      </c>
      <c r="T7108" s="6">
        <f>VLOOKUP(E7108,'参数设置&amp;汇总'!S:U,3,0)</f>
        <v>0.13</v>
      </c>
      <c r="U7108" s="78">
        <f t="shared" si="555"/>
        <v>14.56</v>
      </c>
      <c r="V7108" s="13">
        <v>0.85000000000000009</v>
      </c>
      <c r="W7108" s="78">
        <f t="shared" ref="W7108:W7171" si="557">(O7108*(1-L7108)+IF((U7108-O7108)&lt;0,0,(U7108-O7108)))/V7108</f>
        <v>10.447058823529412</v>
      </c>
      <c r="X7108" s="1">
        <f>VLOOKUP(E7108,'渗透率、续签率'!AG:AJ,4,0)</f>
        <v>4015</v>
      </c>
      <c r="Y7108" s="1">
        <f t="shared" ref="Y7108:Y7171" si="558">X7108*W7108</f>
        <v>41944.941176470587</v>
      </c>
      <c r="Z7108">
        <v>10</v>
      </c>
      <c r="AA7108" s="89">
        <f t="shared" ref="AA7108:AA7171" si="559">N7108*X7108</f>
        <v>449680</v>
      </c>
      <c r="AH7108" s="37"/>
      <c r="AI7108" s="37"/>
      <c r="AJ7108" s="1"/>
      <c r="AK7108" s="37"/>
    </row>
    <row r="7109" spans="1:37" hidden="1">
      <c r="A7109" t="s">
        <v>64</v>
      </c>
      <c r="B7109" t="s">
        <v>1</v>
      </c>
      <c r="C7109" t="s">
        <v>1</v>
      </c>
      <c r="D7109" t="s">
        <v>116</v>
      </c>
      <c r="E7109" t="s">
        <v>549</v>
      </c>
      <c r="F7109" t="str">
        <f t="shared" si="556"/>
        <v>博尔塔拉蒙古自治州文印广告</v>
      </c>
      <c r="G7109" t="s">
        <v>145</v>
      </c>
      <c r="H7109" t="s">
        <v>181</v>
      </c>
      <c r="I7109" t="s">
        <v>70</v>
      </c>
      <c r="J7109">
        <v>145</v>
      </c>
      <c r="K7109">
        <v>2</v>
      </c>
      <c r="L7109" s="13">
        <f>VLOOKUP(C7109,'渗透率、续签率'!B:C,2,0)</f>
        <v>0.56799999999999995</v>
      </c>
      <c r="M7109" s="6">
        <v>0.01</v>
      </c>
      <c r="N7109">
        <v>15</v>
      </c>
      <c r="O7109">
        <v>2</v>
      </c>
      <c r="P7109" s="6">
        <v>0.13</v>
      </c>
      <c r="Q7109" s="13">
        <v>0.22800000000000001</v>
      </c>
      <c r="R7109" s="13">
        <v>9.4E-2</v>
      </c>
      <c r="S7109" s="31">
        <v>892</v>
      </c>
      <c r="T7109" s="6">
        <f>VLOOKUP(E7109,'参数设置&amp;汇总'!S:U,3,0)</f>
        <v>0.13</v>
      </c>
      <c r="U7109" s="78">
        <f t="shared" si="555"/>
        <v>2</v>
      </c>
      <c r="V7109" s="13">
        <v>0.85000000000000009</v>
      </c>
      <c r="W7109" s="78">
        <f t="shared" si="557"/>
        <v>1.0164705882352942</v>
      </c>
      <c r="X7109" s="1">
        <f>VLOOKUP(E7109,'渗透率、续签率'!AG:AJ,4,0)</f>
        <v>4015</v>
      </c>
      <c r="Y7109" s="1">
        <f t="shared" si="558"/>
        <v>4081.1294117647062</v>
      </c>
      <c r="Z7109">
        <v>0</v>
      </c>
      <c r="AA7109" s="89">
        <f t="shared" si="559"/>
        <v>60225</v>
      </c>
      <c r="AH7109" s="37"/>
      <c r="AI7109" s="37"/>
      <c r="AK7109" s="37"/>
    </row>
    <row r="7110" spans="1:37" hidden="1">
      <c r="A7110" t="s">
        <v>64</v>
      </c>
      <c r="B7110" t="s">
        <v>1</v>
      </c>
      <c r="C7110" t="s">
        <v>1</v>
      </c>
      <c r="D7110" t="s">
        <v>116</v>
      </c>
      <c r="E7110" t="s">
        <v>549</v>
      </c>
      <c r="F7110" t="str">
        <f t="shared" si="556"/>
        <v>双河市文印广告</v>
      </c>
      <c r="G7110" t="s">
        <v>145</v>
      </c>
      <c r="H7110" t="s">
        <v>182</v>
      </c>
      <c r="I7110" t="s">
        <v>70</v>
      </c>
      <c r="J7110">
        <v>10</v>
      </c>
      <c r="K7110">
        <v>1</v>
      </c>
      <c r="L7110" s="13">
        <f>VLOOKUP(C7110,'渗透率、续签率'!B:C,2,0)</f>
        <v>0.56799999999999995</v>
      </c>
      <c r="M7110" s="6">
        <v>0.1</v>
      </c>
      <c r="N7110">
        <v>0</v>
      </c>
      <c r="O7110">
        <v>0</v>
      </c>
      <c r="P7110" s="6">
        <v>0</v>
      </c>
      <c r="Q7110" s="13">
        <v>0.39500000000000002</v>
      </c>
      <c r="R7110" s="13">
        <v>0.36599999999999999</v>
      </c>
      <c r="S7110" s="31">
        <v>39</v>
      </c>
      <c r="T7110" s="6">
        <f>VLOOKUP(E7110,'参数设置&amp;汇总'!S:U,3,0)</f>
        <v>0.13</v>
      </c>
      <c r="U7110" s="78">
        <f t="shared" si="555"/>
        <v>0</v>
      </c>
      <c r="V7110" s="13">
        <v>0.85000000000000009</v>
      </c>
      <c r="W7110" s="78">
        <f t="shared" si="557"/>
        <v>0</v>
      </c>
      <c r="X7110" s="1">
        <f>VLOOKUP(E7110,'渗透率、续签率'!AG:AJ,4,0)</f>
        <v>4015</v>
      </c>
      <c r="Y7110" s="1">
        <f t="shared" si="558"/>
        <v>0</v>
      </c>
      <c r="Z7110">
        <v>0</v>
      </c>
      <c r="AA7110" s="89">
        <f t="shared" si="559"/>
        <v>0</v>
      </c>
      <c r="AH7110" s="37"/>
      <c r="AI7110" s="37"/>
      <c r="AK7110" s="37"/>
    </row>
    <row r="7111" spans="1:37" hidden="1">
      <c r="A7111" t="s">
        <v>64</v>
      </c>
      <c r="B7111" t="s">
        <v>1</v>
      </c>
      <c r="C7111" t="s">
        <v>1</v>
      </c>
      <c r="D7111" t="s">
        <v>116</v>
      </c>
      <c r="E7111" t="s">
        <v>549</v>
      </c>
      <c r="F7111" t="str">
        <f t="shared" si="556"/>
        <v>双鸭山市文印广告</v>
      </c>
      <c r="G7111" t="s">
        <v>118</v>
      </c>
      <c r="H7111" t="s">
        <v>183</v>
      </c>
      <c r="I7111" t="s">
        <v>70</v>
      </c>
      <c r="J7111">
        <v>172</v>
      </c>
      <c r="K7111">
        <v>0</v>
      </c>
      <c r="L7111" s="13">
        <f>VLOOKUP(C7111,'渗透率、续签率'!B:C,2,0)</f>
        <v>0.56799999999999995</v>
      </c>
      <c r="M7111" s="6">
        <v>0</v>
      </c>
      <c r="N7111">
        <v>13</v>
      </c>
      <c r="O7111">
        <v>0</v>
      </c>
      <c r="P7111" s="6">
        <v>0</v>
      </c>
      <c r="Q7111" s="13">
        <v>4.7E-2</v>
      </c>
      <c r="R7111" s="13">
        <v>4.7E-2</v>
      </c>
      <c r="S7111" s="31">
        <v>1122</v>
      </c>
      <c r="T7111" s="6">
        <f>VLOOKUP(E7111,'参数设置&amp;汇总'!S:U,3,0)</f>
        <v>0.13</v>
      </c>
      <c r="U7111" s="78">
        <f t="shared" si="555"/>
        <v>1.69</v>
      </c>
      <c r="V7111" s="13">
        <v>0.85000000000000009</v>
      </c>
      <c r="W7111" s="78">
        <f t="shared" si="557"/>
        <v>1.9882352941176469</v>
      </c>
      <c r="X7111" s="1">
        <f>VLOOKUP(E7111,'渗透率、续签率'!AG:AJ,4,0)</f>
        <v>4015</v>
      </c>
      <c r="Y7111" s="1">
        <f t="shared" si="558"/>
        <v>7982.7647058823522</v>
      </c>
      <c r="Z7111">
        <v>0</v>
      </c>
      <c r="AA7111" s="89">
        <f t="shared" si="559"/>
        <v>52195</v>
      </c>
      <c r="AH7111" s="37"/>
      <c r="AI7111" s="37"/>
      <c r="AK7111" s="37"/>
    </row>
    <row r="7112" spans="1:37" hidden="1">
      <c r="A7112" t="s">
        <v>64</v>
      </c>
      <c r="B7112" t="s">
        <v>1</v>
      </c>
      <c r="C7112" t="s">
        <v>1</v>
      </c>
      <c r="D7112" t="s">
        <v>116</v>
      </c>
      <c r="E7112" t="s">
        <v>549</v>
      </c>
      <c r="F7112" t="str">
        <f t="shared" si="556"/>
        <v>可克达拉市文印广告</v>
      </c>
      <c r="G7112" t="s">
        <v>145</v>
      </c>
      <c r="H7112" t="s">
        <v>184</v>
      </c>
      <c r="I7112" t="s">
        <v>70</v>
      </c>
      <c r="J7112">
        <v>29</v>
      </c>
      <c r="K7112">
        <v>0</v>
      </c>
      <c r="L7112" s="13">
        <f>VLOOKUP(C7112,'渗透率、续签率'!B:C,2,0)</f>
        <v>0.56799999999999995</v>
      </c>
      <c r="M7112" s="6">
        <v>0</v>
      </c>
      <c r="N7112">
        <v>3</v>
      </c>
      <c r="O7112">
        <v>0</v>
      </c>
      <c r="P7112" s="6">
        <v>0</v>
      </c>
      <c r="Q7112" s="13">
        <v>0.64900000000000002</v>
      </c>
      <c r="R7112" s="13">
        <v>0.22800000000000001</v>
      </c>
      <c r="S7112" s="31">
        <v>201</v>
      </c>
      <c r="T7112" s="6">
        <f>VLOOKUP(E7112,'参数设置&amp;汇总'!S:U,3,0)</f>
        <v>0.13</v>
      </c>
      <c r="U7112" s="78">
        <f t="shared" si="555"/>
        <v>0.39</v>
      </c>
      <c r="V7112" s="13">
        <v>0.85000000000000009</v>
      </c>
      <c r="W7112" s="78">
        <f t="shared" si="557"/>
        <v>0.45882352941176469</v>
      </c>
      <c r="X7112" s="1">
        <f>VLOOKUP(E7112,'渗透率、续签率'!AG:AJ,4,0)</f>
        <v>4015</v>
      </c>
      <c r="Y7112" s="1">
        <f t="shared" si="558"/>
        <v>1842.1764705882351</v>
      </c>
      <c r="Z7112">
        <v>0</v>
      </c>
      <c r="AA7112" s="89">
        <f t="shared" si="559"/>
        <v>12045</v>
      </c>
      <c r="AH7112" s="37"/>
      <c r="AI7112" s="37"/>
      <c r="AK7112" s="37"/>
    </row>
    <row r="7113" spans="1:37" hidden="1">
      <c r="A7113" t="s">
        <v>64</v>
      </c>
      <c r="B7113" t="s">
        <v>1</v>
      </c>
      <c r="C7113" t="s">
        <v>1</v>
      </c>
      <c r="D7113" t="s">
        <v>116</v>
      </c>
      <c r="E7113" t="s">
        <v>549</v>
      </c>
      <c r="F7113" t="str">
        <f t="shared" si="556"/>
        <v>台州市文印广告</v>
      </c>
      <c r="G7113" t="s">
        <v>79</v>
      </c>
      <c r="H7113" t="s">
        <v>185</v>
      </c>
      <c r="I7113" t="s">
        <v>68</v>
      </c>
      <c r="J7113" s="1">
        <v>1599</v>
      </c>
      <c r="K7113">
        <v>24</v>
      </c>
      <c r="L7113" s="13">
        <f>VLOOKUP(C7113,'渗透率、续签率'!B:C,2,0)</f>
        <v>0.56799999999999995</v>
      </c>
      <c r="M7113" s="6">
        <v>0.02</v>
      </c>
      <c r="N7113">
        <v>246</v>
      </c>
      <c r="O7113">
        <v>24</v>
      </c>
      <c r="P7113" s="6">
        <v>0.1</v>
      </c>
      <c r="Q7113" s="13">
        <v>0.24099999999999999</v>
      </c>
      <c r="R7113" s="13">
        <v>0.11600000000000001</v>
      </c>
      <c r="S7113" s="31">
        <v>16319</v>
      </c>
      <c r="T7113" s="6">
        <f>VLOOKUP(E7113,'参数设置&amp;汇总'!S:U,3,0)</f>
        <v>0.13</v>
      </c>
      <c r="U7113" s="78">
        <f t="shared" si="555"/>
        <v>31.98</v>
      </c>
      <c r="V7113" s="13">
        <v>0.85000000000000009</v>
      </c>
      <c r="W7113" s="78">
        <f t="shared" si="557"/>
        <v>21.585882352941177</v>
      </c>
      <c r="X7113" s="1">
        <f>VLOOKUP(E7113,'渗透率、续签率'!AG:AJ,4,0)</f>
        <v>4015</v>
      </c>
      <c r="Y7113" s="1">
        <f t="shared" si="558"/>
        <v>86667.317647058822</v>
      </c>
      <c r="Z7113">
        <v>20</v>
      </c>
      <c r="AA7113" s="89">
        <f t="shared" si="559"/>
        <v>987690</v>
      </c>
      <c r="AH7113" s="37"/>
      <c r="AI7113" s="37"/>
      <c r="AK7113" s="37"/>
    </row>
    <row r="7114" spans="1:37" hidden="1">
      <c r="A7114" t="s">
        <v>64</v>
      </c>
      <c r="B7114" t="s">
        <v>1</v>
      </c>
      <c r="C7114" t="s">
        <v>1</v>
      </c>
      <c r="D7114" t="s">
        <v>116</v>
      </c>
      <c r="E7114" t="s">
        <v>549</v>
      </c>
      <c r="F7114" t="str">
        <f t="shared" si="556"/>
        <v>台湾省文印广告</v>
      </c>
      <c r="G7114" t="s">
        <v>186</v>
      </c>
      <c r="H7114" t="s">
        <v>186</v>
      </c>
      <c r="I7114" t="s">
        <v>57</v>
      </c>
      <c r="J7114" s="1">
        <v>4998</v>
      </c>
      <c r="K7114">
        <v>0</v>
      </c>
      <c r="L7114" s="13">
        <f>VLOOKUP(C7114,'渗透率、续签率'!B:C,2,0)</f>
        <v>0.56799999999999995</v>
      </c>
      <c r="M7114" s="6">
        <v>0</v>
      </c>
      <c r="N7114">
        <v>0</v>
      </c>
      <c r="O7114">
        <v>0</v>
      </c>
      <c r="P7114" s="6">
        <v>0</v>
      </c>
      <c r="Q7114" s="13">
        <v>0</v>
      </c>
      <c r="R7114" s="13">
        <v>0</v>
      </c>
      <c r="S7114" s="31">
        <v>63</v>
      </c>
      <c r="T7114" s="6">
        <f>VLOOKUP(E7114,'参数设置&amp;汇总'!S:U,3,0)</f>
        <v>0.13</v>
      </c>
      <c r="U7114" s="78">
        <f t="shared" si="555"/>
        <v>0</v>
      </c>
      <c r="V7114" s="13">
        <v>0.85000000000000009</v>
      </c>
      <c r="W7114" s="78">
        <f t="shared" si="557"/>
        <v>0</v>
      </c>
      <c r="X7114" s="1">
        <f>VLOOKUP(E7114,'渗透率、续签率'!AG:AJ,4,0)</f>
        <v>4015</v>
      </c>
      <c r="Y7114" s="1">
        <f t="shared" si="558"/>
        <v>0</v>
      </c>
      <c r="Z7114">
        <v>0</v>
      </c>
      <c r="AA7114" s="89">
        <f t="shared" si="559"/>
        <v>0</v>
      </c>
      <c r="AH7114" s="37"/>
      <c r="AI7114" s="37"/>
      <c r="AK7114" s="37"/>
    </row>
    <row r="7115" spans="1:37" hidden="1">
      <c r="A7115" t="s">
        <v>64</v>
      </c>
      <c r="B7115" t="s">
        <v>1</v>
      </c>
      <c r="C7115" t="s">
        <v>1</v>
      </c>
      <c r="D7115" t="s">
        <v>116</v>
      </c>
      <c r="E7115" t="s">
        <v>549</v>
      </c>
      <c r="F7115" t="str">
        <f t="shared" si="556"/>
        <v>吉安市文印广告</v>
      </c>
      <c r="G7115" t="s">
        <v>90</v>
      </c>
      <c r="H7115" t="s">
        <v>187</v>
      </c>
      <c r="I7115" t="s">
        <v>68</v>
      </c>
      <c r="J7115">
        <v>762</v>
      </c>
      <c r="K7115">
        <v>4</v>
      </c>
      <c r="L7115" s="13">
        <f>VLOOKUP(C7115,'渗透率、续签率'!B:C,2,0)</f>
        <v>0.56799999999999995</v>
      </c>
      <c r="M7115" s="6">
        <v>0.01</v>
      </c>
      <c r="N7115">
        <v>116</v>
      </c>
      <c r="O7115">
        <v>4</v>
      </c>
      <c r="P7115" s="6">
        <v>0.03</v>
      </c>
      <c r="Q7115" s="13">
        <v>0.20899999999999999</v>
      </c>
      <c r="R7115" s="13">
        <v>0.108</v>
      </c>
      <c r="S7115" s="31">
        <v>7362</v>
      </c>
      <c r="T7115" s="6">
        <f>VLOOKUP(E7115,'参数设置&amp;汇总'!S:U,3,0)</f>
        <v>0.13</v>
      </c>
      <c r="U7115" s="78">
        <f t="shared" si="555"/>
        <v>15.08</v>
      </c>
      <c r="V7115" s="13">
        <v>0.85000000000000009</v>
      </c>
      <c r="W7115" s="78">
        <f t="shared" si="557"/>
        <v>15.068235294117645</v>
      </c>
      <c r="X7115" s="1">
        <f>VLOOKUP(E7115,'渗透率、续签率'!AG:AJ,4,0)</f>
        <v>4015</v>
      </c>
      <c r="Y7115" s="1">
        <f t="shared" si="558"/>
        <v>60498.964705882347</v>
      </c>
      <c r="Z7115">
        <v>0</v>
      </c>
      <c r="AA7115" s="89">
        <f t="shared" si="559"/>
        <v>465740</v>
      </c>
      <c r="AH7115" s="37"/>
      <c r="AI7115" s="37"/>
      <c r="AK7115" s="37"/>
    </row>
    <row r="7116" spans="1:37" hidden="1">
      <c r="A7116" t="s">
        <v>64</v>
      </c>
      <c r="B7116" t="s">
        <v>1</v>
      </c>
      <c r="C7116" t="s">
        <v>1</v>
      </c>
      <c r="D7116" t="s">
        <v>116</v>
      </c>
      <c r="E7116" t="s">
        <v>549</v>
      </c>
      <c r="F7116" t="str">
        <f t="shared" si="556"/>
        <v>吉林市文印广告</v>
      </c>
      <c r="G7116" t="s">
        <v>188</v>
      </c>
      <c r="H7116" t="s">
        <v>189</v>
      </c>
      <c r="I7116" t="s">
        <v>70</v>
      </c>
      <c r="J7116">
        <v>538</v>
      </c>
      <c r="K7116">
        <v>4</v>
      </c>
      <c r="L7116" s="13">
        <f>VLOOKUP(C7116,'渗透率、续签率'!B:C,2,0)</f>
        <v>0.56799999999999995</v>
      </c>
      <c r="M7116" s="6">
        <v>0.01</v>
      </c>
      <c r="N7116">
        <v>81</v>
      </c>
      <c r="O7116">
        <v>4</v>
      </c>
      <c r="P7116" s="6">
        <v>0.05</v>
      </c>
      <c r="Q7116" s="13">
        <v>0.14199999999999999</v>
      </c>
      <c r="R7116" s="13">
        <v>6.0999999999999999E-2</v>
      </c>
      <c r="S7116" s="31">
        <v>5448</v>
      </c>
      <c r="T7116" s="6">
        <f>VLOOKUP(E7116,'参数设置&amp;汇总'!S:U,3,0)</f>
        <v>0.13</v>
      </c>
      <c r="U7116" s="78">
        <f t="shared" si="555"/>
        <v>10.530000000000001</v>
      </c>
      <c r="V7116" s="13">
        <v>0.85000000000000009</v>
      </c>
      <c r="W7116" s="78">
        <f t="shared" si="557"/>
        <v>9.7152941176470584</v>
      </c>
      <c r="X7116" s="1">
        <f>VLOOKUP(E7116,'渗透率、续签率'!AG:AJ,4,0)</f>
        <v>4015</v>
      </c>
      <c r="Y7116" s="1">
        <f t="shared" si="558"/>
        <v>39006.905882352941</v>
      </c>
      <c r="Z7116">
        <v>0</v>
      </c>
      <c r="AA7116" s="89">
        <f t="shared" si="559"/>
        <v>325215</v>
      </c>
      <c r="AH7116" s="37"/>
      <c r="AI7116" s="37"/>
    </row>
    <row r="7117" spans="1:37" hidden="1">
      <c r="A7117" t="s">
        <v>64</v>
      </c>
      <c r="B7117" t="s">
        <v>1</v>
      </c>
      <c r="C7117" t="s">
        <v>1</v>
      </c>
      <c r="D7117" t="s">
        <v>116</v>
      </c>
      <c r="E7117" t="s">
        <v>549</v>
      </c>
      <c r="F7117" t="str">
        <f t="shared" si="556"/>
        <v>吐鲁番市文印广告</v>
      </c>
      <c r="G7117" t="s">
        <v>145</v>
      </c>
      <c r="H7117" t="s">
        <v>190</v>
      </c>
      <c r="I7117" t="s">
        <v>70</v>
      </c>
      <c r="J7117">
        <v>109</v>
      </c>
      <c r="K7117">
        <v>0</v>
      </c>
      <c r="L7117" s="13">
        <f>VLOOKUP(C7117,'渗透率、续签率'!B:C,2,0)</f>
        <v>0.56799999999999995</v>
      </c>
      <c r="M7117" s="6">
        <v>0</v>
      </c>
      <c r="N7117">
        <v>22</v>
      </c>
      <c r="O7117">
        <v>0</v>
      </c>
      <c r="P7117" s="6">
        <v>0</v>
      </c>
      <c r="Q7117" s="13">
        <v>0.108</v>
      </c>
      <c r="R7117" s="13">
        <v>0</v>
      </c>
      <c r="S7117" s="31">
        <v>1142</v>
      </c>
      <c r="T7117" s="6">
        <f>VLOOKUP(E7117,'参数设置&amp;汇总'!S:U,3,0)</f>
        <v>0.13</v>
      </c>
      <c r="U7117" s="78">
        <f t="shared" si="555"/>
        <v>2.8600000000000003</v>
      </c>
      <c r="V7117" s="13">
        <v>0.85000000000000009</v>
      </c>
      <c r="W7117" s="78">
        <f t="shared" si="557"/>
        <v>3.3647058823529412</v>
      </c>
      <c r="X7117" s="1">
        <f>VLOOKUP(E7117,'渗透率、续签率'!AG:AJ,4,0)</f>
        <v>4015</v>
      </c>
      <c r="Y7117" s="1">
        <f t="shared" si="558"/>
        <v>13509.294117647059</v>
      </c>
      <c r="Z7117">
        <v>0</v>
      </c>
      <c r="AA7117" s="89">
        <f t="shared" si="559"/>
        <v>88330</v>
      </c>
      <c r="AK7117" s="37"/>
    </row>
    <row r="7118" spans="1:37" hidden="1">
      <c r="A7118" t="s">
        <v>64</v>
      </c>
      <c r="B7118" t="s">
        <v>1</v>
      </c>
      <c r="C7118" t="s">
        <v>1</v>
      </c>
      <c r="D7118" t="s">
        <v>116</v>
      </c>
      <c r="E7118" t="s">
        <v>549</v>
      </c>
      <c r="F7118" t="str">
        <f t="shared" si="556"/>
        <v>吕梁市文印广告</v>
      </c>
      <c r="G7118" t="s">
        <v>134</v>
      </c>
      <c r="H7118" t="s">
        <v>191</v>
      </c>
      <c r="I7118" t="s">
        <v>70</v>
      </c>
      <c r="J7118">
        <v>843</v>
      </c>
      <c r="K7118">
        <v>3</v>
      </c>
      <c r="L7118" s="13">
        <f>VLOOKUP(C7118,'渗透率、续签率'!B:C,2,0)</f>
        <v>0.56799999999999995</v>
      </c>
      <c r="M7118" s="6">
        <v>0</v>
      </c>
      <c r="N7118">
        <v>51</v>
      </c>
      <c r="O7118">
        <v>3</v>
      </c>
      <c r="P7118" s="6">
        <v>0.06</v>
      </c>
      <c r="Q7118" s="13">
        <v>9.9000000000000005E-2</v>
      </c>
      <c r="R7118" s="13">
        <v>2.7E-2</v>
      </c>
      <c r="S7118" s="31">
        <v>4599</v>
      </c>
      <c r="T7118" s="6">
        <f>VLOOKUP(E7118,'参数设置&amp;汇总'!S:U,3,0)</f>
        <v>0.13</v>
      </c>
      <c r="U7118" s="78">
        <f t="shared" si="555"/>
        <v>6.63</v>
      </c>
      <c r="V7118" s="13">
        <v>0.85000000000000009</v>
      </c>
      <c r="W7118" s="78">
        <f t="shared" si="557"/>
        <v>5.7952941176470585</v>
      </c>
      <c r="X7118" s="1">
        <f>VLOOKUP(E7118,'渗透率、续签率'!AG:AJ,4,0)</f>
        <v>4015</v>
      </c>
      <c r="Y7118" s="1">
        <f t="shared" si="558"/>
        <v>23268.105882352938</v>
      </c>
      <c r="Z7118">
        <v>0</v>
      </c>
      <c r="AA7118" s="89">
        <f t="shared" si="559"/>
        <v>204765</v>
      </c>
      <c r="AH7118" s="37"/>
      <c r="AI7118" s="37"/>
      <c r="AK7118" s="37"/>
    </row>
    <row r="7119" spans="1:37" hidden="1">
      <c r="A7119" t="s">
        <v>64</v>
      </c>
      <c r="B7119" t="s">
        <v>1</v>
      </c>
      <c r="C7119" t="s">
        <v>1</v>
      </c>
      <c r="D7119" t="s">
        <v>116</v>
      </c>
      <c r="E7119" t="s">
        <v>549</v>
      </c>
      <c r="F7119" t="str">
        <f t="shared" si="556"/>
        <v>吴忠市文印广告</v>
      </c>
      <c r="G7119" t="s">
        <v>129</v>
      </c>
      <c r="H7119" t="s">
        <v>192</v>
      </c>
      <c r="I7119" t="s">
        <v>70</v>
      </c>
      <c r="J7119">
        <v>455</v>
      </c>
      <c r="K7119">
        <v>1</v>
      </c>
      <c r="L7119" s="13">
        <f>VLOOKUP(C7119,'渗透率、续签率'!B:C,2,0)</f>
        <v>0.56799999999999995</v>
      </c>
      <c r="M7119" s="6">
        <v>0</v>
      </c>
      <c r="N7119">
        <v>24</v>
      </c>
      <c r="O7119">
        <v>0</v>
      </c>
      <c r="P7119" s="6">
        <v>0</v>
      </c>
      <c r="Q7119" s="13">
        <v>7.8E-2</v>
      </c>
      <c r="R7119" s="13">
        <v>0</v>
      </c>
      <c r="S7119" s="31">
        <v>2097</v>
      </c>
      <c r="T7119" s="6">
        <f>VLOOKUP(E7119,'参数设置&amp;汇总'!S:U,3,0)</f>
        <v>0.13</v>
      </c>
      <c r="U7119" s="78">
        <f t="shared" si="555"/>
        <v>3.12</v>
      </c>
      <c r="V7119" s="13">
        <v>0.85000000000000009</v>
      </c>
      <c r="W7119" s="78">
        <f t="shared" si="557"/>
        <v>3.6705882352941175</v>
      </c>
      <c r="X7119" s="1">
        <f>VLOOKUP(E7119,'渗透率、续签率'!AG:AJ,4,0)</f>
        <v>4015</v>
      </c>
      <c r="Y7119" s="1">
        <f t="shared" si="558"/>
        <v>14737.411764705881</v>
      </c>
      <c r="Z7119">
        <v>0</v>
      </c>
      <c r="AA7119" s="89">
        <f t="shared" si="559"/>
        <v>96360</v>
      </c>
      <c r="AH7119" s="37"/>
      <c r="AI7119" s="37"/>
      <c r="AJ7119" s="1"/>
      <c r="AK7119" s="37"/>
    </row>
    <row r="7120" spans="1:37" hidden="1">
      <c r="A7120" t="s">
        <v>64</v>
      </c>
      <c r="B7120" t="s">
        <v>1</v>
      </c>
      <c r="C7120" t="s">
        <v>1</v>
      </c>
      <c r="D7120" t="s">
        <v>116</v>
      </c>
      <c r="E7120" t="s">
        <v>549</v>
      </c>
      <c r="F7120" t="str">
        <f t="shared" si="556"/>
        <v>周口市文印广告</v>
      </c>
      <c r="G7120" t="s">
        <v>110</v>
      </c>
      <c r="H7120" t="s">
        <v>193</v>
      </c>
      <c r="I7120" t="s">
        <v>70</v>
      </c>
      <c r="J7120" s="1">
        <v>1397</v>
      </c>
      <c r="K7120">
        <v>8</v>
      </c>
      <c r="L7120" s="13">
        <f>VLOOKUP(C7120,'渗透率、续签率'!B:C,2,0)</f>
        <v>0.56799999999999995</v>
      </c>
      <c r="M7120" s="6">
        <v>0.01</v>
      </c>
      <c r="N7120">
        <v>154</v>
      </c>
      <c r="O7120">
        <v>8</v>
      </c>
      <c r="P7120" s="6">
        <v>0.05</v>
      </c>
      <c r="Q7120" s="13">
        <v>0.159</v>
      </c>
      <c r="R7120" s="13">
        <v>3.6999999999999998E-2</v>
      </c>
      <c r="S7120" s="31">
        <v>10520</v>
      </c>
      <c r="T7120" s="6">
        <f>VLOOKUP(E7120,'参数设置&amp;汇总'!S:U,3,0)</f>
        <v>0.13</v>
      </c>
      <c r="U7120" s="78">
        <f t="shared" si="555"/>
        <v>20.02</v>
      </c>
      <c r="V7120" s="13">
        <v>0.85000000000000009</v>
      </c>
      <c r="W7120" s="78">
        <f t="shared" si="557"/>
        <v>18.207058823529408</v>
      </c>
      <c r="X7120" s="1">
        <f>VLOOKUP(E7120,'渗透率、续签率'!AG:AJ,4,0)</f>
        <v>4015</v>
      </c>
      <c r="Y7120" s="1">
        <f t="shared" si="558"/>
        <v>73101.341176470567</v>
      </c>
      <c r="Z7120">
        <v>7</v>
      </c>
      <c r="AA7120" s="89">
        <f t="shared" si="559"/>
        <v>618310</v>
      </c>
      <c r="AH7120" s="37"/>
      <c r="AI7120" s="37"/>
    </row>
    <row r="7121" spans="1:37" hidden="1">
      <c r="A7121" t="s">
        <v>64</v>
      </c>
      <c r="B7121" t="s">
        <v>1</v>
      </c>
      <c r="C7121" t="s">
        <v>1</v>
      </c>
      <c r="D7121" t="s">
        <v>116</v>
      </c>
      <c r="E7121" t="s">
        <v>549</v>
      </c>
      <c r="F7121" t="str">
        <f t="shared" si="556"/>
        <v>呼伦贝尔市文印广告</v>
      </c>
      <c r="G7121" t="s">
        <v>142</v>
      </c>
      <c r="H7121" t="s">
        <v>194</v>
      </c>
      <c r="I7121" t="s">
        <v>70</v>
      </c>
      <c r="J7121">
        <v>491</v>
      </c>
      <c r="K7121">
        <v>4</v>
      </c>
      <c r="L7121" s="13">
        <f>VLOOKUP(C7121,'渗透率、续签率'!B:C,2,0)</f>
        <v>0.56799999999999995</v>
      </c>
      <c r="M7121" s="6">
        <v>0.01</v>
      </c>
      <c r="N7121">
        <v>49</v>
      </c>
      <c r="O7121">
        <v>4</v>
      </c>
      <c r="P7121" s="6">
        <v>0.08</v>
      </c>
      <c r="Q7121" s="13">
        <v>0.17199999999999999</v>
      </c>
      <c r="R7121" s="13">
        <v>2.1999999999999999E-2</v>
      </c>
      <c r="S7121" s="31">
        <v>3790</v>
      </c>
      <c r="T7121" s="6">
        <f>VLOOKUP(E7121,'参数设置&amp;汇总'!S:U,3,0)</f>
        <v>0.13</v>
      </c>
      <c r="U7121" s="78">
        <f t="shared" si="555"/>
        <v>6.37</v>
      </c>
      <c r="V7121" s="13">
        <v>0.85000000000000009</v>
      </c>
      <c r="W7121" s="78">
        <f t="shared" si="557"/>
        <v>4.8211764705882354</v>
      </c>
      <c r="X7121" s="1">
        <f>VLOOKUP(E7121,'渗透率、续签率'!AG:AJ,4,0)</f>
        <v>4015</v>
      </c>
      <c r="Y7121" s="1">
        <f t="shared" si="558"/>
        <v>19357.023529411767</v>
      </c>
      <c r="Z7121">
        <v>0</v>
      </c>
      <c r="AA7121" s="89">
        <f t="shared" si="559"/>
        <v>196735</v>
      </c>
      <c r="AK7121" s="37"/>
    </row>
    <row r="7122" spans="1:37" hidden="1">
      <c r="A7122" t="s">
        <v>64</v>
      </c>
      <c r="B7122" t="s">
        <v>1</v>
      </c>
      <c r="C7122" t="s">
        <v>1</v>
      </c>
      <c r="D7122" t="s">
        <v>116</v>
      </c>
      <c r="E7122" t="s">
        <v>549</v>
      </c>
      <c r="F7122" t="str">
        <f t="shared" si="556"/>
        <v>呼和浩特市文印广告</v>
      </c>
      <c r="G7122" t="s">
        <v>142</v>
      </c>
      <c r="H7122" t="s">
        <v>195</v>
      </c>
      <c r="I7122" t="s">
        <v>70</v>
      </c>
      <c r="J7122" s="1">
        <v>1310</v>
      </c>
      <c r="K7122">
        <v>35</v>
      </c>
      <c r="L7122" s="13">
        <f>VLOOKUP(C7122,'渗透率、续签率'!B:C,2,0)</f>
        <v>0.56799999999999995</v>
      </c>
      <c r="M7122" s="6">
        <v>0.03</v>
      </c>
      <c r="N7122">
        <v>207</v>
      </c>
      <c r="O7122">
        <v>33</v>
      </c>
      <c r="P7122" s="6">
        <v>0.16</v>
      </c>
      <c r="Q7122" s="13">
        <v>0.47599999999999998</v>
      </c>
      <c r="R7122" s="13">
        <v>0.29099999999999998</v>
      </c>
      <c r="S7122" s="31">
        <v>17212</v>
      </c>
      <c r="T7122" s="6">
        <f>VLOOKUP(E7122,'参数设置&amp;汇总'!S:U,3,0)</f>
        <v>0.13</v>
      </c>
      <c r="U7122" s="78">
        <f t="shared" si="555"/>
        <v>33</v>
      </c>
      <c r="V7122" s="13">
        <v>0.85000000000000009</v>
      </c>
      <c r="W7122" s="78">
        <f t="shared" si="557"/>
        <v>16.771764705882354</v>
      </c>
      <c r="X7122" s="1">
        <f>VLOOKUP(E7122,'渗透率、续签率'!AG:AJ,4,0)</f>
        <v>4015</v>
      </c>
      <c r="Y7122" s="1">
        <f t="shared" si="558"/>
        <v>67338.635294117659</v>
      </c>
      <c r="Z7122">
        <v>43</v>
      </c>
      <c r="AA7122" s="89">
        <f t="shared" si="559"/>
        <v>831105</v>
      </c>
      <c r="AH7122" s="37"/>
      <c r="AI7122" s="37"/>
      <c r="AK7122" s="37"/>
    </row>
    <row r="7123" spans="1:37" hidden="1">
      <c r="A7123" t="s">
        <v>64</v>
      </c>
      <c r="B7123" t="s">
        <v>1</v>
      </c>
      <c r="C7123" t="s">
        <v>1</v>
      </c>
      <c r="D7123" t="s">
        <v>116</v>
      </c>
      <c r="E7123" t="s">
        <v>549</v>
      </c>
      <c r="F7123" t="str">
        <f t="shared" si="556"/>
        <v>和田地区文印广告</v>
      </c>
      <c r="G7123" t="s">
        <v>145</v>
      </c>
      <c r="H7123" t="s">
        <v>196</v>
      </c>
      <c r="I7123" t="s">
        <v>70</v>
      </c>
      <c r="J7123">
        <v>307</v>
      </c>
      <c r="K7123">
        <v>5</v>
      </c>
      <c r="L7123" s="13">
        <f>VLOOKUP(C7123,'渗透率、续签率'!B:C,2,0)</f>
        <v>0.56799999999999995</v>
      </c>
      <c r="M7123" s="6">
        <v>0.02</v>
      </c>
      <c r="N7123">
        <v>19</v>
      </c>
      <c r="O7123">
        <v>4</v>
      </c>
      <c r="P7123" s="6">
        <v>0.21</v>
      </c>
      <c r="Q7123" s="13">
        <v>0.31900000000000001</v>
      </c>
      <c r="R7123" s="13">
        <v>0.251</v>
      </c>
      <c r="S7123" s="31">
        <v>1882</v>
      </c>
      <c r="T7123" s="6">
        <f>VLOOKUP(E7123,'参数设置&amp;汇总'!S:U,3,0)</f>
        <v>0.13</v>
      </c>
      <c r="U7123" s="78">
        <f t="shared" si="555"/>
        <v>4</v>
      </c>
      <c r="V7123" s="13">
        <v>0.85000000000000009</v>
      </c>
      <c r="W7123" s="78">
        <f t="shared" si="557"/>
        <v>2.0329411764705885</v>
      </c>
      <c r="X7123" s="1">
        <f>VLOOKUP(E7123,'渗透率、续签率'!AG:AJ,4,0)</f>
        <v>4015</v>
      </c>
      <c r="Y7123" s="1">
        <f t="shared" si="558"/>
        <v>8162.2588235294124</v>
      </c>
      <c r="Z7123">
        <v>0</v>
      </c>
      <c r="AA7123" s="89">
        <f t="shared" si="559"/>
        <v>76285</v>
      </c>
      <c r="AH7123" s="37"/>
      <c r="AI7123" s="37"/>
      <c r="AK7123" s="37"/>
    </row>
    <row r="7124" spans="1:37" hidden="1">
      <c r="A7124" t="s">
        <v>64</v>
      </c>
      <c r="B7124" t="s">
        <v>1</v>
      </c>
      <c r="C7124" t="s">
        <v>1</v>
      </c>
      <c r="D7124" t="s">
        <v>116</v>
      </c>
      <c r="E7124" t="s">
        <v>549</v>
      </c>
      <c r="F7124" t="str">
        <f t="shared" si="556"/>
        <v>咸宁市文印广告</v>
      </c>
      <c r="G7124" t="s">
        <v>81</v>
      </c>
      <c r="H7124" t="s">
        <v>197</v>
      </c>
      <c r="I7124" t="s">
        <v>68</v>
      </c>
      <c r="J7124">
        <v>620</v>
      </c>
      <c r="K7124">
        <v>7</v>
      </c>
      <c r="L7124" s="13">
        <f>VLOOKUP(C7124,'渗透率、续签率'!B:C,2,0)</f>
        <v>0.56799999999999995</v>
      </c>
      <c r="M7124" s="6">
        <v>0.01</v>
      </c>
      <c r="N7124">
        <v>68</v>
      </c>
      <c r="O7124">
        <v>5</v>
      </c>
      <c r="P7124" s="6">
        <v>7.0000000000000007E-2</v>
      </c>
      <c r="Q7124" s="13">
        <v>0.20699999999999999</v>
      </c>
      <c r="R7124" s="13">
        <v>9.8000000000000004E-2</v>
      </c>
      <c r="S7124" s="31">
        <v>4446</v>
      </c>
      <c r="T7124" s="6">
        <f>VLOOKUP(E7124,'参数设置&amp;汇总'!S:U,3,0)</f>
        <v>0.13</v>
      </c>
      <c r="U7124" s="78">
        <f t="shared" si="555"/>
        <v>8.84</v>
      </c>
      <c r="V7124" s="13">
        <v>0.85000000000000009</v>
      </c>
      <c r="W7124" s="78">
        <f t="shared" si="557"/>
        <v>7.0588235294117636</v>
      </c>
      <c r="X7124" s="1">
        <f>VLOOKUP(E7124,'渗透率、续签率'!AG:AJ,4,0)</f>
        <v>4015</v>
      </c>
      <c r="Y7124" s="1">
        <f t="shared" si="558"/>
        <v>28341.176470588231</v>
      </c>
      <c r="Z7124">
        <v>0</v>
      </c>
      <c r="AA7124" s="89">
        <f t="shared" si="559"/>
        <v>273020</v>
      </c>
      <c r="AH7124" s="37"/>
      <c r="AI7124" s="37"/>
      <c r="AK7124" s="37"/>
    </row>
    <row r="7125" spans="1:37" hidden="1">
      <c r="A7125" t="s">
        <v>64</v>
      </c>
      <c r="B7125" t="s">
        <v>1</v>
      </c>
      <c r="C7125" t="s">
        <v>1</v>
      </c>
      <c r="D7125" t="s">
        <v>116</v>
      </c>
      <c r="E7125" t="s">
        <v>549</v>
      </c>
      <c r="F7125" t="str">
        <f t="shared" si="556"/>
        <v>咸阳市文印广告</v>
      </c>
      <c r="G7125" t="s">
        <v>108</v>
      </c>
      <c r="H7125" t="s">
        <v>198</v>
      </c>
      <c r="I7125" t="s">
        <v>70</v>
      </c>
      <c r="J7125" s="1">
        <v>1304</v>
      </c>
      <c r="K7125">
        <v>17</v>
      </c>
      <c r="L7125" s="13">
        <f>VLOOKUP(C7125,'渗透率、续签率'!B:C,2,0)</f>
        <v>0.56799999999999995</v>
      </c>
      <c r="M7125" s="6">
        <v>0.01</v>
      </c>
      <c r="N7125">
        <v>112</v>
      </c>
      <c r="O7125">
        <v>16</v>
      </c>
      <c r="P7125" s="6">
        <v>0.14000000000000001</v>
      </c>
      <c r="Q7125" s="13">
        <v>0.371</v>
      </c>
      <c r="R7125" s="13">
        <v>0.25800000000000001</v>
      </c>
      <c r="S7125" s="31">
        <v>10496</v>
      </c>
      <c r="T7125" s="6">
        <f>VLOOKUP(E7125,'参数设置&amp;汇总'!S:U,3,0)</f>
        <v>0.13</v>
      </c>
      <c r="U7125" s="78">
        <f t="shared" si="555"/>
        <v>16</v>
      </c>
      <c r="V7125" s="13">
        <v>0.85000000000000009</v>
      </c>
      <c r="W7125" s="78">
        <f t="shared" si="557"/>
        <v>8.1317647058823539</v>
      </c>
      <c r="X7125" s="1">
        <f>VLOOKUP(E7125,'渗透率、续签率'!AG:AJ,4,0)</f>
        <v>4015</v>
      </c>
      <c r="Y7125" s="1">
        <f t="shared" si="558"/>
        <v>32649.03529411765</v>
      </c>
      <c r="Z7125">
        <v>0</v>
      </c>
      <c r="AA7125" s="89">
        <f t="shared" si="559"/>
        <v>449680</v>
      </c>
      <c r="AH7125" s="37"/>
      <c r="AI7125" s="37"/>
      <c r="AK7125" s="37"/>
    </row>
    <row r="7126" spans="1:37" hidden="1">
      <c r="A7126" t="s">
        <v>64</v>
      </c>
      <c r="B7126" t="s">
        <v>1</v>
      </c>
      <c r="C7126" t="s">
        <v>1</v>
      </c>
      <c r="D7126" t="s">
        <v>116</v>
      </c>
      <c r="E7126" t="s">
        <v>549</v>
      </c>
      <c r="F7126" t="str">
        <f t="shared" si="556"/>
        <v>哈密市文印广告</v>
      </c>
      <c r="G7126" t="s">
        <v>145</v>
      </c>
      <c r="H7126" t="s">
        <v>199</v>
      </c>
      <c r="I7126" t="s">
        <v>70</v>
      </c>
      <c r="J7126">
        <v>219</v>
      </c>
      <c r="K7126">
        <v>5</v>
      </c>
      <c r="L7126" s="13">
        <f>VLOOKUP(C7126,'渗透率、续签率'!B:C,2,0)</f>
        <v>0.56799999999999995</v>
      </c>
      <c r="M7126" s="6">
        <v>0.02</v>
      </c>
      <c r="N7126">
        <v>25</v>
      </c>
      <c r="O7126">
        <v>5</v>
      </c>
      <c r="P7126" s="6">
        <v>0.2</v>
      </c>
      <c r="Q7126" s="13">
        <v>0.49099999999999999</v>
      </c>
      <c r="R7126" s="13">
        <v>0.26900000000000002</v>
      </c>
      <c r="S7126" s="31">
        <v>2569</v>
      </c>
      <c r="T7126" s="6">
        <f>VLOOKUP(E7126,'参数设置&amp;汇总'!S:U,3,0)</f>
        <v>0.13</v>
      </c>
      <c r="U7126" s="78">
        <f t="shared" si="555"/>
        <v>5</v>
      </c>
      <c r="V7126" s="13">
        <v>0.85000000000000009</v>
      </c>
      <c r="W7126" s="78">
        <f t="shared" si="557"/>
        <v>2.5411764705882351</v>
      </c>
      <c r="X7126" s="1">
        <f>VLOOKUP(E7126,'渗透率、续签率'!AG:AJ,4,0)</f>
        <v>4015</v>
      </c>
      <c r="Y7126" s="1">
        <f t="shared" si="558"/>
        <v>10202.823529411764</v>
      </c>
      <c r="Z7126">
        <v>0</v>
      </c>
      <c r="AA7126" s="89">
        <f t="shared" si="559"/>
        <v>100375</v>
      </c>
      <c r="AH7126" s="37"/>
      <c r="AI7126" s="37"/>
      <c r="AK7126" s="37"/>
    </row>
    <row r="7127" spans="1:37" hidden="1">
      <c r="A7127" t="s">
        <v>64</v>
      </c>
      <c r="B7127" t="s">
        <v>1</v>
      </c>
      <c r="C7127" t="s">
        <v>1</v>
      </c>
      <c r="D7127" t="s">
        <v>116</v>
      </c>
      <c r="E7127" t="s">
        <v>549</v>
      </c>
      <c r="F7127" t="str">
        <f t="shared" si="556"/>
        <v>哈尔滨市文印广告</v>
      </c>
      <c r="G7127" t="s">
        <v>118</v>
      </c>
      <c r="H7127" t="s">
        <v>200</v>
      </c>
      <c r="I7127" t="s">
        <v>70</v>
      </c>
      <c r="J7127" s="1">
        <v>2425</v>
      </c>
      <c r="K7127">
        <v>78</v>
      </c>
      <c r="L7127" s="13">
        <f>VLOOKUP(C7127,'渗透率、续签率'!B:C,2,0)</f>
        <v>0.56799999999999995</v>
      </c>
      <c r="M7127" s="6">
        <v>0.03</v>
      </c>
      <c r="N7127">
        <v>513</v>
      </c>
      <c r="O7127">
        <v>66</v>
      </c>
      <c r="P7127" s="6">
        <v>0.13</v>
      </c>
      <c r="Q7127" s="13">
        <v>0.47299999999999998</v>
      </c>
      <c r="R7127" s="13">
        <v>0.24199999999999999</v>
      </c>
      <c r="S7127" s="31">
        <v>44415</v>
      </c>
      <c r="T7127" s="6">
        <f>VLOOKUP(E7127,'参数设置&amp;汇总'!S:U,3,0)</f>
        <v>0.13</v>
      </c>
      <c r="U7127" s="78">
        <f t="shared" si="555"/>
        <v>66.69</v>
      </c>
      <c r="V7127" s="13">
        <v>0.85000000000000009</v>
      </c>
      <c r="W7127" s="78">
        <f t="shared" si="557"/>
        <v>34.355294117647055</v>
      </c>
      <c r="X7127" s="1">
        <f>VLOOKUP(E7127,'渗透率、续签率'!AG:AJ,4,0)</f>
        <v>4015</v>
      </c>
      <c r="Y7127" s="1">
        <f t="shared" si="558"/>
        <v>137936.50588235294</v>
      </c>
      <c r="Z7127">
        <v>47</v>
      </c>
      <c r="AA7127" s="89">
        <f t="shared" si="559"/>
        <v>2059695</v>
      </c>
      <c r="AH7127" s="37"/>
      <c r="AI7127" s="37"/>
      <c r="AK7127" s="37"/>
    </row>
    <row r="7128" spans="1:37" hidden="1">
      <c r="A7128" t="s">
        <v>64</v>
      </c>
      <c r="B7128" t="s">
        <v>1</v>
      </c>
      <c r="C7128" t="s">
        <v>1</v>
      </c>
      <c r="D7128" t="s">
        <v>116</v>
      </c>
      <c r="E7128" t="s">
        <v>549</v>
      </c>
      <c r="F7128" t="str">
        <f t="shared" si="556"/>
        <v>唐山市文印广告</v>
      </c>
      <c r="G7128" t="s">
        <v>159</v>
      </c>
      <c r="H7128" t="s">
        <v>201</v>
      </c>
      <c r="I7128" t="s">
        <v>70</v>
      </c>
      <c r="J7128" s="1">
        <v>1588</v>
      </c>
      <c r="K7128">
        <v>17</v>
      </c>
      <c r="L7128" s="13">
        <f>VLOOKUP(C7128,'渗透率、续签率'!B:C,2,0)</f>
        <v>0.56799999999999995</v>
      </c>
      <c r="M7128" s="6">
        <v>0.01</v>
      </c>
      <c r="N7128">
        <v>238</v>
      </c>
      <c r="O7128">
        <v>14</v>
      </c>
      <c r="P7128" s="6">
        <v>0.06</v>
      </c>
      <c r="Q7128" s="13">
        <v>0.215</v>
      </c>
      <c r="R7128" s="13">
        <v>3.4000000000000002E-2</v>
      </c>
      <c r="S7128" s="31">
        <v>14880</v>
      </c>
      <c r="T7128" s="6">
        <f>VLOOKUP(E7128,'参数设置&amp;汇总'!S:U,3,0)</f>
        <v>0.13</v>
      </c>
      <c r="U7128" s="78">
        <f t="shared" si="555"/>
        <v>30.94</v>
      </c>
      <c r="V7128" s="13">
        <v>0.85000000000000009</v>
      </c>
      <c r="W7128" s="78">
        <f t="shared" si="557"/>
        <v>27.044705882352943</v>
      </c>
      <c r="X7128" s="1">
        <f>VLOOKUP(E7128,'渗透率、续签率'!AG:AJ,4,0)</f>
        <v>4015</v>
      </c>
      <c r="Y7128" s="1">
        <f t="shared" si="558"/>
        <v>108584.49411764706</v>
      </c>
      <c r="Z7128">
        <v>16</v>
      </c>
      <c r="AA7128" s="89">
        <f t="shared" si="559"/>
        <v>955570</v>
      </c>
      <c r="AH7128" s="37"/>
      <c r="AI7128" s="37"/>
      <c r="AK7128" s="37"/>
    </row>
    <row r="7129" spans="1:37" hidden="1">
      <c r="A7129" t="s">
        <v>64</v>
      </c>
      <c r="B7129" t="s">
        <v>1</v>
      </c>
      <c r="C7129" t="s">
        <v>1</v>
      </c>
      <c r="D7129" t="s">
        <v>116</v>
      </c>
      <c r="E7129" t="s">
        <v>549</v>
      </c>
      <c r="F7129" t="str">
        <f t="shared" si="556"/>
        <v>商丘市文印广告</v>
      </c>
      <c r="G7129" t="s">
        <v>110</v>
      </c>
      <c r="H7129" t="s">
        <v>202</v>
      </c>
      <c r="I7129" t="s">
        <v>70</v>
      </c>
      <c r="J7129" s="1">
        <v>1450</v>
      </c>
      <c r="K7129">
        <v>4</v>
      </c>
      <c r="L7129" s="13">
        <f>VLOOKUP(C7129,'渗透率、续签率'!B:C,2,0)</f>
        <v>0.56799999999999995</v>
      </c>
      <c r="M7129" s="6">
        <v>0</v>
      </c>
      <c r="N7129">
        <v>136</v>
      </c>
      <c r="O7129">
        <v>4</v>
      </c>
      <c r="P7129" s="6">
        <v>0.03</v>
      </c>
      <c r="Q7129" s="13">
        <v>0.13200000000000001</v>
      </c>
      <c r="R7129" s="13">
        <v>2.8000000000000001E-2</v>
      </c>
      <c r="S7129" s="31">
        <v>10232</v>
      </c>
      <c r="T7129" s="6">
        <f>VLOOKUP(E7129,'参数设置&amp;汇总'!S:U,3,0)</f>
        <v>0.13</v>
      </c>
      <c r="U7129" s="78">
        <f t="shared" si="555"/>
        <v>17.68</v>
      </c>
      <c r="V7129" s="13">
        <v>0.85000000000000009</v>
      </c>
      <c r="W7129" s="78">
        <f t="shared" si="557"/>
        <v>18.12705882352941</v>
      </c>
      <c r="X7129" s="1">
        <f>VLOOKUP(E7129,'渗透率、续签率'!AG:AJ,4,0)</f>
        <v>4015</v>
      </c>
      <c r="Y7129" s="1">
        <f t="shared" si="558"/>
        <v>72780.141176470584</v>
      </c>
      <c r="Z7129">
        <v>11</v>
      </c>
      <c r="AA7129" s="89">
        <f t="shared" si="559"/>
        <v>546040</v>
      </c>
      <c r="AH7129" s="37"/>
      <c r="AI7129" s="37"/>
      <c r="AK7129" s="37"/>
    </row>
    <row r="7130" spans="1:37" hidden="1">
      <c r="A7130" t="s">
        <v>64</v>
      </c>
      <c r="B7130" t="s">
        <v>1</v>
      </c>
      <c r="C7130" t="s">
        <v>1</v>
      </c>
      <c r="D7130" t="s">
        <v>116</v>
      </c>
      <c r="E7130" t="s">
        <v>549</v>
      </c>
      <c r="F7130" t="str">
        <f t="shared" si="556"/>
        <v>商洛市文印广告</v>
      </c>
      <c r="G7130" t="s">
        <v>108</v>
      </c>
      <c r="H7130" t="s">
        <v>203</v>
      </c>
      <c r="I7130" t="s">
        <v>70</v>
      </c>
      <c r="J7130">
        <v>396</v>
      </c>
      <c r="K7130">
        <v>4</v>
      </c>
      <c r="L7130" s="13">
        <f>VLOOKUP(C7130,'渗透率、续签率'!B:C,2,0)</f>
        <v>0.56799999999999995</v>
      </c>
      <c r="M7130" s="6">
        <v>0.01</v>
      </c>
      <c r="N7130">
        <v>24</v>
      </c>
      <c r="O7130">
        <v>3</v>
      </c>
      <c r="P7130" s="6">
        <v>0.13</v>
      </c>
      <c r="Q7130" s="13">
        <v>0.17</v>
      </c>
      <c r="R7130" s="13">
        <v>5.0000000000000001E-3</v>
      </c>
      <c r="S7130" s="31">
        <v>2153</v>
      </c>
      <c r="T7130" s="6">
        <f>VLOOKUP(E7130,'参数设置&amp;汇总'!S:U,3,0)</f>
        <v>0.13</v>
      </c>
      <c r="U7130" s="78">
        <f t="shared" si="555"/>
        <v>3.12</v>
      </c>
      <c r="V7130" s="13">
        <v>0.85000000000000009</v>
      </c>
      <c r="W7130" s="78">
        <f t="shared" si="557"/>
        <v>1.6658823529411768</v>
      </c>
      <c r="X7130" s="1">
        <f>VLOOKUP(E7130,'渗透率、续签率'!AG:AJ,4,0)</f>
        <v>4015</v>
      </c>
      <c r="Y7130" s="1">
        <f t="shared" si="558"/>
        <v>6688.5176470588249</v>
      </c>
      <c r="Z7130">
        <v>0</v>
      </c>
      <c r="AA7130" s="89">
        <f t="shared" si="559"/>
        <v>96360</v>
      </c>
      <c r="AH7130" s="37"/>
      <c r="AI7130" s="37"/>
      <c r="AK7130" s="37"/>
    </row>
    <row r="7131" spans="1:37" hidden="1">
      <c r="A7131" t="s">
        <v>64</v>
      </c>
      <c r="B7131" t="s">
        <v>1</v>
      </c>
      <c r="C7131" t="s">
        <v>1</v>
      </c>
      <c r="D7131" t="s">
        <v>116</v>
      </c>
      <c r="E7131" t="s">
        <v>549</v>
      </c>
      <c r="F7131" t="str">
        <f t="shared" si="556"/>
        <v>喀什地区文印广告</v>
      </c>
      <c r="G7131" t="s">
        <v>145</v>
      </c>
      <c r="H7131" t="s">
        <v>204</v>
      </c>
      <c r="I7131" t="s">
        <v>70</v>
      </c>
      <c r="J7131">
        <v>703</v>
      </c>
      <c r="K7131">
        <v>11</v>
      </c>
      <c r="L7131" s="13">
        <f>VLOOKUP(C7131,'渗透率、续签率'!B:C,2,0)</f>
        <v>0.56799999999999995</v>
      </c>
      <c r="M7131" s="6">
        <v>0.02</v>
      </c>
      <c r="N7131">
        <v>66</v>
      </c>
      <c r="O7131">
        <v>11</v>
      </c>
      <c r="P7131" s="6">
        <v>0.17</v>
      </c>
      <c r="Q7131" s="13">
        <v>0.311</v>
      </c>
      <c r="R7131" s="13">
        <v>0.124</v>
      </c>
      <c r="S7131" s="31">
        <v>5226</v>
      </c>
      <c r="T7131" s="6">
        <f>VLOOKUP(E7131,'参数设置&amp;汇总'!S:U,3,0)</f>
        <v>0.13</v>
      </c>
      <c r="U7131" s="78">
        <f t="shared" si="555"/>
        <v>11</v>
      </c>
      <c r="V7131" s="13">
        <v>0.85000000000000009</v>
      </c>
      <c r="W7131" s="78">
        <f t="shared" si="557"/>
        <v>5.5905882352941179</v>
      </c>
      <c r="X7131" s="1">
        <f>VLOOKUP(E7131,'渗透率、续签率'!AG:AJ,4,0)</f>
        <v>4015</v>
      </c>
      <c r="Y7131" s="1">
        <f t="shared" si="558"/>
        <v>22446.211764705884</v>
      </c>
      <c r="Z7131">
        <v>0</v>
      </c>
      <c r="AA7131" s="89">
        <f t="shared" si="559"/>
        <v>264990</v>
      </c>
      <c r="AH7131" s="37"/>
      <c r="AI7131" s="37"/>
      <c r="AK7131" s="37"/>
    </row>
    <row r="7132" spans="1:37" hidden="1">
      <c r="A7132" t="s">
        <v>64</v>
      </c>
      <c r="B7132" t="s">
        <v>1</v>
      </c>
      <c r="C7132" t="s">
        <v>1</v>
      </c>
      <c r="D7132" t="s">
        <v>116</v>
      </c>
      <c r="E7132" t="s">
        <v>549</v>
      </c>
      <c r="F7132" t="str">
        <f t="shared" si="556"/>
        <v>嘉兴市文印广告</v>
      </c>
      <c r="G7132" t="s">
        <v>79</v>
      </c>
      <c r="H7132" t="s">
        <v>205</v>
      </c>
      <c r="I7132" t="s">
        <v>68</v>
      </c>
      <c r="J7132" s="1">
        <v>1348</v>
      </c>
      <c r="K7132">
        <v>42</v>
      </c>
      <c r="L7132" s="13">
        <f>VLOOKUP(C7132,'渗透率、续签率'!B:C,2,0)</f>
        <v>0.56799999999999995</v>
      </c>
      <c r="M7132" s="6">
        <v>0.03</v>
      </c>
      <c r="N7132">
        <v>312</v>
      </c>
      <c r="O7132">
        <v>37</v>
      </c>
      <c r="P7132" s="6">
        <v>0.12</v>
      </c>
      <c r="Q7132" s="13">
        <v>0.44600000000000001</v>
      </c>
      <c r="R7132" s="13">
        <v>0.214</v>
      </c>
      <c r="S7132" s="31">
        <v>22871</v>
      </c>
      <c r="T7132" s="6">
        <f>VLOOKUP(E7132,'参数设置&amp;汇总'!S:U,3,0)</f>
        <v>0.13</v>
      </c>
      <c r="U7132" s="78">
        <f t="shared" si="555"/>
        <v>40.56</v>
      </c>
      <c r="V7132" s="13">
        <v>0.85000000000000009</v>
      </c>
      <c r="W7132" s="78">
        <f t="shared" si="557"/>
        <v>22.992941176470591</v>
      </c>
      <c r="X7132" s="1">
        <f>VLOOKUP(E7132,'渗透率、续签率'!AG:AJ,4,0)</f>
        <v>4015</v>
      </c>
      <c r="Y7132" s="1">
        <f t="shared" si="558"/>
        <v>92316.658823529418</v>
      </c>
      <c r="Z7132">
        <v>32</v>
      </c>
      <c r="AA7132" s="89">
        <f t="shared" si="559"/>
        <v>1252680</v>
      </c>
      <c r="AH7132" s="37"/>
      <c r="AI7132" s="37"/>
      <c r="AK7132" s="37"/>
    </row>
    <row r="7133" spans="1:37" hidden="1">
      <c r="A7133" t="s">
        <v>64</v>
      </c>
      <c r="B7133" t="s">
        <v>1</v>
      </c>
      <c r="C7133" t="s">
        <v>1</v>
      </c>
      <c r="D7133" t="s">
        <v>116</v>
      </c>
      <c r="E7133" t="s">
        <v>549</v>
      </c>
      <c r="F7133" t="str">
        <f t="shared" si="556"/>
        <v>嘉峪关市文印广告</v>
      </c>
      <c r="G7133" t="s">
        <v>132</v>
      </c>
      <c r="H7133" t="s">
        <v>206</v>
      </c>
      <c r="I7133" t="s">
        <v>70</v>
      </c>
      <c r="J7133">
        <v>134</v>
      </c>
      <c r="K7133">
        <v>1</v>
      </c>
      <c r="L7133" s="13">
        <f>VLOOKUP(C7133,'渗透率、续签率'!B:C,2,0)</f>
        <v>0.56799999999999995</v>
      </c>
      <c r="M7133" s="6">
        <v>0.01</v>
      </c>
      <c r="N7133">
        <v>26</v>
      </c>
      <c r="O7133">
        <v>1</v>
      </c>
      <c r="P7133" s="6">
        <v>0.04</v>
      </c>
      <c r="Q7133" s="13">
        <v>9.0999999999999998E-2</v>
      </c>
      <c r="R7133" s="13">
        <v>2.1999999999999999E-2</v>
      </c>
      <c r="S7133" s="31">
        <v>1292</v>
      </c>
      <c r="T7133" s="6">
        <f>VLOOKUP(E7133,'参数设置&amp;汇总'!S:U,3,0)</f>
        <v>0.13</v>
      </c>
      <c r="U7133" s="78">
        <f t="shared" si="555"/>
        <v>3.38</v>
      </c>
      <c r="V7133" s="13">
        <v>0.85000000000000009</v>
      </c>
      <c r="W7133" s="78">
        <f t="shared" si="557"/>
        <v>3.3082352941176465</v>
      </c>
      <c r="X7133" s="1">
        <f>VLOOKUP(E7133,'渗透率、续签率'!AG:AJ,4,0)</f>
        <v>4015</v>
      </c>
      <c r="Y7133" s="1">
        <f t="shared" si="558"/>
        <v>13282.564705882351</v>
      </c>
      <c r="Z7133">
        <v>0</v>
      </c>
      <c r="AA7133" s="89">
        <f t="shared" si="559"/>
        <v>104390</v>
      </c>
      <c r="AH7133" s="37"/>
      <c r="AI7133" s="37"/>
      <c r="AK7133" s="37"/>
    </row>
    <row r="7134" spans="1:37" hidden="1">
      <c r="A7134" t="s">
        <v>64</v>
      </c>
      <c r="B7134" t="s">
        <v>1</v>
      </c>
      <c r="C7134" t="s">
        <v>1</v>
      </c>
      <c r="D7134" t="s">
        <v>116</v>
      </c>
      <c r="E7134" t="s">
        <v>549</v>
      </c>
      <c r="F7134" t="str">
        <f t="shared" si="556"/>
        <v>四平市文印广告</v>
      </c>
      <c r="G7134" t="s">
        <v>188</v>
      </c>
      <c r="H7134" t="s">
        <v>207</v>
      </c>
      <c r="I7134" t="s">
        <v>70</v>
      </c>
      <c r="J7134">
        <v>301</v>
      </c>
      <c r="K7134">
        <v>2</v>
      </c>
      <c r="L7134" s="13">
        <f>VLOOKUP(C7134,'渗透率、续签率'!B:C,2,0)</f>
        <v>0.56799999999999995</v>
      </c>
      <c r="M7134" s="6">
        <v>0.01</v>
      </c>
      <c r="N7134">
        <v>35</v>
      </c>
      <c r="O7134">
        <v>2</v>
      </c>
      <c r="P7134" s="6">
        <v>0.06</v>
      </c>
      <c r="Q7134" s="13">
        <v>0.14699999999999999</v>
      </c>
      <c r="R7134" s="13">
        <v>6.0999999999999999E-2</v>
      </c>
      <c r="S7134" s="31">
        <v>2322</v>
      </c>
      <c r="T7134" s="6">
        <f>VLOOKUP(E7134,'参数设置&amp;汇总'!S:U,3,0)</f>
        <v>0.13</v>
      </c>
      <c r="U7134" s="78">
        <f t="shared" si="555"/>
        <v>4.55</v>
      </c>
      <c r="V7134" s="13">
        <v>0.85000000000000009</v>
      </c>
      <c r="W7134" s="78">
        <f t="shared" si="557"/>
        <v>4.0164705882352933</v>
      </c>
      <c r="X7134" s="1">
        <f>VLOOKUP(E7134,'渗透率、续签率'!AG:AJ,4,0)</f>
        <v>4015</v>
      </c>
      <c r="Y7134" s="1">
        <f t="shared" si="558"/>
        <v>16126.129411764703</v>
      </c>
      <c r="Z7134">
        <v>1</v>
      </c>
      <c r="AA7134" s="89">
        <f t="shared" si="559"/>
        <v>140525</v>
      </c>
      <c r="AH7134" s="37"/>
      <c r="AI7134" s="37"/>
      <c r="AK7134" s="37"/>
    </row>
    <row r="7135" spans="1:37" hidden="1">
      <c r="A7135" t="s">
        <v>64</v>
      </c>
      <c r="B7135" t="s">
        <v>1</v>
      </c>
      <c r="C7135" t="s">
        <v>1</v>
      </c>
      <c r="D7135" t="s">
        <v>116</v>
      </c>
      <c r="E7135" t="s">
        <v>549</v>
      </c>
      <c r="F7135" t="str">
        <f t="shared" si="556"/>
        <v>固原市文印广告</v>
      </c>
      <c r="G7135" t="s">
        <v>129</v>
      </c>
      <c r="H7135" t="s">
        <v>208</v>
      </c>
      <c r="I7135" t="s">
        <v>70</v>
      </c>
      <c r="J7135">
        <v>264</v>
      </c>
      <c r="K7135">
        <v>0</v>
      </c>
      <c r="L7135" s="13">
        <f>VLOOKUP(C7135,'渗透率、续签率'!B:C,2,0)</f>
        <v>0.56799999999999995</v>
      </c>
      <c r="M7135" s="6">
        <v>0</v>
      </c>
      <c r="N7135">
        <v>16</v>
      </c>
      <c r="O7135">
        <v>0</v>
      </c>
      <c r="P7135" s="6">
        <v>0</v>
      </c>
      <c r="Q7135" s="13">
        <v>0</v>
      </c>
      <c r="R7135" s="13">
        <v>0</v>
      </c>
      <c r="S7135" s="31">
        <v>1175</v>
      </c>
      <c r="T7135" s="6">
        <f>VLOOKUP(E7135,'参数设置&amp;汇总'!S:U,3,0)</f>
        <v>0.13</v>
      </c>
      <c r="U7135" s="78">
        <f t="shared" si="555"/>
        <v>2.08</v>
      </c>
      <c r="V7135" s="13">
        <v>0.85000000000000009</v>
      </c>
      <c r="W7135" s="78">
        <f t="shared" si="557"/>
        <v>2.4470588235294115</v>
      </c>
      <c r="X7135" s="1">
        <f>VLOOKUP(E7135,'渗透率、续签率'!AG:AJ,4,0)</f>
        <v>4015</v>
      </c>
      <c r="Y7135" s="1">
        <f t="shared" si="558"/>
        <v>9824.9411764705874</v>
      </c>
      <c r="Z7135">
        <v>0</v>
      </c>
      <c r="AA7135" s="89">
        <f t="shared" si="559"/>
        <v>64240</v>
      </c>
      <c r="AH7135" s="37"/>
      <c r="AI7135" s="37"/>
      <c r="AK7135" s="37"/>
    </row>
    <row r="7136" spans="1:37" hidden="1">
      <c r="A7136" t="s">
        <v>64</v>
      </c>
      <c r="B7136" t="s">
        <v>1</v>
      </c>
      <c r="C7136" t="s">
        <v>1</v>
      </c>
      <c r="D7136" t="s">
        <v>116</v>
      </c>
      <c r="E7136" t="s">
        <v>549</v>
      </c>
      <c r="F7136" t="str">
        <f t="shared" si="556"/>
        <v>图木舒克市文印广告</v>
      </c>
      <c r="G7136" t="s">
        <v>145</v>
      </c>
      <c r="H7136" t="s">
        <v>209</v>
      </c>
      <c r="I7136" t="s">
        <v>70</v>
      </c>
      <c r="J7136">
        <v>76</v>
      </c>
      <c r="K7136">
        <v>2</v>
      </c>
      <c r="L7136" s="13">
        <f>VLOOKUP(C7136,'渗透率、续签率'!B:C,2,0)</f>
        <v>0.56799999999999995</v>
      </c>
      <c r="M7136" s="6">
        <v>0.03</v>
      </c>
      <c r="N7136">
        <v>3</v>
      </c>
      <c r="O7136">
        <v>2</v>
      </c>
      <c r="P7136" s="6">
        <v>0.67</v>
      </c>
      <c r="Q7136" s="13">
        <v>0.29699999999999999</v>
      </c>
      <c r="R7136" s="13">
        <v>0</v>
      </c>
      <c r="S7136" s="31">
        <v>377</v>
      </c>
      <c r="T7136" s="6">
        <f>VLOOKUP(E7136,'参数设置&amp;汇总'!S:U,3,0)</f>
        <v>0.13</v>
      </c>
      <c r="U7136" s="78">
        <f t="shared" si="555"/>
        <v>2</v>
      </c>
      <c r="V7136" s="13">
        <v>0.85000000000000009</v>
      </c>
      <c r="W7136" s="78">
        <f t="shared" si="557"/>
        <v>1.0164705882352942</v>
      </c>
      <c r="X7136" s="1">
        <f>VLOOKUP(E7136,'渗透率、续签率'!AG:AJ,4,0)</f>
        <v>4015</v>
      </c>
      <c r="Y7136" s="1">
        <f t="shared" si="558"/>
        <v>4081.1294117647062</v>
      </c>
      <c r="Z7136">
        <v>0</v>
      </c>
      <c r="AA7136" s="89">
        <f t="shared" si="559"/>
        <v>12045</v>
      </c>
      <c r="AH7136" s="37"/>
      <c r="AI7136" s="37"/>
      <c r="AK7136" s="37"/>
    </row>
    <row r="7137" spans="1:37" hidden="1">
      <c r="A7137" t="s">
        <v>64</v>
      </c>
      <c r="B7137" t="s">
        <v>1</v>
      </c>
      <c r="C7137" t="s">
        <v>1</v>
      </c>
      <c r="D7137" t="s">
        <v>116</v>
      </c>
      <c r="E7137" t="s">
        <v>549</v>
      </c>
      <c r="F7137" t="str">
        <f t="shared" si="556"/>
        <v>塔城地区文印广告</v>
      </c>
      <c r="G7137" t="s">
        <v>145</v>
      </c>
      <c r="H7137" t="s">
        <v>210</v>
      </c>
      <c r="I7137" t="s">
        <v>70</v>
      </c>
      <c r="J7137">
        <v>238</v>
      </c>
      <c r="K7137">
        <v>1</v>
      </c>
      <c r="L7137" s="13">
        <f>VLOOKUP(C7137,'渗透率、续签率'!B:C,2,0)</f>
        <v>0.56799999999999995</v>
      </c>
      <c r="M7137" s="6">
        <v>0</v>
      </c>
      <c r="N7137">
        <v>19</v>
      </c>
      <c r="O7137">
        <v>1</v>
      </c>
      <c r="P7137" s="6">
        <v>0.05</v>
      </c>
      <c r="Q7137" s="13">
        <v>0.17799999999999999</v>
      </c>
      <c r="R7137" s="13">
        <v>0.03</v>
      </c>
      <c r="S7137" s="31">
        <v>1361</v>
      </c>
      <c r="T7137" s="6">
        <f>VLOOKUP(E7137,'参数设置&amp;汇总'!S:U,3,0)</f>
        <v>0.13</v>
      </c>
      <c r="U7137" s="78">
        <f t="shared" si="555"/>
        <v>2.4700000000000002</v>
      </c>
      <c r="V7137" s="13">
        <v>0.85000000000000009</v>
      </c>
      <c r="W7137" s="78">
        <f t="shared" si="557"/>
        <v>2.2376470588235295</v>
      </c>
      <c r="X7137" s="1">
        <f>VLOOKUP(E7137,'渗透率、续签率'!AG:AJ,4,0)</f>
        <v>4015</v>
      </c>
      <c r="Y7137" s="1">
        <f t="shared" si="558"/>
        <v>8984.1529411764714</v>
      </c>
      <c r="Z7137">
        <v>0</v>
      </c>
      <c r="AA7137" s="89">
        <f t="shared" si="559"/>
        <v>76285</v>
      </c>
      <c r="AH7137" s="37"/>
      <c r="AI7137" s="37"/>
      <c r="AK7137" s="37"/>
    </row>
    <row r="7138" spans="1:37" hidden="1">
      <c r="A7138" t="s">
        <v>64</v>
      </c>
      <c r="B7138" t="s">
        <v>1</v>
      </c>
      <c r="C7138" t="s">
        <v>1</v>
      </c>
      <c r="D7138" t="s">
        <v>116</v>
      </c>
      <c r="E7138" t="s">
        <v>549</v>
      </c>
      <c r="F7138" t="str">
        <f t="shared" si="556"/>
        <v>大兴安岭地区文印广告</v>
      </c>
      <c r="G7138" t="s">
        <v>118</v>
      </c>
      <c r="H7138" t="s">
        <v>211</v>
      </c>
      <c r="I7138" t="s">
        <v>70</v>
      </c>
      <c r="J7138">
        <v>66</v>
      </c>
      <c r="K7138">
        <v>0</v>
      </c>
      <c r="L7138" s="13">
        <f>VLOOKUP(C7138,'渗透率、续签率'!B:C,2,0)</f>
        <v>0.56799999999999995</v>
      </c>
      <c r="M7138" s="6">
        <v>0</v>
      </c>
      <c r="N7138">
        <v>6</v>
      </c>
      <c r="O7138">
        <v>0</v>
      </c>
      <c r="P7138" s="6">
        <v>0</v>
      </c>
      <c r="Q7138" s="13">
        <v>1.2E-2</v>
      </c>
      <c r="R7138" s="13">
        <v>0</v>
      </c>
      <c r="S7138" s="31">
        <v>313</v>
      </c>
      <c r="T7138" s="6">
        <f>VLOOKUP(E7138,'参数设置&amp;汇总'!S:U,3,0)</f>
        <v>0.13</v>
      </c>
      <c r="U7138" s="78">
        <f t="shared" si="555"/>
        <v>0.78</v>
      </c>
      <c r="V7138" s="13">
        <v>0.85000000000000009</v>
      </c>
      <c r="W7138" s="78">
        <f t="shared" si="557"/>
        <v>0.91764705882352937</v>
      </c>
      <c r="X7138" s="1">
        <f>VLOOKUP(E7138,'渗透率、续签率'!AG:AJ,4,0)</f>
        <v>4015</v>
      </c>
      <c r="Y7138" s="1">
        <f t="shared" si="558"/>
        <v>3684.3529411764703</v>
      </c>
      <c r="Z7138">
        <v>0</v>
      </c>
      <c r="AA7138" s="89">
        <f t="shared" si="559"/>
        <v>24090</v>
      </c>
      <c r="AH7138" s="37"/>
      <c r="AI7138" s="37"/>
      <c r="AJ7138" s="1"/>
      <c r="AK7138" s="37"/>
    </row>
    <row r="7139" spans="1:37" hidden="1">
      <c r="A7139" t="s">
        <v>64</v>
      </c>
      <c r="B7139" t="s">
        <v>1</v>
      </c>
      <c r="C7139" t="s">
        <v>1</v>
      </c>
      <c r="D7139" t="s">
        <v>116</v>
      </c>
      <c r="E7139" t="s">
        <v>549</v>
      </c>
      <c r="F7139" t="str">
        <f t="shared" si="556"/>
        <v>大同市文印广告</v>
      </c>
      <c r="G7139" t="s">
        <v>134</v>
      </c>
      <c r="H7139" t="s">
        <v>212</v>
      </c>
      <c r="I7139" t="s">
        <v>70</v>
      </c>
      <c r="J7139">
        <v>664</v>
      </c>
      <c r="K7139">
        <v>18</v>
      </c>
      <c r="L7139" s="13">
        <f>VLOOKUP(C7139,'渗透率、续签率'!B:C,2,0)</f>
        <v>0.56799999999999995</v>
      </c>
      <c r="M7139" s="6">
        <v>0.03</v>
      </c>
      <c r="N7139">
        <v>71</v>
      </c>
      <c r="O7139">
        <v>16</v>
      </c>
      <c r="P7139" s="6">
        <v>0.23</v>
      </c>
      <c r="Q7139" s="13">
        <v>0.38100000000000001</v>
      </c>
      <c r="R7139" s="13">
        <v>0.28999999999999998</v>
      </c>
      <c r="S7139" s="31">
        <v>7502</v>
      </c>
      <c r="T7139" s="6">
        <f>VLOOKUP(E7139,'参数设置&amp;汇总'!S:U,3,0)</f>
        <v>0.13</v>
      </c>
      <c r="U7139" s="78">
        <f t="shared" si="555"/>
        <v>16</v>
      </c>
      <c r="V7139" s="13">
        <v>0.85000000000000009</v>
      </c>
      <c r="W7139" s="78">
        <f t="shared" si="557"/>
        <v>8.1317647058823539</v>
      </c>
      <c r="X7139" s="1">
        <f>VLOOKUP(E7139,'渗透率、续签率'!AG:AJ,4,0)</f>
        <v>4015</v>
      </c>
      <c r="Y7139" s="1">
        <f t="shared" si="558"/>
        <v>32649.03529411765</v>
      </c>
      <c r="Z7139">
        <v>0</v>
      </c>
      <c r="AA7139" s="89">
        <f t="shared" si="559"/>
        <v>285065</v>
      </c>
      <c r="AH7139" s="37"/>
      <c r="AI7139" s="37"/>
      <c r="AK7139" s="37"/>
    </row>
    <row r="7140" spans="1:37" hidden="1">
      <c r="A7140" t="s">
        <v>64</v>
      </c>
      <c r="B7140" t="s">
        <v>1</v>
      </c>
      <c r="C7140" t="s">
        <v>1</v>
      </c>
      <c r="D7140" t="s">
        <v>116</v>
      </c>
      <c r="E7140" t="s">
        <v>549</v>
      </c>
      <c r="F7140" t="str">
        <f t="shared" si="556"/>
        <v>大庆市文印广告</v>
      </c>
      <c r="G7140" t="s">
        <v>118</v>
      </c>
      <c r="H7140" t="s">
        <v>213</v>
      </c>
      <c r="I7140" t="s">
        <v>70</v>
      </c>
      <c r="J7140">
        <v>637</v>
      </c>
      <c r="K7140">
        <v>2</v>
      </c>
      <c r="L7140" s="13">
        <f>VLOOKUP(C7140,'渗透率、续签率'!B:C,2,0)</f>
        <v>0.56799999999999995</v>
      </c>
      <c r="M7140" s="6">
        <v>0</v>
      </c>
      <c r="N7140">
        <v>61</v>
      </c>
      <c r="O7140">
        <v>2</v>
      </c>
      <c r="P7140" s="6">
        <v>0.03</v>
      </c>
      <c r="Q7140" s="13">
        <v>0.123</v>
      </c>
      <c r="R7140" s="13">
        <v>4.9000000000000002E-2</v>
      </c>
      <c r="S7140" s="31">
        <v>4934</v>
      </c>
      <c r="T7140" s="6">
        <f>VLOOKUP(E7140,'参数设置&amp;汇总'!S:U,3,0)</f>
        <v>0.13</v>
      </c>
      <c r="U7140" s="78">
        <f t="shared" si="555"/>
        <v>7.9300000000000006</v>
      </c>
      <c r="V7140" s="13">
        <v>0.85000000000000009</v>
      </c>
      <c r="W7140" s="78">
        <f t="shared" si="557"/>
        <v>7.9929411764705875</v>
      </c>
      <c r="X7140" s="1">
        <f>VLOOKUP(E7140,'渗透率、续签率'!AG:AJ,4,0)</f>
        <v>4015</v>
      </c>
      <c r="Y7140" s="1">
        <f t="shared" si="558"/>
        <v>32091.658823529408</v>
      </c>
      <c r="Z7140">
        <v>0</v>
      </c>
      <c r="AA7140" s="89">
        <f t="shared" si="559"/>
        <v>244915</v>
      </c>
      <c r="AH7140" s="37"/>
      <c r="AI7140" s="37"/>
      <c r="AK7140" s="37"/>
    </row>
    <row r="7141" spans="1:37" hidden="1">
      <c r="A7141" t="s">
        <v>64</v>
      </c>
      <c r="B7141" t="s">
        <v>1</v>
      </c>
      <c r="C7141" t="s">
        <v>1</v>
      </c>
      <c r="D7141" t="s">
        <v>116</v>
      </c>
      <c r="E7141" t="s">
        <v>549</v>
      </c>
      <c r="F7141" t="str">
        <f t="shared" si="556"/>
        <v>大理白族自治州文印广告</v>
      </c>
      <c r="G7141" t="s">
        <v>99</v>
      </c>
      <c r="H7141" t="s">
        <v>214</v>
      </c>
      <c r="I7141" t="s">
        <v>68</v>
      </c>
      <c r="J7141">
        <v>638</v>
      </c>
      <c r="K7141">
        <v>13</v>
      </c>
      <c r="L7141" s="13">
        <f>VLOOKUP(C7141,'渗透率、续签率'!B:C,2,0)</f>
        <v>0.56799999999999995</v>
      </c>
      <c r="M7141" s="6">
        <v>0.02</v>
      </c>
      <c r="N7141">
        <v>116</v>
      </c>
      <c r="O7141">
        <v>12</v>
      </c>
      <c r="P7141" s="6">
        <v>0.1</v>
      </c>
      <c r="Q7141" s="13">
        <v>0.33400000000000002</v>
      </c>
      <c r="R7141" s="13">
        <v>0.18</v>
      </c>
      <c r="S7141" s="31">
        <v>8436</v>
      </c>
      <c r="T7141" s="6">
        <f>VLOOKUP(E7141,'参数设置&amp;汇总'!S:U,3,0)</f>
        <v>0.13</v>
      </c>
      <c r="U7141" s="78">
        <f t="shared" si="555"/>
        <v>15.08</v>
      </c>
      <c r="V7141" s="13">
        <v>0.85000000000000009</v>
      </c>
      <c r="W7141" s="78">
        <f t="shared" si="557"/>
        <v>9.7223529411764709</v>
      </c>
      <c r="X7141" s="1">
        <f>VLOOKUP(E7141,'渗透率、续签率'!AG:AJ,4,0)</f>
        <v>4015</v>
      </c>
      <c r="Y7141" s="1">
        <f t="shared" si="558"/>
        <v>39035.24705882353</v>
      </c>
      <c r="Z7141">
        <v>0</v>
      </c>
      <c r="AA7141" s="89">
        <f t="shared" si="559"/>
        <v>465740</v>
      </c>
      <c r="AH7141" s="37"/>
      <c r="AI7141" s="37"/>
      <c r="AJ7141" s="1"/>
      <c r="AK7141" s="37"/>
    </row>
    <row r="7142" spans="1:37" hidden="1">
      <c r="A7142" t="s">
        <v>64</v>
      </c>
      <c r="B7142" t="s">
        <v>1</v>
      </c>
      <c r="C7142" t="s">
        <v>1</v>
      </c>
      <c r="D7142" t="s">
        <v>116</v>
      </c>
      <c r="E7142" t="s">
        <v>549</v>
      </c>
      <c r="F7142" t="str">
        <f t="shared" si="556"/>
        <v>大连市文印广告</v>
      </c>
      <c r="G7142" t="s">
        <v>101</v>
      </c>
      <c r="H7142" t="s">
        <v>215</v>
      </c>
      <c r="I7142" t="s">
        <v>70</v>
      </c>
      <c r="J7142" s="1">
        <v>1609</v>
      </c>
      <c r="K7142">
        <v>42</v>
      </c>
      <c r="L7142" s="13">
        <f>VLOOKUP(C7142,'渗透率、续签率'!B:C,2,0)</f>
        <v>0.56799999999999995</v>
      </c>
      <c r="M7142" s="6">
        <v>0.03</v>
      </c>
      <c r="N7142">
        <v>302</v>
      </c>
      <c r="O7142">
        <v>38</v>
      </c>
      <c r="P7142" s="6">
        <v>0.13</v>
      </c>
      <c r="Q7142" s="13">
        <v>0.36399999999999999</v>
      </c>
      <c r="R7142" s="13">
        <v>0.255</v>
      </c>
      <c r="S7142" s="31">
        <v>23762</v>
      </c>
      <c r="T7142" s="6">
        <f>VLOOKUP(E7142,'参数设置&amp;汇总'!S:U,3,0)</f>
        <v>0.13</v>
      </c>
      <c r="U7142" s="78">
        <f t="shared" si="555"/>
        <v>39.26</v>
      </c>
      <c r="V7142" s="13">
        <v>0.85000000000000009</v>
      </c>
      <c r="W7142" s="78">
        <f t="shared" si="557"/>
        <v>20.795294117647053</v>
      </c>
      <c r="X7142" s="1">
        <f>VLOOKUP(E7142,'渗透率、续签率'!AG:AJ,4,0)</f>
        <v>4015</v>
      </c>
      <c r="Y7142" s="1">
        <f t="shared" si="558"/>
        <v>83493.105882352917</v>
      </c>
      <c r="Z7142">
        <v>53</v>
      </c>
      <c r="AA7142" s="89">
        <f t="shared" si="559"/>
        <v>1212530</v>
      </c>
      <c r="AH7142" s="37"/>
      <c r="AI7142" s="37"/>
      <c r="AK7142" s="37"/>
    </row>
    <row r="7143" spans="1:37" hidden="1">
      <c r="A7143" t="s">
        <v>64</v>
      </c>
      <c r="B7143" t="s">
        <v>1</v>
      </c>
      <c r="C7143" t="s">
        <v>1</v>
      </c>
      <c r="D7143" t="s">
        <v>116</v>
      </c>
      <c r="E7143" t="s">
        <v>549</v>
      </c>
      <c r="F7143" t="str">
        <f t="shared" si="556"/>
        <v>天水市文印广告</v>
      </c>
      <c r="G7143" t="s">
        <v>132</v>
      </c>
      <c r="H7143" t="s">
        <v>216</v>
      </c>
      <c r="I7143" t="s">
        <v>70</v>
      </c>
      <c r="J7143">
        <v>460</v>
      </c>
      <c r="K7143">
        <v>5</v>
      </c>
      <c r="L7143" s="13">
        <f>VLOOKUP(C7143,'渗透率、续签率'!B:C,2,0)</f>
        <v>0.56799999999999995</v>
      </c>
      <c r="M7143" s="6">
        <v>0.01</v>
      </c>
      <c r="N7143">
        <v>59</v>
      </c>
      <c r="O7143">
        <v>5</v>
      </c>
      <c r="P7143" s="6">
        <v>0.08</v>
      </c>
      <c r="Q7143" s="13">
        <v>0.16200000000000001</v>
      </c>
      <c r="R7143" s="13">
        <v>7.8E-2</v>
      </c>
      <c r="S7143" s="31">
        <v>3828</v>
      </c>
      <c r="T7143" s="6">
        <f>VLOOKUP(E7143,'参数设置&amp;汇总'!S:U,3,0)</f>
        <v>0.13</v>
      </c>
      <c r="U7143" s="78">
        <f t="shared" si="555"/>
        <v>7.67</v>
      </c>
      <c r="V7143" s="13">
        <v>0.85000000000000009</v>
      </c>
      <c r="W7143" s="78">
        <f t="shared" si="557"/>
        <v>5.6823529411764699</v>
      </c>
      <c r="X7143" s="1">
        <f>VLOOKUP(E7143,'渗透率、续签率'!AG:AJ,4,0)</f>
        <v>4015</v>
      </c>
      <c r="Y7143" s="1">
        <f t="shared" si="558"/>
        <v>22814.647058823528</v>
      </c>
      <c r="Z7143">
        <v>0</v>
      </c>
      <c r="AA7143" s="89">
        <f t="shared" si="559"/>
        <v>236885</v>
      </c>
      <c r="AH7143" s="37"/>
      <c r="AI7143" s="37"/>
      <c r="AK7143" s="37"/>
    </row>
    <row r="7144" spans="1:37" hidden="1">
      <c r="A7144" t="s">
        <v>64</v>
      </c>
      <c r="B7144" t="s">
        <v>1</v>
      </c>
      <c r="C7144" t="s">
        <v>1</v>
      </c>
      <c r="D7144" t="s">
        <v>116</v>
      </c>
      <c r="E7144" t="s">
        <v>549</v>
      </c>
      <c r="F7144" t="str">
        <f t="shared" si="556"/>
        <v>天门市文印广告</v>
      </c>
      <c r="G7144" t="s">
        <v>81</v>
      </c>
      <c r="H7144" t="s">
        <v>217</v>
      </c>
      <c r="I7144" t="s">
        <v>68</v>
      </c>
      <c r="J7144">
        <v>145</v>
      </c>
      <c r="K7144">
        <v>2</v>
      </c>
      <c r="L7144" s="13">
        <f>VLOOKUP(C7144,'渗透率、续签率'!B:C,2,0)</f>
        <v>0.56799999999999995</v>
      </c>
      <c r="M7144" s="6">
        <v>0.01</v>
      </c>
      <c r="N7144">
        <v>23</v>
      </c>
      <c r="O7144">
        <v>2</v>
      </c>
      <c r="P7144" s="6">
        <v>0.09</v>
      </c>
      <c r="Q7144" s="13">
        <v>0.192</v>
      </c>
      <c r="R7144" s="13">
        <v>9.7000000000000003E-2</v>
      </c>
      <c r="S7144" s="31">
        <v>1416</v>
      </c>
      <c r="T7144" s="6">
        <f>VLOOKUP(E7144,'参数设置&amp;汇总'!S:U,3,0)</f>
        <v>0.13</v>
      </c>
      <c r="U7144" s="78">
        <f t="shared" si="555"/>
        <v>2.99</v>
      </c>
      <c r="V7144" s="13">
        <v>0.85000000000000009</v>
      </c>
      <c r="W7144" s="78">
        <f t="shared" si="557"/>
        <v>2.1811764705882353</v>
      </c>
      <c r="X7144" s="1">
        <f>VLOOKUP(E7144,'渗透率、续签率'!AG:AJ,4,0)</f>
        <v>4015</v>
      </c>
      <c r="Y7144" s="1">
        <f t="shared" si="558"/>
        <v>8757.4235294117643</v>
      </c>
      <c r="Z7144">
        <v>0</v>
      </c>
      <c r="AA7144" s="89">
        <f t="shared" si="559"/>
        <v>92345</v>
      </c>
      <c r="AH7144" s="37"/>
      <c r="AI7144" s="37"/>
      <c r="AK7144" s="37"/>
    </row>
    <row r="7145" spans="1:37" hidden="1">
      <c r="A7145" t="s">
        <v>64</v>
      </c>
      <c r="B7145" t="s">
        <v>1</v>
      </c>
      <c r="C7145" t="s">
        <v>1</v>
      </c>
      <c r="D7145" t="s">
        <v>116</v>
      </c>
      <c r="E7145" t="s">
        <v>549</v>
      </c>
      <c r="F7145" t="str">
        <f t="shared" si="556"/>
        <v>太原市文印广告</v>
      </c>
      <c r="G7145" t="s">
        <v>134</v>
      </c>
      <c r="H7145" t="s">
        <v>218</v>
      </c>
      <c r="I7145" t="s">
        <v>70</v>
      </c>
      <c r="J7145" s="1">
        <v>1840</v>
      </c>
      <c r="K7145">
        <v>78</v>
      </c>
      <c r="L7145" s="13">
        <f>VLOOKUP(C7145,'渗透率、续签率'!B:C,2,0)</f>
        <v>0.56799999999999995</v>
      </c>
      <c r="M7145" s="6">
        <v>0.04</v>
      </c>
      <c r="N7145">
        <v>308</v>
      </c>
      <c r="O7145">
        <v>73</v>
      </c>
      <c r="P7145" s="6">
        <v>0.24</v>
      </c>
      <c r="Q7145" s="13">
        <v>0.53800000000000003</v>
      </c>
      <c r="R7145" s="13">
        <v>0.35699999999999998</v>
      </c>
      <c r="S7145" s="31">
        <v>29717</v>
      </c>
      <c r="T7145" s="6">
        <f>VLOOKUP(E7145,'参数设置&amp;汇总'!S:U,3,0)</f>
        <v>0.13</v>
      </c>
      <c r="U7145" s="78">
        <f t="shared" si="555"/>
        <v>73</v>
      </c>
      <c r="V7145" s="13">
        <v>0.85000000000000009</v>
      </c>
      <c r="W7145" s="78">
        <f t="shared" si="557"/>
        <v>37.101176470588236</v>
      </c>
      <c r="X7145" s="1">
        <f>VLOOKUP(E7145,'渗透率、续签率'!AG:AJ,4,0)</f>
        <v>4015</v>
      </c>
      <c r="Y7145" s="1">
        <f t="shared" si="558"/>
        <v>148961.22352941177</v>
      </c>
      <c r="Z7145">
        <v>89</v>
      </c>
      <c r="AA7145" s="89">
        <f t="shared" si="559"/>
        <v>1236620</v>
      </c>
      <c r="AH7145" s="37"/>
      <c r="AI7145" s="37"/>
      <c r="AK7145" s="37"/>
    </row>
    <row r="7146" spans="1:37" hidden="1">
      <c r="A7146" t="s">
        <v>64</v>
      </c>
      <c r="B7146" t="s">
        <v>1</v>
      </c>
      <c r="C7146" t="s">
        <v>1</v>
      </c>
      <c r="D7146" t="s">
        <v>116</v>
      </c>
      <c r="E7146" t="s">
        <v>549</v>
      </c>
      <c r="F7146" t="str">
        <f t="shared" si="556"/>
        <v>威海市文印广告</v>
      </c>
      <c r="G7146" t="s">
        <v>103</v>
      </c>
      <c r="H7146" t="s">
        <v>219</v>
      </c>
      <c r="I7146" t="s">
        <v>70</v>
      </c>
      <c r="J7146">
        <v>704</v>
      </c>
      <c r="K7146">
        <v>6</v>
      </c>
      <c r="L7146" s="13">
        <f>VLOOKUP(C7146,'渗透率、续签率'!B:C,2,0)</f>
        <v>0.56799999999999995</v>
      </c>
      <c r="M7146" s="6">
        <v>0.01</v>
      </c>
      <c r="N7146">
        <v>110</v>
      </c>
      <c r="O7146">
        <v>5</v>
      </c>
      <c r="P7146" s="6">
        <v>0.05</v>
      </c>
      <c r="Q7146" s="13">
        <v>0.23200000000000001</v>
      </c>
      <c r="R7146" s="13">
        <v>5.1999999999999998E-2</v>
      </c>
      <c r="S7146" s="31">
        <v>6648</v>
      </c>
      <c r="T7146" s="6">
        <f>VLOOKUP(E7146,'参数设置&amp;汇总'!S:U,3,0)</f>
        <v>0.13</v>
      </c>
      <c r="U7146" s="78">
        <f t="shared" si="555"/>
        <v>14.3</v>
      </c>
      <c r="V7146" s="13">
        <v>0.85000000000000009</v>
      </c>
      <c r="W7146" s="78">
        <f t="shared" si="557"/>
        <v>13.482352941176471</v>
      </c>
      <c r="X7146" s="1">
        <f>VLOOKUP(E7146,'渗透率、续签率'!AG:AJ,4,0)</f>
        <v>4015</v>
      </c>
      <c r="Y7146" s="1">
        <f t="shared" si="558"/>
        <v>54131.647058823532</v>
      </c>
      <c r="Z7146">
        <v>0</v>
      </c>
      <c r="AA7146" s="89">
        <f t="shared" si="559"/>
        <v>441650</v>
      </c>
      <c r="AH7146" s="37"/>
      <c r="AI7146" s="37"/>
      <c r="AK7146" s="37"/>
    </row>
    <row r="7147" spans="1:37" hidden="1">
      <c r="A7147" t="s">
        <v>64</v>
      </c>
      <c r="B7147" t="s">
        <v>1</v>
      </c>
      <c r="C7147" t="s">
        <v>1</v>
      </c>
      <c r="D7147" t="s">
        <v>116</v>
      </c>
      <c r="E7147" t="s">
        <v>549</v>
      </c>
      <c r="F7147" t="str">
        <f t="shared" si="556"/>
        <v>娄底市文印广告</v>
      </c>
      <c r="G7147" t="s">
        <v>113</v>
      </c>
      <c r="H7147" t="s">
        <v>220</v>
      </c>
      <c r="I7147" t="s">
        <v>68</v>
      </c>
      <c r="J7147" s="1">
        <v>1006</v>
      </c>
      <c r="K7147">
        <v>4</v>
      </c>
      <c r="L7147" s="13">
        <f>VLOOKUP(C7147,'渗透率、续签率'!B:C,2,0)</f>
        <v>0.56799999999999995</v>
      </c>
      <c r="M7147" s="6">
        <v>0</v>
      </c>
      <c r="N7147">
        <v>39</v>
      </c>
      <c r="O7147">
        <v>4</v>
      </c>
      <c r="P7147" s="6">
        <v>0.1</v>
      </c>
      <c r="Q7147" s="13">
        <v>0.222</v>
      </c>
      <c r="R7147" s="13">
        <v>0.104</v>
      </c>
      <c r="S7147" s="31">
        <v>5419</v>
      </c>
      <c r="T7147" s="6">
        <f>VLOOKUP(E7147,'参数设置&amp;汇总'!S:U,3,0)</f>
        <v>0.13</v>
      </c>
      <c r="U7147" s="78">
        <f t="shared" si="555"/>
        <v>5.07</v>
      </c>
      <c r="V7147" s="13">
        <v>0.85000000000000009</v>
      </c>
      <c r="W7147" s="78">
        <f t="shared" si="557"/>
        <v>3.2917647058823531</v>
      </c>
      <c r="X7147" s="1">
        <f>VLOOKUP(E7147,'渗透率、续签率'!AG:AJ,4,0)</f>
        <v>4015</v>
      </c>
      <c r="Y7147" s="1">
        <f t="shared" si="558"/>
        <v>13216.435294117648</v>
      </c>
      <c r="Z7147">
        <v>1</v>
      </c>
      <c r="AA7147" s="89">
        <f t="shared" si="559"/>
        <v>156585</v>
      </c>
      <c r="AH7147" s="37"/>
      <c r="AI7147" s="37"/>
      <c r="AK7147" s="37"/>
    </row>
    <row r="7148" spans="1:37" hidden="1">
      <c r="A7148" t="s">
        <v>64</v>
      </c>
      <c r="B7148" t="s">
        <v>1</v>
      </c>
      <c r="C7148" t="s">
        <v>1</v>
      </c>
      <c r="D7148" t="s">
        <v>116</v>
      </c>
      <c r="E7148" t="s">
        <v>549</v>
      </c>
      <c r="F7148" t="str">
        <f t="shared" si="556"/>
        <v>孝感市文印广告</v>
      </c>
      <c r="G7148" t="s">
        <v>81</v>
      </c>
      <c r="H7148" t="s">
        <v>221</v>
      </c>
      <c r="I7148" t="s">
        <v>68</v>
      </c>
      <c r="J7148">
        <v>715</v>
      </c>
      <c r="K7148">
        <v>5</v>
      </c>
      <c r="L7148" s="13">
        <f>VLOOKUP(C7148,'渗透率、续签率'!B:C,2,0)</f>
        <v>0.56799999999999995</v>
      </c>
      <c r="M7148" s="6">
        <v>0.01</v>
      </c>
      <c r="N7148">
        <v>81</v>
      </c>
      <c r="O7148">
        <v>5</v>
      </c>
      <c r="P7148" s="6">
        <v>0.06</v>
      </c>
      <c r="Q7148" s="13">
        <v>0.248</v>
      </c>
      <c r="R7148" s="13">
        <v>8.1000000000000003E-2</v>
      </c>
      <c r="S7148" s="31">
        <v>6030</v>
      </c>
      <c r="T7148" s="6">
        <f>VLOOKUP(E7148,'参数设置&amp;汇总'!S:U,3,0)</f>
        <v>0.13</v>
      </c>
      <c r="U7148" s="78">
        <f t="shared" si="555"/>
        <v>10.530000000000001</v>
      </c>
      <c r="V7148" s="13">
        <v>0.85000000000000009</v>
      </c>
      <c r="W7148" s="78">
        <f t="shared" si="557"/>
        <v>9.0470588235294116</v>
      </c>
      <c r="X7148" s="1">
        <f>VLOOKUP(E7148,'渗透率、续签率'!AG:AJ,4,0)</f>
        <v>4015</v>
      </c>
      <c r="Y7148" s="1">
        <f t="shared" si="558"/>
        <v>36323.941176470587</v>
      </c>
      <c r="Z7148">
        <v>0</v>
      </c>
      <c r="AA7148" s="89">
        <f t="shared" si="559"/>
        <v>325215</v>
      </c>
      <c r="AH7148" s="37"/>
      <c r="AI7148" s="37"/>
      <c r="AK7148" s="37"/>
    </row>
    <row r="7149" spans="1:37" hidden="1">
      <c r="A7149" t="s">
        <v>64</v>
      </c>
      <c r="B7149" t="s">
        <v>1</v>
      </c>
      <c r="C7149" t="s">
        <v>1</v>
      </c>
      <c r="D7149" t="s">
        <v>116</v>
      </c>
      <c r="E7149" t="s">
        <v>549</v>
      </c>
      <c r="F7149" t="str">
        <f t="shared" si="556"/>
        <v>宁德市文印广告</v>
      </c>
      <c r="G7149" t="s">
        <v>92</v>
      </c>
      <c r="H7149" t="s">
        <v>222</v>
      </c>
      <c r="I7149" t="s">
        <v>68</v>
      </c>
      <c r="J7149">
        <v>533</v>
      </c>
      <c r="K7149">
        <v>2</v>
      </c>
      <c r="L7149" s="13">
        <f>VLOOKUP(C7149,'渗透率、续签率'!B:C,2,0)</f>
        <v>0.56799999999999995</v>
      </c>
      <c r="M7149" s="6">
        <v>0</v>
      </c>
      <c r="N7149">
        <v>66</v>
      </c>
      <c r="O7149">
        <v>2</v>
      </c>
      <c r="P7149" s="6">
        <v>0.03</v>
      </c>
      <c r="Q7149" s="13">
        <v>0.16200000000000001</v>
      </c>
      <c r="R7149" s="13">
        <v>1.4999999999999999E-2</v>
      </c>
      <c r="S7149" s="31">
        <v>5680</v>
      </c>
      <c r="T7149" s="6">
        <f>VLOOKUP(E7149,'参数设置&amp;汇总'!S:U,3,0)</f>
        <v>0.13</v>
      </c>
      <c r="U7149" s="78">
        <f t="shared" si="555"/>
        <v>8.58</v>
      </c>
      <c r="V7149" s="13">
        <v>0.85000000000000009</v>
      </c>
      <c r="W7149" s="78">
        <f t="shared" si="557"/>
        <v>8.7576470588235278</v>
      </c>
      <c r="X7149" s="1">
        <f>VLOOKUP(E7149,'渗透率、续签率'!AG:AJ,4,0)</f>
        <v>4015</v>
      </c>
      <c r="Y7149" s="1">
        <f t="shared" si="558"/>
        <v>35161.952941176467</v>
      </c>
      <c r="Z7149">
        <v>0</v>
      </c>
      <c r="AA7149" s="89">
        <f t="shared" si="559"/>
        <v>264990</v>
      </c>
      <c r="AH7149" s="37"/>
      <c r="AI7149" s="37"/>
      <c r="AK7149" s="37"/>
    </row>
    <row r="7150" spans="1:37" hidden="1">
      <c r="A7150" t="s">
        <v>64</v>
      </c>
      <c r="B7150" t="s">
        <v>1</v>
      </c>
      <c r="C7150" t="s">
        <v>1</v>
      </c>
      <c r="D7150" t="s">
        <v>116</v>
      </c>
      <c r="E7150" t="s">
        <v>549</v>
      </c>
      <c r="F7150" t="str">
        <f t="shared" si="556"/>
        <v>安庆市文印广告</v>
      </c>
      <c r="G7150" t="s">
        <v>94</v>
      </c>
      <c r="H7150" t="s">
        <v>223</v>
      </c>
      <c r="I7150" t="s">
        <v>68</v>
      </c>
      <c r="J7150">
        <v>924</v>
      </c>
      <c r="K7150">
        <v>6</v>
      </c>
      <c r="L7150" s="13">
        <f>VLOOKUP(C7150,'渗透率、续签率'!B:C,2,0)</f>
        <v>0.56799999999999995</v>
      </c>
      <c r="M7150" s="6">
        <v>0.01</v>
      </c>
      <c r="N7150">
        <v>123</v>
      </c>
      <c r="O7150">
        <v>5</v>
      </c>
      <c r="P7150" s="6">
        <v>0.04</v>
      </c>
      <c r="Q7150" s="13">
        <v>0.23599999999999999</v>
      </c>
      <c r="R7150" s="13">
        <v>0.114</v>
      </c>
      <c r="S7150" s="31">
        <v>7777</v>
      </c>
      <c r="T7150" s="6">
        <f>VLOOKUP(E7150,'参数设置&amp;汇总'!S:U,3,0)</f>
        <v>0.13</v>
      </c>
      <c r="U7150" s="78">
        <f t="shared" si="555"/>
        <v>15.99</v>
      </c>
      <c r="V7150" s="13">
        <v>0.85000000000000009</v>
      </c>
      <c r="W7150" s="78">
        <f t="shared" si="557"/>
        <v>15.470588235294116</v>
      </c>
      <c r="X7150" s="1">
        <f>VLOOKUP(E7150,'渗透率、续签率'!AG:AJ,4,0)</f>
        <v>4015</v>
      </c>
      <c r="Y7150" s="1">
        <f t="shared" si="558"/>
        <v>62114.411764705874</v>
      </c>
      <c r="Z7150">
        <v>1</v>
      </c>
      <c r="AA7150" s="89">
        <f t="shared" si="559"/>
        <v>493845</v>
      </c>
      <c r="AH7150" s="37"/>
      <c r="AI7150" s="37"/>
      <c r="AK7150" s="37"/>
    </row>
    <row r="7151" spans="1:37" hidden="1">
      <c r="A7151" t="s">
        <v>64</v>
      </c>
      <c r="B7151" t="s">
        <v>1</v>
      </c>
      <c r="C7151" t="s">
        <v>1</v>
      </c>
      <c r="D7151" t="s">
        <v>116</v>
      </c>
      <c r="E7151" t="s">
        <v>549</v>
      </c>
      <c r="F7151" t="str">
        <f t="shared" si="556"/>
        <v>安康市文印广告</v>
      </c>
      <c r="G7151" t="s">
        <v>108</v>
      </c>
      <c r="H7151" t="s">
        <v>224</v>
      </c>
      <c r="I7151" t="s">
        <v>70</v>
      </c>
      <c r="J7151">
        <v>490</v>
      </c>
      <c r="K7151">
        <v>8</v>
      </c>
      <c r="L7151" s="13">
        <f>VLOOKUP(C7151,'渗透率、续签率'!B:C,2,0)</f>
        <v>0.56799999999999995</v>
      </c>
      <c r="M7151" s="6">
        <v>0.02</v>
      </c>
      <c r="N7151">
        <v>51</v>
      </c>
      <c r="O7151">
        <v>8</v>
      </c>
      <c r="P7151" s="6">
        <v>0.16</v>
      </c>
      <c r="Q7151" s="13">
        <v>0.36199999999999999</v>
      </c>
      <c r="R7151" s="13">
        <v>0.10299999999999999</v>
      </c>
      <c r="S7151" s="31">
        <v>4499</v>
      </c>
      <c r="T7151" s="6">
        <f>VLOOKUP(E7151,'参数设置&amp;汇总'!S:U,3,0)</f>
        <v>0.13</v>
      </c>
      <c r="U7151" s="78">
        <f t="shared" si="555"/>
        <v>8</v>
      </c>
      <c r="V7151" s="13">
        <v>0.85000000000000009</v>
      </c>
      <c r="W7151" s="78">
        <f t="shared" si="557"/>
        <v>4.0658823529411769</v>
      </c>
      <c r="X7151" s="1">
        <f>VLOOKUP(E7151,'渗透率、续签率'!AG:AJ,4,0)</f>
        <v>4015</v>
      </c>
      <c r="Y7151" s="1">
        <f t="shared" si="558"/>
        <v>16324.517647058825</v>
      </c>
      <c r="Z7151">
        <v>5</v>
      </c>
      <c r="AA7151" s="89">
        <f t="shared" si="559"/>
        <v>204765</v>
      </c>
      <c r="AH7151" s="37"/>
      <c r="AI7151" s="37"/>
      <c r="AK7151" s="37"/>
    </row>
    <row r="7152" spans="1:37" hidden="1">
      <c r="A7152" t="s">
        <v>64</v>
      </c>
      <c r="B7152" t="s">
        <v>1</v>
      </c>
      <c r="C7152" t="s">
        <v>1</v>
      </c>
      <c r="D7152" t="s">
        <v>116</v>
      </c>
      <c r="E7152" t="s">
        <v>549</v>
      </c>
      <c r="F7152" t="str">
        <f t="shared" si="556"/>
        <v>安阳市文印广告</v>
      </c>
      <c r="G7152" t="s">
        <v>110</v>
      </c>
      <c r="H7152" t="s">
        <v>225</v>
      </c>
      <c r="I7152" t="s">
        <v>70</v>
      </c>
      <c r="J7152" s="1">
        <v>1043</v>
      </c>
      <c r="K7152">
        <v>9</v>
      </c>
      <c r="L7152" s="13">
        <f>VLOOKUP(C7152,'渗透率、续签率'!B:C,2,0)</f>
        <v>0.56799999999999995</v>
      </c>
      <c r="M7152" s="6">
        <v>0.01</v>
      </c>
      <c r="N7152">
        <v>124</v>
      </c>
      <c r="O7152">
        <v>9</v>
      </c>
      <c r="P7152" s="6">
        <v>7.0000000000000007E-2</v>
      </c>
      <c r="Q7152" s="13">
        <v>0.23799999999999999</v>
      </c>
      <c r="R7152" s="13">
        <v>0.158</v>
      </c>
      <c r="S7152" s="31">
        <v>9961</v>
      </c>
      <c r="T7152" s="6">
        <f>VLOOKUP(E7152,'参数设置&amp;汇总'!S:U,3,0)</f>
        <v>0.13</v>
      </c>
      <c r="U7152" s="78">
        <f t="shared" si="555"/>
        <v>16.12</v>
      </c>
      <c r="V7152" s="13">
        <v>0.85000000000000009</v>
      </c>
      <c r="W7152" s="78">
        <f t="shared" si="557"/>
        <v>12.950588235294118</v>
      </c>
      <c r="X7152" s="1">
        <f>VLOOKUP(E7152,'渗透率、续签率'!AG:AJ,4,0)</f>
        <v>4015</v>
      </c>
      <c r="Y7152" s="1">
        <f t="shared" si="558"/>
        <v>51996.611764705885</v>
      </c>
      <c r="Z7152">
        <v>0</v>
      </c>
      <c r="AA7152" s="89">
        <f t="shared" si="559"/>
        <v>497860</v>
      </c>
      <c r="AH7152" s="37"/>
      <c r="AI7152" s="37"/>
      <c r="AK7152" s="37"/>
    </row>
    <row r="7153" spans="1:37" hidden="1">
      <c r="A7153" t="s">
        <v>64</v>
      </c>
      <c r="B7153" t="s">
        <v>1</v>
      </c>
      <c r="C7153" t="s">
        <v>1</v>
      </c>
      <c r="D7153" t="s">
        <v>116</v>
      </c>
      <c r="E7153" t="s">
        <v>549</v>
      </c>
      <c r="F7153" t="str">
        <f t="shared" si="556"/>
        <v>安顺市文印广告</v>
      </c>
      <c r="G7153" t="s">
        <v>167</v>
      </c>
      <c r="H7153" t="s">
        <v>226</v>
      </c>
      <c r="I7153" t="s">
        <v>70</v>
      </c>
      <c r="J7153">
        <v>456</v>
      </c>
      <c r="K7153">
        <v>3</v>
      </c>
      <c r="L7153" s="13">
        <f>VLOOKUP(C7153,'渗透率、续签率'!B:C,2,0)</f>
        <v>0.56799999999999995</v>
      </c>
      <c r="M7153" s="6">
        <v>0.01</v>
      </c>
      <c r="N7153">
        <v>98</v>
      </c>
      <c r="O7153">
        <v>3</v>
      </c>
      <c r="P7153" s="6">
        <v>0.03</v>
      </c>
      <c r="Q7153" s="13">
        <v>0.124</v>
      </c>
      <c r="R7153" s="13">
        <v>0.05</v>
      </c>
      <c r="S7153" s="31">
        <v>5868</v>
      </c>
      <c r="T7153" s="6">
        <f>VLOOKUP(E7153,'参数设置&amp;汇总'!S:U,3,0)</f>
        <v>0.13</v>
      </c>
      <c r="U7153" s="78">
        <f t="shared" si="555"/>
        <v>12.74</v>
      </c>
      <c r="V7153" s="13">
        <v>0.85000000000000009</v>
      </c>
      <c r="W7153" s="78">
        <f t="shared" si="557"/>
        <v>12.983529411764707</v>
      </c>
      <c r="X7153" s="1">
        <f>VLOOKUP(E7153,'渗透率、续签率'!AG:AJ,4,0)</f>
        <v>4015</v>
      </c>
      <c r="Y7153" s="1">
        <f t="shared" si="558"/>
        <v>52128.870588235295</v>
      </c>
      <c r="Z7153">
        <v>0</v>
      </c>
      <c r="AA7153" s="89">
        <f t="shared" si="559"/>
        <v>393470</v>
      </c>
      <c r="AH7153" s="37"/>
      <c r="AI7153" s="37"/>
      <c r="AK7153" s="37"/>
    </row>
    <row r="7154" spans="1:37" hidden="1">
      <c r="A7154" t="s">
        <v>64</v>
      </c>
      <c r="B7154" t="s">
        <v>1</v>
      </c>
      <c r="C7154" t="s">
        <v>1</v>
      </c>
      <c r="D7154" t="s">
        <v>116</v>
      </c>
      <c r="E7154" t="s">
        <v>549</v>
      </c>
      <c r="F7154" t="str">
        <f t="shared" si="556"/>
        <v>定安县文印广告</v>
      </c>
      <c r="G7154" t="s">
        <v>120</v>
      </c>
      <c r="H7154" t="s">
        <v>227</v>
      </c>
      <c r="I7154" t="s">
        <v>68</v>
      </c>
      <c r="J7154">
        <v>24</v>
      </c>
      <c r="K7154">
        <v>0</v>
      </c>
      <c r="L7154" s="13">
        <f>VLOOKUP(C7154,'渗透率、续签率'!B:C,2,0)</f>
        <v>0.56799999999999995</v>
      </c>
      <c r="M7154" s="6">
        <v>0</v>
      </c>
      <c r="N7154">
        <v>1</v>
      </c>
      <c r="O7154">
        <v>0</v>
      </c>
      <c r="P7154" s="6">
        <v>0</v>
      </c>
      <c r="Q7154" s="13">
        <v>0.14000000000000001</v>
      </c>
      <c r="R7154" s="13">
        <v>0</v>
      </c>
      <c r="S7154" s="31">
        <v>140</v>
      </c>
      <c r="T7154" s="6">
        <f>VLOOKUP(E7154,'参数设置&amp;汇总'!S:U,3,0)</f>
        <v>0.13</v>
      </c>
      <c r="U7154" s="78">
        <f t="shared" si="555"/>
        <v>0.13</v>
      </c>
      <c r="V7154" s="13">
        <v>0.85000000000000009</v>
      </c>
      <c r="W7154" s="78">
        <f t="shared" si="557"/>
        <v>0.15294117647058822</v>
      </c>
      <c r="X7154" s="1">
        <f>VLOOKUP(E7154,'渗透率、续签率'!AG:AJ,4,0)</f>
        <v>4015</v>
      </c>
      <c r="Y7154" s="1">
        <f t="shared" si="558"/>
        <v>614.05882352941171</v>
      </c>
      <c r="Z7154">
        <v>0</v>
      </c>
      <c r="AA7154" s="89">
        <f t="shared" si="559"/>
        <v>4015</v>
      </c>
      <c r="AH7154" s="37"/>
      <c r="AI7154" s="37"/>
      <c r="AK7154" s="37"/>
    </row>
    <row r="7155" spans="1:37" hidden="1">
      <c r="A7155" t="s">
        <v>64</v>
      </c>
      <c r="B7155" t="s">
        <v>1</v>
      </c>
      <c r="C7155" t="s">
        <v>1</v>
      </c>
      <c r="D7155" t="s">
        <v>116</v>
      </c>
      <c r="E7155" t="s">
        <v>549</v>
      </c>
      <c r="F7155" t="str">
        <f t="shared" si="556"/>
        <v>定西市文印广告</v>
      </c>
      <c r="G7155" t="s">
        <v>132</v>
      </c>
      <c r="H7155" t="s">
        <v>228</v>
      </c>
      <c r="I7155" t="s">
        <v>70</v>
      </c>
      <c r="J7155">
        <v>421</v>
      </c>
      <c r="K7155">
        <v>1</v>
      </c>
      <c r="L7155" s="13">
        <f>VLOOKUP(C7155,'渗透率、续签率'!B:C,2,0)</f>
        <v>0.56799999999999995</v>
      </c>
      <c r="M7155" s="6">
        <v>0</v>
      </c>
      <c r="N7155">
        <v>30</v>
      </c>
      <c r="O7155">
        <v>1</v>
      </c>
      <c r="P7155" s="6">
        <v>0.03</v>
      </c>
      <c r="Q7155" s="13">
        <v>7.0999999999999994E-2</v>
      </c>
      <c r="R7155" s="13">
        <v>5.7000000000000002E-2</v>
      </c>
      <c r="S7155" s="31">
        <v>2483</v>
      </c>
      <c r="T7155" s="6">
        <f>VLOOKUP(E7155,'参数设置&amp;汇总'!S:U,3,0)</f>
        <v>0.13</v>
      </c>
      <c r="U7155" s="78">
        <f t="shared" si="555"/>
        <v>3.9000000000000004</v>
      </c>
      <c r="V7155" s="13">
        <v>0.85000000000000009</v>
      </c>
      <c r="W7155" s="78">
        <f t="shared" si="557"/>
        <v>3.92</v>
      </c>
      <c r="X7155" s="1">
        <f>VLOOKUP(E7155,'渗透率、续签率'!AG:AJ,4,0)</f>
        <v>4015</v>
      </c>
      <c r="Y7155" s="1">
        <f t="shared" si="558"/>
        <v>15738.8</v>
      </c>
      <c r="Z7155">
        <v>0</v>
      </c>
      <c r="AA7155" s="89">
        <f t="shared" si="559"/>
        <v>120450</v>
      </c>
      <c r="AH7155" s="37"/>
      <c r="AI7155" s="37"/>
      <c r="AK7155" s="37"/>
    </row>
    <row r="7156" spans="1:37" hidden="1">
      <c r="A7156" t="s">
        <v>64</v>
      </c>
      <c r="B7156" t="s">
        <v>1</v>
      </c>
      <c r="C7156" t="s">
        <v>1</v>
      </c>
      <c r="D7156" t="s">
        <v>116</v>
      </c>
      <c r="E7156" t="s">
        <v>549</v>
      </c>
      <c r="F7156" t="str">
        <f t="shared" si="556"/>
        <v>宜宾市文印广告</v>
      </c>
      <c r="G7156" t="s">
        <v>77</v>
      </c>
      <c r="H7156" t="s">
        <v>229</v>
      </c>
      <c r="I7156" t="s">
        <v>70</v>
      </c>
      <c r="J7156">
        <v>947</v>
      </c>
      <c r="K7156">
        <v>21</v>
      </c>
      <c r="L7156" s="13">
        <f>VLOOKUP(C7156,'渗透率、续签率'!B:C,2,0)</f>
        <v>0.56799999999999995</v>
      </c>
      <c r="M7156" s="6">
        <v>0.02</v>
      </c>
      <c r="N7156">
        <v>114</v>
      </c>
      <c r="O7156">
        <v>21</v>
      </c>
      <c r="P7156" s="6">
        <v>0.18</v>
      </c>
      <c r="Q7156" s="13">
        <v>0.38</v>
      </c>
      <c r="R7156" s="13">
        <v>0.17899999999999999</v>
      </c>
      <c r="S7156" s="31">
        <v>8712</v>
      </c>
      <c r="T7156" s="6">
        <f>VLOOKUP(E7156,'参数设置&amp;汇总'!S:U,3,0)</f>
        <v>0.13</v>
      </c>
      <c r="U7156" s="78">
        <f t="shared" si="555"/>
        <v>21</v>
      </c>
      <c r="V7156" s="13">
        <v>0.85000000000000009</v>
      </c>
      <c r="W7156" s="78">
        <f t="shared" si="557"/>
        <v>10.672941176470589</v>
      </c>
      <c r="X7156" s="1">
        <f>VLOOKUP(E7156,'渗透率、续签率'!AG:AJ,4,0)</f>
        <v>4015</v>
      </c>
      <c r="Y7156" s="1">
        <f t="shared" si="558"/>
        <v>42851.858823529416</v>
      </c>
      <c r="Z7156">
        <v>0</v>
      </c>
      <c r="AA7156" s="89">
        <f t="shared" si="559"/>
        <v>457710</v>
      </c>
      <c r="AH7156" s="37"/>
      <c r="AI7156" s="37"/>
      <c r="AK7156" s="37"/>
    </row>
    <row r="7157" spans="1:37" hidden="1">
      <c r="A7157" t="s">
        <v>64</v>
      </c>
      <c r="B7157" t="s">
        <v>1</v>
      </c>
      <c r="C7157" t="s">
        <v>1</v>
      </c>
      <c r="D7157" t="s">
        <v>116</v>
      </c>
      <c r="E7157" t="s">
        <v>549</v>
      </c>
      <c r="F7157" t="str">
        <f t="shared" si="556"/>
        <v>宜昌市文印广告</v>
      </c>
      <c r="G7157" t="s">
        <v>81</v>
      </c>
      <c r="H7157" t="s">
        <v>230</v>
      </c>
      <c r="I7157" t="s">
        <v>68</v>
      </c>
      <c r="J7157">
        <v>996</v>
      </c>
      <c r="K7157">
        <v>11</v>
      </c>
      <c r="L7157" s="13">
        <f>VLOOKUP(C7157,'渗透率、续签率'!B:C,2,0)</f>
        <v>0.56799999999999995</v>
      </c>
      <c r="M7157" s="6">
        <v>0.01</v>
      </c>
      <c r="N7157">
        <v>128</v>
      </c>
      <c r="O7157">
        <v>10</v>
      </c>
      <c r="P7157" s="6">
        <v>0.08</v>
      </c>
      <c r="Q7157" s="13">
        <v>0.22500000000000001</v>
      </c>
      <c r="R7157" s="13">
        <v>8.8999999999999996E-2</v>
      </c>
      <c r="S7157" s="31">
        <v>8764</v>
      </c>
      <c r="T7157" s="6">
        <f>VLOOKUP(E7157,'参数设置&amp;汇总'!S:U,3,0)</f>
        <v>0.13</v>
      </c>
      <c r="U7157" s="78">
        <f t="shared" si="555"/>
        <v>16.64</v>
      </c>
      <c r="V7157" s="13">
        <v>0.85000000000000009</v>
      </c>
      <c r="W7157" s="78">
        <f t="shared" si="557"/>
        <v>12.894117647058824</v>
      </c>
      <c r="X7157" s="1">
        <f>VLOOKUP(E7157,'渗透率、续签率'!AG:AJ,4,0)</f>
        <v>4015</v>
      </c>
      <c r="Y7157" s="1">
        <f t="shared" si="558"/>
        <v>51769.882352941175</v>
      </c>
      <c r="Z7157">
        <v>0</v>
      </c>
      <c r="AA7157" s="89">
        <f t="shared" si="559"/>
        <v>513920</v>
      </c>
      <c r="AH7157" s="37"/>
      <c r="AI7157" s="37"/>
      <c r="AK7157" s="37"/>
    </row>
    <row r="7158" spans="1:37" hidden="1">
      <c r="A7158" t="s">
        <v>64</v>
      </c>
      <c r="B7158" t="s">
        <v>1</v>
      </c>
      <c r="C7158" t="s">
        <v>1</v>
      </c>
      <c r="D7158" t="s">
        <v>116</v>
      </c>
      <c r="E7158" t="s">
        <v>549</v>
      </c>
      <c r="F7158" t="str">
        <f t="shared" si="556"/>
        <v>宜春市文印广告</v>
      </c>
      <c r="G7158" t="s">
        <v>90</v>
      </c>
      <c r="H7158" t="s">
        <v>231</v>
      </c>
      <c r="I7158" t="s">
        <v>68</v>
      </c>
      <c r="J7158">
        <v>821</v>
      </c>
      <c r="K7158">
        <v>7</v>
      </c>
      <c r="L7158" s="13">
        <f>VLOOKUP(C7158,'渗透率、续签率'!B:C,2,0)</f>
        <v>0.56799999999999995</v>
      </c>
      <c r="M7158" s="6">
        <v>0.01</v>
      </c>
      <c r="N7158">
        <v>109</v>
      </c>
      <c r="O7158">
        <v>5</v>
      </c>
      <c r="P7158" s="6">
        <v>0.05</v>
      </c>
      <c r="Q7158" s="13">
        <v>0.222</v>
      </c>
      <c r="R7158" s="13">
        <v>8.7999999999999995E-2</v>
      </c>
      <c r="S7158" s="31">
        <v>6697</v>
      </c>
      <c r="T7158" s="6">
        <f>VLOOKUP(E7158,'参数设置&amp;汇总'!S:U,3,0)</f>
        <v>0.13</v>
      </c>
      <c r="U7158" s="78">
        <f t="shared" si="555"/>
        <v>14.17</v>
      </c>
      <c r="V7158" s="13">
        <v>0.85000000000000009</v>
      </c>
      <c r="W7158" s="78">
        <f t="shared" si="557"/>
        <v>13.329411764705881</v>
      </c>
      <c r="X7158" s="1">
        <f>VLOOKUP(E7158,'渗透率、续签率'!AG:AJ,4,0)</f>
        <v>4015</v>
      </c>
      <c r="Y7158" s="1">
        <f t="shared" si="558"/>
        <v>53517.588235294112</v>
      </c>
      <c r="Z7158">
        <v>0</v>
      </c>
      <c r="AA7158" s="89">
        <f t="shared" si="559"/>
        <v>437635</v>
      </c>
      <c r="AH7158" s="37"/>
      <c r="AI7158" s="37"/>
      <c r="AK7158" s="37"/>
    </row>
    <row r="7159" spans="1:37" hidden="1">
      <c r="A7159" t="s">
        <v>64</v>
      </c>
      <c r="B7159" t="s">
        <v>1</v>
      </c>
      <c r="C7159" t="s">
        <v>1</v>
      </c>
      <c r="D7159" t="s">
        <v>116</v>
      </c>
      <c r="E7159" t="s">
        <v>549</v>
      </c>
      <c r="F7159" t="str">
        <f t="shared" si="556"/>
        <v>宝鸡市文印广告</v>
      </c>
      <c r="G7159" t="s">
        <v>108</v>
      </c>
      <c r="H7159" t="s">
        <v>232</v>
      </c>
      <c r="I7159" t="s">
        <v>70</v>
      </c>
      <c r="J7159">
        <v>720</v>
      </c>
      <c r="K7159">
        <v>8</v>
      </c>
      <c r="L7159" s="13">
        <f>VLOOKUP(C7159,'渗透率、续签率'!B:C,2,0)</f>
        <v>0.56799999999999995</v>
      </c>
      <c r="M7159" s="6">
        <v>0.01</v>
      </c>
      <c r="N7159">
        <v>102</v>
      </c>
      <c r="O7159">
        <v>8</v>
      </c>
      <c r="P7159" s="6">
        <v>0.08</v>
      </c>
      <c r="Q7159" s="13">
        <v>0.30399999999999999</v>
      </c>
      <c r="R7159" s="13">
        <v>0.14299999999999999</v>
      </c>
      <c r="S7159" s="31">
        <v>7230</v>
      </c>
      <c r="T7159" s="6">
        <f>VLOOKUP(E7159,'参数设置&amp;汇总'!S:U,3,0)</f>
        <v>0.13</v>
      </c>
      <c r="U7159" s="78">
        <f t="shared" si="555"/>
        <v>13.26</v>
      </c>
      <c r="V7159" s="13">
        <v>0.85000000000000009</v>
      </c>
      <c r="W7159" s="78">
        <f t="shared" si="557"/>
        <v>10.254117647058823</v>
      </c>
      <c r="X7159" s="1">
        <f>VLOOKUP(E7159,'渗透率、续签率'!AG:AJ,4,0)</f>
        <v>4015</v>
      </c>
      <c r="Y7159" s="1">
        <f t="shared" si="558"/>
        <v>41170.282352941176</v>
      </c>
      <c r="Z7159">
        <v>0</v>
      </c>
      <c r="AA7159" s="89">
        <f t="shared" si="559"/>
        <v>409530</v>
      </c>
      <c r="AH7159" s="37"/>
      <c r="AI7159" s="37"/>
      <c r="AK7159" s="37"/>
    </row>
    <row r="7160" spans="1:37" hidden="1">
      <c r="A7160" t="s">
        <v>64</v>
      </c>
      <c r="B7160" t="s">
        <v>1</v>
      </c>
      <c r="C7160" t="s">
        <v>1</v>
      </c>
      <c r="D7160" t="s">
        <v>116</v>
      </c>
      <c r="E7160" t="s">
        <v>549</v>
      </c>
      <c r="F7160" t="str">
        <f t="shared" si="556"/>
        <v>宣城市文印广告</v>
      </c>
      <c r="G7160" t="s">
        <v>94</v>
      </c>
      <c r="H7160" t="s">
        <v>233</v>
      </c>
      <c r="I7160" t="s">
        <v>68</v>
      </c>
      <c r="J7160">
        <v>504</v>
      </c>
      <c r="K7160">
        <v>1</v>
      </c>
      <c r="L7160" s="13">
        <f>VLOOKUP(C7160,'渗透率、续签率'!B:C,2,0)</f>
        <v>0.56799999999999995</v>
      </c>
      <c r="M7160" s="6">
        <v>0</v>
      </c>
      <c r="N7160">
        <v>83</v>
      </c>
      <c r="O7160">
        <v>1</v>
      </c>
      <c r="P7160" s="6">
        <v>0.01</v>
      </c>
      <c r="Q7160" s="13">
        <v>0.123</v>
      </c>
      <c r="R7160" s="13">
        <v>3.9E-2</v>
      </c>
      <c r="S7160" s="31">
        <v>5755</v>
      </c>
      <c r="T7160" s="6">
        <f>VLOOKUP(E7160,'参数设置&amp;汇总'!S:U,3,0)</f>
        <v>0.13</v>
      </c>
      <c r="U7160" s="78">
        <f t="shared" si="555"/>
        <v>10.790000000000001</v>
      </c>
      <c r="V7160" s="13">
        <v>0.85000000000000009</v>
      </c>
      <c r="W7160" s="78">
        <f t="shared" si="557"/>
        <v>12.025882352941176</v>
      </c>
      <c r="X7160" s="1">
        <f>VLOOKUP(E7160,'渗透率、续签率'!AG:AJ,4,0)</f>
        <v>4015</v>
      </c>
      <c r="Y7160" s="1">
        <f t="shared" si="558"/>
        <v>48283.917647058821</v>
      </c>
      <c r="Z7160">
        <v>0</v>
      </c>
      <c r="AA7160" s="89">
        <f t="shared" si="559"/>
        <v>333245</v>
      </c>
      <c r="AH7160" s="37"/>
      <c r="AI7160" s="37"/>
    </row>
    <row r="7161" spans="1:37" hidden="1">
      <c r="A7161" t="s">
        <v>64</v>
      </c>
      <c r="B7161" t="s">
        <v>1</v>
      </c>
      <c r="C7161" t="s">
        <v>1</v>
      </c>
      <c r="D7161" t="s">
        <v>116</v>
      </c>
      <c r="E7161" t="s">
        <v>549</v>
      </c>
      <c r="F7161" t="str">
        <f t="shared" si="556"/>
        <v>宿州市文印广告</v>
      </c>
      <c r="G7161" t="s">
        <v>94</v>
      </c>
      <c r="H7161" t="s">
        <v>234</v>
      </c>
      <c r="I7161" t="s">
        <v>68</v>
      </c>
      <c r="J7161">
        <v>854</v>
      </c>
      <c r="K7161">
        <v>4</v>
      </c>
      <c r="L7161" s="13">
        <f>VLOOKUP(C7161,'渗透率、续签率'!B:C,2,0)</f>
        <v>0.56799999999999995</v>
      </c>
      <c r="M7161" s="6">
        <v>0</v>
      </c>
      <c r="N7161">
        <v>83</v>
      </c>
      <c r="O7161">
        <v>4</v>
      </c>
      <c r="P7161" s="6">
        <v>0.05</v>
      </c>
      <c r="Q7161" s="13">
        <v>0.17599999999999999</v>
      </c>
      <c r="R7161" s="13">
        <v>0</v>
      </c>
      <c r="S7161" s="31">
        <v>5781</v>
      </c>
      <c r="T7161" s="6">
        <f>VLOOKUP(E7161,'参数设置&amp;汇总'!S:U,3,0)</f>
        <v>0.13</v>
      </c>
      <c r="U7161" s="78">
        <f t="shared" si="555"/>
        <v>10.790000000000001</v>
      </c>
      <c r="V7161" s="13">
        <v>0.85000000000000009</v>
      </c>
      <c r="W7161" s="78">
        <f t="shared" si="557"/>
        <v>10.021176470588236</v>
      </c>
      <c r="X7161" s="1">
        <f>VLOOKUP(E7161,'渗透率、续签率'!AG:AJ,4,0)</f>
        <v>4015</v>
      </c>
      <c r="Y7161" s="1">
        <f t="shared" si="558"/>
        <v>40235.023529411767</v>
      </c>
      <c r="Z7161">
        <v>0</v>
      </c>
      <c r="AA7161" s="89">
        <f t="shared" si="559"/>
        <v>333245</v>
      </c>
      <c r="AK7161" s="37"/>
    </row>
    <row r="7162" spans="1:37" hidden="1">
      <c r="A7162" t="s">
        <v>64</v>
      </c>
      <c r="B7162" t="s">
        <v>1</v>
      </c>
      <c r="C7162" t="s">
        <v>1</v>
      </c>
      <c r="D7162" t="s">
        <v>116</v>
      </c>
      <c r="E7162" t="s">
        <v>549</v>
      </c>
      <c r="F7162" t="str">
        <f t="shared" si="556"/>
        <v>宿迁市文印广告</v>
      </c>
      <c r="G7162" t="s">
        <v>73</v>
      </c>
      <c r="H7162" t="s">
        <v>235</v>
      </c>
      <c r="I7162" t="s">
        <v>70</v>
      </c>
      <c r="J7162" s="1">
        <v>1054</v>
      </c>
      <c r="K7162">
        <v>10</v>
      </c>
      <c r="L7162" s="13">
        <f>VLOOKUP(C7162,'渗透率、续签率'!B:C,2,0)</f>
        <v>0.56799999999999995</v>
      </c>
      <c r="M7162" s="6">
        <v>0.01</v>
      </c>
      <c r="N7162">
        <v>58</v>
      </c>
      <c r="O7162">
        <v>8</v>
      </c>
      <c r="P7162" s="6">
        <v>0.14000000000000001</v>
      </c>
      <c r="Q7162" s="13">
        <v>0.27800000000000002</v>
      </c>
      <c r="R7162" s="13">
        <v>0.14599999999999999</v>
      </c>
      <c r="S7162" s="31">
        <v>5884</v>
      </c>
      <c r="T7162" s="6">
        <f>VLOOKUP(E7162,'参数设置&amp;汇总'!S:U,3,0)</f>
        <v>0.13</v>
      </c>
      <c r="U7162" s="78">
        <f t="shared" si="555"/>
        <v>8</v>
      </c>
      <c r="V7162" s="13">
        <v>0.85000000000000009</v>
      </c>
      <c r="W7162" s="78">
        <f t="shared" si="557"/>
        <v>4.0658823529411769</v>
      </c>
      <c r="X7162" s="1">
        <f>VLOOKUP(E7162,'渗透率、续签率'!AG:AJ,4,0)</f>
        <v>4015</v>
      </c>
      <c r="Y7162" s="1">
        <f t="shared" si="558"/>
        <v>16324.517647058825</v>
      </c>
      <c r="Z7162">
        <v>7</v>
      </c>
      <c r="AA7162" s="89">
        <f t="shared" si="559"/>
        <v>232870</v>
      </c>
      <c r="AH7162" s="37"/>
      <c r="AI7162" s="37"/>
      <c r="AK7162" s="37"/>
    </row>
    <row r="7163" spans="1:37" hidden="1">
      <c r="A7163" t="s">
        <v>64</v>
      </c>
      <c r="B7163" t="s">
        <v>1</v>
      </c>
      <c r="C7163" t="s">
        <v>1</v>
      </c>
      <c r="D7163" t="s">
        <v>116</v>
      </c>
      <c r="E7163" t="s">
        <v>549</v>
      </c>
      <c r="F7163" t="str">
        <f t="shared" si="556"/>
        <v>屯昌县文印广告</v>
      </c>
      <c r="G7163" t="s">
        <v>120</v>
      </c>
      <c r="H7163" t="s">
        <v>236</v>
      </c>
      <c r="I7163" t="s">
        <v>68</v>
      </c>
      <c r="J7163">
        <v>27</v>
      </c>
      <c r="K7163">
        <v>0</v>
      </c>
      <c r="L7163" s="13">
        <f>VLOOKUP(C7163,'渗透率、续签率'!B:C,2,0)</f>
        <v>0.56799999999999995</v>
      </c>
      <c r="M7163" s="6">
        <v>0</v>
      </c>
      <c r="N7163">
        <v>0</v>
      </c>
      <c r="O7163">
        <v>0</v>
      </c>
      <c r="P7163" s="6">
        <v>0</v>
      </c>
      <c r="Q7163" s="13">
        <v>0</v>
      </c>
      <c r="R7163" s="13">
        <v>0</v>
      </c>
      <c r="S7163" s="31">
        <v>107</v>
      </c>
      <c r="T7163" s="6">
        <f>VLOOKUP(E7163,'参数设置&amp;汇总'!S:U,3,0)</f>
        <v>0.13</v>
      </c>
      <c r="U7163" s="78">
        <f t="shared" si="555"/>
        <v>0</v>
      </c>
      <c r="V7163" s="13">
        <v>0.85000000000000009</v>
      </c>
      <c r="W7163" s="78">
        <f t="shared" si="557"/>
        <v>0</v>
      </c>
      <c r="X7163" s="1">
        <f>VLOOKUP(E7163,'渗透率、续签率'!AG:AJ,4,0)</f>
        <v>4015</v>
      </c>
      <c r="Y7163" s="1">
        <f t="shared" si="558"/>
        <v>0</v>
      </c>
      <c r="Z7163">
        <v>0</v>
      </c>
      <c r="AA7163" s="89">
        <f t="shared" si="559"/>
        <v>0</v>
      </c>
      <c r="AH7163" s="37"/>
      <c r="AI7163" s="37"/>
      <c r="AJ7163" s="1"/>
      <c r="AK7163" s="37"/>
    </row>
    <row r="7164" spans="1:37" hidden="1">
      <c r="A7164" t="s">
        <v>64</v>
      </c>
      <c r="B7164" t="s">
        <v>1</v>
      </c>
      <c r="C7164" t="s">
        <v>1</v>
      </c>
      <c r="D7164" t="s">
        <v>116</v>
      </c>
      <c r="E7164" t="s">
        <v>549</v>
      </c>
      <c r="F7164" t="str">
        <f t="shared" si="556"/>
        <v>山南市文印广告</v>
      </c>
      <c r="G7164" t="s">
        <v>237</v>
      </c>
      <c r="H7164" t="s">
        <v>238</v>
      </c>
      <c r="I7164" t="s">
        <v>57</v>
      </c>
      <c r="J7164">
        <v>119</v>
      </c>
      <c r="K7164">
        <v>0</v>
      </c>
      <c r="L7164" s="13">
        <f>VLOOKUP(C7164,'渗透率、续签率'!B:C,2,0)</f>
        <v>0.56799999999999995</v>
      </c>
      <c r="M7164" s="6">
        <v>0</v>
      </c>
      <c r="N7164">
        <v>10</v>
      </c>
      <c r="O7164">
        <v>0</v>
      </c>
      <c r="P7164" s="6">
        <v>0</v>
      </c>
      <c r="Q7164" s="13">
        <v>2.3E-2</v>
      </c>
      <c r="R7164" s="13">
        <v>8.9999999999999993E-3</v>
      </c>
      <c r="S7164" s="31">
        <v>653</v>
      </c>
      <c r="T7164" s="6">
        <f>VLOOKUP(E7164,'参数设置&amp;汇总'!S:U,3,0)</f>
        <v>0.13</v>
      </c>
      <c r="U7164" s="78">
        <f t="shared" si="555"/>
        <v>1.3</v>
      </c>
      <c r="V7164" s="13">
        <v>0.85000000000000009</v>
      </c>
      <c r="W7164" s="78">
        <f t="shared" si="557"/>
        <v>1.5294117647058822</v>
      </c>
      <c r="X7164" s="1">
        <f>VLOOKUP(E7164,'渗透率、续签率'!AG:AJ,4,0)</f>
        <v>4015</v>
      </c>
      <c r="Y7164" s="1">
        <f t="shared" si="558"/>
        <v>6140.5882352941171</v>
      </c>
      <c r="Z7164">
        <v>0</v>
      </c>
      <c r="AA7164" s="89">
        <f t="shared" si="559"/>
        <v>40150</v>
      </c>
      <c r="AH7164" s="37"/>
      <c r="AI7164" s="37"/>
      <c r="AK7164" s="37"/>
    </row>
    <row r="7165" spans="1:37" hidden="1">
      <c r="A7165" t="s">
        <v>64</v>
      </c>
      <c r="B7165" t="s">
        <v>1</v>
      </c>
      <c r="C7165" t="s">
        <v>1</v>
      </c>
      <c r="D7165" t="s">
        <v>116</v>
      </c>
      <c r="E7165" t="s">
        <v>549</v>
      </c>
      <c r="F7165" t="str">
        <f t="shared" si="556"/>
        <v>岳阳市文印广告</v>
      </c>
      <c r="G7165" t="s">
        <v>113</v>
      </c>
      <c r="H7165" t="s">
        <v>239</v>
      </c>
      <c r="I7165" t="s">
        <v>68</v>
      </c>
      <c r="J7165" s="1">
        <v>1069</v>
      </c>
      <c r="K7165">
        <v>5</v>
      </c>
      <c r="L7165" s="13">
        <f>VLOOKUP(C7165,'渗透率、续签率'!B:C,2,0)</f>
        <v>0.56799999999999995</v>
      </c>
      <c r="M7165" s="6">
        <v>0</v>
      </c>
      <c r="N7165">
        <v>99</v>
      </c>
      <c r="O7165">
        <v>5</v>
      </c>
      <c r="P7165" s="6">
        <v>0.05</v>
      </c>
      <c r="Q7165" s="13">
        <v>0.223</v>
      </c>
      <c r="R7165" s="13">
        <v>0.14699999999999999</v>
      </c>
      <c r="S7165" s="31">
        <v>7972</v>
      </c>
      <c r="T7165" s="6">
        <f>VLOOKUP(E7165,'参数设置&amp;汇总'!S:U,3,0)</f>
        <v>0.13</v>
      </c>
      <c r="U7165" s="78">
        <f t="shared" si="555"/>
        <v>12.870000000000001</v>
      </c>
      <c r="V7165" s="13">
        <v>0.85000000000000009</v>
      </c>
      <c r="W7165" s="78">
        <f t="shared" si="557"/>
        <v>11.8</v>
      </c>
      <c r="X7165" s="1">
        <f>VLOOKUP(E7165,'渗透率、续签率'!AG:AJ,4,0)</f>
        <v>4015</v>
      </c>
      <c r="Y7165" s="1">
        <f t="shared" si="558"/>
        <v>47377</v>
      </c>
      <c r="Z7165">
        <v>0</v>
      </c>
      <c r="AA7165" s="89">
        <f t="shared" si="559"/>
        <v>397485</v>
      </c>
      <c r="AH7165" s="37"/>
      <c r="AI7165" s="37"/>
      <c r="AK7165" s="37"/>
    </row>
    <row r="7166" spans="1:37" hidden="1">
      <c r="A7166" t="s">
        <v>64</v>
      </c>
      <c r="B7166" t="s">
        <v>1</v>
      </c>
      <c r="C7166" t="s">
        <v>1</v>
      </c>
      <c r="D7166" t="s">
        <v>116</v>
      </c>
      <c r="E7166" t="s">
        <v>549</v>
      </c>
      <c r="F7166" t="str">
        <f t="shared" si="556"/>
        <v>崇左市文印广告</v>
      </c>
      <c r="G7166" t="s">
        <v>88</v>
      </c>
      <c r="H7166" t="s">
        <v>240</v>
      </c>
      <c r="I7166" t="s">
        <v>68</v>
      </c>
      <c r="J7166">
        <v>367</v>
      </c>
      <c r="K7166">
        <v>0</v>
      </c>
      <c r="L7166" s="13">
        <f>VLOOKUP(C7166,'渗透率、续签率'!B:C,2,0)</f>
        <v>0.56799999999999995</v>
      </c>
      <c r="M7166" s="6">
        <v>0</v>
      </c>
      <c r="N7166">
        <v>32</v>
      </c>
      <c r="O7166">
        <v>0</v>
      </c>
      <c r="P7166" s="6">
        <v>0</v>
      </c>
      <c r="Q7166" s="13">
        <v>0.2</v>
      </c>
      <c r="R7166" s="13">
        <v>0</v>
      </c>
      <c r="S7166" s="31">
        <v>2280</v>
      </c>
      <c r="T7166" s="6">
        <f>VLOOKUP(E7166,'参数设置&amp;汇总'!S:U,3,0)</f>
        <v>0.13</v>
      </c>
      <c r="U7166" s="78">
        <f t="shared" si="555"/>
        <v>4.16</v>
      </c>
      <c r="V7166" s="13">
        <v>0.85000000000000009</v>
      </c>
      <c r="W7166" s="78">
        <f t="shared" si="557"/>
        <v>4.894117647058823</v>
      </c>
      <c r="X7166" s="1">
        <f>VLOOKUP(E7166,'渗透率、续签率'!AG:AJ,4,0)</f>
        <v>4015</v>
      </c>
      <c r="Y7166" s="1">
        <f t="shared" si="558"/>
        <v>19649.882352941175</v>
      </c>
      <c r="Z7166">
        <v>0</v>
      </c>
      <c r="AA7166" s="89">
        <f t="shared" si="559"/>
        <v>128480</v>
      </c>
      <c r="AH7166" s="37"/>
      <c r="AI7166" s="37"/>
      <c r="AK7166" s="37"/>
    </row>
    <row r="7167" spans="1:37" hidden="1">
      <c r="A7167" t="s">
        <v>64</v>
      </c>
      <c r="B7167" t="s">
        <v>1</v>
      </c>
      <c r="C7167" t="s">
        <v>1</v>
      </c>
      <c r="D7167" t="s">
        <v>116</v>
      </c>
      <c r="E7167" t="s">
        <v>549</v>
      </c>
      <c r="F7167" t="str">
        <f t="shared" si="556"/>
        <v>巴中市文印广告</v>
      </c>
      <c r="G7167" t="s">
        <v>77</v>
      </c>
      <c r="H7167" t="s">
        <v>241</v>
      </c>
      <c r="I7167" t="s">
        <v>70</v>
      </c>
      <c r="J7167">
        <v>421</v>
      </c>
      <c r="K7167">
        <v>1</v>
      </c>
      <c r="L7167" s="13">
        <f>VLOOKUP(C7167,'渗透率、续签率'!B:C,2,0)</f>
        <v>0.56799999999999995</v>
      </c>
      <c r="M7167" s="6">
        <v>0</v>
      </c>
      <c r="N7167">
        <v>13</v>
      </c>
      <c r="O7167">
        <v>1</v>
      </c>
      <c r="P7167" s="6">
        <v>0.08</v>
      </c>
      <c r="Q7167" s="13">
        <v>0.11899999999999999</v>
      </c>
      <c r="R7167" s="13">
        <v>6.2E-2</v>
      </c>
      <c r="S7167" s="31">
        <v>1867</v>
      </c>
      <c r="T7167" s="6">
        <f>VLOOKUP(E7167,'参数设置&amp;汇总'!S:U,3,0)</f>
        <v>0.13</v>
      </c>
      <c r="U7167" s="78">
        <f t="shared" si="555"/>
        <v>1.69</v>
      </c>
      <c r="V7167" s="13">
        <v>0.85000000000000009</v>
      </c>
      <c r="W7167" s="78">
        <f t="shared" si="557"/>
        <v>1.3199999999999996</v>
      </c>
      <c r="X7167" s="1">
        <f>VLOOKUP(E7167,'渗透率、续签率'!AG:AJ,4,0)</f>
        <v>4015</v>
      </c>
      <c r="Y7167" s="1">
        <f t="shared" si="558"/>
        <v>5299.7999999999984</v>
      </c>
      <c r="Z7167">
        <v>0</v>
      </c>
      <c r="AA7167" s="89">
        <f t="shared" si="559"/>
        <v>52195</v>
      </c>
      <c r="AH7167" s="37"/>
      <c r="AI7167" s="37"/>
      <c r="AK7167" s="37"/>
    </row>
    <row r="7168" spans="1:37" hidden="1">
      <c r="A7168" t="s">
        <v>64</v>
      </c>
      <c r="B7168" t="s">
        <v>1</v>
      </c>
      <c r="C7168" t="s">
        <v>1</v>
      </c>
      <c r="D7168" t="s">
        <v>116</v>
      </c>
      <c r="E7168" t="s">
        <v>549</v>
      </c>
      <c r="F7168" t="str">
        <f t="shared" si="556"/>
        <v>巴彦淖尔市文印广告</v>
      </c>
      <c r="G7168" t="s">
        <v>142</v>
      </c>
      <c r="H7168" t="s">
        <v>242</v>
      </c>
      <c r="I7168" t="s">
        <v>70</v>
      </c>
      <c r="J7168">
        <v>512</v>
      </c>
      <c r="K7168">
        <v>6</v>
      </c>
      <c r="L7168" s="13">
        <f>VLOOKUP(C7168,'渗透率、续签率'!B:C,2,0)</f>
        <v>0.56799999999999995</v>
      </c>
      <c r="M7168" s="6">
        <v>0.01</v>
      </c>
      <c r="N7168">
        <v>28</v>
      </c>
      <c r="O7168">
        <v>6</v>
      </c>
      <c r="P7168" s="6">
        <v>0.21</v>
      </c>
      <c r="Q7168" s="13">
        <v>0.28100000000000003</v>
      </c>
      <c r="R7168" s="13">
        <v>7.2999999999999995E-2</v>
      </c>
      <c r="S7168" s="31">
        <v>2729</v>
      </c>
      <c r="T7168" s="6">
        <f>VLOOKUP(E7168,'参数设置&amp;汇总'!S:U,3,0)</f>
        <v>0.13</v>
      </c>
      <c r="U7168" s="78">
        <f t="shared" si="555"/>
        <v>6</v>
      </c>
      <c r="V7168" s="13">
        <v>0.85000000000000009</v>
      </c>
      <c r="W7168" s="78">
        <f t="shared" si="557"/>
        <v>3.0494117647058827</v>
      </c>
      <c r="X7168" s="1">
        <f>VLOOKUP(E7168,'渗透率、续签率'!AG:AJ,4,0)</f>
        <v>4015</v>
      </c>
      <c r="Y7168" s="1">
        <f t="shared" si="558"/>
        <v>12243.388235294118</v>
      </c>
      <c r="Z7168">
        <v>0</v>
      </c>
      <c r="AA7168" s="89">
        <f t="shared" si="559"/>
        <v>112420</v>
      </c>
      <c r="AH7168" s="37"/>
      <c r="AI7168" s="37"/>
      <c r="AK7168" s="37"/>
    </row>
    <row r="7169" spans="1:37" hidden="1">
      <c r="A7169" t="s">
        <v>64</v>
      </c>
      <c r="B7169" t="s">
        <v>1</v>
      </c>
      <c r="C7169" t="s">
        <v>1</v>
      </c>
      <c r="D7169" t="s">
        <v>116</v>
      </c>
      <c r="E7169" t="s">
        <v>549</v>
      </c>
      <c r="F7169" t="str">
        <f t="shared" si="556"/>
        <v>巴音郭楞蒙古自治州文印广告</v>
      </c>
      <c r="G7169" t="s">
        <v>145</v>
      </c>
      <c r="H7169" t="s">
        <v>243</v>
      </c>
      <c r="I7169" t="s">
        <v>70</v>
      </c>
      <c r="J7169">
        <v>438</v>
      </c>
      <c r="K7169">
        <v>4</v>
      </c>
      <c r="L7169" s="13">
        <f>VLOOKUP(C7169,'渗透率、续签率'!B:C,2,0)</f>
        <v>0.56799999999999995</v>
      </c>
      <c r="M7169" s="6">
        <v>0.01</v>
      </c>
      <c r="N7169">
        <v>55</v>
      </c>
      <c r="O7169">
        <v>4</v>
      </c>
      <c r="P7169" s="6">
        <v>7.0000000000000007E-2</v>
      </c>
      <c r="Q7169" s="13">
        <v>0.252</v>
      </c>
      <c r="R7169" s="13">
        <v>4.2999999999999997E-2</v>
      </c>
      <c r="S7169" s="31">
        <v>3853</v>
      </c>
      <c r="T7169" s="6">
        <f>VLOOKUP(E7169,'参数设置&amp;汇总'!S:U,3,0)</f>
        <v>0.13</v>
      </c>
      <c r="U7169" s="78">
        <f t="shared" si="555"/>
        <v>7.15</v>
      </c>
      <c r="V7169" s="13">
        <v>0.85000000000000009</v>
      </c>
      <c r="W7169" s="78">
        <f t="shared" si="557"/>
        <v>5.7388235294117642</v>
      </c>
      <c r="X7169" s="1">
        <f>VLOOKUP(E7169,'渗透率、续签率'!AG:AJ,4,0)</f>
        <v>4015</v>
      </c>
      <c r="Y7169" s="1">
        <f t="shared" si="558"/>
        <v>23041.376470588235</v>
      </c>
      <c r="Z7169">
        <v>0</v>
      </c>
      <c r="AA7169" s="89">
        <f t="shared" si="559"/>
        <v>220825</v>
      </c>
      <c r="AH7169" s="37"/>
      <c r="AI7169" s="37"/>
      <c r="AK7169" s="37"/>
    </row>
    <row r="7170" spans="1:37" hidden="1">
      <c r="A7170" t="s">
        <v>64</v>
      </c>
      <c r="B7170" t="s">
        <v>1</v>
      </c>
      <c r="C7170" t="s">
        <v>1</v>
      </c>
      <c r="D7170" t="s">
        <v>116</v>
      </c>
      <c r="E7170" t="s">
        <v>549</v>
      </c>
      <c r="F7170" t="str">
        <f t="shared" si="556"/>
        <v>常州市文印广告</v>
      </c>
      <c r="G7170" t="s">
        <v>73</v>
      </c>
      <c r="H7170" t="s">
        <v>244</v>
      </c>
      <c r="I7170" t="s">
        <v>70</v>
      </c>
      <c r="J7170" s="1">
        <v>1456</v>
      </c>
      <c r="K7170">
        <v>47</v>
      </c>
      <c r="L7170" s="13">
        <f>VLOOKUP(C7170,'渗透率、续签率'!B:C,2,0)</f>
        <v>0.56799999999999995</v>
      </c>
      <c r="M7170" s="6">
        <v>0.03</v>
      </c>
      <c r="N7170">
        <v>292</v>
      </c>
      <c r="O7170">
        <v>43</v>
      </c>
      <c r="P7170" s="6">
        <v>0.15</v>
      </c>
      <c r="Q7170" s="13">
        <v>0.48399999999999999</v>
      </c>
      <c r="R7170" s="13">
        <v>0.26300000000000001</v>
      </c>
      <c r="S7170" s="31">
        <v>22910</v>
      </c>
      <c r="T7170" s="6">
        <f>VLOOKUP(E7170,'参数设置&amp;汇总'!S:U,3,0)</f>
        <v>0.13</v>
      </c>
      <c r="U7170" s="78">
        <f t="shared" si="555"/>
        <v>43</v>
      </c>
      <c r="V7170" s="13">
        <v>0.85000000000000009</v>
      </c>
      <c r="W7170" s="78">
        <f t="shared" si="557"/>
        <v>21.854117647058821</v>
      </c>
      <c r="X7170" s="1">
        <f>VLOOKUP(E7170,'渗透率、续签率'!AG:AJ,4,0)</f>
        <v>4015</v>
      </c>
      <c r="Y7170" s="1">
        <f t="shared" si="558"/>
        <v>87744.282352941169</v>
      </c>
      <c r="Z7170">
        <v>56</v>
      </c>
      <c r="AA7170" s="89">
        <f t="shared" si="559"/>
        <v>1172380</v>
      </c>
      <c r="AH7170" s="37"/>
      <c r="AI7170" s="37"/>
      <c r="AK7170" s="37"/>
    </row>
    <row r="7171" spans="1:37" hidden="1">
      <c r="A7171" t="s">
        <v>64</v>
      </c>
      <c r="B7171" t="s">
        <v>1</v>
      </c>
      <c r="C7171" t="s">
        <v>1</v>
      </c>
      <c r="D7171" t="s">
        <v>116</v>
      </c>
      <c r="E7171" t="s">
        <v>549</v>
      </c>
      <c r="F7171" t="str">
        <f t="shared" si="556"/>
        <v>常德市文印广告</v>
      </c>
      <c r="G7171" t="s">
        <v>113</v>
      </c>
      <c r="H7171" t="s">
        <v>245</v>
      </c>
      <c r="I7171" t="s">
        <v>68</v>
      </c>
      <c r="J7171">
        <v>994</v>
      </c>
      <c r="K7171">
        <v>7</v>
      </c>
      <c r="L7171" s="13">
        <f>VLOOKUP(C7171,'渗透率、续签率'!B:C,2,0)</f>
        <v>0.56799999999999995</v>
      </c>
      <c r="M7171" s="6">
        <v>0.01</v>
      </c>
      <c r="N7171">
        <v>87</v>
      </c>
      <c r="O7171">
        <v>7</v>
      </c>
      <c r="P7171" s="6">
        <v>0.08</v>
      </c>
      <c r="Q7171" s="13">
        <v>0.19600000000000001</v>
      </c>
      <c r="R7171" s="13">
        <v>2.1000000000000001E-2</v>
      </c>
      <c r="S7171" s="31">
        <v>7268</v>
      </c>
      <c r="T7171" s="6">
        <f>VLOOKUP(E7171,'参数设置&amp;汇总'!S:U,3,0)</f>
        <v>0.13</v>
      </c>
      <c r="U7171" s="78">
        <f t="shared" ref="U7171:U7234" si="560">IF(T7171*N7171&gt;=O7171,T7171*N7171,O7171)</f>
        <v>11.31</v>
      </c>
      <c r="V7171" s="13">
        <v>0.85000000000000009</v>
      </c>
      <c r="W7171" s="78">
        <f t="shared" si="557"/>
        <v>8.6282352941176477</v>
      </c>
      <c r="X7171" s="1">
        <f>VLOOKUP(E7171,'渗透率、续签率'!AG:AJ,4,0)</f>
        <v>4015</v>
      </c>
      <c r="Y7171" s="1">
        <f t="shared" si="558"/>
        <v>34642.364705882355</v>
      </c>
      <c r="Z7171">
        <v>0</v>
      </c>
      <c r="AA7171" s="89">
        <f t="shared" si="559"/>
        <v>349305</v>
      </c>
      <c r="AH7171" s="37"/>
      <c r="AI7171" s="37"/>
      <c r="AK7171" s="37"/>
    </row>
    <row r="7172" spans="1:37" hidden="1">
      <c r="A7172" t="s">
        <v>64</v>
      </c>
      <c r="B7172" t="s">
        <v>1</v>
      </c>
      <c r="C7172" t="s">
        <v>1</v>
      </c>
      <c r="D7172" t="s">
        <v>116</v>
      </c>
      <c r="E7172" t="s">
        <v>549</v>
      </c>
      <c r="F7172" t="str">
        <f t="shared" ref="F7172:F7235" si="561">H7172&amp;C7172</f>
        <v>平凉市文印广告</v>
      </c>
      <c r="G7172" t="s">
        <v>132</v>
      </c>
      <c r="H7172" t="s">
        <v>246</v>
      </c>
      <c r="I7172" t="s">
        <v>70</v>
      </c>
      <c r="J7172">
        <v>408</v>
      </c>
      <c r="K7172">
        <v>1</v>
      </c>
      <c r="L7172" s="13">
        <f>VLOOKUP(C7172,'渗透率、续签率'!B:C,2,0)</f>
        <v>0.56799999999999995</v>
      </c>
      <c r="M7172" s="6">
        <v>0</v>
      </c>
      <c r="N7172">
        <v>29</v>
      </c>
      <c r="O7172">
        <v>1</v>
      </c>
      <c r="P7172" s="6">
        <v>0.03</v>
      </c>
      <c r="Q7172" s="13">
        <v>9.9000000000000005E-2</v>
      </c>
      <c r="R7172" s="13">
        <v>6.0999999999999999E-2</v>
      </c>
      <c r="S7172" s="31">
        <v>2184</v>
      </c>
      <c r="T7172" s="6">
        <f>VLOOKUP(E7172,'参数设置&amp;汇总'!S:U,3,0)</f>
        <v>0.13</v>
      </c>
      <c r="U7172" s="78">
        <f t="shared" si="560"/>
        <v>3.77</v>
      </c>
      <c r="V7172" s="13">
        <v>0.85000000000000009</v>
      </c>
      <c r="W7172" s="78">
        <f t="shared" ref="W7172:W7235" si="562">(O7172*(1-L7172)+IF((U7172-O7172)&lt;0,0,(U7172-O7172)))/V7172</f>
        <v>3.7670588235294113</v>
      </c>
      <c r="X7172" s="1">
        <f>VLOOKUP(E7172,'渗透率、续签率'!AG:AJ,4,0)</f>
        <v>4015</v>
      </c>
      <c r="Y7172" s="1">
        <f t="shared" ref="Y7172:Y7235" si="563">X7172*W7172</f>
        <v>15124.741176470587</v>
      </c>
      <c r="Z7172">
        <v>0</v>
      </c>
      <c r="AA7172" s="89">
        <f t="shared" ref="AA7172:AA7235" si="564">N7172*X7172</f>
        <v>116435</v>
      </c>
      <c r="AH7172" s="37"/>
      <c r="AI7172" s="37"/>
      <c r="AK7172" s="37"/>
    </row>
    <row r="7173" spans="1:37" hidden="1">
      <c r="A7173" t="s">
        <v>64</v>
      </c>
      <c r="B7173" t="s">
        <v>1</v>
      </c>
      <c r="C7173" t="s">
        <v>1</v>
      </c>
      <c r="D7173" t="s">
        <v>116</v>
      </c>
      <c r="E7173" t="s">
        <v>549</v>
      </c>
      <c r="F7173" t="str">
        <f t="shared" si="561"/>
        <v>平顶山市文印广告</v>
      </c>
      <c r="G7173" t="s">
        <v>110</v>
      </c>
      <c r="H7173" t="s">
        <v>247</v>
      </c>
      <c r="I7173" t="s">
        <v>70</v>
      </c>
      <c r="J7173">
        <v>945</v>
      </c>
      <c r="K7173">
        <v>8</v>
      </c>
      <c r="L7173" s="13">
        <f>VLOOKUP(C7173,'渗透率、续签率'!B:C,2,0)</f>
        <v>0.56799999999999995</v>
      </c>
      <c r="M7173" s="6">
        <v>0.01</v>
      </c>
      <c r="N7173">
        <v>68</v>
      </c>
      <c r="O7173">
        <v>8</v>
      </c>
      <c r="P7173" s="6">
        <v>0.12</v>
      </c>
      <c r="Q7173" s="13">
        <v>0.23300000000000001</v>
      </c>
      <c r="R7173" s="13">
        <v>0.111</v>
      </c>
      <c r="S7173" s="31">
        <v>5739</v>
      </c>
      <c r="T7173" s="6">
        <f>VLOOKUP(E7173,'参数设置&amp;汇总'!S:U,3,0)</f>
        <v>0.13</v>
      </c>
      <c r="U7173" s="78">
        <f t="shared" si="560"/>
        <v>8.84</v>
      </c>
      <c r="V7173" s="13">
        <v>0.85000000000000009</v>
      </c>
      <c r="W7173" s="78">
        <f t="shared" si="562"/>
        <v>5.0541176470588232</v>
      </c>
      <c r="X7173" s="1">
        <f>VLOOKUP(E7173,'渗透率、续签率'!AG:AJ,4,0)</f>
        <v>4015</v>
      </c>
      <c r="Y7173" s="1">
        <f t="shared" si="563"/>
        <v>20292.282352941176</v>
      </c>
      <c r="Z7173">
        <v>0</v>
      </c>
      <c r="AA7173" s="89">
        <f t="shared" si="564"/>
        <v>273020</v>
      </c>
      <c r="AH7173" s="37"/>
      <c r="AI7173" s="37"/>
      <c r="AK7173" s="37"/>
    </row>
    <row r="7174" spans="1:37" hidden="1">
      <c r="A7174" t="s">
        <v>64</v>
      </c>
      <c r="B7174" t="s">
        <v>1</v>
      </c>
      <c r="C7174" t="s">
        <v>1</v>
      </c>
      <c r="D7174" t="s">
        <v>116</v>
      </c>
      <c r="E7174" t="s">
        <v>549</v>
      </c>
      <c r="F7174" t="str">
        <f t="shared" si="561"/>
        <v>广元市文印广告</v>
      </c>
      <c r="G7174" t="s">
        <v>77</v>
      </c>
      <c r="H7174" t="s">
        <v>248</v>
      </c>
      <c r="I7174" t="s">
        <v>70</v>
      </c>
      <c r="J7174">
        <v>532</v>
      </c>
      <c r="K7174">
        <v>4</v>
      </c>
      <c r="L7174" s="13">
        <f>VLOOKUP(C7174,'渗透率、续签率'!B:C,2,0)</f>
        <v>0.56799999999999995</v>
      </c>
      <c r="M7174" s="6">
        <v>0.01</v>
      </c>
      <c r="N7174">
        <v>28</v>
      </c>
      <c r="O7174">
        <v>3</v>
      </c>
      <c r="P7174" s="6">
        <v>0.11</v>
      </c>
      <c r="Q7174" s="13">
        <v>0.23599999999999999</v>
      </c>
      <c r="R7174" s="13">
        <v>0.113</v>
      </c>
      <c r="S7174" s="31">
        <v>2663</v>
      </c>
      <c r="T7174" s="6">
        <f>VLOOKUP(E7174,'参数设置&amp;汇总'!S:U,3,0)</f>
        <v>0.13</v>
      </c>
      <c r="U7174" s="78">
        <f t="shared" si="560"/>
        <v>3.64</v>
      </c>
      <c r="V7174" s="13">
        <v>0.85000000000000009</v>
      </c>
      <c r="W7174" s="78">
        <f t="shared" si="562"/>
        <v>2.2776470588235296</v>
      </c>
      <c r="X7174" s="1">
        <f>VLOOKUP(E7174,'渗透率、续签率'!AG:AJ,4,0)</f>
        <v>4015</v>
      </c>
      <c r="Y7174" s="1">
        <f t="shared" si="563"/>
        <v>9144.7529411764717</v>
      </c>
      <c r="Z7174">
        <v>0</v>
      </c>
      <c r="AA7174" s="89">
        <f t="shared" si="564"/>
        <v>112420</v>
      </c>
      <c r="AH7174" s="37"/>
      <c r="AI7174" s="37"/>
      <c r="AK7174" s="37"/>
    </row>
    <row r="7175" spans="1:37" hidden="1">
      <c r="A7175" t="s">
        <v>64</v>
      </c>
      <c r="B7175" t="s">
        <v>1</v>
      </c>
      <c r="C7175" t="s">
        <v>1</v>
      </c>
      <c r="D7175" t="s">
        <v>116</v>
      </c>
      <c r="E7175" t="s">
        <v>549</v>
      </c>
      <c r="F7175" t="str">
        <f t="shared" si="561"/>
        <v>广安市文印广告</v>
      </c>
      <c r="G7175" t="s">
        <v>77</v>
      </c>
      <c r="H7175" t="s">
        <v>249</v>
      </c>
      <c r="I7175" t="s">
        <v>70</v>
      </c>
      <c r="J7175">
        <v>568</v>
      </c>
      <c r="K7175">
        <v>2</v>
      </c>
      <c r="L7175" s="13">
        <f>VLOOKUP(C7175,'渗透率、续签率'!B:C,2,0)</f>
        <v>0.56799999999999995</v>
      </c>
      <c r="M7175" s="6">
        <v>0</v>
      </c>
      <c r="N7175">
        <v>54</v>
      </c>
      <c r="O7175">
        <v>1</v>
      </c>
      <c r="P7175" s="6">
        <v>0.02</v>
      </c>
      <c r="Q7175" s="13">
        <v>0.124</v>
      </c>
      <c r="R7175" s="13">
        <v>0</v>
      </c>
      <c r="S7175" s="31">
        <v>3198</v>
      </c>
      <c r="T7175" s="6">
        <f>VLOOKUP(E7175,'参数设置&amp;汇总'!S:U,3,0)</f>
        <v>0.13</v>
      </c>
      <c r="U7175" s="78">
        <f t="shared" si="560"/>
        <v>7.0200000000000005</v>
      </c>
      <c r="V7175" s="13">
        <v>0.85000000000000009</v>
      </c>
      <c r="W7175" s="78">
        <f t="shared" si="562"/>
        <v>7.5905882352941179</v>
      </c>
      <c r="X7175" s="1">
        <f>VLOOKUP(E7175,'渗透率、续签率'!AG:AJ,4,0)</f>
        <v>4015</v>
      </c>
      <c r="Y7175" s="1">
        <f t="shared" si="563"/>
        <v>30476.211764705884</v>
      </c>
      <c r="Z7175">
        <v>0</v>
      </c>
      <c r="AA7175" s="89">
        <f t="shared" si="564"/>
        <v>216810</v>
      </c>
      <c r="AH7175" s="37"/>
      <c r="AI7175" s="37"/>
    </row>
    <row r="7176" spans="1:37" hidden="1">
      <c r="A7176" t="s">
        <v>64</v>
      </c>
      <c r="B7176" t="s">
        <v>1</v>
      </c>
      <c r="C7176" t="s">
        <v>1</v>
      </c>
      <c r="D7176" t="s">
        <v>116</v>
      </c>
      <c r="E7176" t="s">
        <v>549</v>
      </c>
      <c r="F7176" t="str">
        <f t="shared" si="561"/>
        <v>庆阳市文印广告</v>
      </c>
      <c r="G7176" t="s">
        <v>132</v>
      </c>
      <c r="H7176" t="s">
        <v>250</v>
      </c>
      <c r="I7176" t="s">
        <v>70</v>
      </c>
      <c r="J7176">
        <v>607</v>
      </c>
      <c r="K7176">
        <v>5</v>
      </c>
      <c r="L7176" s="13">
        <f>VLOOKUP(C7176,'渗透率、续签率'!B:C,2,0)</f>
        <v>0.56799999999999995</v>
      </c>
      <c r="M7176" s="6">
        <v>0.01</v>
      </c>
      <c r="N7176">
        <v>28</v>
      </c>
      <c r="O7176">
        <v>4</v>
      </c>
      <c r="P7176" s="6">
        <v>0.14000000000000001</v>
      </c>
      <c r="Q7176" s="13">
        <v>0.27600000000000002</v>
      </c>
      <c r="R7176" s="13">
        <v>0.13900000000000001</v>
      </c>
      <c r="S7176" s="31">
        <v>2841</v>
      </c>
      <c r="T7176" s="6">
        <f>VLOOKUP(E7176,'参数设置&amp;汇总'!S:U,3,0)</f>
        <v>0.13</v>
      </c>
      <c r="U7176" s="78">
        <f t="shared" si="560"/>
        <v>4</v>
      </c>
      <c r="V7176" s="13">
        <v>0.85000000000000009</v>
      </c>
      <c r="W7176" s="78">
        <f t="shared" si="562"/>
        <v>2.0329411764705885</v>
      </c>
      <c r="X7176" s="1">
        <f>VLOOKUP(E7176,'渗透率、续签率'!AG:AJ,4,0)</f>
        <v>4015</v>
      </c>
      <c r="Y7176" s="1">
        <f t="shared" si="563"/>
        <v>8162.2588235294124</v>
      </c>
      <c r="Z7176">
        <v>0</v>
      </c>
      <c r="AA7176" s="89">
        <f t="shared" si="564"/>
        <v>112420</v>
      </c>
    </row>
    <row r="7177" spans="1:37" hidden="1">
      <c r="A7177" t="s">
        <v>64</v>
      </c>
      <c r="B7177" t="s">
        <v>1</v>
      </c>
      <c r="C7177" t="s">
        <v>1</v>
      </c>
      <c r="D7177" t="s">
        <v>116</v>
      </c>
      <c r="E7177" t="s">
        <v>549</v>
      </c>
      <c r="F7177" t="str">
        <f t="shared" si="561"/>
        <v>廊坊市文印广告</v>
      </c>
      <c r="G7177" t="s">
        <v>159</v>
      </c>
      <c r="H7177" t="s">
        <v>251</v>
      </c>
      <c r="I7177" t="s">
        <v>70</v>
      </c>
      <c r="J7177" s="1">
        <v>1565</v>
      </c>
      <c r="K7177">
        <v>34</v>
      </c>
      <c r="L7177" s="13">
        <f>VLOOKUP(C7177,'渗透率、续签率'!B:C,2,0)</f>
        <v>0.56799999999999995</v>
      </c>
      <c r="M7177" s="6">
        <v>0.02</v>
      </c>
      <c r="N7177">
        <v>167</v>
      </c>
      <c r="O7177">
        <v>32</v>
      </c>
      <c r="P7177" s="6">
        <v>0.19</v>
      </c>
      <c r="Q7177" s="13">
        <v>0.46500000000000002</v>
      </c>
      <c r="R7177" s="13">
        <v>0.249</v>
      </c>
      <c r="S7177" s="31">
        <v>15308</v>
      </c>
      <c r="T7177" s="6">
        <f>VLOOKUP(E7177,'参数设置&amp;汇总'!S:U,3,0)</f>
        <v>0.13</v>
      </c>
      <c r="U7177" s="78">
        <f t="shared" si="560"/>
        <v>32</v>
      </c>
      <c r="V7177" s="13">
        <v>0.85000000000000009</v>
      </c>
      <c r="W7177" s="78">
        <f t="shared" si="562"/>
        <v>16.263529411764708</v>
      </c>
      <c r="X7177" s="1">
        <f>VLOOKUP(E7177,'渗透率、续签率'!AG:AJ,4,0)</f>
        <v>4015</v>
      </c>
      <c r="Y7177" s="1">
        <f t="shared" si="563"/>
        <v>65298.0705882353</v>
      </c>
      <c r="Z7177">
        <v>0</v>
      </c>
      <c r="AA7177" s="89">
        <f t="shared" si="564"/>
        <v>670505</v>
      </c>
    </row>
    <row r="7178" spans="1:37" hidden="1">
      <c r="A7178" t="s">
        <v>64</v>
      </c>
      <c r="B7178" t="s">
        <v>1</v>
      </c>
      <c r="C7178" t="s">
        <v>1</v>
      </c>
      <c r="D7178" t="s">
        <v>116</v>
      </c>
      <c r="E7178" t="s">
        <v>549</v>
      </c>
      <c r="F7178" t="str">
        <f t="shared" si="561"/>
        <v>延安市文印广告</v>
      </c>
      <c r="G7178" t="s">
        <v>108</v>
      </c>
      <c r="H7178" t="s">
        <v>252</v>
      </c>
      <c r="I7178" t="s">
        <v>70</v>
      </c>
      <c r="J7178">
        <v>735</v>
      </c>
      <c r="K7178">
        <v>3</v>
      </c>
      <c r="L7178" s="13">
        <f>VLOOKUP(C7178,'渗透率、续签率'!B:C,2,0)</f>
        <v>0.56799999999999995</v>
      </c>
      <c r="M7178" s="6">
        <v>0</v>
      </c>
      <c r="N7178">
        <v>39</v>
      </c>
      <c r="O7178">
        <v>3</v>
      </c>
      <c r="P7178" s="6">
        <v>0.08</v>
      </c>
      <c r="Q7178" s="13">
        <v>0.183</v>
      </c>
      <c r="R7178" s="13">
        <v>6.4000000000000001E-2</v>
      </c>
      <c r="S7178" s="31">
        <v>3475</v>
      </c>
      <c r="T7178" s="6">
        <f>VLOOKUP(E7178,'参数设置&amp;汇总'!S:U,3,0)</f>
        <v>0.13</v>
      </c>
      <c r="U7178" s="78">
        <f t="shared" si="560"/>
        <v>5.07</v>
      </c>
      <c r="V7178" s="13">
        <v>0.85000000000000009</v>
      </c>
      <c r="W7178" s="78">
        <f t="shared" si="562"/>
        <v>3.9600000000000004</v>
      </c>
      <c r="X7178" s="1">
        <f>VLOOKUP(E7178,'渗透率、续签率'!AG:AJ,4,0)</f>
        <v>4015</v>
      </c>
      <c r="Y7178" s="1">
        <f t="shared" si="563"/>
        <v>15899.400000000001</v>
      </c>
      <c r="Z7178">
        <v>0</v>
      </c>
      <c r="AA7178" s="89">
        <f t="shared" si="564"/>
        <v>156585</v>
      </c>
    </row>
    <row r="7179" spans="1:37" hidden="1">
      <c r="A7179" t="s">
        <v>64</v>
      </c>
      <c r="B7179" t="s">
        <v>1</v>
      </c>
      <c r="C7179" t="s">
        <v>1</v>
      </c>
      <c r="D7179" t="s">
        <v>116</v>
      </c>
      <c r="E7179" t="s">
        <v>549</v>
      </c>
      <c r="F7179" t="str">
        <f t="shared" si="561"/>
        <v>延边朝鲜族自治州文印广告</v>
      </c>
      <c r="G7179" t="s">
        <v>188</v>
      </c>
      <c r="H7179" t="s">
        <v>253</v>
      </c>
      <c r="I7179" t="s">
        <v>70</v>
      </c>
      <c r="J7179">
        <v>423</v>
      </c>
      <c r="K7179">
        <v>5</v>
      </c>
      <c r="L7179" s="13">
        <f>VLOOKUP(C7179,'渗透率、续签率'!B:C,2,0)</f>
        <v>0.56799999999999995</v>
      </c>
      <c r="M7179" s="6">
        <v>0.01</v>
      </c>
      <c r="N7179">
        <v>46</v>
      </c>
      <c r="O7179">
        <v>4</v>
      </c>
      <c r="P7179" s="6">
        <v>0.09</v>
      </c>
      <c r="Q7179" s="13">
        <v>0.28699999999999998</v>
      </c>
      <c r="R7179" s="13">
        <v>1.4E-2</v>
      </c>
      <c r="S7179" s="31">
        <v>3558</v>
      </c>
      <c r="T7179" s="6">
        <f>VLOOKUP(E7179,'参数设置&amp;汇总'!S:U,3,0)</f>
        <v>0.13</v>
      </c>
      <c r="U7179" s="78">
        <f t="shared" si="560"/>
        <v>5.98</v>
      </c>
      <c r="V7179" s="13">
        <v>0.85000000000000009</v>
      </c>
      <c r="W7179" s="78">
        <f t="shared" si="562"/>
        <v>4.3623529411764705</v>
      </c>
      <c r="X7179" s="1">
        <f>VLOOKUP(E7179,'渗透率、续签率'!AG:AJ,4,0)</f>
        <v>4015</v>
      </c>
      <c r="Y7179" s="1">
        <f t="shared" si="563"/>
        <v>17514.847058823529</v>
      </c>
      <c r="Z7179">
        <v>0</v>
      </c>
      <c r="AA7179" s="89">
        <f t="shared" si="564"/>
        <v>184690</v>
      </c>
    </row>
    <row r="7180" spans="1:37" hidden="1">
      <c r="A7180" t="s">
        <v>64</v>
      </c>
      <c r="B7180" t="s">
        <v>1</v>
      </c>
      <c r="C7180" t="s">
        <v>1</v>
      </c>
      <c r="D7180" t="s">
        <v>116</v>
      </c>
      <c r="E7180" t="s">
        <v>549</v>
      </c>
      <c r="F7180" t="str">
        <f t="shared" si="561"/>
        <v>开封市文印广告</v>
      </c>
      <c r="G7180" t="s">
        <v>110</v>
      </c>
      <c r="H7180" t="s">
        <v>254</v>
      </c>
      <c r="I7180" t="s">
        <v>70</v>
      </c>
      <c r="J7180">
        <v>889</v>
      </c>
      <c r="K7180">
        <v>7</v>
      </c>
      <c r="L7180" s="13">
        <f>VLOOKUP(C7180,'渗透率、续签率'!B:C,2,0)</f>
        <v>0.56799999999999995</v>
      </c>
      <c r="M7180" s="6">
        <v>0.01</v>
      </c>
      <c r="N7180">
        <v>144</v>
      </c>
      <c r="O7180">
        <v>7</v>
      </c>
      <c r="P7180" s="6">
        <v>0.05</v>
      </c>
      <c r="Q7180" s="13">
        <v>0.2</v>
      </c>
      <c r="R7180" s="13">
        <v>0.109</v>
      </c>
      <c r="S7180" s="31">
        <v>9953</v>
      </c>
      <c r="T7180" s="6">
        <f>VLOOKUP(E7180,'参数设置&amp;汇总'!S:U,3,0)</f>
        <v>0.13</v>
      </c>
      <c r="U7180" s="78">
        <f t="shared" si="560"/>
        <v>18.72</v>
      </c>
      <c r="V7180" s="13">
        <v>0.85000000000000009</v>
      </c>
      <c r="W7180" s="78">
        <f t="shared" si="562"/>
        <v>17.345882352941175</v>
      </c>
      <c r="X7180" s="1">
        <f>VLOOKUP(E7180,'渗透率、续签率'!AG:AJ,4,0)</f>
        <v>4015</v>
      </c>
      <c r="Y7180" s="1">
        <f t="shared" si="563"/>
        <v>69643.717647058817</v>
      </c>
      <c r="Z7180">
        <v>0</v>
      </c>
      <c r="AA7180" s="89">
        <f t="shared" si="564"/>
        <v>578160</v>
      </c>
    </row>
    <row r="7181" spans="1:37" hidden="1">
      <c r="A7181" t="s">
        <v>64</v>
      </c>
      <c r="B7181" t="s">
        <v>1</v>
      </c>
      <c r="C7181" t="s">
        <v>1</v>
      </c>
      <c r="D7181" t="s">
        <v>116</v>
      </c>
      <c r="E7181" t="s">
        <v>549</v>
      </c>
      <c r="F7181" t="str">
        <f t="shared" si="561"/>
        <v>张家口市文印广告</v>
      </c>
      <c r="G7181" t="s">
        <v>159</v>
      </c>
      <c r="H7181" t="s">
        <v>255</v>
      </c>
      <c r="I7181" t="s">
        <v>70</v>
      </c>
      <c r="J7181">
        <v>902</v>
      </c>
      <c r="K7181">
        <v>9</v>
      </c>
      <c r="L7181" s="13">
        <f>VLOOKUP(C7181,'渗透率、续签率'!B:C,2,0)</f>
        <v>0.56799999999999995</v>
      </c>
      <c r="M7181" s="6">
        <v>0.01</v>
      </c>
      <c r="N7181">
        <v>96</v>
      </c>
      <c r="O7181">
        <v>9</v>
      </c>
      <c r="P7181" s="6">
        <v>0.09</v>
      </c>
      <c r="Q7181" s="13">
        <v>0.28599999999999998</v>
      </c>
      <c r="R7181" s="13">
        <v>0.10199999999999999</v>
      </c>
      <c r="S7181" s="31">
        <v>6822</v>
      </c>
      <c r="T7181" s="6">
        <f>VLOOKUP(E7181,'参数设置&amp;汇总'!S:U,3,0)</f>
        <v>0.13</v>
      </c>
      <c r="U7181" s="78">
        <f t="shared" si="560"/>
        <v>12.48</v>
      </c>
      <c r="V7181" s="13">
        <v>0.85000000000000009</v>
      </c>
      <c r="W7181" s="78">
        <f t="shared" si="562"/>
        <v>8.6682352941176468</v>
      </c>
      <c r="X7181" s="1">
        <f>VLOOKUP(E7181,'渗透率、续签率'!AG:AJ,4,0)</f>
        <v>4015</v>
      </c>
      <c r="Y7181" s="1">
        <f t="shared" si="563"/>
        <v>34802.964705882354</v>
      </c>
      <c r="Z7181">
        <v>1</v>
      </c>
      <c r="AA7181" s="89">
        <f t="shared" si="564"/>
        <v>385440</v>
      </c>
      <c r="AK7181" s="37"/>
    </row>
    <row r="7182" spans="1:37" hidden="1">
      <c r="A7182" t="s">
        <v>64</v>
      </c>
      <c r="B7182" t="s">
        <v>1</v>
      </c>
      <c r="C7182" t="s">
        <v>1</v>
      </c>
      <c r="D7182" t="s">
        <v>116</v>
      </c>
      <c r="E7182" t="s">
        <v>549</v>
      </c>
      <c r="F7182" t="str">
        <f t="shared" si="561"/>
        <v>张家界市文印广告</v>
      </c>
      <c r="G7182" t="s">
        <v>113</v>
      </c>
      <c r="H7182" t="s">
        <v>256</v>
      </c>
      <c r="I7182" t="s">
        <v>68</v>
      </c>
      <c r="J7182">
        <v>289</v>
      </c>
      <c r="K7182">
        <v>0</v>
      </c>
      <c r="L7182" s="13">
        <f>VLOOKUP(C7182,'渗透率、续签率'!B:C,2,0)</f>
        <v>0.56799999999999995</v>
      </c>
      <c r="M7182" s="6">
        <v>0</v>
      </c>
      <c r="N7182">
        <v>47</v>
      </c>
      <c r="O7182">
        <v>0</v>
      </c>
      <c r="P7182" s="6">
        <v>0</v>
      </c>
      <c r="Q7182" s="13">
        <v>0.114</v>
      </c>
      <c r="R7182" s="13">
        <v>0</v>
      </c>
      <c r="S7182" s="31">
        <v>2896</v>
      </c>
      <c r="T7182" s="6">
        <f>VLOOKUP(E7182,'参数设置&amp;汇总'!S:U,3,0)</f>
        <v>0.13</v>
      </c>
      <c r="U7182" s="78">
        <f t="shared" si="560"/>
        <v>6.11</v>
      </c>
      <c r="V7182" s="13">
        <v>0.85000000000000009</v>
      </c>
      <c r="W7182" s="78">
        <f t="shared" si="562"/>
        <v>7.1882352941176464</v>
      </c>
      <c r="X7182" s="1">
        <f>VLOOKUP(E7182,'渗透率、续签率'!AG:AJ,4,0)</f>
        <v>4015</v>
      </c>
      <c r="Y7182" s="1">
        <f t="shared" si="563"/>
        <v>28860.76470588235</v>
      </c>
      <c r="Z7182">
        <v>0</v>
      </c>
      <c r="AA7182" s="89">
        <f t="shared" si="564"/>
        <v>188705</v>
      </c>
      <c r="AH7182" s="37"/>
      <c r="AI7182" s="37"/>
    </row>
    <row r="7183" spans="1:37" hidden="1">
      <c r="A7183" t="s">
        <v>64</v>
      </c>
      <c r="B7183" t="s">
        <v>1</v>
      </c>
      <c r="C7183" t="s">
        <v>1</v>
      </c>
      <c r="D7183" t="s">
        <v>116</v>
      </c>
      <c r="E7183" t="s">
        <v>549</v>
      </c>
      <c r="F7183" t="str">
        <f t="shared" si="561"/>
        <v>张掖市文印广告</v>
      </c>
      <c r="G7183" t="s">
        <v>132</v>
      </c>
      <c r="H7183" t="s">
        <v>257</v>
      </c>
      <c r="I7183" t="s">
        <v>70</v>
      </c>
      <c r="J7183">
        <v>377</v>
      </c>
      <c r="K7183">
        <v>4</v>
      </c>
      <c r="L7183" s="13">
        <f>VLOOKUP(C7183,'渗透率、续签率'!B:C,2,0)</f>
        <v>0.56799999999999995</v>
      </c>
      <c r="M7183" s="6">
        <v>0.01</v>
      </c>
      <c r="N7183">
        <v>20</v>
      </c>
      <c r="O7183">
        <v>4</v>
      </c>
      <c r="P7183" s="6">
        <v>0.2</v>
      </c>
      <c r="Q7183" s="13">
        <v>0.27600000000000002</v>
      </c>
      <c r="R7183" s="13">
        <v>0.221</v>
      </c>
      <c r="S7183" s="31">
        <v>2090</v>
      </c>
      <c r="T7183" s="6">
        <f>VLOOKUP(E7183,'参数设置&amp;汇总'!S:U,3,0)</f>
        <v>0.13</v>
      </c>
      <c r="U7183" s="78">
        <f t="shared" si="560"/>
        <v>4</v>
      </c>
      <c r="V7183" s="13">
        <v>0.85000000000000009</v>
      </c>
      <c r="W7183" s="78">
        <f t="shared" si="562"/>
        <v>2.0329411764705885</v>
      </c>
      <c r="X7183" s="1">
        <f>VLOOKUP(E7183,'渗透率、续签率'!AG:AJ,4,0)</f>
        <v>4015</v>
      </c>
      <c r="Y7183" s="1">
        <f t="shared" si="563"/>
        <v>8162.2588235294124</v>
      </c>
      <c r="Z7183">
        <v>0</v>
      </c>
      <c r="AA7183" s="89">
        <f t="shared" si="564"/>
        <v>80300</v>
      </c>
      <c r="AK7183" s="37"/>
    </row>
    <row r="7184" spans="1:37" hidden="1">
      <c r="A7184" t="s">
        <v>64</v>
      </c>
      <c r="B7184" t="s">
        <v>1</v>
      </c>
      <c r="C7184" t="s">
        <v>1</v>
      </c>
      <c r="D7184" t="s">
        <v>116</v>
      </c>
      <c r="E7184" t="s">
        <v>549</v>
      </c>
      <c r="F7184" t="str">
        <f t="shared" si="561"/>
        <v>徐州市文印广告</v>
      </c>
      <c r="G7184" t="s">
        <v>73</v>
      </c>
      <c r="H7184" t="s">
        <v>258</v>
      </c>
      <c r="I7184" t="s">
        <v>70</v>
      </c>
      <c r="J7184" s="1">
        <v>1939</v>
      </c>
      <c r="K7184">
        <v>28</v>
      </c>
      <c r="L7184" s="13">
        <f>VLOOKUP(C7184,'渗透率、续签率'!B:C,2,0)</f>
        <v>0.56799999999999995</v>
      </c>
      <c r="M7184" s="6">
        <v>0.01</v>
      </c>
      <c r="N7184">
        <v>190</v>
      </c>
      <c r="O7184">
        <v>25</v>
      </c>
      <c r="P7184" s="6">
        <v>0.13</v>
      </c>
      <c r="Q7184" s="13">
        <v>0.371</v>
      </c>
      <c r="R7184" s="13">
        <v>0.14599999999999999</v>
      </c>
      <c r="S7184" s="31">
        <v>16482</v>
      </c>
      <c r="T7184" s="6">
        <f>VLOOKUP(E7184,'参数设置&amp;汇总'!S:U,3,0)</f>
        <v>0.13</v>
      </c>
      <c r="U7184" s="78">
        <f t="shared" si="560"/>
        <v>25</v>
      </c>
      <c r="V7184" s="13">
        <v>0.85000000000000009</v>
      </c>
      <c r="W7184" s="78">
        <f t="shared" si="562"/>
        <v>12.705882352941176</v>
      </c>
      <c r="X7184" s="1">
        <f>VLOOKUP(E7184,'渗透率、续签率'!AG:AJ,4,0)</f>
        <v>4015</v>
      </c>
      <c r="Y7184" s="1">
        <f t="shared" si="563"/>
        <v>51014.117647058818</v>
      </c>
      <c r="Z7184">
        <v>45</v>
      </c>
      <c r="AA7184" s="89">
        <f t="shared" si="564"/>
        <v>762850</v>
      </c>
      <c r="AH7184" s="37"/>
      <c r="AI7184" s="37"/>
      <c r="AK7184" s="37"/>
    </row>
    <row r="7185" spans="1:37" hidden="1">
      <c r="A7185" t="s">
        <v>64</v>
      </c>
      <c r="B7185" t="s">
        <v>1</v>
      </c>
      <c r="C7185" t="s">
        <v>1</v>
      </c>
      <c r="D7185" t="s">
        <v>116</v>
      </c>
      <c r="E7185" t="s">
        <v>549</v>
      </c>
      <c r="F7185" t="str">
        <f t="shared" si="561"/>
        <v>德宏傣族景颇族自治州文印广告</v>
      </c>
      <c r="G7185" t="s">
        <v>99</v>
      </c>
      <c r="H7185" t="s">
        <v>259</v>
      </c>
      <c r="I7185" t="s">
        <v>68</v>
      </c>
      <c r="J7185">
        <v>311</v>
      </c>
      <c r="K7185">
        <v>0</v>
      </c>
      <c r="L7185" s="13">
        <f>VLOOKUP(C7185,'渗透率、续签率'!B:C,2,0)</f>
        <v>0.56799999999999995</v>
      </c>
      <c r="M7185" s="6">
        <v>0</v>
      </c>
      <c r="N7185">
        <v>49</v>
      </c>
      <c r="O7185">
        <v>0</v>
      </c>
      <c r="P7185" s="6">
        <v>0</v>
      </c>
      <c r="Q7185" s="13">
        <v>0.17399999999999999</v>
      </c>
      <c r="R7185" s="13">
        <v>0</v>
      </c>
      <c r="S7185" s="31">
        <v>2898</v>
      </c>
      <c r="T7185" s="6">
        <f>VLOOKUP(E7185,'参数设置&amp;汇总'!S:U,3,0)</f>
        <v>0.13</v>
      </c>
      <c r="U7185" s="78">
        <f t="shared" si="560"/>
        <v>6.37</v>
      </c>
      <c r="V7185" s="13">
        <v>0.85000000000000009</v>
      </c>
      <c r="W7185" s="78">
        <f t="shared" si="562"/>
        <v>7.4941176470588227</v>
      </c>
      <c r="X7185" s="1">
        <f>VLOOKUP(E7185,'渗透率、续签率'!AG:AJ,4,0)</f>
        <v>4015</v>
      </c>
      <c r="Y7185" s="1">
        <f t="shared" si="563"/>
        <v>30088.882352941175</v>
      </c>
      <c r="Z7185">
        <v>0</v>
      </c>
      <c r="AA7185" s="89">
        <f t="shared" si="564"/>
        <v>196735</v>
      </c>
      <c r="AH7185" s="37"/>
      <c r="AI7185" s="37"/>
    </row>
    <row r="7186" spans="1:37" hidden="1">
      <c r="A7186" t="s">
        <v>64</v>
      </c>
      <c r="B7186" t="s">
        <v>1</v>
      </c>
      <c r="C7186" t="s">
        <v>1</v>
      </c>
      <c r="D7186" t="s">
        <v>116</v>
      </c>
      <c r="E7186" t="s">
        <v>549</v>
      </c>
      <c r="F7186" t="str">
        <f t="shared" si="561"/>
        <v>德州市文印广告</v>
      </c>
      <c r="G7186" t="s">
        <v>103</v>
      </c>
      <c r="H7186" t="s">
        <v>260</v>
      </c>
      <c r="I7186" t="s">
        <v>70</v>
      </c>
      <c r="J7186" s="1">
        <v>1220</v>
      </c>
      <c r="K7186">
        <v>17</v>
      </c>
      <c r="L7186" s="13">
        <f>VLOOKUP(C7186,'渗透率、续签率'!B:C,2,0)</f>
        <v>0.56799999999999995</v>
      </c>
      <c r="M7186" s="6">
        <v>0.01</v>
      </c>
      <c r="N7186">
        <v>103</v>
      </c>
      <c r="O7186">
        <v>17</v>
      </c>
      <c r="P7186" s="6">
        <v>0.17</v>
      </c>
      <c r="Q7186" s="13">
        <v>0.316</v>
      </c>
      <c r="R7186" s="13">
        <v>0.16</v>
      </c>
      <c r="S7186" s="31">
        <v>9287</v>
      </c>
      <c r="T7186" s="6">
        <f>VLOOKUP(E7186,'参数设置&amp;汇总'!S:U,3,0)</f>
        <v>0.13</v>
      </c>
      <c r="U7186" s="78">
        <f t="shared" si="560"/>
        <v>17</v>
      </c>
      <c r="V7186" s="13">
        <v>0.85000000000000009</v>
      </c>
      <c r="W7186" s="78">
        <f t="shared" si="562"/>
        <v>8.64</v>
      </c>
      <c r="X7186" s="1">
        <f>VLOOKUP(E7186,'渗透率、续签率'!AG:AJ,4,0)</f>
        <v>4015</v>
      </c>
      <c r="Y7186" s="1">
        <f t="shared" si="563"/>
        <v>34689.600000000006</v>
      </c>
      <c r="Z7186">
        <v>0</v>
      </c>
      <c r="AA7186" s="89">
        <f t="shared" si="564"/>
        <v>413545</v>
      </c>
    </row>
    <row r="7187" spans="1:37" hidden="1">
      <c r="A7187" t="s">
        <v>64</v>
      </c>
      <c r="B7187" t="s">
        <v>1</v>
      </c>
      <c r="C7187" t="s">
        <v>1</v>
      </c>
      <c r="D7187" t="s">
        <v>116</v>
      </c>
      <c r="E7187" t="s">
        <v>549</v>
      </c>
      <c r="F7187" t="str">
        <f t="shared" si="561"/>
        <v>德阳市文印广告</v>
      </c>
      <c r="G7187" t="s">
        <v>77</v>
      </c>
      <c r="H7187" t="s">
        <v>261</v>
      </c>
      <c r="I7187" t="s">
        <v>70</v>
      </c>
      <c r="J7187">
        <v>739</v>
      </c>
      <c r="K7187">
        <v>13</v>
      </c>
      <c r="L7187" s="13">
        <f>VLOOKUP(C7187,'渗透率、续签率'!B:C,2,0)</f>
        <v>0.56799999999999995</v>
      </c>
      <c r="M7187" s="6">
        <v>0.02</v>
      </c>
      <c r="N7187">
        <v>82</v>
      </c>
      <c r="O7187">
        <v>12</v>
      </c>
      <c r="P7187" s="6">
        <v>0.15</v>
      </c>
      <c r="Q7187" s="13">
        <v>0.34</v>
      </c>
      <c r="R7187" s="13">
        <v>0.193</v>
      </c>
      <c r="S7187" s="31">
        <v>6585</v>
      </c>
      <c r="T7187" s="6">
        <f>VLOOKUP(E7187,'参数设置&amp;汇总'!S:U,3,0)</f>
        <v>0.13</v>
      </c>
      <c r="U7187" s="78">
        <f t="shared" si="560"/>
        <v>12</v>
      </c>
      <c r="V7187" s="13">
        <v>0.85000000000000009</v>
      </c>
      <c r="W7187" s="78">
        <f t="shared" si="562"/>
        <v>6.0988235294117654</v>
      </c>
      <c r="X7187" s="1">
        <f>VLOOKUP(E7187,'渗透率、续签率'!AG:AJ,4,0)</f>
        <v>4015</v>
      </c>
      <c r="Y7187" s="1">
        <f t="shared" si="563"/>
        <v>24486.776470588236</v>
      </c>
      <c r="Z7187">
        <v>0</v>
      </c>
      <c r="AA7187" s="89">
        <f t="shared" si="564"/>
        <v>329230</v>
      </c>
    </row>
    <row r="7188" spans="1:37" hidden="1">
      <c r="A7188" t="s">
        <v>64</v>
      </c>
      <c r="B7188" t="s">
        <v>1</v>
      </c>
      <c r="C7188" t="s">
        <v>1</v>
      </c>
      <c r="D7188" t="s">
        <v>116</v>
      </c>
      <c r="E7188" t="s">
        <v>549</v>
      </c>
      <c r="F7188" t="str">
        <f t="shared" si="561"/>
        <v>忻州市文印广告</v>
      </c>
      <c r="G7188" t="s">
        <v>134</v>
      </c>
      <c r="H7188" t="s">
        <v>262</v>
      </c>
      <c r="I7188" t="s">
        <v>70</v>
      </c>
      <c r="J7188">
        <v>667</v>
      </c>
      <c r="K7188">
        <v>4</v>
      </c>
      <c r="L7188" s="13">
        <f>VLOOKUP(C7188,'渗透率、续签率'!B:C,2,0)</f>
        <v>0.56799999999999995</v>
      </c>
      <c r="M7188" s="6">
        <v>0.01</v>
      </c>
      <c r="N7188">
        <v>52</v>
      </c>
      <c r="O7188">
        <v>4</v>
      </c>
      <c r="P7188" s="6">
        <v>0.08</v>
      </c>
      <c r="Q7188" s="13">
        <v>0.14399999999999999</v>
      </c>
      <c r="R7188" s="13">
        <v>1.0999999999999999E-2</v>
      </c>
      <c r="S7188" s="31">
        <v>3983</v>
      </c>
      <c r="T7188" s="6">
        <f>VLOOKUP(E7188,'参数设置&amp;汇总'!S:U,3,0)</f>
        <v>0.13</v>
      </c>
      <c r="U7188" s="78">
        <f t="shared" si="560"/>
        <v>6.76</v>
      </c>
      <c r="V7188" s="13">
        <v>0.85000000000000009</v>
      </c>
      <c r="W7188" s="78">
        <f t="shared" si="562"/>
        <v>5.2799999999999985</v>
      </c>
      <c r="X7188" s="1">
        <f>VLOOKUP(E7188,'渗透率、续签率'!AG:AJ,4,0)</f>
        <v>4015</v>
      </c>
      <c r="Y7188" s="1">
        <f t="shared" si="563"/>
        <v>21199.199999999993</v>
      </c>
      <c r="Z7188">
        <v>0</v>
      </c>
      <c r="AA7188" s="89">
        <f t="shared" si="564"/>
        <v>208780</v>
      </c>
      <c r="AK7188" s="37"/>
    </row>
    <row r="7189" spans="1:37" hidden="1">
      <c r="A7189" t="s">
        <v>64</v>
      </c>
      <c r="B7189" t="s">
        <v>1</v>
      </c>
      <c r="C7189" t="s">
        <v>1</v>
      </c>
      <c r="D7189" t="s">
        <v>116</v>
      </c>
      <c r="E7189" t="s">
        <v>549</v>
      </c>
      <c r="F7189" t="str">
        <f t="shared" si="561"/>
        <v>怀化市文印广告</v>
      </c>
      <c r="G7189" t="s">
        <v>113</v>
      </c>
      <c r="H7189" t="s">
        <v>263</v>
      </c>
      <c r="I7189" t="s">
        <v>68</v>
      </c>
      <c r="J7189">
        <v>822</v>
      </c>
      <c r="K7189">
        <v>8</v>
      </c>
      <c r="L7189" s="13">
        <f>VLOOKUP(C7189,'渗透率、续签率'!B:C,2,0)</f>
        <v>0.56799999999999995</v>
      </c>
      <c r="M7189" s="6">
        <v>0.01</v>
      </c>
      <c r="N7189">
        <v>104</v>
      </c>
      <c r="O7189">
        <v>7</v>
      </c>
      <c r="P7189" s="6">
        <v>7.0000000000000007E-2</v>
      </c>
      <c r="Q7189" s="13">
        <v>0.23699999999999999</v>
      </c>
      <c r="R7189" s="13">
        <v>0.13700000000000001</v>
      </c>
      <c r="S7189" s="31">
        <v>7352</v>
      </c>
      <c r="T7189" s="6">
        <f>VLOOKUP(E7189,'参数设置&amp;汇总'!S:U,3,0)</f>
        <v>0.13</v>
      </c>
      <c r="U7189" s="78">
        <f t="shared" si="560"/>
        <v>13.52</v>
      </c>
      <c r="V7189" s="13">
        <v>0.85000000000000009</v>
      </c>
      <c r="W7189" s="78">
        <f t="shared" si="562"/>
        <v>11.228235294117647</v>
      </c>
      <c r="X7189" s="1">
        <f>VLOOKUP(E7189,'渗透率、续签率'!AG:AJ,4,0)</f>
        <v>4015</v>
      </c>
      <c r="Y7189" s="1">
        <f t="shared" si="563"/>
        <v>45081.364705882355</v>
      </c>
      <c r="Z7189">
        <v>0</v>
      </c>
      <c r="AA7189" s="89">
        <f t="shared" si="564"/>
        <v>417560</v>
      </c>
      <c r="AH7189" s="37"/>
      <c r="AI7189" s="37"/>
      <c r="AK7189" s="37"/>
    </row>
    <row r="7190" spans="1:37" hidden="1">
      <c r="A7190" t="s">
        <v>64</v>
      </c>
      <c r="B7190" t="s">
        <v>1</v>
      </c>
      <c r="C7190" t="s">
        <v>1</v>
      </c>
      <c r="D7190" t="s">
        <v>116</v>
      </c>
      <c r="E7190" t="s">
        <v>549</v>
      </c>
      <c r="F7190" t="str">
        <f t="shared" si="561"/>
        <v>怒江傈僳族自治州文印广告</v>
      </c>
      <c r="G7190" t="s">
        <v>99</v>
      </c>
      <c r="H7190" t="s">
        <v>264</v>
      </c>
      <c r="I7190" t="s">
        <v>68</v>
      </c>
      <c r="J7190">
        <v>68</v>
      </c>
      <c r="K7190">
        <v>0</v>
      </c>
      <c r="L7190" s="13">
        <f>VLOOKUP(C7190,'渗透率、续签率'!B:C,2,0)</f>
        <v>0.56799999999999995</v>
      </c>
      <c r="M7190" s="6">
        <v>0</v>
      </c>
      <c r="N7190">
        <v>12</v>
      </c>
      <c r="O7190">
        <v>0</v>
      </c>
      <c r="P7190" s="6">
        <v>0</v>
      </c>
      <c r="Q7190" s="13">
        <v>0.09</v>
      </c>
      <c r="R7190" s="13">
        <v>0</v>
      </c>
      <c r="S7190" s="31">
        <v>679</v>
      </c>
      <c r="T7190" s="6">
        <f>VLOOKUP(E7190,'参数设置&amp;汇总'!S:U,3,0)</f>
        <v>0.13</v>
      </c>
      <c r="U7190" s="78">
        <f t="shared" si="560"/>
        <v>1.56</v>
      </c>
      <c r="V7190" s="13">
        <v>0.85000000000000009</v>
      </c>
      <c r="W7190" s="78">
        <f t="shared" si="562"/>
        <v>1.8352941176470587</v>
      </c>
      <c r="X7190" s="1">
        <f>VLOOKUP(E7190,'渗透率、续签率'!AG:AJ,4,0)</f>
        <v>4015</v>
      </c>
      <c r="Y7190" s="1">
        <f t="shared" si="563"/>
        <v>7368.7058823529405</v>
      </c>
      <c r="Z7190">
        <v>0</v>
      </c>
      <c r="AA7190" s="89">
        <f t="shared" si="564"/>
        <v>48180</v>
      </c>
      <c r="AH7190" s="37"/>
      <c r="AI7190" s="37"/>
    </row>
    <row r="7191" spans="1:37" hidden="1">
      <c r="A7191" t="s">
        <v>64</v>
      </c>
      <c r="B7191" t="s">
        <v>1</v>
      </c>
      <c r="C7191" t="s">
        <v>1</v>
      </c>
      <c r="D7191" t="s">
        <v>116</v>
      </c>
      <c r="E7191" t="s">
        <v>549</v>
      </c>
      <c r="F7191" t="str">
        <f t="shared" si="561"/>
        <v>恩施土家族苗族自治州文印广告</v>
      </c>
      <c r="G7191" t="s">
        <v>81</v>
      </c>
      <c r="H7191" t="s">
        <v>265</v>
      </c>
      <c r="I7191" t="s">
        <v>68</v>
      </c>
      <c r="J7191">
        <v>649</v>
      </c>
      <c r="K7191">
        <v>4</v>
      </c>
      <c r="L7191" s="13">
        <f>VLOOKUP(C7191,'渗透率、续签率'!B:C,2,0)</f>
        <v>0.56799999999999995</v>
      </c>
      <c r="M7191" s="6">
        <v>0.01</v>
      </c>
      <c r="N7191">
        <v>94</v>
      </c>
      <c r="O7191">
        <v>4</v>
      </c>
      <c r="P7191" s="6">
        <v>0.04</v>
      </c>
      <c r="Q7191" s="13">
        <v>0.2</v>
      </c>
      <c r="R7191" s="13">
        <v>6.2E-2</v>
      </c>
      <c r="S7191" s="31">
        <v>5751</v>
      </c>
      <c r="T7191" s="6">
        <f>VLOOKUP(E7191,'参数设置&amp;汇总'!S:U,3,0)</f>
        <v>0.13</v>
      </c>
      <c r="U7191" s="78">
        <f t="shared" si="560"/>
        <v>12.22</v>
      </c>
      <c r="V7191" s="13">
        <v>0.85000000000000009</v>
      </c>
      <c r="W7191" s="78">
        <f t="shared" si="562"/>
        <v>11.703529411764706</v>
      </c>
      <c r="X7191" s="1">
        <f>VLOOKUP(E7191,'渗透率、续签率'!AG:AJ,4,0)</f>
        <v>4015</v>
      </c>
      <c r="Y7191" s="1">
        <f t="shared" si="563"/>
        <v>46989.670588235291</v>
      </c>
      <c r="Z7191">
        <v>0</v>
      </c>
      <c r="AA7191" s="89">
        <f t="shared" si="564"/>
        <v>377410</v>
      </c>
    </row>
    <row r="7192" spans="1:37" hidden="1">
      <c r="A7192" t="s">
        <v>64</v>
      </c>
      <c r="B7192" t="s">
        <v>1</v>
      </c>
      <c r="C7192" t="s">
        <v>1</v>
      </c>
      <c r="D7192" t="s">
        <v>116</v>
      </c>
      <c r="E7192" t="s">
        <v>549</v>
      </c>
      <c r="F7192" t="str">
        <f t="shared" si="561"/>
        <v>惠州市文印广告</v>
      </c>
      <c r="G7192" t="s">
        <v>75</v>
      </c>
      <c r="H7192" t="s">
        <v>266</v>
      </c>
      <c r="I7192" t="s">
        <v>68</v>
      </c>
      <c r="J7192" s="1">
        <v>2237</v>
      </c>
      <c r="K7192">
        <v>43</v>
      </c>
      <c r="L7192" s="13">
        <f>VLOOKUP(C7192,'渗透率、续签率'!B:C,2,0)</f>
        <v>0.56799999999999995</v>
      </c>
      <c r="M7192" s="6">
        <v>0.02</v>
      </c>
      <c r="N7192">
        <v>337</v>
      </c>
      <c r="O7192">
        <v>38</v>
      </c>
      <c r="P7192" s="6">
        <v>0.11</v>
      </c>
      <c r="Q7192" s="13">
        <v>0.42</v>
      </c>
      <c r="R7192" s="13">
        <v>0.24099999999999999</v>
      </c>
      <c r="S7192" s="31">
        <v>26480</v>
      </c>
      <c r="T7192" s="6">
        <f>VLOOKUP(E7192,'参数设置&amp;汇总'!S:U,3,0)</f>
        <v>0.13</v>
      </c>
      <c r="U7192" s="78">
        <f t="shared" si="560"/>
        <v>43.81</v>
      </c>
      <c r="V7192" s="13">
        <v>0.85000000000000009</v>
      </c>
      <c r="W7192" s="78">
        <f t="shared" si="562"/>
        <v>26.148235294117647</v>
      </c>
      <c r="X7192" s="1">
        <f>VLOOKUP(E7192,'渗透率、续签率'!AG:AJ,4,0)</f>
        <v>4015</v>
      </c>
      <c r="Y7192" s="1">
        <f t="shared" si="563"/>
        <v>104985.16470588236</v>
      </c>
      <c r="Z7192">
        <v>29</v>
      </c>
      <c r="AA7192" s="89">
        <f t="shared" si="564"/>
        <v>1353055</v>
      </c>
      <c r="AK7192" s="37"/>
    </row>
    <row r="7193" spans="1:37" hidden="1">
      <c r="A7193" t="s">
        <v>64</v>
      </c>
      <c r="B7193" t="s">
        <v>1</v>
      </c>
      <c r="C7193" t="s">
        <v>1</v>
      </c>
      <c r="D7193" t="s">
        <v>116</v>
      </c>
      <c r="E7193" t="s">
        <v>549</v>
      </c>
      <c r="F7193" t="str">
        <f t="shared" si="561"/>
        <v>扬州市文印广告</v>
      </c>
      <c r="G7193" t="s">
        <v>73</v>
      </c>
      <c r="H7193" t="s">
        <v>267</v>
      </c>
      <c r="I7193" t="s">
        <v>70</v>
      </c>
      <c r="J7193" s="1">
        <v>1035</v>
      </c>
      <c r="K7193">
        <v>10</v>
      </c>
      <c r="L7193" s="13">
        <f>VLOOKUP(C7193,'渗透率、续签率'!B:C,2,0)</f>
        <v>0.56799999999999995</v>
      </c>
      <c r="M7193" s="6">
        <v>0.01</v>
      </c>
      <c r="N7193">
        <v>113</v>
      </c>
      <c r="O7193">
        <v>9</v>
      </c>
      <c r="P7193" s="6">
        <v>0.08</v>
      </c>
      <c r="Q7193" s="13">
        <v>0.3</v>
      </c>
      <c r="R7193" s="13">
        <v>0.104</v>
      </c>
      <c r="S7193" s="31">
        <v>9585</v>
      </c>
      <c r="T7193" s="6">
        <f>VLOOKUP(E7193,'参数设置&amp;汇总'!S:U,3,0)</f>
        <v>0.13</v>
      </c>
      <c r="U7193" s="78">
        <f t="shared" si="560"/>
        <v>14.690000000000001</v>
      </c>
      <c r="V7193" s="13">
        <v>0.85000000000000009</v>
      </c>
      <c r="W7193" s="78">
        <f t="shared" si="562"/>
        <v>11.268235294117646</v>
      </c>
      <c r="X7193" s="1">
        <f>VLOOKUP(E7193,'渗透率、续签率'!AG:AJ,4,0)</f>
        <v>4015</v>
      </c>
      <c r="Y7193" s="1">
        <f t="shared" si="563"/>
        <v>45241.964705882354</v>
      </c>
      <c r="Z7193">
        <v>26</v>
      </c>
      <c r="AA7193" s="89">
        <f t="shared" si="564"/>
        <v>453695</v>
      </c>
      <c r="AH7193" s="37"/>
      <c r="AI7193" s="37"/>
      <c r="AK7193" s="37"/>
    </row>
    <row r="7194" spans="1:37" hidden="1">
      <c r="A7194" t="s">
        <v>64</v>
      </c>
      <c r="B7194" t="s">
        <v>1</v>
      </c>
      <c r="C7194" t="s">
        <v>1</v>
      </c>
      <c r="D7194" t="s">
        <v>116</v>
      </c>
      <c r="E7194" t="s">
        <v>549</v>
      </c>
      <c r="F7194" t="str">
        <f t="shared" si="561"/>
        <v>承德市文印广告</v>
      </c>
      <c r="G7194" t="s">
        <v>159</v>
      </c>
      <c r="H7194" t="s">
        <v>268</v>
      </c>
      <c r="I7194" t="s">
        <v>70</v>
      </c>
      <c r="J7194">
        <v>636</v>
      </c>
      <c r="K7194">
        <v>2</v>
      </c>
      <c r="L7194" s="13">
        <f>VLOOKUP(C7194,'渗透率、续签率'!B:C,2,0)</f>
        <v>0.56799999999999995</v>
      </c>
      <c r="M7194" s="6">
        <v>0</v>
      </c>
      <c r="N7194">
        <v>72</v>
      </c>
      <c r="O7194">
        <v>1</v>
      </c>
      <c r="P7194" s="6">
        <v>0.01</v>
      </c>
      <c r="Q7194" s="13">
        <v>0.158</v>
      </c>
      <c r="R7194" s="13">
        <v>0</v>
      </c>
      <c r="S7194" s="31">
        <v>4527</v>
      </c>
      <c r="T7194" s="6">
        <f>VLOOKUP(E7194,'参数设置&amp;汇总'!S:U,3,0)</f>
        <v>0.13</v>
      </c>
      <c r="U7194" s="78">
        <f t="shared" si="560"/>
        <v>9.36</v>
      </c>
      <c r="V7194" s="13">
        <v>0.85000000000000009</v>
      </c>
      <c r="W7194" s="78">
        <f t="shared" si="562"/>
        <v>10.343529411764704</v>
      </c>
      <c r="X7194" s="1">
        <f>VLOOKUP(E7194,'渗透率、续签率'!AG:AJ,4,0)</f>
        <v>4015</v>
      </c>
      <c r="Y7194" s="1">
        <f t="shared" si="563"/>
        <v>41529.270588235289</v>
      </c>
      <c r="Z7194">
        <v>0</v>
      </c>
      <c r="AA7194" s="89">
        <f t="shared" si="564"/>
        <v>289080</v>
      </c>
      <c r="AH7194" s="37"/>
      <c r="AI7194" s="37"/>
    </row>
    <row r="7195" spans="1:37" hidden="1">
      <c r="A7195" t="s">
        <v>64</v>
      </c>
      <c r="B7195" t="s">
        <v>1</v>
      </c>
      <c r="C7195" t="s">
        <v>1</v>
      </c>
      <c r="D7195" t="s">
        <v>116</v>
      </c>
      <c r="E7195" t="s">
        <v>549</v>
      </c>
      <c r="F7195" t="str">
        <f t="shared" si="561"/>
        <v>抚州市文印广告</v>
      </c>
      <c r="G7195" t="s">
        <v>90</v>
      </c>
      <c r="H7195" t="s">
        <v>269</v>
      </c>
      <c r="I7195" t="s">
        <v>68</v>
      </c>
      <c r="J7195">
        <v>609</v>
      </c>
      <c r="K7195">
        <v>2</v>
      </c>
      <c r="L7195" s="13">
        <f>VLOOKUP(C7195,'渗透率、续签率'!B:C,2,0)</f>
        <v>0.56799999999999995</v>
      </c>
      <c r="M7195" s="6">
        <v>0</v>
      </c>
      <c r="N7195">
        <v>67</v>
      </c>
      <c r="O7195">
        <v>2</v>
      </c>
      <c r="P7195" s="6">
        <v>0.03</v>
      </c>
      <c r="Q7195" s="13">
        <v>0.13500000000000001</v>
      </c>
      <c r="R7195" s="13">
        <v>0</v>
      </c>
      <c r="S7195" s="31">
        <v>4697</v>
      </c>
      <c r="T7195" s="6">
        <f>VLOOKUP(E7195,'参数设置&amp;汇总'!S:U,3,0)</f>
        <v>0.13</v>
      </c>
      <c r="U7195" s="78">
        <f t="shared" si="560"/>
        <v>8.7100000000000009</v>
      </c>
      <c r="V7195" s="13">
        <v>0.85000000000000009</v>
      </c>
      <c r="W7195" s="78">
        <f t="shared" si="562"/>
        <v>8.9105882352941173</v>
      </c>
      <c r="X7195" s="1">
        <f>VLOOKUP(E7195,'渗透率、续签率'!AG:AJ,4,0)</f>
        <v>4015</v>
      </c>
      <c r="Y7195" s="1">
        <f t="shared" si="563"/>
        <v>35776.01176470588</v>
      </c>
      <c r="Z7195">
        <v>0</v>
      </c>
      <c r="AA7195" s="89">
        <f t="shared" si="564"/>
        <v>269005</v>
      </c>
      <c r="AK7195" s="37"/>
    </row>
    <row r="7196" spans="1:37" hidden="1">
      <c r="A7196" t="s">
        <v>64</v>
      </c>
      <c r="B7196" t="s">
        <v>1</v>
      </c>
      <c r="C7196" t="s">
        <v>1</v>
      </c>
      <c r="D7196" t="s">
        <v>116</v>
      </c>
      <c r="E7196" t="s">
        <v>549</v>
      </c>
      <c r="F7196" t="str">
        <f t="shared" si="561"/>
        <v>抚顺市文印广告</v>
      </c>
      <c r="G7196" t="s">
        <v>101</v>
      </c>
      <c r="H7196" t="s">
        <v>270</v>
      </c>
      <c r="I7196" t="s">
        <v>70</v>
      </c>
      <c r="J7196">
        <v>297</v>
      </c>
      <c r="K7196">
        <v>3</v>
      </c>
      <c r="L7196" s="13">
        <f>VLOOKUP(C7196,'渗透率、续签率'!B:C,2,0)</f>
        <v>0.56799999999999995</v>
      </c>
      <c r="M7196" s="6">
        <v>0.01</v>
      </c>
      <c r="N7196">
        <v>28</v>
      </c>
      <c r="O7196">
        <v>3</v>
      </c>
      <c r="P7196" s="6">
        <v>0.11</v>
      </c>
      <c r="Q7196" s="13">
        <v>0.16</v>
      </c>
      <c r="R7196" s="13">
        <v>0.1</v>
      </c>
      <c r="S7196" s="31">
        <v>2071</v>
      </c>
      <c r="T7196" s="6">
        <f>VLOOKUP(E7196,'参数设置&amp;汇总'!S:U,3,0)</f>
        <v>0.13</v>
      </c>
      <c r="U7196" s="78">
        <f t="shared" si="560"/>
        <v>3.64</v>
      </c>
      <c r="V7196" s="13">
        <v>0.85000000000000009</v>
      </c>
      <c r="W7196" s="78">
        <f t="shared" si="562"/>
        <v>2.2776470588235296</v>
      </c>
      <c r="X7196" s="1">
        <f>VLOOKUP(E7196,'渗透率、续签率'!AG:AJ,4,0)</f>
        <v>4015</v>
      </c>
      <c r="Y7196" s="1">
        <f t="shared" si="563"/>
        <v>9144.7529411764717</v>
      </c>
      <c r="Z7196">
        <v>0</v>
      </c>
      <c r="AA7196" s="89">
        <f t="shared" si="564"/>
        <v>112420</v>
      </c>
      <c r="AH7196" s="37"/>
      <c r="AI7196" s="37"/>
      <c r="AK7196" s="37"/>
    </row>
    <row r="7197" spans="1:37" hidden="1">
      <c r="A7197" t="s">
        <v>64</v>
      </c>
      <c r="B7197" t="s">
        <v>1</v>
      </c>
      <c r="C7197" t="s">
        <v>1</v>
      </c>
      <c r="D7197" t="s">
        <v>116</v>
      </c>
      <c r="E7197" t="s">
        <v>549</v>
      </c>
      <c r="F7197" t="str">
        <f t="shared" si="561"/>
        <v>拉萨市文印广告</v>
      </c>
      <c r="G7197" t="s">
        <v>237</v>
      </c>
      <c r="H7197" t="s">
        <v>271</v>
      </c>
      <c r="I7197" t="s">
        <v>57</v>
      </c>
      <c r="J7197">
        <v>487</v>
      </c>
      <c r="K7197">
        <v>15</v>
      </c>
      <c r="L7197" s="13">
        <f>VLOOKUP(C7197,'渗透率、续签率'!B:C,2,0)</f>
        <v>0.56799999999999995</v>
      </c>
      <c r="M7197" s="6">
        <v>0.03</v>
      </c>
      <c r="N7197">
        <v>57</v>
      </c>
      <c r="O7197">
        <v>14</v>
      </c>
      <c r="P7197" s="6">
        <v>0.25</v>
      </c>
      <c r="Q7197" s="13">
        <v>0.432</v>
      </c>
      <c r="R7197" s="13">
        <v>0.25800000000000001</v>
      </c>
      <c r="S7197" s="31">
        <v>5449</v>
      </c>
      <c r="T7197" s="6">
        <f>VLOOKUP(E7197,'参数设置&amp;汇总'!S:U,3,0)</f>
        <v>0.13</v>
      </c>
      <c r="U7197" s="78">
        <f t="shared" si="560"/>
        <v>14</v>
      </c>
      <c r="V7197" s="13">
        <v>0.85000000000000009</v>
      </c>
      <c r="W7197" s="78">
        <f t="shared" si="562"/>
        <v>7.1152941176470588</v>
      </c>
      <c r="X7197" s="1">
        <f>VLOOKUP(E7197,'渗透率、续签率'!AG:AJ,4,0)</f>
        <v>4015</v>
      </c>
      <c r="Y7197" s="1">
        <f t="shared" si="563"/>
        <v>28567.905882352941</v>
      </c>
      <c r="Z7197">
        <v>0</v>
      </c>
      <c r="AA7197" s="89">
        <f t="shared" si="564"/>
        <v>228855</v>
      </c>
      <c r="AH7197" s="37"/>
      <c r="AI7197" s="37"/>
      <c r="AK7197" s="37"/>
    </row>
    <row r="7198" spans="1:37" hidden="1">
      <c r="A7198" t="s">
        <v>64</v>
      </c>
      <c r="B7198" t="s">
        <v>1</v>
      </c>
      <c r="C7198" t="s">
        <v>1</v>
      </c>
      <c r="D7198" t="s">
        <v>116</v>
      </c>
      <c r="E7198" t="s">
        <v>549</v>
      </c>
      <c r="F7198" t="str">
        <f t="shared" si="561"/>
        <v>揭阳市文印广告</v>
      </c>
      <c r="G7198" t="s">
        <v>75</v>
      </c>
      <c r="H7198" t="s">
        <v>272</v>
      </c>
      <c r="I7198" t="s">
        <v>68</v>
      </c>
      <c r="J7198">
        <v>829</v>
      </c>
      <c r="K7198">
        <v>9</v>
      </c>
      <c r="L7198" s="13">
        <f>VLOOKUP(C7198,'渗透率、续签率'!B:C,2,0)</f>
        <v>0.56799999999999995</v>
      </c>
      <c r="M7198" s="6">
        <v>0.01</v>
      </c>
      <c r="N7198">
        <v>72</v>
      </c>
      <c r="O7198">
        <v>9</v>
      </c>
      <c r="P7198" s="6">
        <v>0.13</v>
      </c>
      <c r="Q7198" s="13">
        <v>0.28799999999999998</v>
      </c>
      <c r="R7198" s="13">
        <v>0.184</v>
      </c>
      <c r="S7198" s="31">
        <v>6097</v>
      </c>
      <c r="T7198" s="6">
        <f>VLOOKUP(E7198,'参数设置&amp;汇总'!S:U,3,0)</f>
        <v>0.13</v>
      </c>
      <c r="U7198" s="78">
        <f t="shared" si="560"/>
        <v>9.36</v>
      </c>
      <c r="V7198" s="13">
        <v>0.85000000000000009</v>
      </c>
      <c r="W7198" s="78">
        <f t="shared" si="562"/>
        <v>4.997647058823528</v>
      </c>
      <c r="X7198" s="1">
        <f>VLOOKUP(E7198,'渗透率、续签率'!AG:AJ,4,0)</f>
        <v>4015</v>
      </c>
      <c r="Y7198" s="1">
        <f t="shared" si="563"/>
        <v>20065.552941176466</v>
      </c>
      <c r="Z7198">
        <v>0</v>
      </c>
      <c r="AA7198" s="89">
        <f t="shared" si="564"/>
        <v>289080</v>
      </c>
      <c r="AH7198" s="37"/>
      <c r="AI7198" s="37"/>
      <c r="AK7198" s="37"/>
    </row>
    <row r="7199" spans="1:37" hidden="1">
      <c r="A7199" t="s">
        <v>64</v>
      </c>
      <c r="B7199" t="s">
        <v>1</v>
      </c>
      <c r="C7199" t="s">
        <v>1</v>
      </c>
      <c r="D7199" t="s">
        <v>116</v>
      </c>
      <c r="E7199" t="s">
        <v>549</v>
      </c>
      <c r="F7199" t="str">
        <f t="shared" si="561"/>
        <v>攀枝花市文印广告</v>
      </c>
      <c r="G7199" t="s">
        <v>77</v>
      </c>
      <c r="H7199" t="s">
        <v>273</v>
      </c>
      <c r="I7199" t="s">
        <v>70</v>
      </c>
      <c r="J7199">
        <v>188</v>
      </c>
      <c r="K7199">
        <v>5</v>
      </c>
      <c r="L7199" s="13">
        <f>VLOOKUP(C7199,'渗透率、续签率'!B:C,2,0)</f>
        <v>0.56799999999999995</v>
      </c>
      <c r="M7199" s="6">
        <v>0.03</v>
      </c>
      <c r="N7199">
        <v>21</v>
      </c>
      <c r="O7199">
        <v>5</v>
      </c>
      <c r="P7199" s="6">
        <v>0.24</v>
      </c>
      <c r="Q7199" s="13">
        <v>0.34599999999999997</v>
      </c>
      <c r="R7199" s="13">
        <v>0</v>
      </c>
      <c r="S7199" s="31">
        <v>1458</v>
      </c>
      <c r="T7199" s="6">
        <f>VLOOKUP(E7199,'参数设置&amp;汇总'!S:U,3,0)</f>
        <v>0.13</v>
      </c>
      <c r="U7199" s="78">
        <f t="shared" si="560"/>
        <v>5</v>
      </c>
      <c r="V7199" s="13">
        <v>0.85000000000000009</v>
      </c>
      <c r="W7199" s="78">
        <f t="shared" si="562"/>
        <v>2.5411764705882351</v>
      </c>
      <c r="X7199" s="1">
        <f>VLOOKUP(E7199,'渗透率、续签率'!AG:AJ,4,0)</f>
        <v>4015</v>
      </c>
      <c r="Y7199" s="1">
        <f t="shared" si="563"/>
        <v>10202.823529411764</v>
      </c>
      <c r="Z7199">
        <v>0</v>
      </c>
      <c r="AA7199" s="89">
        <f t="shared" si="564"/>
        <v>84315</v>
      </c>
      <c r="AH7199" s="37"/>
      <c r="AI7199" s="37"/>
    </row>
    <row r="7200" spans="1:37" hidden="1">
      <c r="A7200" t="s">
        <v>64</v>
      </c>
      <c r="B7200" t="s">
        <v>1</v>
      </c>
      <c r="C7200" t="s">
        <v>1</v>
      </c>
      <c r="D7200" t="s">
        <v>116</v>
      </c>
      <c r="E7200" t="s">
        <v>549</v>
      </c>
      <c r="F7200" t="str">
        <f t="shared" si="561"/>
        <v>文山壮族苗族自治州文印广告</v>
      </c>
      <c r="G7200" t="s">
        <v>99</v>
      </c>
      <c r="H7200" t="s">
        <v>274</v>
      </c>
      <c r="I7200" t="s">
        <v>68</v>
      </c>
      <c r="J7200">
        <v>481</v>
      </c>
      <c r="K7200">
        <v>5</v>
      </c>
      <c r="L7200" s="13">
        <f>VLOOKUP(C7200,'渗透率、续签率'!B:C,2,0)</f>
        <v>0.56799999999999995</v>
      </c>
      <c r="M7200" s="6">
        <v>0.01</v>
      </c>
      <c r="N7200">
        <v>73</v>
      </c>
      <c r="O7200">
        <v>5</v>
      </c>
      <c r="P7200" s="6">
        <v>7.0000000000000007E-2</v>
      </c>
      <c r="Q7200" s="13">
        <v>0.161</v>
      </c>
      <c r="R7200" s="13">
        <v>1.4999999999999999E-2</v>
      </c>
      <c r="S7200" s="31">
        <v>4414</v>
      </c>
      <c r="T7200" s="6">
        <f>VLOOKUP(E7200,'参数设置&amp;汇总'!S:U,3,0)</f>
        <v>0.13</v>
      </c>
      <c r="U7200" s="78">
        <f t="shared" si="560"/>
        <v>9.49</v>
      </c>
      <c r="V7200" s="13">
        <v>0.85000000000000009</v>
      </c>
      <c r="W7200" s="78">
        <f t="shared" si="562"/>
        <v>7.8235294117647056</v>
      </c>
      <c r="X7200" s="1">
        <f>VLOOKUP(E7200,'渗透率、续签率'!AG:AJ,4,0)</f>
        <v>4015</v>
      </c>
      <c r="Y7200" s="1">
        <f t="shared" si="563"/>
        <v>31411.470588235294</v>
      </c>
      <c r="Z7200">
        <v>0</v>
      </c>
      <c r="AA7200" s="89">
        <f t="shared" si="564"/>
        <v>293095</v>
      </c>
      <c r="AK7200" s="37"/>
    </row>
    <row r="7201" spans="1:37" hidden="1">
      <c r="A7201" t="s">
        <v>64</v>
      </c>
      <c r="B7201" t="s">
        <v>1</v>
      </c>
      <c r="C7201" t="s">
        <v>1</v>
      </c>
      <c r="D7201" t="s">
        <v>116</v>
      </c>
      <c r="E7201" t="s">
        <v>549</v>
      </c>
      <c r="F7201" t="str">
        <f t="shared" si="561"/>
        <v>文昌市文印广告</v>
      </c>
      <c r="G7201" t="s">
        <v>120</v>
      </c>
      <c r="H7201" t="s">
        <v>275</v>
      </c>
      <c r="I7201" t="s">
        <v>68</v>
      </c>
      <c r="J7201">
        <v>62</v>
      </c>
      <c r="K7201">
        <v>0</v>
      </c>
      <c r="L7201" s="13">
        <f>VLOOKUP(C7201,'渗透率、续签率'!B:C,2,0)</f>
        <v>0.56799999999999995</v>
      </c>
      <c r="M7201" s="6">
        <v>0</v>
      </c>
      <c r="N7201">
        <v>11</v>
      </c>
      <c r="O7201">
        <v>0</v>
      </c>
      <c r="P7201" s="6">
        <v>0</v>
      </c>
      <c r="Q7201" s="13">
        <v>3.9E-2</v>
      </c>
      <c r="R7201" s="13">
        <v>0</v>
      </c>
      <c r="S7201" s="31">
        <v>577</v>
      </c>
      <c r="T7201" s="6">
        <f>VLOOKUP(E7201,'参数设置&amp;汇总'!S:U,3,0)</f>
        <v>0.13</v>
      </c>
      <c r="U7201" s="78">
        <f t="shared" si="560"/>
        <v>1.4300000000000002</v>
      </c>
      <c r="V7201" s="13">
        <v>0.85000000000000009</v>
      </c>
      <c r="W7201" s="78">
        <f t="shared" si="562"/>
        <v>1.6823529411764706</v>
      </c>
      <c r="X7201" s="1">
        <f>VLOOKUP(E7201,'渗透率、续签率'!AG:AJ,4,0)</f>
        <v>4015</v>
      </c>
      <c r="Y7201" s="1">
        <f t="shared" si="563"/>
        <v>6754.6470588235297</v>
      </c>
      <c r="Z7201">
        <v>0</v>
      </c>
      <c r="AA7201" s="89">
        <f t="shared" si="564"/>
        <v>44165</v>
      </c>
      <c r="AH7201" s="37"/>
      <c r="AI7201" s="37"/>
      <c r="AK7201" s="37"/>
    </row>
    <row r="7202" spans="1:37" hidden="1">
      <c r="A7202" t="s">
        <v>64</v>
      </c>
      <c r="B7202" t="s">
        <v>1</v>
      </c>
      <c r="C7202" t="s">
        <v>1</v>
      </c>
      <c r="D7202" t="s">
        <v>116</v>
      </c>
      <c r="E7202" t="s">
        <v>549</v>
      </c>
      <c r="F7202" t="str">
        <f t="shared" si="561"/>
        <v>新乡市文印广告</v>
      </c>
      <c r="G7202" t="s">
        <v>110</v>
      </c>
      <c r="H7202" t="s">
        <v>276</v>
      </c>
      <c r="I7202" t="s">
        <v>70</v>
      </c>
      <c r="J7202" s="1">
        <v>1340</v>
      </c>
      <c r="K7202">
        <v>10</v>
      </c>
      <c r="L7202" s="13">
        <f>VLOOKUP(C7202,'渗透率、续签率'!B:C,2,0)</f>
        <v>0.56799999999999995</v>
      </c>
      <c r="M7202" s="6">
        <v>0.01</v>
      </c>
      <c r="N7202">
        <v>170</v>
      </c>
      <c r="O7202">
        <v>8</v>
      </c>
      <c r="P7202" s="6">
        <v>0.05</v>
      </c>
      <c r="Q7202" s="13">
        <v>0.188</v>
      </c>
      <c r="R7202" s="13">
        <v>6.2E-2</v>
      </c>
      <c r="S7202" s="31">
        <v>11644</v>
      </c>
      <c r="T7202" s="6">
        <f>VLOOKUP(E7202,'参数设置&amp;汇总'!S:U,3,0)</f>
        <v>0.13</v>
      </c>
      <c r="U7202" s="78">
        <f t="shared" si="560"/>
        <v>22.1</v>
      </c>
      <c r="V7202" s="13">
        <v>0.85000000000000009</v>
      </c>
      <c r="W7202" s="78">
        <f t="shared" si="562"/>
        <v>20.654117647058822</v>
      </c>
      <c r="X7202" s="1">
        <f>VLOOKUP(E7202,'渗透率、续签率'!AG:AJ,4,0)</f>
        <v>4015</v>
      </c>
      <c r="Y7202" s="1">
        <f t="shared" si="563"/>
        <v>82926.282352941169</v>
      </c>
      <c r="Z7202">
        <v>1</v>
      </c>
      <c r="AA7202" s="89">
        <f t="shared" si="564"/>
        <v>682550</v>
      </c>
      <c r="AH7202" s="37"/>
      <c r="AI7202" s="37"/>
      <c r="AK7202" s="37"/>
    </row>
    <row r="7203" spans="1:37" hidden="1">
      <c r="A7203" t="s">
        <v>64</v>
      </c>
      <c r="B7203" t="s">
        <v>1</v>
      </c>
      <c r="C7203" t="s">
        <v>1</v>
      </c>
      <c r="D7203" t="s">
        <v>116</v>
      </c>
      <c r="E7203" t="s">
        <v>549</v>
      </c>
      <c r="F7203" t="str">
        <f t="shared" si="561"/>
        <v>新余市文印广告</v>
      </c>
      <c r="G7203" t="s">
        <v>90</v>
      </c>
      <c r="H7203" t="s">
        <v>277</v>
      </c>
      <c r="I7203" t="s">
        <v>68</v>
      </c>
      <c r="J7203">
        <v>273</v>
      </c>
      <c r="K7203">
        <v>0</v>
      </c>
      <c r="L7203" s="13">
        <f>VLOOKUP(C7203,'渗透率、续签率'!B:C,2,0)</f>
        <v>0.56799999999999995</v>
      </c>
      <c r="M7203" s="6">
        <v>0</v>
      </c>
      <c r="N7203">
        <v>49</v>
      </c>
      <c r="O7203">
        <v>0</v>
      </c>
      <c r="P7203" s="6">
        <v>0</v>
      </c>
      <c r="Q7203" s="13">
        <v>0.04</v>
      </c>
      <c r="R7203" s="13">
        <v>0</v>
      </c>
      <c r="S7203" s="31">
        <v>2488</v>
      </c>
      <c r="T7203" s="6">
        <f>VLOOKUP(E7203,'参数设置&amp;汇总'!S:U,3,0)</f>
        <v>0.13</v>
      </c>
      <c r="U7203" s="78">
        <f t="shared" si="560"/>
        <v>6.37</v>
      </c>
      <c r="V7203" s="13">
        <v>0.85000000000000009</v>
      </c>
      <c r="W7203" s="78">
        <f t="shared" si="562"/>
        <v>7.4941176470588227</v>
      </c>
      <c r="X7203" s="1">
        <f>VLOOKUP(E7203,'渗透率、续签率'!AG:AJ,4,0)</f>
        <v>4015</v>
      </c>
      <c r="Y7203" s="1">
        <f t="shared" si="563"/>
        <v>30088.882352941175</v>
      </c>
      <c r="Z7203">
        <v>0</v>
      </c>
      <c r="AA7203" s="89">
        <f t="shared" si="564"/>
        <v>196735</v>
      </c>
      <c r="AH7203" s="37"/>
      <c r="AI7203" s="37"/>
      <c r="AK7203" s="37"/>
    </row>
    <row r="7204" spans="1:37" hidden="1">
      <c r="A7204" t="s">
        <v>64</v>
      </c>
      <c r="B7204" t="s">
        <v>1</v>
      </c>
      <c r="C7204" t="s">
        <v>1</v>
      </c>
      <c r="D7204" t="s">
        <v>116</v>
      </c>
      <c r="E7204" t="s">
        <v>549</v>
      </c>
      <c r="F7204" t="str">
        <f t="shared" si="561"/>
        <v>新星市文印广告</v>
      </c>
      <c r="G7204" t="s">
        <v>145</v>
      </c>
      <c r="H7204" t="s">
        <v>278</v>
      </c>
      <c r="I7204" t="s">
        <v>70</v>
      </c>
      <c r="J7204">
        <v>15</v>
      </c>
      <c r="K7204">
        <v>0</v>
      </c>
      <c r="L7204" s="13">
        <f>VLOOKUP(C7204,'渗透率、续签率'!B:C,2,0)</f>
        <v>0.56799999999999995</v>
      </c>
      <c r="M7204" s="6">
        <v>0</v>
      </c>
      <c r="N7204">
        <v>0</v>
      </c>
      <c r="O7204">
        <v>0</v>
      </c>
      <c r="P7204" s="6">
        <v>0</v>
      </c>
      <c r="Q7204" s="13">
        <v>0</v>
      </c>
      <c r="R7204" s="13">
        <v>0</v>
      </c>
      <c r="S7204" s="31">
        <v>31</v>
      </c>
      <c r="T7204" s="6">
        <f>VLOOKUP(E7204,'参数设置&amp;汇总'!S:U,3,0)</f>
        <v>0.13</v>
      </c>
      <c r="U7204" s="78">
        <f t="shared" si="560"/>
        <v>0</v>
      </c>
      <c r="V7204" s="13">
        <v>0.85000000000000009</v>
      </c>
      <c r="W7204" s="78">
        <f t="shared" si="562"/>
        <v>0</v>
      </c>
      <c r="X7204" s="1">
        <f>VLOOKUP(E7204,'渗透率、续签率'!AG:AJ,4,0)</f>
        <v>4015</v>
      </c>
      <c r="Y7204" s="1">
        <f t="shared" si="563"/>
        <v>0</v>
      </c>
      <c r="Z7204">
        <v>0</v>
      </c>
      <c r="AA7204" s="89">
        <f t="shared" si="564"/>
        <v>0</v>
      </c>
      <c r="AH7204" s="37"/>
      <c r="AI7204" s="37"/>
    </row>
    <row r="7205" spans="1:37" hidden="1">
      <c r="A7205" t="s">
        <v>64</v>
      </c>
      <c r="B7205" t="s">
        <v>1</v>
      </c>
      <c r="C7205" t="s">
        <v>1</v>
      </c>
      <c r="D7205" t="s">
        <v>116</v>
      </c>
      <c r="E7205" t="s">
        <v>549</v>
      </c>
      <c r="F7205" t="str">
        <f t="shared" si="561"/>
        <v>日喀则市文印广告</v>
      </c>
      <c r="G7205" t="s">
        <v>237</v>
      </c>
      <c r="H7205" t="s">
        <v>279</v>
      </c>
      <c r="I7205" t="s">
        <v>57</v>
      </c>
      <c r="J7205">
        <v>215</v>
      </c>
      <c r="K7205">
        <v>1</v>
      </c>
      <c r="L7205" s="13">
        <f>VLOOKUP(C7205,'渗透率、续签率'!B:C,2,0)</f>
        <v>0.56799999999999995</v>
      </c>
      <c r="M7205" s="6">
        <v>0</v>
      </c>
      <c r="N7205">
        <v>2</v>
      </c>
      <c r="O7205">
        <v>1</v>
      </c>
      <c r="P7205" s="6">
        <v>0.5</v>
      </c>
      <c r="Q7205" s="13">
        <v>0.219</v>
      </c>
      <c r="R7205" s="13">
        <v>0</v>
      </c>
      <c r="S7205" s="31">
        <v>597</v>
      </c>
      <c r="T7205" s="6">
        <f>VLOOKUP(E7205,'参数设置&amp;汇总'!S:U,3,0)</f>
        <v>0.13</v>
      </c>
      <c r="U7205" s="78">
        <f t="shared" si="560"/>
        <v>1</v>
      </c>
      <c r="V7205" s="13">
        <v>0.85000000000000009</v>
      </c>
      <c r="W7205" s="78">
        <f t="shared" si="562"/>
        <v>0.50823529411764712</v>
      </c>
      <c r="X7205" s="1">
        <f>VLOOKUP(E7205,'渗透率、续签率'!AG:AJ,4,0)</f>
        <v>4015</v>
      </c>
      <c r="Y7205" s="1">
        <f t="shared" si="563"/>
        <v>2040.5647058823531</v>
      </c>
      <c r="Z7205">
        <v>0</v>
      </c>
      <c r="AA7205" s="89">
        <f t="shared" si="564"/>
        <v>8030</v>
      </c>
      <c r="AK7205" s="37"/>
    </row>
    <row r="7206" spans="1:37" hidden="1">
      <c r="A7206" t="s">
        <v>64</v>
      </c>
      <c r="B7206" t="s">
        <v>1</v>
      </c>
      <c r="C7206" t="s">
        <v>1</v>
      </c>
      <c r="D7206" t="s">
        <v>116</v>
      </c>
      <c r="E7206" t="s">
        <v>549</v>
      </c>
      <c r="F7206" t="str">
        <f t="shared" si="561"/>
        <v>日照市文印广告</v>
      </c>
      <c r="G7206" t="s">
        <v>103</v>
      </c>
      <c r="H7206" t="s">
        <v>280</v>
      </c>
      <c r="I7206" t="s">
        <v>70</v>
      </c>
      <c r="J7206">
        <v>753</v>
      </c>
      <c r="K7206">
        <v>13</v>
      </c>
      <c r="L7206" s="13">
        <f>VLOOKUP(C7206,'渗透率、续签率'!B:C,2,0)</f>
        <v>0.56799999999999995</v>
      </c>
      <c r="M7206" s="6">
        <v>0.02</v>
      </c>
      <c r="N7206">
        <v>68</v>
      </c>
      <c r="O7206">
        <v>13</v>
      </c>
      <c r="P7206" s="6">
        <v>0.19</v>
      </c>
      <c r="Q7206" s="13">
        <v>0.39800000000000002</v>
      </c>
      <c r="R7206" s="13">
        <v>0.23</v>
      </c>
      <c r="S7206" s="31">
        <v>6685</v>
      </c>
      <c r="T7206" s="6">
        <f>VLOOKUP(E7206,'参数设置&amp;汇总'!S:U,3,0)</f>
        <v>0.13</v>
      </c>
      <c r="U7206" s="78">
        <f t="shared" si="560"/>
        <v>13</v>
      </c>
      <c r="V7206" s="13">
        <v>0.85000000000000009</v>
      </c>
      <c r="W7206" s="78">
        <f t="shared" si="562"/>
        <v>6.6070588235294121</v>
      </c>
      <c r="X7206" s="1">
        <f>VLOOKUP(E7206,'渗透率、续签率'!AG:AJ,4,0)</f>
        <v>4015</v>
      </c>
      <c r="Y7206" s="1">
        <f t="shared" si="563"/>
        <v>26527.341176470589</v>
      </c>
      <c r="Z7206">
        <v>0</v>
      </c>
      <c r="AA7206" s="89">
        <f t="shared" si="564"/>
        <v>273020</v>
      </c>
      <c r="AH7206" s="37"/>
      <c r="AI7206" s="37"/>
      <c r="AK7206" s="37"/>
    </row>
    <row r="7207" spans="1:37" hidden="1">
      <c r="A7207" t="s">
        <v>64</v>
      </c>
      <c r="B7207" t="s">
        <v>1</v>
      </c>
      <c r="C7207" t="s">
        <v>1</v>
      </c>
      <c r="D7207" t="s">
        <v>116</v>
      </c>
      <c r="E7207" t="s">
        <v>549</v>
      </c>
      <c r="F7207" t="str">
        <f t="shared" si="561"/>
        <v>昆玉市文印广告</v>
      </c>
      <c r="G7207" t="s">
        <v>145</v>
      </c>
      <c r="H7207" t="s">
        <v>281</v>
      </c>
      <c r="I7207" t="s">
        <v>70</v>
      </c>
      <c r="J7207">
        <v>11</v>
      </c>
      <c r="K7207">
        <v>0</v>
      </c>
      <c r="L7207" s="13">
        <f>VLOOKUP(C7207,'渗透率、续签率'!B:C,2,0)</f>
        <v>0.56799999999999995</v>
      </c>
      <c r="M7207" s="6">
        <v>0</v>
      </c>
      <c r="N7207">
        <v>0</v>
      </c>
      <c r="O7207">
        <v>0</v>
      </c>
      <c r="P7207" s="6">
        <v>0</v>
      </c>
      <c r="Q7207" s="13">
        <v>0.192</v>
      </c>
      <c r="R7207" s="13">
        <v>0</v>
      </c>
      <c r="S7207" s="31">
        <v>71</v>
      </c>
      <c r="T7207" s="6">
        <f>VLOOKUP(E7207,'参数设置&amp;汇总'!S:U,3,0)</f>
        <v>0.13</v>
      </c>
      <c r="U7207" s="78">
        <f t="shared" si="560"/>
        <v>0</v>
      </c>
      <c r="V7207" s="13">
        <v>0.85000000000000009</v>
      </c>
      <c r="W7207" s="78">
        <f t="shared" si="562"/>
        <v>0</v>
      </c>
      <c r="X7207" s="1">
        <f>VLOOKUP(E7207,'渗透率、续签率'!AG:AJ,4,0)</f>
        <v>4015</v>
      </c>
      <c r="Y7207" s="1">
        <f t="shared" si="563"/>
        <v>0</v>
      </c>
      <c r="Z7207">
        <v>0</v>
      </c>
      <c r="AA7207" s="89">
        <f t="shared" si="564"/>
        <v>0</v>
      </c>
      <c r="AH7207" s="37"/>
      <c r="AI7207" s="37"/>
      <c r="AJ7207" s="1"/>
      <c r="AK7207" s="37"/>
    </row>
    <row r="7208" spans="1:37" hidden="1">
      <c r="A7208" t="s">
        <v>64</v>
      </c>
      <c r="B7208" t="s">
        <v>1</v>
      </c>
      <c r="C7208" t="s">
        <v>1</v>
      </c>
      <c r="D7208" t="s">
        <v>116</v>
      </c>
      <c r="E7208" t="s">
        <v>549</v>
      </c>
      <c r="F7208" t="str">
        <f t="shared" si="561"/>
        <v>昌吉回族自治州文印广告</v>
      </c>
      <c r="G7208" t="s">
        <v>145</v>
      </c>
      <c r="H7208" t="s">
        <v>282</v>
      </c>
      <c r="I7208" t="s">
        <v>70</v>
      </c>
      <c r="J7208">
        <v>456</v>
      </c>
      <c r="K7208">
        <v>4</v>
      </c>
      <c r="L7208" s="13">
        <f>VLOOKUP(C7208,'渗透率、续签率'!B:C,2,0)</f>
        <v>0.56799999999999995</v>
      </c>
      <c r="M7208" s="6">
        <v>0.01</v>
      </c>
      <c r="N7208">
        <v>45</v>
      </c>
      <c r="O7208">
        <v>3</v>
      </c>
      <c r="P7208" s="6">
        <v>7.0000000000000007E-2</v>
      </c>
      <c r="Q7208" s="13">
        <v>0.221</v>
      </c>
      <c r="R7208" s="13">
        <v>0.109</v>
      </c>
      <c r="S7208" s="31">
        <v>3824</v>
      </c>
      <c r="T7208" s="6">
        <f>VLOOKUP(E7208,'参数设置&amp;汇总'!S:U,3,0)</f>
        <v>0.13</v>
      </c>
      <c r="U7208" s="78">
        <f t="shared" si="560"/>
        <v>5.8500000000000005</v>
      </c>
      <c r="V7208" s="13">
        <v>0.85000000000000009</v>
      </c>
      <c r="W7208" s="78">
        <f t="shared" si="562"/>
        <v>4.8776470588235297</v>
      </c>
      <c r="X7208" s="1">
        <f>VLOOKUP(E7208,'渗透率、续签率'!AG:AJ,4,0)</f>
        <v>4015</v>
      </c>
      <c r="Y7208" s="1">
        <f t="shared" si="563"/>
        <v>19583.75294117647</v>
      </c>
      <c r="Z7208">
        <v>0</v>
      </c>
      <c r="AA7208" s="89">
        <f t="shared" si="564"/>
        <v>180675</v>
      </c>
      <c r="AH7208" s="37"/>
      <c r="AI7208" s="37"/>
    </row>
    <row r="7209" spans="1:37" hidden="1">
      <c r="A7209" t="s">
        <v>64</v>
      </c>
      <c r="B7209" t="s">
        <v>1</v>
      </c>
      <c r="C7209" t="s">
        <v>1</v>
      </c>
      <c r="D7209" t="s">
        <v>116</v>
      </c>
      <c r="E7209" t="s">
        <v>549</v>
      </c>
      <c r="F7209" t="str">
        <f t="shared" si="561"/>
        <v>昌江黎族自治县文印广告</v>
      </c>
      <c r="G7209" t="s">
        <v>120</v>
      </c>
      <c r="H7209" t="s">
        <v>283</v>
      </c>
      <c r="I7209" t="s">
        <v>68</v>
      </c>
      <c r="J7209">
        <v>30</v>
      </c>
      <c r="K7209">
        <v>1</v>
      </c>
      <c r="L7209" s="13">
        <f>VLOOKUP(C7209,'渗透率、续签率'!B:C,2,0)</f>
        <v>0.56799999999999995</v>
      </c>
      <c r="M7209" s="6">
        <v>0.03</v>
      </c>
      <c r="N7209">
        <v>1</v>
      </c>
      <c r="O7209">
        <v>0</v>
      </c>
      <c r="P7209" s="6">
        <v>0</v>
      </c>
      <c r="Q7209" s="13">
        <v>0.36299999999999999</v>
      </c>
      <c r="R7209" s="13">
        <v>0</v>
      </c>
      <c r="S7209" s="31">
        <v>161</v>
      </c>
      <c r="T7209" s="6">
        <f>VLOOKUP(E7209,'参数设置&amp;汇总'!S:U,3,0)</f>
        <v>0.13</v>
      </c>
      <c r="U7209" s="78">
        <f t="shared" si="560"/>
        <v>0.13</v>
      </c>
      <c r="V7209" s="13">
        <v>0.85000000000000009</v>
      </c>
      <c r="W7209" s="78">
        <f t="shared" si="562"/>
        <v>0.15294117647058822</v>
      </c>
      <c r="X7209" s="1">
        <f>VLOOKUP(E7209,'渗透率、续签率'!AG:AJ,4,0)</f>
        <v>4015</v>
      </c>
      <c r="Y7209" s="1">
        <f t="shared" si="563"/>
        <v>614.05882352941171</v>
      </c>
      <c r="Z7209">
        <v>0</v>
      </c>
      <c r="AA7209" s="89">
        <f t="shared" si="564"/>
        <v>4015</v>
      </c>
      <c r="AK7209" s="37"/>
    </row>
    <row r="7210" spans="1:37" hidden="1">
      <c r="A7210" t="s">
        <v>64</v>
      </c>
      <c r="B7210" t="s">
        <v>1</v>
      </c>
      <c r="C7210" t="s">
        <v>1</v>
      </c>
      <c r="D7210" t="s">
        <v>116</v>
      </c>
      <c r="E7210" t="s">
        <v>549</v>
      </c>
      <c r="F7210" t="str">
        <f t="shared" si="561"/>
        <v>昌都市文印广告</v>
      </c>
      <c r="G7210" t="s">
        <v>237</v>
      </c>
      <c r="H7210" t="s">
        <v>284</v>
      </c>
      <c r="I7210" t="s">
        <v>57</v>
      </c>
      <c r="J7210">
        <v>150</v>
      </c>
      <c r="K7210">
        <v>0</v>
      </c>
      <c r="L7210" s="13">
        <f>VLOOKUP(C7210,'渗透率、续签率'!B:C,2,0)</f>
        <v>0.56799999999999995</v>
      </c>
      <c r="M7210" s="6">
        <v>0</v>
      </c>
      <c r="N7210">
        <v>5</v>
      </c>
      <c r="O7210">
        <v>0</v>
      </c>
      <c r="P7210" s="6">
        <v>0</v>
      </c>
      <c r="Q7210" s="13">
        <v>0.01</v>
      </c>
      <c r="R7210" s="13">
        <v>0</v>
      </c>
      <c r="S7210" s="31">
        <v>523</v>
      </c>
      <c r="T7210" s="6">
        <f>VLOOKUP(E7210,'参数设置&amp;汇总'!S:U,3,0)</f>
        <v>0.13</v>
      </c>
      <c r="U7210" s="78">
        <f t="shared" si="560"/>
        <v>0.65</v>
      </c>
      <c r="V7210" s="13">
        <v>0.85000000000000009</v>
      </c>
      <c r="W7210" s="78">
        <f t="shared" si="562"/>
        <v>0.76470588235294112</v>
      </c>
      <c r="X7210" s="1">
        <f>VLOOKUP(E7210,'渗透率、续签率'!AG:AJ,4,0)</f>
        <v>4015</v>
      </c>
      <c r="Y7210" s="1">
        <f t="shared" si="563"/>
        <v>3070.2941176470586</v>
      </c>
      <c r="Z7210">
        <v>0</v>
      </c>
      <c r="AA7210" s="89">
        <f t="shared" si="564"/>
        <v>20075</v>
      </c>
      <c r="AH7210" s="37"/>
      <c r="AI7210" s="37"/>
      <c r="AK7210" s="37"/>
    </row>
    <row r="7211" spans="1:37" hidden="1">
      <c r="A7211" t="s">
        <v>64</v>
      </c>
      <c r="B7211" t="s">
        <v>1</v>
      </c>
      <c r="C7211" t="s">
        <v>1</v>
      </c>
      <c r="D7211" t="s">
        <v>116</v>
      </c>
      <c r="E7211" t="s">
        <v>549</v>
      </c>
      <c r="F7211" t="str">
        <f t="shared" si="561"/>
        <v>昭通市文印广告</v>
      </c>
      <c r="G7211" t="s">
        <v>99</v>
      </c>
      <c r="H7211" t="s">
        <v>285</v>
      </c>
      <c r="I7211" t="s">
        <v>68</v>
      </c>
      <c r="J7211">
        <v>640</v>
      </c>
      <c r="K7211">
        <v>5</v>
      </c>
      <c r="L7211" s="13">
        <f>VLOOKUP(C7211,'渗透率、续签率'!B:C,2,0)</f>
        <v>0.56799999999999995</v>
      </c>
      <c r="M7211" s="6">
        <v>0.01</v>
      </c>
      <c r="N7211">
        <v>102</v>
      </c>
      <c r="O7211">
        <v>4</v>
      </c>
      <c r="P7211" s="6">
        <v>0.04</v>
      </c>
      <c r="Q7211" s="13">
        <v>0.25800000000000001</v>
      </c>
      <c r="R7211" s="13">
        <v>0.14899999999999999</v>
      </c>
      <c r="S7211" s="31">
        <v>7188</v>
      </c>
      <c r="T7211" s="6">
        <f>VLOOKUP(E7211,'参数设置&amp;汇总'!S:U,3,0)</f>
        <v>0.13</v>
      </c>
      <c r="U7211" s="78">
        <f t="shared" si="560"/>
        <v>13.26</v>
      </c>
      <c r="V7211" s="13">
        <v>0.85000000000000009</v>
      </c>
      <c r="W7211" s="78">
        <f t="shared" si="562"/>
        <v>12.927058823529411</v>
      </c>
      <c r="X7211" s="1">
        <f>VLOOKUP(E7211,'渗透率、续签率'!AG:AJ,4,0)</f>
        <v>4015</v>
      </c>
      <c r="Y7211" s="1">
        <f t="shared" si="563"/>
        <v>51902.141176470584</v>
      </c>
      <c r="Z7211">
        <v>0</v>
      </c>
      <c r="AA7211" s="89">
        <f t="shared" si="564"/>
        <v>409530</v>
      </c>
      <c r="AH7211" s="37"/>
      <c r="AI7211" s="37"/>
      <c r="AK7211" s="37"/>
    </row>
    <row r="7212" spans="1:37" hidden="1">
      <c r="A7212" t="s">
        <v>64</v>
      </c>
      <c r="B7212" t="s">
        <v>1</v>
      </c>
      <c r="C7212" t="s">
        <v>1</v>
      </c>
      <c r="D7212" t="s">
        <v>116</v>
      </c>
      <c r="E7212" t="s">
        <v>549</v>
      </c>
      <c r="F7212" t="str">
        <f t="shared" si="561"/>
        <v>晋中市文印广告</v>
      </c>
      <c r="G7212" t="s">
        <v>134</v>
      </c>
      <c r="H7212" t="s">
        <v>286</v>
      </c>
      <c r="I7212" t="s">
        <v>70</v>
      </c>
      <c r="J7212">
        <v>725</v>
      </c>
      <c r="K7212">
        <v>12</v>
      </c>
      <c r="L7212" s="13">
        <f>VLOOKUP(C7212,'渗透率、续签率'!B:C,2,0)</f>
        <v>0.56799999999999995</v>
      </c>
      <c r="M7212" s="6">
        <v>0.02</v>
      </c>
      <c r="N7212">
        <v>71</v>
      </c>
      <c r="O7212">
        <v>9</v>
      </c>
      <c r="P7212" s="6">
        <v>0.13</v>
      </c>
      <c r="Q7212" s="13">
        <v>0.42199999999999999</v>
      </c>
      <c r="R7212" s="13">
        <v>0.252</v>
      </c>
      <c r="S7212" s="31">
        <v>7328</v>
      </c>
      <c r="T7212" s="6">
        <f>VLOOKUP(E7212,'参数设置&amp;汇总'!S:U,3,0)</f>
        <v>0.13</v>
      </c>
      <c r="U7212" s="78">
        <f t="shared" si="560"/>
        <v>9.23</v>
      </c>
      <c r="V7212" s="13">
        <v>0.85000000000000009</v>
      </c>
      <c r="W7212" s="78">
        <f t="shared" si="562"/>
        <v>4.8447058823529412</v>
      </c>
      <c r="X7212" s="1">
        <f>VLOOKUP(E7212,'渗透率、续签率'!AG:AJ,4,0)</f>
        <v>4015</v>
      </c>
      <c r="Y7212" s="1">
        <f t="shared" si="563"/>
        <v>19451.49411764706</v>
      </c>
      <c r="Z7212">
        <v>0</v>
      </c>
      <c r="AA7212" s="89">
        <f t="shared" si="564"/>
        <v>285065</v>
      </c>
      <c r="AH7212" s="37"/>
      <c r="AI7212" s="37"/>
      <c r="AK7212" s="37"/>
    </row>
    <row r="7213" spans="1:37" hidden="1">
      <c r="A7213" t="s">
        <v>64</v>
      </c>
      <c r="B7213" t="s">
        <v>1</v>
      </c>
      <c r="C7213" t="s">
        <v>1</v>
      </c>
      <c r="D7213" t="s">
        <v>116</v>
      </c>
      <c r="E7213" t="s">
        <v>549</v>
      </c>
      <c r="F7213" t="str">
        <f t="shared" si="561"/>
        <v>晋城市文印广告</v>
      </c>
      <c r="G7213" t="s">
        <v>134</v>
      </c>
      <c r="H7213" t="s">
        <v>287</v>
      </c>
      <c r="I7213" t="s">
        <v>70</v>
      </c>
      <c r="J7213">
        <v>463</v>
      </c>
      <c r="K7213">
        <v>9</v>
      </c>
      <c r="L7213" s="13">
        <f>VLOOKUP(C7213,'渗透率、续签率'!B:C,2,0)</f>
        <v>0.56799999999999995</v>
      </c>
      <c r="M7213" s="6">
        <v>0.02</v>
      </c>
      <c r="N7213">
        <v>67</v>
      </c>
      <c r="O7213">
        <v>8</v>
      </c>
      <c r="P7213" s="6">
        <v>0.12</v>
      </c>
      <c r="Q7213" s="13">
        <v>0.27900000000000003</v>
      </c>
      <c r="R7213" s="13">
        <v>0.123</v>
      </c>
      <c r="S7213" s="31">
        <v>4868</v>
      </c>
      <c r="T7213" s="6">
        <f>VLOOKUP(E7213,'参数设置&amp;汇总'!S:U,3,0)</f>
        <v>0.13</v>
      </c>
      <c r="U7213" s="78">
        <f t="shared" si="560"/>
        <v>8.7100000000000009</v>
      </c>
      <c r="V7213" s="13">
        <v>0.85000000000000009</v>
      </c>
      <c r="W7213" s="78">
        <f t="shared" si="562"/>
        <v>4.9011764705882364</v>
      </c>
      <c r="X7213" s="1">
        <f>VLOOKUP(E7213,'渗透率、续签率'!AG:AJ,4,0)</f>
        <v>4015</v>
      </c>
      <c r="Y7213" s="1">
        <f t="shared" si="563"/>
        <v>19678.223529411767</v>
      </c>
      <c r="Z7213">
        <v>0</v>
      </c>
      <c r="AA7213" s="89">
        <f t="shared" si="564"/>
        <v>269005</v>
      </c>
      <c r="AH7213" s="37"/>
      <c r="AI7213" s="37"/>
      <c r="AK7213" s="37"/>
    </row>
    <row r="7214" spans="1:37" hidden="1">
      <c r="A7214" t="s">
        <v>64</v>
      </c>
      <c r="B7214" t="s">
        <v>1</v>
      </c>
      <c r="C7214" t="s">
        <v>1</v>
      </c>
      <c r="D7214" t="s">
        <v>116</v>
      </c>
      <c r="E7214" t="s">
        <v>549</v>
      </c>
      <c r="F7214" t="str">
        <f t="shared" si="561"/>
        <v>普洱市文印广告</v>
      </c>
      <c r="G7214" t="s">
        <v>99</v>
      </c>
      <c r="H7214" t="s">
        <v>288</v>
      </c>
      <c r="I7214" t="s">
        <v>68</v>
      </c>
      <c r="J7214">
        <v>363</v>
      </c>
      <c r="K7214">
        <v>2</v>
      </c>
      <c r="L7214" s="13">
        <f>VLOOKUP(C7214,'渗透率、续签率'!B:C,2,0)</f>
        <v>0.56799999999999995</v>
      </c>
      <c r="M7214" s="6">
        <v>0.01</v>
      </c>
      <c r="N7214">
        <v>53</v>
      </c>
      <c r="O7214">
        <v>2</v>
      </c>
      <c r="P7214" s="6">
        <v>0.04</v>
      </c>
      <c r="Q7214" s="13">
        <v>0.183</v>
      </c>
      <c r="R7214" s="13">
        <v>5.8999999999999997E-2</v>
      </c>
      <c r="S7214" s="31">
        <v>3313</v>
      </c>
      <c r="T7214" s="6">
        <f>VLOOKUP(E7214,'参数设置&amp;汇总'!S:U,3,0)</f>
        <v>0.13</v>
      </c>
      <c r="U7214" s="78">
        <f t="shared" si="560"/>
        <v>6.8900000000000006</v>
      </c>
      <c r="V7214" s="13">
        <v>0.85000000000000009</v>
      </c>
      <c r="W7214" s="78">
        <f t="shared" si="562"/>
        <v>6.7694117647058825</v>
      </c>
      <c r="X7214" s="1">
        <f>VLOOKUP(E7214,'渗透率、续签率'!AG:AJ,4,0)</f>
        <v>4015</v>
      </c>
      <c r="Y7214" s="1">
        <f t="shared" si="563"/>
        <v>27179.188235294117</v>
      </c>
      <c r="Z7214">
        <v>0</v>
      </c>
      <c r="AA7214" s="89">
        <f t="shared" si="564"/>
        <v>212795</v>
      </c>
      <c r="AH7214" s="37"/>
      <c r="AI7214" s="37"/>
      <c r="AK7214" s="37"/>
    </row>
    <row r="7215" spans="1:37" hidden="1">
      <c r="A7215" t="s">
        <v>64</v>
      </c>
      <c r="B7215" t="s">
        <v>1</v>
      </c>
      <c r="C7215" t="s">
        <v>1</v>
      </c>
      <c r="D7215" t="s">
        <v>116</v>
      </c>
      <c r="E7215" t="s">
        <v>549</v>
      </c>
      <c r="F7215" t="str">
        <f t="shared" si="561"/>
        <v>景德镇市文印广告</v>
      </c>
      <c r="G7215" t="s">
        <v>90</v>
      </c>
      <c r="H7215" t="s">
        <v>289</v>
      </c>
      <c r="I7215" t="s">
        <v>68</v>
      </c>
      <c r="J7215">
        <v>360</v>
      </c>
      <c r="K7215">
        <v>2</v>
      </c>
      <c r="L7215" s="13">
        <f>VLOOKUP(C7215,'渗透率、续签率'!B:C,2,0)</f>
        <v>0.56799999999999995</v>
      </c>
      <c r="M7215" s="6">
        <v>0.01</v>
      </c>
      <c r="N7215">
        <v>64</v>
      </c>
      <c r="O7215">
        <v>2</v>
      </c>
      <c r="P7215" s="6">
        <v>0.03</v>
      </c>
      <c r="Q7215" s="13">
        <v>0.32100000000000001</v>
      </c>
      <c r="R7215" s="13">
        <v>0.09</v>
      </c>
      <c r="S7215" s="31">
        <v>3963</v>
      </c>
      <c r="T7215" s="6">
        <f>VLOOKUP(E7215,'参数设置&amp;汇总'!S:U,3,0)</f>
        <v>0.13</v>
      </c>
      <c r="U7215" s="78">
        <f t="shared" si="560"/>
        <v>8.32</v>
      </c>
      <c r="V7215" s="13">
        <v>0.85000000000000009</v>
      </c>
      <c r="W7215" s="78">
        <f t="shared" si="562"/>
        <v>8.4517647058823524</v>
      </c>
      <c r="X7215" s="1">
        <f>VLOOKUP(E7215,'渗透率、续签率'!AG:AJ,4,0)</f>
        <v>4015</v>
      </c>
      <c r="Y7215" s="1">
        <f t="shared" si="563"/>
        <v>33933.835294117642</v>
      </c>
      <c r="Z7215">
        <v>0</v>
      </c>
      <c r="AA7215" s="89">
        <f t="shared" si="564"/>
        <v>256960</v>
      </c>
      <c r="AH7215" s="37"/>
      <c r="AI7215" s="37"/>
      <c r="AK7215" s="37"/>
    </row>
    <row r="7216" spans="1:37" hidden="1">
      <c r="A7216" t="s">
        <v>64</v>
      </c>
      <c r="B7216" t="s">
        <v>1</v>
      </c>
      <c r="C7216" t="s">
        <v>1</v>
      </c>
      <c r="D7216" t="s">
        <v>116</v>
      </c>
      <c r="E7216" t="s">
        <v>549</v>
      </c>
      <c r="F7216" t="str">
        <f t="shared" si="561"/>
        <v>曲靖市文印广告</v>
      </c>
      <c r="G7216" t="s">
        <v>99</v>
      </c>
      <c r="H7216" t="s">
        <v>290</v>
      </c>
      <c r="I7216" t="s">
        <v>68</v>
      </c>
      <c r="J7216" s="1">
        <v>1132</v>
      </c>
      <c r="K7216">
        <v>17</v>
      </c>
      <c r="L7216" s="13">
        <f>VLOOKUP(C7216,'渗透率、续签率'!B:C,2,0)</f>
        <v>0.56799999999999995</v>
      </c>
      <c r="M7216" s="6">
        <v>0.02</v>
      </c>
      <c r="N7216">
        <v>151</v>
      </c>
      <c r="O7216">
        <v>17</v>
      </c>
      <c r="P7216" s="6">
        <v>0.11</v>
      </c>
      <c r="Q7216" s="13">
        <v>0.26900000000000002</v>
      </c>
      <c r="R7216" s="13">
        <v>0.107</v>
      </c>
      <c r="S7216" s="31">
        <v>10467</v>
      </c>
      <c r="T7216" s="6">
        <f>VLOOKUP(E7216,'参数设置&amp;汇总'!S:U,3,0)</f>
        <v>0.13</v>
      </c>
      <c r="U7216" s="78">
        <f t="shared" si="560"/>
        <v>19.63</v>
      </c>
      <c r="V7216" s="13">
        <v>0.85000000000000009</v>
      </c>
      <c r="W7216" s="78">
        <f t="shared" si="562"/>
        <v>11.734117647058822</v>
      </c>
      <c r="X7216" s="1">
        <f>VLOOKUP(E7216,'渗透率、续签率'!AG:AJ,4,0)</f>
        <v>4015</v>
      </c>
      <c r="Y7216" s="1">
        <f t="shared" si="563"/>
        <v>47112.482352941173</v>
      </c>
      <c r="Z7216">
        <v>0</v>
      </c>
      <c r="AA7216" s="89">
        <f t="shared" si="564"/>
        <v>606265</v>
      </c>
      <c r="AH7216" s="37"/>
      <c r="AI7216" s="37"/>
      <c r="AK7216" s="37"/>
    </row>
    <row r="7217" spans="1:37" hidden="1">
      <c r="A7217" t="s">
        <v>64</v>
      </c>
      <c r="B7217" t="s">
        <v>1</v>
      </c>
      <c r="C7217" t="s">
        <v>1</v>
      </c>
      <c r="D7217" t="s">
        <v>116</v>
      </c>
      <c r="E7217" t="s">
        <v>549</v>
      </c>
      <c r="F7217" t="str">
        <f t="shared" si="561"/>
        <v>朔州市文印广告</v>
      </c>
      <c r="G7217" t="s">
        <v>134</v>
      </c>
      <c r="H7217" t="s">
        <v>291</v>
      </c>
      <c r="I7217" t="s">
        <v>70</v>
      </c>
      <c r="J7217">
        <v>473</v>
      </c>
      <c r="K7217">
        <v>2</v>
      </c>
      <c r="L7217" s="13">
        <f>VLOOKUP(C7217,'渗透率、续签率'!B:C,2,0)</f>
        <v>0.56799999999999995</v>
      </c>
      <c r="M7217" s="6">
        <v>0</v>
      </c>
      <c r="N7217">
        <v>25</v>
      </c>
      <c r="O7217">
        <v>2</v>
      </c>
      <c r="P7217" s="6">
        <v>0.08</v>
      </c>
      <c r="Q7217" s="13">
        <v>0.13400000000000001</v>
      </c>
      <c r="R7217" s="13">
        <v>2.8000000000000001E-2</v>
      </c>
      <c r="S7217" s="31">
        <v>2561</v>
      </c>
      <c r="T7217" s="6">
        <f>VLOOKUP(E7217,'参数设置&amp;汇总'!S:U,3,0)</f>
        <v>0.13</v>
      </c>
      <c r="U7217" s="78">
        <f t="shared" si="560"/>
        <v>3.25</v>
      </c>
      <c r="V7217" s="13">
        <v>0.85000000000000009</v>
      </c>
      <c r="W7217" s="78">
        <f t="shared" si="562"/>
        <v>2.4870588235294115</v>
      </c>
      <c r="X7217" s="1">
        <f>VLOOKUP(E7217,'渗透率、续签率'!AG:AJ,4,0)</f>
        <v>4015</v>
      </c>
      <c r="Y7217" s="1">
        <f t="shared" si="563"/>
        <v>9985.5411764705877</v>
      </c>
      <c r="Z7217">
        <v>0</v>
      </c>
      <c r="AA7217" s="89">
        <f t="shared" si="564"/>
        <v>100375</v>
      </c>
      <c r="AH7217" s="37"/>
      <c r="AI7217" s="37"/>
      <c r="AK7217" s="37"/>
    </row>
    <row r="7218" spans="1:37" hidden="1">
      <c r="A7218" t="s">
        <v>64</v>
      </c>
      <c r="B7218" t="s">
        <v>1</v>
      </c>
      <c r="C7218" t="s">
        <v>1</v>
      </c>
      <c r="D7218" t="s">
        <v>116</v>
      </c>
      <c r="E7218" t="s">
        <v>549</v>
      </c>
      <c r="F7218" t="str">
        <f t="shared" si="561"/>
        <v>朝阳市文印广告</v>
      </c>
      <c r="G7218" t="s">
        <v>101</v>
      </c>
      <c r="H7218" t="s">
        <v>292</v>
      </c>
      <c r="I7218" t="s">
        <v>70</v>
      </c>
      <c r="J7218">
        <v>448</v>
      </c>
      <c r="K7218">
        <v>3</v>
      </c>
      <c r="L7218" s="13">
        <f>VLOOKUP(C7218,'渗透率、续签率'!B:C,2,0)</f>
        <v>0.56799999999999995</v>
      </c>
      <c r="M7218" s="6">
        <v>0.01</v>
      </c>
      <c r="N7218">
        <v>44</v>
      </c>
      <c r="O7218">
        <v>1</v>
      </c>
      <c r="P7218" s="6">
        <v>0.02</v>
      </c>
      <c r="Q7218" s="13">
        <v>7.0999999999999994E-2</v>
      </c>
      <c r="R7218" s="13">
        <v>4.0000000000000001E-3</v>
      </c>
      <c r="S7218" s="31">
        <v>3373</v>
      </c>
      <c r="T7218" s="6">
        <f>VLOOKUP(E7218,'参数设置&amp;汇总'!S:U,3,0)</f>
        <v>0.13</v>
      </c>
      <c r="U7218" s="78">
        <f t="shared" si="560"/>
        <v>5.7200000000000006</v>
      </c>
      <c r="V7218" s="13">
        <v>0.85000000000000009</v>
      </c>
      <c r="W7218" s="78">
        <f t="shared" si="562"/>
        <v>6.0611764705882356</v>
      </c>
      <c r="X7218" s="1">
        <f>VLOOKUP(E7218,'渗透率、续签率'!AG:AJ,4,0)</f>
        <v>4015</v>
      </c>
      <c r="Y7218" s="1">
        <f t="shared" si="563"/>
        <v>24335.623529411765</v>
      </c>
      <c r="Z7218">
        <v>0</v>
      </c>
      <c r="AA7218" s="89">
        <f t="shared" si="564"/>
        <v>176660</v>
      </c>
      <c r="AH7218" s="37"/>
      <c r="AI7218" s="37"/>
      <c r="AK7218" s="37"/>
    </row>
    <row r="7219" spans="1:37" hidden="1">
      <c r="A7219" t="s">
        <v>64</v>
      </c>
      <c r="B7219" t="s">
        <v>1</v>
      </c>
      <c r="C7219" t="s">
        <v>1</v>
      </c>
      <c r="D7219" t="s">
        <v>116</v>
      </c>
      <c r="E7219" t="s">
        <v>549</v>
      </c>
      <c r="F7219" t="str">
        <f t="shared" si="561"/>
        <v>本溪市文印广告</v>
      </c>
      <c r="G7219" t="s">
        <v>101</v>
      </c>
      <c r="H7219" t="s">
        <v>293</v>
      </c>
      <c r="I7219" t="s">
        <v>70</v>
      </c>
      <c r="J7219">
        <v>218</v>
      </c>
      <c r="K7219">
        <v>0</v>
      </c>
      <c r="L7219" s="13">
        <f>VLOOKUP(C7219,'渗透率、续签率'!B:C,2,0)</f>
        <v>0.56799999999999995</v>
      </c>
      <c r="M7219" s="6">
        <v>0</v>
      </c>
      <c r="N7219">
        <v>12</v>
      </c>
      <c r="O7219">
        <v>0</v>
      </c>
      <c r="P7219" s="6">
        <v>0</v>
      </c>
      <c r="Q7219" s="13">
        <v>6.7000000000000004E-2</v>
      </c>
      <c r="R7219" s="13">
        <v>0</v>
      </c>
      <c r="S7219" s="31">
        <v>1210</v>
      </c>
      <c r="T7219" s="6">
        <f>VLOOKUP(E7219,'参数设置&amp;汇总'!S:U,3,0)</f>
        <v>0.13</v>
      </c>
      <c r="U7219" s="78">
        <f t="shared" si="560"/>
        <v>1.56</v>
      </c>
      <c r="V7219" s="13">
        <v>0.85000000000000009</v>
      </c>
      <c r="W7219" s="78">
        <f t="shared" si="562"/>
        <v>1.8352941176470587</v>
      </c>
      <c r="X7219" s="1">
        <f>VLOOKUP(E7219,'渗透率、续签率'!AG:AJ,4,0)</f>
        <v>4015</v>
      </c>
      <c r="Y7219" s="1">
        <f t="shared" si="563"/>
        <v>7368.7058823529405</v>
      </c>
      <c r="Z7219">
        <v>0</v>
      </c>
      <c r="AA7219" s="89">
        <f t="shared" si="564"/>
        <v>48180</v>
      </c>
      <c r="AH7219" s="37"/>
      <c r="AI7219" s="37"/>
      <c r="AK7219" s="37"/>
    </row>
    <row r="7220" spans="1:37" hidden="1">
      <c r="A7220" t="s">
        <v>64</v>
      </c>
      <c r="B7220" t="s">
        <v>1</v>
      </c>
      <c r="C7220" t="s">
        <v>1</v>
      </c>
      <c r="D7220" t="s">
        <v>116</v>
      </c>
      <c r="E7220" t="s">
        <v>549</v>
      </c>
      <c r="F7220" t="str">
        <f t="shared" si="561"/>
        <v>来宾市文印广告</v>
      </c>
      <c r="G7220" t="s">
        <v>88</v>
      </c>
      <c r="H7220" t="s">
        <v>294</v>
      </c>
      <c r="I7220" t="s">
        <v>68</v>
      </c>
      <c r="J7220">
        <v>339</v>
      </c>
      <c r="K7220">
        <v>2</v>
      </c>
      <c r="L7220" s="13">
        <f>VLOOKUP(C7220,'渗透率、续签率'!B:C,2,0)</f>
        <v>0.56799999999999995</v>
      </c>
      <c r="M7220" s="6">
        <v>0.01</v>
      </c>
      <c r="N7220">
        <v>37</v>
      </c>
      <c r="O7220">
        <v>1</v>
      </c>
      <c r="P7220" s="6">
        <v>0.03</v>
      </c>
      <c r="Q7220" s="13">
        <v>0.19800000000000001</v>
      </c>
      <c r="R7220" s="13">
        <v>1.4999999999999999E-2</v>
      </c>
      <c r="S7220" s="31">
        <v>2003</v>
      </c>
      <c r="T7220" s="6">
        <f>VLOOKUP(E7220,'参数设置&amp;汇总'!S:U,3,0)</f>
        <v>0.13</v>
      </c>
      <c r="U7220" s="78">
        <f t="shared" si="560"/>
        <v>4.8100000000000005</v>
      </c>
      <c r="V7220" s="13">
        <v>0.85000000000000009</v>
      </c>
      <c r="W7220" s="78">
        <f t="shared" si="562"/>
        <v>4.9905882352941182</v>
      </c>
      <c r="X7220" s="1">
        <f>VLOOKUP(E7220,'渗透率、续签率'!AG:AJ,4,0)</f>
        <v>4015</v>
      </c>
      <c r="Y7220" s="1">
        <f t="shared" si="563"/>
        <v>20037.211764705884</v>
      </c>
      <c r="Z7220">
        <v>0</v>
      </c>
      <c r="AA7220" s="89">
        <f t="shared" si="564"/>
        <v>148555</v>
      </c>
      <c r="AH7220" s="37"/>
      <c r="AI7220" s="37"/>
      <c r="AK7220" s="37"/>
    </row>
    <row r="7221" spans="1:37" hidden="1">
      <c r="A7221" t="s">
        <v>64</v>
      </c>
      <c r="B7221" t="s">
        <v>1</v>
      </c>
      <c r="C7221" t="s">
        <v>1</v>
      </c>
      <c r="D7221" t="s">
        <v>116</v>
      </c>
      <c r="E7221" t="s">
        <v>549</v>
      </c>
      <c r="F7221" t="str">
        <f t="shared" si="561"/>
        <v>松原市文印广告</v>
      </c>
      <c r="G7221" t="s">
        <v>188</v>
      </c>
      <c r="H7221" t="s">
        <v>295</v>
      </c>
      <c r="I7221" t="s">
        <v>70</v>
      </c>
      <c r="J7221">
        <v>450</v>
      </c>
      <c r="K7221">
        <v>0</v>
      </c>
      <c r="L7221" s="13">
        <f>VLOOKUP(C7221,'渗透率、续签率'!B:C,2,0)</f>
        <v>0.56799999999999995</v>
      </c>
      <c r="M7221" s="6">
        <v>0</v>
      </c>
      <c r="N7221">
        <v>40</v>
      </c>
      <c r="O7221">
        <v>0</v>
      </c>
      <c r="P7221" s="6">
        <v>0</v>
      </c>
      <c r="Q7221" s="13">
        <v>7.8E-2</v>
      </c>
      <c r="R7221" s="13">
        <v>1.4999999999999999E-2</v>
      </c>
      <c r="S7221" s="31">
        <v>2573</v>
      </c>
      <c r="T7221" s="6">
        <f>VLOOKUP(E7221,'参数设置&amp;汇总'!S:U,3,0)</f>
        <v>0.13</v>
      </c>
      <c r="U7221" s="78">
        <f t="shared" si="560"/>
        <v>5.2</v>
      </c>
      <c r="V7221" s="13">
        <v>0.85000000000000009</v>
      </c>
      <c r="W7221" s="78">
        <f t="shared" si="562"/>
        <v>6.117647058823529</v>
      </c>
      <c r="X7221" s="1">
        <f>VLOOKUP(E7221,'渗透率、续签率'!AG:AJ,4,0)</f>
        <v>4015</v>
      </c>
      <c r="Y7221" s="1">
        <f t="shared" si="563"/>
        <v>24562.352941176468</v>
      </c>
      <c r="Z7221">
        <v>0</v>
      </c>
      <c r="AA7221" s="89">
        <f t="shared" si="564"/>
        <v>160600</v>
      </c>
      <c r="AH7221" s="37"/>
      <c r="AI7221" s="37"/>
    </row>
    <row r="7222" spans="1:37" hidden="1">
      <c r="A7222" t="s">
        <v>64</v>
      </c>
      <c r="B7222" t="s">
        <v>1</v>
      </c>
      <c r="C7222" t="s">
        <v>1</v>
      </c>
      <c r="D7222" t="s">
        <v>116</v>
      </c>
      <c r="E7222" t="s">
        <v>549</v>
      </c>
      <c r="F7222" t="str">
        <f t="shared" si="561"/>
        <v>林芝市文印广告</v>
      </c>
      <c r="G7222" t="s">
        <v>237</v>
      </c>
      <c r="H7222" t="s">
        <v>296</v>
      </c>
      <c r="I7222" t="s">
        <v>57</v>
      </c>
      <c r="J7222">
        <v>158</v>
      </c>
      <c r="K7222">
        <v>3</v>
      </c>
      <c r="L7222" s="13">
        <f>VLOOKUP(C7222,'渗透率、续签率'!B:C,2,0)</f>
        <v>0.56799999999999995</v>
      </c>
      <c r="M7222" s="6">
        <v>0.02</v>
      </c>
      <c r="N7222">
        <v>14</v>
      </c>
      <c r="O7222">
        <v>3</v>
      </c>
      <c r="P7222" s="6">
        <v>0.21</v>
      </c>
      <c r="Q7222" s="13">
        <v>0.23599999999999999</v>
      </c>
      <c r="R7222" s="13">
        <v>0.09</v>
      </c>
      <c r="S7222" s="31">
        <v>1261</v>
      </c>
      <c r="T7222" s="6">
        <f>VLOOKUP(E7222,'参数设置&amp;汇总'!S:U,3,0)</f>
        <v>0.13</v>
      </c>
      <c r="U7222" s="78">
        <f t="shared" si="560"/>
        <v>3</v>
      </c>
      <c r="V7222" s="13">
        <v>0.85000000000000009</v>
      </c>
      <c r="W7222" s="78">
        <f t="shared" si="562"/>
        <v>1.5247058823529414</v>
      </c>
      <c r="X7222" s="1">
        <f>VLOOKUP(E7222,'渗透率、续签率'!AG:AJ,4,0)</f>
        <v>4015</v>
      </c>
      <c r="Y7222" s="1">
        <f t="shared" si="563"/>
        <v>6121.6941176470591</v>
      </c>
      <c r="Z7222">
        <v>0</v>
      </c>
      <c r="AA7222" s="89">
        <f t="shared" si="564"/>
        <v>56210</v>
      </c>
      <c r="AK7222" s="37"/>
    </row>
    <row r="7223" spans="1:37" hidden="1">
      <c r="A7223" t="s">
        <v>64</v>
      </c>
      <c r="B7223" t="s">
        <v>1</v>
      </c>
      <c r="C7223" t="s">
        <v>1</v>
      </c>
      <c r="D7223" t="s">
        <v>116</v>
      </c>
      <c r="E7223" t="s">
        <v>549</v>
      </c>
      <c r="F7223" t="str">
        <f t="shared" si="561"/>
        <v>果洛藏族自治州文印广告</v>
      </c>
      <c r="G7223" t="s">
        <v>297</v>
      </c>
      <c r="H7223" t="s">
        <v>298</v>
      </c>
      <c r="I7223" t="s">
        <v>70</v>
      </c>
      <c r="J7223">
        <v>45</v>
      </c>
      <c r="K7223">
        <v>0</v>
      </c>
      <c r="L7223" s="13">
        <f>VLOOKUP(C7223,'渗透率、续签率'!B:C,2,0)</f>
        <v>0.56799999999999995</v>
      </c>
      <c r="M7223" s="6">
        <v>0</v>
      </c>
      <c r="N7223">
        <v>8</v>
      </c>
      <c r="O7223">
        <v>0</v>
      </c>
      <c r="P7223" s="6">
        <v>0</v>
      </c>
      <c r="Q7223" s="13">
        <v>0</v>
      </c>
      <c r="R7223" s="13">
        <v>0</v>
      </c>
      <c r="S7223" s="31">
        <v>256</v>
      </c>
      <c r="T7223" s="6">
        <f>VLOOKUP(E7223,'参数设置&amp;汇总'!S:U,3,0)</f>
        <v>0.13</v>
      </c>
      <c r="U7223" s="78">
        <f t="shared" si="560"/>
        <v>1.04</v>
      </c>
      <c r="V7223" s="13">
        <v>0.85000000000000009</v>
      </c>
      <c r="W7223" s="78">
        <f t="shared" si="562"/>
        <v>1.2235294117647058</v>
      </c>
      <c r="X7223" s="1">
        <f>VLOOKUP(E7223,'渗透率、续签率'!AG:AJ,4,0)</f>
        <v>4015</v>
      </c>
      <c r="Y7223" s="1">
        <f t="shared" si="563"/>
        <v>4912.4705882352937</v>
      </c>
      <c r="Z7223">
        <v>0</v>
      </c>
      <c r="AA7223" s="89">
        <f t="shared" si="564"/>
        <v>32120</v>
      </c>
      <c r="AH7223" s="37"/>
      <c r="AI7223" s="37"/>
      <c r="AK7223" s="37"/>
    </row>
    <row r="7224" spans="1:37" hidden="1">
      <c r="A7224" t="s">
        <v>64</v>
      </c>
      <c r="B7224" t="s">
        <v>1</v>
      </c>
      <c r="C7224" t="s">
        <v>1</v>
      </c>
      <c r="D7224" t="s">
        <v>116</v>
      </c>
      <c r="E7224" t="s">
        <v>549</v>
      </c>
      <c r="F7224" t="str">
        <f t="shared" si="561"/>
        <v>枣庄市文印广告</v>
      </c>
      <c r="G7224" t="s">
        <v>103</v>
      </c>
      <c r="H7224" t="s">
        <v>299</v>
      </c>
      <c r="I7224" t="s">
        <v>70</v>
      </c>
      <c r="J7224">
        <v>821</v>
      </c>
      <c r="K7224">
        <v>1</v>
      </c>
      <c r="L7224" s="13">
        <f>VLOOKUP(C7224,'渗透率、续签率'!B:C,2,0)</f>
        <v>0.56799999999999995</v>
      </c>
      <c r="M7224" s="6">
        <v>0</v>
      </c>
      <c r="N7224">
        <v>62</v>
      </c>
      <c r="O7224">
        <v>1</v>
      </c>
      <c r="P7224" s="6">
        <v>0.02</v>
      </c>
      <c r="Q7224" s="13">
        <v>0.11799999999999999</v>
      </c>
      <c r="R7224" s="13">
        <v>0</v>
      </c>
      <c r="S7224" s="31">
        <v>4814</v>
      </c>
      <c r="T7224" s="6">
        <f>VLOOKUP(E7224,'参数设置&amp;汇总'!S:U,3,0)</f>
        <v>0.13</v>
      </c>
      <c r="U7224" s="78">
        <f t="shared" si="560"/>
        <v>8.06</v>
      </c>
      <c r="V7224" s="13">
        <v>0.85000000000000009</v>
      </c>
      <c r="W7224" s="78">
        <f t="shared" si="562"/>
        <v>8.8141176470588238</v>
      </c>
      <c r="X7224" s="1">
        <f>VLOOKUP(E7224,'渗透率、续签率'!AG:AJ,4,0)</f>
        <v>4015</v>
      </c>
      <c r="Y7224" s="1">
        <f t="shared" si="563"/>
        <v>35388.682352941178</v>
      </c>
      <c r="Z7224">
        <v>0</v>
      </c>
      <c r="AA7224" s="89">
        <f t="shared" si="564"/>
        <v>248930</v>
      </c>
      <c r="AH7224" s="37"/>
      <c r="AI7224" s="37"/>
      <c r="AK7224" s="37"/>
    </row>
    <row r="7225" spans="1:37" hidden="1">
      <c r="A7225" t="s">
        <v>64</v>
      </c>
      <c r="B7225" t="s">
        <v>1</v>
      </c>
      <c r="C7225" t="s">
        <v>1</v>
      </c>
      <c r="D7225" t="s">
        <v>116</v>
      </c>
      <c r="E7225" t="s">
        <v>549</v>
      </c>
      <c r="F7225" t="str">
        <f t="shared" si="561"/>
        <v>柳州市文印广告</v>
      </c>
      <c r="G7225" t="s">
        <v>88</v>
      </c>
      <c r="H7225" t="s">
        <v>300</v>
      </c>
      <c r="I7225" t="s">
        <v>68</v>
      </c>
      <c r="J7225">
        <v>878</v>
      </c>
      <c r="K7225">
        <v>7</v>
      </c>
      <c r="L7225" s="13">
        <f>VLOOKUP(C7225,'渗透率、续签率'!B:C,2,0)</f>
        <v>0.56799999999999995</v>
      </c>
      <c r="M7225" s="6">
        <v>0.01</v>
      </c>
      <c r="N7225">
        <v>146</v>
      </c>
      <c r="O7225">
        <v>5</v>
      </c>
      <c r="P7225" s="6">
        <v>0.03</v>
      </c>
      <c r="Q7225" s="13">
        <v>0.187</v>
      </c>
      <c r="R7225" s="13">
        <v>3.5000000000000003E-2</v>
      </c>
      <c r="S7225" s="31">
        <v>8354</v>
      </c>
      <c r="T7225" s="6">
        <f>VLOOKUP(E7225,'参数设置&amp;汇总'!S:U,3,0)</f>
        <v>0.13</v>
      </c>
      <c r="U7225" s="78">
        <f t="shared" si="560"/>
        <v>18.98</v>
      </c>
      <c r="V7225" s="13">
        <v>0.85000000000000009</v>
      </c>
      <c r="W7225" s="78">
        <f t="shared" si="562"/>
        <v>18.988235294117647</v>
      </c>
      <c r="X7225" s="1">
        <f>VLOOKUP(E7225,'渗透率、续签率'!AG:AJ,4,0)</f>
        <v>4015</v>
      </c>
      <c r="Y7225" s="1">
        <f t="shared" si="563"/>
        <v>76237.76470588235</v>
      </c>
      <c r="Z7225">
        <v>15</v>
      </c>
      <c r="AA7225" s="89">
        <f t="shared" si="564"/>
        <v>586190</v>
      </c>
      <c r="AH7225" s="37"/>
      <c r="AI7225" s="37"/>
      <c r="AK7225" s="37"/>
    </row>
    <row r="7226" spans="1:37" hidden="1">
      <c r="A7226" t="s">
        <v>64</v>
      </c>
      <c r="B7226" t="s">
        <v>1</v>
      </c>
      <c r="C7226" t="s">
        <v>1</v>
      </c>
      <c r="D7226" t="s">
        <v>116</v>
      </c>
      <c r="E7226" t="s">
        <v>549</v>
      </c>
      <c r="F7226" t="str">
        <f t="shared" si="561"/>
        <v>株洲市文印广告</v>
      </c>
      <c r="G7226" t="s">
        <v>113</v>
      </c>
      <c r="H7226" t="s">
        <v>301</v>
      </c>
      <c r="I7226" t="s">
        <v>68</v>
      </c>
      <c r="J7226">
        <v>879</v>
      </c>
      <c r="K7226">
        <v>14</v>
      </c>
      <c r="L7226" s="13">
        <f>VLOOKUP(C7226,'渗透率、续签率'!B:C,2,0)</f>
        <v>0.56799999999999995</v>
      </c>
      <c r="M7226" s="6">
        <v>0.02</v>
      </c>
      <c r="N7226">
        <v>117</v>
      </c>
      <c r="O7226">
        <v>13</v>
      </c>
      <c r="P7226" s="6">
        <v>0.11</v>
      </c>
      <c r="Q7226" s="13">
        <v>0.35899999999999999</v>
      </c>
      <c r="R7226" s="13">
        <v>0.23200000000000001</v>
      </c>
      <c r="S7226" s="31">
        <v>9114</v>
      </c>
      <c r="T7226" s="6">
        <f>VLOOKUP(E7226,'参数设置&amp;汇总'!S:U,3,0)</f>
        <v>0.13</v>
      </c>
      <c r="U7226" s="78">
        <f t="shared" si="560"/>
        <v>15.21</v>
      </c>
      <c r="V7226" s="13">
        <v>0.85000000000000009</v>
      </c>
      <c r="W7226" s="78">
        <f t="shared" si="562"/>
        <v>9.2070588235294117</v>
      </c>
      <c r="X7226" s="1">
        <f>VLOOKUP(E7226,'渗透率、续签率'!AG:AJ,4,0)</f>
        <v>4015</v>
      </c>
      <c r="Y7226" s="1">
        <f t="shared" si="563"/>
        <v>36966.341176470589</v>
      </c>
      <c r="Z7226">
        <v>0</v>
      </c>
      <c r="AA7226" s="89">
        <f t="shared" si="564"/>
        <v>469755</v>
      </c>
      <c r="AH7226" s="37"/>
      <c r="AI7226" s="37"/>
    </row>
    <row r="7227" spans="1:37" hidden="1">
      <c r="A7227" t="s">
        <v>64</v>
      </c>
      <c r="B7227" t="s">
        <v>1</v>
      </c>
      <c r="C7227" t="s">
        <v>1</v>
      </c>
      <c r="D7227" t="s">
        <v>116</v>
      </c>
      <c r="E7227" t="s">
        <v>549</v>
      </c>
      <c r="F7227" t="str">
        <f t="shared" si="561"/>
        <v>桂林市文印广告</v>
      </c>
      <c r="G7227" t="s">
        <v>88</v>
      </c>
      <c r="H7227" t="s">
        <v>302</v>
      </c>
      <c r="I7227" t="s">
        <v>68</v>
      </c>
      <c r="J7227" s="1">
        <v>1043</v>
      </c>
      <c r="K7227">
        <v>12</v>
      </c>
      <c r="L7227" s="13">
        <f>VLOOKUP(C7227,'渗透率、续签率'!B:C,2,0)</f>
        <v>0.56799999999999995</v>
      </c>
      <c r="M7227" s="6">
        <v>0.01</v>
      </c>
      <c r="N7227">
        <v>140</v>
      </c>
      <c r="O7227">
        <v>12</v>
      </c>
      <c r="P7227" s="6">
        <v>0.09</v>
      </c>
      <c r="Q7227" s="13">
        <v>0.35499999999999998</v>
      </c>
      <c r="R7227" s="13">
        <v>0.156</v>
      </c>
      <c r="S7227" s="31">
        <v>9741</v>
      </c>
      <c r="T7227" s="6">
        <f>VLOOKUP(E7227,'参数设置&amp;汇总'!S:U,3,0)</f>
        <v>0.13</v>
      </c>
      <c r="U7227" s="78">
        <f t="shared" si="560"/>
        <v>18.2</v>
      </c>
      <c r="V7227" s="13">
        <v>0.85000000000000009</v>
      </c>
      <c r="W7227" s="78">
        <f t="shared" si="562"/>
        <v>13.392941176470588</v>
      </c>
      <c r="X7227" s="1">
        <f>VLOOKUP(E7227,'渗透率、续签率'!AG:AJ,4,0)</f>
        <v>4015</v>
      </c>
      <c r="Y7227" s="1">
        <f t="shared" si="563"/>
        <v>53772.658823529411</v>
      </c>
      <c r="Z7227">
        <v>0</v>
      </c>
      <c r="AA7227" s="89">
        <f t="shared" si="564"/>
        <v>562100</v>
      </c>
      <c r="AK7227" s="37"/>
    </row>
    <row r="7228" spans="1:37" hidden="1">
      <c r="A7228" t="s">
        <v>64</v>
      </c>
      <c r="B7228" t="s">
        <v>1</v>
      </c>
      <c r="C7228" t="s">
        <v>1</v>
      </c>
      <c r="D7228" t="s">
        <v>116</v>
      </c>
      <c r="E7228" t="s">
        <v>549</v>
      </c>
      <c r="F7228" t="str">
        <f t="shared" si="561"/>
        <v>梅州市文印广告</v>
      </c>
      <c r="G7228" t="s">
        <v>75</v>
      </c>
      <c r="H7228" t="s">
        <v>303</v>
      </c>
      <c r="I7228" t="s">
        <v>68</v>
      </c>
      <c r="J7228">
        <v>774</v>
      </c>
      <c r="K7228">
        <v>4</v>
      </c>
      <c r="L7228" s="13">
        <f>VLOOKUP(C7228,'渗透率、续签率'!B:C,2,0)</f>
        <v>0.56799999999999995</v>
      </c>
      <c r="M7228" s="6">
        <v>0.01</v>
      </c>
      <c r="N7228">
        <v>72</v>
      </c>
      <c r="O7228">
        <v>4</v>
      </c>
      <c r="P7228" s="6">
        <v>0.06</v>
      </c>
      <c r="Q7228" s="13">
        <v>0.21199999999999999</v>
      </c>
      <c r="R7228" s="13">
        <v>0.13100000000000001</v>
      </c>
      <c r="S7228" s="31">
        <v>4908</v>
      </c>
      <c r="T7228" s="6">
        <f>VLOOKUP(E7228,'参数设置&amp;汇总'!S:U,3,0)</f>
        <v>0.13</v>
      </c>
      <c r="U7228" s="78">
        <f t="shared" si="560"/>
        <v>9.36</v>
      </c>
      <c r="V7228" s="13">
        <v>0.85000000000000009</v>
      </c>
      <c r="W7228" s="78">
        <f t="shared" si="562"/>
        <v>8.3388235294117621</v>
      </c>
      <c r="X7228" s="1">
        <f>VLOOKUP(E7228,'渗透率、续签率'!AG:AJ,4,0)</f>
        <v>4015</v>
      </c>
      <c r="Y7228" s="1">
        <f t="shared" si="563"/>
        <v>33480.376470588228</v>
      </c>
      <c r="Z7228">
        <v>0</v>
      </c>
      <c r="AA7228" s="89">
        <f t="shared" si="564"/>
        <v>289080</v>
      </c>
      <c r="AH7228" s="37"/>
      <c r="AI7228" s="37"/>
      <c r="AK7228" s="37"/>
    </row>
    <row r="7229" spans="1:37" hidden="1">
      <c r="A7229" t="s">
        <v>64</v>
      </c>
      <c r="B7229" t="s">
        <v>1</v>
      </c>
      <c r="C7229" t="s">
        <v>1</v>
      </c>
      <c r="D7229" t="s">
        <v>116</v>
      </c>
      <c r="E7229" t="s">
        <v>549</v>
      </c>
      <c r="F7229" t="str">
        <f t="shared" si="561"/>
        <v>梧州市文印广告</v>
      </c>
      <c r="G7229" t="s">
        <v>88</v>
      </c>
      <c r="H7229" t="s">
        <v>304</v>
      </c>
      <c r="I7229" t="s">
        <v>68</v>
      </c>
      <c r="J7229">
        <v>478</v>
      </c>
      <c r="K7229">
        <v>1</v>
      </c>
      <c r="L7229" s="13">
        <f>VLOOKUP(C7229,'渗透率、续签率'!B:C,2,0)</f>
        <v>0.56799999999999995</v>
      </c>
      <c r="M7229" s="6">
        <v>0</v>
      </c>
      <c r="N7229">
        <v>66</v>
      </c>
      <c r="O7229">
        <v>0</v>
      </c>
      <c r="P7229" s="6">
        <v>0</v>
      </c>
      <c r="Q7229" s="13">
        <v>3.9E-2</v>
      </c>
      <c r="R7229" s="13">
        <v>6.0000000000000001E-3</v>
      </c>
      <c r="S7229" s="31">
        <v>3255</v>
      </c>
      <c r="T7229" s="6">
        <f>VLOOKUP(E7229,'参数设置&amp;汇总'!S:U,3,0)</f>
        <v>0.13</v>
      </c>
      <c r="U7229" s="78">
        <f t="shared" si="560"/>
        <v>8.58</v>
      </c>
      <c r="V7229" s="13">
        <v>0.85000000000000009</v>
      </c>
      <c r="W7229" s="78">
        <f t="shared" si="562"/>
        <v>10.094117647058823</v>
      </c>
      <c r="X7229" s="1">
        <f>VLOOKUP(E7229,'渗透率、续签率'!AG:AJ,4,0)</f>
        <v>4015</v>
      </c>
      <c r="Y7229" s="1">
        <f t="shared" si="563"/>
        <v>40527.882352941175</v>
      </c>
      <c r="Z7229">
        <v>0</v>
      </c>
      <c r="AA7229" s="89">
        <f t="shared" si="564"/>
        <v>264990</v>
      </c>
      <c r="AH7229" s="37"/>
      <c r="AI7229" s="37"/>
      <c r="AJ7229" s="1"/>
      <c r="AK7229" s="37"/>
    </row>
    <row r="7230" spans="1:37" hidden="1">
      <c r="A7230" t="s">
        <v>64</v>
      </c>
      <c r="B7230" t="s">
        <v>1</v>
      </c>
      <c r="C7230" t="s">
        <v>1</v>
      </c>
      <c r="D7230" t="s">
        <v>116</v>
      </c>
      <c r="E7230" t="s">
        <v>549</v>
      </c>
      <c r="F7230" t="str">
        <f t="shared" si="561"/>
        <v>楚雄彝族自治州文印广告</v>
      </c>
      <c r="G7230" t="s">
        <v>99</v>
      </c>
      <c r="H7230" t="s">
        <v>305</v>
      </c>
      <c r="I7230" t="s">
        <v>68</v>
      </c>
      <c r="J7230">
        <v>464</v>
      </c>
      <c r="K7230">
        <v>11</v>
      </c>
      <c r="L7230" s="13">
        <f>VLOOKUP(C7230,'渗透率、续签率'!B:C,2,0)</f>
        <v>0.56799999999999995</v>
      </c>
      <c r="M7230" s="6">
        <v>0.02</v>
      </c>
      <c r="N7230">
        <v>72</v>
      </c>
      <c r="O7230">
        <v>10</v>
      </c>
      <c r="P7230" s="6">
        <v>0.14000000000000001</v>
      </c>
      <c r="Q7230" s="13">
        <v>0.26600000000000001</v>
      </c>
      <c r="R7230" s="13">
        <v>9.0999999999999998E-2</v>
      </c>
      <c r="S7230" s="31">
        <v>4660</v>
      </c>
      <c r="T7230" s="6">
        <f>VLOOKUP(E7230,'参数设置&amp;汇总'!S:U,3,0)</f>
        <v>0.13</v>
      </c>
      <c r="U7230" s="78">
        <f t="shared" si="560"/>
        <v>10</v>
      </c>
      <c r="V7230" s="13">
        <v>0.85000000000000009</v>
      </c>
      <c r="W7230" s="78">
        <f t="shared" si="562"/>
        <v>5.0823529411764703</v>
      </c>
      <c r="X7230" s="1">
        <f>VLOOKUP(E7230,'渗透率、续签率'!AG:AJ,4,0)</f>
        <v>4015</v>
      </c>
      <c r="Y7230" s="1">
        <f t="shared" si="563"/>
        <v>20405.647058823528</v>
      </c>
      <c r="Z7230">
        <v>0</v>
      </c>
      <c r="AA7230" s="89">
        <f t="shared" si="564"/>
        <v>289080</v>
      </c>
      <c r="AH7230" s="37"/>
      <c r="AI7230" s="37"/>
    </row>
    <row r="7231" spans="1:37" hidden="1">
      <c r="A7231" t="s">
        <v>64</v>
      </c>
      <c r="B7231" t="s">
        <v>1</v>
      </c>
      <c r="C7231" t="s">
        <v>1</v>
      </c>
      <c r="D7231" t="s">
        <v>116</v>
      </c>
      <c r="E7231" t="s">
        <v>549</v>
      </c>
      <c r="F7231" t="str">
        <f t="shared" si="561"/>
        <v>榆林市文印广告</v>
      </c>
      <c r="G7231" t="s">
        <v>108</v>
      </c>
      <c r="H7231" t="s">
        <v>306</v>
      </c>
      <c r="I7231" t="s">
        <v>70</v>
      </c>
      <c r="J7231" s="1">
        <v>1340</v>
      </c>
      <c r="K7231">
        <v>11</v>
      </c>
      <c r="L7231" s="13">
        <f>VLOOKUP(C7231,'渗透率、续签率'!B:C,2,0)</f>
        <v>0.56799999999999995</v>
      </c>
      <c r="M7231" s="6">
        <v>0.01</v>
      </c>
      <c r="N7231">
        <v>95</v>
      </c>
      <c r="O7231">
        <v>10</v>
      </c>
      <c r="P7231" s="6">
        <v>0.11</v>
      </c>
      <c r="Q7231" s="13">
        <v>0.216</v>
      </c>
      <c r="R7231" s="13">
        <v>7.8E-2</v>
      </c>
      <c r="S7231" s="31">
        <v>8585</v>
      </c>
      <c r="T7231" s="6">
        <f>VLOOKUP(E7231,'参数设置&amp;汇总'!S:U,3,0)</f>
        <v>0.13</v>
      </c>
      <c r="U7231" s="78">
        <f t="shared" si="560"/>
        <v>12.35</v>
      </c>
      <c r="V7231" s="13">
        <v>0.85000000000000009</v>
      </c>
      <c r="W7231" s="78">
        <f t="shared" si="562"/>
        <v>7.8470588235294105</v>
      </c>
      <c r="X7231" s="1">
        <f>VLOOKUP(E7231,'渗透率、续签率'!AG:AJ,4,0)</f>
        <v>4015</v>
      </c>
      <c r="Y7231" s="1">
        <f t="shared" si="563"/>
        <v>31505.941176470584</v>
      </c>
      <c r="Z7231">
        <v>0</v>
      </c>
      <c r="AA7231" s="89">
        <f t="shared" si="564"/>
        <v>381425</v>
      </c>
      <c r="AK7231" s="37"/>
    </row>
    <row r="7232" spans="1:37" hidden="1">
      <c r="A7232" t="s">
        <v>64</v>
      </c>
      <c r="B7232" t="s">
        <v>1</v>
      </c>
      <c r="C7232" t="s">
        <v>1</v>
      </c>
      <c r="D7232" t="s">
        <v>116</v>
      </c>
      <c r="E7232" t="s">
        <v>549</v>
      </c>
      <c r="F7232" t="str">
        <f t="shared" si="561"/>
        <v>武威市文印广告</v>
      </c>
      <c r="G7232" t="s">
        <v>132</v>
      </c>
      <c r="H7232" t="s">
        <v>307</v>
      </c>
      <c r="I7232" t="s">
        <v>70</v>
      </c>
      <c r="J7232">
        <v>338</v>
      </c>
      <c r="K7232">
        <v>1</v>
      </c>
      <c r="L7232" s="13">
        <f>VLOOKUP(C7232,'渗透率、续签率'!B:C,2,0)</f>
        <v>0.56799999999999995</v>
      </c>
      <c r="M7232" s="6">
        <v>0</v>
      </c>
      <c r="N7232">
        <v>41</v>
      </c>
      <c r="O7232">
        <v>1</v>
      </c>
      <c r="P7232" s="6">
        <v>0.02</v>
      </c>
      <c r="Q7232" s="13">
        <v>0.11700000000000001</v>
      </c>
      <c r="R7232" s="13">
        <v>0</v>
      </c>
      <c r="S7232" s="31">
        <v>2770</v>
      </c>
      <c r="T7232" s="6">
        <f>VLOOKUP(E7232,'参数设置&amp;汇总'!S:U,3,0)</f>
        <v>0.13</v>
      </c>
      <c r="U7232" s="78">
        <f t="shared" si="560"/>
        <v>5.33</v>
      </c>
      <c r="V7232" s="13">
        <v>0.85000000000000009</v>
      </c>
      <c r="W7232" s="78">
        <f t="shared" si="562"/>
        <v>5.6023529411764708</v>
      </c>
      <c r="X7232" s="1">
        <f>VLOOKUP(E7232,'渗透率、续签率'!AG:AJ,4,0)</f>
        <v>4015</v>
      </c>
      <c r="Y7232" s="1">
        <f t="shared" si="563"/>
        <v>22493.447058823531</v>
      </c>
      <c r="Z7232">
        <v>0</v>
      </c>
      <c r="AA7232" s="89">
        <f t="shared" si="564"/>
        <v>164615</v>
      </c>
      <c r="AH7232" s="37"/>
      <c r="AI7232" s="37"/>
      <c r="AK7232" s="37"/>
    </row>
    <row r="7233" spans="1:37" hidden="1">
      <c r="A7233" t="s">
        <v>64</v>
      </c>
      <c r="B7233" t="s">
        <v>1</v>
      </c>
      <c r="C7233" t="s">
        <v>1</v>
      </c>
      <c r="D7233" t="s">
        <v>116</v>
      </c>
      <c r="E7233" t="s">
        <v>549</v>
      </c>
      <c r="F7233" t="str">
        <f t="shared" si="561"/>
        <v>毕节市文印广告</v>
      </c>
      <c r="G7233" t="s">
        <v>167</v>
      </c>
      <c r="H7233" t="s">
        <v>308</v>
      </c>
      <c r="I7233" t="s">
        <v>70</v>
      </c>
      <c r="J7233">
        <v>982</v>
      </c>
      <c r="K7233">
        <v>7</v>
      </c>
      <c r="L7233" s="13">
        <f>VLOOKUP(C7233,'渗透率、续签率'!B:C,2,0)</f>
        <v>0.56799999999999995</v>
      </c>
      <c r="M7233" s="6">
        <v>0.01</v>
      </c>
      <c r="N7233">
        <v>211</v>
      </c>
      <c r="O7233">
        <v>6</v>
      </c>
      <c r="P7233" s="6">
        <v>0.03</v>
      </c>
      <c r="Q7233" s="13">
        <v>0.14299999999999999</v>
      </c>
      <c r="R7233" s="13">
        <v>8.2000000000000003E-2</v>
      </c>
      <c r="S7233" s="31">
        <v>10950</v>
      </c>
      <c r="T7233" s="6">
        <f>VLOOKUP(E7233,'参数设置&amp;汇总'!S:U,3,0)</f>
        <v>0.13</v>
      </c>
      <c r="U7233" s="78">
        <f t="shared" si="560"/>
        <v>27.43</v>
      </c>
      <c r="V7233" s="13">
        <v>0.85000000000000009</v>
      </c>
      <c r="W7233" s="78">
        <f t="shared" si="562"/>
        <v>28.261176470588232</v>
      </c>
      <c r="X7233" s="1">
        <f>VLOOKUP(E7233,'渗透率、续签率'!AG:AJ,4,0)</f>
        <v>4015</v>
      </c>
      <c r="Y7233" s="1">
        <f t="shared" si="563"/>
        <v>113468.62352941175</v>
      </c>
      <c r="Z7233">
        <v>0</v>
      </c>
      <c r="AA7233" s="89">
        <f t="shared" si="564"/>
        <v>847165</v>
      </c>
      <c r="AH7233" s="37"/>
      <c r="AI7233" s="37"/>
      <c r="AK7233" s="37"/>
    </row>
    <row r="7234" spans="1:37" hidden="1">
      <c r="A7234" t="s">
        <v>64</v>
      </c>
      <c r="B7234" t="s">
        <v>1</v>
      </c>
      <c r="C7234" t="s">
        <v>1</v>
      </c>
      <c r="D7234" t="s">
        <v>116</v>
      </c>
      <c r="E7234" t="s">
        <v>549</v>
      </c>
      <c r="F7234" t="str">
        <f t="shared" si="561"/>
        <v>永州市文印广告</v>
      </c>
      <c r="G7234" t="s">
        <v>113</v>
      </c>
      <c r="H7234" t="s">
        <v>309</v>
      </c>
      <c r="I7234" t="s">
        <v>68</v>
      </c>
      <c r="J7234">
        <v>814</v>
      </c>
      <c r="K7234">
        <v>2</v>
      </c>
      <c r="L7234" s="13">
        <f>VLOOKUP(C7234,'渗透率、续签率'!B:C,2,0)</f>
        <v>0.56799999999999995</v>
      </c>
      <c r="M7234" s="6">
        <v>0</v>
      </c>
      <c r="N7234">
        <v>121</v>
      </c>
      <c r="O7234">
        <v>2</v>
      </c>
      <c r="P7234" s="6">
        <v>0.02</v>
      </c>
      <c r="Q7234" s="13">
        <v>0.14599999999999999</v>
      </c>
      <c r="R7234" s="13">
        <v>7.2999999999999995E-2</v>
      </c>
      <c r="S7234" s="31">
        <v>7903</v>
      </c>
      <c r="T7234" s="6">
        <f>VLOOKUP(E7234,'参数设置&amp;汇总'!S:U,3,0)</f>
        <v>0.13</v>
      </c>
      <c r="U7234" s="78">
        <f t="shared" si="560"/>
        <v>15.73</v>
      </c>
      <c r="V7234" s="13">
        <v>0.85000000000000009</v>
      </c>
      <c r="W7234" s="78">
        <f t="shared" si="562"/>
        <v>17.169411764705881</v>
      </c>
      <c r="X7234" s="1">
        <f>VLOOKUP(E7234,'渗透率、续签率'!AG:AJ,4,0)</f>
        <v>4015</v>
      </c>
      <c r="Y7234" s="1">
        <f t="shared" si="563"/>
        <v>68935.188235294117</v>
      </c>
      <c r="Z7234">
        <v>0</v>
      </c>
      <c r="AA7234" s="89">
        <f t="shared" si="564"/>
        <v>485815</v>
      </c>
      <c r="AH7234" s="37"/>
      <c r="AI7234" s="37"/>
      <c r="AK7234" s="37"/>
    </row>
    <row r="7235" spans="1:37" hidden="1">
      <c r="A7235" t="s">
        <v>64</v>
      </c>
      <c r="B7235" t="s">
        <v>1</v>
      </c>
      <c r="C7235" t="s">
        <v>1</v>
      </c>
      <c r="D7235" t="s">
        <v>116</v>
      </c>
      <c r="E7235" t="s">
        <v>549</v>
      </c>
      <c r="F7235" t="str">
        <f t="shared" si="561"/>
        <v>汉中市文印广告</v>
      </c>
      <c r="G7235" t="s">
        <v>108</v>
      </c>
      <c r="H7235" t="s">
        <v>310</v>
      </c>
      <c r="I7235" t="s">
        <v>70</v>
      </c>
      <c r="J7235">
        <v>755</v>
      </c>
      <c r="K7235">
        <v>11</v>
      </c>
      <c r="L7235" s="13">
        <f>VLOOKUP(C7235,'渗透率、续签率'!B:C,2,0)</f>
        <v>0.56799999999999995</v>
      </c>
      <c r="M7235" s="6">
        <v>0.01</v>
      </c>
      <c r="N7235">
        <v>60</v>
      </c>
      <c r="O7235">
        <v>11</v>
      </c>
      <c r="P7235" s="6">
        <v>0.18</v>
      </c>
      <c r="Q7235" s="13">
        <v>0.35099999999999998</v>
      </c>
      <c r="R7235" s="13">
        <v>0.124</v>
      </c>
      <c r="S7235" s="31">
        <v>5478</v>
      </c>
      <c r="T7235" s="6">
        <f>VLOOKUP(E7235,'参数设置&amp;汇总'!S:U,3,0)</f>
        <v>0.13</v>
      </c>
      <c r="U7235" s="78">
        <f t="shared" ref="U7235:U7298" si="565">IF(T7235*N7235&gt;=O7235,T7235*N7235,O7235)</f>
        <v>11</v>
      </c>
      <c r="V7235" s="13">
        <v>0.85000000000000009</v>
      </c>
      <c r="W7235" s="78">
        <f t="shared" si="562"/>
        <v>5.5905882352941179</v>
      </c>
      <c r="X7235" s="1">
        <f>VLOOKUP(E7235,'渗透率、续签率'!AG:AJ,4,0)</f>
        <v>4015</v>
      </c>
      <c r="Y7235" s="1">
        <f t="shared" si="563"/>
        <v>22446.211764705884</v>
      </c>
      <c r="Z7235">
        <v>0</v>
      </c>
      <c r="AA7235" s="89">
        <f t="shared" si="564"/>
        <v>240900</v>
      </c>
      <c r="AH7235" s="37"/>
      <c r="AI7235" s="37"/>
      <c r="AK7235" s="37"/>
    </row>
    <row r="7236" spans="1:37" hidden="1">
      <c r="A7236" t="s">
        <v>64</v>
      </c>
      <c r="B7236" t="s">
        <v>1</v>
      </c>
      <c r="C7236" t="s">
        <v>1</v>
      </c>
      <c r="D7236" t="s">
        <v>116</v>
      </c>
      <c r="E7236" t="s">
        <v>549</v>
      </c>
      <c r="F7236" t="str">
        <f t="shared" ref="F7236:F7299" si="566">H7236&amp;C7236</f>
        <v>汕头市文印广告</v>
      </c>
      <c r="G7236" t="s">
        <v>75</v>
      </c>
      <c r="H7236" t="s">
        <v>311</v>
      </c>
      <c r="I7236" t="s">
        <v>68</v>
      </c>
      <c r="J7236">
        <v>948</v>
      </c>
      <c r="K7236">
        <v>13</v>
      </c>
      <c r="L7236" s="13">
        <f>VLOOKUP(C7236,'渗透率、续签率'!B:C,2,0)</f>
        <v>0.56799999999999995</v>
      </c>
      <c r="M7236" s="6">
        <v>0.01</v>
      </c>
      <c r="N7236">
        <v>139</v>
      </c>
      <c r="O7236">
        <v>13</v>
      </c>
      <c r="P7236" s="6">
        <v>0.09</v>
      </c>
      <c r="Q7236" s="13">
        <v>0.33400000000000002</v>
      </c>
      <c r="R7236" s="13">
        <v>0.20599999999999999</v>
      </c>
      <c r="S7236" s="31">
        <v>10212</v>
      </c>
      <c r="T7236" s="6">
        <f>VLOOKUP(E7236,'参数设置&amp;汇总'!S:U,3,0)</f>
        <v>0.13</v>
      </c>
      <c r="U7236" s="78">
        <f t="shared" si="565"/>
        <v>18.07</v>
      </c>
      <c r="V7236" s="13">
        <v>0.85000000000000009</v>
      </c>
      <c r="W7236" s="78">
        <f t="shared" ref="W7236:W7299" si="567">(O7236*(1-L7236)+IF((U7236-O7236)&lt;0,0,(U7236-O7236)))/V7236</f>
        <v>12.571764705882352</v>
      </c>
      <c r="X7236" s="1">
        <f>VLOOKUP(E7236,'渗透率、续签率'!AG:AJ,4,0)</f>
        <v>4015</v>
      </c>
      <c r="Y7236" s="1">
        <f t="shared" ref="Y7236:Y7299" si="568">X7236*W7236</f>
        <v>50475.635294117645</v>
      </c>
      <c r="Z7236">
        <v>10</v>
      </c>
      <c r="AA7236" s="89">
        <f t="shared" ref="AA7236:AA7299" si="569">N7236*X7236</f>
        <v>558085</v>
      </c>
      <c r="AH7236" s="37"/>
      <c r="AI7236" s="37"/>
      <c r="AK7236" s="37"/>
    </row>
    <row r="7237" spans="1:37" hidden="1">
      <c r="A7237" t="s">
        <v>64</v>
      </c>
      <c r="B7237" t="s">
        <v>1</v>
      </c>
      <c r="C7237" t="s">
        <v>1</v>
      </c>
      <c r="D7237" t="s">
        <v>116</v>
      </c>
      <c r="E7237" t="s">
        <v>549</v>
      </c>
      <c r="F7237" t="str">
        <f t="shared" si="566"/>
        <v>汕尾市文印广告</v>
      </c>
      <c r="G7237" t="s">
        <v>75</v>
      </c>
      <c r="H7237" t="s">
        <v>312</v>
      </c>
      <c r="I7237" t="s">
        <v>68</v>
      </c>
      <c r="J7237">
        <v>431</v>
      </c>
      <c r="K7237">
        <v>6</v>
      </c>
      <c r="L7237" s="13">
        <f>VLOOKUP(C7237,'渗透率、续签率'!B:C,2,0)</f>
        <v>0.56799999999999995</v>
      </c>
      <c r="M7237" s="6">
        <v>0.01</v>
      </c>
      <c r="N7237">
        <v>49</v>
      </c>
      <c r="O7237">
        <v>5</v>
      </c>
      <c r="P7237" s="6">
        <v>0.1</v>
      </c>
      <c r="Q7237" s="13">
        <v>0.32800000000000001</v>
      </c>
      <c r="R7237" s="13">
        <v>0.20899999999999999</v>
      </c>
      <c r="S7237" s="31">
        <v>3487</v>
      </c>
      <c r="T7237" s="6">
        <f>VLOOKUP(E7237,'参数设置&amp;汇总'!S:U,3,0)</f>
        <v>0.13</v>
      </c>
      <c r="U7237" s="78">
        <f t="shared" si="565"/>
        <v>6.37</v>
      </c>
      <c r="V7237" s="13">
        <v>0.85000000000000009</v>
      </c>
      <c r="W7237" s="78">
        <f t="shared" si="567"/>
        <v>4.1529411764705877</v>
      </c>
      <c r="X7237" s="1">
        <f>VLOOKUP(E7237,'渗透率、续签率'!AG:AJ,4,0)</f>
        <v>4015</v>
      </c>
      <c r="Y7237" s="1">
        <f t="shared" si="568"/>
        <v>16674.058823529409</v>
      </c>
      <c r="Z7237">
        <v>0</v>
      </c>
      <c r="AA7237" s="89">
        <f t="shared" si="569"/>
        <v>196735</v>
      </c>
      <c r="AH7237" s="37"/>
      <c r="AI7237" s="37"/>
      <c r="AK7237" s="37"/>
    </row>
    <row r="7238" spans="1:37" hidden="1">
      <c r="A7238" t="s">
        <v>64</v>
      </c>
      <c r="B7238" t="s">
        <v>1</v>
      </c>
      <c r="C7238" t="s">
        <v>1</v>
      </c>
      <c r="D7238" t="s">
        <v>116</v>
      </c>
      <c r="E7238" t="s">
        <v>549</v>
      </c>
      <c r="F7238" t="str">
        <f t="shared" si="566"/>
        <v>江门市文印广告</v>
      </c>
      <c r="G7238" t="s">
        <v>75</v>
      </c>
      <c r="H7238" t="s">
        <v>313</v>
      </c>
      <c r="I7238" t="s">
        <v>68</v>
      </c>
      <c r="J7238" s="1">
        <v>1067</v>
      </c>
      <c r="K7238">
        <v>11</v>
      </c>
      <c r="L7238" s="13">
        <f>VLOOKUP(C7238,'渗透率、续签率'!B:C,2,0)</f>
        <v>0.56799999999999995</v>
      </c>
      <c r="M7238" s="6">
        <v>0.01</v>
      </c>
      <c r="N7238">
        <v>153</v>
      </c>
      <c r="O7238">
        <v>10</v>
      </c>
      <c r="P7238" s="6">
        <v>7.0000000000000007E-2</v>
      </c>
      <c r="Q7238" s="13">
        <v>0.44600000000000001</v>
      </c>
      <c r="R7238" s="13">
        <v>0.255</v>
      </c>
      <c r="S7238" s="31">
        <v>11635</v>
      </c>
      <c r="T7238" s="6">
        <f>VLOOKUP(E7238,'参数设置&amp;汇总'!S:U,3,0)</f>
        <v>0.13</v>
      </c>
      <c r="U7238" s="78">
        <f t="shared" si="565"/>
        <v>19.89</v>
      </c>
      <c r="V7238" s="13">
        <v>0.85000000000000009</v>
      </c>
      <c r="W7238" s="78">
        <f t="shared" si="567"/>
        <v>16.71764705882353</v>
      </c>
      <c r="X7238" s="1">
        <f>VLOOKUP(E7238,'渗透率、续签率'!AG:AJ,4,0)</f>
        <v>4015</v>
      </c>
      <c r="Y7238" s="1">
        <f t="shared" si="568"/>
        <v>67121.352941176476</v>
      </c>
      <c r="Z7238">
        <v>0</v>
      </c>
      <c r="AA7238" s="89">
        <f t="shared" si="569"/>
        <v>614295</v>
      </c>
      <c r="AH7238" s="37"/>
      <c r="AI7238" s="37"/>
      <c r="AK7238" s="37"/>
    </row>
    <row r="7239" spans="1:37" hidden="1">
      <c r="A7239" t="s">
        <v>64</v>
      </c>
      <c r="B7239" t="s">
        <v>1</v>
      </c>
      <c r="C7239" t="s">
        <v>1</v>
      </c>
      <c r="D7239" t="s">
        <v>116</v>
      </c>
      <c r="E7239" t="s">
        <v>549</v>
      </c>
      <c r="F7239" t="str">
        <f t="shared" si="566"/>
        <v>池州市文印广告</v>
      </c>
      <c r="G7239" t="s">
        <v>94</v>
      </c>
      <c r="H7239" t="s">
        <v>314</v>
      </c>
      <c r="I7239" t="s">
        <v>68</v>
      </c>
      <c r="J7239">
        <v>360</v>
      </c>
      <c r="K7239">
        <v>3</v>
      </c>
      <c r="L7239" s="13">
        <f>VLOOKUP(C7239,'渗透率、续签率'!B:C,2,0)</f>
        <v>0.56799999999999995</v>
      </c>
      <c r="M7239" s="6">
        <v>0.01</v>
      </c>
      <c r="N7239">
        <v>51</v>
      </c>
      <c r="O7239">
        <v>3</v>
      </c>
      <c r="P7239" s="6">
        <v>0.06</v>
      </c>
      <c r="Q7239" s="13">
        <v>0.16400000000000001</v>
      </c>
      <c r="R7239" s="13">
        <v>0</v>
      </c>
      <c r="S7239" s="31">
        <v>3095</v>
      </c>
      <c r="T7239" s="6">
        <f>VLOOKUP(E7239,'参数设置&amp;汇总'!S:U,3,0)</f>
        <v>0.13</v>
      </c>
      <c r="U7239" s="78">
        <f t="shared" si="565"/>
        <v>6.63</v>
      </c>
      <c r="V7239" s="13">
        <v>0.85000000000000009</v>
      </c>
      <c r="W7239" s="78">
        <f t="shared" si="567"/>
        <v>5.7952941176470585</v>
      </c>
      <c r="X7239" s="1">
        <f>VLOOKUP(E7239,'渗透率、续签率'!AG:AJ,4,0)</f>
        <v>4015</v>
      </c>
      <c r="Y7239" s="1">
        <f t="shared" si="568"/>
        <v>23268.105882352938</v>
      </c>
      <c r="Z7239">
        <v>0</v>
      </c>
      <c r="AA7239" s="89">
        <f t="shared" si="569"/>
        <v>204765</v>
      </c>
      <c r="AH7239" s="37"/>
      <c r="AI7239" s="37"/>
      <c r="AK7239" s="37"/>
    </row>
    <row r="7240" spans="1:37" hidden="1">
      <c r="A7240" t="s">
        <v>64</v>
      </c>
      <c r="B7240" t="s">
        <v>1</v>
      </c>
      <c r="C7240" t="s">
        <v>1</v>
      </c>
      <c r="D7240" t="s">
        <v>116</v>
      </c>
      <c r="E7240" t="s">
        <v>549</v>
      </c>
      <c r="F7240" t="str">
        <f t="shared" si="566"/>
        <v>沧州市文印广告</v>
      </c>
      <c r="G7240" t="s">
        <v>159</v>
      </c>
      <c r="H7240" t="s">
        <v>315</v>
      </c>
      <c r="I7240" t="s">
        <v>70</v>
      </c>
      <c r="J7240" s="1">
        <v>1550</v>
      </c>
      <c r="K7240">
        <v>16</v>
      </c>
      <c r="L7240" s="13">
        <f>VLOOKUP(C7240,'渗透率、续签率'!B:C,2,0)</f>
        <v>0.56799999999999995</v>
      </c>
      <c r="M7240" s="6">
        <v>0.01</v>
      </c>
      <c r="N7240">
        <v>164</v>
      </c>
      <c r="O7240">
        <v>16</v>
      </c>
      <c r="P7240" s="6">
        <v>0.1</v>
      </c>
      <c r="Q7240" s="13">
        <v>0.25</v>
      </c>
      <c r="R7240" s="13">
        <v>6.7000000000000004E-2</v>
      </c>
      <c r="S7240" s="31">
        <v>13126</v>
      </c>
      <c r="T7240" s="6">
        <f>VLOOKUP(E7240,'参数设置&amp;汇总'!S:U,3,0)</f>
        <v>0.13</v>
      </c>
      <c r="U7240" s="78">
        <f t="shared" si="565"/>
        <v>21.32</v>
      </c>
      <c r="V7240" s="13">
        <v>0.85000000000000009</v>
      </c>
      <c r="W7240" s="78">
        <f t="shared" si="567"/>
        <v>14.390588235294118</v>
      </c>
      <c r="X7240" s="1">
        <f>VLOOKUP(E7240,'渗透率、续签率'!AG:AJ,4,0)</f>
        <v>4015</v>
      </c>
      <c r="Y7240" s="1">
        <f t="shared" si="568"/>
        <v>57778.211764705884</v>
      </c>
      <c r="Z7240">
        <v>0</v>
      </c>
      <c r="AA7240" s="89">
        <f t="shared" si="569"/>
        <v>658460</v>
      </c>
      <c r="AH7240" s="37"/>
      <c r="AI7240" s="37"/>
      <c r="AK7240" s="37"/>
    </row>
    <row r="7241" spans="1:37" hidden="1">
      <c r="A7241" t="s">
        <v>64</v>
      </c>
      <c r="B7241" t="s">
        <v>1</v>
      </c>
      <c r="C7241" t="s">
        <v>1</v>
      </c>
      <c r="D7241" t="s">
        <v>116</v>
      </c>
      <c r="E7241" t="s">
        <v>549</v>
      </c>
      <c r="F7241" t="str">
        <f t="shared" si="566"/>
        <v>河池市文印广告</v>
      </c>
      <c r="G7241" t="s">
        <v>88</v>
      </c>
      <c r="H7241" t="s">
        <v>316</v>
      </c>
      <c r="I7241" t="s">
        <v>68</v>
      </c>
      <c r="J7241">
        <v>544</v>
      </c>
      <c r="K7241">
        <v>0</v>
      </c>
      <c r="L7241" s="13">
        <f>VLOOKUP(C7241,'渗透率、续签率'!B:C,2,0)</f>
        <v>0.56799999999999995</v>
      </c>
      <c r="M7241" s="6">
        <v>0</v>
      </c>
      <c r="N7241">
        <v>50</v>
      </c>
      <c r="O7241">
        <v>0</v>
      </c>
      <c r="P7241" s="6">
        <v>0</v>
      </c>
      <c r="Q7241" s="13">
        <v>3.1E-2</v>
      </c>
      <c r="R7241" s="13">
        <v>0</v>
      </c>
      <c r="S7241" s="31">
        <v>3589</v>
      </c>
      <c r="T7241" s="6">
        <f>VLOOKUP(E7241,'参数设置&amp;汇总'!S:U,3,0)</f>
        <v>0.13</v>
      </c>
      <c r="U7241" s="78">
        <f t="shared" si="565"/>
        <v>6.5</v>
      </c>
      <c r="V7241" s="13">
        <v>0.85000000000000009</v>
      </c>
      <c r="W7241" s="78">
        <f t="shared" si="567"/>
        <v>7.6470588235294112</v>
      </c>
      <c r="X7241" s="1">
        <f>VLOOKUP(E7241,'渗透率、续签率'!AG:AJ,4,0)</f>
        <v>4015</v>
      </c>
      <c r="Y7241" s="1">
        <f t="shared" si="568"/>
        <v>30702.941176470587</v>
      </c>
      <c r="Z7241">
        <v>0</v>
      </c>
      <c r="AA7241" s="89">
        <f t="shared" si="569"/>
        <v>200750</v>
      </c>
      <c r="AH7241" s="37"/>
      <c r="AI7241" s="37"/>
      <c r="AK7241" s="37"/>
    </row>
    <row r="7242" spans="1:37" hidden="1">
      <c r="A7242" t="s">
        <v>64</v>
      </c>
      <c r="B7242" t="s">
        <v>1</v>
      </c>
      <c r="C7242" t="s">
        <v>1</v>
      </c>
      <c r="D7242" t="s">
        <v>116</v>
      </c>
      <c r="E7242" t="s">
        <v>549</v>
      </c>
      <c r="F7242" t="str">
        <f t="shared" si="566"/>
        <v>河源市文印广告</v>
      </c>
      <c r="G7242" t="s">
        <v>75</v>
      </c>
      <c r="H7242" t="s">
        <v>317</v>
      </c>
      <c r="I7242" t="s">
        <v>68</v>
      </c>
      <c r="J7242">
        <v>634</v>
      </c>
      <c r="K7242">
        <v>3</v>
      </c>
      <c r="L7242" s="13">
        <f>VLOOKUP(C7242,'渗透率、续签率'!B:C,2,0)</f>
        <v>0.56799999999999995</v>
      </c>
      <c r="M7242" s="6">
        <v>0</v>
      </c>
      <c r="N7242">
        <v>42</v>
      </c>
      <c r="O7242">
        <v>3</v>
      </c>
      <c r="P7242" s="6">
        <v>7.0000000000000007E-2</v>
      </c>
      <c r="Q7242" s="13">
        <v>0.36899999999999999</v>
      </c>
      <c r="R7242" s="13">
        <v>0.21199999999999999</v>
      </c>
      <c r="S7242" s="31">
        <v>3672</v>
      </c>
      <c r="T7242" s="6">
        <f>VLOOKUP(E7242,'参数设置&amp;汇总'!S:U,3,0)</f>
        <v>0.13</v>
      </c>
      <c r="U7242" s="78">
        <f t="shared" si="565"/>
        <v>5.46</v>
      </c>
      <c r="V7242" s="13">
        <v>0.85000000000000009</v>
      </c>
      <c r="W7242" s="78">
        <f t="shared" si="567"/>
        <v>4.4188235294117648</v>
      </c>
      <c r="X7242" s="1">
        <f>VLOOKUP(E7242,'渗透率、续签率'!AG:AJ,4,0)</f>
        <v>4015</v>
      </c>
      <c r="Y7242" s="1">
        <f t="shared" si="568"/>
        <v>17741.576470588236</v>
      </c>
      <c r="Z7242">
        <v>0</v>
      </c>
      <c r="AA7242" s="89">
        <f t="shared" si="569"/>
        <v>168630</v>
      </c>
      <c r="AH7242" s="37"/>
      <c r="AI7242" s="37"/>
      <c r="AK7242" s="37"/>
    </row>
    <row r="7243" spans="1:37" hidden="1">
      <c r="A7243" t="s">
        <v>64</v>
      </c>
      <c r="B7243" t="s">
        <v>1</v>
      </c>
      <c r="C7243" t="s">
        <v>1</v>
      </c>
      <c r="D7243" t="s">
        <v>116</v>
      </c>
      <c r="E7243" t="s">
        <v>549</v>
      </c>
      <c r="F7243" t="str">
        <f t="shared" si="566"/>
        <v>泉州市文印广告</v>
      </c>
      <c r="G7243" t="s">
        <v>92</v>
      </c>
      <c r="H7243" t="s">
        <v>318</v>
      </c>
      <c r="I7243" t="s">
        <v>68</v>
      </c>
      <c r="J7243" s="1">
        <v>2513</v>
      </c>
      <c r="K7243">
        <v>21</v>
      </c>
      <c r="L7243" s="13">
        <f>VLOOKUP(C7243,'渗透率、续签率'!B:C,2,0)</f>
        <v>0.56799999999999995</v>
      </c>
      <c r="M7243" s="6">
        <v>0.01</v>
      </c>
      <c r="N7243">
        <v>210</v>
      </c>
      <c r="O7243">
        <v>18</v>
      </c>
      <c r="P7243" s="6">
        <v>0.09</v>
      </c>
      <c r="Q7243" s="13">
        <v>0.25600000000000001</v>
      </c>
      <c r="R7243" s="13">
        <v>0.156</v>
      </c>
      <c r="S7243" s="31">
        <v>17336</v>
      </c>
      <c r="T7243" s="6">
        <f>VLOOKUP(E7243,'参数设置&amp;汇总'!S:U,3,0)</f>
        <v>0.13</v>
      </c>
      <c r="U7243" s="78">
        <f t="shared" si="565"/>
        <v>27.3</v>
      </c>
      <c r="V7243" s="13">
        <v>0.85000000000000009</v>
      </c>
      <c r="W7243" s="78">
        <f t="shared" si="567"/>
        <v>20.089411764705879</v>
      </c>
      <c r="X7243" s="1">
        <f>VLOOKUP(E7243,'渗透率、续签率'!AG:AJ,4,0)</f>
        <v>4015</v>
      </c>
      <c r="Y7243" s="1">
        <f t="shared" si="568"/>
        <v>80658.988235294106</v>
      </c>
      <c r="Z7243">
        <v>17</v>
      </c>
      <c r="AA7243" s="89">
        <f t="shared" si="569"/>
        <v>843150</v>
      </c>
      <c r="AH7243" s="37"/>
      <c r="AI7243" s="37"/>
      <c r="AK7243" s="37"/>
    </row>
    <row r="7244" spans="1:37" hidden="1">
      <c r="A7244" t="s">
        <v>64</v>
      </c>
      <c r="B7244" t="s">
        <v>1</v>
      </c>
      <c r="C7244" t="s">
        <v>1</v>
      </c>
      <c r="D7244" t="s">
        <v>116</v>
      </c>
      <c r="E7244" t="s">
        <v>549</v>
      </c>
      <c r="F7244" t="str">
        <f t="shared" si="566"/>
        <v>泰安市文印广告</v>
      </c>
      <c r="G7244" t="s">
        <v>103</v>
      </c>
      <c r="H7244" t="s">
        <v>319</v>
      </c>
      <c r="I7244" t="s">
        <v>70</v>
      </c>
      <c r="J7244" s="1">
        <v>1137</v>
      </c>
      <c r="K7244">
        <v>11</v>
      </c>
      <c r="L7244" s="13">
        <f>VLOOKUP(C7244,'渗透率、续签率'!B:C,2,0)</f>
        <v>0.56799999999999995</v>
      </c>
      <c r="M7244" s="6">
        <v>0.01</v>
      </c>
      <c r="N7244">
        <v>101</v>
      </c>
      <c r="O7244">
        <v>10</v>
      </c>
      <c r="P7244" s="6">
        <v>0.1</v>
      </c>
      <c r="Q7244" s="13">
        <v>0.23400000000000001</v>
      </c>
      <c r="R7244" s="13">
        <v>5.8000000000000003E-2</v>
      </c>
      <c r="S7244" s="31">
        <v>8426</v>
      </c>
      <c r="T7244" s="6">
        <f>VLOOKUP(E7244,'参数设置&amp;汇总'!S:U,3,0)</f>
        <v>0.13</v>
      </c>
      <c r="U7244" s="78">
        <f t="shared" si="565"/>
        <v>13.13</v>
      </c>
      <c r="V7244" s="13">
        <v>0.85000000000000009</v>
      </c>
      <c r="W7244" s="78">
        <f t="shared" si="567"/>
        <v>8.764705882352942</v>
      </c>
      <c r="X7244" s="1">
        <f>VLOOKUP(E7244,'渗透率、续签率'!AG:AJ,4,0)</f>
        <v>4015</v>
      </c>
      <c r="Y7244" s="1">
        <f t="shared" si="568"/>
        <v>35190.294117647063</v>
      </c>
      <c r="Z7244">
        <v>20</v>
      </c>
      <c r="AA7244" s="89">
        <f t="shared" si="569"/>
        <v>405515</v>
      </c>
      <c r="AH7244" s="37"/>
      <c r="AI7244" s="37"/>
      <c r="AK7244" s="37"/>
    </row>
    <row r="7245" spans="1:37" hidden="1">
      <c r="A7245" t="s">
        <v>64</v>
      </c>
      <c r="B7245" t="s">
        <v>1</v>
      </c>
      <c r="C7245" t="s">
        <v>1</v>
      </c>
      <c r="D7245" t="s">
        <v>116</v>
      </c>
      <c r="E7245" t="s">
        <v>549</v>
      </c>
      <c r="F7245" t="str">
        <f t="shared" si="566"/>
        <v>泰州市文印广告</v>
      </c>
      <c r="G7245" t="s">
        <v>73</v>
      </c>
      <c r="H7245" t="s">
        <v>320</v>
      </c>
      <c r="I7245" t="s">
        <v>70</v>
      </c>
      <c r="J7245" s="1">
        <v>1030</v>
      </c>
      <c r="K7245">
        <v>19</v>
      </c>
      <c r="L7245" s="13">
        <f>VLOOKUP(C7245,'渗透率、续签率'!B:C,2,0)</f>
        <v>0.56799999999999995</v>
      </c>
      <c r="M7245" s="6">
        <v>0.02</v>
      </c>
      <c r="N7245">
        <v>80</v>
      </c>
      <c r="O7245">
        <v>17</v>
      </c>
      <c r="P7245" s="6">
        <v>0.21</v>
      </c>
      <c r="Q7245" s="13">
        <v>0.32700000000000001</v>
      </c>
      <c r="R7245" s="13">
        <v>0.14000000000000001</v>
      </c>
      <c r="S7245" s="31">
        <v>7649</v>
      </c>
      <c r="T7245" s="6">
        <f>VLOOKUP(E7245,'参数设置&amp;汇总'!S:U,3,0)</f>
        <v>0.13</v>
      </c>
      <c r="U7245" s="78">
        <f t="shared" si="565"/>
        <v>17</v>
      </c>
      <c r="V7245" s="13">
        <v>0.85000000000000009</v>
      </c>
      <c r="W7245" s="78">
        <f t="shared" si="567"/>
        <v>8.64</v>
      </c>
      <c r="X7245" s="1">
        <f>VLOOKUP(E7245,'渗透率、续签率'!AG:AJ,4,0)</f>
        <v>4015</v>
      </c>
      <c r="Y7245" s="1">
        <f t="shared" si="568"/>
        <v>34689.600000000006</v>
      </c>
      <c r="Z7245">
        <v>14</v>
      </c>
      <c r="AA7245" s="89">
        <f t="shared" si="569"/>
        <v>321200</v>
      </c>
      <c r="AH7245" s="37"/>
      <c r="AI7245" s="37"/>
      <c r="AK7245" s="37"/>
    </row>
    <row r="7246" spans="1:37" hidden="1">
      <c r="A7246" t="s">
        <v>64</v>
      </c>
      <c r="B7246" t="s">
        <v>1</v>
      </c>
      <c r="C7246" t="s">
        <v>1</v>
      </c>
      <c r="D7246" t="s">
        <v>116</v>
      </c>
      <c r="E7246" t="s">
        <v>549</v>
      </c>
      <c r="F7246" t="str">
        <f t="shared" si="566"/>
        <v>泸州市文印广告</v>
      </c>
      <c r="G7246" t="s">
        <v>77</v>
      </c>
      <c r="H7246" t="s">
        <v>321</v>
      </c>
      <c r="I7246" t="s">
        <v>70</v>
      </c>
      <c r="J7246">
        <v>833</v>
      </c>
      <c r="K7246">
        <v>13</v>
      </c>
      <c r="L7246" s="13">
        <f>VLOOKUP(C7246,'渗透率、续签率'!B:C,2,0)</f>
        <v>0.56799999999999995</v>
      </c>
      <c r="M7246" s="6">
        <v>0.02</v>
      </c>
      <c r="N7246">
        <v>72</v>
      </c>
      <c r="O7246">
        <v>13</v>
      </c>
      <c r="P7246" s="6">
        <v>0.18</v>
      </c>
      <c r="Q7246" s="13">
        <v>0.34499999999999997</v>
      </c>
      <c r="R7246" s="13">
        <v>0.22500000000000001</v>
      </c>
      <c r="S7246" s="31">
        <v>5693</v>
      </c>
      <c r="T7246" s="6">
        <f>VLOOKUP(E7246,'参数设置&amp;汇总'!S:U,3,0)</f>
        <v>0.13</v>
      </c>
      <c r="U7246" s="78">
        <f t="shared" si="565"/>
        <v>13</v>
      </c>
      <c r="V7246" s="13">
        <v>0.85000000000000009</v>
      </c>
      <c r="W7246" s="78">
        <f t="shared" si="567"/>
        <v>6.6070588235294121</v>
      </c>
      <c r="X7246" s="1">
        <f>VLOOKUP(E7246,'渗透率、续签率'!AG:AJ,4,0)</f>
        <v>4015</v>
      </c>
      <c r="Y7246" s="1">
        <f t="shared" si="568"/>
        <v>26527.341176470589</v>
      </c>
      <c r="Z7246">
        <v>0</v>
      </c>
      <c r="AA7246" s="89">
        <f t="shared" si="569"/>
        <v>289080</v>
      </c>
      <c r="AH7246" s="37"/>
      <c r="AI7246" s="37"/>
      <c r="AK7246" s="37"/>
    </row>
    <row r="7247" spans="1:37" hidden="1">
      <c r="A7247" t="s">
        <v>64</v>
      </c>
      <c r="B7247" t="s">
        <v>1</v>
      </c>
      <c r="C7247" t="s">
        <v>1</v>
      </c>
      <c r="D7247" t="s">
        <v>116</v>
      </c>
      <c r="E7247" t="s">
        <v>549</v>
      </c>
      <c r="F7247" t="str">
        <f t="shared" si="566"/>
        <v>洛阳市文印广告</v>
      </c>
      <c r="G7247" t="s">
        <v>110</v>
      </c>
      <c r="H7247" t="s">
        <v>322</v>
      </c>
      <c r="I7247" t="s">
        <v>70</v>
      </c>
      <c r="J7247" s="1">
        <v>1760</v>
      </c>
      <c r="K7247">
        <v>22</v>
      </c>
      <c r="L7247" s="13">
        <f>VLOOKUP(C7247,'渗透率、续签率'!B:C,2,0)</f>
        <v>0.56799999999999995</v>
      </c>
      <c r="M7247" s="6">
        <v>0.01</v>
      </c>
      <c r="N7247">
        <v>252</v>
      </c>
      <c r="O7247">
        <v>21</v>
      </c>
      <c r="P7247" s="6">
        <v>0.08</v>
      </c>
      <c r="Q7247" s="13">
        <v>0.24</v>
      </c>
      <c r="R7247" s="13">
        <v>4.1000000000000002E-2</v>
      </c>
      <c r="S7247" s="31">
        <v>17449</v>
      </c>
      <c r="T7247" s="6">
        <f>VLOOKUP(E7247,'参数设置&amp;汇总'!S:U,3,0)</f>
        <v>0.13</v>
      </c>
      <c r="U7247" s="78">
        <f t="shared" si="565"/>
        <v>32.76</v>
      </c>
      <c r="V7247" s="13">
        <v>0.85000000000000009</v>
      </c>
      <c r="W7247" s="78">
        <f t="shared" si="567"/>
        <v>24.508235294117647</v>
      </c>
      <c r="X7247" s="1">
        <f>VLOOKUP(E7247,'渗透率、续签率'!AG:AJ,4,0)</f>
        <v>4015</v>
      </c>
      <c r="Y7247" s="1">
        <f t="shared" si="568"/>
        <v>98400.564705882352</v>
      </c>
      <c r="Z7247">
        <v>0</v>
      </c>
      <c r="AA7247" s="89">
        <f t="shared" si="569"/>
        <v>1011780</v>
      </c>
      <c r="AH7247" s="37"/>
      <c r="AI7247" s="37"/>
      <c r="AK7247" s="37"/>
    </row>
    <row r="7248" spans="1:37" hidden="1">
      <c r="A7248" t="s">
        <v>64</v>
      </c>
      <c r="B7248" t="s">
        <v>1</v>
      </c>
      <c r="C7248" t="s">
        <v>1</v>
      </c>
      <c r="D7248" t="s">
        <v>116</v>
      </c>
      <c r="E7248" t="s">
        <v>549</v>
      </c>
      <c r="F7248" t="str">
        <f t="shared" si="566"/>
        <v>济宁市文印广告</v>
      </c>
      <c r="G7248" t="s">
        <v>103</v>
      </c>
      <c r="H7248" t="s">
        <v>323</v>
      </c>
      <c r="I7248" t="s">
        <v>70</v>
      </c>
      <c r="J7248" s="1">
        <v>1735</v>
      </c>
      <c r="K7248">
        <v>15</v>
      </c>
      <c r="L7248" s="13">
        <f>VLOOKUP(C7248,'渗透率、续签率'!B:C,2,0)</f>
        <v>0.56799999999999995</v>
      </c>
      <c r="M7248" s="6">
        <v>0.01</v>
      </c>
      <c r="N7248">
        <v>164</v>
      </c>
      <c r="O7248">
        <v>14</v>
      </c>
      <c r="P7248" s="6">
        <v>0.09</v>
      </c>
      <c r="Q7248" s="13">
        <v>0.223</v>
      </c>
      <c r="R7248" s="13">
        <v>5.7000000000000002E-2</v>
      </c>
      <c r="S7248" s="31">
        <v>13566</v>
      </c>
      <c r="T7248" s="6">
        <f>VLOOKUP(E7248,'参数设置&amp;汇总'!S:U,3,0)</f>
        <v>0.13</v>
      </c>
      <c r="U7248" s="78">
        <f t="shared" si="565"/>
        <v>21.32</v>
      </c>
      <c r="V7248" s="13">
        <v>0.85000000000000009</v>
      </c>
      <c r="W7248" s="78">
        <f t="shared" si="567"/>
        <v>15.727058823529413</v>
      </c>
      <c r="X7248" s="1">
        <f>VLOOKUP(E7248,'渗透率、续签率'!AG:AJ,4,0)</f>
        <v>4015</v>
      </c>
      <c r="Y7248" s="1">
        <f t="shared" si="568"/>
        <v>63144.141176470592</v>
      </c>
      <c r="Z7248">
        <v>25</v>
      </c>
      <c r="AA7248" s="89">
        <f t="shared" si="569"/>
        <v>658460</v>
      </c>
      <c r="AH7248" s="37"/>
      <c r="AI7248" s="37"/>
      <c r="AK7248" s="37"/>
    </row>
    <row r="7249" spans="1:37" hidden="1">
      <c r="A7249" t="s">
        <v>64</v>
      </c>
      <c r="B7249" t="s">
        <v>1</v>
      </c>
      <c r="C7249" t="s">
        <v>1</v>
      </c>
      <c r="D7249" t="s">
        <v>116</v>
      </c>
      <c r="E7249" t="s">
        <v>549</v>
      </c>
      <c r="F7249" t="str">
        <f t="shared" si="566"/>
        <v>济源市文印广告</v>
      </c>
      <c r="G7249" t="s">
        <v>110</v>
      </c>
      <c r="H7249" t="s">
        <v>324</v>
      </c>
      <c r="I7249" t="s">
        <v>70</v>
      </c>
      <c r="J7249">
        <v>201</v>
      </c>
      <c r="K7249">
        <v>1</v>
      </c>
      <c r="L7249" s="13">
        <f>VLOOKUP(C7249,'渗透率、续签率'!B:C,2,0)</f>
        <v>0.56799999999999995</v>
      </c>
      <c r="M7249" s="6">
        <v>0</v>
      </c>
      <c r="N7249">
        <v>9</v>
      </c>
      <c r="O7249">
        <v>1</v>
      </c>
      <c r="P7249" s="6">
        <v>0.11</v>
      </c>
      <c r="Q7249" s="13">
        <v>0.11799999999999999</v>
      </c>
      <c r="R7249" s="13">
        <v>0</v>
      </c>
      <c r="S7249" s="31">
        <v>914</v>
      </c>
      <c r="T7249" s="6">
        <f>VLOOKUP(E7249,'参数设置&amp;汇总'!S:U,3,0)</f>
        <v>0.13</v>
      </c>
      <c r="U7249" s="78">
        <f t="shared" si="565"/>
        <v>1.17</v>
      </c>
      <c r="V7249" s="13">
        <v>0.85000000000000009</v>
      </c>
      <c r="W7249" s="78">
        <f t="shared" si="567"/>
        <v>0.70823529411764696</v>
      </c>
      <c r="X7249" s="1">
        <f>VLOOKUP(E7249,'渗透率、续签率'!AG:AJ,4,0)</f>
        <v>4015</v>
      </c>
      <c r="Y7249" s="1">
        <f t="shared" si="568"/>
        <v>2843.5647058823524</v>
      </c>
      <c r="Z7249">
        <v>0</v>
      </c>
      <c r="AA7249" s="89">
        <f t="shared" si="569"/>
        <v>36135</v>
      </c>
      <c r="AH7249" s="37"/>
      <c r="AI7249" s="37"/>
      <c r="AK7249" s="37"/>
    </row>
    <row r="7250" spans="1:37" hidden="1">
      <c r="A7250" t="s">
        <v>64</v>
      </c>
      <c r="B7250" t="s">
        <v>1</v>
      </c>
      <c r="C7250" t="s">
        <v>1</v>
      </c>
      <c r="D7250" t="s">
        <v>116</v>
      </c>
      <c r="E7250" t="s">
        <v>549</v>
      </c>
      <c r="F7250" t="str">
        <f t="shared" si="566"/>
        <v>海东市文印广告</v>
      </c>
      <c r="G7250" t="s">
        <v>297</v>
      </c>
      <c r="H7250" t="s">
        <v>325</v>
      </c>
      <c r="I7250" t="s">
        <v>70</v>
      </c>
      <c r="J7250">
        <v>255</v>
      </c>
      <c r="K7250">
        <v>1</v>
      </c>
      <c r="L7250" s="13">
        <f>VLOOKUP(C7250,'渗透率、续签率'!B:C,2,0)</f>
        <v>0.56799999999999995</v>
      </c>
      <c r="M7250" s="6">
        <v>0</v>
      </c>
      <c r="N7250">
        <v>33</v>
      </c>
      <c r="O7250">
        <v>1</v>
      </c>
      <c r="P7250" s="6">
        <v>0.03</v>
      </c>
      <c r="Q7250" s="13">
        <v>7.4999999999999997E-2</v>
      </c>
      <c r="R7250" s="13">
        <v>4.2000000000000003E-2</v>
      </c>
      <c r="S7250" s="31">
        <v>1934</v>
      </c>
      <c r="T7250" s="6">
        <f>VLOOKUP(E7250,'参数设置&amp;汇总'!S:U,3,0)</f>
        <v>0.13</v>
      </c>
      <c r="U7250" s="78">
        <f t="shared" si="565"/>
        <v>4.29</v>
      </c>
      <c r="V7250" s="13">
        <v>0.85000000000000009</v>
      </c>
      <c r="W7250" s="78">
        <f t="shared" si="567"/>
        <v>4.3788235294117639</v>
      </c>
      <c r="X7250" s="1">
        <f>VLOOKUP(E7250,'渗透率、续签率'!AG:AJ,4,0)</f>
        <v>4015</v>
      </c>
      <c r="Y7250" s="1">
        <f t="shared" si="568"/>
        <v>17580.976470588233</v>
      </c>
      <c r="Z7250">
        <v>0</v>
      </c>
      <c r="AA7250" s="89">
        <f t="shared" si="569"/>
        <v>132495</v>
      </c>
      <c r="AH7250" s="37"/>
      <c r="AI7250" s="37"/>
      <c r="AK7250" s="37"/>
    </row>
    <row r="7251" spans="1:37" hidden="1">
      <c r="A7251" t="s">
        <v>64</v>
      </c>
      <c r="B7251" t="s">
        <v>1</v>
      </c>
      <c r="C7251" t="s">
        <v>1</v>
      </c>
      <c r="D7251" t="s">
        <v>116</v>
      </c>
      <c r="E7251" t="s">
        <v>549</v>
      </c>
      <c r="F7251" t="str">
        <f t="shared" si="566"/>
        <v>海北藏族自治州文印广告</v>
      </c>
      <c r="G7251" t="s">
        <v>297</v>
      </c>
      <c r="H7251" t="s">
        <v>326</v>
      </c>
      <c r="I7251" t="s">
        <v>70</v>
      </c>
      <c r="J7251">
        <v>76</v>
      </c>
      <c r="K7251">
        <v>0</v>
      </c>
      <c r="L7251" s="13">
        <f>VLOOKUP(C7251,'渗透率、续签率'!B:C,2,0)</f>
        <v>0.56799999999999995</v>
      </c>
      <c r="M7251" s="6">
        <v>0</v>
      </c>
      <c r="N7251">
        <v>10</v>
      </c>
      <c r="O7251">
        <v>0</v>
      </c>
      <c r="P7251" s="6">
        <v>0</v>
      </c>
      <c r="Q7251" s="13">
        <v>0</v>
      </c>
      <c r="R7251" s="13">
        <v>0</v>
      </c>
      <c r="S7251" s="31">
        <v>480</v>
      </c>
      <c r="T7251" s="6">
        <f>VLOOKUP(E7251,'参数设置&amp;汇总'!S:U,3,0)</f>
        <v>0.13</v>
      </c>
      <c r="U7251" s="78">
        <f t="shared" si="565"/>
        <v>1.3</v>
      </c>
      <c r="V7251" s="13">
        <v>0.85000000000000009</v>
      </c>
      <c r="W7251" s="78">
        <f t="shared" si="567"/>
        <v>1.5294117647058822</v>
      </c>
      <c r="X7251" s="1">
        <f>VLOOKUP(E7251,'渗透率、续签率'!AG:AJ,4,0)</f>
        <v>4015</v>
      </c>
      <c r="Y7251" s="1">
        <f t="shared" si="568"/>
        <v>6140.5882352941171</v>
      </c>
      <c r="Z7251">
        <v>0</v>
      </c>
      <c r="AA7251" s="89">
        <f t="shared" si="569"/>
        <v>40150</v>
      </c>
      <c r="AH7251" s="37"/>
      <c r="AI7251" s="37"/>
      <c r="AJ7251" s="1"/>
      <c r="AK7251" s="37"/>
    </row>
    <row r="7252" spans="1:37" hidden="1">
      <c r="A7252" t="s">
        <v>64</v>
      </c>
      <c r="B7252" t="s">
        <v>1</v>
      </c>
      <c r="C7252" t="s">
        <v>1</v>
      </c>
      <c r="D7252" t="s">
        <v>116</v>
      </c>
      <c r="E7252" t="s">
        <v>549</v>
      </c>
      <c r="F7252" t="str">
        <f t="shared" si="566"/>
        <v>海南藏族自治州文印广告</v>
      </c>
      <c r="G7252" t="s">
        <v>297</v>
      </c>
      <c r="H7252" t="s">
        <v>327</v>
      </c>
      <c r="I7252" t="s">
        <v>70</v>
      </c>
      <c r="J7252">
        <v>129</v>
      </c>
      <c r="K7252">
        <v>0</v>
      </c>
      <c r="L7252" s="13">
        <f>VLOOKUP(C7252,'渗透率、续签率'!B:C,2,0)</f>
        <v>0.56799999999999995</v>
      </c>
      <c r="M7252" s="6">
        <v>0</v>
      </c>
      <c r="N7252">
        <v>14</v>
      </c>
      <c r="O7252">
        <v>0</v>
      </c>
      <c r="P7252" s="6">
        <v>0</v>
      </c>
      <c r="Q7252" s="13">
        <v>0.10100000000000001</v>
      </c>
      <c r="R7252" s="13">
        <v>0</v>
      </c>
      <c r="S7252" s="31">
        <v>841</v>
      </c>
      <c r="T7252" s="6">
        <f>VLOOKUP(E7252,'参数设置&amp;汇总'!S:U,3,0)</f>
        <v>0.13</v>
      </c>
      <c r="U7252" s="78">
        <f t="shared" si="565"/>
        <v>1.82</v>
      </c>
      <c r="V7252" s="13">
        <v>0.85000000000000009</v>
      </c>
      <c r="W7252" s="78">
        <f t="shared" si="567"/>
        <v>2.1411764705882352</v>
      </c>
      <c r="X7252" s="1">
        <f>VLOOKUP(E7252,'渗透率、续签率'!AG:AJ,4,0)</f>
        <v>4015</v>
      </c>
      <c r="Y7252" s="1">
        <f t="shared" si="568"/>
        <v>8596.823529411764</v>
      </c>
      <c r="Z7252">
        <v>0</v>
      </c>
      <c r="AA7252" s="89">
        <f t="shared" si="569"/>
        <v>56210</v>
      </c>
      <c r="AH7252" s="37"/>
      <c r="AI7252" s="37"/>
      <c r="AK7252" s="37"/>
    </row>
    <row r="7253" spans="1:37" hidden="1">
      <c r="A7253" t="s">
        <v>64</v>
      </c>
      <c r="B7253" t="s">
        <v>1</v>
      </c>
      <c r="C7253" t="s">
        <v>1</v>
      </c>
      <c r="D7253" t="s">
        <v>116</v>
      </c>
      <c r="E7253" t="s">
        <v>549</v>
      </c>
      <c r="F7253" t="str">
        <f t="shared" si="566"/>
        <v>海口市文印广告</v>
      </c>
      <c r="G7253" t="s">
        <v>120</v>
      </c>
      <c r="H7253" t="s">
        <v>328</v>
      </c>
      <c r="I7253" t="s">
        <v>68</v>
      </c>
      <c r="J7253">
        <v>920</v>
      </c>
      <c r="K7253">
        <v>52</v>
      </c>
      <c r="L7253" s="13">
        <f>VLOOKUP(C7253,'渗透率、续签率'!B:C,2,0)</f>
        <v>0.56799999999999995</v>
      </c>
      <c r="M7253" s="6">
        <v>0.06</v>
      </c>
      <c r="N7253">
        <v>179</v>
      </c>
      <c r="O7253">
        <v>46</v>
      </c>
      <c r="P7253" s="6">
        <v>0.26</v>
      </c>
      <c r="Q7253" s="13">
        <v>0.621</v>
      </c>
      <c r="R7253" s="13">
        <v>0.46</v>
      </c>
      <c r="S7253" s="31">
        <v>17228</v>
      </c>
      <c r="T7253" s="6">
        <f>VLOOKUP(E7253,'参数设置&amp;汇总'!S:U,3,0)</f>
        <v>0.13</v>
      </c>
      <c r="U7253" s="78">
        <f t="shared" si="565"/>
        <v>46</v>
      </c>
      <c r="V7253" s="13">
        <v>0.85000000000000009</v>
      </c>
      <c r="W7253" s="78">
        <f t="shared" si="567"/>
        <v>23.378823529411765</v>
      </c>
      <c r="X7253" s="1">
        <f>VLOOKUP(E7253,'渗透率、续签率'!AG:AJ,4,0)</f>
        <v>4015</v>
      </c>
      <c r="Y7253" s="1">
        <f t="shared" si="568"/>
        <v>93865.976470588241</v>
      </c>
      <c r="Z7253">
        <v>47</v>
      </c>
      <c r="AA7253" s="89">
        <f t="shared" si="569"/>
        <v>718685</v>
      </c>
      <c r="AH7253" s="37"/>
      <c r="AI7253" s="37"/>
      <c r="AK7253" s="37"/>
    </row>
    <row r="7254" spans="1:37" hidden="1">
      <c r="A7254" t="s">
        <v>64</v>
      </c>
      <c r="B7254" t="s">
        <v>1</v>
      </c>
      <c r="C7254" t="s">
        <v>1</v>
      </c>
      <c r="D7254" t="s">
        <v>116</v>
      </c>
      <c r="E7254" t="s">
        <v>549</v>
      </c>
      <c r="F7254" t="str">
        <f t="shared" si="566"/>
        <v>海西蒙古族藏族自治州文印广告</v>
      </c>
      <c r="G7254" t="s">
        <v>297</v>
      </c>
      <c r="H7254" t="s">
        <v>329</v>
      </c>
      <c r="I7254" t="s">
        <v>70</v>
      </c>
      <c r="J7254">
        <v>213</v>
      </c>
      <c r="K7254">
        <v>2</v>
      </c>
      <c r="L7254" s="13">
        <f>VLOOKUP(C7254,'渗透率、续签率'!B:C,2,0)</f>
        <v>0.56799999999999995</v>
      </c>
      <c r="M7254" s="6">
        <v>0.01</v>
      </c>
      <c r="N7254">
        <v>27</v>
      </c>
      <c r="O7254">
        <v>2</v>
      </c>
      <c r="P7254" s="6">
        <v>7.0000000000000007E-2</v>
      </c>
      <c r="Q7254" s="13">
        <v>0.29699999999999999</v>
      </c>
      <c r="R7254" s="13">
        <v>7.5999999999999998E-2</v>
      </c>
      <c r="S7254" s="31">
        <v>1725</v>
      </c>
      <c r="T7254" s="6">
        <f>VLOOKUP(E7254,'参数设置&amp;汇总'!S:U,3,0)</f>
        <v>0.13</v>
      </c>
      <c r="U7254" s="78">
        <f t="shared" si="565"/>
        <v>3.5100000000000002</v>
      </c>
      <c r="V7254" s="13">
        <v>0.85000000000000009</v>
      </c>
      <c r="W7254" s="78">
        <f t="shared" si="567"/>
        <v>2.7929411764705887</v>
      </c>
      <c r="X7254" s="1">
        <f>VLOOKUP(E7254,'渗透率、续签率'!AG:AJ,4,0)</f>
        <v>4015</v>
      </c>
      <c r="Y7254" s="1">
        <f t="shared" si="568"/>
        <v>11213.658823529413</v>
      </c>
      <c r="Z7254">
        <v>0</v>
      </c>
      <c r="AA7254" s="89">
        <f t="shared" si="569"/>
        <v>108405</v>
      </c>
      <c r="AH7254" s="37"/>
      <c r="AI7254" s="37"/>
      <c r="AK7254" s="37"/>
    </row>
    <row r="7255" spans="1:37" hidden="1">
      <c r="A7255" t="s">
        <v>64</v>
      </c>
      <c r="B7255" t="s">
        <v>1</v>
      </c>
      <c r="C7255" t="s">
        <v>1</v>
      </c>
      <c r="D7255" t="s">
        <v>116</v>
      </c>
      <c r="E7255" t="s">
        <v>549</v>
      </c>
      <c r="F7255" t="str">
        <f t="shared" si="566"/>
        <v>淄博市文印广告</v>
      </c>
      <c r="G7255" t="s">
        <v>103</v>
      </c>
      <c r="H7255" t="s">
        <v>330</v>
      </c>
      <c r="I7255" t="s">
        <v>70</v>
      </c>
      <c r="J7255" s="1">
        <v>1300</v>
      </c>
      <c r="K7255">
        <v>18</v>
      </c>
      <c r="L7255" s="13">
        <f>VLOOKUP(C7255,'渗透率、续签率'!B:C,2,0)</f>
        <v>0.56799999999999995</v>
      </c>
      <c r="M7255" s="6">
        <v>0.01</v>
      </c>
      <c r="N7255">
        <v>120</v>
      </c>
      <c r="O7255">
        <v>16</v>
      </c>
      <c r="P7255" s="6">
        <v>0.13</v>
      </c>
      <c r="Q7255" s="13">
        <v>0.32400000000000001</v>
      </c>
      <c r="R7255" s="13">
        <v>0.08</v>
      </c>
      <c r="S7255" s="31">
        <v>10123</v>
      </c>
      <c r="T7255" s="6">
        <f>VLOOKUP(E7255,'参数设置&amp;汇总'!S:U,3,0)</f>
        <v>0.13</v>
      </c>
      <c r="U7255" s="78">
        <f t="shared" si="565"/>
        <v>16</v>
      </c>
      <c r="V7255" s="13">
        <v>0.85000000000000009</v>
      </c>
      <c r="W7255" s="78">
        <f t="shared" si="567"/>
        <v>8.1317647058823539</v>
      </c>
      <c r="X7255" s="1">
        <f>VLOOKUP(E7255,'渗透率、续签率'!AG:AJ,4,0)</f>
        <v>4015</v>
      </c>
      <c r="Y7255" s="1">
        <f t="shared" si="568"/>
        <v>32649.03529411765</v>
      </c>
      <c r="Z7255">
        <v>31</v>
      </c>
      <c r="AA7255" s="89">
        <f t="shared" si="569"/>
        <v>481800</v>
      </c>
      <c r="AH7255" s="37"/>
      <c r="AI7255" s="37"/>
      <c r="AK7255" s="37"/>
    </row>
    <row r="7256" spans="1:37" hidden="1">
      <c r="A7256" t="s">
        <v>64</v>
      </c>
      <c r="B7256" t="s">
        <v>1</v>
      </c>
      <c r="C7256" t="s">
        <v>1</v>
      </c>
      <c r="D7256" t="s">
        <v>116</v>
      </c>
      <c r="E7256" t="s">
        <v>549</v>
      </c>
      <c r="F7256" t="str">
        <f t="shared" si="566"/>
        <v>淮北市文印广告</v>
      </c>
      <c r="G7256" t="s">
        <v>94</v>
      </c>
      <c r="H7256" t="s">
        <v>331</v>
      </c>
      <c r="I7256" t="s">
        <v>68</v>
      </c>
      <c r="J7256">
        <v>357</v>
      </c>
      <c r="K7256">
        <v>8</v>
      </c>
      <c r="L7256" s="13">
        <f>VLOOKUP(C7256,'渗透率、续签率'!B:C,2,0)</f>
        <v>0.56799999999999995</v>
      </c>
      <c r="M7256" s="6">
        <v>0.02</v>
      </c>
      <c r="N7256">
        <v>34</v>
      </c>
      <c r="O7256">
        <v>7</v>
      </c>
      <c r="P7256" s="6">
        <v>0.21</v>
      </c>
      <c r="Q7256" s="13">
        <v>0.44400000000000001</v>
      </c>
      <c r="R7256" s="13">
        <v>0.16700000000000001</v>
      </c>
      <c r="S7256" s="31">
        <v>2794</v>
      </c>
      <c r="T7256" s="6">
        <f>VLOOKUP(E7256,'参数设置&amp;汇总'!S:U,3,0)</f>
        <v>0.13</v>
      </c>
      <c r="U7256" s="78">
        <f t="shared" si="565"/>
        <v>7</v>
      </c>
      <c r="V7256" s="13">
        <v>0.85000000000000009</v>
      </c>
      <c r="W7256" s="78">
        <f t="shared" si="567"/>
        <v>3.5576470588235294</v>
      </c>
      <c r="X7256" s="1">
        <f>VLOOKUP(E7256,'渗透率、续签率'!AG:AJ,4,0)</f>
        <v>4015</v>
      </c>
      <c r="Y7256" s="1">
        <f t="shared" si="568"/>
        <v>14283.952941176471</v>
      </c>
      <c r="Z7256">
        <v>0</v>
      </c>
      <c r="AA7256" s="89">
        <f t="shared" si="569"/>
        <v>136510</v>
      </c>
      <c r="AH7256" s="37"/>
      <c r="AI7256" s="37"/>
      <c r="AK7256" s="37"/>
    </row>
    <row r="7257" spans="1:37" hidden="1">
      <c r="A7257" t="s">
        <v>64</v>
      </c>
      <c r="B7257" t="s">
        <v>1</v>
      </c>
      <c r="C7257" t="s">
        <v>1</v>
      </c>
      <c r="D7257" t="s">
        <v>116</v>
      </c>
      <c r="E7257" t="s">
        <v>549</v>
      </c>
      <c r="F7257" t="str">
        <f t="shared" si="566"/>
        <v>淮南市文印广告</v>
      </c>
      <c r="G7257" t="s">
        <v>94</v>
      </c>
      <c r="H7257" t="s">
        <v>332</v>
      </c>
      <c r="I7257" t="s">
        <v>68</v>
      </c>
      <c r="J7257">
        <v>537</v>
      </c>
      <c r="K7257">
        <v>2</v>
      </c>
      <c r="L7257" s="13">
        <f>VLOOKUP(C7257,'渗透率、续签率'!B:C,2,0)</f>
        <v>0.56799999999999995</v>
      </c>
      <c r="M7257" s="6">
        <v>0</v>
      </c>
      <c r="N7257">
        <v>89</v>
      </c>
      <c r="O7257">
        <v>2</v>
      </c>
      <c r="P7257" s="6">
        <v>0.02</v>
      </c>
      <c r="Q7257" s="13">
        <v>0.14099999999999999</v>
      </c>
      <c r="R7257" s="13">
        <v>1.2E-2</v>
      </c>
      <c r="S7257" s="31">
        <v>5239</v>
      </c>
      <c r="T7257" s="6">
        <f>VLOOKUP(E7257,'参数设置&amp;汇总'!S:U,3,0)</f>
        <v>0.13</v>
      </c>
      <c r="U7257" s="78">
        <f t="shared" si="565"/>
        <v>11.57</v>
      </c>
      <c r="V7257" s="13">
        <v>0.85000000000000009</v>
      </c>
      <c r="W7257" s="78">
        <f t="shared" si="567"/>
        <v>12.275294117647059</v>
      </c>
      <c r="X7257" s="1">
        <f>VLOOKUP(E7257,'渗透率、续签率'!AG:AJ,4,0)</f>
        <v>4015</v>
      </c>
      <c r="Y7257" s="1">
        <f t="shared" si="568"/>
        <v>49285.305882352943</v>
      </c>
      <c r="Z7257">
        <v>0</v>
      </c>
      <c r="AA7257" s="89">
        <f t="shared" si="569"/>
        <v>357335</v>
      </c>
      <c r="AH7257" s="37"/>
      <c r="AI7257" s="37"/>
      <c r="AK7257" s="37"/>
    </row>
    <row r="7258" spans="1:37" hidden="1">
      <c r="A7258" t="s">
        <v>64</v>
      </c>
      <c r="B7258" t="s">
        <v>1</v>
      </c>
      <c r="C7258" t="s">
        <v>1</v>
      </c>
      <c r="D7258" t="s">
        <v>116</v>
      </c>
      <c r="E7258" t="s">
        <v>549</v>
      </c>
      <c r="F7258" t="str">
        <f t="shared" si="566"/>
        <v>淮安市文印广告</v>
      </c>
      <c r="G7258" t="s">
        <v>73</v>
      </c>
      <c r="H7258" t="s">
        <v>333</v>
      </c>
      <c r="I7258" t="s">
        <v>70</v>
      </c>
      <c r="J7258" s="1">
        <v>1177</v>
      </c>
      <c r="K7258">
        <v>13</v>
      </c>
      <c r="L7258" s="13">
        <f>VLOOKUP(C7258,'渗透率、续签率'!B:C,2,0)</f>
        <v>0.56799999999999995</v>
      </c>
      <c r="M7258" s="6">
        <v>0.01</v>
      </c>
      <c r="N7258">
        <v>73</v>
      </c>
      <c r="O7258">
        <v>13</v>
      </c>
      <c r="P7258" s="6">
        <v>0.18</v>
      </c>
      <c r="Q7258" s="13">
        <v>0.39100000000000001</v>
      </c>
      <c r="R7258" s="13">
        <v>0.20899999999999999</v>
      </c>
      <c r="S7258" s="31">
        <v>7604</v>
      </c>
      <c r="T7258" s="6">
        <f>VLOOKUP(E7258,'参数设置&amp;汇总'!S:U,3,0)</f>
        <v>0.13</v>
      </c>
      <c r="U7258" s="78">
        <f t="shared" si="565"/>
        <v>13</v>
      </c>
      <c r="V7258" s="13">
        <v>0.85000000000000009</v>
      </c>
      <c r="W7258" s="78">
        <f t="shared" si="567"/>
        <v>6.6070588235294121</v>
      </c>
      <c r="X7258" s="1">
        <f>VLOOKUP(E7258,'渗透率、续签率'!AG:AJ,4,0)</f>
        <v>4015</v>
      </c>
      <c r="Y7258" s="1">
        <f t="shared" si="568"/>
        <v>26527.341176470589</v>
      </c>
      <c r="Z7258">
        <v>1</v>
      </c>
      <c r="AA7258" s="89">
        <f t="shared" si="569"/>
        <v>293095</v>
      </c>
      <c r="AH7258" s="37"/>
      <c r="AI7258" s="37"/>
      <c r="AK7258" s="37"/>
    </row>
    <row r="7259" spans="1:37" hidden="1">
      <c r="A7259" t="s">
        <v>64</v>
      </c>
      <c r="B7259" t="s">
        <v>1</v>
      </c>
      <c r="C7259" t="s">
        <v>1</v>
      </c>
      <c r="D7259" t="s">
        <v>116</v>
      </c>
      <c r="E7259" t="s">
        <v>549</v>
      </c>
      <c r="F7259" t="str">
        <f t="shared" si="566"/>
        <v>清远市文印广告</v>
      </c>
      <c r="G7259" t="s">
        <v>75</v>
      </c>
      <c r="H7259" t="s">
        <v>334</v>
      </c>
      <c r="I7259" t="s">
        <v>68</v>
      </c>
      <c r="J7259">
        <v>864</v>
      </c>
      <c r="K7259">
        <v>5</v>
      </c>
      <c r="L7259" s="13">
        <f>VLOOKUP(C7259,'渗透率、续签率'!B:C,2,0)</f>
        <v>0.56799999999999995</v>
      </c>
      <c r="M7259" s="6">
        <v>0.01</v>
      </c>
      <c r="N7259">
        <v>95</v>
      </c>
      <c r="O7259">
        <v>5</v>
      </c>
      <c r="P7259" s="6">
        <v>0.05</v>
      </c>
      <c r="Q7259" s="13">
        <v>0.24099999999999999</v>
      </c>
      <c r="R7259" s="13">
        <v>0.156</v>
      </c>
      <c r="S7259" s="31">
        <v>6583</v>
      </c>
      <c r="T7259" s="6">
        <f>VLOOKUP(E7259,'参数设置&amp;汇总'!S:U,3,0)</f>
        <v>0.13</v>
      </c>
      <c r="U7259" s="78">
        <f t="shared" si="565"/>
        <v>12.35</v>
      </c>
      <c r="V7259" s="13">
        <v>0.85000000000000009</v>
      </c>
      <c r="W7259" s="78">
        <f t="shared" si="567"/>
        <v>11.188235294117646</v>
      </c>
      <c r="X7259" s="1">
        <f>VLOOKUP(E7259,'渗透率、续签率'!AG:AJ,4,0)</f>
        <v>4015</v>
      </c>
      <c r="Y7259" s="1">
        <f t="shared" si="568"/>
        <v>44920.76470588235</v>
      </c>
      <c r="Z7259">
        <v>0</v>
      </c>
      <c r="AA7259" s="89">
        <f t="shared" si="569"/>
        <v>381425</v>
      </c>
      <c r="AH7259" s="37"/>
      <c r="AI7259" s="37"/>
      <c r="AK7259" s="37"/>
    </row>
    <row r="7260" spans="1:37" hidden="1">
      <c r="A7260" t="s">
        <v>64</v>
      </c>
      <c r="B7260" t="s">
        <v>1</v>
      </c>
      <c r="C7260" t="s">
        <v>1</v>
      </c>
      <c r="D7260" t="s">
        <v>116</v>
      </c>
      <c r="E7260" t="s">
        <v>549</v>
      </c>
      <c r="F7260" t="str">
        <f t="shared" si="566"/>
        <v>渭南市文印广告</v>
      </c>
      <c r="G7260" t="s">
        <v>108</v>
      </c>
      <c r="H7260" t="s">
        <v>335</v>
      </c>
      <c r="I7260" t="s">
        <v>70</v>
      </c>
      <c r="J7260" s="1">
        <v>1056</v>
      </c>
      <c r="K7260">
        <v>10</v>
      </c>
      <c r="L7260" s="13">
        <f>VLOOKUP(C7260,'渗透率、续签率'!B:C,2,0)</f>
        <v>0.56799999999999995</v>
      </c>
      <c r="M7260" s="6">
        <v>0.01</v>
      </c>
      <c r="N7260">
        <v>62</v>
      </c>
      <c r="O7260">
        <v>9</v>
      </c>
      <c r="P7260" s="6">
        <v>0.15</v>
      </c>
      <c r="Q7260" s="13">
        <v>0.23899999999999999</v>
      </c>
      <c r="R7260" s="13">
        <v>8.3000000000000004E-2</v>
      </c>
      <c r="S7260" s="31">
        <v>5720</v>
      </c>
      <c r="T7260" s="6">
        <f>VLOOKUP(E7260,'参数设置&amp;汇总'!S:U,3,0)</f>
        <v>0.13</v>
      </c>
      <c r="U7260" s="78">
        <f t="shared" si="565"/>
        <v>9</v>
      </c>
      <c r="V7260" s="13">
        <v>0.85000000000000009</v>
      </c>
      <c r="W7260" s="78">
        <f t="shared" si="567"/>
        <v>4.5741176470588236</v>
      </c>
      <c r="X7260" s="1">
        <f>VLOOKUP(E7260,'渗透率、续签率'!AG:AJ,4,0)</f>
        <v>4015</v>
      </c>
      <c r="Y7260" s="1">
        <f t="shared" si="568"/>
        <v>18365.082352941175</v>
      </c>
      <c r="Z7260">
        <v>0</v>
      </c>
      <c r="AA7260" s="89">
        <f t="shared" si="569"/>
        <v>248930</v>
      </c>
      <c r="AH7260" s="37"/>
      <c r="AI7260" s="37"/>
      <c r="AK7260" s="37"/>
    </row>
    <row r="7261" spans="1:37" hidden="1">
      <c r="A7261" t="s">
        <v>64</v>
      </c>
      <c r="B7261" t="s">
        <v>1</v>
      </c>
      <c r="C7261" t="s">
        <v>1</v>
      </c>
      <c r="D7261" t="s">
        <v>116</v>
      </c>
      <c r="E7261" t="s">
        <v>549</v>
      </c>
      <c r="F7261" t="str">
        <f t="shared" si="566"/>
        <v>湖州市文印广告</v>
      </c>
      <c r="G7261" t="s">
        <v>79</v>
      </c>
      <c r="H7261" t="s">
        <v>336</v>
      </c>
      <c r="I7261" t="s">
        <v>68</v>
      </c>
      <c r="J7261">
        <v>836</v>
      </c>
      <c r="K7261">
        <v>23</v>
      </c>
      <c r="L7261" s="13">
        <f>VLOOKUP(C7261,'渗透率、续签率'!B:C,2,0)</f>
        <v>0.56799999999999995</v>
      </c>
      <c r="M7261" s="6">
        <v>0.03</v>
      </c>
      <c r="N7261">
        <v>167</v>
      </c>
      <c r="O7261">
        <v>22</v>
      </c>
      <c r="P7261" s="6">
        <v>0.13</v>
      </c>
      <c r="Q7261" s="13">
        <v>0.42599999999999999</v>
      </c>
      <c r="R7261" s="13">
        <v>9.5000000000000001E-2</v>
      </c>
      <c r="S7261" s="31">
        <v>11526</v>
      </c>
      <c r="T7261" s="6">
        <f>VLOOKUP(E7261,'参数设置&amp;汇总'!S:U,3,0)</f>
        <v>0.13</v>
      </c>
      <c r="U7261" s="78">
        <f t="shared" si="565"/>
        <v>22</v>
      </c>
      <c r="V7261" s="13">
        <v>0.85000000000000009</v>
      </c>
      <c r="W7261" s="78">
        <f t="shared" si="567"/>
        <v>11.181176470588236</v>
      </c>
      <c r="X7261" s="1">
        <f>VLOOKUP(E7261,'渗透率、续签率'!AG:AJ,4,0)</f>
        <v>4015</v>
      </c>
      <c r="Y7261" s="1">
        <f t="shared" si="568"/>
        <v>44892.423529411768</v>
      </c>
      <c r="Z7261">
        <v>16</v>
      </c>
      <c r="AA7261" s="89">
        <f t="shared" si="569"/>
        <v>670505</v>
      </c>
      <c r="AH7261" s="37"/>
      <c r="AI7261" s="37"/>
      <c r="AK7261" s="37"/>
    </row>
    <row r="7262" spans="1:37" hidden="1">
      <c r="A7262" t="s">
        <v>64</v>
      </c>
      <c r="B7262" t="s">
        <v>1</v>
      </c>
      <c r="C7262" t="s">
        <v>1</v>
      </c>
      <c r="D7262" t="s">
        <v>116</v>
      </c>
      <c r="E7262" t="s">
        <v>549</v>
      </c>
      <c r="F7262" t="str">
        <f t="shared" si="566"/>
        <v>湘潭市文印广告</v>
      </c>
      <c r="G7262" t="s">
        <v>113</v>
      </c>
      <c r="H7262" t="s">
        <v>337</v>
      </c>
      <c r="I7262" t="s">
        <v>68</v>
      </c>
      <c r="J7262">
        <v>648</v>
      </c>
      <c r="K7262">
        <v>6</v>
      </c>
      <c r="L7262" s="13">
        <f>VLOOKUP(C7262,'渗透率、续签率'!B:C,2,0)</f>
        <v>0.56799999999999995</v>
      </c>
      <c r="M7262" s="6">
        <v>0.01</v>
      </c>
      <c r="N7262">
        <v>89</v>
      </c>
      <c r="O7262">
        <v>5</v>
      </c>
      <c r="P7262" s="6">
        <v>0.06</v>
      </c>
      <c r="Q7262" s="13">
        <v>0.26</v>
      </c>
      <c r="R7262" s="13">
        <v>0.14399999999999999</v>
      </c>
      <c r="S7262" s="31">
        <v>6085</v>
      </c>
      <c r="T7262" s="6">
        <f>VLOOKUP(E7262,'参数设置&amp;汇总'!S:U,3,0)</f>
        <v>0.13</v>
      </c>
      <c r="U7262" s="78">
        <f t="shared" si="565"/>
        <v>11.57</v>
      </c>
      <c r="V7262" s="13">
        <v>0.85000000000000009</v>
      </c>
      <c r="W7262" s="78">
        <f t="shared" si="567"/>
        <v>10.270588235294117</v>
      </c>
      <c r="X7262" s="1">
        <f>VLOOKUP(E7262,'渗透率、续签率'!AG:AJ,4,0)</f>
        <v>4015</v>
      </c>
      <c r="Y7262" s="1">
        <f t="shared" si="568"/>
        <v>41236.411764705881</v>
      </c>
      <c r="Z7262">
        <v>0</v>
      </c>
      <c r="AA7262" s="89">
        <f t="shared" si="569"/>
        <v>357335</v>
      </c>
      <c r="AH7262" s="37"/>
      <c r="AI7262" s="37"/>
      <c r="AK7262" s="37"/>
    </row>
    <row r="7263" spans="1:37" hidden="1">
      <c r="A7263" t="s">
        <v>64</v>
      </c>
      <c r="B7263" t="s">
        <v>1</v>
      </c>
      <c r="C7263" t="s">
        <v>1</v>
      </c>
      <c r="D7263" t="s">
        <v>116</v>
      </c>
      <c r="E7263" t="s">
        <v>549</v>
      </c>
      <c r="F7263" t="str">
        <f t="shared" si="566"/>
        <v>湘西土家族苗族自治州文印广告</v>
      </c>
      <c r="G7263" t="s">
        <v>113</v>
      </c>
      <c r="H7263" t="s">
        <v>338</v>
      </c>
      <c r="I7263" t="s">
        <v>68</v>
      </c>
      <c r="J7263">
        <v>536</v>
      </c>
      <c r="K7263">
        <v>2</v>
      </c>
      <c r="L7263" s="13">
        <f>VLOOKUP(C7263,'渗透率、续签率'!B:C,2,0)</f>
        <v>0.56799999999999995</v>
      </c>
      <c r="M7263" s="6">
        <v>0</v>
      </c>
      <c r="N7263">
        <v>60</v>
      </c>
      <c r="O7263">
        <v>2</v>
      </c>
      <c r="P7263" s="6">
        <v>0.03</v>
      </c>
      <c r="Q7263" s="13">
        <v>0.1</v>
      </c>
      <c r="R7263" s="13">
        <v>2E-3</v>
      </c>
      <c r="S7263" s="31">
        <v>3807</v>
      </c>
      <c r="T7263" s="6">
        <f>VLOOKUP(E7263,'参数设置&amp;汇总'!S:U,3,0)</f>
        <v>0.13</v>
      </c>
      <c r="U7263" s="78">
        <f t="shared" si="565"/>
        <v>7.8000000000000007</v>
      </c>
      <c r="V7263" s="13">
        <v>0.85000000000000009</v>
      </c>
      <c r="W7263" s="78">
        <f t="shared" si="567"/>
        <v>7.84</v>
      </c>
      <c r="X7263" s="1">
        <f>VLOOKUP(E7263,'渗透率、续签率'!AG:AJ,4,0)</f>
        <v>4015</v>
      </c>
      <c r="Y7263" s="1">
        <f t="shared" si="568"/>
        <v>31477.599999999999</v>
      </c>
      <c r="Z7263">
        <v>0</v>
      </c>
      <c r="AA7263" s="89">
        <f t="shared" si="569"/>
        <v>240900</v>
      </c>
      <c r="AH7263" s="37"/>
      <c r="AI7263" s="37"/>
      <c r="AK7263" s="37"/>
    </row>
    <row r="7264" spans="1:37" hidden="1">
      <c r="A7264" t="s">
        <v>64</v>
      </c>
      <c r="B7264" t="s">
        <v>1</v>
      </c>
      <c r="C7264" t="s">
        <v>1</v>
      </c>
      <c r="D7264" t="s">
        <v>116</v>
      </c>
      <c r="E7264" t="s">
        <v>549</v>
      </c>
      <c r="F7264" t="str">
        <f t="shared" si="566"/>
        <v>湛江市文印广告</v>
      </c>
      <c r="G7264" t="s">
        <v>75</v>
      </c>
      <c r="H7264" t="s">
        <v>339</v>
      </c>
      <c r="I7264" t="s">
        <v>68</v>
      </c>
      <c r="J7264" s="1">
        <v>1162</v>
      </c>
      <c r="K7264">
        <v>9</v>
      </c>
      <c r="L7264" s="13">
        <f>VLOOKUP(C7264,'渗透率、续签率'!B:C,2,0)</f>
        <v>0.56799999999999995</v>
      </c>
      <c r="M7264" s="6">
        <v>0.01</v>
      </c>
      <c r="N7264">
        <v>109</v>
      </c>
      <c r="O7264">
        <v>7</v>
      </c>
      <c r="P7264" s="6">
        <v>0.06</v>
      </c>
      <c r="Q7264" s="13">
        <v>0.216</v>
      </c>
      <c r="R7264" s="13">
        <v>0.126</v>
      </c>
      <c r="S7264" s="31">
        <v>7749</v>
      </c>
      <c r="T7264" s="6">
        <f>VLOOKUP(E7264,'参数设置&amp;汇总'!S:U,3,0)</f>
        <v>0.13</v>
      </c>
      <c r="U7264" s="78">
        <f t="shared" si="565"/>
        <v>14.17</v>
      </c>
      <c r="V7264" s="13">
        <v>0.85000000000000009</v>
      </c>
      <c r="W7264" s="78">
        <f t="shared" si="567"/>
        <v>11.992941176470588</v>
      </c>
      <c r="X7264" s="1">
        <f>VLOOKUP(E7264,'渗透率、续签率'!AG:AJ,4,0)</f>
        <v>4015</v>
      </c>
      <c r="Y7264" s="1">
        <f t="shared" si="568"/>
        <v>48151.658823529411</v>
      </c>
      <c r="Z7264">
        <v>0</v>
      </c>
      <c r="AA7264" s="89">
        <f t="shared" si="569"/>
        <v>437635</v>
      </c>
      <c r="AH7264" s="37"/>
      <c r="AI7264" s="37"/>
      <c r="AK7264" s="37"/>
    </row>
    <row r="7265" spans="1:37" hidden="1">
      <c r="A7265" t="s">
        <v>64</v>
      </c>
      <c r="B7265" t="s">
        <v>1</v>
      </c>
      <c r="C7265" t="s">
        <v>1</v>
      </c>
      <c r="D7265" t="s">
        <v>116</v>
      </c>
      <c r="E7265" t="s">
        <v>549</v>
      </c>
      <c r="F7265" t="str">
        <f t="shared" si="566"/>
        <v>滁州市文印广告</v>
      </c>
      <c r="G7265" t="s">
        <v>94</v>
      </c>
      <c r="H7265" t="s">
        <v>340</v>
      </c>
      <c r="I7265" t="s">
        <v>68</v>
      </c>
      <c r="J7265">
        <v>767</v>
      </c>
      <c r="K7265">
        <v>4</v>
      </c>
      <c r="L7265" s="13">
        <f>VLOOKUP(C7265,'渗透率、续签率'!B:C,2,0)</f>
        <v>0.56799999999999995</v>
      </c>
      <c r="M7265" s="6">
        <v>0.01</v>
      </c>
      <c r="N7265">
        <v>122</v>
      </c>
      <c r="O7265">
        <v>4</v>
      </c>
      <c r="P7265" s="6">
        <v>0.03</v>
      </c>
      <c r="Q7265" s="13">
        <v>0.19600000000000001</v>
      </c>
      <c r="R7265" s="13">
        <v>7.0999999999999994E-2</v>
      </c>
      <c r="S7265" s="31">
        <v>7379</v>
      </c>
      <c r="T7265" s="6">
        <f>VLOOKUP(E7265,'参数设置&amp;汇总'!S:U,3,0)</f>
        <v>0.13</v>
      </c>
      <c r="U7265" s="78">
        <f t="shared" si="565"/>
        <v>15.860000000000001</v>
      </c>
      <c r="V7265" s="13">
        <v>0.85000000000000009</v>
      </c>
      <c r="W7265" s="78">
        <f t="shared" si="567"/>
        <v>15.985882352941175</v>
      </c>
      <c r="X7265" s="1">
        <f>VLOOKUP(E7265,'渗透率、续签率'!AG:AJ,4,0)</f>
        <v>4015</v>
      </c>
      <c r="Y7265" s="1">
        <f t="shared" si="568"/>
        <v>64183.317647058815</v>
      </c>
      <c r="Z7265">
        <v>9</v>
      </c>
      <c r="AA7265" s="89">
        <f t="shared" si="569"/>
        <v>489830</v>
      </c>
      <c r="AH7265" s="37"/>
      <c r="AI7265" s="37"/>
      <c r="AK7265" s="37"/>
    </row>
    <row r="7266" spans="1:37" hidden="1">
      <c r="A7266" t="s">
        <v>64</v>
      </c>
      <c r="B7266" t="s">
        <v>1</v>
      </c>
      <c r="C7266" t="s">
        <v>1</v>
      </c>
      <c r="D7266" t="s">
        <v>116</v>
      </c>
      <c r="E7266" t="s">
        <v>549</v>
      </c>
      <c r="F7266" t="str">
        <f t="shared" si="566"/>
        <v>滨州市文印广告</v>
      </c>
      <c r="G7266" t="s">
        <v>103</v>
      </c>
      <c r="H7266" t="s">
        <v>341</v>
      </c>
      <c r="I7266" t="s">
        <v>70</v>
      </c>
      <c r="J7266" s="1">
        <v>1005</v>
      </c>
      <c r="K7266">
        <v>6</v>
      </c>
      <c r="L7266" s="13">
        <f>VLOOKUP(C7266,'渗透率、续签率'!B:C,2,0)</f>
        <v>0.56799999999999995</v>
      </c>
      <c r="M7266" s="6">
        <v>0.01</v>
      </c>
      <c r="N7266">
        <v>78</v>
      </c>
      <c r="O7266">
        <v>5</v>
      </c>
      <c r="P7266" s="6">
        <v>0.06</v>
      </c>
      <c r="Q7266" s="13">
        <v>0.14499999999999999</v>
      </c>
      <c r="R7266" s="13">
        <v>7.8E-2</v>
      </c>
      <c r="S7266" s="31">
        <v>7083</v>
      </c>
      <c r="T7266" s="6">
        <f>VLOOKUP(E7266,'参数设置&amp;汇总'!S:U,3,0)</f>
        <v>0.13</v>
      </c>
      <c r="U7266" s="78">
        <f t="shared" si="565"/>
        <v>10.14</v>
      </c>
      <c r="V7266" s="13">
        <v>0.85000000000000009</v>
      </c>
      <c r="W7266" s="78">
        <f t="shared" si="567"/>
        <v>8.5882352941176467</v>
      </c>
      <c r="X7266" s="1">
        <f>VLOOKUP(E7266,'渗透率、续签率'!AG:AJ,4,0)</f>
        <v>4015</v>
      </c>
      <c r="Y7266" s="1">
        <f t="shared" si="568"/>
        <v>34481.76470588235</v>
      </c>
      <c r="Z7266">
        <v>0</v>
      </c>
      <c r="AA7266" s="89">
        <f t="shared" si="569"/>
        <v>313170</v>
      </c>
      <c r="AH7266" s="37"/>
      <c r="AI7266" s="37"/>
      <c r="AK7266" s="37"/>
    </row>
    <row r="7267" spans="1:37" hidden="1">
      <c r="A7267" t="s">
        <v>64</v>
      </c>
      <c r="B7267" t="s">
        <v>1</v>
      </c>
      <c r="C7267" t="s">
        <v>1</v>
      </c>
      <c r="D7267" t="s">
        <v>116</v>
      </c>
      <c r="E7267" t="s">
        <v>549</v>
      </c>
      <c r="F7267" t="str">
        <f t="shared" si="566"/>
        <v>漯河市文印广告</v>
      </c>
      <c r="G7267" t="s">
        <v>110</v>
      </c>
      <c r="H7267" t="s">
        <v>342</v>
      </c>
      <c r="I7267" t="s">
        <v>70</v>
      </c>
      <c r="J7267">
        <v>558</v>
      </c>
      <c r="K7267">
        <v>2</v>
      </c>
      <c r="L7267" s="13">
        <f>VLOOKUP(C7267,'渗透率、续签率'!B:C,2,0)</f>
        <v>0.56799999999999995</v>
      </c>
      <c r="M7267" s="6">
        <v>0</v>
      </c>
      <c r="N7267">
        <v>65</v>
      </c>
      <c r="O7267">
        <v>2</v>
      </c>
      <c r="P7267" s="6">
        <v>0.03</v>
      </c>
      <c r="Q7267" s="13">
        <v>0.19900000000000001</v>
      </c>
      <c r="R7267" s="13">
        <v>1.9E-2</v>
      </c>
      <c r="S7267" s="31">
        <v>4056</v>
      </c>
      <c r="T7267" s="6">
        <f>VLOOKUP(E7267,'参数设置&amp;汇总'!S:U,3,0)</f>
        <v>0.13</v>
      </c>
      <c r="U7267" s="78">
        <f t="shared" si="565"/>
        <v>8.4500000000000011</v>
      </c>
      <c r="V7267" s="13">
        <v>0.85000000000000009</v>
      </c>
      <c r="W7267" s="78">
        <f t="shared" si="567"/>
        <v>8.6047058823529419</v>
      </c>
      <c r="X7267" s="1">
        <f>VLOOKUP(E7267,'渗透率、续签率'!AG:AJ,4,0)</f>
        <v>4015</v>
      </c>
      <c r="Y7267" s="1">
        <f t="shared" si="568"/>
        <v>34547.894117647062</v>
      </c>
      <c r="Z7267">
        <v>0</v>
      </c>
      <c r="AA7267" s="89">
        <f t="shared" si="569"/>
        <v>260975</v>
      </c>
      <c r="AH7267" s="37"/>
      <c r="AI7267" s="37"/>
      <c r="AJ7267" s="1"/>
      <c r="AK7267" s="37"/>
    </row>
    <row r="7268" spans="1:37" hidden="1">
      <c r="A7268" t="s">
        <v>64</v>
      </c>
      <c r="B7268" t="s">
        <v>1</v>
      </c>
      <c r="C7268" t="s">
        <v>1</v>
      </c>
      <c r="D7268" t="s">
        <v>116</v>
      </c>
      <c r="E7268" t="s">
        <v>549</v>
      </c>
      <c r="F7268" t="str">
        <f t="shared" si="566"/>
        <v>漳州市文印广告</v>
      </c>
      <c r="G7268" t="s">
        <v>92</v>
      </c>
      <c r="H7268" t="s">
        <v>343</v>
      </c>
      <c r="I7268" t="s">
        <v>68</v>
      </c>
      <c r="J7268" s="1">
        <v>1027</v>
      </c>
      <c r="K7268">
        <v>10</v>
      </c>
      <c r="L7268" s="13">
        <f>VLOOKUP(C7268,'渗透率、续签率'!B:C,2,0)</f>
        <v>0.56799999999999995</v>
      </c>
      <c r="M7268" s="6">
        <v>0.01</v>
      </c>
      <c r="N7268">
        <v>95</v>
      </c>
      <c r="O7268">
        <v>8</v>
      </c>
      <c r="P7268" s="6">
        <v>0.08</v>
      </c>
      <c r="Q7268" s="13">
        <v>0.29699999999999999</v>
      </c>
      <c r="R7268" s="13">
        <v>0.123</v>
      </c>
      <c r="S7268" s="31">
        <v>7865</v>
      </c>
      <c r="T7268" s="6">
        <f>VLOOKUP(E7268,'参数设置&amp;汇总'!S:U,3,0)</f>
        <v>0.13</v>
      </c>
      <c r="U7268" s="78">
        <f t="shared" si="565"/>
        <v>12.35</v>
      </c>
      <c r="V7268" s="13">
        <v>0.85000000000000009</v>
      </c>
      <c r="W7268" s="78">
        <f t="shared" si="567"/>
        <v>9.1835294117647042</v>
      </c>
      <c r="X7268" s="1">
        <f>VLOOKUP(E7268,'渗透率、续签率'!AG:AJ,4,0)</f>
        <v>4015</v>
      </c>
      <c r="Y7268" s="1">
        <f t="shared" si="568"/>
        <v>36871.870588235288</v>
      </c>
      <c r="Z7268">
        <v>0</v>
      </c>
      <c r="AA7268" s="89">
        <f t="shared" si="569"/>
        <v>381425</v>
      </c>
      <c r="AH7268" s="37"/>
      <c r="AI7268" s="37"/>
      <c r="AJ7268" s="1"/>
      <c r="AK7268" s="37"/>
    </row>
    <row r="7269" spans="1:37" hidden="1">
      <c r="A7269" t="s">
        <v>64</v>
      </c>
      <c r="B7269" t="s">
        <v>1</v>
      </c>
      <c r="C7269" t="s">
        <v>1</v>
      </c>
      <c r="D7269" t="s">
        <v>116</v>
      </c>
      <c r="E7269" t="s">
        <v>549</v>
      </c>
      <c r="F7269" t="str">
        <f t="shared" si="566"/>
        <v>潍坊市文印广告</v>
      </c>
      <c r="G7269" t="s">
        <v>103</v>
      </c>
      <c r="H7269" t="s">
        <v>344</v>
      </c>
      <c r="I7269" t="s">
        <v>70</v>
      </c>
      <c r="J7269" s="1">
        <v>2353</v>
      </c>
      <c r="K7269">
        <v>25</v>
      </c>
      <c r="L7269" s="13">
        <f>VLOOKUP(C7269,'渗透率、续签率'!B:C,2,0)</f>
        <v>0.56799999999999995</v>
      </c>
      <c r="M7269" s="6">
        <v>0.01</v>
      </c>
      <c r="N7269">
        <v>212</v>
      </c>
      <c r="O7269">
        <v>23</v>
      </c>
      <c r="P7269" s="6">
        <v>0.11</v>
      </c>
      <c r="Q7269" s="13">
        <v>0.317</v>
      </c>
      <c r="R7269" s="13">
        <v>0.153</v>
      </c>
      <c r="S7269" s="31">
        <v>19497</v>
      </c>
      <c r="T7269" s="6">
        <f>VLOOKUP(E7269,'参数设置&amp;汇总'!S:U,3,0)</f>
        <v>0.13</v>
      </c>
      <c r="U7269" s="78">
        <f t="shared" si="565"/>
        <v>27.560000000000002</v>
      </c>
      <c r="V7269" s="13">
        <v>0.85000000000000009</v>
      </c>
      <c r="W7269" s="78">
        <f t="shared" si="567"/>
        <v>17.054117647058828</v>
      </c>
      <c r="X7269" s="1">
        <f>VLOOKUP(E7269,'渗透率、续签率'!AG:AJ,4,0)</f>
        <v>4015</v>
      </c>
      <c r="Y7269" s="1">
        <f t="shared" si="568"/>
        <v>68472.282352941198</v>
      </c>
      <c r="Z7269">
        <v>34</v>
      </c>
      <c r="AA7269" s="89">
        <f t="shared" si="569"/>
        <v>851180</v>
      </c>
      <c r="AH7269" s="37"/>
      <c r="AI7269" s="37"/>
      <c r="AK7269" s="37"/>
    </row>
    <row r="7270" spans="1:37" hidden="1">
      <c r="A7270" t="s">
        <v>64</v>
      </c>
      <c r="B7270" t="s">
        <v>1</v>
      </c>
      <c r="C7270" t="s">
        <v>1</v>
      </c>
      <c r="D7270" t="s">
        <v>116</v>
      </c>
      <c r="E7270" t="s">
        <v>549</v>
      </c>
      <c r="F7270" t="str">
        <f t="shared" si="566"/>
        <v>潜江市文印广告</v>
      </c>
      <c r="G7270" t="s">
        <v>81</v>
      </c>
      <c r="H7270" t="s">
        <v>345</v>
      </c>
      <c r="I7270" t="s">
        <v>68</v>
      </c>
      <c r="J7270">
        <v>162</v>
      </c>
      <c r="K7270">
        <v>0</v>
      </c>
      <c r="L7270" s="13">
        <f>VLOOKUP(C7270,'渗透率、续签率'!B:C,2,0)</f>
        <v>0.56799999999999995</v>
      </c>
      <c r="M7270" s="6">
        <v>0</v>
      </c>
      <c r="N7270">
        <v>6</v>
      </c>
      <c r="O7270">
        <v>0</v>
      </c>
      <c r="P7270" s="6">
        <v>0</v>
      </c>
      <c r="Q7270" s="13">
        <v>0</v>
      </c>
      <c r="R7270" s="13">
        <v>0</v>
      </c>
      <c r="S7270" s="31">
        <v>588</v>
      </c>
      <c r="T7270" s="6">
        <f>VLOOKUP(E7270,'参数设置&amp;汇总'!S:U,3,0)</f>
        <v>0.13</v>
      </c>
      <c r="U7270" s="78">
        <f t="shared" si="565"/>
        <v>0.78</v>
      </c>
      <c r="V7270" s="13">
        <v>0.85000000000000009</v>
      </c>
      <c r="W7270" s="78">
        <f t="shared" si="567"/>
        <v>0.91764705882352937</v>
      </c>
      <c r="X7270" s="1">
        <f>VLOOKUP(E7270,'渗透率、续签率'!AG:AJ,4,0)</f>
        <v>4015</v>
      </c>
      <c r="Y7270" s="1">
        <f t="shared" si="568"/>
        <v>3684.3529411764703</v>
      </c>
      <c r="Z7270">
        <v>0</v>
      </c>
      <c r="AA7270" s="89">
        <f t="shared" si="569"/>
        <v>24090</v>
      </c>
      <c r="AH7270" s="37"/>
      <c r="AI7270" s="37"/>
      <c r="AJ7270" s="1"/>
    </row>
    <row r="7271" spans="1:37" hidden="1">
      <c r="A7271" t="s">
        <v>64</v>
      </c>
      <c r="B7271" t="s">
        <v>1</v>
      </c>
      <c r="C7271" t="s">
        <v>1</v>
      </c>
      <c r="D7271" t="s">
        <v>116</v>
      </c>
      <c r="E7271" t="s">
        <v>549</v>
      </c>
      <c r="F7271" t="str">
        <f t="shared" si="566"/>
        <v>潮州市文印广告</v>
      </c>
      <c r="G7271" t="s">
        <v>75</v>
      </c>
      <c r="H7271" t="s">
        <v>346</v>
      </c>
      <c r="I7271" t="s">
        <v>68</v>
      </c>
      <c r="J7271">
        <v>408</v>
      </c>
      <c r="K7271">
        <v>7</v>
      </c>
      <c r="L7271" s="13">
        <f>VLOOKUP(C7271,'渗透率、续签率'!B:C,2,0)</f>
        <v>0.56799999999999995</v>
      </c>
      <c r="M7271" s="6">
        <v>0.02</v>
      </c>
      <c r="N7271">
        <v>50</v>
      </c>
      <c r="O7271">
        <v>7</v>
      </c>
      <c r="P7271" s="6">
        <v>0.14000000000000001</v>
      </c>
      <c r="Q7271" s="13">
        <v>0.33300000000000002</v>
      </c>
      <c r="R7271" s="13">
        <v>0.20599999999999999</v>
      </c>
      <c r="S7271" s="31">
        <v>3172</v>
      </c>
      <c r="T7271" s="6">
        <f>VLOOKUP(E7271,'参数设置&amp;汇总'!S:U,3,0)</f>
        <v>0.13</v>
      </c>
      <c r="U7271" s="78">
        <f t="shared" si="565"/>
        <v>7</v>
      </c>
      <c r="V7271" s="13">
        <v>0.85000000000000009</v>
      </c>
      <c r="W7271" s="78">
        <f t="shared" si="567"/>
        <v>3.5576470588235294</v>
      </c>
      <c r="X7271" s="1">
        <f>VLOOKUP(E7271,'渗透率、续签率'!AG:AJ,4,0)</f>
        <v>4015</v>
      </c>
      <c r="Y7271" s="1">
        <f t="shared" si="568"/>
        <v>14283.952941176471</v>
      </c>
      <c r="Z7271">
        <v>1</v>
      </c>
      <c r="AA7271" s="89">
        <f t="shared" si="569"/>
        <v>200750</v>
      </c>
      <c r="AK7271" s="37"/>
    </row>
    <row r="7272" spans="1:37" hidden="1">
      <c r="A7272" t="s">
        <v>64</v>
      </c>
      <c r="B7272" t="s">
        <v>1</v>
      </c>
      <c r="C7272" t="s">
        <v>1</v>
      </c>
      <c r="D7272" t="s">
        <v>116</v>
      </c>
      <c r="E7272" t="s">
        <v>549</v>
      </c>
      <c r="F7272" t="str">
        <f t="shared" si="566"/>
        <v>澄迈县文印广告</v>
      </c>
      <c r="G7272" t="s">
        <v>120</v>
      </c>
      <c r="H7272" t="s">
        <v>347</v>
      </c>
      <c r="I7272" t="s">
        <v>68</v>
      </c>
      <c r="J7272">
        <v>62</v>
      </c>
      <c r="K7272">
        <v>2</v>
      </c>
      <c r="L7272" s="13">
        <f>VLOOKUP(C7272,'渗透率、续签率'!B:C,2,0)</f>
        <v>0.56799999999999995</v>
      </c>
      <c r="M7272" s="6">
        <v>0.03</v>
      </c>
      <c r="N7272">
        <v>12</v>
      </c>
      <c r="O7272">
        <v>2</v>
      </c>
      <c r="P7272" s="6">
        <v>0.17</v>
      </c>
      <c r="Q7272" s="13">
        <v>0.221</v>
      </c>
      <c r="R7272" s="13">
        <v>0</v>
      </c>
      <c r="S7272" s="31">
        <v>735</v>
      </c>
      <c r="T7272" s="6">
        <f>VLOOKUP(E7272,'参数设置&amp;汇总'!S:U,3,0)</f>
        <v>0.13</v>
      </c>
      <c r="U7272" s="78">
        <f t="shared" si="565"/>
        <v>2</v>
      </c>
      <c r="V7272" s="13">
        <v>0.85000000000000009</v>
      </c>
      <c r="W7272" s="78">
        <f t="shared" si="567"/>
        <v>1.0164705882352942</v>
      </c>
      <c r="X7272" s="1">
        <f>VLOOKUP(E7272,'渗透率、续签率'!AG:AJ,4,0)</f>
        <v>4015</v>
      </c>
      <c r="Y7272" s="1">
        <f t="shared" si="568"/>
        <v>4081.1294117647062</v>
      </c>
      <c r="Z7272">
        <v>0</v>
      </c>
      <c r="AA7272" s="89">
        <f t="shared" si="569"/>
        <v>48180</v>
      </c>
      <c r="AH7272" s="37"/>
      <c r="AI7272" s="37"/>
      <c r="AJ7272" s="1"/>
      <c r="AK7272" s="37"/>
    </row>
    <row r="7273" spans="1:37" hidden="1">
      <c r="A7273" t="s">
        <v>64</v>
      </c>
      <c r="B7273" t="s">
        <v>1</v>
      </c>
      <c r="C7273" t="s">
        <v>1</v>
      </c>
      <c r="D7273" t="s">
        <v>116</v>
      </c>
      <c r="E7273" t="s">
        <v>549</v>
      </c>
      <c r="F7273" t="str">
        <f t="shared" si="566"/>
        <v>澳门特别行政区文印广告</v>
      </c>
      <c r="G7273" t="s">
        <v>348</v>
      </c>
      <c r="H7273" t="s">
        <v>348</v>
      </c>
      <c r="I7273" t="s">
        <v>57</v>
      </c>
      <c r="J7273">
        <v>29</v>
      </c>
      <c r="K7273">
        <v>0</v>
      </c>
      <c r="L7273" s="13">
        <f>VLOOKUP(C7273,'渗透率、续签率'!B:C,2,0)</f>
        <v>0.56799999999999995</v>
      </c>
      <c r="M7273" s="6">
        <v>0</v>
      </c>
      <c r="N7273">
        <v>9</v>
      </c>
      <c r="O7273">
        <v>0</v>
      </c>
      <c r="P7273" s="6">
        <v>0</v>
      </c>
      <c r="Q7273" s="13">
        <v>0</v>
      </c>
      <c r="R7273" s="13">
        <v>0</v>
      </c>
      <c r="S7273" s="31">
        <v>557</v>
      </c>
      <c r="T7273" s="6">
        <f>VLOOKUP(E7273,'参数设置&amp;汇总'!S:U,3,0)</f>
        <v>0.13</v>
      </c>
      <c r="U7273" s="78">
        <f t="shared" si="565"/>
        <v>1.17</v>
      </c>
      <c r="V7273" s="13">
        <v>0.85000000000000009</v>
      </c>
      <c r="W7273" s="78">
        <f t="shared" si="567"/>
        <v>1.3764705882352939</v>
      </c>
      <c r="X7273" s="1">
        <f>VLOOKUP(E7273,'渗透率、续签率'!AG:AJ,4,0)</f>
        <v>4015</v>
      </c>
      <c r="Y7273" s="1">
        <f t="shared" si="568"/>
        <v>5526.5294117647054</v>
      </c>
      <c r="Z7273">
        <v>0</v>
      </c>
      <c r="AA7273" s="89">
        <f t="shared" si="569"/>
        <v>36135</v>
      </c>
      <c r="AH7273" s="37"/>
      <c r="AI7273" s="37"/>
      <c r="AJ7273" s="1"/>
      <c r="AK7273" s="37"/>
    </row>
    <row r="7274" spans="1:37" hidden="1">
      <c r="A7274" t="s">
        <v>64</v>
      </c>
      <c r="B7274" t="s">
        <v>1</v>
      </c>
      <c r="C7274" t="s">
        <v>1</v>
      </c>
      <c r="D7274" t="s">
        <v>116</v>
      </c>
      <c r="E7274" t="s">
        <v>549</v>
      </c>
      <c r="F7274" t="str">
        <f t="shared" si="566"/>
        <v>濮阳市文印广告</v>
      </c>
      <c r="G7274" t="s">
        <v>110</v>
      </c>
      <c r="H7274" t="s">
        <v>349</v>
      </c>
      <c r="I7274" t="s">
        <v>70</v>
      </c>
      <c r="J7274">
        <v>704</v>
      </c>
      <c r="K7274">
        <v>8</v>
      </c>
      <c r="L7274" s="13">
        <f>VLOOKUP(C7274,'渗透率、续签率'!B:C,2,0)</f>
        <v>0.56799999999999995</v>
      </c>
      <c r="M7274" s="6">
        <v>0.01</v>
      </c>
      <c r="N7274">
        <v>64</v>
      </c>
      <c r="O7274">
        <v>6</v>
      </c>
      <c r="P7274" s="6">
        <v>0.09</v>
      </c>
      <c r="Q7274" s="13">
        <v>0.248</v>
      </c>
      <c r="R7274" s="13">
        <v>6.5000000000000002E-2</v>
      </c>
      <c r="S7274" s="31">
        <v>5555</v>
      </c>
      <c r="T7274" s="6">
        <f>VLOOKUP(E7274,'参数设置&amp;汇总'!S:U,3,0)</f>
        <v>0.13</v>
      </c>
      <c r="U7274" s="78">
        <f t="shared" si="565"/>
        <v>8.32</v>
      </c>
      <c r="V7274" s="13">
        <v>0.85000000000000009</v>
      </c>
      <c r="W7274" s="78">
        <f t="shared" si="567"/>
        <v>5.7788235294117651</v>
      </c>
      <c r="X7274" s="1">
        <f>VLOOKUP(E7274,'渗透率、续签率'!AG:AJ,4,0)</f>
        <v>4015</v>
      </c>
      <c r="Y7274" s="1">
        <f t="shared" si="568"/>
        <v>23201.976470588237</v>
      </c>
      <c r="Z7274">
        <v>0</v>
      </c>
      <c r="AA7274" s="89">
        <f t="shared" si="569"/>
        <v>256960</v>
      </c>
      <c r="AH7274" s="37"/>
      <c r="AI7274" s="37"/>
      <c r="AK7274" s="37"/>
    </row>
    <row r="7275" spans="1:37" hidden="1">
      <c r="A7275" t="s">
        <v>64</v>
      </c>
      <c r="B7275" t="s">
        <v>1</v>
      </c>
      <c r="C7275" t="s">
        <v>1</v>
      </c>
      <c r="D7275" t="s">
        <v>116</v>
      </c>
      <c r="E7275" t="s">
        <v>549</v>
      </c>
      <c r="F7275" t="str">
        <f t="shared" si="566"/>
        <v>烟台市文印广告</v>
      </c>
      <c r="G7275" t="s">
        <v>103</v>
      </c>
      <c r="H7275" t="s">
        <v>350</v>
      </c>
      <c r="I7275" t="s">
        <v>70</v>
      </c>
      <c r="J7275" s="1">
        <v>1607</v>
      </c>
      <c r="K7275">
        <v>39</v>
      </c>
      <c r="L7275" s="13">
        <f>VLOOKUP(C7275,'渗透率、续签率'!B:C,2,0)</f>
        <v>0.56799999999999995</v>
      </c>
      <c r="M7275" s="6">
        <v>0.02</v>
      </c>
      <c r="N7275">
        <v>171</v>
      </c>
      <c r="O7275">
        <v>37</v>
      </c>
      <c r="P7275" s="6">
        <v>0.22</v>
      </c>
      <c r="Q7275" s="13">
        <v>0.41299999999999998</v>
      </c>
      <c r="R7275" s="13">
        <v>0.22600000000000001</v>
      </c>
      <c r="S7275" s="31">
        <v>14902</v>
      </c>
      <c r="T7275" s="6">
        <f>VLOOKUP(E7275,'参数设置&amp;汇总'!S:U,3,0)</f>
        <v>0.13</v>
      </c>
      <c r="U7275" s="78">
        <f t="shared" si="565"/>
        <v>37</v>
      </c>
      <c r="V7275" s="13">
        <v>0.85000000000000009</v>
      </c>
      <c r="W7275" s="78">
        <f t="shared" si="567"/>
        <v>18.804705882352941</v>
      </c>
      <c r="X7275" s="1">
        <f>VLOOKUP(E7275,'渗透率、续签率'!AG:AJ,4,0)</f>
        <v>4015</v>
      </c>
      <c r="Y7275" s="1">
        <f t="shared" si="568"/>
        <v>75500.894117647054</v>
      </c>
      <c r="Z7275">
        <v>24</v>
      </c>
      <c r="AA7275" s="89">
        <f t="shared" si="569"/>
        <v>686565</v>
      </c>
      <c r="AH7275" s="37"/>
      <c r="AI7275" s="37"/>
      <c r="AK7275" s="37"/>
    </row>
    <row r="7276" spans="1:37" hidden="1">
      <c r="A7276" t="s">
        <v>64</v>
      </c>
      <c r="B7276" t="s">
        <v>1</v>
      </c>
      <c r="C7276" t="s">
        <v>1</v>
      </c>
      <c r="D7276" t="s">
        <v>116</v>
      </c>
      <c r="E7276" t="s">
        <v>549</v>
      </c>
      <c r="F7276" t="str">
        <f t="shared" si="566"/>
        <v>焦作市文印广告</v>
      </c>
      <c r="G7276" t="s">
        <v>110</v>
      </c>
      <c r="H7276" t="s">
        <v>351</v>
      </c>
      <c r="I7276" t="s">
        <v>70</v>
      </c>
      <c r="J7276">
        <v>756</v>
      </c>
      <c r="K7276">
        <v>1</v>
      </c>
      <c r="L7276" s="13">
        <f>VLOOKUP(C7276,'渗透率、续签率'!B:C,2,0)</f>
        <v>0.56799999999999995</v>
      </c>
      <c r="M7276" s="6">
        <v>0</v>
      </c>
      <c r="N7276">
        <v>79</v>
      </c>
      <c r="O7276">
        <v>1</v>
      </c>
      <c r="P7276" s="6">
        <v>0.01</v>
      </c>
      <c r="Q7276" s="13">
        <v>0.10100000000000001</v>
      </c>
      <c r="R7276" s="13">
        <v>2.1000000000000001E-2</v>
      </c>
      <c r="S7276" s="31">
        <v>5328</v>
      </c>
      <c r="T7276" s="6">
        <f>VLOOKUP(E7276,'参数设置&amp;汇总'!S:U,3,0)</f>
        <v>0.13</v>
      </c>
      <c r="U7276" s="78">
        <f t="shared" si="565"/>
        <v>10.27</v>
      </c>
      <c r="V7276" s="13">
        <v>0.85000000000000009</v>
      </c>
      <c r="W7276" s="78">
        <f t="shared" si="567"/>
        <v>11.414117647058822</v>
      </c>
      <c r="X7276" s="1">
        <f>VLOOKUP(E7276,'渗透率、续签率'!AG:AJ,4,0)</f>
        <v>4015</v>
      </c>
      <c r="Y7276" s="1">
        <f t="shared" si="568"/>
        <v>45827.68235294117</v>
      </c>
      <c r="Z7276">
        <v>0</v>
      </c>
      <c r="AA7276" s="89">
        <f t="shared" si="569"/>
        <v>317185</v>
      </c>
      <c r="AH7276" s="37"/>
      <c r="AI7276" s="37"/>
      <c r="AK7276" s="37"/>
    </row>
    <row r="7277" spans="1:37" hidden="1">
      <c r="A7277" t="s">
        <v>64</v>
      </c>
      <c r="B7277" t="s">
        <v>1</v>
      </c>
      <c r="C7277" t="s">
        <v>1</v>
      </c>
      <c r="D7277" t="s">
        <v>116</v>
      </c>
      <c r="E7277" t="s">
        <v>549</v>
      </c>
      <c r="F7277" t="str">
        <f t="shared" si="566"/>
        <v>牡丹江市文印广告</v>
      </c>
      <c r="G7277" t="s">
        <v>118</v>
      </c>
      <c r="H7277" t="s">
        <v>352</v>
      </c>
      <c r="I7277" t="s">
        <v>70</v>
      </c>
      <c r="J7277">
        <v>407</v>
      </c>
      <c r="K7277">
        <v>0</v>
      </c>
      <c r="L7277" s="13">
        <f>VLOOKUP(C7277,'渗透率、续签率'!B:C,2,0)</f>
        <v>0.56799999999999995</v>
      </c>
      <c r="M7277" s="6">
        <v>0</v>
      </c>
      <c r="N7277">
        <v>61</v>
      </c>
      <c r="O7277">
        <v>0</v>
      </c>
      <c r="P7277" s="6">
        <v>0</v>
      </c>
      <c r="Q7277" s="13">
        <v>8.5000000000000006E-2</v>
      </c>
      <c r="R7277" s="13">
        <v>0</v>
      </c>
      <c r="S7277" s="31">
        <v>3752</v>
      </c>
      <c r="T7277" s="6">
        <f>VLOOKUP(E7277,'参数设置&amp;汇总'!S:U,3,0)</f>
        <v>0.13</v>
      </c>
      <c r="U7277" s="78">
        <f t="shared" si="565"/>
        <v>7.9300000000000006</v>
      </c>
      <c r="V7277" s="13">
        <v>0.85000000000000009</v>
      </c>
      <c r="W7277" s="78">
        <f t="shared" si="567"/>
        <v>9.329411764705883</v>
      </c>
      <c r="X7277" s="1">
        <f>VLOOKUP(E7277,'渗透率、续签率'!AG:AJ,4,0)</f>
        <v>4015</v>
      </c>
      <c r="Y7277" s="1">
        <f t="shared" si="568"/>
        <v>37457.588235294119</v>
      </c>
      <c r="Z7277">
        <v>0</v>
      </c>
      <c r="AA7277" s="89">
        <f t="shared" si="569"/>
        <v>244915</v>
      </c>
      <c r="AH7277" s="37"/>
      <c r="AI7277" s="37"/>
      <c r="AK7277" s="37"/>
    </row>
    <row r="7278" spans="1:37" hidden="1">
      <c r="A7278" t="s">
        <v>64</v>
      </c>
      <c r="B7278" t="s">
        <v>1</v>
      </c>
      <c r="C7278" t="s">
        <v>1</v>
      </c>
      <c r="D7278" t="s">
        <v>116</v>
      </c>
      <c r="E7278" t="s">
        <v>549</v>
      </c>
      <c r="F7278" t="str">
        <f t="shared" si="566"/>
        <v>玉林市文印广告</v>
      </c>
      <c r="G7278" t="s">
        <v>88</v>
      </c>
      <c r="H7278" t="s">
        <v>353</v>
      </c>
      <c r="I7278" t="s">
        <v>68</v>
      </c>
      <c r="J7278">
        <v>816</v>
      </c>
      <c r="K7278">
        <v>8</v>
      </c>
      <c r="L7278" s="13">
        <f>VLOOKUP(C7278,'渗透率、续签率'!B:C,2,0)</f>
        <v>0.56799999999999995</v>
      </c>
      <c r="M7278" s="6">
        <v>0.01</v>
      </c>
      <c r="N7278">
        <v>74</v>
      </c>
      <c r="O7278">
        <v>7</v>
      </c>
      <c r="P7278" s="6">
        <v>0.09</v>
      </c>
      <c r="Q7278" s="13">
        <v>0.128</v>
      </c>
      <c r="R7278" s="13">
        <v>5.8000000000000003E-2</v>
      </c>
      <c r="S7278" s="31">
        <v>4830</v>
      </c>
      <c r="T7278" s="6">
        <f>VLOOKUP(E7278,'参数设置&amp;汇总'!S:U,3,0)</f>
        <v>0.13</v>
      </c>
      <c r="U7278" s="78">
        <f t="shared" si="565"/>
        <v>9.620000000000001</v>
      </c>
      <c r="V7278" s="13">
        <v>0.85000000000000009</v>
      </c>
      <c r="W7278" s="78">
        <f t="shared" si="567"/>
        <v>6.6400000000000015</v>
      </c>
      <c r="X7278" s="1">
        <f>VLOOKUP(E7278,'渗透率、续签率'!AG:AJ,4,0)</f>
        <v>4015</v>
      </c>
      <c r="Y7278" s="1">
        <f t="shared" si="568"/>
        <v>26659.600000000006</v>
      </c>
      <c r="Z7278">
        <v>0</v>
      </c>
      <c r="AA7278" s="89">
        <f t="shared" si="569"/>
        <v>297110</v>
      </c>
      <c r="AH7278" s="37"/>
      <c r="AI7278" s="37"/>
      <c r="AJ7278" s="1"/>
      <c r="AK7278" s="37"/>
    </row>
    <row r="7279" spans="1:37" hidden="1">
      <c r="A7279" t="s">
        <v>64</v>
      </c>
      <c r="B7279" t="s">
        <v>1</v>
      </c>
      <c r="C7279" t="s">
        <v>1</v>
      </c>
      <c r="D7279" t="s">
        <v>116</v>
      </c>
      <c r="E7279" t="s">
        <v>549</v>
      </c>
      <c r="F7279" t="str">
        <f t="shared" si="566"/>
        <v>玉树藏族自治州文印广告</v>
      </c>
      <c r="G7279" t="s">
        <v>297</v>
      </c>
      <c r="H7279" t="s">
        <v>354</v>
      </c>
      <c r="I7279" t="s">
        <v>70</v>
      </c>
      <c r="J7279">
        <v>90</v>
      </c>
      <c r="K7279">
        <v>0</v>
      </c>
      <c r="L7279" s="13">
        <f>VLOOKUP(C7279,'渗透率、续签率'!B:C,2,0)</f>
        <v>0.56799999999999995</v>
      </c>
      <c r="M7279" s="6">
        <v>0</v>
      </c>
      <c r="N7279">
        <v>7</v>
      </c>
      <c r="O7279">
        <v>0</v>
      </c>
      <c r="P7279" s="6">
        <v>0</v>
      </c>
      <c r="Q7279" s="13">
        <v>0</v>
      </c>
      <c r="R7279" s="13">
        <v>0</v>
      </c>
      <c r="S7279" s="31">
        <v>493</v>
      </c>
      <c r="T7279" s="6">
        <f>VLOOKUP(E7279,'参数设置&amp;汇总'!S:U,3,0)</f>
        <v>0.13</v>
      </c>
      <c r="U7279" s="78">
        <f t="shared" si="565"/>
        <v>0.91</v>
      </c>
      <c r="V7279" s="13">
        <v>0.85000000000000009</v>
      </c>
      <c r="W7279" s="78">
        <f t="shared" si="567"/>
        <v>1.0705882352941176</v>
      </c>
      <c r="X7279" s="1">
        <f>VLOOKUP(E7279,'渗透率、续签率'!AG:AJ,4,0)</f>
        <v>4015</v>
      </c>
      <c r="Y7279" s="1">
        <f t="shared" si="568"/>
        <v>4298.411764705882</v>
      </c>
      <c r="Z7279">
        <v>0</v>
      </c>
      <c r="AA7279" s="89">
        <f t="shared" si="569"/>
        <v>28105</v>
      </c>
      <c r="AH7279" s="37"/>
      <c r="AI7279" s="37"/>
      <c r="AK7279" s="37"/>
    </row>
    <row r="7280" spans="1:37" hidden="1">
      <c r="A7280" t="s">
        <v>64</v>
      </c>
      <c r="B7280" t="s">
        <v>1</v>
      </c>
      <c r="C7280" t="s">
        <v>1</v>
      </c>
      <c r="D7280" t="s">
        <v>116</v>
      </c>
      <c r="E7280" t="s">
        <v>549</v>
      </c>
      <c r="F7280" t="str">
        <f t="shared" si="566"/>
        <v>玉溪市文印广告</v>
      </c>
      <c r="G7280" t="s">
        <v>99</v>
      </c>
      <c r="H7280" t="s">
        <v>355</v>
      </c>
      <c r="I7280" t="s">
        <v>68</v>
      </c>
      <c r="J7280">
        <v>447</v>
      </c>
      <c r="K7280">
        <v>1</v>
      </c>
      <c r="L7280" s="13">
        <f>VLOOKUP(C7280,'渗透率、续签率'!B:C,2,0)</f>
        <v>0.56799999999999995</v>
      </c>
      <c r="M7280" s="6">
        <v>0</v>
      </c>
      <c r="N7280">
        <v>81</v>
      </c>
      <c r="O7280">
        <v>1</v>
      </c>
      <c r="P7280" s="6">
        <v>0.01</v>
      </c>
      <c r="Q7280" s="13">
        <v>5.5E-2</v>
      </c>
      <c r="R7280" s="13">
        <v>0</v>
      </c>
      <c r="S7280" s="31">
        <v>4703</v>
      </c>
      <c r="T7280" s="6">
        <f>VLOOKUP(E7280,'参数设置&amp;汇总'!S:U,3,0)</f>
        <v>0.13</v>
      </c>
      <c r="U7280" s="78">
        <f t="shared" si="565"/>
        <v>10.530000000000001</v>
      </c>
      <c r="V7280" s="13">
        <v>0.85000000000000009</v>
      </c>
      <c r="W7280" s="78">
        <f t="shared" si="567"/>
        <v>11.72</v>
      </c>
      <c r="X7280" s="1">
        <f>VLOOKUP(E7280,'渗透率、续签率'!AG:AJ,4,0)</f>
        <v>4015</v>
      </c>
      <c r="Y7280" s="1">
        <f t="shared" si="568"/>
        <v>47055.8</v>
      </c>
      <c r="Z7280">
        <v>0</v>
      </c>
      <c r="AA7280" s="89">
        <f t="shared" si="569"/>
        <v>325215</v>
      </c>
      <c r="AH7280" s="37"/>
      <c r="AI7280" s="37"/>
      <c r="AK7280" s="37"/>
    </row>
    <row r="7281" spans="1:37" hidden="1">
      <c r="A7281" t="s">
        <v>64</v>
      </c>
      <c r="B7281" t="s">
        <v>1</v>
      </c>
      <c r="C7281" t="s">
        <v>1</v>
      </c>
      <c r="D7281" t="s">
        <v>116</v>
      </c>
      <c r="E7281" t="s">
        <v>549</v>
      </c>
      <c r="F7281" t="str">
        <f t="shared" si="566"/>
        <v>珠海市文印广告</v>
      </c>
      <c r="G7281" t="s">
        <v>75</v>
      </c>
      <c r="H7281" t="s">
        <v>356</v>
      </c>
      <c r="I7281" t="s">
        <v>68</v>
      </c>
      <c r="J7281">
        <v>856</v>
      </c>
      <c r="K7281">
        <v>38</v>
      </c>
      <c r="L7281" s="13">
        <f>VLOOKUP(C7281,'渗透率、续签率'!B:C,2,0)</f>
        <v>0.56799999999999995</v>
      </c>
      <c r="M7281" s="6">
        <v>0.04</v>
      </c>
      <c r="N7281">
        <v>203</v>
      </c>
      <c r="O7281">
        <v>32</v>
      </c>
      <c r="P7281" s="6">
        <v>0.16</v>
      </c>
      <c r="Q7281" s="13">
        <v>0.54700000000000004</v>
      </c>
      <c r="R7281" s="13">
        <v>0.222</v>
      </c>
      <c r="S7281" s="31">
        <v>15577</v>
      </c>
      <c r="T7281" s="6">
        <f>VLOOKUP(E7281,'参数设置&amp;汇总'!S:U,3,0)</f>
        <v>0.13</v>
      </c>
      <c r="U7281" s="78">
        <f t="shared" si="565"/>
        <v>32</v>
      </c>
      <c r="V7281" s="13">
        <v>0.85000000000000009</v>
      </c>
      <c r="W7281" s="78">
        <f t="shared" si="567"/>
        <v>16.263529411764708</v>
      </c>
      <c r="X7281" s="1">
        <f>VLOOKUP(E7281,'渗透率、续签率'!AG:AJ,4,0)</f>
        <v>4015</v>
      </c>
      <c r="Y7281" s="1">
        <f t="shared" si="568"/>
        <v>65298.0705882353</v>
      </c>
      <c r="Z7281">
        <v>0</v>
      </c>
      <c r="AA7281" s="89">
        <f t="shared" si="569"/>
        <v>815045</v>
      </c>
      <c r="AH7281" s="37"/>
      <c r="AI7281" s="37"/>
      <c r="AJ7281" s="1"/>
      <c r="AK7281" s="37"/>
    </row>
    <row r="7282" spans="1:37" hidden="1">
      <c r="A7282" t="s">
        <v>64</v>
      </c>
      <c r="B7282" t="s">
        <v>1</v>
      </c>
      <c r="C7282" t="s">
        <v>1</v>
      </c>
      <c r="D7282" t="s">
        <v>116</v>
      </c>
      <c r="E7282" t="s">
        <v>549</v>
      </c>
      <c r="F7282" t="str">
        <f t="shared" si="566"/>
        <v>琼中黎族苗族自治县文印广告</v>
      </c>
      <c r="G7282" t="s">
        <v>120</v>
      </c>
      <c r="H7282" t="s">
        <v>357</v>
      </c>
      <c r="I7282" t="s">
        <v>68</v>
      </c>
      <c r="J7282">
        <v>14</v>
      </c>
      <c r="K7282">
        <v>0</v>
      </c>
      <c r="L7282" s="13">
        <f>VLOOKUP(C7282,'渗透率、续签率'!B:C,2,0)</f>
        <v>0.56799999999999995</v>
      </c>
      <c r="M7282" s="6">
        <v>0</v>
      </c>
      <c r="N7282">
        <v>0</v>
      </c>
      <c r="O7282">
        <v>0</v>
      </c>
      <c r="P7282" s="6">
        <v>0</v>
      </c>
      <c r="Q7282" s="13">
        <v>0</v>
      </c>
      <c r="R7282" s="13">
        <v>0</v>
      </c>
      <c r="S7282" s="31">
        <v>32</v>
      </c>
      <c r="T7282" s="6">
        <f>VLOOKUP(E7282,'参数设置&amp;汇总'!S:U,3,0)</f>
        <v>0.13</v>
      </c>
      <c r="U7282" s="78">
        <f t="shared" si="565"/>
        <v>0</v>
      </c>
      <c r="V7282" s="13">
        <v>0.85000000000000009</v>
      </c>
      <c r="W7282" s="78">
        <f t="shared" si="567"/>
        <v>0</v>
      </c>
      <c r="X7282" s="1">
        <f>VLOOKUP(E7282,'渗透率、续签率'!AG:AJ,4,0)</f>
        <v>4015</v>
      </c>
      <c r="Y7282" s="1">
        <f t="shared" si="568"/>
        <v>0</v>
      </c>
      <c r="Z7282">
        <v>0</v>
      </c>
      <c r="AA7282" s="89">
        <f t="shared" si="569"/>
        <v>0</v>
      </c>
      <c r="AH7282" s="37"/>
      <c r="AI7282" s="37"/>
      <c r="AK7282" s="37"/>
    </row>
    <row r="7283" spans="1:37" hidden="1">
      <c r="A7283" t="s">
        <v>64</v>
      </c>
      <c r="B7283" t="s">
        <v>1</v>
      </c>
      <c r="C7283" t="s">
        <v>1</v>
      </c>
      <c r="D7283" t="s">
        <v>116</v>
      </c>
      <c r="E7283" t="s">
        <v>549</v>
      </c>
      <c r="F7283" t="str">
        <f t="shared" si="566"/>
        <v>琼海市文印广告</v>
      </c>
      <c r="G7283" t="s">
        <v>120</v>
      </c>
      <c r="H7283" t="s">
        <v>358</v>
      </c>
      <c r="I7283" t="s">
        <v>68</v>
      </c>
      <c r="J7283">
        <v>99</v>
      </c>
      <c r="K7283">
        <v>0</v>
      </c>
      <c r="L7283" s="13">
        <f>VLOOKUP(C7283,'渗透率、续签率'!B:C,2,0)</f>
        <v>0.56799999999999995</v>
      </c>
      <c r="M7283" s="6">
        <v>0</v>
      </c>
      <c r="N7283">
        <v>14</v>
      </c>
      <c r="O7283">
        <v>0</v>
      </c>
      <c r="P7283" s="6">
        <v>0</v>
      </c>
      <c r="Q7283" s="13">
        <v>0.17499999999999999</v>
      </c>
      <c r="R7283" s="13">
        <v>0</v>
      </c>
      <c r="S7283" s="31">
        <v>724</v>
      </c>
      <c r="T7283" s="6">
        <f>VLOOKUP(E7283,'参数设置&amp;汇总'!S:U,3,0)</f>
        <v>0.13</v>
      </c>
      <c r="U7283" s="78">
        <f t="shared" si="565"/>
        <v>1.82</v>
      </c>
      <c r="V7283" s="13">
        <v>0.85000000000000009</v>
      </c>
      <c r="W7283" s="78">
        <f t="shared" si="567"/>
        <v>2.1411764705882352</v>
      </c>
      <c r="X7283" s="1">
        <f>VLOOKUP(E7283,'渗透率、续签率'!AG:AJ,4,0)</f>
        <v>4015</v>
      </c>
      <c r="Y7283" s="1">
        <f t="shared" si="568"/>
        <v>8596.823529411764</v>
      </c>
      <c r="Z7283">
        <v>0</v>
      </c>
      <c r="AA7283" s="89">
        <f t="shared" si="569"/>
        <v>56210</v>
      </c>
      <c r="AH7283" s="37"/>
      <c r="AI7283" s="37"/>
      <c r="AK7283" s="37"/>
    </row>
    <row r="7284" spans="1:37" hidden="1">
      <c r="A7284" t="s">
        <v>64</v>
      </c>
      <c r="B7284" t="s">
        <v>1</v>
      </c>
      <c r="C7284" t="s">
        <v>1</v>
      </c>
      <c r="D7284" t="s">
        <v>116</v>
      </c>
      <c r="E7284" t="s">
        <v>549</v>
      </c>
      <c r="F7284" t="str">
        <f t="shared" si="566"/>
        <v>甘南藏族自治州文印广告</v>
      </c>
      <c r="G7284" t="s">
        <v>132</v>
      </c>
      <c r="H7284" t="s">
        <v>359</v>
      </c>
      <c r="I7284" t="s">
        <v>70</v>
      </c>
      <c r="J7284">
        <v>114</v>
      </c>
      <c r="K7284">
        <v>0</v>
      </c>
      <c r="L7284" s="13">
        <f>VLOOKUP(C7284,'渗透率、续签率'!B:C,2,0)</f>
        <v>0.56799999999999995</v>
      </c>
      <c r="M7284" s="6">
        <v>0</v>
      </c>
      <c r="N7284">
        <v>18</v>
      </c>
      <c r="O7284">
        <v>0</v>
      </c>
      <c r="P7284" s="6">
        <v>0</v>
      </c>
      <c r="Q7284" s="13">
        <v>1.7000000000000001E-2</v>
      </c>
      <c r="R7284" s="13">
        <v>0</v>
      </c>
      <c r="S7284" s="31">
        <v>1430</v>
      </c>
      <c r="T7284" s="6">
        <f>VLOOKUP(E7284,'参数设置&amp;汇总'!S:U,3,0)</f>
        <v>0.13</v>
      </c>
      <c r="U7284" s="78">
        <f t="shared" si="565"/>
        <v>2.34</v>
      </c>
      <c r="V7284" s="13">
        <v>0.85000000000000009</v>
      </c>
      <c r="W7284" s="78">
        <f t="shared" si="567"/>
        <v>2.7529411764705878</v>
      </c>
      <c r="X7284" s="1">
        <f>VLOOKUP(E7284,'渗透率、续签率'!AG:AJ,4,0)</f>
        <v>4015</v>
      </c>
      <c r="Y7284" s="1">
        <f t="shared" si="568"/>
        <v>11053.058823529411</v>
      </c>
      <c r="Z7284">
        <v>0</v>
      </c>
      <c r="AA7284" s="89">
        <f t="shared" si="569"/>
        <v>72270</v>
      </c>
      <c r="AH7284" s="37"/>
      <c r="AI7284" s="37"/>
      <c r="AJ7284" s="1"/>
      <c r="AK7284" s="37"/>
    </row>
    <row r="7285" spans="1:37" hidden="1">
      <c r="A7285" t="s">
        <v>64</v>
      </c>
      <c r="B7285" t="s">
        <v>1</v>
      </c>
      <c r="C7285" t="s">
        <v>1</v>
      </c>
      <c r="D7285" t="s">
        <v>116</v>
      </c>
      <c r="E7285" t="s">
        <v>549</v>
      </c>
      <c r="F7285" t="str">
        <f t="shared" si="566"/>
        <v>甘孜藏族自治州文印广告</v>
      </c>
      <c r="G7285" t="s">
        <v>77</v>
      </c>
      <c r="H7285" t="s">
        <v>360</v>
      </c>
      <c r="I7285" t="s">
        <v>70</v>
      </c>
      <c r="J7285">
        <v>208</v>
      </c>
      <c r="K7285">
        <v>0</v>
      </c>
      <c r="L7285" s="13">
        <f>VLOOKUP(C7285,'渗透率、续签率'!B:C,2,0)</f>
        <v>0.56799999999999995</v>
      </c>
      <c r="M7285" s="6">
        <v>0</v>
      </c>
      <c r="N7285">
        <v>6</v>
      </c>
      <c r="O7285">
        <v>0</v>
      </c>
      <c r="P7285" s="6">
        <v>0</v>
      </c>
      <c r="Q7285" s="13">
        <v>8.0000000000000002E-3</v>
      </c>
      <c r="R7285" s="13">
        <v>0</v>
      </c>
      <c r="S7285" s="31">
        <v>916</v>
      </c>
      <c r="T7285" s="6">
        <f>VLOOKUP(E7285,'参数设置&amp;汇总'!S:U,3,0)</f>
        <v>0.13</v>
      </c>
      <c r="U7285" s="78">
        <f t="shared" si="565"/>
        <v>0.78</v>
      </c>
      <c r="V7285" s="13">
        <v>0.85000000000000009</v>
      </c>
      <c r="W7285" s="78">
        <f t="shared" si="567"/>
        <v>0.91764705882352937</v>
      </c>
      <c r="X7285" s="1">
        <f>VLOOKUP(E7285,'渗透率、续签率'!AG:AJ,4,0)</f>
        <v>4015</v>
      </c>
      <c r="Y7285" s="1">
        <f t="shared" si="568"/>
        <v>3684.3529411764703</v>
      </c>
      <c r="Z7285">
        <v>0</v>
      </c>
      <c r="AA7285" s="89">
        <f t="shared" si="569"/>
        <v>24090</v>
      </c>
      <c r="AH7285" s="37"/>
      <c r="AI7285" s="37"/>
      <c r="AK7285" s="37"/>
    </row>
    <row r="7286" spans="1:37" hidden="1">
      <c r="A7286" t="s">
        <v>64</v>
      </c>
      <c r="B7286" t="s">
        <v>1</v>
      </c>
      <c r="C7286" t="s">
        <v>1</v>
      </c>
      <c r="D7286" t="s">
        <v>116</v>
      </c>
      <c r="E7286" t="s">
        <v>549</v>
      </c>
      <c r="F7286" t="str">
        <f t="shared" si="566"/>
        <v>白城市文印广告</v>
      </c>
      <c r="G7286" t="s">
        <v>188</v>
      </c>
      <c r="H7286" t="s">
        <v>361</v>
      </c>
      <c r="I7286" t="s">
        <v>70</v>
      </c>
      <c r="J7286">
        <v>275</v>
      </c>
      <c r="K7286">
        <v>0</v>
      </c>
      <c r="L7286" s="13">
        <f>VLOOKUP(C7286,'渗透率、续签率'!B:C,2,0)</f>
        <v>0.56799999999999995</v>
      </c>
      <c r="M7286" s="6">
        <v>0</v>
      </c>
      <c r="N7286">
        <v>30</v>
      </c>
      <c r="O7286">
        <v>0</v>
      </c>
      <c r="P7286" s="6">
        <v>0</v>
      </c>
      <c r="Q7286" s="13">
        <v>3.4000000000000002E-2</v>
      </c>
      <c r="R7286" s="13">
        <v>0</v>
      </c>
      <c r="S7286" s="31">
        <v>2072</v>
      </c>
      <c r="T7286" s="6">
        <f>VLOOKUP(E7286,'参数设置&amp;汇总'!S:U,3,0)</f>
        <v>0.13</v>
      </c>
      <c r="U7286" s="78">
        <f t="shared" si="565"/>
        <v>3.9000000000000004</v>
      </c>
      <c r="V7286" s="13">
        <v>0.85000000000000009</v>
      </c>
      <c r="W7286" s="78">
        <f t="shared" si="567"/>
        <v>4.5882352941176467</v>
      </c>
      <c r="X7286" s="1">
        <f>VLOOKUP(E7286,'渗透率、续签率'!AG:AJ,4,0)</f>
        <v>4015</v>
      </c>
      <c r="Y7286" s="1">
        <f t="shared" si="568"/>
        <v>18421.764705882353</v>
      </c>
      <c r="Z7286">
        <v>0</v>
      </c>
      <c r="AA7286" s="89">
        <f t="shared" si="569"/>
        <v>120450</v>
      </c>
      <c r="AH7286" s="37"/>
      <c r="AI7286" s="37"/>
      <c r="AK7286" s="37"/>
    </row>
    <row r="7287" spans="1:37" hidden="1">
      <c r="A7287" t="s">
        <v>64</v>
      </c>
      <c r="B7287" t="s">
        <v>1</v>
      </c>
      <c r="C7287" t="s">
        <v>1</v>
      </c>
      <c r="D7287" t="s">
        <v>116</v>
      </c>
      <c r="E7287" t="s">
        <v>549</v>
      </c>
      <c r="F7287" t="str">
        <f t="shared" si="566"/>
        <v>白山市文印广告</v>
      </c>
      <c r="G7287" t="s">
        <v>188</v>
      </c>
      <c r="H7287" t="s">
        <v>362</v>
      </c>
      <c r="I7287" t="s">
        <v>70</v>
      </c>
      <c r="J7287">
        <v>196</v>
      </c>
      <c r="K7287">
        <v>0</v>
      </c>
      <c r="L7287" s="13">
        <f>VLOOKUP(C7287,'渗透率、续签率'!B:C,2,0)</f>
        <v>0.56799999999999995</v>
      </c>
      <c r="M7287" s="6">
        <v>0</v>
      </c>
      <c r="N7287">
        <v>9</v>
      </c>
      <c r="O7287">
        <v>0</v>
      </c>
      <c r="P7287" s="6">
        <v>0</v>
      </c>
      <c r="Q7287" s="13">
        <v>0.104</v>
      </c>
      <c r="R7287" s="13">
        <v>0</v>
      </c>
      <c r="S7287" s="31">
        <v>1011</v>
      </c>
      <c r="T7287" s="6">
        <f>VLOOKUP(E7287,'参数设置&amp;汇总'!S:U,3,0)</f>
        <v>0.13</v>
      </c>
      <c r="U7287" s="78">
        <f t="shared" si="565"/>
        <v>1.17</v>
      </c>
      <c r="V7287" s="13">
        <v>0.85000000000000009</v>
      </c>
      <c r="W7287" s="78">
        <f t="shared" si="567"/>
        <v>1.3764705882352939</v>
      </c>
      <c r="X7287" s="1">
        <f>VLOOKUP(E7287,'渗透率、续签率'!AG:AJ,4,0)</f>
        <v>4015</v>
      </c>
      <c r="Y7287" s="1">
        <f t="shared" si="568"/>
        <v>5526.5294117647054</v>
      </c>
      <c r="Z7287">
        <v>0</v>
      </c>
      <c r="AA7287" s="89">
        <f t="shared" si="569"/>
        <v>36135</v>
      </c>
      <c r="AH7287" s="37"/>
      <c r="AI7287" s="37"/>
      <c r="AK7287" s="37"/>
    </row>
    <row r="7288" spans="1:37" hidden="1">
      <c r="A7288" t="s">
        <v>64</v>
      </c>
      <c r="B7288" t="s">
        <v>1</v>
      </c>
      <c r="C7288" t="s">
        <v>1</v>
      </c>
      <c r="D7288" t="s">
        <v>116</v>
      </c>
      <c r="E7288" t="s">
        <v>549</v>
      </c>
      <c r="F7288" t="str">
        <f t="shared" si="566"/>
        <v>白杨市文印广告</v>
      </c>
      <c r="G7288" t="s">
        <v>145</v>
      </c>
      <c r="H7288" t="s">
        <v>363</v>
      </c>
      <c r="I7288" t="s">
        <v>70</v>
      </c>
      <c r="J7288">
        <v>2</v>
      </c>
      <c r="K7288">
        <v>0</v>
      </c>
      <c r="L7288" s="13">
        <f>VLOOKUP(C7288,'渗透率、续签率'!B:C,2,0)</f>
        <v>0.56799999999999995</v>
      </c>
      <c r="M7288" s="6">
        <v>0</v>
      </c>
      <c r="N7288">
        <v>0</v>
      </c>
      <c r="O7288">
        <v>0</v>
      </c>
      <c r="P7288" s="6">
        <v>0</v>
      </c>
      <c r="Q7288" s="13">
        <v>0</v>
      </c>
      <c r="R7288" s="13">
        <v>0</v>
      </c>
      <c r="S7288" s="31">
        <v>11</v>
      </c>
      <c r="T7288" s="6">
        <f>VLOOKUP(E7288,'参数设置&amp;汇总'!S:U,3,0)</f>
        <v>0.13</v>
      </c>
      <c r="U7288" s="78">
        <f t="shared" si="565"/>
        <v>0</v>
      </c>
      <c r="V7288" s="13">
        <v>0.85000000000000009</v>
      </c>
      <c r="W7288" s="78">
        <f t="shared" si="567"/>
        <v>0</v>
      </c>
      <c r="X7288" s="1">
        <f>VLOOKUP(E7288,'渗透率、续签率'!AG:AJ,4,0)</f>
        <v>4015</v>
      </c>
      <c r="Y7288" s="1">
        <f t="shared" si="568"/>
        <v>0</v>
      </c>
      <c r="Z7288">
        <v>0</v>
      </c>
      <c r="AA7288" s="89">
        <f t="shared" si="569"/>
        <v>0</v>
      </c>
      <c r="AH7288" s="37"/>
      <c r="AI7288" s="37"/>
      <c r="AK7288" s="37"/>
    </row>
    <row r="7289" spans="1:37" hidden="1">
      <c r="A7289" t="s">
        <v>64</v>
      </c>
      <c r="B7289" t="s">
        <v>1</v>
      </c>
      <c r="C7289" t="s">
        <v>1</v>
      </c>
      <c r="D7289" t="s">
        <v>116</v>
      </c>
      <c r="E7289" t="s">
        <v>549</v>
      </c>
      <c r="F7289" t="str">
        <f t="shared" si="566"/>
        <v>白沙黎族自治县文印广告</v>
      </c>
      <c r="G7289" t="s">
        <v>120</v>
      </c>
      <c r="H7289" t="s">
        <v>364</v>
      </c>
      <c r="I7289" t="s">
        <v>68</v>
      </c>
      <c r="J7289">
        <v>23</v>
      </c>
      <c r="K7289">
        <v>0</v>
      </c>
      <c r="L7289" s="13">
        <f>VLOOKUP(C7289,'渗透率、续签率'!B:C,2,0)</f>
        <v>0.56799999999999995</v>
      </c>
      <c r="M7289" s="6">
        <v>0</v>
      </c>
      <c r="N7289">
        <v>0</v>
      </c>
      <c r="O7289">
        <v>0</v>
      </c>
      <c r="P7289" s="6">
        <v>0</v>
      </c>
      <c r="Q7289" s="13">
        <v>0</v>
      </c>
      <c r="R7289" s="13">
        <v>0</v>
      </c>
      <c r="S7289" s="31">
        <v>42</v>
      </c>
      <c r="T7289" s="6">
        <f>VLOOKUP(E7289,'参数设置&amp;汇总'!S:U,3,0)</f>
        <v>0.13</v>
      </c>
      <c r="U7289" s="78">
        <f t="shared" si="565"/>
        <v>0</v>
      </c>
      <c r="V7289" s="13">
        <v>0.85000000000000009</v>
      </c>
      <c r="W7289" s="78">
        <f t="shared" si="567"/>
        <v>0</v>
      </c>
      <c r="X7289" s="1">
        <f>VLOOKUP(E7289,'渗透率、续签率'!AG:AJ,4,0)</f>
        <v>4015</v>
      </c>
      <c r="Y7289" s="1">
        <f t="shared" si="568"/>
        <v>0</v>
      </c>
      <c r="Z7289">
        <v>0</v>
      </c>
      <c r="AA7289" s="89">
        <f t="shared" si="569"/>
        <v>0</v>
      </c>
      <c r="AH7289" s="37"/>
      <c r="AI7289" s="37"/>
      <c r="AK7289" s="37"/>
    </row>
    <row r="7290" spans="1:37" hidden="1">
      <c r="A7290" t="s">
        <v>64</v>
      </c>
      <c r="B7290" t="s">
        <v>1</v>
      </c>
      <c r="C7290" t="s">
        <v>1</v>
      </c>
      <c r="D7290" t="s">
        <v>116</v>
      </c>
      <c r="E7290" t="s">
        <v>549</v>
      </c>
      <c r="F7290" t="str">
        <f t="shared" si="566"/>
        <v>白银市文印广告</v>
      </c>
      <c r="G7290" t="s">
        <v>132</v>
      </c>
      <c r="H7290" t="s">
        <v>365</v>
      </c>
      <c r="I7290" t="s">
        <v>70</v>
      </c>
      <c r="J7290">
        <v>330</v>
      </c>
      <c r="K7290">
        <v>2</v>
      </c>
      <c r="L7290" s="13">
        <f>VLOOKUP(C7290,'渗透率、续签率'!B:C,2,0)</f>
        <v>0.56799999999999995</v>
      </c>
      <c r="M7290" s="6">
        <v>0.01</v>
      </c>
      <c r="N7290">
        <v>23</v>
      </c>
      <c r="O7290">
        <v>1</v>
      </c>
      <c r="P7290" s="6">
        <v>0.04</v>
      </c>
      <c r="Q7290" s="13">
        <v>0.14399999999999999</v>
      </c>
      <c r="R7290" s="13">
        <v>0</v>
      </c>
      <c r="S7290" s="31">
        <v>1920</v>
      </c>
      <c r="T7290" s="6">
        <f>VLOOKUP(E7290,'参数设置&amp;汇总'!S:U,3,0)</f>
        <v>0.13</v>
      </c>
      <c r="U7290" s="78">
        <f t="shared" si="565"/>
        <v>2.99</v>
      </c>
      <c r="V7290" s="13">
        <v>0.85000000000000009</v>
      </c>
      <c r="W7290" s="78">
        <f t="shared" si="567"/>
        <v>2.8494117647058821</v>
      </c>
      <c r="X7290" s="1">
        <f>VLOOKUP(E7290,'渗透率、续签率'!AG:AJ,4,0)</f>
        <v>4015</v>
      </c>
      <c r="Y7290" s="1">
        <f t="shared" si="568"/>
        <v>11440.388235294116</v>
      </c>
      <c r="Z7290">
        <v>1</v>
      </c>
      <c r="AA7290" s="89">
        <f t="shared" si="569"/>
        <v>92345</v>
      </c>
      <c r="AH7290" s="37"/>
      <c r="AI7290" s="37"/>
      <c r="AK7290" s="37"/>
    </row>
    <row r="7291" spans="1:37" hidden="1">
      <c r="A7291" t="s">
        <v>64</v>
      </c>
      <c r="B7291" t="s">
        <v>1</v>
      </c>
      <c r="C7291" t="s">
        <v>1</v>
      </c>
      <c r="D7291" t="s">
        <v>116</v>
      </c>
      <c r="E7291" t="s">
        <v>549</v>
      </c>
      <c r="F7291" t="str">
        <f t="shared" si="566"/>
        <v>百色市文印广告</v>
      </c>
      <c r="G7291" t="s">
        <v>88</v>
      </c>
      <c r="H7291" t="s">
        <v>366</v>
      </c>
      <c r="I7291" t="s">
        <v>68</v>
      </c>
      <c r="J7291">
        <v>643</v>
      </c>
      <c r="K7291">
        <v>4</v>
      </c>
      <c r="L7291" s="13">
        <f>VLOOKUP(C7291,'渗透率、续签率'!B:C,2,0)</f>
        <v>0.56799999999999995</v>
      </c>
      <c r="M7291" s="6">
        <v>0.01</v>
      </c>
      <c r="N7291">
        <v>63</v>
      </c>
      <c r="O7291">
        <v>3</v>
      </c>
      <c r="P7291" s="6">
        <v>0.05</v>
      </c>
      <c r="Q7291" s="13">
        <v>0.14899999999999999</v>
      </c>
      <c r="R7291" s="13">
        <v>7.8E-2</v>
      </c>
      <c r="S7291" s="31">
        <v>4932</v>
      </c>
      <c r="T7291" s="6">
        <f>VLOOKUP(E7291,'参数设置&amp;汇总'!S:U,3,0)</f>
        <v>0.13</v>
      </c>
      <c r="U7291" s="78">
        <f t="shared" si="565"/>
        <v>8.19</v>
      </c>
      <c r="V7291" s="13">
        <v>0.85000000000000009</v>
      </c>
      <c r="W7291" s="78">
        <f t="shared" si="567"/>
        <v>7.630588235294117</v>
      </c>
      <c r="X7291" s="1">
        <f>VLOOKUP(E7291,'渗透率、续签率'!AG:AJ,4,0)</f>
        <v>4015</v>
      </c>
      <c r="Y7291" s="1">
        <f t="shared" si="568"/>
        <v>30636.811764705879</v>
      </c>
      <c r="Z7291">
        <v>4</v>
      </c>
      <c r="AA7291" s="89">
        <f t="shared" si="569"/>
        <v>252945</v>
      </c>
      <c r="AH7291" s="37"/>
      <c r="AI7291" s="37"/>
      <c r="AK7291" s="37"/>
    </row>
    <row r="7292" spans="1:37" hidden="1">
      <c r="A7292" t="s">
        <v>64</v>
      </c>
      <c r="B7292" t="s">
        <v>1</v>
      </c>
      <c r="C7292" t="s">
        <v>1</v>
      </c>
      <c r="D7292" t="s">
        <v>116</v>
      </c>
      <c r="E7292" t="s">
        <v>549</v>
      </c>
      <c r="F7292" t="str">
        <f t="shared" si="566"/>
        <v>益阳市文印广告</v>
      </c>
      <c r="G7292" t="s">
        <v>113</v>
      </c>
      <c r="H7292" t="s">
        <v>367</v>
      </c>
      <c r="I7292" t="s">
        <v>68</v>
      </c>
      <c r="J7292">
        <v>742</v>
      </c>
      <c r="K7292">
        <v>7</v>
      </c>
      <c r="L7292" s="13">
        <f>VLOOKUP(C7292,'渗透率、续签率'!B:C,2,0)</f>
        <v>0.56799999999999995</v>
      </c>
      <c r="M7292" s="6">
        <v>0.01</v>
      </c>
      <c r="N7292">
        <v>74</v>
      </c>
      <c r="O7292">
        <v>7</v>
      </c>
      <c r="P7292" s="6">
        <v>0.09</v>
      </c>
      <c r="Q7292" s="13">
        <v>0.27400000000000002</v>
      </c>
      <c r="R7292" s="13">
        <v>0.17299999999999999</v>
      </c>
      <c r="S7292" s="31">
        <v>5207</v>
      </c>
      <c r="T7292" s="6">
        <f>VLOOKUP(E7292,'参数设置&amp;汇总'!S:U,3,0)</f>
        <v>0.13</v>
      </c>
      <c r="U7292" s="78">
        <f t="shared" si="565"/>
        <v>9.620000000000001</v>
      </c>
      <c r="V7292" s="13">
        <v>0.85000000000000009</v>
      </c>
      <c r="W7292" s="78">
        <f t="shared" si="567"/>
        <v>6.6400000000000015</v>
      </c>
      <c r="X7292" s="1">
        <f>VLOOKUP(E7292,'渗透率、续签率'!AG:AJ,4,0)</f>
        <v>4015</v>
      </c>
      <c r="Y7292" s="1">
        <f t="shared" si="568"/>
        <v>26659.600000000006</v>
      </c>
      <c r="Z7292">
        <v>0</v>
      </c>
      <c r="AA7292" s="89">
        <f t="shared" si="569"/>
        <v>297110</v>
      </c>
      <c r="AH7292" s="37"/>
      <c r="AI7292" s="37"/>
    </row>
    <row r="7293" spans="1:37" hidden="1">
      <c r="A7293" t="s">
        <v>64</v>
      </c>
      <c r="B7293" t="s">
        <v>1</v>
      </c>
      <c r="C7293" t="s">
        <v>1</v>
      </c>
      <c r="D7293" t="s">
        <v>116</v>
      </c>
      <c r="E7293" t="s">
        <v>549</v>
      </c>
      <c r="F7293" t="str">
        <f t="shared" si="566"/>
        <v>盐城市文印广告</v>
      </c>
      <c r="G7293" t="s">
        <v>73</v>
      </c>
      <c r="H7293" t="s">
        <v>368</v>
      </c>
      <c r="I7293" t="s">
        <v>70</v>
      </c>
      <c r="J7293" s="1">
        <v>1524</v>
      </c>
      <c r="K7293">
        <v>26</v>
      </c>
      <c r="L7293" s="13">
        <f>VLOOKUP(C7293,'渗透率、续签率'!B:C,2,0)</f>
        <v>0.56799999999999995</v>
      </c>
      <c r="M7293" s="6">
        <v>0.02</v>
      </c>
      <c r="N7293">
        <v>91</v>
      </c>
      <c r="O7293">
        <v>21</v>
      </c>
      <c r="P7293" s="6">
        <v>0.23</v>
      </c>
      <c r="Q7293" s="13">
        <v>0.31900000000000001</v>
      </c>
      <c r="R7293" s="13">
        <v>0.16900000000000001</v>
      </c>
      <c r="S7293" s="31">
        <v>8941</v>
      </c>
      <c r="T7293" s="6">
        <f>VLOOKUP(E7293,'参数设置&amp;汇总'!S:U,3,0)</f>
        <v>0.13</v>
      </c>
      <c r="U7293" s="78">
        <f t="shared" si="565"/>
        <v>21</v>
      </c>
      <c r="V7293" s="13">
        <v>0.85000000000000009</v>
      </c>
      <c r="W7293" s="78">
        <f t="shared" si="567"/>
        <v>10.672941176470589</v>
      </c>
      <c r="X7293" s="1">
        <f>VLOOKUP(E7293,'渗透率、续签率'!AG:AJ,4,0)</f>
        <v>4015</v>
      </c>
      <c r="Y7293" s="1">
        <f t="shared" si="568"/>
        <v>42851.858823529416</v>
      </c>
      <c r="Z7293">
        <v>11</v>
      </c>
      <c r="AA7293" s="89">
        <f t="shared" si="569"/>
        <v>365365</v>
      </c>
      <c r="AK7293" s="37"/>
    </row>
    <row r="7294" spans="1:37" hidden="1">
      <c r="A7294" t="s">
        <v>64</v>
      </c>
      <c r="B7294" t="s">
        <v>1</v>
      </c>
      <c r="C7294" t="s">
        <v>1</v>
      </c>
      <c r="D7294" t="s">
        <v>116</v>
      </c>
      <c r="E7294" t="s">
        <v>549</v>
      </c>
      <c r="F7294" t="str">
        <f t="shared" si="566"/>
        <v>盘锦市文印广告</v>
      </c>
      <c r="G7294" t="s">
        <v>101</v>
      </c>
      <c r="H7294" t="s">
        <v>369</v>
      </c>
      <c r="I7294" t="s">
        <v>70</v>
      </c>
      <c r="J7294">
        <v>310</v>
      </c>
      <c r="K7294">
        <v>3</v>
      </c>
      <c r="L7294" s="13">
        <f>VLOOKUP(C7294,'渗透率、续签率'!B:C,2,0)</f>
        <v>0.56799999999999995</v>
      </c>
      <c r="M7294" s="6">
        <v>0.01</v>
      </c>
      <c r="N7294">
        <v>51</v>
      </c>
      <c r="O7294">
        <v>3</v>
      </c>
      <c r="P7294" s="6">
        <v>0.06</v>
      </c>
      <c r="Q7294" s="13">
        <v>0.215</v>
      </c>
      <c r="R7294" s="13">
        <v>3.6999999999999998E-2</v>
      </c>
      <c r="S7294" s="31">
        <v>2849</v>
      </c>
      <c r="T7294" s="6">
        <f>VLOOKUP(E7294,'参数设置&amp;汇总'!S:U,3,0)</f>
        <v>0.13</v>
      </c>
      <c r="U7294" s="78">
        <f t="shared" si="565"/>
        <v>6.63</v>
      </c>
      <c r="V7294" s="13">
        <v>0.85000000000000009</v>
      </c>
      <c r="W7294" s="78">
        <f t="shared" si="567"/>
        <v>5.7952941176470585</v>
      </c>
      <c r="X7294" s="1">
        <f>VLOOKUP(E7294,'渗透率、续签率'!AG:AJ,4,0)</f>
        <v>4015</v>
      </c>
      <c r="Y7294" s="1">
        <f t="shared" si="568"/>
        <v>23268.105882352938</v>
      </c>
      <c r="Z7294">
        <v>0</v>
      </c>
      <c r="AA7294" s="89">
        <f t="shared" si="569"/>
        <v>204765</v>
      </c>
      <c r="AH7294" s="37"/>
      <c r="AI7294" s="37"/>
      <c r="AK7294" s="37"/>
    </row>
    <row r="7295" spans="1:37" hidden="1">
      <c r="A7295" t="s">
        <v>64</v>
      </c>
      <c r="B7295" t="s">
        <v>1</v>
      </c>
      <c r="C7295" t="s">
        <v>1</v>
      </c>
      <c r="D7295" t="s">
        <v>116</v>
      </c>
      <c r="E7295" t="s">
        <v>549</v>
      </c>
      <c r="F7295" t="str">
        <f t="shared" si="566"/>
        <v>眉山市文印广告</v>
      </c>
      <c r="G7295" t="s">
        <v>77</v>
      </c>
      <c r="H7295" t="s">
        <v>370</v>
      </c>
      <c r="I7295" t="s">
        <v>70</v>
      </c>
      <c r="J7295">
        <v>706</v>
      </c>
      <c r="K7295">
        <v>8</v>
      </c>
      <c r="L7295" s="13">
        <f>VLOOKUP(C7295,'渗透率、续签率'!B:C,2,0)</f>
        <v>0.56799999999999995</v>
      </c>
      <c r="M7295" s="6">
        <v>0.01</v>
      </c>
      <c r="N7295">
        <v>77</v>
      </c>
      <c r="O7295">
        <v>8</v>
      </c>
      <c r="P7295" s="6">
        <v>0.1</v>
      </c>
      <c r="Q7295" s="13">
        <v>0.316</v>
      </c>
      <c r="R7295" s="13">
        <v>0.10299999999999999</v>
      </c>
      <c r="S7295" s="31">
        <v>5591</v>
      </c>
      <c r="T7295" s="6">
        <f>VLOOKUP(E7295,'参数设置&amp;汇总'!S:U,3,0)</f>
        <v>0.13</v>
      </c>
      <c r="U7295" s="78">
        <f t="shared" si="565"/>
        <v>10.01</v>
      </c>
      <c r="V7295" s="13">
        <v>0.85000000000000009</v>
      </c>
      <c r="W7295" s="78">
        <f t="shared" si="567"/>
        <v>6.4305882352941168</v>
      </c>
      <c r="X7295" s="1">
        <f>VLOOKUP(E7295,'渗透率、续签率'!AG:AJ,4,0)</f>
        <v>4015</v>
      </c>
      <c r="Y7295" s="1">
        <f t="shared" si="568"/>
        <v>25818.811764705879</v>
      </c>
      <c r="Z7295">
        <v>0</v>
      </c>
      <c r="AA7295" s="89">
        <f t="shared" si="569"/>
        <v>309155</v>
      </c>
      <c r="AH7295" s="37"/>
      <c r="AI7295" s="37"/>
      <c r="AJ7295" s="1"/>
      <c r="AK7295" s="37"/>
    </row>
    <row r="7296" spans="1:37" hidden="1">
      <c r="A7296" t="s">
        <v>64</v>
      </c>
      <c r="B7296" t="s">
        <v>1</v>
      </c>
      <c r="C7296" t="s">
        <v>1</v>
      </c>
      <c r="D7296" t="s">
        <v>116</v>
      </c>
      <c r="E7296" t="s">
        <v>549</v>
      </c>
      <c r="F7296" t="str">
        <f t="shared" si="566"/>
        <v>石嘴山市文印广告</v>
      </c>
      <c r="G7296" t="s">
        <v>129</v>
      </c>
      <c r="H7296" t="s">
        <v>371</v>
      </c>
      <c r="I7296" t="s">
        <v>70</v>
      </c>
      <c r="J7296">
        <v>222</v>
      </c>
      <c r="K7296">
        <v>3</v>
      </c>
      <c r="L7296" s="13">
        <f>VLOOKUP(C7296,'渗透率、续签率'!B:C,2,0)</f>
        <v>0.56799999999999995</v>
      </c>
      <c r="M7296" s="6">
        <v>0.01</v>
      </c>
      <c r="N7296">
        <v>20</v>
      </c>
      <c r="O7296">
        <v>3</v>
      </c>
      <c r="P7296" s="6">
        <v>0.15</v>
      </c>
      <c r="Q7296" s="13">
        <v>0.14399999999999999</v>
      </c>
      <c r="R7296" s="13">
        <v>0</v>
      </c>
      <c r="S7296" s="31">
        <v>1415</v>
      </c>
      <c r="T7296" s="6">
        <f>VLOOKUP(E7296,'参数设置&amp;汇总'!S:U,3,0)</f>
        <v>0.13</v>
      </c>
      <c r="U7296" s="78">
        <f t="shared" si="565"/>
        <v>3</v>
      </c>
      <c r="V7296" s="13">
        <v>0.85000000000000009</v>
      </c>
      <c r="W7296" s="78">
        <f t="shared" si="567"/>
        <v>1.5247058823529414</v>
      </c>
      <c r="X7296" s="1">
        <f>VLOOKUP(E7296,'渗透率、续签率'!AG:AJ,4,0)</f>
        <v>4015</v>
      </c>
      <c r="Y7296" s="1">
        <f t="shared" si="568"/>
        <v>6121.6941176470591</v>
      </c>
      <c r="Z7296">
        <v>0</v>
      </c>
      <c r="AA7296" s="89">
        <f t="shared" si="569"/>
        <v>80300</v>
      </c>
      <c r="AH7296" s="37"/>
      <c r="AI7296" s="37"/>
      <c r="AK7296" s="37"/>
    </row>
    <row r="7297" spans="1:37" hidden="1">
      <c r="A7297" t="s">
        <v>64</v>
      </c>
      <c r="B7297" t="s">
        <v>1</v>
      </c>
      <c r="C7297" t="s">
        <v>1</v>
      </c>
      <c r="D7297" t="s">
        <v>116</v>
      </c>
      <c r="E7297" t="s">
        <v>549</v>
      </c>
      <c r="F7297" t="str">
        <f t="shared" si="566"/>
        <v>石家庄市文印广告</v>
      </c>
      <c r="G7297" t="s">
        <v>159</v>
      </c>
      <c r="H7297" t="s">
        <v>372</v>
      </c>
      <c r="I7297" t="s">
        <v>70</v>
      </c>
      <c r="J7297" s="1">
        <v>2814</v>
      </c>
      <c r="K7297">
        <v>65</v>
      </c>
      <c r="L7297" s="13">
        <f>VLOOKUP(C7297,'渗透率、续签率'!B:C,2,0)</f>
        <v>0.56799999999999995</v>
      </c>
      <c r="M7297" s="6">
        <v>0.02</v>
      </c>
      <c r="N7297">
        <v>493</v>
      </c>
      <c r="O7297">
        <v>61</v>
      </c>
      <c r="P7297" s="6">
        <v>0.12</v>
      </c>
      <c r="Q7297" s="13">
        <v>0.46200000000000002</v>
      </c>
      <c r="R7297" s="13">
        <v>0.223</v>
      </c>
      <c r="S7297" s="31">
        <v>41496</v>
      </c>
      <c r="T7297" s="6">
        <f>VLOOKUP(E7297,'参数设置&amp;汇总'!S:U,3,0)</f>
        <v>0.13</v>
      </c>
      <c r="U7297" s="78">
        <f t="shared" si="565"/>
        <v>64.09</v>
      </c>
      <c r="V7297" s="13">
        <v>0.85000000000000009</v>
      </c>
      <c r="W7297" s="78">
        <f t="shared" si="567"/>
        <v>34.637647058823532</v>
      </c>
      <c r="X7297" s="1">
        <f>VLOOKUP(E7297,'渗透率、续签率'!AG:AJ,4,0)</f>
        <v>4015</v>
      </c>
      <c r="Y7297" s="1">
        <f t="shared" si="568"/>
        <v>139070.15294117649</v>
      </c>
      <c r="Z7297">
        <v>98</v>
      </c>
      <c r="AA7297" s="89">
        <f t="shared" si="569"/>
        <v>1979395</v>
      </c>
      <c r="AH7297" s="37"/>
      <c r="AI7297" s="37"/>
      <c r="AK7297" s="37"/>
    </row>
    <row r="7298" spans="1:37" hidden="1">
      <c r="A7298" t="s">
        <v>64</v>
      </c>
      <c r="B7298" t="s">
        <v>1</v>
      </c>
      <c r="C7298" t="s">
        <v>1</v>
      </c>
      <c r="D7298" t="s">
        <v>116</v>
      </c>
      <c r="E7298" t="s">
        <v>549</v>
      </c>
      <c r="F7298" t="str">
        <f t="shared" si="566"/>
        <v>石河子市文印广告</v>
      </c>
      <c r="G7298" t="s">
        <v>145</v>
      </c>
      <c r="H7298" t="s">
        <v>373</v>
      </c>
      <c r="I7298" t="s">
        <v>70</v>
      </c>
      <c r="J7298">
        <v>173</v>
      </c>
      <c r="K7298">
        <v>2</v>
      </c>
      <c r="L7298" s="13">
        <f>VLOOKUP(C7298,'渗透率、续签率'!B:C,2,0)</f>
        <v>0.56799999999999995</v>
      </c>
      <c r="M7298" s="6">
        <v>0.01</v>
      </c>
      <c r="N7298">
        <v>18</v>
      </c>
      <c r="O7298">
        <v>2</v>
      </c>
      <c r="P7298" s="6">
        <v>0.11</v>
      </c>
      <c r="Q7298" s="13">
        <v>0.29099999999999998</v>
      </c>
      <c r="R7298" s="13">
        <v>0.114</v>
      </c>
      <c r="S7298" s="31">
        <v>1443</v>
      </c>
      <c r="T7298" s="6">
        <f>VLOOKUP(E7298,'参数设置&amp;汇总'!S:U,3,0)</f>
        <v>0.13</v>
      </c>
      <c r="U7298" s="78">
        <f t="shared" si="565"/>
        <v>2.34</v>
      </c>
      <c r="V7298" s="13">
        <v>0.85000000000000009</v>
      </c>
      <c r="W7298" s="78">
        <f t="shared" si="567"/>
        <v>1.4164705882352939</v>
      </c>
      <c r="X7298" s="1">
        <f>VLOOKUP(E7298,'渗透率、续签率'!AG:AJ,4,0)</f>
        <v>4015</v>
      </c>
      <c r="Y7298" s="1">
        <f t="shared" si="568"/>
        <v>5687.1294117647049</v>
      </c>
      <c r="Z7298">
        <v>0</v>
      </c>
      <c r="AA7298" s="89">
        <f t="shared" si="569"/>
        <v>72270</v>
      </c>
      <c r="AH7298" s="37"/>
      <c r="AI7298" s="37"/>
      <c r="AK7298" s="37"/>
    </row>
    <row r="7299" spans="1:37" hidden="1">
      <c r="A7299" t="s">
        <v>64</v>
      </c>
      <c r="B7299" t="s">
        <v>1</v>
      </c>
      <c r="C7299" t="s">
        <v>1</v>
      </c>
      <c r="D7299" t="s">
        <v>116</v>
      </c>
      <c r="E7299" t="s">
        <v>549</v>
      </c>
      <c r="F7299" t="str">
        <f t="shared" si="566"/>
        <v>神农架林区文印广告</v>
      </c>
      <c r="G7299" t="s">
        <v>81</v>
      </c>
      <c r="H7299" t="s">
        <v>374</v>
      </c>
      <c r="I7299" t="s">
        <v>68</v>
      </c>
      <c r="J7299">
        <v>25</v>
      </c>
      <c r="K7299">
        <v>0</v>
      </c>
      <c r="L7299" s="13">
        <f>VLOOKUP(C7299,'渗透率、续签率'!B:C,2,0)</f>
        <v>0.56799999999999995</v>
      </c>
      <c r="M7299" s="6">
        <v>0</v>
      </c>
      <c r="N7299">
        <v>0</v>
      </c>
      <c r="O7299">
        <v>0</v>
      </c>
      <c r="P7299" s="6">
        <v>0</v>
      </c>
      <c r="Q7299" s="13">
        <v>0</v>
      </c>
      <c r="R7299" s="13">
        <v>0</v>
      </c>
      <c r="S7299" s="31">
        <v>31</v>
      </c>
      <c r="T7299" s="6">
        <f>VLOOKUP(E7299,'参数设置&amp;汇总'!S:U,3,0)</f>
        <v>0.13</v>
      </c>
      <c r="U7299" s="78">
        <f t="shared" ref="U7299:U7362" si="570">IF(T7299*N7299&gt;=O7299,T7299*N7299,O7299)</f>
        <v>0</v>
      </c>
      <c r="V7299" s="13">
        <v>0.85000000000000009</v>
      </c>
      <c r="W7299" s="78">
        <f t="shared" si="567"/>
        <v>0</v>
      </c>
      <c r="X7299" s="1">
        <f>VLOOKUP(E7299,'渗透率、续签率'!AG:AJ,4,0)</f>
        <v>4015</v>
      </c>
      <c r="Y7299" s="1">
        <f t="shared" si="568"/>
        <v>0</v>
      </c>
      <c r="Z7299">
        <v>0</v>
      </c>
      <c r="AA7299" s="89">
        <f t="shared" si="569"/>
        <v>0</v>
      </c>
      <c r="AH7299" s="37"/>
      <c r="AI7299" s="37"/>
      <c r="AK7299" s="37"/>
    </row>
    <row r="7300" spans="1:37" hidden="1">
      <c r="A7300" t="s">
        <v>64</v>
      </c>
      <c r="B7300" t="s">
        <v>1</v>
      </c>
      <c r="C7300" t="s">
        <v>1</v>
      </c>
      <c r="D7300" t="s">
        <v>116</v>
      </c>
      <c r="E7300" t="s">
        <v>549</v>
      </c>
      <c r="F7300" t="str">
        <f t="shared" ref="F7300:F7363" si="571">H7300&amp;C7300</f>
        <v>秦皇岛市文印广告</v>
      </c>
      <c r="G7300" t="s">
        <v>159</v>
      </c>
      <c r="H7300" t="s">
        <v>375</v>
      </c>
      <c r="I7300" t="s">
        <v>70</v>
      </c>
      <c r="J7300">
        <v>608</v>
      </c>
      <c r="K7300">
        <v>10</v>
      </c>
      <c r="L7300" s="13">
        <f>VLOOKUP(C7300,'渗透率、续签率'!B:C,2,0)</f>
        <v>0.56799999999999995</v>
      </c>
      <c r="M7300" s="6">
        <v>0.02</v>
      </c>
      <c r="N7300">
        <v>83</v>
      </c>
      <c r="O7300">
        <v>10</v>
      </c>
      <c r="P7300" s="6">
        <v>0.12</v>
      </c>
      <c r="Q7300" s="13">
        <v>0.42299999999999999</v>
      </c>
      <c r="R7300" s="13">
        <v>0.27200000000000002</v>
      </c>
      <c r="S7300" s="31">
        <v>6683</v>
      </c>
      <c r="T7300" s="6">
        <f>VLOOKUP(E7300,'参数设置&amp;汇总'!S:U,3,0)</f>
        <v>0.13</v>
      </c>
      <c r="U7300" s="78">
        <f t="shared" si="570"/>
        <v>10.790000000000001</v>
      </c>
      <c r="V7300" s="13">
        <v>0.85000000000000009</v>
      </c>
      <c r="W7300" s="78">
        <f t="shared" ref="W7300:W7363" si="572">(O7300*(1-L7300)+IF((U7300-O7300)&lt;0,0,(U7300-O7300)))/V7300</f>
        <v>6.0117647058823538</v>
      </c>
      <c r="X7300" s="1">
        <f>VLOOKUP(E7300,'渗透率、续签率'!AG:AJ,4,0)</f>
        <v>4015</v>
      </c>
      <c r="Y7300" s="1">
        <f t="shared" ref="Y7300:Y7363" si="573">X7300*W7300</f>
        <v>24137.23529411765</v>
      </c>
      <c r="Z7300">
        <v>0</v>
      </c>
      <c r="AA7300" s="89">
        <f t="shared" ref="AA7300:AA7363" si="574">N7300*X7300</f>
        <v>333245</v>
      </c>
      <c r="AH7300" s="37"/>
      <c r="AI7300" s="37"/>
      <c r="AK7300" s="37"/>
    </row>
    <row r="7301" spans="1:37" hidden="1">
      <c r="A7301" t="s">
        <v>64</v>
      </c>
      <c r="B7301" t="s">
        <v>1</v>
      </c>
      <c r="C7301" t="s">
        <v>1</v>
      </c>
      <c r="D7301" t="s">
        <v>116</v>
      </c>
      <c r="E7301" t="s">
        <v>549</v>
      </c>
      <c r="F7301" t="str">
        <f t="shared" si="571"/>
        <v>红河哈尼族彝族自治州文印广告</v>
      </c>
      <c r="G7301" t="s">
        <v>99</v>
      </c>
      <c r="H7301" t="s">
        <v>376</v>
      </c>
      <c r="I7301" t="s">
        <v>68</v>
      </c>
      <c r="J7301">
        <v>622</v>
      </c>
      <c r="K7301">
        <v>4</v>
      </c>
      <c r="L7301" s="13">
        <f>VLOOKUP(C7301,'渗透率、续签率'!B:C,2,0)</f>
        <v>0.56799999999999995</v>
      </c>
      <c r="M7301" s="6">
        <v>0.01</v>
      </c>
      <c r="N7301">
        <v>133</v>
      </c>
      <c r="O7301">
        <v>4</v>
      </c>
      <c r="P7301" s="6">
        <v>0.03</v>
      </c>
      <c r="Q7301" s="13">
        <v>0.13700000000000001</v>
      </c>
      <c r="R7301" s="13">
        <v>0.06</v>
      </c>
      <c r="S7301" s="31">
        <v>7436</v>
      </c>
      <c r="T7301" s="6">
        <f>VLOOKUP(E7301,'参数设置&amp;汇总'!S:U,3,0)</f>
        <v>0.13</v>
      </c>
      <c r="U7301" s="78">
        <f t="shared" si="570"/>
        <v>17.29</v>
      </c>
      <c r="V7301" s="13">
        <v>0.85000000000000009</v>
      </c>
      <c r="W7301" s="78">
        <f t="shared" si="572"/>
        <v>17.668235294117643</v>
      </c>
      <c r="X7301" s="1">
        <f>VLOOKUP(E7301,'渗透率、续签率'!AG:AJ,4,0)</f>
        <v>4015</v>
      </c>
      <c r="Y7301" s="1">
        <f t="shared" si="573"/>
        <v>70937.964705882332</v>
      </c>
      <c r="Z7301">
        <v>0</v>
      </c>
      <c r="AA7301" s="89">
        <f t="shared" si="574"/>
        <v>533995</v>
      </c>
      <c r="AH7301" s="37"/>
      <c r="AI7301" s="37"/>
      <c r="AK7301" s="37"/>
    </row>
    <row r="7302" spans="1:37" hidden="1">
      <c r="A7302" t="s">
        <v>64</v>
      </c>
      <c r="B7302" t="s">
        <v>1</v>
      </c>
      <c r="C7302" t="s">
        <v>1</v>
      </c>
      <c r="D7302" t="s">
        <v>116</v>
      </c>
      <c r="E7302" t="s">
        <v>549</v>
      </c>
      <c r="F7302" t="str">
        <f t="shared" si="571"/>
        <v>绍兴市文印广告</v>
      </c>
      <c r="G7302" t="s">
        <v>79</v>
      </c>
      <c r="H7302" t="s">
        <v>377</v>
      </c>
      <c r="I7302" t="s">
        <v>68</v>
      </c>
      <c r="J7302" s="1">
        <v>1320</v>
      </c>
      <c r="K7302">
        <v>42</v>
      </c>
      <c r="L7302" s="13">
        <f>VLOOKUP(C7302,'渗透率、续签率'!B:C,2,0)</f>
        <v>0.56799999999999995</v>
      </c>
      <c r="M7302" s="6">
        <v>0.03</v>
      </c>
      <c r="N7302">
        <v>227</v>
      </c>
      <c r="O7302">
        <v>39</v>
      </c>
      <c r="P7302" s="6">
        <v>0.17</v>
      </c>
      <c r="Q7302" s="13">
        <v>0.45100000000000001</v>
      </c>
      <c r="R7302" s="13">
        <v>0.21199999999999999</v>
      </c>
      <c r="S7302" s="31">
        <v>17223</v>
      </c>
      <c r="T7302" s="6">
        <f>VLOOKUP(E7302,'参数设置&amp;汇总'!S:U,3,0)</f>
        <v>0.13</v>
      </c>
      <c r="U7302" s="78">
        <f t="shared" si="570"/>
        <v>39</v>
      </c>
      <c r="V7302" s="13">
        <v>0.85000000000000009</v>
      </c>
      <c r="W7302" s="78">
        <f t="shared" si="572"/>
        <v>19.821176470588235</v>
      </c>
      <c r="X7302" s="1">
        <f>VLOOKUP(E7302,'渗透率、续签率'!AG:AJ,4,0)</f>
        <v>4015</v>
      </c>
      <c r="Y7302" s="1">
        <f t="shared" si="573"/>
        <v>79582.023529411759</v>
      </c>
      <c r="Z7302">
        <v>32</v>
      </c>
      <c r="AA7302" s="89">
        <f t="shared" si="574"/>
        <v>911405</v>
      </c>
      <c r="AH7302" s="37"/>
      <c r="AI7302" s="37"/>
      <c r="AK7302" s="37"/>
    </row>
    <row r="7303" spans="1:37" hidden="1">
      <c r="A7303" t="s">
        <v>64</v>
      </c>
      <c r="B7303" t="s">
        <v>1</v>
      </c>
      <c r="C7303" t="s">
        <v>1</v>
      </c>
      <c r="D7303" t="s">
        <v>116</v>
      </c>
      <c r="E7303" t="s">
        <v>549</v>
      </c>
      <c r="F7303" t="str">
        <f t="shared" si="571"/>
        <v>绥化市文印广告</v>
      </c>
      <c r="G7303" t="s">
        <v>118</v>
      </c>
      <c r="H7303" t="s">
        <v>378</v>
      </c>
      <c r="I7303" t="s">
        <v>70</v>
      </c>
      <c r="J7303">
        <v>570</v>
      </c>
      <c r="K7303">
        <v>1</v>
      </c>
      <c r="L7303" s="13">
        <f>VLOOKUP(C7303,'渗透率、续签率'!B:C,2,0)</f>
        <v>0.56799999999999995</v>
      </c>
      <c r="M7303" s="6">
        <v>0</v>
      </c>
      <c r="N7303">
        <v>31</v>
      </c>
      <c r="O7303">
        <v>1</v>
      </c>
      <c r="P7303" s="6">
        <v>0.03</v>
      </c>
      <c r="Q7303" s="13">
        <v>5.8000000000000003E-2</v>
      </c>
      <c r="R7303" s="13">
        <v>4.2000000000000003E-2</v>
      </c>
      <c r="S7303" s="31">
        <v>3203</v>
      </c>
      <c r="T7303" s="6">
        <f>VLOOKUP(E7303,'参数设置&amp;汇总'!S:U,3,0)</f>
        <v>0.13</v>
      </c>
      <c r="U7303" s="78">
        <f t="shared" si="570"/>
        <v>4.03</v>
      </c>
      <c r="V7303" s="13">
        <v>0.85000000000000009</v>
      </c>
      <c r="W7303" s="78">
        <f t="shared" si="572"/>
        <v>4.0729411764705876</v>
      </c>
      <c r="X7303" s="1">
        <f>VLOOKUP(E7303,'渗透率、续签率'!AG:AJ,4,0)</f>
        <v>4015</v>
      </c>
      <c r="Y7303" s="1">
        <f t="shared" si="573"/>
        <v>16352.85882352941</v>
      </c>
      <c r="Z7303">
        <v>0</v>
      </c>
      <c r="AA7303" s="89">
        <f t="shared" si="574"/>
        <v>124465</v>
      </c>
      <c r="AH7303" s="37"/>
      <c r="AI7303" s="37"/>
      <c r="AK7303" s="37"/>
    </row>
    <row r="7304" spans="1:37" hidden="1">
      <c r="A7304" t="s">
        <v>64</v>
      </c>
      <c r="B7304" t="s">
        <v>1</v>
      </c>
      <c r="C7304" t="s">
        <v>1</v>
      </c>
      <c r="D7304" t="s">
        <v>116</v>
      </c>
      <c r="E7304" t="s">
        <v>549</v>
      </c>
      <c r="F7304" t="str">
        <f t="shared" si="571"/>
        <v>绵阳市文印广告</v>
      </c>
      <c r="G7304" t="s">
        <v>77</v>
      </c>
      <c r="H7304" t="s">
        <v>379</v>
      </c>
      <c r="I7304" t="s">
        <v>70</v>
      </c>
      <c r="J7304" s="1">
        <v>1243</v>
      </c>
      <c r="K7304">
        <v>19</v>
      </c>
      <c r="L7304" s="13">
        <f>VLOOKUP(C7304,'渗透率、续签率'!B:C,2,0)</f>
        <v>0.56799999999999995</v>
      </c>
      <c r="M7304" s="6">
        <v>0.02</v>
      </c>
      <c r="N7304">
        <v>111</v>
      </c>
      <c r="O7304">
        <v>19</v>
      </c>
      <c r="P7304" s="6">
        <v>0.17</v>
      </c>
      <c r="Q7304" s="13">
        <v>0.41499999999999998</v>
      </c>
      <c r="R7304" s="13">
        <v>0.26400000000000001</v>
      </c>
      <c r="S7304" s="31">
        <v>10282</v>
      </c>
      <c r="T7304" s="6">
        <f>VLOOKUP(E7304,'参数设置&amp;汇总'!S:U,3,0)</f>
        <v>0.13</v>
      </c>
      <c r="U7304" s="78">
        <f t="shared" si="570"/>
        <v>19</v>
      </c>
      <c r="V7304" s="13">
        <v>0.85000000000000009</v>
      </c>
      <c r="W7304" s="78">
        <f t="shared" si="572"/>
        <v>9.6564705882352939</v>
      </c>
      <c r="X7304" s="1">
        <f>VLOOKUP(E7304,'渗透率、续签率'!AG:AJ,4,0)</f>
        <v>4015</v>
      </c>
      <c r="Y7304" s="1">
        <f t="shared" si="573"/>
        <v>38770.729411764703</v>
      </c>
      <c r="Z7304">
        <v>21</v>
      </c>
      <c r="AA7304" s="89">
        <f t="shared" si="574"/>
        <v>445665</v>
      </c>
      <c r="AH7304" s="37"/>
      <c r="AI7304" s="37"/>
      <c r="AK7304" s="37"/>
    </row>
    <row r="7305" spans="1:37" hidden="1">
      <c r="A7305" t="s">
        <v>64</v>
      </c>
      <c r="B7305" t="s">
        <v>1</v>
      </c>
      <c r="C7305" t="s">
        <v>1</v>
      </c>
      <c r="D7305" t="s">
        <v>116</v>
      </c>
      <c r="E7305" t="s">
        <v>549</v>
      </c>
      <c r="F7305" t="str">
        <f t="shared" si="571"/>
        <v>聊城市文印广告</v>
      </c>
      <c r="G7305" t="s">
        <v>103</v>
      </c>
      <c r="H7305" t="s">
        <v>380</v>
      </c>
      <c r="I7305" t="s">
        <v>70</v>
      </c>
      <c r="J7305" s="1">
        <v>1172</v>
      </c>
      <c r="K7305">
        <v>10</v>
      </c>
      <c r="L7305" s="13">
        <f>VLOOKUP(C7305,'渗透率、续签率'!B:C,2,0)</f>
        <v>0.56799999999999995</v>
      </c>
      <c r="M7305" s="6">
        <v>0.01</v>
      </c>
      <c r="N7305">
        <v>86</v>
      </c>
      <c r="O7305">
        <v>9</v>
      </c>
      <c r="P7305" s="6">
        <v>0.1</v>
      </c>
      <c r="Q7305" s="13">
        <v>0.28299999999999997</v>
      </c>
      <c r="R7305" s="13">
        <v>8.7999999999999995E-2</v>
      </c>
      <c r="S7305" s="31">
        <v>7745</v>
      </c>
      <c r="T7305" s="6">
        <f>VLOOKUP(E7305,'参数设置&amp;汇总'!S:U,3,0)</f>
        <v>0.13</v>
      </c>
      <c r="U7305" s="78">
        <f t="shared" si="570"/>
        <v>11.18</v>
      </c>
      <c r="V7305" s="13">
        <v>0.85000000000000009</v>
      </c>
      <c r="W7305" s="78">
        <f t="shared" si="572"/>
        <v>7.1388235294117637</v>
      </c>
      <c r="X7305" s="1">
        <f>VLOOKUP(E7305,'渗透率、续签率'!AG:AJ,4,0)</f>
        <v>4015</v>
      </c>
      <c r="Y7305" s="1">
        <f t="shared" si="573"/>
        <v>28662.376470588231</v>
      </c>
      <c r="Z7305">
        <v>1</v>
      </c>
      <c r="AA7305" s="89">
        <f t="shared" si="574"/>
        <v>345290</v>
      </c>
      <c r="AH7305" s="37"/>
      <c r="AI7305" s="37"/>
      <c r="AK7305" s="37"/>
    </row>
    <row r="7306" spans="1:37" hidden="1">
      <c r="A7306" t="s">
        <v>64</v>
      </c>
      <c r="B7306" t="s">
        <v>1</v>
      </c>
      <c r="C7306" t="s">
        <v>1</v>
      </c>
      <c r="D7306" t="s">
        <v>116</v>
      </c>
      <c r="E7306" t="s">
        <v>549</v>
      </c>
      <c r="F7306" t="str">
        <f t="shared" si="571"/>
        <v>肇庆市文印广告</v>
      </c>
      <c r="G7306" t="s">
        <v>75</v>
      </c>
      <c r="H7306" t="s">
        <v>381</v>
      </c>
      <c r="I7306" t="s">
        <v>68</v>
      </c>
      <c r="J7306">
        <v>775</v>
      </c>
      <c r="K7306">
        <v>18</v>
      </c>
      <c r="L7306" s="13">
        <f>VLOOKUP(C7306,'渗透率、续签率'!B:C,2,0)</f>
        <v>0.56799999999999995</v>
      </c>
      <c r="M7306" s="6">
        <v>0.02</v>
      </c>
      <c r="N7306">
        <v>104</v>
      </c>
      <c r="O7306">
        <v>15</v>
      </c>
      <c r="P7306" s="6">
        <v>0.14000000000000001</v>
      </c>
      <c r="Q7306" s="13">
        <v>0.39400000000000002</v>
      </c>
      <c r="R7306" s="13">
        <v>0.14899999999999999</v>
      </c>
      <c r="S7306" s="31">
        <v>7905</v>
      </c>
      <c r="T7306" s="6">
        <f>VLOOKUP(E7306,'参数设置&amp;汇总'!S:U,3,0)</f>
        <v>0.13</v>
      </c>
      <c r="U7306" s="78">
        <f t="shared" si="570"/>
        <v>15</v>
      </c>
      <c r="V7306" s="13">
        <v>0.85000000000000009</v>
      </c>
      <c r="W7306" s="78">
        <f t="shared" si="572"/>
        <v>7.6235294117647054</v>
      </c>
      <c r="X7306" s="1">
        <f>VLOOKUP(E7306,'渗透率、续签率'!AG:AJ,4,0)</f>
        <v>4015</v>
      </c>
      <c r="Y7306" s="1">
        <f t="shared" si="573"/>
        <v>30608.470588235294</v>
      </c>
      <c r="Z7306">
        <v>0</v>
      </c>
      <c r="AA7306" s="89">
        <f t="shared" si="574"/>
        <v>417560</v>
      </c>
      <c r="AH7306" s="37"/>
      <c r="AI7306" s="37"/>
      <c r="AK7306" s="37"/>
    </row>
    <row r="7307" spans="1:37" hidden="1">
      <c r="A7307" t="s">
        <v>64</v>
      </c>
      <c r="B7307" t="s">
        <v>1</v>
      </c>
      <c r="C7307" t="s">
        <v>1</v>
      </c>
      <c r="D7307" t="s">
        <v>116</v>
      </c>
      <c r="E7307" t="s">
        <v>549</v>
      </c>
      <c r="F7307" t="str">
        <f t="shared" si="571"/>
        <v>胡杨河市文印广告</v>
      </c>
      <c r="G7307" t="s">
        <v>145</v>
      </c>
      <c r="H7307" t="s">
        <v>382</v>
      </c>
      <c r="I7307" t="s">
        <v>70</v>
      </c>
      <c r="J7307">
        <v>6</v>
      </c>
      <c r="K7307">
        <v>0</v>
      </c>
      <c r="L7307" s="13">
        <f>VLOOKUP(C7307,'渗透率、续签率'!B:C,2,0)</f>
        <v>0.56799999999999995</v>
      </c>
      <c r="M7307" s="6">
        <v>0</v>
      </c>
      <c r="N7307">
        <v>0</v>
      </c>
      <c r="O7307">
        <v>0</v>
      </c>
      <c r="P7307" s="6">
        <v>0</v>
      </c>
      <c r="Q7307" s="13">
        <v>0</v>
      </c>
      <c r="R7307" s="13">
        <v>0</v>
      </c>
      <c r="S7307" s="31">
        <v>20</v>
      </c>
      <c r="T7307" s="6">
        <f>VLOOKUP(E7307,'参数设置&amp;汇总'!S:U,3,0)</f>
        <v>0.13</v>
      </c>
      <c r="U7307" s="78">
        <f t="shared" si="570"/>
        <v>0</v>
      </c>
      <c r="V7307" s="13">
        <v>0.85000000000000009</v>
      </c>
      <c r="W7307" s="78">
        <f t="shared" si="572"/>
        <v>0</v>
      </c>
      <c r="X7307" s="1">
        <f>VLOOKUP(E7307,'渗透率、续签率'!AG:AJ,4,0)</f>
        <v>4015</v>
      </c>
      <c r="Y7307" s="1">
        <f t="shared" si="573"/>
        <v>0</v>
      </c>
      <c r="Z7307">
        <v>0</v>
      </c>
      <c r="AA7307" s="89">
        <f t="shared" si="574"/>
        <v>0</v>
      </c>
      <c r="AH7307" s="37"/>
      <c r="AI7307" s="37"/>
      <c r="AK7307" s="37"/>
    </row>
    <row r="7308" spans="1:37" hidden="1">
      <c r="A7308" t="s">
        <v>64</v>
      </c>
      <c r="B7308" t="s">
        <v>1</v>
      </c>
      <c r="C7308" t="s">
        <v>1</v>
      </c>
      <c r="D7308" t="s">
        <v>116</v>
      </c>
      <c r="E7308" t="s">
        <v>549</v>
      </c>
      <c r="F7308" t="str">
        <f t="shared" si="571"/>
        <v>自贡市文印广告</v>
      </c>
      <c r="G7308" t="s">
        <v>77</v>
      </c>
      <c r="H7308" t="s">
        <v>383</v>
      </c>
      <c r="I7308" t="s">
        <v>70</v>
      </c>
      <c r="J7308">
        <v>388</v>
      </c>
      <c r="K7308">
        <v>3</v>
      </c>
      <c r="L7308" s="13">
        <f>VLOOKUP(C7308,'渗透率、续签率'!B:C,2,0)</f>
        <v>0.56799999999999995</v>
      </c>
      <c r="M7308" s="6">
        <v>0.01</v>
      </c>
      <c r="N7308">
        <v>36</v>
      </c>
      <c r="O7308">
        <v>3</v>
      </c>
      <c r="P7308" s="6">
        <v>0.08</v>
      </c>
      <c r="Q7308" s="13">
        <v>0.29499999999999998</v>
      </c>
      <c r="R7308" s="13">
        <v>0.10199999999999999</v>
      </c>
      <c r="S7308" s="31">
        <v>2950</v>
      </c>
      <c r="T7308" s="6">
        <f>VLOOKUP(E7308,'参数设置&amp;汇总'!S:U,3,0)</f>
        <v>0.13</v>
      </c>
      <c r="U7308" s="78">
        <f t="shared" si="570"/>
        <v>4.68</v>
      </c>
      <c r="V7308" s="13">
        <v>0.85000000000000009</v>
      </c>
      <c r="W7308" s="78">
        <f t="shared" si="572"/>
        <v>3.5011764705882351</v>
      </c>
      <c r="X7308" s="1">
        <f>VLOOKUP(E7308,'渗透率、续签率'!AG:AJ,4,0)</f>
        <v>4015</v>
      </c>
      <c r="Y7308" s="1">
        <f t="shared" si="573"/>
        <v>14057.223529411764</v>
      </c>
      <c r="Z7308">
        <v>0</v>
      </c>
      <c r="AA7308" s="89">
        <f t="shared" si="574"/>
        <v>144540</v>
      </c>
      <c r="AH7308" s="37"/>
      <c r="AI7308" s="37"/>
      <c r="AK7308" s="37"/>
    </row>
    <row r="7309" spans="1:37" hidden="1">
      <c r="A7309" t="s">
        <v>64</v>
      </c>
      <c r="B7309" t="s">
        <v>1</v>
      </c>
      <c r="C7309" t="s">
        <v>1</v>
      </c>
      <c r="D7309" t="s">
        <v>116</v>
      </c>
      <c r="E7309" t="s">
        <v>549</v>
      </c>
      <c r="F7309" t="str">
        <f t="shared" si="571"/>
        <v>舟山市文印广告</v>
      </c>
      <c r="G7309" t="s">
        <v>79</v>
      </c>
      <c r="H7309" t="s">
        <v>384</v>
      </c>
      <c r="I7309" t="s">
        <v>68</v>
      </c>
      <c r="J7309">
        <v>199</v>
      </c>
      <c r="K7309">
        <v>10</v>
      </c>
      <c r="L7309" s="13">
        <f>VLOOKUP(C7309,'渗透率、续签率'!B:C,2,0)</f>
        <v>0.56799999999999995</v>
      </c>
      <c r="M7309" s="6">
        <v>0.05</v>
      </c>
      <c r="N7309">
        <v>47</v>
      </c>
      <c r="O7309">
        <v>9</v>
      </c>
      <c r="P7309" s="6">
        <v>0.19</v>
      </c>
      <c r="Q7309" s="13">
        <v>0.46600000000000003</v>
      </c>
      <c r="R7309" s="13">
        <v>0.11700000000000001</v>
      </c>
      <c r="S7309" s="31">
        <v>2756</v>
      </c>
      <c r="T7309" s="6">
        <f>VLOOKUP(E7309,'参数设置&amp;汇总'!S:U,3,0)</f>
        <v>0.13</v>
      </c>
      <c r="U7309" s="78">
        <f t="shared" si="570"/>
        <v>9</v>
      </c>
      <c r="V7309" s="13">
        <v>0.85000000000000009</v>
      </c>
      <c r="W7309" s="78">
        <f t="shared" si="572"/>
        <v>4.5741176470588236</v>
      </c>
      <c r="X7309" s="1">
        <f>VLOOKUP(E7309,'渗透率、续签率'!AG:AJ,4,0)</f>
        <v>4015</v>
      </c>
      <c r="Y7309" s="1">
        <f t="shared" si="573"/>
        <v>18365.082352941175</v>
      </c>
      <c r="Z7309">
        <v>0</v>
      </c>
      <c r="AA7309" s="89">
        <f t="shared" si="574"/>
        <v>188705</v>
      </c>
      <c r="AH7309" s="37"/>
      <c r="AI7309" s="37"/>
      <c r="AK7309" s="37"/>
    </row>
    <row r="7310" spans="1:37" hidden="1">
      <c r="A7310" t="s">
        <v>64</v>
      </c>
      <c r="B7310" t="s">
        <v>1</v>
      </c>
      <c r="C7310" t="s">
        <v>1</v>
      </c>
      <c r="D7310" t="s">
        <v>116</v>
      </c>
      <c r="E7310" t="s">
        <v>549</v>
      </c>
      <c r="F7310" t="str">
        <f t="shared" si="571"/>
        <v>芜湖市文印广告</v>
      </c>
      <c r="G7310" t="s">
        <v>94</v>
      </c>
      <c r="H7310" t="s">
        <v>385</v>
      </c>
      <c r="I7310" t="s">
        <v>68</v>
      </c>
      <c r="J7310">
        <v>709</v>
      </c>
      <c r="K7310">
        <v>15</v>
      </c>
      <c r="L7310" s="13">
        <f>VLOOKUP(C7310,'渗透率、续签率'!B:C,2,0)</f>
        <v>0.56799999999999995</v>
      </c>
      <c r="M7310" s="6">
        <v>0.02</v>
      </c>
      <c r="N7310">
        <v>189</v>
      </c>
      <c r="O7310">
        <v>14</v>
      </c>
      <c r="P7310" s="6">
        <v>7.0000000000000007E-2</v>
      </c>
      <c r="Q7310" s="13">
        <v>0.377</v>
      </c>
      <c r="R7310" s="13">
        <v>0.104</v>
      </c>
      <c r="S7310" s="31">
        <v>13443</v>
      </c>
      <c r="T7310" s="6">
        <f>VLOOKUP(E7310,'参数设置&amp;汇总'!S:U,3,0)</f>
        <v>0.13</v>
      </c>
      <c r="U7310" s="78">
        <f t="shared" si="570"/>
        <v>24.57</v>
      </c>
      <c r="V7310" s="13">
        <v>0.85000000000000009</v>
      </c>
      <c r="W7310" s="78">
        <f t="shared" si="572"/>
        <v>19.550588235294118</v>
      </c>
      <c r="X7310" s="1">
        <f>VLOOKUP(E7310,'渗透率、续签率'!AG:AJ,4,0)</f>
        <v>4015</v>
      </c>
      <c r="Y7310" s="1">
        <f t="shared" si="573"/>
        <v>78495.611764705885</v>
      </c>
      <c r="Z7310">
        <v>16</v>
      </c>
      <c r="AA7310" s="89">
        <f t="shared" si="574"/>
        <v>758835</v>
      </c>
      <c r="AH7310" s="37"/>
      <c r="AI7310" s="37"/>
      <c r="AK7310" s="37"/>
    </row>
    <row r="7311" spans="1:37" hidden="1">
      <c r="A7311" t="s">
        <v>64</v>
      </c>
      <c r="B7311" t="s">
        <v>1</v>
      </c>
      <c r="C7311" t="s">
        <v>1</v>
      </c>
      <c r="D7311" t="s">
        <v>116</v>
      </c>
      <c r="E7311" t="s">
        <v>549</v>
      </c>
      <c r="F7311" t="str">
        <f t="shared" si="571"/>
        <v>茂名市文印广告</v>
      </c>
      <c r="G7311" t="s">
        <v>75</v>
      </c>
      <c r="H7311" t="s">
        <v>386</v>
      </c>
      <c r="I7311" t="s">
        <v>68</v>
      </c>
      <c r="J7311" s="1">
        <v>1027</v>
      </c>
      <c r="K7311">
        <v>4</v>
      </c>
      <c r="L7311" s="13">
        <f>VLOOKUP(C7311,'渗透率、续签率'!B:C,2,0)</f>
        <v>0.56799999999999995</v>
      </c>
      <c r="M7311" s="6">
        <v>0</v>
      </c>
      <c r="N7311">
        <v>73</v>
      </c>
      <c r="O7311">
        <v>3</v>
      </c>
      <c r="P7311" s="6">
        <v>0.04</v>
      </c>
      <c r="Q7311" s="13">
        <v>0.13</v>
      </c>
      <c r="R7311" s="13">
        <v>5.1999999999999998E-2</v>
      </c>
      <c r="S7311" s="31">
        <v>6532</v>
      </c>
      <c r="T7311" s="6">
        <f>VLOOKUP(E7311,'参数设置&amp;汇总'!S:U,3,0)</f>
        <v>0.13</v>
      </c>
      <c r="U7311" s="78">
        <f t="shared" si="570"/>
        <v>9.49</v>
      </c>
      <c r="V7311" s="13">
        <v>0.85000000000000009</v>
      </c>
      <c r="W7311" s="78">
        <f t="shared" si="572"/>
        <v>9.16</v>
      </c>
      <c r="X7311" s="1">
        <f>VLOOKUP(E7311,'渗透率、续签率'!AG:AJ,4,0)</f>
        <v>4015</v>
      </c>
      <c r="Y7311" s="1">
        <f t="shared" si="573"/>
        <v>36777.4</v>
      </c>
      <c r="Z7311">
        <v>0</v>
      </c>
      <c r="AA7311" s="89">
        <f t="shared" si="574"/>
        <v>293095</v>
      </c>
      <c r="AH7311" s="37"/>
      <c r="AI7311" s="37"/>
      <c r="AK7311" s="37"/>
    </row>
    <row r="7312" spans="1:37" hidden="1">
      <c r="A7312" t="s">
        <v>64</v>
      </c>
      <c r="B7312" t="s">
        <v>1</v>
      </c>
      <c r="C7312" t="s">
        <v>1</v>
      </c>
      <c r="D7312" t="s">
        <v>116</v>
      </c>
      <c r="E7312" t="s">
        <v>549</v>
      </c>
      <c r="F7312" t="str">
        <f t="shared" si="571"/>
        <v>荆州市文印广告</v>
      </c>
      <c r="G7312" t="s">
        <v>81</v>
      </c>
      <c r="H7312" t="s">
        <v>387</v>
      </c>
      <c r="I7312" t="s">
        <v>68</v>
      </c>
      <c r="J7312" s="1">
        <v>1009</v>
      </c>
      <c r="K7312">
        <v>7</v>
      </c>
      <c r="L7312" s="13">
        <f>VLOOKUP(C7312,'渗透率、续签率'!B:C,2,0)</f>
        <v>0.56799999999999995</v>
      </c>
      <c r="M7312" s="6">
        <v>0.01</v>
      </c>
      <c r="N7312">
        <v>92</v>
      </c>
      <c r="O7312">
        <v>6</v>
      </c>
      <c r="P7312" s="6">
        <v>7.0000000000000007E-2</v>
      </c>
      <c r="Q7312" s="13">
        <v>0.246</v>
      </c>
      <c r="R7312" s="13">
        <v>0.13700000000000001</v>
      </c>
      <c r="S7312" s="31">
        <v>7184</v>
      </c>
      <c r="T7312" s="6">
        <f>VLOOKUP(E7312,'参数设置&amp;汇总'!S:U,3,0)</f>
        <v>0.13</v>
      </c>
      <c r="U7312" s="78">
        <f t="shared" si="570"/>
        <v>11.96</v>
      </c>
      <c r="V7312" s="13">
        <v>0.85000000000000009</v>
      </c>
      <c r="W7312" s="78">
        <f t="shared" si="572"/>
        <v>10.061176470588236</v>
      </c>
      <c r="X7312" s="1">
        <f>VLOOKUP(E7312,'渗透率、续签率'!AG:AJ,4,0)</f>
        <v>4015</v>
      </c>
      <c r="Y7312" s="1">
        <f t="shared" si="573"/>
        <v>40395.623529411772</v>
      </c>
      <c r="Z7312">
        <v>0</v>
      </c>
      <c r="AA7312" s="89">
        <f t="shared" si="574"/>
        <v>369380</v>
      </c>
      <c r="AH7312" s="37"/>
      <c r="AI7312" s="37"/>
      <c r="AK7312" s="37"/>
    </row>
    <row r="7313" spans="1:37" hidden="1">
      <c r="A7313" t="s">
        <v>64</v>
      </c>
      <c r="B7313" t="s">
        <v>1</v>
      </c>
      <c r="C7313" t="s">
        <v>1</v>
      </c>
      <c r="D7313" t="s">
        <v>116</v>
      </c>
      <c r="E7313" t="s">
        <v>549</v>
      </c>
      <c r="F7313" t="str">
        <f t="shared" si="571"/>
        <v>荆门市文印广告</v>
      </c>
      <c r="G7313" t="s">
        <v>81</v>
      </c>
      <c r="H7313" t="s">
        <v>388</v>
      </c>
      <c r="I7313" t="s">
        <v>68</v>
      </c>
      <c r="J7313">
        <v>471</v>
      </c>
      <c r="K7313">
        <v>1</v>
      </c>
      <c r="L7313" s="13">
        <f>VLOOKUP(C7313,'渗透率、续签率'!B:C,2,0)</f>
        <v>0.56799999999999995</v>
      </c>
      <c r="M7313" s="6">
        <v>0</v>
      </c>
      <c r="N7313">
        <v>61</v>
      </c>
      <c r="O7313">
        <v>1</v>
      </c>
      <c r="P7313" s="6">
        <v>0.02</v>
      </c>
      <c r="Q7313" s="13">
        <v>6.4000000000000001E-2</v>
      </c>
      <c r="R7313" s="13">
        <v>4.2000000000000003E-2</v>
      </c>
      <c r="S7313" s="31">
        <v>3832</v>
      </c>
      <c r="T7313" s="6">
        <f>VLOOKUP(E7313,'参数设置&amp;汇总'!S:U,3,0)</f>
        <v>0.13</v>
      </c>
      <c r="U7313" s="78">
        <f t="shared" si="570"/>
        <v>7.9300000000000006</v>
      </c>
      <c r="V7313" s="13">
        <v>0.85000000000000009</v>
      </c>
      <c r="W7313" s="78">
        <f t="shared" si="572"/>
        <v>8.6611764705882361</v>
      </c>
      <c r="X7313" s="1">
        <f>VLOOKUP(E7313,'渗透率、续签率'!AG:AJ,4,0)</f>
        <v>4015</v>
      </c>
      <c r="Y7313" s="1">
        <f t="shared" si="573"/>
        <v>34774.623529411765</v>
      </c>
      <c r="Z7313">
        <v>0</v>
      </c>
      <c r="AA7313" s="89">
        <f t="shared" si="574"/>
        <v>244915</v>
      </c>
      <c r="AH7313" s="37"/>
      <c r="AI7313" s="37"/>
      <c r="AK7313" s="37"/>
    </row>
    <row r="7314" spans="1:37" hidden="1">
      <c r="A7314" t="s">
        <v>64</v>
      </c>
      <c r="B7314" t="s">
        <v>1</v>
      </c>
      <c r="C7314" t="s">
        <v>1</v>
      </c>
      <c r="D7314" t="s">
        <v>116</v>
      </c>
      <c r="E7314" t="s">
        <v>549</v>
      </c>
      <c r="F7314" t="str">
        <f t="shared" si="571"/>
        <v>莆田市文印广告</v>
      </c>
      <c r="G7314" t="s">
        <v>92</v>
      </c>
      <c r="H7314" t="s">
        <v>389</v>
      </c>
      <c r="I7314" t="s">
        <v>68</v>
      </c>
      <c r="J7314">
        <v>600</v>
      </c>
      <c r="K7314">
        <v>6</v>
      </c>
      <c r="L7314" s="13">
        <f>VLOOKUP(C7314,'渗透率、续签率'!B:C,2,0)</f>
        <v>0.56799999999999995</v>
      </c>
      <c r="M7314" s="6">
        <v>0.01</v>
      </c>
      <c r="N7314">
        <v>68</v>
      </c>
      <c r="O7314">
        <v>3</v>
      </c>
      <c r="P7314" s="6">
        <v>0.04</v>
      </c>
      <c r="Q7314" s="13">
        <v>0.156</v>
      </c>
      <c r="R7314" s="13">
        <v>7.2999999999999995E-2</v>
      </c>
      <c r="S7314" s="31">
        <v>4925</v>
      </c>
      <c r="T7314" s="6">
        <f>VLOOKUP(E7314,'参数设置&amp;汇总'!S:U,3,0)</f>
        <v>0.13</v>
      </c>
      <c r="U7314" s="78">
        <f t="shared" si="570"/>
        <v>8.84</v>
      </c>
      <c r="V7314" s="13">
        <v>0.85000000000000009</v>
      </c>
      <c r="W7314" s="78">
        <f t="shared" si="572"/>
        <v>8.3952941176470581</v>
      </c>
      <c r="X7314" s="1">
        <f>VLOOKUP(E7314,'渗透率、续签率'!AG:AJ,4,0)</f>
        <v>4015</v>
      </c>
      <c r="Y7314" s="1">
        <f t="shared" si="573"/>
        <v>33707.105882352938</v>
      </c>
      <c r="Z7314">
        <v>1</v>
      </c>
      <c r="AA7314" s="89">
        <f t="shared" si="574"/>
        <v>273020</v>
      </c>
      <c r="AH7314" s="37"/>
      <c r="AI7314" s="37"/>
      <c r="AJ7314" s="1"/>
    </row>
    <row r="7315" spans="1:37" hidden="1">
      <c r="A7315" t="s">
        <v>64</v>
      </c>
      <c r="B7315" t="s">
        <v>1</v>
      </c>
      <c r="C7315" t="s">
        <v>1</v>
      </c>
      <c r="D7315" t="s">
        <v>116</v>
      </c>
      <c r="E7315" t="s">
        <v>549</v>
      </c>
      <c r="F7315" t="str">
        <f t="shared" si="571"/>
        <v>菏泽市文印广告</v>
      </c>
      <c r="G7315" t="s">
        <v>103</v>
      </c>
      <c r="H7315" t="s">
        <v>390</v>
      </c>
      <c r="I7315" t="s">
        <v>70</v>
      </c>
      <c r="J7315" s="1">
        <v>1507</v>
      </c>
      <c r="K7315">
        <v>15</v>
      </c>
      <c r="L7315" s="13">
        <f>VLOOKUP(C7315,'渗透率、续签率'!B:C,2,0)</f>
        <v>0.56799999999999995</v>
      </c>
      <c r="M7315" s="6">
        <v>0.01</v>
      </c>
      <c r="N7315">
        <v>126</v>
      </c>
      <c r="O7315">
        <v>13</v>
      </c>
      <c r="P7315" s="6">
        <v>0.1</v>
      </c>
      <c r="Q7315" s="13">
        <v>0.20599999999999999</v>
      </c>
      <c r="R7315" s="13">
        <v>0.105</v>
      </c>
      <c r="S7315" s="31">
        <v>10430</v>
      </c>
      <c r="T7315" s="6">
        <f>VLOOKUP(E7315,'参数设置&amp;汇总'!S:U,3,0)</f>
        <v>0.13</v>
      </c>
      <c r="U7315" s="78">
        <f t="shared" si="570"/>
        <v>16.38</v>
      </c>
      <c r="V7315" s="13">
        <v>0.85000000000000009</v>
      </c>
      <c r="W7315" s="78">
        <f t="shared" si="572"/>
        <v>10.583529411764703</v>
      </c>
      <c r="X7315" s="1">
        <f>VLOOKUP(E7315,'渗透率、续签率'!AG:AJ,4,0)</f>
        <v>4015</v>
      </c>
      <c r="Y7315" s="1">
        <f t="shared" si="573"/>
        <v>42492.870588235281</v>
      </c>
      <c r="Z7315">
        <v>14</v>
      </c>
      <c r="AA7315" s="89">
        <f t="shared" si="574"/>
        <v>505890</v>
      </c>
      <c r="AK7315" s="37"/>
    </row>
    <row r="7316" spans="1:37" hidden="1">
      <c r="A7316" t="s">
        <v>64</v>
      </c>
      <c r="B7316" t="s">
        <v>1</v>
      </c>
      <c r="C7316" t="s">
        <v>1</v>
      </c>
      <c r="D7316" t="s">
        <v>116</v>
      </c>
      <c r="E7316" t="s">
        <v>549</v>
      </c>
      <c r="F7316" t="str">
        <f t="shared" si="571"/>
        <v>萍乡市文印广告</v>
      </c>
      <c r="G7316" t="s">
        <v>90</v>
      </c>
      <c r="H7316" t="s">
        <v>391</v>
      </c>
      <c r="I7316" t="s">
        <v>68</v>
      </c>
      <c r="J7316">
        <v>400</v>
      </c>
      <c r="K7316">
        <v>3</v>
      </c>
      <c r="L7316" s="13">
        <f>VLOOKUP(C7316,'渗透率、续签率'!B:C,2,0)</f>
        <v>0.56799999999999995</v>
      </c>
      <c r="M7316" s="6">
        <v>0.01</v>
      </c>
      <c r="N7316">
        <v>40</v>
      </c>
      <c r="O7316">
        <v>3</v>
      </c>
      <c r="P7316" s="6">
        <v>0.08</v>
      </c>
      <c r="Q7316" s="13">
        <v>0.247</v>
      </c>
      <c r="R7316" s="13">
        <v>5.8999999999999997E-2</v>
      </c>
      <c r="S7316" s="31">
        <v>2479</v>
      </c>
      <c r="T7316" s="6">
        <f>VLOOKUP(E7316,'参数设置&amp;汇总'!S:U,3,0)</f>
        <v>0.13</v>
      </c>
      <c r="U7316" s="78">
        <f t="shared" si="570"/>
        <v>5.2</v>
      </c>
      <c r="V7316" s="13">
        <v>0.85000000000000009</v>
      </c>
      <c r="W7316" s="78">
        <f t="shared" si="572"/>
        <v>4.1129411764705885</v>
      </c>
      <c r="X7316" s="1">
        <f>VLOOKUP(E7316,'渗透率、续签率'!AG:AJ,4,0)</f>
        <v>4015</v>
      </c>
      <c r="Y7316" s="1">
        <f t="shared" si="573"/>
        <v>16513.458823529414</v>
      </c>
      <c r="Z7316">
        <v>0</v>
      </c>
      <c r="AA7316" s="89">
        <f t="shared" si="574"/>
        <v>160600</v>
      </c>
      <c r="AH7316" s="37"/>
      <c r="AI7316" s="37"/>
      <c r="AK7316" s="37"/>
    </row>
    <row r="7317" spans="1:37" hidden="1">
      <c r="A7317" t="s">
        <v>64</v>
      </c>
      <c r="B7317" t="s">
        <v>1</v>
      </c>
      <c r="C7317" t="s">
        <v>1</v>
      </c>
      <c r="D7317" t="s">
        <v>116</v>
      </c>
      <c r="E7317" t="s">
        <v>549</v>
      </c>
      <c r="F7317" t="str">
        <f t="shared" si="571"/>
        <v>营口市文印广告</v>
      </c>
      <c r="G7317" t="s">
        <v>101</v>
      </c>
      <c r="H7317" t="s">
        <v>392</v>
      </c>
      <c r="I7317" t="s">
        <v>70</v>
      </c>
      <c r="J7317">
        <v>469</v>
      </c>
      <c r="K7317">
        <v>3</v>
      </c>
      <c r="L7317" s="13">
        <f>VLOOKUP(C7317,'渗透率、续签率'!B:C,2,0)</f>
        <v>0.56799999999999995</v>
      </c>
      <c r="M7317" s="6">
        <v>0.01</v>
      </c>
      <c r="N7317">
        <v>39</v>
      </c>
      <c r="O7317">
        <v>3</v>
      </c>
      <c r="P7317" s="6">
        <v>0.08</v>
      </c>
      <c r="Q7317" s="13">
        <v>0.111</v>
      </c>
      <c r="R7317" s="13">
        <v>0</v>
      </c>
      <c r="S7317" s="31">
        <v>3198</v>
      </c>
      <c r="T7317" s="6">
        <f>VLOOKUP(E7317,'参数设置&amp;汇总'!S:U,3,0)</f>
        <v>0.13</v>
      </c>
      <c r="U7317" s="78">
        <f t="shared" si="570"/>
        <v>5.07</v>
      </c>
      <c r="V7317" s="13">
        <v>0.85000000000000009</v>
      </c>
      <c r="W7317" s="78">
        <f t="shared" si="572"/>
        <v>3.9600000000000004</v>
      </c>
      <c r="X7317" s="1">
        <f>VLOOKUP(E7317,'渗透率、续签率'!AG:AJ,4,0)</f>
        <v>4015</v>
      </c>
      <c r="Y7317" s="1">
        <f t="shared" si="573"/>
        <v>15899.400000000001</v>
      </c>
      <c r="Z7317">
        <v>0</v>
      </c>
      <c r="AA7317" s="89">
        <f t="shared" si="574"/>
        <v>156585</v>
      </c>
      <c r="AH7317" s="37"/>
      <c r="AI7317" s="37"/>
      <c r="AJ7317" s="1"/>
      <c r="AK7317" s="37"/>
    </row>
    <row r="7318" spans="1:37" hidden="1">
      <c r="A7318" t="s">
        <v>64</v>
      </c>
      <c r="B7318" t="s">
        <v>1</v>
      </c>
      <c r="C7318" t="s">
        <v>1</v>
      </c>
      <c r="D7318" t="s">
        <v>116</v>
      </c>
      <c r="E7318" t="s">
        <v>549</v>
      </c>
      <c r="F7318" t="str">
        <f t="shared" si="571"/>
        <v>葫芦岛市文印广告</v>
      </c>
      <c r="G7318" t="s">
        <v>101</v>
      </c>
      <c r="H7318" t="s">
        <v>393</v>
      </c>
      <c r="I7318" t="s">
        <v>70</v>
      </c>
      <c r="J7318">
        <v>372</v>
      </c>
      <c r="K7318">
        <v>1</v>
      </c>
      <c r="L7318" s="13">
        <f>VLOOKUP(C7318,'渗透率、续签率'!B:C,2,0)</f>
        <v>0.56799999999999995</v>
      </c>
      <c r="M7318" s="6">
        <v>0</v>
      </c>
      <c r="N7318">
        <v>58</v>
      </c>
      <c r="O7318">
        <v>1</v>
      </c>
      <c r="P7318" s="6">
        <v>0.02</v>
      </c>
      <c r="Q7318" s="13">
        <v>0.16500000000000001</v>
      </c>
      <c r="R7318" s="13">
        <v>3.3000000000000002E-2</v>
      </c>
      <c r="S7318" s="31">
        <v>3690</v>
      </c>
      <c r="T7318" s="6">
        <f>VLOOKUP(E7318,'参数设置&amp;汇总'!S:U,3,0)</f>
        <v>0.13</v>
      </c>
      <c r="U7318" s="78">
        <f t="shared" si="570"/>
        <v>7.54</v>
      </c>
      <c r="V7318" s="13">
        <v>0.85000000000000009</v>
      </c>
      <c r="W7318" s="78">
        <f t="shared" si="572"/>
        <v>8.2023529411764695</v>
      </c>
      <c r="X7318" s="1">
        <f>VLOOKUP(E7318,'渗透率、续签率'!AG:AJ,4,0)</f>
        <v>4015</v>
      </c>
      <c r="Y7318" s="1">
        <f t="shared" si="573"/>
        <v>32932.447058823527</v>
      </c>
      <c r="Z7318">
        <v>0</v>
      </c>
      <c r="AA7318" s="89">
        <f t="shared" si="574"/>
        <v>232870</v>
      </c>
      <c r="AH7318" s="37"/>
      <c r="AI7318" s="37"/>
      <c r="AK7318" s="37"/>
    </row>
    <row r="7319" spans="1:37" hidden="1">
      <c r="A7319" t="s">
        <v>64</v>
      </c>
      <c r="B7319" t="s">
        <v>1</v>
      </c>
      <c r="C7319" t="s">
        <v>1</v>
      </c>
      <c r="D7319" t="s">
        <v>116</v>
      </c>
      <c r="E7319" t="s">
        <v>549</v>
      </c>
      <c r="F7319" t="str">
        <f t="shared" si="571"/>
        <v>蚌埠市文印广告</v>
      </c>
      <c r="G7319" t="s">
        <v>94</v>
      </c>
      <c r="H7319" t="s">
        <v>394</v>
      </c>
      <c r="I7319" t="s">
        <v>68</v>
      </c>
      <c r="J7319">
        <v>616</v>
      </c>
      <c r="K7319">
        <v>6</v>
      </c>
      <c r="L7319" s="13">
        <f>VLOOKUP(C7319,'渗透率、续签率'!B:C,2,0)</f>
        <v>0.56799999999999995</v>
      </c>
      <c r="M7319" s="6">
        <v>0.01</v>
      </c>
      <c r="N7319">
        <v>103</v>
      </c>
      <c r="O7319">
        <v>5</v>
      </c>
      <c r="P7319" s="6">
        <v>0.05</v>
      </c>
      <c r="Q7319" s="13">
        <v>0.24</v>
      </c>
      <c r="R7319" s="13">
        <v>5.5E-2</v>
      </c>
      <c r="S7319" s="31">
        <v>5694</v>
      </c>
      <c r="T7319" s="6">
        <f>VLOOKUP(E7319,'参数设置&amp;汇总'!S:U,3,0)</f>
        <v>0.13</v>
      </c>
      <c r="U7319" s="78">
        <f t="shared" si="570"/>
        <v>13.39</v>
      </c>
      <c r="V7319" s="13">
        <v>0.85000000000000009</v>
      </c>
      <c r="W7319" s="78">
        <f t="shared" si="572"/>
        <v>12.411764705882353</v>
      </c>
      <c r="X7319" s="1">
        <f>VLOOKUP(E7319,'渗透率、续签率'!AG:AJ,4,0)</f>
        <v>4015</v>
      </c>
      <c r="Y7319" s="1">
        <f t="shared" si="573"/>
        <v>49833.23529411765</v>
      </c>
      <c r="Z7319">
        <v>1</v>
      </c>
      <c r="AA7319" s="89">
        <f t="shared" si="574"/>
        <v>413545</v>
      </c>
      <c r="AH7319" s="37"/>
      <c r="AI7319" s="37"/>
      <c r="AK7319" s="37"/>
    </row>
    <row r="7320" spans="1:37" hidden="1">
      <c r="A7320" t="s">
        <v>64</v>
      </c>
      <c r="B7320" t="s">
        <v>1</v>
      </c>
      <c r="C7320" t="s">
        <v>1</v>
      </c>
      <c r="D7320" t="s">
        <v>116</v>
      </c>
      <c r="E7320" t="s">
        <v>549</v>
      </c>
      <c r="F7320" t="str">
        <f t="shared" si="571"/>
        <v>衡水市文印广告</v>
      </c>
      <c r="G7320" t="s">
        <v>159</v>
      </c>
      <c r="H7320" t="s">
        <v>395</v>
      </c>
      <c r="I7320" t="s">
        <v>70</v>
      </c>
      <c r="J7320">
        <v>789</v>
      </c>
      <c r="K7320">
        <v>7</v>
      </c>
      <c r="L7320" s="13">
        <f>VLOOKUP(C7320,'渗透率、续签率'!B:C,2,0)</f>
        <v>0.56799999999999995</v>
      </c>
      <c r="M7320" s="6">
        <v>0.01</v>
      </c>
      <c r="N7320">
        <v>98</v>
      </c>
      <c r="O7320">
        <v>7</v>
      </c>
      <c r="P7320" s="6">
        <v>7.0000000000000007E-2</v>
      </c>
      <c r="Q7320" s="13">
        <v>0.182</v>
      </c>
      <c r="R7320" s="13">
        <v>1.0999999999999999E-2</v>
      </c>
      <c r="S7320" s="31">
        <v>6865</v>
      </c>
      <c r="T7320" s="6">
        <f>VLOOKUP(E7320,'参数设置&amp;汇总'!S:U,3,0)</f>
        <v>0.13</v>
      </c>
      <c r="U7320" s="78">
        <f t="shared" si="570"/>
        <v>12.74</v>
      </c>
      <c r="V7320" s="13">
        <v>0.85000000000000009</v>
      </c>
      <c r="W7320" s="78">
        <f t="shared" si="572"/>
        <v>10.310588235294118</v>
      </c>
      <c r="X7320" s="1">
        <f>VLOOKUP(E7320,'渗透率、续签率'!AG:AJ,4,0)</f>
        <v>4015</v>
      </c>
      <c r="Y7320" s="1">
        <f t="shared" si="573"/>
        <v>41397.01176470588</v>
      </c>
      <c r="Z7320">
        <v>0</v>
      </c>
      <c r="AA7320" s="89">
        <f t="shared" si="574"/>
        <v>393470</v>
      </c>
      <c r="AH7320" s="37"/>
      <c r="AI7320" s="37"/>
      <c r="AK7320" s="37"/>
    </row>
    <row r="7321" spans="1:37" hidden="1">
      <c r="A7321" t="s">
        <v>64</v>
      </c>
      <c r="B7321" t="s">
        <v>1</v>
      </c>
      <c r="C7321" t="s">
        <v>1</v>
      </c>
      <c r="D7321" t="s">
        <v>116</v>
      </c>
      <c r="E7321" t="s">
        <v>549</v>
      </c>
      <c r="F7321" t="str">
        <f t="shared" si="571"/>
        <v>衡阳市文印广告</v>
      </c>
      <c r="G7321" t="s">
        <v>113</v>
      </c>
      <c r="H7321" t="s">
        <v>396</v>
      </c>
      <c r="I7321" t="s">
        <v>68</v>
      </c>
      <c r="J7321" s="1">
        <v>1240</v>
      </c>
      <c r="K7321">
        <v>9</v>
      </c>
      <c r="L7321" s="13">
        <f>VLOOKUP(C7321,'渗透率、续签率'!B:C,2,0)</f>
        <v>0.56799999999999995</v>
      </c>
      <c r="M7321" s="6">
        <v>0.01</v>
      </c>
      <c r="N7321">
        <v>224</v>
      </c>
      <c r="O7321">
        <v>8</v>
      </c>
      <c r="P7321" s="6">
        <v>0.04</v>
      </c>
      <c r="Q7321" s="13">
        <v>0.16500000000000001</v>
      </c>
      <c r="R7321" s="13">
        <v>3.5000000000000003E-2</v>
      </c>
      <c r="S7321" s="31">
        <v>12024</v>
      </c>
      <c r="T7321" s="6">
        <f>VLOOKUP(E7321,'参数设置&amp;汇总'!S:U,3,0)</f>
        <v>0.13</v>
      </c>
      <c r="U7321" s="78">
        <f t="shared" si="570"/>
        <v>29.12</v>
      </c>
      <c r="V7321" s="13">
        <v>0.85000000000000009</v>
      </c>
      <c r="W7321" s="78">
        <f t="shared" si="572"/>
        <v>28.912941176470586</v>
      </c>
      <c r="X7321" s="1">
        <f>VLOOKUP(E7321,'渗透率、续签率'!AG:AJ,4,0)</f>
        <v>4015</v>
      </c>
      <c r="Y7321" s="1">
        <f t="shared" si="573"/>
        <v>116085.45882352941</v>
      </c>
      <c r="Z7321">
        <v>0</v>
      </c>
      <c r="AA7321" s="89">
        <f t="shared" si="574"/>
        <v>899360</v>
      </c>
      <c r="AH7321" s="37"/>
      <c r="AI7321" s="37"/>
      <c r="AK7321" s="37"/>
    </row>
    <row r="7322" spans="1:37" hidden="1">
      <c r="A7322" t="s">
        <v>64</v>
      </c>
      <c r="B7322" t="s">
        <v>1</v>
      </c>
      <c r="C7322" t="s">
        <v>1</v>
      </c>
      <c r="D7322" t="s">
        <v>116</v>
      </c>
      <c r="E7322" t="s">
        <v>549</v>
      </c>
      <c r="F7322" t="str">
        <f t="shared" si="571"/>
        <v>衢州市文印广告</v>
      </c>
      <c r="G7322" t="s">
        <v>79</v>
      </c>
      <c r="H7322" t="s">
        <v>397</v>
      </c>
      <c r="I7322" t="s">
        <v>68</v>
      </c>
      <c r="J7322">
        <v>598</v>
      </c>
      <c r="K7322">
        <v>14</v>
      </c>
      <c r="L7322" s="13">
        <f>VLOOKUP(C7322,'渗透率、续签率'!B:C,2,0)</f>
        <v>0.56799999999999995</v>
      </c>
      <c r="M7322" s="6">
        <v>0.02</v>
      </c>
      <c r="N7322">
        <v>76</v>
      </c>
      <c r="O7322">
        <v>14</v>
      </c>
      <c r="P7322" s="6">
        <v>0.18</v>
      </c>
      <c r="Q7322" s="13">
        <v>0.376</v>
      </c>
      <c r="R7322" s="13">
        <v>0.185</v>
      </c>
      <c r="S7322" s="31">
        <v>5613</v>
      </c>
      <c r="T7322" s="6">
        <f>VLOOKUP(E7322,'参数设置&amp;汇总'!S:U,3,0)</f>
        <v>0.13</v>
      </c>
      <c r="U7322" s="78">
        <f t="shared" si="570"/>
        <v>14</v>
      </c>
      <c r="V7322" s="13">
        <v>0.85000000000000009</v>
      </c>
      <c r="W7322" s="78">
        <f t="shared" si="572"/>
        <v>7.1152941176470588</v>
      </c>
      <c r="X7322" s="1">
        <f>VLOOKUP(E7322,'渗透率、续签率'!AG:AJ,4,0)</f>
        <v>4015</v>
      </c>
      <c r="Y7322" s="1">
        <f t="shared" si="573"/>
        <v>28567.905882352941</v>
      </c>
      <c r="Z7322">
        <v>0</v>
      </c>
      <c r="AA7322" s="89">
        <f t="shared" si="574"/>
        <v>305140</v>
      </c>
      <c r="AH7322" s="37"/>
      <c r="AI7322" s="37"/>
      <c r="AK7322" s="37"/>
    </row>
    <row r="7323" spans="1:37" hidden="1">
      <c r="A7323" t="s">
        <v>64</v>
      </c>
      <c r="B7323" t="s">
        <v>1</v>
      </c>
      <c r="C7323" t="s">
        <v>1</v>
      </c>
      <c r="D7323" t="s">
        <v>116</v>
      </c>
      <c r="E7323" t="s">
        <v>549</v>
      </c>
      <c r="F7323" t="str">
        <f t="shared" si="571"/>
        <v>襄阳市文印广告</v>
      </c>
      <c r="G7323" t="s">
        <v>81</v>
      </c>
      <c r="H7323" t="s">
        <v>398</v>
      </c>
      <c r="I7323" t="s">
        <v>68</v>
      </c>
      <c r="J7323" s="1">
        <v>1212</v>
      </c>
      <c r="K7323">
        <v>15</v>
      </c>
      <c r="L7323" s="13">
        <f>VLOOKUP(C7323,'渗透率、续签率'!B:C,2,0)</f>
        <v>0.56799999999999995</v>
      </c>
      <c r="M7323" s="6">
        <v>0.01</v>
      </c>
      <c r="N7323">
        <v>101</v>
      </c>
      <c r="O7323">
        <v>14</v>
      </c>
      <c r="P7323" s="6">
        <v>0.14000000000000001</v>
      </c>
      <c r="Q7323" s="13">
        <v>0.32900000000000001</v>
      </c>
      <c r="R7323" s="13">
        <v>0.16700000000000001</v>
      </c>
      <c r="S7323" s="31">
        <v>8572</v>
      </c>
      <c r="T7323" s="6">
        <f>VLOOKUP(E7323,'参数设置&amp;汇总'!S:U,3,0)</f>
        <v>0.13</v>
      </c>
      <c r="U7323" s="78">
        <f t="shared" si="570"/>
        <v>14</v>
      </c>
      <c r="V7323" s="13">
        <v>0.85000000000000009</v>
      </c>
      <c r="W7323" s="78">
        <f t="shared" si="572"/>
        <v>7.1152941176470588</v>
      </c>
      <c r="X7323" s="1">
        <f>VLOOKUP(E7323,'渗透率、续签率'!AG:AJ,4,0)</f>
        <v>4015</v>
      </c>
      <c r="Y7323" s="1">
        <f t="shared" si="573"/>
        <v>28567.905882352941</v>
      </c>
      <c r="Z7323">
        <v>0</v>
      </c>
      <c r="AA7323" s="89">
        <f t="shared" si="574"/>
        <v>405515</v>
      </c>
      <c r="AH7323" s="37"/>
      <c r="AI7323" s="37"/>
      <c r="AK7323" s="37"/>
    </row>
    <row r="7324" spans="1:37" hidden="1">
      <c r="A7324" t="s">
        <v>64</v>
      </c>
      <c r="B7324" t="s">
        <v>1</v>
      </c>
      <c r="C7324" t="s">
        <v>1</v>
      </c>
      <c r="D7324" t="s">
        <v>116</v>
      </c>
      <c r="E7324" t="s">
        <v>549</v>
      </c>
      <c r="F7324" t="str">
        <f t="shared" si="571"/>
        <v>西双版纳傣族自治州文印广告</v>
      </c>
      <c r="G7324" t="s">
        <v>99</v>
      </c>
      <c r="H7324" t="s">
        <v>399</v>
      </c>
      <c r="I7324" t="s">
        <v>68</v>
      </c>
      <c r="J7324">
        <v>312</v>
      </c>
      <c r="K7324">
        <v>8</v>
      </c>
      <c r="L7324" s="13">
        <f>VLOOKUP(C7324,'渗透率、续签率'!B:C,2,0)</f>
        <v>0.56799999999999995</v>
      </c>
      <c r="M7324" s="6">
        <v>0.03</v>
      </c>
      <c r="N7324">
        <v>42</v>
      </c>
      <c r="O7324">
        <v>6</v>
      </c>
      <c r="P7324" s="6">
        <v>0.14000000000000001</v>
      </c>
      <c r="Q7324" s="13">
        <v>0.36</v>
      </c>
      <c r="R7324" s="13">
        <v>0.16800000000000001</v>
      </c>
      <c r="S7324" s="31">
        <v>3375</v>
      </c>
      <c r="T7324" s="6">
        <f>VLOOKUP(E7324,'参数设置&amp;汇总'!S:U,3,0)</f>
        <v>0.13</v>
      </c>
      <c r="U7324" s="78">
        <f t="shared" si="570"/>
        <v>6</v>
      </c>
      <c r="V7324" s="13">
        <v>0.85000000000000009</v>
      </c>
      <c r="W7324" s="78">
        <f t="shared" si="572"/>
        <v>3.0494117647058827</v>
      </c>
      <c r="X7324" s="1">
        <f>VLOOKUP(E7324,'渗透率、续签率'!AG:AJ,4,0)</f>
        <v>4015</v>
      </c>
      <c r="Y7324" s="1">
        <f t="shared" si="573"/>
        <v>12243.388235294118</v>
      </c>
      <c r="Z7324">
        <v>0</v>
      </c>
      <c r="AA7324" s="89">
        <f t="shared" si="574"/>
        <v>168630</v>
      </c>
      <c r="AH7324" s="37"/>
      <c r="AI7324" s="37"/>
      <c r="AK7324" s="37"/>
    </row>
    <row r="7325" spans="1:37" hidden="1">
      <c r="A7325" t="s">
        <v>64</v>
      </c>
      <c r="B7325" t="s">
        <v>1</v>
      </c>
      <c r="C7325" t="s">
        <v>1</v>
      </c>
      <c r="D7325" t="s">
        <v>116</v>
      </c>
      <c r="E7325" t="s">
        <v>549</v>
      </c>
      <c r="F7325" t="str">
        <f t="shared" si="571"/>
        <v>西宁市文印广告</v>
      </c>
      <c r="G7325" t="s">
        <v>297</v>
      </c>
      <c r="H7325" t="s">
        <v>400</v>
      </c>
      <c r="I7325" t="s">
        <v>70</v>
      </c>
      <c r="J7325">
        <v>786</v>
      </c>
      <c r="K7325">
        <v>28</v>
      </c>
      <c r="L7325" s="13">
        <f>VLOOKUP(C7325,'渗透率、续签率'!B:C,2,0)</f>
        <v>0.56799999999999995</v>
      </c>
      <c r="M7325" s="6">
        <v>0.04</v>
      </c>
      <c r="N7325">
        <v>159</v>
      </c>
      <c r="O7325">
        <v>28</v>
      </c>
      <c r="P7325" s="6">
        <v>0.18</v>
      </c>
      <c r="Q7325" s="13">
        <v>0.497</v>
      </c>
      <c r="R7325" s="13">
        <v>0.22500000000000001</v>
      </c>
      <c r="S7325" s="31">
        <v>13535</v>
      </c>
      <c r="T7325" s="6">
        <f>VLOOKUP(E7325,'参数设置&amp;汇总'!S:U,3,0)</f>
        <v>0.13</v>
      </c>
      <c r="U7325" s="78">
        <f t="shared" si="570"/>
        <v>28</v>
      </c>
      <c r="V7325" s="13">
        <v>0.85000000000000009</v>
      </c>
      <c r="W7325" s="78">
        <f t="shared" si="572"/>
        <v>14.230588235294118</v>
      </c>
      <c r="X7325" s="1">
        <f>VLOOKUP(E7325,'渗透率、续签率'!AG:AJ,4,0)</f>
        <v>4015</v>
      </c>
      <c r="Y7325" s="1">
        <f t="shared" si="573"/>
        <v>57135.811764705883</v>
      </c>
      <c r="Z7325">
        <v>0</v>
      </c>
      <c r="AA7325" s="89">
        <f t="shared" si="574"/>
        <v>638385</v>
      </c>
      <c r="AH7325" s="37"/>
      <c r="AI7325" s="37"/>
      <c r="AK7325" s="37"/>
    </row>
    <row r="7326" spans="1:37" hidden="1">
      <c r="A7326" t="s">
        <v>64</v>
      </c>
      <c r="B7326" t="s">
        <v>1</v>
      </c>
      <c r="C7326" t="s">
        <v>1</v>
      </c>
      <c r="D7326" t="s">
        <v>116</v>
      </c>
      <c r="E7326" t="s">
        <v>549</v>
      </c>
      <c r="F7326" t="str">
        <f t="shared" si="571"/>
        <v>许昌市文印广告</v>
      </c>
      <c r="G7326" t="s">
        <v>110</v>
      </c>
      <c r="H7326" t="s">
        <v>401</v>
      </c>
      <c r="I7326" t="s">
        <v>70</v>
      </c>
      <c r="J7326">
        <v>845</v>
      </c>
      <c r="K7326">
        <v>6</v>
      </c>
      <c r="L7326" s="13">
        <f>VLOOKUP(C7326,'渗透率、续签率'!B:C,2,0)</f>
        <v>0.56799999999999995</v>
      </c>
      <c r="M7326" s="6">
        <v>0.01</v>
      </c>
      <c r="N7326">
        <v>101</v>
      </c>
      <c r="O7326">
        <v>6</v>
      </c>
      <c r="P7326" s="6">
        <v>0.06</v>
      </c>
      <c r="Q7326" s="13">
        <v>0.29199999999999998</v>
      </c>
      <c r="R7326" s="13">
        <v>0.113</v>
      </c>
      <c r="S7326" s="31">
        <v>7615</v>
      </c>
      <c r="T7326" s="6">
        <f>VLOOKUP(E7326,'参数设置&amp;汇总'!S:U,3,0)</f>
        <v>0.13</v>
      </c>
      <c r="U7326" s="78">
        <f t="shared" si="570"/>
        <v>13.13</v>
      </c>
      <c r="V7326" s="13">
        <v>0.85000000000000009</v>
      </c>
      <c r="W7326" s="78">
        <f t="shared" si="572"/>
        <v>11.437647058823529</v>
      </c>
      <c r="X7326" s="1">
        <f>VLOOKUP(E7326,'渗透率、续签率'!AG:AJ,4,0)</f>
        <v>4015</v>
      </c>
      <c r="Y7326" s="1">
        <f t="shared" si="573"/>
        <v>45922.152941176471</v>
      </c>
      <c r="Z7326">
        <v>0</v>
      </c>
      <c r="AA7326" s="89">
        <f t="shared" si="574"/>
        <v>405515</v>
      </c>
      <c r="AH7326" s="37"/>
      <c r="AI7326" s="37"/>
      <c r="AK7326" s="37"/>
    </row>
    <row r="7327" spans="1:37" hidden="1">
      <c r="A7327" t="s">
        <v>64</v>
      </c>
      <c r="B7327" t="s">
        <v>1</v>
      </c>
      <c r="C7327" t="s">
        <v>1</v>
      </c>
      <c r="D7327" t="s">
        <v>116</v>
      </c>
      <c r="E7327" t="s">
        <v>549</v>
      </c>
      <c r="F7327" t="str">
        <f t="shared" si="571"/>
        <v>贵港市文印广告</v>
      </c>
      <c r="G7327" t="s">
        <v>88</v>
      </c>
      <c r="H7327" t="s">
        <v>402</v>
      </c>
      <c r="I7327" t="s">
        <v>68</v>
      </c>
      <c r="J7327">
        <v>644</v>
      </c>
      <c r="K7327">
        <v>6</v>
      </c>
      <c r="L7327" s="13">
        <f>VLOOKUP(C7327,'渗透率、续签率'!B:C,2,0)</f>
        <v>0.56799999999999995</v>
      </c>
      <c r="M7327" s="6">
        <v>0.01</v>
      </c>
      <c r="N7327">
        <v>67</v>
      </c>
      <c r="O7327">
        <v>6</v>
      </c>
      <c r="P7327" s="6">
        <v>0.09</v>
      </c>
      <c r="Q7327" s="13">
        <v>0.249</v>
      </c>
      <c r="R7327" s="13">
        <v>0.155</v>
      </c>
      <c r="S7327" s="31">
        <v>4277</v>
      </c>
      <c r="T7327" s="6">
        <f>VLOOKUP(E7327,'参数设置&amp;汇总'!S:U,3,0)</f>
        <v>0.13</v>
      </c>
      <c r="U7327" s="78">
        <f t="shared" si="570"/>
        <v>8.7100000000000009</v>
      </c>
      <c r="V7327" s="13">
        <v>0.85000000000000009</v>
      </c>
      <c r="W7327" s="78">
        <f t="shared" si="572"/>
        <v>6.23764705882353</v>
      </c>
      <c r="X7327" s="1">
        <f>VLOOKUP(E7327,'渗透率、续签率'!AG:AJ,4,0)</f>
        <v>4015</v>
      </c>
      <c r="Y7327" s="1">
        <f t="shared" si="573"/>
        <v>25044.152941176471</v>
      </c>
      <c r="Z7327">
        <v>0</v>
      </c>
      <c r="AA7327" s="89">
        <f t="shared" si="574"/>
        <v>269005</v>
      </c>
      <c r="AH7327" s="37"/>
      <c r="AI7327" s="37"/>
      <c r="AK7327" s="37"/>
    </row>
    <row r="7328" spans="1:37" hidden="1">
      <c r="A7328" t="s">
        <v>64</v>
      </c>
      <c r="B7328" t="s">
        <v>1</v>
      </c>
      <c r="C7328" t="s">
        <v>1</v>
      </c>
      <c r="D7328" t="s">
        <v>116</v>
      </c>
      <c r="E7328" t="s">
        <v>549</v>
      </c>
      <c r="F7328" t="str">
        <f t="shared" si="571"/>
        <v>贵阳市文印广告</v>
      </c>
      <c r="G7328" t="s">
        <v>167</v>
      </c>
      <c r="H7328" t="s">
        <v>403</v>
      </c>
      <c r="I7328" t="s">
        <v>70</v>
      </c>
      <c r="J7328" s="1">
        <v>2177</v>
      </c>
      <c r="K7328">
        <v>75</v>
      </c>
      <c r="L7328" s="13">
        <f>VLOOKUP(C7328,'渗透率、续签率'!B:C,2,0)</f>
        <v>0.56799999999999995</v>
      </c>
      <c r="M7328" s="6">
        <v>0.03</v>
      </c>
      <c r="N7328">
        <v>448</v>
      </c>
      <c r="O7328">
        <v>69</v>
      </c>
      <c r="P7328" s="6">
        <v>0.15</v>
      </c>
      <c r="Q7328" s="13">
        <v>0.45700000000000002</v>
      </c>
      <c r="R7328" s="13">
        <v>0.247</v>
      </c>
      <c r="S7328" s="31">
        <v>34442</v>
      </c>
      <c r="T7328" s="6">
        <f>VLOOKUP(E7328,'参数设置&amp;汇总'!S:U,3,0)</f>
        <v>0.13</v>
      </c>
      <c r="U7328" s="78">
        <f t="shared" si="570"/>
        <v>69</v>
      </c>
      <c r="V7328" s="13">
        <v>0.85000000000000009</v>
      </c>
      <c r="W7328" s="78">
        <f t="shared" si="572"/>
        <v>35.068235294117649</v>
      </c>
      <c r="X7328" s="1">
        <f>VLOOKUP(E7328,'渗透率、续签率'!AG:AJ,4,0)</f>
        <v>4015</v>
      </c>
      <c r="Y7328" s="1">
        <f t="shared" si="573"/>
        <v>140798.96470588236</v>
      </c>
      <c r="Z7328">
        <v>124</v>
      </c>
      <c r="AA7328" s="89">
        <f t="shared" si="574"/>
        <v>1798720</v>
      </c>
      <c r="AH7328" s="37"/>
      <c r="AI7328" s="37"/>
      <c r="AK7328" s="37"/>
    </row>
    <row r="7329" spans="1:37" hidden="1">
      <c r="A7329" t="s">
        <v>64</v>
      </c>
      <c r="B7329" t="s">
        <v>1</v>
      </c>
      <c r="C7329" t="s">
        <v>1</v>
      </c>
      <c r="D7329" t="s">
        <v>116</v>
      </c>
      <c r="E7329" t="s">
        <v>549</v>
      </c>
      <c r="F7329" t="str">
        <f t="shared" si="571"/>
        <v>贺州市文印广告</v>
      </c>
      <c r="G7329" t="s">
        <v>88</v>
      </c>
      <c r="H7329" t="s">
        <v>404</v>
      </c>
      <c r="I7329" t="s">
        <v>68</v>
      </c>
      <c r="J7329">
        <v>398</v>
      </c>
      <c r="K7329">
        <v>1</v>
      </c>
      <c r="L7329" s="13">
        <f>VLOOKUP(C7329,'渗透率、续签率'!B:C,2,0)</f>
        <v>0.56799999999999995</v>
      </c>
      <c r="M7329" s="6">
        <v>0</v>
      </c>
      <c r="N7329">
        <v>41</v>
      </c>
      <c r="O7329">
        <v>1</v>
      </c>
      <c r="P7329" s="6">
        <v>0.02</v>
      </c>
      <c r="Q7329" s="13">
        <v>9.4E-2</v>
      </c>
      <c r="R7329" s="13">
        <v>8.8999999999999996E-2</v>
      </c>
      <c r="S7329" s="31">
        <v>2392</v>
      </c>
      <c r="T7329" s="6">
        <f>VLOOKUP(E7329,'参数设置&amp;汇总'!S:U,3,0)</f>
        <v>0.13</v>
      </c>
      <c r="U7329" s="78">
        <f t="shared" si="570"/>
        <v>5.33</v>
      </c>
      <c r="V7329" s="13">
        <v>0.85000000000000009</v>
      </c>
      <c r="W7329" s="78">
        <f t="shared" si="572"/>
        <v>5.6023529411764708</v>
      </c>
      <c r="X7329" s="1">
        <f>VLOOKUP(E7329,'渗透率、续签率'!AG:AJ,4,0)</f>
        <v>4015</v>
      </c>
      <c r="Y7329" s="1">
        <f t="shared" si="573"/>
        <v>22493.447058823531</v>
      </c>
      <c r="Z7329">
        <v>0</v>
      </c>
      <c r="AA7329" s="89">
        <f t="shared" si="574"/>
        <v>164615</v>
      </c>
      <c r="AH7329" s="37"/>
      <c r="AI7329" s="37"/>
      <c r="AK7329" s="37"/>
    </row>
    <row r="7330" spans="1:37" hidden="1">
      <c r="A7330" t="s">
        <v>64</v>
      </c>
      <c r="B7330" t="s">
        <v>1</v>
      </c>
      <c r="C7330" t="s">
        <v>1</v>
      </c>
      <c r="D7330" t="s">
        <v>116</v>
      </c>
      <c r="E7330" t="s">
        <v>549</v>
      </c>
      <c r="F7330" t="str">
        <f t="shared" si="571"/>
        <v>资阳市文印广告</v>
      </c>
      <c r="G7330" t="s">
        <v>77</v>
      </c>
      <c r="H7330" t="s">
        <v>405</v>
      </c>
      <c r="I7330" t="s">
        <v>70</v>
      </c>
      <c r="J7330">
        <v>323</v>
      </c>
      <c r="K7330">
        <v>4</v>
      </c>
      <c r="L7330" s="13">
        <f>VLOOKUP(C7330,'渗透率、续签率'!B:C,2,0)</f>
        <v>0.56799999999999995</v>
      </c>
      <c r="M7330" s="6">
        <v>0.01</v>
      </c>
      <c r="N7330">
        <v>38</v>
      </c>
      <c r="O7330">
        <v>4</v>
      </c>
      <c r="P7330" s="6">
        <v>0.11</v>
      </c>
      <c r="Q7330" s="13">
        <v>0.19600000000000001</v>
      </c>
      <c r="R7330" s="13">
        <v>4.7E-2</v>
      </c>
      <c r="S7330" s="31">
        <v>2197</v>
      </c>
      <c r="T7330" s="6">
        <f>VLOOKUP(E7330,'参数设置&amp;汇总'!S:U,3,0)</f>
        <v>0.13</v>
      </c>
      <c r="U7330" s="78">
        <f t="shared" si="570"/>
        <v>4.9400000000000004</v>
      </c>
      <c r="V7330" s="13">
        <v>0.85000000000000009</v>
      </c>
      <c r="W7330" s="78">
        <f t="shared" si="572"/>
        <v>3.138823529411765</v>
      </c>
      <c r="X7330" s="1">
        <f>VLOOKUP(E7330,'渗透率、续签率'!AG:AJ,4,0)</f>
        <v>4015</v>
      </c>
      <c r="Y7330" s="1">
        <f t="shared" si="573"/>
        <v>12602.376470588237</v>
      </c>
      <c r="Z7330">
        <v>0</v>
      </c>
      <c r="AA7330" s="89">
        <f t="shared" si="574"/>
        <v>152570</v>
      </c>
      <c r="AH7330" s="37"/>
      <c r="AI7330" s="37"/>
      <c r="AK7330" s="37"/>
    </row>
    <row r="7331" spans="1:37" hidden="1">
      <c r="A7331" t="s">
        <v>64</v>
      </c>
      <c r="B7331" t="s">
        <v>1</v>
      </c>
      <c r="C7331" t="s">
        <v>1</v>
      </c>
      <c r="D7331" t="s">
        <v>116</v>
      </c>
      <c r="E7331" t="s">
        <v>549</v>
      </c>
      <c r="F7331" t="str">
        <f t="shared" si="571"/>
        <v>赣州市文印广告</v>
      </c>
      <c r="G7331" t="s">
        <v>90</v>
      </c>
      <c r="H7331" t="s">
        <v>406</v>
      </c>
      <c r="I7331" t="s">
        <v>68</v>
      </c>
      <c r="J7331" s="1">
        <v>2098</v>
      </c>
      <c r="K7331">
        <v>18</v>
      </c>
      <c r="L7331" s="13">
        <f>VLOOKUP(C7331,'渗透率、续签率'!B:C,2,0)</f>
        <v>0.56799999999999995</v>
      </c>
      <c r="M7331" s="6">
        <v>0.01</v>
      </c>
      <c r="N7331">
        <v>250</v>
      </c>
      <c r="O7331">
        <v>17</v>
      </c>
      <c r="P7331" s="6">
        <v>7.0000000000000007E-2</v>
      </c>
      <c r="Q7331" s="13">
        <v>0.29699999999999999</v>
      </c>
      <c r="R7331" s="13">
        <v>0.14399999999999999</v>
      </c>
      <c r="S7331" s="31">
        <v>17495</v>
      </c>
      <c r="T7331" s="6">
        <f>VLOOKUP(E7331,'参数设置&amp;汇总'!S:U,3,0)</f>
        <v>0.13</v>
      </c>
      <c r="U7331" s="78">
        <f t="shared" si="570"/>
        <v>32.5</v>
      </c>
      <c r="V7331" s="13">
        <v>0.85000000000000009</v>
      </c>
      <c r="W7331" s="78">
        <f t="shared" si="572"/>
        <v>26.875294117647059</v>
      </c>
      <c r="X7331" s="1">
        <f>VLOOKUP(E7331,'渗透率、续签率'!AG:AJ,4,0)</f>
        <v>4015</v>
      </c>
      <c r="Y7331" s="1">
        <f t="shared" si="573"/>
        <v>107904.30588235294</v>
      </c>
      <c r="Z7331">
        <v>25</v>
      </c>
      <c r="AA7331" s="89">
        <f t="shared" si="574"/>
        <v>1003750</v>
      </c>
      <c r="AH7331" s="37"/>
      <c r="AI7331" s="37"/>
      <c r="AK7331" s="37"/>
    </row>
    <row r="7332" spans="1:37" hidden="1">
      <c r="A7332" t="s">
        <v>64</v>
      </c>
      <c r="B7332" t="s">
        <v>1</v>
      </c>
      <c r="C7332" t="s">
        <v>1</v>
      </c>
      <c r="D7332" t="s">
        <v>116</v>
      </c>
      <c r="E7332" t="s">
        <v>549</v>
      </c>
      <c r="F7332" t="str">
        <f t="shared" si="571"/>
        <v>赤峰市文印广告</v>
      </c>
      <c r="G7332" t="s">
        <v>142</v>
      </c>
      <c r="H7332" t="s">
        <v>407</v>
      </c>
      <c r="I7332" t="s">
        <v>70</v>
      </c>
      <c r="J7332">
        <v>887</v>
      </c>
      <c r="K7332">
        <v>5</v>
      </c>
      <c r="L7332" s="13">
        <f>VLOOKUP(C7332,'渗透率、续签率'!B:C,2,0)</f>
        <v>0.56799999999999995</v>
      </c>
      <c r="M7332" s="6">
        <v>0.01</v>
      </c>
      <c r="N7332">
        <v>90</v>
      </c>
      <c r="O7332">
        <v>4</v>
      </c>
      <c r="P7332" s="6">
        <v>0.04</v>
      </c>
      <c r="Q7332" s="13">
        <v>0.19600000000000001</v>
      </c>
      <c r="R7332" s="13">
        <v>4.0000000000000001E-3</v>
      </c>
      <c r="S7332" s="31">
        <v>7487</v>
      </c>
      <c r="T7332" s="6">
        <f>VLOOKUP(E7332,'参数设置&amp;汇总'!S:U,3,0)</f>
        <v>0.13</v>
      </c>
      <c r="U7332" s="78">
        <f t="shared" si="570"/>
        <v>11.700000000000001</v>
      </c>
      <c r="V7332" s="13">
        <v>0.85000000000000009</v>
      </c>
      <c r="W7332" s="78">
        <f t="shared" si="572"/>
        <v>11.091764705882353</v>
      </c>
      <c r="X7332" s="1">
        <f>VLOOKUP(E7332,'渗透率、续签率'!AG:AJ,4,0)</f>
        <v>4015</v>
      </c>
      <c r="Y7332" s="1">
        <f t="shared" si="573"/>
        <v>44533.435294117648</v>
      </c>
      <c r="Z7332">
        <v>0</v>
      </c>
      <c r="AA7332" s="89">
        <f t="shared" si="574"/>
        <v>361350</v>
      </c>
      <c r="AH7332" s="37"/>
      <c r="AI7332" s="37"/>
      <c r="AK7332" s="37"/>
    </row>
    <row r="7333" spans="1:37" hidden="1">
      <c r="A7333" t="s">
        <v>64</v>
      </c>
      <c r="B7333" t="s">
        <v>1</v>
      </c>
      <c r="C7333" t="s">
        <v>1</v>
      </c>
      <c r="D7333" t="s">
        <v>116</v>
      </c>
      <c r="E7333" t="s">
        <v>549</v>
      </c>
      <c r="F7333" t="str">
        <f t="shared" si="571"/>
        <v>辽源市文印广告</v>
      </c>
      <c r="G7333" t="s">
        <v>188</v>
      </c>
      <c r="H7333" t="s">
        <v>408</v>
      </c>
      <c r="I7333" t="s">
        <v>70</v>
      </c>
      <c r="J7333">
        <v>175</v>
      </c>
      <c r="K7333">
        <v>1</v>
      </c>
      <c r="L7333" s="13">
        <f>VLOOKUP(C7333,'渗透率、续签率'!B:C,2,0)</f>
        <v>0.56799999999999995</v>
      </c>
      <c r="M7333" s="6">
        <v>0.01</v>
      </c>
      <c r="N7333">
        <v>10</v>
      </c>
      <c r="O7333">
        <v>1</v>
      </c>
      <c r="P7333" s="6">
        <v>0.1</v>
      </c>
      <c r="Q7333" s="13">
        <v>0.152</v>
      </c>
      <c r="R7333" s="13">
        <v>8.5999999999999993E-2</v>
      </c>
      <c r="S7333" s="31">
        <v>928</v>
      </c>
      <c r="T7333" s="6">
        <f>VLOOKUP(E7333,'参数设置&amp;汇总'!S:U,3,0)</f>
        <v>0.13</v>
      </c>
      <c r="U7333" s="78">
        <f t="shared" si="570"/>
        <v>1.3</v>
      </c>
      <c r="V7333" s="13">
        <v>0.85000000000000009</v>
      </c>
      <c r="W7333" s="78">
        <f t="shared" si="572"/>
        <v>0.86117647058823532</v>
      </c>
      <c r="X7333" s="1">
        <f>VLOOKUP(E7333,'渗透率、续签率'!AG:AJ,4,0)</f>
        <v>4015</v>
      </c>
      <c r="Y7333" s="1">
        <f t="shared" si="573"/>
        <v>3457.6235294117646</v>
      </c>
      <c r="Z7333">
        <v>0</v>
      </c>
      <c r="AA7333" s="89">
        <f t="shared" si="574"/>
        <v>40150</v>
      </c>
      <c r="AH7333" s="37"/>
      <c r="AI7333" s="37"/>
      <c r="AK7333" s="37"/>
    </row>
    <row r="7334" spans="1:37" hidden="1">
      <c r="A7334" t="s">
        <v>64</v>
      </c>
      <c r="B7334" t="s">
        <v>1</v>
      </c>
      <c r="C7334" t="s">
        <v>1</v>
      </c>
      <c r="D7334" t="s">
        <v>116</v>
      </c>
      <c r="E7334" t="s">
        <v>549</v>
      </c>
      <c r="F7334" t="str">
        <f t="shared" si="571"/>
        <v>辽阳市文印广告</v>
      </c>
      <c r="G7334" t="s">
        <v>101</v>
      </c>
      <c r="H7334" t="s">
        <v>409</v>
      </c>
      <c r="I7334" t="s">
        <v>70</v>
      </c>
      <c r="J7334">
        <v>238</v>
      </c>
      <c r="K7334">
        <v>1</v>
      </c>
      <c r="L7334" s="13">
        <f>VLOOKUP(C7334,'渗透率、续签率'!B:C,2,0)</f>
        <v>0.56799999999999995</v>
      </c>
      <c r="M7334" s="6">
        <v>0</v>
      </c>
      <c r="N7334">
        <v>34</v>
      </c>
      <c r="O7334">
        <v>1</v>
      </c>
      <c r="P7334" s="6">
        <v>0.03</v>
      </c>
      <c r="Q7334" s="13">
        <v>7.0999999999999994E-2</v>
      </c>
      <c r="R7334" s="13">
        <v>0</v>
      </c>
      <c r="S7334" s="31">
        <v>2161</v>
      </c>
      <c r="T7334" s="6">
        <f>VLOOKUP(E7334,'参数设置&amp;汇总'!S:U,3,0)</f>
        <v>0.13</v>
      </c>
      <c r="U7334" s="78">
        <f t="shared" si="570"/>
        <v>4.42</v>
      </c>
      <c r="V7334" s="13">
        <v>0.85000000000000009</v>
      </c>
      <c r="W7334" s="78">
        <f t="shared" si="572"/>
        <v>4.5317647058823525</v>
      </c>
      <c r="X7334" s="1">
        <f>VLOOKUP(E7334,'渗透率、续签率'!AG:AJ,4,0)</f>
        <v>4015</v>
      </c>
      <c r="Y7334" s="1">
        <f t="shared" si="573"/>
        <v>18195.035294117646</v>
      </c>
      <c r="Z7334">
        <v>0</v>
      </c>
      <c r="AA7334" s="89">
        <f t="shared" si="574"/>
        <v>136510</v>
      </c>
      <c r="AH7334" s="37"/>
      <c r="AI7334" s="37"/>
      <c r="AK7334" s="37"/>
    </row>
    <row r="7335" spans="1:37" hidden="1">
      <c r="A7335" t="s">
        <v>64</v>
      </c>
      <c r="B7335" t="s">
        <v>1</v>
      </c>
      <c r="C7335" t="s">
        <v>1</v>
      </c>
      <c r="D7335" t="s">
        <v>116</v>
      </c>
      <c r="E7335" t="s">
        <v>549</v>
      </c>
      <c r="F7335" t="str">
        <f t="shared" si="571"/>
        <v>达州市文印广告</v>
      </c>
      <c r="G7335" t="s">
        <v>77</v>
      </c>
      <c r="H7335" t="s">
        <v>410</v>
      </c>
      <c r="I7335" t="s">
        <v>70</v>
      </c>
      <c r="J7335">
        <v>738</v>
      </c>
      <c r="K7335">
        <v>15</v>
      </c>
      <c r="L7335" s="13">
        <f>VLOOKUP(C7335,'渗透率、续签率'!B:C,2,0)</f>
        <v>0.56799999999999995</v>
      </c>
      <c r="M7335" s="6">
        <v>0.02</v>
      </c>
      <c r="N7335">
        <v>56</v>
      </c>
      <c r="O7335">
        <v>15</v>
      </c>
      <c r="P7335" s="6">
        <v>0.27</v>
      </c>
      <c r="Q7335" s="13">
        <v>0.42299999999999999</v>
      </c>
      <c r="R7335" s="13">
        <v>0.26600000000000001</v>
      </c>
      <c r="S7335" s="31">
        <v>4421</v>
      </c>
      <c r="T7335" s="6">
        <f>VLOOKUP(E7335,'参数设置&amp;汇总'!S:U,3,0)</f>
        <v>0.13</v>
      </c>
      <c r="U7335" s="78">
        <f t="shared" si="570"/>
        <v>15</v>
      </c>
      <c r="V7335" s="13">
        <v>0.85000000000000009</v>
      </c>
      <c r="W7335" s="78">
        <f t="shared" si="572"/>
        <v>7.6235294117647054</v>
      </c>
      <c r="X7335" s="1">
        <f>VLOOKUP(E7335,'渗透率、续签率'!AG:AJ,4,0)</f>
        <v>4015</v>
      </c>
      <c r="Y7335" s="1">
        <f t="shared" si="573"/>
        <v>30608.470588235294</v>
      </c>
      <c r="Z7335">
        <v>0</v>
      </c>
      <c r="AA7335" s="89">
        <f t="shared" si="574"/>
        <v>224840</v>
      </c>
      <c r="AH7335" s="37"/>
      <c r="AI7335" s="37"/>
      <c r="AK7335" s="37"/>
    </row>
    <row r="7336" spans="1:37" hidden="1">
      <c r="A7336" t="s">
        <v>64</v>
      </c>
      <c r="B7336" t="s">
        <v>1</v>
      </c>
      <c r="C7336" t="s">
        <v>1</v>
      </c>
      <c r="D7336" t="s">
        <v>116</v>
      </c>
      <c r="E7336" t="s">
        <v>549</v>
      </c>
      <c r="F7336" t="str">
        <f t="shared" si="571"/>
        <v>运城市文印广告</v>
      </c>
      <c r="G7336" t="s">
        <v>134</v>
      </c>
      <c r="H7336" t="s">
        <v>411</v>
      </c>
      <c r="I7336" t="s">
        <v>70</v>
      </c>
      <c r="J7336" s="1">
        <v>1107</v>
      </c>
      <c r="K7336">
        <v>5</v>
      </c>
      <c r="L7336" s="13">
        <f>VLOOKUP(C7336,'渗透率、续签率'!B:C,2,0)</f>
        <v>0.56799999999999995</v>
      </c>
      <c r="M7336" s="6">
        <v>0</v>
      </c>
      <c r="N7336">
        <v>79</v>
      </c>
      <c r="O7336">
        <v>4</v>
      </c>
      <c r="P7336" s="6">
        <v>0.05</v>
      </c>
      <c r="Q7336" s="13">
        <v>0.222</v>
      </c>
      <c r="R7336" s="13">
        <v>8.4000000000000005E-2</v>
      </c>
      <c r="S7336" s="31">
        <v>7133</v>
      </c>
      <c r="T7336" s="6">
        <f>VLOOKUP(E7336,'参数设置&amp;汇总'!S:U,3,0)</f>
        <v>0.13</v>
      </c>
      <c r="U7336" s="78">
        <f t="shared" si="570"/>
        <v>10.27</v>
      </c>
      <c r="V7336" s="13">
        <v>0.85000000000000009</v>
      </c>
      <c r="W7336" s="78">
        <f t="shared" si="572"/>
        <v>9.4094117647058813</v>
      </c>
      <c r="X7336" s="1">
        <f>VLOOKUP(E7336,'渗透率、续签率'!AG:AJ,4,0)</f>
        <v>4015</v>
      </c>
      <c r="Y7336" s="1">
        <f t="shared" si="573"/>
        <v>37778.788235294116</v>
      </c>
      <c r="Z7336">
        <v>1</v>
      </c>
      <c r="AA7336" s="89">
        <f t="shared" si="574"/>
        <v>317185</v>
      </c>
      <c r="AH7336" s="37"/>
      <c r="AI7336" s="37"/>
      <c r="AJ7336" s="1"/>
    </row>
    <row r="7337" spans="1:37" hidden="1">
      <c r="A7337" t="s">
        <v>64</v>
      </c>
      <c r="B7337" t="s">
        <v>1</v>
      </c>
      <c r="C7337" t="s">
        <v>1</v>
      </c>
      <c r="D7337" t="s">
        <v>116</v>
      </c>
      <c r="E7337" t="s">
        <v>549</v>
      </c>
      <c r="F7337" t="str">
        <f t="shared" si="571"/>
        <v>连云港市文印广告</v>
      </c>
      <c r="G7337" t="s">
        <v>73</v>
      </c>
      <c r="H7337" t="s">
        <v>412</v>
      </c>
      <c r="I7337" t="s">
        <v>70</v>
      </c>
      <c r="J7337" s="1">
        <v>1039</v>
      </c>
      <c r="K7337">
        <v>12</v>
      </c>
      <c r="L7337" s="13">
        <f>VLOOKUP(C7337,'渗透率、续签率'!B:C,2,0)</f>
        <v>0.56799999999999995</v>
      </c>
      <c r="M7337" s="6">
        <v>0.01</v>
      </c>
      <c r="N7337">
        <v>77</v>
      </c>
      <c r="O7337">
        <v>10</v>
      </c>
      <c r="P7337" s="6">
        <v>0.13</v>
      </c>
      <c r="Q7337" s="13">
        <v>0.28399999999999997</v>
      </c>
      <c r="R7337" s="13">
        <v>0.14000000000000001</v>
      </c>
      <c r="S7337" s="31">
        <v>7129</v>
      </c>
      <c r="T7337" s="6">
        <f>VLOOKUP(E7337,'参数设置&amp;汇总'!S:U,3,0)</f>
        <v>0.13</v>
      </c>
      <c r="U7337" s="78">
        <f t="shared" si="570"/>
        <v>10.01</v>
      </c>
      <c r="V7337" s="13">
        <v>0.85000000000000009</v>
      </c>
      <c r="W7337" s="78">
        <f t="shared" si="572"/>
        <v>5.0941176470588232</v>
      </c>
      <c r="X7337" s="1">
        <f>VLOOKUP(E7337,'渗透率、续签率'!AG:AJ,4,0)</f>
        <v>4015</v>
      </c>
      <c r="Y7337" s="1">
        <f t="shared" si="573"/>
        <v>20452.882352941175</v>
      </c>
      <c r="Z7337">
        <v>16</v>
      </c>
      <c r="AA7337" s="89">
        <f t="shared" si="574"/>
        <v>309155</v>
      </c>
      <c r="AK7337" s="37"/>
    </row>
    <row r="7338" spans="1:37" hidden="1">
      <c r="A7338" t="s">
        <v>64</v>
      </c>
      <c r="B7338" t="s">
        <v>1</v>
      </c>
      <c r="C7338" t="s">
        <v>1</v>
      </c>
      <c r="D7338" t="s">
        <v>116</v>
      </c>
      <c r="E7338" t="s">
        <v>549</v>
      </c>
      <c r="F7338" t="str">
        <f t="shared" si="571"/>
        <v>迪庆藏族自治州文印广告</v>
      </c>
      <c r="G7338" t="s">
        <v>99</v>
      </c>
      <c r="H7338" t="s">
        <v>413</v>
      </c>
      <c r="I7338" t="s">
        <v>68</v>
      </c>
      <c r="J7338">
        <v>125</v>
      </c>
      <c r="K7338">
        <v>0</v>
      </c>
      <c r="L7338" s="13">
        <f>VLOOKUP(C7338,'渗透率、续签率'!B:C,2,0)</f>
        <v>0.56799999999999995</v>
      </c>
      <c r="M7338" s="6">
        <v>0</v>
      </c>
      <c r="N7338">
        <v>25</v>
      </c>
      <c r="O7338">
        <v>0</v>
      </c>
      <c r="P7338" s="6">
        <v>0</v>
      </c>
      <c r="Q7338" s="13">
        <v>0.23699999999999999</v>
      </c>
      <c r="R7338" s="13">
        <v>0.185</v>
      </c>
      <c r="S7338" s="31">
        <v>1353</v>
      </c>
      <c r="T7338" s="6">
        <f>VLOOKUP(E7338,'参数设置&amp;汇总'!S:U,3,0)</f>
        <v>0.13</v>
      </c>
      <c r="U7338" s="78">
        <f t="shared" si="570"/>
        <v>3.25</v>
      </c>
      <c r="V7338" s="13">
        <v>0.85000000000000009</v>
      </c>
      <c r="W7338" s="78">
        <f t="shared" si="572"/>
        <v>3.8235294117647056</v>
      </c>
      <c r="X7338" s="1">
        <f>VLOOKUP(E7338,'渗透率、续签率'!AG:AJ,4,0)</f>
        <v>4015</v>
      </c>
      <c r="Y7338" s="1">
        <f t="shared" si="573"/>
        <v>15351.470588235294</v>
      </c>
      <c r="Z7338">
        <v>0</v>
      </c>
      <c r="AA7338" s="89">
        <f t="shared" si="574"/>
        <v>100375</v>
      </c>
      <c r="AH7338" s="37"/>
      <c r="AI7338" s="37"/>
      <c r="AJ7338" s="1"/>
      <c r="AK7338" s="37"/>
    </row>
    <row r="7339" spans="1:37" hidden="1">
      <c r="A7339" t="s">
        <v>64</v>
      </c>
      <c r="B7339" t="s">
        <v>1</v>
      </c>
      <c r="C7339" t="s">
        <v>1</v>
      </c>
      <c r="D7339" t="s">
        <v>116</v>
      </c>
      <c r="E7339" t="s">
        <v>549</v>
      </c>
      <c r="F7339" t="str">
        <f t="shared" si="571"/>
        <v>通化市文印广告</v>
      </c>
      <c r="G7339" t="s">
        <v>188</v>
      </c>
      <c r="H7339" t="s">
        <v>414</v>
      </c>
      <c r="I7339" t="s">
        <v>70</v>
      </c>
      <c r="J7339">
        <v>296</v>
      </c>
      <c r="K7339">
        <v>0</v>
      </c>
      <c r="L7339" s="13">
        <f>VLOOKUP(C7339,'渗透率、续签率'!B:C,2,0)</f>
        <v>0.56799999999999995</v>
      </c>
      <c r="M7339" s="6">
        <v>0</v>
      </c>
      <c r="N7339">
        <v>34</v>
      </c>
      <c r="O7339">
        <v>0</v>
      </c>
      <c r="P7339" s="6">
        <v>0</v>
      </c>
      <c r="Q7339" s="13">
        <v>6.9000000000000006E-2</v>
      </c>
      <c r="R7339" s="13">
        <v>0</v>
      </c>
      <c r="S7339" s="31">
        <v>2051</v>
      </c>
      <c r="T7339" s="6">
        <f>VLOOKUP(E7339,'参数设置&amp;汇总'!S:U,3,0)</f>
        <v>0.13</v>
      </c>
      <c r="U7339" s="78">
        <f t="shared" si="570"/>
        <v>4.42</v>
      </c>
      <c r="V7339" s="13">
        <v>0.85000000000000009</v>
      </c>
      <c r="W7339" s="78">
        <f t="shared" si="572"/>
        <v>5.1999999999999993</v>
      </c>
      <c r="X7339" s="1">
        <f>VLOOKUP(E7339,'渗透率、续签率'!AG:AJ,4,0)</f>
        <v>4015</v>
      </c>
      <c r="Y7339" s="1">
        <f t="shared" si="573"/>
        <v>20877.999999999996</v>
      </c>
      <c r="Z7339">
        <v>0</v>
      </c>
      <c r="AA7339" s="89">
        <f t="shared" si="574"/>
        <v>136510</v>
      </c>
      <c r="AH7339" s="37"/>
      <c r="AI7339" s="37"/>
      <c r="AJ7339" s="1"/>
      <c r="AK7339" s="37"/>
    </row>
    <row r="7340" spans="1:37" hidden="1">
      <c r="A7340" t="s">
        <v>64</v>
      </c>
      <c r="B7340" t="s">
        <v>1</v>
      </c>
      <c r="C7340" t="s">
        <v>1</v>
      </c>
      <c r="D7340" t="s">
        <v>116</v>
      </c>
      <c r="E7340" t="s">
        <v>549</v>
      </c>
      <c r="F7340" t="str">
        <f t="shared" si="571"/>
        <v>通辽市文印广告</v>
      </c>
      <c r="G7340" t="s">
        <v>142</v>
      </c>
      <c r="H7340" t="s">
        <v>415</v>
      </c>
      <c r="I7340" t="s">
        <v>70</v>
      </c>
      <c r="J7340">
        <v>626</v>
      </c>
      <c r="K7340">
        <v>8</v>
      </c>
      <c r="L7340" s="13">
        <f>VLOOKUP(C7340,'渗透率、续签率'!B:C,2,0)</f>
        <v>0.56799999999999995</v>
      </c>
      <c r="M7340" s="6">
        <v>0.01</v>
      </c>
      <c r="N7340">
        <v>88</v>
      </c>
      <c r="O7340">
        <v>6</v>
      </c>
      <c r="P7340" s="6">
        <v>7.0000000000000007E-2</v>
      </c>
      <c r="Q7340" s="13">
        <v>0.224</v>
      </c>
      <c r="R7340" s="13">
        <v>6.7000000000000004E-2</v>
      </c>
      <c r="S7340" s="31">
        <v>6903</v>
      </c>
      <c r="T7340" s="6">
        <f>VLOOKUP(E7340,'参数设置&amp;汇总'!S:U,3,0)</f>
        <v>0.13</v>
      </c>
      <c r="U7340" s="78">
        <f t="shared" si="570"/>
        <v>11.440000000000001</v>
      </c>
      <c r="V7340" s="13">
        <v>0.85000000000000009</v>
      </c>
      <c r="W7340" s="78">
        <f t="shared" si="572"/>
        <v>9.449411764705884</v>
      </c>
      <c r="X7340" s="1">
        <f>VLOOKUP(E7340,'渗透率、续签率'!AG:AJ,4,0)</f>
        <v>4015</v>
      </c>
      <c r="Y7340" s="1">
        <f t="shared" si="573"/>
        <v>37939.388235294122</v>
      </c>
      <c r="Z7340">
        <v>0</v>
      </c>
      <c r="AA7340" s="89">
        <f t="shared" si="574"/>
        <v>353320</v>
      </c>
      <c r="AH7340" s="37"/>
      <c r="AI7340" s="37"/>
      <c r="AK7340" s="37"/>
    </row>
    <row r="7341" spans="1:37" hidden="1">
      <c r="A7341" t="s">
        <v>64</v>
      </c>
      <c r="B7341" t="s">
        <v>1</v>
      </c>
      <c r="C7341" t="s">
        <v>1</v>
      </c>
      <c r="D7341" t="s">
        <v>116</v>
      </c>
      <c r="E7341" t="s">
        <v>549</v>
      </c>
      <c r="F7341" t="str">
        <f t="shared" si="571"/>
        <v>遂宁市文印广告</v>
      </c>
      <c r="G7341" t="s">
        <v>77</v>
      </c>
      <c r="H7341" t="s">
        <v>416</v>
      </c>
      <c r="I7341" t="s">
        <v>70</v>
      </c>
      <c r="J7341">
        <v>540</v>
      </c>
      <c r="K7341">
        <v>4</v>
      </c>
      <c r="L7341" s="13">
        <f>VLOOKUP(C7341,'渗透率、续签率'!B:C,2,0)</f>
        <v>0.56799999999999995</v>
      </c>
      <c r="M7341" s="6">
        <v>0.01</v>
      </c>
      <c r="N7341">
        <v>43</v>
      </c>
      <c r="O7341">
        <v>4</v>
      </c>
      <c r="P7341" s="6">
        <v>0.09</v>
      </c>
      <c r="Q7341" s="13">
        <v>0.22900000000000001</v>
      </c>
      <c r="R7341" s="13">
        <v>7.0000000000000007E-2</v>
      </c>
      <c r="S7341" s="31">
        <v>3343</v>
      </c>
      <c r="T7341" s="6">
        <f>VLOOKUP(E7341,'参数设置&amp;汇总'!S:U,3,0)</f>
        <v>0.13</v>
      </c>
      <c r="U7341" s="78">
        <f t="shared" si="570"/>
        <v>5.59</v>
      </c>
      <c r="V7341" s="13">
        <v>0.85000000000000009</v>
      </c>
      <c r="W7341" s="78">
        <f t="shared" si="572"/>
        <v>3.9035294117647057</v>
      </c>
      <c r="X7341" s="1">
        <f>VLOOKUP(E7341,'渗透率、续签率'!AG:AJ,4,0)</f>
        <v>4015</v>
      </c>
      <c r="Y7341" s="1">
        <f t="shared" si="573"/>
        <v>15672.670588235293</v>
      </c>
      <c r="Z7341">
        <v>0</v>
      </c>
      <c r="AA7341" s="89">
        <f t="shared" si="574"/>
        <v>172645</v>
      </c>
      <c r="AH7341" s="37"/>
      <c r="AI7341" s="37"/>
      <c r="AK7341" s="37"/>
    </row>
    <row r="7342" spans="1:37" hidden="1">
      <c r="A7342" t="s">
        <v>64</v>
      </c>
      <c r="B7342" t="s">
        <v>1</v>
      </c>
      <c r="C7342" t="s">
        <v>1</v>
      </c>
      <c r="D7342" t="s">
        <v>116</v>
      </c>
      <c r="E7342" t="s">
        <v>549</v>
      </c>
      <c r="F7342" t="str">
        <f t="shared" si="571"/>
        <v>遵义市文印广告</v>
      </c>
      <c r="G7342" t="s">
        <v>167</v>
      </c>
      <c r="H7342" t="s">
        <v>417</v>
      </c>
      <c r="I7342" t="s">
        <v>70</v>
      </c>
      <c r="J7342" s="1">
        <v>1636</v>
      </c>
      <c r="K7342">
        <v>14</v>
      </c>
      <c r="L7342" s="13">
        <f>VLOOKUP(C7342,'渗透率、续签率'!B:C,2,0)</f>
        <v>0.56799999999999995</v>
      </c>
      <c r="M7342" s="6">
        <v>0.01</v>
      </c>
      <c r="N7342">
        <v>177</v>
      </c>
      <c r="O7342">
        <v>13</v>
      </c>
      <c r="P7342" s="6">
        <v>7.0000000000000007E-2</v>
      </c>
      <c r="Q7342" s="13">
        <v>0.23200000000000001</v>
      </c>
      <c r="R7342" s="13">
        <v>8.1000000000000003E-2</v>
      </c>
      <c r="S7342" s="31">
        <v>12381</v>
      </c>
      <c r="T7342" s="6">
        <f>VLOOKUP(E7342,'参数设置&amp;汇总'!S:U,3,0)</f>
        <v>0.13</v>
      </c>
      <c r="U7342" s="78">
        <f t="shared" si="570"/>
        <v>23.01</v>
      </c>
      <c r="V7342" s="13">
        <v>0.85000000000000009</v>
      </c>
      <c r="W7342" s="78">
        <f t="shared" si="572"/>
        <v>18.383529411764705</v>
      </c>
      <c r="X7342" s="1">
        <f>VLOOKUP(E7342,'渗透率、续签率'!AG:AJ,4,0)</f>
        <v>4015</v>
      </c>
      <c r="Y7342" s="1">
        <f t="shared" si="573"/>
        <v>73809.870588235295</v>
      </c>
      <c r="Z7342">
        <v>29</v>
      </c>
      <c r="AA7342" s="89">
        <f t="shared" si="574"/>
        <v>710655</v>
      </c>
      <c r="AH7342" s="37"/>
      <c r="AI7342" s="37"/>
      <c r="AK7342" s="37"/>
    </row>
    <row r="7343" spans="1:37" hidden="1">
      <c r="A7343" t="s">
        <v>64</v>
      </c>
      <c r="B7343" t="s">
        <v>1</v>
      </c>
      <c r="C7343" t="s">
        <v>1</v>
      </c>
      <c r="D7343" t="s">
        <v>116</v>
      </c>
      <c r="E7343" t="s">
        <v>549</v>
      </c>
      <c r="F7343" t="str">
        <f t="shared" si="571"/>
        <v>邢台市文印广告</v>
      </c>
      <c r="G7343" t="s">
        <v>159</v>
      </c>
      <c r="H7343" t="s">
        <v>418</v>
      </c>
      <c r="I7343" t="s">
        <v>70</v>
      </c>
      <c r="J7343" s="1">
        <v>1550</v>
      </c>
      <c r="K7343">
        <v>8</v>
      </c>
      <c r="L7343" s="13">
        <f>VLOOKUP(C7343,'渗透率、续签率'!B:C,2,0)</f>
        <v>0.56799999999999995</v>
      </c>
      <c r="M7343" s="6">
        <v>0.01</v>
      </c>
      <c r="N7343">
        <v>157</v>
      </c>
      <c r="O7343">
        <v>8</v>
      </c>
      <c r="P7343" s="6">
        <v>0.05</v>
      </c>
      <c r="Q7343" s="13">
        <v>0.18</v>
      </c>
      <c r="R7343" s="13">
        <v>4.7E-2</v>
      </c>
      <c r="S7343" s="31">
        <v>11386</v>
      </c>
      <c r="T7343" s="6">
        <f>VLOOKUP(E7343,'参数设置&amp;汇总'!S:U,3,0)</f>
        <v>0.13</v>
      </c>
      <c r="U7343" s="78">
        <f t="shared" si="570"/>
        <v>20.41</v>
      </c>
      <c r="V7343" s="13">
        <v>0.85000000000000009</v>
      </c>
      <c r="W7343" s="78">
        <f t="shared" si="572"/>
        <v>18.665882352941175</v>
      </c>
      <c r="X7343" s="1">
        <f>VLOOKUP(E7343,'渗透率、续签率'!AG:AJ,4,0)</f>
        <v>4015</v>
      </c>
      <c r="Y7343" s="1">
        <f t="shared" si="573"/>
        <v>74943.517647058819</v>
      </c>
      <c r="Z7343">
        <v>10</v>
      </c>
      <c r="AA7343" s="89">
        <f t="shared" si="574"/>
        <v>630355</v>
      </c>
      <c r="AH7343" s="37"/>
      <c r="AI7343" s="37"/>
      <c r="AK7343" s="37"/>
    </row>
    <row r="7344" spans="1:37" hidden="1">
      <c r="A7344" t="s">
        <v>64</v>
      </c>
      <c r="B7344" t="s">
        <v>1</v>
      </c>
      <c r="C7344" t="s">
        <v>1</v>
      </c>
      <c r="D7344" t="s">
        <v>116</v>
      </c>
      <c r="E7344" t="s">
        <v>549</v>
      </c>
      <c r="F7344" t="str">
        <f t="shared" si="571"/>
        <v>那曲市文印广告</v>
      </c>
      <c r="G7344" t="s">
        <v>237</v>
      </c>
      <c r="H7344" t="s">
        <v>419</v>
      </c>
      <c r="I7344" t="s">
        <v>57</v>
      </c>
      <c r="J7344">
        <v>119</v>
      </c>
      <c r="K7344">
        <v>1</v>
      </c>
      <c r="L7344" s="13">
        <f>VLOOKUP(C7344,'渗透率、续签率'!B:C,2,0)</f>
        <v>0.56799999999999995</v>
      </c>
      <c r="M7344" s="6">
        <v>0.01</v>
      </c>
      <c r="N7344">
        <v>0</v>
      </c>
      <c r="O7344">
        <v>0</v>
      </c>
      <c r="P7344" s="6">
        <v>0</v>
      </c>
      <c r="Q7344" s="13">
        <v>0.11899999999999999</v>
      </c>
      <c r="R7344" s="13">
        <v>0</v>
      </c>
      <c r="S7344" s="31">
        <v>203</v>
      </c>
      <c r="T7344" s="6">
        <f>VLOOKUP(E7344,'参数设置&amp;汇总'!S:U,3,0)</f>
        <v>0.13</v>
      </c>
      <c r="U7344" s="78">
        <f t="shared" si="570"/>
        <v>0</v>
      </c>
      <c r="V7344" s="13">
        <v>0.85000000000000009</v>
      </c>
      <c r="W7344" s="78">
        <f t="shared" si="572"/>
        <v>0</v>
      </c>
      <c r="X7344" s="1">
        <f>VLOOKUP(E7344,'渗透率、续签率'!AG:AJ,4,0)</f>
        <v>4015</v>
      </c>
      <c r="Y7344" s="1">
        <f t="shared" si="573"/>
        <v>0</v>
      </c>
      <c r="Z7344">
        <v>0</v>
      </c>
      <c r="AA7344" s="89">
        <f t="shared" si="574"/>
        <v>0</v>
      </c>
      <c r="AH7344" s="37"/>
      <c r="AI7344" s="37"/>
      <c r="AK7344" s="37"/>
    </row>
    <row r="7345" spans="1:37" hidden="1">
      <c r="A7345" t="s">
        <v>64</v>
      </c>
      <c r="B7345" t="s">
        <v>1</v>
      </c>
      <c r="C7345" t="s">
        <v>1</v>
      </c>
      <c r="D7345" t="s">
        <v>116</v>
      </c>
      <c r="E7345" t="s">
        <v>549</v>
      </c>
      <c r="F7345" t="str">
        <f t="shared" si="571"/>
        <v>邯郸市文印广告</v>
      </c>
      <c r="G7345" t="s">
        <v>159</v>
      </c>
      <c r="H7345" t="s">
        <v>420</v>
      </c>
      <c r="I7345" t="s">
        <v>70</v>
      </c>
      <c r="J7345" s="1">
        <v>1806</v>
      </c>
      <c r="K7345">
        <v>24</v>
      </c>
      <c r="L7345" s="13">
        <f>VLOOKUP(C7345,'渗透率、续签率'!B:C,2,0)</f>
        <v>0.56799999999999995</v>
      </c>
      <c r="M7345" s="6">
        <v>0.01</v>
      </c>
      <c r="N7345">
        <v>169</v>
      </c>
      <c r="O7345">
        <v>22</v>
      </c>
      <c r="P7345" s="6">
        <v>0.13</v>
      </c>
      <c r="Q7345" s="13">
        <v>0.28000000000000003</v>
      </c>
      <c r="R7345" s="13">
        <v>0.10100000000000001</v>
      </c>
      <c r="S7345" s="31">
        <v>14638</v>
      </c>
      <c r="T7345" s="6">
        <f>VLOOKUP(E7345,'参数设置&amp;汇总'!S:U,3,0)</f>
        <v>0.13</v>
      </c>
      <c r="U7345" s="78">
        <f t="shared" si="570"/>
        <v>22</v>
      </c>
      <c r="V7345" s="13">
        <v>0.85000000000000009</v>
      </c>
      <c r="W7345" s="78">
        <f t="shared" si="572"/>
        <v>11.181176470588236</v>
      </c>
      <c r="X7345" s="1">
        <f>VLOOKUP(E7345,'渗透率、续签率'!AG:AJ,4,0)</f>
        <v>4015</v>
      </c>
      <c r="Y7345" s="1">
        <f t="shared" si="573"/>
        <v>44892.423529411768</v>
      </c>
      <c r="Z7345">
        <v>12</v>
      </c>
      <c r="AA7345" s="89">
        <f t="shared" si="574"/>
        <v>678535</v>
      </c>
      <c r="AH7345" s="37"/>
      <c r="AI7345" s="37"/>
      <c r="AK7345" s="37"/>
    </row>
    <row r="7346" spans="1:37" hidden="1">
      <c r="A7346" t="s">
        <v>64</v>
      </c>
      <c r="B7346" t="s">
        <v>1</v>
      </c>
      <c r="C7346" t="s">
        <v>1</v>
      </c>
      <c r="D7346" t="s">
        <v>116</v>
      </c>
      <c r="E7346" t="s">
        <v>549</v>
      </c>
      <c r="F7346" t="str">
        <f t="shared" si="571"/>
        <v>邵阳市文印广告</v>
      </c>
      <c r="G7346" t="s">
        <v>113</v>
      </c>
      <c r="H7346" t="s">
        <v>421</v>
      </c>
      <c r="I7346" t="s">
        <v>68</v>
      </c>
      <c r="J7346" s="1">
        <v>1077</v>
      </c>
      <c r="K7346">
        <v>4</v>
      </c>
      <c r="L7346" s="13">
        <f>VLOOKUP(C7346,'渗透率、续签率'!B:C,2,0)</f>
        <v>0.56799999999999995</v>
      </c>
      <c r="M7346" s="6">
        <v>0</v>
      </c>
      <c r="N7346">
        <v>162</v>
      </c>
      <c r="O7346">
        <v>4</v>
      </c>
      <c r="P7346" s="6">
        <v>0.02</v>
      </c>
      <c r="Q7346" s="13">
        <v>0.13</v>
      </c>
      <c r="R7346" s="13">
        <v>7.0999999999999994E-2</v>
      </c>
      <c r="S7346" s="31">
        <v>9873</v>
      </c>
      <c r="T7346" s="6">
        <f>VLOOKUP(E7346,'参数设置&amp;汇总'!S:U,3,0)</f>
        <v>0.13</v>
      </c>
      <c r="U7346" s="78">
        <f t="shared" si="570"/>
        <v>21.060000000000002</v>
      </c>
      <c r="V7346" s="13">
        <v>0.85000000000000009</v>
      </c>
      <c r="W7346" s="78">
        <f t="shared" si="572"/>
        <v>22.103529411764708</v>
      </c>
      <c r="X7346" s="1">
        <f>VLOOKUP(E7346,'渗透率、续签率'!AG:AJ,4,0)</f>
        <v>4015</v>
      </c>
      <c r="Y7346" s="1">
        <f t="shared" si="573"/>
        <v>88745.670588235298</v>
      </c>
      <c r="Z7346">
        <v>0</v>
      </c>
      <c r="AA7346" s="89">
        <f t="shared" si="574"/>
        <v>650430</v>
      </c>
      <c r="AH7346" s="37"/>
      <c r="AI7346" s="37"/>
      <c r="AK7346" s="37"/>
    </row>
    <row r="7347" spans="1:37" hidden="1">
      <c r="A7347" t="s">
        <v>64</v>
      </c>
      <c r="B7347" t="s">
        <v>1</v>
      </c>
      <c r="C7347" t="s">
        <v>1</v>
      </c>
      <c r="D7347" t="s">
        <v>116</v>
      </c>
      <c r="E7347" t="s">
        <v>549</v>
      </c>
      <c r="F7347" t="str">
        <f t="shared" si="571"/>
        <v>郴州市文印广告</v>
      </c>
      <c r="G7347" t="s">
        <v>113</v>
      </c>
      <c r="H7347" t="s">
        <v>422</v>
      </c>
      <c r="I7347" t="s">
        <v>68</v>
      </c>
      <c r="J7347">
        <v>923</v>
      </c>
      <c r="K7347">
        <v>12</v>
      </c>
      <c r="L7347" s="13">
        <f>VLOOKUP(C7347,'渗透率、续签率'!B:C,2,0)</f>
        <v>0.56799999999999995</v>
      </c>
      <c r="M7347" s="6">
        <v>0.01</v>
      </c>
      <c r="N7347">
        <v>144</v>
      </c>
      <c r="O7347">
        <v>9</v>
      </c>
      <c r="P7347" s="6">
        <v>0.06</v>
      </c>
      <c r="Q7347" s="13">
        <v>0.23400000000000001</v>
      </c>
      <c r="R7347" s="13">
        <v>7.1999999999999995E-2</v>
      </c>
      <c r="S7347" s="31">
        <v>9479</v>
      </c>
      <c r="T7347" s="6">
        <f>VLOOKUP(E7347,'参数设置&amp;汇总'!S:U,3,0)</f>
        <v>0.13</v>
      </c>
      <c r="U7347" s="78">
        <f t="shared" si="570"/>
        <v>18.72</v>
      </c>
      <c r="V7347" s="13">
        <v>0.85000000000000009</v>
      </c>
      <c r="W7347" s="78">
        <f t="shared" si="572"/>
        <v>16.009411764705881</v>
      </c>
      <c r="X7347" s="1">
        <f>VLOOKUP(E7347,'渗透率、续签率'!AG:AJ,4,0)</f>
        <v>4015</v>
      </c>
      <c r="Y7347" s="1">
        <f t="shared" si="573"/>
        <v>64277.788235294109</v>
      </c>
      <c r="Z7347">
        <v>0</v>
      </c>
      <c r="AA7347" s="89">
        <f t="shared" si="574"/>
        <v>578160</v>
      </c>
      <c r="AH7347" s="37"/>
      <c r="AI7347" s="37"/>
      <c r="AK7347" s="37"/>
    </row>
    <row r="7348" spans="1:37" hidden="1">
      <c r="A7348" t="s">
        <v>64</v>
      </c>
      <c r="B7348" t="s">
        <v>1</v>
      </c>
      <c r="C7348" t="s">
        <v>1</v>
      </c>
      <c r="D7348" t="s">
        <v>116</v>
      </c>
      <c r="E7348" t="s">
        <v>549</v>
      </c>
      <c r="F7348" t="str">
        <f t="shared" si="571"/>
        <v>鄂尔多斯市文印广告</v>
      </c>
      <c r="G7348" t="s">
        <v>142</v>
      </c>
      <c r="H7348" t="s">
        <v>423</v>
      </c>
      <c r="I7348" t="s">
        <v>70</v>
      </c>
      <c r="J7348" s="1">
        <v>1135</v>
      </c>
      <c r="K7348">
        <v>14</v>
      </c>
      <c r="L7348" s="13">
        <f>VLOOKUP(C7348,'渗透率、续签率'!B:C,2,0)</f>
        <v>0.56799999999999995</v>
      </c>
      <c r="M7348" s="6">
        <v>0.01</v>
      </c>
      <c r="N7348">
        <v>96</v>
      </c>
      <c r="O7348">
        <v>13</v>
      </c>
      <c r="P7348" s="6">
        <v>0.14000000000000001</v>
      </c>
      <c r="Q7348" s="13">
        <v>0.34699999999999998</v>
      </c>
      <c r="R7348" s="13">
        <v>0.157</v>
      </c>
      <c r="S7348" s="31">
        <v>8612</v>
      </c>
      <c r="T7348" s="6">
        <f>VLOOKUP(E7348,'参数设置&amp;汇总'!S:U,3,0)</f>
        <v>0.13</v>
      </c>
      <c r="U7348" s="78">
        <f t="shared" si="570"/>
        <v>13</v>
      </c>
      <c r="V7348" s="13">
        <v>0.85000000000000009</v>
      </c>
      <c r="W7348" s="78">
        <f t="shared" si="572"/>
        <v>6.6070588235294121</v>
      </c>
      <c r="X7348" s="1">
        <f>VLOOKUP(E7348,'渗透率、续签率'!AG:AJ,4,0)</f>
        <v>4015</v>
      </c>
      <c r="Y7348" s="1">
        <f t="shared" si="573"/>
        <v>26527.341176470589</v>
      </c>
      <c r="Z7348">
        <v>0</v>
      </c>
      <c r="AA7348" s="89">
        <f t="shared" si="574"/>
        <v>385440</v>
      </c>
      <c r="AH7348" s="37"/>
      <c r="AI7348" s="37"/>
      <c r="AK7348" s="37"/>
    </row>
    <row r="7349" spans="1:37" hidden="1">
      <c r="A7349" t="s">
        <v>64</v>
      </c>
      <c r="B7349" t="s">
        <v>1</v>
      </c>
      <c r="C7349" t="s">
        <v>1</v>
      </c>
      <c r="D7349" t="s">
        <v>116</v>
      </c>
      <c r="E7349" t="s">
        <v>549</v>
      </c>
      <c r="F7349" t="str">
        <f t="shared" si="571"/>
        <v>鄂州市文印广告</v>
      </c>
      <c r="G7349" t="s">
        <v>81</v>
      </c>
      <c r="H7349" t="s">
        <v>424</v>
      </c>
      <c r="I7349" t="s">
        <v>68</v>
      </c>
      <c r="J7349">
        <v>247</v>
      </c>
      <c r="K7349">
        <v>4</v>
      </c>
      <c r="L7349" s="13">
        <f>VLOOKUP(C7349,'渗透率、续签率'!B:C,2,0)</f>
        <v>0.56799999999999995</v>
      </c>
      <c r="M7349" s="6">
        <v>0.02</v>
      </c>
      <c r="N7349">
        <v>42</v>
      </c>
      <c r="O7349">
        <v>4</v>
      </c>
      <c r="P7349" s="6">
        <v>0.1</v>
      </c>
      <c r="Q7349" s="13">
        <v>0.38700000000000001</v>
      </c>
      <c r="R7349" s="13">
        <v>3.7999999999999999E-2</v>
      </c>
      <c r="S7349" s="31">
        <v>2612</v>
      </c>
      <c r="T7349" s="6">
        <f>VLOOKUP(E7349,'参数设置&amp;汇总'!S:U,3,0)</f>
        <v>0.13</v>
      </c>
      <c r="U7349" s="78">
        <f t="shared" si="570"/>
        <v>5.46</v>
      </c>
      <c r="V7349" s="13">
        <v>0.85000000000000009</v>
      </c>
      <c r="W7349" s="78">
        <f t="shared" si="572"/>
        <v>3.7505882352941176</v>
      </c>
      <c r="X7349" s="1">
        <f>VLOOKUP(E7349,'渗透率、续签率'!AG:AJ,4,0)</f>
        <v>4015</v>
      </c>
      <c r="Y7349" s="1">
        <f t="shared" si="573"/>
        <v>15058.611764705882</v>
      </c>
      <c r="Z7349">
        <v>0</v>
      </c>
      <c r="AA7349" s="89">
        <f t="shared" si="574"/>
        <v>168630</v>
      </c>
      <c r="AH7349" s="37"/>
      <c r="AI7349" s="37"/>
      <c r="AK7349" s="37"/>
    </row>
    <row r="7350" spans="1:37" hidden="1">
      <c r="A7350" t="s">
        <v>64</v>
      </c>
      <c r="B7350" t="s">
        <v>1</v>
      </c>
      <c r="C7350" t="s">
        <v>1</v>
      </c>
      <c r="D7350" t="s">
        <v>116</v>
      </c>
      <c r="E7350" t="s">
        <v>549</v>
      </c>
      <c r="F7350" t="str">
        <f t="shared" si="571"/>
        <v>酒泉市文印广告</v>
      </c>
      <c r="G7350" t="s">
        <v>132</v>
      </c>
      <c r="H7350" t="s">
        <v>425</v>
      </c>
      <c r="I7350" t="s">
        <v>70</v>
      </c>
      <c r="J7350">
        <v>442</v>
      </c>
      <c r="K7350">
        <v>4</v>
      </c>
      <c r="L7350" s="13">
        <f>VLOOKUP(C7350,'渗透率、续签率'!B:C,2,0)</f>
        <v>0.56799999999999995</v>
      </c>
      <c r="M7350" s="6">
        <v>0.01</v>
      </c>
      <c r="N7350">
        <v>46</v>
      </c>
      <c r="O7350">
        <v>4</v>
      </c>
      <c r="P7350" s="6">
        <v>0.09</v>
      </c>
      <c r="Q7350" s="13">
        <v>0.16</v>
      </c>
      <c r="R7350" s="13">
        <v>5.3999999999999999E-2</v>
      </c>
      <c r="S7350" s="31">
        <v>3147</v>
      </c>
      <c r="T7350" s="6">
        <f>VLOOKUP(E7350,'参数设置&amp;汇总'!S:U,3,0)</f>
        <v>0.13</v>
      </c>
      <c r="U7350" s="78">
        <f t="shared" si="570"/>
        <v>5.98</v>
      </c>
      <c r="V7350" s="13">
        <v>0.85000000000000009</v>
      </c>
      <c r="W7350" s="78">
        <f t="shared" si="572"/>
        <v>4.3623529411764705</v>
      </c>
      <c r="X7350" s="1">
        <f>VLOOKUP(E7350,'渗透率、续签率'!AG:AJ,4,0)</f>
        <v>4015</v>
      </c>
      <c r="Y7350" s="1">
        <f t="shared" si="573"/>
        <v>17514.847058823529</v>
      </c>
      <c r="Z7350">
        <v>0</v>
      </c>
      <c r="AA7350" s="89">
        <f t="shared" si="574"/>
        <v>184690</v>
      </c>
      <c r="AH7350" s="37"/>
      <c r="AI7350" s="37"/>
      <c r="AJ7350" s="1"/>
      <c r="AK7350" s="37"/>
    </row>
    <row r="7351" spans="1:37" hidden="1">
      <c r="A7351" t="s">
        <v>64</v>
      </c>
      <c r="B7351" t="s">
        <v>1</v>
      </c>
      <c r="C7351" t="s">
        <v>1</v>
      </c>
      <c r="D7351" t="s">
        <v>116</v>
      </c>
      <c r="E7351" t="s">
        <v>549</v>
      </c>
      <c r="F7351" t="str">
        <f t="shared" si="571"/>
        <v>金华市文印广告</v>
      </c>
      <c r="G7351" t="s">
        <v>79</v>
      </c>
      <c r="H7351" t="s">
        <v>426</v>
      </c>
      <c r="I7351" t="s">
        <v>68</v>
      </c>
      <c r="J7351" s="1">
        <v>3608</v>
      </c>
      <c r="K7351">
        <v>66</v>
      </c>
      <c r="L7351" s="13">
        <f>VLOOKUP(C7351,'渗透率、续签率'!B:C,2,0)</f>
        <v>0.56799999999999995</v>
      </c>
      <c r="M7351" s="6">
        <v>0.02</v>
      </c>
      <c r="N7351">
        <v>413</v>
      </c>
      <c r="O7351">
        <v>62</v>
      </c>
      <c r="P7351" s="6">
        <v>0.15</v>
      </c>
      <c r="Q7351" s="13">
        <v>0.41199999999999998</v>
      </c>
      <c r="R7351" s="13">
        <v>0.22700000000000001</v>
      </c>
      <c r="S7351" s="31">
        <v>37593</v>
      </c>
      <c r="T7351" s="6">
        <f>VLOOKUP(E7351,'参数设置&amp;汇总'!S:U,3,0)</f>
        <v>0.13</v>
      </c>
      <c r="U7351" s="78">
        <f t="shared" si="570"/>
        <v>62</v>
      </c>
      <c r="V7351" s="13">
        <v>0.85000000000000009</v>
      </c>
      <c r="W7351" s="78">
        <f t="shared" si="572"/>
        <v>31.510588235294119</v>
      </c>
      <c r="X7351" s="1">
        <f>VLOOKUP(E7351,'渗透率、续签率'!AG:AJ,4,0)</f>
        <v>4015</v>
      </c>
      <c r="Y7351" s="1">
        <f t="shared" si="573"/>
        <v>126515.01176470588</v>
      </c>
      <c r="Z7351">
        <v>37</v>
      </c>
      <c r="AA7351" s="89">
        <f t="shared" si="574"/>
        <v>1658195</v>
      </c>
      <c r="AH7351" s="37"/>
      <c r="AI7351" s="37"/>
      <c r="AJ7351" s="1"/>
      <c r="AK7351" s="37"/>
    </row>
    <row r="7352" spans="1:37" hidden="1">
      <c r="A7352" t="s">
        <v>64</v>
      </c>
      <c r="B7352" t="s">
        <v>1</v>
      </c>
      <c r="C7352" t="s">
        <v>1</v>
      </c>
      <c r="D7352" t="s">
        <v>116</v>
      </c>
      <c r="E7352" t="s">
        <v>549</v>
      </c>
      <c r="F7352" t="str">
        <f t="shared" si="571"/>
        <v>金昌市文印广告</v>
      </c>
      <c r="G7352" t="s">
        <v>132</v>
      </c>
      <c r="H7352" t="s">
        <v>427</v>
      </c>
      <c r="I7352" t="s">
        <v>70</v>
      </c>
      <c r="J7352">
        <v>169</v>
      </c>
      <c r="K7352">
        <v>1</v>
      </c>
      <c r="L7352" s="13">
        <f>VLOOKUP(C7352,'渗透率、续签率'!B:C,2,0)</f>
        <v>0.56799999999999995</v>
      </c>
      <c r="M7352" s="6">
        <v>0.01</v>
      </c>
      <c r="N7352">
        <v>17</v>
      </c>
      <c r="O7352">
        <v>1</v>
      </c>
      <c r="P7352" s="6">
        <v>0.06</v>
      </c>
      <c r="Q7352" s="13">
        <v>8.8999999999999996E-2</v>
      </c>
      <c r="R7352" s="13">
        <v>0</v>
      </c>
      <c r="S7352" s="31">
        <v>1186</v>
      </c>
      <c r="T7352" s="6">
        <f>VLOOKUP(E7352,'参数设置&amp;汇总'!S:U,3,0)</f>
        <v>0.13</v>
      </c>
      <c r="U7352" s="78">
        <f t="shared" si="570"/>
        <v>2.21</v>
      </c>
      <c r="V7352" s="13">
        <v>0.85000000000000009</v>
      </c>
      <c r="W7352" s="78">
        <f t="shared" si="572"/>
        <v>1.9317647058823526</v>
      </c>
      <c r="X7352" s="1">
        <f>VLOOKUP(E7352,'渗透率、续签率'!AG:AJ,4,0)</f>
        <v>4015</v>
      </c>
      <c r="Y7352" s="1">
        <f t="shared" si="573"/>
        <v>7756.0352941176461</v>
      </c>
      <c r="Z7352">
        <v>0</v>
      </c>
      <c r="AA7352" s="89">
        <f t="shared" si="574"/>
        <v>68255</v>
      </c>
      <c r="AH7352" s="37"/>
      <c r="AI7352" s="37"/>
      <c r="AK7352" s="37"/>
    </row>
    <row r="7353" spans="1:37" hidden="1">
      <c r="A7353" t="s">
        <v>64</v>
      </c>
      <c r="B7353" t="s">
        <v>1</v>
      </c>
      <c r="C7353" t="s">
        <v>1</v>
      </c>
      <c r="D7353" t="s">
        <v>116</v>
      </c>
      <c r="E7353" t="s">
        <v>549</v>
      </c>
      <c r="F7353" t="str">
        <f t="shared" si="571"/>
        <v>钦州市文印广告</v>
      </c>
      <c r="G7353" t="s">
        <v>88</v>
      </c>
      <c r="H7353" t="s">
        <v>428</v>
      </c>
      <c r="I7353" t="s">
        <v>68</v>
      </c>
      <c r="J7353">
        <v>463</v>
      </c>
      <c r="K7353">
        <v>4</v>
      </c>
      <c r="L7353" s="13">
        <f>VLOOKUP(C7353,'渗透率、续签率'!B:C,2,0)</f>
        <v>0.56799999999999995</v>
      </c>
      <c r="M7353" s="6">
        <v>0.01</v>
      </c>
      <c r="N7353">
        <v>66</v>
      </c>
      <c r="O7353">
        <v>4</v>
      </c>
      <c r="P7353" s="6">
        <v>0.06</v>
      </c>
      <c r="Q7353" s="13">
        <v>0.254</v>
      </c>
      <c r="R7353" s="13">
        <v>5.0999999999999997E-2</v>
      </c>
      <c r="S7353" s="31">
        <v>4095</v>
      </c>
      <c r="T7353" s="6">
        <f>VLOOKUP(E7353,'参数设置&amp;汇总'!S:U,3,0)</f>
        <v>0.13</v>
      </c>
      <c r="U7353" s="78">
        <f t="shared" si="570"/>
        <v>8.58</v>
      </c>
      <c r="V7353" s="13">
        <v>0.85000000000000009</v>
      </c>
      <c r="W7353" s="78">
        <f t="shared" si="572"/>
        <v>7.4211764705882342</v>
      </c>
      <c r="X7353" s="1">
        <f>VLOOKUP(E7353,'渗透率、续签率'!AG:AJ,4,0)</f>
        <v>4015</v>
      </c>
      <c r="Y7353" s="1">
        <f t="shared" si="573"/>
        <v>29796.023529411759</v>
      </c>
      <c r="Z7353">
        <v>0</v>
      </c>
      <c r="AA7353" s="89">
        <f t="shared" si="574"/>
        <v>264990</v>
      </c>
      <c r="AH7353" s="37"/>
      <c r="AI7353" s="37"/>
      <c r="AK7353" s="37"/>
    </row>
    <row r="7354" spans="1:37" hidden="1">
      <c r="A7354" t="s">
        <v>64</v>
      </c>
      <c r="B7354" t="s">
        <v>1</v>
      </c>
      <c r="C7354" t="s">
        <v>1</v>
      </c>
      <c r="D7354" t="s">
        <v>116</v>
      </c>
      <c r="E7354" t="s">
        <v>549</v>
      </c>
      <c r="F7354" t="str">
        <f t="shared" si="571"/>
        <v>铁岭市文印广告</v>
      </c>
      <c r="G7354" t="s">
        <v>101</v>
      </c>
      <c r="H7354" t="s">
        <v>429</v>
      </c>
      <c r="I7354" t="s">
        <v>70</v>
      </c>
      <c r="J7354">
        <v>347</v>
      </c>
      <c r="K7354">
        <v>0</v>
      </c>
      <c r="L7354" s="13">
        <f>VLOOKUP(C7354,'渗透率、续签率'!B:C,2,0)</f>
        <v>0.56799999999999995</v>
      </c>
      <c r="M7354" s="6">
        <v>0</v>
      </c>
      <c r="N7354">
        <v>32</v>
      </c>
      <c r="O7354">
        <v>0</v>
      </c>
      <c r="P7354" s="6">
        <v>0</v>
      </c>
      <c r="Q7354" s="13">
        <v>2.5000000000000001E-2</v>
      </c>
      <c r="R7354" s="13">
        <v>0</v>
      </c>
      <c r="S7354" s="31">
        <v>2151</v>
      </c>
      <c r="T7354" s="6">
        <f>VLOOKUP(E7354,'参数设置&amp;汇总'!S:U,3,0)</f>
        <v>0.13</v>
      </c>
      <c r="U7354" s="78">
        <f t="shared" si="570"/>
        <v>4.16</v>
      </c>
      <c r="V7354" s="13">
        <v>0.85000000000000009</v>
      </c>
      <c r="W7354" s="78">
        <f t="shared" si="572"/>
        <v>4.894117647058823</v>
      </c>
      <c r="X7354" s="1">
        <f>VLOOKUP(E7354,'渗透率、续签率'!AG:AJ,4,0)</f>
        <v>4015</v>
      </c>
      <c r="Y7354" s="1">
        <f t="shared" si="573"/>
        <v>19649.882352941175</v>
      </c>
      <c r="Z7354">
        <v>0</v>
      </c>
      <c r="AA7354" s="89">
        <f t="shared" si="574"/>
        <v>128480</v>
      </c>
      <c r="AH7354" s="37"/>
      <c r="AI7354" s="37"/>
      <c r="AJ7354" s="1"/>
      <c r="AK7354" s="37"/>
    </row>
    <row r="7355" spans="1:37" hidden="1">
      <c r="A7355" t="s">
        <v>64</v>
      </c>
      <c r="B7355" t="s">
        <v>1</v>
      </c>
      <c r="C7355" t="s">
        <v>1</v>
      </c>
      <c r="D7355" t="s">
        <v>116</v>
      </c>
      <c r="E7355" t="s">
        <v>549</v>
      </c>
      <c r="F7355" t="str">
        <f t="shared" si="571"/>
        <v>铁门关市文印广告</v>
      </c>
      <c r="G7355" t="s">
        <v>145</v>
      </c>
      <c r="H7355" t="s">
        <v>430</v>
      </c>
      <c r="I7355" t="s">
        <v>70</v>
      </c>
      <c r="J7355">
        <v>16</v>
      </c>
      <c r="K7355">
        <v>0</v>
      </c>
      <c r="L7355" s="13">
        <f>VLOOKUP(C7355,'渗透率、续签率'!B:C,2,0)</f>
        <v>0.56799999999999995</v>
      </c>
      <c r="M7355" s="6">
        <v>0</v>
      </c>
      <c r="N7355">
        <v>0</v>
      </c>
      <c r="O7355">
        <v>0</v>
      </c>
      <c r="P7355" s="6">
        <v>0</v>
      </c>
      <c r="Q7355" s="13">
        <v>1.9E-2</v>
      </c>
      <c r="R7355" s="13">
        <v>0</v>
      </c>
      <c r="S7355" s="31">
        <v>53</v>
      </c>
      <c r="T7355" s="6">
        <f>VLOOKUP(E7355,'参数设置&amp;汇总'!S:U,3,0)</f>
        <v>0.13</v>
      </c>
      <c r="U7355" s="78">
        <f t="shared" si="570"/>
        <v>0</v>
      </c>
      <c r="V7355" s="13">
        <v>0.85000000000000009</v>
      </c>
      <c r="W7355" s="78">
        <f t="shared" si="572"/>
        <v>0</v>
      </c>
      <c r="X7355" s="1">
        <f>VLOOKUP(E7355,'渗透率、续签率'!AG:AJ,4,0)</f>
        <v>4015</v>
      </c>
      <c r="Y7355" s="1">
        <f t="shared" si="573"/>
        <v>0</v>
      </c>
      <c r="Z7355">
        <v>0</v>
      </c>
      <c r="AA7355" s="89">
        <f t="shared" si="574"/>
        <v>0</v>
      </c>
      <c r="AH7355" s="37"/>
      <c r="AI7355" s="37"/>
      <c r="AJ7355" s="1"/>
      <c r="AK7355" s="37"/>
    </row>
    <row r="7356" spans="1:37" hidden="1">
      <c r="A7356" t="s">
        <v>64</v>
      </c>
      <c r="B7356" t="s">
        <v>1</v>
      </c>
      <c r="C7356" t="s">
        <v>1</v>
      </c>
      <c r="D7356" t="s">
        <v>116</v>
      </c>
      <c r="E7356" t="s">
        <v>549</v>
      </c>
      <c r="F7356" t="str">
        <f t="shared" si="571"/>
        <v>铜仁市文印广告</v>
      </c>
      <c r="G7356" t="s">
        <v>167</v>
      </c>
      <c r="H7356" t="s">
        <v>431</v>
      </c>
      <c r="I7356" t="s">
        <v>70</v>
      </c>
      <c r="J7356">
        <v>680</v>
      </c>
      <c r="K7356">
        <v>2</v>
      </c>
      <c r="L7356" s="13">
        <f>VLOOKUP(C7356,'渗透率、续签率'!B:C,2,0)</f>
        <v>0.56799999999999995</v>
      </c>
      <c r="M7356" s="6">
        <v>0</v>
      </c>
      <c r="N7356">
        <v>109</v>
      </c>
      <c r="O7356">
        <v>2</v>
      </c>
      <c r="P7356" s="6">
        <v>0.02</v>
      </c>
      <c r="Q7356" s="13">
        <v>0.129</v>
      </c>
      <c r="R7356" s="13">
        <v>1.4E-2</v>
      </c>
      <c r="S7356" s="31">
        <v>6334</v>
      </c>
      <c r="T7356" s="6">
        <f>VLOOKUP(E7356,'参数设置&amp;汇总'!S:U,3,0)</f>
        <v>0.13</v>
      </c>
      <c r="U7356" s="78">
        <f t="shared" si="570"/>
        <v>14.17</v>
      </c>
      <c r="V7356" s="13">
        <v>0.85000000000000009</v>
      </c>
      <c r="W7356" s="78">
        <f t="shared" si="572"/>
        <v>15.334117647058823</v>
      </c>
      <c r="X7356" s="1">
        <f>VLOOKUP(E7356,'渗透率、续签率'!AG:AJ,4,0)</f>
        <v>4015</v>
      </c>
      <c r="Y7356" s="1">
        <f t="shared" si="573"/>
        <v>61566.482352941173</v>
      </c>
      <c r="Z7356">
        <v>0</v>
      </c>
      <c r="AA7356" s="89">
        <f t="shared" si="574"/>
        <v>437635</v>
      </c>
      <c r="AH7356" s="37"/>
      <c r="AI7356" s="37"/>
      <c r="AJ7356" s="1"/>
      <c r="AK7356" s="37"/>
    </row>
    <row r="7357" spans="1:37" hidden="1">
      <c r="A7357" t="s">
        <v>64</v>
      </c>
      <c r="B7357" t="s">
        <v>1</v>
      </c>
      <c r="C7357" t="s">
        <v>1</v>
      </c>
      <c r="D7357" t="s">
        <v>116</v>
      </c>
      <c r="E7357" t="s">
        <v>549</v>
      </c>
      <c r="F7357" t="str">
        <f t="shared" si="571"/>
        <v>铜川市文印广告</v>
      </c>
      <c r="G7357" t="s">
        <v>108</v>
      </c>
      <c r="H7357" t="s">
        <v>432</v>
      </c>
      <c r="I7357" t="s">
        <v>70</v>
      </c>
      <c r="J7357">
        <v>182</v>
      </c>
      <c r="K7357">
        <v>0</v>
      </c>
      <c r="L7357" s="13">
        <f>VLOOKUP(C7357,'渗透率、续签率'!B:C,2,0)</f>
        <v>0.56799999999999995</v>
      </c>
      <c r="M7357" s="6">
        <v>0</v>
      </c>
      <c r="N7357">
        <v>14</v>
      </c>
      <c r="O7357">
        <v>0</v>
      </c>
      <c r="P7357" s="6">
        <v>0</v>
      </c>
      <c r="Q7357" s="13">
        <v>1.9E-2</v>
      </c>
      <c r="R7357" s="13">
        <v>0</v>
      </c>
      <c r="S7357" s="31">
        <v>1243</v>
      </c>
      <c r="T7357" s="6">
        <f>VLOOKUP(E7357,'参数设置&amp;汇总'!S:U,3,0)</f>
        <v>0.13</v>
      </c>
      <c r="U7357" s="78">
        <f t="shared" si="570"/>
        <v>1.82</v>
      </c>
      <c r="V7357" s="13">
        <v>0.85000000000000009</v>
      </c>
      <c r="W7357" s="78">
        <f t="shared" si="572"/>
        <v>2.1411764705882352</v>
      </c>
      <c r="X7357" s="1">
        <f>VLOOKUP(E7357,'渗透率、续签率'!AG:AJ,4,0)</f>
        <v>4015</v>
      </c>
      <c r="Y7357" s="1">
        <f t="shared" si="573"/>
        <v>8596.823529411764</v>
      </c>
      <c r="Z7357">
        <v>0</v>
      </c>
      <c r="AA7357" s="89">
        <f t="shared" si="574"/>
        <v>56210</v>
      </c>
      <c r="AH7357" s="37"/>
      <c r="AI7357" s="37"/>
      <c r="AJ7357" s="1"/>
      <c r="AK7357" s="37"/>
    </row>
    <row r="7358" spans="1:37" hidden="1">
      <c r="A7358" t="s">
        <v>64</v>
      </c>
      <c r="B7358" t="s">
        <v>1</v>
      </c>
      <c r="C7358" t="s">
        <v>1</v>
      </c>
      <c r="D7358" t="s">
        <v>116</v>
      </c>
      <c r="E7358" t="s">
        <v>549</v>
      </c>
      <c r="F7358" t="str">
        <f t="shared" si="571"/>
        <v>铜陵市文印广告</v>
      </c>
      <c r="G7358" t="s">
        <v>94</v>
      </c>
      <c r="H7358" t="s">
        <v>433</v>
      </c>
      <c r="I7358" t="s">
        <v>68</v>
      </c>
      <c r="J7358">
        <v>257</v>
      </c>
      <c r="K7358">
        <v>0</v>
      </c>
      <c r="L7358" s="13">
        <f>VLOOKUP(C7358,'渗透率、续签率'!B:C,2,0)</f>
        <v>0.56799999999999995</v>
      </c>
      <c r="M7358" s="6">
        <v>0</v>
      </c>
      <c r="N7358">
        <v>71</v>
      </c>
      <c r="O7358">
        <v>0</v>
      </c>
      <c r="P7358" s="6">
        <v>0</v>
      </c>
      <c r="Q7358" s="13">
        <v>0.14099999999999999</v>
      </c>
      <c r="R7358" s="13">
        <v>0.129</v>
      </c>
      <c r="S7358" s="31">
        <v>4384</v>
      </c>
      <c r="T7358" s="6">
        <f>VLOOKUP(E7358,'参数设置&amp;汇总'!S:U,3,0)</f>
        <v>0.13</v>
      </c>
      <c r="U7358" s="78">
        <f t="shared" si="570"/>
        <v>9.23</v>
      </c>
      <c r="V7358" s="13">
        <v>0.85000000000000009</v>
      </c>
      <c r="W7358" s="78">
        <f t="shared" si="572"/>
        <v>10.858823529411763</v>
      </c>
      <c r="X7358" s="1">
        <f>VLOOKUP(E7358,'渗透率、续签率'!AG:AJ,4,0)</f>
        <v>4015</v>
      </c>
      <c r="Y7358" s="1">
        <f t="shared" si="573"/>
        <v>43598.176470588231</v>
      </c>
      <c r="Z7358">
        <v>0</v>
      </c>
      <c r="AA7358" s="89">
        <f t="shared" si="574"/>
        <v>285065</v>
      </c>
      <c r="AH7358" s="37"/>
      <c r="AI7358" s="37"/>
      <c r="AJ7358" s="1"/>
      <c r="AK7358" s="37"/>
    </row>
    <row r="7359" spans="1:37" hidden="1">
      <c r="A7359" t="s">
        <v>64</v>
      </c>
      <c r="B7359" t="s">
        <v>1</v>
      </c>
      <c r="C7359" t="s">
        <v>1</v>
      </c>
      <c r="D7359" t="s">
        <v>116</v>
      </c>
      <c r="E7359" t="s">
        <v>549</v>
      </c>
      <c r="F7359" t="str">
        <f t="shared" si="571"/>
        <v>银川市文印广告</v>
      </c>
      <c r="G7359" t="s">
        <v>129</v>
      </c>
      <c r="H7359" t="s">
        <v>434</v>
      </c>
      <c r="I7359" t="s">
        <v>70</v>
      </c>
      <c r="J7359" s="1">
        <v>1586</v>
      </c>
      <c r="K7359">
        <v>25</v>
      </c>
      <c r="L7359" s="13">
        <f>VLOOKUP(C7359,'渗透率、续签率'!B:C,2,0)</f>
        <v>0.56799999999999995</v>
      </c>
      <c r="M7359" s="6">
        <v>0.02</v>
      </c>
      <c r="N7359">
        <v>137</v>
      </c>
      <c r="O7359">
        <v>23</v>
      </c>
      <c r="P7359" s="6">
        <v>0.17</v>
      </c>
      <c r="Q7359" s="13">
        <v>0.49099999999999999</v>
      </c>
      <c r="R7359" s="13">
        <v>0.32300000000000001</v>
      </c>
      <c r="S7359" s="31">
        <v>14589</v>
      </c>
      <c r="T7359" s="6">
        <f>VLOOKUP(E7359,'参数设置&amp;汇总'!S:U,3,0)</f>
        <v>0.13</v>
      </c>
      <c r="U7359" s="78">
        <f t="shared" si="570"/>
        <v>23</v>
      </c>
      <c r="V7359" s="13">
        <v>0.85000000000000009</v>
      </c>
      <c r="W7359" s="78">
        <f t="shared" si="572"/>
        <v>11.689411764705882</v>
      </c>
      <c r="X7359" s="1">
        <f>VLOOKUP(E7359,'渗透率、续签率'!AG:AJ,4,0)</f>
        <v>4015</v>
      </c>
      <c r="Y7359" s="1">
        <f t="shared" si="573"/>
        <v>46932.98823529412</v>
      </c>
      <c r="Z7359">
        <v>0</v>
      </c>
      <c r="AA7359" s="89">
        <f t="shared" si="574"/>
        <v>550055</v>
      </c>
      <c r="AH7359" s="37"/>
      <c r="AI7359" s="37"/>
      <c r="AK7359" s="37"/>
    </row>
    <row r="7360" spans="1:37" hidden="1">
      <c r="A7360" t="s">
        <v>64</v>
      </c>
      <c r="B7360" t="s">
        <v>1</v>
      </c>
      <c r="C7360" t="s">
        <v>1</v>
      </c>
      <c r="D7360" t="s">
        <v>116</v>
      </c>
      <c r="E7360" t="s">
        <v>549</v>
      </c>
      <c r="F7360" t="str">
        <f t="shared" si="571"/>
        <v>锡林郭勒盟文印广告</v>
      </c>
      <c r="G7360" t="s">
        <v>142</v>
      </c>
      <c r="H7360" t="s">
        <v>435</v>
      </c>
      <c r="I7360" t="s">
        <v>70</v>
      </c>
      <c r="J7360">
        <v>491</v>
      </c>
      <c r="K7360">
        <v>2</v>
      </c>
      <c r="L7360" s="13">
        <f>VLOOKUP(C7360,'渗透率、续签率'!B:C,2,0)</f>
        <v>0.56799999999999995</v>
      </c>
      <c r="M7360" s="6">
        <v>0</v>
      </c>
      <c r="N7360">
        <v>27</v>
      </c>
      <c r="O7360">
        <v>2</v>
      </c>
      <c r="P7360" s="6">
        <v>7.0000000000000007E-2</v>
      </c>
      <c r="Q7360" s="13">
        <v>0.17899999999999999</v>
      </c>
      <c r="R7360" s="13">
        <v>5.3999999999999999E-2</v>
      </c>
      <c r="S7360" s="31">
        <v>2430</v>
      </c>
      <c r="T7360" s="6">
        <f>VLOOKUP(E7360,'参数设置&amp;汇总'!S:U,3,0)</f>
        <v>0.13</v>
      </c>
      <c r="U7360" s="78">
        <f t="shared" si="570"/>
        <v>3.5100000000000002</v>
      </c>
      <c r="V7360" s="13">
        <v>0.85000000000000009</v>
      </c>
      <c r="W7360" s="78">
        <f t="shared" si="572"/>
        <v>2.7929411764705887</v>
      </c>
      <c r="X7360" s="1">
        <f>VLOOKUP(E7360,'渗透率、续签率'!AG:AJ,4,0)</f>
        <v>4015</v>
      </c>
      <c r="Y7360" s="1">
        <f t="shared" si="573"/>
        <v>11213.658823529413</v>
      </c>
      <c r="Z7360">
        <v>0</v>
      </c>
      <c r="AA7360" s="89">
        <f t="shared" si="574"/>
        <v>108405</v>
      </c>
      <c r="AH7360" s="37"/>
      <c r="AI7360" s="37"/>
      <c r="AJ7360" s="1"/>
      <c r="AK7360" s="37"/>
    </row>
    <row r="7361" spans="1:37" hidden="1">
      <c r="A7361" t="s">
        <v>64</v>
      </c>
      <c r="B7361" t="s">
        <v>1</v>
      </c>
      <c r="C7361" t="s">
        <v>1</v>
      </c>
      <c r="D7361" t="s">
        <v>116</v>
      </c>
      <c r="E7361" t="s">
        <v>549</v>
      </c>
      <c r="F7361" t="str">
        <f t="shared" si="571"/>
        <v>锦州市文印广告</v>
      </c>
      <c r="G7361" t="s">
        <v>101</v>
      </c>
      <c r="H7361" t="s">
        <v>436</v>
      </c>
      <c r="I7361" t="s">
        <v>70</v>
      </c>
      <c r="J7361">
        <v>426</v>
      </c>
      <c r="K7361">
        <v>1</v>
      </c>
      <c r="L7361" s="13">
        <f>VLOOKUP(C7361,'渗透率、续签率'!B:C,2,0)</f>
        <v>0.56799999999999995</v>
      </c>
      <c r="M7361" s="6">
        <v>0</v>
      </c>
      <c r="N7361">
        <v>51</v>
      </c>
      <c r="O7361">
        <v>1</v>
      </c>
      <c r="P7361" s="6">
        <v>0.02</v>
      </c>
      <c r="Q7361" s="13">
        <v>0.11600000000000001</v>
      </c>
      <c r="R7361" s="13">
        <v>2E-3</v>
      </c>
      <c r="S7361" s="31">
        <v>3545</v>
      </c>
      <c r="T7361" s="6">
        <f>VLOOKUP(E7361,'参数设置&amp;汇总'!S:U,3,0)</f>
        <v>0.13</v>
      </c>
      <c r="U7361" s="78">
        <f t="shared" si="570"/>
        <v>6.63</v>
      </c>
      <c r="V7361" s="13">
        <v>0.85000000000000009</v>
      </c>
      <c r="W7361" s="78">
        <f t="shared" si="572"/>
        <v>7.1317647058823521</v>
      </c>
      <c r="X7361" s="1">
        <f>VLOOKUP(E7361,'渗透率、续签率'!AG:AJ,4,0)</f>
        <v>4015</v>
      </c>
      <c r="Y7361" s="1">
        <f t="shared" si="573"/>
        <v>28634.035294117642</v>
      </c>
      <c r="Z7361">
        <v>0</v>
      </c>
      <c r="AA7361" s="89">
        <f t="shared" si="574"/>
        <v>204765</v>
      </c>
      <c r="AH7361" s="37"/>
      <c r="AI7361" s="37"/>
      <c r="AJ7361" s="1"/>
      <c r="AK7361" s="37"/>
    </row>
    <row r="7362" spans="1:37" hidden="1">
      <c r="A7362" t="s">
        <v>64</v>
      </c>
      <c r="B7362" t="s">
        <v>1</v>
      </c>
      <c r="C7362" t="s">
        <v>1</v>
      </c>
      <c r="D7362" t="s">
        <v>116</v>
      </c>
      <c r="E7362" t="s">
        <v>549</v>
      </c>
      <c r="F7362" t="str">
        <f t="shared" si="571"/>
        <v>镇江市文印广告</v>
      </c>
      <c r="G7362" t="s">
        <v>73</v>
      </c>
      <c r="H7362" t="s">
        <v>437</v>
      </c>
      <c r="I7362" t="s">
        <v>70</v>
      </c>
      <c r="J7362">
        <v>850</v>
      </c>
      <c r="K7362">
        <v>7</v>
      </c>
      <c r="L7362" s="13">
        <f>VLOOKUP(C7362,'渗透率、续签率'!B:C,2,0)</f>
        <v>0.56799999999999995</v>
      </c>
      <c r="M7362" s="6">
        <v>0.01</v>
      </c>
      <c r="N7362">
        <v>114</v>
      </c>
      <c r="O7362">
        <v>7</v>
      </c>
      <c r="P7362" s="6">
        <v>0.06</v>
      </c>
      <c r="Q7362" s="13">
        <v>0.23799999999999999</v>
      </c>
      <c r="R7362" s="13">
        <v>0.10299999999999999</v>
      </c>
      <c r="S7362" s="31">
        <v>7573</v>
      </c>
      <c r="T7362" s="6">
        <f>VLOOKUP(E7362,'参数设置&amp;汇总'!S:U,3,0)</f>
        <v>0.13</v>
      </c>
      <c r="U7362" s="78">
        <f t="shared" si="570"/>
        <v>14.82</v>
      </c>
      <c r="V7362" s="13">
        <v>0.85000000000000009</v>
      </c>
      <c r="W7362" s="78">
        <f t="shared" si="572"/>
        <v>12.75764705882353</v>
      </c>
      <c r="X7362" s="1">
        <f>VLOOKUP(E7362,'渗透率、续签率'!AG:AJ,4,0)</f>
        <v>4015</v>
      </c>
      <c r="Y7362" s="1">
        <f t="shared" si="573"/>
        <v>51221.952941176474</v>
      </c>
      <c r="Z7362">
        <v>22</v>
      </c>
      <c r="AA7362" s="89">
        <f t="shared" si="574"/>
        <v>457710</v>
      </c>
      <c r="AH7362" s="37"/>
      <c r="AI7362" s="37"/>
      <c r="AJ7362" s="1"/>
      <c r="AK7362" s="37"/>
    </row>
    <row r="7363" spans="1:37" hidden="1">
      <c r="A7363" t="s">
        <v>64</v>
      </c>
      <c r="B7363" t="s">
        <v>1</v>
      </c>
      <c r="C7363" t="s">
        <v>1</v>
      </c>
      <c r="D7363" t="s">
        <v>116</v>
      </c>
      <c r="E7363" t="s">
        <v>549</v>
      </c>
      <c r="F7363" t="str">
        <f t="shared" si="571"/>
        <v>长春市文印广告</v>
      </c>
      <c r="G7363" t="s">
        <v>188</v>
      </c>
      <c r="H7363" t="s">
        <v>438</v>
      </c>
      <c r="I7363" t="s">
        <v>70</v>
      </c>
      <c r="J7363" s="1">
        <v>2395</v>
      </c>
      <c r="K7363">
        <v>49</v>
      </c>
      <c r="L7363" s="13">
        <f>VLOOKUP(C7363,'渗透率、续签率'!B:C,2,0)</f>
        <v>0.56799999999999995</v>
      </c>
      <c r="M7363" s="6">
        <v>0.02</v>
      </c>
      <c r="N7363">
        <v>474</v>
      </c>
      <c r="O7363">
        <v>43</v>
      </c>
      <c r="P7363" s="6">
        <v>0.09</v>
      </c>
      <c r="Q7363" s="13">
        <v>0.42099999999999999</v>
      </c>
      <c r="R7363" s="13">
        <v>0.27200000000000002</v>
      </c>
      <c r="S7363" s="31">
        <v>38675</v>
      </c>
      <c r="T7363" s="6">
        <f>VLOOKUP(E7363,'参数设置&amp;汇总'!S:U,3,0)</f>
        <v>0.13</v>
      </c>
      <c r="U7363" s="78">
        <f t="shared" ref="U7363:U7426" si="575">IF(T7363*N7363&gt;=O7363,T7363*N7363,O7363)</f>
        <v>61.620000000000005</v>
      </c>
      <c r="V7363" s="13">
        <v>0.85000000000000009</v>
      </c>
      <c r="W7363" s="78">
        <f t="shared" si="572"/>
        <v>43.76</v>
      </c>
      <c r="X7363" s="1">
        <f>VLOOKUP(E7363,'渗透率、续签率'!AG:AJ,4,0)</f>
        <v>4015</v>
      </c>
      <c r="Y7363" s="1">
        <f t="shared" si="573"/>
        <v>175696.4</v>
      </c>
      <c r="Z7363">
        <v>65</v>
      </c>
      <c r="AA7363" s="89">
        <f t="shared" si="574"/>
        <v>1903110</v>
      </c>
      <c r="AH7363" s="37"/>
      <c r="AI7363" s="37"/>
      <c r="AK7363" s="37"/>
    </row>
    <row r="7364" spans="1:37" hidden="1">
      <c r="A7364" t="s">
        <v>64</v>
      </c>
      <c r="B7364" t="s">
        <v>1</v>
      </c>
      <c r="C7364" t="s">
        <v>1</v>
      </c>
      <c r="D7364" t="s">
        <v>116</v>
      </c>
      <c r="E7364" t="s">
        <v>549</v>
      </c>
      <c r="F7364" t="str">
        <f t="shared" ref="F7364:F7427" si="576">H7364&amp;C7364</f>
        <v>长治市文印广告</v>
      </c>
      <c r="G7364" t="s">
        <v>134</v>
      </c>
      <c r="H7364" t="s">
        <v>439</v>
      </c>
      <c r="I7364" t="s">
        <v>70</v>
      </c>
      <c r="J7364">
        <v>692</v>
      </c>
      <c r="K7364">
        <v>7</v>
      </c>
      <c r="L7364" s="13">
        <f>VLOOKUP(C7364,'渗透率、续签率'!B:C,2,0)</f>
        <v>0.56799999999999995</v>
      </c>
      <c r="M7364" s="6">
        <v>0.01</v>
      </c>
      <c r="N7364">
        <v>93</v>
      </c>
      <c r="O7364">
        <v>7</v>
      </c>
      <c r="P7364" s="6">
        <v>0.08</v>
      </c>
      <c r="Q7364" s="13">
        <v>0.29699999999999999</v>
      </c>
      <c r="R7364" s="13">
        <v>8.3000000000000004E-2</v>
      </c>
      <c r="S7364" s="31">
        <v>6501</v>
      </c>
      <c r="T7364" s="6">
        <f>VLOOKUP(E7364,'参数设置&amp;汇总'!S:U,3,0)</f>
        <v>0.13</v>
      </c>
      <c r="U7364" s="78">
        <f t="shared" si="575"/>
        <v>12.09</v>
      </c>
      <c r="V7364" s="13">
        <v>0.85000000000000009</v>
      </c>
      <c r="W7364" s="78">
        <f t="shared" ref="W7364:W7427" si="577">(O7364*(1-L7364)+IF((U7364-O7364)&lt;0,0,(U7364-O7364)))/V7364</f>
        <v>9.5458823529411756</v>
      </c>
      <c r="X7364" s="1">
        <f>VLOOKUP(E7364,'渗透率、续签率'!AG:AJ,4,0)</f>
        <v>4015</v>
      </c>
      <c r="Y7364" s="1">
        <f t="shared" ref="Y7364:Y7427" si="578">X7364*W7364</f>
        <v>38326.717647058817</v>
      </c>
      <c r="Z7364">
        <v>0</v>
      </c>
      <c r="AA7364" s="89">
        <f t="shared" ref="AA7364:AA7427" si="579">N7364*X7364</f>
        <v>373395</v>
      </c>
      <c r="AH7364" s="37"/>
      <c r="AI7364" s="37"/>
      <c r="AK7364" s="37"/>
    </row>
    <row r="7365" spans="1:37" hidden="1">
      <c r="A7365" t="s">
        <v>64</v>
      </c>
      <c r="B7365" t="s">
        <v>1</v>
      </c>
      <c r="C7365" t="s">
        <v>1</v>
      </c>
      <c r="D7365" t="s">
        <v>116</v>
      </c>
      <c r="E7365" t="s">
        <v>549</v>
      </c>
      <c r="F7365" t="str">
        <f t="shared" si="576"/>
        <v>阜新市文印广告</v>
      </c>
      <c r="G7365" t="s">
        <v>101</v>
      </c>
      <c r="H7365" t="s">
        <v>440</v>
      </c>
      <c r="I7365" t="s">
        <v>70</v>
      </c>
      <c r="J7365">
        <v>279</v>
      </c>
      <c r="K7365">
        <v>1</v>
      </c>
      <c r="L7365" s="13">
        <f>VLOOKUP(C7365,'渗透率、续签率'!B:C,2,0)</f>
        <v>0.56799999999999995</v>
      </c>
      <c r="M7365" s="6">
        <v>0</v>
      </c>
      <c r="N7365">
        <v>21</v>
      </c>
      <c r="O7365">
        <v>1</v>
      </c>
      <c r="P7365" s="6">
        <v>0.05</v>
      </c>
      <c r="Q7365" s="13">
        <v>5.0999999999999997E-2</v>
      </c>
      <c r="R7365" s="13">
        <v>0</v>
      </c>
      <c r="S7365" s="31">
        <v>1873</v>
      </c>
      <c r="T7365" s="6">
        <f>VLOOKUP(E7365,'参数设置&amp;汇总'!S:U,3,0)</f>
        <v>0.13</v>
      </c>
      <c r="U7365" s="78">
        <f t="shared" si="575"/>
        <v>2.73</v>
      </c>
      <c r="V7365" s="13">
        <v>0.85000000000000009</v>
      </c>
      <c r="W7365" s="78">
        <f t="shared" si="577"/>
        <v>2.5435294117647054</v>
      </c>
      <c r="X7365" s="1">
        <f>VLOOKUP(E7365,'渗透率、续签率'!AG:AJ,4,0)</f>
        <v>4015</v>
      </c>
      <c r="Y7365" s="1">
        <f t="shared" si="578"/>
        <v>10212.270588235293</v>
      </c>
      <c r="Z7365">
        <v>0</v>
      </c>
      <c r="AA7365" s="89">
        <f t="shared" si="579"/>
        <v>84315</v>
      </c>
      <c r="AH7365" s="37"/>
      <c r="AI7365" s="37"/>
      <c r="AJ7365" s="1"/>
      <c r="AK7365" s="37"/>
    </row>
    <row r="7366" spans="1:37" hidden="1">
      <c r="A7366" t="s">
        <v>64</v>
      </c>
      <c r="B7366" t="s">
        <v>1</v>
      </c>
      <c r="C7366" t="s">
        <v>1</v>
      </c>
      <c r="D7366" t="s">
        <v>116</v>
      </c>
      <c r="E7366" t="s">
        <v>549</v>
      </c>
      <c r="F7366" t="str">
        <f t="shared" si="576"/>
        <v>阜阳市文印广告</v>
      </c>
      <c r="G7366" t="s">
        <v>94</v>
      </c>
      <c r="H7366" t="s">
        <v>441</v>
      </c>
      <c r="I7366" t="s">
        <v>68</v>
      </c>
      <c r="J7366" s="1">
        <v>1356</v>
      </c>
      <c r="K7366">
        <v>31</v>
      </c>
      <c r="L7366" s="13">
        <f>VLOOKUP(C7366,'渗透率、续签率'!B:C,2,0)</f>
        <v>0.56799999999999995</v>
      </c>
      <c r="M7366" s="6">
        <v>0.02</v>
      </c>
      <c r="N7366">
        <v>116</v>
      </c>
      <c r="O7366">
        <v>25</v>
      </c>
      <c r="P7366" s="6">
        <v>0.22</v>
      </c>
      <c r="Q7366" s="13">
        <v>0.44800000000000001</v>
      </c>
      <c r="R7366" s="13">
        <v>0.26700000000000002</v>
      </c>
      <c r="S7366" s="31">
        <v>9328</v>
      </c>
      <c r="T7366" s="6">
        <f>VLOOKUP(E7366,'参数设置&amp;汇总'!S:U,3,0)</f>
        <v>0.13</v>
      </c>
      <c r="U7366" s="78">
        <f t="shared" si="575"/>
        <v>25</v>
      </c>
      <c r="V7366" s="13">
        <v>0.85000000000000009</v>
      </c>
      <c r="W7366" s="78">
        <f t="shared" si="577"/>
        <v>12.705882352941176</v>
      </c>
      <c r="X7366" s="1">
        <f>VLOOKUP(E7366,'渗透率、续签率'!AG:AJ,4,0)</f>
        <v>4015</v>
      </c>
      <c r="Y7366" s="1">
        <f t="shared" si="578"/>
        <v>51014.117647058818</v>
      </c>
      <c r="Z7366">
        <v>25</v>
      </c>
      <c r="AA7366" s="89">
        <f t="shared" si="579"/>
        <v>465740</v>
      </c>
      <c r="AH7366" s="37"/>
      <c r="AI7366" s="37"/>
      <c r="AJ7366" s="1"/>
      <c r="AK7366" s="37"/>
    </row>
    <row r="7367" spans="1:37" hidden="1">
      <c r="A7367" t="s">
        <v>64</v>
      </c>
      <c r="B7367" t="s">
        <v>1</v>
      </c>
      <c r="C7367" t="s">
        <v>1</v>
      </c>
      <c r="D7367" t="s">
        <v>116</v>
      </c>
      <c r="E7367" t="s">
        <v>549</v>
      </c>
      <c r="F7367" t="str">
        <f t="shared" si="576"/>
        <v>防城港市文印广告</v>
      </c>
      <c r="G7367" t="s">
        <v>88</v>
      </c>
      <c r="H7367" t="s">
        <v>442</v>
      </c>
      <c r="I7367" t="s">
        <v>68</v>
      </c>
      <c r="J7367">
        <v>240</v>
      </c>
      <c r="K7367">
        <v>1</v>
      </c>
      <c r="L7367" s="13">
        <f>VLOOKUP(C7367,'渗透率、续签率'!B:C,2,0)</f>
        <v>0.56799999999999995</v>
      </c>
      <c r="M7367" s="6">
        <v>0</v>
      </c>
      <c r="N7367">
        <v>39</v>
      </c>
      <c r="O7367">
        <v>1</v>
      </c>
      <c r="P7367" s="6">
        <v>0.03</v>
      </c>
      <c r="Q7367" s="13">
        <v>0.19700000000000001</v>
      </c>
      <c r="R7367" s="13">
        <v>0.10100000000000001</v>
      </c>
      <c r="S7367" s="31">
        <v>2574</v>
      </c>
      <c r="T7367" s="6">
        <f>VLOOKUP(E7367,'参数设置&amp;汇总'!S:U,3,0)</f>
        <v>0.13</v>
      </c>
      <c r="U7367" s="78">
        <f t="shared" si="575"/>
        <v>5.07</v>
      </c>
      <c r="V7367" s="13">
        <v>0.85000000000000009</v>
      </c>
      <c r="W7367" s="78">
        <f t="shared" si="577"/>
        <v>5.2964705882352945</v>
      </c>
      <c r="X7367" s="1">
        <f>VLOOKUP(E7367,'渗透率、续签率'!AG:AJ,4,0)</f>
        <v>4015</v>
      </c>
      <c r="Y7367" s="1">
        <f t="shared" si="578"/>
        <v>21265.329411764706</v>
      </c>
      <c r="Z7367">
        <v>0</v>
      </c>
      <c r="AA7367" s="89">
        <f t="shared" si="579"/>
        <v>156585</v>
      </c>
      <c r="AH7367" s="37"/>
      <c r="AI7367" s="37"/>
      <c r="AJ7367" s="1"/>
      <c r="AK7367" s="37"/>
    </row>
    <row r="7368" spans="1:37" hidden="1">
      <c r="A7368" t="s">
        <v>64</v>
      </c>
      <c r="B7368" t="s">
        <v>1</v>
      </c>
      <c r="C7368" t="s">
        <v>1</v>
      </c>
      <c r="D7368" t="s">
        <v>116</v>
      </c>
      <c r="E7368" t="s">
        <v>549</v>
      </c>
      <c r="F7368" t="str">
        <f t="shared" si="576"/>
        <v>阳江市文印广告</v>
      </c>
      <c r="G7368" t="s">
        <v>75</v>
      </c>
      <c r="H7368" t="s">
        <v>443</v>
      </c>
      <c r="I7368" t="s">
        <v>68</v>
      </c>
      <c r="J7368">
        <v>476</v>
      </c>
      <c r="K7368">
        <v>5</v>
      </c>
      <c r="L7368" s="13">
        <f>VLOOKUP(C7368,'渗透率、续签率'!B:C,2,0)</f>
        <v>0.56799999999999995</v>
      </c>
      <c r="M7368" s="6">
        <v>0.01</v>
      </c>
      <c r="N7368">
        <v>73</v>
      </c>
      <c r="O7368">
        <v>5</v>
      </c>
      <c r="P7368" s="6">
        <v>7.0000000000000007E-2</v>
      </c>
      <c r="Q7368" s="13">
        <v>0.21</v>
      </c>
      <c r="R7368" s="13">
        <v>6.9000000000000006E-2</v>
      </c>
      <c r="S7368" s="31">
        <v>4464</v>
      </c>
      <c r="T7368" s="6">
        <f>VLOOKUP(E7368,'参数设置&amp;汇总'!S:U,3,0)</f>
        <v>0.13</v>
      </c>
      <c r="U7368" s="78">
        <f t="shared" si="575"/>
        <v>9.49</v>
      </c>
      <c r="V7368" s="13">
        <v>0.85000000000000009</v>
      </c>
      <c r="W7368" s="78">
        <f t="shared" si="577"/>
        <v>7.8235294117647056</v>
      </c>
      <c r="X7368" s="1">
        <f>VLOOKUP(E7368,'渗透率、续签率'!AG:AJ,4,0)</f>
        <v>4015</v>
      </c>
      <c r="Y7368" s="1">
        <f t="shared" si="578"/>
        <v>31411.470588235294</v>
      </c>
      <c r="Z7368">
        <v>0</v>
      </c>
      <c r="AA7368" s="89">
        <f t="shared" si="579"/>
        <v>293095</v>
      </c>
      <c r="AH7368" s="37"/>
      <c r="AI7368" s="37"/>
      <c r="AJ7368" s="1"/>
      <c r="AK7368" s="37"/>
    </row>
    <row r="7369" spans="1:37" hidden="1">
      <c r="A7369" t="s">
        <v>64</v>
      </c>
      <c r="B7369" t="s">
        <v>1</v>
      </c>
      <c r="C7369" t="s">
        <v>1</v>
      </c>
      <c r="D7369" t="s">
        <v>116</v>
      </c>
      <c r="E7369" t="s">
        <v>549</v>
      </c>
      <c r="F7369" t="str">
        <f t="shared" si="576"/>
        <v>阳泉市文印广告</v>
      </c>
      <c r="G7369" t="s">
        <v>134</v>
      </c>
      <c r="H7369" t="s">
        <v>444</v>
      </c>
      <c r="I7369" t="s">
        <v>70</v>
      </c>
      <c r="J7369">
        <v>225</v>
      </c>
      <c r="K7369">
        <v>1</v>
      </c>
      <c r="L7369" s="13">
        <f>VLOOKUP(C7369,'渗透率、续签率'!B:C,2,0)</f>
        <v>0.56799999999999995</v>
      </c>
      <c r="M7369" s="6">
        <v>0</v>
      </c>
      <c r="N7369">
        <v>33</v>
      </c>
      <c r="O7369">
        <v>1</v>
      </c>
      <c r="P7369" s="6">
        <v>0.03</v>
      </c>
      <c r="Q7369" s="13">
        <v>6.9000000000000006E-2</v>
      </c>
      <c r="R7369" s="13">
        <v>0</v>
      </c>
      <c r="S7369" s="31">
        <v>2136</v>
      </c>
      <c r="T7369" s="6">
        <f>VLOOKUP(E7369,'参数设置&amp;汇总'!S:U,3,0)</f>
        <v>0.13</v>
      </c>
      <c r="U7369" s="78">
        <f t="shared" si="575"/>
        <v>4.29</v>
      </c>
      <c r="V7369" s="13">
        <v>0.85000000000000009</v>
      </c>
      <c r="W7369" s="78">
        <f t="shared" si="577"/>
        <v>4.3788235294117639</v>
      </c>
      <c r="X7369" s="1">
        <f>VLOOKUP(E7369,'渗透率、续签率'!AG:AJ,4,0)</f>
        <v>4015</v>
      </c>
      <c r="Y7369" s="1">
        <f t="shared" si="578"/>
        <v>17580.976470588233</v>
      </c>
      <c r="Z7369">
        <v>0</v>
      </c>
      <c r="AA7369" s="89">
        <f t="shared" si="579"/>
        <v>132495</v>
      </c>
      <c r="AH7369" s="37"/>
      <c r="AI7369" s="37"/>
      <c r="AJ7369" s="1"/>
      <c r="AK7369" s="37"/>
    </row>
    <row r="7370" spans="1:37" hidden="1">
      <c r="A7370" t="s">
        <v>64</v>
      </c>
      <c r="B7370" t="s">
        <v>1</v>
      </c>
      <c r="C7370" t="s">
        <v>1</v>
      </c>
      <c r="D7370" t="s">
        <v>116</v>
      </c>
      <c r="E7370" t="s">
        <v>549</v>
      </c>
      <c r="F7370" t="str">
        <f t="shared" si="576"/>
        <v>阿克苏地区文印广告</v>
      </c>
      <c r="G7370" t="s">
        <v>145</v>
      </c>
      <c r="H7370" t="s">
        <v>445</v>
      </c>
      <c r="I7370" t="s">
        <v>70</v>
      </c>
      <c r="J7370">
        <v>532</v>
      </c>
      <c r="K7370">
        <v>6</v>
      </c>
      <c r="L7370" s="13">
        <f>VLOOKUP(C7370,'渗透率、续签率'!B:C,2,0)</f>
        <v>0.56799999999999995</v>
      </c>
      <c r="M7370" s="6">
        <v>0.01</v>
      </c>
      <c r="N7370">
        <v>63</v>
      </c>
      <c r="O7370">
        <v>6</v>
      </c>
      <c r="P7370" s="6">
        <v>0.1</v>
      </c>
      <c r="Q7370" s="13">
        <v>0.28799999999999998</v>
      </c>
      <c r="R7370" s="13">
        <v>0.13100000000000001</v>
      </c>
      <c r="S7370" s="31">
        <v>4472</v>
      </c>
      <c r="T7370" s="6">
        <f>VLOOKUP(E7370,'参数设置&amp;汇总'!S:U,3,0)</f>
        <v>0.13</v>
      </c>
      <c r="U7370" s="78">
        <f t="shared" si="575"/>
        <v>8.19</v>
      </c>
      <c r="V7370" s="13">
        <v>0.85000000000000009</v>
      </c>
      <c r="W7370" s="78">
        <f t="shared" si="577"/>
        <v>5.6258823529411757</v>
      </c>
      <c r="X7370" s="1">
        <f>VLOOKUP(E7370,'渗透率、续签率'!AG:AJ,4,0)</f>
        <v>4015</v>
      </c>
      <c r="Y7370" s="1">
        <f t="shared" si="578"/>
        <v>22587.917647058821</v>
      </c>
      <c r="Z7370">
        <v>2</v>
      </c>
      <c r="AA7370" s="89">
        <f t="shared" si="579"/>
        <v>252945</v>
      </c>
      <c r="AH7370" s="37"/>
      <c r="AI7370" s="37"/>
      <c r="AJ7370" s="1"/>
      <c r="AK7370" s="37"/>
    </row>
    <row r="7371" spans="1:37" hidden="1">
      <c r="A7371" t="s">
        <v>64</v>
      </c>
      <c r="B7371" t="s">
        <v>1</v>
      </c>
      <c r="C7371" t="s">
        <v>1</v>
      </c>
      <c r="D7371" t="s">
        <v>116</v>
      </c>
      <c r="E7371" t="s">
        <v>549</v>
      </c>
      <c r="F7371" t="str">
        <f t="shared" si="576"/>
        <v>阿勒泰地区文印广告</v>
      </c>
      <c r="G7371" t="s">
        <v>145</v>
      </c>
      <c r="H7371" t="s">
        <v>446</v>
      </c>
      <c r="I7371" t="s">
        <v>70</v>
      </c>
      <c r="J7371">
        <v>134</v>
      </c>
      <c r="K7371">
        <v>0</v>
      </c>
      <c r="L7371" s="13">
        <f>VLOOKUP(C7371,'渗透率、续签率'!B:C,2,0)</f>
        <v>0.56799999999999995</v>
      </c>
      <c r="M7371" s="6">
        <v>0</v>
      </c>
      <c r="N7371">
        <v>10</v>
      </c>
      <c r="O7371">
        <v>0</v>
      </c>
      <c r="P7371" s="6">
        <v>0</v>
      </c>
      <c r="Q7371" s="13">
        <v>1.7999999999999999E-2</v>
      </c>
      <c r="R7371" s="13">
        <v>0</v>
      </c>
      <c r="S7371" s="31">
        <v>904</v>
      </c>
      <c r="T7371" s="6">
        <f>VLOOKUP(E7371,'参数设置&amp;汇总'!S:U,3,0)</f>
        <v>0.13</v>
      </c>
      <c r="U7371" s="78">
        <f t="shared" si="575"/>
        <v>1.3</v>
      </c>
      <c r="V7371" s="13">
        <v>0.85000000000000009</v>
      </c>
      <c r="W7371" s="78">
        <f t="shared" si="577"/>
        <v>1.5294117647058822</v>
      </c>
      <c r="X7371" s="1">
        <f>VLOOKUP(E7371,'渗透率、续签率'!AG:AJ,4,0)</f>
        <v>4015</v>
      </c>
      <c r="Y7371" s="1">
        <f t="shared" si="578"/>
        <v>6140.5882352941171</v>
      </c>
      <c r="Z7371">
        <v>0</v>
      </c>
      <c r="AA7371" s="89">
        <f t="shared" si="579"/>
        <v>40150</v>
      </c>
      <c r="AH7371" s="37"/>
      <c r="AI7371" s="37"/>
      <c r="AK7371" s="37"/>
    </row>
    <row r="7372" spans="1:37" hidden="1">
      <c r="A7372" t="s">
        <v>64</v>
      </c>
      <c r="B7372" t="s">
        <v>1</v>
      </c>
      <c r="C7372" t="s">
        <v>1</v>
      </c>
      <c r="D7372" t="s">
        <v>116</v>
      </c>
      <c r="E7372" t="s">
        <v>549</v>
      </c>
      <c r="F7372" t="str">
        <f t="shared" si="576"/>
        <v>阿坝藏族羌族自治州文印广告</v>
      </c>
      <c r="G7372" t="s">
        <v>77</v>
      </c>
      <c r="H7372" t="s">
        <v>447</v>
      </c>
      <c r="I7372" t="s">
        <v>70</v>
      </c>
      <c r="J7372">
        <v>182</v>
      </c>
      <c r="K7372">
        <v>0</v>
      </c>
      <c r="L7372" s="13">
        <f>VLOOKUP(C7372,'渗透率、续签率'!B:C,2,0)</f>
        <v>0.56799999999999995</v>
      </c>
      <c r="M7372" s="6">
        <v>0</v>
      </c>
      <c r="N7372">
        <v>5</v>
      </c>
      <c r="O7372">
        <v>0</v>
      </c>
      <c r="P7372" s="6">
        <v>0</v>
      </c>
      <c r="Q7372" s="13">
        <v>1.4E-2</v>
      </c>
      <c r="R7372" s="13">
        <v>0</v>
      </c>
      <c r="S7372" s="31">
        <v>907</v>
      </c>
      <c r="T7372" s="6">
        <f>VLOOKUP(E7372,'参数设置&amp;汇总'!S:U,3,0)</f>
        <v>0.13</v>
      </c>
      <c r="U7372" s="78">
        <f t="shared" si="575"/>
        <v>0.65</v>
      </c>
      <c r="V7372" s="13">
        <v>0.85000000000000009</v>
      </c>
      <c r="W7372" s="78">
        <f t="shared" si="577"/>
        <v>0.76470588235294112</v>
      </c>
      <c r="X7372" s="1">
        <f>VLOOKUP(E7372,'渗透率、续签率'!AG:AJ,4,0)</f>
        <v>4015</v>
      </c>
      <c r="Y7372" s="1">
        <f t="shared" si="578"/>
        <v>3070.2941176470586</v>
      </c>
      <c r="Z7372">
        <v>0</v>
      </c>
      <c r="AA7372" s="89">
        <f t="shared" si="579"/>
        <v>20075</v>
      </c>
      <c r="AH7372" s="37"/>
      <c r="AI7372" s="37"/>
      <c r="AJ7372" s="1"/>
      <c r="AK7372" s="37"/>
    </row>
    <row r="7373" spans="1:37" hidden="1">
      <c r="A7373" t="s">
        <v>64</v>
      </c>
      <c r="B7373" t="s">
        <v>1</v>
      </c>
      <c r="C7373" t="s">
        <v>1</v>
      </c>
      <c r="D7373" t="s">
        <v>116</v>
      </c>
      <c r="E7373" t="s">
        <v>549</v>
      </c>
      <c r="F7373" t="str">
        <f t="shared" si="576"/>
        <v>阿拉善盟文印广告</v>
      </c>
      <c r="G7373" t="s">
        <v>142</v>
      </c>
      <c r="H7373" t="s">
        <v>448</v>
      </c>
      <c r="I7373" t="s">
        <v>70</v>
      </c>
      <c r="J7373">
        <v>135</v>
      </c>
      <c r="K7373">
        <v>1</v>
      </c>
      <c r="L7373" s="13">
        <f>VLOOKUP(C7373,'渗透率、续签率'!B:C,2,0)</f>
        <v>0.56799999999999995</v>
      </c>
      <c r="M7373" s="6">
        <v>0.01</v>
      </c>
      <c r="N7373">
        <v>9</v>
      </c>
      <c r="O7373">
        <v>1</v>
      </c>
      <c r="P7373" s="6">
        <v>0.11</v>
      </c>
      <c r="Q7373" s="13">
        <v>0.20200000000000001</v>
      </c>
      <c r="R7373" s="13">
        <v>6.4000000000000001E-2</v>
      </c>
      <c r="S7373" s="31">
        <v>596</v>
      </c>
      <c r="T7373" s="6">
        <f>VLOOKUP(E7373,'参数设置&amp;汇总'!S:U,3,0)</f>
        <v>0.13</v>
      </c>
      <c r="U7373" s="78">
        <f t="shared" si="575"/>
        <v>1.17</v>
      </c>
      <c r="V7373" s="13">
        <v>0.85000000000000009</v>
      </c>
      <c r="W7373" s="78">
        <f t="shared" si="577"/>
        <v>0.70823529411764696</v>
      </c>
      <c r="X7373" s="1">
        <f>VLOOKUP(E7373,'渗透率、续签率'!AG:AJ,4,0)</f>
        <v>4015</v>
      </c>
      <c r="Y7373" s="1">
        <f t="shared" si="578"/>
        <v>2843.5647058823524</v>
      </c>
      <c r="Z7373">
        <v>0</v>
      </c>
      <c r="AA7373" s="89">
        <f t="shared" si="579"/>
        <v>36135</v>
      </c>
      <c r="AH7373" s="37"/>
      <c r="AI7373" s="37"/>
      <c r="AJ7373" s="1"/>
      <c r="AK7373" s="37"/>
    </row>
    <row r="7374" spans="1:37" hidden="1">
      <c r="A7374" t="s">
        <v>64</v>
      </c>
      <c r="B7374" t="s">
        <v>1</v>
      </c>
      <c r="C7374" t="s">
        <v>1</v>
      </c>
      <c r="D7374" t="s">
        <v>116</v>
      </c>
      <c r="E7374" t="s">
        <v>549</v>
      </c>
      <c r="F7374" t="str">
        <f t="shared" si="576"/>
        <v>阿拉尔市文印广告</v>
      </c>
      <c r="G7374" t="s">
        <v>145</v>
      </c>
      <c r="H7374" t="s">
        <v>449</v>
      </c>
      <c r="I7374" t="s">
        <v>70</v>
      </c>
      <c r="J7374">
        <v>113</v>
      </c>
      <c r="K7374">
        <v>7</v>
      </c>
      <c r="L7374" s="13">
        <f>VLOOKUP(C7374,'渗透率、续签率'!B:C,2,0)</f>
        <v>0.56799999999999995</v>
      </c>
      <c r="M7374" s="6">
        <v>0.06</v>
      </c>
      <c r="N7374">
        <v>7</v>
      </c>
      <c r="O7374">
        <v>5</v>
      </c>
      <c r="P7374" s="6">
        <v>0.71</v>
      </c>
      <c r="Q7374" s="13">
        <v>0.53600000000000003</v>
      </c>
      <c r="R7374" s="13">
        <v>0.191</v>
      </c>
      <c r="S7374" s="31">
        <v>512</v>
      </c>
      <c r="T7374" s="6">
        <f>VLOOKUP(E7374,'参数设置&amp;汇总'!S:U,3,0)</f>
        <v>0.13</v>
      </c>
      <c r="U7374" s="78">
        <f t="shared" si="575"/>
        <v>5</v>
      </c>
      <c r="V7374" s="13">
        <v>0.85000000000000009</v>
      </c>
      <c r="W7374" s="78">
        <f t="shared" si="577"/>
        <v>2.5411764705882351</v>
      </c>
      <c r="X7374" s="1">
        <f>VLOOKUP(E7374,'渗透率、续签率'!AG:AJ,4,0)</f>
        <v>4015</v>
      </c>
      <c r="Y7374" s="1">
        <f t="shared" si="578"/>
        <v>10202.823529411764</v>
      </c>
      <c r="Z7374">
        <v>1</v>
      </c>
      <c r="AA7374" s="89">
        <f t="shared" si="579"/>
        <v>28105</v>
      </c>
      <c r="AH7374" s="37"/>
      <c r="AI7374" s="37"/>
      <c r="AJ7374" s="1"/>
      <c r="AK7374" s="37"/>
    </row>
    <row r="7375" spans="1:37" hidden="1">
      <c r="A7375" t="s">
        <v>64</v>
      </c>
      <c r="B7375" t="s">
        <v>1</v>
      </c>
      <c r="C7375" t="s">
        <v>1</v>
      </c>
      <c r="D7375" t="s">
        <v>116</v>
      </c>
      <c r="E7375" t="s">
        <v>549</v>
      </c>
      <c r="F7375" t="str">
        <f t="shared" si="576"/>
        <v>阿里地区文印广告</v>
      </c>
      <c r="G7375" t="s">
        <v>237</v>
      </c>
      <c r="H7375" t="s">
        <v>450</v>
      </c>
      <c r="I7375" t="s">
        <v>57</v>
      </c>
      <c r="J7375">
        <v>49</v>
      </c>
      <c r="K7375">
        <v>4</v>
      </c>
      <c r="L7375" s="13">
        <f>VLOOKUP(C7375,'渗透率、续签率'!B:C,2,0)</f>
        <v>0.56799999999999995</v>
      </c>
      <c r="M7375" s="6">
        <v>0.08</v>
      </c>
      <c r="N7375">
        <v>0</v>
      </c>
      <c r="O7375">
        <v>0</v>
      </c>
      <c r="P7375" s="6">
        <v>0</v>
      </c>
      <c r="Q7375" s="13">
        <v>0.54900000000000004</v>
      </c>
      <c r="R7375" s="13">
        <v>0.373</v>
      </c>
      <c r="S7375" s="31">
        <v>138</v>
      </c>
      <c r="T7375" s="6">
        <f>VLOOKUP(E7375,'参数设置&amp;汇总'!S:U,3,0)</f>
        <v>0.13</v>
      </c>
      <c r="U7375" s="78">
        <f t="shared" si="575"/>
        <v>0</v>
      </c>
      <c r="V7375" s="13">
        <v>0.85000000000000009</v>
      </c>
      <c r="W7375" s="78">
        <f t="shared" si="577"/>
        <v>0</v>
      </c>
      <c r="X7375" s="1">
        <f>VLOOKUP(E7375,'渗透率、续签率'!AG:AJ,4,0)</f>
        <v>4015</v>
      </c>
      <c r="Y7375" s="1">
        <f t="shared" si="578"/>
        <v>0</v>
      </c>
      <c r="Z7375">
        <v>0</v>
      </c>
      <c r="AA7375" s="89">
        <f t="shared" si="579"/>
        <v>0</v>
      </c>
      <c r="AH7375" s="37"/>
      <c r="AI7375" s="37"/>
      <c r="AK7375" s="37"/>
    </row>
    <row r="7376" spans="1:37" hidden="1">
      <c r="A7376" t="s">
        <v>64</v>
      </c>
      <c r="B7376" t="s">
        <v>1</v>
      </c>
      <c r="C7376" t="s">
        <v>1</v>
      </c>
      <c r="D7376" t="s">
        <v>116</v>
      </c>
      <c r="E7376" t="s">
        <v>549</v>
      </c>
      <c r="F7376" t="str">
        <f t="shared" si="576"/>
        <v>陇南市文印广告</v>
      </c>
      <c r="G7376" t="s">
        <v>132</v>
      </c>
      <c r="H7376" t="s">
        <v>451</v>
      </c>
      <c r="I7376" t="s">
        <v>70</v>
      </c>
      <c r="J7376">
        <v>398</v>
      </c>
      <c r="K7376">
        <v>1</v>
      </c>
      <c r="L7376" s="13">
        <f>VLOOKUP(C7376,'渗透率、续签率'!B:C,2,0)</f>
        <v>0.56799999999999995</v>
      </c>
      <c r="M7376" s="6">
        <v>0</v>
      </c>
      <c r="N7376">
        <v>33</v>
      </c>
      <c r="O7376">
        <v>1</v>
      </c>
      <c r="P7376" s="6">
        <v>0.03</v>
      </c>
      <c r="Q7376" s="13">
        <v>7.4999999999999997E-2</v>
      </c>
      <c r="R7376" s="13">
        <v>0</v>
      </c>
      <c r="S7376" s="31">
        <v>2899</v>
      </c>
      <c r="T7376" s="6">
        <f>VLOOKUP(E7376,'参数设置&amp;汇总'!S:U,3,0)</f>
        <v>0.13</v>
      </c>
      <c r="U7376" s="78">
        <f t="shared" si="575"/>
        <v>4.29</v>
      </c>
      <c r="V7376" s="13">
        <v>0.85000000000000009</v>
      </c>
      <c r="W7376" s="78">
        <f t="shared" si="577"/>
        <v>4.3788235294117639</v>
      </c>
      <c r="X7376" s="1">
        <f>VLOOKUP(E7376,'渗透率、续签率'!AG:AJ,4,0)</f>
        <v>4015</v>
      </c>
      <c r="Y7376" s="1">
        <f t="shared" si="578"/>
        <v>17580.976470588233</v>
      </c>
      <c r="Z7376">
        <v>0</v>
      </c>
      <c r="AA7376" s="89">
        <f t="shared" si="579"/>
        <v>132495</v>
      </c>
      <c r="AH7376" s="37"/>
      <c r="AI7376" s="37"/>
      <c r="AK7376" s="37"/>
    </row>
    <row r="7377" spans="1:37" hidden="1">
      <c r="A7377" t="s">
        <v>64</v>
      </c>
      <c r="B7377" t="s">
        <v>1</v>
      </c>
      <c r="C7377" t="s">
        <v>1</v>
      </c>
      <c r="D7377" t="s">
        <v>116</v>
      </c>
      <c r="E7377" t="s">
        <v>549</v>
      </c>
      <c r="F7377" t="str">
        <f t="shared" si="576"/>
        <v>陵水黎族自治县文印广告</v>
      </c>
      <c r="G7377" t="s">
        <v>120</v>
      </c>
      <c r="H7377" t="s">
        <v>452</v>
      </c>
      <c r="I7377" t="s">
        <v>68</v>
      </c>
      <c r="J7377">
        <v>82</v>
      </c>
      <c r="K7377">
        <v>1</v>
      </c>
      <c r="L7377" s="13">
        <f>VLOOKUP(C7377,'渗透率、续签率'!B:C,2,0)</f>
        <v>0.56799999999999995</v>
      </c>
      <c r="M7377" s="6">
        <v>0.01</v>
      </c>
      <c r="N7377">
        <v>22</v>
      </c>
      <c r="O7377">
        <v>1</v>
      </c>
      <c r="P7377" s="6">
        <v>0.05</v>
      </c>
      <c r="Q7377" s="13">
        <v>0.20899999999999999</v>
      </c>
      <c r="R7377" s="13">
        <v>0</v>
      </c>
      <c r="S7377" s="31">
        <v>988</v>
      </c>
      <c r="T7377" s="6">
        <f>VLOOKUP(E7377,'参数设置&amp;汇总'!S:U,3,0)</f>
        <v>0.13</v>
      </c>
      <c r="U7377" s="78">
        <f t="shared" si="575"/>
        <v>2.8600000000000003</v>
      </c>
      <c r="V7377" s="13">
        <v>0.85000000000000009</v>
      </c>
      <c r="W7377" s="78">
        <f t="shared" si="577"/>
        <v>2.696470588235294</v>
      </c>
      <c r="X7377" s="1">
        <f>VLOOKUP(E7377,'渗透率、续签率'!AG:AJ,4,0)</f>
        <v>4015</v>
      </c>
      <c r="Y7377" s="1">
        <f t="shared" si="578"/>
        <v>10826.329411764706</v>
      </c>
      <c r="Z7377">
        <v>0</v>
      </c>
      <c r="AA7377" s="89">
        <f t="shared" si="579"/>
        <v>88330</v>
      </c>
      <c r="AH7377" s="37"/>
      <c r="AI7377" s="37"/>
      <c r="AJ7377" s="1"/>
      <c r="AK7377" s="37"/>
    </row>
    <row r="7378" spans="1:37" hidden="1">
      <c r="A7378" t="s">
        <v>64</v>
      </c>
      <c r="B7378" t="s">
        <v>1</v>
      </c>
      <c r="C7378" t="s">
        <v>1</v>
      </c>
      <c r="D7378" t="s">
        <v>116</v>
      </c>
      <c r="E7378" t="s">
        <v>549</v>
      </c>
      <c r="F7378" t="str">
        <f t="shared" si="576"/>
        <v>随州市文印广告</v>
      </c>
      <c r="G7378" t="s">
        <v>81</v>
      </c>
      <c r="H7378" t="s">
        <v>453</v>
      </c>
      <c r="I7378" t="s">
        <v>68</v>
      </c>
      <c r="J7378">
        <v>328</v>
      </c>
      <c r="K7378">
        <v>4</v>
      </c>
      <c r="L7378" s="13">
        <f>VLOOKUP(C7378,'渗透率、续签率'!B:C,2,0)</f>
        <v>0.56799999999999995</v>
      </c>
      <c r="M7378" s="6">
        <v>0.01</v>
      </c>
      <c r="N7378">
        <v>21</v>
      </c>
      <c r="O7378">
        <v>4</v>
      </c>
      <c r="P7378" s="6">
        <v>0.19</v>
      </c>
      <c r="Q7378" s="13">
        <v>0.41599999999999998</v>
      </c>
      <c r="R7378" s="13">
        <v>0.106</v>
      </c>
      <c r="S7378" s="31">
        <v>2187</v>
      </c>
      <c r="T7378" s="6">
        <f>VLOOKUP(E7378,'参数设置&amp;汇总'!S:U,3,0)</f>
        <v>0.13</v>
      </c>
      <c r="U7378" s="78">
        <f t="shared" si="575"/>
        <v>4</v>
      </c>
      <c r="V7378" s="13">
        <v>0.85000000000000009</v>
      </c>
      <c r="W7378" s="78">
        <f t="shared" si="577"/>
        <v>2.0329411764705885</v>
      </c>
      <c r="X7378" s="1">
        <f>VLOOKUP(E7378,'渗透率、续签率'!AG:AJ,4,0)</f>
        <v>4015</v>
      </c>
      <c r="Y7378" s="1">
        <f t="shared" si="578"/>
        <v>8162.2588235294124</v>
      </c>
      <c r="Z7378">
        <v>0</v>
      </c>
      <c r="AA7378" s="89">
        <f t="shared" si="579"/>
        <v>84315</v>
      </c>
      <c r="AH7378" s="37"/>
      <c r="AI7378" s="37"/>
      <c r="AJ7378" s="1"/>
      <c r="AK7378" s="37"/>
    </row>
    <row r="7379" spans="1:37" hidden="1">
      <c r="A7379" t="s">
        <v>64</v>
      </c>
      <c r="B7379" t="s">
        <v>1</v>
      </c>
      <c r="C7379" t="s">
        <v>1</v>
      </c>
      <c r="D7379" t="s">
        <v>116</v>
      </c>
      <c r="E7379" t="s">
        <v>549</v>
      </c>
      <c r="F7379" t="str">
        <f t="shared" si="576"/>
        <v>雅安市文印广告</v>
      </c>
      <c r="G7379" t="s">
        <v>77</v>
      </c>
      <c r="H7379" t="s">
        <v>454</v>
      </c>
      <c r="I7379" t="s">
        <v>70</v>
      </c>
      <c r="J7379">
        <v>328</v>
      </c>
      <c r="K7379">
        <v>0</v>
      </c>
      <c r="L7379" s="13">
        <f>VLOOKUP(C7379,'渗透率、续签率'!B:C,2,0)</f>
        <v>0.56799999999999995</v>
      </c>
      <c r="M7379" s="6">
        <v>0</v>
      </c>
      <c r="N7379">
        <v>22</v>
      </c>
      <c r="O7379">
        <v>0</v>
      </c>
      <c r="P7379" s="6">
        <v>0</v>
      </c>
      <c r="Q7379" s="13">
        <v>0.121</v>
      </c>
      <c r="R7379" s="13">
        <v>0</v>
      </c>
      <c r="S7379" s="31">
        <v>1708</v>
      </c>
      <c r="T7379" s="6">
        <f>VLOOKUP(E7379,'参数设置&amp;汇总'!S:U,3,0)</f>
        <v>0.13</v>
      </c>
      <c r="U7379" s="78">
        <f t="shared" si="575"/>
        <v>2.8600000000000003</v>
      </c>
      <c r="V7379" s="13">
        <v>0.85000000000000009</v>
      </c>
      <c r="W7379" s="78">
        <f t="shared" si="577"/>
        <v>3.3647058823529412</v>
      </c>
      <c r="X7379" s="1">
        <f>VLOOKUP(E7379,'渗透率、续签率'!AG:AJ,4,0)</f>
        <v>4015</v>
      </c>
      <c r="Y7379" s="1">
        <f t="shared" si="578"/>
        <v>13509.294117647059</v>
      </c>
      <c r="Z7379">
        <v>0</v>
      </c>
      <c r="AA7379" s="89">
        <f t="shared" si="579"/>
        <v>88330</v>
      </c>
      <c r="AH7379" s="37"/>
      <c r="AI7379" s="37"/>
      <c r="AJ7379" s="1"/>
      <c r="AK7379" s="37"/>
    </row>
    <row r="7380" spans="1:37" hidden="1">
      <c r="A7380" t="s">
        <v>64</v>
      </c>
      <c r="B7380" t="s">
        <v>1</v>
      </c>
      <c r="C7380" t="s">
        <v>1</v>
      </c>
      <c r="D7380" t="s">
        <v>116</v>
      </c>
      <c r="E7380" t="s">
        <v>549</v>
      </c>
      <c r="F7380" t="str">
        <f t="shared" si="576"/>
        <v>鞍山市文印广告</v>
      </c>
      <c r="G7380" t="s">
        <v>101</v>
      </c>
      <c r="H7380" t="s">
        <v>455</v>
      </c>
      <c r="I7380" t="s">
        <v>70</v>
      </c>
      <c r="J7380">
        <v>570</v>
      </c>
      <c r="K7380">
        <v>2</v>
      </c>
      <c r="L7380" s="13">
        <f>VLOOKUP(C7380,'渗透率、续签率'!B:C,2,0)</f>
        <v>0.56799999999999995</v>
      </c>
      <c r="M7380" s="6">
        <v>0</v>
      </c>
      <c r="N7380">
        <v>60</v>
      </c>
      <c r="O7380">
        <v>2</v>
      </c>
      <c r="P7380" s="6">
        <v>0.03</v>
      </c>
      <c r="Q7380" s="13">
        <v>8.3000000000000004E-2</v>
      </c>
      <c r="R7380" s="13">
        <v>0</v>
      </c>
      <c r="S7380" s="31">
        <v>4314</v>
      </c>
      <c r="T7380" s="6">
        <f>VLOOKUP(E7380,'参数设置&amp;汇总'!S:U,3,0)</f>
        <v>0.13</v>
      </c>
      <c r="U7380" s="78">
        <f t="shared" si="575"/>
        <v>7.8000000000000007</v>
      </c>
      <c r="V7380" s="13">
        <v>0.85000000000000009</v>
      </c>
      <c r="W7380" s="78">
        <f t="shared" si="577"/>
        <v>7.84</v>
      </c>
      <c r="X7380" s="1">
        <f>VLOOKUP(E7380,'渗透率、续签率'!AG:AJ,4,0)</f>
        <v>4015</v>
      </c>
      <c r="Y7380" s="1">
        <f t="shared" si="578"/>
        <v>31477.599999999999</v>
      </c>
      <c r="Z7380">
        <v>4</v>
      </c>
      <c r="AA7380" s="89">
        <f t="shared" si="579"/>
        <v>240900</v>
      </c>
      <c r="AH7380" s="37"/>
      <c r="AI7380" s="37"/>
      <c r="AJ7380" s="1"/>
      <c r="AK7380" s="37"/>
    </row>
    <row r="7381" spans="1:37" hidden="1">
      <c r="A7381" t="s">
        <v>64</v>
      </c>
      <c r="B7381" t="s">
        <v>1</v>
      </c>
      <c r="C7381" t="s">
        <v>1</v>
      </c>
      <c r="D7381" t="s">
        <v>116</v>
      </c>
      <c r="E7381" t="s">
        <v>549</v>
      </c>
      <c r="F7381" t="str">
        <f t="shared" si="576"/>
        <v>韶关市文印广告</v>
      </c>
      <c r="G7381" t="s">
        <v>75</v>
      </c>
      <c r="H7381" t="s">
        <v>456</v>
      </c>
      <c r="I7381" t="s">
        <v>68</v>
      </c>
      <c r="J7381">
        <v>609</v>
      </c>
      <c r="K7381">
        <v>3</v>
      </c>
      <c r="L7381" s="13">
        <f>VLOOKUP(C7381,'渗透率、续签率'!B:C,2,0)</f>
        <v>0.56799999999999995</v>
      </c>
      <c r="M7381" s="6">
        <v>0</v>
      </c>
      <c r="N7381">
        <v>66</v>
      </c>
      <c r="O7381">
        <v>2</v>
      </c>
      <c r="P7381" s="6">
        <v>0.03</v>
      </c>
      <c r="Q7381" s="13">
        <v>0.193</v>
      </c>
      <c r="R7381" s="13">
        <v>5.8999999999999997E-2</v>
      </c>
      <c r="S7381" s="31">
        <v>3695</v>
      </c>
      <c r="T7381" s="6">
        <f>VLOOKUP(E7381,'参数设置&amp;汇总'!S:U,3,0)</f>
        <v>0.13</v>
      </c>
      <c r="U7381" s="78">
        <f t="shared" si="575"/>
        <v>8.58</v>
      </c>
      <c r="V7381" s="13">
        <v>0.85000000000000009</v>
      </c>
      <c r="W7381" s="78">
        <f t="shared" si="577"/>
        <v>8.7576470588235278</v>
      </c>
      <c r="X7381" s="1">
        <f>VLOOKUP(E7381,'渗透率、续签率'!AG:AJ,4,0)</f>
        <v>4015</v>
      </c>
      <c r="Y7381" s="1">
        <f t="shared" si="578"/>
        <v>35161.952941176467</v>
      </c>
      <c r="Z7381">
        <v>0</v>
      </c>
      <c r="AA7381" s="89">
        <f t="shared" si="579"/>
        <v>264990</v>
      </c>
      <c r="AH7381" s="37"/>
      <c r="AI7381" s="37"/>
      <c r="AK7381" s="37"/>
    </row>
    <row r="7382" spans="1:37" hidden="1">
      <c r="A7382" t="s">
        <v>64</v>
      </c>
      <c r="B7382" t="s">
        <v>1</v>
      </c>
      <c r="C7382" t="s">
        <v>1</v>
      </c>
      <c r="D7382" t="s">
        <v>116</v>
      </c>
      <c r="E7382" t="s">
        <v>549</v>
      </c>
      <c r="F7382" t="str">
        <f t="shared" si="576"/>
        <v>香港特别行政区文印广告</v>
      </c>
      <c r="G7382" t="s">
        <v>457</v>
      </c>
      <c r="H7382" t="s">
        <v>457</v>
      </c>
      <c r="I7382" t="s">
        <v>57</v>
      </c>
      <c r="J7382">
        <v>326</v>
      </c>
      <c r="K7382">
        <v>0</v>
      </c>
      <c r="L7382" s="13">
        <f>VLOOKUP(C7382,'渗透率、续签率'!B:C,2,0)</f>
        <v>0.56799999999999995</v>
      </c>
      <c r="M7382" s="6">
        <v>0</v>
      </c>
      <c r="N7382">
        <v>54</v>
      </c>
      <c r="O7382">
        <v>0</v>
      </c>
      <c r="P7382" s="6">
        <v>0</v>
      </c>
      <c r="Q7382" s="13">
        <v>0</v>
      </c>
      <c r="R7382" s="13">
        <v>0</v>
      </c>
      <c r="S7382" s="31">
        <v>4349</v>
      </c>
      <c r="T7382" s="6">
        <f>VLOOKUP(E7382,'参数设置&amp;汇总'!S:U,3,0)</f>
        <v>0.13</v>
      </c>
      <c r="U7382" s="78">
        <f t="shared" si="575"/>
        <v>7.0200000000000005</v>
      </c>
      <c r="V7382" s="13">
        <v>0.85000000000000009</v>
      </c>
      <c r="W7382" s="78">
        <f t="shared" si="577"/>
        <v>8.2588235294117638</v>
      </c>
      <c r="X7382" s="1">
        <f>VLOOKUP(E7382,'渗透率、续签率'!AG:AJ,4,0)</f>
        <v>4015</v>
      </c>
      <c r="Y7382" s="1">
        <f t="shared" si="578"/>
        <v>33159.176470588231</v>
      </c>
      <c r="Z7382">
        <v>0</v>
      </c>
      <c r="AA7382" s="89">
        <f t="shared" si="579"/>
        <v>216810</v>
      </c>
      <c r="AH7382" s="37"/>
      <c r="AI7382" s="37"/>
      <c r="AJ7382" s="1"/>
      <c r="AK7382" s="37"/>
    </row>
    <row r="7383" spans="1:37" hidden="1">
      <c r="A7383" t="s">
        <v>64</v>
      </c>
      <c r="B7383" t="s">
        <v>1</v>
      </c>
      <c r="C7383" t="s">
        <v>1</v>
      </c>
      <c r="D7383" t="s">
        <v>116</v>
      </c>
      <c r="E7383" t="s">
        <v>549</v>
      </c>
      <c r="F7383" t="str">
        <f t="shared" si="576"/>
        <v>马鞍山市文印广告</v>
      </c>
      <c r="G7383" t="s">
        <v>94</v>
      </c>
      <c r="H7383" t="s">
        <v>458</v>
      </c>
      <c r="I7383" t="s">
        <v>68</v>
      </c>
      <c r="J7383">
        <v>486</v>
      </c>
      <c r="K7383">
        <v>3</v>
      </c>
      <c r="L7383" s="13">
        <f>VLOOKUP(C7383,'渗透率、续签率'!B:C,2,0)</f>
        <v>0.56799999999999995</v>
      </c>
      <c r="M7383" s="6">
        <v>0.01</v>
      </c>
      <c r="N7383">
        <v>80</v>
      </c>
      <c r="O7383">
        <v>3</v>
      </c>
      <c r="P7383" s="6">
        <v>0.04</v>
      </c>
      <c r="Q7383" s="13">
        <v>0.23899999999999999</v>
      </c>
      <c r="R7383" s="13">
        <v>9.2999999999999999E-2</v>
      </c>
      <c r="S7383" s="31">
        <v>5040</v>
      </c>
      <c r="T7383" s="6">
        <f>VLOOKUP(E7383,'参数设置&amp;汇总'!S:U,3,0)</f>
        <v>0.13</v>
      </c>
      <c r="U7383" s="78">
        <f t="shared" si="575"/>
        <v>10.4</v>
      </c>
      <c r="V7383" s="13">
        <v>0.85000000000000009</v>
      </c>
      <c r="W7383" s="78">
        <f t="shared" si="577"/>
        <v>10.230588235294118</v>
      </c>
      <c r="X7383" s="1">
        <f>VLOOKUP(E7383,'渗透率、续签率'!AG:AJ,4,0)</f>
        <v>4015</v>
      </c>
      <c r="Y7383" s="1">
        <f t="shared" si="578"/>
        <v>41075.811764705883</v>
      </c>
      <c r="Z7383">
        <v>0</v>
      </c>
      <c r="AA7383" s="89">
        <f t="shared" si="579"/>
        <v>321200</v>
      </c>
      <c r="AH7383" s="37"/>
      <c r="AI7383" s="37"/>
      <c r="AJ7383" s="1"/>
      <c r="AK7383" s="37"/>
    </row>
    <row r="7384" spans="1:37" hidden="1">
      <c r="A7384" t="s">
        <v>64</v>
      </c>
      <c r="B7384" t="s">
        <v>1</v>
      </c>
      <c r="C7384" t="s">
        <v>1</v>
      </c>
      <c r="D7384" t="s">
        <v>116</v>
      </c>
      <c r="E7384" t="s">
        <v>549</v>
      </c>
      <c r="F7384" t="str">
        <f t="shared" si="576"/>
        <v>驻马店市文印广告</v>
      </c>
      <c r="G7384" t="s">
        <v>110</v>
      </c>
      <c r="H7384" t="s">
        <v>459</v>
      </c>
      <c r="I7384" t="s">
        <v>70</v>
      </c>
      <c r="J7384">
        <v>996</v>
      </c>
      <c r="K7384">
        <v>12</v>
      </c>
      <c r="L7384" s="13">
        <f>VLOOKUP(C7384,'渗透率、续签率'!B:C,2,0)</f>
        <v>0.56799999999999995</v>
      </c>
      <c r="M7384" s="6">
        <v>0.01</v>
      </c>
      <c r="N7384">
        <v>105</v>
      </c>
      <c r="O7384">
        <v>12</v>
      </c>
      <c r="P7384" s="6">
        <v>0.11</v>
      </c>
      <c r="Q7384" s="13">
        <v>0.313</v>
      </c>
      <c r="R7384" s="13">
        <v>0.19500000000000001</v>
      </c>
      <c r="S7384" s="31">
        <v>7620</v>
      </c>
      <c r="T7384" s="6">
        <f>VLOOKUP(E7384,'参数设置&amp;汇总'!S:U,3,0)</f>
        <v>0.13</v>
      </c>
      <c r="U7384" s="78">
        <f t="shared" si="575"/>
        <v>13.65</v>
      </c>
      <c r="V7384" s="13">
        <v>0.85000000000000009</v>
      </c>
      <c r="W7384" s="78">
        <f t="shared" si="577"/>
        <v>8.0400000000000009</v>
      </c>
      <c r="X7384" s="1">
        <f>VLOOKUP(E7384,'渗透率、续签率'!AG:AJ,4,0)</f>
        <v>4015</v>
      </c>
      <c r="Y7384" s="1">
        <f t="shared" si="578"/>
        <v>32280.600000000002</v>
      </c>
      <c r="Z7384">
        <v>12</v>
      </c>
      <c r="AA7384" s="89">
        <f t="shared" si="579"/>
        <v>421575</v>
      </c>
      <c r="AH7384" s="37"/>
      <c r="AI7384" s="37"/>
      <c r="AJ7384" s="1"/>
      <c r="AK7384" s="37"/>
    </row>
    <row r="7385" spans="1:37" hidden="1">
      <c r="A7385" t="s">
        <v>64</v>
      </c>
      <c r="B7385" t="s">
        <v>1</v>
      </c>
      <c r="C7385" t="s">
        <v>1</v>
      </c>
      <c r="D7385" t="s">
        <v>116</v>
      </c>
      <c r="E7385" t="s">
        <v>549</v>
      </c>
      <c r="F7385" t="str">
        <f t="shared" si="576"/>
        <v>鸡西市文印广告</v>
      </c>
      <c r="G7385" t="s">
        <v>118</v>
      </c>
      <c r="H7385" t="s">
        <v>460</v>
      </c>
      <c r="I7385" t="s">
        <v>70</v>
      </c>
      <c r="J7385">
        <v>249</v>
      </c>
      <c r="K7385">
        <v>0</v>
      </c>
      <c r="L7385" s="13">
        <f>VLOOKUP(C7385,'渗透率、续签率'!B:C,2,0)</f>
        <v>0.56799999999999995</v>
      </c>
      <c r="M7385" s="6">
        <v>0</v>
      </c>
      <c r="N7385">
        <v>14</v>
      </c>
      <c r="O7385">
        <v>0</v>
      </c>
      <c r="P7385" s="6">
        <v>0</v>
      </c>
      <c r="Q7385" s="13">
        <v>5.8999999999999997E-2</v>
      </c>
      <c r="R7385" s="13">
        <v>0</v>
      </c>
      <c r="S7385" s="31">
        <v>1365</v>
      </c>
      <c r="T7385" s="6">
        <f>VLOOKUP(E7385,'参数设置&amp;汇总'!S:U,3,0)</f>
        <v>0.13</v>
      </c>
      <c r="U7385" s="78">
        <f t="shared" si="575"/>
        <v>1.82</v>
      </c>
      <c r="V7385" s="13">
        <v>0.85000000000000009</v>
      </c>
      <c r="W7385" s="78">
        <f t="shared" si="577"/>
        <v>2.1411764705882352</v>
      </c>
      <c r="X7385" s="1">
        <f>VLOOKUP(E7385,'渗透率、续签率'!AG:AJ,4,0)</f>
        <v>4015</v>
      </c>
      <c r="Y7385" s="1">
        <f t="shared" si="578"/>
        <v>8596.823529411764</v>
      </c>
      <c r="Z7385">
        <v>0</v>
      </c>
      <c r="AA7385" s="89">
        <f t="shared" si="579"/>
        <v>56210</v>
      </c>
      <c r="AH7385" s="37"/>
      <c r="AI7385" s="37"/>
      <c r="AJ7385" s="1"/>
      <c r="AK7385" s="37"/>
    </row>
    <row r="7386" spans="1:37" hidden="1">
      <c r="A7386" t="s">
        <v>64</v>
      </c>
      <c r="B7386" t="s">
        <v>1</v>
      </c>
      <c r="C7386" t="s">
        <v>1</v>
      </c>
      <c r="D7386" t="s">
        <v>116</v>
      </c>
      <c r="E7386" t="s">
        <v>549</v>
      </c>
      <c r="F7386" t="str">
        <f t="shared" si="576"/>
        <v>鹤壁市文印广告</v>
      </c>
      <c r="G7386" t="s">
        <v>110</v>
      </c>
      <c r="H7386" t="s">
        <v>461</v>
      </c>
      <c r="I7386" t="s">
        <v>70</v>
      </c>
      <c r="J7386">
        <v>314</v>
      </c>
      <c r="K7386">
        <v>0</v>
      </c>
      <c r="L7386" s="13">
        <f>VLOOKUP(C7386,'渗透率、续签率'!B:C,2,0)</f>
        <v>0.56799999999999995</v>
      </c>
      <c r="M7386" s="6">
        <v>0</v>
      </c>
      <c r="N7386">
        <v>38</v>
      </c>
      <c r="O7386">
        <v>0</v>
      </c>
      <c r="P7386" s="6">
        <v>0</v>
      </c>
      <c r="Q7386" s="13">
        <v>6.8000000000000005E-2</v>
      </c>
      <c r="R7386" s="13">
        <v>0</v>
      </c>
      <c r="S7386" s="31">
        <v>3150</v>
      </c>
      <c r="T7386" s="6">
        <f>VLOOKUP(E7386,'参数设置&amp;汇总'!S:U,3,0)</f>
        <v>0.13</v>
      </c>
      <c r="U7386" s="78">
        <f t="shared" si="575"/>
        <v>4.9400000000000004</v>
      </c>
      <c r="V7386" s="13">
        <v>0.85000000000000009</v>
      </c>
      <c r="W7386" s="78">
        <f t="shared" si="577"/>
        <v>5.8117647058823527</v>
      </c>
      <c r="X7386" s="1">
        <f>VLOOKUP(E7386,'渗透率、续签率'!AG:AJ,4,0)</f>
        <v>4015</v>
      </c>
      <c r="Y7386" s="1">
        <f t="shared" si="578"/>
        <v>23334.235294117647</v>
      </c>
      <c r="Z7386">
        <v>0</v>
      </c>
      <c r="AA7386" s="89">
        <f t="shared" si="579"/>
        <v>152570</v>
      </c>
      <c r="AH7386" s="37"/>
      <c r="AI7386" s="37"/>
      <c r="AJ7386" s="1"/>
      <c r="AK7386" s="37"/>
    </row>
    <row r="7387" spans="1:37" hidden="1">
      <c r="A7387" t="s">
        <v>64</v>
      </c>
      <c r="B7387" t="s">
        <v>1</v>
      </c>
      <c r="C7387" t="s">
        <v>1</v>
      </c>
      <c r="D7387" t="s">
        <v>116</v>
      </c>
      <c r="E7387" t="s">
        <v>549</v>
      </c>
      <c r="F7387" t="str">
        <f t="shared" si="576"/>
        <v>鹤岗市文印广告</v>
      </c>
      <c r="G7387" t="s">
        <v>118</v>
      </c>
      <c r="H7387" t="s">
        <v>462</v>
      </c>
      <c r="I7387" t="s">
        <v>70</v>
      </c>
      <c r="J7387">
        <v>139</v>
      </c>
      <c r="K7387">
        <v>0</v>
      </c>
      <c r="L7387" s="13">
        <f>VLOOKUP(C7387,'渗透率、续签率'!B:C,2,0)</f>
        <v>0.56799999999999995</v>
      </c>
      <c r="M7387" s="6">
        <v>0</v>
      </c>
      <c r="N7387">
        <v>15</v>
      </c>
      <c r="O7387">
        <v>0</v>
      </c>
      <c r="P7387" s="6">
        <v>0</v>
      </c>
      <c r="Q7387" s="13">
        <v>0</v>
      </c>
      <c r="R7387" s="13">
        <v>0</v>
      </c>
      <c r="S7387" s="31">
        <v>976</v>
      </c>
      <c r="T7387" s="6">
        <f>VLOOKUP(E7387,'参数设置&amp;汇总'!S:U,3,0)</f>
        <v>0.13</v>
      </c>
      <c r="U7387" s="78">
        <f t="shared" si="575"/>
        <v>1.9500000000000002</v>
      </c>
      <c r="V7387" s="13">
        <v>0.85000000000000009</v>
      </c>
      <c r="W7387" s="78">
        <f t="shared" si="577"/>
        <v>2.2941176470588234</v>
      </c>
      <c r="X7387" s="1">
        <f>VLOOKUP(E7387,'渗透率、续签率'!AG:AJ,4,0)</f>
        <v>4015</v>
      </c>
      <c r="Y7387" s="1">
        <f t="shared" si="578"/>
        <v>9210.8823529411766</v>
      </c>
      <c r="Z7387">
        <v>0</v>
      </c>
      <c r="AA7387" s="89">
        <f t="shared" si="579"/>
        <v>60225</v>
      </c>
      <c r="AH7387" s="37"/>
      <c r="AI7387" s="37"/>
      <c r="AJ7387" s="1"/>
      <c r="AK7387" s="37"/>
    </row>
    <row r="7388" spans="1:37" hidden="1">
      <c r="A7388" t="s">
        <v>64</v>
      </c>
      <c r="B7388" t="s">
        <v>1</v>
      </c>
      <c r="C7388" t="s">
        <v>1</v>
      </c>
      <c r="D7388" t="s">
        <v>116</v>
      </c>
      <c r="E7388" t="s">
        <v>549</v>
      </c>
      <c r="F7388" t="str">
        <f t="shared" si="576"/>
        <v>鹰潭市文印广告</v>
      </c>
      <c r="G7388" t="s">
        <v>90</v>
      </c>
      <c r="H7388" t="s">
        <v>463</v>
      </c>
      <c r="I7388" t="s">
        <v>68</v>
      </c>
      <c r="J7388">
        <v>220</v>
      </c>
      <c r="K7388">
        <v>5</v>
      </c>
      <c r="L7388" s="13">
        <f>VLOOKUP(C7388,'渗透率、续签率'!B:C,2,0)</f>
        <v>0.56799999999999995</v>
      </c>
      <c r="M7388" s="6">
        <v>0.02</v>
      </c>
      <c r="N7388">
        <v>39</v>
      </c>
      <c r="O7388">
        <v>5</v>
      </c>
      <c r="P7388" s="6">
        <v>0.13</v>
      </c>
      <c r="Q7388" s="13">
        <v>0.317</v>
      </c>
      <c r="R7388" s="13">
        <v>4.5999999999999999E-2</v>
      </c>
      <c r="S7388" s="31">
        <v>2568</v>
      </c>
      <c r="T7388" s="6">
        <f>VLOOKUP(E7388,'参数设置&amp;汇总'!S:U,3,0)</f>
        <v>0.13</v>
      </c>
      <c r="U7388" s="78">
        <f t="shared" si="575"/>
        <v>5.07</v>
      </c>
      <c r="V7388" s="13">
        <v>0.85000000000000009</v>
      </c>
      <c r="W7388" s="78">
        <f t="shared" si="577"/>
        <v>2.6235294117647063</v>
      </c>
      <c r="X7388" s="1">
        <f>VLOOKUP(E7388,'渗透率、续签率'!AG:AJ,4,0)</f>
        <v>4015</v>
      </c>
      <c r="Y7388" s="1">
        <f t="shared" si="578"/>
        <v>10533.470588235296</v>
      </c>
      <c r="Z7388">
        <v>0</v>
      </c>
      <c r="AA7388" s="89">
        <f t="shared" si="579"/>
        <v>156585</v>
      </c>
      <c r="AH7388" s="37"/>
      <c r="AI7388" s="37"/>
      <c r="AJ7388" s="1"/>
      <c r="AK7388" s="37"/>
    </row>
    <row r="7389" spans="1:37" hidden="1">
      <c r="A7389" t="s">
        <v>64</v>
      </c>
      <c r="B7389" t="s">
        <v>1</v>
      </c>
      <c r="C7389" t="s">
        <v>1</v>
      </c>
      <c r="D7389" t="s">
        <v>116</v>
      </c>
      <c r="E7389" t="s">
        <v>549</v>
      </c>
      <c r="F7389" t="str">
        <f t="shared" si="576"/>
        <v>黄冈市文印广告</v>
      </c>
      <c r="G7389" t="s">
        <v>81</v>
      </c>
      <c r="H7389" t="s">
        <v>464</v>
      </c>
      <c r="I7389" t="s">
        <v>68</v>
      </c>
      <c r="J7389" s="1">
        <v>1083</v>
      </c>
      <c r="K7389">
        <v>5</v>
      </c>
      <c r="L7389" s="13">
        <f>VLOOKUP(C7389,'渗透率、续签率'!B:C,2,0)</f>
        <v>0.56799999999999995</v>
      </c>
      <c r="M7389" s="6">
        <v>0</v>
      </c>
      <c r="N7389">
        <v>85</v>
      </c>
      <c r="O7389">
        <v>4</v>
      </c>
      <c r="P7389" s="6">
        <v>0.05</v>
      </c>
      <c r="Q7389" s="13">
        <v>0.19400000000000001</v>
      </c>
      <c r="R7389" s="13">
        <v>2.8000000000000001E-2</v>
      </c>
      <c r="S7389" s="31">
        <v>6440</v>
      </c>
      <c r="T7389" s="6">
        <f>VLOOKUP(E7389,'参数设置&amp;汇总'!S:U,3,0)</f>
        <v>0.13</v>
      </c>
      <c r="U7389" s="78">
        <f t="shared" si="575"/>
        <v>11.05</v>
      </c>
      <c r="V7389" s="13">
        <v>0.85000000000000009</v>
      </c>
      <c r="W7389" s="78">
        <f t="shared" si="577"/>
        <v>10.327058823529411</v>
      </c>
      <c r="X7389" s="1">
        <f>VLOOKUP(E7389,'渗透率、续签率'!AG:AJ,4,0)</f>
        <v>4015</v>
      </c>
      <c r="Y7389" s="1">
        <f t="shared" si="578"/>
        <v>41463.141176470584</v>
      </c>
      <c r="Z7389">
        <v>0</v>
      </c>
      <c r="AA7389" s="89">
        <f t="shared" si="579"/>
        <v>341275</v>
      </c>
      <c r="AH7389" s="37"/>
      <c r="AI7389" s="37"/>
      <c r="AJ7389" s="1"/>
      <c r="AK7389" s="37"/>
    </row>
    <row r="7390" spans="1:37" hidden="1">
      <c r="A7390" t="s">
        <v>64</v>
      </c>
      <c r="B7390" t="s">
        <v>1</v>
      </c>
      <c r="C7390" t="s">
        <v>1</v>
      </c>
      <c r="D7390" t="s">
        <v>116</v>
      </c>
      <c r="E7390" t="s">
        <v>549</v>
      </c>
      <c r="F7390" t="str">
        <f t="shared" si="576"/>
        <v>黄南藏族自治州文印广告</v>
      </c>
      <c r="G7390" t="s">
        <v>297</v>
      </c>
      <c r="H7390" t="s">
        <v>465</v>
      </c>
      <c r="I7390" t="s">
        <v>70</v>
      </c>
      <c r="J7390">
        <v>64</v>
      </c>
      <c r="K7390">
        <v>0</v>
      </c>
      <c r="L7390" s="13">
        <f>VLOOKUP(C7390,'渗透率、续签率'!B:C,2,0)</f>
        <v>0.56799999999999995</v>
      </c>
      <c r="M7390" s="6">
        <v>0</v>
      </c>
      <c r="N7390">
        <v>7</v>
      </c>
      <c r="O7390">
        <v>0</v>
      </c>
      <c r="P7390" s="6">
        <v>0</v>
      </c>
      <c r="Q7390" s="13">
        <v>0</v>
      </c>
      <c r="R7390" s="13">
        <v>0</v>
      </c>
      <c r="S7390" s="31">
        <v>344</v>
      </c>
      <c r="T7390" s="6">
        <f>VLOOKUP(E7390,'参数设置&amp;汇总'!S:U,3,0)</f>
        <v>0.13</v>
      </c>
      <c r="U7390" s="78">
        <f t="shared" si="575"/>
        <v>0.91</v>
      </c>
      <c r="V7390" s="13">
        <v>0.85000000000000009</v>
      </c>
      <c r="W7390" s="78">
        <f t="shared" si="577"/>
        <v>1.0705882352941176</v>
      </c>
      <c r="X7390" s="1">
        <f>VLOOKUP(E7390,'渗透率、续签率'!AG:AJ,4,0)</f>
        <v>4015</v>
      </c>
      <c r="Y7390" s="1">
        <f t="shared" si="578"/>
        <v>4298.411764705882</v>
      </c>
      <c r="Z7390">
        <v>0</v>
      </c>
      <c r="AA7390" s="89">
        <f t="shared" si="579"/>
        <v>28105</v>
      </c>
      <c r="AH7390" s="37"/>
      <c r="AI7390" s="37"/>
      <c r="AJ7390" s="1"/>
      <c r="AK7390" s="37"/>
    </row>
    <row r="7391" spans="1:37" hidden="1">
      <c r="A7391" t="s">
        <v>64</v>
      </c>
      <c r="B7391" t="s">
        <v>1</v>
      </c>
      <c r="C7391" t="s">
        <v>1</v>
      </c>
      <c r="D7391" t="s">
        <v>116</v>
      </c>
      <c r="E7391" t="s">
        <v>549</v>
      </c>
      <c r="F7391" t="str">
        <f t="shared" si="576"/>
        <v>黄山市文印广告</v>
      </c>
      <c r="G7391" t="s">
        <v>94</v>
      </c>
      <c r="H7391" t="s">
        <v>466</v>
      </c>
      <c r="I7391" t="s">
        <v>68</v>
      </c>
      <c r="J7391">
        <v>296</v>
      </c>
      <c r="K7391">
        <v>0</v>
      </c>
      <c r="L7391" s="13">
        <f>VLOOKUP(C7391,'渗透率、续签率'!B:C,2,0)</f>
        <v>0.56799999999999995</v>
      </c>
      <c r="M7391" s="6">
        <v>0</v>
      </c>
      <c r="N7391">
        <v>46</v>
      </c>
      <c r="O7391">
        <v>0</v>
      </c>
      <c r="P7391" s="6">
        <v>0</v>
      </c>
      <c r="Q7391" s="13">
        <v>0.16200000000000001</v>
      </c>
      <c r="R7391" s="13">
        <v>8.0000000000000002E-3</v>
      </c>
      <c r="S7391" s="31">
        <v>2673</v>
      </c>
      <c r="T7391" s="6">
        <f>VLOOKUP(E7391,'参数设置&amp;汇总'!S:U,3,0)</f>
        <v>0.13</v>
      </c>
      <c r="U7391" s="78">
        <f t="shared" si="575"/>
        <v>5.98</v>
      </c>
      <c r="V7391" s="13">
        <v>0.85000000000000009</v>
      </c>
      <c r="W7391" s="78">
        <f t="shared" si="577"/>
        <v>7.0352941176470587</v>
      </c>
      <c r="X7391" s="1">
        <f>VLOOKUP(E7391,'渗透率、续签率'!AG:AJ,4,0)</f>
        <v>4015</v>
      </c>
      <c r="Y7391" s="1">
        <f t="shared" si="578"/>
        <v>28246.705882352941</v>
      </c>
      <c r="Z7391">
        <v>0</v>
      </c>
      <c r="AA7391" s="89">
        <f t="shared" si="579"/>
        <v>184690</v>
      </c>
      <c r="AH7391" s="37"/>
      <c r="AI7391" s="37"/>
      <c r="AJ7391" s="1"/>
      <c r="AK7391" s="37"/>
    </row>
    <row r="7392" spans="1:37" hidden="1">
      <c r="A7392" t="s">
        <v>64</v>
      </c>
      <c r="B7392" t="s">
        <v>1</v>
      </c>
      <c r="C7392" t="s">
        <v>1</v>
      </c>
      <c r="D7392" t="s">
        <v>116</v>
      </c>
      <c r="E7392" t="s">
        <v>549</v>
      </c>
      <c r="F7392" t="str">
        <f t="shared" si="576"/>
        <v>黄石市文印广告</v>
      </c>
      <c r="G7392" t="s">
        <v>81</v>
      </c>
      <c r="H7392" t="s">
        <v>467</v>
      </c>
      <c r="I7392" t="s">
        <v>68</v>
      </c>
      <c r="J7392">
        <v>547</v>
      </c>
      <c r="K7392">
        <v>1</v>
      </c>
      <c r="L7392" s="13">
        <f>VLOOKUP(C7392,'渗透率、续签率'!B:C,2,0)</f>
        <v>0.56799999999999995</v>
      </c>
      <c r="M7392" s="6">
        <v>0</v>
      </c>
      <c r="N7392">
        <v>72</v>
      </c>
      <c r="O7392">
        <v>1</v>
      </c>
      <c r="P7392" s="6">
        <v>0.01</v>
      </c>
      <c r="Q7392" s="13">
        <v>0.26300000000000001</v>
      </c>
      <c r="R7392" s="13">
        <v>0.11899999999999999</v>
      </c>
      <c r="S7392" s="31">
        <v>4654</v>
      </c>
      <c r="T7392" s="6">
        <f>VLOOKUP(E7392,'参数设置&amp;汇总'!S:U,3,0)</f>
        <v>0.13</v>
      </c>
      <c r="U7392" s="78">
        <f t="shared" si="575"/>
        <v>9.36</v>
      </c>
      <c r="V7392" s="13">
        <v>0.85000000000000009</v>
      </c>
      <c r="W7392" s="78">
        <f t="shared" si="577"/>
        <v>10.343529411764704</v>
      </c>
      <c r="X7392" s="1">
        <f>VLOOKUP(E7392,'渗透率、续签率'!AG:AJ,4,0)</f>
        <v>4015</v>
      </c>
      <c r="Y7392" s="1">
        <f t="shared" si="578"/>
        <v>41529.270588235289</v>
      </c>
      <c r="Z7392">
        <v>0</v>
      </c>
      <c r="AA7392" s="89">
        <f t="shared" si="579"/>
        <v>289080</v>
      </c>
      <c r="AH7392" s="37"/>
      <c r="AI7392" s="37"/>
      <c r="AJ7392" s="1"/>
      <c r="AK7392" s="37"/>
    </row>
    <row r="7393" spans="1:37" hidden="1">
      <c r="A7393" t="s">
        <v>64</v>
      </c>
      <c r="B7393" t="s">
        <v>1</v>
      </c>
      <c r="C7393" t="s">
        <v>1</v>
      </c>
      <c r="D7393" t="s">
        <v>116</v>
      </c>
      <c r="E7393" t="s">
        <v>549</v>
      </c>
      <c r="F7393" t="str">
        <f t="shared" si="576"/>
        <v>黑河市文印广告</v>
      </c>
      <c r="G7393" t="s">
        <v>118</v>
      </c>
      <c r="H7393" t="s">
        <v>468</v>
      </c>
      <c r="I7393" t="s">
        <v>70</v>
      </c>
      <c r="J7393">
        <v>256</v>
      </c>
      <c r="K7393">
        <v>1</v>
      </c>
      <c r="L7393" s="13">
        <f>VLOOKUP(C7393,'渗透率、续签率'!B:C,2,0)</f>
        <v>0.56799999999999995</v>
      </c>
      <c r="M7393" s="6">
        <v>0</v>
      </c>
      <c r="N7393">
        <v>18</v>
      </c>
      <c r="O7393">
        <v>1</v>
      </c>
      <c r="P7393" s="6">
        <v>0.06</v>
      </c>
      <c r="Q7393" s="13">
        <v>6.4000000000000001E-2</v>
      </c>
      <c r="R7393" s="13">
        <v>0</v>
      </c>
      <c r="S7393" s="31">
        <v>1403</v>
      </c>
      <c r="T7393" s="6">
        <f>VLOOKUP(E7393,'参数设置&amp;汇总'!S:U,3,0)</f>
        <v>0.13</v>
      </c>
      <c r="U7393" s="78">
        <f t="shared" si="575"/>
        <v>2.34</v>
      </c>
      <c r="V7393" s="13">
        <v>0.85000000000000009</v>
      </c>
      <c r="W7393" s="78">
        <f t="shared" si="577"/>
        <v>2.0847058823529405</v>
      </c>
      <c r="X7393" s="1">
        <f>VLOOKUP(E7393,'渗透率、续签率'!AG:AJ,4,0)</f>
        <v>4015</v>
      </c>
      <c r="Y7393" s="1">
        <f t="shared" si="578"/>
        <v>8370.0941176470569</v>
      </c>
      <c r="Z7393">
        <v>0</v>
      </c>
      <c r="AA7393" s="89">
        <f t="shared" si="579"/>
        <v>72270</v>
      </c>
      <c r="AH7393" s="37"/>
      <c r="AI7393" s="37"/>
      <c r="AJ7393" s="1"/>
      <c r="AK7393" s="37"/>
    </row>
    <row r="7394" spans="1:37" hidden="1">
      <c r="A7394" t="s">
        <v>64</v>
      </c>
      <c r="B7394" t="s">
        <v>1</v>
      </c>
      <c r="C7394" t="s">
        <v>1</v>
      </c>
      <c r="D7394" t="s">
        <v>116</v>
      </c>
      <c r="E7394" t="s">
        <v>549</v>
      </c>
      <c r="F7394" t="str">
        <f t="shared" si="576"/>
        <v>黔东南苗族侗族自治州文印广告</v>
      </c>
      <c r="G7394" t="s">
        <v>167</v>
      </c>
      <c r="H7394" t="s">
        <v>469</v>
      </c>
      <c r="I7394" t="s">
        <v>70</v>
      </c>
      <c r="J7394">
        <v>661</v>
      </c>
      <c r="K7394">
        <v>6</v>
      </c>
      <c r="L7394" s="13">
        <f>VLOOKUP(C7394,'渗透率、续签率'!B:C,2,0)</f>
        <v>0.56799999999999995</v>
      </c>
      <c r="M7394" s="6">
        <v>0.01</v>
      </c>
      <c r="N7394">
        <v>92</v>
      </c>
      <c r="O7394">
        <v>5</v>
      </c>
      <c r="P7394" s="6">
        <v>0.05</v>
      </c>
      <c r="Q7394" s="13">
        <v>0.216</v>
      </c>
      <c r="R7394" s="13">
        <v>0.10100000000000001</v>
      </c>
      <c r="S7394" s="31">
        <v>6514</v>
      </c>
      <c r="T7394" s="6">
        <f>VLOOKUP(E7394,'参数设置&amp;汇总'!S:U,3,0)</f>
        <v>0.13</v>
      </c>
      <c r="U7394" s="78">
        <f t="shared" si="575"/>
        <v>11.96</v>
      </c>
      <c r="V7394" s="13">
        <v>0.85000000000000009</v>
      </c>
      <c r="W7394" s="78">
        <f t="shared" si="577"/>
        <v>10.729411764705882</v>
      </c>
      <c r="X7394" s="1">
        <f>VLOOKUP(E7394,'渗透率、续签率'!AG:AJ,4,0)</f>
        <v>4015</v>
      </c>
      <c r="Y7394" s="1">
        <f t="shared" si="578"/>
        <v>43078.588235294112</v>
      </c>
      <c r="Z7394">
        <v>0</v>
      </c>
      <c r="AA7394" s="89">
        <f t="shared" si="579"/>
        <v>369380</v>
      </c>
      <c r="AH7394" s="37"/>
      <c r="AI7394" s="37"/>
      <c r="AJ7394" s="1"/>
      <c r="AK7394" s="37"/>
    </row>
    <row r="7395" spans="1:37" hidden="1">
      <c r="A7395" t="s">
        <v>64</v>
      </c>
      <c r="B7395" t="s">
        <v>1</v>
      </c>
      <c r="C7395" t="s">
        <v>1</v>
      </c>
      <c r="D7395" t="s">
        <v>116</v>
      </c>
      <c r="E7395" t="s">
        <v>549</v>
      </c>
      <c r="F7395" t="str">
        <f t="shared" si="576"/>
        <v>黔南布依族苗族自治州文印广告</v>
      </c>
      <c r="G7395" t="s">
        <v>167</v>
      </c>
      <c r="H7395" t="s">
        <v>470</v>
      </c>
      <c r="I7395" t="s">
        <v>70</v>
      </c>
      <c r="J7395">
        <v>744</v>
      </c>
      <c r="K7395">
        <v>5</v>
      </c>
      <c r="L7395" s="13">
        <f>VLOOKUP(C7395,'渗透率、续签率'!B:C,2,0)</f>
        <v>0.56799999999999995</v>
      </c>
      <c r="M7395" s="6">
        <v>0.01</v>
      </c>
      <c r="N7395">
        <v>93</v>
      </c>
      <c r="O7395">
        <v>5</v>
      </c>
      <c r="P7395" s="6">
        <v>0.05</v>
      </c>
      <c r="Q7395" s="13">
        <v>0.16300000000000001</v>
      </c>
      <c r="R7395" s="13">
        <v>3.9E-2</v>
      </c>
      <c r="S7395" s="31">
        <v>6602</v>
      </c>
      <c r="T7395" s="6">
        <f>VLOOKUP(E7395,'参数设置&amp;汇总'!S:U,3,0)</f>
        <v>0.13</v>
      </c>
      <c r="U7395" s="78">
        <f t="shared" si="575"/>
        <v>12.09</v>
      </c>
      <c r="V7395" s="13">
        <v>0.85000000000000009</v>
      </c>
      <c r="W7395" s="78">
        <f t="shared" si="577"/>
        <v>10.882352941176469</v>
      </c>
      <c r="X7395" s="1">
        <f>VLOOKUP(E7395,'渗透率、续签率'!AG:AJ,4,0)</f>
        <v>4015</v>
      </c>
      <c r="Y7395" s="1">
        <f t="shared" si="578"/>
        <v>43692.647058823524</v>
      </c>
      <c r="Z7395">
        <v>0</v>
      </c>
      <c r="AA7395" s="89">
        <f t="shared" si="579"/>
        <v>373395</v>
      </c>
      <c r="AH7395" s="37"/>
      <c r="AI7395" s="37"/>
      <c r="AK7395" s="37"/>
    </row>
    <row r="7396" spans="1:37" hidden="1">
      <c r="A7396" t="s">
        <v>64</v>
      </c>
      <c r="B7396" t="s">
        <v>1</v>
      </c>
      <c r="C7396" t="s">
        <v>1</v>
      </c>
      <c r="D7396" t="s">
        <v>116</v>
      </c>
      <c r="E7396" t="s">
        <v>549</v>
      </c>
      <c r="F7396" t="str">
        <f t="shared" si="576"/>
        <v>黔西南布依族苗族自治州文印广告</v>
      </c>
      <c r="G7396" t="s">
        <v>167</v>
      </c>
      <c r="H7396" t="s">
        <v>471</v>
      </c>
      <c r="I7396" t="s">
        <v>70</v>
      </c>
      <c r="J7396">
        <v>736</v>
      </c>
      <c r="K7396">
        <v>6</v>
      </c>
      <c r="L7396" s="13">
        <f>VLOOKUP(C7396,'渗透率、续签率'!B:C,2,0)</f>
        <v>0.56799999999999995</v>
      </c>
      <c r="M7396" s="6">
        <v>0.01</v>
      </c>
      <c r="N7396">
        <v>82</v>
      </c>
      <c r="O7396">
        <v>5</v>
      </c>
      <c r="P7396" s="6">
        <v>0.06</v>
      </c>
      <c r="Q7396" s="13">
        <v>0.23200000000000001</v>
      </c>
      <c r="R7396" s="13">
        <v>0.104</v>
      </c>
      <c r="S7396" s="31">
        <v>6205</v>
      </c>
      <c r="T7396" s="6">
        <f>VLOOKUP(E7396,'参数设置&amp;汇总'!S:U,3,0)</f>
        <v>0.13</v>
      </c>
      <c r="U7396" s="78">
        <f t="shared" si="575"/>
        <v>10.66</v>
      </c>
      <c r="V7396" s="13">
        <v>0.85000000000000009</v>
      </c>
      <c r="W7396" s="78">
        <f t="shared" si="577"/>
        <v>9.1999999999999993</v>
      </c>
      <c r="X7396" s="1">
        <f>VLOOKUP(E7396,'渗透率、续签率'!AG:AJ,4,0)</f>
        <v>4015</v>
      </c>
      <c r="Y7396" s="1">
        <f t="shared" si="578"/>
        <v>36938</v>
      </c>
      <c r="Z7396">
        <v>0</v>
      </c>
      <c r="AA7396" s="89">
        <f t="shared" si="579"/>
        <v>329230</v>
      </c>
      <c r="AH7396" s="37"/>
      <c r="AI7396" s="37"/>
      <c r="AK7396" s="37"/>
    </row>
    <row r="7397" spans="1:37" hidden="1">
      <c r="A7397" t="s">
        <v>64</v>
      </c>
      <c r="B7397" t="s">
        <v>1</v>
      </c>
      <c r="C7397" t="s">
        <v>1</v>
      </c>
      <c r="D7397" t="s">
        <v>116</v>
      </c>
      <c r="E7397" t="s">
        <v>549</v>
      </c>
      <c r="F7397" t="str">
        <f t="shared" si="576"/>
        <v>齐齐哈尔市文印广告</v>
      </c>
      <c r="G7397" t="s">
        <v>118</v>
      </c>
      <c r="H7397" t="s">
        <v>472</v>
      </c>
      <c r="I7397" t="s">
        <v>70</v>
      </c>
      <c r="J7397">
        <v>639</v>
      </c>
      <c r="K7397">
        <v>9</v>
      </c>
      <c r="L7397" s="13">
        <f>VLOOKUP(C7397,'渗透率、续签率'!B:C,2,0)</f>
        <v>0.56799999999999995</v>
      </c>
      <c r="M7397" s="6">
        <v>0.01</v>
      </c>
      <c r="N7397">
        <v>72</v>
      </c>
      <c r="O7397">
        <v>7</v>
      </c>
      <c r="P7397" s="6">
        <v>0.1</v>
      </c>
      <c r="Q7397" s="13">
        <v>0.26700000000000002</v>
      </c>
      <c r="R7397" s="13">
        <v>0.124</v>
      </c>
      <c r="S7397" s="31">
        <v>6042</v>
      </c>
      <c r="T7397" s="6">
        <f>VLOOKUP(E7397,'参数设置&amp;汇总'!S:U,3,0)</f>
        <v>0.13</v>
      </c>
      <c r="U7397" s="78">
        <f t="shared" si="575"/>
        <v>9.36</v>
      </c>
      <c r="V7397" s="13">
        <v>0.85000000000000009</v>
      </c>
      <c r="W7397" s="78">
        <f t="shared" si="577"/>
        <v>6.3341176470588234</v>
      </c>
      <c r="X7397" s="1">
        <f>VLOOKUP(E7397,'渗透率、续签率'!AG:AJ,4,0)</f>
        <v>4015</v>
      </c>
      <c r="Y7397" s="1">
        <f t="shared" si="578"/>
        <v>25431.482352941177</v>
      </c>
      <c r="Z7397">
        <v>0</v>
      </c>
      <c r="AA7397" s="89">
        <f t="shared" si="579"/>
        <v>289080</v>
      </c>
      <c r="AH7397" s="37"/>
      <c r="AI7397" s="37"/>
      <c r="AK7397" s="37"/>
    </row>
    <row r="7398" spans="1:37" hidden="1">
      <c r="A7398" t="s">
        <v>64</v>
      </c>
      <c r="B7398" t="s">
        <v>1</v>
      </c>
      <c r="C7398" t="s">
        <v>1</v>
      </c>
      <c r="D7398" t="s">
        <v>116</v>
      </c>
      <c r="E7398" t="s">
        <v>549</v>
      </c>
      <c r="F7398" t="str">
        <f t="shared" si="576"/>
        <v>龙岩市文印广告</v>
      </c>
      <c r="G7398" t="s">
        <v>92</v>
      </c>
      <c r="H7398" t="s">
        <v>473</v>
      </c>
      <c r="I7398" t="s">
        <v>68</v>
      </c>
      <c r="J7398">
        <v>633</v>
      </c>
      <c r="K7398">
        <v>0</v>
      </c>
      <c r="L7398" s="13">
        <f>VLOOKUP(C7398,'渗透率、续签率'!B:C,2,0)</f>
        <v>0.56799999999999995</v>
      </c>
      <c r="M7398" s="6">
        <v>0</v>
      </c>
      <c r="N7398">
        <v>28</v>
      </c>
      <c r="O7398">
        <v>0</v>
      </c>
      <c r="P7398" s="6">
        <v>0</v>
      </c>
      <c r="Q7398" s="13">
        <v>8.1000000000000003E-2</v>
      </c>
      <c r="R7398" s="13">
        <v>0</v>
      </c>
      <c r="S7398" s="31">
        <v>2719</v>
      </c>
      <c r="T7398" s="6">
        <f>VLOOKUP(E7398,'参数设置&amp;汇总'!S:U,3,0)</f>
        <v>0.13</v>
      </c>
      <c r="U7398" s="78">
        <f t="shared" si="575"/>
        <v>3.64</v>
      </c>
      <c r="V7398" s="13">
        <v>0.85000000000000009</v>
      </c>
      <c r="W7398" s="78">
        <f t="shared" si="577"/>
        <v>4.2823529411764705</v>
      </c>
      <c r="X7398" s="1">
        <f>VLOOKUP(E7398,'渗透率、续签率'!AG:AJ,4,0)</f>
        <v>4015</v>
      </c>
      <c r="Y7398" s="1">
        <f t="shared" si="578"/>
        <v>17193.647058823528</v>
      </c>
      <c r="Z7398">
        <v>0</v>
      </c>
      <c r="AA7398" s="89">
        <f t="shared" si="579"/>
        <v>112420</v>
      </c>
      <c r="AH7398" s="37"/>
      <c r="AI7398" s="37"/>
      <c r="AK7398" s="37"/>
    </row>
    <row r="7399" spans="1:37" ht="18">
      <c r="A7399" t="s">
        <v>64</v>
      </c>
      <c r="B7399" s="2" t="s">
        <v>20</v>
      </c>
      <c r="C7399" s="2" t="s">
        <v>21</v>
      </c>
      <c r="D7399" t="s">
        <v>65</v>
      </c>
      <c r="E7399" t="s">
        <v>550</v>
      </c>
      <c r="F7399" t="str">
        <f t="shared" si="576"/>
        <v>上海市公私立学校</v>
      </c>
      <c r="G7399" t="s">
        <v>67</v>
      </c>
      <c r="H7399" s="2" t="s">
        <v>67</v>
      </c>
      <c r="I7399" s="2" t="s">
        <v>68</v>
      </c>
      <c r="J7399" s="2">
        <v>211</v>
      </c>
      <c r="K7399" s="2">
        <v>0</v>
      </c>
      <c r="L7399" s="13">
        <f>VLOOKUP(C7399,'渗透率、续签率'!B:C,2,0)</f>
        <v>0.41499999999999998</v>
      </c>
      <c r="M7399" s="6">
        <v>0</v>
      </c>
      <c r="N7399" s="2">
        <v>49</v>
      </c>
      <c r="O7399">
        <v>0</v>
      </c>
      <c r="P7399" s="55">
        <v>0</v>
      </c>
      <c r="Q7399" s="13">
        <v>0</v>
      </c>
      <c r="R7399" s="13">
        <v>0</v>
      </c>
      <c r="S7399" s="31">
        <v>1468</v>
      </c>
      <c r="T7399" s="55">
        <f>VLOOKUP(E7399,'参数设置&amp;汇总'!S:U,3,0)</f>
        <v>0.34850000000000003</v>
      </c>
      <c r="U7399" s="82">
        <f t="shared" si="575"/>
        <v>17.076500000000003</v>
      </c>
      <c r="V7399" s="13">
        <v>0.85000000000000009</v>
      </c>
      <c r="W7399" s="82">
        <f t="shared" si="577"/>
        <v>20.09</v>
      </c>
      <c r="X7399" s="1">
        <f>VLOOKUP(E7399,'渗透率、续签率'!AG:AJ,4,0)</f>
        <v>0</v>
      </c>
      <c r="Y7399" s="1">
        <f t="shared" si="578"/>
        <v>0</v>
      </c>
      <c r="Z7399">
        <v>7</v>
      </c>
      <c r="AA7399" s="89">
        <f t="shared" si="579"/>
        <v>0</v>
      </c>
      <c r="AH7399" s="37"/>
      <c r="AI7399" s="37"/>
      <c r="AK7399" s="37"/>
    </row>
    <row r="7400" spans="1:37" hidden="1">
      <c r="A7400" t="s">
        <v>64</v>
      </c>
      <c r="B7400" t="s">
        <v>20</v>
      </c>
      <c r="C7400" t="s">
        <v>21</v>
      </c>
      <c r="D7400" t="s">
        <v>65</v>
      </c>
      <c r="E7400" t="s">
        <v>550</v>
      </c>
      <c r="F7400" t="str">
        <f t="shared" si="576"/>
        <v>北京市公私立学校</v>
      </c>
      <c r="G7400" t="s">
        <v>69</v>
      </c>
      <c r="H7400" t="s">
        <v>69</v>
      </c>
      <c r="I7400" t="s">
        <v>70</v>
      </c>
      <c r="J7400">
        <v>193</v>
      </c>
      <c r="K7400">
        <v>0</v>
      </c>
      <c r="L7400" s="13">
        <f>VLOOKUP(C7400,'渗透率、续签率'!B:C,2,0)</f>
        <v>0.41499999999999998</v>
      </c>
      <c r="M7400" s="6">
        <v>0</v>
      </c>
      <c r="N7400">
        <v>66</v>
      </c>
      <c r="O7400">
        <v>0</v>
      </c>
      <c r="P7400" s="6">
        <v>0</v>
      </c>
      <c r="Q7400" s="13">
        <v>0.01</v>
      </c>
      <c r="R7400" s="13">
        <v>0</v>
      </c>
      <c r="S7400" s="31">
        <v>2137</v>
      </c>
      <c r="T7400" s="6">
        <f>VLOOKUP(E7400,'参数设置&amp;汇总'!S:U,3,0)</f>
        <v>0.34850000000000003</v>
      </c>
      <c r="U7400" s="78">
        <f t="shared" si="575"/>
        <v>23.001000000000001</v>
      </c>
      <c r="V7400" s="13">
        <v>0.85000000000000009</v>
      </c>
      <c r="W7400" s="78">
        <f t="shared" si="577"/>
        <v>27.06</v>
      </c>
      <c r="X7400" s="1">
        <f>VLOOKUP(E7400,'渗透率、续签率'!AG:AJ,4,0)</f>
        <v>0</v>
      </c>
      <c r="Y7400" s="1">
        <f t="shared" si="578"/>
        <v>0</v>
      </c>
      <c r="Z7400">
        <v>3</v>
      </c>
      <c r="AA7400" s="89">
        <f t="shared" si="579"/>
        <v>0</v>
      </c>
      <c r="AH7400" s="37"/>
      <c r="AI7400" s="37"/>
      <c r="AK7400" s="37"/>
    </row>
    <row r="7401" spans="1:37" hidden="1">
      <c r="A7401" t="s">
        <v>64</v>
      </c>
      <c r="B7401" t="s">
        <v>20</v>
      </c>
      <c r="C7401" t="s">
        <v>21</v>
      </c>
      <c r="D7401" t="s">
        <v>71</v>
      </c>
      <c r="E7401" t="s">
        <v>551</v>
      </c>
      <c r="F7401" t="str">
        <f t="shared" si="576"/>
        <v>南京市公私立学校</v>
      </c>
      <c r="G7401" t="s">
        <v>73</v>
      </c>
      <c r="H7401" t="s">
        <v>74</v>
      </c>
      <c r="I7401" t="s">
        <v>70</v>
      </c>
      <c r="J7401">
        <v>127</v>
      </c>
      <c r="K7401">
        <v>0</v>
      </c>
      <c r="L7401" s="13">
        <f>VLOOKUP(C7401,'渗透率、续签率'!B:C,2,0)</f>
        <v>0.41499999999999998</v>
      </c>
      <c r="M7401" s="6">
        <v>0</v>
      </c>
      <c r="N7401">
        <v>31</v>
      </c>
      <c r="O7401">
        <v>0</v>
      </c>
      <c r="P7401" s="6">
        <v>0</v>
      </c>
      <c r="Q7401" s="13">
        <v>0</v>
      </c>
      <c r="R7401" s="13">
        <v>0</v>
      </c>
      <c r="S7401" s="31">
        <v>1058</v>
      </c>
      <c r="T7401" s="6">
        <f>VLOOKUP(E7401,'参数设置&amp;汇总'!S:U,3,0)</f>
        <v>2.9039145907473307E-2</v>
      </c>
      <c r="U7401" s="78">
        <f t="shared" si="575"/>
        <v>0.90021352313167258</v>
      </c>
      <c r="V7401" s="13">
        <v>0.85000000000000009</v>
      </c>
      <c r="W7401" s="78">
        <f t="shared" si="577"/>
        <v>1.0590747330960852</v>
      </c>
      <c r="X7401" s="1">
        <f>VLOOKUP(E7401,'渗透率、续签率'!AG:AJ,4,0)</f>
        <v>8796.5</v>
      </c>
      <c r="Y7401" s="1">
        <f t="shared" si="578"/>
        <v>9316.1508896797131</v>
      </c>
      <c r="Z7401">
        <v>0</v>
      </c>
      <c r="AA7401" s="89">
        <f t="shared" si="579"/>
        <v>272691.5</v>
      </c>
      <c r="AH7401" s="37"/>
      <c r="AI7401" s="37"/>
      <c r="AK7401" s="37"/>
    </row>
    <row r="7402" spans="1:37" hidden="1">
      <c r="A7402" t="s">
        <v>64</v>
      </c>
      <c r="B7402" t="s">
        <v>20</v>
      </c>
      <c r="C7402" t="s">
        <v>21</v>
      </c>
      <c r="D7402" t="s">
        <v>71</v>
      </c>
      <c r="E7402" t="s">
        <v>551</v>
      </c>
      <c r="F7402" t="str">
        <f t="shared" si="576"/>
        <v>广州市公私立学校</v>
      </c>
      <c r="G7402" t="s">
        <v>75</v>
      </c>
      <c r="H7402" t="s">
        <v>76</v>
      </c>
      <c r="I7402" t="s">
        <v>68</v>
      </c>
      <c r="J7402">
        <v>268</v>
      </c>
      <c r="K7402">
        <v>5</v>
      </c>
      <c r="L7402" s="13">
        <f>VLOOKUP(C7402,'渗透率、续签率'!B:C,2,0)</f>
        <v>0.41499999999999998</v>
      </c>
      <c r="M7402" s="6">
        <v>0.02</v>
      </c>
      <c r="N7402">
        <v>84</v>
      </c>
      <c r="O7402">
        <v>5</v>
      </c>
      <c r="P7402" s="6">
        <v>0.06</v>
      </c>
      <c r="Q7402" s="13">
        <v>9.4E-2</v>
      </c>
      <c r="R7402" s="13">
        <v>3.5999999999999997E-2</v>
      </c>
      <c r="S7402" s="31">
        <v>3264</v>
      </c>
      <c r="T7402" s="6">
        <f>VLOOKUP(E7402,'参数设置&amp;汇总'!S:U,3,0)</f>
        <v>2.9039145907473307E-2</v>
      </c>
      <c r="U7402" s="78">
        <f t="shared" si="575"/>
        <v>5</v>
      </c>
      <c r="V7402" s="13">
        <v>0.85000000000000009</v>
      </c>
      <c r="W7402" s="78">
        <f t="shared" si="577"/>
        <v>3.4411764705882346</v>
      </c>
      <c r="X7402" s="1">
        <f>VLOOKUP(E7402,'渗透率、续签率'!AG:AJ,4,0)</f>
        <v>8796.5</v>
      </c>
      <c r="Y7402" s="1">
        <f t="shared" si="578"/>
        <v>30270.308823529405</v>
      </c>
      <c r="Z7402">
        <v>2</v>
      </c>
      <c r="AA7402" s="89">
        <f t="shared" si="579"/>
        <v>738906</v>
      </c>
      <c r="AH7402" s="37"/>
      <c r="AI7402" s="37"/>
      <c r="AJ7402" s="1"/>
      <c r="AK7402" s="37"/>
    </row>
    <row r="7403" spans="1:37" hidden="1">
      <c r="A7403" t="s">
        <v>64</v>
      </c>
      <c r="B7403" t="s">
        <v>20</v>
      </c>
      <c r="C7403" t="s">
        <v>21</v>
      </c>
      <c r="D7403" t="s">
        <v>71</v>
      </c>
      <c r="E7403" t="s">
        <v>551</v>
      </c>
      <c r="F7403" t="str">
        <f t="shared" si="576"/>
        <v>成都市公私立学校</v>
      </c>
      <c r="G7403" t="s">
        <v>77</v>
      </c>
      <c r="H7403" t="s">
        <v>78</v>
      </c>
      <c r="I7403" t="s">
        <v>70</v>
      </c>
      <c r="J7403">
        <v>299</v>
      </c>
      <c r="K7403">
        <v>2</v>
      </c>
      <c r="L7403" s="13">
        <f>VLOOKUP(C7403,'渗透率、续签率'!B:C,2,0)</f>
        <v>0.41499999999999998</v>
      </c>
      <c r="M7403" s="6">
        <v>0.01</v>
      </c>
      <c r="N7403">
        <v>52</v>
      </c>
      <c r="O7403">
        <v>2</v>
      </c>
      <c r="P7403" s="6">
        <v>0.04</v>
      </c>
      <c r="Q7403" s="13">
        <v>9.8000000000000004E-2</v>
      </c>
      <c r="R7403" s="13">
        <v>0</v>
      </c>
      <c r="S7403" s="31">
        <v>1695</v>
      </c>
      <c r="T7403" s="6">
        <f>VLOOKUP(E7403,'参数设置&amp;汇总'!S:U,3,0)</f>
        <v>2.9039145907473307E-2</v>
      </c>
      <c r="U7403" s="78">
        <f t="shared" si="575"/>
        <v>2</v>
      </c>
      <c r="V7403" s="13">
        <v>0.85000000000000009</v>
      </c>
      <c r="W7403" s="78">
        <f t="shared" si="577"/>
        <v>1.3764705882352939</v>
      </c>
      <c r="X7403" s="1">
        <f>VLOOKUP(E7403,'渗透率、续签率'!AG:AJ,4,0)</f>
        <v>8796.5</v>
      </c>
      <c r="Y7403" s="1">
        <f t="shared" si="578"/>
        <v>12108.123529411763</v>
      </c>
      <c r="Z7403">
        <v>2</v>
      </c>
      <c r="AA7403" s="89">
        <f t="shared" si="579"/>
        <v>457418</v>
      </c>
      <c r="AH7403" s="37"/>
      <c r="AI7403" s="37"/>
      <c r="AK7403" s="37"/>
    </row>
    <row r="7404" spans="1:37" hidden="1">
      <c r="A7404" t="s">
        <v>64</v>
      </c>
      <c r="B7404" t="s">
        <v>20</v>
      </c>
      <c r="C7404" t="s">
        <v>21</v>
      </c>
      <c r="D7404" t="s">
        <v>71</v>
      </c>
      <c r="E7404" t="s">
        <v>551</v>
      </c>
      <c r="F7404" t="str">
        <f t="shared" si="576"/>
        <v>杭州市公私立学校</v>
      </c>
      <c r="G7404" t="s">
        <v>79</v>
      </c>
      <c r="H7404" t="s">
        <v>80</v>
      </c>
      <c r="I7404" t="s">
        <v>68</v>
      </c>
      <c r="J7404">
        <v>172</v>
      </c>
      <c r="K7404">
        <v>0</v>
      </c>
      <c r="L7404" s="13">
        <f>VLOOKUP(C7404,'渗透率、续签率'!B:C,2,0)</f>
        <v>0.41499999999999998</v>
      </c>
      <c r="M7404" s="6">
        <v>0</v>
      </c>
      <c r="N7404">
        <v>43</v>
      </c>
      <c r="O7404">
        <v>0</v>
      </c>
      <c r="P7404" s="6">
        <v>0</v>
      </c>
      <c r="Q7404" s="13">
        <v>0</v>
      </c>
      <c r="R7404" s="13">
        <v>0</v>
      </c>
      <c r="S7404" s="31">
        <v>1783</v>
      </c>
      <c r="T7404" s="6">
        <f>VLOOKUP(E7404,'参数设置&amp;汇总'!S:U,3,0)</f>
        <v>2.9039145907473307E-2</v>
      </c>
      <c r="U7404" s="78">
        <f t="shared" si="575"/>
        <v>1.2486832740213523</v>
      </c>
      <c r="V7404" s="13">
        <v>0.85000000000000009</v>
      </c>
      <c r="W7404" s="78">
        <f t="shared" si="577"/>
        <v>1.4690391459074732</v>
      </c>
      <c r="X7404" s="1">
        <f>VLOOKUP(E7404,'渗透率、续签率'!AG:AJ,4,0)</f>
        <v>8796.5</v>
      </c>
      <c r="Y7404" s="1">
        <f t="shared" si="578"/>
        <v>12922.402846975088</v>
      </c>
      <c r="Z7404">
        <v>2</v>
      </c>
      <c r="AA7404" s="89">
        <f t="shared" si="579"/>
        <v>378249.5</v>
      </c>
      <c r="AH7404" s="37"/>
      <c r="AI7404" s="37"/>
      <c r="AK7404" s="37"/>
    </row>
    <row r="7405" spans="1:37" hidden="1">
      <c r="A7405" t="s">
        <v>64</v>
      </c>
      <c r="B7405" t="s">
        <v>20</v>
      </c>
      <c r="C7405" t="s">
        <v>21</v>
      </c>
      <c r="D7405" t="s">
        <v>71</v>
      </c>
      <c r="E7405" t="s">
        <v>551</v>
      </c>
      <c r="F7405" t="str">
        <f t="shared" si="576"/>
        <v>武汉市公私立学校</v>
      </c>
      <c r="G7405" t="s">
        <v>81</v>
      </c>
      <c r="H7405" t="s">
        <v>82</v>
      </c>
      <c r="I7405" t="s">
        <v>68</v>
      </c>
      <c r="J7405">
        <v>202</v>
      </c>
      <c r="K7405">
        <v>0</v>
      </c>
      <c r="L7405" s="13">
        <f>VLOOKUP(C7405,'渗透率、续签率'!B:C,2,0)</f>
        <v>0.41499999999999998</v>
      </c>
      <c r="M7405" s="6">
        <v>0</v>
      </c>
      <c r="N7405">
        <v>41</v>
      </c>
      <c r="O7405">
        <v>0</v>
      </c>
      <c r="P7405" s="6">
        <v>0</v>
      </c>
      <c r="Q7405" s="13">
        <v>0</v>
      </c>
      <c r="R7405" s="13">
        <v>0</v>
      </c>
      <c r="S7405" s="31">
        <v>1376</v>
      </c>
      <c r="T7405" s="6">
        <f>VLOOKUP(E7405,'参数设置&amp;汇总'!S:U,3,0)</f>
        <v>2.9039145907473307E-2</v>
      </c>
      <c r="U7405" s="78">
        <f t="shared" si="575"/>
        <v>1.1906049822064055</v>
      </c>
      <c r="V7405" s="13">
        <v>0.85000000000000009</v>
      </c>
      <c r="W7405" s="78">
        <f t="shared" si="577"/>
        <v>1.4007117437722416</v>
      </c>
      <c r="X7405" s="1">
        <f>VLOOKUP(E7405,'渗透率、续签率'!AG:AJ,4,0)</f>
        <v>8796.5</v>
      </c>
      <c r="Y7405" s="1">
        <f t="shared" si="578"/>
        <v>12321.360854092523</v>
      </c>
      <c r="Z7405">
        <v>0</v>
      </c>
      <c r="AA7405" s="89">
        <f t="shared" si="579"/>
        <v>360656.5</v>
      </c>
      <c r="AH7405" s="37"/>
      <c r="AI7405" s="37"/>
      <c r="AJ7405" s="1"/>
      <c r="AK7405" s="37"/>
    </row>
    <row r="7406" spans="1:37" hidden="1">
      <c r="A7406" t="s">
        <v>64</v>
      </c>
      <c r="B7406" t="s">
        <v>20</v>
      </c>
      <c r="C7406" t="s">
        <v>21</v>
      </c>
      <c r="D7406" t="s">
        <v>71</v>
      </c>
      <c r="E7406" t="s">
        <v>551</v>
      </c>
      <c r="F7406" t="str">
        <f t="shared" si="576"/>
        <v>深圳市公私立学校</v>
      </c>
      <c r="G7406" t="s">
        <v>75</v>
      </c>
      <c r="H7406" t="s">
        <v>83</v>
      </c>
      <c r="I7406" t="s">
        <v>68</v>
      </c>
      <c r="J7406">
        <v>111</v>
      </c>
      <c r="K7406">
        <v>1</v>
      </c>
      <c r="L7406" s="13">
        <f>VLOOKUP(C7406,'渗透率、续签率'!B:C,2,0)</f>
        <v>0.41499999999999998</v>
      </c>
      <c r="M7406" s="6">
        <v>0.01</v>
      </c>
      <c r="N7406">
        <v>30</v>
      </c>
      <c r="O7406">
        <v>1</v>
      </c>
      <c r="P7406" s="6">
        <v>0.03</v>
      </c>
      <c r="Q7406" s="13">
        <v>3.5999999999999997E-2</v>
      </c>
      <c r="R7406" s="13">
        <v>0</v>
      </c>
      <c r="S7406" s="31">
        <v>1410</v>
      </c>
      <c r="T7406" s="6">
        <f>VLOOKUP(E7406,'参数设置&amp;汇总'!S:U,3,0)</f>
        <v>2.9039145907473307E-2</v>
      </c>
      <c r="U7406" s="78">
        <f t="shared" si="575"/>
        <v>1</v>
      </c>
      <c r="V7406" s="13">
        <v>0.85000000000000009</v>
      </c>
      <c r="W7406" s="78">
        <f t="shared" si="577"/>
        <v>0.68823529411764695</v>
      </c>
      <c r="X7406" s="1">
        <f>VLOOKUP(E7406,'渗透率、续签率'!AG:AJ,4,0)</f>
        <v>8796.5</v>
      </c>
      <c r="Y7406" s="1">
        <f t="shared" si="578"/>
        <v>6054.0617647058816</v>
      </c>
      <c r="Z7406">
        <v>0</v>
      </c>
      <c r="AA7406" s="89">
        <f t="shared" si="579"/>
        <v>263895</v>
      </c>
      <c r="AH7406" s="37"/>
      <c r="AI7406" s="37"/>
    </row>
    <row r="7407" spans="1:37" hidden="1">
      <c r="A7407" t="s">
        <v>64</v>
      </c>
      <c r="B7407" t="s">
        <v>20</v>
      </c>
      <c r="C7407" t="s">
        <v>21</v>
      </c>
      <c r="D7407" t="s">
        <v>84</v>
      </c>
      <c r="E7407" t="s">
        <v>552</v>
      </c>
      <c r="F7407" t="str">
        <f t="shared" si="576"/>
        <v>东莞市公私立学校</v>
      </c>
      <c r="G7407" t="s">
        <v>75</v>
      </c>
      <c r="H7407" t="s">
        <v>86</v>
      </c>
      <c r="I7407" t="s">
        <v>68</v>
      </c>
      <c r="J7407">
        <v>123</v>
      </c>
      <c r="K7407">
        <v>1</v>
      </c>
      <c r="L7407" s="13">
        <f>VLOOKUP(C7407,'渗透率、续签率'!B:C,2,0)</f>
        <v>0.41499999999999998</v>
      </c>
      <c r="M7407" s="6">
        <v>0.01</v>
      </c>
      <c r="N7407">
        <v>25</v>
      </c>
      <c r="O7407">
        <v>1</v>
      </c>
      <c r="P7407" s="6">
        <v>0.04</v>
      </c>
      <c r="Q7407" s="13">
        <v>7.0000000000000007E-2</v>
      </c>
      <c r="R7407" s="13">
        <v>0</v>
      </c>
      <c r="S7407" s="31">
        <v>1122</v>
      </c>
      <c r="T7407" s="6">
        <f>VLOOKUP(E7407,'参数设置&amp;汇总'!S:U,3,0)</f>
        <v>3.0864553314121038E-2</v>
      </c>
      <c r="U7407" s="78">
        <f t="shared" si="575"/>
        <v>1</v>
      </c>
      <c r="V7407" s="13">
        <v>0.85000000000000009</v>
      </c>
      <c r="W7407" s="78">
        <f t="shared" si="577"/>
        <v>0.68823529411764695</v>
      </c>
      <c r="X7407" s="1">
        <f>VLOOKUP(E7407,'渗透率、续签率'!AG:AJ,4,0)</f>
        <v>10548.5</v>
      </c>
      <c r="Y7407" s="1">
        <f t="shared" si="578"/>
        <v>7259.8499999999985</v>
      </c>
      <c r="Z7407">
        <v>2</v>
      </c>
      <c r="AA7407" s="89">
        <f t="shared" si="579"/>
        <v>263712.5</v>
      </c>
      <c r="AK7407" s="37"/>
    </row>
    <row r="7408" spans="1:37" hidden="1">
      <c r="A7408" t="s">
        <v>64</v>
      </c>
      <c r="B7408" t="s">
        <v>20</v>
      </c>
      <c r="C7408" t="s">
        <v>21</v>
      </c>
      <c r="D7408" t="s">
        <v>84</v>
      </c>
      <c r="E7408" t="s">
        <v>552</v>
      </c>
      <c r="F7408" t="str">
        <f t="shared" si="576"/>
        <v>佛山市公私立学校</v>
      </c>
      <c r="G7408" t="s">
        <v>75</v>
      </c>
      <c r="H7408" t="s">
        <v>87</v>
      </c>
      <c r="I7408" t="s">
        <v>68</v>
      </c>
      <c r="J7408">
        <v>118</v>
      </c>
      <c r="K7408">
        <v>0</v>
      </c>
      <c r="L7408" s="13">
        <f>VLOOKUP(C7408,'渗透率、续签率'!B:C,2,0)</f>
        <v>0.41499999999999998</v>
      </c>
      <c r="M7408" s="6">
        <v>0</v>
      </c>
      <c r="N7408">
        <v>45</v>
      </c>
      <c r="O7408">
        <v>0</v>
      </c>
      <c r="P7408" s="6">
        <v>0</v>
      </c>
      <c r="Q7408" s="13">
        <v>4.5999999999999999E-2</v>
      </c>
      <c r="R7408" s="13">
        <v>0</v>
      </c>
      <c r="S7408" s="31">
        <v>1367</v>
      </c>
      <c r="T7408" s="6">
        <f>VLOOKUP(E7408,'参数设置&amp;汇总'!S:U,3,0)</f>
        <v>3.0864553314121038E-2</v>
      </c>
      <c r="U7408" s="78">
        <f t="shared" si="575"/>
        <v>1.3889048991354467</v>
      </c>
      <c r="V7408" s="13">
        <v>0.85000000000000009</v>
      </c>
      <c r="W7408" s="78">
        <f t="shared" si="577"/>
        <v>1.6340057636887606</v>
      </c>
      <c r="X7408" s="1">
        <f>VLOOKUP(E7408,'渗透率、续签率'!AG:AJ,4,0)</f>
        <v>10548.5</v>
      </c>
      <c r="Y7408" s="1">
        <f t="shared" si="578"/>
        <v>17236.30979827089</v>
      </c>
      <c r="Z7408">
        <v>0</v>
      </c>
      <c r="AA7408" s="89">
        <f t="shared" si="579"/>
        <v>474682.5</v>
      </c>
      <c r="AH7408" s="37"/>
      <c r="AI7408" s="37"/>
      <c r="AK7408" s="37"/>
    </row>
    <row r="7409" spans="1:37" hidden="1">
      <c r="A7409" t="s">
        <v>64</v>
      </c>
      <c r="B7409" t="s">
        <v>20</v>
      </c>
      <c r="C7409" t="s">
        <v>21</v>
      </c>
      <c r="D7409" t="s">
        <v>84</v>
      </c>
      <c r="E7409" t="s">
        <v>552</v>
      </c>
      <c r="F7409" t="str">
        <f t="shared" si="576"/>
        <v>南宁市公私立学校</v>
      </c>
      <c r="G7409" t="s">
        <v>88</v>
      </c>
      <c r="H7409" t="s">
        <v>89</v>
      </c>
      <c r="I7409" t="s">
        <v>68</v>
      </c>
      <c r="J7409">
        <v>187</v>
      </c>
      <c r="K7409">
        <v>2</v>
      </c>
      <c r="L7409" s="13">
        <f>VLOOKUP(C7409,'渗透率、续签率'!B:C,2,0)</f>
        <v>0.41499999999999998</v>
      </c>
      <c r="M7409" s="6">
        <v>0.01</v>
      </c>
      <c r="N7409">
        <v>38</v>
      </c>
      <c r="O7409">
        <v>2</v>
      </c>
      <c r="P7409" s="6">
        <v>0.05</v>
      </c>
      <c r="Q7409" s="13">
        <v>0.11799999999999999</v>
      </c>
      <c r="R7409" s="13">
        <v>0.105</v>
      </c>
      <c r="S7409" s="31">
        <v>1300</v>
      </c>
      <c r="T7409" s="6">
        <f>VLOOKUP(E7409,'参数设置&amp;汇总'!S:U,3,0)</f>
        <v>3.0864553314121038E-2</v>
      </c>
      <c r="U7409" s="78">
        <f t="shared" si="575"/>
        <v>2</v>
      </c>
      <c r="V7409" s="13">
        <v>0.85000000000000009</v>
      </c>
      <c r="W7409" s="78">
        <f t="shared" si="577"/>
        <v>1.3764705882352939</v>
      </c>
      <c r="X7409" s="1">
        <f>VLOOKUP(E7409,'渗透率、续签率'!AG:AJ,4,0)</f>
        <v>10548.5</v>
      </c>
      <c r="Y7409" s="1">
        <f t="shared" si="578"/>
        <v>14519.699999999997</v>
      </c>
      <c r="Z7409">
        <v>0</v>
      </c>
      <c r="AA7409" s="89">
        <f t="shared" si="579"/>
        <v>400843</v>
      </c>
      <c r="AH7409" s="37"/>
      <c r="AI7409" s="37"/>
      <c r="AK7409" s="37"/>
    </row>
    <row r="7410" spans="1:37" hidden="1">
      <c r="A7410" t="s">
        <v>64</v>
      </c>
      <c r="B7410" t="s">
        <v>20</v>
      </c>
      <c r="C7410" t="s">
        <v>21</v>
      </c>
      <c r="D7410" t="s">
        <v>84</v>
      </c>
      <c r="E7410" t="s">
        <v>552</v>
      </c>
      <c r="F7410" t="str">
        <f t="shared" si="576"/>
        <v>南昌市公私立学校</v>
      </c>
      <c r="G7410" t="s">
        <v>90</v>
      </c>
      <c r="H7410" t="s">
        <v>91</v>
      </c>
      <c r="I7410" t="s">
        <v>68</v>
      </c>
      <c r="J7410">
        <v>131</v>
      </c>
      <c r="K7410">
        <v>0</v>
      </c>
      <c r="L7410" s="13">
        <f>VLOOKUP(C7410,'渗透率、续签率'!B:C,2,0)</f>
        <v>0.41499999999999998</v>
      </c>
      <c r="M7410" s="6">
        <v>0</v>
      </c>
      <c r="N7410">
        <v>26</v>
      </c>
      <c r="O7410">
        <v>0</v>
      </c>
      <c r="P7410" s="6">
        <v>0</v>
      </c>
      <c r="Q7410" s="13">
        <v>8.0000000000000002E-3</v>
      </c>
      <c r="R7410" s="13">
        <v>0</v>
      </c>
      <c r="S7410" s="31">
        <v>771</v>
      </c>
      <c r="T7410" s="6">
        <f>VLOOKUP(E7410,'参数设置&amp;汇总'!S:U,3,0)</f>
        <v>3.0864553314121038E-2</v>
      </c>
      <c r="U7410" s="78">
        <f t="shared" si="575"/>
        <v>0.80247838616714695</v>
      </c>
      <c r="V7410" s="13">
        <v>0.85000000000000009</v>
      </c>
      <c r="W7410" s="78">
        <f t="shared" si="577"/>
        <v>0.94409221902017282</v>
      </c>
      <c r="X7410" s="1">
        <f>VLOOKUP(E7410,'渗透率、续签率'!AG:AJ,4,0)</f>
        <v>10548.5</v>
      </c>
      <c r="Y7410" s="1">
        <f t="shared" si="578"/>
        <v>9958.7567723342927</v>
      </c>
      <c r="Z7410">
        <v>0</v>
      </c>
      <c r="AA7410" s="89">
        <f t="shared" si="579"/>
        <v>274261</v>
      </c>
      <c r="AH7410" s="37"/>
      <c r="AI7410" s="37"/>
      <c r="AK7410" s="37"/>
    </row>
    <row r="7411" spans="1:37" hidden="1">
      <c r="A7411" t="s">
        <v>64</v>
      </c>
      <c r="B7411" t="s">
        <v>20</v>
      </c>
      <c r="C7411" t="s">
        <v>21</v>
      </c>
      <c r="D7411" t="s">
        <v>84</v>
      </c>
      <c r="E7411" t="s">
        <v>552</v>
      </c>
      <c r="F7411" t="str">
        <f t="shared" si="576"/>
        <v>厦门市公私立学校</v>
      </c>
      <c r="G7411" t="s">
        <v>92</v>
      </c>
      <c r="H7411" t="s">
        <v>93</v>
      </c>
      <c r="I7411" t="s">
        <v>68</v>
      </c>
      <c r="J7411">
        <v>47</v>
      </c>
      <c r="K7411">
        <v>0</v>
      </c>
      <c r="L7411" s="13">
        <f>VLOOKUP(C7411,'渗透率、续签率'!B:C,2,0)</f>
        <v>0.41499999999999998</v>
      </c>
      <c r="M7411" s="6">
        <v>0</v>
      </c>
      <c r="N7411">
        <v>12</v>
      </c>
      <c r="O7411">
        <v>0</v>
      </c>
      <c r="P7411" s="6">
        <v>0</v>
      </c>
      <c r="Q7411" s="13">
        <v>6.9000000000000006E-2</v>
      </c>
      <c r="R7411" s="13">
        <v>0</v>
      </c>
      <c r="S7411" s="31">
        <v>319</v>
      </c>
      <c r="T7411" s="6">
        <f>VLOOKUP(E7411,'参数设置&amp;汇总'!S:U,3,0)</f>
        <v>3.0864553314121038E-2</v>
      </c>
      <c r="U7411" s="78">
        <f t="shared" si="575"/>
        <v>0.37037463976945245</v>
      </c>
      <c r="V7411" s="13">
        <v>0.85000000000000009</v>
      </c>
      <c r="W7411" s="78">
        <f t="shared" si="577"/>
        <v>0.43573487031700286</v>
      </c>
      <c r="X7411" s="1">
        <f>VLOOKUP(E7411,'渗透率、续签率'!AG:AJ,4,0)</f>
        <v>10548.5</v>
      </c>
      <c r="Y7411" s="1">
        <f t="shared" si="578"/>
        <v>4596.3492795389047</v>
      </c>
      <c r="Z7411">
        <v>2</v>
      </c>
      <c r="AA7411" s="89">
        <f t="shared" si="579"/>
        <v>126582</v>
      </c>
      <c r="AH7411" s="37"/>
      <c r="AI7411" s="37"/>
      <c r="AK7411" s="37"/>
    </row>
    <row r="7412" spans="1:37" hidden="1">
      <c r="A7412" t="s">
        <v>64</v>
      </c>
      <c r="B7412" t="s">
        <v>20</v>
      </c>
      <c r="C7412" t="s">
        <v>21</v>
      </c>
      <c r="D7412" t="s">
        <v>84</v>
      </c>
      <c r="E7412" t="s">
        <v>552</v>
      </c>
      <c r="F7412" t="str">
        <f t="shared" si="576"/>
        <v>合肥市公私立学校</v>
      </c>
      <c r="G7412" t="s">
        <v>94</v>
      </c>
      <c r="H7412" t="s">
        <v>95</v>
      </c>
      <c r="I7412" t="s">
        <v>68</v>
      </c>
      <c r="J7412">
        <v>165</v>
      </c>
      <c r="K7412">
        <v>2</v>
      </c>
      <c r="L7412" s="13">
        <f>VLOOKUP(C7412,'渗透率、续签率'!B:C,2,0)</f>
        <v>0.41499999999999998</v>
      </c>
      <c r="M7412" s="6">
        <v>0.01</v>
      </c>
      <c r="N7412">
        <v>26</v>
      </c>
      <c r="O7412">
        <v>2</v>
      </c>
      <c r="P7412" s="6">
        <v>0.08</v>
      </c>
      <c r="Q7412" s="13">
        <v>0.255</v>
      </c>
      <c r="R7412" s="13">
        <v>0.17599999999999999</v>
      </c>
      <c r="S7412" s="31">
        <v>1083</v>
      </c>
      <c r="T7412" s="6">
        <f>VLOOKUP(E7412,'参数设置&amp;汇总'!S:U,3,0)</f>
        <v>3.0864553314121038E-2</v>
      </c>
      <c r="U7412" s="78">
        <f t="shared" si="575"/>
        <v>2</v>
      </c>
      <c r="V7412" s="13">
        <v>0.85000000000000009</v>
      </c>
      <c r="W7412" s="78">
        <f t="shared" si="577"/>
        <v>1.3764705882352939</v>
      </c>
      <c r="X7412" s="1">
        <f>VLOOKUP(E7412,'渗透率、续签率'!AG:AJ,4,0)</f>
        <v>10548.5</v>
      </c>
      <c r="Y7412" s="1">
        <f t="shared" si="578"/>
        <v>14519.699999999997</v>
      </c>
      <c r="Z7412">
        <v>0</v>
      </c>
      <c r="AA7412" s="89">
        <f t="shared" si="579"/>
        <v>274261</v>
      </c>
      <c r="AH7412" s="37"/>
      <c r="AI7412" s="37"/>
      <c r="AK7412" s="37"/>
    </row>
    <row r="7413" spans="1:37" hidden="1">
      <c r="A7413" t="s">
        <v>64</v>
      </c>
      <c r="B7413" t="s">
        <v>20</v>
      </c>
      <c r="C7413" t="s">
        <v>21</v>
      </c>
      <c r="D7413" t="s">
        <v>84</v>
      </c>
      <c r="E7413" t="s">
        <v>552</v>
      </c>
      <c r="F7413" t="str">
        <f t="shared" si="576"/>
        <v>天津市公私立学校</v>
      </c>
      <c r="G7413" t="s">
        <v>96</v>
      </c>
      <c r="H7413" t="s">
        <v>96</v>
      </c>
      <c r="I7413" t="s">
        <v>70</v>
      </c>
      <c r="J7413">
        <v>209</v>
      </c>
      <c r="K7413">
        <v>0</v>
      </c>
      <c r="L7413" s="13">
        <f>VLOOKUP(C7413,'渗透率、续签率'!B:C,2,0)</f>
        <v>0.41499999999999998</v>
      </c>
      <c r="M7413" s="6">
        <v>0</v>
      </c>
      <c r="N7413">
        <v>51</v>
      </c>
      <c r="O7413">
        <v>0</v>
      </c>
      <c r="P7413" s="6">
        <v>0</v>
      </c>
      <c r="Q7413" s="13">
        <v>0</v>
      </c>
      <c r="R7413" s="13">
        <v>0</v>
      </c>
      <c r="S7413" s="31">
        <v>1538</v>
      </c>
      <c r="T7413" s="6">
        <f>VLOOKUP(E7413,'参数设置&amp;汇总'!S:U,3,0)</f>
        <v>3.0864553314121038E-2</v>
      </c>
      <c r="U7413" s="78">
        <f t="shared" si="575"/>
        <v>1.5740922190201729</v>
      </c>
      <c r="V7413" s="13">
        <v>0.85000000000000009</v>
      </c>
      <c r="W7413" s="78">
        <f t="shared" si="577"/>
        <v>1.8518731988472621</v>
      </c>
      <c r="X7413" s="1">
        <f>VLOOKUP(E7413,'渗透率、续签率'!AG:AJ,4,0)</f>
        <v>10548.5</v>
      </c>
      <c r="Y7413" s="1">
        <f t="shared" si="578"/>
        <v>19534.484438040345</v>
      </c>
      <c r="Z7413">
        <v>2</v>
      </c>
      <c r="AA7413" s="89">
        <f t="shared" si="579"/>
        <v>537973.5</v>
      </c>
      <c r="AH7413" s="37"/>
      <c r="AI7413" s="37"/>
      <c r="AK7413" s="37"/>
    </row>
    <row r="7414" spans="1:37" hidden="1">
      <c r="A7414" t="s">
        <v>64</v>
      </c>
      <c r="B7414" t="s">
        <v>20</v>
      </c>
      <c r="C7414" t="s">
        <v>21</v>
      </c>
      <c r="D7414" t="s">
        <v>84</v>
      </c>
      <c r="E7414" t="s">
        <v>552</v>
      </c>
      <c r="F7414" t="str">
        <f t="shared" si="576"/>
        <v>宁波市公私立学校</v>
      </c>
      <c r="G7414" t="s">
        <v>79</v>
      </c>
      <c r="H7414" t="s">
        <v>97</v>
      </c>
      <c r="I7414" t="s">
        <v>68</v>
      </c>
      <c r="J7414">
        <v>143</v>
      </c>
      <c r="K7414">
        <v>1</v>
      </c>
      <c r="L7414" s="13">
        <f>VLOOKUP(C7414,'渗透率、续签率'!B:C,2,0)</f>
        <v>0.41499999999999998</v>
      </c>
      <c r="M7414" s="6">
        <v>0.01</v>
      </c>
      <c r="N7414">
        <v>22</v>
      </c>
      <c r="O7414">
        <v>1</v>
      </c>
      <c r="P7414" s="6">
        <v>0.05</v>
      </c>
      <c r="Q7414" s="13">
        <v>3.3000000000000002E-2</v>
      </c>
      <c r="R7414" s="13">
        <v>0</v>
      </c>
      <c r="S7414" s="31">
        <v>741</v>
      </c>
      <c r="T7414" s="6">
        <f>VLOOKUP(E7414,'参数设置&amp;汇总'!S:U,3,0)</f>
        <v>3.0864553314121038E-2</v>
      </c>
      <c r="U7414" s="78">
        <f t="shared" si="575"/>
        <v>1</v>
      </c>
      <c r="V7414" s="13">
        <v>0.85000000000000009</v>
      </c>
      <c r="W7414" s="78">
        <f t="shared" si="577"/>
        <v>0.68823529411764695</v>
      </c>
      <c r="X7414" s="1">
        <f>VLOOKUP(E7414,'渗透率、续签率'!AG:AJ,4,0)</f>
        <v>10548.5</v>
      </c>
      <c r="Y7414" s="1">
        <f t="shared" si="578"/>
        <v>7259.8499999999985</v>
      </c>
      <c r="Z7414">
        <v>2</v>
      </c>
      <c r="AA7414" s="89">
        <f t="shared" si="579"/>
        <v>232067</v>
      </c>
      <c r="AH7414" s="37"/>
      <c r="AI7414" s="37"/>
      <c r="AK7414" s="37"/>
    </row>
    <row r="7415" spans="1:37" hidden="1">
      <c r="A7415" t="s">
        <v>64</v>
      </c>
      <c r="B7415" t="s">
        <v>20</v>
      </c>
      <c r="C7415" t="s">
        <v>21</v>
      </c>
      <c r="D7415" t="s">
        <v>84</v>
      </c>
      <c r="E7415" t="s">
        <v>552</v>
      </c>
      <c r="F7415" t="str">
        <f t="shared" si="576"/>
        <v>无锡市公私立学校</v>
      </c>
      <c r="G7415" t="s">
        <v>73</v>
      </c>
      <c r="H7415" t="s">
        <v>98</v>
      </c>
      <c r="I7415" t="s">
        <v>70</v>
      </c>
      <c r="J7415">
        <v>110</v>
      </c>
      <c r="K7415">
        <v>0</v>
      </c>
      <c r="L7415" s="13">
        <f>VLOOKUP(C7415,'渗透率、续签率'!B:C,2,0)</f>
        <v>0.41499999999999998</v>
      </c>
      <c r="M7415" s="6">
        <v>0</v>
      </c>
      <c r="N7415">
        <v>17</v>
      </c>
      <c r="O7415">
        <v>0</v>
      </c>
      <c r="P7415" s="6">
        <v>0</v>
      </c>
      <c r="Q7415" s="13">
        <v>0</v>
      </c>
      <c r="R7415" s="13">
        <v>0</v>
      </c>
      <c r="S7415" s="31">
        <v>560</v>
      </c>
      <c r="T7415" s="6">
        <f>VLOOKUP(E7415,'参数设置&amp;汇总'!S:U,3,0)</f>
        <v>3.0864553314121038E-2</v>
      </c>
      <c r="U7415" s="78">
        <f t="shared" si="575"/>
        <v>0.52469740634005768</v>
      </c>
      <c r="V7415" s="13">
        <v>0.85000000000000009</v>
      </c>
      <c r="W7415" s="78">
        <f t="shared" si="577"/>
        <v>0.6172910662824207</v>
      </c>
      <c r="X7415" s="1">
        <f>VLOOKUP(E7415,'渗透率、续签率'!AG:AJ,4,0)</f>
        <v>10548.5</v>
      </c>
      <c r="Y7415" s="1">
        <f t="shared" si="578"/>
        <v>6511.4948126801146</v>
      </c>
      <c r="Z7415">
        <v>0</v>
      </c>
      <c r="AA7415" s="89">
        <f t="shared" si="579"/>
        <v>179324.5</v>
      </c>
      <c r="AH7415" s="37"/>
      <c r="AI7415" s="37"/>
      <c r="AK7415" s="37"/>
    </row>
    <row r="7416" spans="1:37" hidden="1">
      <c r="A7416" t="s">
        <v>64</v>
      </c>
      <c r="B7416" t="s">
        <v>20</v>
      </c>
      <c r="C7416" t="s">
        <v>21</v>
      </c>
      <c r="D7416" t="s">
        <v>84</v>
      </c>
      <c r="E7416" t="s">
        <v>552</v>
      </c>
      <c r="F7416" t="str">
        <f t="shared" si="576"/>
        <v>昆明市公私立学校</v>
      </c>
      <c r="G7416" t="s">
        <v>99</v>
      </c>
      <c r="H7416" t="s">
        <v>100</v>
      </c>
      <c r="I7416" t="s">
        <v>68</v>
      </c>
      <c r="J7416">
        <v>177</v>
      </c>
      <c r="K7416">
        <v>1</v>
      </c>
      <c r="L7416" s="13">
        <f>VLOOKUP(C7416,'渗透率、续签率'!B:C,2,0)</f>
        <v>0.41499999999999998</v>
      </c>
      <c r="M7416" s="6">
        <v>0.01</v>
      </c>
      <c r="N7416">
        <v>7</v>
      </c>
      <c r="O7416">
        <v>0</v>
      </c>
      <c r="P7416" s="6">
        <v>0</v>
      </c>
      <c r="Q7416" s="13">
        <v>5.5E-2</v>
      </c>
      <c r="R7416" s="13">
        <v>0</v>
      </c>
      <c r="S7416" s="31">
        <v>314</v>
      </c>
      <c r="T7416" s="6">
        <f>VLOOKUP(E7416,'参数设置&amp;汇总'!S:U,3,0)</f>
        <v>3.0864553314121038E-2</v>
      </c>
      <c r="U7416" s="78">
        <f t="shared" si="575"/>
        <v>0.21605187319884728</v>
      </c>
      <c r="V7416" s="13">
        <v>0.85000000000000009</v>
      </c>
      <c r="W7416" s="78">
        <f t="shared" si="577"/>
        <v>0.25417867435158503</v>
      </c>
      <c r="X7416" s="1">
        <f>VLOOKUP(E7416,'渗透率、续签率'!AG:AJ,4,0)</f>
        <v>10548.5</v>
      </c>
      <c r="Y7416" s="1">
        <f t="shared" si="578"/>
        <v>2681.2037463976949</v>
      </c>
      <c r="Z7416">
        <v>2</v>
      </c>
      <c r="AA7416" s="89">
        <f t="shared" si="579"/>
        <v>73839.5</v>
      </c>
      <c r="AH7416" s="37"/>
      <c r="AI7416" s="37"/>
      <c r="AK7416" s="37"/>
    </row>
    <row r="7417" spans="1:37" hidden="1">
      <c r="A7417" t="s">
        <v>64</v>
      </c>
      <c r="B7417" t="s">
        <v>20</v>
      </c>
      <c r="C7417" t="s">
        <v>21</v>
      </c>
      <c r="D7417" t="s">
        <v>84</v>
      </c>
      <c r="E7417" t="s">
        <v>552</v>
      </c>
      <c r="F7417" t="str">
        <f t="shared" si="576"/>
        <v>沈阳市公私立学校</v>
      </c>
      <c r="G7417" t="s">
        <v>101</v>
      </c>
      <c r="H7417" t="s">
        <v>102</v>
      </c>
      <c r="I7417" t="s">
        <v>70</v>
      </c>
      <c r="J7417">
        <v>154</v>
      </c>
      <c r="K7417">
        <v>0</v>
      </c>
      <c r="L7417" s="13">
        <f>VLOOKUP(C7417,'渗透率、续签率'!B:C,2,0)</f>
        <v>0.41499999999999998</v>
      </c>
      <c r="M7417" s="6">
        <v>0</v>
      </c>
      <c r="N7417">
        <v>34</v>
      </c>
      <c r="O7417">
        <v>0</v>
      </c>
      <c r="P7417" s="6">
        <v>0</v>
      </c>
      <c r="Q7417" s="13">
        <v>0</v>
      </c>
      <c r="R7417" s="13">
        <v>0</v>
      </c>
      <c r="S7417" s="31">
        <v>903</v>
      </c>
      <c r="T7417" s="6">
        <f>VLOOKUP(E7417,'参数设置&amp;汇总'!S:U,3,0)</f>
        <v>3.0864553314121038E-2</v>
      </c>
      <c r="U7417" s="78">
        <f t="shared" si="575"/>
        <v>1.0493948126801154</v>
      </c>
      <c r="V7417" s="13">
        <v>0.85000000000000009</v>
      </c>
      <c r="W7417" s="78">
        <f t="shared" si="577"/>
        <v>1.2345821325648414</v>
      </c>
      <c r="X7417" s="1">
        <f>VLOOKUP(E7417,'渗透率、续签率'!AG:AJ,4,0)</f>
        <v>10548.5</v>
      </c>
      <c r="Y7417" s="1">
        <f t="shared" si="578"/>
        <v>13022.989625360229</v>
      </c>
      <c r="Z7417">
        <v>0</v>
      </c>
      <c r="AA7417" s="89">
        <f t="shared" si="579"/>
        <v>358649</v>
      </c>
      <c r="AH7417" s="37"/>
      <c r="AI7417" s="37"/>
      <c r="AK7417" s="37"/>
    </row>
    <row r="7418" spans="1:37" hidden="1">
      <c r="A7418" t="s">
        <v>64</v>
      </c>
      <c r="B7418" t="s">
        <v>20</v>
      </c>
      <c r="C7418" t="s">
        <v>21</v>
      </c>
      <c r="D7418" t="s">
        <v>84</v>
      </c>
      <c r="E7418" t="s">
        <v>552</v>
      </c>
      <c r="F7418" t="str">
        <f t="shared" si="576"/>
        <v>济南市公私立学校</v>
      </c>
      <c r="G7418" t="s">
        <v>103</v>
      </c>
      <c r="H7418" t="s">
        <v>104</v>
      </c>
      <c r="I7418" t="s">
        <v>70</v>
      </c>
      <c r="J7418">
        <v>157</v>
      </c>
      <c r="K7418">
        <v>1</v>
      </c>
      <c r="L7418" s="13">
        <f>VLOOKUP(C7418,'渗透率、续签率'!B:C,2,0)</f>
        <v>0.41499999999999998</v>
      </c>
      <c r="M7418" s="6">
        <v>0.01</v>
      </c>
      <c r="N7418">
        <v>27</v>
      </c>
      <c r="O7418">
        <v>0</v>
      </c>
      <c r="P7418" s="6">
        <v>0</v>
      </c>
      <c r="Q7418" s="13">
        <v>0.01</v>
      </c>
      <c r="R7418" s="13">
        <v>0</v>
      </c>
      <c r="S7418" s="31">
        <v>933</v>
      </c>
      <c r="T7418" s="6">
        <f>VLOOKUP(E7418,'参数设置&amp;汇总'!S:U,3,0)</f>
        <v>3.0864553314121038E-2</v>
      </c>
      <c r="U7418" s="78">
        <f t="shared" si="575"/>
        <v>0.83334293948126803</v>
      </c>
      <c r="V7418" s="13">
        <v>0.85000000000000009</v>
      </c>
      <c r="W7418" s="78">
        <f t="shared" si="577"/>
        <v>0.98040345821325636</v>
      </c>
      <c r="X7418" s="1">
        <f>VLOOKUP(E7418,'渗透率、续签率'!AG:AJ,4,0)</f>
        <v>10548.5</v>
      </c>
      <c r="Y7418" s="1">
        <f t="shared" si="578"/>
        <v>10341.785878962535</v>
      </c>
      <c r="Z7418">
        <v>0</v>
      </c>
      <c r="AA7418" s="89">
        <f t="shared" si="579"/>
        <v>284809.5</v>
      </c>
      <c r="AH7418" s="37"/>
      <c r="AI7418" s="37"/>
      <c r="AK7418" s="37"/>
    </row>
    <row r="7419" spans="1:37" hidden="1">
      <c r="A7419" t="s">
        <v>64</v>
      </c>
      <c r="B7419" t="s">
        <v>20</v>
      </c>
      <c r="C7419" t="s">
        <v>21</v>
      </c>
      <c r="D7419" t="s">
        <v>84</v>
      </c>
      <c r="E7419" t="s">
        <v>552</v>
      </c>
      <c r="F7419" t="str">
        <f t="shared" si="576"/>
        <v>温州市公私立学校</v>
      </c>
      <c r="G7419" t="s">
        <v>79</v>
      </c>
      <c r="H7419" t="s">
        <v>105</v>
      </c>
      <c r="I7419" t="s">
        <v>68</v>
      </c>
      <c r="J7419">
        <v>127</v>
      </c>
      <c r="K7419">
        <v>2</v>
      </c>
      <c r="L7419" s="13">
        <f>VLOOKUP(C7419,'渗透率、续签率'!B:C,2,0)</f>
        <v>0.41499999999999998</v>
      </c>
      <c r="M7419" s="6">
        <v>0.02</v>
      </c>
      <c r="N7419">
        <v>29</v>
      </c>
      <c r="O7419">
        <v>2</v>
      </c>
      <c r="P7419" s="6">
        <v>7.0000000000000007E-2</v>
      </c>
      <c r="Q7419" s="13">
        <v>0.10100000000000001</v>
      </c>
      <c r="R7419" s="13">
        <v>0</v>
      </c>
      <c r="S7419" s="31">
        <v>709</v>
      </c>
      <c r="T7419" s="6">
        <f>VLOOKUP(E7419,'参数设置&amp;汇总'!S:U,3,0)</f>
        <v>3.0864553314121038E-2</v>
      </c>
      <c r="U7419" s="78">
        <f t="shared" si="575"/>
        <v>2</v>
      </c>
      <c r="V7419" s="13">
        <v>0.85000000000000009</v>
      </c>
      <c r="W7419" s="78">
        <f t="shared" si="577"/>
        <v>1.3764705882352939</v>
      </c>
      <c r="X7419" s="1">
        <f>VLOOKUP(E7419,'渗透率、续签率'!AG:AJ,4,0)</f>
        <v>10548.5</v>
      </c>
      <c r="Y7419" s="1">
        <f t="shared" si="578"/>
        <v>14519.699999999997</v>
      </c>
      <c r="Z7419">
        <v>2</v>
      </c>
      <c r="AA7419" s="89">
        <f t="shared" si="579"/>
        <v>305906.5</v>
      </c>
      <c r="AH7419" s="37"/>
      <c r="AI7419" s="37"/>
      <c r="AK7419" s="37"/>
    </row>
    <row r="7420" spans="1:37" hidden="1">
      <c r="A7420" t="s">
        <v>64</v>
      </c>
      <c r="B7420" t="s">
        <v>20</v>
      </c>
      <c r="C7420" t="s">
        <v>21</v>
      </c>
      <c r="D7420" t="s">
        <v>84</v>
      </c>
      <c r="E7420" t="s">
        <v>552</v>
      </c>
      <c r="F7420" t="str">
        <f t="shared" si="576"/>
        <v>福州市公私立学校</v>
      </c>
      <c r="G7420" t="s">
        <v>92</v>
      </c>
      <c r="H7420" t="s">
        <v>106</v>
      </c>
      <c r="I7420" t="s">
        <v>68</v>
      </c>
      <c r="J7420">
        <v>103</v>
      </c>
      <c r="K7420">
        <v>0</v>
      </c>
      <c r="L7420" s="13">
        <f>VLOOKUP(C7420,'渗透率、续签率'!B:C,2,0)</f>
        <v>0.41499999999999998</v>
      </c>
      <c r="M7420" s="6">
        <v>0</v>
      </c>
      <c r="N7420">
        <v>29</v>
      </c>
      <c r="O7420">
        <v>0</v>
      </c>
      <c r="P7420" s="6">
        <v>0</v>
      </c>
      <c r="Q7420" s="13">
        <v>0</v>
      </c>
      <c r="R7420" s="13">
        <v>0</v>
      </c>
      <c r="S7420" s="31">
        <v>1028</v>
      </c>
      <c r="T7420" s="6">
        <f>VLOOKUP(E7420,'参数设置&amp;汇总'!S:U,3,0)</f>
        <v>3.0864553314121038E-2</v>
      </c>
      <c r="U7420" s="78">
        <f t="shared" si="575"/>
        <v>0.89507204610951008</v>
      </c>
      <c r="V7420" s="13">
        <v>0.85000000000000009</v>
      </c>
      <c r="W7420" s="78">
        <f t="shared" si="577"/>
        <v>1.0530259365994235</v>
      </c>
      <c r="X7420" s="1">
        <f>VLOOKUP(E7420,'渗透率、续签率'!AG:AJ,4,0)</f>
        <v>10548.5</v>
      </c>
      <c r="Y7420" s="1">
        <f t="shared" si="578"/>
        <v>11107.844092219018</v>
      </c>
      <c r="Z7420">
        <v>0</v>
      </c>
      <c r="AA7420" s="89">
        <f t="shared" si="579"/>
        <v>305906.5</v>
      </c>
      <c r="AH7420" s="37"/>
      <c r="AI7420" s="37"/>
      <c r="AK7420" s="37"/>
    </row>
    <row r="7421" spans="1:37" hidden="1">
      <c r="A7421" t="s">
        <v>64</v>
      </c>
      <c r="B7421" t="s">
        <v>20</v>
      </c>
      <c r="C7421" t="s">
        <v>21</v>
      </c>
      <c r="D7421" t="s">
        <v>84</v>
      </c>
      <c r="E7421" t="s">
        <v>552</v>
      </c>
      <c r="F7421" t="str">
        <f t="shared" si="576"/>
        <v>苏州市公私立学校</v>
      </c>
      <c r="G7421" t="s">
        <v>73</v>
      </c>
      <c r="H7421" t="s">
        <v>107</v>
      </c>
      <c r="I7421" t="s">
        <v>70</v>
      </c>
      <c r="J7421">
        <v>119</v>
      </c>
      <c r="K7421">
        <v>1</v>
      </c>
      <c r="L7421" s="13">
        <f>VLOOKUP(C7421,'渗透率、续签率'!B:C,2,0)</f>
        <v>0.41499999999999998</v>
      </c>
      <c r="M7421" s="6">
        <v>0.01</v>
      </c>
      <c r="N7421">
        <v>35</v>
      </c>
      <c r="O7421">
        <v>1</v>
      </c>
      <c r="P7421" s="6">
        <v>0.03</v>
      </c>
      <c r="Q7421" s="13">
        <v>0.11899999999999999</v>
      </c>
      <c r="R7421" s="13">
        <v>0.11899999999999999</v>
      </c>
      <c r="S7421" s="31">
        <v>1424</v>
      </c>
      <c r="T7421" s="6">
        <f>VLOOKUP(E7421,'参数设置&amp;汇总'!S:U,3,0)</f>
        <v>3.0864553314121038E-2</v>
      </c>
      <c r="U7421" s="78">
        <f t="shared" si="575"/>
        <v>1.0802593659942363</v>
      </c>
      <c r="V7421" s="13">
        <v>0.85000000000000009</v>
      </c>
      <c r="W7421" s="78">
        <f t="shared" si="577"/>
        <v>0.78265807764027795</v>
      </c>
      <c r="X7421" s="1">
        <f>VLOOKUP(E7421,'渗透率、续签率'!AG:AJ,4,0)</f>
        <v>10548.5</v>
      </c>
      <c r="Y7421" s="1">
        <f t="shared" si="578"/>
        <v>8255.8687319884721</v>
      </c>
      <c r="Z7421">
        <v>3</v>
      </c>
      <c r="AA7421" s="89">
        <f t="shared" si="579"/>
        <v>369197.5</v>
      </c>
      <c r="AH7421" s="37"/>
      <c r="AI7421" s="37"/>
      <c r="AK7421" s="37"/>
    </row>
    <row r="7422" spans="1:37" hidden="1">
      <c r="A7422" t="s">
        <v>64</v>
      </c>
      <c r="B7422" t="s">
        <v>20</v>
      </c>
      <c r="C7422" t="s">
        <v>21</v>
      </c>
      <c r="D7422" t="s">
        <v>84</v>
      </c>
      <c r="E7422" t="s">
        <v>552</v>
      </c>
      <c r="F7422" t="str">
        <f t="shared" si="576"/>
        <v>西安市公私立学校</v>
      </c>
      <c r="G7422" t="s">
        <v>108</v>
      </c>
      <c r="H7422" t="s">
        <v>109</v>
      </c>
      <c r="I7422" t="s">
        <v>70</v>
      </c>
      <c r="J7422">
        <v>178</v>
      </c>
      <c r="K7422">
        <v>3</v>
      </c>
      <c r="L7422" s="13">
        <f>VLOOKUP(C7422,'渗透率、续签率'!B:C,2,0)</f>
        <v>0.41499999999999998</v>
      </c>
      <c r="M7422" s="6">
        <v>0.02</v>
      </c>
      <c r="N7422">
        <v>44</v>
      </c>
      <c r="O7422">
        <v>3</v>
      </c>
      <c r="P7422" s="6">
        <v>7.0000000000000007E-2</v>
      </c>
      <c r="Q7422" s="13">
        <v>3.3000000000000002E-2</v>
      </c>
      <c r="R7422" s="13">
        <v>0</v>
      </c>
      <c r="S7422" s="31">
        <v>1371</v>
      </c>
      <c r="T7422" s="6">
        <f>VLOOKUP(E7422,'参数设置&amp;汇总'!S:U,3,0)</f>
        <v>3.0864553314121038E-2</v>
      </c>
      <c r="U7422" s="78">
        <f t="shared" si="575"/>
        <v>3</v>
      </c>
      <c r="V7422" s="13">
        <v>0.85000000000000009</v>
      </c>
      <c r="W7422" s="78">
        <f t="shared" si="577"/>
        <v>2.0647058823529409</v>
      </c>
      <c r="X7422" s="1">
        <f>VLOOKUP(E7422,'渗透率、续签率'!AG:AJ,4,0)</f>
        <v>10548.5</v>
      </c>
      <c r="Y7422" s="1">
        <f t="shared" si="578"/>
        <v>21779.55</v>
      </c>
      <c r="Z7422">
        <v>0</v>
      </c>
      <c r="AA7422" s="89">
        <f t="shared" si="579"/>
        <v>464134</v>
      </c>
      <c r="AH7422" s="37"/>
      <c r="AI7422" s="37"/>
      <c r="AK7422" s="37"/>
    </row>
    <row r="7423" spans="1:37" hidden="1">
      <c r="A7423" t="s">
        <v>64</v>
      </c>
      <c r="B7423" t="s">
        <v>20</v>
      </c>
      <c r="C7423" t="s">
        <v>21</v>
      </c>
      <c r="D7423" t="s">
        <v>84</v>
      </c>
      <c r="E7423" t="s">
        <v>552</v>
      </c>
      <c r="F7423" t="str">
        <f t="shared" si="576"/>
        <v>郑州市公私立学校</v>
      </c>
      <c r="G7423" t="s">
        <v>110</v>
      </c>
      <c r="H7423" t="s">
        <v>111</v>
      </c>
      <c r="I7423" t="s">
        <v>70</v>
      </c>
      <c r="J7423">
        <v>246</v>
      </c>
      <c r="K7423">
        <v>2</v>
      </c>
      <c r="L7423" s="13">
        <f>VLOOKUP(C7423,'渗透率、续签率'!B:C,2,0)</f>
        <v>0.41499999999999998</v>
      </c>
      <c r="M7423" s="6">
        <v>0.01</v>
      </c>
      <c r="N7423">
        <v>59</v>
      </c>
      <c r="O7423">
        <v>2</v>
      </c>
      <c r="P7423" s="6">
        <v>0.03</v>
      </c>
      <c r="Q7423" s="13">
        <v>0.05</v>
      </c>
      <c r="R7423" s="13">
        <v>0</v>
      </c>
      <c r="S7423" s="31">
        <v>2196</v>
      </c>
      <c r="T7423" s="6">
        <f>VLOOKUP(E7423,'参数设置&amp;汇总'!S:U,3,0)</f>
        <v>3.0864553314121038E-2</v>
      </c>
      <c r="U7423" s="78">
        <f t="shared" si="575"/>
        <v>2</v>
      </c>
      <c r="V7423" s="13">
        <v>0.85000000000000009</v>
      </c>
      <c r="W7423" s="78">
        <f t="shared" si="577"/>
        <v>1.3764705882352939</v>
      </c>
      <c r="X7423" s="1">
        <f>VLOOKUP(E7423,'渗透率、续签率'!AG:AJ,4,0)</f>
        <v>10548.5</v>
      </c>
      <c r="Y7423" s="1">
        <f t="shared" si="578"/>
        <v>14519.699999999997</v>
      </c>
      <c r="Z7423">
        <v>2</v>
      </c>
      <c r="AA7423" s="89">
        <f t="shared" si="579"/>
        <v>622361.5</v>
      </c>
      <c r="AH7423" s="37"/>
      <c r="AI7423" s="37"/>
      <c r="AK7423" s="37"/>
    </row>
    <row r="7424" spans="1:37" hidden="1">
      <c r="A7424" t="s">
        <v>64</v>
      </c>
      <c r="B7424" t="s">
        <v>20</v>
      </c>
      <c r="C7424" t="s">
        <v>21</v>
      </c>
      <c r="D7424" t="s">
        <v>84</v>
      </c>
      <c r="E7424" t="s">
        <v>552</v>
      </c>
      <c r="F7424" t="str">
        <f t="shared" si="576"/>
        <v>重庆市公私立学校</v>
      </c>
      <c r="G7424" t="s">
        <v>112</v>
      </c>
      <c r="H7424" t="s">
        <v>112</v>
      </c>
      <c r="I7424" t="s">
        <v>70</v>
      </c>
      <c r="J7424">
        <v>404</v>
      </c>
      <c r="K7424">
        <v>3</v>
      </c>
      <c r="L7424" s="13">
        <f>VLOOKUP(C7424,'渗透率、续签率'!B:C,2,0)</f>
        <v>0.41499999999999998</v>
      </c>
      <c r="M7424" s="6">
        <v>0.01</v>
      </c>
      <c r="N7424">
        <v>84</v>
      </c>
      <c r="O7424">
        <v>3</v>
      </c>
      <c r="P7424" s="6">
        <v>0.04</v>
      </c>
      <c r="Q7424" s="13">
        <v>6.5000000000000002E-2</v>
      </c>
      <c r="R7424" s="13">
        <v>5.0999999999999997E-2</v>
      </c>
      <c r="S7424" s="31">
        <v>2905</v>
      </c>
      <c r="T7424" s="6">
        <f>VLOOKUP(E7424,'参数设置&amp;汇总'!S:U,3,0)</f>
        <v>3.0864553314121038E-2</v>
      </c>
      <c r="U7424" s="78">
        <f t="shared" si="575"/>
        <v>3</v>
      </c>
      <c r="V7424" s="13">
        <v>0.85000000000000009</v>
      </c>
      <c r="W7424" s="78">
        <f t="shared" si="577"/>
        <v>2.0647058823529409</v>
      </c>
      <c r="X7424" s="1">
        <f>VLOOKUP(E7424,'渗透率、续签率'!AG:AJ,4,0)</f>
        <v>10548.5</v>
      </c>
      <c r="Y7424" s="1">
        <f t="shared" si="578"/>
        <v>21779.55</v>
      </c>
      <c r="Z7424">
        <v>1</v>
      </c>
      <c r="AA7424" s="89">
        <f t="shared" si="579"/>
        <v>886074</v>
      </c>
      <c r="AH7424" s="37"/>
      <c r="AI7424" s="37"/>
    </row>
    <row r="7425" spans="1:37" hidden="1">
      <c r="A7425" t="s">
        <v>64</v>
      </c>
      <c r="B7425" t="s">
        <v>20</v>
      </c>
      <c r="C7425" t="s">
        <v>21</v>
      </c>
      <c r="D7425" t="s">
        <v>84</v>
      </c>
      <c r="E7425" t="s">
        <v>552</v>
      </c>
      <c r="F7425" t="str">
        <f t="shared" si="576"/>
        <v>长沙市公私立学校</v>
      </c>
      <c r="G7425" t="s">
        <v>113</v>
      </c>
      <c r="H7425" t="s">
        <v>114</v>
      </c>
      <c r="I7425" t="s">
        <v>68</v>
      </c>
      <c r="J7425">
        <v>184</v>
      </c>
      <c r="K7425">
        <v>5</v>
      </c>
      <c r="L7425" s="13">
        <f>VLOOKUP(C7425,'渗透率、续签率'!B:C,2,0)</f>
        <v>0.41499999999999998</v>
      </c>
      <c r="M7425" s="6">
        <v>0.03</v>
      </c>
      <c r="N7425">
        <v>42</v>
      </c>
      <c r="O7425">
        <v>4</v>
      </c>
      <c r="P7425" s="6">
        <v>0.1</v>
      </c>
      <c r="Q7425" s="13">
        <v>0.153</v>
      </c>
      <c r="R7425" s="13">
        <v>7.0000000000000007E-2</v>
      </c>
      <c r="S7425" s="31">
        <v>1724</v>
      </c>
      <c r="T7425" s="6">
        <f>VLOOKUP(E7425,'参数设置&amp;汇总'!S:U,3,0)</f>
        <v>3.0864553314121038E-2</v>
      </c>
      <c r="U7425" s="78">
        <f t="shared" si="575"/>
        <v>4</v>
      </c>
      <c r="V7425" s="13">
        <v>0.85000000000000009</v>
      </c>
      <c r="W7425" s="78">
        <f t="shared" si="577"/>
        <v>2.7529411764705878</v>
      </c>
      <c r="X7425" s="1">
        <f>VLOOKUP(E7425,'渗透率、续签率'!AG:AJ,4,0)</f>
        <v>10548.5</v>
      </c>
      <c r="Y7425" s="1">
        <f t="shared" si="578"/>
        <v>29039.399999999994</v>
      </c>
      <c r="Z7425">
        <v>2</v>
      </c>
      <c r="AA7425" s="89">
        <f t="shared" si="579"/>
        <v>443037</v>
      </c>
      <c r="AK7425" s="37"/>
    </row>
    <row r="7426" spans="1:37" hidden="1">
      <c r="A7426" t="s">
        <v>64</v>
      </c>
      <c r="B7426" t="s">
        <v>20</v>
      </c>
      <c r="C7426" t="s">
        <v>21</v>
      </c>
      <c r="D7426" t="s">
        <v>84</v>
      </c>
      <c r="E7426" t="s">
        <v>552</v>
      </c>
      <c r="F7426" t="str">
        <f t="shared" si="576"/>
        <v>青岛市公私立学校</v>
      </c>
      <c r="G7426" t="s">
        <v>103</v>
      </c>
      <c r="H7426" t="s">
        <v>115</v>
      </c>
      <c r="I7426" t="s">
        <v>70</v>
      </c>
      <c r="J7426">
        <v>162</v>
      </c>
      <c r="K7426">
        <v>0</v>
      </c>
      <c r="L7426" s="13">
        <f>VLOOKUP(C7426,'渗透率、续签率'!B:C,2,0)</f>
        <v>0.41499999999999998</v>
      </c>
      <c r="M7426" s="6">
        <v>0</v>
      </c>
      <c r="N7426">
        <v>42</v>
      </c>
      <c r="O7426">
        <v>0</v>
      </c>
      <c r="P7426" s="6">
        <v>0</v>
      </c>
      <c r="Q7426" s="13">
        <v>0</v>
      </c>
      <c r="R7426" s="13">
        <v>0</v>
      </c>
      <c r="S7426" s="31">
        <v>1229</v>
      </c>
      <c r="T7426" s="6">
        <f>VLOOKUP(E7426,'参数设置&amp;汇总'!S:U,3,0)</f>
        <v>3.0864553314121038E-2</v>
      </c>
      <c r="U7426" s="78">
        <f t="shared" si="575"/>
        <v>1.2963112391930836</v>
      </c>
      <c r="V7426" s="13">
        <v>0.85000000000000009</v>
      </c>
      <c r="W7426" s="78">
        <f t="shared" si="577"/>
        <v>1.52507204610951</v>
      </c>
      <c r="X7426" s="1">
        <f>VLOOKUP(E7426,'渗透率、续签率'!AG:AJ,4,0)</f>
        <v>10548.5</v>
      </c>
      <c r="Y7426" s="1">
        <f t="shared" si="578"/>
        <v>16087.222478386166</v>
      </c>
      <c r="Z7426">
        <v>0</v>
      </c>
      <c r="AA7426" s="89">
        <f t="shared" si="579"/>
        <v>443037</v>
      </c>
      <c r="AH7426" s="37"/>
      <c r="AI7426" s="37"/>
      <c r="AK7426" s="37"/>
    </row>
    <row r="7427" spans="1:37" hidden="1">
      <c r="A7427" t="s">
        <v>64</v>
      </c>
      <c r="B7427" t="s">
        <v>20</v>
      </c>
      <c r="C7427" t="s">
        <v>21</v>
      </c>
      <c r="D7427" t="s">
        <v>116</v>
      </c>
      <c r="E7427" t="s">
        <v>553</v>
      </c>
      <c r="F7427" t="str">
        <f t="shared" si="576"/>
        <v>七台河市公私立学校</v>
      </c>
      <c r="G7427" t="s">
        <v>118</v>
      </c>
      <c r="H7427" t="s">
        <v>119</v>
      </c>
      <c r="I7427" t="s">
        <v>70</v>
      </c>
      <c r="J7427">
        <v>5</v>
      </c>
      <c r="K7427">
        <v>0</v>
      </c>
      <c r="L7427" s="13">
        <f>VLOOKUP(C7427,'渗透率、续签率'!B:C,2,0)</f>
        <v>0.41499999999999998</v>
      </c>
      <c r="M7427" s="6">
        <v>0</v>
      </c>
      <c r="N7427">
        <v>0</v>
      </c>
      <c r="O7427">
        <v>0</v>
      </c>
      <c r="P7427" s="6">
        <v>0</v>
      </c>
      <c r="Q7427" s="13">
        <v>0</v>
      </c>
      <c r="R7427" s="13">
        <v>0</v>
      </c>
      <c r="S7427" s="31">
        <v>7</v>
      </c>
      <c r="T7427" s="6">
        <f>VLOOKUP(E7427,'参数设置&amp;汇总'!S:U,3,0)</f>
        <v>1.5955307262569832E-2</v>
      </c>
      <c r="U7427" s="78">
        <f t="shared" ref="U7427:U7490" si="580">IF(T7427*N7427&gt;=O7427,T7427*N7427,O7427)</f>
        <v>0</v>
      </c>
      <c r="V7427" s="13">
        <v>0.85000000000000009</v>
      </c>
      <c r="W7427" s="78">
        <f t="shared" si="577"/>
        <v>0</v>
      </c>
      <c r="X7427" s="1">
        <f>VLOOKUP(E7427,'渗透率、续签率'!AG:AJ,4,0)</f>
        <v>11935.500000000002</v>
      </c>
      <c r="Y7427" s="1">
        <f t="shared" si="578"/>
        <v>0</v>
      </c>
      <c r="Z7427">
        <v>0</v>
      </c>
      <c r="AA7427" s="89">
        <f t="shared" si="579"/>
        <v>0</v>
      </c>
      <c r="AH7427" s="37"/>
      <c r="AI7427" s="37"/>
      <c r="AJ7427" s="1"/>
      <c r="AK7427" s="37"/>
    </row>
    <row r="7428" spans="1:37" hidden="1">
      <c r="A7428" t="s">
        <v>64</v>
      </c>
      <c r="B7428" t="s">
        <v>20</v>
      </c>
      <c r="C7428" t="s">
        <v>21</v>
      </c>
      <c r="D7428" t="s">
        <v>116</v>
      </c>
      <c r="E7428" t="s">
        <v>553</v>
      </c>
      <c r="F7428" t="str">
        <f t="shared" ref="F7428:F7491" si="581">H7428&amp;C7428</f>
        <v>万宁市公私立学校</v>
      </c>
      <c r="G7428" t="s">
        <v>120</v>
      </c>
      <c r="H7428" t="s">
        <v>121</v>
      </c>
      <c r="I7428" t="s">
        <v>68</v>
      </c>
      <c r="J7428">
        <v>3</v>
      </c>
      <c r="K7428">
        <v>0</v>
      </c>
      <c r="L7428" s="13">
        <f>VLOOKUP(C7428,'渗透率、续签率'!B:C,2,0)</f>
        <v>0.41499999999999998</v>
      </c>
      <c r="M7428" s="6">
        <v>0</v>
      </c>
      <c r="N7428">
        <v>0</v>
      </c>
      <c r="O7428">
        <v>0</v>
      </c>
      <c r="P7428" s="6">
        <v>0</v>
      </c>
      <c r="Q7428" s="13">
        <v>0</v>
      </c>
      <c r="R7428" s="13">
        <v>0</v>
      </c>
      <c r="S7428" s="31">
        <v>9</v>
      </c>
      <c r="T7428" s="6">
        <f>VLOOKUP(E7428,'参数设置&amp;汇总'!S:U,3,0)</f>
        <v>1.5955307262569832E-2</v>
      </c>
      <c r="U7428" s="78">
        <f t="shared" si="580"/>
        <v>0</v>
      </c>
      <c r="V7428" s="13">
        <v>0.85000000000000009</v>
      </c>
      <c r="W7428" s="78">
        <f t="shared" ref="W7428:W7491" si="582">(O7428*(1-L7428)+IF((U7428-O7428)&lt;0,0,(U7428-O7428)))/V7428</f>
        <v>0</v>
      </c>
      <c r="X7428" s="1">
        <f>VLOOKUP(E7428,'渗透率、续签率'!AG:AJ,4,0)</f>
        <v>11935.500000000002</v>
      </c>
      <c r="Y7428" s="1">
        <f t="shared" ref="Y7428:Y7491" si="583">X7428*W7428</f>
        <v>0</v>
      </c>
      <c r="Z7428">
        <v>0</v>
      </c>
      <c r="AA7428" s="89">
        <f t="shared" ref="AA7428:AA7491" si="584">N7428*X7428</f>
        <v>0</v>
      </c>
      <c r="AH7428" s="37"/>
      <c r="AI7428" s="37"/>
      <c r="AK7428" s="37"/>
    </row>
    <row r="7429" spans="1:37" hidden="1">
      <c r="A7429" t="s">
        <v>64</v>
      </c>
      <c r="B7429" t="s">
        <v>20</v>
      </c>
      <c r="C7429" t="s">
        <v>21</v>
      </c>
      <c r="D7429" t="s">
        <v>116</v>
      </c>
      <c r="E7429" t="s">
        <v>553</v>
      </c>
      <c r="F7429" t="str">
        <f t="shared" si="581"/>
        <v>三亚市公私立学校</v>
      </c>
      <c r="G7429" t="s">
        <v>120</v>
      </c>
      <c r="H7429" t="s">
        <v>122</v>
      </c>
      <c r="I7429" t="s">
        <v>68</v>
      </c>
      <c r="J7429">
        <v>5</v>
      </c>
      <c r="K7429">
        <v>0</v>
      </c>
      <c r="L7429" s="13">
        <f>VLOOKUP(C7429,'渗透率、续签率'!B:C,2,0)</f>
        <v>0.41499999999999998</v>
      </c>
      <c r="M7429" s="6">
        <v>0</v>
      </c>
      <c r="N7429">
        <v>4</v>
      </c>
      <c r="O7429">
        <v>0</v>
      </c>
      <c r="P7429" s="6">
        <v>0</v>
      </c>
      <c r="Q7429" s="13">
        <v>0</v>
      </c>
      <c r="R7429" s="13">
        <v>0</v>
      </c>
      <c r="S7429" s="31">
        <v>66</v>
      </c>
      <c r="T7429" s="6">
        <f>VLOOKUP(E7429,'参数设置&amp;汇总'!S:U,3,0)</f>
        <v>1.5955307262569832E-2</v>
      </c>
      <c r="U7429" s="78">
        <f t="shared" si="580"/>
        <v>6.3821229050279329E-2</v>
      </c>
      <c r="V7429" s="13">
        <v>0.85000000000000009</v>
      </c>
      <c r="W7429" s="78">
        <f t="shared" si="582"/>
        <v>7.508379888268156E-2</v>
      </c>
      <c r="X7429" s="1">
        <f>VLOOKUP(E7429,'渗透率、续签率'!AG:AJ,4,0)</f>
        <v>11935.500000000002</v>
      </c>
      <c r="Y7429" s="1">
        <f t="shared" si="583"/>
        <v>896.16268156424587</v>
      </c>
      <c r="Z7429">
        <v>0</v>
      </c>
      <c r="AA7429" s="89">
        <f t="shared" si="584"/>
        <v>47742.000000000007</v>
      </c>
      <c r="AH7429" s="37"/>
      <c r="AI7429" s="37"/>
      <c r="AK7429" s="37"/>
    </row>
    <row r="7430" spans="1:37" hidden="1">
      <c r="A7430" t="s">
        <v>64</v>
      </c>
      <c r="B7430" t="s">
        <v>20</v>
      </c>
      <c r="C7430" t="s">
        <v>21</v>
      </c>
      <c r="D7430" t="s">
        <v>116</v>
      </c>
      <c r="E7430" t="s">
        <v>553</v>
      </c>
      <c r="F7430" t="str">
        <f t="shared" si="581"/>
        <v>三明市公私立学校</v>
      </c>
      <c r="G7430" t="s">
        <v>92</v>
      </c>
      <c r="H7430" t="s">
        <v>123</v>
      </c>
      <c r="I7430" t="s">
        <v>68</v>
      </c>
      <c r="J7430">
        <v>37</v>
      </c>
      <c r="K7430">
        <v>0</v>
      </c>
      <c r="L7430" s="13">
        <f>VLOOKUP(C7430,'渗透率、续签率'!B:C,2,0)</f>
        <v>0.41499999999999998</v>
      </c>
      <c r="M7430" s="6">
        <v>0</v>
      </c>
      <c r="N7430">
        <v>2</v>
      </c>
      <c r="O7430">
        <v>0</v>
      </c>
      <c r="P7430" s="6">
        <v>0</v>
      </c>
      <c r="Q7430" s="13">
        <v>0</v>
      </c>
      <c r="R7430" s="13">
        <v>0</v>
      </c>
      <c r="S7430" s="31">
        <v>86</v>
      </c>
      <c r="T7430" s="6">
        <f>VLOOKUP(E7430,'参数设置&amp;汇总'!S:U,3,0)</f>
        <v>1.5955307262569832E-2</v>
      </c>
      <c r="U7430" s="78">
        <f t="shared" si="580"/>
        <v>3.1910614525139665E-2</v>
      </c>
      <c r="V7430" s="13">
        <v>0.85000000000000009</v>
      </c>
      <c r="W7430" s="78">
        <f t="shared" si="582"/>
        <v>3.754189944134078E-2</v>
      </c>
      <c r="X7430" s="1">
        <f>VLOOKUP(E7430,'渗透率、续签率'!AG:AJ,4,0)</f>
        <v>11935.500000000002</v>
      </c>
      <c r="Y7430" s="1">
        <f t="shared" si="583"/>
        <v>448.08134078212294</v>
      </c>
      <c r="Z7430">
        <v>0</v>
      </c>
      <c r="AA7430" s="89">
        <f t="shared" si="584"/>
        <v>23871.000000000004</v>
      </c>
      <c r="AH7430" s="37"/>
      <c r="AI7430" s="37"/>
      <c r="AK7430" s="37"/>
    </row>
    <row r="7431" spans="1:37" hidden="1">
      <c r="A7431" t="s">
        <v>64</v>
      </c>
      <c r="B7431" t="s">
        <v>20</v>
      </c>
      <c r="C7431" t="s">
        <v>21</v>
      </c>
      <c r="D7431" t="s">
        <v>116</v>
      </c>
      <c r="E7431" t="s">
        <v>553</v>
      </c>
      <c r="F7431" t="str">
        <f t="shared" si="581"/>
        <v>三沙市公私立学校</v>
      </c>
      <c r="G7431" t="s">
        <v>120</v>
      </c>
      <c r="H7431" t="s">
        <v>124</v>
      </c>
      <c r="I7431" t="s">
        <v>68</v>
      </c>
      <c r="J7431">
        <v>0</v>
      </c>
      <c r="K7431">
        <v>0</v>
      </c>
      <c r="L7431" s="13">
        <f>VLOOKUP(C7431,'渗透率、续签率'!B:C,2,0)</f>
        <v>0.41499999999999998</v>
      </c>
      <c r="M7431" s="6">
        <v>0</v>
      </c>
      <c r="N7431">
        <v>0</v>
      </c>
      <c r="O7431">
        <v>0</v>
      </c>
      <c r="P7431" s="6">
        <v>0</v>
      </c>
      <c r="Q7431" s="13">
        <v>0</v>
      </c>
      <c r="R7431" s="13">
        <v>0</v>
      </c>
      <c r="S7431" s="31">
        <v>0</v>
      </c>
      <c r="T7431" s="6">
        <f>VLOOKUP(E7431,'参数设置&amp;汇总'!S:U,3,0)</f>
        <v>1.5955307262569832E-2</v>
      </c>
      <c r="U7431" s="78">
        <f t="shared" si="580"/>
        <v>0</v>
      </c>
      <c r="V7431" s="13">
        <v>0.85000000000000009</v>
      </c>
      <c r="W7431" s="78">
        <f t="shared" si="582"/>
        <v>0</v>
      </c>
      <c r="X7431" s="1">
        <f>VLOOKUP(E7431,'渗透率、续签率'!AG:AJ,4,0)</f>
        <v>11935.500000000002</v>
      </c>
      <c r="Y7431" s="1">
        <f t="shared" si="583"/>
        <v>0</v>
      </c>
      <c r="Z7431">
        <v>0</v>
      </c>
      <c r="AA7431" s="89">
        <f t="shared" si="584"/>
        <v>0</v>
      </c>
      <c r="AH7431" s="37"/>
      <c r="AI7431" s="37"/>
      <c r="AK7431" s="37"/>
    </row>
    <row r="7432" spans="1:37" hidden="1">
      <c r="A7432" t="s">
        <v>64</v>
      </c>
      <c r="B7432" t="s">
        <v>20</v>
      </c>
      <c r="C7432" t="s">
        <v>21</v>
      </c>
      <c r="D7432" t="s">
        <v>116</v>
      </c>
      <c r="E7432" t="s">
        <v>553</v>
      </c>
      <c r="F7432" t="str">
        <f t="shared" si="581"/>
        <v>三门峡市公私立学校</v>
      </c>
      <c r="G7432" t="s">
        <v>110</v>
      </c>
      <c r="H7432" t="s">
        <v>125</v>
      </c>
      <c r="I7432" t="s">
        <v>70</v>
      </c>
      <c r="J7432">
        <v>28</v>
      </c>
      <c r="K7432">
        <v>0</v>
      </c>
      <c r="L7432" s="13">
        <f>VLOOKUP(C7432,'渗透率、续签率'!B:C,2,0)</f>
        <v>0.41499999999999998</v>
      </c>
      <c r="M7432" s="6">
        <v>0</v>
      </c>
      <c r="N7432">
        <v>3</v>
      </c>
      <c r="O7432">
        <v>0</v>
      </c>
      <c r="P7432" s="6">
        <v>0</v>
      </c>
      <c r="Q7432" s="13">
        <v>0</v>
      </c>
      <c r="R7432" s="13">
        <v>0</v>
      </c>
      <c r="S7432" s="31">
        <v>96</v>
      </c>
      <c r="T7432" s="6">
        <f>VLOOKUP(E7432,'参数设置&amp;汇总'!S:U,3,0)</f>
        <v>1.5955307262569832E-2</v>
      </c>
      <c r="U7432" s="78">
        <f t="shared" si="580"/>
        <v>4.7865921787709501E-2</v>
      </c>
      <c r="V7432" s="13">
        <v>0.85000000000000009</v>
      </c>
      <c r="W7432" s="78">
        <f t="shared" si="582"/>
        <v>5.6312849162011173E-2</v>
      </c>
      <c r="X7432" s="1">
        <f>VLOOKUP(E7432,'渗透率、续签率'!AG:AJ,4,0)</f>
        <v>11935.500000000002</v>
      </c>
      <c r="Y7432" s="1">
        <f t="shared" si="583"/>
        <v>672.12201117318443</v>
      </c>
      <c r="Z7432">
        <v>0</v>
      </c>
      <c r="AA7432" s="89">
        <f t="shared" si="584"/>
        <v>35806.500000000007</v>
      </c>
      <c r="AH7432" s="37"/>
      <c r="AI7432" s="37"/>
      <c r="AK7432" s="37"/>
    </row>
    <row r="7433" spans="1:37" hidden="1">
      <c r="A7433" t="s">
        <v>64</v>
      </c>
      <c r="B7433" t="s">
        <v>20</v>
      </c>
      <c r="C7433" t="s">
        <v>21</v>
      </c>
      <c r="D7433" t="s">
        <v>116</v>
      </c>
      <c r="E7433" t="s">
        <v>553</v>
      </c>
      <c r="F7433" t="str">
        <f t="shared" si="581"/>
        <v>上饶市公私立学校</v>
      </c>
      <c r="G7433" t="s">
        <v>90</v>
      </c>
      <c r="H7433" t="s">
        <v>126</v>
      </c>
      <c r="I7433" t="s">
        <v>68</v>
      </c>
      <c r="J7433">
        <v>69</v>
      </c>
      <c r="K7433">
        <v>0</v>
      </c>
      <c r="L7433" s="13">
        <f>VLOOKUP(C7433,'渗透率、续签率'!B:C,2,0)</f>
        <v>0.41499999999999998</v>
      </c>
      <c r="M7433" s="6">
        <v>0</v>
      </c>
      <c r="N7433">
        <v>7</v>
      </c>
      <c r="O7433">
        <v>0</v>
      </c>
      <c r="P7433" s="6">
        <v>0</v>
      </c>
      <c r="Q7433" s="13">
        <v>0</v>
      </c>
      <c r="R7433" s="13">
        <v>0</v>
      </c>
      <c r="S7433" s="31">
        <v>214</v>
      </c>
      <c r="T7433" s="6">
        <f>VLOOKUP(E7433,'参数设置&amp;汇总'!S:U,3,0)</f>
        <v>1.5955307262569832E-2</v>
      </c>
      <c r="U7433" s="78">
        <f t="shared" si="580"/>
        <v>0.11168715083798883</v>
      </c>
      <c r="V7433" s="13">
        <v>0.85000000000000009</v>
      </c>
      <c r="W7433" s="78">
        <f t="shared" si="582"/>
        <v>0.13139664804469273</v>
      </c>
      <c r="X7433" s="1">
        <f>VLOOKUP(E7433,'渗透率、续签率'!AG:AJ,4,0)</f>
        <v>11935.500000000002</v>
      </c>
      <c r="Y7433" s="1">
        <f t="shared" si="583"/>
        <v>1568.2846927374303</v>
      </c>
      <c r="Z7433">
        <v>0</v>
      </c>
      <c r="AA7433" s="89">
        <f t="shared" si="584"/>
        <v>83548.500000000015</v>
      </c>
      <c r="AH7433" s="37"/>
      <c r="AI7433" s="37"/>
      <c r="AK7433" s="37"/>
    </row>
    <row r="7434" spans="1:37" hidden="1">
      <c r="A7434" t="s">
        <v>64</v>
      </c>
      <c r="B7434" t="s">
        <v>20</v>
      </c>
      <c r="C7434" t="s">
        <v>21</v>
      </c>
      <c r="D7434" t="s">
        <v>116</v>
      </c>
      <c r="E7434" t="s">
        <v>553</v>
      </c>
      <c r="F7434" t="str">
        <f t="shared" si="581"/>
        <v>东方市公私立学校</v>
      </c>
      <c r="G7434" t="s">
        <v>120</v>
      </c>
      <c r="H7434" t="s">
        <v>127</v>
      </c>
      <c r="I7434" t="s">
        <v>68</v>
      </c>
      <c r="J7434">
        <v>6</v>
      </c>
      <c r="K7434">
        <v>0</v>
      </c>
      <c r="L7434" s="13">
        <f>VLOOKUP(C7434,'渗透率、续签率'!B:C,2,0)</f>
        <v>0.41499999999999998</v>
      </c>
      <c r="M7434" s="6">
        <v>0</v>
      </c>
      <c r="N7434">
        <v>1</v>
      </c>
      <c r="O7434">
        <v>0</v>
      </c>
      <c r="P7434" s="6">
        <v>0</v>
      </c>
      <c r="Q7434" s="13">
        <v>0</v>
      </c>
      <c r="R7434" s="13">
        <v>0</v>
      </c>
      <c r="S7434" s="31">
        <v>15</v>
      </c>
      <c r="T7434" s="6">
        <f>VLOOKUP(E7434,'参数设置&amp;汇总'!S:U,3,0)</f>
        <v>1.5955307262569832E-2</v>
      </c>
      <c r="U7434" s="78">
        <f t="shared" si="580"/>
        <v>1.5955307262569832E-2</v>
      </c>
      <c r="V7434" s="13">
        <v>0.85000000000000009</v>
      </c>
      <c r="W7434" s="78">
        <f t="shared" si="582"/>
        <v>1.877094972067039E-2</v>
      </c>
      <c r="X7434" s="1">
        <f>VLOOKUP(E7434,'渗透率、续签率'!AG:AJ,4,0)</f>
        <v>11935.500000000002</v>
      </c>
      <c r="Y7434" s="1">
        <f t="shared" si="583"/>
        <v>224.04067039106147</v>
      </c>
      <c r="Z7434">
        <v>0</v>
      </c>
      <c r="AA7434" s="89">
        <f t="shared" si="584"/>
        <v>11935.500000000002</v>
      </c>
      <c r="AH7434" s="37"/>
      <c r="AI7434" s="37"/>
      <c r="AK7434" s="37"/>
    </row>
    <row r="7435" spans="1:37" hidden="1">
      <c r="A7435" t="s">
        <v>64</v>
      </c>
      <c r="B7435" t="s">
        <v>20</v>
      </c>
      <c r="C7435" t="s">
        <v>21</v>
      </c>
      <c r="D7435" t="s">
        <v>116</v>
      </c>
      <c r="E7435" t="s">
        <v>553</v>
      </c>
      <c r="F7435" t="str">
        <f t="shared" si="581"/>
        <v>东营市公私立学校</v>
      </c>
      <c r="G7435" t="s">
        <v>103</v>
      </c>
      <c r="H7435" t="s">
        <v>128</v>
      </c>
      <c r="I7435" t="s">
        <v>70</v>
      </c>
      <c r="J7435">
        <v>28</v>
      </c>
      <c r="K7435">
        <v>0</v>
      </c>
      <c r="L7435" s="13">
        <f>VLOOKUP(C7435,'渗透率、续签率'!B:C,2,0)</f>
        <v>0.41499999999999998</v>
      </c>
      <c r="M7435" s="6">
        <v>0</v>
      </c>
      <c r="N7435">
        <v>6</v>
      </c>
      <c r="O7435">
        <v>0</v>
      </c>
      <c r="P7435" s="6">
        <v>0</v>
      </c>
      <c r="Q7435" s="13">
        <v>0</v>
      </c>
      <c r="R7435" s="13">
        <v>0</v>
      </c>
      <c r="S7435" s="31">
        <v>144</v>
      </c>
      <c r="T7435" s="6">
        <f>VLOOKUP(E7435,'参数设置&amp;汇总'!S:U,3,0)</f>
        <v>1.5955307262569832E-2</v>
      </c>
      <c r="U7435" s="78">
        <f t="shared" si="580"/>
        <v>9.5731843575419001E-2</v>
      </c>
      <c r="V7435" s="13">
        <v>0.85000000000000009</v>
      </c>
      <c r="W7435" s="78">
        <f t="shared" si="582"/>
        <v>0.11262569832402235</v>
      </c>
      <c r="X7435" s="1">
        <f>VLOOKUP(E7435,'渗透率、续签率'!AG:AJ,4,0)</f>
        <v>11935.500000000002</v>
      </c>
      <c r="Y7435" s="1">
        <f t="shared" si="583"/>
        <v>1344.2440223463689</v>
      </c>
      <c r="Z7435">
        <v>1</v>
      </c>
      <c r="AA7435" s="89">
        <f t="shared" si="584"/>
        <v>71613.000000000015</v>
      </c>
      <c r="AH7435" s="37"/>
      <c r="AI7435" s="37"/>
      <c r="AK7435" s="37"/>
    </row>
    <row r="7436" spans="1:37" hidden="1">
      <c r="A7436" t="s">
        <v>64</v>
      </c>
      <c r="B7436" t="s">
        <v>20</v>
      </c>
      <c r="C7436" t="s">
        <v>21</v>
      </c>
      <c r="D7436" t="s">
        <v>116</v>
      </c>
      <c r="E7436" t="s">
        <v>553</v>
      </c>
      <c r="F7436" t="str">
        <f t="shared" si="581"/>
        <v>中卫市公私立学校</v>
      </c>
      <c r="G7436" t="s">
        <v>129</v>
      </c>
      <c r="H7436" t="s">
        <v>130</v>
      </c>
      <c r="I7436" t="s">
        <v>70</v>
      </c>
      <c r="J7436">
        <v>8</v>
      </c>
      <c r="K7436">
        <v>0</v>
      </c>
      <c r="L7436" s="13">
        <f>VLOOKUP(C7436,'渗透率、续签率'!B:C,2,0)</f>
        <v>0.41499999999999998</v>
      </c>
      <c r="M7436" s="6">
        <v>0</v>
      </c>
      <c r="N7436">
        <v>1</v>
      </c>
      <c r="O7436">
        <v>0</v>
      </c>
      <c r="P7436" s="6">
        <v>0</v>
      </c>
      <c r="Q7436" s="13">
        <v>0</v>
      </c>
      <c r="R7436" s="13">
        <v>0</v>
      </c>
      <c r="S7436" s="31">
        <v>36</v>
      </c>
      <c r="T7436" s="6">
        <f>VLOOKUP(E7436,'参数设置&amp;汇总'!S:U,3,0)</f>
        <v>1.5955307262569832E-2</v>
      </c>
      <c r="U7436" s="78">
        <f t="shared" si="580"/>
        <v>1.5955307262569832E-2</v>
      </c>
      <c r="V7436" s="13">
        <v>0.85000000000000009</v>
      </c>
      <c r="W7436" s="78">
        <f t="shared" si="582"/>
        <v>1.877094972067039E-2</v>
      </c>
      <c r="X7436" s="1">
        <f>VLOOKUP(E7436,'渗透率、续签率'!AG:AJ,4,0)</f>
        <v>11935.500000000002</v>
      </c>
      <c r="Y7436" s="1">
        <f t="shared" si="583"/>
        <v>224.04067039106147</v>
      </c>
      <c r="Z7436">
        <v>0</v>
      </c>
      <c r="AA7436" s="89">
        <f t="shared" si="584"/>
        <v>11935.500000000002</v>
      </c>
      <c r="AH7436" s="37"/>
      <c r="AI7436" s="37"/>
      <c r="AK7436" s="37"/>
    </row>
    <row r="7437" spans="1:37" hidden="1">
      <c r="A7437" t="s">
        <v>64</v>
      </c>
      <c r="B7437" t="s">
        <v>20</v>
      </c>
      <c r="C7437" t="s">
        <v>21</v>
      </c>
      <c r="D7437" t="s">
        <v>116</v>
      </c>
      <c r="E7437" t="s">
        <v>553</v>
      </c>
      <c r="F7437" t="str">
        <f t="shared" si="581"/>
        <v>中山市公私立学校</v>
      </c>
      <c r="G7437" t="s">
        <v>75</v>
      </c>
      <c r="H7437" t="s">
        <v>131</v>
      </c>
      <c r="I7437" t="s">
        <v>68</v>
      </c>
      <c r="J7437">
        <v>41</v>
      </c>
      <c r="K7437">
        <v>1</v>
      </c>
      <c r="L7437" s="13">
        <f>VLOOKUP(C7437,'渗透率、续签率'!B:C,2,0)</f>
        <v>0.41499999999999998</v>
      </c>
      <c r="M7437" s="6">
        <v>0.02</v>
      </c>
      <c r="N7437">
        <v>13</v>
      </c>
      <c r="O7437">
        <v>1</v>
      </c>
      <c r="P7437" s="6">
        <v>0.08</v>
      </c>
      <c r="Q7437" s="13">
        <v>6.0999999999999999E-2</v>
      </c>
      <c r="R7437" s="13">
        <v>0</v>
      </c>
      <c r="S7437" s="31">
        <v>406</v>
      </c>
      <c r="T7437" s="6">
        <f>VLOOKUP(E7437,'参数设置&amp;汇总'!S:U,3,0)</f>
        <v>1.5955307262569832E-2</v>
      </c>
      <c r="U7437" s="78">
        <f t="shared" si="580"/>
        <v>1</v>
      </c>
      <c r="V7437" s="13">
        <v>0.85000000000000009</v>
      </c>
      <c r="W7437" s="78">
        <f t="shared" si="582"/>
        <v>0.68823529411764695</v>
      </c>
      <c r="X7437" s="1">
        <f>VLOOKUP(E7437,'渗透率、续签率'!AG:AJ,4,0)</f>
        <v>11935.500000000002</v>
      </c>
      <c r="Y7437" s="1">
        <f t="shared" si="583"/>
        <v>8214.4323529411758</v>
      </c>
      <c r="Z7437">
        <v>0</v>
      </c>
      <c r="AA7437" s="89">
        <f t="shared" si="584"/>
        <v>155161.50000000003</v>
      </c>
      <c r="AH7437" s="37"/>
      <c r="AI7437" s="37"/>
      <c r="AK7437" s="37"/>
    </row>
    <row r="7438" spans="1:37" hidden="1">
      <c r="A7438" t="s">
        <v>64</v>
      </c>
      <c r="B7438" t="s">
        <v>20</v>
      </c>
      <c r="C7438" t="s">
        <v>21</v>
      </c>
      <c r="D7438" t="s">
        <v>116</v>
      </c>
      <c r="E7438" t="s">
        <v>553</v>
      </c>
      <c r="F7438" t="str">
        <f t="shared" si="581"/>
        <v>临夏回族自治州公私立学校</v>
      </c>
      <c r="G7438" t="s">
        <v>132</v>
      </c>
      <c r="H7438" t="s">
        <v>133</v>
      </c>
      <c r="I7438" t="s">
        <v>70</v>
      </c>
      <c r="J7438">
        <v>16</v>
      </c>
      <c r="K7438">
        <v>0</v>
      </c>
      <c r="L7438" s="13">
        <f>VLOOKUP(C7438,'渗透率、续签率'!B:C,2,0)</f>
        <v>0.41499999999999998</v>
      </c>
      <c r="M7438" s="6">
        <v>0</v>
      </c>
      <c r="N7438">
        <v>5</v>
      </c>
      <c r="O7438">
        <v>0</v>
      </c>
      <c r="P7438" s="6">
        <v>0</v>
      </c>
      <c r="Q7438" s="13">
        <v>0</v>
      </c>
      <c r="R7438" s="13">
        <v>0</v>
      </c>
      <c r="S7438" s="31">
        <v>78</v>
      </c>
      <c r="T7438" s="6">
        <f>VLOOKUP(E7438,'参数设置&amp;汇总'!S:U,3,0)</f>
        <v>1.5955307262569832E-2</v>
      </c>
      <c r="U7438" s="78">
        <f t="shared" si="580"/>
        <v>7.9776536312849158E-2</v>
      </c>
      <c r="V7438" s="13">
        <v>0.85000000000000009</v>
      </c>
      <c r="W7438" s="78">
        <f t="shared" si="582"/>
        <v>9.385474860335194E-2</v>
      </c>
      <c r="X7438" s="1">
        <f>VLOOKUP(E7438,'渗透率、续签率'!AG:AJ,4,0)</f>
        <v>11935.500000000002</v>
      </c>
      <c r="Y7438" s="1">
        <f t="shared" si="583"/>
        <v>1120.2033519553072</v>
      </c>
      <c r="Z7438">
        <v>0</v>
      </c>
      <c r="AA7438" s="89">
        <f t="shared" si="584"/>
        <v>59677.500000000007</v>
      </c>
      <c r="AH7438" s="37"/>
      <c r="AI7438" s="37"/>
      <c r="AK7438" s="37"/>
    </row>
    <row r="7439" spans="1:37" hidden="1">
      <c r="A7439" t="s">
        <v>64</v>
      </c>
      <c r="B7439" t="s">
        <v>20</v>
      </c>
      <c r="C7439" t="s">
        <v>21</v>
      </c>
      <c r="D7439" t="s">
        <v>116</v>
      </c>
      <c r="E7439" t="s">
        <v>553</v>
      </c>
      <c r="F7439" t="str">
        <f t="shared" si="581"/>
        <v>临汾市公私立学校</v>
      </c>
      <c r="G7439" t="s">
        <v>134</v>
      </c>
      <c r="H7439" t="s">
        <v>135</v>
      </c>
      <c r="I7439" t="s">
        <v>70</v>
      </c>
      <c r="J7439">
        <v>74</v>
      </c>
      <c r="K7439">
        <v>0</v>
      </c>
      <c r="L7439" s="13">
        <f>VLOOKUP(C7439,'渗透率、续签率'!B:C,2,0)</f>
        <v>0.41499999999999998</v>
      </c>
      <c r="M7439" s="6">
        <v>0</v>
      </c>
      <c r="N7439">
        <v>6</v>
      </c>
      <c r="O7439">
        <v>0</v>
      </c>
      <c r="P7439" s="6">
        <v>0</v>
      </c>
      <c r="Q7439" s="13">
        <v>0</v>
      </c>
      <c r="R7439" s="13">
        <v>0</v>
      </c>
      <c r="S7439" s="31">
        <v>262</v>
      </c>
      <c r="T7439" s="6">
        <f>VLOOKUP(E7439,'参数设置&amp;汇总'!S:U,3,0)</f>
        <v>1.5955307262569832E-2</v>
      </c>
      <c r="U7439" s="78">
        <f t="shared" si="580"/>
        <v>9.5731843575419001E-2</v>
      </c>
      <c r="V7439" s="13">
        <v>0.85000000000000009</v>
      </c>
      <c r="W7439" s="78">
        <f t="shared" si="582"/>
        <v>0.11262569832402235</v>
      </c>
      <c r="X7439" s="1">
        <f>VLOOKUP(E7439,'渗透率、续签率'!AG:AJ,4,0)</f>
        <v>11935.500000000002</v>
      </c>
      <c r="Y7439" s="1">
        <f t="shared" si="583"/>
        <v>1344.2440223463689</v>
      </c>
      <c r="Z7439">
        <v>0</v>
      </c>
      <c r="AA7439" s="89">
        <f t="shared" si="584"/>
        <v>71613.000000000015</v>
      </c>
      <c r="AH7439" s="37"/>
      <c r="AI7439" s="37"/>
      <c r="AK7439" s="37"/>
    </row>
    <row r="7440" spans="1:37" hidden="1">
      <c r="A7440" t="s">
        <v>64</v>
      </c>
      <c r="B7440" t="s">
        <v>20</v>
      </c>
      <c r="C7440" t="s">
        <v>21</v>
      </c>
      <c r="D7440" t="s">
        <v>116</v>
      </c>
      <c r="E7440" t="s">
        <v>553</v>
      </c>
      <c r="F7440" t="str">
        <f t="shared" si="581"/>
        <v>临沂市公私立学校</v>
      </c>
      <c r="G7440" t="s">
        <v>103</v>
      </c>
      <c r="H7440" t="s">
        <v>136</v>
      </c>
      <c r="I7440" t="s">
        <v>70</v>
      </c>
      <c r="J7440">
        <v>199</v>
      </c>
      <c r="K7440">
        <v>0</v>
      </c>
      <c r="L7440" s="13">
        <f>VLOOKUP(C7440,'渗透率、续签率'!B:C,2,0)</f>
        <v>0.41499999999999998</v>
      </c>
      <c r="M7440" s="6">
        <v>0</v>
      </c>
      <c r="N7440">
        <v>19</v>
      </c>
      <c r="O7440">
        <v>0</v>
      </c>
      <c r="P7440" s="6">
        <v>0</v>
      </c>
      <c r="Q7440" s="13">
        <v>0</v>
      </c>
      <c r="R7440" s="13">
        <v>0</v>
      </c>
      <c r="S7440" s="31">
        <v>589</v>
      </c>
      <c r="T7440" s="6">
        <f>VLOOKUP(E7440,'参数设置&amp;汇总'!S:U,3,0)</f>
        <v>1.5955307262569832E-2</v>
      </c>
      <c r="U7440" s="78">
        <f t="shared" si="580"/>
        <v>0.3031508379888268</v>
      </c>
      <c r="V7440" s="13">
        <v>0.85000000000000009</v>
      </c>
      <c r="W7440" s="78">
        <f t="shared" si="582"/>
        <v>0.35664804469273736</v>
      </c>
      <c r="X7440" s="1">
        <f>VLOOKUP(E7440,'渗透率、续签率'!AG:AJ,4,0)</f>
        <v>11935.500000000002</v>
      </c>
      <c r="Y7440" s="1">
        <f t="shared" si="583"/>
        <v>4256.7727374301676</v>
      </c>
      <c r="Z7440">
        <v>1</v>
      </c>
      <c r="AA7440" s="89">
        <f t="shared" si="584"/>
        <v>226774.50000000003</v>
      </c>
      <c r="AH7440" s="37"/>
      <c r="AI7440" s="37"/>
      <c r="AK7440" s="37"/>
    </row>
    <row r="7441" spans="1:37" hidden="1">
      <c r="A7441" t="s">
        <v>64</v>
      </c>
      <c r="B7441" t="s">
        <v>20</v>
      </c>
      <c r="C7441" t="s">
        <v>21</v>
      </c>
      <c r="D7441" t="s">
        <v>116</v>
      </c>
      <c r="E7441" t="s">
        <v>553</v>
      </c>
      <c r="F7441" t="str">
        <f t="shared" si="581"/>
        <v>临沧市公私立学校</v>
      </c>
      <c r="G7441" t="s">
        <v>99</v>
      </c>
      <c r="H7441" t="s">
        <v>137</v>
      </c>
      <c r="I7441" t="s">
        <v>68</v>
      </c>
      <c r="J7441">
        <v>18</v>
      </c>
      <c r="K7441">
        <v>0</v>
      </c>
      <c r="L7441" s="13">
        <f>VLOOKUP(C7441,'渗透率、续签率'!B:C,2,0)</f>
        <v>0.41499999999999998</v>
      </c>
      <c r="M7441" s="6">
        <v>0</v>
      </c>
      <c r="N7441">
        <v>2</v>
      </c>
      <c r="O7441">
        <v>0</v>
      </c>
      <c r="P7441" s="6">
        <v>0</v>
      </c>
      <c r="Q7441" s="13">
        <v>0</v>
      </c>
      <c r="R7441" s="13">
        <v>0</v>
      </c>
      <c r="S7441" s="31">
        <v>85</v>
      </c>
      <c r="T7441" s="6">
        <f>VLOOKUP(E7441,'参数设置&amp;汇总'!S:U,3,0)</f>
        <v>1.5955307262569832E-2</v>
      </c>
      <c r="U7441" s="78">
        <f t="shared" si="580"/>
        <v>3.1910614525139665E-2</v>
      </c>
      <c r="V7441" s="13">
        <v>0.85000000000000009</v>
      </c>
      <c r="W7441" s="78">
        <f t="shared" si="582"/>
        <v>3.754189944134078E-2</v>
      </c>
      <c r="X7441" s="1">
        <f>VLOOKUP(E7441,'渗透率、续签率'!AG:AJ,4,0)</f>
        <v>11935.500000000002</v>
      </c>
      <c r="Y7441" s="1">
        <f t="shared" si="583"/>
        <v>448.08134078212294</v>
      </c>
      <c r="Z7441">
        <v>0</v>
      </c>
      <c r="AA7441" s="89">
        <f t="shared" si="584"/>
        <v>23871.000000000004</v>
      </c>
      <c r="AH7441" s="37"/>
      <c r="AI7441" s="37"/>
      <c r="AK7441" s="37"/>
    </row>
    <row r="7442" spans="1:37" hidden="1">
      <c r="A7442" t="s">
        <v>64</v>
      </c>
      <c r="B7442" t="s">
        <v>20</v>
      </c>
      <c r="C7442" t="s">
        <v>21</v>
      </c>
      <c r="D7442" t="s">
        <v>116</v>
      </c>
      <c r="E7442" t="s">
        <v>553</v>
      </c>
      <c r="F7442" t="str">
        <f t="shared" si="581"/>
        <v>临高县公私立学校</v>
      </c>
      <c r="G7442" t="s">
        <v>120</v>
      </c>
      <c r="H7442" t="s">
        <v>138</v>
      </c>
      <c r="I7442" t="s">
        <v>68</v>
      </c>
      <c r="J7442">
        <v>2</v>
      </c>
      <c r="K7442">
        <v>0</v>
      </c>
      <c r="L7442" s="13">
        <f>VLOOKUP(C7442,'渗透率、续签率'!B:C,2,0)</f>
        <v>0.41499999999999998</v>
      </c>
      <c r="M7442" s="6">
        <v>0</v>
      </c>
      <c r="N7442">
        <v>0</v>
      </c>
      <c r="O7442">
        <v>0</v>
      </c>
      <c r="P7442" s="6">
        <v>0</v>
      </c>
      <c r="Q7442" s="13">
        <v>0</v>
      </c>
      <c r="R7442" s="13">
        <v>0</v>
      </c>
      <c r="S7442" s="31">
        <v>3</v>
      </c>
      <c r="T7442" s="6">
        <f>VLOOKUP(E7442,'参数设置&amp;汇总'!S:U,3,0)</f>
        <v>1.5955307262569832E-2</v>
      </c>
      <c r="U7442" s="78">
        <f t="shared" si="580"/>
        <v>0</v>
      </c>
      <c r="V7442" s="13">
        <v>0.85000000000000009</v>
      </c>
      <c r="W7442" s="78">
        <f t="shared" si="582"/>
        <v>0</v>
      </c>
      <c r="X7442" s="1">
        <f>VLOOKUP(E7442,'渗透率、续签率'!AG:AJ,4,0)</f>
        <v>11935.500000000002</v>
      </c>
      <c r="Y7442" s="1">
        <f t="shared" si="583"/>
        <v>0</v>
      </c>
      <c r="Z7442">
        <v>0</v>
      </c>
      <c r="AA7442" s="89">
        <f t="shared" si="584"/>
        <v>0</v>
      </c>
      <c r="AH7442" s="37"/>
      <c r="AI7442" s="37"/>
      <c r="AK7442" s="37"/>
    </row>
    <row r="7443" spans="1:37" hidden="1">
      <c r="A7443" t="s">
        <v>64</v>
      </c>
      <c r="B7443" t="s">
        <v>20</v>
      </c>
      <c r="C7443" t="s">
        <v>21</v>
      </c>
      <c r="D7443" t="s">
        <v>116</v>
      </c>
      <c r="E7443" t="s">
        <v>553</v>
      </c>
      <c r="F7443" t="str">
        <f t="shared" si="581"/>
        <v>丹东市公私立学校</v>
      </c>
      <c r="G7443" t="s">
        <v>101</v>
      </c>
      <c r="H7443" t="s">
        <v>139</v>
      </c>
      <c r="I7443" t="s">
        <v>70</v>
      </c>
      <c r="J7443">
        <v>26</v>
      </c>
      <c r="K7443">
        <v>0</v>
      </c>
      <c r="L7443" s="13">
        <f>VLOOKUP(C7443,'渗透率、续签率'!B:C,2,0)</f>
        <v>0.41499999999999998</v>
      </c>
      <c r="M7443" s="6">
        <v>0</v>
      </c>
      <c r="N7443">
        <v>0</v>
      </c>
      <c r="O7443">
        <v>0</v>
      </c>
      <c r="P7443" s="6">
        <v>0</v>
      </c>
      <c r="Q7443" s="13">
        <v>0</v>
      </c>
      <c r="R7443" s="13">
        <v>0</v>
      </c>
      <c r="S7443" s="31">
        <v>76</v>
      </c>
      <c r="T7443" s="6">
        <f>VLOOKUP(E7443,'参数设置&amp;汇总'!S:U,3,0)</f>
        <v>1.5955307262569832E-2</v>
      </c>
      <c r="U7443" s="78">
        <f t="shared" si="580"/>
        <v>0</v>
      </c>
      <c r="V7443" s="13">
        <v>0.85000000000000009</v>
      </c>
      <c r="W7443" s="78">
        <f t="shared" si="582"/>
        <v>0</v>
      </c>
      <c r="X7443" s="1">
        <f>VLOOKUP(E7443,'渗透率、续签率'!AG:AJ,4,0)</f>
        <v>11935.500000000002</v>
      </c>
      <c r="Y7443" s="1">
        <f t="shared" si="583"/>
        <v>0</v>
      </c>
      <c r="Z7443">
        <v>0</v>
      </c>
      <c r="AA7443" s="89">
        <f t="shared" si="584"/>
        <v>0</v>
      </c>
      <c r="AH7443" s="37"/>
      <c r="AI7443" s="37"/>
      <c r="AJ7443" s="1"/>
      <c r="AK7443" s="37"/>
    </row>
    <row r="7444" spans="1:37" hidden="1">
      <c r="A7444" t="s">
        <v>64</v>
      </c>
      <c r="B7444" t="s">
        <v>20</v>
      </c>
      <c r="C7444" t="s">
        <v>21</v>
      </c>
      <c r="D7444" t="s">
        <v>116</v>
      </c>
      <c r="E7444" t="s">
        <v>553</v>
      </c>
      <c r="F7444" t="str">
        <f t="shared" si="581"/>
        <v>丽水市公私立学校</v>
      </c>
      <c r="G7444" t="s">
        <v>79</v>
      </c>
      <c r="H7444" t="s">
        <v>140</v>
      </c>
      <c r="I7444" t="s">
        <v>68</v>
      </c>
      <c r="J7444">
        <v>25</v>
      </c>
      <c r="K7444">
        <v>0</v>
      </c>
      <c r="L7444" s="13">
        <f>VLOOKUP(C7444,'渗透率、续签率'!B:C,2,0)</f>
        <v>0.41499999999999998</v>
      </c>
      <c r="M7444" s="6">
        <v>0</v>
      </c>
      <c r="N7444">
        <v>5</v>
      </c>
      <c r="O7444">
        <v>0</v>
      </c>
      <c r="P7444" s="6">
        <v>0</v>
      </c>
      <c r="Q7444" s="13">
        <v>0</v>
      </c>
      <c r="R7444" s="13">
        <v>0</v>
      </c>
      <c r="S7444" s="31">
        <v>143</v>
      </c>
      <c r="T7444" s="6">
        <f>VLOOKUP(E7444,'参数设置&amp;汇总'!S:U,3,0)</f>
        <v>1.5955307262569832E-2</v>
      </c>
      <c r="U7444" s="78">
        <f t="shared" si="580"/>
        <v>7.9776536312849158E-2</v>
      </c>
      <c r="V7444" s="13">
        <v>0.85000000000000009</v>
      </c>
      <c r="W7444" s="78">
        <f t="shared" si="582"/>
        <v>9.385474860335194E-2</v>
      </c>
      <c r="X7444" s="1">
        <f>VLOOKUP(E7444,'渗透率、续签率'!AG:AJ,4,0)</f>
        <v>11935.500000000002</v>
      </c>
      <c r="Y7444" s="1">
        <f t="shared" si="583"/>
        <v>1120.2033519553072</v>
      </c>
      <c r="Z7444">
        <v>0</v>
      </c>
      <c r="AA7444" s="89">
        <f t="shared" si="584"/>
        <v>59677.500000000007</v>
      </c>
      <c r="AH7444" s="37"/>
      <c r="AI7444" s="37"/>
      <c r="AK7444" s="37"/>
    </row>
    <row r="7445" spans="1:37" hidden="1">
      <c r="A7445" t="s">
        <v>64</v>
      </c>
      <c r="B7445" t="s">
        <v>20</v>
      </c>
      <c r="C7445" t="s">
        <v>21</v>
      </c>
      <c r="D7445" t="s">
        <v>116</v>
      </c>
      <c r="E7445" t="s">
        <v>553</v>
      </c>
      <c r="F7445" t="str">
        <f t="shared" si="581"/>
        <v>丽江市公私立学校</v>
      </c>
      <c r="G7445" t="s">
        <v>99</v>
      </c>
      <c r="H7445" t="s">
        <v>141</v>
      </c>
      <c r="I7445" t="s">
        <v>68</v>
      </c>
      <c r="J7445">
        <v>14</v>
      </c>
      <c r="K7445">
        <v>0</v>
      </c>
      <c r="L7445" s="13">
        <f>VLOOKUP(C7445,'渗透率、续签率'!B:C,2,0)</f>
        <v>0.41499999999999998</v>
      </c>
      <c r="M7445" s="6">
        <v>0</v>
      </c>
      <c r="N7445">
        <v>1</v>
      </c>
      <c r="O7445">
        <v>0</v>
      </c>
      <c r="P7445" s="6">
        <v>0</v>
      </c>
      <c r="Q7445" s="13">
        <v>0</v>
      </c>
      <c r="R7445" s="13">
        <v>0</v>
      </c>
      <c r="S7445" s="31">
        <v>43</v>
      </c>
      <c r="T7445" s="6">
        <f>VLOOKUP(E7445,'参数设置&amp;汇总'!S:U,3,0)</f>
        <v>1.5955307262569832E-2</v>
      </c>
      <c r="U7445" s="78">
        <f t="shared" si="580"/>
        <v>1.5955307262569832E-2</v>
      </c>
      <c r="V7445" s="13">
        <v>0.85000000000000009</v>
      </c>
      <c r="W7445" s="78">
        <f t="shared" si="582"/>
        <v>1.877094972067039E-2</v>
      </c>
      <c r="X7445" s="1">
        <f>VLOOKUP(E7445,'渗透率、续签率'!AG:AJ,4,0)</f>
        <v>11935.500000000002</v>
      </c>
      <c r="Y7445" s="1">
        <f t="shared" si="583"/>
        <v>224.04067039106147</v>
      </c>
      <c r="Z7445">
        <v>0</v>
      </c>
      <c r="AA7445" s="89">
        <f t="shared" si="584"/>
        <v>11935.500000000002</v>
      </c>
      <c r="AH7445" s="37"/>
      <c r="AI7445" s="37"/>
      <c r="AK7445" s="37"/>
    </row>
    <row r="7446" spans="1:37" hidden="1">
      <c r="A7446" t="s">
        <v>64</v>
      </c>
      <c r="B7446" t="s">
        <v>20</v>
      </c>
      <c r="C7446" t="s">
        <v>21</v>
      </c>
      <c r="D7446" t="s">
        <v>116</v>
      </c>
      <c r="E7446" t="s">
        <v>553</v>
      </c>
      <c r="F7446" t="str">
        <f t="shared" si="581"/>
        <v>乌兰察布市公私立学校</v>
      </c>
      <c r="G7446" t="s">
        <v>142</v>
      </c>
      <c r="H7446" t="s">
        <v>143</v>
      </c>
      <c r="I7446" t="s">
        <v>70</v>
      </c>
      <c r="J7446">
        <v>15</v>
      </c>
      <c r="K7446">
        <v>0</v>
      </c>
      <c r="L7446" s="13">
        <f>VLOOKUP(C7446,'渗透率、续签率'!B:C,2,0)</f>
        <v>0.41499999999999998</v>
      </c>
      <c r="M7446" s="6">
        <v>0</v>
      </c>
      <c r="N7446">
        <v>2</v>
      </c>
      <c r="O7446">
        <v>0</v>
      </c>
      <c r="P7446" s="6">
        <v>0</v>
      </c>
      <c r="Q7446" s="13">
        <v>0</v>
      </c>
      <c r="R7446" s="13">
        <v>0</v>
      </c>
      <c r="S7446" s="31">
        <v>47</v>
      </c>
      <c r="T7446" s="6">
        <f>VLOOKUP(E7446,'参数设置&amp;汇总'!S:U,3,0)</f>
        <v>1.5955307262569832E-2</v>
      </c>
      <c r="U7446" s="78">
        <f t="shared" si="580"/>
        <v>3.1910614525139665E-2</v>
      </c>
      <c r="V7446" s="13">
        <v>0.85000000000000009</v>
      </c>
      <c r="W7446" s="78">
        <f t="shared" si="582"/>
        <v>3.754189944134078E-2</v>
      </c>
      <c r="X7446" s="1">
        <f>VLOOKUP(E7446,'渗透率、续签率'!AG:AJ,4,0)</f>
        <v>11935.500000000002</v>
      </c>
      <c r="Y7446" s="1">
        <f t="shared" si="583"/>
        <v>448.08134078212294</v>
      </c>
      <c r="Z7446">
        <v>0</v>
      </c>
      <c r="AA7446" s="89">
        <f t="shared" si="584"/>
        <v>23871.000000000004</v>
      </c>
      <c r="AH7446" s="37"/>
      <c r="AI7446" s="37"/>
      <c r="AJ7446" s="1"/>
      <c r="AK7446" s="37"/>
    </row>
    <row r="7447" spans="1:37" hidden="1">
      <c r="A7447" t="s">
        <v>64</v>
      </c>
      <c r="B7447" t="s">
        <v>20</v>
      </c>
      <c r="C7447" t="s">
        <v>21</v>
      </c>
      <c r="D7447" t="s">
        <v>116</v>
      </c>
      <c r="E7447" t="s">
        <v>553</v>
      </c>
      <c r="F7447" t="str">
        <f t="shared" si="581"/>
        <v>乌海市公私立学校</v>
      </c>
      <c r="G7447" t="s">
        <v>142</v>
      </c>
      <c r="H7447" t="s">
        <v>144</v>
      </c>
      <c r="I7447" t="s">
        <v>70</v>
      </c>
      <c r="J7447">
        <v>4</v>
      </c>
      <c r="K7447">
        <v>0</v>
      </c>
      <c r="L7447" s="13">
        <f>VLOOKUP(C7447,'渗透率、续签率'!B:C,2,0)</f>
        <v>0.41499999999999998</v>
      </c>
      <c r="M7447" s="6">
        <v>0</v>
      </c>
      <c r="N7447">
        <v>1</v>
      </c>
      <c r="O7447">
        <v>0</v>
      </c>
      <c r="P7447" s="6">
        <v>0</v>
      </c>
      <c r="Q7447" s="13">
        <v>0</v>
      </c>
      <c r="R7447" s="13">
        <v>0</v>
      </c>
      <c r="S7447" s="31">
        <v>22</v>
      </c>
      <c r="T7447" s="6">
        <f>VLOOKUP(E7447,'参数设置&amp;汇总'!S:U,3,0)</f>
        <v>1.5955307262569832E-2</v>
      </c>
      <c r="U7447" s="78">
        <f t="shared" si="580"/>
        <v>1.5955307262569832E-2</v>
      </c>
      <c r="V7447" s="13">
        <v>0.85000000000000009</v>
      </c>
      <c r="W7447" s="78">
        <f t="shared" si="582"/>
        <v>1.877094972067039E-2</v>
      </c>
      <c r="X7447" s="1">
        <f>VLOOKUP(E7447,'渗透率、续签率'!AG:AJ,4,0)</f>
        <v>11935.500000000002</v>
      </c>
      <c r="Y7447" s="1">
        <f t="shared" si="583"/>
        <v>224.04067039106147</v>
      </c>
      <c r="Z7447">
        <v>0</v>
      </c>
      <c r="AA7447" s="89">
        <f t="shared" si="584"/>
        <v>11935.500000000002</v>
      </c>
      <c r="AH7447" s="37"/>
      <c r="AI7447" s="37"/>
      <c r="AK7447" s="37"/>
    </row>
    <row r="7448" spans="1:37" hidden="1">
      <c r="A7448" t="s">
        <v>64</v>
      </c>
      <c r="B7448" t="s">
        <v>20</v>
      </c>
      <c r="C7448" t="s">
        <v>21</v>
      </c>
      <c r="D7448" t="s">
        <v>116</v>
      </c>
      <c r="E7448" t="s">
        <v>553</v>
      </c>
      <c r="F7448" t="str">
        <f t="shared" si="581"/>
        <v>乌鲁木齐市公私立学校</v>
      </c>
      <c r="G7448" t="s">
        <v>145</v>
      </c>
      <c r="H7448" t="s">
        <v>146</v>
      </c>
      <c r="I7448" t="s">
        <v>70</v>
      </c>
      <c r="J7448">
        <v>72</v>
      </c>
      <c r="K7448">
        <v>2</v>
      </c>
      <c r="L7448" s="13">
        <f>VLOOKUP(C7448,'渗透率、续签率'!B:C,2,0)</f>
        <v>0.41499999999999998</v>
      </c>
      <c r="M7448" s="6">
        <v>0.03</v>
      </c>
      <c r="N7448">
        <v>10</v>
      </c>
      <c r="O7448">
        <v>1</v>
      </c>
      <c r="P7448" s="6">
        <v>0.1</v>
      </c>
      <c r="Q7448" s="13">
        <v>0.16200000000000001</v>
      </c>
      <c r="R7448" s="13">
        <v>0</v>
      </c>
      <c r="S7448" s="31">
        <v>447</v>
      </c>
      <c r="T7448" s="6">
        <f>VLOOKUP(E7448,'参数设置&amp;汇总'!S:U,3,0)</f>
        <v>1.5955307262569832E-2</v>
      </c>
      <c r="U7448" s="78">
        <f t="shared" si="580"/>
        <v>1</v>
      </c>
      <c r="V7448" s="13">
        <v>0.85000000000000009</v>
      </c>
      <c r="W7448" s="78">
        <f t="shared" si="582"/>
        <v>0.68823529411764695</v>
      </c>
      <c r="X7448" s="1">
        <f>VLOOKUP(E7448,'渗透率、续签率'!AG:AJ,4,0)</f>
        <v>11935.500000000002</v>
      </c>
      <c r="Y7448" s="1">
        <f t="shared" si="583"/>
        <v>8214.4323529411758</v>
      </c>
      <c r="Z7448">
        <v>0</v>
      </c>
      <c r="AA7448" s="89">
        <f t="shared" si="584"/>
        <v>119355.00000000001</v>
      </c>
      <c r="AH7448" s="37"/>
      <c r="AI7448" s="37"/>
      <c r="AJ7448" s="1"/>
      <c r="AK7448" s="37"/>
    </row>
    <row r="7449" spans="1:37" hidden="1">
      <c r="A7449" t="s">
        <v>64</v>
      </c>
      <c r="B7449" t="s">
        <v>20</v>
      </c>
      <c r="C7449" t="s">
        <v>21</v>
      </c>
      <c r="D7449" t="s">
        <v>116</v>
      </c>
      <c r="E7449" t="s">
        <v>553</v>
      </c>
      <c r="F7449" t="str">
        <f t="shared" si="581"/>
        <v>乐东黎族自治县公私立学校</v>
      </c>
      <c r="G7449" t="s">
        <v>120</v>
      </c>
      <c r="H7449" t="s">
        <v>147</v>
      </c>
      <c r="I7449" t="s">
        <v>68</v>
      </c>
      <c r="J7449">
        <v>0</v>
      </c>
      <c r="K7449">
        <v>0</v>
      </c>
      <c r="L7449" s="13">
        <f>VLOOKUP(C7449,'渗透率、续签率'!B:C,2,0)</f>
        <v>0.41499999999999998</v>
      </c>
      <c r="M7449" s="6">
        <v>0</v>
      </c>
      <c r="N7449">
        <v>0</v>
      </c>
      <c r="O7449">
        <v>0</v>
      </c>
      <c r="P7449" s="6">
        <v>0</v>
      </c>
      <c r="Q7449" s="13">
        <v>0</v>
      </c>
      <c r="R7449" s="13">
        <v>0</v>
      </c>
      <c r="S7449" s="31">
        <v>0</v>
      </c>
      <c r="T7449" s="6">
        <f>VLOOKUP(E7449,'参数设置&amp;汇总'!S:U,3,0)</f>
        <v>1.5955307262569832E-2</v>
      </c>
      <c r="U7449" s="78">
        <f t="shared" si="580"/>
        <v>0</v>
      </c>
      <c r="V7449" s="13">
        <v>0.85000000000000009</v>
      </c>
      <c r="W7449" s="78">
        <f t="shared" si="582"/>
        <v>0</v>
      </c>
      <c r="X7449" s="1">
        <f>VLOOKUP(E7449,'渗透率、续签率'!AG:AJ,4,0)</f>
        <v>11935.500000000002</v>
      </c>
      <c r="Y7449" s="1">
        <f t="shared" si="583"/>
        <v>0</v>
      </c>
      <c r="Z7449">
        <v>0</v>
      </c>
      <c r="AA7449" s="89">
        <f t="shared" si="584"/>
        <v>0</v>
      </c>
      <c r="AH7449" s="37"/>
      <c r="AI7449" s="37"/>
      <c r="AJ7449" s="1"/>
      <c r="AK7449" s="37"/>
    </row>
    <row r="7450" spans="1:37" hidden="1">
      <c r="A7450" t="s">
        <v>64</v>
      </c>
      <c r="B7450" t="s">
        <v>20</v>
      </c>
      <c r="C7450" t="s">
        <v>21</v>
      </c>
      <c r="D7450" t="s">
        <v>116</v>
      </c>
      <c r="E7450" t="s">
        <v>553</v>
      </c>
      <c r="F7450" t="str">
        <f t="shared" si="581"/>
        <v>乐山市公私立学校</v>
      </c>
      <c r="G7450" t="s">
        <v>77</v>
      </c>
      <c r="H7450" t="s">
        <v>148</v>
      </c>
      <c r="I7450" t="s">
        <v>70</v>
      </c>
      <c r="J7450">
        <v>40</v>
      </c>
      <c r="K7450">
        <v>0</v>
      </c>
      <c r="L7450" s="13">
        <f>VLOOKUP(C7450,'渗透率、续签率'!B:C,2,0)</f>
        <v>0.41499999999999998</v>
      </c>
      <c r="M7450" s="6">
        <v>0</v>
      </c>
      <c r="N7450">
        <v>2</v>
      </c>
      <c r="O7450">
        <v>0</v>
      </c>
      <c r="P7450" s="6">
        <v>0</v>
      </c>
      <c r="Q7450" s="13">
        <v>0</v>
      </c>
      <c r="R7450" s="13">
        <v>0</v>
      </c>
      <c r="S7450" s="31">
        <v>103</v>
      </c>
      <c r="T7450" s="6">
        <f>VLOOKUP(E7450,'参数设置&amp;汇总'!S:U,3,0)</f>
        <v>1.5955307262569832E-2</v>
      </c>
      <c r="U7450" s="78">
        <f t="shared" si="580"/>
        <v>3.1910614525139665E-2</v>
      </c>
      <c r="V7450" s="13">
        <v>0.85000000000000009</v>
      </c>
      <c r="W7450" s="78">
        <f t="shared" si="582"/>
        <v>3.754189944134078E-2</v>
      </c>
      <c r="X7450" s="1">
        <f>VLOOKUP(E7450,'渗透率、续签率'!AG:AJ,4,0)</f>
        <v>11935.500000000002</v>
      </c>
      <c r="Y7450" s="1">
        <f t="shared" si="583"/>
        <v>448.08134078212294</v>
      </c>
      <c r="Z7450">
        <v>0</v>
      </c>
      <c r="AA7450" s="89">
        <f t="shared" si="584"/>
        <v>23871.000000000004</v>
      </c>
      <c r="AH7450" s="37"/>
      <c r="AI7450" s="37"/>
      <c r="AK7450" s="37"/>
    </row>
    <row r="7451" spans="1:37" hidden="1">
      <c r="A7451" t="s">
        <v>64</v>
      </c>
      <c r="B7451" t="s">
        <v>20</v>
      </c>
      <c r="C7451" t="s">
        <v>21</v>
      </c>
      <c r="D7451" t="s">
        <v>116</v>
      </c>
      <c r="E7451" t="s">
        <v>553</v>
      </c>
      <c r="F7451" t="str">
        <f t="shared" si="581"/>
        <v>九江市公私立学校</v>
      </c>
      <c r="G7451" t="s">
        <v>90</v>
      </c>
      <c r="H7451" t="s">
        <v>149</v>
      </c>
      <c r="I7451" t="s">
        <v>68</v>
      </c>
      <c r="J7451">
        <v>75</v>
      </c>
      <c r="K7451">
        <v>0</v>
      </c>
      <c r="L7451" s="13">
        <f>VLOOKUP(C7451,'渗透率、续签率'!B:C,2,0)</f>
        <v>0.41499999999999998</v>
      </c>
      <c r="M7451" s="6">
        <v>0</v>
      </c>
      <c r="N7451">
        <v>7</v>
      </c>
      <c r="O7451">
        <v>0</v>
      </c>
      <c r="P7451" s="6">
        <v>0</v>
      </c>
      <c r="Q7451" s="13">
        <v>0</v>
      </c>
      <c r="R7451" s="13">
        <v>0</v>
      </c>
      <c r="S7451" s="31">
        <v>209</v>
      </c>
      <c r="T7451" s="6">
        <f>VLOOKUP(E7451,'参数设置&amp;汇总'!S:U,3,0)</f>
        <v>1.5955307262569832E-2</v>
      </c>
      <c r="U7451" s="78">
        <f t="shared" si="580"/>
        <v>0.11168715083798883</v>
      </c>
      <c r="V7451" s="13">
        <v>0.85000000000000009</v>
      </c>
      <c r="W7451" s="78">
        <f t="shared" si="582"/>
        <v>0.13139664804469273</v>
      </c>
      <c r="X7451" s="1">
        <f>VLOOKUP(E7451,'渗透率、续签率'!AG:AJ,4,0)</f>
        <v>11935.500000000002</v>
      </c>
      <c r="Y7451" s="1">
        <f t="shared" si="583"/>
        <v>1568.2846927374303</v>
      </c>
      <c r="Z7451">
        <v>0</v>
      </c>
      <c r="AA7451" s="89">
        <f t="shared" si="584"/>
        <v>83548.500000000015</v>
      </c>
      <c r="AH7451" s="37"/>
      <c r="AI7451" s="37"/>
      <c r="AK7451" s="37"/>
    </row>
    <row r="7452" spans="1:37" hidden="1">
      <c r="A7452" t="s">
        <v>64</v>
      </c>
      <c r="B7452" t="s">
        <v>20</v>
      </c>
      <c r="C7452" t="s">
        <v>21</v>
      </c>
      <c r="D7452" t="s">
        <v>116</v>
      </c>
      <c r="E7452" t="s">
        <v>553</v>
      </c>
      <c r="F7452" t="str">
        <f t="shared" si="581"/>
        <v>云浮市公私立学校</v>
      </c>
      <c r="G7452" t="s">
        <v>75</v>
      </c>
      <c r="H7452" t="s">
        <v>150</v>
      </c>
      <c r="I7452" t="s">
        <v>68</v>
      </c>
      <c r="J7452">
        <v>24</v>
      </c>
      <c r="K7452">
        <v>0</v>
      </c>
      <c r="L7452" s="13">
        <f>VLOOKUP(C7452,'渗透率、续签率'!B:C,2,0)</f>
        <v>0.41499999999999998</v>
      </c>
      <c r="M7452" s="6">
        <v>0</v>
      </c>
      <c r="N7452">
        <v>8</v>
      </c>
      <c r="O7452">
        <v>0</v>
      </c>
      <c r="P7452" s="6">
        <v>0</v>
      </c>
      <c r="Q7452" s="13">
        <v>0</v>
      </c>
      <c r="R7452" s="13">
        <v>0</v>
      </c>
      <c r="S7452" s="31">
        <v>209</v>
      </c>
      <c r="T7452" s="6">
        <f>VLOOKUP(E7452,'参数设置&amp;汇总'!S:U,3,0)</f>
        <v>1.5955307262569832E-2</v>
      </c>
      <c r="U7452" s="78">
        <f t="shared" si="580"/>
        <v>0.12764245810055866</v>
      </c>
      <c r="V7452" s="13">
        <v>0.85000000000000009</v>
      </c>
      <c r="W7452" s="78">
        <f t="shared" si="582"/>
        <v>0.15016759776536312</v>
      </c>
      <c r="X7452" s="1">
        <f>VLOOKUP(E7452,'渗透率、续签率'!AG:AJ,4,0)</f>
        <v>11935.500000000002</v>
      </c>
      <c r="Y7452" s="1">
        <f t="shared" si="583"/>
        <v>1792.3253631284917</v>
      </c>
      <c r="Z7452">
        <v>0</v>
      </c>
      <c r="AA7452" s="89">
        <f t="shared" si="584"/>
        <v>95484.000000000015</v>
      </c>
      <c r="AH7452" s="37"/>
      <c r="AI7452" s="37"/>
      <c r="AK7452" s="37"/>
    </row>
    <row r="7453" spans="1:37" hidden="1">
      <c r="A7453" t="s">
        <v>64</v>
      </c>
      <c r="B7453" t="s">
        <v>20</v>
      </c>
      <c r="C7453" t="s">
        <v>21</v>
      </c>
      <c r="D7453" t="s">
        <v>116</v>
      </c>
      <c r="E7453" t="s">
        <v>553</v>
      </c>
      <c r="F7453" t="str">
        <f t="shared" si="581"/>
        <v>五家渠市公私立学校</v>
      </c>
      <c r="G7453" t="s">
        <v>145</v>
      </c>
      <c r="H7453" t="s">
        <v>151</v>
      </c>
      <c r="I7453" t="s">
        <v>70</v>
      </c>
      <c r="J7453">
        <v>3</v>
      </c>
      <c r="K7453">
        <v>0</v>
      </c>
      <c r="L7453" s="13">
        <f>VLOOKUP(C7453,'渗透率、续签率'!B:C,2,0)</f>
        <v>0.41499999999999998</v>
      </c>
      <c r="M7453" s="6">
        <v>0</v>
      </c>
      <c r="N7453">
        <v>1</v>
      </c>
      <c r="O7453">
        <v>0</v>
      </c>
      <c r="P7453" s="6">
        <v>0</v>
      </c>
      <c r="Q7453" s="13">
        <v>0</v>
      </c>
      <c r="R7453" s="13">
        <v>0</v>
      </c>
      <c r="S7453" s="31">
        <v>14</v>
      </c>
      <c r="T7453" s="6">
        <f>VLOOKUP(E7453,'参数设置&amp;汇总'!S:U,3,0)</f>
        <v>1.5955307262569832E-2</v>
      </c>
      <c r="U7453" s="78">
        <f t="shared" si="580"/>
        <v>1.5955307262569832E-2</v>
      </c>
      <c r="V7453" s="13">
        <v>0.85000000000000009</v>
      </c>
      <c r="W7453" s="78">
        <f t="shared" si="582"/>
        <v>1.877094972067039E-2</v>
      </c>
      <c r="X7453" s="1">
        <f>VLOOKUP(E7453,'渗透率、续签率'!AG:AJ,4,0)</f>
        <v>11935.500000000002</v>
      </c>
      <c r="Y7453" s="1">
        <f t="shared" si="583"/>
        <v>224.04067039106147</v>
      </c>
      <c r="Z7453">
        <v>0</v>
      </c>
      <c r="AA7453" s="89">
        <f t="shared" si="584"/>
        <v>11935.500000000002</v>
      </c>
      <c r="AH7453" s="37"/>
      <c r="AI7453" s="37"/>
      <c r="AK7453" s="37"/>
    </row>
    <row r="7454" spans="1:37" hidden="1">
      <c r="A7454" t="s">
        <v>64</v>
      </c>
      <c r="B7454" t="s">
        <v>20</v>
      </c>
      <c r="C7454" t="s">
        <v>21</v>
      </c>
      <c r="D7454" t="s">
        <v>116</v>
      </c>
      <c r="E7454" t="s">
        <v>553</v>
      </c>
      <c r="F7454" t="str">
        <f t="shared" si="581"/>
        <v>五指山市公私立学校</v>
      </c>
      <c r="G7454" t="s">
        <v>120</v>
      </c>
      <c r="H7454" t="s">
        <v>152</v>
      </c>
      <c r="I7454" t="s">
        <v>68</v>
      </c>
      <c r="J7454">
        <v>5</v>
      </c>
      <c r="K7454">
        <v>0</v>
      </c>
      <c r="L7454" s="13">
        <f>VLOOKUP(C7454,'渗透率、续签率'!B:C,2,0)</f>
        <v>0.41499999999999998</v>
      </c>
      <c r="M7454" s="6">
        <v>0</v>
      </c>
      <c r="N7454">
        <v>0</v>
      </c>
      <c r="O7454">
        <v>0</v>
      </c>
      <c r="P7454" s="6">
        <v>0</v>
      </c>
      <c r="Q7454" s="13">
        <v>0</v>
      </c>
      <c r="R7454" s="13">
        <v>0</v>
      </c>
      <c r="S7454" s="31">
        <v>13</v>
      </c>
      <c r="T7454" s="6">
        <f>VLOOKUP(E7454,'参数设置&amp;汇总'!S:U,3,0)</f>
        <v>1.5955307262569832E-2</v>
      </c>
      <c r="U7454" s="78">
        <f t="shared" si="580"/>
        <v>0</v>
      </c>
      <c r="V7454" s="13">
        <v>0.85000000000000009</v>
      </c>
      <c r="W7454" s="78">
        <f t="shared" si="582"/>
        <v>0</v>
      </c>
      <c r="X7454" s="1">
        <f>VLOOKUP(E7454,'渗透率、续签率'!AG:AJ,4,0)</f>
        <v>11935.500000000002</v>
      </c>
      <c r="Y7454" s="1">
        <f t="shared" si="583"/>
        <v>0</v>
      </c>
      <c r="Z7454">
        <v>0</v>
      </c>
      <c r="AA7454" s="89">
        <f t="shared" si="584"/>
        <v>0</v>
      </c>
      <c r="AH7454" s="37"/>
      <c r="AI7454" s="37"/>
      <c r="AJ7454" s="1"/>
      <c r="AK7454" s="37"/>
    </row>
    <row r="7455" spans="1:37" hidden="1">
      <c r="A7455" t="s">
        <v>64</v>
      </c>
      <c r="B7455" t="s">
        <v>20</v>
      </c>
      <c r="C7455" t="s">
        <v>21</v>
      </c>
      <c r="D7455" t="s">
        <v>116</v>
      </c>
      <c r="E7455" t="s">
        <v>553</v>
      </c>
      <c r="F7455" t="str">
        <f t="shared" si="581"/>
        <v>亳州市公私立学校</v>
      </c>
      <c r="G7455" t="s">
        <v>94</v>
      </c>
      <c r="H7455" t="s">
        <v>153</v>
      </c>
      <c r="I7455" t="s">
        <v>68</v>
      </c>
      <c r="J7455">
        <v>74</v>
      </c>
      <c r="K7455">
        <v>0</v>
      </c>
      <c r="L7455" s="13">
        <f>VLOOKUP(C7455,'渗透率、续签率'!B:C,2,0)</f>
        <v>0.41499999999999998</v>
      </c>
      <c r="M7455" s="6">
        <v>0</v>
      </c>
      <c r="N7455">
        <v>3</v>
      </c>
      <c r="O7455">
        <v>0</v>
      </c>
      <c r="P7455" s="6">
        <v>0</v>
      </c>
      <c r="Q7455" s="13">
        <v>0</v>
      </c>
      <c r="R7455" s="13">
        <v>0</v>
      </c>
      <c r="S7455" s="31">
        <v>140</v>
      </c>
      <c r="T7455" s="6">
        <f>VLOOKUP(E7455,'参数设置&amp;汇总'!S:U,3,0)</f>
        <v>1.5955307262569832E-2</v>
      </c>
      <c r="U7455" s="78">
        <f t="shared" si="580"/>
        <v>4.7865921787709501E-2</v>
      </c>
      <c r="V7455" s="13">
        <v>0.85000000000000009</v>
      </c>
      <c r="W7455" s="78">
        <f t="shared" si="582"/>
        <v>5.6312849162011173E-2</v>
      </c>
      <c r="X7455" s="1">
        <f>VLOOKUP(E7455,'渗透率、续签率'!AG:AJ,4,0)</f>
        <v>11935.500000000002</v>
      </c>
      <c r="Y7455" s="1">
        <f t="shared" si="583"/>
        <v>672.12201117318443</v>
      </c>
      <c r="Z7455">
        <v>0</v>
      </c>
      <c r="AA7455" s="89">
        <f t="shared" si="584"/>
        <v>35806.500000000007</v>
      </c>
      <c r="AH7455" s="37"/>
      <c r="AI7455" s="37"/>
      <c r="AK7455" s="37"/>
    </row>
    <row r="7456" spans="1:37" hidden="1">
      <c r="A7456" t="s">
        <v>64</v>
      </c>
      <c r="B7456" t="s">
        <v>20</v>
      </c>
      <c r="C7456" t="s">
        <v>21</v>
      </c>
      <c r="D7456" t="s">
        <v>116</v>
      </c>
      <c r="E7456" t="s">
        <v>553</v>
      </c>
      <c r="F7456" t="str">
        <f t="shared" si="581"/>
        <v>仙桃市公私立学校</v>
      </c>
      <c r="G7456" t="s">
        <v>81</v>
      </c>
      <c r="H7456" t="s">
        <v>154</v>
      </c>
      <c r="I7456" t="s">
        <v>68</v>
      </c>
      <c r="J7456">
        <v>9</v>
      </c>
      <c r="K7456">
        <v>0</v>
      </c>
      <c r="L7456" s="13">
        <f>VLOOKUP(C7456,'渗透率、续签率'!B:C,2,0)</f>
        <v>0.41499999999999998</v>
      </c>
      <c r="M7456" s="6">
        <v>0</v>
      </c>
      <c r="N7456">
        <v>0</v>
      </c>
      <c r="O7456">
        <v>0</v>
      </c>
      <c r="P7456" s="6">
        <v>0</v>
      </c>
      <c r="Q7456" s="13">
        <v>0</v>
      </c>
      <c r="R7456" s="13">
        <v>0</v>
      </c>
      <c r="S7456" s="31">
        <v>17</v>
      </c>
      <c r="T7456" s="6">
        <f>VLOOKUP(E7456,'参数设置&amp;汇总'!S:U,3,0)</f>
        <v>1.5955307262569832E-2</v>
      </c>
      <c r="U7456" s="78">
        <f t="shared" si="580"/>
        <v>0</v>
      </c>
      <c r="V7456" s="13">
        <v>0.85000000000000009</v>
      </c>
      <c r="W7456" s="78">
        <f t="shared" si="582"/>
        <v>0</v>
      </c>
      <c r="X7456" s="1">
        <f>VLOOKUP(E7456,'渗透率、续签率'!AG:AJ,4,0)</f>
        <v>11935.500000000002</v>
      </c>
      <c r="Y7456" s="1">
        <f t="shared" si="583"/>
        <v>0</v>
      </c>
      <c r="Z7456">
        <v>0</v>
      </c>
      <c r="AA7456" s="89">
        <f t="shared" si="584"/>
        <v>0</v>
      </c>
      <c r="AH7456" s="37"/>
      <c r="AI7456" s="37"/>
      <c r="AK7456" s="37"/>
    </row>
    <row r="7457" spans="1:37" hidden="1">
      <c r="A7457" t="s">
        <v>64</v>
      </c>
      <c r="B7457" t="s">
        <v>20</v>
      </c>
      <c r="C7457" t="s">
        <v>21</v>
      </c>
      <c r="D7457" t="s">
        <v>116</v>
      </c>
      <c r="E7457" t="s">
        <v>553</v>
      </c>
      <c r="F7457" t="str">
        <f t="shared" si="581"/>
        <v>伊春市公私立学校</v>
      </c>
      <c r="G7457" t="s">
        <v>118</v>
      </c>
      <c r="H7457" t="s">
        <v>155</v>
      </c>
      <c r="I7457" t="s">
        <v>70</v>
      </c>
      <c r="J7457">
        <v>5</v>
      </c>
      <c r="K7457">
        <v>0</v>
      </c>
      <c r="L7457" s="13">
        <f>VLOOKUP(C7457,'渗透率、续签率'!B:C,2,0)</f>
        <v>0.41499999999999998</v>
      </c>
      <c r="M7457" s="6">
        <v>0</v>
      </c>
      <c r="N7457">
        <v>1</v>
      </c>
      <c r="O7457">
        <v>0</v>
      </c>
      <c r="P7457" s="6">
        <v>0</v>
      </c>
      <c r="Q7457" s="13">
        <v>0</v>
      </c>
      <c r="R7457" s="13">
        <v>0</v>
      </c>
      <c r="S7457" s="31">
        <v>33</v>
      </c>
      <c r="T7457" s="6">
        <f>VLOOKUP(E7457,'参数设置&amp;汇总'!S:U,3,0)</f>
        <v>1.5955307262569832E-2</v>
      </c>
      <c r="U7457" s="78">
        <f t="shared" si="580"/>
        <v>1.5955307262569832E-2</v>
      </c>
      <c r="V7457" s="13">
        <v>0.85000000000000009</v>
      </c>
      <c r="W7457" s="78">
        <f t="shared" si="582"/>
        <v>1.877094972067039E-2</v>
      </c>
      <c r="X7457" s="1">
        <f>VLOOKUP(E7457,'渗透率、续签率'!AG:AJ,4,0)</f>
        <v>11935.500000000002</v>
      </c>
      <c r="Y7457" s="1">
        <f t="shared" si="583"/>
        <v>224.04067039106147</v>
      </c>
      <c r="Z7457">
        <v>0</v>
      </c>
      <c r="AA7457" s="89">
        <f t="shared" si="584"/>
        <v>11935.500000000002</v>
      </c>
      <c r="AH7457" s="37"/>
      <c r="AI7457" s="37"/>
      <c r="AJ7457" s="1"/>
      <c r="AK7457" s="37"/>
    </row>
    <row r="7458" spans="1:37" hidden="1">
      <c r="A7458" t="s">
        <v>64</v>
      </c>
      <c r="B7458" t="s">
        <v>20</v>
      </c>
      <c r="C7458" t="s">
        <v>21</v>
      </c>
      <c r="D7458" t="s">
        <v>116</v>
      </c>
      <c r="E7458" t="s">
        <v>553</v>
      </c>
      <c r="F7458" t="str">
        <f t="shared" si="581"/>
        <v>伊犁哈萨克自治州公私立学校</v>
      </c>
      <c r="G7458" t="s">
        <v>145</v>
      </c>
      <c r="H7458" t="s">
        <v>156</v>
      </c>
      <c r="I7458" t="s">
        <v>70</v>
      </c>
      <c r="J7458">
        <v>22</v>
      </c>
      <c r="K7458">
        <v>0</v>
      </c>
      <c r="L7458" s="13">
        <f>VLOOKUP(C7458,'渗透率、续签率'!B:C,2,0)</f>
        <v>0.41499999999999998</v>
      </c>
      <c r="M7458" s="6">
        <v>0</v>
      </c>
      <c r="N7458">
        <v>3</v>
      </c>
      <c r="O7458">
        <v>0</v>
      </c>
      <c r="P7458" s="6">
        <v>0</v>
      </c>
      <c r="Q7458" s="13">
        <v>0</v>
      </c>
      <c r="R7458" s="13">
        <v>0</v>
      </c>
      <c r="S7458" s="31">
        <v>79</v>
      </c>
      <c r="T7458" s="6">
        <f>VLOOKUP(E7458,'参数设置&amp;汇总'!S:U,3,0)</f>
        <v>1.5955307262569832E-2</v>
      </c>
      <c r="U7458" s="78">
        <f t="shared" si="580"/>
        <v>4.7865921787709501E-2</v>
      </c>
      <c r="V7458" s="13">
        <v>0.85000000000000009</v>
      </c>
      <c r="W7458" s="78">
        <f t="shared" si="582"/>
        <v>5.6312849162011173E-2</v>
      </c>
      <c r="X7458" s="1">
        <f>VLOOKUP(E7458,'渗透率、续签率'!AG:AJ,4,0)</f>
        <v>11935.500000000002</v>
      </c>
      <c r="Y7458" s="1">
        <f t="shared" si="583"/>
        <v>672.12201117318443</v>
      </c>
      <c r="Z7458">
        <v>0</v>
      </c>
      <c r="AA7458" s="89">
        <f t="shared" si="584"/>
        <v>35806.500000000007</v>
      </c>
      <c r="AH7458" s="37"/>
      <c r="AI7458" s="37"/>
      <c r="AK7458" s="37"/>
    </row>
    <row r="7459" spans="1:37" hidden="1">
      <c r="A7459" t="s">
        <v>64</v>
      </c>
      <c r="B7459" t="s">
        <v>20</v>
      </c>
      <c r="C7459" t="s">
        <v>21</v>
      </c>
      <c r="D7459" t="s">
        <v>116</v>
      </c>
      <c r="E7459" t="s">
        <v>553</v>
      </c>
      <c r="F7459" t="str">
        <f t="shared" si="581"/>
        <v>佳木斯市公私立学校</v>
      </c>
      <c r="G7459" t="s">
        <v>118</v>
      </c>
      <c r="H7459" t="s">
        <v>157</v>
      </c>
      <c r="I7459" t="s">
        <v>70</v>
      </c>
      <c r="J7459">
        <v>33</v>
      </c>
      <c r="K7459">
        <v>0</v>
      </c>
      <c r="L7459" s="13">
        <f>VLOOKUP(C7459,'渗透率、续签率'!B:C,2,0)</f>
        <v>0.41499999999999998</v>
      </c>
      <c r="M7459" s="6">
        <v>0</v>
      </c>
      <c r="N7459">
        <v>3</v>
      </c>
      <c r="O7459">
        <v>0</v>
      </c>
      <c r="P7459" s="6">
        <v>0</v>
      </c>
      <c r="Q7459" s="13">
        <v>0</v>
      </c>
      <c r="R7459" s="13">
        <v>0</v>
      </c>
      <c r="S7459" s="31">
        <v>95</v>
      </c>
      <c r="T7459" s="6">
        <f>VLOOKUP(E7459,'参数设置&amp;汇总'!S:U,3,0)</f>
        <v>1.5955307262569832E-2</v>
      </c>
      <c r="U7459" s="78">
        <f t="shared" si="580"/>
        <v>4.7865921787709501E-2</v>
      </c>
      <c r="V7459" s="13">
        <v>0.85000000000000009</v>
      </c>
      <c r="W7459" s="78">
        <f t="shared" si="582"/>
        <v>5.6312849162011173E-2</v>
      </c>
      <c r="X7459" s="1">
        <f>VLOOKUP(E7459,'渗透率、续签率'!AG:AJ,4,0)</f>
        <v>11935.500000000002</v>
      </c>
      <c r="Y7459" s="1">
        <f t="shared" si="583"/>
        <v>672.12201117318443</v>
      </c>
      <c r="Z7459">
        <v>0</v>
      </c>
      <c r="AA7459" s="89">
        <f t="shared" si="584"/>
        <v>35806.500000000007</v>
      </c>
      <c r="AH7459" s="37"/>
      <c r="AI7459" s="37"/>
      <c r="AK7459" s="37"/>
    </row>
    <row r="7460" spans="1:37" hidden="1">
      <c r="A7460" t="s">
        <v>64</v>
      </c>
      <c r="B7460" t="s">
        <v>20</v>
      </c>
      <c r="C7460" t="s">
        <v>21</v>
      </c>
      <c r="D7460" t="s">
        <v>116</v>
      </c>
      <c r="E7460" t="s">
        <v>553</v>
      </c>
      <c r="F7460" t="str">
        <f t="shared" si="581"/>
        <v>保亭黎族苗族自治县公私立学校</v>
      </c>
      <c r="G7460" t="s">
        <v>120</v>
      </c>
      <c r="H7460" t="s">
        <v>158</v>
      </c>
      <c r="I7460" t="s">
        <v>68</v>
      </c>
      <c r="J7460">
        <v>0</v>
      </c>
      <c r="K7460">
        <v>0</v>
      </c>
      <c r="L7460" s="13">
        <f>VLOOKUP(C7460,'渗透率、续签率'!B:C,2,0)</f>
        <v>0.41499999999999998</v>
      </c>
      <c r="M7460" s="6">
        <v>0</v>
      </c>
      <c r="N7460">
        <v>0</v>
      </c>
      <c r="O7460">
        <v>0</v>
      </c>
      <c r="P7460" s="6">
        <v>0</v>
      </c>
      <c r="Q7460" s="13">
        <v>0</v>
      </c>
      <c r="R7460" s="13">
        <v>0</v>
      </c>
      <c r="S7460" s="31">
        <v>0</v>
      </c>
      <c r="T7460" s="6">
        <f>VLOOKUP(E7460,'参数设置&amp;汇总'!S:U,3,0)</f>
        <v>1.5955307262569832E-2</v>
      </c>
      <c r="U7460" s="78">
        <f t="shared" si="580"/>
        <v>0</v>
      </c>
      <c r="V7460" s="13">
        <v>0.85000000000000009</v>
      </c>
      <c r="W7460" s="78">
        <f t="shared" si="582"/>
        <v>0</v>
      </c>
      <c r="X7460" s="1">
        <f>VLOOKUP(E7460,'渗透率、续签率'!AG:AJ,4,0)</f>
        <v>11935.500000000002</v>
      </c>
      <c r="Y7460" s="1">
        <f t="shared" si="583"/>
        <v>0</v>
      </c>
      <c r="Z7460">
        <v>0</v>
      </c>
      <c r="AA7460" s="89">
        <f t="shared" si="584"/>
        <v>0</v>
      </c>
      <c r="AH7460" s="37"/>
      <c r="AI7460" s="37"/>
      <c r="AJ7460" s="1"/>
      <c r="AK7460" s="37"/>
    </row>
    <row r="7461" spans="1:37" hidden="1">
      <c r="A7461" t="s">
        <v>64</v>
      </c>
      <c r="B7461" t="s">
        <v>20</v>
      </c>
      <c r="C7461" t="s">
        <v>21</v>
      </c>
      <c r="D7461" t="s">
        <v>116</v>
      </c>
      <c r="E7461" t="s">
        <v>553</v>
      </c>
      <c r="F7461" t="str">
        <f t="shared" si="581"/>
        <v>保定市公私立学校</v>
      </c>
      <c r="G7461" t="s">
        <v>159</v>
      </c>
      <c r="H7461" t="s">
        <v>160</v>
      </c>
      <c r="I7461" t="s">
        <v>70</v>
      </c>
      <c r="J7461">
        <v>194</v>
      </c>
      <c r="K7461">
        <v>0</v>
      </c>
      <c r="L7461" s="13">
        <f>VLOOKUP(C7461,'渗透率、续签率'!B:C,2,0)</f>
        <v>0.41499999999999998</v>
      </c>
      <c r="M7461" s="6">
        <v>0</v>
      </c>
      <c r="N7461">
        <v>34</v>
      </c>
      <c r="O7461">
        <v>0</v>
      </c>
      <c r="P7461" s="6">
        <v>0</v>
      </c>
      <c r="Q7461" s="13">
        <v>0</v>
      </c>
      <c r="R7461" s="13">
        <v>0</v>
      </c>
      <c r="S7461" s="31">
        <v>1154</v>
      </c>
      <c r="T7461" s="6">
        <f>VLOOKUP(E7461,'参数设置&amp;汇总'!S:U,3,0)</f>
        <v>1.5955307262569832E-2</v>
      </c>
      <c r="U7461" s="78">
        <f t="shared" si="580"/>
        <v>0.54248044692737429</v>
      </c>
      <c r="V7461" s="13">
        <v>0.85000000000000009</v>
      </c>
      <c r="W7461" s="78">
        <f t="shared" si="582"/>
        <v>0.63821229050279327</v>
      </c>
      <c r="X7461" s="1">
        <f>VLOOKUP(E7461,'渗透率、续签率'!AG:AJ,4,0)</f>
        <v>11935.500000000002</v>
      </c>
      <c r="Y7461" s="1">
        <f t="shared" si="583"/>
        <v>7617.3827932960903</v>
      </c>
      <c r="Z7461">
        <v>0</v>
      </c>
      <c r="AA7461" s="89">
        <f t="shared" si="584"/>
        <v>405807.00000000006</v>
      </c>
      <c r="AH7461" s="37"/>
      <c r="AI7461" s="37"/>
      <c r="AK7461" s="37"/>
    </row>
    <row r="7462" spans="1:37" hidden="1">
      <c r="A7462" t="s">
        <v>64</v>
      </c>
      <c r="B7462" t="s">
        <v>20</v>
      </c>
      <c r="C7462" t="s">
        <v>21</v>
      </c>
      <c r="D7462" t="s">
        <v>116</v>
      </c>
      <c r="E7462" t="s">
        <v>553</v>
      </c>
      <c r="F7462" t="str">
        <f t="shared" si="581"/>
        <v>保山市公私立学校</v>
      </c>
      <c r="G7462" t="s">
        <v>99</v>
      </c>
      <c r="H7462" t="s">
        <v>161</v>
      </c>
      <c r="I7462" t="s">
        <v>68</v>
      </c>
      <c r="J7462">
        <v>25</v>
      </c>
      <c r="K7462">
        <v>0</v>
      </c>
      <c r="L7462" s="13">
        <f>VLOOKUP(C7462,'渗透率、续签率'!B:C,2,0)</f>
        <v>0.41499999999999998</v>
      </c>
      <c r="M7462" s="6">
        <v>0</v>
      </c>
      <c r="N7462">
        <v>2</v>
      </c>
      <c r="O7462">
        <v>0</v>
      </c>
      <c r="P7462" s="6">
        <v>0</v>
      </c>
      <c r="Q7462" s="13">
        <v>0</v>
      </c>
      <c r="R7462" s="13">
        <v>0</v>
      </c>
      <c r="S7462" s="31">
        <v>47</v>
      </c>
      <c r="T7462" s="6">
        <f>VLOOKUP(E7462,'参数设置&amp;汇总'!S:U,3,0)</f>
        <v>1.5955307262569832E-2</v>
      </c>
      <c r="U7462" s="78">
        <f t="shared" si="580"/>
        <v>3.1910614525139665E-2</v>
      </c>
      <c r="V7462" s="13">
        <v>0.85000000000000009</v>
      </c>
      <c r="W7462" s="78">
        <f t="shared" si="582"/>
        <v>3.754189944134078E-2</v>
      </c>
      <c r="X7462" s="1">
        <f>VLOOKUP(E7462,'渗透率、续签率'!AG:AJ,4,0)</f>
        <v>11935.500000000002</v>
      </c>
      <c r="Y7462" s="1">
        <f t="shared" si="583"/>
        <v>448.08134078212294</v>
      </c>
      <c r="Z7462">
        <v>0</v>
      </c>
      <c r="AA7462" s="89">
        <f t="shared" si="584"/>
        <v>23871.000000000004</v>
      </c>
      <c r="AH7462" s="37"/>
      <c r="AI7462" s="37"/>
      <c r="AK7462" s="37"/>
    </row>
    <row r="7463" spans="1:37" hidden="1">
      <c r="A7463" t="s">
        <v>64</v>
      </c>
      <c r="B7463" t="s">
        <v>20</v>
      </c>
      <c r="C7463" t="s">
        <v>21</v>
      </c>
      <c r="D7463" t="s">
        <v>116</v>
      </c>
      <c r="E7463" t="s">
        <v>553</v>
      </c>
      <c r="F7463" t="str">
        <f t="shared" si="581"/>
        <v>信阳市公私立学校</v>
      </c>
      <c r="G7463" t="s">
        <v>110</v>
      </c>
      <c r="H7463" t="s">
        <v>162</v>
      </c>
      <c r="I7463" t="s">
        <v>70</v>
      </c>
      <c r="J7463">
        <v>65</v>
      </c>
      <c r="K7463">
        <v>0</v>
      </c>
      <c r="L7463" s="13">
        <f>VLOOKUP(C7463,'渗透率、续签率'!B:C,2,0)</f>
        <v>0.41499999999999998</v>
      </c>
      <c r="M7463" s="6">
        <v>0</v>
      </c>
      <c r="N7463">
        <v>13</v>
      </c>
      <c r="O7463">
        <v>0</v>
      </c>
      <c r="P7463" s="6">
        <v>0</v>
      </c>
      <c r="Q7463" s="13">
        <v>0</v>
      </c>
      <c r="R7463" s="13">
        <v>0</v>
      </c>
      <c r="S7463" s="31">
        <v>277</v>
      </c>
      <c r="T7463" s="6">
        <f>VLOOKUP(E7463,'参数设置&amp;汇总'!S:U,3,0)</f>
        <v>1.5955307262569832E-2</v>
      </c>
      <c r="U7463" s="78">
        <f t="shared" si="580"/>
        <v>0.20741899441340783</v>
      </c>
      <c r="V7463" s="13">
        <v>0.85000000000000009</v>
      </c>
      <c r="W7463" s="78">
        <f t="shared" si="582"/>
        <v>0.24402234636871506</v>
      </c>
      <c r="X7463" s="1">
        <f>VLOOKUP(E7463,'渗透率、续签率'!AG:AJ,4,0)</f>
        <v>11935.500000000002</v>
      </c>
      <c r="Y7463" s="1">
        <f t="shared" si="583"/>
        <v>2912.5287150837989</v>
      </c>
      <c r="Z7463">
        <v>0</v>
      </c>
      <c r="AA7463" s="89">
        <f t="shared" si="584"/>
        <v>155161.50000000003</v>
      </c>
      <c r="AH7463" s="37"/>
      <c r="AI7463" s="37"/>
    </row>
    <row r="7464" spans="1:37" hidden="1">
      <c r="A7464" t="s">
        <v>64</v>
      </c>
      <c r="B7464" t="s">
        <v>20</v>
      </c>
      <c r="C7464" t="s">
        <v>21</v>
      </c>
      <c r="D7464" t="s">
        <v>116</v>
      </c>
      <c r="E7464" t="s">
        <v>553</v>
      </c>
      <c r="F7464" t="str">
        <f t="shared" si="581"/>
        <v>儋州市公私立学校</v>
      </c>
      <c r="G7464" t="s">
        <v>120</v>
      </c>
      <c r="H7464" t="s">
        <v>163</v>
      </c>
      <c r="I7464" t="s">
        <v>68</v>
      </c>
      <c r="J7464">
        <v>6</v>
      </c>
      <c r="K7464">
        <v>0</v>
      </c>
      <c r="L7464" s="13">
        <f>VLOOKUP(C7464,'渗透率、续签率'!B:C,2,0)</f>
        <v>0.41499999999999998</v>
      </c>
      <c r="M7464" s="6">
        <v>0</v>
      </c>
      <c r="N7464">
        <v>1</v>
      </c>
      <c r="O7464">
        <v>0</v>
      </c>
      <c r="P7464" s="6">
        <v>0</v>
      </c>
      <c r="Q7464" s="13">
        <v>0</v>
      </c>
      <c r="R7464" s="13">
        <v>0</v>
      </c>
      <c r="S7464" s="31">
        <v>15</v>
      </c>
      <c r="T7464" s="6">
        <f>VLOOKUP(E7464,'参数设置&amp;汇总'!S:U,3,0)</f>
        <v>1.5955307262569832E-2</v>
      </c>
      <c r="U7464" s="78">
        <f t="shared" si="580"/>
        <v>1.5955307262569832E-2</v>
      </c>
      <c r="V7464" s="13">
        <v>0.85000000000000009</v>
      </c>
      <c r="W7464" s="78">
        <f t="shared" si="582"/>
        <v>1.877094972067039E-2</v>
      </c>
      <c r="X7464" s="1">
        <f>VLOOKUP(E7464,'渗透率、续签率'!AG:AJ,4,0)</f>
        <v>11935.500000000002</v>
      </c>
      <c r="Y7464" s="1">
        <f t="shared" si="583"/>
        <v>224.04067039106147</v>
      </c>
      <c r="Z7464">
        <v>0</v>
      </c>
      <c r="AA7464" s="89">
        <f t="shared" si="584"/>
        <v>11935.500000000002</v>
      </c>
      <c r="AK7464" s="37"/>
    </row>
    <row r="7465" spans="1:37" hidden="1">
      <c r="A7465" t="s">
        <v>64</v>
      </c>
      <c r="B7465" t="s">
        <v>20</v>
      </c>
      <c r="C7465" t="s">
        <v>21</v>
      </c>
      <c r="D7465" t="s">
        <v>116</v>
      </c>
      <c r="E7465" t="s">
        <v>553</v>
      </c>
      <c r="F7465" t="str">
        <f t="shared" si="581"/>
        <v>克孜勒苏柯尔克孜自治州公私立学校</v>
      </c>
      <c r="G7465" t="s">
        <v>145</v>
      </c>
      <c r="H7465" t="s">
        <v>164</v>
      </c>
      <c r="I7465" t="s">
        <v>70</v>
      </c>
      <c r="J7465">
        <v>6</v>
      </c>
      <c r="K7465">
        <v>0</v>
      </c>
      <c r="L7465" s="13">
        <f>VLOOKUP(C7465,'渗透率、续签率'!B:C,2,0)</f>
        <v>0.41499999999999998</v>
      </c>
      <c r="M7465" s="6">
        <v>0</v>
      </c>
      <c r="N7465">
        <v>0</v>
      </c>
      <c r="O7465">
        <v>0</v>
      </c>
      <c r="P7465" s="6">
        <v>0</v>
      </c>
      <c r="Q7465" s="13">
        <v>0</v>
      </c>
      <c r="R7465" s="13">
        <v>0</v>
      </c>
      <c r="S7465" s="31">
        <v>27</v>
      </c>
      <c r="T7465" s="6">
        <f>VLOOKUP(E7465,'参数设置&amp;汇总'!S:U,3,0)</f>
        <v>1.5955307262569832E-2</v>
      </c>
      <c r="U7465" s="78">
        <f t="shared" si="580"/>
        <v>0</v>
      </c>
      <c r="V7465" s="13">
        <v>0.85000000000000009</v>
      </c>
      <c r="W7465" s="78">
        <f t="shared" si="582"/>
        <v>0</v>
      </c>
      <c r="X7465" s="1">
        <f>VLOOKUP(E7465,'渗透率、续签率'!AG:AJ,4,0)</f>
        <v>11935.500000000002</v>
      </c>
      <c r="Y7465" s="1">
        <f t="shared" si="583"/>
        <v>0</v>
      </c>
      <c r="Z7465">
        <v>0</v>
      </c>
      <c r="AA7465" s="89">
        <f t="shared" si="584"/>
        <v>0</v>
      </c>
      <c r="AH7465" s="37"/>
      <c r="AI7465" s="37"/>
      <c r="AK7465" s="37"/>
    </row>
    <row r="7466" spans="1:37" hidden="1">
      <c r="A7466" t="s">
        <v>64</v>
      </c>
      <c r="B7466" t="s">
        <v>20</v>
      </c>
      <c r="C7466" t="s">
        <v>21</v>
      </c>
      <c r="D7466" t="s">
        <v>116</v>
      </c>
      <c r="E7466" t="s">
        <v>553</v>
      </c>
      <c r="F7466" t="str">
        <f t="shared" si="581"/>
        <v>克拉玛依市公私立学校</v>
      </c>
      <c r="G7466" t="s">
        <v>145</v>
      </c>
      <c r="H7466" t="s">
        <v>165</v>
      </c>
      <c r="I7466" t="s">
        <v>70</v>
      </c>
      <c r="J7466">
        <v>4</v>
      </c>
      <c r="K7466">
        <v>0</v>
      </c>
      <c r="L7466" s="13">
        <f>VLOOKUP(C7466,'渗透率、续签率'!B:C,2,0)</f>
        <v>0.41499999999999998</v>
      </c>
      <c r="M7466" s="6">
        <v>0</v>
      </c>
      <c r="N7466">
        <v>0</v>
      </c>
      <c r="O7466">
        <v>0</v>
      </c>
      <c r="P7466" s="6">
        <v>0</v>
      </c>
      <c r="Q7466" s="13">
        <v>0</v>
      </c>
      <c r="R7466" s="13">
        <v>0</v>
      </c>
      <c r="S7466" s="31">
        <v>11</v>
      </c>
      <c r="T7466" s="6">
        <f>VLOOKUP(E7466,'参数设置&amp;汇总'!S:U,3,0)</f>
        <v>1.5955307262569832E-2</v>
      </c>
      <c r="U7466" s="78">
        <f t="shared" si="580"/>
        <v>0</v>
      </c>
      <c r="V7466" s="13">
        <v>0.85000000000000009</v>
      </c>
      <c r="W7466" s="78">
        <f t="shared" si="582"/>
        <v>0</v>
      </c>
      <c r="X7466" s="1">
        <f>VLOOKUP(E7466,'渗透率、续签率'!AG:AJ,4,0)</f>
        <v>11935.500000000002</v>
      </c>
      <c r="Y7466" s="1">
        <f t="shared" si="583"/>
        <v>0</v>
      </c>
      <c r="Z7466">
        <v>0</v>
      </c>
      <c r="AA7466" s="89">
        <f t="shared" si="584"/>
        <v>0</v>
      </c>
      <c r="AH7466" s="37"/>
      <c r="AI7466" s="37"/>
      <c r="AK7466" s="37"/>
    </row>
    <row r="7467" spans="1:37" hidden="1">
      <c r="A7467" t="s">
        <v>64</v>
      </c>
      <c r="B7467" t="s">
        <v>20</v>
      </c>
      <c r="C7467" t="s">
        <v>21</v>
      </c>
      <c r="D7467" t="s">
        <v>116</v>
      </c>
      <c r="E7467" t="s">
        <v>553</v>
      </c>
      <c r="F7467" t="str">
        <f t="shared" si="581"/>
        <v>六安市公私立学校</v>
      </c>
      <c r="G7467" t="s">
        <v>94</v>
      </c>
      <c r="H7467" t="s">
        <v>166</v>
      </c>
      <c r="I7467" t="s">
        <v>68</v>
      </c>
      <c r="J7467">
        <v>55</v>
      </c>
      <c r="K7467">
        <v>0</v>
      </c>
      <c r="L7467" s="13">
        <f>VLOOKUP(C7467,'渗透率、续签率'!B:C,2,0)</f>
        <v>0.41499999999999998</v>
      </c>
      <c r="M7467" s="6">
        <v>0</v>
      </c>
      <c r="N7467">
        <v>8</v>
      </c>
      <c r="O7467">
        <v>0</v>
      </c>
      <c r="P7467" s="6">
        <v>0</v>
      </c>
      <c r="Q7467" s="13">
        <v>0</v>
      </c>
      <c r="R7467" s="13">
        <v>0</v>
      </c>
      <c r="S7467" s="31">
        <v>275</v>
      </c>
      <c r="T7467" s="6">
        <f>VLOOKUP(E7467,'参数设置&amp;汇总'!S:U,3,0)</f>
        <v>1.5955307262569832E-2</v>
      </c>
      <c r="U7467" s="78">
        <f t="shared" si="580"/>
        <v>0.12764245810055866</v>
      </c>
      <c r="V7467" s="13">
        <v>0.85000000000000009</v>
      </c>
      <c r="W7467" s="78">
        <f t="shared" si="582"/>
        <v>0.15016759776536312</v>
      </c>
      <c r="X7467" s="1">
        <f>VLOOKUP(E7467,'渗透率、续签率'!AG:AJ,4,0)</f>
        <v>11935.500000000002</v>
      </c>
      <c r="Y7467" s="1">
        <f t="shared" si="583"/>
        <v>1792.3253631284917</v>
      </c>
      <c r="Z7467">
        <v>0</v>
      </c>
      <c r="AA7467" s="89">
        <f t="shared" si="584"/>
        <v>95484.000000000015</v>
      </c>
      <c r="AH7467" s="37"/>
      <c r="AI7467" s="37"/>
      <c r="AK7467" s="37"/>
    </row>
    <row r="7468" spans="1:37" hidden="1">
      <c r="A7468" t="s">
        <v>64</v>
      </c>
      <c r="B7468" t="s">
        <v>20</v>
      </c>
      <c r="C7468" t="s">
        <v>21</v>
      </c>
      <c r="D7468" t="s">
        <v>116</v>
      </c>
      <c r="E7468" t="s">
        <v>553</v>
      </c>
      <c r="F7468" t="str">
        <f t="shared" si="581"/>
        <v>六盘水市公私立学校</v>
      </c>
      <c r="G7468" t="s">
        <v>167</v>
      </c>
      <c r="H7468" t="s">
        <v>168</v>
      </c>
      <c r="I7468" t="s">
        <v>70</v>
      </c>
      <c r="J7468">
        <v>30</v>
      </c>
      <c r="K7468">
        <v>0</v>
      </c>
      <c r="L7468" s="13">
        <f>VLOOKUP(C7468,'渗透率、续签率'!B:C,2,0)</f>
        <v>0.41499999999999998</v>
      </c>
      <c r="M7468" s="6">
        <v>0</v>
      </c>
      <c r="N7468">
        <v>2</v>
      </c>
      <c r="O7468">
        <v>0</v>
      </c>
      <c r="P7468" s="6">
        <v>0</v>
      </c>
      <c r="Q7468" s="13">
        <v>0</v>
      </c>
      <c r="R7468" s="13">
        <v>0</v>
      </c>
      <c r="S7468" s="31">
        <v>71</v>
      </c>
      <c r="T7468" s="6">
        <f>VLOOKUP(E7468,'参数设置&amp;汇总'!S:U,3,0)</f>
        <v>1.5955307262569832E-2</v>
      </c>
      <c r="U7468" s="78">
        <f t="shared" si="580"/>
        <v>3.1910614525139665E-2</v>
      </c>
      <c r="V7468" s="13">
        <v>0.85000000000000009</v>
      </c>
      <c r="W7468" s="78">
        <f t="shared" si="582"/>
        <v>3.754189944134078E-2</v>
      </c>
      <c r="X7468" s="1">
        <f>VLOOKUP(E7468,'渗透率、续签率'!AG:AJ,4,0)</f>
        <v>11935.500000000002</v>
      </c>
      <c r="Y7468" s="1">
        <f t="shared" si="583"/>
        <v>448.08134078212294</v>
      </c>
      <c r="Z7468">
        <v>0</v>
      </c>
      <c r="AA7468" s="89">
        <f t="shared" si="584"/>
        <v>23871.000000000004</v>
      </c>
      <c r="AH7468" s="37"/>
      <c r="AI7468" s="37"/>
    </row>
    <row r="7469" spans="1:37" hidden="1">
      <c r="A7469" t="s">
        <v>64</v>
      </c>
      <c r="B7469" t="s">
        <v>20</v>
      </c>
      <c r="C7469" t="s">
        <v>21</v>
      </c>
      <c r="D7469" t="s">
        <v>116</v>
      </c>
      <c r="E7469" t="s">
        <v>553</v>
      </c>
      <c r="F7469" t="str">
        <f t="shared" si="581"/>
        <v>兰州市公私立学校</v>
      </c>
      <c r="G7469" t="s">
        <v>132</v>
      </c>
      <c r="H7469" t="s">
        <v>169</v>
      </c>
      <c r="I7469" t="s">
        <v>70</v>
      </c>
      <c r="J7469">
        <v>101</v>
      </c>
      <c r="K7469">
        <v>2</v>
      </c>
      <c r="L7469" s="13">
        <f>VLOOKUP(C7469,'渗透率、续签率'!B:C,2,0)</f>
        <v>0.41499999999999998</v>
      </c>
      <c r="M7469" s="6">
        <v>0.02</v>
      </c>
      <c r="N7469">
        <v>6</v>
      </c>
      <c r="O7469">
        <v>2</v>
      </c>
      <c r="P7469" s="6">
        <v>0.33</v>
      </c>
      <c r="Q7469" s="13">
        <v>0.21299999999999999</v>
      </c>
      <c r="R7469" s="13">
        <v>0</v>
      </c>
      <c r="S7469" s="31">
        <v>188</v>
      </c>
      <c r="T7469" s="6">
        <f>VLOOKUP(E7469,'参数设置&amp;汇总'!S:U,3,0)</f>
        <v>1.5955307262569832E-2</v>
      </c>
      <c r="U7469" s="78">
        <f t="shared" si="580"/>
        <v>2</v>
      </c>
      <c r="V7469" s="13">
        <v>0.85000000000000009</v>
      </c>
      <c r="W7469" s="78">
        <f t="shared" si="582"/>
        <v>1.3764705882352939</v>
      </c>
      <c r="X7469" s="1">
        <f>VLOOKUP(E7469,'渗透率、续签率'!AG:AJ,4,0)</f>
        <v>11935.500000000002</v>
      </c>
      <c r="Y7469" s="1">
        <f t="shared" si="583"/>
        <v>16428.864705882352</v>
      </c>
      <c r="Z7469">
        <v>0</v>
      </c>
      <c r="AA7469" s="89">
        <f t="shared" si="584"/>
        <v>71613.000000000015</v>
      </c>
      <c r="AK7469" s="37"/>
    </row>
    <row r="7470" spans="1:37" hidden="1">
      <c r="A7470" t="s">
        <v>64</v>
      </c>
      <c r="B7470" t="s">
        <v>20</v>
      </c>
      <c r="C7470" t="s">
        <v>21</v>
      </c>
      <c r="D7470" t="s">
        <v>116</v>
      </c>
      <c r="E7470" t="s">
        <v>553</v>
      </c>
      <c r="F7470" t="str">
        <f t="shared" si="581"/>
        <v>兴安盟公私立学校</v>
      </c>
      <c r="G7470" t="s">
        <v>142</v>
      </c>
      <c r="H7470" t="s">
        <v>170</v>
      </c>
      <c r="I7470" t="s">
        <v>70</v>
      </c>
      <c r="J7470">
        <v>11</v>
      </c>
      <c r="K7470">
        <v>0</v>
      </c>
      <c r="L7470" s="13">
        <f>VLOOKUP(C7470,'渗透率、续签率'!B:C,2,0)</f>
        <v>0.41499999999999998</v>
      </c>
      <c r="M7470" s="6">
        <v>0</v>
      </c>
      <c r="N7470">
        <v>2</v>
      </c>
      <c r="O7470">
        <v>0</v>
      </c>
      <c r="P7470" s="6">
        <v>0</v>
      </c>
      <c r="Q7470" s="13">
        <v>0</v>
      </c>
      <c r="R7470" s="13">
        <v>0</v>
      </c>
      <c r="S7470" s="31">
        <v>50</v>
      </c>
      <c r="T7470" s="6">
        <f>VLOOKUP(E7470,'参数设置&amp;汇总'!S:U,3,0)</f>
        <v>1.5955307262569832E-2</v>
      </c>
      <c r="U7470" s="78">
        <f t="shared" si="580"/>
        <v>3.1910614525139665E-2</v>
      </c>
      <c r="V7470" s="13">
        <v>0.85000000000000009</v>
      </c>
      <c r="W7470" s="78">
        <f t="shared" si="582"/>
        <v>3.754189944134078E-2</v>
      </c>
      <c r="X7470" s="1">
        <f>VLOOKUP(E7470,'渗透率、续签率'!AG:AJ,4,0)</f>
        <v>11935.500000000002</v>
      </c>
      <c r="Y7470" s="1">
        <f t="shared" si="583"/>
        <v>448.08134078212294</v>
      </c>
      <c r="Z7470">
        <v>0</v>
      </c>
      <c r="AA7470" s="89">
        <f t="shared" si="584"/>
        <v>23871.000000000004</v>
      </c>
      <c r="AH7470" s="37"/>
      <c r="AI7470" s="37"/>
      <c r="AK7470" s="37"/>
    </row>
    <row r="7471" spans="1:37" hidden="1">
      <c r="A7471" t="s">
        <v>64</v>
      </c>
      <c r="B7471" t="s">
        <v>20</v>
      </c>
      <c r="C7471" t="s">
        <v>21</v>
      </c>
      <c r="D7471" t="s">
        <v>116</v>
      </c>
      <c r="E7471" t="s">
        <v>553</v>
      </c>
      <c r="F7471" t="str">
        <f t="shared" si="581"/>
        <v>内江市公私立学校</v>
      </c>
      <c r="G7471" t="s">
        <v>77</v>
      </c>
      <c r="H7471" t="s">
        <v>171</v>
      </c>
      <c r="I7471" t="s">
        <v>70</v>
      </c>
      <c r="J7471">
        <v>37</v>
      </c>
      <c r="K7471">
        <v>0</v>
      </c>
      <c r="L7471" s="13">
        <f>VLOOKUP(C7471,'渗透率、续签率'!B:C,2,0)</f>
        <v>0.41499999999999998</v>
      </c>
      <c r="M7471" s="6">
        <v>0</v>
      </c>
      <c r="N7471">
        <v>2</v>
      </c>
      <c r="O7471">
        <v>0</v>
      </c>
      <c r="P7471" s="6">
        <v>0</v>
      </c>
      <c r="Q7471" s="13">
        <v>0</v>
      </c>
      <c r="R7471" s="13">
        <v>0</v>
      </c>
      <c r="S7471" s="31">
        <v>99</v>
      </c>
      <c r="T7471" s="6">
        <f>VLOOKUP(E7471,'参数设置&amp;汇总'!S:U,3,0)</f>
        <v>1.5955307262569832E-2</v>
      </c>
      <c r="U7471" s="78">
        <f t="shared" si="580"/>
        <v>3.1910614525139665E-2</v>
      </c>
      <c r="V7471" s="13">
        <v>0.85000000000000009</v>
      </c>
      <c r="W7471" s="78">
        <f t="shared" si="582"/>
        <v>3.754189944134078E-2</v>
      </c>
      <c r="X7471" s="1">
        <f>VLOOKUP(E7471,'渗透率、续签率'!AG:AJ,4,0)</f>
        <v>11935.500000000002</v>
      </c>
      <c r="Y7471" s="1">
        <f t="shared" si="583"/>
        <v>448.08134078212294</v>
      </c>
      <c r="Z7471">
        <v>0</v>
      </c>
      <c r="AA7471" s="89">
        <f t="shared" si="584"/>
        <v>23871.000000000004</v>
      </c>
      <c r="AH7471" s="37"/>
      <c r="AI7471" s="37"/>
      <c r="AJ7471" s="1"/>
      <c r="AK7471" s="37"/>
    </row>
    <row r="7472" spans="1:37" hidden="1">
      <c r="A7472" t="s">
        <v>64</v>
      </c>
      <c r="B7472" t="s">
        <v>20</v>
      </c>
      <c r="C7472" t="s">
        <v>21</v>
      </c>
      <c r="D7472" t="s">
        <v>116</v>
      </c>
      <c r="E7472" t="s">
        <v>553</v>
      </c>
      <c r="F7472" t="str">
        <f t="shared" si="581"/>
        <v>凉山彝族自治州公私立学校</v>
      </c>
      <c r="G7472" t="s">
        <v>77</v>
      </c>
      <c r="H7472" t="s">
        <v>172</v>
      </c>
      <c r="I7472" t="s">
        <v>70</v>
      </c>
      <c r="J7472">
        <v>47</v>
      </c>
      <c r="K7472">
        <v>0</v>
      </c>
      <c r="L7472" s="13">
        <f>VLOOKUP(C7472,'渗透率、续签率'!B:C,2,0)</f>
        <v>0.41499999999999998</v>
      </c>
      <c r="M7472" s="6">
        <v>0</v>
      </c>
      <c r="N7472">
        <v>2</v>
      </c>
      <c r="O7472">
        <v>0</v>
      </c>
      <c r="P7472" s="6">
        <v>0</v>
      </c>
      <c r="Q7472" s="13">
        <v>0</v>
      </c>
      <c r="R7472" s="13">
        <v>0</v>
      </c>
      <c r="S7472" s="31">
        <v>99</v>
      </c>
      <c r="T7472" s="6">
        <f>VLOOKUP(E7472,'参数设置&amp;汇总'!S:U,3,0)</f>
        <v>1.5955307262569832E-2</v>
      </c>
      <c r="U7472" s="78">
        <f t="shared" si="580"/>
        <v>3.1910614525139665E-2</v>
      </c>
      <c r="V7472" s="13">
        <v>0.85000000000000009</v>
      </c>
      <c r="W7472" s="78">
        <f t="shared" si="582"/>
        <v>3.754189944134078E-2</v>
      </c>
      <c r="X7472" s="1">
        <f>VLOOKUP(E7472,'渗透率、续签率'!AG:AJ,4,0)</f>
        <v>11935.500000000002</v>
      </c>
      <c r="Y7472" s="1">
        <f t="shared" si="583"/>
        <v>448.08134078212294</v>
      </c>
      <c r="Z7472">
        <v>0</v>
      </c>
      <c r="AA7472" s="89">
        <f t="shared" si="584"/>
        <v>23871.000000000004</v>
      </c>
      <c r="AH7472" s="37"/>
      <c r="AI7472" s="37"/>
    </row>
    <row r="7473" spans="1:37" hidden="1">
      <c r="A7473" t="s">
        <v>64</v>
      </c>
      <c r="B7473" t="s">
        <v>20</v>
      </c>
      <c r="C7473" t="s">
        <v>21</v>
      </c>
      <c r="D7473" t="s">
        <v>116</v>
      </c>
      <c r="E7473" t="s">
        <v>553</v>
      </c>
      <c r="F7473" t="str">
        <f t="shared" si="581"/>
        <v>包头市公私立学校</v>
      </c>
      <c r="G7473" t="s">
        <v>142</v>
      </c>
      <c r="H7473" t="s">
        <v>173</v>
      </c>
      <c r="I7473" t="s">
        <v>70</v>
      </c>
      <c r="J7473">
        <v>48</v>
      </c>
      <c r="K7473">
        <v>0</v>
      </c>
      <c r="L7473" s="13">
        <f>VLOOKUP(C7473,'渗透率、续签率'!B:C,2,0)</f>
        <v>0.41499999999999998</v>
      </c>
      <c r="M7473" s="6">
        <v>0</v>
      </c>
      <c r="N7473">
        <v>7</v>
      </c>
      <c r="O7473">
        <v>0</v>
      </c>
      <c r="P7473" s="6">
        <v>0</v>
      </c>
      <c r="Q7473" s="13">
        <v>0</v>
      </c>
      <c r="R7473" s="13">
        <v>0</v>
      </c>
      <c r="S7473" s="31">
        <v>229</v>
      </c>
      <c r="T7473" s="6">
        <f>VLOOKUP(E7473,'参数设置&amp;汇总'!S:U,3,0)</f>
        <v>1.5955307262569832E-2</v>
      </c>
      <c r="U7473" s="78">
        <f t="shared" si="580"/>
        <v>0.11168715083798883</v>
      </c>
      <c r="V7473" s="13">
        <v>0.85000000000000009</v>
      </c>
      <c r="W7473" s="78">
        <f t="shared" si="582"/>
        <v>0.13139664804469273</v>
      </c>
      <c r="X7473" s="1">
        <f>VLOOKUP(E7473,'渗透率、续签率'!AG:AJ,4,0)</f>
        <v>11935.500000000002</v>
      </c>
      <c r="Y7473" s="1">
        <f t="shared" si="583"/>
        <v>1568.2846927374303</v>
      </c>
      <c r="Z7473">
        <v>0</v>
      </c>
      <c r="AA7473" s="89">
        <f t="shared" si="584"/>
        <v>83548.500000000015</v>
      </c>
      <c r="AK7473" s="37"/>
    </row>
    <row r="7474" spans="1:37" hidden="1">
      <c r="A7474" t="s">
        <v>64</v>
      </c>
      <c r="B7474" t="s">
        <v>20</v>
      </c>
      <c r="C7474" t="s">
        <v>21</v>
      </c>
      <c r="D7474" t="s">
        <v>116</v>
      </c>
      <c r="E7474" t="s">
        <v>553</v>
      </c>
      <c r="F7474" t="str">
        <f t="shared" si="581"/>
        <v>北屯市公私立学校</v>
      </c>
      <c r="G7474" t="s">
        <v>145</v>
      </c>
      <c r="H7474" t="s">
        <v>174</v>
      </c>
      <c r="I7474" t="s">
        <v>70</v>
      </c>
      <c r="J7474">
        <v>2</v>
      </c>
      <c r="K7474">
        <v>0</v>
      </c>
      <c r="L7474" s="13">
        <f>VLOOKUP(C7474,'渗透率、续签率'!B:C,2,0)</f>
        <v>0.41499999999999998</v>
      </c>
      <c r="M7474" s="6">
        <v>0</v>
      </c>
      <c r="N7474">
        <v>0</v>
      </c>
      <c r="O7474">
        <v>0</v>
      </c>
      <c r="P7474" s="6">
        <v>0</v>
      </c>
      <c r="Q7474" s="13">
        <v>0</v>
      </c>
      <c r="R7474" s="13">
        <v>0</v>
      </c>
      <c r="S7474" s="31">
        <v>5</v>
      </c>
      <c r="T7474" s="6">
        <f>VLOOKUP(E7474,'参数设置&amp;汇总'!S:U,3,0)</f>
        <v>1.5955307262569832E-2</v>
      </c>
      <c r="U7474" s="78">
        <f t="shared" si="580"/>
        <v>0</v>
      </c>
      <c r="V7474" s="13">
        <v>0.85000000000000009</v>
      </c>
      <c r="W7474" s="78">
        <f t="shared" si="582"/>
        <v>0</v>
      </c>
      <c r="X7474" s="1">
        <f>VLOOKUP(E7474,'渗透率、续签率'!AG:AJ,4,0)</f>
        <v>11935.500000000002</v>
      </c>
      <c r="Y7474" s="1">
        <f t="shared" si="583"/>
        <v>0</v>
      </c>
      <c r="Z7474">
        <v>0</v>
      </c>
      <c r="AA7474" s="89">
        <f t="shared" si="584"/>
        <v>0</v>
      </c>
      <c r="AH7474" s="37"/>
      <c r="AI7474" s="37"/>
      <c r="AK7474" s="37"/>
    </row>
    <row r="7475" spans="1:37" hidden="1">
      <c r="A7475" t="s">
        <v>64</v>
      </c>
      <c r="B7475" t="s">
        <v>20</v>
      </c>
      <c r="C7475" t="s">
        <v>21</v>
      </c>
      <c r="D7475" t="s">
        <v>116</v>
      </c>
      <c r="E7475" t="s">
        <v>553</v>
      </c>
      <c r="F7475" t="str">
        <f t="shared" si="581"/>
        <v>北海市公私立学校</v>
      </c>
      <c r="G7475" t="s">
        <v>88</v>
      </c>
      <c r="H7475" t="s">
        <v>175</v>
      </c>
      <c r="I7475" t="s">
        <v>68</v>
      </c>
      <c r="J7475">
        <v>23</v>
      </c>
      <c r="K7475">
        <v>0</v>
      </c>
      <c r="L7475" s="13">
        <f>VLOOKUP(C7475,'渗透率、续签率'!B:C,2,0)</f>
        <v>0.41499999999999998</v>
      </c>
      <c r="M7475" s="6">
        <v>0</v>
      </c>
      <c r="N7475">
        <v>5</v>
      </c>
      <c r="O7475">
        <v>0</v>
      </c>
      <c r="P7475" s="6">
        <v>0</v>
      </c>
      <c r="Q7475" s="13">
        <v>0</v>
      </c>
      <c r="R7475" s="13">
        <v>0</v>
      </c>
      <c r="S7475" s="31">
        <v>149</v>
      </c>
      <c r="T7475" s="6">
        <f>VLOOKUP(E7475,'参数设置&amp;汇总'!S:U,3,0)</f>
        <v>1.5955307262569832E-2</v>
      </c>
      <c r="U7475" s="78">
        <f t="shared" si="580"/>
        <v>7.9776536312849158E-2</v>
      </c>
      <c r="V7475" s="13">
        <v>0.85000000000000009</v>
      </c>
      <c r="W7475" s="78">
        <f t="shared" si="582"/>
        <v>9.385474860335194E-2</v>
      </c>
      <c r="X7475" s="1">
        <f>VLOOKUP(E7475,'渗透率、续签率'!AG:AJ,4,0)</f>
        <v>11935.500000000002</v>
      </c>
      <c r="Y7475" s="1">
        <f t="shared" si="583"/>
        <v>1120.2033519553072</v>
      </c>
      <c r="Z7475">
        <v>0</v>
      </c>
      <c r="AA7475" s="89">
        <f t="shared" si="584"/>
        <v>59677.500000000007</v>
      </c>
      <c r="AH7475" s="37"/>
      <c r="AI7475" s="37"/>
      <c r="AK7475" s="37"/>
    </row>
    <row r="7476" spans="1:37" hidden="1">
      <c r="A7476" t="s">
        <v>64</v>
      </c>
      <c r="B7476" t="s">
        <v>20</v>
      </c>
      <c r="C7476" t="s">
        <v>21</v>
      </c>
      <c r="D7476" t="s">
        <v>116</v>
      </c>
      <c r="E7476" t="s">
        <v>553</v>
      </c>
      <c r="F7476" t="str">
        <f t="shared" si="581"/>
        <v>十堰市公私立学校</v>
      </c>
      <c r="G7476" t="s">
        <v>81</v>
      </c>
      <c r="H7476" t="s">
        <v>176</v>
      </c>
      <c r="I7476" t="s">
        <v>68</v>
      </c>
      <c r="J7476">
        <v>42</v>
      </c>
      <c r="K7476">
        <v>0</v>
      </c>
      <c r="L7476" s="13">
        <f>VLOOKUP(C7476,'渗透率、续签率'!B:C,2,0)</f>
        <v>0.41499999999999998</v>
      </c>
      <c r="M7476" s="6">
        <v>0</v>
      </c>
      <c r="N7476">
        <v>3</v>
      </c>
      <c r="O7476">
        <v>0</v>
      </c>
      <c r="P7476" s="6">
        <v>0</v>
      </c>
      <c r="Q7476" s="13">
        <v>0</v>
      </c>
      <c r="R7476" s="13">
        <v>0</v>
      </c>
      <c r="S7476" s="31">
        <v>98</v>
      </c>
      <c r="T7476" s="6">
        <f>VLOOKUP(E7476,'参数设置&amp;汇总'!S:U,3,0)</f>
        <v>1.5955307262569832E-2</v>
      </c>
      <c r="U7476" s="78">
        <f t="shared" si="580"/>
        <v>4.7865921787709501E-2</v>
      </c>
      <c r="V7476" s="13">
        <v>0.85000000000000009</v>
      </c>
      <c r="W7476" s="78">
        <f t="shared" si="582"/>
        <v>5.6312849162011173E-2</v>
      </c>
      <c r="X7476" s="1">
        <f>VLOOKUP(E7476,'渗透率、续签率'!AG:AJ,4,0)</f>
        <v>11935.500000000002</v>
      </c>
      <c r="Y7476" s="1">
        <f t="shared" si="583"/>
        <v>672.12201117318443</v>
      </c>
      <c r="Z7476">
        <v>1</v>
      </c>
      <c r="AA7476" s="89">
        <f t="shared" si="584"/>
        <v>35806.500000000007</v>
      </c>
      <c r="AH7476" s="37"/>
      <c r="AI7476" s="37"/>
      <c r="AK7476" s="37"/>
    </row>
    <row r="7477" spans="1:37" hidden="1">
      <c r="A7477" t="s">
        <v>64</v>
      </c>
      <c r="B7477" t="s">
        <v>20</v>
      </c>
      <c r="C7477" t="s">
        <v>21</v>
      </c>
      <c r="D7477" t="s">
        <v>116</v>
      </c>
      <c r="E7477" t="s">
        <v>553</v>
      </c>
      <c r="F7477" t="str">
        <f t="shared" si="581"/>
        <v>南充市公私立学校</v>
      </c>
      <c r="G7477" t="s">
        <v>77</v>
      </c>
      <c r="H7477" t="s">
        <v>177</v>
      </c>
      <c r="I7477" t="s">
        <v>70</v>
      </c>
      <c r="J7477">
        <v>79</v>
      </c>
      <c r="K7477">
        <v>0</v>
      </c>
      <c r="L7477" s="13">
        <f>VLOOKUP(C7477,'渗透率、续签率'!B:C,2,0)</f>
        <v>0.41499999999999998</v>
      </c>
      <c r="M7477" s="6">
        <v>0</v>
      </c>
      <c r="N7477">
        <v>7</v>
      </c>
      <c r="O7477">
        <v>0</v>
      </c>
      <c r="P7477" s="6">
        <v>0</v>
      </c>
      <c r="Q7477" s="13">
        <v>0</v>
      </c>
      <c r="R7477" s="13">
        <v>0</v>
      </c>
      <c r="S7477" s="31">
        <v>211</v>
      </c>
      <c r="T7477" s="6">
        <f>VLOOKUP(E7477,'参数设置&amp;汇总'!S:U,3,0)</f>
        <v>1.5955307262569832E-2</v>
      </c>
      <c r="U7477" s="78">
        <f t="shared" si="580"/>
        <v>0.11168715083798883</v>
      </c>
      <c r="V7477" s="13">
        <v>0.85000000000000009</v>
      </c>
      <c r="W7477" s="78">
        <f t="shared" si="582"/>
        <v>0.13139664804469273</v>
      </c>
      <c r="X7477" s="1">
        <f>VLOOKUP(E7477,'渗透率、续签率'!AG:AJ,4,0)</f>
        <v>11935.500000000002</v>
      </c>
      <c r="Y7477" s="1">
        <f t="shared" si="583"/>
        <v>1568.2846927374303</v>
      </c>
      <c r="Z7477">
        <v>1</v>
      </c>
      <c r="AA7477" s="89">
        <f t="shared" si="584"/>
        <v>83548.500000000015</v>
      </c>
      <c r="AH7477" s="37"/>
      <c r="AI7477" s="37"/>
      <c r="AK7477" s="37"/>
    </row>
    <row r="7478" spans="1:37" hidden="1">
      <c r="A7478" t="s">
        <v>64</v>
      </c>
      <c r="B7478" t="s">
        <v>20</v>
      </c>
      <c r="C7478" t="s">
        <v>21</v>
      </c>
      <c r="D7478" t="s">
        <v>116</v>
      </c>
      <c r="E7478" t="s">
        <v>553</v>
      </c>
      <c r="F7478" t="str">
        <f t="shared" si="581"/>
        <v>南平市公私立学校</v>
      </c>
      <c r="G7478" t="s">
        <v>92</v>
      </c>
      <c r="H7478" t="s">
        <v>178</v>
      </c>
      <c r="I7478" t="s">
        <v>68</v>
      </c>
      <c r="J7478">
        <v>38</v>
      </c>
      <c r="K7478">
        <v>0</v>
      </c>
      <c r="L7478" s="13">
        <f>VLOOKUP(C7478,'渗透率、续签率'!B:C,2,0)</f>
        <v>0.41499999999999998</v>
      </c>
      <c r="M7478" s="6">
        <v>0</v>
      </c>
      <c r="N7478">
        <v>2</v>
      </c>
      <c r="O7478">
        <v>0</v>
      </c>
      <c r="P7478" s="6">
        <v>0</v>
      </c>
      <c r="Q7478" s="13">
        <v>0</v>
      </c>
      <c r="R7478" s="13">
        <v>0</v>
      </c>
      <c r="S7478" s="31">
        <v>106</v>
      </c>
      <c r="T7478" s="6">
        <f>VLOOKUP(E7478,'参数设置&amp;汇总'!S:U,3,0)</f>
        <v>1.5955307262569832E-2</v>
      </c>
      <c r="U7478" s="78">
        <f t="shared" si="580"/>
        <v>3.1910614525139665E-2</v>
      </c>
      <c r="V7478" s="13">
        <v>0.85000000000000009</v>
      </c>
      <c r="W7478" s="78">
        <f t="shared" si="582"/>
        <v>3.754189944134078E-2</v>
      </c>
      <c r="X7478" s="1">
        <f>VLOOKUP(E7478,'渗透率、续签率'!AG:AJ,4,0)</f>
        <v>11935.500000000002</v>
      </c>
      <c r="Y7478" s="1">
        <f t="shared" si="583"/>
        <v>448.08134078212294</v>
      </c>
      <c r="Z7478">
        <v>0</v>
      </c>
      <c r="AA7478" s="89">
        <f t="shared" si="584"/>
        <v>23871.000000000004</v>
      </c>
      <c r="AH7478" s="37"/>
      <c r="AI7478" s="37"/>
      <c r="AK7478" s="37"/>
    </row>
    <row r="7479" spans="1:37" hidden="1">
      <c r="A7479" t="s">
        <v>64</v>
      </c>
      <c r="B7479" t="s">
        <v>20</v>
      </c>
      <c r="C7479" t="s">
        <v>21</v>
      </c>
      <c r="D7479" t="s">
        <v>116</v>
      </c>
      <c r="E7479" t="s">
        <v>553</v>
      </c>
      <c r="F7479" t="str">
        <f t="shared" si="581"/>
        <v>南通市公私立学校</v>
      </c>
      <c r="G7479" t="s">
        <v>73</v>
      </c>
      <c r="H7479" t="s">
        <v>179</v>
      </c>
      <c r="I7479" t="s">
        <v>70</v>
      </c>
      <c r="J7479">
        <v>84</v>
      </c>
      <c r="K7479">
        <v>0</v>
      </c>
      <c r="L7479" s="13">
        <f>VLOOKUP(C7479,'渗透率、续签率'!B:C,2,0)</f>
        <v>0.41499999999999998</v>
      </c>
      <c r="M7479" s="6">
        <v>0</v>
      </c>
      <c r="N7479">
        <v>14</v>
      </c>
      <c r="O7479">
        <v>0</v>
      </c>
      <c r="P7479" s="6">
        <v>0</v>
      </c>
      <c r="Q7479" s="13">
        <v>0</v>
      </c>
      <c r="R7479" s="13">
        <v>0</v>
      </c>
      <c r="S7479" s="31">
        <v>429</v>
      </c>
      <c r="T7479" s="6">
        <f>VLOOKUP(E7479,'参数设置&amp;汇总'!S:U,3,0)</f>
        <v>1.5955307262569832E-2</v>
      </c>
      <c r="U7479" s="78">
        <f t="shared" si="580"/>
        <v>0.22337430167597766</v>
      </c>
      <c r="V7479" s="13">
        <v>0.85000000000000009</v>
      </c>
      <c r="W7479" s="78">
        <f t="shared" si="582"/>
        <v>0.26279329608938545</v>
      </c>
      <c r="X7479" s="1">
        <f>VLOOKUP(E7479,'渗透率、续签率'!AG:AJ,4,0)</f>
        <v>11935.500000000002</v>
      </c>
      <c r="Y7479" s="1">
        <f t="shared" si="583"/>
        <v>3136.5693854748606</v>
      </c>
      <c r="Z7479">
        <v>0</v>
      </c>
      <c r="AA7479" s="89">
        <f t="shared" si="584"/>
        <v>167097.00000000003</v>
      </c>
      <c r="AH7479" s="37"/>
      <c r="AI7479" s="37"/>
      <c r="AK7479" s="37"/>
    </row>
    <row r="7480" spans="1:37" hidden="1">
      <c r="A7480" t="s">
        <v>64</v>
      </c>
      <c r="B7480" t="s">
        <v>20</v>
      </c>
      <c r="C7480" t="s">
        <v>21</v>
      </c>
      <c r="D7480" t="s">
        <v>116</v>
      </c>
      <c r="E7480" t="s">
        <v>553</v>
      </c>
      <c r="F7480" t="str">
        <f t="shared" si="581"/>
        <v>南阳市公私立学校</v>
      </c>
      <c r="G7480" t="s">
        <v>110</v>
      </c>
      <c r="H7480" t="s">
        <v>180</v>
      </c>
      <c r="I7480" t="s">
        <v>70</v>
      </c>
      <c r="J7480">
        <v>170</v>
      </c>
      <c r="K7480">
        <v>0</v>
      </c>
      <c r="L7480" s="13">
        <f>VLOOKUP(C7480,'渗透率、续签率'!B:C,2,0)</f>
        <v>0.41499999999999998</v>
      </c>
      <c r="M7480" s="6">
        <v>0</v>
      </c>
      <c r="N7480">
        <v>17</v>
      </c>
      <c r="O7480">
        <v>0</v>
      </c>
      <c r="P7480" s="6">
        <v>0</v>
      </c>
      <c r="Q7480" s="13">
        <v>0</v>
      </c>
      <c r="R7480" s="13">
        <v>0</v>
      </c>
      <c r="S7480" s="31">
        <v>607</v>
      </c>
      <c r="T7480" s="6">
        <f>VLOOKUP(E7480,'参数设置&amp;汇总'!S:U,3,0)</f>
        <v>1.5955307262569832E-2</v>
      </c>
      <c r="U7480" s="78">
        <f t="shared" si="580"/>
        <v>0.27124022346368715</v>
      </c>
      <c r="V7480" s="13">
        <v>0.85000000000000009</v>
      </c>
      <c r="W7480" s="78">
        <f t="shared" si="582"/>
        <v>0.31910614525139663</v>
      </c>
      <c r="X7480" s="1">
        <f>VLOOKUP(E7480,'渗透率、续签率'!AG:AJ,4,0)</f>
        <v>11935.500000000002</v>
      </c>
      <c r="Y7480" s="1">
        <f t="shared" si="583"/>
        <v>3808.6913966480452</v>
      </c>
      <c r="Z7480">
        <v>0</v>
      </c>
      <c r="AA7480" s="89">
        <f t="shared" si="584"/>
        <v>202903.50000000003</v>
      </c>
      <c r="AH7480" s="37"/>
      <c r="AI7480" s="37"/>
      <c r="AK7480" s="37"/>
    </row>
    <row r="7481" spans="1:37" hidden="1">
      <c r="A7481" t="s">
        <v>64</v>
      </c>
      <c r="B7481" t="s">
        <v>20</v>
      </c>
      <c r="C7481" t="s">
        <v>21</v>
      </c>
      <c r="D7481" t="s">
        <v>116</v>
      </c>
      <c r="E7481" t="s">
        <v>553</v>
      </c>
      <c r="F7481" t="str">
        <f t="shared" si="581"/>
        <v>博尔塔拉蒙古自治州公私立学校</v>
      </c>
      <c r="G7481" t="s">
        <v>145</v>
      </c>
      <c r="H7481" t="s">
        <v>181</v>
      </c>
      <c r="I7481" t="s">
        <v>70</v>
      </c>
      <c r="J7481">
        <v>6</v>
      </c>
      <c r="K7481">
        <v>0</v>
      </c>
      <c r="L7481" s="13">
        <f>VLOOKUP(C7481,'渗透率、续签率'!B:C,2,0)</f>
        <v>0.41499999999999998</v>
      </c>
      <c r="M7481" s="6">
        <v>0</v>
      </c>
      <c r="N7481">
        <v>0</v>
      </c>
      <c r="O7481">
        <v>0</v>
      </c>
      <c r="P7481" s="6">
        <v>0</v>
      </c>
      <c r="Q7481" s="13">
        <v>0</v>
      </c>
      <c r="R7481" s="13">
        <v>0</v>
      </c>
      <c r="S7481" s="31">
        <v>12</v>
      </c>
      <c r="T7481" s="6">
        <f>VLOOKUP(E7481,'参数设置&amp;汇总'!S:U,3,0)</f>
        <v>1.5955307262569832E-2</v>
      </c>
      <c r="U7481" s="78">
        <f t="shared" si="580"/>
        <v>0</v>
      </c>
      <c r="V7481" s="13">
        <v>0.85000000000000009</v>
      </c>
      <c r="W7481" s="78">
        <f t="shared" si="582"/>
        <v>0</v>
      </c>
      <c r="X7481" s="1">
        <f>VLOOKUP(E7481,'渗透率、续签率'!AG:AJ,4,0)</f>
        <v>11935.500000000002</v>
      </c>
      <c r="Y7481" s="1">
        <f t="shared" si="583"/>
        <v>0</v>
      </c>
      <c r="Z7481">
        <v>0</v>
      </c>
      <c r="AA7481" s="89">
        <f t="shared" si="584"/>
        <v>0</v>
      </c>
      <c r="AH7481" s="37"/>
      <c r="AI7481" s="37"/>
      <c r="AK7481" s="37"/>
    </row>
    <row r="7482" spans="1:37" hidden="1">
      <c r="A7482" t="s">
        <v>64</v>
      </c>
      <c r="B7482" t="s">
        <v>20</v>
      </c>
      <c r="C7482" t="s">
        <v>21</v>
      </c>
      <c r="D7482" t="s">
        <v>116</v>
      </c>
      <c r="E7482" t="s">
        <v>553</v>
      </c>
      <c r="F7482" t="str">
        <f t="shared" si="581"/>
        <v>双鸭山市公私立学校</v>
      </c>
      <c r="G7482" t="s">
        <v>118</v>
      </c>
      <c r="H7482" t="s">
        <v>183</v>
      </c>
      <c r="I7482" t="s">
        <v>70</v>
      </c>
      <c r="J7482">
        <v>18</v>
      </c>
      <c r="K7482">
        <v>0</v>
      </c>
      <c r="L7482" s="13">
        <f>VLOOKUP(C7482,'渗透率、续签率'!B:C,2,0)</f>
        <v>0.41499999999999998</v>
      </c>
      <c r="M7482" s="6">
        <v>0</v>
      </c>
      <c r="N7482">
        <v>0</v>
      </c>
      <c r="O7482">
        <v>0</v>
      </c>
      <c r="P7482" s="6">
        <v>0</v>
      </c>
      <c r="Q7482" s="13">
        <v>0</v>
      </c>
      <c r="R7482" s="13">
        <v>0</v>
      </c>
      <c r="S7482" s="31">
        <v>18</v>
      </c>
      <c r="T7482" s="6">
        <f>VLOOKUP(E7482,'参数设置&amp;汇总'!S:U,3,0)</f>
        <v>1.5955307262569832E-2</v>
      </c>
      <c r="U7482" s="78">
        <f t="shared" si="580"/>
        <v>0</v>
      </c>
      <c r="V7482" s="13">
        <v>0.85000000000000009</v>
      </c>
      <c r="W7482" s="78">
        <f t="shared" si="582"/>
        <v>0</v>
      </c>
      <c r="X7482" s="1">
        <f>VLOOKUP(E7482,'渗透率、续签率'!AG:AJ,4,0)</f>
        <v>11935.500000000002</v>
      </c>
      <c r="Y7482" s="1">
        <f t="shared" si="583"/>
        <v>0</v>
      </c>
      <c r="Z7482">
        <v>0</v>
      </c>
      <c r="AA7482" s="89">
        <f t="shared" si="584"/>
        <v>0</v>
      </c>
      <c r="AH7482" s="37"/>
      <c r="AI7482" s="37"/>
      <c r="AK7482" s="37"/>
    </row>
    <row r="7483" spans="1:37" hidden="1">
      <c r="A7483" t="s">
        <v>64</v>
      </c>
      <c r="B7483" t="s">
        <v>20</v>
      </c>
      <c r="C7483" t="s">
        <v>21</v>
      </c>
      <c r="D7483" t="s">
        <v>116</v>
      </c>
      <c r="E7483" t="s">
        <v>553</v>
      </c>
      <c r="F7483" t="str">
        <f t="shared" si="581"/>
        <v>可克达拉市公私立学校</v>
      </c>
      <c r="G7483" t="s">
        <v>145</v>
      </c>
      <c r="H7483" t="s">
        <v>184</v>
      </c>
      <c r="I7483" t="s">
        <v>70</v>
      </c>
      <c r="J7483">
        <v>1</v>
      </c>
      <c r="K7483">
        <v>0</v>
      </c>
      <c r="L7483" s="13">
        <f>VLOOKUP(C7483,'渗透率、续签率'!B:C,2,0)</f>
        <v>0.41499999999999998</v>
      </c>
      <c r="M7483" s="6">
        <v>0</v>
      </c>
      <c r="N7483">
        <v>1</v>
      </c>
      <c r="O7483">
        <v>0</v>
      </c>
      <c r="P7483" s="6">
        <v>0</v>
      </c>
      <c r="Q7483" s="13">
        <v>0</v>
      </c>
      <c r="R7483" s="13">
        <v>0</v>
      </c>
      <c r="S7483" s="31">
        <v>23</v>
      </c>
      <c r="T7483" s="6">
        <f>VLOOKUP(E7483,'参数设置&amp;汇总'!S:U,3,0)</f>
        <v>1.5955307262569832E-2</v>
      </c>
      <c r="U7483" s="78">
        <f t="shared" si="580"/>
        <v>1.5955307262569832E-2</v>
      </c>
      <c r="V7483" s="13">
        <v>0.85000000000000009</v>
      </c>
      <c r="W7483" s="78">
        <f t="shared" si="582"/>
        <v>1.877094972067039E-2</v>
      </c>
      <c r="X7483" s="1">
        <f>VLOOKUP(E7483,'渗透率、续签率'!AG:AJ,4,0)</f>
        <v>11935.500000000002</v>
      </c>
      <c r="Y7483" s="1">
        <f t="shared" si="583"/>
        <v>224.04067039106147</v>
      </c>
      <c r="Z7483">
        <v>0</v>
      </c>
      <c r="AA7483" s="89">
        <f t="shared" si="584"/>
        <v>11935.500000000002</v>
      </c>
      <c r="AH7483" s="37"/>
      <c r="AI7483" s="37"/>
      <c r="AK7483" s="37"/>
    </row>
    <row r="7484" spans="1:37" hidden="1">
      <c r="A7484" t="s">
        <v>64</v>
      </c>
      <c r="B7484" t="s">
        <v>20</v>
      </c>
      <c r="C7484" t="s">
        <v>21</v>
      </c>
      <c r="D7484" t="s">
        <v>116</v>
      </c>
      <c r="E7484" t="s">
        <v>553</v>
      </c>
      <c r="F7484" t="str">
        <f t="shared" si="581"/>
        <v>台州市公私立学校</v>
      </c>
      <c r="G7484" t="s">
        <v>79</v>
      </c>
      <c r="H7484" t="s">
        <v>185</v>
      </c>
      <c r="I7484" t="s">
        <v>68</v>
      </c>
      <c r="J7484">
        <v>89</v>
      </c>
      <c r="K7484">
        <v>0</v>
      </c>
      <c r="L7484" s="13">
        <f>VLOOKUP(C7484,'渗透率、续签率'!B:C,2,0)</f>
        <v>0.41499999999999998</v>
      </c>
      <c r="M7484" s="6">
        <v>0</v>
      </c>
      <c r="N7484">
        <v>16</v>
      </c>
      <c r="O7484">
        <v>0</v>
      </c>
      <c r="P7484" s="6">
        <v>0</v>
      </c>
      <c r="Q7484" s="13">
        <v>0</v>
      </c>
      <c r="R7484" s="13">
        <v>0</v>
      </c>
      <c r="S7484" s="31">
        <v>536</v>
      </c>
      <c r="T7484" s="6">
        <f>VLOOKUP(E7484,'参数设置&amp;汇总'!S:U,3,0)</f>
        <v>1.5955307262569832E-2</v>
      </c>
      <c r="U7484" s="78">
        <f t="shared" si="580"/>
        <v>0.25528491620111732</v>
      </c>
      <c r="V7484" s="13">
        <v>0.85000000000000009</v>
      </c>
      <c r="W7484" s="78">
        <f t="shared" si="582"/>
        <v>0.30033519553072624</v>
      </c>
      <c r="X7484" s="1">
        <f>VLOOKUP(E7484,'渗透率、续签率'!AG:AJ,4,0)</f>
        <v>11935.500000000002</v>
      </c>
      <c r="Y7484" s="1">
        <f t="shared" si="583"/>
        <v>3584.6507262569835</v>
      </c>
      <c r="Z7484">
        <v>0</v>
      </c>
      <c r="AA7484" s="89">
        <f t="shared" si="584"/>
        <v>190968.00000000003</v>
      </c>
      <c r="AH7484" s="37"/>
      <c r="AI7484" s="37"/>
      <c r="AK7484" s="37"/>
    </row>
    <row r="7485" spans="1:37" hidden="1">
      <c r="A7485" t="s">
        <v>64</v>
      </c>
      <c r="B7485" t="s">
        <v>20</v>
      </c>
      <c r="C7485" t="s">
        <v>21</v>
      </c>
      <c r="D7485" t="s">
        <v>116</v>
      </c>
      <c r="E7485" t="s">
        <v>553</v>
      </c>
      <c r="F7485" t="str">
        <f t="shared" si="581"/>
        <v>台湾省公私立学校</v>
      </c>
      <c r="G7485" t="s">
        <v>186</v>
      </c>
      <c r="H7485" t="s">
        <v>186</v>
      </c>
      <c r="I7485" t="s">
        <v>57</v>
      </c>
      <c r="J7485">
        <v>15</v>
      </c>
      <c r="K7485">
        <v>0</v>
      </c>
      <c r="L7485" s="13">
        <f>VLOOKUP(C7485,'渗透率、续签率'!B:C,2,0)</f>
        <v>0.41499999999999998</v>
      </c>
      <c r="M7485" s="6">
        <v>0</v>
      </c>
      <c r="N7485">
        <v>0</v>
      </c>
      <c r="O7485">
        <v>0</v>
      </c>
      <c r="P7485" s="6">
        <v>0</v>
      </c>
      <c r="Q7485" s="13">
        <v>0</v>
      </c>
      <c r="R7485" s="13">
        <v>0</v>
      </c>
      <c r="S7485" s="31">
        <v>0</v>
      </c>
      <c r="T7485" s="6">
        <f>VLOOKUP(E7485,'参数设置&amp;汇总'!S:U,3,0)</f>
        <v>1.5955307262569832E-2</v>
      </c>
      <c r="U7485" s="78">
        <f t="shared" si="580"/>
        <v>0</v>
      </c>
      <c r="V7485" s="13">
        <v>0.85000000000000009</v>
      </c>
      <c r="W7485" s="78">
        <f t="shared" si="582"/>
        <v>0</v>
      </c>
      <c r="X7485" s="1">
        <f>VLOOKUP(E7485,'渗透率、续签率'!AG:AJ,4,0)</f>
        <v>11935.500000000002</v>
      </c>
      <c r="Y7485" s="1">
        <f t="shared" si="583"/>
        <v>0</v>
      </c>
      <c r="Z7485">
        <v>0</v>
      </c>
      <c r="AA7485" s="89">
        <f t="shared" si="584"/>
        <v>0</v>
      </c>
      <c r="AH7485" s="37"/>
      <c r="AI7485" s="37"/>
      <c r="AK7485" s="37"/>
    </row>
    <row r="7486" spans="1:37" hidden="1">
      <c r="A7486" t="s">
        <v>64</v>
      </c>
      <c r="B7486" t="s">
        <v>20</v>
      </c>
      <c r="C7486" t="s">
        <v>21</v>
      </c>
      <c r="D7486" t="s">
        <v>116</v>
      </c>
      <c r="E7486" t="s">
        <v>553</v>
      </c>
      <c r="F7486" t="str">
        <f t="shared" si="581"/>
        <v>吉安市公私立学校</v>
      </c>
      <c r="G7486" t="s">
        <v>90</v>
      </c>
      <c r="H7486" t="s">
        <v>187</v>
      </c>
      <c r="I7486" t="s">
        <v>68</v>
      </c>
      <c r="J7486">
        <v>65</v>
      </c>
      <c r="K7486">
        <v>0</v>
      </c>
      <c r="L7486" s="13">
        <f>VLOOKUP(C7486,'渗透率、续签率'!B:C,2,0)</f>
        <v>0.41499999999999998</v>
      </c>
      <c r="M7486" s="6">
        <v>0</v>
      </c>
      <c r="N7486">
        <v>6</v>
      </c>
      <c r="O7486">
        <v>0</v>
      </c>
      <c r="P7486" s="6">
        <v>0</v>
      </c>
      <c r="Q7486" s="13">
        <v>0</v>
      </c>
      <c r="R7486" s="13">
        <v>0</v>
      </c>
      <c r="S7486" s="31">
        <v>198</v>
      </c>
      <c r="T7486" s="6">
        <f>VLOOKUP(E7486,'参数设置&amp;汇总'!S:U,3,0)</f>
        <v>1.5955307262569832E-2</v>
      </c>
      <c r="U7486" s="78">
        <f t="shared" si="580"/>
        <v>9.5731843575419001E-2</v>
      </c>
      <c r="V7486" s="13">
        <v>0.85000000000000009</v>
      </c>
      <c r="W7486" s="78">
        <f t="shared" si="582"/>
        <v>0.11262569832402235</v>
      </c>
      <c r="X7486" s="1">
        <f>VLOOKUP(E7486,'渗透率、续签率'!AG:AJ,4,0)</f>
        <v>11935.500000000002</v>
      </c>
      <c r="Y7486" s="1">
        <f t="shared" si="583"/>
        <v>1344.2440223463689</v>
      </c>
      <c r="Z7486">
        <v>0</v>
      </c>
      <c r="AA7486" s="89">
        <f t="shared" si="584"/>
        <v>71613.000000000015</v>
      </c>
      <c r="AH7486" s="37"/>
      <c r="AI7486" s="37"/>
      <c r="AK7486" s="37"/>
    </row>
    <row r="7487" spans="1:37" hidden="1">
      <c r="A7487" t="s">
        <v>64</v>
      </c>
      <c r="B7487" t="s">
        <v>20</v>
      </c>
      <c r="C7487" t="s">
        <v>21</v>
      </c>
      <c r="D7487" t="s">
        <v>116</v>
      </c>
      <c r="E7487" t="s">
        <v>553</v>
      </c>
      <c r="F7487" t="str">
        <f t="shared" si="581"/>
        <v>吉林市公私立学校</v>
      </c>
      <c r="G7487" t="s">
        <v>188</v>
      </c>
      <c r="H7487" t="s">
        <v>189</v>
      </c>
      <c r="I7487" t="s">
        <v>70</v>
      </c>
      <c r="J7487">
        <v>50</v>
      </c>
      <c r="K7487">
        <v>0</v>
      </c>
      <c r="L7487" s="13">
        <f>VLOOKUP(C7487,'渗透率、续签率'!B:C,2,0)</f>
        <v>0.41499999999999998</v>
      </c>
      <c r="M7487" s="6">
        <v>0</v>
      </c>
      <c r="N7487">
        <v>2</v>
      </c>
      <c r="O7487">
        <v>0</v>
      </c>
      <c r="P7487" s="6">
        <v>0</v>
      </c>
      <c r="Q7487" s="13">
        <v>0</v>
      </c>
      <c r="R7487" s="13">
        <v>0</v>
      </c>
      <c r="S7487" s="31">
        <v>108</v>
      </c>
      <c r="T7487" s="6">
        <f>VLOOKUP(E7487,'参数设置&amp;汇总'!S:U,3,0)</f>
        <v>1.5955307262569832E-2</v>
      </c>
      <c r="U7487" s="78">
        <f t="shared" si="580"/>
        <v>3.1910614525139665E-2</v>
      </c>
      <c r="V7487" s="13">
        <v>0.85000000000000009</v>
      </c>
      <c r="W7487" s="78">
        <f t="shared" si="582"/>
        <v>3.754189944134078E-2</v>
      </c>
      <c r="X7487" s="1">
        <f>VLOOKUP(E7487,'渗透率、续签率'!AG:AJ,4,0)</f>
        <v>11935.500000000002</v>
      </c>
      <c r="Y7487" s="1">
        <f t="shared" si="583"/>
        <v>448.08134078212294</v>
      </c>
      <c r="Z7487">
        <v>0</v>
      </c>
      <c r="AA7487" s="89">
        <f t="shared" si="584"/>
        <v>23871.000000000004</v>
      </c>
      <c r="AH7487" s="37"/>
      <c r="AI7487" s="37"/>
      <c r="AK7487" s="37"/>
    </row>
    <row r="7488" spans="1:37" hidden="1">
      <c r="A7488" t="s">
        <v>64</v>
      </c>
      <c r="B7488" t="s">
        <v>20</v>
      </c>
      <c r="C7488" t="s">
        <v>21</v>
      </c>
      <c r="D7488" t="s">
        <v>116</v>
      </c>
      <c r="E7488" t="s">
        <v>553</v>
      </c>
      <c r="F7488" t="str">
        <f t="shared" si="581"/>
        <v>吐鲁番市公私立学校</v>
      </c>
      <c r="G7488" t="s">
        <v>145</v>
      </c>
      <c r="H7488" t="s">
        <v>190</v>
      </c>
      <c r="I7488" t="s">
        <v>70</v>
      </c>
      <c r="J7488">
        <v>4</v>
      </c>
      <c r="K7488">
        <v>0</v>
      </c>
      <c r="L7488" s="13">
        <f>VLOOKUP(C7488,'渗透率、续签率'!B:C,2,0)</f>
        <v>0.41499999999999998</v>
      </c>
      <c r="M7488" s="6">
        <v>0</v>
      </c>
      <c r="N7488">
        <v>1</v>
      </c>
      <c r="O7488">
        <v>0</v>
      </c>
      <c r="P7488" s="6">
        <v>0</v>
      </c>
      <c r="Q7488" s="13">
        <v>0</v>
      </c>
      <c r="R7488" s="13">
        <v>0</v>
      </c>
      <c r="S7488" s="31">
        <v>29</v>
      </c>
      <c r="T7488" s="6">
        <f>VLOOKUP(E7488,'参数设置&amp;汇总'!S:U,3,0)</f>
        <v>1.5955307262569832E-2</v>
      </c>
      <c r="U7488" s="78">
        <f t="shared" si="580"/>
        <v>1.5955307262569832E-2</v>
      </c>
      <c r="V7488" s="13">
        <v>0.85000000000000009</v>
      </c>
      <c r="W7488" s="78">
        <f t="shared" si="582"/>
        <v>1.877094972067039E-2</v>
      </c>
      <c r="X7488" s="1">
        <f>VLOOKUP(E7488,'渗透率、续签率'!AG:AJ,4,0)</f>
        <v>11935.500000000002</v>
      </c>
      <c r="Y7488" s="1">
        <f t="shared" si="583"/>
        <v>224.04067039106147</v>
      </c>
      <c r="Z7488">
        <v>0</v>
      </c>
      <c r="AA7488" s="89">
        <f t="shared" si="584"/>
        <v>11935.500000000002</v>
      </c>
      <c r="AH7488" s="37"/>
      <c r="AI7488" s="37"/>
      <c r="AK7488" s="37"/>
    </row>
    <row r="7489" spans="1:37" hidden="1">
      <c r="A7489" t="s">
        <v>64</v>
      </c>
      <c r="B7489" t="s">
        <v>20</v>
      </c>
      <c r="C7489" t="s">
        <v>21</v>
      </c>
      <c r="D7489" t="s">
        <v>116</v>
      </c>
      <c r="E7489" t="s">
        <v>553</v>
      </c>
      <c r="F7489" t="str">
        <f t="shared" si="581"/>
        <v>吕梁市公私立学校</v>
      </c>
      <c r="G7489" t="s">
        <v>134</v>
      </c>
      <c r="H7489" t="s">
        <v>191</v>
      </c>
      <c r="I7489" t="s">
        <v>70</v>
      </c>
      <c r="J7489">
        <v>37</v>
      </c>
      <c r="K7489">
        <v>0</v>
      </c>
      <c r="L7489" s="13">
        <f>VLOOKUP(C7489,'渗透率、续签率'!B:C,2,0)</f>
        <v>0.41499999999999998</v>
      </c>
      <c r="M7489" s="6">
        <v>0</v>
      </c>
      <c r="N7489">
        <v>7</v>
      </c>
      <c r="O7489">
        <v>0</v>
      </c>
      <c r="P7489" s="6">
        <v>0</v>
      </c>
      <c r="Q7489" s="13">
        <v>0</v>
      </c>
      <c r="R7489" s="13">
        <v>0</v>
      </c>
      <c r="S7489" s="31">
        <v>182</v>
      </c>
      <c r="T7489" s="6">
        <f>VLOOKUP(E7489,'参数设置&amp;汇总'!S:U,3,0)</f>
        <v>1.5955307262569832E-2</v>
      </c>
      <c r="U7489" s="78">
        <f t="shared" si="580"/>
        <v>0.11168715083798883</v>
      </c>
      <c r="V7489" s="13">
        <v>0.85000000000000009</v>
      </c>
      <c r="W7489" s="78">
        <f t="shared" si="582"/>
        <v>0.13139664804469273</v>
      </c>
      <c r="X7489" s="1">
        <f>VLOOKUP(E7489,'渗透率、续签率'!AG:AJ,4,0)</f>
        <v>11935.500000000002</v>
      </c>
      <c r="Y7489" s="1">
        <f t="shared" si="583"/>
        <v>1568.2846927374303</v>
      </c>
      <c r="Z7489">
        <v>0</v>
      </c>
      <c r="AA7489" s="89">
        <f t="shared" si="584"/>
        <v>83548.500000000015</v>
      </c>
      <c r="AH7489" s="37"/>
      <c r="AI7489" s="37"/>
      <c r="AK7489" s="37"/>
    </row>
    <row r="7490" spans="1:37" hidden="1">
      <c r="A7490" t="s">
        <v>64</v>
      </c>
      <c r="B7490" t="s">
        <v>20</v>
      </c>
      <c r="C7490" t="s">
        <v>21</v>
      </c>
      <c r="D7490" t="s">
        <v>116</v>
      </c>
      <c r="E7490" t="s">
        <v>553</v>
      </c>
      <c r="F7490" t="str">
        <f t="shared" si="581"/>
        <v>吴忠市公私立学校</v>
      </c>
      <c r="G7490" t="s">
        <v>129</v>
      </c>
      <c r="H7490" t="s">
        <v>192</v>
      </c>
      <c r="I7490" t="s">
        <v>70</v>
      </c>
      <c r="J7490">
        <v>19</v>
      </c>
      <c r="K7490">
        <v>0</v>
      </c>
      <c r="L7490" s="13">
        <f>VLOOKUP(C7490,'渗透率、续签率'!B:C,2,0)</f>
        <v>0.41499999999999998</v>
      </c>
      <c r="M7490" s="6">
        <v>0</v>
      </c>
      <c r="N7490">
        <v>1</v>
      </c>
      <c r="O7490">
        <v>0</v>
      </c>
      <c r="P7490" s="6">
        <v>0</v>
      </c>
      <c r="Q7490" s="13">
        <v>0</v>
      </c>
      <c r="R7490" s="13">
        <v>0</v>
      </c>
      <c r="S7490" s="31">
        <v>47</v>
      </c>
      <c r="T7490" s="6">
        <f>VLOOKUP(E7490,'参数设置&amp;汇总'!S:U,3,0)</f>
        <v>1.5955307262569832E-2</v>
      </c>
      <c r="U7490" s="78">
        <f t="shared" si="580"/>
        <v>1.5955307262569832E-2</v>
      </c>
      <c r="V7490" s="13">
        <v>0.85000000000000009</v>
      </c>
      <c r="W7490" s="78">
        <f t="shared" si="582"/>
        <v>1.877094972067039E-2</v>
      </c>
      <c r="X7490" s="1">
        <f>VLOOKUP(E7490,'渗透率、续签率'!AG:AJ,4,0)</f>
        <v>11935.500000000002</v>
      </c>
      <c r="Y7490" s="1">
        <f t="shared" si="583"/>
        <v>224.04067039106147</v>
      </c>
      <c r="Z7490">
        <v>0</v>
      </c>
      <c r="AA7490" s="89">
        <f t="shared" si="584"/>
        <v>11935.500000000002</v>
      </c>
      <c r="AH7490" s="37"/>
      <c r="AI7490" s="37"/>
      <c r="AJ7490" s="1"/>
    </row>
    <row r="7491" spans="1:37" hidden="1">
      <c r="A7491" t="s">
        <v>64</v>
      </c>
      <c r="B7491" t="s">
        <v>20</v>
      </c>
      <c r="C7491" t="s">
        <v>21</v>
      </c>
      <c r="D7491" t="s">
        <v>116</v>
      </c>
      <c r="E7491" t="s">
        <v>553</v>
      </c>
      <c r="F7491" t="str">
        <f t="shared" si="581"/>
        <v>周口市公私立学校</v>
      </c>
      <c r="G7491" t="s">
        <v>110</v>
      </c>
      <c r="H7491" t="s">
        <v>193</v>
      </c>
      <c r="I7491" t="s">
        <v>70</v>
      </c>
      <c r="J7491">
        <v>128</v>
      </c>
      <c r="K7491">
        <v>1</v>
      </c>
      <c r="L7491" s="13">
        <f>VLOOKUP(C7491,'渗透率、续签率'!B:C,2,0)</f>
        <v>0.41499999999999998</v>
      </c>
      <c r="M7491" s="6">
        <v>0.01</v>
      </c>
      <c r="N7491">
        <v>10</v>
      </c>
      <c r="O7491">
        <v>1</v>
      </c>
      <c r="P7491" s="6">
        <v>0.1</v>
      </c>
      <c r="Q7491" s="13">
        <v>4.9000000000000002E-2</v>
      </c>
      <c r="R7491" s="13">
        <v>0</v>
      </c>
      <c r="S7491" s="31">
        <v>378</v>
      </c>
      <c r="T7491" s="6">
        <f>VLOOKUP(E7491,'参数设置&amp;汇总'!S:U,3,0)</f>
        <v>1.5955307262569832E-2</v>
      </c>
      <c r="U7491" s="78">
        <f t="shared" ref="U7491:U7554" si="585">IF(T7491*N7491&gt;=O7491,T7491*N7491,O7491)</f>
        <v>1</v>
      </c>
      <c r="V7491" s="13">
        <v>0.85000000000000009</v>
      </c>
      <c r="W7491" s="78">
        <f t="shared" si="582"/>
        <v>0.68823529411764695</v>
      </c>
      <c r="X7491" s="1">
        <f>VLOOKUP(E7491,'渗透率、续签率'!AG:AJ,4,0)</f>
        <v>11935.500000000002</v>
      </c>
      <c r="Y7491" s="1">
        <f t="shared" si="583"/>
        <v>8214.4323529411758</v>
      </c>
      <c r="Z7491">
        <v>0</v>
      </c>
      <c r="AA7491" s="89">
        <f t="shared" si="584"/>
        <v>119355.00000000001</v>
      </c>
      <c r="AK7491" s="37"/>
    </row>
    <row r="7492" spans="1:37" hidden="1">
      <c r="A7492" t="s">
        <v>64</v>
      </c>
      <c r="B7492" t="s">
        <v>20</v>
      </c>
      <c r="C7492" t="s">
        <v>21</v>
      </c>
      <c r="D7492" t="s">
        <v>116</v>
      </c>
      <c r="E7492" t="s">
        <v>553</v>
      </c>
      <c r="F7492" t="str">
        <f t="shared" ref="F7492:F7555" si="586">H7492&amp;C7492</f>
        <v>呼伦贝尔市公私立学校</v>
      </c>
      <c r="G7492" t="s">
        <v>142</v>
      </c>
      <c r="H7492" t="s">
        <v>194</v>
      </c>
      <c r="I7492" t="s">
        <v>70</v>
      </c>
      <c r="J7492">
        <v>23</v>
      </c>
      <c r="K7492">
        <v>0</v>
      </c>
      <c r="L7492" s="13">
        <f>VLOOKUP(C7492,'渗透率、续签率'!B:C,2,0)</f>
        <v>0.41499999999999998</v>
      </c>
      <c r="M7492" s="6">
        <v>0</v>
      </c>
      <c r="N7492">
        <v>3</v>
      </c>
      <c r="O7492">
        <v>0</v>
      </c>
      <c r="P7492" s="6">
        <v>0</v>
      </c>
      <c r="Q7492" s="13">
        <v>0</v>
      </c>
      <c r="R7492" s="13">
        <v>0</v>
      </c>
      <c r="S7492" s="31">
        <v>99</v>
      </c>
      <c r="T7492" s="6">
        <f>VLOOKUP(E7492,'参数设置&amp;汇总'!S:U,3,0)</f>
        <v>1.5955307262569832E-2</v>
      </c>
      <c r="U7492" s="78">
        <f t="shared" si="585"/>
        <v>4.7865921787709501E-2</v>
      </c>
      <c r="V7492" s="13">
        <v>0.85000000000000009</v>
      </c>
      <c r="W7492" s="78">
        <f t="shared" ref="W7492:W7555" si="587">(O7492*(1-L7492)+IF((U7492-O7492)&lt;0,0,(U7492-O7492)))/V7492</f>
        <v>5.6312849162011173E-2</v>
      </c>
      <c r="X7492" s="1">
        <f>VLOOKUP(E7492,'渗透率、续签率'!AG:AJ,4,0)</f>
        <v>11935.500000000002</v>
      </c>
      <c r="Y7492" s="1">
        <f t="shared" ref="Y7492:Y7555" si="588">X7492*W7492</f>
        <v>672.12201117318443</v>
      </c>
      <c r="Z7492">
        <v>0</v>
      </c>
      <c r="AA7492" s="89">
        <f t="shared" ref="AA7492:AA7555" si="589">N7492*X7492</f>
        <v>35806.500000000007</v>
      </c>
      <c r="AH7492" s="37"/>
      <c r="AI7492" s="37"/>
      <c r="AJ7492" s="1"/>
      <c r="AK7492" s="37"/>
    </row>
    <row r="7493" spans="1:37" hidden="1">
      <c r="A7493" t="s">
        <v>64</v>
      </c>
      <c r="B7493" t="s">
        <v>20</v>
      </c>
      <c r="C7493" t="s">
        <v>21</v>
      </c>
      <c r="D7493" t="s">
        <v>116</v>
      </c>
      <c r="E7493" t="s">
        <v>553</v>
      </c>
      <c r="F7493" t="str">
        <f t="shared" si="586"/>
        <v>呼和浩特市公私立学校</v>
      </c>
      <c r="G7493" t="s">
        <v>142</v>
      </c>
      <c r="H7493" t="s">
        <v>195</v>
      </c>
      <c r="I7493" t="s">
        <v>70</v>
      </c>
      <c r="J7493">
        <v>80</v>
      </c>
      <c r="K7493">
        <v>0</v>
      </c>
      <c r="L7493" s="13">
        <f>VLOOKUP(C7493,'渗透率、续签率'!B:C,2,0)</f>
        <v>0.41499999999999998</v>
      </c>
      <c r="M7493" s="6">
        <v>0</v>
      </c>
      <c r="N7493">
        <v>13</v>
      </c>
      <c r="O7493">
        <v>0</v>
      </c>
      <c r="P7493" s="6">
        <v>0</v>
      </c>
      <c r="Q7493" s="13">
        <v>0</v>
      </c>
      <c r="R7493" s="13">
        <v>0</v>
      </c>
      <c r="S7493" s="31">
        <v>315</v>
      </c>
      <c r="T7493" s="6">
        <f>VLOOKUP(E7493,'参数设置&amp;汇总'!S:U,3,0)</f>
        <v>1.5955307262569832E-2</v>
      </c>
      <c r="U7493" s="78">
        <f t="shared" si="585"/>
        <v>0.20741899441340783</v>
      </c>
      <c r="V7493" s="13">
        <v>0.85000000000000009</v>
      </c>
      <c r="W7493" s="78">
        <f t="shared" si="587"/>
        <v>0.24402234636871506</v>
      </c>
      <c r="X7493" s="1">
        <f>VLOOKUP(E7493,'渗透率、续签率'!AG:AJ,4,0)</f>
        <v>11935.500000000002</v>
      </c>
      <c r="Y7493" s="1">
        <f t="shared" si="588"/>
        <v>2912.5287150837989</v>
      </c>
      <c r="Z7493">
        <v>0</v>
      </c>
      <c r="AA7493" s="89">
        <f t="shared" si="589"/>
        <v>155161.50000000003</v>
      </c>
      <c r="AH7493" s="37"/>
      <c r="AI7493" s="37"/>
      <c r="AJ7493" s="1"/>
      <c r="AK7493" s="37"/>
    </row>
    <row r="7494" spans="1:37" hidden="1">
      <c r="A7494" t="s">
        <v>64</v>
      </c>
      <c r="B7494" t="s">
        <v>20</v>
      </c>
      <c r="C7494" t="s">
        <v>21</v>
      </c>
      <c r="D7494" t="s">
        <v>116</v>
      </c>
      <c r="E7494" t="s">
        <v>553</v>
      </c>
      <c r="F7494" t="str">
        <f t="shared" si="586"/>
        <v>和田地区公私立学校</v>
      </c>
      <c r="G7494" t="s">
        <v>145</v>
      </c>
      <c r="H7494" t="s">
        <v>196</v>
      </c>
      <c r="I7494" t="s">
        <v>70</v>
      </c>
      <c r="J7494">
        <v>15</v>
      </c>
      <c r="K7494">
        <v>0</v>
      </c>
      <c r="L7494" s="13">
        <f>VLOOKUP(C7494,'渗透率、续签率'!B:C,2,0)</f>
        <v>0.41499999999999998</v>
      </c>
      <c r="M7494" s="6">
        <v>0</v>
      </c>
      <c r="N7494">
        <v>1</v>
      </c>
      <c r="O7494">
        <v>0</v>
      </c>
      <c r="P7494" s="6">
        <v>0</v>
      </c>
      <c r="Q7494" s="13">
        <v>0</v>
      </c>
      <c r="R7494" s="13">
        <v>0</v>
      </c>
      <c r="S7494" s="31">
        <v>53</v>
      </c>
      <c r="T7494" s="6">
        <f>VLOOKUP(E7494,'参数设置&amp;汇总'!S:U,3,0)</f>
        <v>1.5955307262569832E-2</v>
      </c>
      <c r="U7494" s="78">
        <f t="shared" si="585"/>
        <v>1.5955307262569832E-2</v>
      </c>
      <c r="V7494" s="13">
        <v>0.85000000000000009</v>
      </c>
      <c r="W7494" s="78">
        <f t="shared" si="587"/>
        <v>1.877094972067039E-2</v>
      </c>
      <c r="X7494" s="1">
        <f>VLOOKUP(E7494,'渗透率、续签率'!AG:AJ,4,0)</f>
        <v>11935.500000000002</v>
      </c>
      <c r="Y7494" s="1">
        <f t="shared" si="588"/>
        <v>224.04067039106147</v>
      </c>
      <c r="Z7494">
        <v>0</v>
      </c>
      <c r="AA7494" s="89">
        <f t="shared" si="589"/>
        <v>11935.500000000002</v>
      </c>
      <c r="AH7494" s="37"/>
      <c r="AI7494" s="37"/>
      <c r="AK7494" s="37"/>
    </row>
    <row r="7495" spans="1:37" hidden="1">
      <c r="A7495" t="s">
        <v>64</v>
      </c>
      <c r="B7495" t="s">
        <v>20</v>
      </c>
      <c r="C7495" t="s">
        <v>21</v>
      </c>
      <c r="D7495" t="s">
        <v>116</v>
      </c>
      <c r="E7495" t="s">
        <v>553</v>
      </c>
      <c r="F7495" t="str">
        <f t="shared" si="586"/>
        <v>咸宁市公私立学校</v>
      </c>
      <c r="G7495" t="s">
        <v>81</v>
      </c>
      <c r="H7495" t="s">
        <v>197</v>
      </c>
      <c r="I7495" t="s">
        <v>68</v>
      </c>
      <c r="J7495">
        <v>38</v>
      </c>
      <c r="K7495">
        <v>0</v>
      </c>
      <c r="L7495" s="13">
        <f>VLOOKUP(C7495,'渗透率、续签率'!B:C,2,0)</f>
        <v>0.41499999999999998</v>
      </c>
      <c r="M7495" s="6">
        <v>0</v>
      </c>
      <c r="N7495">
        <v>3</v>
      </c>
      <c r="O7495">
        <v>0</v>
      </c>
      <c r="P7495" s="6">
        <v>0</v>
      </c>
      <c r="Q7495" s="13">
        <v>0</v>
      </c>
      <c r="R7495" s="13">
        <v>0</v>
      </c>
      <c r="S7495" s="31">
        <v>105</v>
      </c>
      <c r="T7495" s="6">
        <f>VLOOKUP(E7495,'参数设置&amp;汇总'!S:U,3,0)</f>
        <v>1.5955307262569832E-2</v>
      </c>
      <c r="U7495" s="78">
        <f t="shared" si="585"/>
        <v>4.7865921787709501E-2</v>
      </c>
      <c r="V7495" s="13">
        <v>0.85000000000000009</v>
      </c>
      <c r="W7495" s="78">
        <f t="shared" si="587"/>
        <v>5.6312849162011173E-2</v>
      </c>
      <c r="X7495" s="1">
        <f>VLOOKUP(E7495,'渗透率、续签率'!AG:AJ,4,0)</f>
        <v>11935.500000000002</v>
      </c>
      <c r="Y7495" s="1">
        <f t="shared" si="588"/>
        <v>672.12201117318443</v>
      </c>
      <c r="Z7495">
        <v>0</v>
      </c>
      <c r="AA7495" s="89">
        <f t="shared" si="589"/>
        <v>35806.500000000007</v>
      </c>
      <c r="AH7495" s="37"/>
      <c r="AI7495" s="37"/>
      <c r="AK7495" s="37"/>
    </row>
    <row r="7496" spans="1:37" hidden="1">
      <c r="A7496" t="s">
        <v>64</v>
      </c>
      <c r="B7496" t="s">
        <v>20</v>
      </c>
      <c r="C7496" t="s">
        <v>21</v>
      </c>
      <c r="D7496" t="s">
        <v>116</v>
      </c>
      <c r="E7496" t="s">
        <v>553</v>
      </c>
      <c r="F7496" t="str">
        <f t="shared" si="586"/>
        <v>咸阳市公私立学校</v>
      </c>
      <c r="G7496" t="s">
        <v>108</v>
      </c>
      <c r="H7496" t="s">
        <v>198</v>
      </c>
      <c r="I7496" t="s">
        <v>70</v>
      </c>
      <c r="J7496">
        <v>88</v>
      </c>
      <c r="K7496">
        <v>1</v>
      </c>
      <c r="L7496" s="13">
        <f>VLOOKUP(C7496,'渗透率、续签率'!B:C,2,0)</f>
        <v>0.41499999999999998</v>
      </c>
      <c r="M7496" s="6">
        <v>0.01</v>
      </c>
      <c r="N7496">
        <v>13</v>
      </c>
      <c r="O7496">
        <v>1</v>
      </c>
      <c r="P7496" s="6">
        <v>0.08</v>
      </c>
      <c r="Q7496" s="13">
        <v>0.108</v>
      </c>
      <c r="R7496" s="13">
        <v>0</v>
      </c>
      <c r="S7496" s="31">
        <v>394</v>
      </c>
      <c r="T7496" s="6">
        <f>VLOOKUP(E7496,'参数设置&amp;汇总'!S:U,3,0)</f>
        <v>1.5955307262569832E-2</v>
      </c>
      <c r="U7496" s="78">
        <f t="shared" si="585"/>
        <v>1</v>
      </c>
      <c r="V7496" s="13">
        <v>0.85000000000000009</v>
      </c>
      <c r="W7496" s="78">
        <f t="shared" si="587"/>
        <v>0.68823529411764695</v>
      </c>
      <c r="X7496" s="1">
        <f>VLOOKUP(E7496,'渗透率、续签率'!AG:AJ,4,0)</f>
        <v>11935.500000000002</v>
      </c>
      <c r="Y7496" s="1">
        <f t="shared" si="588"/>
        <v>8214.4323529411758</v>
      </c>
      <c r="Z7496">
        <v>0</v>
      </c>
      <c r="AA7496" s="89">
        <f t="shared" si="589"/>
        <v>155161.50000000003</v>
      </c>
      <c r="AH7496" s="37"/>
      <c r="AI7496" s="37"/>
      <c r="AK7496" s="37"/>
    </row>
    <row r="7497" spans="1:37" hidden="1">
      <c r="A7497" t="s">
        <v>64</v>
      </c>
      <c r="B7497" t="s">
        <v>20</v>
      </c>
      <c r="C7497" t="s">
        <v>21</v>
      </c>
      <c r="D7497" t="s">
        <v>116</v>
      </c>
      <c r="E7497" t="s">
        <v>553</v>
      </c>
      <c r="F7497" t="str">
        <f t="shared" si="586"/>
        <v>哈密市公私立学校</v>
      </c>
      <c r="G7497" t="s">
        <v>145</v>
      </c>
      <c r="H7497" t="s">
        <v>199</v>
      </c>
      <c r="I7497" t="s">
        <v>70</v>
      </c>
      <c r="J7497">
        <v>7</v>
      </c>
      <c r="K7497">
        <v>0</v>
      </c>
      <c r="L7497" s="13">
        <f>VLOOKUP(C7497,'渗透率、续签率'!B:C,2,0)</f>
        <v>0.41499999999999998</v>
      </c>
      <c r="M7497" s="6">
        <v>0</v>
      </c>
      <c r="N7497">
        <v>0</v>
      </c>
      <c r="O7497">
        <v>0</v>
      </c>
      <c r="P7497" s="6">
        <v>0</v>
      </c>
      <c r="Q7497" s="13">
        <v>0</v>
      </c>
      <c r="R7497" s="13">
        <v>0</v>
      </c>
      <c r="S7497" s="31">
        <v>12</v>
      </c>
      <c r="T7497" s="6">
        <f>VLOOKUP(E7497,'参数设置&amp;汇总'!S:U,3,0)</f>
        <v>1.5955307262569832E-2</v>
      </c>
      <c r="U7497" s="78">
        <f t="shared" si="585"/>
        <v>0</v>
      </c>
      <c r="V7497" s="13">
        <v>0.85000000000000009</v>
      </c>
      <c r="W7497" s="78">
        <f t="shared" si="587"/>
        <v>0</v>
      </c>
      <c r="X7497" s="1">
        <f>VLOOKUP(E7497,'渗透率、续签率'!AG:AJ,4,0)</f>
        <v>11935.500000000002</v>
      </c>
      <c r="Y7497" s="1">
        <f t="shared" si="588"/>
        <v>0</v>
      </c>
      <c r="Z7497">
        <v>0</v>
      </c>
      <c r="AA7497" s="89">
        <f t="shared" si="589"/>
        <v>0</v>
      </c>
      <c r="AH7497" s="37"/>
      <c r="AI7497" s="37"/>
      <c r="AK7497" s="37"/>
    </row>
    <row r="7498" spans="1:37" hidden="1">
      <c r="A7498" t="s">
        <v>64</v>
      </c>
      <c r="B7498" t="s">
        <v>20</v>
      </c>
      <c r="C7498" t="s">
        <v>21</v>
      </c>
      <c r="D7498" t="s">
        <v>116</v>
      </c>
      <c r="E7498" t="s">
        <v>553</v>
      </c>
      <c r="F7498" t="str">
        <f t="shared" si="586"/>
        <v>哈尔滨市公私立学校</v>
      </c>
      <c r="G7498" t="s">
        <v>118</v>
      </c>
      <c r="H7498" t="s">
        <v>200</v>
      </c>
      <c r="I7498" t="s">
        <v>70</v>
      </c>
      <c r="J7498">
        <v>153</v>
      </c>
      <c r="K7498">
        <v>2</v>
      </c>
      <c r="L7498" s="13">
        <f>VLOOKUP(C7498,'渗透率、续签率'!B:C,2,0)</f>
        <v>0.41499999999999998</v>
      </c>
      <c r="M7498" s="6">
        <v>0.01</v>
      </c>
      <c r="N7498">
        <v>20</v>
      </c>
      <c r="O7498">
        <v>2</v>
      </c>
      <c r="P7498" s="6">
        <v>0.1</v>
      </c>
      <c r="Q7498" s="13">
        <v>0.23799999999999999</v>
      </c>
      <c r="R7498" s="13">
        <v>0.21199999999999999</v>
      </c>
      <c r="S7498" s="31">
        <v>713</v>
      </c>
      <c r="T7498" s="6">
        <f>VLOOKUP(E7498,'参数设置&amp;汇总'!S:U,3,0)</f>
        <v>1.5955307262569832E-2</v>
      </c>
      <c r="U7498" s="78">
        <f t="shared" si="585"/>
        <v>2</v>
      </c>
      <c r="V7498" s="13">
        <v>0.85000000000000009</v>
      </c>
      <c r="W7498" s="78">
        <f t="shared" si="587"/>
        <v>1.3764705882352939</v>
      </c>
      <c r="X7498" s="1">
        <f>VLOOKUP(E7498,'渗透率、续签率'!AG:AJ,4,0)</f>
        <v>11935.500000000002</v>
      </c>
      <c r="Y7498" s="1">
        <f t="shared" si="588"/>
        <v>16428.864705882352</v>
      </c>
      <c r="Z7498">
        <v>0</v>
      </c>
      <c r="AA7498" s="89">
        <f t="shared" si="589"/>
        <v>238710.00000000003</v>
      </c>
      <c r="AH7498" s="37"/>
      <c r="AI7498" s="37"/>
      <c r="AK7498" s="37"/>
    </row>
    <row r="7499" spans="1:37" hidden="1">
      <c r="A7499" t="s">
        <v>64</v>
      </c>
      <c r="B7499" t="s">
        <v>20</v>
      </c>
      <c r="C7499" t="s">
        <v>21</v>
      </c>
      <c r="D7499" t="s">
        <v>116</v>
      </c>
      <c r="E7499" t="s">
        <v>553</v>
      </c>
      <c r="F7499" t="str">
        <f t="shared" si="586"/>
        <v>唐山市公私立学校</v>
      </c>
      <c r="G7499" t="s">
        <v>159</v>
      </c>
      <c r="H7499" t="s">
        <v>201</v>
      </c>
      <c r="I7499" t="s">
        <v>70</v>
      </c>
      <c r="J7499">
        <v>111</v>
      </c>
      <c r="K7499">
        <v>0</v>
      </c>
      <c r="L7499" s="13">
        <f>VLOOKUP(C7499,'渗透率、续签率'!B:C,2,0)</f>
        <v>0.41499999999999998</v>
      </c>
      <c r="M7499" s="6">
        <v>0</v>
      </c>
      <c r="N7499">
        <v>20</v>
      </c>
      <c r="O7499">
        <v>0</v>
      </c>
      <c r="P7499" s="6">
        <v>0</v>
      </c>
      <c r="Q7499" s="13">
        <v>0</v>
      </c>
      <c r="R7499" s="13">
        <v>0</v>
      </c>
      <c r="S7499" s="31">
        <v>417</v>
      </c>
      <c r="T7499" s="6">
        <f>VLOOKUP(E7499,'参数设置&amp;汇总'!S:U,3,0)</f>
        <v>1.5955307262569832E-2</v>
      </c>
      <c r="U7499" s="78">
        <f t="shared" si="585"/>
        <v>0.31910614525139663</v>
      </c>
      <c r="V7499" s="13">
        <v>0.85000000000000009</v>
      </c>
      <c r="W7499" s="78">
        <f t="shared" si="587"/>
        <v>0.37541899441340776</v>
      </c>
      <c r="X7499" s="1">
        <f>VLOOKUP(E7499,'渗透率、续签率'!AG:AJ,4,0)</f>
        <v>11935.500000000002</v>
      </c>
      <c r="Y7499" s="1">
        <f t="shared" si="588"/>
        <v>4480.8134078212288</v>
      </c>
      <c r="Z7499">
        <v>0</v>
      </c>
      <c r="AA7499" s="89">
        <f t="shared" si="589"/>
        <v>238710.00000000003</v>
      </c>
      <c r="AH7499" s="37"/>
      <c r="AI7499" s="37"/>
      <c r="AK7499" s="37"/>
    </row>
    <row r="7500" spans="1:37" hidden="1">
      <c r="A7500" t="s">
        <v>64</v>
      </c>
      <c r="B7500" t="s">
        <v>20</v>
      </c>
      <c r="C7500" t="s">
        <v>21</v>
      </c>
      <c r="D7500" t="s">
        <v>116</v>
      </c>
      <c r="E7500" t="s">
        <v>553</v>
      </c>
      <c r="F7500" t="str">
        <f t="shared" si="586"/>
        <v>商丘市公私立学校</v>
      </c>
      <c r="G7500" t="s">
        <v>110</v>
      </c>
      <c r="H7500" t="s">
        <v>202</v>
      </c>
      <c r="I7500" t="s">
        <v>70</v>
      </c>
      <c r="J7500">
        <v>85</v>
      </c>
      <c r="K7500">
        <v>0</v>
      </c>
      <c r="L7500" s="13">
        <f>VLOOKUP(C7500,'渗透率、续签率'!B:C,2,0)</f>
        <v>0.41499999999999998</v>
      </c>
      <c r="M7500" s="6">
        <v>0</v>
      </c>
      <c r="N7500">
        <v>15</v>
      </c>
      <c r="O7500">
        <v>0</v>
      </c>
      <c r="P7500" s="6">
        <v>0</v>
      </c>
      <c r="Q7500" s="13">
        <v>0</v>
      </c>
      <c r="R7500" s="13">
        <v>0</v>
      </c>
      <c r="S7500" s="31">
        <v>358</v>
      </c>
      <c r="T7500" s="6">
        <f>VLOOKUP(E7500,'参数设置&amp;汇总'!S:U,3,0)</f>
        <v>1.5955307262569832E-2</v>
      </c>
      <c r="U7500" s="78">
        <f t="shared" si="585"/>
        <v>0.23932960893854749</v>
      </c>
      <c r="V7500" s="13">
        <v>0.85000000000000009</v>
      </c>
      <c r="W7500" s="78">
        <f t="shared" si="587"/>
        <v>0.28156424581005585</v>
      </c>
      <c r="X7500" s="1">
        <f>VLOOKUP(E7500,'渗透率、续签率'!AG:AJ,4,0)</f>
        <v>11935.500000000002</v>
      </c>
      <c r="Y7500" s="1">
        <f t="shared" si="588"/>
        <v>3360.6100558659223</v>
      </c>
      <c r="Z7500">
        <v>0</v>
      </c>
      <c r="AA7500" s="89">
        <f t="shared" si="589"/>
        <v>179032.50000000003</v>
      </c>
      <c r="AH7500" s="37"/>
      <c r="AI7500" s="37"/>
      <c r="AK7500" s="37"/>
    </row>
    <row r="7501" spans="1:37" hidden="1">
      <c r="A7501" t="s">
        <v>64</v>
      </c>
      <c r="B7501" t="s">
        <v>20</v>
      </c>
      <c r="C7501" t="s">
        <v>21</v>
      </c>
      <c r="D7501" t="s">
        <v>116</v>
      </c>
      <c r="E7501" t="s">
        <v>553</v>
      </c>
      <c r="F7501" t="str">
        <f t="shared" si="586"/>
        <v>商洛市公私立学校</v>
      </c>
      <c r="G7501" t="s">
        <v>108</v>
      </c>
      <c r="H7501" t="s">
        <v>203</v>
      </c>
      <c r="I7501" t="s">
        <v>70</v>
      </c>
      <c r="J7501">
        <v>34</v>
      </c>
      <c r="K7501">
        <v>0</v>
      </c>
      <c r="L7501" s="13">
        <f>VLOOKUP(C7501,'渗透率、续签率'!B:C,2,0)</f>
        <v>0.41499999999999998</v>
      </c>
      <c r="M7501" s="6">
        <v>0</v>
      </c>
      <c r="N7501">
        <v>2</v>
      </c>
      <c r="O7501">
        <v>0</v>
      </c>
      <c r="P7501" s="6">
        <v>0</v>
      </c>
      <c r="Q7501" s="13">
        <v>0</v>
      </c>
      <c r="R7501" s="13">
        <v>0</v>
      </c>
      <c r="S7501" s="31">
        <v>76</v>
      </c>
      <c r="T7501" s="6">
        <f>VLOOKUP(E7501,'参数设置&amp;汇总'!S:U,3,0)</f>
        <v>1.5955307262569832E-2</v>
      </c>
      <c r="U7501" s="78">
        <f t="shared" si="585"/>
        <v>3.1910614525139665E-2</v>
      </c>
      <c r="V7501" s="13">
        <v>0.85000000000000009</v>
      </c>
      <c r="W7501" s="78">
        <f t="shared" si="587"/>
        <v>3.754189944134078E-2</v>
      </c>
      <c r="X7501" s="1">
        <f>VLOOKUP(E7501,'渗透率、续签率'!AG:AJ,4,0)</f>
        <v>11935.500000000002</v>
      </c>
      <c r="Y7501" s="1">
        <f t="shared" si="588"/>
        <v>448.08134078212294</v>
      </c>
      <c r="Z7501">
        <v>0</v>
      </c>
      <c r="AA7501" s="89">
        <f t="shared" si="589"/>
        <v>23871.000000000004</v>
      </c>
      <c r="AH7501" s="37"/>
      <c r="AI7501" s="37"/>
      <c r="AK7501" s="37"/>
    </row>
    <row r="7502" spans="1:37" hidden="1">
      <c r="A7502" t="s">
        <v>64</v>
      </c>
      <c r="B7502" t="s">
        <v>20</v>
      </c>
      <c r="C7502" t="s">
        <v>21</v>
      </c>
      <c r="D7502" t="s">
        <v>116</v>
      </c>
      <c r="E7502" t="s">
        <v>553</v>
      </c>
      <c r="F7502" t="str">
        <f t="shared" si="586"/>
        <v>喀什地区公私立学校</v>
      </c>
      <c r="G7502" t="s">
        <v>145</v>
      </c>
      <c r="H7502" t="s">
        <v>204</v>
      </c>
      <c r="I7502" t="s">
        <v>70</v>
      </c>
      <c r="J7502">
        <v>38</v>
      </c>
      <c r="K7502">
        <v>0</v>
      </c>
      <c r="L7502" s="13">
        <f>VLOOKUP(C7502,'渗透率、续签率'!B:C,2,0)</f>
        <v>0.41499999999999998</v>
      </c>
      <c r="M7502" s="6">
        <v>0</v>
      </c>
      <c r="N7502">
        <v>1</v>
      </c>
      <c r="O7502">
        <v>0</v>
      </c>
      <c r="P7502" s="6">
        <v>0</v>
      </c>
      <c r="Q7502" s="13">
        <v>0</v>
      </c>
      <c r="R7502" s="13">
        <v>0</v>
      </c>
      <c r="S7502" s="31">
        <v>112</v>
      </c>
      <c r="T7502" s="6">
        <f>VLOOKUP(E7502,'参数设置&amp;汇总'!S:U,3,0)</f>
        <v>1.5955307262569832E-2</v>
      </c>
      <c r="U7502" s="78">
        <f t="shared" si="585"/>
        <v>1.5955307262569832E-2</v>
      </c>
      <c r="V7502" s="13">
        <v>0.85000000000000009</v>
      </c>
      <c r="W7502" s="78">
        <f t="shared" si="587"/>
        <v>1.877094972067039E-2</v>
      </c>
      <c r="X7502" s="1">
        <f>VLOOKUP(E7502,'渗透率、续签率'!AG:AJ,4,0)</f>
        <v>11935.500000000002</v>
      </c>
      <c r="Y7502" s="1">
        <f t="shared" si="588"/>
        <v>224.04067039106147</v>
      </c>
      <c r="Z7502">
        <v>0</v>
      </c>
      <c r="AA7502" s="89">
        <f t="shared" si="589"/>
        <v>11935.500000000002</v>
      </c>
      <c r="AH7502" s="37"/>
      <c r="AI7502" s="37"/>
      <c r="AK7502" s="37"/>
    </row>
    <row r="7503" spans="1:37" hidden="1">
      <c r="A7503" t="s">
        <v>64</v>
      </c>
      <c r="B7503" t="s">
        <v>20</v>
      </c>
      <c r="C7503" t="s">
        <v>21</v>
      </c>
      <c r="D7503" t="s">
        <v>116</v>
      </c>
      <c r="E7503" t="s">
        <v>553</v>
      </c>
      <c r="F7503" t="str">
        <f t="shared" si="586"/>
        <v>嘉兴市公私立学校</v>
      </c>
      <c r="G7503" t="s">
        <v>79</v>
      </c>
      <c r="H7503" t="s">
        <v>205</v>
      </c>
      <c r="I7503" t="s">
        <v>68</v>
      </c>
      <c r="J7503">
        <v>44</v>
      </c>
      <c r="K7503">
        <v>0</v>
      </c>
      <c r="L7503" s="13">
        <f>VLOOKUP(C7503,'渗透率、续签率'!B:C,2,0)</f>
        <v>0.41499999999999998</v>
      </c>
      <c r="M7503" s="6">
        <v>0</v>
      </c>
      <c r="N7503">
        <v>6</v>
      </c>
      <c r="O7503">
        <v>0</v>
      </c>
      <c r="P7503" s="6">
        <v>0</v>
      </c>
      <c r="Q7503" s="13">
        <v>0</v>
      </c>
      <c r="R7503" s="13">
        <v>0</v>
      </c>
      <c r="S7503" s="31">
        <v>232</v>
      </c>
      <c r="T7503" s="6">
        <f>VLOOKUP(E7503,'参数设置&amp;汇总'!S:U,3,0)</f>
        <v>1.5955307262569832E-2</v>
      </c>
      <c r="U7503" s="78">
        <f t="shared" si="585"/>
        <v>9.5731843575419001E-2</v>
      </c>
      <c r="V7503" s="13">
        <v>0.85000000000000009</v>
      </c>
      <c r="W7503" s="78">
        <f t="shared" si="587"/>
        <v>0.11262569832402235</v>
      </c>
      <c r="X7503" s="1">
        <f>VLOOKUP(E7503,'渗透率、续签率'!AG:AJ,4,0)</f>
        <v>11935.500000000002</v>
      </c>
      <c r="Y7503" s="1">
        <f t="shared" si="588"/>
        <v>1344.2440223463689</v>
      </c>
      <c r="Z7503">
        <v>0</v>
      </c>
      <c r="AA7503" s="89">
        <f t="shared" si="589"/>
        <v>71613.000000000015</v>
      </c>
      <c r="AH7503" s="37"/>
      <c r="AI7503" s="37"/>
      <c r="AK7503" s="37"/>
    </row>
    <row r="7504" spans="1:37" hidden="1">
      <c r="A7504" t="s">
        <v>64</v>
      </c>
      <c r="B7504" t="s">
        <v>20</v>
      </c>
      <c r="C7504" t="s">
        <v>21</v>
      </c>
      <c r="D7504" t="s">
        <v>116</v>
      </c>
      <c r="E7504" t="s">
        <v>553</v>
      </c>
      <c r="F7504" t="str">
        <f t="shared" si="586"/>
        <v>嘉峪关市公私立学校</v>
      </c>
      <c r="G7504" t="s">
        <v>132</v>
      </c>
      <c r="H7504" t="s">
        <v>206</v>
      </c>
      <c r="I7504" t="s">
        <v>70</v>
      </c>
      <c r="J7504">
        <v>4</v>
      </c>
      <c r="K7504">
        <v>0</v>
      </c>
      <c r="L7504" s="13">
        <f>VLOOKUP(C7504,'渗透率、续签率'!B:C,2,0)</f>
        <v>0.41499999999999998</v>
      </c>
      <c r="M7504" s="6">
        <v>0</v>
      </c>
      <c r="N7504">
        <v>0</v>
      </c>
      <c r="O7504">
        <v>0</v>
      </c>
      <c r="P7504" s="6">
        <v>0</v>
      </c>
      <c r="Q7504" s="13">
        <v>0</v>
      </c>
      <c r="R7504" s="13">
        <v>0</v>
      </c>
      <c r="S7504" s="31">
        <v>8</v>
      </c>
      <c r="T7504" s="6">
        <f>VLOOKUP(E7504,'参数设置&amp;汇总'!S:U,3,0)</f>
        <v>1.5955307262569832E-2</v>
      </c>
      <c r="U7504" s="78">
        <f t="shared" si="585"/>
        <v>0</v>
      </c>
      <c r="V7504" s="13">
        <v>0.85000000000000009</v>
      </c>
      <c r="W7504" s="78">
        <f t="shared" si="587"/>
        <v>0</v>
      </c>
      <c r="X7504" s="1">
        <f>VLOOKUP(E7504,'渗透率、续签率'!AG:AJ,4,0)</f>
        <v>11935.500000000002</v>
      </c>
      <c r="Y7504" s="1">
        <f t="shared" si="588"/>
        <v>0</v>
      </c>
      <c r="Z7504">
        <v>0</v>
      </c>
      <c r="AA7504" s="89">
        <f t="shared" si="589"/>
        <v>0</v>
      </c>
      <c r="AH7504" s="37"/>
      <c r="AI7504" s="37"/>
      <c r="AK7504" s="37"/>
    </row>
    <row r="7505" spans="1:37" hidden="1">
      <c r="A7505" t="s">
        <v>64</v>
      </c>
      <c r="B7505" t="s">
        <v>20</v>
      </c>
      <c r="C7505" t="s">
        <v>21</v>
      </c>
      <c r="D7505" t="s">
        <v>116</v>
      </c>
      <c r="E7505" t="s">
        <v>553</v>
      </c>
      <c r="F7505" t="str">
        <f t="shared" si="586"/>
        <v>四平市公私立学校</v>
      </c>
      <c r="G7505" t="s">
        <v>188</v>
      </c>
      <c r="H7505" t="s">
        <v>207</v>
      </c>
      <c r="I7505" t="s">
        <v>70</v>
      </c>
      <c r="J7505">
        <v>25</v>
      </c>
      <c r="K7505">
        <v>0</v>
      </c>
      <c r="L7505" s="13">
        <f>VLOOKUP(C7505,'渗透率、续签率'!B:C,2,0)</f>
        <v>0.41499999999999998</v>
      </c>
      <c r="M7505" s="6">
        <v>0</v>
      </c>
      <c r="N7505">
        <v>0</v>
      </c>
      <c r="O7505">
        <v>0</v>
      </c>
      <c r="P7505" s="6">
        <v>0</v>
      </c>
      <c r="Q7505" s="13">
        <v>0</v>
      </c>
      <c r="R7505" s="13">
        <v>0</v>
      </c>
      <c r="S7505" s="31">
        <v>49</v>
      </c>
      <c r="T7505" s="6">
        <f>VLOOKUP(E7505,'参数设置&amp;汇总'!S:U,3,0)</f>
        <v>1.5955307262569832E-2</v>
      </c>
      <c r="U7505" s="78">
        <f t="shared" si="585"/>
        <v>0</v>
      </c>
      <c r="V7505" s="13">
        <v>0.85000000000000009</v>
      </c>
      <c r="W7505" s="78">
        <f t="shared" si="587"/>
        <v>0</v>
      </c>
      <c r="X7505" s="1">
        <f>VLOOKUP(E7505,'渗透率、续签率'!AG:AJ,4,0)</f>
        <v>11935.500000000002</v>
      </c>
      <c r="Y7505" s="1">
        <f t="shared" si="588"/>
        <v>0</v>
      </c>
      <c r="Z7505">
        <v>0</v>
      </c>
      <c r="AA7505" s="89">
        <f t="shared" si="589"/>
        <v>0</v>
      </c>
      <c r="AH7505" s="37"/>
      <c r="AI7505" s="37"/>
      <c r="AK7505" s="37"/>
    </row>
    <row r="7506" spans="1:37" hidden="1">
      <c r="A7506" t="s">
        <v>64</v>
      </c>
      <c r="B7506" t="s">
        <v>20</v>
      </c>
      <c r="C7506" t="s">
        <v>21</v>
      </c>
      <c r="D7506" t="s">
        <v>116</v>
      </c>
      <c r="E7506" t="s">
        <v>553</v>
      </c>
      <c r="F7506" t="str">
        <f t="shared" si="586"/>
        <v>固原市公私立学校</v>
      </c>
      <c r="G7506" t="s">
        <v>129</v>
      </c>
      <c r="H7506" t="s">
        <v>208</v>
      </c>
      <c r="I7506" t="s">
        <v>70</v>
      </c>
      <c r="J7506">
        <v>15</v>
      </c>
      <c r="K7506">
        <v>0</v>
      </c>
      <c r="L7506" s="13">
        <f>VLOOKUP(C7506,'渗透率、续签率'!B:C,2,0)</f>
        <v>0.41499999999999998</v>
      </c>
      <c r="M7506" s="6">
        <v>0</v>
      </c>
      <c r="N7506">
        <v>0</v>
      </c>
      <c r="O7506">
        <v>0</v>
      </c>
      <c r="P7506" s="6">
        <v>0</v>
      </c>
      <c r="Q7506" s="13">
        <v>0</v>
      </c>
      <c r="R7506" s="13">
        <v>0</v>
      </c>
      <c r="S7506" s="31">
        <v>23</v>
      </c>
      <c r="T7506" s="6">
        <f>VLOOKUP(E7506,'参数设置&amp;汇总'!S:U,3,0)</f>
        <v>1.5955307262569832E-2</v>
      </c>
      <c r="U7506" s="78">
        <f t="shared" si="585"/>
        <v>0</v>
      </c>
      <c r="V7506" s="13">
        <v>0.85000000000000009</v>
      </c>
      <c r="W7506" s="78">
        <f t="shared" si="587"/>
        <v>0</v>
      </c>
      <c r="X7506" s="1">
        <f>VLOOKUP(E7506,'渗透率、续签率'!AG:AJ,4,0)</f>
        <v>11935.500000000002</v>
      </c>
      <c r="Y7506" s="1">
        <f t="shared" si="588"/>
        <v>0</v>
      </c>
      <c r="Z7506">
        <v>0</v>
      </c>
      <c r="AA7506" s="89">
        <f t="shared" si="589"/>
        <v>0</v>
      </c>
      <c r="AH7506" s="37"/>
      <c r="AI7506" s="37"/>
      <c r="AK7506" s="37"/>
    </row>
    <row r="7507" spans="1:37" hidden="1">
      <c r="A7507" t="s">
        <v>64</v>
      </c>
      <c r="B7507" t="s">
        <v>20</v>
      </c>
      <c r="C7507" t="s">
        <v>21</v>
      </c>
      <c r="D7507" t="s">
        <v>116</v>
      </c>
      <c r="E7507" t="s">
        <v>553</v>
      </c>
      <c r="F7507" t="str">
        <f t="shared" si="586"/>
        <v>图木舒克市公私立学校</v>
      </c>
      <c r="G7507" t="s">
        <v>145</v>
      </c>
      <c r="H7507" t="s">
        <v>209</v>
      </c>
      <c r="I7507" t="s">
        <v>70</v>
      </c>
      <c r="J7507">
        <v>0</v>
      </c>
      <c r="K7507">
        <v>0</v>
      </c>
      <c r="L7507" s="13">
        <f>VLOOKUP(C7507,'渗透率、续签率'!B:C,2,0)</f>
        <v>0.41499999999999998</v>
      </c>
      <c r="M7507" s="6">
        <v>0</v>
      </c>
      <c r="N7507">
        <v>0</v>
      </c>
      <c r="O7507">
        <v>0</v>
      </c>
      <c r="P7507" s="6">
        <v>0</v>
      </c>
      <c r="Q7507" s="13">
        <v>0</v>
      </c>
      <c r="R7507" s="13">
        <v>0</v>
      </c>
      <c r="S7507" s="31">
        <v>0</v>
      </c>
      <c r="T7507" s="6">
        <f>VLOOKUP(E7507,'参数设置&amp;汇总'!S:U,3,0)</f>
        <v>1.5955307262569832E-2</v>
      </c>
      <c r="U7507" s="78">
        <f t="shared" si="585"/>
        <v>0</v>
      </c>
      <c r="V7507" s="13">
        <v>0.85000000000000009</v>
      </c>
      <c r="W7507" s="78">
        <f t="shared" si="587"/>
        <v>0</v>
      </c>
      <c r="X7507" s="1">
        <f>VLOOKUP(E7507,'渗透率、续签率'!AG:AJ,4,0)</f>
        <v>11935.500000000002</v>
      </c>
      <c r="Y7507" s="1">
        <f t="shared" si="588"/>
        <v>0</v>
      </c>
      <c r="Z7507">
        <v>0</v>
      </c>
      <c r="AA7507" s="89">
        <f t="shared" si="589"/>
        <v>0</v>
      </c>
      <c r="AH7507" s="37"/>
      <c r="AI7507" s="37"/>
      <c r="AK7507" s="37"/>
    </row>
    <row r="7508" spans="1:37" hidden="1">
      <c r="A7508" t="s">
        <v>64</v>
      </c>
      <c r="B7508" t="s">
        <v>20</v>
      </c>
      <c r="C7508" t="s">
        <v>21</v>
      </c>
      <c r="D7508" t="s">
        <v>116</v>
      </c>
      <c r="E7508" t="s">
        <v>553</v>
      </c>
      <c r="F7508" t="str">
        <f t="shared" si="586"/>
        <v>塔城地区公私立学校</v>
      </c>
      <c r="G7508" t="s">
        <v>145</v>
      </c>
      <c r="H7508" t="s">
        <v>210</v>
      </c>
      <c r="I7508" t="s">
        <v>70</v>
      </c>
      <c r="J7508">
        <v>15</v>
      </c>
      <c r="K7508">
        <v>0</v>
      </c>
      <c r="L7508" s="13">
        <f>VLOOKUP(C7508,'渗透率、续签率'!B:C,2,0)</f>
        <v>0.41499999999999998</v>
      </c>
      <c r="M7508" s="6">
        <v>0</v>
      </c>
      <c r="N7508">
        <v>0</v>
      </c>
      <c r="O7508">
        <v>0</v>
      </c>
      <c r="P7508" s="6">
        <v>0</v>
      </c>
      <c r="Q7508" s="13">
        <v>0</v>
      </c>
      <c r="R7508" s="13">
        <v>0</v>
      </c>
      <c r="S7508" s="31">
        <v>21</v>
      </c>
      <c r="T7508" s="6">
        <f>VLOOKUP(E7508,'参数设置&amp;汇总'!S:U,3,0)</f>
        <v>1.5955307262569832E-2</v>
      </c>
      <c r="U7508" s="78">
        <f t="shared" si="585"/>
        <v>0</v>
      </c>
      <c r="V7508" s="13">
        <v>0.85000000000000009</v>
      </c>
      <c r="W7508" s="78">
        <f t="shared" si="587"/>
        <v>0</v>
      </c>
      <c r="X7508" s="1">
        <f>VLOOKUP(E7508,'渗透率、续签率'!AG:AJ,4,0)</f>
        <v>11935.500000000002</v>
      </c>
      <c r="Y7508" s="1">
        <f t="shared" si="588"/>
        <v>0</v>
      </c>
      <c r="Z7508">
        <v>0</v>
      </c>
      <c r="AA7508" s="89">
        <f t="shared" si="589"/>
        <v>0</v>
      </c>
      <c r="AH7508" s="37"/>
      <c r="AI7508" s="37"/>
      <c r="AK7508" s="37"/>
    </row>
    <row r="7509" spans="1:37" hidden="1">
      <c r="A7509" t="s">
        <v>64</v>
      </c>
      <c r="B7509" t="s">
        <v>20</v>
      </c>
      <c r="C7509" t="s">
        <v>21</v>
      </c>
      <c r="D7509" t="s">
        <v>116</v>
      </c>
      <c r="E7509" t="s">
        <v>553</v>
      </c>
      <c r="F7509" t="str">
        <f t="shared" si="586"/>
        <v>大兴安岭地区公私立学校</v>
      </c>
      <c r="G7509" t="s">
        <v>118</v>
      </c>
      <c r="H7509" t="s">
        <v>211</v>
      </c>
      <c r="I7509" t="s">
        <v>70</v>
      </c>
      <c r="J7509">
        <v>2</v>
      </c>
      <c r="K7509">
        <v>0</v>
      </c>
      <c r="L7509" s="13">
        <f>VLOOKUP(C7509,'渗透率、续签率'!B:C,2,0)</f>
        <v>0.41499999999999998</v>
      </c>
      <c r="M7509" s="6">
        <v>0</v>
      </c>
      <c r="N7509">
        <v>0</v>
      </c>
      <c r="O7509">
        <v>0</v>
      </c>
      <c r="P7509" s="6">
        <v>0</v>
      </c>
      <c r="Q7509" s="13">
        <v>0</v>
      </c>
      <c r="R7509" s="13">
        <v>0</v>
      </c>
      <c r="S7509" s="31">
        <v>5</v>
      </c>
      <c r="T7509" s="6">
        <f>VLOOKUP(E7509,'参数设置&amp;汇总'!S:U,3,0)</f>
        <v>1.5955307262569832E-2</v>
      </c>
      <c r="U7509" s="78">
        <f t="shared" si="585"/>
        <v>0</v>
      </c>
      <c r="V7509" s="13">
        <v>0.85000000000000009</v>
      </c>
      <c r="W7509" s="78">
        <f t="shared" si="587"/>
        <v>0</v>
      </c>
      <c r="X7509" s="1">
        <f>VLOOKUP(E7509,'渗透率、续签率'!AG:AJ,4,0)</f>
        <v>11935.500000000002</v>
      </c>
      <c r="Y7509" s="1">
        <f t="shared" si="588"/>
        <v>0</v>
      </c>
      <c r="Z7509">
        <v>0</v>
      </c>
      <c r="AA7509" s="89">
        <f t="shared" si="589"/>
        <v>0</v>
      </c>
      <c r="AH7509" s="37"/>
      <c r="AI7509" s="37"/>
      <c r="AK7509" s="37"/>
    </row>
    <row r="7510" spans="1:37" hidden="1">
      <c r="A7510" t="s">
        <v>64</v>
      </c>
      <c r="B7510" t="s">
        <v>20</v>
      </c>
      <c r="C7510" t="s">
        <v>21</v>
      </c>
      <c r="D7510" t="s">
        <v>116</v>
      </c>
      <c r="E7510" t="s">
        <v>553</v>
      </c>
      <c r="F7510" t="str">
        <f t="shared" si="586"/>
        <v>大同市公私立学校</v>
      </c>
      <c r="G7510" t="s">
        <v>134</v>
      </c>
      <c r="H7510" t="s">
        <v>212</v>
      </c>
      <c r="I7510" t="s">
        <v>70</v>
      </c>
      <c r="J7510">
        <v>42</v>
      </c>
      <c r="K7510">
        <v>0</v>
      </c>
      <c r="L7510" s="13">
        <f>VLOOKUP(C7510,'渗透率、续签率'!B:C,2,0)</f>
        <v>0.41499999999999998</v>
      </c>
      <c r="M7510" s="6">
        <v>0</v>
      </c>
      <c r="N7510">
        <v>5</v>
      </c>
      <c r="O7510">
        <v>0</v>
      </c>
      <c r="P7510" s="6">
        <v>0</v>
      </c>
      <c r="Q7510" s="13">
        <v>0</v>
      </c>
      <c r="R7510" s="13">
        <v>0</v>
      </c>
      <c r="S7510" s="31">
        <v>149</v>
      </c>
      <c r="T7510" s="6">
        <f>VLOOKUP(E7510,'参数设置&amp;汇总'!S:U,3,0)</f>
        <v>1.5955307262569832E-2</v>
      </c>
      <c r="U7510" s="78">
        <f t="shared" si="585"/>
        <v>7.9776536312849158E-2</v>
      </c>
      <c r="V7510" s="13">
        <v>0.85000000000000009</v>
      </c>
      <c r="W7510" s="78">
        <f t="shared" si="587"/>
        <v>9.385474860335194E-2</v>
      </c>
      <c r="X7510" s="1">
        <f>VLOOKUP(E7510,'渗透率、续签率'!AG:AJ,4,0)</f>
        <v>11935.500000000002</v>
      </c>
      <c r="Y7510" s="1">
        <f t="shared" si="588"/>
        <v>1120.2033519553072</v>
      </c>
      <c r="Z7510">
        <v>0</v>
      </c>
      <c r="AA7510" s="89">
        <f t="shared" si="589"/>
        <v>59677.500000000007</v>
      </c>
      <c r="AH7510" s="37"/>
      <c r="AI7510" s="37"/>
      <c r="AK7510" s="37"/>
    </row>
    <row r="7511" spans="1:37" hidden="1">
      <c r="A7511" t="s">
        <v>64</v>
      </c>
      <c r="B7511" t="s">
        <v>20</v>
      </c>
      <c r="C7511" t="s">
        <v>21</v>
      </c>
      <c r="D7511" t="s">
        <v>116</v>
      </c>
      <c r="E7511" t="s">
        <v>553</v>
      </c>
      <c r="F7511" t="str">
        <f t="shared" si="586"/>
        <v>大庆市公私立学校</v>
      </c>
      <c r="G7511" t="s">
        <v>118</v>
      </c>
      <c r="H7511" t="s">
        <v>213</v>
      </c>
      <c r="I7511" t="s">
        <v>70</v>
      </c>
      <c r="J7511">
        <v>33</v>
      </c>
      <c r="K7511">
        <v>0</v>
      </c>
      <c r="L7511" s="13">
        <f>VLOOKUP(C7511,'渗透率、续签率'!B:C,2,0)</f>
        <v>0.41499999999999998</v>
      </c>
      <c r="M7511" s="6">
        <v>0</v>
      </c>
      <c r="N7511">
        <v>3</v>
      </c>
      <c r="O7511">
        <v>0</v>
      </c>
      <c r="P7511" s="6">
        <v>0</v>
      </c>
      <c r="Q7511" s="13">
        <v>0</v>
      </c>
      <c r="R7511" s="13">
        <v>0</v>
      </c>
      <c r="S7511" s="31">
        <v>117</v>
      </c>
      <c r="T7511" s="6">
        <f>VLOOKUP(E7511,'参数设置&amp;汇总'!S:U,3,0)</f>
        <v>1.5955307262569832E-2</v>
      </c>
      <c r="U7511" s="78">
        <f t="shared" si="585"/>
        <v>4.7865921787709501E-2</v>
      </c>
      <c r="V7511" s="13">
        <v>0.85000000000000009</v>
      </c>
      <c r="W7511" s="78">
        <f t="shared" si="587"/>
        <v>5.6312849162011173E-2</v>
      </c>
      <c r="X7511" s="1">
        <f>VLOOKUP(E7511,'渗透率、续签率'!AG:AJ,4,0)</f>
        <v>11935.500000000002</v>
      </c>
      <c r="Y7511" s="1">
        <f t="shared" si="588"/>
        <v>672.12201117318443</v>
      </c>
      <c r="Z7511">
        <v>0</v>
      </c>
      <c r="AA7511" s="89">
        <f t="shared" si="589"/>
        <v>35806.500000000007</v>
      </c>
      <c r="AH7511" s="37"/>
      <c r="AI7511" s="37"/>
      <c r="AK7511" s="37"/>
    </row>
    <row r="7512" spans="1:37" hidden="1">
      <c r="A7512" t="s">
        <v>64</v>
      </c>
      <c r="B7512" t="s">
        <v>20</v>
      </c>
      <c r="C7512" t="s">
        <v>21</v>
      </c>
      <c r="D7512" t="s">
        <v>116</v>
      </c>
      <c r="E7512" t="s">
        <v>553</v>
      </c>
      <c r="F7512" t="str">
        <f t="shared" si="586"/>
        <v>大理白族自治州公私立学校</v>
      </c>
      <c r="G7512" t="s">
        <v>99</v>
      </c>
      <c r="H7512" t="s">
        <v>214</v>
      </c>
      <c r="I7512" t="s">
        <v>68</v>
      </c>
      <c r="J7512">
        <v>19</v>
      </c>
      <c r="K7512">
        <v>0</v>
      </c>
      <c r="L7512" s="13">
        <f>VLOOKUP(C7512,'渗透率、续签率'!B:C,2,0)</f>
        <v>0.41499999999999998</v>
      </c>
      <c r="M7512" s="6">
        <v>0</v>
      </c>
      <c r="N7512">
        <v>1</v>
      </c>
      <c r="O7512">
        <v>0</v>
      </c>
      <c r="P7512" s="6">
        <v>0</v>
      </c>
      <c r="Q7512" s="13">
        <v>0</v>
      </c>
      <c r="R7512" s="13">
        <v>0</v>
      </c>
      <c r="S7512" s="31">
        <v>53</v>
      </c>
      <c r="T7512" s="6">
        <f>VLOOKUP(E7512,'参数设置&amp;汇总'!S:U,3,0)</f>
        <v>1.5955307262569832E-2</v>
      </c>
      <c r="U7512" s="78">
        <f t="shared" si="585"/>
        <v>1.5955307262569832E-2</v>
      </c>
      <c r="V7512" s="13">
        <v>0.85000000000000009</v>
      </c>
      <c r="W7512" s="78">
        <f t="shared" si="587"/>
        <v>1.877094972067039E-2</v>
      </c>
      <c r="X7512" s="1">
        <f>VLOOKUP(E7512,'渗透率、续签率'!AG:AJ,4,0)</f>
        <v>11935.500000000002</v>
      </c>
      <c r="Y7512" s="1">
        <f t="shared" si="588"/>
        <v>224.04067039106147</v>
      </c>
      <c r="Z7512">
        <v>0</v>
      </c>
      <c r="AA7512" s="89">
        <f t="shared" si="589"/>
        <v>11935.500000000002</v>
      </c>
      <c r="AH7512" s="37"/>
      <c r="AI7512" s="37"/>
    </row>
    <row r="7513" spans="1:37" hidden="1">
      <c r="A7513" t="s">
        <v>64</v>
      </c>
      <c r="B7513" t="s">
        <v>20</v>
      </c>
      <c r="C7513" t="s">
        <v>21</v>
      </c>
      <c r="D7513" t="s">
        <v>116</v>
      </c>
      <c r="E7513" t="s">
        <v>553</v>
      </c>
      <c r="F7513" t="str">
        <f t="shared" si="586"/>
        <v>大连市公私立学校</v>
      </c>
      <c r="G7513" t="s">
        <v>101</v>
      </c>
      <c r="H7513" t="s">
        <v>215</v>
      </c>
      <c r="I7513" t="s">
        <v>70</v>
      </c>
      <c r="J7513">
        <v>142</v>
      </c>
      <c r="K7513">
        <v>3</v>
      </c>
      <c r="L7513" s="13">
        <f>VLOOKUP(C7513,'渗透率、续签率'!B:C,2,0)</f>
        <v>0.41499999999999998</v>
      </c>
      <c r="M7513" s="6">
        <v>0.02</v>
      </c>
      <c r="N7513">
        <v>20</v>
      </c>
      <c r="O7513">
        <v>3</v>
      </c>
      <c r="P7513" s="6">
        <v>0.15</v>
      </c>
      <c r="Q7513" s="13">
        <v>9.0999999999999998E-2</v>
      </c>
      <c r="R7513" s="13">
        <v>0</v>
      </c>
      <c r="S7513" s="31">
        <v>634</v>
      </c>
      <c r="T7513" s="6">
        <f>VLOOKUP(E7513,'参数设置&amp;汇总'!S:U,3,0)</f>
        <v>1.5955307262569832E-2</v>
      </c>
      <c r="U7513" s="78">
        <f t="shared" si="585"/>
        <v>3</v>
      </c>
      <c r="V7513" s="13">
        <v>0.85000000000000009</v>
      </c>
      <c r="W7513" s="78">
        <f t="shared" si="587"/>
        <v>2.0647058823529409</v>
      </c>
      <c r="X7513" s="1">
        <f>VLOOKUP(E7513,'渗透率、续签率'!AG:AJ,4,0)</f>
        <v>11935.500000000002</v>
      </c>
      <c r="Y7513" s="1">
        <f t="shared" si="588"/>
        <v>24643.297058823529</v>
      </c>
      <c r="Z7513">
        <v>0</v>
      </c>
      <c r="AA7513" s="89">
        <f t="shared" si="589"/>
        <v>238710.00000000003</v>
      </c>
      <c r="AK7513" s="37"/>
    </row>
    <row r="7514" spans="1:37" hidden="1">
      <c r="A7514" t="s">
        <v>64</v>
      </c>
      <c r="B7514" t="s">
        <v>20</v>
      </c>
      <c r="C7514" t="s">
        <v>21</v>
      </c>
      <c r="D7514" t="s">
        <v>116</v>
      </c>
      <c r="E7514" t="s">
        <v>553</v>
      </c>
      <c r="F7514" t="str">
        <f t="shared" si="586"/>
        <v>天水市公私立学校</v>
      </c>
      <c r="G7514" t="s">
        <v>132</v>
      </c>
      <c r="H7514" t="s">
        <v>216</v>
      </c>
      <c r="I7514" t="s">
        <v>70</v>
      </c>
      <c r="J7514">
        <v>38</v>
      </c>
      <c r="K7514">
        <v>0</v>
      </c>
      <c r="L7514" s="13">
        <f>VLOOKUP(C7514,'渗透率、续签率'!B:C,2,0)</f>
        <v>0.41499999999999998</v>
      </c>
      <c r="M7514" s="6">
        <v>0</v>
      </c>
      <c r="N7514">
        <v>1</v>
      </c>
      <c r="O7514">
        <v>0</v>
      </c>
      <c r="P7514" s="6">
        <v>0</v>
      </c>
      <c r="Q7514" s="13">
        <v>0</v>
      </c>
      <c r="R7514" s="13">
        <v>0</v>
      </c>
      <c r="S7514" s="31">
        <v>60</v>
      </c>
      <c r="T7514" s="6">
        <f>VLOOKUP(E7514,'参数设置&amp;汇总'!S:U,3,0)</f>
        <v>1.5955307262569832E-2</v>
      </c>
      <c r="U7514" s="78">
        <f t="shared" si="585"/>
        <v>1.5955307262569832E-2</v>
      </c>
      <c r="V7514" s="13">
        <v>0.85000000000000009</v>
      </c>
      <c r="W7514" s="78">
        <f t="shared" si="587"/>
        <v>1.877094972067039E-2</v>
      </c>
      <c r="X7514" s="1">
        <f>VLOOKUP(E7514,'渗透率、续签率'!AG:AJ,4,0)</f>
        <v>11935.500000000002</v>
      </c>
      <c r="Y7514" s="1">
        <f t="shared" si="588"/>
        <v>224.04067039106147</v>
      </c>
      <c r="Z7514">
        <v>0</v>
      </c>
      <c r="AA7514" s="89">
        <f t="shared" si="589"/>
        <v>11935.500000000002</v>
      </c>
      <c r="AH7514" s="37"/>
      <c r="AI7514" s="37"/>
      <c r="AK7514" s="37"/>
    </row>
    <row r="7515" spans="1:37" hidden="1">
      <c r="A7515" t="s">
        <v>64</v>
      </c>
      <c r="B7515" t="s">
        <v>20</v>
      </c>
      <c r="C7515" t="s">
        <v>21</v>
      </c>
      <c r="D7515" t="s">
        <v>116</v>
      </c>
      <c r="E7515" t="s">
        <v>553</v>
      </c>
      <c r="F7515" t="str">
        <f t="shared" si="586"/>
        <v>天门市公私立学校</v>
      </c>
      <c r="G7515" t="s">
        <v>81</v>
      </c>
      <c r="H7515" t="s">
        <v>217</v>
      </c>
      <c r="I7515" t="s">
        <v>68</v>
      </c>
      <c r="J7515">
        <v>13</v>
      </c>
      <c r="K7515">
        <v>0</v>
      </c>
      <c r="L7515" s="13">
        <f>VLOOKUP(C7515,'渗透率、续签率'!B:C,2,0)</f>
        <v>0.41499999999999998</v>
      </c>
      <c r="M7515" s="6">
        <v>0</v>
      </c>
      <c r="N7515">
        <v>1</v>
      </c>
      <c r="O7515">
        <v>0</v>
      </c>
      <c r="P7515" s="6">
        <v>0</v>
      </c>
      <c r="Q7515" s="13">
        <v>0</v>
      </c>
      <c r="R7515" s="13">
        <v>0</v>
      </c>
      <c r="S7515" s="31">
        <v>28</v>
      </c>
      <c r="T7515" s="6">
        <f>VLOOKUP(E7515,'参数设置&amp;汇总'!S:U,3,0)</f>
        <v>1.5955307262569832E-2</v>
      </c>
      <c r="U7515" s="78">
        <f t="shared" si="585"/>
        <v>1.5955307262569832E-2</v>
      </c>
      <c r="V7515" s="13">
        <v>0.85000000000000009</v>
      </c>
      <c r="W7515" s="78">
        <f t="shared" si="587"/>
        <v>1.877094972067039E-2</v>
      </c>
      <c r="X7515" s="1">
        <f>VLOOKUP(E7515,'渗透率、续签率'!AG:AJ,4,0)</f>
        <v>11935.500000000002</v>
      </c>
      <c r="Y7515" s="1">
        <f t="shared" si="588"/>
        <v>224.04067039106147</v>
      </c>
      <c r="Z7515">
        <v>0</v>
      </c>
      <c r="AA7515" s="89">
        <f t="shared" si="589"/>
        <v>11935.500000000002</v>
      </c>
      <c r="AH7515" s="37"/>
      <c r="AI7515" s="37"/>
      <c r="AJ7515" s="1"/>
      <c r="AK7515" s="37"/>
    </row>
    <row r="7516" spans="1:37" hidden="1">
      <c r="A7516" t="s">
        <v>64</v>
      </c>
      <c r="B7516" t="s">
        <v>20</v>
      </c>
      <c r="C7516" t="s">
        <v>21</v>
      </c>
      <c r="D7516" t="s">
        <v>116</v>
      </c>
      <c r="E7516" t="s">
        <v>553</v>
      </c>
      <c r="F7516" t="str">
        <f t="shared" si="586"/>
        <v>太原市公私立学校</v>
      </c>
      <c r="G7516" t="s">
        <v>134</v>
      </c>
      <c r="H7516" t="s">
        <v>218</v>
      </c>
      <c r="I7516" t="s">
        <v>70</v>
      </c>
      <c r="J7516">
        <v>99</v>
      </c>
      <c r="K7516">
        <v>1</v>
      </c>
      <c r="L7516" s="13">
        <f>VLOOKUP(C7516,'渗透率、续签率'!B:C,2,0)</f>
        <v>0.41499999999999998</v>
      </c>
      <c r="M7516" s="6">
        <v>0.01</v>
      </c>
      <c r="N7516">
        <v>21</v>
      </c>
      <c r="O7516">
        <v>1</v>
      </c>
      <c r="P7516" s="6">
        <v>0.05</v>
      </c>
      <c r="Q7516" s="13">
        <v>3.1E-2</v>
      </c>
      <c r="R7516" s="13">
        <v>0</v>
      </c>
      <c r="S7516" s="31">
        <v>758</v>
      </c>
      <c r="T7516" s="6">
        <f>VLOOKUP(E7516,'参数设置&amp;汇总'!S:U,3,0)</f>
        <v>1.5955307262569832E-2</v>
      </c>
      <c r="U7516" s="78">
        <f t="shared" si="585"/>
        <v>1</v>
      </c>
      <c r="V7516" s="13">
        <v>0.85000000000000009</v>
      </c>
      <c r="W7516" s="78">
        <f t="shared" si="587"/>
        <v>0.68823529411764695</v>
      </c>
      <c r="X7516" s="1">
        <f>VLOOKUP(E7516,'渗透率、续签率'!AG:AJ,4,0)</f>
        <v>11935.500000000002</v>
      </c>
      <c r="Y7516" s="1">
        <f t="shared" si="588"/>
        <v>8214.4323529411758</v>
      </c>
      <c r="Z7516">
        <v>1</v>
      </c>
      <c r="AA7516" s="89">
        <f t="shared" si="589"/>
        <v>250645.50000000003</v>
      </c>
      <c r="AH7516" s="37"/>
      <c r="AI7516" s="37"/>
      <c r="AK7516" s="37"/>
    </row>
    <row r="7517" spans="1:37" hidden="1">
      <c r="A7517" t="s">
        <v>64</v>
      </c>
      <c r="B7517" t="s">
        <v>20</v>
      </c>
      <c r="C7517" t="s">
        <v>21</v>
      </c>
      <c r="D7517" t="s">
        <v>116</v>
      </c>
      <c r="E7517" t="s">
        <v>553</v>
      </c>
      <c r="F7517" t="str">
        <f t="shared" si="586"/>
        <v>威海市公私立学校</v>
      </c>
      <c r="G7517" t="s">
        <v>103</v>
      </c>
      <c r="H7517" t="s">
        <v>219</v>
      </c>
      <c r="I7517" t="s">
        <v>70</v>
      </c>
      <c r="J7517">
        <v>38</v>
      </c>
      <c r="K7517">
        <v>0</v>
      </c>
      <c r="L7517" s="13">
        <f>VLOOKUP(C7517,'渗透率、续签率'!B:C,2,0)</f>
        <v>0.41499999999999998</v>
      </c>
      <c r="M7517" s="6">
        <v>0</v>
      </c>
      <c r="N7517">
        <v>8</v>
      </c>
      <c r="O7517">
        <v>0</v>
      </c>
      <c r="P7517" s="6">
        <v>0</v>
      </c>
      <c r="Q7517" s="13">
        <v>0</v>
      </c>
      <c r="R7517" s="13">
        <v>0</v>
      </c>
      <c r="S7517" s="31">
        <v>169</v>
      </c>
      <c r="T7517" s="6">
        <f>VLOOKUP(E7517,'参数设置&amp;汇总'!S:U,3,0)</f>
        <v>1.5955307262569832E-2</v>
      </c>
      <c r="U7517" s="78">
        <f t="shared" si="585"/>
        <v>0.12764245810055866</v>
      </c>
      <c r="V7517" s="13">
        <v>0.85000000000000009</v>
      </c>
      <c r="W7517" s="78">
        <f t="shared" si="587"/>
        <v>0.15016759776536312</v>
      </c>
      <c r="X7517" s="1">
        <f>VLOOKUP(E7517,'渗透率、续签率'!AG:AJ,4,0)</f>
        <v>11935.500000000002</v>
      </c>
      <c r="Y7517" s="1">
        <f t="shared" si="588"/>
        <v>1792.3253631284917</v>
      </c>
      <c r="Z7517">
        <v>0</v>
      </c>
      <c r="AA7517" s="89">
        <f t="shared" si="589"/>
        <v>95484.000000000015</v>
      </c>
      <c r="AH7517" s="37"/>
      <c r="AI7517" s="37"/>
      <c r="AK7517" s="37"/>
    </row>
    <row r="7518" spans="1:37" hidden="1">
      <c r="A7518" t="s">
        <v>64</v>
      </c>
      <c r="B7518" t="s">
        <v>20</v>
      </c>
      <c r="C7518" t="s">
        <v>21</v>
      </c>
      <c r="D7518" t="s">
        <v>116</v>
      </c>
      <c r="E7518" t="s">
        <v>553</v>
      </c>
      <c r="F7518" t="str">
        <f t="shared" si="586"/>
        <v>娄底市公私立学校</v>
      </c>
      <c r="G7518" t="s">
        <v>113</v>
      </c>
      <c r="H7518" t="s">
        <v>220</v>
      </c>
      <c r="I7518" t="s">
        <v>68</v>
      </c>
      <c r="J7518">
        <v>56</v>
      </c>
      <c r="K7518">
        <v>0</v>
      </c>
      <c r="L7518" s="13">
        <f>VLOOKUP(C7518,'渗透率、续签率'!B:C,2,0)</f>
        <v>0.41499999999999998</v>
      </c>
      <c r="M7518" s="6">
        <v>0</v>
      </c>
      <c r="N7518">
        <v>7</v>
      </c>
      <c r="O7518">
        <v>0</v>
      </c>
      <c r="P7518" s="6">
        <v>0</v>
      </c>
      <c r="Q7518" s="13">
        <v>0</v>
      </c>
      <c r="R7518" s="13">
        <v>0</v>
      </c>
      <c r="S7518" s="31">
        <v>226</v>
      </c>
      <c r="T7518" s="6">
        <f>VLOOKUP(E7518,'参数设置&amp;汇总'!S:U,3,0)</f>
        <v>1.5955307262569832E-2</v>
      </c>
      <c r="U7518" s="78">
        <f t="shared" si="585"/>
        <v>0.11168715083798883</v>
      </c>
      <c r="V7518" s="13">
        <v>0.85000000000000009</v>
      </c>
      <c r="W7518" s="78">
        <f t="shared" si="587"/>
        <v>0.13139664804469273</v>
      </c>
      <c r="X7518" s="1">
        <f>VLOOKUP(E7518,'渗透率、续签率'!AG:AJ,4,0)</f>
        <v>11935.500000000002</v>
      </c>
      <c r="Y7518" s="1">
        <f t="shared" si="588"/>
        <v>1568.2846927374303</v>
      </c>
      <c r="Z7518">
        <v>0</v>
      </c>
      <c r="AA7518" s="89">
        <f t="shared" si="589"/>
        <v>83548.500000000015</v>
      </c>
      <c r="AH7518" s="37"/>
      <c r="AI7518" s="37"/>
      <c r="AK7518" s="37"/>
    </row>
    <row r="7519" spans="1:37" hidden="1">
      <c r="A7519" t="s">
        <v>64</v>
      </c>
      <c r="B7519" t="s">
        <v>20</v>
      </c>
      <c r="C7519" t="s">
        <v>21</v>
      </c>
      <c r="D7519" t="s">
        <v>116</v>
      </c>
      <c r="E7519" t="s">
        <v>553</v>
      </c>
      <c r="F7519" t="str">
        <f t="shared" si="586"/>
        <v>孝感市公私立学校</v>
      </c>
      <c r="G7519" t="s">
        <v>81</v>
      </c>
      <c r="H7519" t="s">
        <v>221</v>
      </c>
      <c r="I7519" t="s">
        <v>68</v>
      </c>
      <c r="J7519">
        <v>52</v>
      </c>
      <c r="K7519">
        <v>0</v>
      </c>
      <c r="L7519" s="13">
        <f>VLOOKUP(C7519,'渗透率、续签率'!B:C,2,0)</f>
        <v>0.41499999999999998</v>
      </c>
      <c r="M7519" s="6">
        <v>0</v>
      </c>
      <c r="N7519">
        <v>3</v>
      </c>
      <c r="O7519">
        <v>0</v>
      </c>
      <c r="P7519" s="6">
        <v>0</v>
      </c>
      <c r="Q7519" s="13">
        <v>0</v>
      </c>
      <c r="R7519" s="13">
        <v>0</v>
      </c>
      <c r="S7519" s="31">
        <v>132</v>
      </c>
      <c r="T7519" s="6">
        <f>VLOOKUP(E7519,'参数设置&amp;汇总'!S:U,3,0)</f>
        <v>1.5955307262569832E-2</v>
      </c>
      <c r="U7519" s="78">
        <f t="shared" si="585"/>
        <v>4.7865921787709501E-2</v>
      </c>
      <c r="V7519" s="13">
        <v>0.85000000000000009</v>
      </c>
      <c r="W7519" s="78">
        <f t="shared" si="587"/>
        <v>5.6312849162011173E-2</v>
      </c>
      <c r="X7519" s="1">
        <f>VLOOKUP(E7519,'渗透率、续签率'!AG:AJ,4,0)</f>
        <v>11935.500000000002</v>
      </c>
      <c r="Y7519" s="1">
        <f t="shared" si="588"/>
        <v>672.12201117318443</v>
      </c>
      <c r="Z7519">
        <v>0</v>
      </c>
      <c r="AA7519" s="89">
        <f t="shared" si="589"/>
        <v>35806.500000000007</v>
      </c>
      <c r="AH7519" s="37"/>
      <c r="AI7519" s="37"/>
      <c r="AK7519" s="37"/>
    </row>
    <row r="7520" spans="1:37" hidden="1">
      <c r="A7520" t="s">
        <v>64</v>
      </c>
      <c r="B7520" t="s">
        <v>20</v>
      </c>
      <c r="C7520" t="s">
        <v>21</v>
      </c>
      <c r="D7520" t="s">
        <v>116</v>
      </c>
      <c r="E7520" t="s">
        <v>553</v>
      </c>
      <c r="F7520" t="str">
        <f t="shared" si="586"/>
        <v>宁德市公私立学校</v>
      </c>
      <c r="G7520" t="s">
        <v>92</v>
      </c>
      <c r="H7520" t="s">
        <v>222</v>
      </c>
      <c r="I7520" t="s">
        <v>68</v>
      </c>
      <c r="J7520">
        <v>31</v>
      </c>
      <c r="K7520">
        <v>0</v>
      </c>
      <c r="L7520" s="13">
        <f>VLOOKUP(C7520,'渗透率、续签率'!B:C,2,0)</f>
        <v>0.41499999999999998</v>
      </c>
      <c r="M7520" s="6">
        <v>0</v>
      </c>
      <c r="N7520">
        <v>4</v>
      </c>
      <c r="O7520">
        <v>0</v>
      </c>
      <c r="P7520" s="6">
        <v>0</v>
      </c>
      <c r="Q7520" s="13">
        <v>0</v>
      </c>
      <c r="R7520" s="13">
        <v>0</v>
      </c>
      <c r="S7520" s="31">
        <v>125</v>
      </c>
      <c r="T7520" s="6">
        <f>VLOOKUP(E7520,'参数设置&amp;汇总'!S:U,3,0)</f>
        <v>1.5955307262569832E-2</v>
      </c>
      <c r="U7520" s="78">
        <f t="shared" si="585"/>
        <v>6.3821229050279329E-2</v>
      </c>
      <c r="V7520" s="13">
        <v>0.85000000000000009</v>
      </c>
      <c r="W7520" s="78">
        <f t="shared" si="587"/>
        <v>7.508379888268156E-2</v>
      </c>
      <c r="X7520" s="1">
        <f>VLOOKUP(E7520,'渗透率、续签率'!AG:AJ,4,0)</f>
        <v>11935.500000000002</v>
      </c>
      <c r="Y7520" s="1">
        <f t="shared" si="588"/>
        <v>896.16268156424587</v>
      </c>
      <c r="Z7520">
        <v>0</v>
      </c>
      <c r="AA7520" s="89">
        <f t="shared" si="589"/>
        <v>47742.000000000007</v>
      </c>
      <c r="AH7520" s="37"/>
      <c r="AI7520" s="37"/>
      <c r="AK7520" s="37"/>
    </row>
    <row r="7521" spans="1:37" hidden="1">
      <c r="A7521" t="s">
        <v>64</v>
      </c>
      <c r="B7521" t="s">
        <v>20</v>
      </c>
      <c r="C7521" t="s">
        <v>21</v>
      </c>
      <c r="D7521" t="s">
        <v>116</v>
      </c>
      <c r="E7521" t="s">
        <v>553</v>
      </c>
      <c r="F7521" t="str">
        <f t="shared" si="586"/>
        <v>安庆市公私立学校</v>
      </c>
      <c r="G7521" t="s">
        <v>94</v>
      </c>
      <c r="H7521" t="s">
        <v>223</v>
      </c>
      <c r="I7521" t="s">
        <v>68</v>
      </c>
      <c r="J7521">
        <v>75</v>
      </c>
      <c r="K7521">
        <v>0</v>
      </c>
      <c r="L7521" s="13">
        <f>VLOOKUP(C7521,'渗透率、续签率'!B:C,2,0)</f>
        <v>0.41499999999999998</v>
      </c>
      <c r="M7521" s="6">
        <v>0</v>
      </c>
      <c r="N7521">
        <v>12</v>
      </c>
      <c r="O7521">
        <v>0</v>
      </c>
      <c r="P7521" s="6">
        <v>0</v>
      </c>
      <c r="Q7521" s="13">
        <v>0</v>
      </c>
      <c r="R7521" s="13">
        <v>0</v>
      </c>
      <c r="S7521" s="31">
        <v>353</v>
      </c>
      <c r="T7521" s="6">
        <f>VLOOKUP(E7521,'参数设置&amp;汇总'!S:U,3,0)</f>
        <v>1.5955307262569832E-2</v>
      </c>
      <c r="U7521" s="78">
        <f t="shared" si="585"/>
        <v>0.191463687150838</v>
      </c>
      <c r="V7521" s="13">
        <v>0.85000000000000009</v>
      </c>
      <c r="W7521" s="78">
        <f t="shared" si="587"/>
        <v>0.22525139664804469</v>
      </c>
      <c r="X7521" s="1">
        <f>VLOOKUP(E7521,'渗透率、续签率'!AG:AJ,4,0)</f>
        <v>11935.500000000002</v>
      </c>
      <c r="Y7521" s="1">
        <f t="shared" si="588"/>
        <v>2688.4880446927377</v>
      </c>
      <c r="Z7521">
        <v>0</v>
      </c>
      <c r="AA7521" s="89">
        <f t="shared" si="589"/>
        <v>143226.00000000003</v>
      </c>
      <c r="AH7521" s="37"/>
      <c r="AI7521" s="37"/>
      <c r="AK7521" s="37"/>
    </row>
    <row r="7522" spans="1:37" hidden="1">
      <c r="A7522" t="s">
        <v>64</v>
      </c>
      <c r="B7522" t="s">
        <v>20</v>
      </c>
      <c r="C7522" t="s">
        <v>21</v>
      </c>
      <c r="D7522" t="s">
        <v>116</v>
      </c>
      <c r="E7522" t="s">
        <v>553</v>
      </c>
      <c r="F7522" t="str">
        <f t="shared" si="586"/>
        <v>安康市公私立学校</v>
      </c>
      <c r="G7522" t="s">
        <v>108</v>
      </c>
      <c r="H7522" t="s">
        <v>224</v>
      </c>
      <c r="I7522" t="s">
        <v>70</v>
      </c>
      <c r="J7522">
        <v>36</v>
      </c>
      <c r="K7522">
        <v>0</v>
      </c>
      <c r="L7522" s="13">
        <f>VLOOKUP(C7522,'渗透率、续签率'!B:C,2,0)</f>
        <v>0.41499999999999998</v>
      </c>
      <c r="M7522" s="6">
        <v>0</v>
      </c>
      <c r="N7522">
        <v>1</v>
      </c>
      <c r="O7522">
        <v>0</v>
      </c>
      <c r="P7522" s="6">
        <v>0</v>
      </c>
      <c r="Q7522" s="13">
        <v>0</v>
      </c>
      <c r="R7522" s="13">
        <v>0</v>
      </c>
      <c r="S7522" s="31">
        <v>75</v>
      </c>
      <c r="T7522" s="6">
        <f>VLOOKUP(E7522,'参数设置&amp;汇总'!S:U,3,0)</f>
        <v>1.5955307262569832E-2</v>
      </c>
      <c r="U7522" s="78">
        <f t="shared" si="585"/>
        <v>1.5955307262569832E-2</v>
      </c>
      <c r="V7522" s="13">
        <v>0.85000000000000009</v>
      </c>
      <c r="W7522" s="78">
        <f t="shared" si="587"/>
        <v>1.877094972067039E-2</v>
      </c>
      <c r="X7522" s="1">
        <f>VLOOKUP(E7522,'渗透率、续签率'!AG:AJ,4,0)</f>
        <v>11935.500000000002</v>
      </c>
      <c r="Y7522" s="1">
        <f t="shared" si="588"/>
        <v>224.04067039106147</v>
      </c>
      <c r="Z7522">
        <v>0</v>
      </c>
      <c r="AA7522" s="89">
        <f t="shared" si="589"/>
        <v>11935.500000000002</v>
      </c>
      <c r="AH7522" s="37"/>
      <c r="AI7522" s="37"/>
      <c r="AK7522" s="37"/>
    </row>
    <row r="7523" spans="1:37" hidden="1">
      <c r="A7523" t="s">
        <v>64</v>
      </c>
      <c r="B7523" t="s">
        <v>20</v>
      </c>
      <c r="C7523" t="s">
        <v>21</v>
      </c>
      <c r="D7523" t="s">
        <v>116</v>
      </c>
      <c r="E7523" t="s">
        <v>553</v>
      </c>
      <c r="F7523" t="str">
        <f t="shared" si="586"/>
        <v>安阳市公私立学校</v>
      </c>
      <c r="G7523" t="s">
        <v>110</v>
      </c>
      <c r="H7523" t="s">
        <v>225</v>
      </c>
      <c r="I7523" t="s">
        <v>70</v>
      </c>
      <c r="J7523">
        <v>80</v>
      </c>
      <c r="K7523">
        <v>0</v>
      </c>
      <c r="L7523" s="13">
        <f>VLOOKUP(C7523,'渗透率、续签率'!B:C,2,0)</f>
        <v>0.41499999999999998</v>
      </c>
      <c r="M7523" s="6">
        <v>0</v>
      </c>
      <c r="N7523">
        <v>13</v>
      </c>
      <c r="O7523">
        <v>0</v>
      </c>
      <c r="P7523" s="6">
        <v>0</v>
      </c>
      <c r="Q7523" s="13">
        <v>0</v>
      </c>
      <c r="R7523" s="13">
        <v>0</v>
      </c>
      <c r="S7523" s="31">
        <v>396</v>
      </c>
      <c r="T7523" s="6">
        <f>VLOOKUP(E7523,'参数设置&amp;汇总'!S:U,3,0)</f>
        <v>1.5955307262569832E-2</v>
      </c>
      <c r="U7523" s="78">
        <f t="shared" si="585"/>
        <v>0.20741899441340783</v>
      </c>
      <c r="V7523" s="13">
        <v>0.85000000000000009</v>
      </c>
      <c r="W7523" s="78">
        <f t="shared" si="587"/>
        <v>0.24402234636871506</v>
      </c>
      <c r="X7523" s="1">
        <f>VLOOKUP(E7523,'渗透率、续签率'!AG:AJ,4,0)</f>
        <v>11935.500000000002</v>
      </c>
      <c r="Y7523" s="1">
        <f t="shared" si="588"/>
        <v>2912.5287150837989</v>
      </c>
      <c r="Z7523">
        <v>0</v>
      </c>
      <c r="AA7523" s="89">
        <f t="shared" si="589"/>
        <v>155161.50000000003</v>
      </c>
      <c r="AH7523" s="37"/>
      <c r="AI7523" s="37"/>
      <c r="AK7523" s="37"/>
    </row>
    <row r="7524" spans="1:37" hidden="1">
      <c r="A7524" t="s">
        <v>64</v>
      </c>
      <c r="B7524" t="s">
        <v>20</v>
      </c>
      <c r="C7524" t="s">
        <v>21</v>
      </c>
      <c r="D7524" t="s">
        <v>116</v>
      </c>
      <c r="E7524" t="s">
        <v>553</v>
      </c>
      <c r="F7524" t="str">
        <f t="shared" si="586"/>
        <v>安顺市公私立学校</v>
      </c>
      <c r="G7524" t="s">
        <v>167</v>
      </c>
      <c r="H7524" t="s">
        <v>226</v>
      </c>
      <c r="I7524" t="s">
        <v>70</v>
      </c>
      <c r="J7524">
        <v>42</v>
      </c>
      <c r="K7524">
        <v>0</v>
      </c>
      <c r="L7524" s="13">
        <f>VLOOKUP(C7524,'渗透率、续签率'!B:C,2,0)</f>
        <v>0.41499999999999998</v>
      </c>
      <c r="M7524" s="6">
        <v>0</v>
      </c>
      <c r="N7524">
        <v>2</v>
      </c>
      <c r="O7524">
        <v>0</v>
      </c>
      <c r="P7524" s="6">
        <v>0</v>
      </c>
      <c r="Q7524" s="13">
        <v>0</v>
      </c>
      <c r="R7524" s="13">
        <v>0</v>
      </c>
      <c r="S7524" s="31">
        <v>60</v>
      </c>
      <c r="T7524" s="6">
        <f>VLOOKUP(E7524,'参数设置&amp;汇总'!S:U,3,0)</f>
        <v>1.5955307262569832E-2</v>
      </c>
      <c r="U7524" s="78">
        <f t="shared" si="585"/>
        <v>3.1910614525139665E-2</v>
      </c>
      <c r="V7524" s="13">
        <v>0.85000000000000009</v>
      </c>
      <c r="W7524" s="78">
        <f t="shared" si="587"/>
        <v>3.754189944134078E-2</v>
      </c>
      <c r="X7524" s="1">
        <f>VLOOKUP(E7524,'渗透率、续签率'!AG:AJ,4,0)</f>
        <v>11935.500000000002</v>
      </c>
      <c r="Y7524" s="1">
        <f t="shared" si="588"/>
        <v>448.08134078212294</v>
      </c>
      <c r="Z7524">
        <v>0</v>
      </c>
      <c r="AA7524" s="89">
        <f t="shared" si="589"/>
        <v>23871.000000000004</v>
      </c>
      <c r="AH7524" s="37"/>
      <c r="AI7524" s="37"/>
      <c r="AK7524" s="37"/>
    </row>
    <row r="7525" spans="1:37" hidden="1">
      <c r="A7525" t="s">
        <v>64</v>
      </c>
      <c r="B7525" t="s">
        <v>20</v>
      </c>
      <c r="C7525" t="s">
        <v>21</v>
      </c>
      <c r="D7525" t="s">
        <v>116</v>
      </c>
      <c r="E7525" t="s">
        <v>553</v>
      </c>
      <c r="F7525" t="str">
        <f t="shared" si="586"/>
        <v>定安县公私立学校</v>
      </c>
      <c r="G7525" t="s">
        <v>120</v>
      </c>
      <c r="H7525" t="s">
        <v>227</v>
      </c>
      <c r="I7525" t="s">
        <v>68</v>
      </c>
      <c r="J7525">
        <v>2</v>
      </c>
      <c r="K7525">
        <v>0</v>
      </c>
      <c r="L7525" s="13">
        <f>VLOOKUP(C7525,'渗透率、续签率'!B:C,2,0)</f>
        <v>0.41499999999999998</v>
      </c>
      <c r="M7525" s="6">
        <v>0</v>
      </c>
      <c r="N7525">
        <v>0</v>
      </c>
      <c r="O7525">
        <v>0</v>
      </c>
      <c r="P7525" s="6">
        <v>0</v>
      </c>
      <c r="Q7525" s="13">
        <v>0</v>
      </c>
      <c r="R7525" s="13">
        <v>0</v>
      </c>
      <c r="S7525" s="31">
        <v>9</v>
      </c>
      <c r="T7525" s="6">
        <f>VLOOKUP(E7525,'参数设置&amp;汇总'!S:U,3,0)</f>
        <v>1.5955307262569832E-2</v>
      </c>
      <c r="U7525" s="78">
        <f t="shared" si="585"/>
        <v>0</v>
      </c>
      <c r="V7525" s="13">
        <v>0.85000000000000009</v>
      </c>
      <c r="W7525" s="78">
        <f t="shared" si="587"/>
        <v>0</v>
      </c>
      <c r="X7525" s="1">
        <f>VLOOKUP(E7525,'渗透率、续签率'!AG:AJ,4,0)</f>
        <v>11935.500000000002</v>
      </c>
      <c r="Y7525" s="1">
        <f t="shared" si="588"/>
        <v>0</v>
      </c>
      <c r="Z7525">
        <v>0</v>
      </c>
      <c r="AA7525" s="89">
        <f t="shared" si="589"/>
        <v>0</v>
      </c>
      <c r="AH7525" s="37"/>
      <c r="AI7525" s="37"/>
      <c r="AK7525" s="37"/>
    </row>
    <row r="7526" spans="1:37" hidden="1">
      <c r="A7526" t="s">
        <v>64</v>
      </c>
      <c r="B7526" t="s">
        <v>20</v>
      </c>
      <c r="C7526" t="s">
        <v>21</v>
      </c>
      <c r="D7526" t="s">
        <v>116</v>
      </c>
      <c r="E7526" t="s">
        <v>553</v>
      </c>
      <c r="F7526" t="str">
        <f t="shared" si="586"/>
        <v>定西市公私立学校</v>
      </c>
      <c r="G7526" t="s">
        <v>132</v>
      </c>
      <c r="H7526" t="s">
        <v>228</v>
      </c>
      <c r="I7526" t="s">
        <v>70</v>
      </c>
      <c r="J7526">
        <v>30</v>
      </c>
      <c r="K7526">
        <v>0</v>
      </c>
      <c r="L7526" s="13">
        <f>VLOOKUP(C7526,'渗透率、续签率'!B:C,2,0)</f>
        <v>0.41499999999999998</v>
      </c>
      <c r="M7526" s="6">
        <v>0</v>
      </c>
      <c r="N7526">
        <v>1</v>
      </c>
      <c r="O7526">
        <v>0</v>
      </c>
      <c r="P7526" s="6">
        <v>0</v>
      </c>
      <c r="Q7526" s="13">
        <v>0</v>
      </c>
      <c r="R7526" s="13">
        <v>0</v>
      </c>
      <c r="S7526" s="31">
        <v>46</v>
      </c>
      <c r="T7526" s="6">
        <f>VLOOKUP(E7526,'参数设置&amp;汇总'!S:U,3,0)</f>
        <v>1.5955307262569832E-2</v>
      </c>
      <c r="U7526" s="78">
        <f t="shared" si="585"/>
        <v>1.5955307262569832E-2</v>
      </c>
      <c r="V7526" s="13">
        <v>0.85000000000000009</v>
      </c>
      <c r="W7526" s="78">
        <f t="shared" si="587"/>
        <v>1.877094972067039E-2</v>
      </c>
      <c r="X7526" s="1">
        <f>VLOOKUP(E7526,'渗透率、续签率'!AG:AJ,4,0)</f>
        <v>11935.500000000002</v>
      </c>
      <c r="Y7526" s="1">
        <f t="shared" si="588"/>
        <v>224.04067039106147</v>
      </c>
      <c r="Z7526">
        <v>0</v>
      </c>
      <c r="AA7526" s="89">
        <f t="shared" si="589"/>
        <v>11935.500000000002</v>
      </c>
      <c r="AH7526" s="37"/>
      <c r="AI7526" s="37"/>
      <c r="AK7526" s="37"/>
    </row>
    <row r="7527" spans="1:37" hidden="1">
      <c r="A7527" t="s">
        <v>64</v>
      </c>
      <c r="B7527" t="s">
        <v>20</v>
      </c>
      <c r="C7527" t="s">
        <v>21</v>
      </c>
      <c r="D7527" t="s">
        <v>116</v>
      </c>
      <c r="E7527" t="s">
        <v>553</v>
      </c>
      <c r="F7527" t="str">
        <f t="shared" si="586"/>
        <v>宜宾市公私立学校</v>
      </c>
      <c r="G7527" t="s">
        <v>77</v>
      </c>
      <c r="H7527" t="s">
        <v>229</v>
      </c>
      <c r="I7527" t="s">
        <v>70</v>
      </c>
      <c r="J7527">
        <v>42</v>
      </c>
      <c r="K7527">
        <v>0</v>
      </c>
      <c r="L7527" s="13">
        <f>VLOOKUP(C7527,'渗透率、续签率'!B:C,2,0)</f>
        <v>0.41499999999999998</v>
      </c>
      <c r="M7527" s="6">
        <v>0</v>
      </c>
      <c r="N7527">
        <v>7</v>
      </c>
      <c r="O7527">
        <v>0</v>
      </c>
      <c r="P7527" s="6">
        <v>0</v>
      </c>
      <c r="Q7527" s="13">
        <v>0</v>
      </c>
      <c r="R7527" s="13">
        <v>0</v>
      </c>
      <c r="S7527" s="31">
        <v>229</v>
      </c>
      <c r="T7527" s="6">
        <f>VLOOKUP(E7527,'参数设置&amp;汇总'!S:U,3,0)</f>
        <v>1.5955307262569832E-2</v>
      </c>
      <c r="U7527" s="78">
        <f t="shared" si="585"/>
        <v>0.11168715083798883</v>
      </c>
      <c r="V7527" s="13">
        <v>0.85000000000000009</v>
      </c>
      <c r="W7527" s="78">
        <f t="shared" si="587"/>
        <v>0.13139664804469273</v>
      </c>
      <c r="X7527" s="1">
        <f>VLOOKUP(E7527,'渗透率、续签率'!AG:AJ,4,0)</f>
        <v>11935.500000000002</v>
      </c>
      <c r="Y7527" s="1">
        <f t="shared" si="588"/>
        <v>1568.2846927374303</v>
      </c>
      <c r="Z7527">
        <v>0</v>
      </c>
      <c r="AA7527" s="89">
        <f t="shared" si="589"/>
        <v>83548.500000000015</v>
      </c>
      <c r="AH7527" s="37"/>
      <c r="AI7527" s="37"/>
      <c r="AK7527" s="37"/>
    </row>
    <row r="7528" spans="1:37" hidden="1">
      <c r="A7528" t="s">
        <v>64</v>
      </c>
      <c r="B7528" t="s">
        <v>20</v>
      </c>
      <c r="C7528" t="s">
        <v>21</v>
      </c>
      <c r="D7528" t="s">
        <v>116</v>
      </c>
      <c r="E7528" t="s">
        <v>553</v>
      </c>
      <c r="F7528" t="str">
        <f t="shared" si="586"/>
        <v>宜昌市公私立学校</v>
      </c>
      <c r="G7528" t="s">
        <v>81</v>
      </c>
      <c r="H7528" t="s">
        <v>230</v>
      </c>
      <c r="I7528" t="s">
        <v>68</v>
      </c>
      <c r="J7528">
        <v>58</v>
      </c>
      <c r="K7528">
        <v>1</v>
      </c>
      <c r="L7528" s="13">
        <f>VLOOKUP(C7528,'渗透率、续签率'!B:C,2,0)</f>
        <v>0.41499999999999998</v>
      </c>
      <c r="M7528" s="6">
        <v>0.02</v>
      </c>
      <c r="N7528">
        <v>2</v>
      </c>
      <c r="O7528">
        <v>1</v>
      </c>
      <c r="P7528" s="6">
        <v>0.5</v>
      </c>
      <c r="Q7528" s="13">
        <v>9.4E-2</v>
      </c>
      <c r="R7528" s="13">
        <v>0</v>
      </c>
      <c r="S7528" s="31">
        <v>115</v>
      </c>
      <c r="T7528" s="6">
        <f>VLOOKUP(E7528,'参数设置&amp;汇总'!S:U,3,0)</f>
        <v>1.5955307262569832E-2</v>
      </c>
      <c r="U7528" s="78">
        <f t="shared" si="585"/>
        <v>1</v>
      </c>
      <c r="V7528" s="13">
        <v>0.85000000000000009</v>
      </c>
      <c r="W7528" s="78">
        <f t="shared" si="587"/>
        <v>0.68823529411764695</v>
      </c>
      <c r="X7528" s="1">
        <f>VLOOKUP(E7528,'渗透率、续签率'!AG:AJ,4,0)</f>
        <v>11935.500000000002</v>
      </c>
      <c r="Y7528" s="1">
        <f t="shared" si="588"/>
        <v>8214.4323529411758</v>
      </c>
      <c r="Z7528">
        <v>0</v>
      </c>
      <c r="AA7528" s="89">
        <f t="shared" si="589"/>
        <v>23871.000000000004</v>
      </c>
      <c r="AH7528" s="37"/>
      <c r="AI7528" s="37"/>
      <c r="AK7528" s="37"/>
    </row>
    <row r="7529" spans="1:37" hidden="1">
      <c r="A7529" t="s">
        <v>64</v>
      </c>
      <c r="B7529" t="s">
        <v>20</v>
      </c>
      <c r="C7529" t="s">
        <v>21</v>
      </c>
      <c r="D7529" t="s">
        <v>116</v>
      </c>
      <c r="E7529" t="s">
        <v>553</v>
      </c>
      <c r="F7529" t="str">
        <f t="shared" si="586"/>
        <v>宜春市公私立学校</v>
      </c>
      <c r="G7529" t="s">
        <v>90</v>
      </c>
      <c r="H7529" t="s">
        <v>231</v>
      </c>
      <c r="I7529" t="s">
        <v>68</v>
      </c>
      <c r="J7529">
        <v>58</v>
      </c>
      <c r="K7529">
        <v>0</v>
      </c>
      <c r="L7529" s="13">
        <f>VLOOKUP(C7529,'渗透率、续签率'!B:C,2,0)</f>
        <v>0.41499999999999998</v>
      </c>
      <c r="M7529" s="6">
        <v>0</v>
      </c>
      <c r="N7529">
        <v>5</v>
      </c>
      <c r="O7529">
        <v>0</v>
      </c>
      <c r="P7529" s="6">
        <v>0</v>
      </c>
      <c r="Q7529" s="13">
        <v>0</v>
      </c>
      <c r="R7529" s="13">
        <v>0</v>
      </c>
      <c r="S7529" s="31">
        <v>150</v>
      </c>
      <c r="T7529" s="6">
        <f>VLOOKUP(E7529,'参数设置&amp;汇总'!S:U,3,0)</f>
        <v>1.5955307262569832E-2</v>
      </c>
      <c r="U7529" s="78">
        <f t="shared" si="585"/>
        <v>7.9776536312849158E-2</v>
      </c>
      <c r="V7529" s="13">
        <v>0.85000000000000009</v>
      </c>
      <c r="W7529" s="78">
        <f t="shared" si="587"/>
        <v>9.385474860335194E-2</v>
      </c>
      <c r="X7529" s="1">
        <f>VLOOKUP(E7529,'渗透率、续签率'!AG:AJ,4,0)</f>
        <v>11935.500000000002</v>
      </c>
      <c r="Y7529" s="1">
        <f t="shared" si="588"/>
        <v>1120.2033519553072</v>
      </c>
      <c r="Z7529">
        <v>0</v>
      </c>
      <c r="AA7529" s="89">
        <f t="shared" si="589"/>
        <v>59677.500000000007</v>
      </c>
      <c r="AH7529" s="37"/>
      <c r="AI7529" s="37"/>
      <c r="AK7529" s="37"/>
    </row>
    <row r="7530" spans="1:37" hidden="1">
      <c r="A7530" t="s">
        <v>64</v>
      </c>
      <c r="B7530" t="s">
        <v>20</v>
      </c>
      <c r="C7530" t="s">
        <v>21</v>
      </c>
      <c r="D7530" t="s">
        <v>116</v>
      </c>
      <c r="E7530" t="s">
        <v>553</v>
      </c>
      <c r="F7530" t="str">
        <f t="shared" si="586"/>
        <v>宝鸡市公私立学校</v>
      </c>
      <c r="G7530" t="s">
        <v>108</v>
      </c>
      <c r="H7530" t="s">
        <v>232</v>
      </c>
      <c r="I7530" t="s">
        <v>70</v>
      </c>
      <c r="J7530">
        <v>51</v>
      </c>
      <c r="K7530">
        <v>0</v>
      </c>
      <c r="L7530" s="13">
        <f>VLOOKUP(C7530,'渗透率、续签率'!B:C,2,0)</f>
        <v>0.41499999999999998</v>
      </c>
      <c r="M7530" s="6">
        <v>0</v>
      </c>
      <c r="N7530">
        <v>10</v>
      </c>
      <c r="O7530">
        <v>0</v>
      </c>
      <c r="P7530" s="6">
        <v>0</v>
      </c>
      <c r="Q7530" s="13">
        <v>0</v>
      </c>
      <c r="R7530" s="13">
        <v>0</v>
      </c>
      <c r="S7530" s="31">
        <v>291</v>
      </c>
      <c r="T7530" s="6">
        <f>VLOOKUP(E7530,'参数设置&amp;汇总'!S:U,3,0)</f>
        <v>1.5955307262569832E-2</v>
      </c>
      <c r="U7530" s="78">
        <f t="shared" si="585"/>
        <v>0.15955307262569832</v>
      </c>
      <c r="V7530" s="13">
        <v>0.85000000000000009</v>
      </c>
      <c r="W7530" s="78">
        <f t="shared" si="587"/>
        <v>0.18770949720670388</v>
      </c>
      <c r="X7530" s="1">
        <f>VLOOKUP(E7530,'渗透率、续签率'!AG:AJ,4,0)</f>
        <v>11935.500000000002</v>
      </c>
      <c r="Y7530" s="1">
        <f t="shared" si="588"/>
        <v>2240.4067039106144</v>
      </c>
      <c r="Z7530">
        <v>0</v>
      </c>
      <c r="AA7530" s="89">
        <f t="shared" si="589"/>
        <v>119355.00000000001</v>
      </c>
      <c r="AH7530" s="37"/>
      <c r="AI7530" s="37"/>
      <c r="AK7530" s="37"/>
    </row>
    <row r="7531" spans="1:37" hidden="1">
      <c r="A7531" t="s">
        <v>64</v>
      </c>
      <c r="B7531" t="s">
        <v>20</v>
      </c>
      <c r="C7531" t="s">
        <v>21</v>
      </c>
      <c r="D7531" t="s">
        <v>116</v>
      </c>
      <c r="E7531" t="s">
        <v>553</v>
      </c>
      <c r="F7531" t="str">
        <f t="shared" si="586"/>
        <v>宣城市公私立学校</v>
      </c>
      <c r="G7531" t="s">
        <v>94</v>
      </c>
      <c r="H7531" t="s">
        <v>233</v>
      </c>
      <c r="I7531" t="s">
        <v>68</v>
      </c>
      <c r="J7531">
        <v>24</v>
      </c>
      <c r="K7531">
        <v>0</v>
      </c>
      <c r="L7531" s="13">
        <f>VLOOKUP(C7531,'渗透率、续签率'!B:C,2,0)</f>
        <v>0.41499999999999998</v>
      </c>
      <c r="M7531" s="6">
        <v>0</v>
      </c>
      <c r="N7531">
        <v>3</v>
      </c>
      <c r="O7531">
        <v>0</v>
      </c>
      <c r="P7531" s="6">
        <v>0</v>
      </c>
      <c r="Q7531" s="13">
        <v>0</v>
      </c>
      <c r="R7531" s="13">
        <v>0</v>
      </c>
      <c r="S7531" s="31">
        <v>91</v>
      </c>
      <c r="T7531" s="6">
        <f>VLOOKUP(E7531,'参数设置&amp;汇总'!S:U,3,0)</f>
        <v>1.5955307262569832E-2</v>
      </c>
      <c r="U7531" s="78">
        <f t="shared" si="585"/>
        <v>4.7865921787709501E-2</v>
      </c>
      <c r="V7531" s="13">
        <v>0.85000000000000009</v>
      </c>
      <c r="W7531" s="78">
        <f t="shared" si="587"/>
        <v>5.6312849162011173E-2</v>
      </c>
      <c r="X7531" s="1">
        <f>VLOOKUP(E7531,'渗透率、续签率'!AG:AJ,4,0)</f>
        <v>11935.500000000002</v>
      </c>
      <c r="Y7531" s="1">
        <f t="shared" si="588"/>
        <v>672.12201117318443</v>
      </c>
      <c r="Z7531">
        <v>0</v>
      </c>
      <c r="AA7531" s="89">
        <f t="shared" si="589"/>
        <v>35806.500000000007</v>
      </c>
      <c r="AH7531" s="37"/>
      <c r="AI7531" s="37"/>
      <c r="AK7531" s="37"/>
    </row>
    <row r="7532" spans="1:37" hidden="1">
      <c r="A7532" t="s">
        <v>64</v>
      </c>
      <c r="B7532" t="s">
        <v>20</v>
      </c>
      <c r="C7532" t="s">
        <v>21</v>
      </c>
      <c r="D7532" t="s">
        <v>116</v>
      </c>
      <c r="E7532" t="s">
        <v>553</v>
      </c>
      <c r="F7532" t="str">
        <f t="shared" si="586"/>
        <v>宿州市公私立学校</v>
      </c>
      <c r="G7532" t="s">
        <v>94</v>
      </c>
      <c r="H7532" t="s">
        <v>234</v>
      </c>
      <c r="I7532" t="s">
        <v>68</v>
      </c>
      <c r="J7532">
        <v>52</v>
      </c>
      <c r="K7532">
        <v>0</v>
      </c>
      <c r="L7532" s="13">
        <f>VLOOKUP(C7532,'渗透率、续签率'!B:C,2,0)</f>
        <v>0.41499999999999998</v>
      </c>
      <c r="M7532" s="6">
        <v>0</v>
      </c>
      <c r="N7532">
        <v>4</v>
      </c>
      <c r="O7532">
        <v>0</v>
      </c>
      <c r="P7532" s="6">
        <v>0</v>
      </c>
      <c r="Q7532" s="13">
        <v>0</v>
      </c>
      <c r="R7532" s="13">
        <v>0</v>
      </c>
      <c r="S7532" s="31">
        <v>153</v>
      </c>
      <c r="T7532" s="6">
        <f>VLOOKUP(E7532,'参数设置&amp;汇总'!S:U,3,0)</f>
        <v>1.5955307262569832E-2</v>
      </c>
      <c r="U7532" s="78">
        <f t="shared" si="585"/>
        <v>6.3821229050279329E-2</v>
      </c>
      <c r="V7532" s="13">
        <v>0.85000000000000009</v>
      </c>
      <c r="W7532" s="78">
        <f t="shared" si="587"/>
        <v>7.508379888268156E-2</v>
      </c>
      <c r="X7532" s="1">
        <f>VLOOKUP(E7532,'渗透率、续签率'!AG:AJ,4,0)</f>
        <v>11935.500000000002</v>
      </c>
      <c r="Y7532" s="1">
        <f t="shared" si="588"/>
        <v>896.16268156424587</v>
      </c>
      <c r="Z7532">
        <v>0</v>
      </c>
      <c r="AA7532" s="89">
        <f t="shared" si="589"/>
        <v>47742.000000000007</v>
      </c>
      <c r="AH7532" s="37"/>
      <c r="AI7532" s="37"/>
      <c r="AK7532" s="37"/>
    </row>
    <row r="7533" spans="1:37" hidden="1">
      <c r="A7533" t="s">
        <v>64</v>
      </c>
      <c r="B7533" t="s">
        <v>20</v>
      </c>
      <c r="C7533" t="s">
        <v>21</v>
      </c>
      <c r="D7533" t="s">
        <v>116</v>
      </c>
      <c r="E7533" t="s">
        <v>553</v>
      </c>
      <c r="F7533" t="str">
        <f t="shared" si="586"/>
        <v>宿迁市公私立学校</v>
      </c>
      <c r="G7533" t="s">
        <v>73</v>
      </c>
      <c r="H7533" t="s">
        <v>235</v>
      </c>
      <c r="I7533" t="s">
        <v>70</v>
      </c>
      <c r="J7533">
        <v>49</v>
      </c>
      <c r="K7533">
        <v>0</v>
      </c>
      <c r="L7533" s="13">
        <f>VLOOKUP(C7533,'渗透率、续签率'!B:C,2,0)</f>
        <v>0.41499999999999998</v>
      </c>
      <c r="M7533" s="6">
        <v>0</v>
      </c>
      <c r="N7533">
        <v>7</v>
      </c>
      <c r="O7533">
        <v>0</v>
      </c>
      <c r="P7533" s="6">
        <v>0</v>
      </c>
      <c r="Q7533" s="13">
        <v>0</v>
      </c>
      <c r="R7533" s="13">
        <v>0</v>
      </c>
      <c r="S7533" s="31">
        <v>204</v>
      </c>
      <c r="T7533" s="6">
        <f>VLOOKUP(E7533,'参数设置&amp;汇总'!S:U,3,0)</f>
        <v>1.5955307262569832E-2</v>
      </c>
      <c r="U7533" s="78">
        <f t="shared" si="585"/>
        <v>0.11168715083798883</v>
      </c>
      <c r="V7533" s="13">
        <v>0.85000000000000009</v>
      </c>
      <c r="W7533" s="78">
        <f t="shared" si="587"/>
        <v>0.13139664804469273</v>
      </c>
      <c r="X7533" s="1">
        <f>VLOOKUP(E7533,'渗透率、续签率'!AG:AJ,4,0)</f>
        <v>11935.500000000002</v>
      </c>
      <c r="Y7533" s="1">
        <f t="shared" si="588"/>
        <v>1568.2846927374303</v>
      </c>
      <c r="Z7533">
        <v>0</v>
      </c>
      <c r="AA7533" s="89">
        <f t="shared" si="589"/>
        <v>83548.500000000015</v>
      </c>
      <c r="AH7533" s="37"/>
      <c r="AI7533" s="37"/>
      <c r="AK7533" s="37"/>
    </row>
    <row r="7534" spans="1:37" hidden="1">
      <c r="A7534" t="s">
        <v>64</v>
      </c>
      <c r="B7534" t="s">
        <v>20</v>
      </c>
      <c r="C7534" t="s">
        <v>21</v>
      </c>
      <c r="D7534" t="s">
        <v>116</v>
      </c>
      <c r="E7534" t="s">
        <v>553</v>
      </c>
      <c r="F7534" t="str">
        <f t="shared" si="586"/>
        <v>屯昌县公私立学校</v>
      </c>
      <c r="G7534" t="s">
        <v>120</v>
      </c>
      <c r="H7534" t="s">
        <v>236</v>
      </c>
      <c r="I7534" t="s">
        <v>68</v>
      </c>
      <c r="J7534">
        <v>1</v>
      </c>
      <c r="K7534">
        <v>0</v>
      </c>
      <c r="L7534" s="13">
        <f>VLOOKUP(C7534,'渗透率、续签率'!B:C,2,0)</f>
        <v>0.41499999999999998</v>
      </c>
      <c r="M7534" s="6">
        <v>0</v>
      </c>
      <c r="N7534">
        <v>0</v>
      </c>
      <c r="O7534">
        <v>0</v>
      </c>
      <c r="P7534" s="6">
        <v>0</v>
      </c>
      <c r="Q7534" s="13">
        <v>0</v>
      </c>
      <c r="R7534" s="13">
        <v>0</v>
      </c>
      <c r="S7534" s="31">
        <v>0</v>
      </c>
      <c r="T7534" s="6">
        <f>VLOOKUP(E7534,'参数设置&amp;汇总'!S:U,3,0)</f>
        <v>1.5955307262569832E-2</v>
      </c>
      <c r="U7534" s="78">
        <f t="shared" si="585"/>
        <v>0</v>
      </c>
      <c r="V7534" s="13">
        <v>0.85000000000000009</v>
      </c>
      <c r="W7534" s="78">
        <f t="shared" si="587"/>
        <v>0</v>
      </c>
      <c r="X7534" s="1">
        <f>VLOOKUP(E7534,'渗透率、续签率'!AG:AJ,4,0)</f>
        <v>11935.500000000002</v>
      </c>
      <c r="Y7534" s="1">
        <f t="shared" si="588"/>
        <v>0</v>
      </c>
      <c r="Z7534">
        <v>0</v>
      </c>
      <c r="AA7534" s="89">
        <f t="shared" si="589"/>
        <v>0</v>
      </c>
      <c r="AH7534" s="37"/>
      <c r="AI7534" s="37"/>
    </row>
    <row r="7535" spans="1:37" hidden="1">
      <c r="A7535" t="s">
        <v>64</v>
      </c>
      <c r="B7535" t="s">
        <v>20</v>
      </c>
      <c r="C7535" t="s">
        <v>21</v>
      </c>
      <c r="D7535" t="s">
        <v>116</v>
      </c>
      <c r="E7535" t="s">
        <v>553</v>
      </c>
      <c r="F7535" t="str">
        <f t="shared" si="586"/>
        <v>山南市公私立学校</v>
      </c>
      <c r="G7535" t="s">
        <v>237</v>
      </c>
      <c r="H7535" t="s">
        <v>238</v>
      </c>
      <c r="I7535" t="s">
        <v>57</v>
      </c>
      <c r="J7535">
        <v>3</v>
      </c>
      <c r="K7535">
        <v>0</v>
      </c>
      <c r="L7535" s="13">
        <f>VLOOKUP(C7535,'渗透率、续签率'!B:C,2,0)</f>
        <v>0.41499999999999998</v>
      </c>
      <c r="M7535" s="6">
        <v>0</v>
      </c>
      <c r="N7535">
        <v>0</v>
      </c>
      <c r="O7535">
        <v>0</v>
      </c>
      <c r="P7535" s="6">
        <v>0</v>
      </c>
      <c r="Q7535" s="13">
        <v>0</v>
      </c>
      <c r="R7535" s="13">
        <v>0</v>
      </c>
      <c r="S7535" s="31">
        <v>7</v>
      </c>
      <c r="T7535" s="6">
        <f>VLOOKUP(E7535,'参数设置&amp;汇总'!S:U,3,0)</f>
        <v>1.5955307262569832E-2</v>
      </c>
      <c r="U7535" s="78">
        <f t="shared" si="585"/>
        <v>0</v>
      </c>
      <c r="V7535" s="13">
        <v>0.85000000000000009</v>
      </c>
      <c r="W7535" s="78">
        <f t="shared" si="587"/>
        <v>0</v>
      </c>
      <c r="X7535" s="1">
        <f>VLOOKUP(E7535,'渗透率、续签率'!AG:AJ,4,0)</f>
        <v>11935.500000000002</v>
      </c>
      <c r="Y7535" s="1">
        <f t="shared" si="588"/>
        <v>0</v>
      </c>
      <c r="Z7535">
        <v>0</v>
      </c>
      <c r="AA7535" s="89">
        <f t="shared" si="589"/>
        <v>0</v>
      </c>
      <c r="AK7535" s="37"/>
    </row>
    <row r="7536" spans="1:37" hidden="1">
      <c r="A7536" t="s">
        <v>64</v>
      </c>
      <c r="B7536" t="s">
        <v>20</v>
      </c>
      <c r="C7536" t="s">
        <v>21</v>
      </c>
      <c r="D7536" t="s">
        <v>116</v>
      </c>
      <c r="E7536" t="s">
        <v>553</v>
      </c>
      <c r="F7536" t="str">
        <f t="shared" si="586"/>
        <v>岳阳市公私立学校</v>
      </c>
      <c r="G7536" t="s">
        <v>113</v>
      </c>
      <c r="H7536" t="s">
        <v>239</v>
      </c>
      <c r="I7536" t="s">
        <v>68</v>
      </c>
      <c r="J7536">
        <v>88</v>
      </c>
      <c r="K7536">
        <v>0</v>
      </c>
      <c r="L7536" s="13">
        <f>VLOOKUP(C7536,'渗透率、续签率'!B:C,2,0)</f>
        <v>0.41499999999999998</v>
      </c>
      <c r="M7536" s="6">
        <v>0</v>
      </c>
      <c r="N7536">
        <v>5</v>
      </c>
      <c r="O7536">
        <v>0</v>
      </c>
      <c r="P7536" s="6">
        <v>0</v>
      </c>
      <c r="Q7536" s="13">
        <v>0</v>
      </c>
      <c r="R7536" s="13">
        <v>0</v>
      </c>
      <c r="S7536" s="31">
        <v>215</v>
      </c>
      <c r="T7536" s="6">
        <f>VLOOKUP(E7536,'参数设置&amp;汇总'!S:U,3,0)</f>
        <v>1.5955307262569832E-2</v>
      </c>
      <c r="U7536" s="78">
        <f t="shared" si="585"/>
        <v>7.9776536312849158E-2</v>
      </c>
      <c r="V7536" s="13">
        <v>0.85000000000000009</v>
      </c>
      <c r="W7536" s="78">
        <f t="shared" si="587"/>
        <v>9.385474860335194E-2</v>
      </c>
      <c r="X7536" s="1">
        <f>VLOOKUP(E7536,'渗透率、续签率'!AG:AJ,4,0)</f>
        <v>11935.500000000002</v>
      </c>
      <c r="Y7536" s="1">
        <f t="shared" si="588"/>
        <v>1120.2033519553072</v>
      </c>
      <c r="Z7536">
        <v>0</v>
      </c>
      <c r="AA7536" s="89">
        <f t="shared" si="589"/>
        <v>59677.500000000007</v>
      </c>
      <c r="AH7536" s="37"/>
      <c r="AI7536" s="37"/>
      <c r="AK7536" s="37"/>
    </row>
    <row r="7537" spans="1:37" hidden="1">
      <c r="A7537" t="s">
        <v>64</v>
      </c>
      <c r="B7537" t="s">
        <v>20</v>
      </c>
      <c r="C7537" t="s">
        <v>21</v>
      </c>
      <c r="D7537" t="s">
        <v>116</v>
      </c>
      <c r="E7537" t="s">
        <v>553</v>
      </c>
      <c r="F7537" t="str">
        <f t="shared" si="586"/>
        <v>崇左市公私立学校</v>
      </c>
      <c r="G7537" t="s">
        <v>88</v>
      </c>
      <c r="H7537" t="s">
        <v>240</v>
      </c>
      <c r="I7537" t="s">
        <v>68</v>
      </c>
      <c r="J7537">
        <v>20</v>
      </c>
      <c r="K7537">
        <v>0</v>
      </c>
      <c r="L7537" s="13">
        <f>VLOOKUP(C7537,'渗透率、续签率'!B:C,2,0)</f>
        <v>0.41499999999999998</v>
      </c>
      <c r="M7537" s="6">
        <v>0</v>
      </c>
      <c r="N7537">
        <v>2</v>
      </c>
      <c r="O7537">
        <v>0</v>
      </c>
      <c r="P7537" s="6">
        <v>0</v>
      </c>
      <c r="Q7537" s="13">
        <v>0</v>
      </c>
      <c r="R7537" s="13">
        <v>0</v>
      </c>
      <c r="S7537" s="31">
        <v>47</v>
      </c>
      <c r="T7537" s="6">
        <f>VLOOKUP(E7537,'参数设置&amp;汇总'!S:U,3,0)</f>
        <v>1.5955307262569832E-2</v>
      </c>
      <c r="U7537" s="78">
        <f t="shared" si="585"/>
        <v>3.1910614525139665E-2</v>
      </c>
      <c r="V7537" s="13">
        <v>0.85000000000000009</v>
      </c>
      <c r="W7537" s="78">
        <f t="shared" si="587"/>
        <v>3.754189944134078E-2</v>
      </c>
      <c r="X7537" s="1">
        <f>VLOOKUP(E7537,'渗透率、续签率'!AG:AJ,4,0)</f>
        <v>11935.500000000002</v>
      </c>
      <c r="Y7537" s="1">
        <f t="shared" si="588"/>
        <v>448.08134078212294</v>
      </c>
      <c r="Z7537">
        <v>0</v>
      </c>
      <c r="AA7537" s="89">
        <f t="shared" si="589"/>
        <v>23871.000000000004</v>
      </c>
      <c r="AH7537" s="37"/>
      <c r="AI7537" s="37"/>
      <c r="AJ7537" s="1"/>
      <c r="AK7537" s="37"/>
    </row>
    <row r="7538" spans="1:37" hidden="1">
      <c r="A7538" t="s">
        <v>64</v>
      </c>
      <c r="B7538" t="s">
        <v>20</v>
      </c>
      <c r="C7538" t="s">
        <v>21</v>
      </c>
      <c r="D7538" t="s">
        <v>116</v>
      </c>
      <c r="E7538" t="s">
        <v>553</v>
      </c>
      <c r="F7538" t="str">
        <f t="shared" si="586"/>
        <v>巴中市公私立学校</v>
      </c>
      <c r="G7538" t="s">
        <v>77</v>
      </c>
      <c r="H7538" t="s">
        <v>241</v>
      </c>
      <c r="I7538" t="s">
        <v>70</v>
      </c>
      <c r="J7538">
        <v>24</v>
      </c>
      <c r="K7538">
        <v>0</v>
      </c>
      <c r="L7538" s="13">
        <f>VLOOKUP(C7538,'渗透率、续签率'!B:C,2,0)</f>
        <v>0.41499999999999998</v>
      </c>
      <c r="M7538" s="6">
        <v>0</v>
      </c>
      <c r="N7538">
        <v>1</v>
      </c>
      <c r="O7538">
        <v>0</v>
      </c>
      <c r="P7538" s="6">
        <v>0</v>
      </c>
      <c r="Q7538" s="13">
        <v>0</v>
      </c>
      <c r="R7538" s="13">
        <v>0</v>
      </c>
      <c r="S7538" s="31">
        <v>29</v>
      </c>
      <c r="T7538" s="6">
        <f>VLOOKUP(E7538,'参数设置&amp;汇总'!S:U,3,0)</f>
        <v>1.5955307262569832E-2</v>
      </c>
      <c r="U7538" s="78">
        <f t="shared" si="585"/>
        <v>1.5955307262569832E-2</v>
      </c>
      <c r="V7538" s="13">
        <v>0.85000000000000009</v>
      </c>
      <c r="W7538" s="78">
        <f t="shared" si="587"/>
        <v>1.877094972067039E-2</v>
      </c>
      <c r="X7538" s="1">
        <f>VLOOKUP(E7538,'渗透率、续签率'!AG:AJ,4,0)</f>
        <v>11935.500000000002</v>
      </c>
      <c r="Y7538" s="1">
        <f t="shared" si="588"/>
        <v>224.04067039106147</v>
      </c>
      <c r="Z7538">
        <v>0</v>
      </c>
      <c r="AA7538" s="89">
        <f t="shared" si="589"/>
        <v>11935.500000000002</v>
      </c>
      <c r="AH7538" s="37"/>
      <c r="AI7538" s="37"/>
    </row>
    <row r="7539" spans="1:37" hidden="1">
      <c r="A7539" t="s">
        <v>64</v>
      </c>
      <c r="B7539" t="s">
        <v>20</v>
      </c>
      <c r="C7539" t="s">
        <v>21</v>
      </c>
      <c r="D7539" t="s">
        <v>116</v>
      </c>
      <c r="E7539" t="s">
        <v>553</v>
      </c>
      <c r="F7539" t="str">
        <f t="shared" si="586"/>
        <v>巴彦淖尔市公私立学校</v>
      </c>
      <c r="G7539" t="s">
        <v>142</v>
      </c>
      <c r="H7539" t="s">
        <v>242</v>
      </c>
      <c r="I7539" t="s">
        <v>70</v>
      </c>
      <c r="J7539">
        <v>17</v>
      </c>
      <c r="K7539">
        <v>0</v>
      </c>
      <c r="L7539" s="13">
        <f>VLOOKUP(C7539,'渗透率、续签率'!B:C,2,0)</f>
        <v>0.41499999999999998</v>
      </c>
      <c r="M7539" s="6">
        <v>0</v>
      </c>
      <c r="N7539">
        <v>2</v>
      </c>
      <c r="O7539">
        <v>0</v>
      </c>
      <c r="P7539" s="6">
        <v>0</v>
      </c>
      <c r="Q7539" s="13">
        <v>0</v>
      </c>
      <c r="R7539" s="13">
        <v>0</v>
      </c>
      <c r="S7539" s="31">
        <v>58</v>
      </c>
      <c r="T7539" s="6">
        <f>VLOOKUP(E7539,'参数设置&amp;汇总'!S:U,3,0)</f>
        <v>1.5955307262569832E-2</v>
      </c>
      <c r="U7539" s="78">
        <f t="shared" si="585"/>
        <v>3.1910614525139665E-2</v>
      </c>
      <c r="V7539" s="13">
        <v>0.85000000000000009</v>
      </c>
      <c r="W7539" s="78">
        <f t="shared" si="587"/>
        <v>3.754189944134078E-2</v>
      </c>
      <c r="X7539" s="1">
        <f>VLOOKUP(E7539,'渗透率、续签率'!AG:AJ,4,0)</f>
        <v>11935.500000000002</v>
      </c>
      <c r="Y7539" s="1">
        <f t="shared" si="588"/>
        <v>448.08134078212294</v>
      </c>
      <c r="Z7539">
        <v>0</v>
      </c>
      <c r="AA7539" s="89">
        <f t="shared" si="589"/>
        <v>23871.000000000004</v>
      </c>
      <c r="AK7539" s="37"/>
    </row>
    <row r="7540" spans="1:37" hidden="1">
      <c r="A7540" t="s">
        <v>64</v>
      </c>
      <c r="B7540" t="s">
        <v>20</v>
      </c>
      <c r="C7540" t="s">
        <v>21</v>
      </c>
      <c r="D7540" t="s">
        <v>116</v>
      </c>
      <c r="E7540" t="s">
        <v>553</v>
      </c>
      <c r="F7540" t="str">
        <f t="shared" si="586"/>
        <v>巴音郭楞蒙古自治州公私立学校</v>
      </c>
      <c r="G7540" t="s">
        <v>145</v>
      </c>
      <c r="H7540" t="s">
        <v>243</v>
      </c>
      <c r="I7540" t="s">
        <v>70</v>
      </c>
      <c r="J7540">
        <v>15</v>
      </c>
      <c r="K7540">
        <v>0</v>
      </c>
      <c r="L7540" s="13">
        <f>VLOOKUP(C7540,'渗透率、续签率'!B:C,2,0)</f>
        <v>0.41499999999999998</v>
      </c>
      <c r="M7540" s="6">
        <v>0</v>
      </c>
      <c r="N7540">
        <v>1</v>
      </c>
      <c r="O7540">
        <v>0</v>
      </c>
      <c r="P7540" s="6">
        <v>0</v>
      </c>
      <c r="Q7540" s="13">
        <v>0</v>
      </c>
      <c r="R7540" s="13">
        <v>0</v>
      </c>
      <c r="S7540" s="31">
        <v>31</v>
      </c>
      <c r="T7540" s="6">
        <f>VLOOKUP(E7540,'参数设置&amp;汇总'!S:U,3,0)</f>
        <v>1.5955307262569832E-2</v>
      </c>
      <c r="U7540" s="78">
        <f t="shared" si="585"/>
        <v>1.5955307262569832E-2</v>
      </c>
      <c r="V7540" s="13">
        <v>0.85000000000000009</v>
      </c>
      <c r="W7540" s="78">
        <f t="shared" si="587"/>
        <v>1.877094972067039E-2</v>
      </c>
      <c r="X7540" s="1">
        <f>VLOOKUP(E7540,'渗透率、续签率'!AG:AJ,4,0)</f>
        <v>11935.500000000002</v>
      </c>
      <c r="Y7540" s="1">
        <f t="shared" si="588"/>
        <v>224.04067039106147</v>
      </c>
      <c r="Z7540">
        <v>0</v>
      </c>
      <c r="AA7540" s="89">
        <f t="shared" si="589"/>
        <v>11935.500000000002</v>
      </c>
      <c r="AH7540" s="37"/>
      <c r="AI7540" s="37"/>
      <c r="AK7540" s="37"/>
    </row>
    <row r="7541" spans="1:37" hidden="1">
      <c r="A7541" t="s">
        <v>64</v>
      </c>
      <c r="B7541" t="s">
        <v>20</v>
      </c>
      <c r="C7541" t="s">
        <v>21</v>
      </c>
      <c r="D7541" t="s">
        <v>116</v>
      </c>
      <c r="E7541" t="s">
        <v>553</v>
      </c>
      <c r="F7541" t="str">
        <f t="shared" si="586"/>
        <v>常州市公私立学校</v>
      </c>
      <c r="G7541" t="s">
        <v>73</v>
      </c>
      <c r="H7541" t="s">
        <v>244</v>
      </c>
      <c r="I7541" t="s">
        <v>70</v>
      </c>
      <c r="J7541">
        <v>63</v>
      </c>
      <c r="K7541">
        <v>0</v>
      </c>
      <c r="L7541" s="13">
        <f>VLOOKUP(C7541,'渗透率、续签率'!B:C,2,0)</f>
        <v>0.41499999999999998</v>
      </c>
      <c r="M7541" s="6">
        <v>0</v>
      </c>
      <c r="N7541">
        <v>9</v>
      </c>
      <c r="O7541">
        <v>0</v>
      </c>
      <c r="P7541" s="6">
        <v>0</v>
      </c>
      <c r="Q7541" s="13">
        <v>0</v>
      </c>
      <c r="R7541" s="13">
        <v>0</v>
      </c>
      <c r="S7541" s="31">
        <v>222</v>
      </c>
      <c r="T7541" s="6">
        <f>VLOOKUP(E7541,'参数设置&amp;汇总'!S:U,3,0)</f>
        <v>1.5955307262569832E-2</v>
      </c>
      <c r="U7541" s="78">
        <f t="shared" si="585"/>
        <v>0.14359776536312849</v>
      </c>
      <c r="V7541" s="13">
        <v>0.85000000000000009</v>
      </c>
      <c r="W7541" s="78">
        <f t="shared" si="587"/>
        <v>0.16893854748603349</v>
      </c>
      <c r="X7541" s="1">
        <f>VLOOKUP(E7541,'渗透率、续签率'!AG:AJ,4,0)</f>
        <v>11935.500000000002</v>
      </c>
      <c r="Y7541" s="1">
        <f t="shared" si="588"/>
        <v>2016.366033519553</v>
      </c>
      <c r="Z7541">
        <v>1</v>
      </c>
      <c r="AA7541" s="89">
        <f t="shared" si="589"/>
        <v>107419.50000000001</v>
      </c>
      <c r="AH7541" s="37"/>
      <c r="AI7541" s="37"/>
      <c r="AK7541" s="37"/>
    </row>
    <row r="7542" spans="1:37" hidden="1">
      <c r="A7542" t="s">
        <v>64</v>
      </c>
      <c r="B7542" t="s">
        <v>20</v>
      </c>
      <c r="C7542" t="s">
        <v>21</v>
      </c>
      <c r="D7542" t="s">
        <v>116</v>
      </c>
      <c r="E7542" t="s">
        <v>553</v>
      </c>
      <c r="F7542" t="str">
        <f t="shared" si="586"/>
        <v>常德市公私立学校</v>
      </c>
      <c r="G7542" t="s">
        <v>113</v>
      </c>
      <c r="H7542" t="s">
        <v>245</v>
      </c>
      <c r="I7542" t="s">
        <v>68</v>
      </c>
      <c r="J7542">
        <v>87</v>
      </c>
      <c r="K7542">
        <v>0</v>
      </c>
      <c r="L7542" s="13">
        <f>VLOOKUP(C7542,'渗透率、续签率'!B:C,2,0)</f>
        <v>0.41499999999999998</v>
      </c>
      <c r="M7542" s="6">
        <v>0</v>
      </c>
      <c r="N7542">
        <v>5</v>
      </c>
      <c r="O7542">
        <v>0</v>
      </c>
      <c r="P7542" s="6">
        <v>0</v>
      </c>
      <c r="Q7542" s="13">
        <v>0</v>
      </c>
      <c r="R7542" s="13">
        <v>0</v>
      </c>
      <c r="S7542" s="31">
        <v>208</v>
      </c>
      <c r="T7542" s="6">
        <f>VLOOKUP(E7542,'参数设置&amp;汇总'!S:U,3,0)</f>
        <v>1.5955307262569832E-2</v>
      </c>
      <c r="U7542" s="78">
        <f t="shared" si="585"/>
        <v>7.9776536312849158E-2</v>
      </c>
      <c r="V7542" s="13">
        <v>0.85000000000000009</v>
      </c>
      <c r="W7542" s="78">
        <f t="shared" si="587"/>
        <v>9.385474860335194E-2</v>
      </c>
      <c r="X7542" s="1">
        <f>VLOOKUP(E7542,'渗透率、续签率'!AG:AJ,4,0)</f>
        <v>11935.500000000002</v>
      </c>
      <c r="Y7542" s="1">
        <f t="shared" si="588"/>
        <v>1120.2033519553072</v>
      </c>
      <c r="Z7542">
        <v>0</v>
      </c>
      <c r="AA7542" s="89">
        <f t="shared" si="589"/>
        <v>59677.500000000007</v>
      </c>
      <c r="AH7542" s="37"/>
      <c r="AI7542" s="37"/>
      <c r="AK7542" s="37"/>
    </row>
    <row r="7543" spans="1:37" hidden="1">
      <c r="A7543" t="s">
        <v>64</v>
      </c>
      <c r="B7543" t="s">
        <v>20</v>
      </c>
      <c r="C7543" t="s">
        <v>21</v>
      </c>
      <c r="D7543" t="s">
        <v>116</v>
      </c>
      <c r="E7543" t="s">
        <v>553</v>
      </c>
      <c r="F7543" t="str">
        <f t="shared" si="586"/>
        <v>平凉市公私立学校</v>
      </c>
      <c r="G7543" t="s">
        <v>132</v>
      </c>
      <c r="H7543" t="s">
        <v>246</v>
      </c>
      <c r="I7543" t="s">
        <v>70</v>
      </c>
      <c r="J7543">
        <v>30</v>
      </c>
      <c r="K7543">
        <v>0</v>
      </c>
      <c r="L7543" s="13">
        <f>VLOOKUP(C7543,'渗透率、续签率'!B:C,2,0)</f>
        <v>0.41499999999999998</v>
      </c>
      <c r="M7543" s="6">
        <v>0</v>
      </c>
      <c r="N7543">
        <v>0</v>
      </c>
      <c r="O7543">
        <v>0</v>
      </c>
      <c r="P7543" s="6">
        <v>0</v>
      </c>
      <c r="Q7543" s="13">
        <v>0</v>
      </c>
      <c r="R7543" s="13">
        <v>0</v>
      </c>
      <c r="S7543" s="31">
        <v>51</v>
      </c>
      <c r="T7543" s="6">
        <f>VLOOKUP(E7543,'参数设置&amp;汇总'!S:U,3,0)</f>
        <v>1.5955307262569832E-2</v>
      </c>
      <c r="U7543" s="78">
        <f t="shared" si="585"/>
        <v>0</v>
      </c>
      <c r="V7543" s="13">
        <v>0.85000000000000009</v>
      </c>
      <c r="W7543" s="78">
        <f t="shared" si="587"/>
        <v>0</v>
      </c>
      <c r="X7543" s="1">
        <f>VLOOKUP(E7543,'渗透率、续签率'!AG:AJ,4,0)</f>
        <v>11935.500000000002</v>
      </c>
      <c r="Y7543" s="1">
        <f t="shared" si="588"/>
        <v>0</v>
      </c>
      <c r="Z7543">
        <v>0</v>
      </c>
      <c r="AA7543" s="89">
        <f t="shared" si="589"/>
        <v>0</v>
      </c>
      <c r="AH7543" s="37"/>
      <c r="AI7543" s="37"/>
      <c r="AK7543" s="37"/>
    </row>
    <row r="7544" spans="1:37" hidden="1">
      <c r="A7544" t="s">
        <v>64</v>
      </c>
      <c r="B7544" t="s">
        <v>20</v>
      </c>
      <c r="C7544" t="s">
        <v>21</v>
      </c>
      <c r="D7544" t="s">
        <v>116</v>
      </c>
      <c r="E7544" t="s">
        <v>553</v>
      </c>
      <c r="F7544" t="str">
        <f t="shared" si="586"/>
        <v>平顶山市公私立学校</v>
      </c>
      <c r="G7544" t="s">
        <v>110</v>
      </c>
      <c r="H7544" t="s">
        <v>247</v>
      </c>
      <c r="I7544" t="s">
        <v>70</v>
      </c>
      <c r="J7544">
        <v>61</v>
      </c>
      <c r="K7544">
        <v>0</v>
      </c>
      <c r="L7544" s="13">
        <f>VLOOKUP(C7544,'渗透率、续签率'!B:C,2,0)</f>
        <v>0.41499999999999998</v>
      </c>
      <c r="M7544" s="6">
        <v>0</v>
      </c>
      <c r="N7544">
        <v>6</v>
      </c>
      <c r="O7544">
        <v>0</v>
      </c>
      <c r="P7544" s="6">
        <v>0</v>
      </c>
      <c r="Q7544" s="13">
        <v>0</v>
      </c>
      <c r="R7544" s="13">
        <v>0</v>
      </c>
      <c r="S7544" s="31">
        <v>205</v>
      </c>
      <c r="T7544" s="6">
        <f>VLOOKUP(E7544,'参数设置&amp;汇总'!S:U,3,0)</f>
        <v>1.5955307262569832E-2</v>
      </c>
      <c r="U7544" s="78">
        <f t="shared" si="585"/>
        <v>9.5731843575419001E-2</v>
      </c>
      <c r="V7544" s="13">
        <v>0.85000000000000009</v>
      </c>
      <c r="W7544" s="78">
        <f t="shared" si="587"/>
        <v>0.11262569832402235</v>
      </c>
      <c r="X7544" s="1">
        <f>VLOOKUP(E7544,'渗透率、续签率'!AG:AJ,4,0)</f>
        <v>11935.500000000002</v>
      </c>
      <c r="Y7544" s="1">
        <f t="shared" si="588"/>
        <v>1344.2440223463689</v>
      </c>
      <c r="Z7544">
        <v>0</v>
      </c>
      <c r="AA7544" s="89">
        <f t="shared" si="589"/>
        <v>71613.000000000015</v>
      </c>
      <c r="AH7544" s="37"/>
      <c r="AI7544" s="37"/>
      <c r="AK7544" s="37"/>
    </row>
    <row r="7545" spans="1:37" hidden="1">
      <c r="A7545" t="s">
        <v>64</v>
      </c>
      <c r="B7545" t="s">
        <v>20</v>
      </c>
      <c r="C7545" t="s">
        <v>21</v>
      </c>
      <c r="D7545" t="s">
        <v>116</v>
      </c>
      <c r="E7545" t="s">
        <v>553</v>
      </c>
      <c r="F7545" t="str">
        <f t="shared" si="586"/>
        <v>广元市公私立学校</v>
      </c>
      <c r="G7545" t="s">
        <v>77</v>
      </c>
      <c r="H7545" t="s">
        <v>248</v>
      </c>
      <c r="I7545" t="s">
        <v>70</v>
      </c>
      <c r="J7545">
        <v>37</v>
      </c>
      <c r="K7545">
        <v>0</v>
      </c>
      <c r="L7545" s="13">
        <f>VLOOKUP(C7545,'渗透率、续签率'!B:C,2,0)</f>
        <v>0.41499999999999998</v>
      </c>
      <c r="M7545" s="6">
        <v>0</v>
      </c>
      <c r="N7545">
        <v>0</v>
      </c>
      <c r="O7545">
        <v>0</v>
      </c>
      <c r="P7545" s="6">
        <v>0</v>
      </c>
      <c r="Q7545" s="13">
        <v>0</v>
      </c>
      <c r="R7545" s="13">
        <v>0</v>
      </c>
      <c r="S7545" s="31">
        <v>35</v>
      </c>
      <c r="T7545" s="6">
        <f>VLOOKUP(E7545,'参数设置&amp;汇总'!S:U,3,0)</f>
        <v>1.5955307262569832E-2</v>
      </c>
      <c r="U7545" s="78">
        <f t="shared" si="585"/>
        <v>0</v>
      </c>
      <c r="V7545" s="13">
        <v>0.85000000000000009</v>
      </c>
      <c r="W7545" s="78">
        <f t="shared" si="587"/>
        <v>0</v>
      </c>
      <c r="X7545" s="1">
        <f>VLOOKUP(E7545,'渗透率、续签率'!AG:AJ,4,0)</f>
        <v>11935.500000000002</v>
      </c>
      <c r="Y7545" s="1">
        <f t="shared" si="588"/>
        <v>0</v>
      </c>
      <c r="Z7545">
        <v>1</v>
      </c>
      <c r="AA7545" s="89">
        <f t="shared" si="589"/>
        <v>0</v>
      </c>
      <c r="AH7545" s="37"/>
      <c r="AI7545" s="37"/>
      <c r="AK7545" s="37"/>
    </row>
    <row r="7546" spans="1:37" hidden="1">
      <c r="A7546" t="s">
        <v>64</v>
      </c>
      <c r="B7546" t="s">
        <v>20</v>
      </c>
      <c r="C7546" t="s">
        <v>21</v>
      </c>
      <c r="D7546" t="s">
        <v>116</v>
      </c>
      <c r="E7546" t="s">
        <v>553</v>
      </c>
      <c r="F7546" t="str">
        <f t="shared" si="586"/>
        <v>广安市公私立学校</v>
      </c>
      <c r="G7546" t="s">
        <v>77</v>
      </c>
      <c r="H7546" t="s">
        <v>249</v>
      </c>
      <c r="I7546" t="s">
        <v>70</v>
      </c>
      <c r="J7546">
        <v>41</v>
      </c>
      <c r="K7546">
        <v>0</v>
      </c>
      <c r="L7546" s="13">
        <f>VLOOKUP(C7546,'渗透率、续签率'!B:C,2,0)</f>
        <v>0.41499999999999998</v>
      </c>
      <c r="M7546" s="6">
        <v>0</v>
      </c>
      <c r="N7546">
        <v>0</v>
      </c>
      <c r="O7546">
        <v>0</v>
      </c>
      <c r="P7546" s="6">
        <v>0</v>
      </c>
      <c r="Q7546" s="13">
        <v>0</v>
      </c>
      <c r="R7546" s="13">
        <v>0</v>
      </c>
      <c r="S7546" s="31">
        <v>108</v>
      </c>
      <c r="T7546" s="6">
        <f>VLOOKUP(E7546,'参数设置&amp;汇总'!S:U,3,0)</f>
        <v>1.5955307262569832E-2</v>
      </c>
      <c r="U7546" s="78">
        <f t="shared" si="585"/>
        <v>0</v>
      </c>
      <c r="V7546" s="13">
        <v>0.85000000000000009</v>
      </c>
      <c r="W7546" s="78">
        <f t="shared" si="587"/>
        <v>0</v>
      </c>
      <c r="X7546" s="1">
        <f>VLOOKUP(E7546,'渗透率、续签率'!AG:AJ,4,0)</f>
        <v>11935.500000000002</v>
      </c>
      <c r="Y7546" s="1">
        <f t="shared" si="588"/>
        <v>0</v>
      </c>
      <c r="Z7546">
        <v>0</v>
      </c>
      <c r="AA7546" s="89">
        <f t="shared" si="589"/>
        <v>0</v>
      </c>
      <c r="AH7546" s="37"/>
      <c r="AI7546" s="37"/>
      <c r="AK7546" s="37"/>
    </row>
    <row r="7547" spans="1:37" hidden="1">
      <c r="A7547" t="s">
        <v>64</v>
      </c>
      <c r="B7547" t="s">
        <v>20</v>
      </c>
      <c r="C7547" t="s">
        <v>21</v>
      </c>
      <c r="D7547" t="s">
        <v>116</v>
      </c>
      <c r="E7547" t="s">
        <v>553</v>
      </c>
      <c r="F7547" t="str">
        <f t="shared" si="586"/>
        <v>庆阳市公私立学校</v>
      </c>
      <c r="G7547" t="s">
        <v>132</v>
      </c>
      <c r="H7547" t="s">
        <v>250</v>
      </c>
      <c r="I7547" t="s">
        <v>70</v>
      </c>
      <c r="J7547">
        <v>36</v>
      </c>
      <c r="K7547">
        <v>0</v>
      </c>
      <c r="L7547" s="13">
        <f>VLOOKUP(C7547,'渗透率、续签率'!B:C,2,0)</f>
        <v>0.41499999999999998</v>
      </c>
      <c r="M7547" s="6">
        <v>0</v>
      </c>
      <c r="N7547">
        <v>1</v>
      </c>
      <c r="O7547">
        <v>0</v>
      </c>
      <c r="P7547" s="6">
        <v>0</v>
      </c>
      <c r="Q7547" s="13">
        <v>0</v>
      </c>
      <c r="R7547" s="13">
        <v>0</v>
      </c>
      <c r="S7547" s="31">
        <v>63</v>
      </c>
      <c r="T7547" s="6">
        <f>VLOOKUP(E7547,'参数设置&amp;汇总'!S:U,3,0)</f>
        <v>1.5955307262569832E-2</v>
      </c>
      <c r="U7547" s="78">
        <f t="shared" si="585"/>
        <v>1.5955307262569832E-2</v>
      </c>
      <c r="V7547" s="13">
        <v>0.85000000000000009</v>
      </c>
      <c r="W7547" s="78">
        <f t="shared" si="587"/>
        <v>1.877094972067039E-2</v>
      </c>
      <c r="X7547" s="1">
        <f>VLOOKUP(E7547,'渗透率、续签率'!AG:AJ,4,0)</f>
        <v>11935.500000000002</v>
      </c>
      <c r="Y7547" s="1">
        <f t="shared" si="588"/>
        <v>224.04067039106147</v>
      </c>
      <c r="Z7547">
        <v>0</v>
      </c>
      <c r="AA7547" s="89">
        <f t="shared" si="589"/>
        <v>11935.500000000002</v>
      </c>
      <c r="AH7547" s="37"/>
      <c r="AI7547" s="37"/>
      <c r="AK7547" s="37"/>
    </row>
    <row r="7548" spans="1:37" hidden="1">
      <c r="A7548" t="s">
        <v>64</v>
      </c>
      <c r="B7548" t="s">
        <v>20</v>
      </c>
      <c r="C7548" t="s">
        <v>21</v>
      </c>
      <c r="D7548" t="s">
        <v>116</v>
      </c>
      <c r="E7548" t="s">
        <v>553</v>
      </c>
      <c r="F7548" t="str">
        <f t="shared" si="586"/>
        <v>廊坊市公私立学校</v>
      </c>
      <c r="G7548" t="s">
        <v>159</v>
      </c>
      <c r="H7548" t="s">
        <v>251</v>
      </c>
      <c r="I7548" t="s">
        <v>70</v>
      </c>
      <c r="J7548">
        <v>74</v>
      </c>
      <c r="K7548">
        <v>0</v>
      </c>
      <c r="L7548" s="13">
        <f>VLOOKUP(C7548,'渗透率、续签率'!B:C,2,0)</f>
        <v>0.41499999999999998</v>
      </c>
      <c r="M7548" s="6">
        <v>0</v>
      </c>
      <c r="N7548">
        <v>11</v>
      </c>
      <c r="O7548">
        <v>0</v>
      </c>
      <c r="P7548" s="6">
        <v>0</v>
      </c>
      <c r="Q7548" s="13">
        <v>0</v>
      </c>
      <c r="R7548" s="13">
        <v>0</v>
      </c>
      <c r="S7548" s="31">
        <v>324</v>
      </c>
      <c r="T7548" s="6">
        <f>VLOOKUP(E7548,'参数设置&amp;汇总'!S:U,3,0)</f>
        <v>1.5955307262569832E-2</v>
      </c>
      <c r="U7548" s="78">
        <f t="shared" si="585"/>
        <v>0.17550837988826815</v>
      </c>
      <c r="V7548" s="13">
        <v>0.85000000000000009</v>
      </c>
      <c r="W7548" s="78">
        <f t="shared" si="587"/>
        <v>0.20648044692737427</v>
      </c>
      <c r="X7548" s="1">
        <f>VLOOKUP(E7548,'渗透率、续签率'!AG:AJ,4,0)</f>
        <v>11935.500000000002</v>
      </c>
      <c r="Y7548" s="1">
        <f t="shared" si="588"/>
        <v>2464.4473743016761</v>
      </c>
      <c r="Z7548">
        <v>0</v>
      </c>
      <c r="AA7548" s="89">
        <f t="shared" si="589"/>
        <v>131290.50000000003</v>
      </c>
      <c r="AH7548" s="37"/>
      <c r="AI7548" s="37"/>
      <c r="AK7548" s="37"/>
    </row>
    <row r="7549" spans="1:37" hidden="1">
      <c r="A7549" t="s">
        <v>64</v>
      </c>
      <c r="B7549" t="s">
        <v>20</v>
      </c>
      <c r="C7549" t="s">
        <v>21</v>
      </c>
      <c r="D7549" t="s">
        <v>116</v>
      </c>
      <c r="E7549" t="s">
        <v>553</v>
      </c>
      <c r="F7549" t="str">
        <f t="shared" si="586"/>
        <v>延安市公私立学校</v>
      </c>
      <c r="G7549" t="s">
        <v>108</v>
      </c>
      <c r="H7549" t="s">
        <v>252</v>
      </c>
      <c r="I7549" t="s">
        <v>70</v>
      </c>
      <c r="J7549">
        <v>26</v>
      </c>
      <c r="K7549">
        <v>0</v>
      </c>
      <c r="L7549" s="13">
        <f>VLOOKUP(C7549,'渗透率、续签率'!B:C,2,0)</f>
        <v>0.41499999999999998</v>
      </c>
      <c r="M7549" s="6">
        <v>0</v>
      </c>
      <c r="N7549">
        <v>0</v>
      </c>
      <c r="O7549">
        <v>0</v>
      </c>
      <c r="P7549" s="6">
        <v>0</v>
      </c>
      <c r="Q7549" s="13">
        <v>0</v>
      </c>
      <c r="R7549" s="13">
        <v>0</v>
      </c>
      <c r="S7549" s="31">
        <v>25</v>
      </c>
      <c r="T7549" s="6">
        <f>VLOOKUP(E7549,'参数设置&amp;汇总'!S:U,3,0)</f>
        <v>1.5955307262569832E-2</v>
      </c>
      <c r="U7549" s="78">
        <f t="shared" si="585"/>
        <v>0</v>
      </c>
      <c r="V7549" s="13">
        <v>0.85000000000000009</v>
      </c>
      <c r="W7549" s="78">
        <f t="shared" si="587"/>
        <v>0</v>
      </c>
      <c r="X7549" s="1">
        <f>VLOOKUP(E7549,'渗透率、续签率'!AG:AJ,4,0)</f>
        <v>11935.500000000002</v>
      </c>
      <c r="Y7549" s="1">
        <f t="shared" si="588"/>
        <v>0</v>
      </c>
      <c r="Z7549">
        <v>0</v>
      </c>
      <c r="AA7549" s="89">
        <f t="shared" si="589"/>
        <v>0</v>
      </c>
      <c r="AH7549" s="37"/>
      <c r="AI7549" s="37"/>
      <c r="AK7549" s="37"/>
    </row>
    <row r="7550" spans="1:37" hidden="1">
      <c r="A7550" t="s">
        <v>64</v>
      </c>
      <c r="B7550" t="s">
        <v>20</v>
      </c>
      <c r="C7550" t="s">
        <v>21</v>
      </c>
      <c r="D7550" t="s">
        <v>116</v>
      </c>
      <c r="E7550" t="s">
        <v>553</v>
      </c>
      <c r="F7550" t="str">
        <f t="shared" si="586"/>
        <v>延边朝鲜族自治州公私立学校</v>
      </c>
      <c r="G7550" t="s">
        <v>188</v>
      </c>
      <c r="H7550" t="s">
        <v>253</v>
      </c>
      <c r="I7550" t="s">
        <v>70</v>
      </c>
      <c r="J7550">
        <v>28</v>
      </c>
      <c r="K7550">
        <v>0</v>
      </c>
      <c r="L7550" s="13">
        <f>VLOOKUP(C7550,'渗透率、续签率'!B:C,2,0)</f>
        <v>0.41499999999999998</v>
      </c>
      <c r="M7550" s="6">
        <v>0</v>
      </c>
      <c r="N7550">
        <v>0</v>
      </c>
      <c r="O7550">
        <v>0</v>
      </c>
      <c r="P7550" s="6">
        <v>0</v>
      </c>
      <c r="Q7550" s="13">
        <v>0</v>
      </c>
      <c r="R7550" s="13">
        <v>0</v>
      </c>
      <c r="S7550" s="31">
        <v>49</v>
      </c>
      <c r="T7550" s="6">
        <f>VLOOKUP(E7550,'参数设置&amp;汇总'!S:U,3,0)</f>
        <v>1.5955307262569832E-2</v>
      </c>
      <c r="U7550" s="78">
        <f t="shared" si="585"/>
        <v>0</v>
      </c>
      <c r="V7550" s="13">
        <v>0.85000000000000009</v>
      </c>
      <c r="W7550" s="78">
        <f t="shared" si="587"/>
        <v>0</v>
      </c>
      <c r="X7550" s="1">
        <f>VLOOKUP(E7550,'渗透率、续签率'!AG:AJ,4,0)</f>
        <v>11935.500000000002</v>
      </c>
      <c r="Y7550" s="1">
        <f t="shared" si="588"/>
        <v>0</v>
      </c>
      <c r="Z7550">
        <v>0</v>
      </c>
      <c r="AA7550" s="89">
        <f t="shared" si="589"/>
        <v>0</v>
      </c>
      <c r="AH7550" s="37"/>
      <c r="AI7550" s="37"/>
      <c r="AK7550" s="37"/>
    </row>
    <row r="7551" spans="1:37" hidden="1">
      <c r="A7551" t="s">
        <v>64</v>
      </c>
      <c r="B7551" t="s">
        <v>20</v>
      </c>
      <c r="C7551" t="s">
        <v>21</v>
      </c>
      <c r="D7551" t="s">
        <v>116</v>
      </c>
      <c r="E7551" t="s">
        <v>553</v>
      </c>
      <c r="F7551" t="str">
        <f t="shared" si="586"/>
        <v>开封市公私立学校</v>
      </c>
      <c r="G7551" t="s">
        <v>110</v>
      </c>
      <c r="H7551" t="s">
        <v>254</v>
      </c>
      <c r="I7551" t="s">
        <v>70</v>
      </c>
      <c r="J7551">
        <v>81</v>
      </c>
      <c r="K7551">
        <v>0</v>
      </c>
      <c r="L7551" s="13">
        <f>VLOOKUP(C7551,'渗透率、续签率'!B:C,2,0)</f>
        <v>0.41499999999999998</v>
      </c>
      <c r="M7551" s="6">
        <v>0</v>
      </c>
      <c r="N7551">
        <v>10</v>
      </c>
      <c r="O7551">
        <v>0</v>
      </c>
      <c r="P7551" s="6">
        <v>0</v>
      </c>
      <c r="Q7551" s="13">
        <v>0</v>
      </c>
      <c r="R7551" s="13">
        <v>0</v>
      </c>
      <c r="S7551" s="31">
        <v>337</v>
      </c>
      <c r="T7551" s="6">
        <f>VLOOKUP(E7551,'参数设置&amp;汇总'!S:U,3,0)</f>
        <v>1.5955307262569832E-2</v>
      </c>
      <c r="U7551" s="78">
        <f t="shared" si="585"/>
        <v>0.15955307262569832</v>
      </c>
      <c r="V7551" s="13">
        <v>0.85000000000000009</v>
      </c>
      <c r="W7551" s="78">
        <f t="shared" si="587"/>
        <v>0.18770949720670388</v>
      </c>
      <c r="X7551" s="1">
        <f>VLOOKUP(E7551,'渗透率、续签率'!AG:AJ,4,0)</f>
        <v>11935.500000000002</v>
      </c>
      <c r="Y7551" s="1">
        <f t="shared" si="588"/>
        <v>2240.4067039106144</v>
      </c>
      <c r="Z7551">
        <v>0</v>
      </c>
      <c r="AA7551" s="89">
        <f t="shared" si="589"/>
        <v>119355.00000000001</v>
      </c>
      <c r="AH7551" s="37"/>
      <c r="AI7551" s="37"/>
      <c r="AK7551" s="37"/>
    </row>
    <row r="7552" spans="1:37" hidden="1">
      <c r="A7552" t="s">
        <v>64</v>
      </c>
      <c r="B7552" t="s">
        <v>20</v>
      </c>
      <c r="C7552" t="s">
        <v>21</v>
      </c>
      <c r="D7552" t="s">
        <v>116</v>
      </c>
      <c r="E7552" t="s">
        <v>553</v>
      </c>
      <c r="F7552" t="str">
        <f t="shared" si="586"/>
        <v>张家口市公私立学校</v>
      </c>
      <c r="G7552" t="s">
        <v>159</v>
      </c>
      <c r="H7552" t="s">
        <v>255</v>
      </c>
      <c r="I7552" t="s">
        <v>70</v>
      </c>
      <c r="J7552">
        <v>87</v>
      </c>
      <c r="K7552">
        <v>0</v>
      </c>
      <c r="L7552" s="13">
        <f>VLOOKUP(C7552,'渗透率、续签率'!B:C,2,0)</f>
        <v>0.41499999999999998</v>
      </c>
      <c r="M7552" s="6">
        <v>0</v>
      </c>
      <c r="N7552">
        <v>12</v>
      </c>
      <c r="O7552">
        <v>0</v>
      </c>
      <c r="P7552" s="6">
        <v>0</v>
      </c>
      <c r="Q7552" s="13">
        <v>0</v>
      </c>
      <c r="R7552" s="13">
        <v>0</v>
      </c>
      <c r="S7552" s="31">
        <v>349</v>
      </c>
      <c r="T7552" s="6">
        <f>VLOOKUP(E7552,'参数设置&amp;汇总'!S:U,3,0)</f>
        <v>1.5955307262569832E-2</v>
      </c>
      <c r="U7552" s="78">
        <f t="shared" si="585"/>
        <v>0.191463687150838</v>
      </c>
      <c r="V7552" s="13">
        <v>0.85000000000000009</v>
      </c>
      <c r="W7552" s="78">
        <f t="shared" si="587"/>
        <v>0.22525139664804469</v>
      </c>
      <c r="X7552" s="1">
        <f>VLOOKUP(E7552,'渗透率、续签率'!AG:AJ,4,0)</f>
        <v>11935.500000000002</v>
      </c>
      <c r="Y7552" s="1">
        <f t="shared" si="588"/>
        <v>2688.4880446927377</v>
      </c>
      <c r="Z7552">
        <v>0</v>
      </c>
      <c r="AA7552" s="89">
        <f t="shared" si="589"/>
        <v>143226.00000000003</v>
      </c>
      <c r="AH7552" s="37"/>
      <c r="AI7552" s="37"/>
      <c r="AK7552" s="37"/>
    </row>
    <row r="7553" spans="1:37" hidden="1">
      <c r="A7553" t="s">
        <v>64</v>
      </c>
      <c r="B7553" t="s">
        <v>20</v>
      </c>
      <c r="C7553" t="s">
        <v>21</v>
      </c>
      <c r="D7553" t="s">
        <v>116</v>
      </c>
      <c r="E7553" t="s">
        <v>553</v>
      </c>
      <c r="F7553" t="str">
        <f t="shared" si="586"/>
        <v>张家界市公私立学校</v>
      </c>
      <c r="G7553" t="s">
        <v>113</v>
      </c>
      <c r="H7553" t="s">
        <v>256</v>
      </c>
      <c r="I7553" t="s">
        <v>68</v>
      </c>
      <c r="J7553">
        <v>19</v>
      </c>
      <c r="K7553">
        <v>0</v>
      </c>
      <c r="L7553" s="13">
        <f>VLOOKUP(C7553,'渗透率、续签率'!B:C,2,0)</f>
        <v>0.41499999999999998</v>
      </c>
      <c r="M7553" s="6">
        <v>0</v>
      </c>
      <c r="N7553">
        <v>0</v>
      </c>
      <c r="O7553">
        <v>0</v>
      </c>
      <c r="P7553" s="6">
        <v>0</v>
      </c>
      <c r="Q7553" s="13">
        <v>0</v>
      </c>
      <c r="R7553" s="13">
        <v>0</v>
      </c>
      <c r="S7553" s="31">
        <v>36</v>
      </c>
      <c r="T7553" s="6">
        <f>VLOOKUP(E7553,'参数设置&amp;汇总'!S:U,3,0)</f>
        <v>1.5955307262569832E-2</v>
      </c>
      <c r="U7553" s="78">
        <f t="shared" si="585"/>
        <v>0</v>
      </c>
      <c r="V7553" s="13">
        <v>0.85000000000000009</v>
      </c>
      <c r="W7553" s="78">
        <f t="shared" si="587"/>
        <v>0</v>
      </c>
      <c r="X7553" s="1">
        <f>VLOOKUP(E7553,'渗透率、续签率'!AG:AJ,4,0)</f>
        <v>11935.500000000002</v>
      </c>
      <c r="Y7553" s="1">
        <f t="shared" si="588"/>
        <v>0</v>
      </c>
      <c r="Z7553">
        <v>0</v>
      </c>
      <c r="AA7553" s="89">
        <f t="shared" si="589"/>
        <v>0</v>
      </c>
      <c r="AH7553" s="37"/>
      <c r="AI7553" s="37"/>
      <c r="AK7553" s="37"/>
    </row>
    <row r="7554" spans="1:37" hidden="1">
      <c r="A7554" t="s">
        <v>64</v>
      </c>
      <c r="B7554" t="s">
        <v>20</v>
      </c>
      <c r="C7554" t="s">
        <v>21</v>
      </c>
      <c r="D7554" t="s">
        <v>116</v>
      </c>
      <c r="E7554" t="s">
        <v>553</v>
      </c>
      <c r="F7554" t="str">
        <f t="shared" si="586"/>
        <v>张掖市公私立学校</v>
      </c>
      <c r="G7554" t="s">
        <v>132</v>
      </c>
      <c r="H7554" t="s">
        <v>257</v>
      </c>
      <c r="I7554" t="s">
        <v>70</v>
      </c>
      <c r="J7554">
        <v>25</v>
      </c>
      <c r="K7554">
        <v>0</v>
      </c>
      <c r="L7554" s="13">
        <f>VLOOKUP(C7554,'渗透率、续签率'!B:C,2,0)</f>
        <v>0.41499999999999998</v>
      </c>
      <c r="M7554" s="6">
        <v>0</v>
      </c>
      <c r="N7554">
        <v>0</v>
      </c>
      <c r="O7554">
        <v>0</v>
      </c>
      <c r="P7554" s="6">
        <v>0</v>
      </c>
      <c r="Q7554" s="13">
        <v>0</v>
      </c>
      <c r="R7554" s="13">
        <v>0</v>
      </c>
      <c r="S7554" s="31">
        <v>38</v>
      </c>
      <c r="T7554" s="6">
        <f>VLOOKUP(E7554,'参数设置&amp;汇总'!S:U,3,0)</f>
        <v>1.5955307262569832E-2</v>
      </c>
      <c r="U7554" s="78">
        <f t="shared" si="585"/>
        <v>0</v>
      </c>
      <c r="V7554" s="13">
        <v>0.85000000000000009</v>
      </c>
      <c r="W7554" s="78">
        <f t="shared" si="587"/>
        <v>0</v>
      </c>
      <c r="X7554" s="1">
        <f>VLOOKUP(E7554,'渗透率、续签率'!AG:AJ,4,0)</f>
        <v>11935.500000000002</v>
      </c>
      <c r="Y7554" s="1">
        <f t="shared" si="588"/>
        <v>0</v>
      </c>
      <c r="Z7554">
        <v>0</v>
      </c>
      <c r="AA7554" s="89">
        <f t="shared" si="589"/>
        <v>0</v>
      </c>
      <c r="AH7554" s="37"/>
      <c r="AI7554" s="37"/>
      <c r="AK7554" s="37"/>
    </row>
    <row r="7555" spans="1:37" hidden="1">
      <c r="A7555" t="s">
        <v>64</v>
      </c>
      <c r="B7555" t="s">
        <v>20</v>
      </c>
      <c r="C7555" t="s">
        <v>21</v>
      </c>
      <c r="D7555" t="s">
        <v>116</v>
      </c>
      <c r="E7555" t="s">
        <v>553</v>
      </c>
      <c r="F7555" t="str">
        <f t="shared" si="586"/>
        <v>徐州市公私立学校</v>
      </c>
      <c r="G7555" t="s">
        <v>73</v>
      </c>
      <c r="H7555" t="s">
        <v>258</v>
      </c>
      <c r="I7555" t="s">
        <v>70</v>
      </c>
      <c r="J7555">
        <v>126</v>
      </c>
      <c r="K7555">
        <v>1</v>
      </c>
      <c r="L7555" s="13">
        <f>VLOOKUP(C7555,'渗透率、续签率'!B:C,2,0)</f>
        <v>0.41499999999999998</v>
      </c>
      <c r="M7555" s="6">
        <v>0.01</v>
      </c>
      <c r="N7555">
        <v>20</v>
      </c>
      <c r="O7555">
        <v>1</v>
      </c>
      <c r="P7555" s="6">
        <v>0.05</v>
      </c>
      <c r="Q7555" s="13">
        <v>0.161</v>
      </c>
      <c r="R7555" s="13">
        <v>0.161</v>
      </c>
      <c r="S7555" s="31">
        <v>656</v>
      </c>
      <c r="T7555" s="6">
        <f>VLOOKUP(E7555,'参数设置&amp;汇总'!S:U,3,0)</f>
        <v>1.5955307262569832E-2</v>
      </c>
      <c r="U7555" s="78">
        <f t="shared" ref="U7555:U7618" si="590">IF(T7555*N7555&gt;=O7555,T7555*N7555,O7555)</f>
        <v>1</v>
      </c>
      <c r="V7555" s="13">
        <v>0.85000000000000009</v>
      </c>
      <c r="W7555" s="78">
        <f t="shared" si="587"/>
        <v>0.68823529411764695</v>
      </c>
      <c r="X7555" s="1">
        <f>VLOOKUP(E7555,'渗透率、续签率'!AG:AJ,4,0)</f>
        <v>11935.500000000002</v>
      </c>
      <c r="Y7555" s="1">
        <f t="shared" si="588"/>
        <v>8214.4323529411758</v>
      </c>
      <c r="Z7555">
        <v>1</v>
      </c>
      <c r="AA7555" s="89">
        <f t="shared" si="589"/>
        <v>238710.00000000003</v>
      </c>
      <c r="AH7555" s="37"/>
      <c r="AI7555" s="37"/>
      <c r="AK7555" s="37"/>
    </row>
    <row r="7556" spans="1:37" hidden="1">
      <c r="A7556" t="s">
        <v>64</v>
      </c>
      <c r="B7556" t="s">
        <v>20</v>
      </c>
      <c r="C7556" t="s">
        <v>21</v>
      </c>
      <c r="D7556" t="s">
        <v>116</v>
      </c>
      <c r="E7556" t="s">
        <v>553</v>
      </c>
      <c r="F7556" t="str">
        <f t="shared" ref="F7556:F7619" si="591">H7556&amp;C7556</f>
        <v>德宏傣族景颇族自治州公私立学校</v>
      </c>
      <c r="G7556" t="s">
        <v>99</v>
      </c>
      <c r="H7556" t="s">
        <v>259</v>
      </c>
      <c r="I7556" t="s">
        <v>68</v>
      </c>
      <c r="J7556">
        <v>13</v>
      </c>
      <c r="K7556">
        <v>0</v>
      </c>
      <c r="L7556" s="13">
        <f>VLOOKUP(C7556,'渗透率、续签率'!B:C,2,0)</f>
        <v>0.41499999999999998</v>
      </c>
      <c r="M7556" s="6">
        <v>0</v>
      </c>
      <c r="N7556">
        <v>1</v>
      </c>
      <c r="O7556">
        <v>0</v>
      </c>
      <c r="P7556" s="6">
        <v>0</v>
      </c>
      <c r="Q7556" s="13">
        <v>0</v>
      </c>
      <c r="R7556" s="13">
        <v>0</v>
      </c>
      <c r="S7556" s="31">
        <v>21</v>
      </c>
      <c r="T7556" s="6">
        <f>VLOOKUP(E7556,'参数设置&amp;汇总'!S:U,3,0)</f>
        <v>1.5955307262569832E-2</v>
      </c>
      <c r="U7556" s="78">
        <f t="shared" si="590"/>
        <v>1.5955307262569832E-2</v>
      </c>
      <c r="V7556" s="13">
        <v>0.85000000000000009</v>
      </c>
      <c r="W7556" s="78">
        <f t="shared" ref="W7556:W7619" si="592">(O7556*(1-L7556)+IF((U7556-O7556)&lt;0,0,(U7556-O7556)))/V7556</f>
        <v>1.877094972067039E-2</v>
      </c>
      <c r="X7556" s="1">
        <f>VLOOKUP(E7556,'渗透率、续签率'!AG:AJ,4,0)</f>
        <v>11935.500000000002</v>
      </c>
      <c r="Y7556" s="1">
        <f t="shared" ref="Y7556:Y7619" si="593">X7556*W7556</f>
        <v>224.04067039106147</v>
      </c>
      <c r="Z7556">
        <v>0</v>
      </c>
      <c r="AA7556" s="89">
        <f t="shared" ref="AA7556:AA7619" si="594">N7556*X7556</f>
        <v>11935.500000000002</v>
      </c>
      <c r="AH7556" s="37"/>
      <c r="AI7556" s="37"/>
    </row>
    <row r="7557" spans="1:37" hidden="1">
      <c r="A7557" t="s">
        <v>64</v>
      </c>
      <c r="B7557" t="s">
        <v>20</v>
      </c>
      <c r="C7557" t="s">
        <v>21</v>
      </c>
      <c r="D7557" t="s">
        <v>116</v>
      </c>
      <c r="E7557" t="s">
        <v>553</v>
      </c>
      <c r="F7557" t="str">
        <f t="shared" si="591"/>
        <v>德州市公私立学校</v>
      </c>
      <c r="G7557" t="s">
        <v>103</v>
      </c>
      <c r="H7557" t="s">
        <v>260</v>
      </c>
      <c r="I7557" t="s">
        <v>70</v>
      </c>
      <c r="J7557">
        <v>74</v>
      </c>
      <c r="K7557">
        <v>0</v>
      </c>
      <c r="L7557" s="13">
        <f>VLOOKUP(C7557,'渗透率、续签率'!B:C,2,0)</f>
        <v>0.41499999999999998</v>
      </c>
      <c r="M7557" s="6">
        <v>0</v>
      </c>
      <c r="N7557">
        <v>11</v>
      </c>
      <c r="O7557">
        <v>0</v>
      </c>
      <c r="P7557" s="6">
        <v>0</v>
      </c>
      <c r="Q7557" s="13">
        <v>0</v>
      </c>
      <c r="R7557" s="13">
        <v>0</v>
      </c>
      <c r="S7557" s="31">
        <v>293</v>
      </c>
      <c r="T7557" s="6">
        <f>VLOOKUP(E7557,'参数设置&amp;汇总'!S:U,3,0)</f>
        <v>1.5955307262569832E-2</v>
      </c>
      <c r="U7557" s="78">
        <f t="shared" si="590"/>
        <v>0.17550837988826815</v>
      </c>
      <c r="V7557" s="13">
        <v>0.85000000000000009</v>
      </c>
      <c r="W7557" s="78">
        <f t="shared" si="592"/>
        <v>0.20648044692737427</v>
      </c>
      <c r="X7557" s="1">
        <f>VLOOKUP(E7557,'渗透率、续签率'!AG:AJ,4,0)</f>
        <v>11935.500000000002</v>
      </c>
      <c r="Y7557" s="1">
        <f t="shared" si="593"/>
        <v>2464.4473743016761</v>
      </c>
      <c r="Z7557">
        <v>0</v>
      </c>
      <c r="AA7557" s="89">
        <f t="shared" si="594"/>
        <v>131290.50000000003</v>
      </c>
      <c r="AK7557" s="37"/>
    </row>
    <row r="7558" spans="1:37" hidden="1">
      <c r="A7558" t="s">
        <v>64</v>
      </c>
      <c r="B7558" t="s">
        <v>20</v>
      </c>
      <c r="C7558" t="s">
        <v>21</v>
      </c>
      <c r="D7558" t="s">
        <v>116</v>
      </c>
      <c r="E7558" t="s">
        <v>553</v>
      </c>
      <c r="F7558" t="str">
        <f t="shared" si="591"/>
        <v>德阳市公私立学校</v>
      </c>
      <c r="G7558" t="s">
        <v>77</v>
      </c>
      <c r="H7558" t="s">
        <v>261</v>
      </c>
      <c r="I7558" t="s">
        <v>70</v>
      </c>
      <c r="J7558">
        <v>43</v>
      </c>
      <c r="K7558">
        <v>0</v>
      </c>
      <c r="L7558" s="13">
        <f>VLOOKUP(C7558,'渗透率、续签率'!B:C,2,0)</f>
        <v>0.41499999999999998</v>
      </c>
      <c r="M7558" s="6">
        <v>0</v>
      </c>
      <c r="N7558">
        <v>6</v>
      </c>
      <c r="O7558">
        <v>0</v>
      </c>
      <c r="P7558" s="6">
        <v>0</v>
      </c>
      <c r="Q7558" s="13">
        <v>0</v>
      </c>
      <c r="R7558" s="13">
        <v>0</v>
      </c>
      <c r="S7558" s="31">
        <v>160</v>
      </c>
      <c r="T7558" s="6">
        <f>VLOOKUP(E7558,'参数设置&amp;汇总'!S:U,3,0)</f>
        <v>1.5955307262569832E-2</v>
      </c>
      <c r="U7558" s="78">
        <f t="shared" si="590"/>
        <v>9.5731843575419001E-2</v>
      </c>
      <c r="V7558" s="13">
        <v>0.85000000000000009</v>
      </c>
      <c r="W7558" s="78">
        <f t="shared" si="592"/>
        <v>0.11262569832402235</v>
      </c>
      <c r="X7558" s="1">
        <f>VLOOKUP(E7558,'渗透率、续签率'!AG:AJ,4,0)</f>
        <v>11935.500000000002</v>
      </c>
      <c r="Y7558" s="1">
        <f t="shared" si="593"/>
        <v>1344.2440223463689</v>
      </c>
      <c r="Z7558">
        <v>1</v>
      </c>
      <c r="AA7558" s="89">
        <f t="shared" si="594"/>
        <v>71613.000000000015</v>
      </c>
      <c r="AH7558" s="37"/>
      <c r="AI7558" s="37"/>
      <c r="AK7558" s="37"/>
    </row>
    <row r="7559" spans="1:37" hidden="1">
      <c r="A7559" t="s">
        <v>64</v>
      </c>
      <c r="B7559" t="s">
        <v>20</v>
      </c>
      <c r="C7559" t="s">
        <v>21</v>
      </c>
      <c r="D7559" t="s">
        <v>116</v>
      </c>
      <c r="E7559" t="s">
        <v>553</v>
      </c>
      <c r="F7559" t="str">
        <f t="shared" si="591"/>
        <v>忻州市公私立学校</v>
      </c>
      <c r="G7559" t="s">
        <v>134</v>
      </c>
      <c r="H7559" t="s">
        <v>262</v>
      </c>
      <c r="I7559" t="s">
        <v>70</v>
      </c>
      <c r="J7559">
        <v>31</v>
      </c>
      <c r="K7559">
        <v>0</v>
      </c>
      <c r="L7559" s="13">
        <f>VLOOKUP(C7559,'渗透率、续签率'!B:C,2,0)</f>
        <v>0.41499999999999998</v>
      </c>
      <c r="M7559" s="6">
        <v>0</v>
      </c>
      <c r="N7559">
        <v>0</v>
      </c>
      <c r="O7559">
        <v>0</v>
      </c>
      <c r="P7559" s="6">
        <v>0</v>
      </c>
      <c r="Q7559" s="13">
        <v>0</v>
      </c>
      <c r="R7559" s="13">
        <v>0</v>
      </c>
      <c r="S7559" s="31">
        <v>76</v>
      </c>
      <c r="T7559" s="6">
        <f>VLOOKUP(E7559,'参数设置&amp;汇总'!S:U,3,0)</f>
        <v>1.5955307262569832E-2</v>
      </c>
      <c r="U7559" s="78">
        <f t="shared" si="590"/>
        <v>0</v>
      </c>
      <c r="V7559" s="13">
        <v>0.85000000000000009</v>
      </c>
      <c r="W7559" s="78">
        <f t="shared" si="592"/>
        <v>0</v>
      </c>
      <c r="X7559" s="1">
        <f>VLOOKUP(E7559,'渗透率、续签率'!AG:AJ,4,0)</f>
        <v>11935.500000000002</v>
      </c>
      <c r="Y7559" s="1">
        <f t="shared" si="593"/>
        <v>0</v>
      </c>
      <c r="Z7559">
        <v>0</v>
      </c>
      <c r="AA7559" s="89">
        <f t="shared" si="594"/>
        <v>0</v>
      </c>
      <c r="AH7559" s="37"/>
      <c r="AI7559" s="37"/>
      <c r="AK7559" s="37"/>
    </row>
    <row r="7560" spans="1:37" hidden="1">
      <c r="A7560" t="s">
        <v>64</v>
      </c>
      <c r="B7560" t="s">
        <v>20</v>
      </c>
      <c r="C7560" t="s">
        <v>21</v>
      </c>
      <c r="D7560" t="s">
        <v>116</v>
      </c>
      <c r="E7560" t="s">
        <v>553</v>
      </c>
      <c r="F7560" t="str">
        <f t="shared" si="591"/>
        <v>怀化市公私立学校</v>
      </c>
      <c r="G7560" t="s">
        <v>113</v>
      </c>
      <c r="H7560" t="s">
        <v>263</v>
      </c>
      <c r="I7560" t="s">
        <v>68</v>
      </c>
      <c r="J7560">
        <v>63</v>
      </c>
      <c r="K7560">
        <v>0</v>
      </c>
      <c r="L7560" s="13">
        <f>VLOOKUP(C7560,'渗透率、续签率'!B:C,2,0)</f>
        <v>0.41499999999999998</v>
      </c>
      <c r="M7560" s="6">
        <v>0</v>
      </c>
      <c r="N7560">
        <v>6</v>
      </c>
      <c r="O7560">
        <v>0</v>
      </c>
      <c r="P7560" s="6">
        <v>0</v>
      </c>
      <c r="Q7560" s="13">
        <v>0</v>
      </c>
      <c r="R7560" s="13">
        <v>0</v>
      </c>
      <c r="S7560" s="31">
        <v>182</v>
      </c>
      <c r="T7560" s="6">
        <f>VLOOKUP(E7560,'参数设置&amp;汇总'!S:U,3,0)</f>
        <v>1.5955307262569832E-2</v>
      </c>
      <c r="U7560" s="78">
        <f t="shared" si="590"/>
        <v>9.5731843575419001E-2</v>
      </c>
      <c r="V7560" s="13">
        <v>0.85000000000000009</v>
      </c>
      <c r="W7560" s="78">
        <f t="shared" si="592"/>
        <v>0.11262569832402235</v>
      </c>
      <c r="X7560" s="1">
        <f>VLOOKUP(E7560,'渗透率、续签率'!AG:AJ,4,0)</f>
        <v>11935.500000000002</v>
      </c>
      <c r="Y7560" s="1">
        <f t="shared" si="593"/>
        <v>1344.2440223463689</v>
      </c>
      <c r="Z7560">
        <v>0</v>
      </c>
      <c r="AA7560" s="89">
        <f t="shared" si="594"/>
        <v>71613.000000000015</v>
      </c>
      <c r="AH7560" s="37"/>
      <c r="AI7560" s="37"/>
    </row>
    <row r="7561" spans="1:37" hidden="1">
      <c r="A7561" t="s">
        <v>64</v>
      </c>
      <c r="B7561" t="s">
        <v>20</v>
      </c>
      <c r="C7561" t="s">
        <v>21</v>
      </c>
      <c r="D7561" t="s">
        <v>116</v>
      </c>
      <c r="E7561" t="s">
        <v>553</v>
      </c>
      <c r="F7561" t="str">
        <f t="shared" si="591"/>
        <v>怒江傈僳族自治州公私立学校</v>
      </c>
      <c r="G7561" t="s">
        <v>99</v>
      </c>
      <c r="H7561" t="s">
        <v>264</v>
      </c>
      <c r="I7561" t="s">
        <v>68</v>
      </c>
      <c r="J7561">
        <v>6</v>
      </c>
      <c r="K7561">
        <v>0</v>
      </c>
      <c r="L7561" s="13">
        <f>VLOOKUP(C7561,'渗透率、续签率'!B:C,2,0)</f>
        <v>0.41499999999999998</v>
      </c>
      <c r="M7561" s="6">
        <v>0</v>
      </c>
      <c r="N7561">
        <v>2</v>
      </c>
      <c r="O7561">
        <v>0</v>
      </c>
      <c r="P7561" s="6">
        <v>0</v>
      </c>
      <c r="Q7561" s="13">
        <v>0</v>
      </c>
      <c r="R7561" s="13">
        <v>0</v>
      </c>
      <c r="S7561" s="31">
        <v>24</v>
      </c>
      <c r="T7561" s="6">
        <f>VLOOKUP(E7561,'参数设置&amp;汇总'!S:U,3,0)</f>
        <v>1.5955307262569832E-2</v>
      </c>
      <c r="U7561" s="78">
        <f t="shared" si="590"/>
        <v>3.1910614525139665E-2</v>
      </c>
      <c r="V7561" s="13">
        <v>0.85000000000000009</v>
      </c>
      <c r="W7561" s="78">
        <f t="shared" si="592"/>
        <v>3.754189944134078E-2</v>
      </c>
      <c r="X7561" s="1">
        <f>VLOOKUP(E7561,'渗透率、续签率'!AG:AJ,4,0)</f>
        <v>11935.500000000002</v>
      </c>
      <c r="Y7561" s="1">
        <f t="shared" si="593"/>
        <v>448.08134078212294</v>
      </c>
      <c r="Z7561">
        <v>0</v>
      </c>
      <c r="AA7561" s="89">
        <f t="shared" si="594"/>
        <v>23871.000000000004</v>
      </c>
      <c r="AK7561" s="37"/>
    </row>
    <row r="7562" spans="1:37" hidden="1">
      <c r="A7562" t="s">
        <v>64</v>
      </c>
      <c r="B7562" t="s">
        <v>20</v>
      </c>
      <c r="C7562" t="s">
        <v>21</v>
      </c>
      <c r="D7562" t="s">
        <v>116</v>
      </c>
      <c r="E7562" t="s">
        <v>553</v>
      </c>
      <c r="F7562" t="str">
        <f t="shared" si="591"/>
        <v>恩施土家族苗族自治州公私立学校</v>
      </c>
      <c r="G7562" t="s">
        <v>81</v>
      </c>
      <c r="H7562" t="s">
        <v>265</v>
      </c>
      <c r="I7562" t="s">
        <v>68</v>
      </c>
      <c r="J7562">
        <v>69</v>
      </c>
      <c r="K7562">
        <v>0</v>
      </c>
      <c r="L7562" s="13">
        <f>VLOOKUP(C7562,'渗透率、续签率'!B:C,2,0)</f>
        <v>0.41499999999999998</v>
      </c>
      <c r="M7562" s="6">
        <v>0</v>
      </c>
      <c r="N7562">
        <v>3</v>
      </c>
      <c r="O7562">
        <v>0</v>
      </c>
      <c r="P7562" s="6">
        <v>0</v>
      </c>
      <c r="Q7562" s="13">
        <v>0</v>
      </c>
      <c r="R7562" s="13">
        <v>0</v>
      </c>
      <c r="S7562" s="31">
        <v>145</v>
      </c>
      <c r="T7562" s="6">
        <f>VLOOKUP(E7562,'参数设置&amp;汇总'!S:U,3,0)</f>
        <v>1.5955307262569832E-2</v>
      </c>
      <c r="U7562" s="78">
        <f t="shared" si="590"/>
        <v>4.7865921787709501E-2</v>
      </c>
      <c r="V7562" s="13">
        <v>0.85000000000000009</v>
      </c>
      <c r="W7562" s="78">
        <f t="shared" si="592"/>
        <v>5.6312849162011173E-2</v>
      </c>
      <c r="X7562" s="1">
        <f>VLOOKUP(E7562,'渗透率、续签率'!AG:AJ,4,0)</f>
        <v>11935.500000000002</v>
      </c>
      <c r="Y7562" s="1">
        <f t="shared" si="593"/>
        <v>672.12201117318443</v>
      </c>
      <c r="Z7562">
        <v>0</v>
      </c>
      <c r="AA7562" s="89">
        <f t="shared" si="594"/>
        <v>35806.500000000007</v>
      </c>
      <c r="AH7562" s="37"/>
      <c r="AI7562" s="37"/>
      <c r="AK7562" s="37"/>
    </row>
    <row r="7563" spans="1:37" hidden="1">
      <c r="A7563" t="s">
        <v>64</v>
      </c>
      <c r="B7563" t="s">
        <v>20</v>
      </c>
      <c r="C7563" t="s">
        <v>21</v>
      </c>
      <c r="D7563" t="s">
        <v>116</v>
      </c>
      <c r="E7563" t="s">
        <v>553</v>
      </c>
      <c r="F7563" t="str">
        <f t="shared" si="591"/>
        <v>惠州市公私立学校</v>
      </c>
      <c r="G7563" t="s">
        <v>75</v>
      </c>
      <c r="H7563" t="s">
        <v>266</v>
      </c>
      <c r="I7563" t="s">
        <v>68</v>
      </c>
      <c r="J7563">
        <v>83</v>
      </c>
      <c r="K7563">
        <v>3</v>
      </c>
      <c r="L7563" s="13">
        <f>VLOOKUP(C7563,'渗透率、续签率'!B:C,2,0)</f>
        <v>0.41499999999999998</v>
      </c>
      <c r="M7563" s="6">
        <v>0.04</v>
      </c>
      <c r="N7563">
        <v>26</v>
      </c>
      <c r="O7563">
        <v>3</v>
      </c>
      <c r="P7563" s="6">
        <v>0.12</v>
      </c>
      <c r="Q7563" s="13">
        <v>0.16400000000000001</v>
      </c>
      <c r="R7563" s="13">
        <v>0</v>
      </c>
      <c r="S7563" s="31">
        <v>868</v>
      </c>
      <c r="T7563" s="6">
        <f>VLOOKUP(E7563,'参数设置&amp;汇总'!S:U,3,0)</f>
        <v>1.5955307262569832E-2</v>
      </c>
      <c r="U7563" s="78">
        <f t="shared" si="590"/>
        <v>3</v>
      </c>
      <c r="V7563" s="13">
        <v>0.85000000000000009</v>
      </c>
      <c r="W7563" s="78">
        <f t="shared" si="592"/>
        <v>2.0647058823529409</v>
      </c>
      <c r="X7563" s="1">
        <f>VLOOKUP(E7563,'渗透率、续签率'!AG:AJ,4,0)</f>
        <v>11935.500000000002</v>
      </c>
      <c r="Y7563" s="1">
        <f t="shared" si="593"/>
        <v>24643.297058823529</v>
      </c>
      <c r="Z7563">
        <v>1</v>
      </c>
      <c r="AA7563" s="89">
        <f t="shared" si="594"/>
        <v>310323.00000000006</v>
      </c>
      <c r="AH7563" s="37"/>
      <c r="AI7563" s="37"/>
      <c r="AK7563" s="37"/>
    </row>
    <row r="7564" spans="1:37" hidden="1">
      <c r="A7564" t="s">
        <v>64</v>
      </c>
      <c r="B7564" t="s">
        <v>20</v>
      </c>
      <c r="C7564" t="s">
        <v>21</v>
      </c>
      <c r="D7564" t="s">
        <v>116</v>
      </c>
      <c r="E7564" t="s">
        <v>553</v>
      </c>
      <c r="F7564" t="str">
        <f t="shared" si="591"/>
        <v>扬州市公私立学校</v>
      </c>
      <c r="G7564" t="s">
        <v>73</v>
      </c>
      <c r="H7564" t="s">
        <v>267</v>
      </c>
      <c r="I7564" t="s">
        <v>70</v>
      </c>
      <c r="J7564">
        <v>45</v>
      </c>
      <c r="K7564">
        <v>0</v>
      </c>
      <c r="L7564" s="13">
        <f>VLOOKUP(C7564,'渗透率、续签率'!B:C,2,0)</f>
        <v>0.41499999999999998</v>
      </c>
      <c r="M7564" s="6">
        <v>0</v>
      </c>
      <c r="N7564">
        <v>6</v>
      </c>
      <c r="O7564">
        <v>0</v>
      </c>
      <c r="P7564" s="6">
        <v>0</v>
      </c>
      <c r="Q7564" s="13">
        <v>0</v>
      </c>
      <c r="R7564" s="13">
        <v>0</v>
      </c>
      <c r="S7564" s="31">
        <v>204</v>
      </c>
      <c r="T7564" s="6">
        <f>VLOOKUP(E7564,'参数设置&amp;汇总'!S:U,3,0)</f>
        <v>1.5955307262569832E-2</v>
      </c>
      <c r="U7564" s="78">
        <f t="shared" si="590"/>
        <v>9.5731843575419001E-2</v>
      </c>
      <c r="V7564" s="13">
        <v>0.85000000000000009</v>
      </c>
      <c r="W7564" s="78">
        <f t="shared" si="592"/>
        <v>0.11262569832402235</v>
      </c>
      <c r="X7564" s="1">
        <f>VLOOKUP(E7564,'渗透率、续签率'!AG:AJ,4,0)</f>
        <v>11935.500000000002</v>
      </c>
      <c r="Y7564" s="1">
        <f t="shared" si="593"/>
        <v>1344.2440223463689</v>
      </c>
      <c r="Z7564">
        <v>0</v>
      </c>
      <c r="AA7564" s="89">
        <f t="shared" si="594"/>
        <v>71613.000000000015</v>
      </c>
      <c r="AH7564" s="37"/>
      <c r="AI7564" s="37"/>
      <c r="AK7564" s="37"/>
    </row>
    <row r="7565" spans="1:37" hidden="1">
      <c r="A7565" t="s">
        <v>64</v>
      </c>
      <c r="B7565" t="s">
        <v>20</v>
      </c>
      <c r="C7565" t="s">
        <v>21</v>
      </c>
      <c r="D7565" t="s">
        <v>116</v>
      </c>
      <c r="E7565" t="s">
        <v>553</v>
      </c>
      <c r="F7565" t="str">
        <f t="shared" si="591"/>
        <v>承德市公私立学校</v>
      </c>
      <c r="G7565" t="s">
        <v>159</v>
      </c>
      <c r="H7565" t="s">
        <v>268</v>
      </c>
      <c r="I7565" t="s">
        <v>70</v>
      </c>
      <c r="J7565">
        <v>47</v>
      </c>
      <c r="K7565">
        <v>1</v>
      </c>
      <c r="L7565" s="13">
        <f>VLOOKUP(C7565,'渗透率、续签率'!B:C,2,0)</f>
        <v>0.41499999999999998</v>
      </c>
      <c r="M7565" s="6">
        <v>0.02</v>
      </c>
      <c r="N7565">
        <v>5</v>
      </c>
      <c r="O7565">
        <v>1</v>
      </c>
      <c r="P7565" s="6">
        <v>0.2</v>
      </c>
      <c r="Q7565" s="13">
        <v>0.13100000000000001</v>
      </c>
      <c r="R7565" s="13">
        <v>0</v>
      </c>
      <c r="S7565" s="31">
        <v>160</v>
      </c>
      <c r="T7565" s="6">
        <f>VLOOKUP(E7565,'参数设置&amp;汇总'!S:U,3,0)</f>
        <v>1.5955307262569832E-2</v>
      </c>
      <c r="U7565" s="78">
        <f t="shared" si="590"/>
        <v>1</v>
      </c>
      <c r="V7565" s="13">
        <v>0.85000000000000009</v>
      </c>
      <c r="W7565" s="78">
        <f t="shared" si="592"/>
        <v>0.68823529411764695</v>
      </c>
      <c r="X7565" s="1">
        <f>VLOOKUP(E7565,'渗透率、续签率'!AG:AJ,4,0)</f>
        <v>11935.500000000002</v>
      </c>
      <c r="Y7565" s="1">
        <f t="shared" si="593"/>
        <v>8214.4323529411758</v>
      </c>
      <c r="Z7565">
        <v>0</v>
      </c>
      <c r="AA7565" s="89">
        <f t="shared" si="594"/>
        <v>59677.500000000007</v>
      </c>
      <c r="AH7565" s="37"/>
      <c r="AI7565" s="37"/>
      <c r="AK7565" s="37"/>
    </row>
    <row r="7566" spans="1:37" hidden="1">
      <c r="A7566" t="s">
        <v>64</v>
      </c>
      <c r="B7566" t="s">
        <v>20</v>
      </c>
      <c r="C7566" t="s">
        <v>21</v>
      </c>
      <c r="D7566" t="s">
        <v>116</v>
      </c>
      <c r="E7566" t="s">
        <v>553</v>
      </c>
      <c r="F7566" t="str">
        <f t="shared" si="591"/>
        <v>抚州市公私立学校</v>
      </c>
      <c r="G7566" t="s">
        <v>90</v>
      </c>
      <c r="H7566" t="s">
        <v>269</v>
      </c>
      <c r="I7566" t="s">
        <v>68</v>
      </c>
      <c r="J7566">
        <v>34</v>
      </c>
      <c r="K7566">
        <v>0</v>
      </c>
      <c r="L7566" s="13">
        <f>VLOOKUP(C7566,'渗透率、续签率'!B:C,2,0)</f>
        <v>0.41499999999999998</v>
      </c>
      <c r="M7566" s="6">
        <v>0</v>
      </c>
      <c r="N7566">
        <v>1</v>
      </c>
      <c r="O7566">
        <v>0</v>
      </c>
      <c r="P7566" s="6">
        <v>0</v>
      </c>
      <c r="Q7566" s="13">
        <v>0</v>
      </c>
      <c r="R7566" s="13">
        <v>0</v>
      </c>
      <c r="S7566" s="31">
        <v>71</v>
      </c>
      <c r="T7566" s="6">
        <f>VLOOKUP(E7566,'参数设置&amp;汇总'!S:U,3,0)</f>
        <v>1.5955307262569832E-2</v>
      </c>
      <c r="U7566" s="78">
        <f t="shared" si="590"/>
        <v>1.5955307262569832E-2</v>
      </c>
      <c r="V7566" s="13">
        <v>0.85000000000000009</v>
      </c>
      <c r="W7566" s="78">
        <f t="shared" si="592"/>
        <v>1.877094972067039E-2</v>
      </c>
      <c r="X7566" s="1">
        <f>VLOOKUP(E7566,'渗透率、续签率'!AG:AJ,4,0)</f>
        <v>11935.500000000002</v>
      </c>
      <c r="Y7566" s="1">
        <f t="shared" si="593"/>
        <v>224.04067039106147</v>
      </c>
      <c r="Z7566">
        <v>0</v>
      </c>
      <c r="AA7566" s="89">
        <f t="shared" si="594"/>
        <v>11935.500000000002</v>
      </c>
      <c r="AH7566" s="37"/>
      <c r="AI7566" s="37"/>
      <c r="AK7566" s="37"/>
    </row>
    <row r="7567" spans="1:37" hidden="1">
      <c r="A7567" t="s">
        <v>64</v>
      </c>
      <c r="B7567" t="s">
        <v>20</v>
      </c>
      <c r="C7567" t="s">
        <v>21</v>
      </c>
      <c r="D7567" t="s">
        <v>116</v>
      </c>
      <c r="E7567" t="s">
        <v>553</v>
      </c>
      <c r="F7567" t="str">
        <f t="shared" si="591"/>
        <v>抚顺市公私立学校</v>
      </c>
      <c r="G7567" t="s">
        <v>101</v>
      </c>
      <c r="H7567" t="s">
        <v>270</v>
      </c>
      <c r="I7567" t="s">
        <v>70</v>
      </c>
      <c r="J7567">
        <v>24</v>
      </c>
      <c r="K7567">
        <v>0</v>
      </c>
      <c r="L7567" s="13">
        <f>VLOOKUP(C7567,'渗透率、续签率'!B:C,2,0)</f>
        <v>0.41499999999999998</v>
      </c>
      <c r="M7567" s="6">
        <v>0</v>
      </c>
      <c r="N7567">
        <v>1</v>
      </c>
      <c r="O7567">
        <v>0</v>
      </c>
      <c r="P7567" s="6">
        <v>0</v>
      </c>
      <c r="Q7567" s="13">
        <v>0</v>
      </c>
      <c r="R7567" s="13">
        <v>0</v>
      </c>
      <c r="S7567" s="31">
        <v>83</v>
      </c>
      <c r="T7567" s="6">
        <f>VLOOKUP(E7567,'参数设置&amp;汇总'!S:U,3,0)</f>
        <v>1.5955307262569832E-2</v>
      </c>
      <c r="U7567" s="78">
        <f t="shared" si="590"/>
        <v>1.5955307262569832E-2</v>
      </c>
      <c r="V7567" s="13">
        <v>0.85000000000000009</v>
      </c>
      <c r="W7567" s="78">
        <f t="shared" si="592"/>
        <v>1.877094972067039E-2</v>
      </c>
      <c r="X7567" s="1">
        <f>VLOOKUP(E7567,'渗透率、续签率'!AG:AJ,4,0)</f>
        <v>11935.500000000002</v>
      </c>
      <c r="Y7567" s="1">
        <f t="shared" si="593"/>
        <v>224.04067039106147</v>
      </c>
      <c r="Z7567">
        <v>0</v>
      </c>
      <c r="AA7567" s="89">
        <f t="shared" si="594"/>
        <v>11935.500000000002</v>
      </c>
      <c r="AH7567" s="37"/>
      <c r="AI7567" s="37"/>
      <c r="AK7567" s="37"/>
    </row>
    <row r="7568" spans="1:37" hidden="1">
      <c r="A7568" t="s">
        <v>64</v>
      </c>
      <c r="B7568" t="s">
        <v>20</v>
      </c>
      <c r="C7568" t="s">
        <v>21</v>
      </c>
      <c r="D7568" t="s">
        <v>116</v>
      </c>
      <c r="E7568" t="s">
        <v>553</v>
      </c>
      <c r="F7568" t="str">
        <f t="shared" si="591"/>
        <v>拉萨市公私立学校</v>
      </c>
      <c r="G7568" t="s">
        <v>237</v>
      </c>
      <c r="H7568" t="s">
        <v>271</v>
      </c>
      <c r="I7568" t="s">
        <v>57</v>
      </c>
      <c r="J7568">
        <v>12</v>
      </c>
      <c r="K7568">
        <v>0</v>
      </c>
      <c r="L7568" s="13">
        <f>VLOOKUP(C7568,'渗透率、续签率'!B:C,2,0)</f>
        <v>0.41499999999999998</v>
      </c>
      <c r="M7568" s="6">
        <v>0</v>
      </c>
      <c r="N7568">
        <v>1</v>
      </c>
      <c r="O7568">
        <v>0</v>
      </c>
      <c r="P7568" s="6">
        <v>0</v>
      </c>
      <c r="Q7568" s="13">
        <v>0</v>
      </c>
      <c r="R7568" s="13">
        <v>0</v>
      </c>
      <c r="S7568" s="31">
        <v>46</v>
      </c>
      <c r="T7568" s="6">
        <f>VLOOKUP(E7568,'参数设置&amp;汇总'!S:U,3,0)</f>
        <v>1.5955307262569832E-2</v>
      </c>
      <c r="U7568" s="78">
        <f t="shared" si="590"/>
        <v>1.5955307262569832E-2</v>
      </c>
      <c r="V7568" s="13">
        <v>0.85000000000000009</v>
      </c>
      <c r="W7568" s="78">
        <f t="shared" si="592"/>
        <v>1.877094972067039E-2</v>
      </c>
      <c r="X7568" s="1">
        <f>VLOOKUP(E7568,'渗透率、续签率'!AG:AJ,4,0)</f>
        <v>11935.500000000002</v>
      </c>
      <c r="Y7568" s="1">
        <f t="shared" si="593"/>
        <v>224.04067039106147</v>
      </c>
      <c r="Z7568">
        <v>0</v>
      </c>
      <c r="AA7568" s="89">
        <f t="shared" si="594"/>
        <v>11935.500000000002</v>
      </c>
      <c r="AH7568" s="37"/>
      <c r="AI7568" s="37"/>
      <c r="AK7568" s="37"/>
    </row>
    <row r="7569" spans="1:37" hidden="1">
      <c r="A7569" t="s">
        <v>64</v>
      </c>
      <c r="B7569" t="s">
        <v>20</v>
      </c>
      <c r="C7569" t="s">
        <v>21</v>
      </c>
      <c r="D7569" t="s">
        <v>116</v>
      </c>
      <c r="E7569" t="s">
        <v>553</v>
      </c>
      <c r="F7569" t="str">
        <f t="shared" si="591"/>
        <v>揭阳市公私立学校</v>
      </c>
      <c r="G7569" t="s">
        <v>75</v>
      </c>
      <c r="H7569" t="s">
        <v>272</v>
      </c>
      <c r="I7569" t="s">
        <v>68</v>
      </c>
      <c r="J7569">
        <v>62</v>
      </c>
      <c r="K7569">
        <v>0</v>
      </c>
      <c r="L7569" s="13">
        <f>VLOOKUP(C7569,'渗透率、续签率'!B:C,2,0)</f>
        <v>0.41499999999999998</v>
      </c>
      <c r="M7569" s="6">
        <v>0</v>
      </c>
      <c r="N7569">
        <v>11</v>
      </c>
      <c r="O7569">
        <v>0</v>
      </c>
      <c r="P7569" s="6">
        <v>0</v>
      </c>
      <c r="Q7569" s="13">
        <v>0</v>
      </c>
      <c r="R7569" s="13">
        <v>0</v>
      </c>
      <c r="S7569" s="31">
        <v>259</v>
      </c>
      <c r="T7569" s="6">
        <f>VLOOKUP(E7569,'参数设置&amp;汇总'!S:U,3,0)</f>
        <v>1.5955307262569832E-2</v>
      </c>
      <c r="U7569" s="78">
        <f t="shared" si="590"/>
        <v>0.17550837988826815</v>
      </c>
      <c r="V7569" s="13">
        <v>0.85000000000000009</v>
      </c>
      <c r="W7569" s="78">
        <f t="shared" si="592"/>
        <v>0.20648044692737427</v>
      </c>
      <c r="X7569" s="1">
        <f>VLOOKUP(E7569,'渗透率、续签率'!AG:AJ,4,0)</f>
        <v>11935.500000000002</v>
      </c>
      <c r="Y7569" s="1">
        <f t="shared" si="593"/>
        <v>2464.4473743016761</v>
      </c>
      <c r="Z7569">
        <v>0</v>
      </c>
      <c r="AA7569" s="89">
        <f t="shared" si="594"/>
        <v>131290.50000000003</v>
      </c>
      <c r="AH7569" s="37"/>
      <c r="AI7569" s="37"/>
      <c r="AK7569" s="37"/>
    </row>
    <row r="7570" spans="1:37" hidden="1">
      <c r="A7570" t="s">
        <v>64</v>
      </c>
      <c r="B7570" t="s">
        <v>20</v>
      </c>
      <c r="C7570" t="s">
        <v>21</v>
      </c>
      <c r="D7570" t="s">
        <v>116</v>
      </c>
      <c r="E7570" t="s">
        <v>553</v>
      </c>
      <c r="F7570" t="str">
        <f t="shared" si="591"/>
        <v>攀枝花市公私立学校</v>
      </c>
      <c r="G7570" t="s">
        <v>77</v>
      </c>
      <c r="H7570" t="s">
        <v>273</v>
      </c>
      <c r="I7570" t="s">
        <v>70</v>
      </c>
      <c r="J7570">
        <v>16</v>
      </c>
      <c r="K7570">
        <v>0</v>
      </c>
      <c r="L7570" s="13">
        <f>VLOOKUP(C7570,'渗透率、续签率'!B:C,2,0)</f>
        <v>0.41499999999999998</v>
      </c>
      <c r="M7570" s="6">
        <v>0</v>
      </c>
      <c r="N7570">
        <v>0</v>
      </c>
      <c r="O7570">
        <v>0</v>
      </c>
      <c r="P7570" s="6">
        <v>0</v>
      </c>
      <c r="Q7570" s="13">
        <v>0</v>
      </c>
      <c r="R7570" s="13">
        <v>0</v>
      </c>
      <c r="S7570" s="31">
        <v>12</v>
      </c>
      <c r="T7570" s="6">
        <f>VLOOKUP(E7570,'参数设置&amp;汇总'!S:U,3,0)</f>
        <v>1.5955307262569832E-2</v>
      </c>
      <c r="U7570" s="78">
        <f t="shared" si="590"/>
        <v>0</v>
      </c>
      <c r="V7570" s="13">
        <v>0.85000000000000009</v>
      </c>
      <c r="W7570" s="78">
        <f t="shared" si="592"/>
        <v>0</v>
      </c>
      <c r="X7570" s="1">
        <f>VLOOKUP(E7570,'渗透率、续签率'!AG:AJ,4,0)</f>
        <v>11935.500000000002</v>
      </c>
      <c r="Y7570" s="1">
        <f t="shared" si="593"/>
        <v>0</v>
      </c>
      <c r="Z7570">
        <v>0</v>
      </c>
      <c r="AA7570" s="89">
        <f t="shared" si="594"/>
        <v>0</v>
      </c>
      <c r="AH7570" s="37"/>
      <c r="AI7570" s="37"/>
      <c r="AK7570" s="37"/>
    </row>
    <row r="7571" spans="1:37" hidden="1">
      <c r="A7571" t="s">
        <v>64</v>
      </c>
      <c r="B7571" t="s">
        <v>20</v>
      </c>
      <c r="C7571" t="s">
        <v>21</v>
      </c>
      <c r="D7571" t="s">
        <v>116</v>
      </c>
      <c r="E7571" t="s">
        <v>553</v>
      </c>
      <c r="F7571" t="str">
        <f t="shared" si="591"/>
        <v>文山壮族苗族自治州公私立学校</v>
      </c>
      <c r="G7571" t="s">
        <v>99</v>
      </c>
      <c r="H7571" t="s">
        <v>274</v>
      </c>
      <c r="I7571" t="s">
        <v>68</v>
      </c>
      <c r="J7571">
        <v>17</v>
      </c>
      <c r="K7571">
        <v>0</v>
      </c>
      <c r="L7571" s="13">
        <f>VLOOKUP(C7571,'渗透率、续签率'!B:C,2,0)</f>
        <v>0.41499999999999998</v>
      </c>
      <c r="M7571" s="6">
        <v>0</v>
      </c>
      <c r="N7571">
        <v>3</v>
      </c>
      <c r="O7571">
        <v>0</v>
      </c>
      <c r="P7571" s="6">
        <v>0</v>
      </c>
      <c r="Q7571" s="13">
        <v>0</v>
      </c>
      <c r="R7571" s="13">
        <v>0</v>
      </c>
      <c r="S7571" s="31">
        <v>70</v>
      </c>
      <c r="T7571" s="6">
        <f>VLOOKUP(E7571,'参数设置&amp;汇总'!S:U,3,0)</f>
        <v>1.5955307262569832E-2</v>
      </c>
      <c r="U7571" s="78">
        <f t="shared" si="590"/>
        <v>4.7865921787709501E-2</v>
      </c>
      <c r="V7571" s="13">
        <v>0.85000000000000009</v>
      </c>
      <c r="W7571" s="78">
        <f t="shared" si="592"/>
        <v>5.6312849162011173E-2</v>
      </c>
      <c r="X7571" s="1">
        <f>VLOOKUP(E7571,'渗透率、续签率'!AG:AJ,4,0)</f>
        <v>11935.500000000002</v>
      </c>
      <c r="Y7571" s="1">
        <f t="shared" si="593"/>
        <v>672.12201117318443</v>
      </c>
      <c r="Z7571">
        <v>0</v>
      </c>
      <c r="AA7571" s="89">
        <f t="shared" si="594"/>
        <v>35806.500000000007</v>
      </c>
      <c r="AH7571" s="37"/>
      <c r="AI7571" s="37"/>
      <c r="AK7571" s="37"/>
    </row>
    <row r="7572" spans="1:37" hidden="1">
      <c r="A7572" t="s">
        <v>64</v>
      </c>
      <c r="B7572" t="s">
        <v>20</v>
      </c>
      <c r="C7572" t="s">
        <v>21</v>
      </c>
      <c r="D7572" t="s">
        <v>116</v>
      </c>
      <c r="E7572" t="s">
        <v>553</v>
      </c>
      <c r="F7572" t="str">
        <f t="shared" si="591"/>
        <v>文昌市公私立学校</v>
      </c>
      <c r="G7572" t="s">
        <v>120</v>
      </c>
      <c r="H7572" t="s">
        <v>275</v>
      </c>
      <c r="I7572" t="s">
        <v>68</v>
      </c>
      <c r="J7572">
        <v>4</v>
      </c>
      <c r="K7572">
        <v>0</v>
      </c>
      <c r="L7572" s="13">
        <f>VLOOKUP(C7572,'渗透率、续签率'!B:C,2,0)</f>
        <v>0.41499999999999998</v>
      </c>
      <c r="M7572" s="6">
        <v>0</v>
      </c>
      <c r="N7572">
        <v>0</v>
      </c>
      <c r="O7572">
        <v>0</v>
      </c>
      <c r="P7572" s="6">
        <v>0</v>
      </c>
      <c r="Q7572" s="13">
        <v>0</v>
      </c>
      <c r="R7572" s="13">
        <v>0</v>
      </c>
      <c r="S7572" s="31">
        <v>18</v>
      </c>
      <c r="T7572" s="6">
        <f>VLOOKUP(E7572,'参数设置&amp;汇总'!S:U,3,0)</f>
        <v>1.5955307262569832E-2</v>
      </c>
      <c r="U7572" s="78">
        <f t="shared" si="590"/>
        <v>0</v>
      </c>
      <c r="V7572" s="13">
        <v>0.85000000000000009</v>
      </c>
      <c r="W7572" s="78">
        <f t="shared" si="592"/>
        <v>0</v>
      </c>
      <c r="X7572" s="1">
        <f>VLOOKUP(E7572,'渗透率、续签率'!AG:AJ,4,0)</f>
        <v>11935.500000000002</v>
      </c>
      <c r="Y7572" s="1">
        <f t="shared" si="593"/>
        <v>0</v>
      </c>
      <c r="Z7572">
        <v>0</v>
      </c>
      <c r="AA7572" s="89">
        <f t="shared" si="594"/>
        <v>0</v>
      </c>
      <c r="AH7572" s="37"/>
      <c r="AI7572" s="37"/>
      <c r="AK7572" s="37"/>
    </row>
    <row r="7573" spans="1:37" hidden="1">
      <c r="A7573" t="s">
        <v>64</v>
      </c>
      <c r="B7573" t="s">
        <v>20</v>
      </c>
      <c r="C7573" t="s">
        <v>21</v>
      </c>
      <c r="D7573" t="s">
        <v>116</v>
      </c>
      <c r="E7573" t="s">
        <v>553</v>
      </c>
      <c r="F7573" t="str">
        <f t="shared" si="591"/>
        <v>新乡市公私立学校</v>
      </c>
      <c r="G7573" t="s">
        <v>110</v>
      </c>
      <c r="H7573" t="s">
        <v>276</v>
      </c>
      <c r="I7573" t="s">
        <v>70</v>
      </c>
      <c r="J7573">
        <v>103</v>
      </c>
      <c r="K7573">
        <v>0</v>
      </c>
      <c r="L7573" s="13">
        <f>VLOOKUP(C7573,'渗透率、续签率'!B:C,2,0)</f>
        <v>0.41499999999999998</v>
      </c>
      <c r="M7573" s="6">
        <v>0</v>
      </c>
      <c r="N7573">
        <v>15</v>
      </c>
      <c r="O7573">
        <v>0</v>
      </c>
      <c r="P7573" s="6">
        <v>0</v>
      </c>
      <c r="Q7573" s="13">
        <v>0</v>
      </c>
      <c r="R7573" s="13">
        <v>0</v>
      </c>
      <c r="S7573" s="31">
        <v>446</v>
      </c>
      <c r="T7573" s="6">
        <f>VLOOKUP(E7573,'参数设置&amp;汇总'!S:U,3,0)</f>
        <v>1.5955307262569832E-2</v>
      </c>
      <c r="U7573" s="78">
        <f t="shared" si="590"/>
        <v>0.23932960893854749</v>
      </c>
      <c r="V7573" s="13">
        <v>0.85000000000000009</v>
      </c>
      <c r="W7573" s="78">
        <f t="shared" si="592"/>
        <v>0.28156424581005585</v>
      </c>
      <c r="X7573" s="1">
        <f>VLOOKUP(E7573,'渗透率、续签率'!AG:AJ,4,0)</f>
        <v>11935.500000000002</v>
      </c>
      <c r="Y7573" s="1">
        <f t="shared" si="593"/>
        <v>3360.6100558659223</v>
      </c>
      <c r="Z7573">
        <v>0</v>
      </c>
      <c r="AA7573" s="89">
        <f t="shared" si="594"/>
        <v>179032.50000000003</v>
      </c>
      <c r="AH7573" s="37"/>
      <c r="AI7573" s="37"/>
      <c r="AK7573" s="37"/>
    </row>
    <row r="7574" spans="1:37" hidden="1">
      <c r="A7574" t="s">
        <v>64</v>
      </c>
      <c r="B7574" t="s">
        <v>20</v>
      </c>
      <c r="C7574" t="s">
        <v>21</v>
      </c>
      <c r="D7574" t="s">
        <v>116</v>
      </c>
      <c r="E7574" t="s">
        <v>553</v>
      </c>
      <c r="F7574" t="str">
        <f t="shared" si="591"/>
        <v>新余市公私立学校</v>
      </c>
      <c r="G7574" t="s">
        <v>90</v>
      </c>
      <c r="H7574" t="s">
        <v>277</v>
      </c>
      <c r="I7574" t="s">
        <v>68</v>
      </c>
      <c r="J7574">
        <v>32</v>
      </c>
      <c r="K7574">
        <v>0</v>
      </c>
      <c r="L7574" s="13">
        <f>VLOOKUP(C7574,'渗透率、续签率'!B:C,2,0)</f>
        <v>0.41499999999999998</v>
      </c>
      <c r="M7574" s="6">
        <v>0</v>
      </c>
      <c r="N7574">
        <v>6</v>
      </c>
      <c r="O7574">
        <v>0</v>
      </c>
      <c r="P7574" s="6">
        <v>0</v>
      </c>
      <c r="Q7574" s="13">
        <v>0</v>
      </c>
      <c r="R7574" s="13">
        <v>0</v>
      </c>
      <c r="S7574" s="31">
        <v>130</v>
      </c>
      <c r="T7574" s="6">
        <f>VLOOKUP(E7574,'参数设置&amp;汇总'!S:U,3,0)</f>
        <v>1.5955307262569832E-2</v>
      </c>
      <c r="U7574" s="78">
        <f t="shared" si="590"/>
        <v>9.5731843575419001E-2</v>
      </c>
      <c r="V7574" s="13">
        <v>0.85000000000000009</v>
      </c>
      <c r="W7574" s="78">
        <f t="shared" si="592"/>
        <v>0.11262569832402235</v>
      </c>
      <c r="X7574" s="1">
        <f>VLOOKUP(E7574,'渗透率、续签率'!AG:AJ,4,0)</f>
        <v>11935.500000000002</v>
      </c>
      <c r="Y7574" s="1">
        <f t="shared" si="593"/>
        <v>1344.2440223463689</v>
      </c>
      <c r="Z7574">
        <v>0</v>
      </c>
      <c r="AA7574" s="89">
        <f t="shared" si="594"/>
        <v>71613.000000000015</v>
      </c>
      <c r="AH7574" s="37"/>
      <c r="AI7574" s="37"/>
      <c r="AK7574" s="37"/>
    </row>
    <row r="7575" spans="1:37" hidden="1">
      <c r="A7575" t="s">
        <v>64</v>
      </c>
      <c r="B7575" t="s">
        <v>20</v>
      </c>
      <c r="C7575" t="s">
        <v>21</v>
      </c>
      <c r="D7575" t="s">
        <v>116</v>
      </c>
      <c r="E7575" t="s">
        <v>553</v>
      </c>
      <c r="F7575" t="str">
        <f t="shared" si="591"/>
        <v>新星市公私立学校</v>
      </c>
      <c r="G7575" t="s">
        <v>145</v>
      </c>
      <c r="H7575" t="s">
        <v>278</v>
      </c>
      <c r="I7575" t="s">
        <v>70</v>
      </c>
      <c r="J7575">
        <v>2</v>
      </c>
      <c r="K7575">
        <v>0</v>
      </c>
      <c r="L7575" s="13">
        <f>VLOOKUP(C7575,'渗透率、续签率'!B:C,2,0)</f>
        <v>0.41499999999999998</v>
      </c>
      <c r="M7575" s="6">
        <v>0</v>
      </c>
      <c r="N7575">
        <v>0</v>
      </c>
      <c r="O7575">
        <v>0</v>
      </c>
      <c r="P7575" s="6">
        <v>0</v>
      </c>
      <c r="Q7575" s="13">
        <v>0</v>
      </c>
      <c r="R7575" s="13">
        <v>0</v>
      </c>
      <c r="S7575" s="31">
        <v>7</v>
      </c>
      <c r="T7575" s="6">
        <f>VLOOKUP(E7575,'参数设置&amp;汇总'!S:U,3,0)</f>
        <v>1.5955307262569832E-2</v>
      </c>
      <c r="U7575" s="78">
        <f t="shared" si="590"/>
        <v>0</v>
      </c>
      <c r="V7575" s="13">
        <v>0.85000000000000009</v>
      </c>
      <c r="W7575" s="78">
        <f t="shared" si="592"/>
        <v>0</v>
      </c>
      <c r="X7575" s="1">
        <f>VLOOKUP(E7575,'渗透率、续签率'!AG:AJ,4,0)</f>
        <v>11935.500000000002</v>
      </c>
      <c r="Y7575" s="1">
        <f t="shared" si="593"/>
        <v>0</v>
      </c>
      <c r="Z7575">
        <v>0</v>
      </c>
      <c r="AA7575" s="89">
        <f t="shared" si="594"/>
        <v>0</v>
      </c>
      <c r="AH7575" s="37"/>
      <c r="AI7575" s="37"/>
      <c r="AK7575" s="37"/>
    </row>
    <row r="7576" spans="1:37" hidden="1">
      <c r="A7576" t="s">
        <v>64</v>
      </c>
      <c r="B7576" t="s">
        <v>20</v>
      </c>
      <c r="C7576" t="s">
        <v>21</v>
      </c>
      <c r="D7576" t="s">
        <v>116</v>
      </c>
      <c r="E7576" t="s">
        <v>553</v>
      </c>
      <c r="F7576" t="str">
        <f t="shared" si="591"/>
        <v>日喀则市公私立学校</v>
      </c>
      <c r="G7576" t="s">
        <v>237</v>
      </c>
      <c r="H7576" t="s">
        <v>279</v>
      </c>
      <c r="I7576" t="s">
        <v>57</v>
      </c>
      <c r="J7576">
        <v>13</v>
      </c>
      <c r="K7576">
        <v>0</v>
      </c>
      <c r="L7576" s="13">
        <f>VLOOKUP(C7576,'渗透率、续签率'!B:C,2,0)</f>
        <v>0.41499999999999998</v>
      </c>
      <c r="M7576" s="6">
        <v>0</v>
      </c>
      <c r="N7576">
        <v>0</v>
      </c>
      <c r="O7576">
        <v>0</v>
      </c>
      <c r="P7576" s="6">
        <v>0</v>
      </c>
      <c r="Q7576" s="13">
        <v>0</v>
      </c>
      <c r="R7576" s="13">
        <v>0</v>
      </c>
      <c r="S7576" s="31">
        <v>22</v>
      </c>
      <c r="T7576" s="6">
        <f>VLOOKUP(E7576,'参数设置&amp;汇总'!S:U,3,0)</f>
        <v>1.5955307262569832E-2</v>
      </c>
      <c r="U7576" s="78">
        <f t="shared" si="590"/>
        <v>0</v>
      </c>
      <c r="V7576" s="13">
        <v>0.85000000000000009</v>
      </c>
      <c r="W7576" s="78">
        <f t="shared" si="592"/>
        <v>0</v>
      </c>
      <c r="X7576" s="1">
        <f>VLOOKUP(E7576,'渗透率、续签率'!AG:AJ,4,0)</f>
        <v>11935.500000000002</v>
      </c>
      <c r="Y7576" s="1">
        <f t="shared" si="593"/>
        <v>0</v>
      </c>
      <c r="Z7576">
        <v>0</v>
      </c>
      <c r="AA7576" s="89">
        <f t="shared" si="594"/>
        <v>0</v>
      </c>
      <c r="AH7576" s="37"/>
      <c r="AI7576" s="37"/>
      <c r="AK7576" s="37"/>
    </row>
    <row r="7577" spans="1:37" hidden="1">
      <c r="A7577" t="s">
        <v>64</v>
      </c>
      <c r="B7577" t="s">
        <v>20</v>
      </c>
      <c r="C7577" t="s">
        <v>21</v>
      </c>
      <c r="D7577" t="s">
        <v>116</v>
      </c>
      <c r="E7577" t="s">
        <v>553</v>
      </c>
      <c r="F7577" t="str">
        <f t="shared" si="591"/>
        <v>日照市公私立学校</v>
      </c>
      <c r="G7577" t="s">
        <v>103</v>
      </c>
      <c r="H7577" t="s">
        <v>280</v>
      </c>
      <c r="I7577" t="s">
        <v>70</v>
      </c>
      <c r="J7577">
        <v>53</v>
      </c>
      <c r="K7577">
        <v>0</v>
      </c>
      <c r="L7577" s="13">
        <f>VLOOKUP(C7577,'渗透率、续签率'!B:C,2,0)</f>
        <v>0.41499999999999998</v>
      </c>
      <c r="M7577" s="6">
        <v>0</v>
      </c>
      <c r="N7577">
        <v>7</v>
      </c>
      <c r="O7577">
        <v>0</v>
      </c>
      <c r="P7577" s="6">
        <v>0</v>
      </c>
      <c r="Q7577" s="13">
        <v>0</v>
      </c>
      <c r="R7577" s="13">
        <v>0</v>
      </c>
      <c r="S7577" s="31">
        <v>229</v>
      </c>
      <c r="T7577" s="6">
        <f>VLOOKUP(E7577,'参数设置&amp;汇总'!S:U,3,0)</f>
        <v>1.5955307262569832E-2</v>
      </c>
      <c r="U7577" s="78">
        <f t="shared" si="590"/>
        <v>0.11168715083798883</v>
      </c>
      <c r="V7577" s="13">
        <v>0.85000000000000009</v>
      </c>
      <c r="W7577" s="78">
        <f t="shared" si="592"/>
        <v>0.13139664804469273</v>
      </c>
      <c r="X7577" s="1">
        <f>VLOOKUP(E7577,'渗透率、续签率'!AG:AJ,4,0)</f>
        <v>11935.500000000002</v>
      </c>
      <c r="Y7577" s="1">
        <f t="shared" si="593"/>
        <v>1568.2846927374303</v>
      </c>
      <c r="Z7577">
        <v>0</v>
      </c>
      <c r="AA7577" s="89">
        <f t="shared" si="594"/>
        <v>83548.500000000015</v>
      </c>
      <c r="AH7577" s="37"/>
      <c r="AI7577" s="37"/>
      <c r="AK7577" s="37"/>
    </row>
    <row r="7578" spans="1:37" hidden="1">
      <c r="A7578" t="s">
        <v>64</v>
      </c>
      <c r="B7578" t="s">
        <v>20</v>
      </c>
      <c r="C7578" t="s">
        <v>21</v>
      </c>
      <c r="D7578" t="s">
        <v>116</v>
      </c>
      <c r="E7578" t="s">
        <v>553</v>
      </c>
      <c r="F7578" t="str">
        <f t="shared" si="591"/>
        <v>昆玉市公私立学校</v>
      </c>
      <c r="G7578" t="s">
        <v>145</v>
      </c>
      <c r="H7578" t="s">
        <v>281</v>
      </c>
      <c r="I7578" t="s">
        <v>70</v>
      </c>
      <c r="J7578">
        <v>1</v>
      </c>
      <c r="K7578">
        <v>0</v>
      </c>
      <c r="L7578" s="13">
        <f>VLOOKUP(C7578,'渗透率、续签率'!B:C,2,0)</f>
        <v>0.41499999999999998</v>
      </c>
      <c r="M7578" s="6">
        <v>0</v>
      </c>
      <c r="N7578">
        <v>0</v>
      </c>
      <c r="O7578">
        <v>0</v>
      </c>
      <c r="P7578" s="6">
        <v>0</v>
      </c>
      <c r="Q7578" s="13">
        <v>0</v>
      </c>
      <c r="R7578" s="13">
        <v>0</v>
      </c>
      <c r="S7578" s="31">
        <v>4</v>
      </c>
      <c r="T7578" s="6">
        <f>VLOOKUP(E7578,'参数设置&amp;汇总'!S:U,3,0)</f>
        <v>1.5955307262569832E-2</v>
      </c>
      <c r="U7578" s="78">
        <f t="shared" si="590"/>
        <v>0</v>
      </c>
      <c r="V7578" s="13">
        <v>0.85000000000000009</v>
      </c>
      <c r="W7578" s="78">
        <f t="shared" si="592"/>
        <v>0</v>
      </c>
      <c r="X7578" s="1">
        <f>VLOOKUP(E7578,'渗透率、续签率'!AG:AJ,4,0)</f>
        <v>11935.500000000002</v>
      </c>
      <c r="Y7578" s="1">
        <f t="shared" si="593"/>
        <v>0</v>
      </c>
      <c r="Z7578">
        <v>0</v>
      </c>
      <c r="AA7578" s="89">
        <f t="shared" si="594"/>
        <v>0</v>
      </c>
      <c r="AH7578" s="37"/>
      <c r="AI7578" s="37"/>
    </row>
    <row r="7579" spans="1:37" hidden="1">
      <c r="A7579" t="s">
        <v>64</v>
      </c>
      <c r="B7579" t="s">
        <v>20</v>
      </c>
      <c r="C7579" t="s">
        <v>21</v>
      </c>
      <c r="D7579" t="s">
        <v>116</v>
      </c>
      <c r="E7579" t="s">
        <v>553</v>
      </c>
      <c r="F7579" t="str">
        <f t="shared" si="591"/>
        <v>昌吉回族自治州公私立学校</v>
      </c>
      <c r="G7579" t="s">
        <v>145</v>
      </c>
      <c r="H7579" t="s">
        <v>282</v>
      </c>
      <c r="I7579" t="s">
        <v>70</v>
      </c>
      <c r="J7579">
        <v>20</v>
      </c>
      <c r="K7579">
        <v>0</v>
      </c>
      <c r="L7579" s="13">
        <f>VLOOKUP(C7579,'渗透率、续签率'!B:C,2,0)</f>
        <v>0.41499999999999998</v>
      </c>
      <c r="M7579" s="6">
        <v>0</v>
      </c>
      <c r="N7579">
        <v>1</v>
      </c>
      <c r="O7579">
        <v>0</v>
      </c>
      <c r="P7579" s="6">
        <v>0</v>
      </c>
      <c r="Q7579" s="13">
        <v>0</v>
      </c>
      <c r="R7579" s="13">
        <v>0</v>
      </c>
      <c r="S7579" s="31">
        <v>58</v>
      </c>
      <c r="T7579" s="6">
        <f>VLOOKUP(E7579,'参数设置&amp;汇总'!S:U,3,0)</f>
        <v>1.5955307262569832E-2</v>
      </c>
      <c r="U7579" s="78">
        <f t="shared" si="590"/>
        <v>1.5955307262569832E-2</v>
      </c>
      <c r="V7579" s="13">
        <v>0.85000000000000009</v>
      </c>
      <c r="W7579" s="78">
        <f t="shared" si="592"/>
        <v>1.877094972067039E-2</v>
      </c>
      <c r="X7579" s="1">
        <f>VLOOKUP(E7579,'渗透率、续签率'!AG:AJ,4,0)</f>
        <v>11935.500000000002</v>
      </c>
      <c r="Y7579" s="1">
        <f t="shared" si="593"/>
        <v>224.04067039106147</v>
      </c>
      <c r="Z7579">
        <v>0</v>
      </c>
      <c r="AA7579" s="89">
        <f t="shared" si="594"/>
        <v>11935.500000000002</v>
      </c>
      <c r="AK7579" s="37"/>
    </row>
    <row r="7580" spans="1:37" hidden="1">
      <c r="A7580" t="s">
        <v>64</v>
      </c>
      <c r="B7580" t="s">
        <v>20</v>
      </c>
      <c r="C7580" t="s">
        <v>21</v>
      </c>
      <c r="D7580" t="s">
        <v>116</v>
      </c>
      <c r="E7580" t="s">
        <v>553</v>
      </c>
      <c r="F7580" t="str">
        <f t="shared" si="591"/>
        <v>昌江黎族自治县公私立学校</v>
      </c>
      <c r="G7580" t="s">
        <v>120</v>
      </c>
      <c r="H7580" t="s">
        <v>283</v>
      </c>
      <c r="I7580" t="s">
        <v>68</v>
      </c>
      <c r="J7580">
        <v>1</v>
      </c>
      <c r="K7580">
        <v>0</v>
      </c>
      <c r="L7580" s="13">
        <f>VLOOKUP(C7580,'渗透率、续签率'!B:C,2,0)</f>
        <v>0.41499999999999998</v>
      </c>
      <c r="M7580" s="6">
        <v>0</v>
      </c>
      <c r="N7580">
        <v>0</v>
      </c>
      <c r="O7580">
        <v>0</v>
      </c>
      <c r="P7580" s="6">
        <v>0</v>
      </c>
      <c r="Q7580" s="13">
        <v>0</v>
      </c>
      <c r="R7580" s="13">
        <v>0</v>
      </c>
      <c r="S7580" s="31">
        <v>2</v>
      </c>
      <c r="T7580" s="6">
        <f>VLOOKUP(E7580,'参数设置&amp;汇总'!S:U,3,0)</f>
        <v>1.5955307262569832E-2</v>
      </c>
      <c r="U7580" s="78">
        <f t="shared" si="590"/>
        <v>0</v>
      </c>
      <c r="V7580" s="13">
        <v>0.85000000000000009</v>
      </c>
      <c r="W7580" s="78">
        <f t="shared" si="592"/>
        <v>0</v>
      </c>
      <c r="X7580" s="1">
        <f>VLOOKUP(E7580,'渗透率、续签率'!AG:AJ,4,0)</f>
        <v>11935.500000000002</v>
      </c>
      <c r="Y7580" s="1">
        <f t="shared" si="593"/>
        <v>0</v>
      </c>
      <c r="Z7580">
        <v>0</v>
      </c>
      <c r="AA7580" s="89">
        <f t="shared" si="594"/>
        <v>0</v>
      </c>
      <c r="AH7580" s="37"/>
      <c r="AI7580" s="37"/>
      <c r="AK7580" s="37"/>
    </row>
    <row r="7581" spans="1:37" hidden="1">
      <c r="A7581" t="s">
        <v>64</v>
      </c>
      <c r="B7581" t="s">
        <v>20</v>
      </c>
      <c r="C7581" t="s">
        <v>21</v>
      </c>
      <c r="D7581" t="s">
        <v>116</v>
      </c>
      <c r="E7581" t="s">
        <v>553</v>
      </c>
      <c r="F7581" t="str">
        <f t="shared" si="591"/>
        <v>昌都市公私立学校</v>
      </c>
      <c r="G7581" t="s">
        <v>237</v>
      </c>
      <c r="H7581" t="s">
        <v>284</v>
      </c>
      <c r="I7581" t="s">
        <v>57</v>
      </c>
      <c r="J7581">
        <v>2</v>
      </c>
      <c r="K7581">
        <v>0</v>
      </c>
      <c r="L7581" s="13">
        <f>VLOOKUP(C7581,'渗透率、续签率'!B:C,2,0)</f>
        <v>0.41499999999999998</v>
      </c>
      <c r="M7581" s="6">
        <v>0</v>
      </c>
      <c r="N7581">
        <v>0</v>
      </c>
      <c r="O7581">
        <v>0</v>
      </c>
      <c r="P7581" s="6">
        <v>0</v>
      </c>
      <c r="Q7581" s="13">
        <v>0</v>
      </c>
      <c r="R7581" s="13">
        <v>0</v>
      </c>
      <c r="S7581" s="31">
        <v>3</v>
      </c>
      <c r="T7581" s="6">
        <f>VLOOKUP(E7581,'参数设置&amp;汇总'!S:U,3,0)</f>
        <v>1.5955307262569832E-2</v>
      </c>
      <c r="U7581" s="78">
        <f t="shared" si="590"/>
        <v>0</v>
      </c>
      <c r="V7581" s="13">
        <v>0.85000000000000009</v>
      </c>
      <c r="W7581" s="78">
        <f t="shared" si="592"/>
        <v>0</v>
      </c>
      <c r="X7581" s="1">
        <f>VLOOKUP(E7581,'渗透率、续签率'!AG:AJ,4,0)</f>
        <v>11935.500000000002</v>
      </c>
      <c r="Y7581" s="1">
        <f t="shared" si="593"/>
        <v>0</v>
      </c>
      <c r="Z7581">
        <v>0</v>
      </c>
      <c r="AA7581" s="89">
        <f t="shared" si="594"/>
        <v>0</v>
      </c>
      <c r="AH7581" s="37"/>
      <c r="AI7581" s="37"/>
      <c r="AK7581" s="37"/>
    </row>
    <row r="7582" spans="1:37" hidden="1">
      <c r="A7582" t="s">
        <v>64</v>
      </c>
      <c r="B7582" t="s">
        <v>20</v>
      </c>
      <c r="C7582" t="s">
        <v>21</v>
      </c>
      <c r="D7582" t="s">
        <v>116</v>
      </c>
      <c r="E7582" t="s">
        <v>553</v>
      </c>
      <c r="F7582" t="str">
        <f t="shared" si="591"/>
        <v>昭通市公私立学校</v>
      </c>
      <c r="G7582" t="s">
        <v>99</v>
      </c>
      <c r="H7582" t="s">
        <v>285</v>
      </c>
      <c r="I7582" t="s">
        <v>68</v>
      </c>
      <c r="J7582">
        <v>23</v>
      </c>
      <c r="K7582">
        <v>0</v>
      </c>
      <c r="L7582" s="13">
        <f>VLOOKUP(C7582,'渗透率、续签率'!B:C,2,0)</f>
        <v>0.41499999999999998</v>
      </c>
      <c r="M7582" s="6">
        <v>0</v>
      </c>
      <c r="N7582">
        <v>4</v>
      </c>
      <c r="O7582">
        <v>0</v>
      </c>
      <c r="P7582" s="6">
        <v>0</v>
      </c>
      <c r="Q7582" s="13">
        <v>0</v>
      </c>
      <c r="R7582" s="13">
        <v>0</v>
      </c>
      <c r="S7582" s="31">
        <v>199</v>
      </c>
      <c r="T7582" s="6">
        <f>VLOOKUP(E7582,'参数设置&amp;汇总'!S:U,3,0)</f>
        <v>1.5955307262569832E-2</v>
      </c>
      <c r="U7582" s="78">
        <f t="shared" si="590"/>
        <v>6.3821229050279329E-2</v>
      </c>
      <c r="V7582" s="13">
        <v>0.85000000000000009</v>
      </c>
      <c r="W7582" s="78">
        <f t="shared" si="592"/>
        <v>7.508379888268156E-2</v>
      </c>
      <c r="X7582" s="1">
        <f>VLOOKUP(E7582,'渗透率、续签率'!AG:AJ,4,0)</f>
        <v>11935.500000000002</v>
      </c>
      <c r="Y7582" s="1">
        <f t="shared" si="593"/>
        <v>896.16268156424587</v>
      </c>
      <c r="Z7582">
        <v>0</v>
      </c>
      <c r="AA7582" s="89">
        <f t="shared" si="594"/>
        <v>47742.000000000007</v>
      </c>
      <c r="AH7582" s="37"/>
      <c r="AI7582" s="37"/>
    </row>
    <row r="7583" spans="1:37" hidden="1">
      <c r="A7583" t="s">
        <v>64</v>
      </c>
      <c r="B7583" t="s">
        <v>20</v>
      </c>
      <c r="C7583" t="s">
        <v>21</v>
      </c>
      <c r="D7583" t="s">
        <v>116</v>
      </c>
      <c r="E7583" t="s">
        <v>553</v>
      </c>
      <c r="F7583" t="str">
        <f t="shared" si="591"/>
        <v>晋中市公私立学校</v>
      </c>
      <c r="G7583" t="s">
        <v>134</v>
      </c>
      <c r="H7583" t="s">
        <v>286</v>
      </c>
      <c r="I7583" t="s">
        <v>70</v>
      </c>
      <c r="J7583">
        <v>50</v>
      </c>
      <c r="K7583">
        <v>0</v>
      </c>
      <c r="L7583" s="13">
        <f>VLOOKUP(C7583,'渗透率、续签率'!B:C,2,0)</f>
        <v>0.41499999999999998</v>
      </c>
      <c r="M7583" s="6">
        <v>0</v>
      </c>
      <c r="N7583">
        <v>6</v>
      </c>
      <c r="O7583">
        <v>0</v>
      </c>
      <c r="P7583" s="6">
        <v>0</v>
      </c>
      <c r="Q7583" s="13">
        <v>0</v>
      </c>
      <c r="R7583" s="13">
        <v>0</v>
      </c>
      <c r="S7583" s="31">
        <v>167</v>
      </c>
      <c r="T7583" s="6">
        <f>VLOOKUP(E7583,'参数设置&amp;汇总'!S:U,3,0)</f>
        <v>1.5955307262569832E-2</v>
      </c>
      <c r="U7583" s="78">
        <f t="shared" si="590"/>
        <v>9.5731843575419001E-2</v>
      </c>
      <c r="V7583" s="13">
        <v>0.85000000000000009</v>
      </c>
      <c r="W7583" s="78">
        <f t="shared" si="592"/>
        <v>0.11262569832402235</v>
      </c>
      <c r="X7583" s="1">
        <f>VLOOKUP(E7583,'渗透率、续签率'!AG:AJ,4,0)</f>
        <v>11935.500000000002</v>
      </c>
      <c r="Y7583" s="1">
        <f t="shared" si="593"/>
        <v>1344.2440223463689</v>
      </c>
      <c r="Z7583">
        <v>0</v>
      </c>
      <c r="AA7583" s="89">
        <f t="shared" si="594"/>
        <v>71613.000000000015</v>
      </c>
    </row>
    <row r="7584" spans="1:37" hidden="1">
      <c r="A7584" t="s">
        <v>64</v>
      </c>
      <c r="B7584" t="s">
        <v>20</v>
      </c>
      <c r="C7584" t="s">
        <v>21</v>
      </c>
      <c r="D7584" t="s">
        <v>116</v>
      </c>
      <c r="E7584" t="s">
        <v>553</v>
      </c>
      <c r="F7584" t="str">
        <f t="shared" si="591"/>
        <v>晋城市公私立学校</v>
      </c>
      <c r="G7584" t="s">
        <v>134</v>
      </c>
      <c r="H7584" t="s">
        <v>287</v>
      </c>
      <c r="I7584" t="s">
        <v>70</v>
      </c>
      <c r="J7584">
        <v>22</v>
      </c>
      <c r="K7584">
        <v>0</v>
      </c>
      <c r="L7584" s="13">
        <f>VLOOKUP(C7584,'渗透率、续签率'!B:C,2,0)</f>
        <v>0.41499999999999998</v>
      </c>
      <c r="M7584" s="6">
        <v>0</v>
      </c>
      <c r="N7584">
        <v>2</v>
      </c>
      <c r="O7584">
        <v>0</v>
      </c>
      <c r="P7584" s="6">
        <v>0</v>
      </c>
      <c r="Q7584" s="13">
        <v>0</v>
      </c>
      <c r="R7584" s="13">
        <v>0</v>
      </c>
      <c r="S7584" s="31">
        <v>91</v>
      </c>
      <c r="T7584" s="6">
        <f>VLOOKUP(E7584,'参数设置&amp;汇总'!S:U,3,0)</f>
        <v>1.5955307262569832E-2</v>
      </c>
      <c r="U7584" s="78">
        <f t="shared" si="590"/>
        <v>3.1910614525139665E-2</v>
      </c>
      <c r="V7584" s="13">
        <v>0.85000000000000009</v>
      </c>
      <c r="W7584" s="78">
        <f t="shared" si="592"/>
        <v>3.754189944134078E-2</v>
      </c>
      <c r="X7584" s="1">
        <f>VLOOKUP(E7584,'渗透率、续签率'!AG:AJ,4,0)</f>
        <v>11935.500000000002</v>
      </c>
      <c r="Y7584" s="1">
        <f t="shared" si="593"/>
        <v>448.08134078212294</v>
      </c>
      <c r="Z7584">
        <v>0</v>
      </c>
      <c r="AA7584" s="89">
        <f t="shared" si="594"/>
        <v>23871.000000000004</v>
      </c>
      <c r="AK7584" s="37"/>
    </row>
    <row r="7585" spans="1:37" hidden="1">
      <c r="A7585" t="s">
        <v>64</v>
      </c>
      <c r="B7585" t="s">
        <v>20</v>
      </c>
      <c r="C7585" t="s">
        <v>21</v>
      </c>
      <c r="D7585" t="s">
        <v>116</v>
      </c>
      <c r="E7585" t="s">
        <v>553</v>
      </c>
      <c r="F7585" t="str">
        <f t="shared" si="591"/>
        <v>普洱市公私立学校</v>
      </c>
      <c r="G7585" t="s">
        <v>99</v>
      </c>
      <c r="H7585" t="s">
        <v>288</v>
      </c>
      <c r="I7585" t="s">
        <v>68</v>
      </c>
      <c r="J7585">
        <v>18</v>
      </c>
      <c r="K7585">
        <v>0</v>
      </c>
      <c r="L7585" s="13">
        <f>VLOOKUP(C7585,'渗透率、续签率'!B:C,2,0)</f>
        <v>0.41499999999999998</v>
      </c>
      <c r="M7585" s="6">
        <v>0</v>
      </c>
      <c r="N7585">
        <v>1</v>
      </c>
      <c r="O7585">
        <v>0</v>
      </c>
      <c r="P7585" s="6">
        <v>0</v>
      </c>
      <c r="Q7585" s="13">
        <v>0</v>
      </c>
      <c r="R7585" s="13">
        <v>0</v>
      </c>
      <c r="S7585" s="31">
        <v>57</v>
      </c>
      <c r="T7585" s="6">
        <f>VLOOKUP(E7585,'参数设置&amp;汇总'!S:U,3,0)</f>
        <v>1.5955307262569832E-2</v>
      </c>
      <c r="U7585" s="78">
        <f t="shared" si="590"/>
        <v>1.5955307262569832E-2</v>
      </c>
      <c r="V7585" s="13">
        <v>0.85000000000000009</v>
      </c>
      <c r="W7585" s="78">
        <f t="shared" si="592"/>
        <v>1.877094972067039E-2</v>
      </c>
      <c r="X7585" s="1">
        <f>VLOOKUP(E7585,'渗透率、续签率'!AG:AJ,4,0)</f>
        <v>11935.500000000002</v>
      </c>
      <c r="Y7585" s="1">
        <f t="shared" si="593"/>
        <v>224.04067039106147</v>
      </c>
      <c r="Z7585">
        <v>0</v>
      </c>
      <c r="AA7585" s="89">
        <f t="shared" si="594"/>
        <v>11935.500000000002</v>
      </c>
      <c r="AH7585" s="37"/>
      <c r="AI7585" s="37"/>
      <c r="AK7585" s="37"/>
    </row>
    <row r="7586" spans="1:37" hidden="1">
      <c r="A7586" t="s">
        <v>64</v>
      </c>
      <c r="B7586" t="s">
        <v>20</v>
      </c>
      <c r="C7586" t="s">
        <v>21</v>
      </c>
      <c r="D7586" t="s">
        <v>116</v>
      </c>
      <c r="E7586" t="s">
        <v>553</v>
      </c>
      <c r="F7586" t="str">
        <f t="shared" si="591"/>
        <v>景德镇市公私立学校</v>
      </c>
      <c r="G7586" t="s">
        <v>90</v>
      </c>
      <c r="H7586" t="s">
        <v>289</v>
      </c>
      <c r="I7586" t="s">
        <v>68</v>
      </c>
      <c r="J7586">
        <v>14</v>
      </c>
      <c r="K7586">
        <v>0</v>
      </c>
      <c r="L7586" s="13">
        <f>VLOOKUP(C7586,'渗透率、续签率'!B:C,2,0)</f>
        <v>0.41499999999999998</v>
      </c>
      <c r="M7586" s="6">
        <v>0</v>
      </c>
      <c r="N7586">
        <v>1</v>
      </c>
      <c r="O7586">
        <v>0</v>
      </c>
      <c r="P7586" s="6">
        <v>0</v>
      </c>
      <c r="Q7586" s="13">
        <v>0</v>
      </c>
      <c r="R7586" s="13">
        <v>0</v>
      </c>
      <c r="S7586" s="31">
        <v>47</v>
      </c>
      <c r="T7586" s="6">
        <f>VLOOKUP(E7586,'参数设置&amp;汇总'!S:U,3,0)</f>
        <v>1.5955307262569832E-2</v>
      </c>
      <c r="U7586" s="78">
        <f t="shared" si="590"/>
        <v>1.5955307262569832E-2</v>
      </c>
      <c r="V7586" s="13">
        <v>0.85000000000000009</v>
      </c>
      <c r="W7586" s="78">
        <f t="shared" si="592"/>
        <v>1.877094972067039E-2</v>
      </c>
      <c r="X7586" s="1">
        <f>VLOOKUP(E7586,'渗透率、续签率'!AG:AJ,4,0)</f>
        <v>11935.500000000002</v>
      </c>
      <c r="Y7586" s="1">
        <f t="shared" si="593"/>
        <v>224.04067039106147</v>
      </c>
      <c r="Z7586">
        <v>1</v>
      </c>
      <c r="AA7586" s="89">
        <f t="shared" si="594"/>
        <v>11935.500000000002</v>
      </c>
      <c r="AH7586" s="37"/>
      <c r="AI7586" s="37"/>
      <c r="AK7586" s="37"/>
    </row>
    <row r="7587" spans="1:37" hidden="1">
      <c r="A7587" t="s">
        <v>64</v>
      </c>
      <c r="B7587" t="s">
        <v>20</v>
      </c>
      <c r="C7587" t="s">
        <v>21</v>
      </c>
      <c r="D7587" t="s">
        <v>116</v>
      </c>
      <c r="E7587" t="s">
        <v>553</v>
      </c>
      <c r="F7587" t="str">
        <f t="shared" si="591"/>
        <v>曲靖市公私立学校</v>
      </c>
      <c r="G7587" t="s">
        <v>99</v>
      </c>
      <c r="H7587" t="s">
        <v>290</v>
      </c>
      <c r="I7587" t="s">
        <v>68</v>
      </c>
      <c r="J7587">
        <v>62</v>
      </c>
      <c r="K7587">
        <v>0</v>
      </c>
      <c r="L7587" s="13">
        <f>VLOOKUP(C7587,'渗透率、续签率'!B:C,2,0)</f>
        <v>0.41499999999999998</v>
      </c>
      <c r="M7587" s="6">
        <v>0</v>
      </c>
      <c r="N7587">
        <v>9</v>
      </c>
      <c r="O7587">
        <v>0</v>
      </c>
      <c r="P7587" s="6">
        <v>0</v>
      </c>
      <c r="Q7587" s="13">
        <v>0</v>
      </c>
      <c r="R7587" s="13">
        <v>0</v>
      </c>
      <c r="S7587" s="31">
        <v>326</v>
      </c>
      <c r="T7587" s="6">
        <f>VLOOKUP(E7587,'参数设置&amp;汇总'!S:U,3,0)</f>
        <v>1.5955307262569832E-2</v>
      </c>
      <c r="U7587" s="78">
        <f t="shared" si="590"/>
        <v>0.14359776536312849</v>
      </c>
      <c r="V7587" s="13">
        <v>0.85000000000000009</v>
      </c>
      <c r="W7587" s="78">
        <f t="shared" si="592"/>
        <v>0.16893854748603349</v>
      </c>
      <c r="X7587" s="1">
        <f>VLOOKUP(E7587,'渗透率、续签率'!AG:AJ,4,0)</f>
        <v>11935.500000000002</v>
      </c>
      <c r="Y7587" s="1">
        <f t="shared" si="593"/>
        <v>2016.366033519553</v>
      </c>
      <c r="Z7587">
        <v>0</v>
      </c>
      <c r="AA7587" s="89">
        <f t="shared" si="594"/>
        <v>107419.50000000001</v>
      </c>
      <c r="AH7587" s="37"/>
      <c r="AI7587" s="37"/>
      <c r="AK7587" s="37"/>
    </row>
    <row r="7588" spans="1:37" hidden="1">
      <c r="A7588" t="s">
        <v>64</v>
      </c>
      <c r="B7588" t="s">
        <v>20</v>
      </c>
      <c r="C7588" t="s">
        <v>21</v>
      </c>
      <c r="D7588" t="s">
        <v>116</v>
      </c>
      <c r="E7588" t="s">
        <v>553</v>
      </c>
      <c r="F7588" t="str">
        <f t="shared" si="591"/>
        <v>朔州市公私立学校</v>
      </c>
      <c r="G7588" t="s">
        <v>134</v>
      </c>
      <c r="H7588" t="s">
        <v>291</v>
      </c>
      <c r="I7588" t="s">
        <v>70</v>
      </c>
      <c r="J7588">
        <v>18</v>
      </c>
      <c r="K7588">
        <v>0</v>
      </c>
      <c r="L7588" s="13">
        <f>VLOOKUP(C7588,'渗透率、续签率'!B:C,2,0)</f>
        <v>0.41499999999999998</v>
      </c>
      <c r="M7588" s="6">
        <v>0</v>
      </c>
      <c r="N7588">
        <v>0</v>
      </c>
      <c r="O7588">
        <v>0</v>
      </c>
      <c r="P7588" s="6">
        <v>0</v>
      </c>
      <c r="Q7588" s="13">
        <v>0</v>
      </c>
      <c r="R7588" s="13">
        <v>0</v>
      </c>
      <c r="S7588" s="31">
        <v>20</v>
      </c>
      <c r="T7588" s="6">
        <f>VLOOKUP(E7588,'参数设置&amp;汇总'!S:U,3,0)</f>
        <v>1.5955307262569832E-2</v>
      </c>
      <c r="U7588" s="78">
        <f t="shared" si="590"/>
        <v>0</v>
      </c>
      <c r="V7588" s="13">
        <v>0.85000000000000009</v>
      </c>
      <c r="W7588" s="78">
        <f t="shared" si="592"/>
        <v>0</v>
      </c>
      <c r="X7588" s="1">
        <f>VLOOKUP(E7588,'渗透率、续签率'!AG:AJ,4,0)</f>
        <v>11935.500000000002</v>
      </c>
      <c r="Y7588" s="1">
        <f t="shared" si="593"/>
        <v>0</v>
      </c>
      <c r="Z7588">
        <v>0</v>
      </c>
      <c r="AA7588" s="89">
        <f t="shared" si="594"/>
        <v>0</v>
      </c>
      <c r="AH7588" s="37"/>
      <c r="AI7588" s="37"/>
      <c r="AK7588" s="37"/>
    </row>
    <row r="7589" spans="1:37" hidden="1">
      <c r="A7589" t="s">
        <v>64</v>
      </c>
      <c r="B7589" t="s">
        <v>20</v>
      </c>
      <c r="C7589" t="s">
        <v>21</v>
      </c>
      <c r="D7589" t="s">
        <v>116</v>
      </c>
      <c r="E7589" t="s">
        <v>553</v>
      </c>
      <c r="F7589" t="str">
        <f t="shared" si="591"/>
        <v>朝阳市公私立学校</v>
      </c>
      <c r="G7589" t="s">
        <v>101</v>
      </c>
      <c r="H7589" t="s">
        <v>292</v>
      </c>
      <c r="I7589" t="s">
        <v>70</v>
      </c>
      <c r="J7589">
        <v>33</v>
      </c>
      <c r="K7589">
        <v>0</v>
      </c>
      <c r="L7589" s="13">
        <f>VLOOKUP(C7589,'渗透率、续签率'!B:C,2,0)</f>
        <v>0.41499999999999998</v>
      </c>
      <c r="M7589" s="6">
        <v>0</v>
      </c>
      <c r="N7589">
        <v>6</v>
      </c>
      <c r="O7589">
        <v>0</v>
      </c>
      <c r="P7589" s="6">
        <v>0</v>
      </c>
      <c r="Q7589" s="13">
        <v>0</v>
      </c>
      <c r="R7589" s="13">
        <v>0</v>
      </c>
      <c r="S7589" s="31">
        <v>149</v>
      </c>
      <c r="T7589" s="6">
        <f>VLOOKUP(E7589,'参数设置&amp;汇总'!S:U,3,0)</f>
        <v>1.5955307262569832E-2</v>
      </c>
      <c r="U7589" s="78">
        <f t="shared" si="590"/>
        <v>9.5731843575419001E-2</v>
      </c>
      <c r="V7589" s="13">
        <v>0.85000000000000009</v>
      </c>
      <c r="W7589" s="78">
        <f t="shared" si="592"/>
        <v>0.11262569832402235</v>
      </c>
      <c r="X7589" s="1">
        <f>VLOOKUP(E7589,'渗透率、续签率'!AG:AJ,4,0)</f>
        <v>11935.500000000002</v>
      </c>
      <c r="Y7589" s="1">
        <f t="shared" si="593"/>
        <v>1344.2440223463689</v>
      </c>
      <c r="Z7589">
        <v>0</v>
      </c>
      <c r="AA7589" s="89">
        <f t="shared" si="594"/>
        <v>71613.000000000015</v>
      </c>
      <c r="AH7589" s="37"/>
      <c r="AI7589" s="37"/>
      <c r="AK7589" s="37"/>
    </row>
    <row r="7590" spans="1:37" hidden="1">
      <c r="A7590" t="s">
        <v>64</v>
      </c>
      <c r="B7590" t="s">
        <v>20</v>
      </c>
      <c r="C7590" t="s">
        <v>21</v>
      </c>
      <c r="D7590" t="s">
        <v>116</v>
      </c>
      <c r="E7590" t="s">
        <v>553</v>
      </c>
      <c r="F7590" t="str">
        <f t="shared" si="591"/>
        <v>本溪市公私立学校</v>
      </c>
      <c r="G7590" t="s">
        <v>101</v>
      </c>
      <c r="H7590" t="s">
        <v>293</v>
      </c>
      <c r="I7590" t="s">
        <v>70</v>
      </c>
      <c r="J7590">
        <v>22</v>
      </c>
      <c r="K7590">
        <v>0</v>
      </c>
      <c r="L7590" s="13">
        <f>VLOOKUP(C7590,'渗透率、续签率'!B:C,2,0)</f>
        <v>0.41499999999999998</v>
      </c>
      <c r="M7590" s="6">
        <v>0</v>
      </c>
      <c r="N7590">
        <v>2</v>
      </c>
      <c r="O7590">
        <v>0</v>
      </c>
      <c r="P7590" s="6">
        <v>0</v>
      </c>
      <c r="Q7590" s="13">
        <v>0</v>
      </c>
      <c r="R7590" s="13">
        <v>0</v>
      </c>
      <c r="S7590" s="31">
        <v>71</v>
      </c>
      <c r="T7590" s="6">
        <f>VLOOKUP(E7590,'参数设置&amp;汇总'!S:U,3,0)</f>
        <v>1.5955307262569832E-2</v>
      </c>
      <c r="U7590" s="78">
        <f t="shared" si="590"/>
        <v>3.1910614525139665E-2</v>
      </c>
      <c r="V7590" s="13">
        <v>0.85000000000000009</v>
      </c>
      <c r="W7590" s="78">
        <f t="shared" si="592"/>
        <v>3.754189944134078E-2</v>
      </c>
      <c r="X7590" s="1">
        <f>VLOOKUP(E7590,'渗透率、续签率'!AG:AJ,4,0)</f>
        <v>11935.500000000002</v>
      </c>
      <c r="Y7590" s="1">
        <f t="shared" si="593"/>
        <v>448.08134078212294</v>
      </c>
      <c r="Z7590">
        <v>0</v>
      </c>
      <c r="AA7590" s="89">
        <f t="shared" si="594"/>
        <v>23871.000000000004</v>
      </c>
      <c r="AH7590" s="37"/>
      <c r="AI7590" s="37"/>
      <c r="AK7590" s="37"/>
    </row>
    <row r="7591" spans="1:37" hidden="1">
      <c r="A7591" t="s">
        <v>64</v>
      </c>
      <c r="B7591" t="s">
        <v>20</v>
      </c>
      <c r="C7591" t="s">
        <v>21</v>
      </c>
      <c r="D7591" t="s">
        <v>116</v>
      </c>
      <c r="E7591" t="s">
        <v>553</v>
      </c>
      <c r="F7591" t="str">
        <f t="shared" si="591"/>
        <v>来宾市公私立学校</v>
      </c>
      <c r="G7591" t="s">
        <v>88</v>
      </c>
      <c r="H7591" t="s">
        <v>294</v>
      </c>
      <c r="I7591" t="s">
        <v>68</v>
      </c>
      <c r="J7591">
        <v>16</v>
      </c>
      <c r="K7591">
        <v>0</v>
      </c>
      <c r="L7591" s="13">
        <f>VLOOKUP(C7591,'渗透率、续签率'!B:C,2,0)</f>
        <v>0.41499999999999998</v>
      </c>
      <c r="M7591" s="6">
        <v>0</v>
      </c>
      <c r="N7591">
        <v>2</v>
      </c>
      <c r="O7591">
        <v>0</v>
      </c>
      <c r="P7591" s="6">
        <v>0</v>
      </c>
      <c r="Q7591" s="13">
        <v>0</v>
      </c>
      <c r="R7591" s="13">
        <v>0</v>
      </c>
      <c r="S7591" s="31">
        <v>87</v>
      </c>
      <c r="T7591" s="6">
        <f>VLOOKUP(E7591,'参数设置&amp;汇总'!S:U,3,0)</f>
        <v>1.5955307262569832E-2</v>
      </c>
      <c r="U7591" s="78">
        <f t="shared" si="590"/>
        <v>3.1910614525139665E-2</v>
      </c>
      <c r="V7591" s="13">
        <v>0.85000000000000009</v>
      </c>
      <c r="W7591" s="78">
        <f t="shared" si="592"/>
        <v>3.754189944134078E-2</v>
      </c>
      <c r="X7591" s="1">
        <f>VLOOKUP(E7591,'渗透率、续签率'!AG:AJ,4,0)</f>
        <v>11935.500000000002</v>
      </c>
      <c r="Y7591" s="1">
        <f t="shared" si="593"/>
        <v>448.08134078212294</v>
      </c>
      <c r="Z7591">
        <v>0</v>
      </c>
      <c r="AA7591" s="89">
        <f t="shared" si="594"/>
        <v>23871.000000000004</v>
      </c>
      <c r="AH7591" s="37"/>
      <c r="AI7591" s="37"/>
      <c r="AK7591" s="37"/>
    </row>
    <row r="7592" spans="1:37" hidden="1">
      <c r="A7592" t="s">
        <v>64</v>
      </c>
      <c r="B7592" t="s">
        <v>20</v>
      </c>
      <c r="C7592" t="s">
        <v>21</v>
      </c>
      <c r="D7592" t="s">
        <v>116</v>
      </c>
      <c r="E7592" t="s">
        <v>553</v>
      </c>
      <c r="F7592" t="str">
        <f t="shared" si="591"/>
        <v>松原市公私立学校</v>
      </c>
      <c r="G7592" t="s">
        <v>188</v>
      </c>
      <c r="H7592" t="s">
        <v>295</v>
      </c>
      <c r="I7592" t="s">
        <v>70</v>
      </c>
      <c r="J7592">
        <v>31</v>
      </c>
      <c r="K7592">
        <v>0</v>
      </c>
      <c r="L7592" s="13">
        <f>VLOOKUP(C7592,'渗透率、续签率'!B:C,2,0)</f>
        <v>0.41499999999999998</v>
      </c>
      <c r="M7592" s="6">
        <v>0</v>
      </c>
      <c r="N7592">
        <v>3</v>
      </c>
      <c r="O7592">
        <v>0</v>
      </c>
      <c r="P7592" s="6">
        <v>0</v>
      </c>
      <c r="Q7592" s="13">
        <v>0</v>
      </c>
      <c r="R7592" s="13">
        <v>0</v>
      </c>
      <c r="S7592" s="31">
        <v>69</v>
      </c>
      <c r="T7592" s="6">
        <f>VLOOKUP(E7592,'参数设置&amp;汇总'!S:U,3,0)</f>
        <v>1.5955307262569832E-2</v>
      </c>
      <c r="U7592" s="78">
        <f t="shared" si="590"/>
        <v>4.7865921787709501E-2</v>
      </c>
      <c r="V7592" s="13">
        <v>0.85000000000000009</v>
      </c>
      <c r="W7592" s="78">
        <f t="shared" si="592"/>
        <v>5.6312849162011173E-2</v>
      </c>
      <c r="X7592" s="1">
        <f>VLOOKUP(E7592,'渗透率、续签率'!AG:AJ,4,0)</f>
        <v>11935.500000000002</v>
      </c>
      <c r="Y7592" s="1">
        <f t="shared" si="593"/>
        <v>672.12201117318443</v>
      </c>
      <c r="Z7592">
        <v>0</v>
      </c>
      <c r="AA7592" s="89">
        <f t="shared" si="594"/>
        <v>35806.500000000007</v>
      </c>
      <c r="AH7592" s="37"/>
      <c r="AI7592" s="37"/>
      <c r="AK7592" s="37"/>
    </row>
    <row r="7593" spans="1:37" hidden="1">
      <c r="A7593" t="s">
        <v>64</v>
      </c>
      <c r="B7593" t="s">
        <v>20</v>
      </c>
      <c r="C7593" t="s">
        <v>21</v>
      </c>
      <c r="D7593" t="s">
        <v>116</v>
      </c>
      <c r="E7593" t="s">
        <v>553</v>
      </c>
      <c r="F7593" t="str">
        <f t="shared" si="591"/>
        <v>林芝市公私立学校</v>
      </c>
      <c r="G7593" t="s">
        <v>237</v>
      </c>
      <c r="H7593" t="s">
        <v>296</v>
      </c>
      <c r="I7593" t="s">
        <v>57</v>
      </c>
      <c r="J7593">
        <v>9</v>
      </c>
      <c r="K7593">
        <v>0</v>
      </c>
      <c r="L7593" s="13">
        <f>VLOOKUP(C7593,'渗透率、续签率'!B:C,2,0)</f>
        <v>0.41499999999999998</v>
      </c>
      <c r="M7593" s="6">
        <v>0</v>
      </c>
      <c r="N7593">
        <v>0</v>
      </c>
      <c r="O7593">
        <v>0</v>
      </c>
      <c r="P7593" s="6">
        <v>0</v>
      </c>
      <c r="Q7593" s="13">
        <v>0</v>
      </c>
      <c r="R7593" s="13">
        <v>0</v>
      </c>
      <c r="S7593" s="31">
        <v>15</v>
      </c>
      <c r="T7593" s="6">
        <f>VLOOKUP(E7593,'参数设置&amp;汇总'!S:U,3,0)</f>
        <v>1.5955307262569832E-2</v>
      </c>
      <c r="U7593" s="78">
        <f t="shared" si="590"/>
        <v>0</v>
      </c>
      <c r="V7593" s="13">
        <v>0.85000000000000009</v>
      </c>
      <c r="W7593" s="78">
        <f t="shared" si="592"/>
        <v>0</v>
      </c>
      <c r="X7593" s="1">
        <f>VLOOKUP(E7593,'渗透率、续签率'!AG:AJ,4,0)</f>
        <v>11935.500000000002</v>
      </c>
      <c r="Y7593" s="1">
        <f t="shared" si="593"/>
        <v>0</v>
      </c>
      <c r="Z7593">
        <v>0</v>
      </c>
      <c r="AA7593" s="89">
        <f t="shared" si="594"/>
        <v>0</v>
      </c>
      <c r="AH7593" s="37"/>
      <c r="AI7593" s="37"/>
      <c r="AK7593" s="37"/>
    </row>
    <row r="7594" spans="1:37" hidden="1">
      <c r="A7594" t="s">
        <v>64</v>
      </c>
      <c r="B7594" t="s">
        <v>20</v>
      </c>
      <c r="C7594" t="s">
        <v>21</v>
      </c>
      <c r="D7594" t="s">
        <v>116</v>
      </c>
      <c r="E7594" t="s">
        <v>553</v>
      </c>
      <c r="F7594" t="str">
        <f t="shared" si="591"/>
        <v>果洛藏族自治州公私立学校</v>
      </c>
      <c r="G7594" t="s">
        <v>297</v>
      </c>
      <c r="H7594" t="s">
        <v>298</v>
      </c>
      <c r="I7594" t="s">
        <v>70</v>
      </c>
      <c r="J7594">
        <v>4</v>
      </c>
      <c r="K7594">
        <v>0</v>
      </c>
      <c r="L7594" s="13">
        <f>VLOOKUP(C7594,'渗透率、续签率'!B:C,2,0)</f>
        <v>0.41499999999999998</v>
      </c>
      <c r="M7594" s="6">
        <v>0</v>
      </c>
      <c r="N7594">
        <v>1</v>
      </c>
      <c r="O7594">
        <v>0</v>
      </c>
      <c r="P7594" s="6">
        <v>0</v>
      </c>
      <c r="Q7594" s="13">
        <v>0</v>
      </c>
      <c r="R7594" s="13">
        <v>0</v>
      </c>
      <c r="S7594" s="31">
        <v>13</v>
      </c>
      <c r="T7594" s="6">
        <f>VLOOKUP(E7594,'参数设置&amp;汇总'!S:U,3,0)</f>
        <v>1.5955307262569832E-2</v>
      </c>
      <c r="U7594" s="78">
        <f t="shared" si="590"/>
        <v>1.5955307262569832E-2</v>
      </c>
      <c r="V7594" s="13">
        <v>0.85000000000000009</v>
      </c>
      <c r="W7594" s="78">
        <f t="shared" si="592"/>
        <v>1.877094972067039E-2</v>
      </c>
      <c r="X7594" s="1">
        <f>VLOOKUP(E7594,'渗透率、续签率'!AG:AJ,4,0)</f>
        <v>11935.500000000002</v>
      </c>
      <c r="Y7594" s="1">
        <f t="shared" si="593"/>
        <v>224.04067039106147</v>
      </c>
      <c r="Z7594">
        <v>0</v>
      </c>
      <c r="AA7594" s="89">
        <f t="shared" si="594"/>
        <v>11935.500000000002</v>
      </c>
      <c r="AH7594" s="37"/>
      <c r="AI7594" s="37"/>
      <c r="AK7594" s="37"/>
    </row>
    <row r="7595" spans="1:37" hidden="1">
      <c r="A7595" t="s">
        <v>64</v>
      </c>
      <c r="B7595" t="s">
        <v>20</v>
      </c>
      <c r="C7595" t="s">
        <v>21</v>
      </c>
      <c r="D7595" t="s">
        <v>116</v>
      </c>
      <c r="E7595" t="s">
        <v>553</v>
      </c>
      <c r="F7595" t="str">
        <f t="shared" si="591"/>
        <v>枣庄市公私立学校</v>
      </c>
      <c r="G7595" t="s">
        <v>103</v>
      </c>
      <c r="H7595" t="s">
        <v>299</v>
      </c>
      <c r="I7595" t="s">
        <v>70</v>
      </c>
      <c r="J7595">
        <v>50</v>
      </c>
      <c r="K7595">
        <v>0</v>
      </c>
      <c r="L7595" s="13">
        <f>VLOOKUP(C7595,'渗透率、续签率'!B:C,2,0)</f>
        <v>0.41499999999999998</v>
      </c>
      <c r="M7595" s="6">
        <v>0</v>
      </c>
      <c r="N7595">
        <v>5</v>
      </c>
      <c r="O7595">
        <v>0</v>
      </c>
      <c r="P7595" s="6">
        <v>0</v>
      </c>
      <c r="Q7595" s="13">
        <v>0</v>
      </c>
      <c r="R7595" s="13">
        <v>0</v>
      </c>
      <c r="S7595" s="31">
        <v>171</v>
      </c>
      <c r="T7595" s="6">
        <f>VLOOKUP(E7595,'参数设置&amp;汇总'!S:U,3,0)</f>
        <v>1.5955307262569832E-2</v>
      </c>
      <c r="U7595" s="78">
        <f t="shared" si="590"/>
        <v>7.9776536312849158E-2</v>
      </c>
      <c r="V7595" s="13">
        <v>0.85000000000000009</v>
      </c>
      <c r="W7595" s="78">
        <f t="shared" si="592"/>
        <v>9.385474860335194E-2</v>
      </c>
      <c r="X7595" s="1">
        <f>VLOOKUP(E7595,'渗透率、续签率'!AG:AJ,4,0)</f>
        <v>11935.500000000002</v>
      </c>
      <c r="Y7595" s="1">
        <f t="shared" si="593"/>
        <v>1120.2033519553072</v>
      </c>
      <c r="Z7595">
        <v>0</v>
      </c>
      <c r="AA7595" s="89">
        <f t="shared" si="594"/>
        <v>59677.500000000007</v>
      </c>
      <c r="AH7595" s="37"/>
      <c r="AI7595" s="37"/>
    </row>
    <row r="7596" spans="1:37" hidden="1">
      <c r="A7596" t="s">
        <v>64</v>
      </c>
      <c r="B7596" t="s">
        <v>20</v>
      </c>
      <c r="C7596" t="s">
        <v>21</v>
      </c>
      <c r="D7596" t="s">
        <v>116</v>
      </c>
      <c r="E7596" t="s">
        <v>553</v>
      </c>
      <c r="F7596" t="str">
        <f t="shared" si="591"/>
        <v>柳州市公私立学校</v>
      </c>
      <c r="G7596" t="s">
        <v>88</v>
      </c>
      <c r="H7596" t="s">
        <v>300</v>
      </c>
      <c r="I7596" t="s">
        <v>68</v>
      </c>
      <c r="J7596">
        <v>75</v>
      </c>
      <c r="K7596">
        <v>0</v>
      </c>
      <c r="L7596" s="13">
        <f>VLOOKUP(C7596,'渗透率、续签率'!B:C,2,0)</f>
        <v>0.41499999999999998</v>
      </c>
      <c r="M7596" s="6">
        <v>0</v>
      </c>
      <c r="N7596">
        <v>11</v>
      </c>
      <c r="O7596">
        <v>0</v>
      </c>
      <c r="P7596" s="6">
        <v>0</v>
      </c>
      <c r="Q7596" s="13">
        <v>0</v>
      </c>
      <c r="R7596" s="13">
        <v>0</v>
      </c>
      <c r="S7596" s="31">
        <v>268</v>
      </c>
      <c r="T7596" s="6">
        <f>VLOOKUP(E7596,'参数设置&amp;汇总'!S:U,3,0)</f>
        <v>1.5955307262569832E-2</v>
      </c>
      <c r="U7596" s="78">
        <f t="shared" si="590"/>
        <v>0.17550837988826815</v>
      </c>
      <c r="V7596" s="13">
        <v>0.85000000000000009</v>
      </c>
      <c r="W7596" s="78">
        <f t="shared" si="592"/>
        <v>0.20648044692737427</v>
      </c>
      <c r="X7596" s="1">
        <f>VLOOKUP(E7596,'渗透率、续签率'!AG:AJ,4,0)</f>
        <v>11935.500000000002</v>
      </c>
      <c r="Y7596" s="1">
        <f t="shared" si="593"/>
        <v>2464.4473743016761</v>
      </c>
      <c r="Z7596">
        <v>0</v>
      </c>
      <c r="AA7596" s="89">
        <f t="shared" si="594"/>
        <v>131290.50000000003</v>
      </c>
      <c r="AK7596" s="37"/>
    </row>
    <row r="7597" spans="1:37" hidden="1">
      <c r="A7597" t="s">
        <v>64</v>
      </c>
      <c r="B7597" t="s">
        <v>20</v>
      </c>
      <c r="C7597" t="s">
        <v>21</v>
      </c>
      <c r="D7597" t="s">
        <v>116</v>
      </c>
      <c r="E7597" t="s">
        <v>553</v>
      </c>
      <c r="F7597" t="str">
        <f t="shared" si="591"/>
        <v>株洲市公私立学校</v>
      </c>
      <c r="G7597" t="s">
        <v>113</v>
      </c>
      <c r="H7597" t="s">
        <v>301</v>
      </c>
      <c r="I7597" t="s">
        <v>68</v>
      </c>
      <c r="J7597">
        <v>70</v>
      </c>
      <c r="K7597">
        <v>0</v>
      </c>
      <c r="L7597" s="13">
        <f>VLOOKUP(C7597,'渗透率、续签率'!B:C,2,0)</f>
        <v>0.41499999999999998</v>
      </c>
      <c r="M7597" s="6">
        <v>0</v>
      </c>
      <c r="N7597">
        <v>2</v>
      </c>
      <c r="O7597">
        <v>0</v>
      </c>
      <c r="P7597" s="6">
        <v>0</v>
      </c>
      <c r="Q7597" s="13">
        <v>0</v>
      </c>
      <c r="R7597" s="13">
        <v>0</v>
      </c>
      <c r="S7597" s="31">
        <v>152</v>
      </c>
      <c r="T7597" s="6">
        <f>VLOOKUP(E7597,'参数设置&amp;汇总'!S:U,3,0)</f>
        <v>1.5955307262569832E-2</v>
      </c>
      <c r="U7597" s="78">
        <f t="shared" si="590"/>
        <v>3.1910614525139665E-2</v>
      </c>
      <c r="V7597" s="13">
        <v>0.85000000000000009</v>
      </c>
      <c r="W7597" s="78">
        <f t="shared" si="592"/>
        <v>3.754189944134078E-2</v>
      </c>
      <c r="X7597" s="1">
        <f>VLOOKUP(E7597,'渗透率、续签率'!AG:AJ,4,0)</f>
        <v>11935.500000000002</v>
      </c>
      <c r="Y7597" s="1">
        <f t="shared" si="593"/>
        <v>448.08134078212294</v>
      </c>
      <c r="Z7597">
        <v>0</v>
      </c>
      <c r="AA7597" s="89">
        <f t="shared" si="594"/>
        <v>23871.000000000004</v>
      </c>
      <c r="AH7597" s="37"/>
      <c r="AI7597" s="37"/>
      <c r="AK7597" s="37"/>
    </row>
    <row r="7598" spans="1:37" hidden="1">
      <c r="A7598" t="s">
        <v>64</v>
      </c>
      <c r="B7598" t="s">
        <v>20</v>
      </c>
      <c r="C7598" t="s">
        <v>21</v>
      </c>
      <c r="D7598" t="s">
        <v>116</v>
      </c>
      <c r="E7598" t="s">
        <v>553</v>
      </c>
      <c r="F7598" t="str">
        <f t="shared" si="591"/>
        <v>桂林市公私立学校</v>
      </c>
      <c r="G7598" t="s">
        <v>88</v>
      </c>
      <c r="H7598" t="s">
        <v>302</v>
      </c>
      <c r="I7598" t="s">
        <v>68</v>
      </c>
      <c r="J7598">
        <v>77</v>
      </c>
      <c r="K7598">
        <v>0</v>
      </c>
      <c r="L7598" s="13">
        <f>VLOOKUP(C7598,'渗透率、续签率'!B:C,2,0)</f>
        <v>0.41499999999999998</v>
      </c>
      <c r="M7598" s="6">
        <v>0</v>
      </c>
      <c r="N7598">
        <v>12</v>
      </c>
      <c r="O7598">
        <v>0</v>
      </c>
      <c r="P7598" s="6">
        <v>0</v>
      </c>
      <c r="Q7598" s="13">
        <v>0</v>
      </c>
      <c r="R7598" s="13">
        <v>0</v>
      </c>
      <c r="S7598" s="31">
        <v>303</v>
      </c>
      <c r="T7598" s="6">
        <f>VLOOKUP(E7598,'参数设置&amp;汇总'!S:U,3,0)</f>
        <v>1.5955307262569832E-2</v>
      </c>
      <c r="U7598" s="78">
        <f t="shared" si="590"/>
        <v>0.191463687150838</v>
      </c>
      <c r="V7598" s="13">
        <v>0.85000000000000009</v>
      </c>
      <c r="W7598" s="78">
        <f t="shared" si="592"/>
        <v>0.22525139664804469</v>
      </c>
      <c r="X7598" s="1">
        <f>VLOOKUP(E7598,'渗透率、续签率'!AG:AJ,4,0)</f>
        <v>11935.500000000002</v>
      </c>
      <c r="Y7598" s="1">
        <f t="shared" si="593"/>
        <v>2688.4880446927377</v>
      </c>
      <c r="Z7598">
        <v>0</v>
      </c>
      <c r="AA7598" s="89">
        <f t="shared" si="594"/>
        <v>143226.00000000003</v>
      </c>
      <c r="AH7598" s="37"/>
      <c r="AI7598" s="37"/>
      <c r="AK7598" s="37"/>
    </row>
    <row r="7599" spans="1:37" hidden="1">
      <c r="A7599" t="s">
        <v>64</v>
      </c>
      <c r="B7599" t="s">
        <v>20</v>
      </c>
      <c r="C7599" t="s">
        <v>21</v>
      </c>
      <c r="D7599" t="s">
        <v>116</v>
      </c>
      <c r="E7599" t="s">
        <v>553</v>
      </c>
      <c r="F7599" t="str">
        <f t="shared" si="591"/>
        <v>梅州市公私立学校</v>
      </c>
      <c r="G7599" t="s">
        <v>75</v>
      </c>
      <c r="H7599" t="s">
        <v>303</v>
      </c>
      <c r="I7599" t="s">
        <v>68</v>
      </c>
      <c r="J7599">
        <v>50</v>
      </c>
      <c r="K7599">
        <v>0</v>
      </c>
      <c r="L7599" s="13">
        <f>VLOOKUP(C7599,'渗透率、续签率'!B:C,2,0)</f>
        <v>0.41499999999999998</v>
      </c>
      <c r="M7599" s="6">
        <v>0</v>
      </c>
      <c r="N7599">
        <v>13</v>
      </c>
      <c r="O7599">
        <v>0</v>
      </c>
      <c r="P7599" s="6">
        <v>0</v>
      </c>
      <c r="Q7599" s="13">
        <v>0</v>
      </c>
      <c r="R7599" s="13">
        <v>0</v>
      </c>
      <c r="S7599" s="31">
        <v>390</v>
      </c>
      <c r="T7599" s="6">
        <f>VLOOKUP(E7599,'参数设置&amp;汇总'!S:U,3,0)</f>
        <v>1.5955307262569832E-2</v>
      </c>
      <c r="U7599" s="78">
        <f t="shared" si="590"/>
        <v>0.20741899441340783</v>
      </c>
      <c r="V7599" s="13">
        <v>0.85000000000000009</v>
      </c>
      <c r="W7599" s="78">
        <f t="shared" si="592"/>
        <v>0.24402234636871506</v>
      </c>
      <c r="X7599" s="1">
        <f>VLOOKUP(E7599,'渗透率、续签率'!AG:AJ,4,0)</f>
        <v>11935.500000000002</v>
      </c>
      <c r="Y7599" s="1">
        <f t="shared" si="593"/>
        <v>2912.5287150837989</v>
      </c>
      <c r="Z7599">
        <v>0</v>
      </c>
      <c r="AA7599" s="89">
        <f t="shared" si="594"/>
        <v>155161.50000000003</v>
      </c>
      <c r="AH7599" s="37"/>
      <c r="AI7599" s="37"/>
      <c r="AK7599" s="37"/>
    </row>
    <row r="7600" spans="1:37" hidden="1">
      <c r="A7600" t="s">
        <v>64</v>
      </c>
      <c r="B7600" t="s">
        <v>20</v>
      </c>
      <c r="C7600" t="s">
        <v>21</v>
      </c>
      <c r="D7600" t="s">
        <v>116</v>
      </c>
      <c r="E7600" t="s">
        <v>553</v>
      </c>
      <c r="F7600" t="str">
        <f t="shared" si="591"/>
        <v>梧州市公私立学校</v>
      </c>
      <c r="G7600" t="s">
        <v>88</v>
      </c>
      <c r="H7600" t="s">
        <v>304</v>
      </c>
      <c r="I7600" t="s">
        <v>68</v>
      </c>
      <c r="J7600">
        <v>32</v>
      </c>
      <c r="K7600">
        <v>0</v>
      </c>
      <c r="L7600" s="13">
        <f>VLOOKUP(C7600,'渗透率、续签率'!B:C,2,0)</f>
        <v>0.41499999999999998</v>
      </c>
      <c r="M7600" s="6">
        <v>0</v>
      </c>
      <c r="N7600">
        <v>8</v>
      </c>
      <c r="O7600">
        <v>0</v>
      </c>
      <c r="P7600" s="6">
        <v>0</v>
      </c>
      <c r="Q7600" s="13">
        <v>0</v>
      </c>
      <c r="R7600" s="13">
        <v>0</v>
      </c>
      <c r="S7600" s="31">
        <v>185</v>
      </c>
      <c r="T7600" s="6">
        <f>VLOOKUP(E7600,'参数设置&amp;汇总'!S:U,3,0)</f>
        <v>1.5955307262569832E-2</v>
      </c>
      <c r="U7600" s="78">
        <f t="shared" si="590"/>
        <v>0.12764245810055866</v>
      </c>
      <c r="V7600" s="13">
        <v>0.85000000000000009</v>
      </c>
      <c r="W7600" s="78">
        <f t="shared" si="592"/>
        <v>0.15016759776536312</v>
      </c>
      <c r="X7600" s="1">
        <f>VLOOKUP(E7600,'渗透率、续签率'!AG:AJ,4,0)</f>
        <v>11935.500000000002</v>
      </c>
      <c r="Y7600" s="1">
        <f t="shared" si="593"/>
        <v>1792.3253631284917</v>
      </c>
      <c r="Z7600">
        <v>0</v>
      </c>
      <c r="AA7600" s="89">
        <f t="shared" si="594"/>
        <v>95484.000000000015</v>
      </c>
      <c r="AH7600" s="37"/>
      <c r="AI7600" s="37"/>
    </row>
    <row r="7601" spans="1:37" hidden="1">
      <c r="A7601" t="s">
        <v>64</v>
      </c>
      <c r="B7601" t="s">
        <v>20</v>
      </c>
      <c r="C7601" t="s">
        <v>21</v>
      </c>
      <c r="D7601" t="s">
        <v>116</v>
      </c>
      <c r="E7601" t="s">
        <v>553</v>
      </c>
      <c r="F7601" t="str">
        <f t="shared" si="591"/>
        <v>楚雄彝族自治州公私立学校</v>
      </c>
      <c r="G7601" t="s">
        <v>99</v>
      </c>
      <c r="H7601" t="s">
        <v>305</v>
      </c>
      <c r="I7601" t="s">
        <v>68</v>
      </c>
      <c r="J7601">
        <v>26</v>
      </c>
      <c r="K7601">
        <v>0</v>
      </c>
      <c r="L7601" s="13">
        <f>VLOOKUP(C7601,'渗透率、续签率'!B:C,2,0)</f>
        <v>0.41499999999999998</v>
      </c>
      <c r="M7601" s="6">
        <v>0</v>
      </c>
      <c r="N7601">
        <v>5</v>
      </c>
      <c r="O7601">
        <v>0</v>
      </c>
      <c r="P7601" s="6">
        <v>0</v>
      </c>
      <c r="Q7601" s="13">
        <v>0</v>
      </c>
      <c r="R7601" s="13">
        <v>0</v>
      </c>
      <c r="S7601" s="31">
        <v>171</v>
      </c>
      <c r="T7601" s="6">
        <f>VLOOKUP(E7601,'参数设置&amp;汇总'!S:U,3,0)</f>
        <v>1.5955307262569832E-2</v>
      </c>
      <c r="U7601" s="78">
        <f t="shared" si="590"/>
        <v>7.9776536312849158E-2</v>
      </c>
      <c r="V7601" s="13">
        <v>0.85000000000000009</v>
      </c>
      <c r="W7601" s="78">
        <f t="shared" si="592"/>
        <v>9.385474860335194E-2</v>
      </c>
      <c r="X7601" s="1">
        <f>VLOOKUP(E7601,'渗透率、续签率'!AG:AJ,4,0)</f>
        <v>11935.500000000002</v>
      </c>
      <c r="Y7601" s="1">
        <f t="shared" si="593"/>
        <v>1120.2033519553072</v>
      </c>
      <c r="Z7601">
        <v>0</v>
      </c>
      <c r="AA7601" s="89">
        <f t="shared" si="594"/>
        <v>59677.500000000007</v>
      </c>
      <c r="AK7601" s="37"/>
    </row>
    <row r="7602" spans="1:37" hidden="1">
      <c r="A7602" t="s">
        <v>64</v>
      </c>
      <c r="B7602" t="s">
        <v>20</v>
      </c>
      <c r="C7602" t="s">
        <v>21</v>
      </c>
      <c r="D7602" t="s">
        <v>116</v>
      </c>
      <c r="E7602" t="s">
        <v>553</v>
      </c>
      <c r="F7602" t="str">
        <f t="shared" si="591"/>
        <v>榆林市公私立学校</v>
      </c>
      <c r="G7602" t="s">
        <v>108</v>
      </c>
      <c r="H7602" t="s">
        <v>306</v>
      </c>
      <c r="I7602" t="s">
        <v>70</v>
      </c>
      <c r="J7602">
        <v>56</v>
      </c>
      <c r="K7602">
        <v>0</v>
      </c>
      <c r="L7602" s="13">
        <f>VLOOKUP(C7602,'渗透率、续签率'!B:C,2,0)</f>
        <v>0.41499999999999998</v>
      </c>
      <c r="M7602" s="6">
        <v>0</v>
      </c>
      <c r="N7602">
        <v>9</v>
      </c>
      <c r="O7602">
        <v>0</v>
      </c>
      <c r="P7602" s="6">
        <v>0</v>
      </c>
      <c r="Q7602" s="13">
        <v>0</v>
      </c>
      <c r="R7602" s="13">
        <v>0</v>
      </c>
      <c r="S7602" s="31">
        <v>209</v>
      </c>
      <c r="T7602" s="6">
        <f>VLOOKUP(E7602,'参数设置&amp;汇总'!S:U,3,0)</f>
        <v>1.5955307262569832E-2</v>
      </c>
      <c r="U7602" s="78">
        <f t="shared" si="590"/>
        <v>0.14359776536312849</v>
      </c>
      <c r="V7602" s="13">
        <v>0.85000000000000009</v>
      </c>
      <c r="W7602" s="78">
        <f t="shared" si="592"/>
        <v>0.16893854748603349</v>
      </c>
      <c r="X7602" s="1">
        <f>VLOOKUP(E7602,'渗透率、续签率'!AG:AJ,4,0)</f>
        <v>11935.500000000002</v>
      </c>
      <c r="Y7602" s="1">
        <f t="shared" si="593"/>
        <v>2016.366033519553</v>
      </c>
      <c r="Z7602">
        <v>0</v>
      </c>
      <c r="AA7602" s="89">
        <f t="shared" si="594"/>
        <v>107419.50000000001</v>
      </c>
      <c r="AH7602" s="37"/>
      <c r="AI7602" s="37"/>
      <c r="AK7602" s="37"/>
    </row>
    <row r="7603" spans="1:37" hidden="1">
      <c r="A7603" t="s">
        <v>64</v>
      </c>
      <c r="B7603" t="s">
        <v>20</v>
      </c>
      <c r="C7603" t="s">
        <v>21</v>
      </c>
      <c r="D7603" t="s">
        <v>116</v>
      </c>
      <c r="E7603" t="s">
        <v>553</v>
      </c>
      <c r="F7603" t="str">
        <f t="shared" si="591"/>
        <v>武威市公私立学校</v>
      </c>
      <c r="G7603" t="s">
        <v>132</v>
      </c>
      <c r="H7603" t="s">
        <v>307</v>
      </c>
      <c r="I7603" t="s">
        <v>70</v>
      </c>
      <c r="J7603">
        <v>28</v>
      </c>
      <c r="K7603">
        <v>0</v>
      </c>
      <c r="L7603" s="13">
        <f>VLOOKUP(C7603,'渗透率、续签率'!B:C,2,0)</f>
        <v>0.41499999999999998</v>
      </c>
      <c r="M7603" s="6">
        <v>0</v>
      </c>
      <c r="N7603">
        <v>1</v>
      </c>
      <c r="O7603">
        <v>0</v>
      </c>
      <c r="P7603" s="6">
        <v>0</v>
      </c>
      <c r="Q7603" s="13">
        <v>0</v>
      </c>
      <c r="R7603" s="13">
        <v>0</v>
      </c>
      <c r="S7603" s="31">
        <v>88</v>
      </c>
      <c r="T7603" s="6">
        <f>VLOOKUP(E7603,'参数设置&amp;汇总'!S:U,3,0)</f>
        <v>1.5955307262569832E-2</v>
      </c>
      <c r="U7603" s="78">
        <f t="shared" si="590"/>
        <v>1.5955307262569832E-2</v>
      </c>
      <c r="V7603" s="13">
        <v>0.85000000000000009</v>
      </c>
      <c r="W7603" s="78">
        <f t="shared" si="592"/>
        <v>1.877094972067039E-2</v>
      </c>
      <c r="X7603" s="1">
        <f>VLOOKUP(E7603,'渗透率、续签率'!AG:AJ,4,0)</f>
        <v>11935.500000000002</v>
      </c>
      <c r="Y7603" s="1">
        <f t="shared" si="593"/>
        <v>224.04067039106147</v>
      </c>
      <c r="Z7603">
        <v>0</v>
      </c>
      <c r="AA7603" s="89">
        <f t="shared" si="594"/>
        <v>11935.500000000002</v>
      </c>
      <c r="AH7603" s="37"/>
      <c r="AI7603" s="37"/>
      <c r="AK7603" s="37"/>
    </row>
    <row r="7604" spans="1:37" hidden="1">
      <c r="A7604" t="s">
        <v>64</v>
      </c>
      <c r="B7604" t="s">
        <v>20</v>
      </c>
      <c r="C7604" t="s">
        <v>21</v>
      </c>
      <c r="D7604" t="s">
        <v>116</v>
      </c>
      <c r="E7604" t="s">
        <v>553</v>
      </c>
      <c r="F7604" t="str">
        <f t="shared" si="591"/>
        <v>毕节市公私立学校</v>
      </c>
      <c r="G7604" t="s">
        <v>167</v>
      </c>
      <c r="H7604" t="s">
        <v>308</v>
      </c>
      <c r="I7604" t="s">
        <v>70</v>
      </c>
      <c r="J7604">
        <v>47</v>
      </c>
      <c r="K7604">
        <v>0</v>
      </c>
      <c r="L7604" s="13">
        <f>VLOOKUP(C7604,'渗透率、续签率'!B:C,2,0)</f>
        <v>0.41499999999999998</v>
      </c>
      <c r="M7604" s="6">
        <v>0</v>
      </c>
      <c r="N7604">
        <v>9</v>
      </c>
      <c r="O7604">
        <v>0</v>
      </c>
      <c r="P7604" s="6">
        <v>0</v>
      </c>
      <c r="Q7604" s="13">
        <v>0</v>
      </c>
      <c r="R7604" s="13">
        <v>0</v>
      </c>
      <c r="S7604" s="31">
        <v>147</v>
      </c>
      <c r="T7604" s="6">
        <f>VLOOKUP(E7604,'参数设置&amp;汇总'!S:U,3,0)</f>
        <v>1.5955307262569832E-2</v>
      </c>
      <c r="U7604" s="78">
        <f t="shared" si="590"/>
        <v>0.14359776536312849</v>
      </c>
      <c r="V7604" s="13">
        <v>0.85000000000000009</v>
      </c>
      <c r="W7604" s="78">
        <f t="shared" si="592"/>
        <v>0.16893854748603349</v>
      </c>
      <c r="X7604" s="1">
        <f>VLOOKUP(E7604,'渗透率、续签率'!AG:AJ,4,0)</f>
        <v>11935.500000000002</v>
      </c>
      <c r="Y7604" s="1">
        <f t="shared" si="593"/>
        <v>2016.366033519553</v>
      </c>
      <c r="Z7604">
        <v>0</v>
      </c>
      <c r="AA7604" s="89">
        <f t="shared" si="594"/>
        <v>107419.50000000001</v>
      </c>
      <c r="AH7604" s="37"/>
      <c r="AI7604" s="37"/>
    </row>
    <row r="7605" spans="1:37" hidden="1">
      <c r="A7605" t="s">
        <v>64</v>
      </c>
      <c r="B7605" t="s">
        <v>20</v>
      </c>
      <c r="C7605" t="s">
        <v>21</v>
      </c>
      <c r="D7605" t="s">
        <v>116</v>
      </c>
      <c r="E7605" t="s">
        <v>553</v>
      </c>
      <c r="F7605" t="str">
        <f t="shared" si="591"/>
        <v>永州市公私立学校</v>
      </c>
      <c r="G7605" t="s">
        <v>113</v>
      </c>
      <c r="H7605" t="s">
        <v>309</v>
      </c>
      <c r="I7605" t="s">
        <v>68</v>
      </c>
      <c r="J7605">
        <v>77</v>
      </c>
      <c r="K7605">
        <v>0</v>
      </c>
      <c r="L7605" s="13">
        <f>VLOOKUP(C7605,'渗透率、续签率'!B:C,2,0)</f>
        <v>0.41499999999999998</v>
      </c>
      <c r="M7605" s="6">
        <v>0</v>
      </c>
      <c r="N7605">
        <v>13</v>
      </c>
      <c r="O7605">
        <v>0</v>
      </c>
      <c r="P7605" s="6">
        <v>0</v>
      </c>
      <c r="Q7605" s="13">
        <v>0</v>
      </c>
      <c r="R7605" s="13">
        <v>0</v>
      </c>
      <c r="S7605" s="31">
        <v>384</v>
      </c>
      <c r="T7605" s="6">
        <f>VLOOKUP(E7605,'参数设置&amp;汇总'!S:U,3,0)</f>
        <v>1.5955307262569832E-2</v>
      </c>
      <c r="U7605" s="78">
        <f t="shared" si="590"/>
        <v>0.20741899441340783</v>
      </c>
      <c r="V7605" s="13">
        <v>0.85000000000000009</v>
      </c>
      <c r="W7605" s="78">
        <f t="shared" si="592"/>
        <v>0.24402234636871506</v>
      </c>
      <c r="X7605" s="1">
        <f>VLOOKUP(E7605,'渗透率、续签率'!AG:AJ,4,0)</f>
        <v>11935.500000000002</v>
      </c>
      <c r="Y7605" s="1">
        <f t="shared" si="593"/>
        <v>2912.5287150837989</v>
      </c>
      <c r="Z7605">
        <v>0</v>
      </c>
      <c r="AA7605" s="89">
        <f t="shared" si="594"/>
        <v>155161.50000000003</v>
      </c>
    </row>
    <row r="7606" spans="1:37" hidden="1">
      <c r="A7606" t="s">
        <v>64</v>
      </c>
      <c r="B7606" t="s">
        <v>20</v>
      </c>
      <c r="C7606" t="s">
        <v>21</v>
      </c>
      <c r="D7606" t="s">
        <v>116</v>
      </c>
      <c r="E7606" t="s">
        <v>553</v>
      </c>
      <c r="F7606" t="str">
        <f t="shared" si="591"/>
        <v>汉中市公私立学校</v>
      </c>
      <c r="G7606" t="s">
        <v>108</v>
      </c>
      <c r="H7606" t="s">
        <v>310</v>
      </c>
      <c r="I7606" t="s">
        <v>70</v>
      </c>
      <c r="J7606">
        <v>57</v>
      </c>
      <c r="K7606">
        <v>0</v>
      </c>
      <c r="L7606" s="13">
        <f>VLOOKUP(C7606,'渗透率、续签率'!B:C,2,0)</f>
        <v>0.41499999999999998</v>
      </c>
      <c r="M7606" s="6">
        <v>0</v>
      </c>
      <c r="N7606">
        <v>5</v>
      </c>
      <c r="O7606">
        <v>0</v>
      </c>
      <c r="P7606" s="6">
        <v>0</v>
      </c>
      <c r="Q7606" s="13">
        <v>0</v>
      </c>
      <c r="R7606" s="13">
        <v>0</v>
      </c>
      <c r="S7606" s="31">
        <v>136</v>
      </c>
      <c r="T7606" s="6">
        <f>VLOOKUP(E7606,'参数设置&amp;汇总'!S:U,3,0)</f>
        <v>1.5955307262569832E-2</v>
      </c>
      <c r="U7606" s="78">
        <f t="shared" si="590"/>
        <v>7.9776536312849158E-2</v>
      </c>
      <c r="V7606" s="13">
        <v>0.85000000000000009</v>
      </c>
      <c r="W7606" s="78">
        <f t="shared" si="592"/>
        <v>9.385474860335194E-2</v>
      </c>
      <c r="X7606" s="1">
        <f>VLOOKUP(E7606,'渗透率、续签率'!AG:AJ,4,0)</f>
        <v>11935.500000000002</v>
      </c>
      <c r="Y7606" s="1">
        <f t="shared" si="593"/>
        <v>1120.2033519553072</v>
      </c>
      <c r="Z7606">
        <v>0</v>
      </c>
      <c r="AA7606" s="89">
        <f t="shared" si="594"/>
        <v>59677.500000000007</v>
      </c>
      <c r="AK7606" s="37"/>
    </row>
    <row r="7607" spans="1:37" hidden="1">
      <c r="A7607" t="s">
        <v>64</v>
      </c>
      <c r="B7607" t="s">
        <v>20</v>
      </c>
      <c r="C7607" t="s">
        <v>21</v>
      </c>
      <c r="D7607" t="s">
        <v>116</v>
      </c>
      <c r="E7607" t="s">
        <v>553</v>
      </c>
      <c r="F7607" t="str">
        <f t="shared" si="591"/>
        <v>汕头市公私立学校</v>
      </c>
      <c r="G7607" t="s">
        <v>75</v>
      </c>
      <c r="H7607" t="s">
        <v>311</v>
      </c>
      <c r="I7607" t="s">
        <v>68</v>
      </c>
      <c r="J7607">
        <v>61</v>
      </c>
      <c r="K7607">
        <v>0</v>
      </c>
      <c r="L7607" s="13">
        <f>VLOOKUP(C7607,'渗透率、续签率'!B:C,2,0)</f>
        <v>0.41499999999999998</v>
      </c>
      <c r="M7607" s="6">
        <v>0</v>
      </c>
      <c r="N7607">
        <v>18</v>
      </c>
      <c r="O7607">
        <v>0</v>
      </c>
      <c r="P7607" s="6">
        <v>0</v>
      </c>
      <c r="Q7607" s="13">
        <v>0</v>
      </c>
      <c r="R7607" s="13">
        <v>0</v>
      </c>
      <c r="S7607" s="31">
        <v>506</v>
      </c>
      <c r="T7607" s="6">
        <f>VLOOKUP(E7607,'参数设置&amp;汇总'!S:U,3,0)</f>
        <v>1.5955307262569832E-2</v>
      </c>
      <c r="U7607" s="78">
        <f t="shared" si="590"/>
        <v>0.28719553072625698</v>
      </c>
      <c r="V7607" s="13">
        <v>0.85000000000000009</v>
      </c>
      <c r="W7607" s="78">
        <f t="shared" si="592"/>
        <v>0.33787709497206697</v>
      </c>
      <c r="X7607" s="1">
        <f>VLOOKUP(E7607,'渗透率、续签率'!AG:AJ,4,0)</f>
        <v>11935.500000000002</v>
      </c>
      <c r="Y7607" s="1">
        <f t="shared" si="593"/>
        <v>4032.7320670391059</v>
      </c>
      <c r="Z7607">
        <v>0</v>
      </c>
      <c r="AA7607" s="89">
        <f t="shared" si="594"/>
        <v>214839.00000000003</v>
      </c>
      <c r="AH7607" s="37"/>
      <c r="AI7607" s="37"/>
      <c r="AK7607" s="37"/>
    </row>
    <row r="7608" spans="1:37" hidden="1">
      <c r="A7608" t="s">
        <v>64</v>
      </c>
      <c r="B7608" t="s">
        <v>20</v>
      </c>
      <c r="C7608" t="s">
        <v>21</v>
      </c>
      <c r="D7608" t="s">
        <v>116</v>
      </c>
      <c r="E7608" t="s">
        <v>553</v>
      </c>
      <c r="F7608" t="str">
        <f t="shared" si="591"/>
        <v>汕尾市公私立学校</v>
      </c>
      <c r="G7608" t="s">
        <v>75</v>
      </c>
      <c r="H7608" t="s">
        <v>312</v>
      </c>
      <c r="I7608" t="s">
        <v>68</v>
      </c>
      <c r="J7608">
        <v>19</v>
      </c>
      <c r="K7608">
        <v>0</v>
      </c>
      <c r="L7608" s="13">
        <f>VLOOKUP(C7608,'渗透率、续签率'!B:C,2,0)</f>
        <v>0.41499999999999998</v>
      </c>
      <c r="M7608" s="6">
        <v>0</v>
      </c>
      <c r="N7608">
        <v>3</v>
      </c>
      <c r="O7608">
        <v>0</v>
      </c>
      <c r="P7608" s="6">
        <v>0</v>
      </c>
      <c r="Q7608" s="13">
        <v>0</v>
      </c>
      <c r="R7608" s="13">
        <v>0</v>
      </c>
      <c r="S7608" s="31">
        <v>108</v>
      </c>
      <c r="T7608" s="6">
        <f>VLOOKUP(E7608,'参数设置&amp;汇总'!S:U,3,0)</f>
        <v>1.5955307262569832E-2</v>
      </c>
      <c r="U7608" s="78">
        <f t="shared" si="590"/>
        <v>4.7865921787709501E-2</v>
      </c>
      <c r="V7608" s="13">
        <v>0.85000000000000009</v>
      </c>
      <c r="W7608" s="78">
        <f t="shared" si="592"/>
        <v>5.6312849162011173E-2</v>
      </c>
      <c r="X7608" s="1">
        <f>VLOOKUP(E7608,'渗透率、续签率'!AG:AJ,4,0)</f>
        <v>11935.500000000002</v>
      </c>
      <c r="Y7608" s="1">
        <f t="shared" si="593"/>
        <v>672.12201117318443</v>
      </c>
      <c r="Z7608">
        <v>0</v>
      </c>
      <c r="AA7608" s="89">
        <f t="shared" si="594"/>
        <v>35806.500000000007</v>
      </c>
      <c r="AH7608" s="37"/>
      <c r="AI7608" s="37"/>
      <c r="AK7608" s="37"/>
    </row>
    <row r="7609" spans="1:37" hidden="1">
      <c r="A7609" t="s">
        <v>64</v>
      </c>
      <c r="B7609" t="s">
        <v>20</v>
      </c>
      <c r="C7609" t="s">
        <v>21</v>
      </c>
      <c r="D7609" t="s">
        <v>116</v>
      </c>
      <c r="E7609" t="s">
        <v>553</v>
      </c>
      <c r="F7609" t="str">
        <f t="shared" si="591"/>
        <v>江门市公私立学校</v>
      </c>
      <c r="G7609" t="s">
        <v>75</v>
      </c>
      <c r="H7609" t="s">
        <v>313</v>
      </c>
      <c r="I7609" t="s">
        <v>68</v>
      </c>
      <c r="J7609">
        <v>40</v>
      </c>
      <c r="K7609">
        <v>0</v>
      </c>
      <c r="L7609" s="13">
        <f>VLOOKUP(C7609,'渗透率、续签率'!B:C,2,0)</f>
        <v>0.41499999999999998</v>
      </c>
      <c r="M7609" s="6">
        <v>0</v>
      </c>
      <c r="N7609">
        <v>6</v>
      </c>
      <c r="O7609">
        <v>0</v>
      </c>
      <c r="P7609" s="6">
        <v>0</v>
      </c>
      <c r="Q7609" s="13">
        <v>0</v>
      </c>
      <c r="R7609" s="13">
        <v>0</v>
      </c>
      <c r="S7609" s="31">
        <v>247</v>
      </c>
      <c r="T7609" s="6">
        <f>VLOOKUP(E7609,'参数设置&amp;汇总'!S:U,3,0)</f>
        <v>1.5955307262569832E-2</v>
      </c>
      <c r="U7609" s="78">
        <f t="shared" si="590"/>
        <v>9.5731843575419001E-2</v>
      </c>
      <c r="V7609" s="13">
        <v>0.85000000000000009</v>
      </c>
      <c r="W7609" s="78">
        <f t="shared" si="592"/>
        <v>0.11262569832402235</v>
      </c>
      <c r="X7609" s="1">
        <f>VLOOKUP(E7609,'渗透率、续签率'!AG:AJ,4,0)</f>
        <v>11935.500000000002</v>
      </c>
      <c r="Y7609" s="1">
        <f t="shared" si="593"/>
        <v>1344.2440223463689</v>
      </c>
      <c r="Z7609">
        <v>0</v>
      </c>
      <c r="AA7609" s="89">
        <f t="shared" si="594"/>
        <v>71613.000000000015</v>
      </c>
      <c r="AH7609" s="37"/>
      <c r="AI7609" s="37"/>
      <c r="AK7609" s="37"/>
    </row>
    <row r="7610" spans="1:37" hidden="1">
      <c r="A7610" t="s">
        <v>64</v>
      </c>
      <c r="B7610" t="s">
        <v>20</v>
      </c>
      <c r="C7610" t="s">
        <v>21</v>
      </c>
      <c r="D7610" t="s">
        <v>116</v>
      </c>
      <c r="E7610" t="s">
        <v>553</v>
      </c>
      <c r="F7610" t="str">
        <f t="shared" si="591"/>
        <v>池州市公私立学校</v>
      </c>
      <c r="G7610" t="s">
        <v>94</v>
      </c>
      <c r="H7610" t="s">
        <v>314</v>
      </c>
      <c r="I7610" t="s">
        <v>68</v>
      </c>
      <c r="J7610">
        <v>20</v>
      </c>
      <c r="K7610">
        <v>0</v>
      </c>
      <c r="L7610" s="13">
        <f>VLOOKUP(C7610,'渗透率、续签率'!B:C,2,0)</f>
        <v>0.41499999999999998</v>
      </c>
      <c r="M7610" s="6">
        <v>0</v>
      </c>
      <c r="N7610">
        <v>4</v>
      </c>
      <c r="O7610">
        <v>0</v>
      </c>
      <c r="P7610" s="6">
        <v>0</v>
      </c>
      <c r="Q7610" s="13">
        <v>0</v>
      </c>
      <c r="R7610" s="13">
        <v>0</v>
      </c>
      <c r="S7610" s="31">
        <v>119</v>
      </c>
      <c r="T7610" s="6">
        <f>VLOOKUP(E7610,'参数设置&amp;汇总'!S:U,3,0)</f>
        <v>1.5955307262569832E-2</v>
      </c>
      <c r="U7610" s="78">
        <f t="shared" si="590"/>
        <v>6.3821229050279329E-2</v>
      </c>
      <c r="V7610" s="13">
        <v>0.85000000000000009</v>
      </c>
      <c r="W7610" s="78">
        <f t="shared" si="592"/>
        <v>7.508379888268156E-2</v>
      </c>
      <c r="X7610" s="1">
        <f>VLOOKUP(E7610,'渗透率、续签率'!AG:AJ,4,0)</f>
        <v>11935.500000000002</v>
      </c>
      <c r="Y7610" s="1">
        <f t="shared" si="593"/>
        <v>896.16268156424587</v>
      </c>
      <c r="Z7610">
        <v>0</v>
      </c>
      <c r="AA7610" s="89">
        <f t="shared" si="594"/>
        <v>47742.000000000007</v>
      </c>
      <c r="AH7610" s="37"/>
      <c r="AI7610" s="37"/>
      <c r="AK7610" s="37"/>
    </row>
    <row r="7611" spans="1:37" hidden="1">
      <c r="A7611" t="s">
        <v>64</v>
      </c>
      <c r="B7611" t="s">
        <v>20</v>
      </c>
      <c r="C7611" t="s">
        <v>21</v>
      </c>
      <c r="D7611" t="s">
        <v>116</v>
      </c>
      <c r="E7611" t="s">
        <v>553</v>
      </c>
      <c r="F7611" t="str">
        <f t="shared" si="591"/>
        <v>沧州市公私立学校</v>
      </c>
      <c r="G7611" t="s">
        <v>159</v>
      </c>
      <c r="H7611" t="s">
        <v>315</v>
      </c>
      <c r="I7611" t="s">
        <v>70</v>
      </c>
      <c r="J7611">
        <v>100</v>
      </c>
      <c r="K7611">
        <v>0</v>
      </c>
      <c r="L7611" s="13">
        <f>VLOOKUP(C7611,'渗透率、续签率'!B:C,2,0)</f>
        <v>0.41499999999999998</v>
      </c>
      <c r="M7611" s="6">
        <v>0</v>
      </c>
      <c r="N7611">
        <v>13</v>
      </c>
      <c r="O7611">
        <v>0</v>
      </c>
      <c r="P7611" s="6">
        <v>0</v>
      </c>
      <c r="Q7611" s="13">
        <v>0</v>
      </c>
      <c r="R7611" s="13">
        <v>0</v>
      </c>
      <c r="S7611" s="31">
        <v>447</v>
      </c>
      <c r="T7611" s="6">
        <f>VLOOKUP(E7611,'参数设置&amp;汇总'!S:U,3,0)</f>
        <v>1.5955307262569832E-2</v>
      </c>
      <c r="U7611" s="78">
        <f t="shared" si="590"/>
        <v>0.20741899441340783</v>
      </c>
      <c r="V7611" s="13">
        <v>0.85000000000000009</v>
      </c>
      <c r="W7611" s="78">
        <f t="shared" si="592"/>
        <v>0.24402234636871506</v>
      </c>
      <c r="X7611" s="1">
        <f>VLOOKUP(E7611,'渗透率、续签率'!AG:AJ,4,0)</f>
        <v>11935.500000000002</v>
      </c>
      <c r="Y7611" s="1">
        <f t="shared" si="593"/>
        <v>2912.5287150837989</v>
      </c>
      <c r="Z7611">
        <v>0</v>
      </c>
      <c r="AA7611" s="89">
        <f t="shared" si="594"/>
        <v>155161.50000000003</v>
      </c>
      <c r="AH7611" s="37"/>
      <c r="AI7611" s="37"/>
      <c r="AK7611" s="37"/>
    </row>
    <row r="7612" spans="1:37" hidden="1">
      <c r="A7612" t="s">
        <v>64</v>
      </c>
      <c r="B7612" t="s">
        <v>20</v>
      </c>
      <c r="C7612" t="s">
        <v>21</v>
      </c>
      <c r="D7612" t="s">
        <v>116</v>
      </c>
      <c r="E7612" t="s">
        <v>553</v>
      </c>
      <c r="F7612" t="str">
        <f t="shared" si="591"/>
        <v>河池市公私立学校</v>
      </c>
      <c r="G7612" t="s">
        <v>88</v>
      </c>
      <c r="H7612" t="s">
        <v>316</v>
      </c>
      <c r="I7612" t="s">
        <v>68</v>
      </c>
      <c r="J7612">
        <v>24</v>
      </c>
      <c r="K7612">
        <v>0</v>
      </c>
      <c r="L7612" s="13">
        <f>VLOOKUP(C7612,'渗透率、续签率'!B:C,2,0)</f>
        <v>0.41499999999999998</v>
      </c>
      <c r="M7612" s="6">
        <v>0</v>
      </c>
      <c r="N7612">
        <v>6</v>
      </c>
      <c r="O7612">
        <v>0</v>
      </c>
      <c r="P7612" s="6">
        <v>0</v>
      </c>
      <c r="Q7612" s="13">
        <v>0</v>
      </c>
      <c r="R7612" s="13">
        <v>0</v>
      </c>
      <c r="S7612" s="31">
        <v>173</v>
      </c>
      <c r="T7612" s="6">
        <f>VLOOKUP(E7612,'参数设置&amp;汇总'!S:U,3,0)</f>
        <v>1.5955307262569832E-2</v>
      </c>
      <c r="U7612" s="78">
        <f t="shared" si="590"/>
        <v>9.5731843575419001E-2</v>
      </c>
      <c r="V7612" s="13">
        <v>0.85000000000000009</v>
      </c>
      <c r="W7612" s="78">
        <f t="shared" si="592"/>
        <v>0.11262569832402235</v>
      </c>
      <c r="X7612" s="1">
        <f>VLOOKUP(E7612,'渗透率、续签率'!AG:AJ,4,0)</f>
        <v>11935.500000000002</v>
      </c>
      <c r="Y7612" s="1">
        <f t="shared" si="593"/>
        <v>1344.2440223463689</v>
      </c>
      <c r="Z7612">
        <v>0</v>
      </c>
      <c r="AA7612" s="89">
        <f t="shared" si="594"/>
        <v>71613.000000000015</v>
      </c>
      <c r="AH7612" s="37"/>
      <c r="AI7612" s="37"/>
      <c r="AK7612" s="37"/>
    </row>
    <row r="7613" spans="1:37" hidden="1">
      <c r="A7613" t="s">
        <v>64</v>
      </c>
      <c r="B7613" t="s">
        <v>20</v>
      </c>
      <c r="C7613" t="s">
        <v>21</v>
      </c>
      <c r="D7613" t="s">
        <v>116</v>
      </c>
      <c r="E7613" t="s">
        <v>553</v>
      </c>
      <c r="F7613" t="str">
        <f t="shared" si="591"/>
        <v>河源市公私立学校</v>
      </c>
      <c r="G7613" t="s">
        <v>75</v>
      </c>
      <c r="H7613" t="s">
        <v>317</v>
      </c>
      <c r="I7613" t="s">
        <v>68</v>
      </c>
      <c r="J7613">
        <v>34</v>
      </c>
      <c r="K7613">
        <v>0</v>
      </c>
      <c r="L7613" s="13">
        <f>VLOOKUP(C7613,'渗透率、续签率'!B:C,2,0)</f>
        <v>0.41499999999999998</v>
      </c>
      <c r="M7613" s="6">
        <v>0</v>
      </c>
      <c r="N7613">
        <v>7</v>
      </c>
      <c r="O7613">
        <v>0</v>
      </c>
      <c r="P7613" s="6">
        <v>0</v>
      </c>
      <c r="Q7613" s="13">
        <v>0</v>
      </c>
      <c r="R7613" s="13">
        <v>0</v>
      </c>
      <c r="S7613" s="31">
        <v>148</v>
      </c>
      <c r="T7613" s="6">
        <f>VLOOKUP(E7613,'参数设置&amp;汇总'!S:U,3,0)</f>
        <v>1.5955307262569832E-2</v>
      </c>
      <c r="U7613" s="78">
        <f t="shared" si="590"/>
        <v>0.11168715083798883</v>
      </c>
      <c r="V7613" s="13">
        <v>0.85000000000000009</v>
      </c>
      <c r="W7613" s="78">
        <f t="shared" si="592"/>
        <v>0.13139664804469273</v>
      </c>
      <c r="X7613" s="1">
        <f>VLOOKUP(E7613,'渗透率、续签率'!AG:AJ,4,0)</f>
        <v>11935.500000000002</v>
      </c>
      <c r="Y7613" s="1">
        <f t="shared" si="593"/>
        <v>1568.2846927374303</v>
      </c>
      <c r="Z7613">
        <v>0</v>
      </c>
      <c r="AA7613" s="89">
        <f t="shared" si="594"/>
        <v>83548.500000000015</v>
      </c>
      <c r="AH7613" s="37"/>
      <c r="AI7613" s="37"/>
      <c r="AK7613" s="37"/>
    </row>
    <row r="7614" spans="1:37" hidden="1">
      <c r="A7614" t="s">
        <v>64</v>
      </c>
      <c r="B7614" t="s">
        <v>20</v>
      </c>
      <c r="C7614" t="s">
        <v>21</v>
      </c>
      <c r="D7614" t="s">
        <v>116</v>
      </c>
      <c r="E7614" t="s">
        <v>553</v>
      </c>
      <c r="F7614" t="str">
        <f t="shared" si="591"/>
        <v>泉州市公私立学校</v>
      </c>
      <c r="G7614" t="s">
        <v>92</v>
      </c>
      <c r="H7614" t="s">
        <v>318</v>
      </c>
      <c r="I7614" t="s">
        <v>68</v>
      </c>
      <c r="J7614">
        <v>99</v>
      </c>
      <c r="K7614">
        <v>0</v>
      </c>
      <c r="L7614" s="13">
        <f>VLOOKUP(C7614,'渗透率、续签率'!B:C,2,0)</f>
        <v>0.41499999999999998</v>
      </c>
      <c r="M7614" s="6">
        <v>0</v>
      </c>
      <c r="N7614">
        <v>21</v>
      </c>
      <c r="O7614">
        <v>0</v>
      </c>
      <c r="P7614" s="6">
        <v>0</v>
      </c>
      <c r="Q7614" s="13">
        <v>0</v>
      </c>
      <c r="R7614" s="13">
        <v>0</v>
      </c>
      <c r="S7614" s="31">
        <v>702</v>
      </c>
      <c r="T7614" s="6">
        <f>VLOOKUP(E7614,'参数设置&amp;汇总'!S:U,3,0)</f>
        <v>1.5955307262569832E-2</v>
      </c>
      <c r="U7614" s="78">
        <f t="shared" si="590"/>
        <v>0.33506145251396646</v>
      </c>
      <c r="V7614" s="13">
        <v>0.85000000000000009</v>
      </c>
      <c r="W7614" s="78">
        <f t="shared" si="592"/>
        <v>0.39418994413407815</v>
      </c>
      <c r="X7614" s="1">
        <f>VLOOKUP(E7614,'渗透率、续签率'!AG:AJ,4,0)</f>
        <v>11935.500000000002</v>
      </c>
      <c r="Y7614" s="1">
        <f t="shared" si="593"/>
        <v>4704.8540782122909</v>
      </c>
      <c r="Z7614">
        <v>0</v>
      </c>
      <c r="AA7614" s="89">
        <f t="shared" si="594"/>
        <v>250645.50000000003</v>
      </c>
      <c r="AH7614" s="37"/>
      <c r="AI7614" s="37"/>
      <c r="AK7614" s="37"/>
    </row>
    <row r="7615" spans="1:37" hidden="1">
      <c r="A7615" t="s">
        <v>64</v>
      </c>
      <c r="B7615" t="s">
        <v>20</v>
      </c>
      <c r="C7615" t="s">
        <v>21</v>
      </c>
      <c r="D7615" t="s">
        <v>116</v>
      </c>
      <c r="E7615" t="s">
        <v>553</v>
      </c>
      <c r="F7615" t="str">
        <f t="shared" si="591"/>
        <v>泰安市公私立学校</v>
      </c>
      <c r="G7615" t="s">
        <v>103</v>
      </c>
      <c r="H7615" t="s">
        <v>319</v>
      </c>
      <c r="I7615" t="s">
        <v>70</v>
      </c>
      <c r="J7615">
        <v>89</v>
      </c>
      <c r="K7615">
        <v>0</v>
      </c>
      <c r="L7615" s="13">
        <f>VLOOKUP(C7615,'渗透率、续签率'!B:C,2,0)</f>
        <v>0.41499999999999998</v>
      </c>
      <c r="M7615" s="6">
        <v>0</v>
      </c>
      <c r="N7615">
        <v>9</v>
      </c>
      <c r="O7615">
        <v>0</v>
      </c>
      <c r="P7615" s="6">
        <v>0</v>
      </c>
      <c r="Q7615" s="13">
        <v>0</v>
      </c>
      <c r="R7615" s="13">
        <v>0</v>
      </c>
      <c r="S7615" s="31">
        <v>186</v>
      </c>
      <c r="T7615" s="6">
        <f>VLOOKUP(E7615,'参数设置&amp;汇总'!S:U,3,0)</f>
        <v>1.5955307262569832E-2</v>
      </c>
      <c r="U7615" s="78">
        <f t="shared" si="590"/>
        <v>0.14359776536312849</v>
      </c>
      <c r="V7615" s="13">
        <v>0.85000000000000009</v>
      </c>
      <c r="W7615" s="78">
        <f t="shared" si="592"/>
        <v>0.16893854748603349</v>
      </c>
      <c r="X7615" s="1">
        <f>VLOOKUP(E7615,'渗透率、续签率'!AG:AJ,4,0)</f>
        <v>11935.500000000002</v>
      </c>
      <c r="Y7615" s="1">
        <f t="shared" si="593"/>
        <v>2016.366033519553</v>
      </c>
      <c r="Z7615">
        <v>0</v>
      </c>
      <c r="AA7615" s="89">
        <f t="shared" si="594"/>
        <v>107419.50000000001</v>
      </c>
      <c r="AH7615" s="37"/>
      <c r="AI7615" s="37"/>
      <c r="AK7615" s="37"/>
    </row>
    <row r="7616" spans="1:37" hidden="1">
      <c r="A7616" t="s">
        <v>64</v>
      </c>
      <c r="B7616" t="s">
        <v>20</v>
      </c>
      <c r="C7616" t="s">
        <v>21</v>
      </c>
      <c r="D7616" t="s">
        <v>116</v>
      </c>
      <c r="E7616" t="s">
        <v>553</v>
      </c>
      <c r="F7616" t="str">
        <f t="shared" si="591"/>
        <v>泰州市公私立学校</v>
      </c>
      <c r="G7616" t="s">
        <v>73</v>
      </c>
      <c r="H7616" t="s">
        <v>320</v>
      </c>
      <c r="I7616" t="s">
        <v>70</v>
      </c>
      <c r="J7616">
        <v>51</v>
      </c>
      <c r="K7616">
        <v>0</v>
      </c>
      <c r="L7616" s="13">
        <f>VLOOKUP(C7616,'渗透率、续签率'!B:C,2,0)</f>
        <v>0.41499999999999998</v>
      </c>
      <c r="M7616" s="6">
        <v>0</v>
      </c>
      <c r="N7616">
        <v>7</v>
      </c>
      <c r="O7616">
        <v>0</v>
      </c>
      <c r="P7616" s="6">
        <v>0</v>
      </c>
      <c r="Q7616" s="13">
        <v>0</v>
      </c>
      <c r="R7616" s="13">
        <v>0</v>
      </c>
      <c r="S7616" s="31">
        <v>188</v>
      </c>
      <c r="T7616" s="6">
        <f>VLOOKUP(E7616,'参数设置&amp;汇总'!S:U,3,0)</f>
        <v>1.5955307262569832E-2</v>
      </c>
      <c r="U7616" s="78">
        <f t="shared" si="590"/>
        <v>0.11168715083798883</v>
      </c>
      <c r="V7616" s="13">
        <v>0.85000000000000009</v>
      </c>
      <c r="W7616" s="78">
        <f t="shared" si="592"/>
        <v>0.13139664804469273</v>
      </c>
      <c r="X7616" s="1">
        <f>VLOOKUP(E7616,'渗透率、续签率'!AG:AJ,4,0)</f>
        <v>11935.500000000002</v>
      </c>
      <c r="Y7616" s="1">
        <f t="shared" si="593"/>
        <v>1568.2846927374303</v>
      </c>
      <c r="Z7616">
        <v>0</v>
      </c>
      <c r="AA7616" s="89">
        <f t="shared" si="594"/>
        <v>83548.500000000015</v>
      </c>
      <c r="AH7616" s="37"/>
      <c r="AI7616" s="37"/>
      <c r="AK7616" s="37"/>
    </row>
    <row r="7617" spans="1:37" hidden="1">
      <c r="A7617" t="s">
        <v>64</v>
      </c>
      <c r="B7617" t="s">
        <v>20</v>
      </c>
      <c r="C7617" t="s">
        <v>21</v>
      </c>
      <c r="D7617" t="s">
        <v>116</v>
      </c>
      <c r="E7617" t="s">
        <v>553</v>
      </c>
      <c r="F7617" t="str">
        <f t="shared" si="591"/>
        <v>泸州市公私立学校</v>
      </c>
      <c r="G7617" t="s">
        <v>77</v>
      </c>
      <c r="H7617" t="s">
        <v>321</v>
      </c>
      <c r="I7617" t="s">
        <v>70</v>
      </c>
      <c r="J7617">
        <v>63</v>
      </c>
      <c r="K7617">
        <v>0</v>
      </c>
      <c r="L7617" s="13">
        <f>VLOOKUP(C7617,'渗透率、续签率'!B:C,2,0)</f>
        <v>0.41499999999999998</v>
      </c>
      <c r="M7617" s="6">
        <v>0</v>
      </c>
      <c r="N7617">
        <v>2</v>
      </c>
      <c r="O7617">
        <v>0</v>
      </c>
      <c r="P7617" s="6">
        <v>0</v>
      </c>
      <c r="Q7617" s="13">
        <v>0</v>
      </c>
      <c r="R7617" s="13">
        <v>0</v>
      </c>
      <c r="S7617" s="31">
        <v>123</v>
      </c>
      <c r="T7617" s="6">
        <f>VLOOKUP(E7617,'参数设置&amp;汇总'!S:U,3,0)</f>
        <v>1.5955307262569832E-2</v>
      </c>
      <c r="U7617" s="78">
        <f t="shared" si="590"/>
        <v>3.1910614525139665E-2</v>
      </c>
      <c r="V7617" s="13">
        <v>0.85000000000000009</v>
      </c>
      <c r="W7617" s="78">
        <f t="shared" si="592"/>
        <v>3.754189944134078E-2</v>
      </c>
      <c r="X7617" s="1">
        <f>VLOOKUP(E7617,'渗透率、续签率'!AG:AJ,4,0)</f>
        <v>11935.500000000002</v>
      </c>
      <c r="Y7617" s="1">
        <f t="shared" si="593"/>
        <v>448.08134078212294</v>
      </c>
      <c r="Z7617">
        <v>0</v>
      </c>
      <c r="AA7617" s="89">
        <f t="shared" si="594"/>
        <v>23871.000000000004</v>
      </c>
      <c r="AH7617" s="37"/>
      <c r="AI7617" s="37"/>
    </row>
    <row r="7618" spans="1:37" hidden="1">
      <c r="A7618" t="s">
        <v>64</v>
      </c>
      <c r="B7618" t="s">
        <v>20</v>
      </c>
      <c r="C7618" t="s">
        <v>21</v>
      </c>
      <c r="D7618" t="s">
        <v>116</v>
      </c>
      <c r="E7618" t="s">
        <v>553</v>
      </c>
      <c r="F7618" t="str">
        <f t="shared" si="591"/>
        <v>洛阳市公私立学校</v>
      </c>
      <c r="G7618" t="s">
        <v>110</v>
      </c>
      <c r="H7618" t="s">
        <v>322</v>
      </c>
      <c r="I7618" t="s">
        <v>70</v>
      </c>
      <c r="J7618">
        <v>114</v>
      </c>
      <c r="K7618">
        <v>0</v>
      </c>
      <c r="L7618" s="13">
        <f>VLOOKUP(C7618,'渗透率、续签率'!B:C,2,0)</f>
        <v>0.41499999999999998</v>
      </c>
      <c r="M7618" s="6">
        <v>0</v>
      </c>
      <c r="N7618">
        <v>18</v>
      </c>
      <c r="O7618">
        <v>0</v>
      </c>
      <c r="P7618" s="6">
        <v>0</v>
      </c>
      <c r="Q7618" s="13">
        <v>0</v>
      </c>
      <c r="R7618" s="13">
        <v>0</v>
      </c>
      <c r="S7618" s="31">
        <v>537</v>
      </c>
      <c r="T7618" s="6">
        <f>VLOOKUP(E7618,'参数设置&amp;汇总'!S:U,3,0)</f>
        <v>1.5955307262569832E-2</v>
      </c>
      <c r="U7618" s="78">
        <f t="shared" si="590"/>
        <v>0.28719553072625698</v>
      </c>
      <c r="V7618" s="13">
        <v>0.85000000000000009</v>
      </c>
      <c r="W7618" s="78">
        <f t="shared" si="592"/>
        <v>0.33787709497206697</v>
      </c>
      <c r="X7618" s="1">
        <f>VLOOKUP(E7618,'渗透率、续签率'!AG:AJ,4,0)</f>
        <v>11935.500000000002</v>
      </c>
      <c r="Y7618" s="1">
        <f t="shared" si="593"/>
        <v>4032.7320670391059</v>
      </c>
      <c r="Z7618">
        <v>0</v>
      </c>
      <c r="AA7618" s="89">
        <f t="shared" si="594"/>
        <v>214839.00000000003</v>
      </c>
      <c r="AK7618" s="37"/>
    </row>
    <row r="7619" spans="1:37" hidden="1">
      <c r="A7619" t="s">
        <v>64</v>
      </c>
      <c r="B7619" t="s">
        <v>20</v>
      </c>
      <c r="C7619" t="s">
        <v>21</v>
      </c>
      <c r="D7619" t="s">
        <v>116</v>
      </c>
      <c r="E7619" t="s">
        <v>553</v>
      </c>
      <c r="F7619" t="str">
        <f t="shared" si="591"/>
        <v>济宁市公私立学校</v>
      </c>
      <c r="G7619" t="s">
        <v>103</v>
      </c>
      <c r="H7619" t="s">
        <v>323</v>
      </c>
      <c r="I7619" t="s">
        <v>70</v>
      </c>
      <c r="J7619">
        <v>126</v>
      </c>
      <c r="K7619">
        <v>0</v>
      </c>
      <c r="L7619" s="13">
        <f>VLOOKUP(C7619,'渗透率、续签率'!B:C,2,0)</f>
        <v>0.41499999999999998</v>
      </c>
      <c r="M7619" s="6">
        <v>0</v>
      </c>
      <c r="N7619">
        <v>13</v>
      </c>
      <c r="O7619">
        <v>0</v>
      </c>
      <c r="P7619" s="6">
        <v>0</v>
      </c>
      <c r="Q7619" s="13">
        <v>0</v>
      </c>
      <c r="R7619" s="13">
        <v>0</v>
      </c>
      <c r="S7619" s="31">
        <v>503</v>
      </c>
      <c r="T7619" s="6">
        <f>VLOOKUP(E7619,'参数设置&amp;汇总'!S:U,3,0)</f>
        <v>1.5955307262569832E-2</v>
      </c>
      <c r="U7619" s="78">
        <f t="shared" ref="U7619:U7682" si="595">IF(T7619*N7619&gt;=O7619,T7619*N7619,O7619)</f>
        <v>0.20741899441340783</v>
      </c>
      <c r="V7619" s="13">
        <v>0.85000000000000009</v>
      </c>
      <c r="W7619" s="78">
        <f t="shared" si="592"/>
        <v>0.24402234636871506</v>
      </c>
      <c r="X7619" s="1">
        <f>VLOOKUP(E7619,'渗透率、续签率'!AG:AJ,4,0)</f>
        <v>11935.500000000002</v>
      </c>
      <c r="Y7619" s="1">
        <f t="shared" si="593"/>
        <v>2912.5287150837989</v>
      </c>
      <c r="Z7619">
        <v>0</v>
      </c>
      <c r="AA7619" s="89">
        <f t="shared" si="594"/>
        <v>155161.50000000003</v>
      </c>
      <c r="AH7619" s="37"/>
      <c r="AI7619" s="37"/>
      <c r="AK7619" s="37"/>
    </row>
    <row r="7620" spans="1:37" hidden="1">
      <c r="A7620" t="s">
        <v>64</v>
      </c>
      <c r="B7620" t="s">
        <v>20</v>
      </c>
      <c r="C7620" t="s">
        <v>21</v>
      </c>
      <c r="D7620" t="s">
        <v>116</v>
      </c>
      <c r="E7620" t="s">
        <v>553</v>
      </c>
      <c r="F7620" t="str">
        <f t="shared" ref="F7620:F7683" si="596">H7620&amp;C7620</f>
        <v>济源市公私立学校</v>
      </c>
      <c r="G7620" t="s">
        <v>110</v>
      </c>
      <c r="H7620" t="s">
        <v>324</v>
      </c>
      <c r="I7620" t="s">
        <v>70</v>
      </c>
      <c r="J7620">
        <v>14</v>
      </c>
      <c r="K7620">
        <v>0</v>
      </c>
      <c r="L7620" s="13">
        <f>VLOOKUP(C7620,'渗透率、续签率'!B:C,2,0)</f>
        <v>0.41499999999999998</v>
      </c>
      <c r="M7620" s="6">
        <v>0</v>
      </c>
      <c r="N7620">
        <v>0</v>
      </c>
      <c r="O7620">
        <v>0</v>
      </c>
      <c r="P7620" s="6">
        <v>0</v>
      </c>
      <c r="Q7620" s="13">
        <v>0</v>
      </c>
      <c r="R7620" s="13">
        <v>0</v>
      </c>
      <c r="S7620" s="31">
        <v>23</v>
      </c>
      <c r="T7620" s="6">
        <f>VLOOKUP(E7620,'参数设置&amp;汇总'!S:U,3,0)</f>
        <v>1.5955307262569832E-2</v>
      </c>
      <c r="U7620" s="78">
        <f t="shared" si="595"/>
        <v>0</v>
      </c>
      <c r="V7620" s="13">
        <v>0.85000000000000009</v>
      </c>
      <c r="W7620" s="78">
        <f t="shared" ref="W7620:W7683" si="597">(O7620*(1-L7620)+IF((U7620-O7620)&lt;0,0,(U7620-O7620)))/V7620</f>
        <v>0</v>
      </c>
      <c r="X7620" s="1">
        <f>VLOOKUP(E7620,'渗透率、续签率'!AG:AJ,4,0)</f>
        <v>11935.500000000002</v>
      </c>
      <c r="Y7620" s="1">
        <f t="shared" ref="Y7620:Y7683" si="598">X7620*W7620</f>
        <v>0</v>
      </c>
      <c r="Z7620">
        <v>0</v>
      </c>
      <c r="AA7620" s="89">
        <f t="shared" ref="AA7620:AA7683" si="599">N7620*X7620</f>
        <v>0</v>
      </c>
      <c r="AH7620" s="37"/>
      <c r="AI7620" s="37"/>
      <c r="AK7620" s="37"/>
    </row>
    <row r="7621" spans="1:37" hidden="1">
      <c r="A7621" t="s">
        <v>64</v>
      </c>
      <c r="B7621" t="s">
        <v>20</v>
      </c>
      <c r="C7621" t="s">
        <v>21</v>
      </c>
      <c r="D7621" t="s">
        <v>116</v>
      </c>
      <c r="E7621" t="s">
        <v>553</v>
      </c>
      <c r="F7621" t="str">
        <f t="shared" si="596"/>
        <v>海东市公私立学校</v>
      </c>
      <c r="G7621" t="s">
        <v>297</v>
      </c>
      <c r="H7621" t="s">
        <v>325</v>
      </c>
      <c r="I7621" t="s">
        <v>70</v>
      </c>
      <c r="J7621">
        <v>10</v>
      </c>
      <c r="K7621">
        <v>0</v>
      </c>
      <c r="L7621" s="13">
        <f>VLOOKUP(C7621,'渗透率、续签率'!B:C,2,0)</f>
        <v>0.41499999999999998</v>
      </c>
      <c r="M7621" s="6">
        <v>0</v>
      </c>
      <c r="N7621">
        <v>1</v>
      </c>
      <c r="O7621">
        <v>0</v>
      </c>
      <c r="P7621" s="6">
        <v>0</v>
      </c>
      <c r="Q7621" s="13">
        <v>0</v>
      </c>
      <c r="R7621" s="13">
        <v>0</v>
      </c>
      <c r="S7621" s="31">
        <v>21</v>
      </c>
      <c r="T7621" s="6">
        <f>VLOOKUP(E7621,'参数设置&amp;汇总'!S:U,3,0)</f>
        <v>1.5955307262569832E-2</v>
      </c>
      <c r="U7621" s="78">
        <f t="shared" si="595"/>
        <v>1.5955307262569832E-2</v>
      </c>
      <c r="V7621" s="13">
        <v>0.85000000000000009</v>
      </c>
      <c r="W7621" s="78">
        <f t="shared" si="597"/>
        <v>1.877094972067039E-2</v>
      </c>
      <c r="X7621" s="1">
        <f>VLOOKUP(E7621,'渗透率、续签率'!AG:AJ,4,0)</f>
        <v>11935.500000000002</v>
      </c>
      <c r="Y7621" s="1">
        <f t="shared" si="598"/>
        <v>224.04067039106147</v>
      </c>
      <c r="Z7621">
        <v>0</v>
      </c>
      <c r="AA7621" s="89">
        <f t="shared" si="599"/>
        <v>11935.500000000002</v>
      </c>
      <c r="AH7621" s="37"/>
      <c r="AI7621" s="37"/>
      <c r="AK7621" s="37"/>
    </row>
    <row r="7622" spans="1:37" hidden="1">
      <c r="A7622" t="s">
        <v>64</v>
      </c>
      <c r="B7622" t="s">
        <v>20</v>
      </c>
      <c r="C7622" t="s">
        <v>21</v>
      </c>
      <c r="D7622" t="s">
        <v>116</v>
      </c>
      <c r="E7622" t="s">
        <v>553</v>
      </c>
      <c r="F7622" t="str">
        <f t="shared" si="596"/>
        <v>海北藏族自治州公私立学校</v>
      </c>
      <c r="G7622" t="s">
        <v>297</v>
      </c>
      <c r="H7622" t="s">
        <v>326</v>
      </c>
      <c r="I7622" t="s">
        <v>70</v>
      </c>
      <c r="J7622">
        <v>3</v>
      </c>
      <c r="K7622">
        <v>0</v>
      </c>
      <c r="L7622" s="13">
        <f>VLOOKUP(C7622,'渗透率、续签率'!B:C,2,0)</f>
        <v>0.41499999999999998</v>
      </c>
      <c r="M7622" s="6">
        <v>0</v>
      </c>
      <c r="N7622">
        <v>0</v>
      </c>
      <c r="O7622">
        <v>0</v>
      </c>
      <c r="P7622" s="6">
        <v>0</v>
      </c>
      <c r="Q7622" s="13">
        <v>0</v>
      </c>
      <c r="R7622" s="13">
        <v>0</v>
      </c>
      <c r="S7622" s="31">
        <v>9</v>
      </c>
      <c r="T7622" s="6">
        <f>VLOOKUP(E7622,'参数设置&amp;汇总'!S:U,3,0)</f>
        <v>1.5955307262569832E-2</v>
      </c>
      <c r="U7622" s="78">
        <f t="shared" si="595"/>
        <v>0</v>
      </c>
      <c r="V7622" s="13">
        <v>0.85000000000000009</v>
      </c>
      <c r="W7622" s="78">
        <f t="shared" si="597"/>
        <v>0</v>
      </c>
      <c r="X7622" s="1">
        <f>VLOOKUP(E7622,'渗透率、续签率'!AG:AJ,4,0)</f>
        <v>11935.500000000002</v>
      </c>
      <c r="Y7622" s="1">
        <f t="shared" si="598"/>
        <v>0</v>
      </c>
      <c r="Z7622">
        <v>0</v>
      </c>
      <c r="AA7622" s="89">
        <f t="shared" si="599"/>
        <v>0</v>
      </c>
      <c r="AH7622" s="37"/>
      <c r="AI7622" s="37"/>
    </row>
    <row r="7623" spans="1:37" hidden="1">
      <c r="A7623" t="s">
        <v>64</v>
      </c>
      <c r="B7623" t="s">
        <v>20</v>
      </c>
      <c r="C7623" t="s">
        <v>21</v>
      </c>
      <c r="D7623" t="s">
        <v>116</v>
      </c>
      <c r="E7623" t="s">
        <v>553</v>
      </c>
      <c r="F7623" t="str">
        <f t="shared" si="596"/>
        <v>海南藏族自治州公私立学校</v>
      </c>
      <c r="G7623" t="s">
        <v>297</v>
      </c>
      <c r="H7623" t="s">
        <v>327</v>
      </c>
      <c r="I7623" t="s">
        <v>70</v>
      </c>
      <c r="J7623">
        <v>7</v>
      </c>
      <c r="K7623">
        <v>0</v>
      </c>
      <c r="L7623" s="13">
        <f>VLOOKUP(C7623,'渗透率、续签率'!B:C,2,0)</f>
        <v>0.41499999999999998</v>
      </c>
      <c r="M7623" s="6">
        <v>0</v>
      </c>
      <c r="N7623">
        <v>2</v>
      </c>
      <c r="O7623">
        <v>0</v>
      </c>
      <c r="P7623" s="6">
        <v>0</v>
      </c>
      <c r="Q7623" s="13">
        <v>0</v>
      </c>
      <c r="R7623" s="13">
        <v>0</v>
      </c>
      <c r="S7623" s="31">
        <v>29</v>
      </c>
      <c r="T7623" s="6">
        <f>VLOOKUP(E7623,'参数设置&amp;汇总'!S:U,3,0)</f>
        <v>1.5955307262569832E-2</v>
      </c>
      <c r="U7623" s="78">
        <f t="shared" si="595"/>
        <v>3.1910614525139665E-2</v>
      </c>
      <c r="V7623" s="13">
        <v>0.85000000000000009</v>
      </c>
      <c r="W7623" s="78">
        <f t="shared" si="597"/>
        <v>3.754189944134078E-2</v>
      </c>
      <c r="X7623" s="1">
        <f>VLOOKUP(E7623,'渗透率、续签率'!AG:AJ,4,0)</f>
        <v>11935.500000000002</v>
      </c>
      <c r="Y7623" s="1">
        <f t="shared" si="598"/>
        <v>448.08134078212294</v>
      </c>
      <c r="Z7623">
        <v>0</v>
      </c>
      <c r="AA7623" s="89">
        <f t="shared" si="599"/>
        <v>23871.000000000004</v>
      </c>
      <c r="AK7623" s="37"/>
    </row>
    <row r="7624" spans="1:37" hidden="1">
      <c r="A7624" t="s">
        <v>64</v>
      </c>
      <c r="B7624" t="s">
        <v>20</v>
      </c>
      <c r="C7624" t="s">
        <v>21</v>
      </c>
      <c r="D7624" t="s">
        <v>116</v>
      </c>
      <c r="E7624" t="s">
        <v>553</v>
      </c>
      <c r="F7624" t="str">
        <f t="shared" si="596"/>
        <v>海口市公私立学校</v>
      </c>
      <c r="G7624" t="s">
        <v>120</v>
      </c>
      <c r="H7624" t="s">
        <v>328</v>
      </c>
      <c r="I7624" t="s">
        <v>68</v>
      </c>
      <c r="J7624">
        <v>71</v>
      </c>
      <c r="K7624">
        <v>0</v>
      </c>
      <c r="L7624" s="13">
        <f>VLOOKUP(C7624,'渗透率、续签率'!B:C,2,0)</f>
        <v>0.41499999999999998</v>
      </c>
      <c r="M7624" s="6">
        <v>0</v>
      </c>
      <c r="N7624">
        <v>17</v>
      </c>
      <c r="O7624">
        <v>0</v>
      </c>
      <c r="P7624" s="6">
        <v>0</v>
      </c>
      <c r="Q7624" s="13">
        <v>0</v>
      </c>
      <c r="R7624" s="13">
        <v>0</v>
      </c>
      <c r="S7624" s="31">
        <v>441</v>
      </c>
      <c r="T7624" s="6">
        <f>VLOOKUP(E7624,'参数设置&amp;汇总'!S:U,3,0)</f>
        <v>1.5955307262569832E-2</v>
      </c>
      <c r="U7624" s="78">
        <f t="shared" si="595"/>
        <v>0.27124022346368715</v>
      </c>
      <c r="V7624" s="13">
        <v>0.85000000000000009</v>
      </c>
      <c r="W7624" s="78">
        <f t="shared" si="597"/>
        <v>0.31910614525139663</v>
      </c>
      <c r="X7624" s="1">
        <f>VLOOKUP(E7624,'渗透率、续签率'!AG:AJ,4,0)</f>
        <v>11935.500000000002</v>
      </c>
      <c r="Y7624" s="1">
        <f t="shared" si="598"/>
        <v>3808.6913966480452</v>
      </c>
      <c r="Z7624">
        <v>2</v>
      </c>
      <c r="AA7624" s="89">
        <f t="shared" si="599"/>
        <v>202903.50000000003</v>
      </c>
      <c r="AH7624" s="37"/>
      <c r="AI7624" s="37"/>
      <c r="AK7624" s="37"/>
    </row>
    <row r="7625" spans="1:37" hidden="1">
      <c r="A7625" t="s">
        <v>64</v>
      </c>
      <c r="B7625" t="s">
        <v>20</v>
      </c>
      <c r="C7625" t="s">
        <v>21</v>
      </c>
      <c r="D7625" t="s">
        <v>116</v>
      </c>
      <c r="E7625" t="s">
        <v>553</v>
      </c>
      <c r="F7625" t="str">
        <f t="shared" si="596"/>
        <v>海西蒙古族藏族自治州公私立学校</v>
      </c>
      <c r="G7625" t="s">
        <v>297</v>
      </c>
      <c r="H7625" t="s">
        <v>329</v>
      </c>
      <c r="I7625" t="s">
        <v>70</v>
      </c>
      <c r="J7625">
        <v>3</v>
      </c>
      <c r="K7625">
        <v>0</v>
      </c>
      <c r="L7625" s="13">
        <f>VLOOKUP(C7625,'渗透率、续签率'!B:C,2,0)</f>
        <v>0.41499999999999998</v>
      </c>
      <c r="M7625" s="6">
        <v>0</v>
      </c>
      <c r="N7625">
        <v>1</v>
      </c>
      <c r="O7625">
        <v>0</v>
      </c>
      <c r="P7625" s="6">
        <v>0</v>
      </c>
      <c r="Q7625" s="13">
        <v>0</v>
      </c>
      <c r="R7625" s="13">
        <v>0</v>
      </c>
      <c r="S7625" s="31">
        <v>19</v>
      </c>
      <c r="T7625" s="6">
        <f>VLOOKUP(E7625,'参数设置&amp;汇总'!S:U,3,0)</f>
        <v>1.5955307262569832E-2</v>
      </c>
      <c r="U7625" s="78">
        <f t="shared" si="595"/>
        <v>1.5955307262569832E-2</v>
      </c>
      <c r="V7625" s="13">
        <v>0.85000000000000009</v>
      </c>
      <c r="W7625" s="78">
        <f t="shared" si="597"/>
        <v>1.877094972067039E-2</v>
      </c>
      <c r="X7625" s="1">
        <f>VLOOKUP(E7625,'渗透率、续签率'!AG:AJ,4,0)</f>
        <v>11935.500000000002</v>
      </c>
      <c r="Y7625" s="1">
        <f t="shared" si="598"/>
        <v>224.04067039106147</v>
      </c>
      <c r="Z7625">
        <v>0</v>
      </c>
      <c r="AA7625" s="89">
        <f t="shared" si="599"/>
        <v>11935.500000000002</v>
      </c>
      <c r="AH7625" s="37"/>
      <c r="AI7625" s="37"/>
      <c r="AK7625" s="37"/>
    </row>
    <row r="7626" spans="1:37" hidden="1">
      <c r="A7626" t="s">
        <v>64</v>
      </c>
      <c r="B7626" t="s">
        <v>20</v>
      </c>
      <c r="C7626" t="s">
        <v>21</v>
      </c>
      <c r="D7626" t="s">
        <v>116</v>
      </c>
      <c r="E7626" t="s">
        <v>553</v>
      </c>
      <c r="F7626" t="str">
        <f t="shared" si="596"/>
        <v>淄博市公私立学校</v>
      </c>
      <c r="G7626" t="s">
        <v>103</v>
      </c>
      <c r="H7626" t="s">
        <v>330</v>
      </c>
      <c r="I7626" t="s">
        <v>70</v>
      </c>
      <c r="J7626">
        <v>71</v>
      </c>
      <c r="K7626">
        <v>1</v>
      </c>
      <c r="L7626" s="13">
        <f>VLOOKUP(C7626,'渗透率、续签率'!B:C,2,0)</f>
        <v>0.41499999999999998</v>
      </c>
      <c r="M7626" s="6">
        <v>0.01</v>
      </c>
      <c r="N7626">
        <v>3</v>
      </c>
      <c r="O7626">
        <v>1</v>
      </c>
      <c r="P7626" s="6">
        <v>0.33</v>
      </c>
      <c r="Q7626" s="13">
        <v>0.106</v>
      </c>
      <c r="R7626" s="13">
        <v>0</v>
      </c>
      <c r="S7626" s="31">
        <v>124</v>
      </c>
      <c r="T7626" s="6">
        <f>VLOOKUP(E7626,'参数设置&amp;汇总'!S:U,3,0)</f>
        <v>1.5955307262569832E-2</v>
      </c>
      <c r="U7626" s="78">
        <f t="shared" si="595"/>
        <v>1</v>
      </c>
      <c r="V7626" s="13">
        <v>0.85000000000000009</v>
      </c>
      <c r="W7626" s="78">
        <f t="shared" si="597"/>
        <v>0.68823529411764695</v>
      </c>
      <c r="X7626" s="1">
        <f>VLOOKUP(E7626,'渗透率、续签率'!AG:AJ,4,0)</f>
        <v>11935.500000000002</v>
      </c>
      <c r="Y7626" s="1">
        <f t="shared" si="598"/>
        <v>8214.4323529411758</v>
      </c>
      <c r="Z7626">
        <v>0</v>
      </c>
      <c r="AA7626" s="89">
        <f t="shared" si="599"/>
        <v>35806.500000000007</v>
      </c>
      <c r="AH7626" s="37"/>
      <c r="AI7626" s="37"/>
    </row>
    <row r="7627" spans="1:37" hidden="1">
      <c r="A7627" t="s">
        <v>64</v>
      </c>
      <c r="B7627" t="s">
        <v>20</v>
      </c>
      <c r="C7627" t="s">
        <v>21</v>
      </c>
      <c r="D7627" t="s">
        <v>116</v>
      </c>
      <c r="E7627" t="s">
        <v>553</v>
      </c>
      <c r="F7627" t="str">
        <f t="shared" si="596"/>
        <v>淮北市公私立学校</v>
      </c>
      <c r="G7627" t="s">
        <v>94</v>
      </c>
      <c r="H7627" t="s">
        <v>331</v>
      </c>
      <c r="I7627" t="s">
        <v>68</v>
      </c>
      <c r="J7627">
        <v>20</v>
      </c>
      <c r="K7627">
        <v>0</v>
      </c>
      <c r="L7627" s="13">
        <f>VLOOKUP(C7627,'渗透率、续签率'!B:C,2,0)</f>
        <v>0.41499999999999998</v>
      </c>
      <c r="M7627" s="6">
        <v>0</v>
      </c>
      <c r="N7627">
        <v>1</v>
      </c>
      <c r="O7627">
        <v>0</v>
      </c>
      <c r="P7627" s="6">
        <v>0</v>
      </c>
      <c r="Q7627" s="13">
        <v>0</v>
      </c>
      <c r="R7627" s="13">
        <v>0</v>
      </c>
      <c r="S7627" s="31">
        <v>50</v>
      </c>
      <c r="T7627" s="6">
        <f>VLOOKUP(E7627,'参数设置&amp;汇总'!S:U,3,0)</f>
        <v>1.5955307262569832E-2</v>
      </c>
      <c r="U7627" s="78">
        <f t="shared" si="595"/>
        <v>1.5955307262569832E-2</v>
      </c>
      <c r="V7627" s="13">
        <v>0.85000000000000009</v>
      </c>
      <c r="W7627" s="78">
        <f t="shared" si="597"/>
        <v>1.877094972067039E-2</v>
      </c>
      <c r="X7627" s="1">
        <f>VLOOKUP(E7627,'渗透率、续签率'!AG:AJ,4,0)</f>
        <v>11935.500000000002</v>
      </c>
      <c r="Y7627" s="1">
        <f t="shared" si="598"/>
        <v>224.04067039106147</v>
      </c>
      <c r="Z7627">
        <v>0</v>
      </c>
      <c r="AA7627" s="89">
        <f t="shared" si="599"/>
        <v>11935.500000000002</v>
      </c>
      <c r="AK7627" s="37"/>
    </row>
    <row r="7628" spans="1:37" hidden="1">
      <c r="A7628" t="s">
        <v>64</v>
      </c>
      <c r="B7628" t="s">
        <v>20</v>
      </c>
      <c r="C7628" t="s">
        <v>21</v>
      </c>
      <c r="D7628" t="s">
        <v>116</v>
      </c>
      <c r="E7628" t="s">
        <v>553</v>
      </c>
      <c r="F7628" t="str">
        <f t="shared" si="596"/>
        <v>淮南市公私立学校</v>
      </c>
      <c r="G7628" t="s">
        <v>94</v>
      </c>
      <c r="H7628" t="s">
        <v>332</v>
      </c>
      <c r="I7628" t="s">
        <v>68</v>
      </c>
      <c r="J7628">
        <v>51</v>
      </c>
      <c r="K7628">
        <v>1</v>
      </c>
      <c r="L7628" s="13">
        <f>VLOOKUP(C7628,'渗透率、续签率'!B:C,2,0)</f>
        <v>0.41499999999999998</v>
      </c>
      <c r="M7628" s="6">
        <v>0.02</v>
      </c>
      <c r="N7628">
        <v>7</v>
      </c>
      <c r="O7628">
        <v>1</v>
      </c>
      <c r="P7628" s="6">
        <v>0.14000000000000001</v>
      </c>
      <c r="Q7628" s="13">
        <v>0.154</v>
      </c>
      <c r="R7628" s="13">
        <v>0</v>
      </c>
      <c r="S7628" s="31">
        <v>241</v>
      </c>
      <c r="T7628" s="6">
        <f>VLOOKUP(E7628,'参数设置&amp;汇总'!S:U,3,0)</f>
        <v>1.5955307262569832E-2</v>
      </c>
      <c r="U7628" s="78">
        <f t="shared" si="595"/>
        <v>1</v>
      </c>
      <c r="V7628" s="13">
        <v>0.85000000000000009</v>
      </c>
      <c r="W7628" s="78">
        <f t="shared" si="597"/>
        <v>0.68823529411764695</v>
      </c>
      <c r="X7628" s="1">
        <f>VLOOKUP(E7628,'渗透率、续签率'!AG:AJ,4,0)</f>
        <v>11935.500000000002</v>
      </c>
      <c r="Y7628" s="1">
        <f t="shared" si="598"/>
        <v>8214.4323529411758</v>
      </c>
      <c r="Z7628">
        <v>0</v>
      </c>
      <c r="AA7628" s="89">
        <f t="shared" si="599"/>
        <v>83548.500000000015</v>
      </c>
      <c r="AH7628" s="37"/>
      <c r="AI7628" s="37"/>
      <c r="AK7628" s="37"/>
    </row>
    <row r="7629" spans="1:37" hidden="1">
      <c r="A7629" t="s">
        <v>64</v>
      </c>
      <c r="B7629" t="s">
        <v>20</v>
      </c>
      <c r="C7629" t="s">
        <v>21</v>
      </c>
      <c r="D7629" t="s">
        <v>116</v>
      </c>
      <c r="E7629" t="s">
        <v>553</v>
      </c>
      <c r="F7629" t="str">
        <f t="shared" si="596"/>
        <v>淮安市公私立学校</v>
      </c>
      <c r="G7629" t="s">
        <v>73</v>
      </c>
      <c r="H7629" t="s">
        <v>333</v>
      </c>
      <c r="I7629" t="s">
        <v>70</v>
      </c>
      <c r="J7629">
        <v>58</v>
      </c>
      <c r="K7629">
        <v>1</v>
      </c>
      <c r="L7629" s="13">
        <f>VLOOKUP(C7629,'渗透率、续签率'!B:C,2,0)</f>
        <v>0.41499999999999998</v>
      </c>
      <c r="M7629" s="6">
        <v>0.02</v>
      </c>
      <c r="N7629">
        <v>10</v>
      </c>
      <c r="O7629">
        <v>1</v>
      </c>
      <c r="P7629" s="6">
        <v>0.1</v>
      </c>
      <c r="Q7629" s="13">
        <v>5.7000000000000002E-2</v>
      </c>
      <c r="R7629" s="13">
        <v>0</v>
      </c>
      <c r="S7629" s="31">
        <v>247</v>
      </c>
      <c r="T7629" s="6">
        <f>VLOOKUP(E7629,'参数设置&amp;汇总'!S:U,3,0)</f>
        <v>1.5955307262569832E-2</v>
      </c>
      <c r="U7629" s="78">
        <f t="shared" si="595"/>
        <v>1</v>
      </c>
      <c r="V7629" s="13">
        <v>0.85000000000000009</v>
      </c>
      <c r="W7629" s="78">
        <f t="shared" si="597"/>
        <v>0.68823529411764695</v>
      </c>
      <c r="X7629" s="1">
        <f>VLOOKUP(E7629,'渗透率、续签率'!AG:AJ,4,0)</f>
        <v>11935.500000000002</v>
      </c>
      <c r="Y7629" s="1">
        <f t="shared" si="598"/>
        <v>8214.4323529411758</v>
      </c>
      <c r="Z7629">
        <v>0</v>
      </c>
      <c r="AA7629" s="89">
        <f t="shared" si="599"/>
        <v>119355.00000000001</v>
      </c>
      <c r="AH7629" s="37"/>
      <c r="AI7629" s="37"/>
      <c r="AK7629" s="37"/>
    </row>
    <row r="7630" spans="1:37" hidden="1">
      <c r="A7630" t="s">
        <v>64</v>
      </c>
      <c r="B7630" t="s">
        <v>20</v>
      </c>
      <c r="C7630" t="s">
        <v>21</v>
      </c>
      <c r="D7630" t="s">
        <v>116</v>
      </c>
      <c r="E7630" t="s">
        <v>553</v>
      </c>
      <c r="F7630" t="str">
        <f t="shared" si="596"/>
        <v>清远市公私立学校</v>
      </c>
      <c r="G7630" t="s">
        <v>75</v>
      </c>
      <c r="H7630" t="s">
        <v>334</v>
      </c>
      <c r="I7630" t="s">
        <v>68</v>
      </c>
      <c r="J7630">
        <v>45</v>
      </c>
      <c r="K7630">
        <v>0</v>
      </c>
      <c r="L7630" s="13">
        <f>VLOOKUP(C7630,'渗透率、续签率'!B:C,2,0)</f>
        <v>0.41499999999999998</v>
      </c>
      <c r="M7630" s="6">
        <v>0</v>
      </c>
      <c r="N7630">
        <v>8</v>
      </c>
      <c r="O7630">
        <v>0</v>
      </c>
      <c r="P7630" s="6">
        <v>0</v>
      </c>
      <c r="Q7630" s="13">
        <v>0</v>
      </c>
      <c r="R7630" s="13">
        <v>0</v>
      </c>
      <c r="S7630" s="31">
        <v>251</v>
      </c>
      <c r="T7630" s="6">
        <f>VLOOKUP(E7630,'参数设置&amp;汇总'!S:U,3,0)</f>
        <v>1.5955307262569832E-2</v>
      </c>
      <c r="U7630" s="78">
        <f t="shared" si="595"/>
        <v>0.12764245810055866</v>
      </c>
      <c r="V7630" s="13">
        <v>0.85000000000000009</v>
      </c>
      <c r="W7630" s="78">
        <f t="shared" si="597"/>
        <v>0.15016759776536312</v>
      </c>
      <c r="X7630" s="1">
        <f>VLOOKUP(E7630,'渗透率、续签率'!AG:AJ,4,0)</f>
        <v>11935.500000000002</v>
      </c>
      <c r="Y7630" s="1">
        <f t="shared" si="598"/>
        <v>1792.3253631284917</v>
      </c>
      <c r="Z7630">
        <v>0</v>
      </c>
      <c r="AA7630" s="89">
        <f t="shared" si="599"/>
        <v>95484.000000000015</v>
      </c>
      <c r="AH7630" s="37"/>
      <c r="AI7630" s="37"/>
      <c r="AK7630" s="37"/>
    </row>
    <row r="7631" spans="1:37" hidden="1">
      <c r="A7631" t="s">
        <v>64</v>
      </c>
      <c r="B7631" t="s">
        <v>20</v>
      </c>
      <c r="C7631" t="s">
        <v>21</v>
      </c>
      <c r="D7631" t="s">
        <v>116</v>
      </c>
      <c r="E7631" t="s">
        <v>553</v>
      </c>
      <c r="F7631" t="str">
        <f t="shared" si="596"/>
        <v>渭南市公私立学校</v>
      </c>
      <c r="G7631" t="s">
        <v>108</v>
      </c>
      <c r="H7631" t="s">
        <v>335</v>
      </c>
      <c r="I7631" t="s">
        <v>70</v>
      </c>
      <c r="J7631">
        <v>72</v>
      </c>
      <c r="K7631">
        <v>0</v>
      </c>
      <c r="L7631" s="13">
        <f>VLOOKUP(C7631,'渗透率、续签率'!B:C,2,0)</f>
        <v>0.41499999999999998</v>
      </c>
      <c r="M7631" s="6">
        <v>0</v>
      </c>
      <c r="N7631">
        <v>7</v>
      </c>
      <c r="O7631">
        <v>0</v>
      </c>
      <c r="P7631" s="6">
        <v>0</v>
      </c>
      <c r="Q7631" s="13">
        <v>0</v>
      </c>
      <c r="R7631" s="13">
        <v>0</v>
      </c>
      <c r="S7631" s="31">
        <v>239</v>
      </c>
      <c r="T7631" s="6">
        <f>VLOOKUP(E7631,'参数设置&amp;汇总'!S:U,3,0)</f>
        <v>1.5955307262569832E-2</v>
      </c>
      <c r="U7631" s="78">
        <f t="shared" si="595"/>
        <v>0.11168715083798883</v>
      </c>
      <c r="V7631" s="13">
        <v>0.85000000000000009</v>
      </c>
      <c r="W7631" s="78">
        <f t="shared" si="597"/>
        <v>0.13139664804469273</v>
      </c>
      <c r="X7631" s="1">
        <f>VLOOKUP(E7631,'渗透率、续签率'!AG:AJ,4,0)</f>
        <v>11935.500000000002</v>
      </c>
      <c r="Y7631" s="1">
        <f t="shared" si="598"/>
        <v>1568.2846927374303</v>
      </c>
      <c r="Z7631">
        <v>0</v>
      </c>
      <c r="AA7631" s="89">
        <f t="shared" si="599"/>
        <v>83548.500000000015</v>
      </c>
      <c r="AH7631" s="37"/>
      <c r="AI7631" s="37"/>
      <c r="AK7631" s="37"/>
    </row>
    <row r="7632" spans="1:37" hidden="1">
      <c r="A7632" t="s">
        <v>64</v>
      </c>
      <c r="B7632" t="s">
        <v>20</v>
      </c>
      <c r="C7632" t="s">
        <v>21</v>
      </c>
      <c r="D7632" t="s">
        <v>116</v>
      </c>
      <c r="E7632" t="s">
        <v>553</v>
      </c>
      <c r="F7632" t="str">
        <f t="shared" si="596"/>
        <v>湖州市公私立学校</v>
      </c>
      <c r="G7632" t="s">
        <v>79</v>
      </c>
      <c r="H7632" t="s">
        <v>336</v>
      </c>
      <c r="I7632" t="s">
        <v>68</v>
      </c>
      <c r="J7632">
        <v>41</v>
      </c>
      <c r="K7632">
        <v>0</v>
      </c>
      <c r="L7632" s="13">
        <f>VLOOKUP(C7632,'渗透率、续签率'!B:C,2,0)</f>
        <v>0.41499999999999998</v>
      </c>
      <c r="M7632" s="6">
        <v>0</v>
      </c>
      <c r="N7632">
        <v>4</v>
      </c>
      <c r="O7632">
        <v>0</v>
      </c>
      <c r="P7632" s="6">
        <v>0</v>
      </c>
      <c r="Q7632" s="13">
        <v>0</v>
      </c>
      <c r="R7632" s="13">
        <v>0</v>
      </c>
      <c r="S7632" s="31">
        <v>153</v>
      </c>
      <c r="T7632" s="6">
        <f>VLOOKUP(E7632,'参数设置&amp;汇总'!S:U,3,0)</f>
        <v>1.5955307262569832E-2</v>
      </c>
      <c r="U7632" s="78">
        <f t="shared" si="595"/>
        <v>6.3821229050279329E-2</v>
      </c>
      <c r="V7632" s="13">
        <v>0.85000000000000009</v>
      </c>
      <c r="W7632" s="78">
        <f t="shared" si="597"/>
        <v>7.508379888268156E-2</v>
      </c>
      <c r="X7632" s="1">
        <f>VLOOKUP(E7632,'渗透率、续签率'!AG:AJ,4,0)</f>
        <v>11935.500000000002</v>
      </c>
      <c r="Y7632" s="1">
        <f t="shared" si="598"/>
        <v>896.16268156424587</v>
      </c>
      <c r="Z7632">
        <v>0</v>
      </c>
      <c r="AA7632" s="89">
        <f t="shared" si="599"/>
        <v>47742.000000000007</v>
      </c>
      <c r="AH7632" s="37"/>
      <c r="AI7632" s="37"/>
      <c r="AK7632" s="37"/>
    </row>
    <row r="7633" spans="1:37" hidden="1">
      <c r="A7633" t="s">
        <v>64</v>
      </c>
      <c r="B7633" t="s">
        <v>20</v>
      </c>
      <c r="C7633" t="s">
        <v>21</v>
      </c>
      <c r="D7633" t="s">
        <v>116</v>
      </c>
      <c r="E7633" t="s">
        <v>553</v>
      </c>
      <c r="F7633" t="str">
        <f t="shared" si="596"/>
        <v>湘潭市公私立学校</v>
      </c>
      <c r="G7633" t="s">
        <v>113</v>
      </c>
      <c r="H7633" t="s">
        <v>337</v>
      </c>
      <c r="I7633" t="s">
        <v>68</v>
      </c>
      <c r="J7633">
        <v>47</v>
      </c>
      <c r="K7633">
        <v>0</v>
      </c>
      <c r="L7633" s="13">
        <f>VLOOKUP(C7633,'渗透率、续签率'!B:C,2,0)</f>
        <v>0.41499999999999998</v>
      </c>
      <c r="M7633" s="6">
        <v>0</v>
      </c>
      <c r="N7633">
        <v>6</v>
      </c>
      <c r="O7633">
        <v>0</v>
      </c>
      <c r="P7633" s="6">
        <v>0</v>
      </c>
      <c r="Q7633" s="13">
        <v>0</v>
      </c>
      <c r="R7633" s="13">
        <v>0</v>
      </c>
      <c r="S7633" s="31">
        <v>186</v>
      </c>
      <c r="T7633" s="6">
        <f>VLOOKUP(E7633,'参数设置&amp;汇总'!S:U,3,0)</f>
        <v>1.5955307262569832E-2</v>
      </c>
      <c r="U7633" s="78">
        <f t="shared" si="595"/>
        <v>9.5731843575419001E-2</v>
      </c>
      <c r="V7633" s="13">
        <v>0.85000000000000009</v>
      </c>
      <c r="W7633" s="78">
        <f t="shared" si="597"/>
        <v>0.11262569832402235</v>
      </c>
      <c r="X7633" s="1">
        <f>VLOOKUP(E7633,'渗透率、续签率'!AG:AJ,4,0)</f>
        <v>11935.500000000002</v>
      </c>
      <c r="Y7633" s="1">
        <f t="shared" si="598"/>
        <v>1344.2440223463689</v>
      </c>
      <c r="Z7633">
        <v>0</v>
      </c>
      <c r="AA7633" s="89">
        <f t="shared" si="599"/>
        <v>71613.000000000015</v>
      </c>
      <c r="AH7633" s="37"/>
      <c r="AI7633" s="37"/>
      <c r="AK7633" s="37"/>
    </row>
    <row r="7634" spans="1:37" hidden="1">
      <c r="A7634" t="s">
        <v>64</v>
      </c>
      <c r="B7634" t="s">
        <v>20</v>
      </c>
      <c r="C7634" t="s">
        <v>21</v>
      </c>
      <c r="D7634" t="s">
        <v>116</v>
      </c>
      <c r="E7634" t="s">
        <v>553</v>
      </c>
      <c r="F7634" t="str">
        <f t="shared" si="596"/>
        <v>湘西土家族苗族自治州公私立学校</v>
      </c>
      <c r="G7634" t="s">
        <v>113</v>
      </c>
      <c r="H7634" t="s">
        <v>338</v>
      </c>
      <c r="I7634" t="s">
        <v>68</v>
      </c>
      <c r="J7634">
        <v>28</v>
      </c>
      <c r="K7634">
        <v>0</v>
      </c>
      <c r="L7634" s="13">
        <f>VLOOKUP(C7634,'渗透率、续签率'!B:C,2,0)</f>
        <v>0.41499999999999998</v>
      </c>
      <c r="M7634" s="6">
        <v>0</v>
      </c>
      <c r="N7634">
        <v>2</v>
      </c>
      <c r="O7634">
        <v>0</v>
      </c>
      <c r="P7634" s="6">
        <v>0</v>
      </c>
      <c r="Q7634" s="13">
        <v>0</v>
      </c>
      <c r="R7634" s="13">
        <v>0</v>
      </c>
      <c r="S7634" s="31">
        <v>70</v>
      </c>
      <c r="T7634" s="6">
        <f>VLOOKUP(E7634,'参数设置&amp;汇总'!S:U,3,0)</f>
        <v>1.5955307262569832E-2</v>
      </c>
      <c r="U7634" s="78">
        <f t="shared" si="595"/>
        <v>3.1910614525139665E-2</v>
      </c>
      <c r="V7634" s="13">
        <v>0.85000000000000009</v>
      </c>
      <c r="W7634" s="78">
        <f t="shared" si="597"/>
        <v>3.754189944134078E-2</v>
      </c>
      <c r="X7634" s="1">
        <f>VLOOKUP(E7634,'渗透率、续签率'!AG:AJ,4,0)</f>
        <v>11935.500000000002</v>
      </c>
      <c r="Y7634" s="1">
        <f t="shared" si="598"/>
        <v>448.08134078212294</v>
      </c>
      <c r="Z7634">
        <v>0</v>
      </c>
      <c r="AA7634" s="89">
        <f t="shared" si="599"/>
        <v>23871.000000000004</v>
      </c>
      <c r="AH7634" s="37"/>
      <c r="AI7634" s="37"/>
      <c r="AK7634" s="37"/>
    </row>
    <row r="7635" spans="1:37" hidden="1">
      <c r="A7635" t="s">
        <v>64</v>
      </c>
      <c r="B7635" t="s">
        <v>20</v>
      </c>
      <c r="C7635" t="s">
        <v>21</v>
      </c>
      <c r="D7635" t="s">
        <v>116</v>
      </c>
      <c r="E7635" t="s">
        <v>553</v>
      </c>
      <c r="F7635" t="str">
        <f t="shared" si="596"/>
        <v>湛江市公私立学校</v>
      </c>
      <c r="G7635" t="s">
        <v>75</v>
      </c>
      <c r="H7635" t="s">
        <v>339</v>
      </c>
      <c r="I7635" t="s">
        <v>68</v>
      </c>
      <c r="J7635">
        <v>73</v>
      </c>
      <c r="K7635">
        <v>0</v>
      </c>
      <c r="L7635" s="13">
        <f>VLOOKUP(C7635,'渗透率、续签率'!B:C,2,0)</f>
        <v>0.41499999999999998</v>
      </c>
      <c r="M7635" s="6">
        <v>0</v>
      </c>
      <c r="N7635">
        <v>17</v>
      </c>
      <c r="O7635">
        <v>0</v>
      </c>
      <c r="P7635" s="6">
        <v>0</v>
      </c>
      <c r="Q7635" s="13">
        <v>0</v>
      </c>
      <c r="R7635" s="13">
        <v>0</v>
      </c>
      <c r="S7635" s="31">
        <v>539</v>
      </c>
      <c r="T7635" s="6">
        <f>VLOOKUP(E7635,'参数设置&amp;汇总'!S:U,3,0)</f>
        <v>1.5955307262569832E-2</v>
      </c>
      <c r="U7635" s="78">
        <f t="shared" si="595"/>
        <v>0.27124022346368715</v>
      </c>
      <c r="V7635" s="13">
        <v>0.85000000000000009</v>
      </c>
      <c r="W7635" s="78">
        <f t="shared" si="597"/>
        <v>0.31910614525139663</v>
      </c>
      <c r="X7635" s="1">
        <f>VLOOKUP(E7635,'渗透率、续签率'!AG:AJ,4,0)</f>
        <v>11935.500000000002</v>
      </c>
      <c r="Y7635" s="1">
        <f t="shared" si="598"/>
        <v>3808.6913966480452</v>
      </c>
      <c r="Z7635">
        <v>1</v>
      </c>
      <c r="AA7635" s="89">
        <f t="shared" si="599"/>
        <v>202903.50000000003</v>
      </c>
      <c r="AH7635" s="37"/>
      <c r="AI7635" s="37"/>
      <c r="AK7635" s="37"/>
    </row>
    <row r="7636" spans="1:37" hidden="1">
      <c r="A7636" t="s">
        <v>64</v>
      </c>
      <c r="B7636" t="s">
        <v>20</v>
      </c>
      <c r="C7636" t="s">
        <v>21</v>
      </c>
      <c r="D7636" t="s">
        <v>116</v>
      </c>
      <c r="E7636" t="s">
        <v>553</v>
      </c>
      <c r="F7636" t="str">
        <f t="shared" si="596"/>
        <v>滁州市公私立学校</v>
      </c>
      <c r="G7636" t="s">
        <v>94</v>
      </c>
      <c r="H7636" t="s">
        <v>340</v>
      </c>
      <c r="I7636" t="s">
        <v>68</v>
      </c>
      <c r="J7636">
        <v>47</v>
      </c>
      <c r="K7636">
        <v>0</v>
      </c>
      <c r="L7636" s="13">
        <f>VLOOKUP(C7636,'渗透率、续签率'!B:C,2,0)</f>
        <v>0.41499999999999998</v>
      </c>
      <c r="M7636" s="6">
        <v>0</v>
      </c>
      <c r="N7636">
        <v>6</v>
      </c>
      <c r="O7636">
        <v>0</v>
      </c>
      <c r="P7636" s="6">
        <v>0</v>
      </c>
      <c r="Q7636" s="13">
        <v>0</v>
      </c>
      <c r="R7636" s="13">
        <v>0</v>
      </c>
      <c r="S7636" s="31">
        <v>190</v>
      </c>
      <c r="T7636" s="6">
        <f>VLOOKUP(E7636,'参数设置&amp;汇总'!S:U,3,0)</f>
        <v>1.5955307262569832E-2</v>
      </c>
      <c r="U7636" s="78">
        <f t="shared" si="595"/>
        <v>9.5731843575419001E-2</v>
      </c>
      <c r="V7636" s="13">
        <v>0.85000000000000009</v>
      </c>
      <c r="W7636" s="78">
        <f t="shared" si="597"/>
        <v>0.11262569832402235</v>
      </c>
      <c r="X7636" s="1">
        <f>VLOOKUP(E7636,'渗透率、续签率'!AG:AJ,4,0)</f>
        <v>11935.500000000002</v>
      </c>
      <c r="Y7636" s="1">
        <f t="shared" si="598"/>
        <v>1344.2440223463689</v>
      </c>
      <c r="Z7636">
        <v>0</v>
      </c>
      <c r="AA7636" s="89">
        <f t="shared" si="599"/>
        <v>71613.000000000015</v>
      </c>
      <c r="AH7636" s="37"/>
      <c r="AI7636" s="37"/>
    </row>
    <row r="7637" spans="1:37" hidden="1">
      <c r="A7637" t="s">
        <v>64</v>
      </c>
      <c r="B7637" t="s">
        <v>20</v>
      </c>
      <c r="C7637" t="s">
        <v>21</v>
      </c>
      <c r="D7637" t="s">
        <v>116</v>
      </c>
      <c r="E7637" t="s">
        <v>553</v>
      </c>
      <c r="F7637" t="str">
        <f t="shared" si="596"/>
        <v>滨州市公私立学校</v>
      </c>
      <c r="G7637" t="s">
        <v>103</v>
      </c>
      <c r="H7637" t="s">
        <v>341</v>
      </c>
      <c r="I7637" t="s">
        <v>70</v>
      </c>
      <c r="J7637">
        <v>49</v>
      </c>
      <c r="K7637">
        <v>0</v>
      </c>
      <c r="L7637" s="13">
        <f>VLOOKUP(C7637,'渗透率、续签率'!B:C,2,0)</f>
        <v>0.41499999999999998</v>
      </c>
      <c r="M7637" s="6">
        <v>0</v>
      </c>
      <c r="N7637">
        <v>7</v>
      </c>
      <c r="O7637">
        <v>0</v>
      </c>
      <c r="P7637" s="6">
        <v>0</v>
      </c>
      <c r="Q7637" s="13">
        <v>0</v>
      </c>
      <c r="R7637" s="13">
        <v>0</v>
      </c>
      <c r="S7637" s="31">
        <v>223</v>
      </c>
      <c r="T7637" s="6">
        <f>VLOOKUP(E7637,'参数设置&amp;汇总'!S:U,3,0)</f>
        <v>1.5955307262569832E-2</v>
      </c>
      <c r="U7637" s="78">
        <f t="shared" si="595"/>
        <v>0.11168715083798883</v>
      </c>
      <c r="V7637" s="13">
        <v>0.85000000000000009</v>
      </c>
      <c r="W7637" s="78">
        <f t="shared" si="597"/>
        <v>0.13139664804469273</v>
      </c>
      <c r="X7637" s="1">
        <f>VLOOKUP(E7637,'渗透率、续签率'!AG:AJ,4,0)</f>
        <v>11935.500000000002</v>
      </c>
      <c r="Y7637" s="1">
        <f t="shared" si="598"/>
        <v>1568.2846927374303</v>
      </c>
      <c r="Z7637">
        <v>0</v>
      </c>
      <c r="AA7637" s="89">
        <f t="shared" si="599"/>
        <v>83548.500000000015</v>
      </c>
      <c r="AK7637" s="37"/>
    </row>
    <row r="7638" spans="1:37" hidden="1">
      <c r="A7638" t="s">
        <v>64</v>
      </c>
      <c r="B7638" t="s">
        <v>20</v>
      </c>
      <c r="C7638" t="s">
        <v>21</v>
      </c>
      <c r="D7638" t="s">
        <v>116</v>
      </c>
      <c r="E7638" t="s">
        <v>553</v>
      </c>
      <c r="F7638" t="str">
        <f t="shared" si="596"/>
        <v>漯河市公私立学校</v>
      </c>
      <c r="G7638" t="s">
        <v>110</v>
      </c>
      <c r="H7638" t="s">
        <v>342</v>
      </c>
      <c r="I7638" t="s">
        <v>70</v>
      </c>
      <c r="J7638">
        <v>48</v>
      </c>
      <c r="K7638">
        <v>0</v>
      </c>
      <c r="L7638" s="13">
        <f>VLOOKUP(C7638,'渗透率、续签率'!B:C,2,0)</f>
        <v>0.41499999999999998</v>
      </c>
      <c r="M7638" s="6">
        <v>0</v>
      </c>
      <c r="N7638">
        <v>8</v>
      </c>
      <c r="O7638">
        <v>0</v>
      </c>
      <c r="P7638" s="6">
        <v>0</v>
      </c>
      <c r="Q7638" s="13">
        <v>0</v>
      </c>
      <c r="R7638" s="13">
        <v>0</v>
      </c>
      <c r="S7638" s="31">
        <v>219</v>
      </c>
      <c r="T7638" s="6">
        <f>VLOOKUP(E7638,'参数设置&amp;汇总'!S:U,3,0)</f>
        <v>1.5955307262569832E-2</v>
      </c>
      <c r="U7638" s="78">
        <f t="shared" si="595"/>
        <v>0.12764245810055866</v>
      </c>
      <c r="V7638" s="13">
        <v>0.85000000000000009</v>
      </c>
      <c r="W7638" s="78">
        <f t="shared" si="597"/>
        <v>0.15016759776536312</v>
      </c>
      <c r="X7638" s="1">
        <f>VLOOKUP(E7638,'渗透率、续签率'!AG:AJ,4,0)</f>
        <v>11935.500000000002</v>
      </c>
      <c r="Y7638" s="1">
        <f t="shared" si="598"/>
        <v>1792.3253631284917</v>
      </c>
      <c r="Z7638">
        <v>0</v>
      </c>
      <c r="AA7638" s="89">
        <f t="shared" si="599"/>
        <v>95484.000000000015</v>
      </c>
      <c r="AH7638" s="37"/>
      <c r="AI7638" s="37"/>
    </row>
    <row r="7639" spans="1:37" hidden="1">
      <c r="A7639" t="s">
        <v>64</v>
      </c>
      <c r="B7639" t="s">
        <v>20</v>
      </c>
      <c r="C7639" t="s">
        <v>21</v>
      </c>
      <c r="D7639" t="s">
        <v>116</v>
      </c>
      <c r="E7639" t="s">
        <v>553</v>
      </c>
      <c r="F7639" t="str">
        <f t="shared" si="596"/>
        <v>漳州市公私立学校</v>
      </c>
      <c r="G7639" t="s">
        <v>92</v>
      </c>
      <c r="H7639" t="s">
        <v>343</v>
      </c>
      <c r="I7639" t="s">
        <v>68</v>
      </c>
      <c r="J7639">
        <v>47</v>
      </c>
      <c r="K7639">
        <v>0</v>
      </c>
      <c r="L7639" s="13">
        <f>VLOOKUP(C7639,'渗透率、续签率'!B:C,2,0)</f>
        <v>0.41499999999999998</v>
      </c>
      <c r="M7639" s="6">
        <v>0</v>
      </c>
      <c r="N7639">
        <v>5</v>
      </c>
      <c r="O7639">
        <v>0</v>
      </c>
      <c r="P7639" s="6">
        <v>0</v>
      </c>
      <c r="Q7639" s="13">
        <v>0</v>
      </c>
      <c r="R7639" s="13">
        <v>0</v>
      </c>
      <c r="S7639" s="31">
        <v>193</v>
      </c>
      <c r="T7639" s="6">
        <f>VLOOKUP(E7639,'参数设置&amp;汇总'!S:U,3,0)</f>
        <v>1.5955307262569832E-2</v>
      </c>
      <c r="U7639" s="78">
        <f t="shared" si="595"/>
        <v>7.9776536312849158E-2</v>
      </c>
      <c r="V7639" s="13">
        <v>0.85000000000000009</v>
      </c>
      <c r="W7639" s="78">
        <f t="shared" si="597"/>
        <v>9.385474860335194E-2</v>
      </c>
      <c r="X7639" s="1">
        <f>VLOOKUP(E7639,'渗透率、续签率'!AG:AJ,4,0)</f>
        <v>11935.500000000002</v>
      </c>
      <c r="Y7639" s="1">
        <f t="shared" si="598"/>
        <v>1120.2033519553072</v>
      </c>
      <c r="Z7639">
        <v>0</v>
      </c>
      <c r="AA7639" s="89">
        <f t="shared" si="599"/>
        <v>59677.500000000007</v>
      </c>
      <c r="AK7639" s="37"/>
    </row>
    <row r="7640" spans="1:37" hidden="1">
      <c r="A7640" t="s">
        <v>64</v>
      </c>
      <c r="B7640" t="s">
        <v>20</v>
      </c>
      <c r="C7640" t="s">
        <v>21</v>
      </c>
      <c r="D7640" t="s">
        <v>116</v>
      </c>
      <c r="E7640" t="s">
        <v>553</v>
      </c>
      <c r="F7640" t="str">
        <f t="shared" si="596"/>
        <v>潍坊市公私立学校</v>
      </c>
      <c r="G7640" t="s">
        <v>103</v>
      </c>
      <c r="H7640" t="s">
        <v>344</v>
      </c>
      <c r="I7640" t="s">
        <v>70</v>
      </c>
      <c r="J7640">
        <v>101</v>
      </c>
      <c r="K7640">
        <v>0</v>
      </c>
      <c r="L7640" s="13">
        <f>VLOOKUP(C7640,'渗透率、续签率'!B:C,2,0)</f>
        <v>0.41499999999999998</v>
      </c>
      <c r="M7640" s="6">
        <v>0</v>
      </c>
      <c r="N7640">
        <v>10</v>
      </c>
      <c r="O7640">
        <v>0</v>
      </c>
      <c r="P7640" s="6">
        <v>0</v>
      </c>
      <c r="Q7640" s="13">
        <v>0</v>
      </c>
      <c r="R7640" s="13">
        <v>0</v>
      </c>
      <c r="S7640" s="31">
        <v>286</v>
      </c>
      <c r="T7640" s="6">
        <f>VLOOKUP(E7640,'参数设置&amp;汇总'!S:U,3,0)</f>
        <v>1.5955307262569832E-2</v>
      </c>
      <c r="U7640" s="78">
        <f t="shared" si="595"/>
        <v>0.15955307262569832</v>
      </c>
      <c r="V7640" s="13">
        <v>0.85000000000000009</v>
      </c>
      <c r="W7640" s="78">
        <f t="shared" si="597"/>
        <v>0.18770949720670388</v>
      </c>
      <c r="X7640" s="1">
        <f>VLOOKUP(E7640,'渗透率、续签率'!AG:AJ,4,0)</f>
        <v>11935.500000000002</v>
      </c>
      <c r="Y7640" s="1">
        <f t="shared" si="598"/>
        <v>2240.4067039106144</v>
      </c>
      <c r="Z7640">
        <v>0</v>
      </c>
      <c r="AA7640" s="89">
        <f t="shared" si="599"/>
        <v>119355.00000000001</v>
      </c>
      <c r="AH7640" s="37"/>
      <c r="AI7640" s="37"/>
    </row>
    <row r="7641" spans="1:37" hidden="1">
      <c r="A7641" t="s">
        <v>64</v>
      </c>
      <c r="B7641" t="s">
        <v>20</v>
      </c>
      <c r="C7641" t="s">
        <v>21</v>
      </c>
      <c r="D7641" t="s">
        <v>116</v>
      </c>
      <c r="E7641" t="s">
        <v>553</v>
      </c>
      <c r="F7641" t="str">
        <f t="shared" si="596"/>
        <v>潜江市公私立学校</v>
      </c>
      <c r="G7641" t="s">
        <v>81</v>
      </c>
      <c r="H7641" t="s">
        <v>345</v>
      </c>
      <c r="I7641" t="s">
        <v>68</v>
      </c>
      <c r="J7641">
        <v>6</v>
      </c>
      <c r="K7641">
        <v>0</v>
      </c>
      <c r="L7641" s="13">
        <f>VLOOKUP(C7641,'渗透率、续签率'!B:C,2,0)</f>
        <v>0.41499999999999998</v>
      </c>
      <c r="M7641" s="6">
        <v>0</v>
      </c>
      <c r="N7641">
        <v>0</v>
      </c>
      <c r="O7641">
        <v>0</v>
      </c>
      <c r="P7641" s="6">
        <v>0</v>
      </c>
      <c r="Q7641" s="13">
        <v>0</v>
      </c>
      <c r="R7641" s="13">
        <v>0</v>
      </c>
      <c r="S7641" s="31">
        <v>22</v>
      </c>
      <c r="T7641" s="6">
        <f>VLOOKUP(E7641,'参数设置&amp;汇总'!S:U,3,0)</f>
        <v>1.5955307262569832E-2</v>
      </c>
      <c r="U7641" s="78">
        <f t="shared" si="595"/>
        <v>0</v>
      </c>
      <c r="V7641" s="13">
        <v>0.85000000000000009</v>
      </c>
      <c r="W7641" s="78">
        <f t="shared" si="597"/>
        <v>0</v>
      </c>
      <c r="X7641" s="1">
        <f>VLOOKUP(E7641,'渗透率、续签率'!AG:AJ,4,0)</f>
        <v>11935.500000000002</v>
      </c>
      <c r="Y7641" s="1">
        <f t="shared" si="598"/>
        <v>0</v>
      </c>
      <c r="Z7641">
        <v>0</v>
      </c>
      <c r="AA7641" s="89">
        <f t="shared" si="599"/>
        <v>0</v>
      </c>
    </row>
    <row r="7642" spans="1:37" hidden="1">
      <c r="A7642" t="s">
        <v>64</v>
      </c>
      <c r="B7642" t="s">
        <v>20</v>
      </c>
      <c r="C7642" t="s">
        <v>21</v>
      </c>
      <c r="D7642" t="s">
        <v>116</v>
      </c>
      <c r="E7642" t="s">
        <v>553</v>
      </c>
      <c r="F7642" t="str">
        <f t="shared" si="596"/>
        <v>潮州市公私立学校</v>
      </c>
      <c r="G7642" t="s">
        <v>75</v>
      </c>
      <c r="H7642" t="s">
        <v>346</v>
      </c>
      <c r="I7642" t="s">
        <v>68</v>
      </c>
      <c r="J7642">
        <v>32</v>
      </c>
      <c r="K7642">
        <v>0</v>
      </c>
      <c r="L7642" s="13">
        <f>VLOOKUP(C7642,'渗透率、续签率'!B:C,2,0)</f>
        <v>0.41499999999999998</v>
      </c>
      <c r="M7642" s="6">
        <v>0</v>
      </c>
      <c r="N7642">
        <v>5</v>
      </c>
      <c r="O7642">
        <v>0</v>
      </c>
      <c r="P7642" s="6">
        <v>0</v>
      </c>
      <c r="Q7642" s="13">
        <v>0</v>
      </c>
      <c r="R7642" s="13">
        <v>0</v>
      </c>
      <c r="S7642" s="31">
        <v>116</v>
      </c>
      <c r="T7642" s="6">
        <f>VLOOKUP(E7642,'参数设置&amp;汇总'!S:U,3,0)</f>
        <v>1.5955307262569832E-2</v>
      </c>
      <c r="U7642" s="78">
        <f t="shared" si="595"/>
        <v>7.9776536312849158E-2</v>
      </c>
      <c r="V7642" s="13">
        <v>0.85000000000000009</v>
      </c>
      <c r="W7642" s="78">
        <f t="shared" si="597"/>
        <v>9.385474860335194E-2</v>
      </c>
      <c r="X7642" s="1">
        <f>VLOOKUP(E7642,'渗透率、续签率'!AG:AJ,4,0)</f>
        <v>11935.500000000002</v>
      </c>
      <c r="Y7642" s="1">
        <f t="shared" si="598"/>
        <v>1120.2033519553072</v>
      </c>
      <c r="Z7642">
        <v>0</v>
      </c>
      <c r="AA7642" s="89">
        <f t="shared" si="599"/>
        <v>59677.500000000007</v>
      </c>
    </row>
    <row r="7643" spans="1:37" hidden="1">
      <c r="A7643" t="s">
        <v>64</v>
      </c>
      <c r="B7643" t="s">
        <v>20</v>
      </c>
      <c r="C7643" t="s">
        <v>21</v>
      </c>
      <c r="D7643" t="s">
        <v>116</v>
      </c>
      <c r="E7643" t="s">
        <v>553</v>
      </c>
      <c r="F7643" t="str">
        <f t="shared" si="596"/>
        <v>澄迈县公私立学校</v>
      </c>
      <c r="G7643" t="s">
        <v>120</v>
      </c>
      <c r="H7643" t="s">
        <v>347</v>
      </c>
      <c r="I7643" t="s">
        <v>68</v>
      </c>
      <c r="J7643">
        <v>9</v>
      </c>
      <c r="K7643">
        <v>0</v>
      </c>
      <c r="L7643" s="13">
        <f>VLOOKUP(C7643,'渗透率、续签率'!B:C,2,0)</f>
        <v>0.41499999999999998</v>
      </c>
      <c r="M7643" s="6">
        <v>0</v>
      </c>
      <c r="N7643">
        <v>1</v>
      </c>
      <c r="O7643">
        <v>0</v>
      </c>
      <c r="P7643" s="6">
        <v>0</v>
      </c>
      <c r="Q7643" s="13">
        <v>0.23599999999999999</v>
      </c>
      <c r="R7643" s="13">
        <v>0</v>
      </c>
      <c r="S7643" s="31">
        <v>31</v>
      </c>
      <c r="T7643" s="6">
        <f>VLOOKUP(E7643,'参数设置&amp;汇总'!S:U,3,0)</f>
        <v>1.5955307262569832E-2</v>
      </c>
      <c r="U7643" s="78">
        <f t="shared" si="595"/>
        <v>1.5955307262569832E-2</v>
      </c>
      <c r="V7643" s="13">
        <v>0.85000000000000009</v>
      </c>
      <c r="W7643" s="78">
        <f t="shared" si="597"/>
        <v>1.877094972067039E-2</v>
      </c>
      <c r="X7643" s="1">
        <f>VLOOKUP(E7643,'渗透率、续签率'!AG:AJ,4,0)</f>
        <v>11935.500000000002</v>
      </c>
      <c r="Y7643" s="1">
        <f t="shared" si="598"/>
        <v>224.04067039106147</v>
      </c>
      <c r="Z7643">
        <v>0</v>
      </c>
      <c r="AA7643" s="89">
        <f t="shared" si="599"/>
        <v>11935.500000000002</v>
      </c>
      <c r="AK7643" s="37"/>
    </row>
    <row r="7644" spans="1:37" hidden="1">
      <c r="A7644" t="s">
        <v>64</v>
      </c>
      <c r="B7644" t="s">
        <v>20</v>
      </c>
      <c r="C7644" t="s">
        <v>21</v>
      </c>
      <c r="D7644" t="s">
        <v>116</v>
      </c>
      <c r="E7644" t="s">
        <v>553</v>
      </c>
      <c r="F7644" t="str">
        <f t="shared" si="596"/>
        <v>澳门特别行政区公私立学校</v>
      </c>
      <c r="G7644" t="s">
        <v>348</v>
      </c>
      <c r="H7644" t="s">
        <v>348</v>
      </c>
      <c r="I7644" t="s">
        <v>57</v>
      </c>
      <c r="J7644">
        <v>5</v>
      </c>
      <c r="K7644">
        <v>0</v>
      </c>
      <c r="L7644" s="13">
        <f>VLOOKUP(C7644,'渗透率、续签率'!B:C,2,0)</f>
        <v>0.41499999999999998</v>
      </c>
      <c r="M7644" s="6">
        <v>0</v>
      </c>
      <c r="N7644">
        <v>0</v>
      </c>
      <c r="O7644">
        <v>0</v>
      </c>
      <c r="P7644" s="6">
        <v>0</v>
      </c>
      <c r="Q7644" s="13">
        <v>0</v>
      </c>
      <c r="R7644" s="13">
        <v>0</v>
      </c>
      <c r="S7644" s="31">
        <v>9</v>
      </c>
      <c r="T7644" s="6">
        <f>VLOOKUP(E7644,'参数设置&amp;汇总'!S:U,3,0)</f>
        <v>1.5955307262569832E-2</v>
      </c>
      <c r="U7644" s="78">
        <f t="shared" si="595"/>
        <v>0</v>
      </c>
      <c r="V7644" s="13">
        <v>0.85000000000000009</v>
      </c>
      <c r="W7644" s="78">
        <f t="shared" si="597"/>
        <v>0</v>
      </c>
      <c r="X7644" s="1">
        <f>VLOOKUP(E7644,'渗透率、续签率'!AG:AJ,4,0)</f>
        <v>11935.500000000002</v>
      </c>
      <c r="Y7644" s="1">
        <f t="shared" si="598"/>
        <v>0</v>
      </c>
      <c r="Z7644">
        <v>0</v>
      </c>
      <c r="AA7644" s="89">
        <f t="shared" si="599"/>
        <v>0</v>
      </c>
      <c r="AH7644" s="37"/>
      <c r="AI7644" s="37"/>
    </row>
    <row r="7645" spans="1:37" hidden="1">
      <c r="A7645" t="s">
        <v>64</v>
      </c>
      <c r="B7645" t="s">
        <v>20</v>
      </c>
      <c r="C7645" t="s">
        <v>21</v>
      </c>
      <c r="D7645" t="s">
        <v>116</v>
      </c>
      <c r="E7645" t="s">
        <v>553</v>
      </c>
      <c r="F7645" t="str">
        <f t="shared" si="596"/>
        <v>濮阳市公私立学校</v>
      </c>
      <c r="G7645" t="s">
        <v>110</v>
      </c>
      <c r="H7645" t="s">
        <v>349</v>
      </c>
      <c r="I7645" t="s">
        <v>70</v>
      </c>
      <c r="J7645">
        <v>51</v>
      </c>
      <c r="K7645">
        <v>0</v>
      </c>
      <c r="L7645" s="13">
        <f>VLOOKUP(C7645,'渗透率、续签率'!B:C,2,0)</f>
        <v>0.41499999999999998</v>
      </c>
      <c r="M7645" s="6">
        <v>0</v>
      </c>
      <c r="N7645">
        <v>11</v>
      </c>
      <c r="O7645">
        <v>0</v>
      </c>
      <c r="P7645" s="6">
        <v>0</v>
      </c>
      <c r="Q7645" s="13">
        <v>0</v>
      </c>
      <c r="R7645" s="13">
        <v>0</v>
      </c>
      <c r="S7645" s="31">
        <v>351</v>
      </c>
      <c r="T7645" s="6">
        <f>VLOOKUP(E7645,'参数设置&amp;汇总'!S:U,3,0)</f>
        <v>1.5955307262569832E-2</v>
      </c>
      <c r="U7645" s="78">
        <f t="shared" si="595"/>
        <v>0.17550837988826815</v>
      </c>
      <c r="V7645" s="13">
        <v>0.85000000000000009</v>
      </c>
      <c r="W7645" s="78">
        <f t="shared" si="597"/>
        <v>0.20648044692737427</v>
      </c>
      <c r="X7645" s="1">
        <f>VLOOKUP(E7645,'渗透率、续签率'!AG:AJ,4,0)</f>
        <v>11935.500000000002</v>
      </c>
      <c r="Y7645" s="1">
        <f t="shared" si="598"/>
        <v>2464.4473743016761</v>
      </c>
      <c r="Z7645">
        <v>0</v>
      </c>
      <c r="AA7645" s="89">
        <f t="shared" si="599"/>
        <v>131290.50000000003</v>
      </c>
      <c r="AK7645" s="37"/>
    </row>
    <row r="7646" spans="1:37" hidden="1">
      <c r="A7646" t="s">
        <v>64</v>
      </c>
      <c r="B7646" t="s">
        <v>20</v>
      </c>
      <c r="C7646" t="s">
        <v>21</v>
      </c>
      <c r="D7646" t="s">
        <v>116</v>
      </c>
      <c r="E7646" t="s">
        <v>553</v>
      </c>
      <c r="F7646" t="str">
        <f t="shared" si="596"/>
        <v>烟台市公私立学校</v>
      </c>
      <c r="G7646" t="s">
        <v>103</v>
      </c>
      <c r="H7646" t="s">
        <v>350</v>
      </c>
      <c r="I7646" t="s">
        <v>70</v>
      </c>
      <c r="J7646">
        <v>93</v>
      </c>
      <c r="K7646">
        <v>0</v>
      </c>
      <c r="L7646" s="13">
        <f>VLOOKUP(C7646,'渗透率、续签率'!B:C,2,0)</f>
        <v>0.41499999999999998</v>
      </c>
      <c r="M7646" s="6">
        <v>0</v>
      </c>
      <c r="N7646">
        <v>15</v>
      </c>
      <c r="O7646">
        <v>0</v>
      </c>
      <c r="P7646" s="6">
        <v>0</v>
      </c>
      <c r="Q7646" s="13">
        <v>0</v>
      </c>
      <c r="R7646" s="13">
        <v>0</v>
      </c>
      <c r="S7646" s="31">
        <v>384</v>
      </c>
      <c r="T7646" s="6">
        <f>VLOOKUP(E7646,'参数设置&amp;汇总'!S:U,3,0)</f>
        <v>1.5955307262569832E-2</v>
      </c>
      <c r="U7646" s="78">
        <f t="shared" si="595"/>
        <v>0.23932960893854749</v>
      </c>
      <c r="V7646" s="13">
        <v>0.85000000000000009</v>
      </c>
      <c r="W7646" s="78">
        <f t="shared" si="597"/>
        <v>0.28156424581005585</v>
      </c>
      <c r="X7646" s="1">
        <f>VLOOKUP(E7646,'渗透率、续签率'!AG:AJ,4,0)</f>
        <v>11935.500000000002</v>
      </c>
      <c r="Y7646" s="1">
        <f t="shared" si="598"/>
        <v>3360.6100558659223</v>
      </c>
      <c r="Z7646">
        <v>0</v>
      </c>
      <c r="AA7646" s="89">
        <f t="shared" si="599"/>
        <v>179032.50000000003</v>
      </c>
      <c r="AH7646" s="37"/>
      <c r="AI7646" s="37"/>
      <c r="AK7646" s="37"/>
    </row>
    <row r="7647" spans="1:37" hidden="1">
      <c r="A7647" t="s">
        <v>64</v>
      </c>
      <c r="B7647" t="s">
        <v>20</v>
      </c>
      <c r="C7647" t="s">
        <v>21</v>
      </c>
      <c r="D7647" t="s">
        <v>116</v>
      </c>
      <c r="E7647" t="s">
        <v>553</v>
      </c>
      <c r="F7647" t="str">
        <f t="shared" si="596"/>
        <v>焦作市公私立学校</v>
      </c>
      <c r="G7647" t="s">
        <v>110</v>
      </c>
      <c r="H7647" t="s">
        <v>351</v>
      </c>
      <c r="I7647" t="s">
        <v>70</v>
      </c>
      <c r="J7647">
        <v>60</v>
      </c>
      <c r="K7647">
        <v>0</v>
      </c>
      <c r="L7647" s="13">
        <f>VLOOKUP(C7647,'渗透率、续签率'!B:C,2,0)</f>
        <v>0.41499999999999998</v>
      </c>
      <c r="M7647" s="6">
        <v>0</v>
      </c>
      <c r="N7647">
        <v>5</v>
      </c>
      <c r="O7647">
        <v>0</v>
      </c>
      <c r="P7647" s="6">
        <v>0</v>
      </c>
      <c r="Q7647" s="13">
        <v>0</v>
      </c>
      <c r="R7647" s="13">
        <v>0</v>
      </c>
      <c r="S7647" s="31">
        <v>223</v>
      </c>
      <c r="T7647" s="6">
        <f>VLOOKUP(E7647,'参数设置&amp;汇总'!S:U,3,0)</f>
        <v>1.5955307262569832E-2</v>
      </c>
      <c r="U7647" s="78">
        <f t="shared" si="595"/>
        <v>7.9776536312849158E-2</v>
      </c>
      <c r="V7647" s="13">
        <v>0.85000000000000009</v>
      </c>
      <c r="W7647" s="78">
        <f t="shared" si="597"/>
        <v>9.385474860335194E-2</v>
      </c>
      <c r="X7647" s="1">
        <f>VLOOKUP(E7647,'渗透率、续签率'!AG:AJ,4,0)</f>
        <v>11935.500000000002</v>
      </c>
      <c r="Y7647" s="1">
        <f t="shared" si="598"/>
        <v>1120.2033519553072</v>
      </c>
      <c r="Z7647">
        <v>0</v>
      </c>
      <c r="AA7647" s="89">
        <f t="shared" si="599"/>
        <v>59677.500000000007</v>
      </c>
      <c r="AH7647" s="37"/>
      <c r="AI7647" s="37"/>
    </row>
    <row r="7648" spans="1:37" hidden="1">
      <c r="A7648" t="s">
        <v>64</v>
      </c>
      <c r="B7648" t="s">
        <v>20</v>
      </c>
      <c r="C7648" t="s">
        <v>21</v>
      </c>
      <c r="D7648" t="s">
        <v>116</v>
      </c>
      <c r="E7648" t="s">
        <v>553</v>
      </c>
      <c r="F7648" t="str">
        <f t="shared" si="596"/>
        <v>牡丹江市公私立学校</v>
      </c>
      <c r="G7648" t="s">
        <v>118</v>
      </c>
      <c r="H7648" t="s">
        <v>352</v>
      </c>
      <c r="I7648" t="s">
        <v>70</v>
      </c>
      <c r="J7648">
        <v>42</v>
      </c>
      <c r="K7648">
        <v>0</v>
      </c>
      <c r="L7648" s="13">
        <f>VLOOKUP(C7648,'渗透率、续签率'!B:C,2,0)</f>
        <v>0.41499999999999998</v>
      </c>
      <c r="M7648" s="6">
        <v>0</v>
      </c>
      <c r="N7648">
        <v>2</v>
      </c>
      <c r="O7648">
        <v>0</v>
      </c>
      <c r="P7648" s="6">
        <v>0</v>
      </c>
      <c r="Q7648" s="13">
        <v>0</v>
      </c>
      <c r="R7648" s="13">
        <v>0</v>
      </c>
      <c r="S7648" s="31">
        <v>107</v>
      </c>
      <c r="T7648" s="6">
        <f>VLOOKUP(E7648,'参数设置&amp;汇总'!S:U,3,0)</f>
        <v>1.5955307262569832E-2</v>
      </c>
      <c r="U7648" s="78">
        <f t="shared" si="595"/>
        <v>3.1910614525139665E-2</v>
      </c>
      <c r="V7648" s="13">
        <v>0.85000000000000009</v>
      </c>
      <c r="W7648" s="78">
        <f t="shared" si="597"/>
        <v>3.754189944134078E-2</v>
      </c>
      <c r="X7648" s="1">
        <f>VLOOKUP(E7648,'渗透率、续签率'!AG:AJ,4,0)</f>
        <v>11935.500000000002</v>
      </c>
      <c r="Y7648" s="1">
        <f t="shared" si="598"/>
        <v>448.08134078212294</v>
      </c>
      <c r="Z7648">
        <v>0</v>
      </c>
      <c r="AA7648" s="89">
        <f t="shared" si="599"/>
        <v>23871.000000000004</v>
      </c>
    </row>
    <row r="7649" spans="1:37" hidden="1">
      <c r="A7649" t="s">
        <v>64</v>
      </c>
      <c r="B7649" t="s">
        <v>20</v>
      </c>
      <c r="C7649" t="s">
        <v>21</v>
      </c>
      <c r="D7649" t="s">
        <v>116</v>
      </c>
      <c r="E7649" t="s">
        <v>553</v>
      </c>
      <c r="F7649" t="str">
        <f t="shared" si="596"/>
        <v>玉林市公私立学校</v>
      </c>
      <c r="G7649" t="s">
        <v>88</v>
      </c>
      <c r="H7649" t="s">
        <v>353</v>
      </c>
      <c r="I7649" t="s">
        <v>68</v>
      </c>
      <c r="J7649">
        <v>44</v>
      </c>
      <c r="K7649">
        <v>0</v>
      </c>
      <c r="L7649" s="13">
        <f>VLOOKUP(C7649,'渗透率、续签率'!B:C,2,0)</f>
        <v>0.41499999999999998</v>
      </c>
      <c r="M7649" s="6">
        <v>0</v>
      </c>
      <c r="N7649">
        <v>7</v>
      </c>
      <c r="O7649">
        <v>0</v>
      </c>
      <c r="P7649" s="6">
        <v>0</v>
      </c>
      <c r="Q7649" s="13">
        <v>0</v>
      </c>
      <c r="R7649" s="13">
        <v>0</v>
      </c>
      <c r="S7649" s="31">
        <v>267</v>
      </c>
      <c r="T7649" s="6">
        <f>VLOOKUP(E7649,'参数设置&amp;汇总'!S:U,3,0)</f>
        <v>1.5955307262569832E-2</v>
      </c>
      <c r="U7649" s="78">
        <f t="shared" si="595"/>
        <v>0.11168715083798883</v>
      </c>
      <c r="V7649" s="13">
        <v>0.85000000000000009</v>
      </c>
      <c r="W7649" s="78">
        <f t="shared" si="597"/>
        <v>0.13139664804469273</v>
      </c>
      <c r="X7649" s="1">
        <f>VLOOKUP(E7649,'渗透率、续签率'!AG:AJ,4,0)</f>
        <v>11935.500000000002</v>
      </c>
      <c r="Y7649" s="1">
        <f t="shared" si="598"/>
        <v>1568.2846927374303</v>
      </c>
      <c r="Z7649">
        <v>0</v>
      </c>
      <c r="AA7649" s="89">
        <f t="shared" si="599"/>
        <v>83548.500000000015</v>
      </c>
    </row>
    <row r="7650" spans="1:37" hidden="1">
      <c r="A7650" t="s">
        <v>64</v>
      </c>
      <c r="B7650" t="s">
        <v>20</v>
      </c>
      <c r="C7650" t="s">
        <v>21</v>
      </c>
      <c r="D7650" t="s">
        <v>116</v>
      </c>
      <c r="E7650" t="s">
        <v>553</v>
      </c>
      <c r="F7650" t="str">
        <f t="shared" si="596"/>
        <v>玉树藏族自治州公私立学校</v>
      </c>
      <c r="G7650" t="s">
        <v>297</v>
      </c>
      <c r="H7650" t="s">
        <v>354</v>
      </c>
      <c r="I7650" t="s">
        <v>70</v>
      </c>
      <c r="J7650">
        <v>4</v>
      </c>
      <c r="K7650">
        <v>0</v>
      </c>
      <c r="L7650" s="13">
        <f>VLOOKUP(C7650,'渗透率、续签率'!B:C,2,0)</f>
        <v>0.41499999999999998</v>
      </c>
      <c r="M7650" s="6">
        <v>0</v>
      </c>
      <c r="N7650">
        <v>1</v>
      </c>
      <c r="O7650">
        <v>0</v>
      </c>
      <c r="P7650" s="6">
        <v>0</v>
      </c>
      <c r="Q7650" s="13">
        <v>0</v>
      </c>
      <c r="R7650" s="13">
        <v>0</v>
      </c>
      <c r="S7650" s="31">
        <v>45</v>
      </c>
      <c r="T7650" s="6">
        <f>VLOOKUP(E7650,'参数设置&amp;汇总'!S:U,3,0)</f>
        <v>1.5955307262569832E-2</v>
      </c>
      <c r="U7650" s="78">
        <f t="shared" si="595"/>
        <v>1.5955307262569832E-2</v>
      </c>
      <c r="V7650" s="13">
        <v>0.85000000000000009</v>
      </c>
      <c r="W7650" s="78">
        <f t="shared" si="597"/>
        <v>1.877094972067039E-2</v>
      </c>
      <c r="X7650" s="1">
        <f>VLOOKUP(E7650,'渗透率、续签率'!AG:AJ,4,0)</f>
        <v>11935.500000000002</v>
      </c>
      <c r="Y7650" s="1">
        <f t="shared" si="598"/>
        <v>224.04067039106147</v>
      </c>
      <c r="Z7650">
        <v>0</v>
      </c>
      <c r="AA7650" s="89">
        <f t="shared" si="599"/>
        <v>11935.500000000002</v>
      </c>
    </row>
    <row r="7651" spans="1:37" hidden="1">
      <c r="A7651" t="s">
        <v>64</v>
      </c>
      <c r="B7651" t="s">
        <v>20</v>
      </c>
      <c r="C7651" t="s">
        <v>21</v>
      </c>
      <c r="D7651" t="s">
        <v>116</v>
      </c>
      <c r="E7651" t="s">
        <v>553</v>
      </c>
      <c r="F7651" t="str">
        <f t="shared" si="596"/>
        <v>玉溪市公私立学校</v>
      </c>
      <c r="G7651" t="s">
        <v>99</v>
      </c>
      <c r="H7651" t="s">
        <v>355</v>
      </c>
      <c r="I7651" t="s">
        <v>68</v>
      </c>
      <c r="J7651">
        <v>13</v>
      </c>
      <c r="K7651">
        <v>0</v>
      </c>
      <c r="L7651" s="13">
        <f>VLOOKUP(C7651,'渗透率、续签率'!B:C,2,0)</f>
        <v>0.41499999999999998</v>
      </c>
      <c r="M7651" s="6">
        <v>0</v>
      </c>
      <c r="N7651">
        <v>0</v>
      </c>
      <c r="O7651">
        <v>0</v>
      </c>
      <c r="P7651" s="6">
        <v>0</v>
      </c>
      <c r="Q7651" s="13">
        <v>0</v>
      </c>
      <c r="R7651" s="13">
        <v>0</v>
      </c>
      <c r="S7651" s="31">
        <v>7</v>
      </c>
      <c r="T7651" s="6">
        <f>VLOOKUP(E7651,'参数设置&amp;汇总'!S:U,3,0)</f>
        <v>1.5955307262569832E-2</v>
      </c>
      <c r="U7651" s="78">
        <f t="shared" si="595"/>
        <v>0</v>
      </c>
      <c r="V7651" s="13">
        <v>0.85000000000000009</v>
      </c>
      <c r="W7651" s="78">
        <f t="shared" si="597"/>
        <v>0</v>
      </c>
      <c r="X7651" s="1">
        <f>VLOOKUP(E7651,'渗透率、续签率'!AG:AJ,4,0)</f>
        <v>11935.500000000002</v>
      </c>
      <c r="Y7651" s="1">
        <f t="shared" si="598"/>
        <v>0</v>
      </c>
      <c r="Z7651">
        <v>0</v>
      </c>
      <c r="AA7651" s="89">
        <f t="shared" si="599"/>
        <v>0</v>
      </c>
      <c r="AK7651" s="37"/>
    </row>
    <row r="7652" spans="1:37" hidden="1">
      <c r="A7652" t="s">
        <v>64</v>
      </c>
      <c r="B7652" t="s">
        <v>20</v>
      </c>
      <c r="C7652" t="s">
        <v>21</v>
      </c>
      <c r="D7652" t="s">
        <v>116</v>
      </c>
      <c r="E7652" t="s">
        <v>553</v>
      </c>
      <c r="F7652" t="str">
        <f t="shared" si="596"/>
        <v>珠海市公私立学校</v>
      </c>
      <c r="G7652" t="s">
        <v>75</v>
      </c>
      <c r="H7652" t="s">
        <v>356</v>
      </c>
      <c r="I7652" t="s">
        <v>68</v>
      </c>
      <c r="J7652">
        <v>39</v>
      </c>
      <c r="K7652">
        <v>0</v>
      </c>
      <c r="L7652" s="13">
        <f>VLOOKUP(C7652,'渗透率、续签率'!B:C,2,0)</f>
        <v>0.41499999999999998</v>
      </c>
      <c r="M7652" s="6">
        <v>0</v>
      </c>
      <c r="N7652">
        <v>11</v>
      </c>
      <c r="O7652">
        <v>0</v>
      </c>
      <c r="P7652" s="6">
        <v>0</v>
      </c>
      <c r="Q7652" s="13">
        <v>0</v>
      </c>
      <c r="R7652" s="13">
        <v>0</v>
      </c>
      <c r="S7652" s="31">
        <v>345</v>
      </c>
      <c r="T7652" s="6">
        <f>VLOOKUP(E7652,'参数设置&amp;汇总'!S:U,3,0)</f>
        <v>1.5955307262569832E-2</v>
      </c>
      <c r="U7652" s="78">
        <f t="shared" si="595"/>
        <v>0.17550837988826815</v>
      </c>
      <c r="V7652" s="13">
        <v>0.85000000000000009</v>
      </c>
      <c r="W7652" s="78">
        <f t="shared" si="597"/>
        <v>0.20648044692737427</v>
      </c>
      <c r="X7652" s="1">
        <f>VLOOKUP(E7652,'渗透率、续签率'!AG:AJ,4,0)</f>
        <v>11935.500000000002</v>
      </c>
      <c r="Y7652" s="1">
        <f t="shared" si="598"/>
        <v>2464.4473743016761</v>
      </c>
      <c r="Z7652">
        <v>1</v>
      </c>
      <c r="AA7652" s="89">
        <f t="shared" si="599"/>
        <v>131290.50000000003</v>
      </c>
      <c r="AH7652" s="37"/>
      <c r="AI7652" s="37"/>
    </row>
    <row r="7653" spans="1:37" hidden="1">
      <c r="A7653" t="s">
        <v>64</v>
      </c>
      <c r="B7653" t="s">
        <v>20</v>
      </c>
      <c r="C7653" t="s">
        <v>21</v>
      </c>
      <c r="D7653" t="s">
        <v>116</v>
      </c>
      <c r="E7653" t="s">
        <v>553</v>
      </c>
      <c r="F7653" t="str">
        <f t="shared" si="596"/>
        <v>琼中黎族苗族自治县公私立学校</v>
      </c>
      <c r="G7653" t="s">
        <v>120</v>
      </c>
      <c r="H7653" t="s">
        <v>357</v>
      </c>
      <c r="I7653" t="s">
        <v>68</v>
      </c>
      <c r="J7653">
        <v>1</v>
      </c>
      <c r="K7653">
        <v>0</v>
      </c>
      <c r="L7653" s="13">
        <f>VLOOKUP(C7653,'渗透率、续签率'!B:C,2,0)</f>
        <v>0.41499999999999998</v>
      </c>
      <c r="M7653" s="6">
        <v>0</v>
      </c>
      <c r="N7653">
        <v>0</v>
      </c>
      <c r="O7653">
        <v>0</v>
      </c>
      <c r="P7653" s="6">
        <v>0</v>
      </c>
      <c r="Q7653" s="13">
        <v>0</v>
      </c>
      <c r="R7653" s="13">
        <v>0</v>
      </c>
      <c r="S7653" s="31">
        <v>2</v>
      </c>
      <c r="T7653" s="6">
        <f>VLOOKUP(E7653,'参数设置&amp;汇总'!S:U,3,0)</f>
        <v>1.5955307262569832E-2</v>
      </c>
      <c r="U7653" s="78">
        <f t="shared" si="595"/>
        <v>0</v>
      </c>
      <c r="V7653" s="13">
        <v>0.85000000000000009</v>
      </c>
      <c r="W7653" s="78">
        <f t="shared" si="597"/>
        <v>0</v>
      </c>
      <c r="X7653" s="1">
        <f>VLOOKUP(E7653,'渗透率、续签率'!AG:AJ,4,0)</f>
        <v>11935.500000000002</v>
      </c>
      <c r="Y7653" s="1">
        <f t="shared" si="598"/>
        <v>0</v>
      </c>
      <c r="Z7653">
        <v>0</v>
      </c>
      <c r="AA7653" s="89">
        <f t="shared" si="599"/>
        <v>0</v>
      </c>
    </row>
    <row r="7654" spans="1:37" hidden="1">
      <c r="A7654" t="s">
        <v>64</v>
      </c>
      <c r="B7654" t="s">
        <v>20</v>
      </c>
      <c r="C7654" t="s">
        <v>21</v>
      </c>
      <c r="D7654" t="s">
        <v>116</v>
      </c>
      <c r="E7654" t="s">
        <v>553</v>
      </c>
      <c r="F7654" t="str">
        <f t="shared" si="596"/>
        <v>琼海市公私立学校</v>
      </c>
      <c r="G7654" t="s">
        <v>120</v>
      </c>
      <c r="H7654" t="s">
        <v>358</v>
      </c>
      <c r="I7654" t="s">
        <v>68</v>
      </c>
      <c r="J7654">
        <v>2</v>
      </c>
      <c r="K7654">
        <v>0</v>
      </c>
      <c r="L7654" s="13">
        <f>VLOOKUP(C7654,'渗透率、续签率'!B:C,2,0)</f>
        <v>0.41499999999999998</v>
      </c>
      <c r="M7654" s="6">
        <v>0</v>
      </c>
      <c r="N7654">
        <v>0</v>
      </c>
      <c r="O7654">
        <v>0</v>
      </c>
      <c r="P7654" s="6">
        <v>0</v>
      </c>
      <c r="Q7654" s="13">
        <v>0</v>
      </c>
      <c r="R7654" s="13">
        <v>0</v>
      </c>
      <c r="S7654" s="31">
        <v>15</v>
      </c>
      <c r="T7654" s="6">
        <f>VLOOKUP(E7654,'参数设置&amp;汇总'!S:U,3,0)</f>
        <v>1.5955307262569832E-2</v>
      </c>
      <c r="U7654" s="78">
        <f t="shared" si="595"/>
        <v>0</v>
      </c>
      <c r="V7654" s="13">
        <v>0.85000000000000009</v>
      </c>
      <c r="W7654" s="78">
        <f t="shared" si="597"/>
        <v>0</v>
      </c>
      <c r="X7654" s="1">
        <f>VLOOKUP(E7654,'渗透率、续签率'!AG:AJ,4,0)</f>
        <v>11935.500000000002</v>
      </c>
      <c r="Y7654" s="1">
        <f t="shared" si="598"/>
        <v>0</v>
      </c>
      <c r="Z7654">
        <v>0</v>
      </c>
      <c r="AA7654" s="89">
        <f t="shared" si="599"/>
        <v>0</v>
      </c>
    </row>
    <row r="7655" spans="1:37" hidden="1">
      <c r="A7655" t="s">
        <v>64</v>
      </c>
      <c r="B7655" t="s">
        <v>20</v>
      </c>
      <c r="C7655" t="s">
        <v>21</v>
      </c>
      <c r="D7655" t="s">
        <v>116</v>
      </c>
      <c r="E7655" t="s">
        <v>553</v>
      </c>
      <c r="F7655" t="str">
        <f t="shared" si="596"/>
        <v>甘南藏族自治州公私立学校</v>
      </c>
      <c r="G7655" t="s">
        <v>132</v>
      </c>
      <c r="H7655" t="s">
        <v>359</v>
      </c>
      <c r="I7655" t="s">
        <v>70</v>
      </c>
      <c r="J7655">
        <v>7</v>
      </c>
      <c r="K7655">
        <v>0</v>
      </c>
      <c r="L7655" s="13">
        <f>VLOOKUP(C7655,'渗透率、续签率'!B:C,2,0)</f>
        <v>0.41499999999999998</v>
      </c>
      <c r="M7655" s="6">
        <v>0</v>
      </c>
      <c r="N7655">
        <v>2</v>
      </c>
      <c r="O7655">
        <v>0</v>
      </c>
      <c r="P7655" s="6">
        <v>0</v>
      </c>
      <c r="Q7655" s="13">
        <v>0</v>
      </c>
      <c r="R7655" s="13">
        <v>0</v>
      </c>
      <c r="S7655" s="31">
        <v>26</v>
      </c>
      <c r="T7655" s="6">
        <f>VLOOKUP(E7655,'参数设置&amp;汇总'!S:U,3,0)</f>
        <v>1.5955307262569832E-2</v>
      </c>
      <c r="U7655" s="78">
        <f t="shared" si="595"/>
        <v>3.1910614525139665E-2</v>
      </c>
      <c r="V7655" s="13">
        <v>0.85000000000000009</v>
      </c>
      <c r="W7655" s="78">
        <f t="shared" si="597"/>
        <v>3.754189944134078E-2</v>
      </c>
      <c r="X7655" s="1">
        <f>VLOOKUP(E7655,'渗透率、续签率'!AG:AJ,4,0)</f>
        <v>11935.500000000002</v>
      </c>
      <c r="Y7655" s="1">
        <f t="shared" si="598"/>
        <v>448.08134078212294</v>
      </c>
      <c r="Z7655">
        <v>0</v>
      </c>
      <c r="AA7655" s="89">
        <f t="shared" si="599"/>
        <v>23871.000000000004</v>
      </c>
    </row>
    <row r="7656" spans="1:37" hidden="1">
      <c r="A7656" t="s">
        <v>64</v>
      </c>
      <c r="B7656" t="s">
        <v>20</v>
      </c>
      <c r="C7656" t="s">
        <v>21</v>
      </c>
      <c r="D7656" t="s">
        <v>116</v>
      </c>
      <c r="E7656" t="s">
        <v>553</v>
      </c>
      <c r="F7656" t="str">
        <f t="shared" si="596"/>
        <v>甘孜藏族自治州公私立学校</v>
      </c>
      <c r="G7656" t="s">
        <v>77</v>
      </c>
      <c r="H7656" t="s">
        <v>360</v>
      </c>
      <c r="I7656" t="s">
        <v>70</v>
      </c>
      <c r="J7656">
        <v>5</v>
      </c>
      <c r="K7656">
        <v>0</v>
      </c>
      <c r="L7656" s="13">
        <f>VLOOKUP(C7656,'渗透率、续签率'!B:C,2,0)</f>
        <v>0.41499999999999998</v>
      </c>
      <c r="M7656" s="6">
        <v>0</v>
      </c>
      <c r="N7656">
        <v>0</v>
      </c>
      <c r="O7656">
        <v>0</v>
      </c>
      <c r="P7656" s="6">
        <v>0</v>
      </c>
      <c r="Q7656" s="13">
        <v>0</v>
      </c>
      <c r="R7656" s="13">
        <v>0</v>
      </c>
      <c r="S7656" s="31">
        <v>7</v>
      </c>
      <c r="T7656" s="6">
        <f>VLOOKUP(E7656,'参数设置&amp;汇总'!S:U,3,0)</f>
        <v>1.5955307262569832E-2</v>
      </c>
      <c r="U7656" s="78">
        <f t="shared" si="595"/>
        <v>0</v>
      </c>
      <c r="V7656" s="13">
        <v>0.85000000000000009</v>
      </c>
      <c r="W7656" s="78">
        <f t="shared" si="597"/>
        <v>0</v>
      </c>
      <c r="X7656" s="1">
        <f>VLOOKUP(E7656,'渗透率、续签率'!AG:AJ,4,0)</f>
        <v>11935.500000000002</v>
      </c>
      <c r="Y7656" s="1">
        <f t="shared" si="598"/>
        <v>0</v>
      </c>
      <c r="Z7656">
        <v>0</v>
      </c>
      <c r="AA7656" s="89">
        <f t="shared" si="599"/>
        <v>0</v>
      </c>
      <c r="AK7656" s="37"/>
    </row>
    <row r="7657" spans="1:37" hidden="1">
      <c r="A7657" t="s">
        <v>64</v>
      </c>
      <c r="B7657" t="s">
        <v>20</v>
      </c>
      <c r="C7657" t="s">
        <v>21</v>
      </c>
      <c r="D7657" t="s">
        <v>116</v>
      </c>
      <c r="E7657" t="s">
        <v>553</v>
      </c>
      <c r="F7657" t="str">
        <f t="shared" si="596"/>
        <v>白城市公私立学校</v>
      </c>
      <c r="G7657" t="s">
        <v>188</v>
      </c>
      <c r="H7657" t="s">
        <v>361</v>
      </c>
      <c r="I7657" t="s">
        <v>70</v>
      </c>
      <c r="J7657">
        <v>20</v>
      </c>
      <c r="K7657">
        <v>0</v>
      </c>
      <c r="L7657" s="13">
        <f>VLOOKUP(C7657,'渗透率、续签率'!B:C,2,0)</f>
        <v>0.41499999999999998</v>
      </c>
      <c r="M7657" s="6">
        <v>0</v>
      </c>
      <c r="N7657">
        <v>0</v>
      </c>
      <c r="O7657">
        <v>0</v>
      </c>
      <c r="P7657" s="6">
        <v>0</v>
      </c>
      <c r="Q7657" s="13">
        <v>0</v>
      </c>
      <c r="R7657" s="13">
        <v>0</v>
      </c>
      <c r="S7657" s="31">
        <v>37</v>
      </c>
      <c r="T7657" s="6">
        <f>VLOOKUP(E7657,'参数设置&amp;汇总'!S:U,3,0)</f>
        <v>1.5955307262569832E-2</v>
      </c>
      <c r="U7657" s="78">
        <f t="shared" si="595"/>
        <v>0</v>
      </c>
      <c r="V7657" s="13">
        <v>0.85000000000000009</v>
      </c>
      <c r="W7657" s="78">
        <f t="shared" si="597"/>
        <v>0</v>
      </c>
      <c r="X7657" s="1">
        <f>VLOOKUP(E7657,'渗透率、续签率'!AG:AJ,4,0)</f>
        <v>11935.500000000002</v>
      </c>
      <c r="Y7657" s="1">
        <f t="shared" si="598"/>
        <v>0</v>
      </c>
      <c r="Z7657">
        <v>0</v>
      </c>
      <c r="AA7657" s="89">
        <f t="shared" si="599"/>
        <v>0</v>
      </c>
      <c r="AH7657" s="37"/>
      <c r="AI7657" s="37"/>
      <c r="AK7657" s="37"/>
    </row>
    <row r="7658" spans="1:37" hidden="1">
      <c r="A7658" t="s">
        <v>64</v>
      </c>
      <c r="B7658" t="s">
        <v>20</v>
      </c>
      <c r="C7658" t="s">
        <v>21</v>
      </c>
      <c r="D7658" t="s">
        <v>116</v>
      </c>
      <c r="E7658" t="s">
        <v>553</v>
      </c>
      <c r="F7658" t="str">
        <f t="shared" si="596"/>
        <v>白山市公私立学校</v>
      </c>
      <c r="G7658" t="s">
        <v>188</v>
      </c>
      <c r="H7658" t="s">
        <v>362</v>
      </c>
      <c r="I7658" t="s">
        <v>70</v>
      </c>
      <c r="J7658">
        <v>15</v>
      </c>
      <c r="K7658">
        <v>0</v>
      </c>
      <c r="L7658" s="13">
        <f>VLOOKUP(C7658,'渗透率、续签率'!B:C,2,0)</f>
        <v>0.41499999999999998</v>
      </c>
      <c r="M7658" s="6">
        <v>0</v>
      </c>
      <c r="N7658">
        <v>0</v>
      </c>
      <c r="O7658">
        <v>0</v>
      </c>
      <c r="P7658" s="6">
        <v>0</v>
      </c>
      <c r="Q7658" s="13">
        <v>0</v>
      </c>
      <c r="R7658" s="13">
        <v>0</v>
      </c>
      <c r="S7658" s="31">
        <v>38</v>
      </c>
      <c r="T7658" s="6">
        <f>VLOOKUP(E7658,'参数设置&amp;汇总'!S:U,3,0)</f>
        <v>1.5955307262569832E-2</v>
      </c>
      <c r="U7658" s="78">
        <f t="shared" si="595"/>
        <v>0</v>
      </c>
      <c r="V7658" s="13">
        <v>0.85000000000000009</v>
      </c>
      <c r="W7658" s="78">
        <f t="shared" si="597"/>
        <v>0</v>
      </c>
      <c r="X7658" s="1">
        <f>VLOOKUP(E7658,'渗透率、续签率'!AG:AJ,4,0)</f>
        <v>11935.500000000002</v>
      </c>
      <c r="Y7658" s="1">
        <f t="shared" si="598"/>
        <v>0</v>
      </c>
      <c r="Z7658">
        <v>0</v>
      </c>
      <c r="AA7658" s="89">
        <f t="shared" si="599"/>
        <v>0</v>
      </c>
      <c r="AH7658" s="37"/>
      <c r="AI7658" s="37"/>
      <c r="AK7658" s="37"/>
    </row>
    <row r="7659" spans="1:37" hidden="1">
      <c r="A7659" t="s">
        <v>64</v>
      </c>
      <c r="B7659" t="s">
        <v>20</v>
      </c>
      <c r="C7659" t="s">
        <v>21</v>
      </c>
      <c r="D7659" t="s">
        <v>116</v>
      </c>
      <c r="E7659" t="s">
        <v>553</v>
      </c>
      <c r="F7659" t="str">
        <f t="shared" si="596"/>
        <v>白杨市公私立学校</v>
      </c>
      <c r="G7659" t="s">
        <v>145</v>
      </c>
      <c r="H7659" t="s">
        <v>363</v>
      </c>
      <c r="I7659" t="s">
        <v>70</v>
      </c>
      <c r="J7659">
        <v>1</v>
      </c>
      <c r="K7659">
        <v>0</v>
      </c>
      <c r="L7659" s="13">
        <f>VLOOKUP(C7659,'渗透率、续签率'!B:C,2,0)</f>
        <v>0.41499999999999998</v>
      </c>
      <c r="M7659" s="6">
        <v>0</v>
      </c>
      <c r="N7659">
        <v>0</v>
      </c>
      <c r="O7659">
        <v>0</v>
      </c>
      <c r="P7659" s="6">
        <v>0</v>
      </c>
      <c r="Q7659" s="13">
        <v>0</v>
      </c>
      <c r="R7659" s="13">
        <v>0</v>
      </c>
      <c r="S7659" s="31">
        <v>4</v>
      </c>
      <c r="T7659" s="6">
        <f>VLOOKUP(E7659,'参数设置&amp;汇总'!S:U,3,0)</f>
        <v>1.5955307262569832E-2</v>
      </c>
      <c r="U7659" s="78">
        <f t="shared" si="595"/>
        <v>0</v>
      </c>
      <c r="V7659" s="13">
        <v>0.85000000000000009</v>
      </c>
      <c r="W7659" s="78">
        <f t="shared" si="597"/>
        <v>0</v>
      </c>
      <c r="X7659" s="1">
        <f>VLOOKUP(E7659,'渗透率、续签率'!AG:AJ,4,0)</f>
        <v>11935.500000000002</v>
      </c>
      <c r="Y7659" s="1">
        <f t="shared" si="598"/>
        <v>0</v>
      </c>
      <c r="Z7659">
        <v>0</v>
      </c>
      <c r="AA7659" s="89">
        <f t="shared" si="599"/>
        <v>0</v>
      </c>
      <c r="AH7659" s="37"/>
      <c r="AI7659" s="37"/>
      <c r="AK7659" s="37"/>
    </row>
    <row r="7660" spans="1:37" hidden="1">
      <c r="A7660" t="s">
        <v>64</v>
      </c>
      <c r="B7660" t="s">
        <v>20</v>
      </c>
      <c r="C7660" t="s">
        <v>21</v>
      </c>
      <c r="D7660" t="s">
        <v>116</v>
      </c>
      <c r="E7660" t="s">
        <v>553</v>
      </c>
      <c r="F7660" t="str">
        <f t="shared" si="596"/>
        <v>白沙黎族自治县公私立学校</v>
      </c>
      <c r="G7660" t="s">
        <v>120</v>
      </c>
      <c r="H7660" t="s">
        <v>364</v>
      </c>
      <c r="I7660" t="s">
        <v>68</v>
      </c>
      <c r="J7660">
        <v>2</v>
      </c>
      <c r="K7660">
        <v>0</v>
      </c>
      <c r="L7660" s="13">
        <f>VLOOKUP(C7660,'渗透率、续签率'!B:C,2,0)</f>
        <v>0.41499999999999998</v>
      </c>
      <c r="M7660" s="6">
        <v>0</v>
      </c>
      <c r="N7660">
        <v>0</v>
      </c>
      <c r="O7660">
        <v>0</v>
      </c>
      <c r="P7660" s="6">
        <v>0</v>
      </c>
      <c r="Q7660" s="13">
        <v>0</v>
      </c>
      <c r="R7660" s="13">
        <v>0</v>
      </c>
      <c r="S7660" s="31">
        <v>1</v>
      </c>
      <c r="T7660" s="6">
        <f>VLOOKUP(E7660,'参数设置&amp;汇总'!S:U,3,0)</f>
        <v>1.5955307262569832E-2</v>
      </c>
      <c r="U7660" s="78">
        <f t="shared" si="595"/>
        <v>0</v>
      </c>
      <c r="V7660" s="13">
        <v>0.85000000000000009</v>
      </c>
      <c r="W7660" s="78">
        <f t="shared" si="597"/>
        <v>0</v>
      </c>
      <c r="X7660" s="1">
        <f>VLOOKUP(E7660,'渗透率、续签率'!AG:AJ,4,0)</f>
        <v>11935.500000000002</v>
      </c>
      <c r="Y7660" s="1">
        <f t="shared" si="598"/>
        <v>0</v>
      </c>
      <c r="Z7660">
        <v>0</v>
      </c>
      <c r="AA7660" s="89">
        <f t="shared" si="599"/>
        <v>0</v>
      </c>
      <c r="AH7660" s="37"/>
      <c r="AI7660" s="37"/>
      <c r="AK7660" s="37"/>
    </row>
    <row r="7661" spans="1:37" hidden="1">
      <c r="A7661" t="s">
        <v>64</v>
      </c>
      <c r="B7661" t="s">
        <v>20</v>
      </c>
      <c r="C7661" t="s">
        <v>21</v>
      </c>
      <c r="D7661" t="s">
        <v>116</v>
      </c>
      <c r="E7661" t="s">
        <v>553</v>
      </c>
      <c r="F7661" t="str">
        <f t="shared" si="596"/>
        <v>白银市公私立学校</v>
      </c>
      <c r="G7661" t="s">
        <v>132</v>
      </c>
      <c r="H7661" t="s">
        <v>365</v>
      </c>
      <c r="I7661" t="s">
        <v>70</v>
      </c>
      <c r="J7661">
        <v>22</v>
      </c>
      <c r="K7661">
        <v>0</v>
      </c>
      <c r="L7661" s="13">
        <f>VLOOKUP(C7661,'渗透率、续签率'!B:C,2,0)</f>
        <v>0.41499999999999998</v>
      </c>
      <c r="M7661" s="6">
        <v>0</v>
      </c>
      <c r="N7661">
        <v>0</v>
      </c>
      <c r="O7661">
        <v>0</v>
      </c>
      <c r="P7661" s="6">
        <v>0</v>
      </c>
      <c r="Q7661" s="13">
        <v>0</v>
      </c>
      <c r="R7661" s="13">
        <v>0</v>
      </c>
      <c r="S7661" s="31">
        <v>24</v>
      </c>
      <c r="T7661" s="6">
        <f>VLOOKUP(E7661,'参数设置&amp;汇总'!S:U,3,0)</f>
        <v>1.5955307262569832E-2</v>
      </c>
      <c r="U7661" s="78">
        <f t="shared" si="595"/>
        <v>0</v>
      </c>
      <c r="V7661" s="13">
        <v>0.85000000000000009</v>
      </c>
      <c r="W7661" s="78">
        <f t="shared" si="597"/>
        <v>0</v>
      </c>
      <c r="X7661" s="1">
        <f>VLOOKUP(E7661,'渗透率、续签率'!AG:AJ,4,0)</f>
        <v>11935.500000000002</v>
      </c>
      <c r="Y7661" s="1">
        <f t="shared" si="598"/>
        <v>0</v>
      </c>
      <c r="Z7661">
        <v>0</v>
      </c>
      <c r="AA7661" s="89">
        <f t="shared" si="599"/>
        <v>0</v>
      </c>
      <c r="AH7661" s="37"/>
      <c r="AI7661" s="37"/>
      <c r="AK7661" s="37"/>
    </row>
    <row r="7662" spans="1:37" hidden="1">
      <c r="A7662" t="s">
        <v>64</v>
      </c>
      <c r="B7662" t="s">
        <v>20</v>
      </c>
      <c r="C7662" t="s">
        <v>21</v>
      </c>
      <c r="D7662" t="s">
        <v>116</v>
      </c>
      <c r="E7662" t="s">
        <v>553</v>
      </c>
      <c r="F7662" t="str">
        <f t="shared" si="596"/>
        <v>百色市公私立学校</v>
      </c>
      <c r="G7662" t="s">
        <v>88</v>
      </c>
      <c r="H7662" t="s">
        <v>366</v>
      </c>
      <c r="I7662" t="s">
        <v>68</v>
      </c>
      <c r="J7662">
        <v>42</v>
      </c>
      <c r="K7662">
        <v>0</v>
      </c>
      <c r="L7662" s="13">
        <f>VLOOKUP(C7662,'渗透率、续签率'!B:C,2,0)</f>
        <v>0.41499999999999998</v>
      </c>
      <c r="M7662" s="6">
        <v>0</v>
      </c>
      <c r="N7662">
        <v>3</v>
      </c>
      <c r="O7662">
        <v>0</v>
      </c>
      <c r="P7662" s="6">
        <v>0</v>
      </c>
      <c r="Q7662" s="13">
        <v>0</v>
      </c>
      <c r="R7662" s="13">
        <v>0</v>
      </c>
      <c r="S7662" s="31">
        <v>100</v>
      </c>
      <c r="T7662" s="6">
        <f>VLOOKUP(E7662,'参数设置&amp;汇总'!S:U,3,0)</f>
        <v>1.5955307262569832E-2</v>
      </c>
      <c r="U7662" s="78">
        <f t="shared" si="595"/>
        <v>4.7865921787709501E-2</v>
      </c>
      <c r="V7662" s="13">
        <v>0.85000000000000009</v>
      </c>
      <c r="W7662" s="78">
        <f t="shared" si="597"/>
        <v>5.6312849162011173E-2</v>
      </c>
      <c r="X7662" s="1">
        <f>VLOOKUP(E7662,'渗透率、续签率'!AG:AJ,4,0)</f>
        <v>11935.500000000002</v>
      </c>
      <c r="Y7662" s="1">
        <f t="shared" si="598"/>
        <v>672.12201117318443</v>
      </c>
      <c r="Z7662">
        <v>0</v>
      </c>
      <c r="AA7662" s="89">
        <f t="shared" si="599"/>
        <v>35806.500000000007</v>
      </c>
      <c r="AH7662" s="37"/>
      <c r="AI7662" s="37"/>
      <c r="AK7662" s="37"/>
    </row>
    <row r="7663" spans="1:37" hidden="1">
      <c r="A7663" t="s">
        <v>64</v>
      </c>
      <c r="B7663" t="s">
        <v>20</v>
      </c>
      <c r="C7663" t="s">
        <v>21</v>
      </c>
      <c r="D7663" t="s">
        <v>116</v>
      </c>
      <c r="E7663" t="s">
        <v>553</v>
      </c>
      <c r="F7663" t="str">
        <f t="shared" si="596"/>
        <v>益阳市公私立学校</v>
      </c>
      <c r="G7663" t="s">
        <v>113</v>
      </c>
      <c r="H7663" t="s">
        <v>367</v>
      </c>
      <c r="I7663" t="s">
        <v>68</v>
      </c>
      <c r="J7663">
        <v>60</v>
      </c>
      <c r="K7663">
        <v>0</v>
      </c>
      <c r="L7663" s="13">
        <f>VLOOKUP(C7663,'渗透率、续签率'!B:C,2,0)</f>
        <v>0.41499999999999998</v>
      </c>
      <c r="M7663" s="6">
        <v>0</v>
      </c>
      <c r="N7663">
        <v>2</v>
      </c>
      <c r="O7663">
        <v>0</v>
      </c>
      <c r="P7663" s="6">
        <v>0</v>
      </c>
      <c r="Q7663" s="13">
        <v>0</v>
      </c>
      <c r="R7663" s="13">
        <v>0</v>
      </c>
      <c r="S7663" s="31">
        <v>145</v>
      </c>
      <c r="T7663" s="6">
        <f>VLOOKUP(E7663,'参数设置&amp;汇总'!S:U,3,0)</f>
        <v>1.5955307262569832E-2</v>
      </c>
      <c r="U7663" s="78">
        <f t="shared" si="595"/>
        <v>3.1910614525139665E-2</v>
      </c>
      <c r="V7663" s="13">
        <v>0.85000000000000009</v>
      </c>
      <c r="W7663" s="78">
        <f t="shared" si="597"/>
        <v>3.754189944134078E-2</v>
      </c>
      <c r="X7663" s="1">
        <f>VLOOKUP(E7663,'渗透率、续签率'!AG:AJ,4,0)</f>
        <v>11935.500000000002</v>
      </c>
      <c r="Y7663" s="1">
        <f t="shared" si="598"/>
        <v>448.08134078212294</v>
      </c>
      <c r="Z7663">
        <v>0</v>
      </c>
      <c r="AA7663" s="89">
        <f t="shared" si="599"/>
        <v>23871.000000000004</v>
      </c>
      <c r="AH7663" s="37"/>
      <c r="AI7663" s="37"/>
      <c r="AK7663" s="37"/>
    </row>
    <row r="7664" spans="1:37" hidden="1">
      <c r="A7664" t="s">
        <v>64</v>
      </c>
      <c r="B7664" t="s">
        <v>20</v>
      </c>
      <c r="C7664" t="s">
        <v>21</v>
      </c>
      <c r="D7664" t="s">
        <v>116</v>
      </c>
      <c r="E7664" t="s">
        <v>553</v>
      </c>
      <c r="F7664" t="str">
        <f t="shared" si="596"/>
        <v>盐城市公私立学校</v>
      </c>
      <c r="G7664" t="s">
        <v>73</v>
      </c>
      <c r="H7664" t="s">
        <v>368</v>
      </c>
      <c r="I7664" t="s">
        <v>70</v>
      </c>
      <c r="J7664">
        <v>84</v>
      </c>
      <c r="K7664">
        <v>0</v>
      </c>
      <c r="L7664" s="13">
        <f>VLOOKUP(C7664,'渗透率、续签率'!B:C,2,0)</f>
        <v>0.41499999999999998</v>
      </c>
      <c r="M7664" s="6">
        <v>0</v>
      </c>
      <c r="N7664">
        <v>3</v>
      </c>
      <c r="O7664">
        <v>0</v>
      </c>
      <c r="P7664" s="6">
        <v>0</v>
      </c>
      <c r="Q7664" s="13">
        <v>0</v>
      </c>
      <c r="R7664" s="13">
        <v>0</v>
      </c>
      <c r="S7664" s="31">
        <v>182</v>
      </c>
      <c r="T7664" s="6">
        <f>VLOOKUP(E7664,'参数设置&amp;汇总'!S:U,3,0)</f>
        <v>1.5955307262569832E-2</v>
      </c>
      <c r="U7664" s="78">
        <f t="shared" si="595"/>
        <v>4.7865921787709501E-2</v>
      </c>
      <c r="V7664" s="13">
        <v>0.85000000000000009</v>
      </c>
      <c r="W7664" s="78">
        <f t="shared" si="597"/>
        <v>5.6312849162011173E-2</v>
      </c>
      <c r="X7664" s="1">
        <f>VLOOKUP(E7664,'渗透率、续签率'!AG:AJ,4,0)</f>
        <v>11935.500000000002</v>
      </c>
      <c r="Y7664" s="1">
        <f t="shared" si="598"/>
        <v>672.12201117318443</v>
      </c>
      <c r="Z7664">
        <v>0</v>
      </c>
      <c r="AA7664" s="89">
        <f t="shared" si="599"/>
        <v>35806.500000000007</v>
      </c>
      <c r="AH7664" s="37"/>
      <c r="AI7664" s="37"/>
      <c r="AK7664" s="37"/>
    </row>
    <row r="7665" spans="1:37" hidden="1">
      <c r="A7665" t="s">
        <v>64</v>
      </c>
      <c r="B7665" t="s">
        <v>20</v>
      </c>
      <c r="C7665" t="s">
        <v>21</v>
      </c>
      <c r="D7665" t="s">
        <v>116</v>
      </c>
      <c r="E7665" t="s">
        <v>553</v>
      </c>
      <c r="F7665" t="str">
        <f t="shared" si="596"/>
        <v>盘锦市公私立学校</v>
      </c>
      <c r="G7665" t="s">
        <v>101</v>
      </c>
      <c r="H7665" t="s">
        <v>369</v>
      </c>
      <c r="I7665" t="s">
        <v>70</v>
      </c>
      <c r="J7665">
        <v>19</v>
      </c>
      <c r="K7665">
        <v>0</v>
      </c>
      <c r="L7665" s="13">
        <f>VLOOKUP(C7665,'渗透率、续签率'!B:C,2,0)</f>
        <v>0.41499999999999998</v>
      </c>
      <c r="M7665" s="6">
        <v>0</v>
      </c>
      <c r="N7665">
        <v>1</v>
      </c>
      <c r="O7665">
        <v>0</v>
      </c>
      <c r="P7665" s="6">
        <v>0</v>
      </c>
      <c r="Q7665" s="13">
        <v>0</v>
      </c>
      <c r="R7665" s="13">
        <v>0</v>
      </c>
      <c r="S7665" s="31">
        <v>50</v>
      </c>
      <c r="T7665" s="6">
        <f>VLOOKUP(E7665,'参数设置&amp;汇总'!S:U,3,0)</f>
        <v>1.5955307262569832E-2</v>
      </c>
      <c r="U7665" s="78">
        <f t="shared" si="595"/>
        <v>1.5955307262569832E-2</v>
      </c>
      <c r="V7665" s="13">
        <v>0.85000000000000009</v>
      </c>
      <c r="W7665" s="78">
        <f t="shared" si="597"/>
        <v>1.877094972067039E-2</v>
      </c>
      <c r="X7665" s="1">
        <f>VLOOKUP(E7665,'渗透率、续签率'!AG:AJ,4,0)</f>
        <v>11935.500000000002</v>
      </c>
      <c r="Y7665" s="1">
        <f t="shared" si="598"/>
        <v>224.04067039106147</v>
      </c>
      <c r="Z7665">
        <v>0</v>
      </c>
      <c r="AA7665" s="89">
        <f t="shared" si="599"/>
        <v>11935.500000000002</v>
      </c>
      <c r="AH7665" s="37"/>
      <c r="AI7665" s="37"/>
      <c r="AK7665" s="37"/>
    </row>
    <row r="7666" spans="1:37" hidden="1">
      <c r="A7666" t="s">
        <v>64</v>
      </c>
      <c r="B7666" t="s">
        <v>20</v>
      </c>
      <c r="C7666" t="s">
        <v>21</v>
      </c>
      <c r="D7666" t="s">
        <v>116</v>
      </c>
      <c r="E7666" t="s">
        <v>553</v>
      </c>
      <c r="F7666" t="str">
        <f t="shared" si="596"/>
        <v>眉山市公私立学校</v>
      </c>
      <c r="G7666" t="s">
        <v>77</v>
      </c>
      <c r="H7666" t="s">
        <v>370</v>
      </c>
      <c r="I7666" t="s">
        <v>70</v>
      </c>
      <c r="J7666">
        <v>43</v>
      </c>
      <c r="K7666">
        <v>0</v>
      </c>
      <c r="L7666" s="13">
        <f>VLOOKUP(C7666,'渗透率、续签率'!B:C,2,0)</f>
        <v>0.41499999999999998</v>
      </c>
      <c r="M7666" s="6">
        <v>0</v>
      </c>
      <c r="N7666">
        <v>5</v>
      </c>
      <c r="O7666">
        <v>0</v>
      </c>
      <c r="P7666" s="6">
        <v>0</v>
      </c>
      <c r="Q7666" s="13">
        <v>0</v>
      </c>
      <c r="R7666" s="13">
        <v>0</v>
      </c>
      <c r="S7666" s="31">
        <v>108</v>
      </c>
      <c r="T7666" s="6">
        <f>VLOOKUP(E7666,'参数设置&amp;汇总'!S:U,3,0)</f>
        <v>1.5955307262569832E-2</v>
      </c>
      <c r="U7666" s="78">
        <f t="shared" si="595"/>
        <v>7.9776536312849158E-2</v>
      </c>
      <c r="V7666" s="13">
        <v>0.85000000000000009</v>
      </c>
      <c r="W7666" s="78">
        <f t="shared" si="597"/>
        <v>9.385474860335194E-2</v>
      </c>
      <c r="X7666" s="1">
        <f>VLOOKUP(E7666,'渗透率、续签率'!AG:AJ,4,0)</f>
        <v>11935.500000000002</v>
      </c>
      <c r="Y7666" s="1">
        <f t="shared" si="598"/>
        <v>1120.2033519553072</v>
      </c>
      <c r="Z7666">
        <v>0</v>
      </c>
      <c r="AA7666" s="89">
        <f t="shared" si="599"/>
        <v>59677.500000000007</v>
      </c>
      <c r="AH7666" s="37"/>
      <c r="AI7666" s="37"/>
    </row>
    <row r="7667" spans="1:37" hidden="1">
      <c r="A7667" t="s">
        <v>64</v>
      </c>
      <c r="B7667" t="s">
        <v>20</v>
      </c>
      <c r="C7667" t="s">
        <v>21</v>
      </c>
      <c r="D7667" t="s">
        <v>116</v>
      </c>
      <c r="E7667" t="s">
        <v>553</v>
      </c>
      <c r="F7667" t="str">
        <f t="shared" si="596"/>
        <v>石嘴山市公私立学校</v>
      </c>
      <c r="G7667" t="s">
        <v>129</v>
      </c>
      <c r="H7667" t="s">
        <v>371</v>
      </c>
      <c r="I7667" t="s">
        <v>70</v>
      </c>
      <c r="J7667">
        <v>8</v>
      </c>
      <c r="K7667">
        <v>0</v>
      </c>
      <c r="L7667" s="13">
        <f>VLOOKUP(C7667,'渗透率、续签率'!B:C,2,0)</f>
        <v>0.41499999999999998</v>
      </c>
      <c r="M7667" s="6">
        <v>0</v>
      </c>
      <c r="N7667">
        <v>0</v>
      </c>
      <c r="O7667">
        <v>0</v>
      </c>
      <c r="P7667" s="6">
        <v>0</v>
      </c>
      <c r="Q7667" s="13">
        <v>0</v>
      </c>
      <c r="R7667" s="13">
        <v>0</v>
      </c>
      <c r="S7667" s="31">
        <v>27</v>
      </c>
      <c r="T7667" s="6">
        <f>VLOOKUP(E7667,'参数设置&amp;汇总'!S:U,3,0)</f>
        <v>1.5955307262569832E-2</v>
      </c>
      <c r="U7667" s="78">
        <f t="shared" si="595"/>
        <v>0</v>
      </c>
      <c r="V7667" s="13">
        <v>0.85000000000000009</v>
      </c>
      <c r="W7667" s="78">
        <f t="shared" si="597"/>
        <v>0</v>
      </c>
      <c r="X7667" s="1">
        <f>VLOOKUP(E7667,'渗透率、续签率'!AG:AJ,4,0)</f>
        <v>11935.500000000002</v>
      </c>
      <c r="Y7667" s="1">
        <f t="shared" si="598"/>
        <v>0</v>
      </c>
      <c r="Z7667">
        <v>0</v>
      </c>
      <c r="AA7667" s="89">
        <f t="shared" si="599"/>
        <v>0</v>
      </c>
      <c r="AK7667" s="37"/>
    </row>
    <row r="7668" spans="1:37" hidden="1">
      <c r="A7668" t="s">
        <v>64</v>
      </c>
      <c r="B7668" t="s">
        <v>20</v>
      </c>
      <c r="C7668" t="s">
        <v>21</v>
      </c>
      <c r="D7668" t="s">
        <v>116</v>
      </c>
      <c r="E7668" t="s">
        <v>553</v>
      </c>
      <c r="F7668" t="str">
        <f t="shared" si="596"/>
        <v>石家庄市公私立学校</v>
      </c>
      <c r="G7668" t="s">
        <v>159</v>
      </c>
      <c r="H7668" t="s">
        <v>372</v>
      </c>
      <c r="I7668" t="s">
        <v>70</v>
      </c>
      <c r="J7668">
        <v>235</v>
      </c>
      <c r="K7668">
        <v>1</v>
      </c>
      <c r="L7668" s="13">
        <f>VLOOKUP(C7668,'渗透率、续签率'!B:C,2,0)</f>
        <v>0.41499999999999998</v>
      </c>
      <c r="M7668" s="6">
        <v>0</v>
      </c>
      <c r="N7668">
        <v>65</v>
      </c>
      <c r="O7668">
        <v>1</v>
      </c>
      <c r="P7668" s="6">
        <v>0.02</v>
      </c>
      <c r="Q7668" s="13">
        <v>4.1000000000000002E-2</v>
      </c>
      <c r="R7668" s="13">
        <v>0</v>
      </c>
      <c r="S7668" s="31">
        <v>2043</v>
      </c>
      <c r="T7668" s="6">
        <f>VLOOKUP(E7668,'参数设置&amp;汇总'!S:U,3,0)</f>
        <v>1.5955307262569832E-2</v>
      </c>
      <c r="U7668" s="78">
        <f t="shared" si="595"/>
        <v>1.037094972067039</v>
      </c>
      <c r="V7668" s="13">
        <v>0.85000000000000009</v>
      </c>
      <c r="W7668" s="78">
        <f t="shared" si="597"/>
        <v>0.73187643772592814</v>
      </c>
      <c r="X7668" s="1">
        <f>VLOOKUP(E7668,'渗透率、续签率'!AG:AJ,4,0)</f>
        <v>11935.500000000002</v>
      </c>
      <c r="Y7668" s="1">
        <f t="shared" si="598"/>
        <v>8735.311222477816</v>
      </c>
      <c r="Z7668">
        <v>0</v>
      </c>
      <c r="AA7668" s="89">
        <f t="shared" si="599"/>
        <v>775807.50000000012</v>
      </c>
      <c r="AH7668" s="37"/>
      <c r="AI7668" s="37"/>
      <c r="AK7668" s="37"/>
    </row>
    <row r="7669" spans="1:37" hidden="1">
      <c r="A7669" t="s">
        <v>64</v>
      </c>
      <c r="B7669" t="s">
        <v>20</v>
      </c>
      <c r="C7669" t="s">
        <v>21</v>
      </c>
      <c r="D7669" t="s">
        <v>116</v>
      </c>
      <c r="E7669" t="s">
        <v>553</v>
      </c>
      <c r="F7669" t="str">
        <f t="shared" si="596"/>
        <v>石河子市公私立学校</v>
      </c>
      <c r="G7669" t="s">
        <v>145</v>
      </c>
      <c r="H7669" t="s">
        <v>373</v>
      </c>
      <c r="I7669" t="s">
        <v>70</v>
      </c>
      <c r="J7669">
        <v>12</v>
      </c>
      <c r="K7669">
        <v>0</v>
      </c>
      <c r="L7669" s="13">
        <f>VLOOKUP(C7669,'渗透率、续签率'!B:C,2,0)</f>
        <v>0.41499999999999998</v>
      </c>
      <c r="M7669" s="6">
        <v>0</v>
      </c>
      <c r="N7669">
        <v>4</v>
      </c>
      <c r="O7669">
        <v>0</v>
      </c>
      <c r="P7669" s="6">
        <v>0</v>
      </c>
      <c r="Q7669" s="13">
        <v>0</v>
      </c>
      <c r="R7669" s="13">
        <v>0</v>
      </c>
      <c r="S7669" s="31">
        <v>64</v>
      </c>
      <c r="T7669" s="6">
        <f>VLOOKUP(E7669,'参数设置&amp;汇总'!S:U,3,0)</f>
        <v>1.5955307262569832E-2</v>
      </c>
      <c r="U7669" s="78">
        <f t="shared" si="595"/>
        <v>6.3821229050279329E-2</v>
      </c>
      <c r="V7669" s="13">
        <v>0.85000000000000009</v>
      </c>
      <c r="W7669" s="78">
        <f t="shared" si="597"/>
        <v>7.508379888268156E-2</v>
      </c>
      <c r="X7669" s="1">
        <f>VLOOKUP(E7669,'渗透率、续签率'!AG:AJ,4,0)</f>
        <v>11935.500000000002</v>
      </c>
      <c r="Y7669" s="1">
        <f t="shared" si="598"/>
        <v>896.16268156424587</v>
      </c>
      <c r="Z7669">
        <v>0</v>
      </c>
      <c r="AA7669" s="89">
        <f t="shared" si="599"/>
        <v>47742.000000000007</v>
      </c>
      <c r="AH7669" s="37"/>
      <c r="AI7669" s="37"/>
      <c r="AJ7669" s="1"/>
      <c r="AK7669" s="37"/>
    </row>
    <row r="7670" spans="1:37" hidden="1">
      <c r="A7670" t="s">
        <v>64</v>
      </c>
      <c r="B7670" t="s">
        <v>20</v>
      </c>
      <c r="C7670" t="s">
        <v>21</v>
      </c>
      <c r="D7670" t="s">
        <v>116</v>
      </c>
      <c r="E7670" t="s">
        <v>553</v>
      </c>
      <c r="F7670" t="str">
        <f t="shared" si="596"/>
        <v>神农架林区公私立学校</v>
      </c>
      <c r="G7670" t="s">
        <v>81</v>
      </c>
      <c r="H7670" t="s">
        <v>374</v>
      </c>
      <c r="I7670" t="s">
        <v>68</v>
      </c>
      <c r="J7670">
        <v>1</v>
      </c>
      <c r="K7670">
        <v>0</v>
      </c>
      <c r="L7670" s="13">
        <f>VLOOKUP(C7670,'渗透率、续签率'!B:C,2,0)</f>
        <v>0.41499999999999998</v>
      </c>
      <c r="M7670" s="6">
        <v>0</v>
      </c>
      <c r="N7670">
        <v>0</v>
      </c>
      <c r="O7670">
        <v>0</v>
      </c>
      <c r="P7670" s="6">
        <v>0</v>
      </c>
      <c r="Q7670" s="13">
        <v>0</v>
      </c>
      <c r="R7670" s="13">
        <v>0</v>
      </c>
      <c r="S7670" s="31">
        <v>0</v>
      </c>
      <c r="T7670" s="6">
        <f>VLOOKUP(E7670,'参数设置&amp;汇总'!S:U,3,0)</f>
        <v>1.5955307262569832E-2</v>
      </c>
      <c r="U7670" s="78">
        <f t="shared" si="595"/>
        <v>0</v>
      </c>
      <c r="V7670" s="13">
        <v>0.85000000000000009</v>
      </c>
      <c r="W7670" s="78">
        <f t="shared" si="597"/>
        <v>0</v>
      </c>
      <c r="X7670" s="1">
        <f>VLOOKUP(E7670,'渗透率、续签率'!AG:AJ,4,0)</f>
        <v>11935.500000000002</v>
      </c>
      <c r="Y7670" s="1">
        <f t="shared" si="598"/>
        <v>0</v>
      </c>
      <c r="Z7670">
        <v>0</v>
      </c>
      <c r="AA7670" s="89">
        <f t="shared" si="599"/>
        <v>0</v>
      </c>
      <c r="AH7670" s="37"/>
      <c r="AI7670" s="37"/>
    </row>
    <row r="7671" spans="1:37" hidden="1">
      <c r="A7671" t="s">
        <v>64</v>
      </c>
      <c r="B7671" t="s">
        <v>20</v>
      </c>
      <c r="C7671" t="s">
        <v>21</v>
      </c>
      <c r="D7671" t="s">
        <v>116</v>
      </c>
      <c r="E7671" t="s">
        <v>553</v>
      </c>
      <c r="F7671" t="str">
        <f t="shared" si="596"/>
        <v>秦皇岛市公私立学校</v>
      </c>
      <c r="G7671" t="s">
        <v>159</v>
      </c>
      <c r="H7671" t="s">
        <v>375</v>
      </c>
      <c r="I7671" t="s">
        <v>70</v>
      </c>
      <c r="J7671">
        <v>56</v>
      </c>
      <c r="K7671">
        <v>0</v>
      </c>
      <c r="L7671" s="13">
        <f>VLOOKUP(C7671,'渗透率、续签率'!B:C,2,0)</f>
        <v>0.41499999999999998</v>
      </c>
      <c r="M7671" s="6">
        <v>0</v>
      </c>
      <c r="N7671">
        <v>13</v>
      </c>
      <c r="O7671">
        <v>0</v>
      </c>
      <c r="P7671" s="6">
        <v>0</v>
      </c>
      <c r="Q7671" s="13">
        <v>0</v>
      </c>
      <c r="R7671" s="13">
        <v>0</v>
      </c>
      <c r="S7671" s="31">
        <v>391</v>
      </c>
      <c r="T7671" s="6">
        <f>VLOOKUP(E7671,'参数设置&amp;汇总'!S:U,3,0)</f>
        <v>1.5955307262569832E-2</v>
      </c>
      <c r="U7671" s="78">
        <f t="shared" si="595"/>
        <v>0.20741899441340783</v>
      </c>
      <c r="V7671" s="13">
        <v>0.85000000000000009</v>
      </c>
      <c r="W7671" s="78">
        <f t="shared" si="597"/>
        <v>0.24402234636871506</v>
      </c>
      <c r="X7671" s="1">
        <f>VLOOKUP(E7671,'渗透率、续签率'!AG:AJ,4,0)</f>
        <v>11935.500000000002</v>
      </c>
      <c r="Y7671" s="1">
        <f t="shared" si="598"/>
        <v>2912.5287150837989</v>
      </c>
      <c r="Z7671">
        <v>0</v>
      </c>
      <c r="AA7671" s="89">
        <f t="shared" si="599"/>
        <v>155161.50000000003</v>
      </c>
      <c r="AK7671" s="37"/>
    </row>
    <row r="7672" spans="1:37" hidden="1">
      <c r="A7672" t="s">
        <v>64</v>
      </c>
      <c r="B7672" t="s">
        <v>20</v>
      </c>
      <c r="C7672" t="s">
        <v>21</v>
      </c>
      <c r="D7672" t="s">
        <v>116</v>
      </c>
      <c r="E7672" t="s">
        <v>553</v>
      </c>
      <c r="F7672" t="str">
        <f t="shared" si="596"/>
        <v>红河哈尼族彝族自治州公私立学校</v>
      </c>
      <c r="G7672" t="s">
        <v>99</v>
      </c>
      <c r="H7672" t="s">
        <v>376</v>
      </c>
      <c r="I7672" t="s">
        <v>68</v>
      </c>
      <c r="J7672">
        <v>29</v>
      </c>
      <c r="K7672">
        <v>0</v>
      </c>
      <c r="L7672" s="13">
        <f>VLOOKUP(C7672,'渗透率、续签率'!B:C,2,0)</f>
        <v>0.41499999999999998</v>
      </c>
      <c r="M7672" s="6">
        <v>0</v>
      </c>
      <c r="N7672">
        <v>6</v>
      </c>
      <c r="O7672">
        <v>0</v>
      </c>
      <c r="P7672" s="6">
        <v>0</v>
      </c>
      <c r="Q7672" s="13">
        <v>0</v>
      </c>
      <c r="R7672" s="13">
        <v>0</v>
      </c>
      <c r="S7672" s="31">
        <v>111</v>
      </c>
      <c r="T7672" s="6">
        <f>VLOOKUP(E7672,'参数设置&amp;汇总'!S:U,3,0)</f>
        <v>1.5955307262569832E-2</v>
      </c>
      <c r="U7672" s="78">
        <f t="shared" si="595"/>
        <v>9.5731843575419001E-2</v>
      </c>
      <c r="V7672" s="13">
        <v>0.85000000000000009</v>
      </c>
      <c r="W7672" s="78">
        <f t="shared" si="597"/>
        <v>0.11262569832402235</v>
      </c>
      <c r="X7672" s="1">
        <f>VLOOKUP(E7672,'渗透率、续签率'!AG:AJ,4,0)</f>
        <v>11935.500000000002</v>
      </c>
      <c r="Y7672" s="1">
        <f t="shared" si="598"/>
        <v>1344.2440223463689</v>
      </c>
      <c r="Z7672">
        <v>0</v>
      </c>
      <c r="AA7672" s="89">
        <f t="shared" si="599"/>
        <v>71613.000000000015</v>
      </c>
      <c r="AH7672" s="37"/>
      <c r="AI7672" s="37"/>
      <c r="AK7672" s="37"/>
    </row>
    <row r="7673" spans="1:37" hidden="1">
      <c r="A7673" t="s">
        <v>64</v>
      </c>
      <c r="B7673" t="s">
        <v>20</v>
      </c>
      <c r="C7673" t="s">
        <v>21</v>
      </c>
      <c r="D7673" t="s">
        <v>116</v>
      </c>
      <c r="E7673" t="s">
        <v>553</v>
      </c>
      <c r="F7673" t="str">
        <f t="shared" si="596"/>
        <v>绍兴市公私立学校</v>
      </c>
      <c r="G7673" t="s">
        <v>79</v>
      </c>
      <c r="H7673" t="s">
        <v>377</v>
      </c>
      <c r="I7673" t="s">
        <v>68</v>
      </c>
      <c r="J7673">
        <v>53</v>
      </c>
      <c r="K7673">
        <v>0</v>
      </c>
      <c r="L7673" s="13">
        <f>VLOOKUP(C7673,'渗透率、续签率'!B:C,2,0)</f>
        <v>0.41499999999999998</v>
      </c>
      <c r="M7673" s="6">
        <v>0</v>
      </c>
      <c r="N7673">
        <v>14</v>
      </c>
      <c r="O7673">
        <v>0</v>
      </c>
      <c r="P7673" s="6">
        <v>0</v>
      </c>
      <c r="Q7673" s="13">
        <v>0.01</v>
      </c>
      <c r="R7673" s="13">
        <v>0</v>
      </c>
      <c r="S7673" s="31">
        <v>404</v>
      </c>
      <c r="T7673" s="6">
        <f>VLOOKUP(E7673,'参数设置&amp;汇总'!S:U,3,0)</f>
        <v>1.5955307262569832E-2</v>
      </c>
      <c r="U7673" s="78">
        <f t="shared" si="595"/>
        <v>0.22337430167597766</v>
      </c>
      <c r="V7673" s="13">
        <v>0.85000000000000009</v>
      </c>
      <c r="W7673" s="78">
        <f t="shared" si="597"/>
        <v>0.26279329608938545</v>
      </c>
      <c r="X7673" s="1">
        <f>VLOOKUP(E7673,'渗透率、续签率'!AG:AJ,4,0)</f>
        <v>11935.500000000002</v>
      </c>
      <c r="Y7673" s="1">
        <f t="shared" si="598"/>
        <v>3136.5693854748606</v>
      </c>
      <c r="Z7673">
        <v>0</v>
      </c>
      <c r="AA7673" s="89">
        <f t="shared" si="599"/>
        <v>167097.00000000003</v>
      </c>
      <c r="AH7673" s="37"/>
      <c r="AI7673" s="37"/>
      <c r="AK7673" s="37"/>
    </row>
    <row r="7674" spans="1:37" hidden="1">
      <c r="A7674" t="s">
        <v>64</v>
      </c>
      <c r="B7674" t="s">
        <v>20</v>
      </c>
      <c r="C7674" t="s">
        <v>21</v>
      </c>
      <c r="D7674" t="s">
        <v>116</v>
      </c>
      <c r="E7674" t="s">
        <v>553</v>
      </c>
      <c r="F7674" t="str">
        <f t="shared" si="596"/>
        <v>绥化市公私立学校</v>
      </c>
      <c r="G7674" t="s">
        <v>118</v>
      </c>
      <c r="H7674" t="s">
        <v>378</v>
      </c>
      <c r="I7674" t="s">
        <v>70</v>
      </c>
      <c r="J7674">
        <v>44</v>
      </c>
      <c r="K7674">
        <v>0</v>
      </c>
      <c r="L7674" s="13">
        <f>VLOOKUP(C7674,'渗透率、续签率'!B:C,2,0)</f>
        <v>0.41499999999999998</v>
      </c>
      <c r="M7674" s="6">
        <v>0</v>
      </c>
      <c r="N7674">
        <v>3</v>
      </c>
      <c r="O7674">
        <v>0</v>
      </c>
      <c r="P7674" s="6">
        <v>0</v>
      </c>
      <c r="Q7674" s="13">
        <v>0</v>
      </c>
      <c r="R7674" s="13">
        <v>0</v>
      </c>
      <c r="S7674" s="31">
        <v>129</v>
      </c>
      <c r="T7674" s="6">
        <f>VLOOKUP(E7674,'参数设置&amp;汇总'!S:U,3,0)</f>
        <v>1.5955307262569832E-2</v>
      </c>
      <c r="U7674" s="78">
        <f t="shared" si="595"/>
        <v>4.7865921787709501E-2</v>
      </c>
      <c r="V7674" s="13">
        <v>0.85000000000000009</v>
      </c>
      <c r="W7674" s="78">
        <f t="shared" si="597"/>
        <v>5.6312849162011173E-2</v>
      </c>
      <c r="X7674" s="1">
        <f>VLOOKUP(E7674,'渗透率、续签率'!AG:AJ,4,0)</f>
        <v>11935.500000000002</v>
      </c>
      <c r="Y7674" s="1">
        <f t="shared" si="598"/>
        <v>672.12201117318443</v>
      </c>
      <c r="Z7674">
        <v>0</v>
      </c>
      <c r="AA7674" s="89">
        <f t="shared" si="599"/>
        <v>35806.500000000007</v>
      </c>
      <c r="AH7674" s="37"/>
      <c r="AI7674" s="37"/>
      <c r="AK7674" s="37"/>
    </row>
    <row r="7675" spans="1:37" hidden="1">
      <c r="A7675" t="s">
        <v>64</v>
      </c>
      <c r="B7675" t="s">
        <v>20</v>
      </c>
      <c r="C7675" t="s">
        <v>21</v>
      </c>
      <c r="D7675" t="s">
        <v>116</v>
      </c>
      <c r="E7675" t="s">
        <v>553</v>
      </c>
      <c r="F7675" t="str">
        <f t="shared" si="596"/>
        <v>绵阳市公私立学校</v>
      </c>
      <c r="G7675" t="s">
        <v>77</v>
      </c>
      <c r="H7675" t="s">
        <v>379</v>
      </c>
      <c r="I7675" t="s">
        <v>70</v>
      </c>
      <c r="J7675">
        <v>66</v>
      </c>
      <c r="K7675">
        <v>0</v>
      </c>
      <c r="L7675" s="13">
        <f>VLOOKUP(C7675,'渗透率、续签率'!B:C,2,0)</f>
        <v>0.41499999999999998</v>
      </c>
      <c r="M7675" s="6">
        <v>0</v>
      </c>
      <c r="N7675">
        <v>7</v>
      </c>
      <c r="O7675">
        <v>0</v>
      </c>
      <c r="P7675" s="6">
        <v>0</v>
      </c>
      <c r="Q7675" s="13">
        <v>0</v>
      </c>
      <c r="R7675" s="13">
        <v>0</v>
      </c>
      <c r="S7675" s="31">
        <v>260</v>
      </c>
      <c r="T7675" s="6">
        <f>VLOOKUP(E7675,'参数设置&amp;汇总'!S:U,3,0)</f>
        <v>1.5955307262569832E-2</v>
      </c>
      <c r="U7675" s="78">
        <f t="shared" si="595"/>
        <v>0.11168715083798883</v>
      </c>
      <c r="V7675" s="13">
        <v>0.85000000000000009</v>
      </c>
      <c r="W7675" s="78">
        <f t="shared" si="597"/>
        <v>0.13139664804469273</v>
      </c>
      <c r="X7675" s="1">
        <f>VLOOKUP(E7675,'渗透率、续签率'!AG:AJ,4,0)</f>
        <v>11935.500000000002</v>
      </c>
      <c r="Y7675" s="1">
        <f t="shared" si="598"/>
        <v>1568.2846927374303</v>
      </c>
      <c r="Z7675">
        <v>0</v>
      </c>
      <c r="AA7675" s="89">
        <f t="shared" si="599"/>
        <v>83548.500000000015</v>
      </c>
      <c r="AH7675" s="37"/>
      <c r="AI7675" s="37"/>
      <c r="AK7675" s="37"/>
    </row>
    <row r="7676" spans="1:37" hidden="1">
      <c r="A7676" t="s">
        <v>64</v>
      </c>
      <c r="B7676" t="s">
        <v>20</v>
      </c>
      <c r="C7676" t="s">
        <v>21</v>
      </c>
      <c r="D7676" t="s">
        <v>116</v>
      </c>
      <c r="E7676" t="s">
        <v>553</v>
      </c>
      <c r="F7676" t="str">
        <f t="shared" si="596"/>
        <v>聊城市公私立学校</v>
      </c>
      <c r="G7676" t="s">
        <v>103</v>
      </c>
      <c r="H7676" t="s">
        <v>380</v>
      </c>
      <c r="I7676" t="s">
        <v>70</v>
      </c>
      <c r="J7676">
        <v>76</v>
      </c>
      <c r="K7676">
        <v>0</v>
      </c>
      <c r="L7676" s="13">
        <f>VLOOKUP(C7676,'渗透率、续签率'!B:C,2,0)</f>
        <v>0.41499999999999998</v>
      </c>
      <c r="M7676" s="6">
        <v>0</v>
      </c>
      <c r="N7676">
        <v>11</v>
      </c>
      <c r="O7676">
        <v>0</v>
      </c>
      <c r="P7676" s="6">
        <v>0</v>
      </c>
      <c r="Q7676" s="13">
        <v>0</v>
      </c>
      <c r="R7676" s="13">
        <v>0</v>
      </c>
      <c r="S7676" s="31">
        <v>270</v>
      </c>
      <c r="T7676" s="6">
        <f>VLOOKUP(E7676,'参数设置&amp;汇总'!S:U,3,0)</f>
        <v>1.5955307262569832E-2</v>
      </c>
      <c r="U7676" s="78">
        <f t="shared" si="595"/>
        <v>0.17550837988826815</v>
      </c>
      <c r="V7676" s="13">
        <v>0.85000000000000009</v>
      </c>
      <c r="W7676" s="78">
        <f t="shared" si="597"/>
        <v>0.20648044692737427</v>
      </c>
      <c r="X7676" s="1">
        <f>VLOOKUP(E7676,'渗透率、续签率'!AG:AJ,4,0)</f>
        <v>11935.500000000002</v>
      </c>
      <c r="Y7676" s="1">
        <f t="shared" si="598"/>
        <v>2464.4473743016761</v>
      </c>
      <c r="Z7676">
        <v>0</v>
      </c>
      <c r="AA7676" s="89">
        <f t="shared" si="599"/>
        <v>131290.50000000003</v>
      </c>
      <c r="AH7676" s="37"/>
      <c r="AI7676" s="37"/>
      <c r="AK7676" s="37"/>
    </row>
    <row r="7677" spans="1:37" hidden="1">
      <c r="A7677" t="s">
        <v>64</v>
      </c>
      <c r="B7677" t="s">
        <v>20</v>
      </c>
      <c r="C7677" t="s">
        <v>21</v>
      </c>
      <c r="D7677" t="s">
        <v>116</v>
      </c>
      <c r="E7677" t="s">
        <v>553</v>
      </c>
      <c r="F7677" t="str">
        <f t="shared" si="596"/>
        <v>肇庆市公私立学校</v>
      </c>
      <c r="G7677" t="s">
        <v>75</v>
      </c>
      <c r="H7677" t="s">
        <v>381</v>
      </c>
      <c r="I7677" t="s">
        <v>68</v>
      </c>
      <c r="J7677">
        <v>52</v>
      </c>
      <c r="K7677">
        <v>1</v>
      </c>
      <c r="L7677" s="13">
        <f>VLOOKUP(C7677,'渗透率、续签率'!B:C,2,0)</f>
        <v>0.41499999999999998</v>
      </c>
      <c r="M7677" s="6">
        <v>0.02</v>
      </c>
      <c r="N7677">
        <v>15</v>
      </c>
      <c r="O7677">
        <v>1</v>
      </c>
      <c r="P7677" s="6">
        <v>7.0000000000000007E-2</v>
      </c>
      <c r="Q7677" s="13">
        <v>4.1000000000000002E-2</v>
      </c>
      <c r="R7677" s="13">
        <v>0</v>
      </c>
      <c r="S7677" s="31">
        <v>427</v>
      </c>
      <c r="T7677" s="6">
        <f>VLOOKUP(E7677,'参数设置&amp;汇总'!S:U,3,0)</f>
        <v>1.5955307262569832E-2</v>
      </c>
      <c r="U7677" s="78">
        <f t="shared" si="595"/>
        <v>1</v>
      </c>
      <c r="V7677" s="13">
        <v>0.85000000000000009</v>
      </c>
      <c r="W7677" s="78">
        <f t="shared" si="597"/>
        <v>0.68823529411764695</v>
      </c>
      <c r="X7677" s="1">
        <f>VLOOKUP(E7677,'渗透率、续签率'!AG:AJ,4,0)</f>
        <v>11935.500000000002</v>
      </c>
      <c r="Y7677" s="1">
        <f t="shared" si="598"/>
        <v>8214.4323529411758</v>
      </c>
      <c r="Z7677">
        <v>0</v>
      </c>
      <c r="AA7677" s="89">
        <f t="shared" si="599"/>
        <v>179032.50000000003</v>
      </c>
      <c r="AH7677" s="37"/>
      <c r="AI7677" s="37"/>
      <c r="AK7677" s="37"/>
    </row>
    <row r="7678" spans="1:37" hidden="1">
      <c r="A7678" t="s">
        <v>64</v>
      </c>
      <c r="B7678" t="s">
        <v>20</v>
      </c>
      <c r="C7678" t="s">
        <v>21</v>
      </c>
      <c r="D7678" t="s">
        <v>116</v>
      </c>
      <c r="E7678" t="s">
        <v>553</v>
      </c>
      <c r="F7678" t="str">
        <f t="shared" si="596"/>
        <v>胡杨河市公私立学校</v>
      </c>
      <c r="G7678" t="s">
        <v>145</v>
      </c>
      <c r="H7678" t="s">
        <v>382</v>
      </c>
      <c r="I7678" t="s">
        <v>70</v>
      </c>
      <c r="J7678">
        <v>1</v>
      </c>
      <c r="K7678">
        <v>0</v>
      </c>
      <c r="L7678" s="13">
        <f>VLOOKUP(C7678,'渗透率、续签率'!B:C,2,0)</f>
        <v>0.41499999999999998</v>
      </c>
      <c r="M7678" s="6">
        <v>0</v>
      </c>
      <c r="N7678">
        <v>0</v>
      </c>
      <c r="O7678">
        <v>0</v>
      </c>
      <c r="P7678" s="6">
        <v>0</v>
      </c>
      <c r="Q7678" s="13">
        <v>0</v>
      </c>
      <c r="R7678" s="13">
        <v>0</v>
      </c>
      <c r="S7678" s="31">
        <v>5</v>
      </c>
      <c r="T7678" s="6">
        <f>VLOOKUP(E7678,'参数设置&amp;汇总'!S:U,3,0)</f>
        <v>1.5955307262569832E-2</v>
      </c>
      <c r="U7678" s="78">
        <f t="shared" si="595"/>
        <v>0</v>
      </c>
      <c r="V7678" s="13">
        <v>0.85000000000000009</v>
      </c>
      <c r="W7678" s="78">
        <f t="shared" si="597"/>
        <v>0</v>
      </c>
      <c r="X7678" s="1">
        <f>VLOOKUP(E7678,'渗透率、续签率'!AG:AJ,4,0)</f>
        <v>11935.500000000002</v>
      </c>
      <c r="Y7678" s="1">
        <f t="shared" si="598"/>
        <v>0</v>
      </c>
      <c r="Z7678">
        <v>0</v>
      </c>
      <c r="AA7678" s="89">
        <f t="shared" si="599"/>
        <v>0</v>
      </c>
      <c r="AH7678" s="37"/>
      <c r="AI7678" s="37"/>
      <c r="AK7678" s="37"/>
    </row>
    <row r="7679" spans="1:37" hidden="1">
      <c r="A7679" t="s">
        <v>64</v>
      </c>
      <c r="B7679" t="s">
        <v>20</v>
      </c>
      <c r="C7679" t="s">
        <v>21</v>
      </c>
      <c r="D7679" t="s">
        <v>116</v>
      </c>
      <c r="E7679" t="s">
        <v>553</v>
      </c>
      <c r="F7679" t="str">
        <f t="shared" si="596"/>
        <v>自贡市公私立学校</v>
      </c>
      <c r="G7679" t="s">
        <v>77</v>
      </c>
      <c r="H7679" t="s">
        <v>383</v>
      </c>
      <c r="I7679" t="s">
        <v>70</v>
      </c>
      <c r="J7679">
        <v>35</v>
      </c>
      <c r="K7679">
        <v>0</v>
      </c>
      <c r="L7679" s="13">
        <f>VLOOKUP(C7679,'渗透率、续签率'!B:C,2,0)</f>
        <v>0.41499999999999998</v>
      </c>
      <c r="M7679" s="6">
        <v>0</v>
      </c>
      <c r="N7679">
        <v>4</v>
      </c>
      <c r="O7679">
        <v>0</v>
      </c>
      <c r="P7679" s="6">
        <v>0</v>
      </c>
      <c r="Q7679" s="13">
        <v>0</v>
      </c>
      <c r="R7679" s="13">
        <v>0</v>
      </c>
      <c r="S7679" s="31">
        <v>141</v>
      </c>
      <c r="T7679" s="6">
        <f>VLOOKUP(E7679,'参数设置&amp;汇总'!S:U,3,0)</f>
        <v>1.5955307262569832E-2</v>
      </c>
      <c r="U7679" s="78">
        <f t="shared" si="595"/>
        <v>6.3821229050279329E-2</v>
      </c>
      <c r="V7679" s="13">
        <v>0.85000000000000009</v>
      </c>
      <c r="W7679" s="78">
        <f t="shared" si="597"/>
        <v>7.508379888268156E-2</v>
      </c>
      <c r="X7679" s="1">
        <f>VLOOKUP(E7679,'渗透率、续签率'!AG:AJ,4,0)</f>
        <v>11935.500000000002</v>
      </c>
      <c r="Y7679" s="1">
        <f t="shared" si="598"/>
        <v>896.16268156424587</v>
      </c>
      <c r="Z7679">
        <v>0</v>
      </c>
      <c r="AA7679" s="89">
        <f t="shared" si="599"/>
        <v>47742.000000000007</v>
      </c>
      <c r="AH7679" s="37"/>
      <c r="AI7679" s="37"/>
      <c r="AK7679" s="37"/>
    </row>
    <row r="7680" spans="1:37" hidden="1">
      <c r="A7680" t="s">
        <v>64</v>
      </c>
      <c r="B7680" t="s">
        <v>20</v>
      </c>
      <c r="C7680" t="s">
        <v>21</v>
      </c>
      <c r="D7680" t="s">
        <v>116</v>
      </c>
      <c r="E7680" t="s">
        <v>553</v>
      </c>
      <c r="F7680" t="str">
        <f t="shared" si="596"/>
        <v>舟山市公私立学校</v>
      </c>
      <c r="G7680" t="s">
        <v>79</v>
      </c>
      <c r="H7680" t="s">
        <v>384</v>
      </c>
      <c r="I7680" t="s">
        <v>68</v>
      </c>
      <c r="J7680">
        <v>15</v>
      </c>
      <c r="K7680">
        <v>0</v>
      </c>
      <c r="L7680" s="13">
        <f>VLOOKUP(C7680,'渗透率、续签率'!B:C,2,0)</f>
        <v>0.41499999999999998</v>
      </c>
      <c r="M7680" s="6">
        <v>0</v>
      </c>
      <c r="N7680">
        <v>0</v>
      </c>
      <c r="O7680">
        <v>0</v>
      </c>
      <c r="P7680" s="6">
        <v>0</v>
      </c>
      <c r="Q7680" s="13">
        <v>0</v>
      </c>
      <c r="R7680" s="13">
        <v>0</v>
      </c>
      <c r="S7680" s="31">
        <v>37</v>
      </c>
      <c r="T7680" s="6">
        <f>VLOOKUP(E7680,'参数设置&amp;汇总'!S:U,3,0)</f>
        <v>1.5955307262569832E-2</v>
      </c>
      <c r="U7680" s="78">
        <f t="shared" si="595"/>
        <v>0</v>
      </c>
      <c r="V7680" s="13">
        <v>0.85000000000000009</v>
      </c>
      <c r="W7680" s="78">
        <f t="shared" si="597"/>
        <v>0</v>
      </c>
      <c r="X7680" s="1">
        <f>VLOOKUP(E7680,'渗透率、续签率'!AG:AJ,4,0)</f>
        <v>11935.500000000002</v>
      </c>
      <c r="Y7680" s="1">
        <f t="shared" si="598"/>
        <v>0</v>
      </c>
      <c r="Z7680">
        <v>0</v>
      </c>
      <c r="AA7680" s="89">
        <f t="shared" si="599"/>
        <v>0</v>
      </c>
      <c r="AH7680" s="37"/>
      <c r="AI7680" s="37"/>
      <c r="AK7680" s="37"/>
    </row>
    <row r="7681" spans="1:37" hidden="1">
      <c r="A7681" t="s">
        <v>64</v>
      </c>
      <c r="B7681" t="s">
        <v>20</v>
      </c>
      <c r="C7681" t="s">
        <v>21</v>
      </c>
      <c r="D7681" t="s">
        <v>116</v>
      </c>
      <c r="E7681" t="s">
        <v>553</v>
      </c>
      <c r="F7681" t="str">
        <f t="shared" si="596"/>
        <v>芜湖市公私立学校</v>
      </c>
      <c r="G7681" t="s">
        <v>94</v>
      </c>
      <c r="H7681" t="s">
        <v>385</v>
      </c>
      <c r="I7681" t="s">
        <v>68</v>
      </c>
      <c r="J7681">
        <v>49</v>
      </c>
      <c r="K7681">
        <v>0</v>
      </c>
      <c r="L7681" s="13">
        <f>VLOOKUP(C7681,'渗透率、续签率'!B:C,2,0)</f>
        <v>0.41499999999999998</v>
      </c>
      <c r="M7681" s="6">
        <v>0</v>
      </c>
      <c r="N7681">
        <v>5</v>
      </c>
      <c r="O7681">
        <v>0</v>
      </c>
      <c r="P7681" s="6">
        <v>0</v>
      </c>
      <c r="Q7681" s="13">
        <v>0</v>
      </c>
      <c r="R7681" s="13">
        <v>0</v>
      </c>
      <c r="S7681" s="31">
        <v>150</v>
      </c>
      <c r="T7681" s="6">
        <f>VLOOKUP(E7681,'参数设置&amp;汇总'!S:U,3,0)</f>
        <v>1.5955307262569832E-2</v>
      </c>
      <c r="U7681" s="78">
        <f t="shared" si="595"/>
        <v>7.9776536312849158E-2</v>
      </c>
      <c r="V7681" s="13">
        <v>0.85000000000000009</v>
      </c>
      <c r="W7681" s="78">
        <f t="shared" si="597"/>
        <v>9.385474860335194E-2</v>
      </c>
      <c r="X7681" s="1">
        <f>VLOOKUP(E7681,'渗透率、续签率'!AG:AJ,4,0)</f>
        <v>11935.500000000002</v>
      </c>
      <c r="Y7681" s="1">
        <f t="shared" si="598"/>
        <v>1120.2033519553072</v>
      </c>
      <c r="Z7681">
        <v>0</v>
      </c>
      <c r="AA7681" s="89">
        <f t="shared" si="599"/>
        <v>59677.500000000007</v>
      </c>
      <c r="AH7681" s="37"/>
      <c r="AI7681" s="37"/>
      <c r="AK7681" s="37"/>
    </row>
    <row r="7682" spans="1:37" hidden="1">
      <c r="A7682" t="s">
        <v>64</v>
      </c>
      <c r="B7682" t="s">
        <v>20</v>
      </c>
      <c r="C7682" t="s">
        <v>21</v>
      </c>
      <c r="D7682" t="s">
        <v>116</v>
      </c>
      <c r="E7682" t="s">
        <v>553</v>
      </c>
      <c r="F7682" t="str">
        <f t="shared" si="596"/>
        <v>茂名市公私立学校</v>
      </c>
      <c r="G7682" t="s">
        <v>75</v>
      </c>
      <c r="H7682" t="s">
        <v>386</v>
      </c>
      <c r="I7682" t="s">
        <v>68</v>
      </c>
      <c r="J7682">
        <v>68</v>
      </c>
      <c r="K7682">
        <v>0</v>
      </c>
      <c r="L7682" s="13">
        <f>VLOOKUP(C7682,'渗透率、续签率'!B:C,2,0)</f>
        <v>0.41499999999999998</v>
      </c>
      <c r="M7682" s="6">
        <v>0</v>
      </c>
      <c r="N7682">
        <v>9</v>
      </c>
      <c r="O7682">
        <v>0</v>
      </c>
      <c r="P7682" s="6">
        <v>0</v>
      </c>
      <c r="Q7682" s="13">
        <v>0</v>
      </c>
      <c r="R7682" s="13">
        <v>0</v>
      </c>
      <c r="S7682" s="31">
        <v>282</v>
      </c>
      <c r="T7682" s="6">
        <f>VLOOKUP(E7682,'参数设置&amp;汇总'!S:U,3,0)</f>
        <v>1.5955307262569832E-2</v>
      </c>
      <c r="U7682" s="78">
        <f t="shared" si="595"/>
        <v>0.14359776536312849</v>
      </c>
      <c r="V7682" s="13">
        <v>0.85000000000000009</v>
      </c>
      <c r="W7682" s="78">
        <f t="shared" si="597"/>
        <v>0.16893854748603349</v>
      </c>
      <c r="X7682" s="1">
        <f>VLOOKUP(E7682,'渗透率、续签率'!AG:AJ,4,0)</f>
        <v>11935.500000000002</v>
      </c>
      <c r="Y7682" s="1">
        <f t="shared" si="598"/>
        <v>2016.366033519553</v>
      </c>
      <c r="Z7682">
        <v>0</v>
      </c>
      <c r="AA7682" s="89">
        <f t="shared" si="599"/>
        <v>107419.50000000001</v>
      </c>
      <c r="AH7682" s="37"/>
      <c r="AI7682" s="37"/>
      <c r="AK7682" s="37"/>
    </row>
    <row r="7683" spans="1:37" hidden="1">
      <c r="A7683" t="s">
        <v>64</v>
      </c>
      <c r="B7683" t="s">
        <v>20</v>
      </c>
      <c r="C7683" t="s">
        <v>21</v>
      </c>
      <c r="D7683" t="s">
        <v>116</v>
      </c>
      <c r="E7683" t="s">
        <v>553</v>
      </c>
      <c r="F7683" t="str">
        <f t="shared" si="596"/>
        <v>荆州市公私立学校</v>
      </c>
      <c r="G7683" t="s">
        <v>81</v>
      </c>
      <c r="H7683" t="s">
        <v>387</v>
      </c>
      <c r="I7683" t="s">
        <v>68</v>
      </c>
      <c r="J7683">
        <v>48</v>
      </c>
      <c r="K7683">
        <v>0</v>
      </c>
      <c r="L7683" s="13">
        <f>VLOOKUP(C7683,'渗透率、续签率'!B:C,2,0)</f>
        <v>0.41499999999999998</v>
      </c>
      <c r="M7683" s="6">
        <v>0</v>
      </c>
      <c r="N7683">
        <v>2</v>
      </c>
      <c r="O7683">
        <v>0</v>
      </c>
      <c r="P7683" s="6">
        <v>0</v>
      </c>
      <c r="Q7683" s="13">
        <v>0</v>
      </c>
      <c r="R7683" s="13">
        <v>0</v>
      </c>
      <c r="S7683" s="31">
        <v>119</v>
      </c>
      <c r="T7683" s="6">
        <f>VLOOKUP(E7683,'参数设置&amp;汇总'!S:U,3,0)</f>
        <v>1.5955307262569832E-2</v>
      </c>
      <c r="U7683" s="78">
        <f t="shared" ref="U7683:U7746" si="600">IF(T7683*N7683&gt;=O7683,T7683*N7683,O7683)</f>
        <v>3.1910614525139665E-2</v>
      </c>
      <c r="V7683" s="13">
        <v>0.85000000000000009</v>
      </c>
      <c r="W7683" s="78">
        <f t="shared" si="597"/>
        <v>3.754189944134078E-2</v>
      </c>
      <c r="X7683" s="1">
        <f>VLOOKUP(E7683,'渗透率、续签率'!AG:AJ,4,0)</f>
        <v>11935.500000000002</v>
      </c>
      <c r="Y7683" s="1">
        <f t="shared" si="598"/>
        <v>448.08134078212294</v>
      </c>
      <c r="Z7683">
        <v>0</v>
      </c>
      <c r="AA7683" s="89">
        <f t="shared" si="599"/>
        <v>23871.000000000004</v>
      </c>
      <c r="AH7683" s="37"/>
      <c r="AI7683" s="37"/>
    </row>
    <row r="7684" spans="1:37" hidden="1">
      <c r="A7684" t="s">
        <v>64</v>
      </c>
      <c r="B7684" t="s">
        <v>20</v>
      </c>
      <c r="C7684" t="s">
        <v>21</v>
      </c>
      <c r="D7684" t="s">
        <v>116</v>
      </c>
      <c r="E7684" t="s">
        <v>553</v>
      </c>
      <c r="F7684" t="str">
        <f t="shared" ref="F7684:F7747" si="601">H7684&amp;C7684</f>
        <v>荆门市公私立学校</v>
      </c>
      <c r="G7684" t="s">
        <v>81</v>
      </c>
      <c r="H7684" t="s">
        <v>388</v>
      </c>
      <c r="I7684" t="s">
        <v>68</v>
      </c>
      <c r="J7684">
        <v>22</v>
      </c>
      <c r="K7684">
        <v>0</v>
      </c>
      <c r="L7684" s="13">
        <f>VLOOKUP(C7684,'渗透率、续签率'!B:C,2,0)</f>
        <v>0.41499999999999998</v>
      </c>
      <c r="M7684" s="6">
        <v>0</v>
      </c>
      <c r="N7684">
        <v>4</v>
      </c>
      <c r="O7684">
        <v>0</v>
      </c>
      <c r="P7684" s="6">
        <v>0</v>
      </c>
      <c r="Q7684" s="13">
        <v>0</v>
      </c>
      <c r="R7684" s="13">
        <v>0</v>
      </c>
      <c r="S7684" s="31">
        <v>90</v>
      </c>
      <c r="T7684" s="6">
        <f>VLOOKUP(E7684,'参数设置&amp;汇总'!S:U,3,0)</f>
        <v>1.5955307262569832E-2</v>
      </c>
      <c r="U7684" s="78">
        <f t="shared" si="600"/>
        <v>6.3821229050279329E-2</v>
      </c>
      <c r="V7684" s="13">
        <v>0.85000000000000009</v>
      </c>
      <c r="W7684" s="78">
        <f t="shared" ref="W7684:W7747" si="602">(O7684*(1-L7684)+IF((U7684-O7684)&lt;0,0,(U7684-O7684)))/V7684</f>
        <v>7.508379888268156E-2</v>
      </c>
      <c r="X7684" s="1">
        <f>VLOOKUP(E7684,'渗透率、续签率'!AG:AJ,4,0)</f>
        <v>11935.500000000002</v>
      </c>
      <c r="Y7684" s="1">
        <f t="shared" ref="Y7684:Y7747" si="603">X7684*W7684</f>
        <v>896.16268156424587</v>
      </c>
      <c r="Z7684">
        <v>0</v>
      </c>
      <c r="AA7684" s="89">
        <f t="shared" ref="AA7684:AA7747" si="604">N7684*X7684</f>
        <v>47742.000000000007</v>
      </c>
      <c r="AK7684" s="37"/>
    </row>
    <row r="7685" spans="1:37" hidden="1">
      <c r="A7685" t="s">
        <v>64</v>
      </c>
      <c r="B7685" t="s">
        <v>20</v>
      </c>
      <c r="C7685" t="s">
        <v>21</v>
      </c>
      <c r="D7685" t="s">
        <v>116</v>
      </c>
      <c r="E7685" t="s">
        <v>553</v>
      </c>
      <c r="F7685" t="str">
        <f t="shared" si="601"/>
        <v>莆田市公私立学校</v>
      </c>
      <c r="G7685" t="s">
        <v>92</v>
      </c>
      <c r="H7685" t="s">
        <v>389</v>
      </c>
      <c r="I7685" t="s">
        <v>68</v>
      </c>
      <c r="J7685">
        <v>31</v>
      </c>
      <c r="K7685">
        <v>0</v>
      </c>
      <c r="L7685" s="13">
        <f>VLOOKUP(C7685,'渗透率、续签率'!B:C,2,0)</f>
        <v>0.41499999999999998</v>
      </c>
      <c r="M7685" s="6">
        <v>0</v>
      </c>
      <c r="N7685">
        <v>3</v>
      </c>
      <c r="O7685">
        <v>0</v>
      </c>
      <c r="P7685" s="6">
        <v>0</v>
      </c>
      <c r="Q7685" s="13">
        <v>0</v>
      </c>
      <c r="R7685" s="13">
        <v>0</v>
      </c>
      <c r="S7685" s="31">
        <v>137</v>
      </c>
      <c r="T7685" s="6">
        <f>VLOOKUP(E7685,'参数设置&amp;汇总'!S:U,3,0)</f>
        <v>1.5955307262569832E-2</v>
      </c>
      <c r="U7685" s="78">
        <f t="shared" si="600"/>
        <v>4.7865921787709501E-2</v>
      </c>
      <c r="V7685" s="13">
        <v>0.85000000000000009</v>
      </c>
      <c r="W7685" s="78">
        <f t="shared" si="602"/>
        <v>5.6312849162011173E-2</v>
      </c>
      <c r="X7685" s="1">
        <f>VLOOKUP(E7685,'渗透率、续签率'!AG:AJ,4,0)</f>
        <v>11935.500000000002</v>
      </c>
      <c r="Y7685" s="1">
        <f t="shared" si="603"/>
        <v>672.12201117318443</v>
      </c>
      <c r="Z7685">
        <v>0</v>
      </c>
      <c r="AA7685" s="89">
        <f t="shared" si="604"/>
        <v>35806.500000000007</v>
      </c>
      <c r="AH7685" s="37"/>
      <c r="AI7685" s="37"/>
      <c r="AK7685" s="37"/>
    </row>
    <row r="7686" spans="1:37" hidden="1">
      <c r="A7686" t="s">
        <v>64</v>
      </c>
      <c r="B7686" t="s">
        <v>20</v>
      </c>
      <c r="C7686" t="s">
        <v>21</v>
      </c>
      <c r="D7686" t="s">
        <v>116</v>
      </c>
      <c r="E7686" t="s">
        <v>553</v>
      </c>
      <c r="F7686" t="str">
        <f t="shared" si="601"/>
        <v>菏泽市公私立学校</v>
      </c>
      <c r="G7686" t="s">
        <v>103</v>
      </c>
      <c r="H7686" t="s">
        <v>390</v>
      </c>
      <c r="I7686" t="s">
        <v>70</v>
      </c>
      <c r="J7686">
        <v>115</v>
      </c>
      <c r="K7686">
        <v>0</v>
      </c>
      <c r="L7686" s="13">
        <f>VLOOKUP(C7686,'渗透率、续签率'!B:C,2,0)</f>
        <v>0.41499999999999998</v>
      </c>
      <c r="M7686" s="6">
        <v>0</v>
      </c>
      <c r="N7686">
        <v>16</v>
      </c>
      <c r="O7686">
        <v>0</v>
      </c>
      <c r="P7686" s="6">
        <v>0</v>
      </c>
      <c r="Q7686" s="13">
        <v>0</v>
      </c>
      <c r="R7686" s="13">
        <v>0</v>
      </c>
      <c r="S7686" s="31">
        <v>454</v>
      </c>
      <c r="T7686" s="6">
        <f>VLOOKUP(E7686,'参数设置&amp;汇总'!S:U,3,0)</f>
        <v>1.5955307262569832E-2</v>
      </c>
      <c r="U7686" s="78">
        <f t="shared" si="600"/>
        <v>0.25528491620111732</v>
      </c>
      <c r="V7686" s="13">
        <v>0.85000000000000009</v>
      </c>
      <c r="W7686" s="78">
        <f t="shared" si="602"/>
        <v>0.30033519553072624</v>
      </c>
      <c r="X7686" s="1">
        <f>VLOOKUP(E7686,'渗透率、续签率'!AG:AJ,4,0)</f>
        <v>11935.500000000002</v>
      </c>
      <c r="Y7686" s="1">
        <f t="shared" si="603"/>
        <v>3584.6507262569835</v>
      </c>
      <c r="Z7686">
        <v>0</v>
      </c>
      <c r="AA7686" s="89">
        <f t="shared" si="604"/>
        <v>190968.00000000003</v>
      </c>
      <c r="AH7686" s="37"/>
      <c r="AI7686" s="37"/>
      <c r="AK7686" s="37"/>
    </row>
    <row r="7687" spans="1:37" hidden="1">
      <c r="A7687" t="s">
        <v>64</v>
      </c>
      <c r="B7687" t="s">
        <v>20</v>
      </c>
      <c r="C7687" t="s">
        <v>21</v>
      </c>
      <c r="D7687" t="s">
        <v>116</v>
      </c>
      <c r="E7687" t="s">
        <v>553</v>
      </c>
      <c r="F7687" t="str">
        <f t="shared" si="601"/>
        <v>萍乡市公私立学校</v>
      </c>
      <c r="G7687" t="s">
        <v>90</v>
      </c>
      <c r="H7687" t="s">
        <v>391</v>
      </c>
      <c r="I7687" t="s">
        <v>68</v>
      </c>
      <c r="J7687">
        <v>30</v>
      </c>
      <c r="K7687">
        <v>0</v>
      </c>
      <c r="L7687" s="13">
        <f>VLOOKUP(C7687,'渗透率、续签率'!B:C,2,0)</f>
        <v>0.41499999999999998</v>
      </c>
      <c r="M7687" s="6">
        <v>0</v>
      </c>
      <c r="N7687">
        <v>4</v>
      </c>
      <c r="O7687">
        <v>0</v>
      </c>
      <c r="P7687" s="6">
        <v>0</v>
      </c>
      <c r="Q7687" s="13">
        <v>0</v>
      </c>
      <c r="R7687" s="13">
        <v>0</v>
      </c>
      <c r="S7687" s="31">
        <v>103</v>
      </c>
      <c r="T7687" s="6">
        <f>VLOOKUP(E7687,'参数设置&amp;汇总'!S:U,3,0)</f>
        <v>1.5955307262569832E-2</v>
      </c>
      <c r="U7687" s="78">
        <f t="shared" si="600"/>
        <v>6.3821229050279329E-2</v>
      </c>
      <c r="V7687" s="13">
        <v>0.85000000000000009</v>
      </c>
      <c r="W7687" s="78">
        <f t="shared" si="602"/>
        <v>7.508379888268156E-2</v>
      </c>
      <c r="X7687" s="1">
        <f>VLOOKUP(E7687,'渗透率、续签率'!AG:AJ,4,0)</f>
        <v>11935.500000000002</v>
      </c>
      <c r="Y7687" s="1">
        <f t="shared" si="603"/>
        <v>896.16268156424587</v>
      </c>
      <c r="Z7687">
        <v>0</v>
      </c>
      <c r="AA7687" s="89">
        <f t="shared" si="604"/>
        <v>47742.000000000007</v>
      </c>
      <c r="AH7687" s="37"/>
      <c r="AI7687" s="37"/>
      <c r="AK7687" s="37"/>
    </row>
    <row r="7688" spans="1:37" hidden="1">
      <c r="A7688" t="s">
        <v>64</v>
      </c>
      <c r="B7688" t="s">
        <v>20</v>
      </c>
      <c r="C7688" t="s">
        <v>21</v>
      </c>
      <c r="D7688" t="s">
        <v>116</v>
      </c>
      <c r="E7688" t="s">
        <v>553</v>
      </c>
      <c r="F7688" t="str">
        <f t="shared" si="601"/>
        <v>营口市公私立学校</v>
      </c>
      <c r="G7688" t="s">
        <v>101</v>
      </c>
      <c r="H7688" t="s">
        <v>392</v>
      </c>
      <c r="I7688" t="s">
        <v>70</v>
      </c>
      <c r="J7688">
        <v>34</v>
      </c>
      <c r="K7688">
        <v>0</v>
      </c>
      <c r="L7688" s="13">
        <f>VLOOKUP(C7688,'渗透率、续签率'!B:C,2,0)</f>
        <v>0.41499999999999998</v>
      </c>
      <c r="M7688" s="6">
        <v>0</v>
      </c>
      <c r="N7688">
        <v>2</v>
      </c>
      <c r="O7688">
        <v>0</v>
      </c>
      <c r="P7688" s="6">
        <v>0</v>
      </c>
      <c r="Q7688" s="13">
        <v>0</v>
      </c>
      <c r="R7688" s="13">
        <v>0</v>
      </c>
      <c r="S7688" s="31">
        <v>90</v>
      </c>
      <c r="T7688" s="6">
        <f>VLOOKUP(E7688,'参数设置&amp;汇总'!S:U,3,0)</f>
        <v>1.5955307262569832E-2</v>
      </c>
      <c r="U7688" s="78">
        <f t="shared" si="600"/>
        <v>3.1910614525139665E-2</v>
      </c>
      <c r="V7688" s="13">
        <v>0.85000000000000009</v>
      </c>
      <c r="W7688" s="78">
        <f t="shared" si="602"/>
        <v>3.754189944134078E-2</v>
      </c>
      <c r="X7688" s="1">
        <f>VLOOKUP(E7688,'渗透率、续签率'!AG:AJ,4,0)</f>
        <v>11935.500000000002</v>
      </c>
      <c r="Y7688" s="1">
        <f t="shared" si="603"/>
        <v>448.08134078212294</v>
      </c>
      <c r="Z7688">
        <v>1</v>
      </c>
      <c r="AA7688" s="89">
        <f t="shared" si="604"/>
        <v>23871.000000000004</v>
      </c>
      <c r="AH7688" s="37"/>
      <c r="AI7688" s="37"/>
    </row>
    <row r="7689" spans="1:37" hidden="1">
      <c r="A7689" t="s">
        <v>64</v>
      </c>
      <c r="B7689" t="s">
        <v>20</v>
      </c>
      <c r="C7689" t="s">
        <v>21</v>
      </c>
      <c r="D7689" t="s">
        <v>116</v>
      </c>
      <c r="E7689" t="s">
        <v>553</v>
      </c>
      <c r="F7689" t="str">
        <f t="shared" si="601"/>
        <v>葫芦岛市公私立学校</v>
      </c>
      <c r="G7689" t="s">
        <v>101</v>
      </c>
      <c r="H7689" t="s">
        <v>393</v>
      </c>
      <c r="I7689" t="s">
        <v>70</v>
      </c>
      <c r="J7689">
        <v>33</v>
      </c>
      <c r="K7689">
        <v>0</v>
      </c>
      <c r="L7689" s="13">
        <f>VLOOKUP(C7689,'渗透率、续签率'!B:C,2,0)</f>
        <v>0.41499999999999998</v>
      </c>
      <c r="M7689" s="6">
        <v>0</v>
      </c>
      <c r="N7689">
        <v>5</v>
      </c>
      <c r="O7689">
        <v>0</v>
      </c>
      <c r="P7689" s="6">
        <v>0</v>
      </c>
      <c r="Q7689" s="13">
        <v>0</v>
      </c>
      <c r="R7689" s="13">
        <v>0</v>
      </c>
      <c r="S7689" s="31">
        <v>115</v>
      </c>
      <c r="T7689" s="6">
        <f>VLOOKUP(E7689,'参数设置&amp;汇总'!S:U,3,0)</f>
        <v>1.5955307262569832E-2</v>
      </c>
      <c r="U7689" s="78">
        <f t="shared" si="600"/>
        <v>7.9776536312849158E-2</v>
      </c>
      <c r="V7689" s="13">
        <v>0.85000000000000009</v>
      </c>
      <c r="W7689" s="78">
        <f t="shared" si="602"/>
        <v>9.385474860335194E-2</v>
      </c>
      <c r="X7689" s="1">
        <f>VLOOKUP(E7689,'渗透率、续签率'!AG:AJ,4,0)</f>
        <v>11935.500000000002</v>
      </c>
      <c r="Y7689" s="1">
        <f t="shared" si="603"/>
        <v>1120.2033519553072</v>
      </c>
      <c r="Z7689">
        <v>0</v>
      </c>
      <c r="AA7689" s="89">
        <f t="shared" si="604"/>
        <v>59677.500000000007</v>
      </c>
      <c r="AK7689" s="37"/>
    </row>
    <row r="7690" spans="1:37" hidden="1">
      <c r="A7690" t="s">
        <v>64</v>
      </c>
      <c r="B7690" t="s">
        <v>20</v>
      </c>
      <c r="C7690" t="s">
        <v>21</v>
      </c>
      <c r="D7690" t="s">
        <v>116</v>
      </c>
      <c r="E7690" t="s">
        <v>553</v>
      </c>
      <c r="F7690" t="str">
        <f t="shared" si="601"/>
        <v>蚌埠市公私立学校</v>
      </c>
      <c r="G7690" t="s">
        <v>94</v>
      </c>
      <c r="H7690" t="s">
        <v>394</v>
      </c>
      <c r="I7690" t="s">
        <v>68</v>
      </c>
      <c r="J7690">
        <v>37</v>
      </c>
      <c r="K7690">
        <v>0</v>
      </c>
      <c r="L7690" s="13">
        <f>VLOOKUP(C7690,'渗透率、续签率'!B:C,2,0)</f>
        <v>0.41499999999999998</v>
      </c>
      <c r="M7690" s="6">
        <v>0</v>
      </c>
      <c r="N7690">
        <v>8</v>
      </c>
      <c r="O7690">
        <v>0</v>
      </c>
      <c r="P7690" s="6">
        <v>0</v>
      </c>
      <c r="Q7690" s="13">
        <v>0</v>
      </c>
      <c r="R7690" s="13">
        <v>0</v>
      </c>
      <c r="S7690" s="31">
        <v>137</v>
      </c>
      <c r="T7690" s="6">
        <f>VLOOKUP(E7690,'参数设置&amp;汇总'!S:U,3,0)</f>
        <v>1.5955307262569832E-2</v>
      </c>
      <c r="U7690" s="78">
        <f t="shared" si="600"/>
        <v>0.12764245810055866</v>
      </c>
      <c r="V7690" s="13">
        <v>0.85000000000000009</v>
      </c>
      <c r="W7690" s="78">
        <f t="shared" si="602"/>
        <v>0.15016759776536312</v>
      </c>
      <c r="X7690" s="1">
        <f>VLOOKUP(E7690,'渗透率、续签率'!AG:AJ,4,0)</f>
        <v>11935.500000000002</v>
      </c>
      <c r="Y7690" s="1">
        <f t="shared" si="603"/>
        <v>1792.3253631284917</v>
      </c>
      <c r="Z7690">
        <v>0</v>
      </c>
      <c r="AA7690" s="89">
        <f t="shared" si="604"/>
        <v>95484.000000000015</v>
      </c>
      <c r="AH7690" s="37"/>
      <c r="AI7690" s="37"/>
      <c r="AK7690" s="37"/>
    </row>
    <row r="7691" spans="1:37" hidden="1">
      <c r="A7691" t="s">
        <v>64</v>
      </c>
      <c r="B7691" t="s">
        <v>20</v>
      </c>
      <c r="C7691" t="s">
        <v>21</v>
      </c>
      <c r="D7691" t="s">
        <v>116</v>
      </c>
      <c r="E7691" t="s">
        <v>553</v>
      </c>
      <c r="F7691" t="str">
        <f t="shared" si="601"/>
        <v>衡水市公私立学校</v>
      </c>
      <c r="G7691" t="s">
        <v>159</v>
      </c>
      <c r="H7691" t="s">
        <v>395</v>
      </c>
      <c r="I7691" t="s">
        <v>70</v>
      </c>
      <c r="J7691">
        <v>60</v>
      </c>
      <c r="K7691">
        <v>0</v>
      </c>
      <c r="L7691" s="13">
        <f>VLOOKUP(C7691,'渗透率、续签率'!B:C,2,0)</f>
        <v>0.41499999999999998</v>
      </c>
      <c r="M7691" s="6">
        <v>0</v>
      </c>
      <c r="N7691">
        <v>5</v>
      </c>
      <c r="O7691">
        <v>0</v>
      </c>
      <c r="P7691" s="6">
        <v>0</v>
      </c>
      <c r="Q7691" s="13">
        <v>0</v>
      </c>
      <c r="R7691" s="13">
        <v>0</v>
      </c>
      <c r="S7691" s="31">
        <v>223</v>
      </c>
      <c r="T7691" s="6">
        <f>VLOOKUP(E7691,'参数设置&amp;汇总'!S:U,3,0)</f>
        <v>1.5955307262569832E-2</v>
      </c>
      <c r="U7691" s="78">
        <f t="shared" si="600"/>
        <v>7.9776536312849158E-2</v>
      </c>
      <c r="V7691" s="13">
        <v>0.85000000000000009</v>
      </c>
      <c r="W7691" s="78">
        <f t="shared" si="602"/>
        <v>9.385474860335194E-2</v>
      </c>
      <c r="X7691" s="1">
        <f>VLOOKUP(E7691,'渗透率、续签率'!AG:AJ,4,0)</f>
        <v>11935.500000000002</v>
      </c>
      <c r="Y7691" s="1">
        <f t="shared" si="603"/>
        <v>1120.2033519553072</v>
      </c>
      <c r="Z7691">
        <v>0</v>
      </c>
      <c r="AA7691" s="89">
        <f t="shared" si="604"/>
        <v>59677.500000000007</v>
      </c>
      <c r="AH7691" s="37"/>
      <c r="AI7691" s="37"/>
      <c r="AK7691" s="37"/>
    </row>
    <row r="7692" spans="1:37" hidden="1">
      <c r="A7692" t="s">
        <v>64</v>
      </c>
      <c r="B7692" t="s">
        <v>20</v>
      </c>
      <c r="C7692" t="s">
        <v>21</v>
      </c>
      <c r="D7692" t="s">
        <v>116</v>
      </c>
      <c r="E7692" t="s">
        <v>553</v>
      </c>
      <c r="F7692" t="str">
        <f t="shared" si="601"/>
        <v>衡阳市公私立学校</v>
      </c>
      <c r="G7692" t="s">
        <v>113</v>
      </c>
      <c r="H7692" t="s">
        <v>396</v>
      </c>
      <c r="I7692" t="s">
        <v>68</v>
      </c>
      <c r="J7692">
        <v>102</v>
      </c>
      <c r="K7692">
        <v>0</v>
      </c>
      <c r="L7692" s="13">
        <f>VLOOKUP(C7692,'渗透率、续签率'!B:C,2,0)</f>
        <v>0.41499999999999998</v>
      </c>
      <c r="M7692" s="6">
        <v>0</v>
      </c>
      <c r="N7692">
        <v>27</v>
      </c>
      <c r="O7692">
        <v>0</v>
      </c>
      <c r="P7692" s="6">
        <v>0</v>
      </c>
      <c r="Q7692" s="13">
        <v>6.0000000000000001E-3</v>
      </c>
      <c r="R7692" s="13">
        <v>0</v>
      </c>
      <c r="S7692" s="31">
        <v>643</v>
      </c>
      <c r="T7692" s="6">
        <f>VLOOKUP(E7692,'参数设置&amp;汇总'!S:U,3,0)</f>
        <v>1.5955307262569832E-2</v>
      </c>
      <c r="U7692" s="78">
        <f t="shared" si="600"/>
        <v>0.43079329608938549</v>
      </c>
      <c r="V7692" s="13">
        <v>0.85000000000000009</v>
      </c>
      <c r="W7692" s="78">
        <f t="shared" si="602"/>
        <v>0.50681564245810051</v>
      </c>
      <c r="X7692" s="1">
        <f>VLOOKUP(E7692,'渗透率、续签率'!AG:AJ,4,0)</f>
        <v>11935.500000000002</v>
      </c>
      <c r="Y7692" s="1">
        <f t="shared" si="603"/>
        <v>6049.09810055866</v>
      </c>
      <c r="Z7692">
        <v>0</v>
      </c>
      <c r="AA7692" s="89">
        <f t="shared" si="604"/>
        <v>322258.50000000006</v>
      </c>
      <c r="AH7692" s="37"/>
      <c r="AI7692" s="37"/>
    </row>
    <row r="7693" spans="1:37" hidden="1">
      <c r="A7693" t="s">
        <v>64</v>
      </c>
      <c r="B7693" t="s">
        <v>20</v>
      </c>
      <c r="C7693" t="s">
        <v>21</v>
      </c>
      <c r="D7693" t="s">
        <v>116</v>
      </c>
      <c r="E7693" t="s">
        <v>553</v>
      </c>
      <c r="F7693" t="str">
        <f t="shared" si="601"/>
        <v>衢州市公私立学校</v>
      </c>
      <c r="G7693" t="s">
        <v>79</v>
      </c>
      <c r="H7693" t="s">
        <v>397</v>
      </c>
      <c r="I7693" t="s">
        <v>68</v>
      </c>
      <c r="J7693">
        <v>37</v>
      </c>
      <c r="K7693">
        <v>0</v>
      </c>
      <c r="L7693" s="13">
        <f>VLOOKUP(C7693,'渗透率、续签率'!B:C,2,0)</f>
        <v>0.41499999999999998</v>
      </c>
      <c r="M7693" s="6">
        <v>0</v>
      </c>
      <c r="N7693">
        <v>8</v>
      </c>
      <c r="O7693">
        <v>0</v>
      </c>
      <c r="P7693" s="6">
        <v>0</v>
      </c>
      <c r="Q7693" s="13">
        <v>0</v>
      </c>
      <c r="R7693" s="13">
        <v>0</v>
      </c>
      <c r="S7693" s="31">
        <v>212</v>
      </c>
      <c r="T7693" s="6">
        <f>VLOOKUP(E7693,'参数设置&amp;汇总'!S:U,3,0)</f>
        <v>1.5955307262569832E-2</v>
      </c>
      <c r="U7693" s="78">
        <f t="shared" si="600"/>
        <v>0.12764245810055866</v>
      </c>
      <c r="V7693" s="13">
        <v>0.85000000000000009</v>
      </c>
      <c r="W7693" s="78">
        <f t="shared" si="602"/>
        <v>0.15016759776536312</v>
      </c>
      <c r="X7693" s="1">
        <f>VLOOKUP(E7693,'渗透率、续签率'!AG:AJ,4,0)</f>
        <v>11935.500000000002</v>
      </c>
      <c r="Y7693" s="1">
        <f t="shared" si="603"/>
        <v>1792.3253631284917</v>
      </c>
      <c r="Z7693">
        <v>0</v>
      </c>
      <c r="AA7693" s="89">
        <f t="shared" si="604"/>
        <v>95484.000000000015</v>
      </c>
      <c r="AK7693" s="37"/>
    </row>
    <row r="7694" spans="1:37" hidden="1">
      <c r="A7694" t="s">
        <v>64</v>
      </c>
      <c r="B7694" t="s">
        <v>20</v>
      </c>
      <c r="C7694" t="s">
        <v>21</v>
      </c>
      <c r="D7694" t="s">
        <v>116</v>
      </c>
      <c r="E7694" t="s">
        <v>553</v>
      </c>
      <c r="F7694" t="str">
        <f t="shared" si="601"/>
        <v>襄阳市公私立学校</v>
      </c>
      <c r="G7694" t="s">
        <v>81</v>
      </c>
      <c r="H7694" t="s">
        <v>398</v>
      </c>
      <c r="I7694" t="s">
        <v>68</v>
      </c>
      <c r="J7694">
        <v>72</v>
      </c>
      <c r="K7694">
        <v>0</v>
      </c>
      <c r="L7694" s="13">
        <f>VLOOKUP(C7694,'渗透率、续签率'!B:C,2,0)</f>
        <v>0.41499999999999998</v>
      </c>
      <c r="M7694" s="6">
        <v>0</v>
      </c>
      <c r="N7694">
        <v>10</v>
      </c>
      <c r="O7694">
        <v>0</v>
      </c>
      <c r="P7694" s="6">
        <v>0</v>
      </c>
      <c r="Q7694" s="13">
        <v>0</v>
      </c>
      <c r="R7694" s="13">
        <v>0</v>
      </c>
      <c r="S7694" s="31">
        <v>278</v>
      </c>
      <c r="T7694" s="6">
        <f>VLOOKUP(E7694,'参数设置&amp;汇总'!S:U,3,0)</f>
        <v>1.5955307262569832E-2</v>
      </c>
      <c r="U7694" s="78">
        <f t="shared" si="600"/>
        <v>0.15955307262569832</v>
      </c>
      <c r="V7694" s="13">
        <v>0.85000000000000009</v>
      </c>
      <c r="W7694" s="78">
        <f t="shared" si="602"/>
        <v>0.18770949720670388</v>
      </c>
      <c r="X7694" s="1">
        <f>VLOOKUP(E7694,'渗透率、续签率'!AG:AJ,4,0)</f>
        <v>11935.500000000002</v>
      </c>
      <c r="Y7694" s="1">
        <f t="shared" si="603"/>
        <v>2240.4067039106144</v>
      </c>
      <c r="Z7694">
        <v>0</v>
      </c>
      <c r="AA7694" s="89">
        <f t="shared" si="604"/>
        <v>119355.00000000001</v>
      </c>
      <c r="AH7694" s="37"/>
      <c r="AI7694" s="37"/>
      <c r="AK7694" s="37"/>
    </row>
    <row r="7695" spans="1:37" hidden="1">
      <c r="A7695" t="s">
        <v>64</v>
      </c>
      <c r="B7695" t="s">
        <v>20</v>
      </c>
      <c r="C7695" t="s">
        <v>21</v>
      </c>
      <c r="D7695" t="s">
        <v>116</v>
      </c>
      <c r="E7695" t="s">
        <v>553</v>
      </c>
      <c r="F7695" t="str">
        <f t="shared" si="601"/>
        <v>西双版纳傣族自治州公私立学校</v>
      </c>
      <c r="G7695" t="s">
        <v>99</v>
      </c>
      <c r="H7695" t="s">
        <v>399</v>
      </c>
      <c r="I7695" t="s">
        <v>68</v>
      </c>
      <c r="J7695">
        <v>12</v>
      </c>
      <c r="K7695">
        <v>0</v>
      </c>
      <c r="L7695" s="13">
        <f>VLOOKUP(C7695,'渗透率、续签率'!B:C,2,0)</f>
        <v>0.41499999999999998</v>
      </c>
      <c r="M7695" s="6">
        <v>0</v>
      </c>
      <c r="N7695">
        <v>2</v>
      </c>
      <c r="O7695">
        <v>0</v>
      </c>
      <c r="P7695" s="6">
        <v>0</v>
      </c>
      <c r="Q7695" s="13">
        <v>0</v>
      </c>
      <c r="R7695" s="13">
        <v>0</v>
      </c>
      <c r="S7695" s="31">
        <v>48</v>
      </c>
      <c r="T7695" s="6">
        <f>VLOOKUP(E7695,'参数设置&amp;汇总'!S:U,3,0)</f>
        <v>1.5955307262569832E-2</v>
      </c>
      <c r="U7695" s="78">
        <f t="shared" si="600"/>
        <v>3.1910614525139665E-2</v>
      </c>
      <c r="V7695" s="13">
        <v>0.85000000000000009</v>
      </c>
      <c r="W7695" s="78">
        <f t="shared" si="602"/>
        <v>3.754189944134078E-2</v>
      </c>
      <c r="X7695" s="1">
        <f>VLOOKUP(E7695,'渗透率、续签率'!AG:AJ,4,0)</f>
        <v>11935.500000000002</v>
      </c>
      <c r="Y7695" s="1">
        <f t="shared" si="603"/>
        <v>448.08134078212294</v>
      </c>
      <c r="Z7695">
        <v>0</v>
      </c>
      <c r="AA7695" s="89">
        <f t="shared" si="604"/>
        <v>23871.000000000004</v>
      </c>
      <c r="AH7695" s="37"/>
      <c r="AI7695" s="37"/>
      <c r="AK7695" s="37"/>
    </row>
    <row r="7696" spans="1:37" hidden="1">
      <c r="A7696" t="s">
        <v>64</v>
      </c>
      <c r="B7696" t="s">
        <v>20</v>
      </c>
      <c r="C7696" t="s">
        <v>21</v>
      </c>
      <c r="D7696" t="s">
        <v>116</v>
      </c>
      <c r="E7696" t="s">
        <v>553</v>
      </c>
      <c r="F7696" t="str">
        <f t="shared" si="601"/>
        <v>西宁市公私立学校</v>
      </c>
      <c r="G7696" t="s">
        <v>297</v>
      </c>
      <c r="H7696" t="s">
        <v>400</v>
      </c>
      <c r="I7696" t="s">
        <v>70</v>
      </c>
      <c r="J7696">
        <v>35</v>
      </c>
      <c r="K7696">
        <v>0</v>
      </c>
      <c r="L7696" s="13">
        <f>VLOOKUP(C7696,'渗透率、续签率'!B:C,2,0)</f>
        <v>0.41499999999999998</v>
      </c>
      <c r="M7696" s="6">
        <v>0</v>
      </c>
      <c r="N7696">
        <v>6</v>
      </c>
      <c r="O7696">
        <v>0</v>
      </c>
      <c r="P7696" s="6">
        <v>0</v>
      </c>
      <c r="Q7696" s="13">
        <v>0</v>
      </c>
      <c r="R7696" s="13">
        <v>0</v>
      </c>
      <c r="S7696" s="31">
        <v>210</v>
      </c>
      <c r="T7696" s="6">
        <f>VLOOKUP(E7696,'参数设置&amp;汇总'!S:U,3,0)</f>
        <v>1.5955307262569832E-2</v>
      </c>
      <c r="U7696" s="78">
        <f t="shared" si="600"/>
        <v>9.5731843575419001E-2</v>
      </c>
      <c r="V7696" s="13">
        <v>0.85000000000000009</v>
      </c>
      <c r="W7696" s="78">
        <f t="shared" si="602"/>
        <v>0.11262569832402235</v>
      </c>
      <c r="X7696" s="1">
        <f>VLOOKUP(E7696,'渗透率、续签率'!AG:AJ,4,0)</f>
        <v>11935.500000000002</v>
      </c>
      <c r="Y7696" s="1">
        <f t="shared" si="603"/>
        <v>1344.2440223463689</v>
      </c>
      <c r="Z7696">
        <v>0</v>
      </c>
      <c r="AA7696" s="89">
        <f t="shared" si="604"/>
        <v>71613.000000000015</v>
      </c>
      <c r="AH7696" s="37"/>
      <c r="AI7696" s="37"/>
      <c r="AK7696" s="37"/>
    </row>
    <row r="7697" spans="1:37" hidden="1">
      <c r="A7697" t="s">
        <v>64</v>
      </c>
      <c r="B7697" t="s">
        <v>20</v>
      </c>
      <c r="C7697" t="s">
        <v>21</v>
      </c>
      <c r="D7697" t="s">
        <v>116</v>
      </c>
      <c r="E7697" t="s">
        <v>553</v>
      </c>
      <c r="F7697" t="str">
        <f t="shared" si="601"/>
        <v>许昌市公私立学校</v>
      </c>
      <c r="G7697" t="s">
        <v>110</v>
      </c>
      <c r="H7697" t="s">
        <v>401</v>
      </c>
      <c r="I7697" t="s">
        <v>70</v>
      </c>
      <c r="J7697">
        <v>45</v>
      </c>
      <c r="K7697">
        <v>0</v>
      </c>
      <c r="L7697" s="13">
        <f>VLOOKUP(C7697,'渗透率、续签率'!B:C,2,0)</f>
        <v>0.41499999999999998</v>
      </c>
      <c r="M7697" s="6">
        <v>0</v>
      </c>
      <c r="N7697">
        <v>9</v>
      </c>
      <c r="O7697">
        <v>0</v>
      </c>
      <c r="P7697" s="6">
        <v>0</v>
      </c>
      <c r="Q7697" s="13">
        <v>0</v>
      </c>
      <c r="R7697" s="13">
        <v>0</v>
      </c>
      <c r="S7697" s="31">
        <v>206</v>
      </c>
      <c r="T7697" s="6">
        <f>VLOOKUP(E7697,'参数设置&amp;汇总'!S:U,3,0)</f>
        <v>1.5955307262569832E-2</v>
      </c>
      <c r="U7697" s="78">
        <f t="shared" si="600"/>
        <v>0.14359776536312849</v>
      </c>
      <c r="V7697" s="13">
        <v>0.85000000000000009</v>
      </c>
      <c r="W7697" s="78">
        <f t="shared" si="602"/>
        <v>0.16893854748603349</v>
      </c>
      <c r="X7697" s="1">
        <f>VLOOKUP(E7697,'渗透率、续签率'!AG:AJ,4,0)</f>
        <v>11935.500000000002</v>
      </c>
      <c r="Y7697" s="1">
        <f t="shared" si="603"/>
        <v>2016.366033519553</v>
      </c>
      <c r="Z7697">
        <v>0</v>
      </c>
      <c r="AA7697" s="89">
        <f t="shared" si="604"/>
        <v>107419.50000000001</v>
      </c>
      <c r="AH7697" s="37"/>
      <c r="AI7697" s="37"/>
      <c r="AK7697" s="37"/>
    </row>
    <row r="7698" spans="1:37" hidden="1">
      <c r="A7698" t="s">
        <v>64</v>
      </c>
      <c r="B7698" t="s">
        <v>20</v>
      </c>
      <c r="C7698" t="s">
        <v>21</v>
      </c>
      <c r="D7698" t="s">
        <v>116</v>
      </c>
      <c r="E7698" t="s">
        <v>553</v>
      </c>
      <c r="F7698" t="str">
        <f t="shared" si="601"/>
        <v>贵港市公私立学校</v>
      </c>
      <c r="G7698" t="s">
        <v>88</v>
      </c>
      <c r="H7698" t="s">
        <v>402</v>
      </c>
      <c r="I7698" t="s">
        <v>68</v>
      </c>
      <c r="J7698">
        <v>51</v>
      </c>
      <c r="K7698">
        <v>0</v>
      </c>
      <c r="L7698" s="13">
        <f>VLOOKUP(C7698,'渗透率、续签率'!B:C,2,0)</f>
        <v>0.41499999999999998</v>
      </c>
      <c r="M7698" s="6">
        <v>0</v>
      </c>
      <c r="N7698">
        <v>4</v>
      </c>
      <c r="O7698">
        <v>0</v>
      </c>
      <c r="P7698" s="6">
        <v>0</v>
      </c>
      <c r="Q7698" s="13">
        <v>0</v>
      </c>
      <c r="R7698" s="13">
        <v>0</v>
      </c>
      <c r="S7698" s="31">
        <v>153</v>
      </c>
      <c r="T7698" s="6">
        <f>VLOOKUP(E7698,'参数设置&amp;汇总'!S:U,3,0)</f>
        <v>1.5955307262569832E-2</v>
      </c>
      <c r="U7698" s="78">
        <f t="shared" si="600"/>
        <v>6.3821229050279329E-2</v>
      </c>
      <c r="V7698" s="13">
        <v>0.85000000000000009</v>
      </c>
      <c r="W7698" s="78">
        <f t="shared" si="602"/>
        <v>7.508379888268156E-2</v>
      </c>
      <c r="X7698" s="1">
        <f>VLOOKUP(E7698,'渗透率、续签率'!AG:AJ,4,0)</f>
        <v>11935.500000000002</v>
      </c>
      <c r="Y7698" s="1">
        <f t="shared" si="603"/>
        <v>896.16268156424587</v>
      </c>
      <c r="Z7698">
        <v>0</v>
      </c>
      <c r="AA7698" s="89">
        <f t="shared" si="604"/>
        <v>47742.000000000007</v>
      </c>
      <c r="AH7698" s="37"/>
      <c r="AI7698" s="37"/>
      <c r="AK7698" s="37"/>
    </row>
    <row r="7699" spans="1:37" hidden="1">
      <c r="A7699" t="s">
        <v>64</v>
      </c>
      <c r="B7699" t="s">
        <v>20</v>
      </c>
      <c r="C7699" t="s">
        <v>21</v>
      </c>
      <c r="D7699" t="s">
        <v>116</v>
      </c>
      <c r="E7699" t="s">
        <v>553</v>
      </c>
      <c r="F7699" t="str">
        <f t="shared" si="601"/>
        <v>贵阳市公私立学校</v>
      </c>
      <c r="G7699" t="s">
        <v>167</v>
      </c>
      <c r="H7699" t="s">
        <v>403</v>
      </c>
      <c r="I7699" t="s">
        <v>70</v>
      </c>
      <c r="J7699">
        <v>145</v>
      </c>
      <c r="K7699">
        <v>1</v>
      </c>
      <c r="L7699" s="13">
        <f>VLOOKUP(C7699,'渗透率、续签率'!B:C,2,0)</f>
        <v>0.41499999999999998</v>
      </c>
      <c r="M7699" s="6">
        <v>0.01</v>
      </c>
      <c r="N7699">
        <v>19</v>
      </c>
      <c r="O7699">
        <v>1</v>
      </c>
      <c r="P7699" s="6">
        <v>0.05</v>
      </c>
      <c r="Q7699" s="13">
        <v>1.9E-2</v>
      </c>
      <c r="R7699" s="13">
        <v>0</v>
      </c>
      <c r="S7699" s="31">
        <v>605</v>
      </c>
      <c r="T7699" s="6">
        <f>VLOOKUP(E7699,'参数设置&amp;汇总'!S:U,3,0)</f>
        <v>1.5955307262569832E-2</v>
      </c>
      <c r="U7699" s="78">
        <f t="shared" si="600"/>
        <v>1</v>
      </c>
      <c r="V7699" s="13">
        <v>0.85000000000000009</v>
      </c>
      <c r="W7699" s="78">
        <f t="shared" si="602"/>
        <v>0.68823529411764695</v>
      </c>
      <c r="X7699" s="1">
        <f>VLOOKUP(E7699,'渗透率、续签率'!AG:AJ,4,0)</f>
        <v>11935.500000000002</v>
      </c>
      <c r="Y7699" s="1">
        <f t="shared" si="603"/>
        <v>8214.4323529411758</v>
      </c>
      <c r="Z7699">
        <v>0</v>
      </c>
      <c r="AA7699" s="89">
        <f t="shared" si="604"/>
        <v>226774.50000000003</v>
      </c>
      <c r="AH7699" s="37"/>
      <c r="AI7699" s="37"/>
      <c r="AK7699" s="37"/>
    </row>
    <row r="7700" spans="1:37" hidden="1">
      <c r="A7700" t="s">
        <v>64</v>
      </c>
      <c r="B7700" t="s">
        <v>20</v>
      </c>
      <c r="C7700" t="s">
        <v>21</v>
      </c>
      <c r="D7700" t="s">
        <v>116</v>
      </c>
      <c r="E7700" t="s">
        <v>553</v>
      </c>
      <c r="F7700" t="str">
        <f t="shared" si="601"/>
        <v>贺州市公私立学校</v>
      </c>
      <c r="G7700" t="s">
        <v>88</v>
      </c>
      <c r="H7700" t="s">
        <v>404</v>
      </c>
      <c r="I7700" t="s">
        <v>68</v>
      </c>
      <c r="J7700">
        <v>31</v>
      </c>
      <c r="K7700">
        <v>0</v>
      </c>
      <c r="L7700" s="13">
        <f>VLOOKUP(C7700,'渗透率、续签率'!B:C,2,0)</f>
        <v>0.41499999999999998</v>
      </c>
      <c r="M7700" s="6">
        <v>0</v>
      </c>
      <c r="N7700">
        <v>1</v>
      </c>
      <c r="O7700">
        <v>0</v>
      </c>
      <c r="P7700" s="6">
        <v>0</v>
      </c>
      <c r="Q7700" s="13">
        <v>0</v>
      </c>
      <c r="R7700" s="13">
        <v>0</v>
      </c>
      <c r="S7700" s="31">
        <v>97</v>
      </c>
      <c r="T7700" s="6">
        <f>VLOOKUP(E7700,'参数设置&amp;汇总'!S:U,3,0)</f>
        <v>1.5955307262569832E-2</v>
      </c>
      <c r="U7700" s="78">
        <f t="shared" si="600"/>
        <v>1.5955307262569832E-2</v>
      </c>
      <c r="V7700" s="13">
        <v>0.85000000000000009</v>
      </c>
      <c r="W7700" s="78">
        <f t="shared" si="602"/>
        <v>1.877094972067039E-2</v>
      </c>
      <c r="X7700" s="1">
        <f>VLOOKUP(E7700,'渗透率、续签率'!AG:AJ,4,0)</f>
        <v>11935.500000000002</v>
      </c>
      <c r="Y7700" s="1">
        <f t="shared" si="603"/>
        <v>224.04067039106147</v>
      </c>
      <c r="Z7700">
        <v>0</v>
      </c>
      <c r="AA7700" s="89">
        <f t="shared" si="604"/>
        <v>11935.500000000002</v>
      </c>
      <c r="AH7700" s="37"/>
      <c r="AI7700" s="37"/>
      <c r="AK7700" s="37"/>
    </row>
    <row r="7701" spans="1:37" hidden="1">
      <c r="A7701" t="s">
        <v>64</v>
      </c>
      <c r="B7701" t="s">
        <v>20</v>
      </c>
      <c r="C7701" t="s">
        <v>21</v>
      </c>
      <c r="D7701" t="s">
        <v>116</v>
      </c>
      <c r="E7701" t="s">
        <v>553</v>
      </c>
      <c r="F7701" t="str">
        <f t="shared" si="601"/>
        <v>资阳市公私立学校</v>
      </c>
      <c r="G7701" t="s">
        <v>77</v>
      </c>
      <c r="H7701" t="s">
        <v>405</v>
      </c>
      <c r="I7701" t="s">
        <v>70</v>
      </c>
      <c r="J7701">
        <v>20</v>
      </c>
      <c r="K7701">
        <v>1</v>
      </c>
      <c r="L7701" s="13">
        <f>VLOOKUP(C7701,'渗透率、续签率'!B:C,2,0)</f>
        <v>0.41499999999999998</v>
      </c>
      <c r="M7701" s="6">
        <v>0.05</v>
      </c>
      <c r="N7701">
        <v>2</v>
      </c>
      <c r="O7701">
        <v>0</v>
      </c>
      <c r="P7701" s="6">
        <v>0</v>
      </c>
      <c r="Q7701" s="13">
        <v>0.11700000000000001</v>
      </c>
      <c r="R7701" s="13">
        <v>0</v>
      </c>
      <c r="S7701" s="31">
        <v>80</v>
      </c>
      <c r="T7701" s="6">
        <f>VLOOKUP(E7701,'参数设置&amp;汇总'!S:U,3,0)</f>
        <v>1.5955307262569832E-2</v>
      </c>
      <c r="U7701" s="78">
        <f t="shared" si="600"/>
        <v>3.1910614525139665E-2</v>
      </c>
      <c r="V7701" s="13">
        <v>0.85000000000000009</v>
      </c>
      <c r="W7701" s="78">
        <f t="shared" si="602"/>
        <v>3.754189944134078E-2</v>
      </c>
      <c r="X7701" s="1">
        <f>VLOOKUP(E7701,'渗透率、续签率'!AG:AJ,4,0)</f>
        <v>11935.500000000002</v>
      </c>
      <c r="Y7701" s="1">
        <f t="shared" si="603"/>
        <v>448.08134078212294</v>
      </c>
      <c r="Z7701">
        <v>0</v>
      </c>
      <c r="AA7701" s="89">
        <f t="shared" si="604"/>
        <v>23871.000000000004</v>
      </c>
      <c r="AH7701" s="37"/>
      <c r="AI7701" s="37"/>
      <c r="AK7701" s="37"/>
    </row>
    <row r="7702" spans="1:37" hidden="1">
      <c r="A7702" t="s">
        <v>64</v>
      </c>
      <c r="B7702" t="s">
        <v>20</v>
      </c>
      <c r="C7702" t="s">
        <v>21</v>
      </c>
      <c r="D7702" t="s">
        <v>116</v>
      </c>
      <c r="E7702" t="s">
        <v>553</v>
      </c>
      <c r="F7702" t="str">
        <f t="shared" si="601"/>
        <v>赣州市公私立学校</v>
      </c>
      <c r="G7702" t="s">
        <v>90</v>
      </c>
      <c r="H7702" t="s">
        <v>406</v>
      </c>
      <c r="I7702" t="s">
        <v>68</v>
      </c>
      <c r="J7702">
        <v>158</v>
      </c>
      <c r="K7702">
        <v>2</v>
      </c>
      <c r="L7702" s="13">
        <f>VLOOKUP(C7702,'渗透率、续签率'!B:C,2,0)</f>
        <v>0.41499999999999998</v>
      </c>
      <c r="M7702" s="6">
        <v>0.01</v>
      </c>
      <c r="N7702">
        <v>16</v>
      </c>
      <c r="O7702">
        <v>2</v>
      </c>
      <c r="P7702" s="6">
        <v>0.13</v>
      </c>
      <c r="Q7702" s="13">
        <v>0.13800000000000001</v>
      </c>
      <c r="R7702" s="13">
        <v>9.9000000000000005E-2</v>
      </c>
      <c r="S7702" s="31">
        <v>558</v>
      </c>
      <c r="T7702" s="6">
        <f>VLOOKUP(E7702,'参数设置&amp;汇总'!S:U,3,0)</f>
        <v>1.5955307262569832E-2</v>
      </c>
      <c r="U7702" s="78">
        <f t="shared" si="600"/>
        <v>2</v>
      </c>
      <c r="V7702" s="13">
        <v>0.85000000000000009</v>
      </c>
      <c r="W7702" s="78">
        <f t="shared" si="602"/>
        <v>1.3764705882352939</v>
      </c>
      <c r="X7702" s="1">
        <f>VLOOKUP(E7702,'渗透率、续签率'!AG:AJ,4,0)</f>
        <v>11935.500000000002</v>
      </c>
      <c r="Y7702" s="1">
        <f t="shared" si="603"/>
        <v>16428.864705882352</v>
      </c>
      <c r="Z7702">
        <v>0</v>
      </c>
      <c r="AA7702" s="89">
        <f t="shared" si="604"/>
        <v>190968.00000000003</v>
      </c>
      <c r="AH7702" s="37"/>
      <c r="AI7702" s="37"/>
      <c r="AK7702" s="37"/>
    </row>
    <row r="7703" spans="1:37" hidden="1">
      <c r="A7703" t="s">
        <v>64</v>
      </c>
      <c r="B7703" t="s">
        <v>20</v>
      </c>
      <c r="C7703" t="s">
        <v>21</v>
      </c>
      <c r="D7703" t="s">
        <v>116</v>
      </c>
      <c r="E7703" t="s">
        <v>553</v>
      </c>
      <c r="F7703" t="str">
        <f t="shared" si="601"/>
        <v>赤峰市公私立学校</v>
      </c>
      <c r="G7703" t="s">
        <v>142</v>
      </c>
      <c r="H7703" t="s">
        <v>407</v>
      </c>
      <c r="I7703" t="s">
        <v>70</v>
      </c>
      <c r="J7703">
        <v>69</v>
      </c>
      <c r="K7703">
        <v>0</v>
      </c>
      <c r="L7703" s="13">
        <f>VLOOKUP(C7703,'渗透率、续签率'!B:C,2,0)</f>
        <v>0.41499999999999998</v>
      </c>
      <c r="M7703" s="6">
        <v>0</v>
      </c>
      <c r="N7703">
        <v>7</v>
      </c>
      <c r="O7703">
        <v>0</v>
      </c>
      <c r="P7703" s="6">
        <v>0</v>
      </c>
      <c r="Q7703" s="13">
        <v>0</v>
      </c>
      <c r="R7703" s="13">
        <v>0</v>
      </c>
      <c r="S7703" s="31">
        <v>274</v>
      </c>
      <c r="T7703" s="6">
        <f>VLOOKUP(E7703,'参数设置&amp;汇总'!S:U,3,0)</f>
        <v>1.5955307262569832E-2</v>
      </c>
      <c r="U7703" s="78">
        <f t="shared" si="600"/>
        <v>0.11168715083798883</v>
      </c>
      <c r="V7703" s="13">
        <v>0.85000000000000009</v>
      </c>
      <c r="W7703" s="78">
        <f t="shared" si="602"/>
        <v>0.13139664804469273</v>
      </c>
      <c r="X7703" s="1">
        <f>VLOOKUP(E7703,'渗透率、续签率'!AG:AJ,4,0)</f>
        <v>11935.500000000002</v>
      </c>
      <c r="Y7703" s="1">
        <f t="shared" si="603"/>
        <v>1568.2846927374303</v>
      </c>
      <c r="Z7703">
        <v>0</v>
      </c>
      <c r="AA7703" s="89">
        <f t="shared" si="604"/>
        <v>83548.500000000015</v>
      </c>
      <c r="AH7703" s="37"/>
      <c r="AI7703" s="37"/>
      <c r="AK7703" s="37"/>
    </row>
    <row r="7704" spans="1:37" hidden="1">
      <c r="A7704" t="s">
        <v>64</v>
      </c>
      <c r="B7704" t="s">
        <v>20</v>
      </c>
      <c r="C7704" t="s">
        <v>21</v>
      </c>
      <c r="D7704" t="s">
        <v>116</v>
      </c>
      <c r="E7704" t="s">
        <v>553</v>
      </c>
      <c r="F7704" t="str">
        <f t="shared" si="601"/>
        <v>辽源市公私立学校</v>
      </c>
      <c r="G7704" t="s">
        <v>188</v>
      </c>
      <c r="H7704" t="s">
        <v>408</v>
      </c>
      <c r="I7704" t="s">
        <v>70</v>
      </c>
      <c r="J7704">
        <v>16</v>
      </c>
      <c r="K7704">
        <v>0</v>
      </c>
      <c r="L7704" s="13">
        <f>VLOOKUP(C7704,'渗透率、续签率'!B:C,2,0)</f>
        <v>0.41499999999999998</v>
      </c>
      <c r="M7704" s="6">
        <v>0</v>
      </c>
      <c r="N7704">
        <v>0</v>
      </c>
      <c r="O7704">
        <v>0</v>
      </c>
      <c r="P7704" s="6">
        <v>0</v>
      </c>
      <c r="Q7704" s="13">
        <v>0</v>
      </c>
      <c r="R7704" s="13">
        <v>0</v>
      </c>
      <c r="S7704" s="31">
        <v>23</v>
      </c>
      <c r="T7704" s="6">
        <f>VLOOKUP(E7704,'参数设置&amp;汇总'!S:U,3,0)</f>
        <v>1.5955307262569832E-2</v>
      </c>
      <c r="U7704" s="78">
        <f t="shared" si="600"/>
        <v>0</v>
      </c>
      <c r="V7704" s="13">
        <v>0.85000000000000009</v>
      </c>
      <c r="W7704" s="78">
        <f t="shared" si="602"/>
        <v>0</v>
      </c>
      <c r="X7704" s="1">
        <f>VLOOKUP(E7704,'渗透率、续签率'!AG:AJ,4,0)</f>
        <v>11935.500000000002</v>
      </c>
      <c r="Y7704" s="1">
        <f t="shared" si="603"/>
        <v>0</v>
      </c>
      <c r="Z7704">
        <v>0</v>
      </c>
      <c r="AA7704" s="89">
        <f t="shared" si="604"/>
        <v>0</v>
      </c>
      <c r="AH7704" s="37"/>
      <c r="AI7704" s="37"/>
      <c r="AK7704" s="37"/>
    </row>
    <row r="7705" spans="1:37" hidden="1">
      <c r="A7705" t="s">
        <v>64</v>
      </c>
      <c r="B7705" t="s">
        <v>20</v>
      </c>
      <c r="C7705" t="s">
        <v>21</v>
      </c>
      <c r="D7705" t="s">
        <v>116</v>
      </c>
      <c r="E7705" t="s">
        <v>553</v>
      </c>
      <c r="F7705" t="str">
        <f t="shared" si="601"/>
        <v>辽阳市公私立学校</v>
      </c>
      <c r="G7705" t="s">
        <v>101</v>
      </c>
      <c r="H7705" t="s">
        <v>409</v>
      </c>
      <c r="I7705" t="s">
        <v>70</v>
      </c>
      <c r="J7705">
        <v>15</v>
      </c>
      <c r="K7705">
        <v>0</v>
      </c>
      <c r="L7705" s="13">
        <f>VLOOKUP(C7705,'渗透率、续签率'!B:C,2,0)</f>
        <v>0.41499999999999998</v>
      </c>
      <c r="M7705" s="6">
        <v>0</v>
      </c>
      <c r="N7705">
        <v>3</v>
      </c>
      <c r="O7705">
        <v>0</v>
      </c>
      <c r="P7705" s="6">
        <v>0</v>
      </c>
      <c r="Q7705" s="13">
        <v>0</v>
      </c>
      <c r="R7705" s="13">
        <v>0</v>
      </c>
      <c r="S7705" s="31">
        <v>76</v>
      </c>
      <c r="T7705" s="6">
        <f>VLOOKUP(E7705,'参数设置&amp;汇总'!S:U,3,0)</f>
        <v>1.5955307262569832E-2</v>
      </c>
      <c r="U7705" s="78">
        <f t="shared" si="600"/>
        <v>4.7865921787709501E-2</v>
      </c>
      <c r="V7705" s="13">
        <v>0.85000000000000009</v>
      </c>
      <c r="W7705" s="78">
        <f t="shared" si="602"/>
        <v>5.6312849162011173E-2</v>
      </c>
      <c r="X7705" s="1">
        <f>VLOOKUP(E7705,'渗透率、续签率'!AG:AJ,4,0)</f>
        <v>11935.500000000002</v>
      </c>
      <c r="Y7705" s="1">
        <f t="shared" si="603"/>
        <v>672.12201117318443</v>
      </c>
      <c r="Z7705">
        <v>0</v>
      </c>
      <c r="AA7705" s="89">
        <f t="shared" si="604"/>
        <v>35806.500000000007</v>
      </c>
      <c r="AH7705" s="37"/>
      <c r="AI7705" s="37"/>
      <c r="AK7705" s="37"/>
    </row>
    <row r="7706" spans="1:37" hidden="1">
      <c r="A7706" t="s">
        <v>64</v>
      </c>
      <c r="B7706" t="s">
        <v>20</v>
      </c>
      <c r="C7706" t="s">
        <v>21</v>
      </c>
      <c r="D7706" t="s">
        <v>116</v>
      </c>
      <c r="E7706" t="s">
        <v>553</v>
      </c>
      <c r="F7706" t="str">
        <f t="shared" si="601"/>
        <v>达州市公私立学校</v>
      </c>
      <c r="G7706" t="s">
        <v>77</v>
      </c>
      <c r="H7706" t="s">
        <v>410</v>
      </c>
      <c r="I7706" t="s">
        <v>70</v>
      </c>
      <c r="J7706">
        <v>51</v>
      </c>
      <c r="K7706">
        <v>0</v>
      </c>
      <c r="L7706" s="13">
        <f>VLOOKUP(C7706,'渗透率、续签率'!B:C,2,0)</f>
        <v>0.41499999999999998</v>
      </c>
      <c r="M7706" s="6">
        <v>0</v>
      </c>
      <c r="N7706">
        <v>3</v>
      </c>
      <c r="O7706">
        <v>0</v>
      </c>
      <c r="P7706" s="6">
        <v>0</v>
      </c>
      <c r="Q7706" s="13">
        <v>0</v>
      </c>
      <c r="R7706" s="13">
        <v>0</v>
      </c>
      <c r="S7706" s="31">
        <v>142</v>
      </c>
      <c r="T7706" s="6">
        <f>VLOOKUP(E7706,'参数设置&amp;汇总'!S:U,3,0)</f>
        <v>1.5955307262569832E-2</v>
      </c>
      <c r="U7706" s="78">
        <f t="shared" si="600"/>
        <v>4.7865921787709501E-2</v>
      </c>
      <c r="V7706" s="13">
        <v>0.85000000000000009</v>
      </c>
      <c r="W7706" s="78">
        <f t="shared" si="602"/>
        <v>5.6312849162011173E-2</v>
      </c>
      <c r="X7706" s="1">
        <f>VLOOKUP(E7706,'渗透率、续签率'!AG:AJ,4,0)</f>
        <v>11935.500000000002</v>
      </c>
      <c r="Y7706" s="1">
        <f t="shared" si="603"/>
        <v>672.12201117318443</v>
      </c>
      <c r="Z7706">
        <v>0</v>
      </c>
      <c r="AA7706" s="89">
        <f t="shared" si="604"/>
        <v>35806.500000000007</v>
      </c>
      <c r="AH7706" s="37"/>
      <c r="AI7706" s="37"/>
      <c r="AK7706" s="37"/>
    </row>
    <row r="7707" spans="1:37" hidden="1">
      <c r="A7707" t="s">
        <v>64</v>
      </c>
      <c r="B7707" t="s">
        <v>20</v>
      </c>
      <c r="C7707" t="s">
        <v>21</v>
      </c>
      <c r="D7707" t="s">
        <v>116</v>
      </c>
      <c r="E7707" t="s">
        <v>553</v>
      </c>
      <c r="F7707" t="str">
        <f t="shared" si="601"/>
        <v>运城市公私立学校</v>
      </c>
      <c r="G7707" t="s">
        <v>134</v>
      </c>
      <c r="H7707" t="s">
        <v>411</v>
      </c>
      <c r="I7707" t="s">
        <v>70</v>
      </c>
      <c r="J7707">
        <v>72</v>
      </c>
      <c r="K7707">
        <v>1</v>
      </c>
      <c r="L7707" s="13">
        <f>VLOOKUP(C7707,'渗透率、续签率'!B:C,2,0)</f>
        <v>0.41499999999999998</v>
      </c>
      <c r="M7707" s="6">
        <v>0.01</v>
      </c>
      <c r="N7707">
        <v>9</v>
      </c>
      <c r="O7707">
        <v>1</v>
      </c>
      <c r="P7707" s="6">
        <v>0.11</v>
      </c>
      <c r="Q7707" s="13">
        <v>9.2999999999999999E-2</v>
      </c>
      <c r="R7707" s="13">
        <v>0</v>
      </c>
      <c r="S7707" s="31">
        <v>301</v>
      </c>
      <c r="T7707" s="6">
        <f>VLOOKUP(E7707,'参数设置&amp;汇总'!S:U,3,0)</f>
        <v>1.5955307262569832E-2</v>
      </c>
      <c r="U7707" s="78">
        <f t="shared" si="600"/>
        <v>1</v>
      </c>
      <c r="V7707" s="13">
        <v>0.85000000000000009</v>
      </c>
      <c r="W7707" s="78">
        <f t="shared" si="602"/>
        <v>0.68823529411764695</v>
      </c>
      <c r="X7707" s="1">
        <f>VLOOKUP(E7707,'渗透率、续签率'!AG:AJ,4,0)</f>
        <v>11935.500000000002</v>
      </c>
      <c r="Y7707" s="1">
        <f t="shared" si="603"/>
        <v>8214.4323529411758</v>
      </c>
      <c r="Z7707">
        <v>0</v>
      </c>
      <c r="AA7707" s="89">
        <f t="shared" si="604"/>
        <v>107419.50000000001</v>
      </c>
      <c r="AH7707" s="37"/>
      <c r="AI7707" s="37"/>
      <c r="AK7707" s="37"/>
    </row>
    <row r="7708" spans="1:37" hidden="1">
      <c r="A7708" t="s">
        <v>64</v>
      </c>
      <c r="B7708" t="s">
        <v>20</v>
      </c>
      <c r="C7708" t="s">
        <v>21</v>
      </c>
      <c r="D7708" t="s">
        <v>116</v>
      </c>
      <c r="E7708" t="s">
        <v>553</v>
      </c>
      <c r="F7708" t="str">
        <f t="shared" si="601"/>
        <v>连云港市公私立学校</v>
      </c>
      <c r="G7708" t="s">
        <v>73</v>
      </c>
      <c r="H7708" t="s">
        <v>412</v>
      </c>
      <c r="I7708" t="s">
        <v>70</v>
      </c>
      <c r="J7708">
        <v>67</v>
      </c>
      <c r="K7708">
        <v>0</v>
      </c>
      <c r="L7708" s="13">
        <f>VLOOKUP(C7708,'渗透率、续签率'!B:C,2,0)</f>
        <v>0.41499999999999998</v>
      </c>
      <c r="M7708" s="6">
        <v>0</v>
      </c>
      <c r="N7708">
        <v>11</v>
      </c>
      <c r="O7708">
        <v>0</v>
      </c>
      <c r="P7708" s="6">
        <v>0</v>
      </c>
      <c r="Q7708" s="13">
        <v>0</v>
      </c>
      <c r="R7708" s="13">
        <v>0</v>
      </c>
      <c r="S7708" s="31">
        <v>384</v>
      </c>
      <c r="T7708" s="6">
        <f>VLOOKUP(E7708,'参数设置&amp;汇总'!S:U,3,0)</f>
        <v>1.5955307262569832E-2</v>
      </c>
      <c r="U7708" s="78">
        <f t="shared" si="600"/>
        <v>0.17550837988826815</v>
      </c>
      <c r="V7708" s="13">
        <v>0.85000000000000009</v>
      </c>
      <c r="W7708" s="78">
        <f t="shared" si="602"/>
        <v>0.20648044692737427</v>
      </c>
      <c r="X7708" s="1">
        <f>VLOOKUP(E7708,'渗透率、续签率'!AG:AJ,4,0)</f>
        <v>11935.500000000002</v>
      </c>
      <c r="Y7708" s="1">
        <f t="shared" si="603"/>
        <v>2464.4473743016761</v>
      </c>
      <c r="Z7708">
        <v>0</v>
      </c>
      <c r="AA7708" s="89">
        <f t="shared" si="604"/>
        <v>131290.50000000003</v>
      </c>
      <c r="AH7708" s="37"/>
      <c r="AI7708" s="37"/>
      <c r="AK7708" s="37"/>
    </row>
    <row r="7709" spans="1:37" hidden="1">
      <c r="A7709" t="s">
        <v>64</v>
      </c>
      <c r="B7709" t="s">
        <v>20</v>
      </c>
      <c r="C7709" t="s">
        <v>21</v>
      </c>
      <c r="D7709" t="s">
        <v>116</v>
      </c>
      <c r="E7709" t="s">
        <v>553</v>
      </c>
      <c r="F7709" t="str">
        <f t="shared" si="601"/>
        <v>迪庆藏族自治州公私立学校</v>
      </c>
      <c r="G7709" t="s">
        <v>99</v>
      </c>
      <c r="H7709" t="s">
        <v>413</v>
      </c>
      <c r="I7709" t="s">
        <v>68</v>
      </c>
      <c r="J7709">
        <v>5</v>
      </c>
      <c r="K7709">
        <v>0</v>
      </c>
      <c r="L7709" s="13">
        <f>VLOOKUP(C7709,'渗透率、续签率'!B:C,2,0)</f>
        <v>0.41499999999999998</v>
      </c>
      <c r="M7709" s="6">
        <v>0</v>
      </c>
      <c r="N7709">
        <v>1</v>
      </c>
      <c r="O7709">
        <v>0</v>
      </c>
      <c r="P7709" s="6">
        <v>0</v>
      </c>
      <c r="Q7709" s="13">
        <v>0</v>
      </c>
      <c r="R7709" s="13">
        <v>0</v>
      </c>
      <c r="S7709" s="31">
        <v>11</v>
      </c>
      <c r="T7709" s="6">
        <f>VLOOKUP(E7709,'参数设置&amp;汇总'!S:U,3,0)</f>
        <v>1.5955307262569832E-2</v>
      </c>
      <c r="U7709" s="78">
        <f t="shared" si="600"/>
        <v>1.5955307262569832E-2</v>
      </c>
      <c r="V7709" s="13">
        <v>0.85000000000000009</v>
      </c>
      <c r="W7709" s="78">
        <f t="shared" si="602"/>
        <v>1.877094972067039E-2</v>
      </c>
      <c r="X7709" s="1">
        <f>VLOOKUP(E7709,'渗透率、续签率'!AG:AJ,4,0)</f>
        <v>11935.500000000002</v>
      </c>
      <c r="Y7709" s="1">
        <f t="shared" si="603"/>
        <v>224.04067039106147</v>
      </c>
      <c r="Z7709">
        <v>0</v>
      </c>
      <c r="AA7709" s="89">
        <f t="shared" si="604"/>
        <v>11935.500000000002</v>
      </c>
      <c r="AH7709" s="37"/>
      <c r="AI7709" s="37"/>
      <c r="AK7709" s="37"/>
    </row>
    <row r="7710" spans="1:37" hidden="1">
      <c r="A7710" t="s">
        <v>64</v>
      </c>
      <c r="B7710" t="s">
        <v>20</v>
      </c>
      <c r="C7710" t="s">
        <v>21</v>
      </c>
      <c r="D7710" t="s">
        <v>116</v>
      </c>
      <c r="E7710" t="s">
        <v>553</v>
      </c>
      <c r="F7710" t="str">
        <f t="shared" si="601"/>
        <v>通化市公私立学校</v>
      </c>
      <c r="G7710" t="s">
        <v>188</v>
      </c>
      <c r="H7710" t="s">
        <v>414</v>
      </c>
      <c r="I7710" t="s">
        <v>70</v>
      </c>
      <c r="J7710">
        <v>17</v>
      </c>
      <c r="K7710">
        <v>0</v>
      </c>
      <c r="L7710" s="13">
        <f>VLOOKUP(C7710,'渗透率、续签率'!B:C,2,0)</f>
        <v>0.41499999999999998</v>
      </c>
      <c r="M7710" s="6">
        <v>0</v>
      </c>
      <c r="N7710">
        <v>0</v>
      </c>
      <c r="O7710">
        <v>0</v>
      </c>
      <c r="P7710" s="6">
        <v>0</v>
      </c>
      <c r="Q7710" s="13">
        <v>0</v>
      </c>
      <c r="R7710" s="13">
        <v>0</v>
      </c>
      <c r="S7710" s="31">
        <v>48</v>
      </c>
      <c r="T7710" s="6">
        <f>VLOOKUP(E7710,'参数设置&amp;汇总'!S:U,3,0)</f>
        <v>1.5955307262569832E-2</v>
      </c>
      <c r="U7710" s="78">
        <f t="shared" si="600"/>
        <v>0</v>
      </c>
      <c r="V7710" s="13">
        <v>0.85000000000000009</v>
      </c>
      <c r="W7710" s="78">
        <f t="shared" si="602"/>
        <v>0</v>
      </c>
      <c r="X7710" s="1">
        <f>VLOOKUP(E7710,'渗透率、续签率'!AG:AJ,4,0)</f>
        <v>11935.500000000002</v>
      </c>
      <c r="Y7710" s="1">
        <f t="shared" si="603"/>
        <v>0</v>
      </c>
      <c r="Z7710">
        <v>0</v>
      </c>
      <c r="AA7710" s="89">
        <f t="shared" si="604"/>
        <v>0</v>
      </c>
      <c r="AH7710" s="37"/>
      <c r="AI7710" s="37"/>
    </row>
    <row r="7711" spans="1:37" hidden="1">
      <c r="A7711" t="s">
        <v>64</v>
      </c>
      <c r="B7711" t="s">
        <v>20</v>
      </c>
      <c r="C7711" t="s">
        <v>21</v>
      </c>
      <c r="D7711" t="s">
        <v>116</v>
      </c>
      <c r="E7711" t="s">
        <v>553</v>
      </c>
      <c r="F7711" t="str">
        <f t="shared" si="601"/>
        <v>通辽市公私立学校</v>
      </c>
      <c r="G7711" t="s">
        <v>142</v>
      </c>
      <c r="H7711" t="s">
        <v>415</v>
      </c>
      <c r="I7711" t="s">
        <v>70</v>
      </c>
      <c r="J7711">
        <v>36</v>
      </c>
      <c r="K7711">
        <v>0</v>
      </c>
      <c r="L7711" s="13">
        <f>VLOOKUP(C7711,'渗透率、续签率'!B:C,2,0)</f>
        <v>0.41499999999999998</v>
      </c>
      <c r="M7711" s="6">
        <v>0</v>
      </c>
      <c r="N7711">
        <v>8</v>
      </c>
      <c r="O7711">
        <v>0</v>
      </c>
      <c r="P7711" s="6">
        <v>0</v>
      </c>
      <c r="Q7711" s="13">
        <v>0</v>
      </c>
      <c r="R7711" s="13">
        <v>0</v>
      </c>
      <c r="S7711" s="31">
        <v>277</v>
      </c>
      <c r="T7711" s="6">
        <f>VLOOKUP(E7711,'参数设置&amp;汇总'!S:U,3,0)</f>
        <v>1.5955307262569832E-2</v>
      </c>
      <c r="U7711" s="78">
        <f t="shared" si="600"/>
        <v>0.12764245810055866</v>
      </c>
      <c r="V7711" s="13">
        <v>0.85000000000000009</v>
      </c>
      <c r="W7711" s="78">
        <f t="shared" si="602"/>
        <v>0.15016759776536312</v>
      </c>
      <c r="X7711" s="1">
        <f>VLOOKUP(E7711,'渗透率、续签率'!AG:AJ,4,0)</f>
        <v>11935.500000000002</v>
      </c>
      <c r="Y7711" s="1">
        <f t="shared" si="603"/>
        <v>1792.3253631284917</v>
      </c>
      <c r="Z7711">
        <v>0</v>
      </c>
      <c r="AA7711" s="89">
        <f t="shared" si="604"/>
        <v>95484.000000000015</v>
      </c>
      <c r="AK7711" s="37"/>
    </row>
    <row r="7712" spans="1:37" hidden="1">
      <c r="A7712" t="s">
        <v>64</v>
      </c>
      <c r="B7712" t="s">
        <v>20</v>
      </c>
      <c r="C7712" t="s">
        <v>21</v>
      </c>
      <c r="D7712" t="s">
        <v>116</v>
      </c>
      <c r="E7712" t="s">
        <v>553</v>
      </c>
      <c r="F7712" t="str">
        <f t="shared" si="601"/>
        <v>遂宁市公私立学校</v>
      </c>
      <c r="G7712" t="s">
        <v>77</v>
      </c>
      <c r="H7712" t="s">
        <v>416</v>
      </c>
      <c r="I7712" t="s">
        <v>70</v>
      </c>
      <c r="J7712">
        <v>35</v>
      </c>
      <c r="K7712">
        <v>0</v>
      </c>
      <c r="L7712" s="13">
        <f>VLOOKUP(C7712,'渗透率、续签率'!B:C,2,0)</f>
        <v>0.41499999999999998</v>
      </c>
      <c r="M7712" s="6">
        <v>0</v>
      </c>
      <c r="N7712">
        <v>5</v>
      </c>
      <c r="O7712">
        <v>0</v>
      </c>
      <c r="P7712" s="6">
        <v>0</v>
      </c>
      <c r="Q7712" s="13">
        <v>0</v>
      </c>
      <c r="R7712" s="13">
        <v>0</v>
      </c>
      <c r="S7712" s="31">
        <v>157</v>
      </c>
      <c r="T7712" s="6">
        <f>VLOOKUP(E7712,'参数设置&amp;汇总'!S:U,3,0)</f>
        <v>1.5955307262569832E-2</v>
      </c>
      <c r="U7712" s="78">
        <f t="shared" si="600"/>
        <v>7.9776536312849158E-2</v>
      </c>
      <c r="V7712" s="13">
        <v>0.85000000000000009</v>
      </c>
      <c r="W7712" s="78">
        <f t="shared" si="602"/>
        <v>9.385474860335194E-2</v>
      </c>
      <c r="X7712" s="1">
        <f>VLOOKUP(E7712,'渗透率、续签率'!AG:AJ,4,0)</f>
        <v>11935.500000000002</v>
      </c>
      <c r="Y7712" s="1">
        <f t="shared" si="603"/>
        <v>1120.2033519553072</v>
      </c>
      <c r="Z7712">
        <v>1</v>
      </c>
      <c r="AA7712" s="89">
        <f t="shared" si="604"/>
        <v>59677.500000000007</v>
      </c>
      <c r="AH7712" s="37"/>
      <c r="AI7712" s="37"/>
      <c r="AK7712" s="37"/>
    </row>
    <row r="7713" spans="1:37" hidden="1">
      <c r="A7713" t="s">
        <v>64</v>
      </c>
      <c r="B7713" t="s">
        <v>20</v>
      </c>
      <c r="C7713" t="s">
        <v>21</v>
      </c>
      <c r="D7713" t="s">
        <v>116</v>
      </c>
      <c r="E7713" t="s">
        <v>553</v>
      </c>
      <c r="F7713" t="str">
        <f t="shared" si="601"/>
        <v>遵义市公私立学校</v>
      </c>
      <c r="G7713" t="s">
        <v>167</v>
      </c>
      <c r="H7713" t="s">
        <v>417</v>
      </c>
      <c r="I7713" t="s">
        <v>70</v>
      </c>
      <c r="J7713">
        <v>82</v>
      </c>
      <c r="K7713">
        <v>0</v>
      </c>
      <c r="L7713" s="13">
        <f>VLOOKUP(C7713,'渗透率、续签率'!B:C,2,0)</f>
        <v>0.41499999999999998</v>
      </c>
      <c r="M7713" s="6">
        <v>0</v>
      </c>
      <c r="N7713">
        <v>9</v>
      </c>
      <c r="O7713">
        <v>0</v>
      </c>
      <c r="P7713" s="6">
        <v>0</v>
      </c>
      <c r="Q7713" s="13">
        <v>0</v>
      </c>
      <c r="R7713" s="13">
        <v>0</v>
      </c>
      <c r="S7713" s="31">
        <v>261</v>
      </c>
      <c r="T7713" s="6">
        <f>VLOOKUP(E7713,'参数设置&amp;汇总'!S:U,3,0)</f>
        <v>1.5955307262569832E-2</v>
      </c>
      <c r="U7713" s="78">
        <f t="shared" si="600"/>
        <v>0.14359776536312849</v>
      </c>
      <c r="V7713" s="13">
        <v>0.85000000000000009</v>
      </c>
      <c r="W7713" s="78">
        <f t="shared" si="602"/>
        <v>0.16893854748603349</v>
      </c>
      <c r="X7713" s="1">
        <f>VLOOKUP(E7713,'渗透率、续签率'!AG:AJ,4,0)</f>
        <v>11935.500000000002</v>
      </c>
      <c r="Y7713" s="1">
        <f t="shared" si="603"/>
        <v>2016.366033519553</v>
      </c>
      <c r="Z7713">
        <v>0</v>
      </c>
      <c r="AA7713" s="89">
        <f t="shared" si="604"/>
        <v>107419.50000000001</v>
      </c>
      <c r="AH7713" s="37"/>
      <c r="AI7713" s="37"/>
      <c r="AJ7713" s="1"/>
      <c r="AK7713" s="37"/>
    </row>
    <row r="7714" spans="1:37" hidden="1">
      <c r="A7714" t="s">
        <v>64</v>
      </c>
      <c r="B7714" t="s">
        <v>20</v>
      </c>
      <c r="C7714" t="s">
        <v>21</v>
      </c>
      <c r="D7714" t="s">
        <v>116</v>
      </c>
      <c r="E7714" t="s">
        <v>553</v>
      </c>
      <c r="F7714" t="str">
        <f t="shared" si="601"/>
        <v>邢台市公私立学校</v>
      </c>
      <c r="G7714" t="s">
        <v>159</v>
      </c>
      <c r="H7714" t="s">
        <v>418</v>
      </c>
      <c r="I7714" t="s">
        <v>70</v>
      </c>
      <c r="J7714">
        <v>103</v>
      </c>
      <c r="K7714">
        <v>0</v>
      </c>
      <c r="L7714" s="13">
        <f>VLOOKUP(C7714,'渗透率、续签率'!B:C,2,0)</f>
        <v>0.41499999999999998</v>
      </c>
      <c r="M7714" s="6">
        <v>0</v>
      </c>
      <c r="N7714">
        <v>21</v>
      </c>
      <c r="O7714">
        <v>0</v>
      </c>
      <c r="P7714" s="6">
        <v>0</v>
      </c>
      <c r="Q7714" s="13">
        <v>0</v>
      </c>
      <c r="R7714" s="13">
        <v>0</v>
      </c>
      <c r="S7714" s="31">
        <v>514</v>
      </c>
      <c r="T7714" s="6">
        <f>VLOOKUP(E7714,'参数设置&amp;汇总'!S:U,3,0)</f>
        <v>1.5955307262569832E-2</v>
      </c>
      <c r="U7714" s="78">
        <f t="shared" si="600"/>
        <v>0.33506145251396646</v>
      </c>
      <c r="V7714" s="13">
        <v>0.85000000000000009</v>
      </c>
      <c r="W7714" s="78">
        <f t="shared" si="602"/>
        <v>0.39418994413407815</v>
      </c>
      <c r="X7714" s="1">
        <f>VLOOKUP(E7714,'渗透率、续签率'!AG:AJ,4,0)</f>
        <v>11935.500000000002</v>
      </c>
      <c r="Y7714" s="1">
        <f t="shared" si="603"/>
        <v>4704.8540782122909</v>
      </c>
      <c r="Z7714">
        <v>0</v>
      </c>
      <c r="AA7714" s="89">
        <f t="shared" si="604"/>
        <v>250645.50000000003</v>
      </c>
      <c r="AH7714" s="37"/>
      <c r="AI7714" s="37"/>
      <c r="AK7714" s="37"/>
    </row>
    <row r="7715" spans="1:37" hidden="1">
      <c r="A7715" t="s">
        <v>64</v>
      </c>
      <c r="B7715" t="s">
        <v>20</v>
      </c>
      <c r="C7715" t="s">
        <v>21</v>
      </c>
      <c r="D7715" t="s">
        <v>116</v>
      </c>
      <c r="E7715" t="s">
        <v>553</v>
      </c>
      <c r="F7715" t="str">
        <f t="shared" si="601"/>
        <v>那曲市公私立学校</v>
      </c>
      <c r="G7715" t="s">
        <v>237</v>
      </c>
      <c r="H7715" t="s">
        <v>419</v>
      </c>
      <c r="I7715" t="s">
        <v>57</v>
      </c>
      <c r="J7715">
        <v>4</v>
      </c>
      <c r="K7715">
        <v>0</v>
      </c>
      <c r="L7715" s="13">
        <f>VLOOKUP(C7715,'渗透率、续签率'!B:C,2,0)</f>
        <v>0.41499999999999998</v>
      </c>
      <c r="M7715" s="6">
        <v>0</v>
      </c>
      <c r="N7715">
        <v>0</v>
      </c>
      <c r="O7715">
        <v>0</v>
      </c>
      <c r="P7715" s="6">
        <v>0</v>
      </c>
      <c r="Q7715" s="13">
        <v>0</v>
      </c>
      <c r="R7715" s="13">
        <v>0</v>
      </c>
      <c r="S7715" s="31">
        <v>2</v>
      </c>
      <c r="T7715" s="6">
        <f>VLOOKUP(E7715,'参数设置&amp;汇总'!S:U,3,0)</f>
        <v>1.5955307262569832E-2</v>
      </c>
      <c r="U7715" s="78">
        <f t="shared" si="600"/>
        <v>0</v>
      </c>
      <c r="V7715" s="13">
        <v>0.85000000000000009</v>
      </c>
      <c r="W7715" s="78">
        <f t="shared" si="602"/>
        <v>0</v>
      </c>
      <c r="X7715" s="1">
        <f>VLOOKUP(E7715,'渗透率、续签率'!AG:AJ,4,0)</f>
        <v>11935.500000000002</v>
      </c>
      <c r="Y7715" s="1">
        <f t="shared" si="603"/>
        <v>0</v>
      </c>
      <c r="Z7715">
        <v>0</v>
      </c>
      <c r="AA7715" s="89">
        <f t="shared" si="604"/>
        <v>0</v>
      </c>
      <c r="AH7715" s="37"/>
      <c r="AI7715" s="37"/>
      <c r="AK7715" s="37"/>
    </row>
    <row r="7716" spans="1:37" hidden="1">
      <c r="A7716" t="s">
        <v>64</v>
      </c>
      <c r="B7716" t="s">
        <v>20</v>
      </c>
      <c r="C7716" t="s">
        <v>21</v>
      </c>
      <c r="D7716" t="s">
        <v>116</v>
      </c>
      <c r="E7716" t="s">
        <v>553</v>
      </c>
      <c r="F7716" t="str">
        <f t="shared" si="601"/>
        <v>邯郸市公私立学校</v>
      </c>
      <c r="G7716" t="s">
        <v>159</v>
      </c>
      <c r="H7716" t="s">
        <v>420</v>
      </c>
      <c r="I7716" t="s">
        <v>70</v>
      </c>
      <c r="J7716">
        <v>159</v>
      </c>
      <c r="K7716">
        <v>0</v>
      </c>
      <c r="L7716" s="13">
        <f>VLOOKUP(C7716,'渗透率、续签率'!B:C,2,0)</f>
        <v>0.41499999999999998</v>
      </c>
      <c r="M7716" s="6">
        <v>0</v>
      </c>
      <c r="N7716">
        <v>34</v>
      </c>
      <c r="O7716">
        <v>0</v>
      </c>
      <c r="P7716" s="6">
        <v>0</v>
      </c>
      <c r="Q7716" s="13">
        <v>0</v>
      </c>
      <c r="R7716" s="13">
        <v>0</v>
      </c>
      <c r="S7716" s="31">
        <v>1101</v>
      </c>
      <c r="T7716" s="6">
        <f>VLOOKUP(E7716,'参数设置&amp;汇总'!S:U,3,0)</f>
        <v>1.5955307262569832E-2</v>
      </c>
      <c r="U7716" s="78">
        <f t="shared" si="600"/>
        <v>0.54248044692737429</v>
      </c>
      <c r="V7716" s="13">
        <v>0.85000000000000009</v>
      </c>
      <c r="W7716" s="78">
        <f t="shared" si="602"/>
        <v>0.63821229050279327</v>
      </c>
      <c r="X7716" s="1">
        <f>VLOOKUP(E7716,'渗透率、续签率'!AG:AJ,4,0)</f>
        <v>11935.500000000002</v>
      </c>
      <c r="Y7716" s="1">
        <f t="shared" si="603"/>
        <v>7617.3827932960903</v>
      </c>
      <c r="Z7716">
        <v>0</v>
      </c>
      <c r="AA7716" s="89">
        <f t="shared" si="604"/>
        <v>405807.00000000006</v>
      </c>
      <c r="AH7716" s="37"/>
      <c r="AI7716" s="37"/>
      <c r="AK7716" s="37"/>
    </row>
    <row r="7717" spans="1:37" hidden="1">
      <c r="A7717" t="s">
        <v>64</v>
      </c>
      <c r="B7717" t="s">
        <v>20</v>
      </c>
      <c r="C7717" t="s">
        <v>21</v>
      </c>
      <c r="D7717" t="s">
        <v>116</v>
      </c>
      <c r="E7717" t="s">
        <v>553</v>
      </c>
      <c r="F7717" t="str">
        <f t="shared" si="601"/>
        <v>邵阳市公私立学校</v>
      </c>
      <c r="G7717" t="s">
        <v>113</v>
      </c>
      <c r="H7717" t="s">
        <v>421</v>
      </c>
      <c r="I7717" t="s">
        <v>68</v>
      </c>
      <c r="J7717">
        <v>116</v>
      </c>
      <c r="K7717">
        <v>0</v>
      </c>
      <c r="L7717" s="13">
        <f>VLOOKUP(C7717,'渗透率、续签率'!B:C,2,0)</f>
        <v>0.41499999999999998</v>
      </c>
      <c r="M7717" s="6">
        <v>0</v>
      </c>
      <c r="N7717">
        <v>14</v>
      </c>
      <c r="O7717">
        <v>0</v>
      </c>
      <c r="P7717" s="6">
        <v>0</v>
      </c>
      <c r="Q7717" s="13">
        <v>0</v>
      </c>
      <c r="R7717" s="13">
        <v>0</v>
      </c>
      <c r="S7717" s="31">
        <v>428</v>
      </c>
      <c r="T7717" s="6">
        <f>VLOOKUP(E7717,'参数设置&amp;汇总'!S:U,3,0)</f>
        <v>1.5955307262569832E-2</v>
      </c>
      <c r="U7717" s="78">
        <f t="shared" si="600"/>
        <v>0.22337430167597766</v>
      </c>
      <c r="V7717" s="13">
        <v>0.85000000000000009</v>
      </c>
      <c r="W7717" s="78">
        <f t="shared" si="602"/>
        <v>0.26279329608938545</v>
      </c>
      <c r="X7717" s="1">
        <f>VLOOKUP(E7717,'渗透率、续签率'!AG:AJ,4,0)</f>
        <v>11935.500000000002</v>
      </c>
      <c r="Y7717" s="1">
        <f t="shared" si="603"/>
        <v>3136.5693854748606</v>
      </c>
      <c r="Z7717">
        <v>0</v>
      </c>
      <c r="AA7717" s="89">
        <f t="shared" si="604"/>
        <v>167097.00000000003</v>
      </c>
      <c r="AH7717" s="37"/>
      <c r="AI7717" s="37"/>
      <c r="AK7717" s="37"/>
    </row>
    <row r="7718" spans="1:37" hidden="1">
      <c r="A7718" t="s">
        <v>64</v>
      </c>
      <c r="B7718" t="s">
        <v>20</v>
      </c>
      <c r="C7718" t="s">
        <v>21</v>
      </c>
      <c r="D7718" t="s">
        <v>116</v>
      </c>
      <c r="E7718" t="s">
        <v>553</v>
      </c>
      <c r="F7718" t="str">
        <f t="shared" si="601"/>
        <v>郴州市公私立学校</v>
      </c>
      <c r="G7718" t="s">
        <v>113</v>
      </c>
      <c r="H7718" t="s">
        <v>422</v>
      </c>
      <c r="I7718" t="s">
        <v>68</v>
      </c>
      <c r="J7718">
        <v>72</v>
      </c>
      <c r="K7718">
        <v>0</v>
      </c>
      <c r="L7718" s="13">
        <f>VLOOKUP(C7718,'渗透率、续签率'!B:C,2,0)</f>
        <v>0.41499999999999998</v>
      </c>
      <c r="M7718" s="6">
        <v>0</v>
      </c>
      <c r="N7718">
        <v>15</v>
      </c>
      <c r="O7718">
        <v>0</v>
      </c>
      <c r="P7718" s="6">
        <v>0</v>
      </c>
      <c r="Q7718" s="13">
        <v>0</v>
      </c>
      <c r="R7718" s="13">
        <v>0</v>
      </c>
      <c r="S7718" s="31">
        <v>322</v>
      </c>
      <c r="T7718" s="6">
        <f>VLOOKUP(E7718,'参数设置&amp;汇总'!S:U,3,0)</f>
        <v>1.5955307262569832E-2</v>
      </c>
      <c r="U7718" s="78">
        <f t="shared" si="600"/>
        <v>0.23932960893854749</v>
      </c>
      <c r="V7718" s="13">
        <v>0.85000000000000009</v>
      </c>
      <c r="W7718" s="78">
        <f t="shared" si="602"/>
        <v>0.28156424581005585</v>
      </c>
      <c r="X7718" s="1">
        <f>VLOOKUP(E7718,'渗透率、续签率'!AG:AJ,4,0)</f>
        <v>11935.500000000002</v>
      </c>
      <c r="Y7718" s="1">
        <f t="shared" si="603"/>
        <v>3360.6100558659223</v>
      </c>
      <c r="Z7718">
        <v>0</v>
      </c>
      <c r="AA7718" s="89">
        <f t="shared" si="604"/>
        <v>179032.50000000003</v>
      </c>
      <c r="AH7718" s="37"/>
      <c r="AI7718" s="37"/>
      <c r="AK7718" s="37"/>
    </row>
    <row r="7719" spans="1:37" hidden="1">
      <c r="A7719" t="s">
        <v>64</v>
      </c>
      <c r="B7719" t="s">
        <v>20</v>
      </c>
      <c r="C7719" t="s">
        <v>21</v>
      </c>
      <c r="D7719" t="s">
        <v>116</v>
      </c>
      <c r="E7719" t="s">
        <v>553</v>
      </c>
      <c r="F7719" t="str">
        <f t="shared" si="601"/>
        <v>鄂尔多斯市公私立学校</v>
      </c>
      <c r="G7719" t="s">
        <v>142</v>
      </c>
      <c r="H7719" t="s">
        <v>423</v>
      </c>
      <c r="I7719" t="s">
        <v>70</v>
      </c>
      <c r="J7719">
        <v>24</v>
      </c>
      <c r="K7719">
        <v>0</v>
      </c>
      <c r="L7719" s="13">
        <f>VLOOKUP(C7719,'渗透率、续签率'!B:C,2,0)</f>
        <v>0.41499999999999998</v>
      </c>
      <c r="M7719" s="6">
        <v>0</v>
      </c>
      <c r="N7719">
        <v>1</v>
      </c>
      <c r="O7719">
        <v>0</v>
      </c>
      <c r="P7719" s="6">
        <v>0</v>
      </c>
      <c r="Q7719" s="13">
        <v>0</v>
      </c>
      <c r="R7719" s="13">
        <v>0</v>
      </c>
      <c r="S7719" s="31">
        <v>35</v>
      </c>
      <c r="T7719" s="6">
        <f>VLOOKUP(E7719,'参数设置&amp;汇总'!S:U,3,0)</f>
        <v>1.5955307262569832E-2</v>
      </c>
      <c r="U7719" s="78">
        <f t="shared" si="600"/>
        <v>1.5955307262569832E-2</v>
      </c>
      <c r="V7719" s="13">
        <v>0.85000000000000009</v>
      </c>
      <c r="W7719" s="78">
        <f t="shared" si="602"/>
        <v>1.877094972067039E-2</v>
      </c>
      <c r="X7719" s="1">
        <f>VLOOKUP(E7719,'渗透率、续签率'!AG:AJ,4,0)</f>
        <v>11935.500000000002</v>
      </c>
      <c r="Y7719" s="1">
        <f t="shared" si="603"/>
        <v>224.04067039106147</v>
      </c>
      <c r="Z7719">
        <v>0</v>
      </c>
      <c r="AA7719" s="89">
        <f t="shared" si="604"/>
        <v>11935.500000000002</v>
      </c>
      <c r="AH7719" s="37"/>
      <c r="AI7719" s="37"/>
      <c r="AK7719" s="37"/>
    </row>
    <row r="7720" spans="1:37" hidden="1">
      <c r="A7720" t="s">
        <v>64</v>
      </c>
      <c r="B7720" t="s">
        <v>20</v>
      </c>
      <c r="C7720" t="s">
        <v>21</v>
      </c>
      <c r="D7720" t="s">
        <v>116</v>
      </c>
      <c r="E7720" t="s">
        <v>553</v>
      </c>
      <c r="F7720" t="str">
        <f t="shared" si="601"/>
        <v>鄂州市公私立学校</v>
      </c>
      <c r="G7720" t="s">
        <v>81</v>
      </c>
      <c r="H7720" t="s">
        <v>424</v>
      </c>
      <c r="I7720" t="s">
        <v>68</v>
      </c>
      <c r="J7720">
        <v>19</v>
      </c>
      <c r="K7720">
        <v>0</v>
      </c>
      <c r="L7720" s="13">
        <f>VLOOKUP(C7720,'渗透率、续签率'!B:C,2,0)</f>
        <v>0.41499999999999998</v>
      </c>
      <c r="M7720" s="6">
        <v>0</v>
      </c>
      <c r="N7720">
        <v>1</v>
      </c>
      <c r="O7720">
        <v>0</v>
      </c>
      <c r="P7720" s="6">
        <v>0</v>
      </c>
      <c r="Q7720" s="13">
        <v>0</v>
      </c>
      <c r="R7720" s="13">
        <v>0</v>
      </c>
      <c r="S7720" s="31">
        <v>65</v>
      </c>
      <c r="T7720" s="6">
        <f>VLOOKUP(E7720,'参数设置&amp;汇总'!S:U,3,0)</f>
        <v>1.5955307262569832E-2</v>
      </c>
      <c r="U7720" s="78">
        <f t="shared" si="600"/>
        <v>1.5955307262569832E-2</v>
      </c>
      <c r="V7720" s="13">
        <v>0.85000000000000009</v>
      </c>
      <c r="W7720" s="78">
        <f t="shared" si="602"/>
        <v>1.877094972067039E-2</v>
      </c>
      <c r="X7720" s="1">
        <f>VLOOKUP(E7720,'渗透率、续签率'!AG:AJ,4,0)</f>
        <v>11935.500000000002</v>
      </c>
      <c r="Y7720" s="1">
        <f t="shared" si="603"/>
        <v>224.04067039106147</v>
      </c>
      <c r="Z7720">
        <v>0</v>
      </c>
      <c r="AA7720" s="89">
        <f t="shared" si="604"/>
        <v>11935.500000000002</v>
      </c>
      <c r="AH7720" s="37"/>
      <c r="AI7720" s="37"/>
      <c r="AK7720" s="37"/>
    </row>
    <row r="7721" spans="1:37" hidden="1">
      <c r="A7721" t="s">
        <v>64</v>
      </c>
      <c r="B7721" t="s">
        <v>20</v>
      </c>
      <c r="C7721" t="s">
        <v>21</v>
      </c>
      <c r="D7721" t="s">
        <v>116</v>
      </c>
      <c r="E7721" t="s">
        <v>553</v>
      </c>
      <c r="F7721" t="str">
        <f t="shared" si="601"/>
        <v>酒泉市公私立学校</v>
      </c>
      <c r="G7721" t="s">
        <v>132</v>
      </c>
      <c r="H7721" t="s">
        <v>425</v>
      </c>
      <c r="I7721" t="s">
        <v>70</v>
      </c>
      <c r="J7721">
        <v>13</v>
      </c>
      <c r="K7721">
        <v>0</v>
      </c>
      <c r="L7721" s="13">
        <f>VLOOKUP(C7721,'渗透率、续签率'!B:C,2,0)</f>
        <v>0.41499999999999998</v>
      </c>
      <c r="M7721" s="6">
        <v>0</v>
      </c>
      <c r="N7721">
        <v>1</v>
      </c>
      <c r="O7721">
        <v>0</v>
      </c>
      <c r="P7721" s="6">
        <v>0</v>
      </c>
      <c r="Q7721" s="13">
        <v>0</v>
      </c>
      <c r="R7721" s="13">
        <v>0</v>
      </c>
      <c r="S7721" s="31">
        <v>47</v>
      </c>
      <c r="T7721" s="6">
        <f>VLOOKUP(E7721,'参数设置&amp;汇总'!S:U,3,0)</f>
        <v>1.5955307262569832E-2</v>
      </c>
      <c r="U7721" s="78">
        <f t="shared" si="600"/>
        <v>1.5955307262569832E-2</v>
      </c>
      <c r="V7721" s="13">
        <v>0.85000000000000009</v>
      </c>
      <c r="W7721" s="78">
        <f t="shared" si="602"/>
        <v>1.877094972067039E-2</v>
      </c>
      <c r="X7721" s="1">
        <f>VLOOKUP(E7721,'渗透率、续签率'!AG:AJ,4,0)</f>
        <v>11935.500000000002</v>
      </c>
      <c r="Y7721" s="1">
        <f t="shared" si="603"/>
        <v>224.04067039106147</v>
      </c>
      <c r="Z7721">
        <v>0</v>
      </c>
      <c r="AA7721" s="89">
        <f t="shared" si="604"/>
        <v>11935.500000000002</v>
      </c>
      <c r="AH7721" s="37"/>
      <c r="AI7721" s="37"/>
      <c r="AK7721" s="37"/>
    </row>
    <row r="7722" spans="1:37" hidden="1">
      <c r="A7722" t="s">
        <v>64</v>
      </c>
      <c r="B7722" t="s">
        <v>20</v>
      </c>
      <c r="C7722" t="s">
        <v>21</v>
      </c>
      <c r="D7722" t="s">
        <v>116</v>
      </c>
      <c r="E7722" t="s">
        <v>553</v>
      </c>
      <c r="F7722" t="str">
        <f t="shared" si="601"/>
        <v>金华市公私立学校</v>
      </c>
      <c r="G7722" t="s">
        <v>79</v>
      </c>
      <c r="H7722" t="s">
        <v>426</v>
      </c>
      <c r="I7722" t="s">
        <v>68</v>
      </c>
      <c r="J7722">
        <v>65</v>
      </c>
      <c r="K7722">
        <v>0</v>
      </c>
      <c r="L7722" s="13">
        <f>VLOOKUP(C7722,'渗透率、续签率'!B:C,2,0)</f>
        <v>0.41499999999999998</v>
      </c>
      <c r="M7722" s="6">
        <v>0</v>
      </c>
      <c r="N7722">
        <v>15</v>
      </c>
      <c r="O7722">
        <v>0</v>
      </c>
      <c r="P7722" s="6">
        <v>0</v>
      </c>
      <c r="Q7722" s="13">
        <v>0</v>
      </c>
      <c r="R7722" s="13">
        <v>0</v>
      </c>
      <c r="S7722" s="31">
        <v>440</v>
      </c>
      <c r="T7722" s="6">
        <f>VLOOKUP(E7722,'参数设置&amp;汇总'!S:U,3,0)</f>
        <v>1.5955307262569832E-2</v>
      </c>
      <c r="U7722" s="78">
        <f t="shared" si="600"/>
        <v>0.23932960893854749</v>
      </c>
      <c r="V7722" s="13">
        <v>0.85000000000000009</v>
      </c>
      <c r="W7722" s="78">
        <f t="shared" si="602"/>
        <v>0.28156424581005585</v>
      </c>
      <c r="X7722" s="1">
        <f>VLOOKUP(E7722,'渗透率、续签率'!AG:AJ,4,0)</f>
        <v>11935.500000000002</v>
      </c>
      <c r="Y7722" s="1">
        <f t="shared" si="603"/>
        <v>3360.6100558659223</v>
      </c>
      <c r="Z7722">
        <v>0</v>
      </c>
      <c r="AA7722" s="89">
        <f t="shared" si="604"/>
        <v>179032.50000000003</v>
      </c>
      <c r="AH7722" s="37"/>
      <c r="AI7722" s="37"/>
      <c r="AK7722" s="37"/>
    </row>
    <row r="7723" spans="1:37" hidden="1">
      <c r="A7723" t="s">
        <v>64</v>
      </c>
      <c r="B7723" t="s">
        <v>20</v>
      </c>
      <c r="C7723" t="s">
        <v>21</v>
      </c>
      <c r="D7723" t="s">
        <v>116</v>
      </c>
      <c r="E7723" t="s">
        <v>553</v>
      </c>
      <c r="F7723" t="str">
        <f t="shared" si="601"/>
        <v>金昌市公私立学校</v>
      </c>
      <c r="G7723" t="s">
        <v>132</v>
      </c>
      <c r="H7723" t="s">
        <v>427</v>
      </c>
      <c r="I7723" t="s">
        <v>70</v>
      </c>
      <c r="J7723">
        <v>9</v>
      </c>
      <c r="K7723">
        <v>0</v>
      </c>
      <c r="L7723" s="13">
        <f>VLOOKUP(C7723,'渗透率、续签率'!B:C,2,0)</f>
        <v>0.41499999999999998</v>
      </c>
      <c r="M7723" s="6">
        <v>0</v>
      </c>
      <c r="N7723">
        <v>1</v>
      </c>
      <c r="O7723">
        <v>0</v>
      </c>
      <c r="P7723" s="6">
        <v>0</v>
      </c>
      <c r="Q7723" s="13">
        <v>0</v>
      </c>
      <c r="R7723" s="13">
        <v>0</v>
      </c>
      <c r="S7723" s="31">
        <v>48</v>
      </c>
      <c r="T7723" s="6">
        <f>VLOOKUP(E7723,'参数设置&amp;汇总'!S:U,3,0)</f>
        <v>1.5955307262569832E-2</v>
      </c>
      <c r="U7723" s="78">
        <f t="shared" si="600"/>
        <v>1.5955307262569832E-2</v>
      </c>
      <c r="V7723" s="13">
        <v>0.85000000000000009</v>
      </c>
      <c r="W7723" s="78">
        <f t="shared" si="602"/>
        <v>1.877094972067039E-2</v>
      </c>
      <c r="X7723" s="1">
        <f>VLOOKUP(E7723,'渗透率、续签率'!AG:AJ,4,0)</f>
        <v>11935.500000000002</v>
      </c>
      <c r="Y7723" s="1">
        <f t="shared" si="603"/>
        <v>224.04067039106147</v>
      </c>
      <c r="Z7723">
        <v>0</v>
      </c>
      <c r="AA7723" s="89">
        <f t="shared" si="604"/>
        <v>11935.500000000002</v>
      </c>
      <c r="AH7723" s="37"/>
      <c r="AI7723" s="37"/>
      <c r="AK7723" s="37"/>
    </row>
    <row r="7724" spans="1:37" hidden="1">
      <c r="A7724" t="s">
        <v>64</v>
      </c>
      <c r="B7724" t="s">
        <v>20</v>
      </c>
      <c r="C7724" t="s">
        <v>21</v>
      </c>
      <c r="D7724" t="s">
        <v>116</v>
      </c>
      <c r="E7724" t="s">
        <v>553</v>
      </c>
      <c r="F7724" t="str">
        <f t="shared" si="601"/>
        <v>钦州市公私立学校</v>
      </c>
      <c r="G7724" t="s">
        <v>88</v>
      </c>
      <c r="H7724" t="s">
        <v>428</v>
      </c>
      <c r="I7724" t="s">
        <v>68</v>
      </c>
      <c r="J7724">
        <v>31</v>
      </c>
      <c r="K7724">
        <v>0</v>
      </c>
      <c r="L7724" s="13">
        <f>VLOOKUP(C7724,'渗透率、续签率'!B:C,2,0)</f>
        <v>0.41499999999999998</v>
      </c>
      <c r="M7724" s="6">
        <v>0</v>
      </c>
      <c r="N7724">
        <v>6</v>
      </c>
      <c r="O7724">
        <v>0</v>
      </c>
      <c r="P7724" s="6">
        <v>0</v>
      </c>
      <c r="Q7724" s="13">
        <v>0</v>
      </c>
      <c r="R7724" s="13">
        <v>0</v>
      </c>
      <c r="S7724" s="31">
        <v>131</v>
      </c>
      <c r="T7724" s="6">
        <f>VLOOKUP(E7724,'参数设置&amp;汇总'!S:U,3,0)</f>
        <v>1.5955307262569832E-2</v>
      </c>
      <c r="U7724" s="78">
        <f t="shared" si="600"/>
        <v>9.5731843575419001E-2</v>
      </c>
      <c r="V7724" s="13">
        <v>0.85000000000000009</v>
      </c>
      <c r="W7724" s="78">
        <f t="shared" si="602"/>
        <v>0.11262569832402235</v>
      </c>
      <c r="X7724" s="1">
        <f>VLOOKUP(E7724,'渗透率、续签率'!AG:AJ,4,0)</f>
        <v>11935.500000000002</v>
      </c>
      <c r="Y7724" s="1">
        <f t="shared" si="603"/>
        <v>1344.2440223463689</v>
      </c>
      <c r="Z7724">
        <v>0</v>
      </c>
      <c r="AA7724" s="89">
        <f t="shared" si="604"/>
        <v>71613.000000000015</v>
      </c>
      <c r="AH7724" s="37"/>
      <c r="AI7724" s="37"/>
      <c r="AK7724" s="37"/>
    </row>
    <row r="7725" spans="1:37" hidden="1">
      <c r="A7725" t="s">
        <v>64</v>
      </c>
      <c r="B7725" t="s">
        <v>20</v>
      </c>
      <c r="C7725" t="s">
        <v>21</v>
      </c>
      <c r="D7725" t="s">
        <v>116</v>
      </c>
      <c r="E7725" t="s">
        <v>553</v>
      </c>
      <c r="F7725" t="str">
        <f t="shared" si="601"/>
        <v>铁岭市公私立学校</v>
      </c>
      <c r="G7725" t="s">
        <v>101</v>
      </c>
      <c r="H7725" t="s">
        <v>429</v>
      </c>
      <c r="I7725" t="s">
        <v>70</v>
      </c>
      <c r="J7725">
        <v>35</v>
      </c>
      <c r="K7725">
        <v>0</v>
      </c>
      <c r="L7725" s="13">
        <f>VLOOKUP(C7725,'渗透率、续签率'!B:C,2,0)</f>
        <v>0.41499999999999998</v>
      </c>
      <c r="M7725" s="6">
        <v>0</v>
      </c>
      <c r="N7725">
        <v>1</v>
      </c>
      <c r="O7725">
        <v>0</v>
      </c>
      <c r="P7725" s="6">
        <v>0</v>
      </c>
      <c r="Q7725" s="13">
        <v>0</v>
      </c>
      <c r="R7725" s="13">
        <v>0</v>
      </c>
      <c r="S7725" s="31">
        <v>79</v>
      </c>
      <c r="T7725" s="6">
        <f>VLOOKUP(E7725,'参数设置&amp;汇总'!S:U,3,0)</f>
        <v>1.5955307262569832E-2</v>
      </c>
      <c r="U7725" s="78">
        <f t="shared" si="600"/>
        <v>1.5955307262569832E-2</v>
      </c>
      <c r="V7725" s="13">
        <v>0.85000000000000009</v>
      </c>
      <c r="W7725" s="78">
        <f t="shared" si="602"/>
        <v>1.877094972067039E-2</v>
      </c>
      <c r="X7725" s="1">
        <f>VLOOKUP(E7725,'渗透率、续签率'!AG:AJ,4,0)</f>
        <v>11935.500000000002</v>
      </c>
      <c r="Y7725" s="1">
        <f t="shared" si="603"/>
        <v>224.04067039106147</v>
      </c>
      <c r="Z7725">
        <v>0</v>
      </c>
      <c r="AA7725" s="89">
        <f t="shared" si="604"/>
        <v>11935.500000000002</v>
      </c>
      <c r="AH7725" s="37"/>
      <c r="AI7725" s="37"/>
      <c r="AK7725" s="37"/>
    </row>
    <row r="7726" spans="1:37" hidden="1">
      <c r="A7726" t="s">
        <v>64</v>
      </c>
      <c r="B7726" t="s">
        <v>20</v>
      </c>
      <c r="C7726" t="s">
        <v>21</v>
      </c>
      <c r="D7726" t="s">
        <v>116</v>
      </c>
      <c r="E7726" t="s">
        <v>553</v>
      </c>
      <c r="F7726" t="str">
        <f t="shared" si="601"/>
        <v>铜仁市公私立学校</v>
      </c>
      <c r="G7726" t="s">
        <v>167</v>
      </c>
      <c r="H7726" t="s">
        <v>431</v>
      </c>
      <c r="I7726" t="s">
        <v>70</v>
      </c>
      <c r="J7726">
        <v>39</v>
      </c>
      <c r="K7726">
        <v>0</v>
      </c>
      <c r="L7726" s="13">
        <f>VLOOKUP(C7726,'渗透率、续签率'!B:C,2,0)</f>
        <v>0.41499999999999998</v>
      </c>
      <c r="M7726" s="6">
        <v>0</v>
      </c>
      <c r="N7726">
        <v>2</v>
      </c>
      <c r="O7726">
        <v>0</v>
      </c>
      <c r="P7726" s="6">
        <v>0</v>
      </c>
      <c r="Q7726" s="13">
        <v>0</v>
      </c>
      <c r="R7726" s="13">
        <v>0</v>
      </c>
      <c r="S7726" s="31">
        <v>82</v>
      </c>
      <c r="T7726" s="6">
        <f>VLOOKUP(E7726,'参数设置&amp;汇总'!S:U,3,0)</f>
        <v>1.5955307262569832E-2</v>
      </c>
      <c r="U7726" s="78">
        <f t="shared" si="600"/>
        <v>3.1910614525139665E-2</v>
      </c>
      <c r="V7726" s="13">
        <v>0.85000000000000009</v>
      </c>
      <c r="W7726" s="78">
        <f t="shared" si="602"/>
        <v>3.754189944134078E-2</v>
      </c>
      <c r="X7726" s="1">
        <f>VLOOKUP(E7726,'渗透率、续签率'!AG:AJ,4,0)</f>
        <v>11935.500000000002</v>
      </c>
      <c r="Y7726" s="1">
        <f t="shared" si="603"/>
        <v>448.08134078212294</v>
      </c>
      <c r="Z7726">
        <v>0</v>
      </c>
      <c r="AA7726" s="89">
        <f t="shared" si="604"/>
        <v>23871.000000000004</v>
      </c>
      <c r="AH7726" s="37"/>
      <c r="AI7726" s="37"/>
      <c r="AK7726" s="37"/>
    </row>
    <row r="7727" spans="1:37" hidden="1">
      <c r="A7727" t="s">
        <v>64</v>
      </c>
      <c r="B7727" t="s">
        <v>20</v>
      </c>
      <c r="C7727" t="s">
        <v>21</v>
      </c>
      <c r="D7727" t="s">
        <v>116</v>
      </c>
      <c r="E7727" t="s">
        <v>553</v>
      </c>
      <c r="F7727" t="str">
        <f t="shared" si="601"/>
        <v>铜川市公私立学校</v>
      </c>
      <c r="G7727" t="s">
        <v>108</v>
      </c>
      <c r="H7727" t="s">
        <v>432</v>
      </c>
      <c r="I7727" t="s">
        <v>70</v>
      </c>
      <c r="J7727">
        <v>15</v>
      </c>
      <c r="K7727">
        <v>0</v>
      </c>
      <c r="L7727" s="13">
        <f>VLOOKUP(C7727,'渗透率、续签率'!B:C,2,0)</f>
        <v>0.41499999999999998</v>
      </c>
      <c r="M7727" s="6">
        <v>0</v>
      </c>
      <c r="N7727">
        <v>1</v>
      </c>
      <c r="O7727">
        <v>0</v>
      </c>
      <c r="P7727" s="6">
        <v>0</v>
      </c>
      <c r="Q7727" s="13">
        <v>0</v>
      </c>
      <c r="R7727" s="13">
        <v>0</v>
      </c>
      <c r="S7727" s="31">
        <v>46</v>
      </c>
      <c r="T7727" s="6">
        <f>VLOOKUP(E7727,'参数设置&amp;汇总'!S:U,3,0)</f>
        <v>1.5955307262569832E-2</v>
      </c>
      <c r="U7727" s="78">
        <f t="shared" si="600"/>
        <v>1.5955307262569832E-2</v>
      </c>
      <c r="V7727" s="13">
        <v>0.85000000000000009</v>
      </c>
      <c r="W7727" s="78">
        <f t="shared" si="602"/>
        <v>1.877094972067039E-2</v>
      </c>
      <c r="X7727" s="1">
        <f>VLOOKUP(E7727,'渗透率、续签率'!AG:AJ,4,0)</f>
        <v>11935.500000000002</v>
      </c>
      <c r="Y7727" s="1">
        <f t="shared" si="603"/>
        <v>224.04067039106147</v>
      </c>
      <c r="Z7727">
        <v>0</v>
      </c>
      <c r="AA7727" s="89">
        <f t="shared" si="604"/>
        <v>11935.500000000002</v>
      </c>
      <c r="AH7727" s="37"/>
      <c r="AI7727" s="37"/>
    </row>
    <row r="7728" spans="1:37" hidden="1">
      <c r="A7728" t="s">
        <v>64</v>
      </c>
      <c r="B7728" t="s">
        <v>20</v>
      </c>
      <c r="C7728" t="s">
        <v>21</v>
      </c>
      <c r="D7728" t="s">
        <v>116</v>
      </c>
      <c r="E7728" t="s">
        <v>553</v>
      </c>
      <c r="F7728" t="str">
        <f t="shared" si="601"/>
        <v>铜陵市公私立学校</v>
      </c>
      <c r="G7728" t="s">
        <v>94</v>
      </c>
      <c r="H7728" t="s">
        <v>433</v>
      </c>
      <c r="I7728" t="s">
        <v>68</v>
      </c>
      <c r="J7728">
        <v>17</v>
      </c>
      <c r="K7728">
        <v>0</v>
      </c>
      <c r="L7728" s="13">
        <f>VLOOKUP(C7728,'渗透率、续签率'!B:C,2,0)</f>
        <v>0.41499999999999998</v>
      </c>
      <c r="M7728" s="6">
        <v>0</v>
      </c>
      <c r="N7728">
        <v>3</v>
      </c>
      <c r="O7728">
        <v>0</v>
      </c>
      <c r="P7728" s="6">
        <v>0</v>
      </c>
      <c r="Q7728" s="13">
        <v>0</v>
      </c>
      <c r="R7728" s="13">
        <v>0</v>
      </c>
      <c r="S7728" s="31">
        <v>106</v>
      </c>
      <c r="T7728" s="6">
        <f>VLOOKUP(E7728,'参数设置&amp;汇总'!S:U,3,0)</f>
        <v>1.5955307262569832E-2</v>
      </c>
      <c r="U7728" s="78">
        <f t="shared" si="600"/>
        <v>4.7865921787709501E-2</v>
      </c>
      <c r="V7728" s="13">
        <v>0.85000000000000009</v>
      </c>
      <c r="W7728" s="78">
        <f t="shared" si="602"/>
        <v>5.6312849162011173E-2</v>
      </c>
      <c r="X7728" s="1">
        <f>VLOOKUP(E7728,'渗透率、续签率'!AG:AJ,4,0)</f>
        <v>11935.500000000002</v>
      </c>
      <c r="Y7728" s="1">
        <f t="shared" si="603"/>
        <v>672.12201117318443</v>
      </c>
      <c r="Z7728">
        <v>0</v>
      </c>
      <c r="AA7728" s="89">
        <f t="shared" si="604"/>
        <v>35806.500000000007</v>
      </c>
      <c r="AK7728" s="37"/>
    </row>
    <row r="7729" spans="1:37" hidden="1">
      <c r="A7729" t="s">
        <v>64</v>
      </c>
      <c r="B7729" t="s">
        <v>20</v>
      </c>
      <c r="C7729" t="s">
        <v>21</v>
      </c>
      <c r="D7729" t="s">
        <v>116</v>
      </c>
      <c r="E7729" t="s">
        <v>553</v>
      </c>
      <c r="F7729" t="str">
        <f t="shared" si="601"/>
        <v>银川市公私立学校</v>
      </c>
      <c r="G7729" t="s">
        <v>129</v>
      </c>
      <c r="H7729" t="s">
        <v>434</v>
      </c>
      <c r="I7729" t="s">
        <v>70</v>
      </c>
      <c r="J7729">
        <v>54</v>
      </c>
      <c r="K7729">
        <v>0</v>
      </c>
      <c r="L7729" s="13">
        <f>VLOOKUP(C7729,'渗透率、续签率'!B:C,2,0)</f>
        <v>0.41499999999999998</v>
      </c>
      <c r="M7729" s="6">
        <v>0</v>
      </c>
      <c r="N7729">
        <v>5</v>
      </c>
      <c r="O7729">
        <v>0</v>
      </c>
      <c r="P7729" s="6">
        <v>0</v>
      </c>
      <c r="Q7729" s="13">
        <v>4.4999999999999998E-2</v>
      </c>
      <c r="R7729" s="13">
        <v>0</v>
      </c>
      <c r="S7729" s="31">
        <v>143</v>
      </c>
      <c r="T7729" s="6">
        <f>VLOOKUP(E7729,'参数设置&amp;汇总'!S:U,3,0)</f>
        <v>1.5955307262569832E-2</v>
      </c>
      <c r="U7729" s="78">
        <f t="shared" si="600"/>
        <v>7.9776536312849158E-2</v>
      </c>
      <c r="V7729" s="13">
        <v>0.85000000000000009</v>
      </c>
      <c r="W7729" s="78">
        <f t="shared" si="602"/>
        <v>9.385474860335194E-2</v>
      </c>
      <c r="X7729" s="1">
        <f>VLOOKUP(E7729,'渗透率、续签率'!AG:AJ,4,0)</f>
        <v>11935.500000000002</v>
      </c>
      <c r="Y7729" s="1">
        <f t="shared" si="603"/>
        <v>1120.2033519553072</v>
      </c>
      <c r="Z7729">
        <v>0</v>
      </c>
      <c r="AA7729" s="89">
        <f t="shared" si="604"/>
        <v>59677.500000000007</v>
      </c>
      <c r="AH7729" s="37"/>
      <c r="AI7729" s="37"/>
      <c r="AK7729" s="37"/>
    </row>
    <row r="7730" spans="1:37" hidden="1">
      <c r="A7730" t="s">
        <v>64</v>
      </c>
      <c r="B7730" t="s">
        <v>20</v>
      </c>
      <c r="C7730" t="s">
        <v>21</v>
      </c>
      <c r="D7730" t="s">
        <v>116</v>
      </c>
      <c r="E7730" t="s">
        <v>553</v>
      </c>
      <c r="F7730" t="str">
        <f t="shared" si="601"/>
        <v>锡林郭勒盟公私立学校</v>
      </c>
      <c r="G7730" t="s">
        <v>142</v>
      </c>
      <c r="H7730" t="s">
        <v>435</v>
      </c>
      <c r="I7730" t="s">
        <v>70</v>
      </c>
      <c r="J7730">
        <v>12</v>
      </c>
      <c r="K7730">
        <v>0</v>
      </c>
      <c r="L7730" s="13">
        <f>VLOOKUP(C7730,'渗透率、续签率'!B:C,2,0)</f>
        <v>0.41499999999999998</v>
      </c>
      <c r="M7730" s="6">
        <v>0</v>
      </c>
      <c r="N7730">
        <v>1</v>
      </c>
      <c r="O7730">
        <v>0</v>
      </c>
      <c r="P7730" s="6">
        <v>0</v>
      </c>
      <c r="Q7730" s="13">
        <v>0</v>
      </c>
      <c r="R7730" s="13">
        <v>0</v>
      </c>
      <c r="S7730" s="31">
        <v>71</v>
      </c>
      <c r="T7730" s="6">
        <f>VLOOKUP(E7730,'参数设置&amp;汇总'!S:U,3,0)</f>
        <v>1.5955307262569832E-2</v>
      </c>
      <c r="U7730" s="78">
        <f t="shared" si="600"/>
        <v>1.5955307262569832E-2</v>
      </c>
      <c r="V7730" s="13">
        <v>0.85000000000000009</v>
      </c>
      <c r="W7730" s="78">
        <f t="shared" si="602"/>
        <v>1.877094972067039E-2</v>
      </c>
      <c r="X7730" s="1">
        <f>VLOOKUP(E7730,'渗透率、续签率'!AG:AJ,4,0)</f>
        <v>11935.500000000002</v>
      </c>
      <c r="Y7730" s="1">
        <f t="shared" si="603"/>
        <v>224.04067039106147</v>
      </c>
      <c r="Z7730">
        <v>0</v>
      </c>
      <c r="AA7730" s="89">
        <f t="shared" si="604"/>
        <v>11935.500000000002</v>
      </c>
      <c r="AH7730" s="37"/>
      <c r="AI7730" s="37"/>
      <c r="AK7730" s="37"/>
    </row>
    <row r="7731" spans="1:37" hidden="1">
      <c r="A7731" t="s">
        <v>64</v>
      </c>
      <c r="B7731" t="s">
        <v>20</v>
      </c>
      <c r="C7731" t="s">
        <v>21</v>
      </c>
      <c r="D7731" t="s">
        <v>116</v>
      </c>
      <c r="E7731" t="s">
        <v>553</v>
      </c>
      <c r="F7731" t="str">
        <f t="shared" si="601"/>
        <v>锦州市公私立学校</v>
      </c>
      <c r="G7731" t="s">
        <v>101</v>
      </c>
      <c r="H7731" t="s">
        <v>436</v>
      </c>
      <c r="I7731" t="s">
        <v>70</v>
      </c>
      <c r="J7731">
        <v>33</v>
      </c>
      <c r="K7731">
        <v>0</v>
      </c>
      <c r="L7731" s="13">
        <f>VLOOKUP(C7731,'渗透率、续签率'!B:C,2,0)</f>
        <v>0.41499999999999998</v>
      </c>
      <c r="M7731" s="6">
        <v>0</v>
      </c>
      <c r="N7731">
        <v>1</v>
      </c>
      <c r="O7731">
        <v>0</v>
      </c>
      <c r="P7731" s="6">
        <v>0</v>
      </c>
      <c r="Q7731" s="13">
        <v>0</v>
      </c>
      <c r="R7731" s="13">
        <v>0</v>
      </c>
      <c r="S7731" s="31">
        <v>76</v>
      </c>
      <c r="T7731" s="6">
        <f>VLOOKUP(E7731,'参数设置&amp;汇总'!S:U,3,0)</f>
        <v>1.5955307262569832E-2</v>
      </c>
      <c r="U7731" s="78">
        <f t="shared" si="600"/>
        <v>1.5955307262569832E-2</v>
      </c>
      <c r="V7731" s="13">
        <v>0.85000000000000009</v>
      </c>
      <c r="W7731" s="78">
        <f t="shared" si="602"/>
        <v>1.877094972067039E-2</v>
      </c>
      <c r="X7731" s="1">
        <f>VLOOKUP(E7731,'渗透率、续签率'!AG:AJ,4,0)</f>
        <v>11935.500000000002</v>
      </c>
      <c r="Y7731" s="1">
        <f t="shared" si="603"/>
        <v>224.04067039106147</v>
      </c>
      <c r="Z7731">
        <v>0</v>
      </c>
      <c r="AA7731" s="89">
        <f t="shared" si="604"/>
        <v>11935.500000000002</v>
      </c>
      <c r="AH7731" s="37"/>
      <c r="AI7731" s="37"/>
      <c r="AK7731" s="37"/>
    </row>
    <row r="7732" spans="1:37" hidden="1">
      <c r="A7732" t="s">
        <v>64</v>
      </c>
      <c r="B7732" t="s">
        <v>20</v>
      </c>
      <c r="C7732" t="s">
        <v>21</v>
      </c>
      <c r="D7732" t="s">
        <v>116</v>
      </c>
      <c r="E7732" t="s">
        <v>553</v>
      </c>
      <c r="F7732" t="str">
        <f t="shared" si="601"/>
        <v>镇江市公私立学校</v>
      </c>
      <c r="G7732" t="s">
        <v>73</v>
      </c>
      <c r="H7732" t="s">
        <v>437</v>
      </c>
      <c r="I7732" t="s">
        <v>70</v>
      </c>
      <c r="J7732">
        <v>27</v>
      </c>
      <c r="K7732">
        <v>0</v>
      </c>
      <c r="L7732" s="13">
        <f>VLOOKUP(C7732,'渗透率、续签率'!B:C,2,0)</f>
        <v>0.41499999999999998</v>
      </c>
      <c r="M7732" s="6">
        <v>0</v>
      </c>
      <c r="N7732">
        <v>4</v>
      </c>
      <c r="O7732">
        <v>0</v>
      </c>
      <c r="P7732" s="6">
        <v>0</v>
      </c>
      <c r="Q7732" s="13">
        <v>0</v>
      </c>
      <c r="R7732" s="13">
        <v>0</v>
      </c>
      <c r="S7732" s="31">
        <v>155</v>
      </c>
      <c r="T7732" s="6">
        <f>VLOOKUP(E7732,'参数设置&amp;汇总'!S:U,3,0)</f>
        <v>1.5955307262569832E-2</v>
      </c>
      <c r="U7732" s="78">
        <f t="shared" si="600"/>
        <v>6.3821229050279329E-2</v>
      </c>
      <c r="V7732" s="13">
        <v>0.85000000000000009</v>
      </c>
      <c r="W7732" s="78">
        <f t="shared" si="602"/>
        <v>7.508379888268156E-2</v>
      </c>
      <c r="X7732" s="1">
        <f>VLOOKUP(E7732,'渗透率、续签率'!AG:AJ,4,0)</f>
        <v>11935.500000000002</v>
      </c>
      <c r="Y7732" s="1">
        <f t="shared" si="603"/>
        <v>896.16268156424587</v>
      </c>
      <c r="Z7732">
        <v>0</v>
      </c>
      <c r="AA7732" s="89">
        <f t="shared" si="604"/>
        <v>47742.000000000007</v>
      </c>
      <c r="AH7732" s="37"/>
      <c r="AI7732" s="37"/>
    </row>
    <row r="7733" spans="1:37" hidden="1">
      <c r="A7733" t="s">
        <v>64</v>
      </c>
      <c r="B7733" t="s">
        <v>20</v>
      </c>
      <c r="C7733" t="s">
        <v>21</v>
      </c>
      <c r="D7733" t="s">
        <v>116</v>
      </c>
      <c r="E7733" t="s">
        <v>553</v>
      </c>
      <c r="F7733" t="str">
        <f t="shared" si="601"/>
        <v>长春市公私立学校</v>
      </c>
      <c r="G7733" t="s">
        <v>188</v>
      </c>
      <c r="H7733" t="s">
        <v>438</v>
      </c>
      <c r="I7733" t="s">
        <v>70</v>
      </c>
      <c r="J7733">
        <v>151</v>
      </c>
      <c r="K7733">
        <v>0</v>
      </c>
      <c r="L7733" s="13">
        <f>VLOOKUP(C7733,'渗透率、续签率'!B:C,2,0)</f>
        <v>0.41499999999999998</v>
      </c>
      <c r="M7733" s="6">
        <v>0</v>
      </c>
      <c r="N7733">
        <v>28</v>
      </c>
      <c r="O7733">
        <v>0</v>
      </c>
      <c r="P7733" s="6">
        <v>0</v>
      </c>
      <c r="Q7733" s="13">
        <v>4.1000000000000002E-2</v>
      </c>
      <c r="R7733" s="13">
        <v>0</v>
      </c>
      <c r="S7733" s="31">
        <v>905</v>
      </c>
      <c r="T7733" s="6">
        <f>VLOOKUP(E7733,'参数设置&amp;汇总'!S:U,3,0)</f>
        <v>1.5955307262569832E-2</v>
      </c>
      <c r="U7733" s="78">
        <f t="shared" si="600"/>
        <v>0.44674860335195532</v>
      </c>
      <c r="V7733" s="13">
        <v>0.85000000000000009</v>
      </c>
      <c r="W7733" s="78">
        <f t="shared" si="602"/>
        <v>0.52558659217877091</v>
      </c>
      <c r="X7733" s="1">
        <f>VLOOKUP(E7733,'渗透率、续签率'!AG:AJ,4,0)</f>
        <v>11935.500000000002</v>
      </c>
      <c r="Y7733" s="1">
        <f t="shared" si="603"/>
        <v>6273.1387709497212</v>
      </c>
      <c r="Z7733">
        <v>1</v>
      </c>
      <c r="AA7733" s="89">
        <f t="shared" si="604"/>
        <v>334194.00000000006</v>
      </c>
      <c r="AK7733" s="37"/>
    </row>
    <row r="7734" spans="1:37" hidden="1">
      <c r="A7734" t="s">
        <v>64</v>
      </c>
      <c r="B7734" t="s">
        <v>20</v>
      </c>
      <c r="C7734" t="s">
        <v>21</v>
      </c>
      <c r="D7734" t="s">
        <v>116</v>
      </c>
      <c r="E7734" t="s">
        <v>553</v>
      </c>
      <c r="F7734" t="str">
        <f t="shared" si="601"/>
        <v>长治市公私立学校</v>
      </c>
      <c r="G7734" t="s">
        <v>134</v>
      </c>
      <c r="H7734" t="s">
        <v>439</v>
      </c>
      <c r="I7734" t="s">
        <v>70</v>
      </c>
      <c r="J7734">
        <v>56</v>
      </c>
      <c r="K7734">
        <v>0</v>
      </c>
      <c r="L7734" s="13">
        <f>VLOOKUP(C7734,'渗透率、续签率'!B:C,2,0)</f>
        <v>0.41499999999999998</v>
      </c>
      <c r="M7734" s="6">
        <v>0</v>
      </c>
      <c r="N7734">
        <v>5</v>
      </c>
      <c r="O7734">
        <v>0</v>
      </c>
      <c r="P7734" s="6">
        <v>0</v>
      </c>
      <c r="Q7734" s="13">
        <v>0</v>
      </c>
      <c r="R7734" s="13">
        <v>0</v>
      </c>
      <c r="S7734" s="31">
        <v>203</v>
      </c>
      <c r="T7734" s="6">
        <f>VLOOKUP(E7734,'参数设置&amp;汇总'!S:U,3,0)</f>
        <v>1.5955307262569832E-2</v>
      </c>
      <c r="U7734" s="78">
        <f t="shared" si="600"/>
        <v>7.9776536312849158E-2</v>
      </c>
      <c r="V7734" s="13">
        <v>0.85000000000000009</v>
      </c>
      <c r="W7734" s="78">
        <f t="shared" si="602"/>
        <v>9.385474860335194E-2</v>
      </c>
      <c r="X7734" s="1">
        <f>VLOOKUP(E7734,'渗透率、续签率'!AG:AJ,4,0)</f>
        <v>11935.500000000002</v>
      </c>
      <c r="Y7734" s="1">
        <f t="shared" si="603"/>
        <v>1120.2033519553072</v>
      </c>
      <c r="Z7734">
        <v>0</v>
      </c>
      <c r="AA7734" s="89">
        <f t="shared" si="604"/>
        <v>59677.500000000007</v>
      </c>
      <c r="AH7734" s="37"/>
      <c r="AI7734" s="37"/>
      <c r="AK7734" s="37"/>
    </row>
    <row r="7735" spans="1:37" hidden="1">
      <c r="A7735" t="s">
        <v>64</v>
      </c>
      <c r="B7735" t="s">
        <v>20</v>
      </c>
      <c r="C7735" t="s">
        <v>21</v>
      </c>
      <c r="D7735" t="s">
        <v>116</v>
      </c>
      <c r="E7735" t="s">
        <v>553</v>
      </c>
      <c r="F7735" t="str">
        <f t="shared" si="601"/>
        <v>阜新市公私立学校</v>
      </c>
      <c r="G7735" t="s">
        <v>101</v>
      </c>
      <c r="H7735" t="s">
        <v>440</v>
      </c>
      <c r="I7735" t="s">
        <v>70</v>
      </c>
      <c r="J7735">
        <v>22</v>
      </c>
      <c r="K7735">
        <v>0</v>
      </c>
      <c r="L7735" s="13">
        <f>VLOOKUP(C7735,'渗透率、续签率'!B:C,2,0)</f>
        <v>0.41499999999999998</v>
      </c>
      <c r="M7735" s="6">
        <v>0</v>
      </c>
      <c r="N7735">
        <v>1</v>
      </c>
      <c r="O7735">
        <v>0</v>
      </c>
      <c r="P7735" s="6">
        <v>0</v>
      </c>
      <c r="Q7735" s="13">
        <v>0</v>
      </c>
      <c r="R7735" s="13">
        <v>0</v>
      </c>
      <c r="S7735" s="31">
        <v>55</v>
      </c>
      <c r="T7735" s="6">
        <f>VLOOKUP(E7735,'参数设置&amp;汇总'!S:U,3,0)</f>
        <v>1.5955307262569832E-2</v>
      </c>
      <c r="U7735" s="78">
        <f t="shared" si="600"/>
        <v>1.5955307262569832E-2</v>
      </c>
      <c r="V7735" s="13">
        <v>0.85000000000000009</v>
      </c>
      <c r="W7735" s="78">
        <f t="shared" si="602"/>
        <v>1.877094972067039E-2</v>
      </c>
      <c r="X7735" s="1">
        <f>VLOOKUP(E7735,'渗透率、续签率'!AG:AJ,4,0)</f>
        <v>11935.500000000002</v>
      </c>
      <c r="Y7735" s="1">
        <f t="shared" si="603"/>
        <v>224.04067039106147</v>
      </c>
      <c r="Z7735">
        <v>0</v>
      </c>
      <c r="AA7735" s="89">
        <f t="shared" si="604"/>
        <v>11935.500000000002</v>
      </c>
      <c r="AH7735" s="37"/>
      <c r="AI7735" s="37"/>
      <c r="AJ7735" s="1"/>
      <c r="AK7735" s="37"/>
    </row>
    <row r="7736" spans="1:37" hidden="1">
      <c r="A7736" t="s">
        <v>64</v>
      </c>
      <c r="B7736" t="s">
        <v>20</v>
      </c>
      <c r="C7736" t="s">
        <v>21</v>
      </c>
      <c r="D7736" t="s">
        <v>116</v>
      </c>
      <c r="E7736" t="s">
        <v>553</v>
      </c>
      <c r="F7736" t="str">
        <f t="shared" si="601"/>
        <v>阜阳市公私立学校</v>
      </c>
      <c r="G7736" t="s">
        <v>94</v>
      </c>
      <c r="H7736" t="s">
        <v>441</v>
      </c>
      <c r="I7736" t="s">
        <v>68</v>
      </c>
      <c r="J7736">
        <v>114</v>
      </c>
      <c r="K7736">
        <v>0</v>
      </c>
      <c r="L7736" s="13">
        <f>VLOOKUP(C7736,'渗透率、续签率'!B:C,2,0)</f>
        <v>0.41499999999999998</v>
      </c>
      <c r="M7736" s="6">
        <v>0</v>
      </c>
      <c r="N7736">
        <v>20</v>
      </c>
      <c r="O7736">
        <v>0</v>
      </c>
      <c r="P7736" s="6">
        <v>0</v>
      </c>
      <c r="Q7736" s="13">
        <v>0</v>
      </c>
      <c r="R7736" s="13">
        <v>0</v>
      </c>
      <c r="S7736" s="31">
        <v>588</v>
      </c>
      <c r="T7736" s="6">
        <f>VLOOKUP(E7736,'参数设置&amp;汇总'!S:U,3,0)</f>
        <v>1.5955307262569832E-2</v>
      </c>
      <c r="U7736" s="78">
        <f t="shared" si="600"/>
        <v>0.31910614525139663</v>
      </c>
      <c r="V7736" s="13">
        <v>0.85000000000000009</v>
      </c>
      <c r="W7736" s="78">
        <f t="shared" si="602"/>
        <v>0.37541899441340776</v>
      </c>
      <c r="X7736" s="1">
        <f>VLOOKUP(E7736,'渗透率、续签率'!AG:AJ,4,0)</f>
        <v>11935.500000000002</v>
      </c>
      <c r="Y7736" s="1">
        <f t="shared" si="603"/>
        <v>4480.8134078212288</v>
      </c>
      <c r="Z7736">
        <v>0</v>
      </c>
      <c r="AA7736" s="89">
        <f t="shared" si="604"/>
        <v>238710.00000000003</v>
      </c>
      <c r="AH7736" s="37"/>
      <c r="AI7736" s="37"/>
    </row>
    <row r="7737" spans="1:37" hidden="1">
      <c r="A7737" t="s">
        <v>64</v>
      </c>
      <c r="B7737" t="s">
        <v>20</v>
      </c>
      <c r="C7737" t="s">
        <v>21</v>
      </c>
      <c r="D7737" t="s">
        <v>116</v>
      </c>
      <c r="E7737" t="s">
        <v>553</v>
      </c>
      <c r="F7737" t="str">
        <f t="shared" si="601"/>
        <v>防城港市公私立学校</v>
      </c>
      <c r="G7737" t="s">
        <v>88</v>
      </c>
      <c r="H7737" t="s">
        <v>442</v>
      </c>
      <c r="I7737" t="s">
        <v>68</v>
      </c>
      <c r="J7737">
        <v>10</v>
      </c>
      <c r="K7737">
        <v>0</v>
      </c>
      <c r="L7737" s="13">
        <f>VLOOKUP(C7737,'渗透率、续签率'!B:C,2,0)</f>
        <v>0.41499999999999998</v>
      </c>
      <c r="M7737" s="6">
        <v>0</v>
      </c>
      <c r="N7737">
        <v>1</v>
      </c>
      <c r="O7737">
        <v>0</v>
      </c>
      <c r="P7737" s="6">
        <v>0</v>
      </c>
      <c r="Q7737" s="13">
        <v>0</v>
      </c>
      <c r="R7737" s="13">
        <v>0</v>
      </c>
      <c r="S7737" s="31">
        <v>34</v>
      </c>
      <c r="T7737" s="6">
        <f>VLOOKUP(E7737,'参数设置&amp;汇总'!S:U,3,0)</f>
        <v>1.5955307262569832E-2</v>
      </c>
      <c r="U7737" s="78">
        <f t="shared" si="600"/>
        <v>1.5955307262569832E-2</v>
      </c>
      <c r="V7737" s="13">
        <v>0.85000000000000009</v>
      </c>
      <c r="W7737" s="78">
        <f t="shared" si="602"/>
        <v>1.877094972067039E-2</v>
      </c>
      <c r="X7737" s="1">
        <f>VLOOKUP(E7737,'渗透率、续签率'!AG:AJ,4,0)</f>
        <v>11935.500000000002</v>
      </c>
      <c r="Y7737" s="1">
        <f t="shared" si="603"/>
        <v>224.04067039106147</v>
      </c>
      <c r="Z7737">
        <v>0</v>
      </c>
      <c r="AA7737" s="89">
        <f t="shared" si="604"/>
        <v>11935.500000000002</v>
      </c>
      <c r="AK7737" s="37"/>
    </row>
    <row r="7738" spans="1:37" hidden="1">
      <c r="A7738" t="s">
        <v>64</v>
      </c>
      <c r="B7738" t="s">
        <v>20</v>
      </c>
      <c r="C7738" t="s">
        <v>21</v>
      </c>
      <c r="D7738" t="s">
        <v>116</v>
      </c>
      <c r="E7738" t="s">
        <v>553</v>
      </c>
      <c r="F7738" t="str">
        <f t="shared" si="601"/>
        <v>阳江市公私立学校</v>
      </c>
      <c r="G7738" t="s">
        <v>75</v>
      </c>
      <c r="H7738" t="s">
        <v>443</v>
      </c>
      <c r="I7738" t="s">
        <v>68</v>
      </c>
      <c r="J7738">
        <v>18</v>
      </c>
      <c r="K7738">
        <v>0</v>
      </c>
      <c r="L7738" s="13">
        <f>VLOOKUP(C7738,'渗透率、续签率'!B:C,2,0)</f>
        <v>0.41499999999999998</v>
      </c>
      <c r="M7738" s="6">
        <v>0</v>
      </c>
      <c r="N7738">
        <v>2</v>
      </c>
      <c r="O7738">
        <v>0</v>
      </c>
      <c r="P7738" s="6">
        <v>0</v>
      </c>
      <c r="Q7738" s="13">
        <v>0</v>
      </c>
      <c r="R7738" s="13">
        <v>0</v>
      </c>
      <c r="S7738" s="31">
        <v>78</v>
      </c>
      <c r="T7738" s="6">
        <f>VLOOKUP(E7738,'参数设置&amp;汇总'!S:U,3,0)</f>
        <v>1.5955307262569832E-2</v>
      </c>
      <c r="U7738" s="78">
        <f t="shared" si="600"/>
        <v>3.1910614525139665E-2</v>
      </c>
      <c r="V7738" s="13">
        <v>0.85000000000000009</v>
      </c>
      <c r="W7738" s="78">
        <f t="shared" si="602"/>
        <v>3.754189944134078E-2</v>
      </c>
      <c r="X7738" s="1">
        <f>VLOOKUP(E7738,'渗透率、续签率'!AG:AJ,4,0)</f>
        <v>11935.500000000002</v>
      </c>
      <c r="Y7738" s="1">
        <f t="shared" si="603"/>
        <v>448.08134078212294</v>
      </c>
      <c r="Z7738">
        <v>0</v>
      </c>
      <c r="AA7738" s="89">
        <f t="shared" si="604"/>
        <v>23871.000000000004</v>
      </c>
      <c r="AH7738" s="37"/>
      <c r="AI7738" s="37"/>
      <c r="AK7738" s="37"/>
    </row>
    <row r="7739" spans="1:37" hidden="1">
      <c r="A7739" t="s">
        <v>64</v>
      </c>
      <c r="B7739" t="s">
        <v>20</v>
      </c>
      <c r="C7739" t="s">
        <v>21</v>
      </c>
      <c r="D7739" t="s">
        <v>116</v>
      </c>
      <c r="E7739" t="s">
        <v>553</v>
      </c>
      <c r="F7739" t="str">
        <f t="shared" si="601"/>
        <v>阳泉市公私立学校</v>
      </c>
      <c r="G7739" t="s">
        <v>134</v>
      </c>
      <c r="H7739" t="s">
        <v>444</v>
      </c>
      <c r="I7739" t="s">
        <v>70</v>
      </c>
      <c r="J7739">
        <v>10</v>
      </c>
      <c r="K7739">
        <v>0</v>
      </c>
      <c r="L7739" s="13">
        <f>VLOOKUP(C7739,'渗透率、续签率'!B:C,2,0)</f>
        <v>0.41499999999999998</v>
      </c>
      <c r="M7739" s="6">
        <v>0</v>
      </c>
      <c r="N7739">
        <v>2</v>
      </c>
      <c r="O7739">
        <v>0</v>
      </c>
      <c r="P7739" s="6">
        <v>0</v>
      </c>
      <c r="Q7739" s="13">
        <v>0</v>
      </c>
      <c r="R7739" s="13">
        <v>0</v>
      </c>
      <c r="S7739" s="31">
        <v>59</v>
      </c>
      <c r="T7739" s="6">
        <f>VLOOKUP(E7739,'参数设置&amp;汇总'!S:U,3,0)</f>
        <v>1.5955307262569832E-2</v>
      </c>
      <c r="U7739" s="78">
        <f t="shared" si="600"/>
        <v>3.1910614525139665E-2</v>
      </c>
      <c r="V7739" s="13">
        <v>0.85000000000000009</v>
      </c>
      <c r="W7739" s="78">
        <f t="shared" si="602"/>
        <v>3.754189944134078E-2</v>
      </c>
      <c r="X7739" s="1">
        <f>VLOOKUP(E7739,'渗透率、续签率'!AG:AJ,4,0)</f>
        <v>11935.500000000002</v>
      </c>
      <c r="Y7739" s="1">
        <f t="shared" si="603"/>
        <v>448.08134078212294</v>
      </c>
      <c r="Z7739">
        <v>0</v>
      </c>
      <c r="AA7739" s="89">
        <f t="shared" si="604"/>
        <v>23871.000000000004</v>
      </c>
      <c r="AH7739" s="37"/>
      <c r="AI7739" s="37"/>
      <c r="AK7739" s="37"/>
    </row>
    <row r="7740" spans="1:37" hidden="1">
      <c r="A7740" t="s">
        <v>64</v>
      </c>
      <c r="B7740" t="s">
        <v>20</v>
      </c>
      <c r="C7740" t="s">
        <v>21</v>
      </c>
      <c r="D7740" t="s">
        <v>116</v>
      </c>
      <c r="E7740" t="s">
        <v>553</v>
      </c>
      <c r="F7740" t="str">
        <f t="shared" si="601"/>
        <v>阿克苏地区公私立学校</v>
      </c>
      <c r="G7740" t="s">
        <v>145</v>
      </c>
      <c r="H7740" t="s">
        <v>445</v>
      </c>
      <c r="I7740" t="s">
        <v>70</v>
      </c>
      <c r="J7740">
        <v>26</v>
      </c>
      <c r="K7740">
        <v>0</v>
      </c>
      <c r="L7740" s="13">
        <f>VLOOKUP(C7740,'渗透率、续签率'!B:C,2,0)</f>
        <v>0.41499999999999998</v>
      </c>
      <c r="M7740" s="6">
        <v>0</v>
      </c>
      <c r="N7740">
        <v>6</v>
      </c>
      <c r="O7740">
        <v>0</v>
      </c>
      <c r="P7740" s="6">
        <v>0</v>
      </c>
      <c r="Q7740" s="13">
        <v>0</v>
      </c>
      <c r="R7740" s="13">
        <v>0</v>
      </c>
      <c r="S7740" s="31">
        <v>173</v>
      </c>
      <c r="T7740" s="6">
        <f>VLOOKUP(E7740,'参数设置&amp;汇总'!S:U,3,0)</f>
        <v>1.5955307262569832E-2</v>
      </c>
      <c r="U7740" s="78">
        <f t="shared" si="600"/>
        <v>9.5731843575419001E-2</v>
      </c>
      <c r="V7740" s="13">
        <v>0.85000000000000009</v>
      </c>
      <c r="W7740" s="78">
        <f t="shared" si="602"/>
        <v>0.11262569832402235</v>
      </c>
      <c r="X7740" s="1">
        <f>VLOOKUP(E7740,'渗透率、续签率'!AG:AJ,4,0)</f>
        <v>11935.500000000002</v>
      </c>
      <c r="Y7740" s="1">
        <f t="shared" si="603"/>
        <v>1344.2440223463689</v>
      </c>
      <c r="Z7740">
        <v>0</v>
      </c>
      <c r="AA7740" s="89">
        <f t="shared" si="604"/>
        <v>71613.000000000015</v>
      </c>
      <c r="AH7740" s="37"/>
      <c r="AI7740" s="37"/>
      <c r="AK7740" s="37"/>
    </row>
    <row r="7741" spans="1:37" hidden="1">
      <c r="A7741" t="s">
        <v>64</v>
      </c>
      <c r="B7741" t="s">
        <v>20</v>
      </c>
      <c r="C7741" t="s">
        <v>21</v>
      </c>
      <c r="D7741" t="s">
        <v>116</v>
      </c>
      <c r="E7741" t="s">
        <v>553</v>
      </c>
      <c r="F7741" t="str">
        <f t="shared" si="601"/>
        <v>阿勒泰地区公私立学校</v>
      </c>
      <c r="G7741" t="s">
        <v>145</v>
      </c>
      <c r="H7741" t="s">
        <v>446</v>
      </c>
      <c r="I7741" t="s">
        <v>70</v>
      </c>
      <c r="J7741">
        <v>10</v>
      </c>
      <c r="K7741">
        <v>0</v>
      </c>
      <c r="L7741" s="13">
        <f>VLOOKUP(C7741,'渗透率、续签率'!B:C,2,0)</f>
        <v>0.41499999999999998</v>
      </c>
      <c r="M7741" s="6">
        <v>0</v>
      </c>
      <c r="N7741">
        <v>0</v>
      </c>
      <c r="O7741">
        <v>0</v>
      </c>
      <c r="P7741" s="6">
        <v>0</v>
      </c>
      <c r="Q7741" s="13">
        <v>0</v>
      </c>
      <c r="R7741" s="13">
        <v>0</v>
      </c>
      <c r="S7741" s="31">
        <v>18</v>
      </c>
      <c r="T7741" s="6">
        <f>VLOOKUP(E7741,'参数设置&amp;汇总'!S:U,3,0)</f>
        <v>1.5955307262569832E-2</v>
      </c>
      <c r="U7741" s="78">
        <f t="shared" si="600"/>
        <v>0</v>
      </c>
      <c r="V7741" s="13">
        <v>0.85000000000000009</v>
      </c>
      <c r="W7741" s="78">
        <f t="shared" si="602"/>
        <v>0</v>
      </c>
      <c r="X7741" s="1">
        <f>VLOOKUP(E7741,'渗透率、续签率'!AG:AJ,4,0)</f>
        <v>11935.500000000002</v>
      </c>
      <c r="Y7741" s="1">
        <f t="shared" si="603"/>
        <v>0</v>
      </c>
      <c r="Z7741">
        <v>0</v>
      </c>
      <c r="AA7741" s="89">
        <f t="shared" si="604"/>
        <v>0</v>
      </c>
      <c r="AH7741" s="37"/>
      <c r="AI7741" s="37"/>
      <c r="AK7741" s="37"/>
    </row>
    <row r="7742" spans="1:37" hidden="1">
      <c r="A7742" t="s">
        <v>64</v>
      </c>
      <c r="B7742" t="s">
        <v>20</v>
      </c>
      <c r="C7742" t="s">
        <v>21</v>
      </c>
      <c r="D7742" t="s">
        <v>116</v>
      </c>
      <c r="E7742" t="s">
        <v>553</v>
      </c>
      <c r="F7742" t="str">
        <f t="shared" si="601"/>
        <v>阿坝藏族羌族自治州公私立学校</v>
      </c>
      <c r="G7742" t="s">
        <v>77</v>
      </c>
      <c r="H7742" t="s">
        <v>447</v>
      </c>
      <c r="I7742" t="s">
        <v>70</v>
      </c>
      <c r="J7742">
        <v>4</v>
      </c>
      <c r="K7742">
        <v>0</v>
      </c>
      <c r="L7742" s="13">
        <f>VLOOKUP(C7742,'渗透率、续签率'!B:C,2,0)</f>
        <v>0.41499999999999998</v>
      </c>
      <c r="M7742" s="6">
        <v>0</v>
      </c>
      <c r="N7742">
        <v>0</v>
      </c>
      <c r="O7742">
        <v>0</v>
      </c>
      <c r="P7742" s="6">
        <v>0</v>
      </c>
      <c r="Q7742" s="13">
        <v>0</v>
      </c>
      <c r="R7742" s="13">
        <v>0</v>
      </c>
      <c r="S7742" s="31">
        <v>9</v>
      </c>
      <c r="T7742" s="6">
        <f>VLOOKUP(E7742,'参数设置&amp;汇总'!S:U,3,0)</f>
        <v>1.5955307262569832E-2</v>
      </c>
      <c r="U7742" s="78">
        <f t="shared" si="600"/>
        <v>0</v>
      </c>
      <c r="V7742" s="13">
        <v>0.85000000000000009</v>
      </c>
      <c r="W7742" s="78">
        <f t="shared" si="602"/>
        <v>0</v>
      </c>
      <c r="X7742" s="1">
        <f>VLOOKUP(E7742,'渗透率、续签率'!AG:AJ,4,0)</f>
        <v>11935.500000000002</v>
      </c>
      <c r="Y7742" s="1">
        <f t="shared" si="603"/>
        <v>0</v>
      </c>
      <c r="Z7742">
        <v>0</v>
      </c>
      <c r="AA7742" s="89">
        <f t="shared" si="604"/>
        <v>0</v>
      </c>
      <c r="AH7742" s="37"/>
      <c r="AI7742" s="37"/>
      <c r="AK7742" s="37"/>
    </row>
    <row r="7743" spans="1:37" hidden="1">
      <c r="A7743" t="s">
        <v>64</v>
      </c>
      <c r="B7743" t="s">
        <v>20</v>
      </c>
      <c r="C7743" t="s">
        <v>21</v>
      </c>
      <c r="D7743" t="s">
        <v>116</v>
      </c>
      <c r="E7743" t="s">
        <v>553</v>
      </c>
      <c r="F7743" t="str">
        <f t="shared" si="601"/>
        <v>阿拉善盟公私立学校</v>
      </c>
      <c r="G7743" t="s">
        <v>142</v>
      </c>
      <c r="H7743" t="s">
        <v>448</v>
      </c>
      <c r="I7743" t="s">
        <v>70</v>
      </c>
      <c r="J7743">
        <v>2</v>
      </c>
      <c r="K7743">
        <v>0</v>
      </c>
      <c r="L7743" s="13">
        <f>VLOOKUP(C7743,'渗透率、续签率'!B:C,2,0)</f>
        <v>0.41499999999999998</v>
      </c>
      <c r="M7743" s="6">
        <v>0</v>
      </c>
      <c r="N7743">
        <v>0</v>
      </c>
      <c r="O7743">
        <v>0</v>
      </c>
      <c r="P7743" s="6">
        <v>0</v>
      </c>
      <c r="Q7743" s="13">
        <v>0</v>
      </c>
      <c r="R7743" s="13">
        <v>0</v>
      </c>
      <c r="S7743" s="31">
        <v>2</v>
      </c>
      <c r="T7743" s="6">
        <f>VLOOKUP(E7743,'参数设置&amp;汇总'!S:U,3,0)</f>
        <v>1.5955307262569832E-2</v>
      </c>
      <c r="U7743" s="78">
        <f t="shared" si="600"/>
        <v>0</v>
      </c>
      <c r="V7743" s="13">
        <v>0.85000000000000009</v>
      </c>
      <c r="W7743" s="78">
        <f t="shared" si="602"/>
        <v>0</v>
      </c>
      <c r="X7743" s="1">
        <f>VLOOKUP(E7743,'渗透率、续签率'!AG:AJ,4,0)</f>
        <v>11935.500000000002</v>
      </c>
      <c r="Y7743" s="1">
        <f t="shared" si="603"/>
        <v>0</v>
      </c>
      <c r="Z7743">
        <v>0</v>
      </c>
      <c r="AA7743" s="89">
        <f t="shared" si="604"/>
        <v>0</v>
      </c>
      <c r="AH7743" s="37"/>
      <c r="AI7743" s="37"/>
      <c r="AK7743" s="37"/>
    </row>
    <row r="7744" spans="1:37" hidden="1">
      <c r="A7744" t="s">
        <v>64</v>
      </c>
      <c r="B7744" t="s">
        <v>20</v>
      </c>
      <c r="C7744" t="s">
        <v>21</v>
      </c>
      <c r="D7744" t="s">
        <v>116</v>
      </c>
      <c r="E7744" t="s">
        <v>553</v>
      </c>
      <c r="F7744" t="str">
        <f t="shared" si="601"/>
        <v>阿拉尔市公私立学校</v>
      </c>
      <c r="G7744" t="s">
        <v>145</v>
      </c>
      <c r="H7744" t="s">
        <v>449</v>
      </c>
      <c r="I7744" t="s">
        <v>70</v>
      </c>
      <c r="J7744">
        <v>3</v>
      </c>
      <c r="K7744">
        <v>0</v>
      </c>
      <c r="L7744" s="13">
        <f>VLOOKUP(C7744,'渗透率、续签率'!B:C,2,0)</f>
        <v>0.41499999999999998</v>
      </c>
      <c r="M7744" s="6">
        <v>0</v>
      </c>
      <c r="N7744">
        <v>1</v>
      </c>
      <c r="O7744">
        <v>0</v>
      </c>
      <c r="P7744" s="6">
        <v>0</v>
      </c>
      <c r="Q7744" s="13">
        <v>0</v>
      </c>
      <c r="R7744" s="13">
        <v>0</v>
      </c>
      <c r="S7744" s="31">
        <v>12</v>
      </c>
      <c r="T7744" s="6">
        <f>VLOOKUP(E7744,'参数设置&amp;汇总'!S:U,3,0)</f>
        <v>1.5955307262569832E-2</v>
      </c>
      <c r="U7744" s="78">
        <f t="shared" si="600"/>
        <v>1.5955307262569832E-2</v>
      </c>
      <c r="V7744" s="13">
        <v>0.85000000000000009</v>
      </c>
      <c r="W7744" s="78">
        <f t="shared" si="602"/>
        <v>1.877094972067039E-2</v>
      </c>
      <c r="X7744" s="1">
        <f>VLOOKUP(E7744,'渗透率、续签率'!AG:AJ,4,0)</f>
        <v>11935.500000000002</v>
      </c>
      <c r="Y7744" s="1">
        <f t="shared" si="603"/>
        <v>224.04067039106147</v>
      </c>
      <c r="Z7744">
        <v>0</v>
      </c>
      <c r="AA7744" s="89">
        <f t="shared" si="604"/>
        <v>11935.500000000002</v>
      </c>
      <c r="AH7744" s="37"/>
      <c r="AI7744" s="37"/>
      <c r="AK7744" s="37"/>
    </row>
    <row r="7745" spans="1:37" hidden="1">
      <c r="A7745" t="s">
        <v>64</v>
      </c>
      <c r="B7745" t="s">
        <v>20</v>
      </c>
      <c r="C7745" t="s">
        <v>21</v>
      </c>
      <c r="D7745" t="s">
        <v>116</v>
      </c>
      <c r="E7745" t="s">
        <v>553</v>
      </c>
      <c r="F7745" t="str">
        <f t="shared" si="601"/>
        <v>阿里地区公私立学校</v>
      </c>
      <c r="G7745" t="s">
        <v>237</v>
      </c>
      <c r="H7745" t="s">
        <v>450</v>
      </c>
      <c r="I7745" t="s">
        <v>57</v>
      </c>
      <c r="J7745">
        <v>2</v>
      </c>
      <c r="K7745">
        <v>0</v>
      </c>
      <c r="L7745" s="13">
        <f>VLOOKUP(C7745,'渗透率、续签率'!B:C,2,0)</f>
        <v>0.41499999999999998</v>
      </c>
      <c r="M7745" s="6">
        <v>0</v>
      </c>
      <c r="N7745">
        <v>0</v>
      </c>
      <c r="O7745">
        <v>0</v>
      </c>
      <c r="P7745" s="6">
        <v>0</v>
      </c>
      <c r="Q7745" s="13">
        <v>0</v>
      </c>
      <c r="R7745" s="13">
        <v>0</v>
      </c>
      <c r="S7745" s="31">
        <v>2</v>
      </c>
      <c r="T7745" s="6">
        <f>VLOOKUP(E7745,'参数设置&amp;汇总'!S:U,3,0)</f>
        <v>1.5955307262569832E-2</v>
      </c>
      <c r="U7745" s="78">
        <f t="shared" si="600"/>
        <v>0</v>
      </c>
      <c r="V7745" s="13">
        <v>0.85000000000000009</v>
      </c>
      <c r="W7745" s="78">
        <f t="shared" si="602"/>
        <v>0</v>
      </c>
      <c r="X7745" s="1">
        <f>VLOOKUP(E7745,'渗透率、续签率'!AG:AJ,4,0)</f>
        <v>11935.500000000002</v>
      </c>
      <c r="Y7745" s="1">
        <f t="shared" si="603"/>
        <v>0</v>
      </c>
      <c r="Z7745">
        <v>0</v>
      </c>
      <c r="AA7745" s="89">
        <f t="shared" si="604"/>
        <v>0</v>
      </c>
      <c r="AH7745" s="37"/>
      <c r="AI7745" s="37"/>
      <c r="AK7745" s="37"/>
    </row>
    <row r="7746" spans="1:37" hidden="1">
      <c r="A7746" t="s">
        <v>64</v>
      </c>
      <c r="B7746" t="s">
        <v>20</v>
      </c>
      <c r="C7746" t="s">
        <v>21</v>
      </c>
      <c r="D7746" t="s">
        <v>116</v>
      </c>
      <c r="E7746" t="s">
        <v>553</v>
      </c>
      <c r="F7746" t="str">
        <f t="shared" si="601"/>
        <v>陇南市公私立学校</v>
      </c>
      <c r="G7746" t="s">
        <v>132</v>
      </c>
      <c r="H7746" t="s">
        <v>451</v>
      </c>
      <c r="I7746" t="s">
        <v>70</v>
      </c>
      <c r="J7746">
        <v>20</v>
      </c>
      <c r="K7746">
        <v>0</v>
      </c>
      <c r="L7746" s="13">
        <f>VLOOKUP(C7746,'渗透率、续签率'!B:C,2,0)</f>
        <v>0.41499999999999998</v>
      </c>
      <c r="M7746" s="6">
        <v>0</v>
      </c>
      <c r="N7746">
        <v>0</v>
      </c>
      <c r="O7746">
        <v>0</v>
      </c>
      <c r="P7746" s="6">
        <v>0</v>
      </c>
      <c r="Q7746" s="13">
        <v>0</v>
      </c>
      <c r="R7746" s="13">
        <v>0</v>
      </c>
      <c r="S7746" s="31">
        <v>26</v>
      </c>
      <c r="T7746" s="6">
        <f>VLOOKUP(E7746,'参数设置&amp;汇总'!S:U,3,0)</f>
        <v>1.5955307262569832E-2</v>
      </c>
      <c r="U7746" s="78">
        <f t="shared" si="600"/>
        <v>0</v>
      </c>
      <c r="V7746" s="13">
        <v>0.85000000000000009</v>
      </c>
      <c r="W7746" s="78">
        <f t="shared" si="602"/>
        <v>0</v>
      </c>
      <c r="X7746" s="1">
        <f>VLOOKUP(E7746,'渗透率、续签率'!AG:AJ,4,0)</f>
        <v>11935.500000000002</v>
      </c>
      <c r="Y7746" s="1">
        <f t="shared" si="603"/>
        <v>0</v>
      </c>
      <c r="Z7746">
        <v>0</v>
      </c>
      <c r="AA7746" s="89">
        <f t="shared" si="604"/>
        <v>0</v>
      </c>
      <c r="AH7746" s="37"/>
      <c r="AI7746" s="37"/>
      <c r="AK7746" s="37"/>
    </row>
    <row r="7747" spans="1:37" hidden="1">
      <c r="A7747" t="s">
        <v>64</v>
      </c>
      <c r="B7747" t="s">
        <v>20</v>
      </c>
      <c r="C7747" t="s">
        <v>21</v>
      </c>
      <c r="D7747" t="s">
        <v>116</v>
      </c>
      <c r="E7747" t="s">
        <v>553</v>
      </c>
      <c r="F7747" t="str">
        <f t="shared" si="601"/>
        <v>陵水黎族自治县公私立学校</v>
      </c>
      <c r="G7747" t="s">
        <v>120</v>
      </c>
      <c r="H7747" t="s">
        <v>452</v>
      </c>
      <c r="I7747" t="s">
        <v>68</v>
      </c>
      <c r="J7747">
        <v>1</v>
      </c>
      <c r="K7747">
        <v>0</v>
      </c>
      <c r="L7747" s="13">
        <f>VLOOKUP(C7747,'渗透率、续签率'!B:C,2,0)</f>
        <v>0.41499999999999998</v>
      </c>
      <c r="M7747" s="6">
        <v>0</v>
      </c>
      <c r="N7747">
        <v>0</v>
      </c>
      <c r="O7747">
        <v>0</v>
      </c>
      <c r="P7747" s="6">
        <v>0</v>
      </c>
      <c r="Q7747" s="13">
        <v>0</v>
      </c>
      <c r="R7747" s="13">
        <v>0</v>
      </c>
      <c r="S7747" s="31">
        <v>9</v>
      </c>
      <c r="T7747" s="6">
        <f>VLOOKUP(E7747,'参数设置&amp;汇总'!S:U,3,0)</f>
        <v>1.5955307262569832E-2</v>
      </c>
      <c r="U7747" s="78">
        <f t="shared" ref="U7747:U7810" si="605">IF(T7747*N7747&gt;=O7747,T7747*N7747,O7747)</f>
        <v>0</v>
      </c>
      <c r="V7747" s="13">
        <v>0.85000000000000009</v>
      </c>
      <c r="W7747" s="78">
        <f t="shared" si="602"/>
        <v>0</v>
      </c>
      <c r="X7747" s="1">
        <f>VLOOKUP(E7747,'渗透率、续签率'!AG:AJ,4,0)</f>
        <v>11935.500000000002</v>
      </c>
      <c r="Y7747" s="1">
        <f t="shared" si="603"/>
        <v>0</v>
      </c>
      <c r="Z7747">
        <v>0</v>
      </c>
      <c r="AA7747" s="89">
        <f t="shared" si="604"/>
        <v>0</v>
      </c>
      <c r="AH7747" s="37"/>
      <c r="AI7747" s="37"/>
      <c r="AJ7747" s="1"/>
      <c r="AK7747" s="37"/>
    </row>
    <row r="7748" spans="1:37" hidden="1">
      <c r="A7748" t="s">
        <v>64</v>
      </c>
      <c r="B7748" t="s">
        <v>20</v>
      </c>
      <c r="C7748" t="s">
        <v>21</v>
      </c>
      <c r="D7748" t="s">
        <v>116</v>
      </c>
      <c r="E7748" t="s">
        <v>553</v>
      </c>
      <c r="F7748" t="str">
        <f t="shared" ref="F7748:F7811" si="606">H7748&amp;C7748</f>
        <v>随州市公私立学校</v>
      </c>
      <c r="G7748" t="s">
        <v>81</v>
      </c>
      <c r="H7748" t="s">
        <v>453</v>
      </c>
      <c r="I7748" t="s">
        <v>68</v>
      </c>
      <c r="J7748">
        <v>18</v>
      </c>
      <c r="K7748">
        <v>0</v>
      </c>
      <c r="L7748" s="13">
        <f>VLOOKUP(C7748,'渗透率、续签率'!B:C,2,0)</f>
        <v>0.41499999999999998</v>
      </c>
      <c r="M7748" s="6">
        <v>0</v>
      </c>
      <c r="N7748">
        <v>1</v>
      </c>
      <c r="O7748">
        <v>0</v>
      </c>
      <c r="P7748" s="6">
        <v>0</v>
      </c>
      <c r="Q7748" s="13">
        <v>0</v>
      </c>
      <c r="R7748" s="13">
        <v>0</v>
      </c>
      <c r="S7748" s="31">
        <v>80</v>
      </c>
      <c r="T7748" s="6">
        <f>VLOOKUP(E7748,'参数设置&amp;汇总'!S:U,3,0)</f>
        <v>1.5955307262569832E-2</v>
      </c>
      <c r="U7748" s="78">
        <f t="shared" si="605"/>
        <v>1.5955307262569832E-2</v>
      </c>
      <c r="V7748" s="13">
        <v>0.85000000000000009</v>
      </c>
      <c r="W7748" s="78">
        <f t="shared" ref="W7748:W7811" si="607">(O7748*(1-L7748)+IF((U7748-O7748)&lt;0,0,(U7748-O7748)))/V7748</f>
        <v>1.877094972067039E-2</v>
      </c>
      <c r="X7748" s="1">
        <f>VLOOKUP(E7748,'渗透率、续签率'!AG:AJ,4,0)</f>
        <v>11935.500000000002</v>
      </c>
      <c r="Y7748" s="1">
        <f t="shared" ref="Y7748:Y7811" si="608">X7748*W7748</f>
        <v>224.04067039106147</v>
      </c>
      <c r="Z7748">
        <v>0</v>
      </c>
      <c r="AA7748" s="89">
        <f t="shared" ref="AA7748:AA7811" si="609">N7748*X7748</f>
        <v>11935.500000000002</v>
      </c>
      <c r="AH7748" s="37"/>
      <c r="AI7748" s="37"/>
      <c r="AJ7748" s="1"/>
      <c r="AK7748" s="37"/>
    </row>
    <row r="7749" spans="1:37" hidden="1">
      <c r="A7749" t="s">
        <v>64</v>
      </c>
      <c r="B7749" t="s">
        <v>20</v>
      </c>
      <c r="C7749" t="s">
        <v>21</v>
      </c>
      <c r="D7749" t="s">
        <v>116</v>
      </c>
      <c r="E7749" t="s">
        <v>553</v>
      </c>
      <c r="F7749" t="str">
        <f t="shared" si="606"/>
        <v>雅安市公私立学校</v>
      </c>
      <c r="G7749" t="s">
        <v>77</v>
      </c>
      <c r="H7749" t="s">
        <v>454</v>
      </c>
      <c r="I7749" t="s">
        <v>70</v>
      </c>
      <c r="J7749">
        <v>14</v>
      </c>
      <c r="K7749">
        <v>0</v>
      </c>
      <c r="L7749" s="13">
        <f>VLOOKUP(C7749,'渗透率、续签率'!B:C,2,0)</f>
        <v>0.41499999999999998</v>
      </c>
      <c r="M7749" s="6">
        <v>0</v>
      </c>
      <c r="N7749">
        <v>0</v>
      </c>
      <c r="O7749">
        <v>0</v>
      </c>
      <c r="P7749" s="6">
        <v>0</v>
      </c>
      <c r="Q7749" s="13">
        <v>0</v>
      </c>
      <c r="R7749" s="13">
        <v>0</v>
      </c>
      <c r="S7749" s="31">
        <v>16</v>
      </c>
      <c r="T7749" s="6">
        <f>VLOOKUP(E7749,'参数设置&amp;汇总'!S:U,3,0)</f>
        <v>1.5955307262569832E-2</v>
      </c>
      <c r="U7749" s="78">
        <f t="shared" si="605"/>
        <v>0</v>
      </c>
      <c r="V7749" s="13">
        <v>0.85000000000000009</v>
      </c>
      <c r="W7749" s="78">
        <f t="shared" si="607"/>
        <v>0</v>
      </c>
      <c r="X7749" s="1">
        <f>VLOOKUP(E7749,'渗透率、续签率'!AG:AJ,4,0)</f>
        <v>11935.500000000002</v>
      </c>
      <c r="Y7749" s="1">
        <f t="shared" si="608"/>
        <v>0</v>
      </c>
      <c r="Z7749">
        <v>0</v>
      </c>
      <c r="AA7749" s="89">
        <f t="shared" si="609"/>
        <v>0</v>
      </c>
      <c r="AH7749" s="37"/>
      <c r="AI7749" s="37"/>
      <c r="AK7749" s="37"/>
    </row>
    <row r="7750" spans="1:37" hidden="1">
      <c r="A7750" t="s">
        <v>64</v>
      </c>
      <c r="B7750" t="s">
        <v>20</v>
      </c>
      <c r="C7750" t="s">
        <v>21</v>
      </c>
      <c r="D7750" t="s">
        <v>116</v>
      </c>
      <c r="E7750" t="s">
        <v>553</v>
      </c>
      <c r="F7750" t="str">
        <f t="shared" si="606"/>
        <v>鞍山市公私立学校</v>
      </c>
      <c r="G7750" t="s">
        <v>101</v>
      </c>
      <c r="H7750" t="s">
        <v>455</v>
      </c>
      <c r="I7750" t="s">
        <v>70</v>
      </c>
      <c r="J7750">
        <v>48</v>
      </c>
      <c r="K7750">
        <v>0</v>
      </c>
      <c r="L7750" s="13">
        <f>VLOOKUP(C7750,'渗透率、续签率'!B:C,2,0)</f>
        <v>0.41499999999999998</v>
      </c>
      <c r="M7750" s="6">
        <v>0</v>
      </c>
      <c r="N7750">
        <v>0</v>
      </c>
      <c r="O7750">
        <v>0</v>
      </c>
      <c r="P7750" s="6">
        <v>0</v>
      </c>
      <c r="Q7750" s="13">
        <v>0</v>
      </c>
      <c r="R7750" s="13">
        <v>0</v>
      </c>
      <c r="S7750" s="31">
        <v>89</v>
      </c>
      <c r="T7750" s="6">
        <f>VLOOKUP(E7750,'参数设置&amp;汇总'!S:U,3,0)</f>
        <v>1.5955307262569832E-2</v>
      </c>
      <c r="U7750" s="78">
        <f t="shared" si="605"/>
        <v>0</v>
      </c>
      <c r="V7750" s="13">
        <v>0.85000000000000009</v>
      </c>
      <c r="W7750" s="78">
        <f t="shared" si="607"/>
        <v>0</v>
      </c>
      <c r="X7750" s="1">
        <f>VLOOKUP(E7750,'渗透率、续签率'!AG:AJ,4,0)</f>
        <v>11935.500000000002</v>
      </c>
      <c r="Y7750" s="1">
        <f t="shared" si="608"/>
        <v>0</v>
      </c>
      <c r="Z7750">
        <v>0</v>
      </c>
      <c r="AA7750" s="89">
        <f t="shared" si="609"/>
        <v>0</v>
      </c>
      <c r="AH7750" s="37"/>
      <c r="AI7750" s="37"/>
      <c r="AJ7750" s="1"/>
      <c r="AK7750" s="37"/>
    </row>
    <row r="7751" spans="1:37" hidden="1">
      <c r="A7751" t="s">
        <v>64</v>
      </c>
      <c r="B7751" t="s">
        <v>20</v>
      </c>
      <c r="C7751" t="s">
        <v>21</v>
      </c>
      <c r="D7751" t="s">
        <v>116</v>
      </c>
      <c r="E7751" t="s">
        <v>553</v>
      </c>
      <c r="F7751" t="str">
        <f t="shared" si="606"/>
        <v>韶关市公私立学校</v>
      </c>
      <c r="G7751" t="s">
        <v>75</v>
      </c>
      <c r="H7751" t="s">
        <v>456</v>
      </c>
      <c r="I7751" t="s">
        <v>68</v>
      </c>
      <c r="J7751">
        <v>40</v>
      </c>
      <c r="K7751">
        <v>0</v>
      </c>
      <c r="L7751" s="13">
        <f>VLOOKUP(C7751,'渗透率、续签率'!B:C,2,0)</f>
        <v>0.41499999999999998</v>
      </c>
      <c r="M7751" s="6">
        <v>0</v>
      </c>
      <c r="N7751">
        <v>6</v>
      </c>
      <c r="O7751">
        <v>0</v>
      </c>
      <c r="P7751" s="6">
        <v>0</v>
      </c>
      <c r="Q7751" s="13">
        <v>0</v>
      </c>
      <c r="R7751" s="13">
        <v>0</v>
      </c>
      <c r="S7751" s="31">
        <v>236</v>
      </c>
      <c r="T7751" s="6">
        <f>VLOOKUP(E7751,'参数设置&amp;汇总'!S:U,3,0)</f>
        <v>1.5955307262569832E-2</v>
      </c>
      <c r="U7751" s="78">
        <f t="shared" si="605"/>
        <v>9.5731843575419001E-2</v>
      </c>
      <c r="V7751" s="13">
        <v>0.85000000000000009</v>
      </c>
      <c r="W7751" s="78">
        <f t="shared" si="607"/>
        <v>0.11262569832402235</v>
      </c>
      <c r="X7751" s="1">
        <f>VLOOKUP(E7751,'渗透率、续签率'!AG:AJ,4,0)</f>
        <v>11935.500000000002</v>
      </c>
      <c r="Y7751" s="1">
        <f t="shared" si="608"/>
        <v>1344.2440223463689</v>
      </c>
      <c r="Z7751">
        <v>1</v>
      </c>
      <c r="AA7751" s="89">
        <f t="shared" si="609"/>
        <v>71613.000000000015</v>
      </c>
      <c r="AH7751" s="37"/>
      <c r="AI7751" s="37"/>
      <c r="AJ7751" s="1"/>
      <c r="AK7751" s="37"/>
    </row>
    <row r="7752" spans="1:37" hidden="1">
      <c r="A7752" t="s">
        <v>64</v>
      </c>
      <c r="B7752" t="s">
        <v>20</v>
      </c>
      <c r="C7752" t="s">
        <v>21</v>
      </c>
      <c r="D7752" t="s">
        <v>116</v>
      </c>
      <c r="E7752" t="s">
        <v>553</v>
      </c>
      <c r="F7752" t="str">
        <f t="shared" si="606"/>
        <v>香港特别行政区公私立学校</v>
      </c>
      <c r="G7752" t="s">
        <v>457</v>
      </c>
      <c r="H7752" t="s">
        <v>457</v>
      </c>
      <c r="I7752" t="s">
        <v>57</v>
      </c>
      <c r="J7752">
        <v>43</v>
      </c>
      <c r="K7752">
        <v>0</v>
      </c>
      <c r="L7752" s="13">
        <f>VLOOKUP(C7752,'渗透率、续签率'!B:C,2,0)</f>
        <v>0.41499999999999998</v>
      </c>
      <c r="M7752" s="6">
        <v>0</v>
      </c>
      <c r="N7752">
        <v>0</v>
      </c>
      <c r="O7752">
        <v>0</v>
      </c>
      <c r="P7752" s="6">
        <v>0</v>
      </c>
      <c r="Q7752" s="13">
        <v>0</v>
      </c>
      <c r="R7752" s="13">
        <v>0</v>
      </c>
      <c r="S7752" s="31">
        <v>31</v>
      </c>
      <c r="T7752" s="6">
        <f>VLOOKUP(E7752,'参数设置&amp;汇总'!S:U,3,0)</f>
        <v>1.5955307262569832E-2</v>
      </c>
      <c r="U7752" s="78">
        <f t="shared" si="605"/>
        <v>0</v>
      </c>
      <c r="V7752" s="13">
        <v>0.85000000000000009</v>
      </c>
      <c r="W7752" s="78">
        <f t="shared" si="607"/>
        <v>0</v>
      </c>
      <c r="X7752" s="1">
        <f>VLOOKUP(E7752,'渗透率、续签率'!AG:AJ,4,0)</f>
        <v>11935.500000000002</v>
      </c>
      <c r="Y7752" s="1">
        <f t="shared" si="608"/>
        <v>0</v>
      </c>
      <c r="Z7752">
        <v>0</v>
      </c>
      <c r="AA7752" s="89">
        <f t="shared" si="609"/>
        <v>0</v>
      </c>
      <c r="AH7752" s="37"/>
      <c r="AI7752" s="37"/>
      <c r="AJ7752" s="1"/>
      <c r="AK7752" s="37"/>
    </row>
    <row r="7753" spans="1:37" hidden="1">
      <c r="A7753" t="s">
        <v>64</v>
      </c>
      <c r="B7753" t="s">
        <v>20</v>
      </c>
      <c r="C7753" t="s">
        <v>21</v>
      </c>
      <c r="D7753" t="s">
        <v>116</v>
      </c>
      <c r="E7753" t="s">
        <v>553</v>
      </c>
      <c r="F7753" t="str">
        <f t="shared" si="606"/>
        <v>马鞍山市公私立学校</v>
      </c>
      <c r="G7753" t="s">
        <v>94</v>
      </c>
      <c r="H7753" t="s">
        <v>458</v>
      </c>
      <c r="I7753" t="s">
        <v>68</v>
      </c>
      <c r="J7753">
        <v>30</v>
      </c>
      <c r="K7753">
        <v>0</v>
      </c>
      <c r="L7753" s="13">
        <f>VLOOKUP(C7753,'渗透率、续签率'!B:C,2,0)</f>
        <v>0.41499999999999998</v>
      </c>
      <c r="M7753" s="6">
        <v>0</v>
      </c>
      <c r="N7753">
        <v>3</v>
      </c>
      <c r="O7753">
        <v>0</v>
      </c>
      <c r="P7753" s="6">
        <v>0</v>
      </c>
      <c r="Q7753" s="13">
        <v>0</v>
      </c>
      <c r="R7753" s="13">
        <v>0</v>
      </c>
      <c r="S7753" s="31">
        <v>86</v>
      </c>
      <c r="T7753" s="6">
        <f>VLOOKUP(E7753,'参数设置&amp;汇总'!S:U,3,0)</f>
        <v>1.5955307262569832E-2</v>
      </c>
      <c r="U7753" s="78">
        <f t="shared" si="605"/>
        <v>4.7865921787709501E-2</v>
      </c>
      <c r="V7753" s="13">
        <v>0.85000000000000009</v>
      </c>
      <c r="W7753" s="78">
        <f t="shared" si="607"/>
        <v>5.6312849162011173E-2</v>
      </c>
      <c r="X7753" s="1">
        <f>VLOOKUP(E7753,'渗透率、续签率'!AG:AJ,4,0)</f>
        <v>11935.500000000002</v>
      </c>
      <c r="Y7753" s="1">
        <f t="shared" si="608"/>
        <v>672.12201117318443</v>
      </c>
      <c r="Z7753">
        <v>0</v>
      </c>
      <c r="AA7753" s="89">
        <f t="shared" si="609"/>
        <v>35806.500000000007</v>
      </c>
      <c r="AH7753" s="37"/>
      <c r="AI7753" s="37"/>
      <c r="AJ7753" s="1"/>
      <c r="AK7753" s="37"/>
    </row>
    <row r="7754" spans="1:37" hidden="1">
      <c r="A7754" t="s">
        <v>64</v>
      </c>
      <c r="B7754" t="s">
        <v>20</v>
      </c>
      <c r="C7754" t="s">
        <v>21</v>
      </c>
      <c r="D7754" t="s">
        <v>116</v>
      </c>
      <c r="E7754" t="s">
        <v>553</v>
      </c>
      <c r="F7754" t="str">
        <f t="shared" si="606"/>
        <v>驻马店市公私立学校</v>
      </c>
      <c r="G7754" t="s">
        <v>110</v>
      </c>
      <c r="H7754" t="s">
        <v>459</v>
      </c>
      <c r="I7754" t="s">
        <v>70</v>
      </c>
      <c r="J7754">
        <v>79</v>
      </c>
      <c r="K7754">
        <v>0</v>
      </c>
      <c r="L7754" s="13">
        <f>VLOOKUP(C7754,'渗透率、续签率'!B:C,2,0)</f>
        <v>0.41499999999999998</v>
      </c>
      <c r="M7754" s="6">
        <v>0</v>
      </c>
      <c r="N7754">
        <v>6</v>
      </c>
      <c r="O7754">
        <v>0</v>
      </c>
      <c r="P7754" s="6">
        <v>0</v>
      </c>
      <c r="Q7754" s="13">
        <v>0</v>
      </c>
      <c r="R7754" s="13">
        <v>0</v>
      </c>
      <c r="S7754" s="31">
        <v>255</v>
      </c>
      <c r="T7754" s="6">
        <f>VLOOKUP(E7754,'参数设置&amp;汇总'!S:U,3,0)</f>
        <v>1.5955307262569832E-2</v>
      </c>
      <c r="U7754" s="78">
        <f t="shared" si="605"/>
        <v>9.5731843575419001E-2</v>
      </c>
      <c r="V7754" s="13">
        <v>0.85000000000000009</v>
      </c>
      <c r="W7754" s="78">
        <f t="shared" si="607"/>
        <v>0.11262569832402235</v>
      </c>
      <c r="X7754" s="1">
        <f>VLOOKUP(E7754,'渗透率、续签率'!AG:AJ,4,0)</f>
        <v>11935.500000000002</v>
      </c>
      <c r="Y7754" s="1">
        <f t="shared" si="608"/>
        <v>1344.2440223463689</v>
      </c>
      <c r="Z7754">
        <v>0</v>
      </c>
      <c r="AA7754" s="89">
        <f t="shared" si="609"/>
        <v>71613.000000000015</v>
      </c>
      <c r="AH7754" s="37"/>
      <c r="AI7754" s="37"/>
      <c r="AJ7754" s="1"/>
      <c r="AK7754" s="37"/>
    </row>
    <row r="7755" spans="1:37" hidden="1">
      <c r="A7755" t="s">
        <v>64</v>
      </c>
      <c r="B7755" t="s">
        <v>20</v>
      </c>
      <c r="C7755" t="s">
        <v>21</v>
      </c>
      <c r="D7755" t="s">
        <v>116</v>
      </c>
      <c r="E7755" t="s">
        <v>553</v>
      </c>
      <c r="F7755" t="str">
        <f t="shared" si="606"/>
        <v>鸡西市公私立学校</v>
      </c>
      <c r="G7755" t="s">
        <v>118</v>
      </c>
      <c r="H7755" t="s">
        <v>460</v>
      </c>
      <c r="I7755" t="s">
        <v>70</v>
      </c>
      <c r="J7755">
        <v>21</v>
      </c>
      <c r="K7755">
        <v>0</v>
      </c>
      <c r="L7755" s="13">
        <f>VLOOKUP(C7755,'渗透率、续签率'!B:C,2,0)</f>
        <v>0.41499999999999998</v>
      </c>
      <c r="M7755" s="6">
        <v>0</v>
      </c>
      <c r="N7755">
        <v>0</v>
      </c>
      <c r="O7755">
        <v>0</v>
      </c>
      <c r="P7755" s="6">
        <v>0</v>
      </c>
      <c r="Q7755" s="13">
        <v>0</v>
      </c>
      <c r="R7755" s="13">
        <v>0</v>
      </c>
      <c r="S7755" s="31">
        <v>35</v>
      </c>
      <c r="T7755" s="6">
        <f>VLOOKUP(E7755,'参数设置&amp;汇总'!S:U,3,0)</f>
        <v>1.5955307262569832E-2</v>
      </c>
      <c r="U7755" s="78">
        <f t="shared" si="605"/>
        <v>0</v>
      </c>
      <c r="V7755" s="13">
        <v>0.85000000000000009</v>
      </c>
      <c r="W7755" s="78">
        <f t="shared" si="607"/>
        <v>0</v>
      </c>
      <c r="X7755" s="1">
        <f>VLOOKUP(E7755,'渗透率、续签率'!AG:AJ,4,0)</f>
        <v>11935.500000000002</v>
      </c>
      <c r="Y7755" s="1">
        <f t="shared" si="608"/>
        <v>0</v>
      </c>
      <c r="Z7755">
        <v>0</v>
      </c>
      <c r="AA7755" s="89">
        <f t="shared" si="609"/>
        <v>0</v>
      </c>
      <c r="AH7755" s="37"/>
      <c r="AI7755" s="37"/>
      <c r="AK7755" s="37"/>
    </row>
    <row r="7756" spans="1:37" hidden="1">
      <c r="A7756" t="s">
        <v>64</v>
      </c>
      <c r="B7756" t="s">
        <v>20</v>
      </c>
      <c r="C7756" t="s">
        <v>21</v>
      </c>
      <c r="D7756" t="s">
        <v>116</v>
      </c>
      <c r="E7756" t="s">
        <v>553</v>
      </c>
      <c r="F7756" t="str">
        <f t="shared" si="606"/>
        <v>鹤壁市公私立学校</v>
      </c>
      <c r="G7756" t="s">
        <v>110</v>
      </c>
      <c r="H7756" t="s">
        <v>461</v>
      </c>
      <c r="I7756" t="s">
        <v>70</v>
      </c>
      <c r="J7756">
        <v>25</v>
      </c>
      <c r="K7756">
        <v>1</v>
      </c>
      <c r="L7756" s="13">
        <f>VLOOKUP(C7756,'渗透率、续签率'!B:C,2,0)</f>
        <v>0.41499999999999998</v>
      </c>
      <c r="M7756" s="6">
        <v>0.04</v>
      </c>
      <c r="N7756">
        <v>7</v>
      </c>
      <c r="O7756">
        <v>1</v>
      </c>
      <c r="P7756" s="6">
        <v>0.14000000000000001</v>
      </c>
      <c r="Q7756" s="13">
        <v>0.191</v>
      </c>
      <c r="R7756" s="13">
        <v>0</v>
      </c>
      <c r="S7756" s="31">
        <v>145</v>
      </c>
      <c r="T7756" s="6">
        <f>VLOOKUP(E7756,'参数设置&amp;汇总'!S:U,3,0)</f>
        <v>1.5955307262569832E-2</v>
      </c>
      <c r="U7756" s="78">
        <f t="shared" si="605"/>
        <v>1</v>
      </c>
      <c r="V7756" s="13">
        <v>0.85000000000000009</v>
      </c>
      <c r="W7756" s="78">
        <f t="shared" si="607"/>
        <v>0.68823529411764695</v>
      </c>
      <c r="X7756" s="1">
        <f>VLOOKUP(E7756,'渗透率、续签率'!AG:AJ,4,0)</f>
        <v>11935.500000000002</v>
      </c>
      <c r="Y7756" s="1">
        <f t="shared" si="608"/>
        <v>8214.4323529411758</v>
      </c>
      <c r="Z7756">
        <v>0</v>
      </c>
      <c r="AA7756" s="89">
        <f t="shared" si="609"/>
        <v>83548.500000000015</v>
      </c>
      <c r="AH7756" s="37"/>
      <c r="AI7756" s="37"/>
      <c r="AJ7756" s="1"/>
      <c r="AK7756" s="37"/>
    </row>
    <row r="7757" spans="1:37" hidden="1">
      <c r="A7757" t="s">
        <v>64</v>
      </c>
      <c r="B7757" t="s">
        <v>20</v>
      </c>
      <c r="C7757" t="s">
        <v>21</v>
      </c>
      <c r="D7757" t="s">
        <v>116</v>
      </c>
      <c r="E7757" t="s">
        <v>553</v>
      </c>
      <c r="F7757" t="str">
        <f t="shared" si="606"/>
        <v>鹤岗市公私立学校</v>
      </c>
      <c r="G7757" t="s">
        <v>118</v>
      </c>
      <c r="H7757" t="s">
        <v>462</v>
      </c>
      <c r="I7757" t="s">
        <v>70</v>
      </c>
      <c r="J7757">
        <v>21</v>
      </c>
      <c r="K7757">
        <v>0</v>
      </c>
      <c r="L7757" s="13">
        <f>VLOOKUP(C7757,'渗透率、续签率'!B:C,2,0)</f>
        <v>0.41499999999999998</v>
      </c>
      <c r="M7757" s="6">
        <v>0</v>
      </c>
      <c r="N7757">
        <v>0</v>
      </c>
      <c r="O7757">
        <v>0</v>
      </c>
      <c r="P7757" s="6">
        <v>0</v>
      </c>
      <c r="Q7757" s="13">
        <v>0</v>
      </c>
      <c r="R7757" s="13">
        <v>0</v>
      </c>
      <c r="S7757" s="31">
        <v>25</v>
      </c>
      <c r="T7757" s="6">
        <f>VLOOKUP(E7757,'参数设置&amp;汇总'!S:U,3,0)</f>
        <v>1.5955307262569832E-2</v>
      </c>
      <c r="U7757" s="78">
        <f t="shared" si="605"/>
        <v>0</v>
      </c>
      <c r="V7757" s="13">
        <v>0.85000000000000009</v>
      </c>
      <c r="W7757" s="78">
        <f t="shared" si="607"/>
        <v>0</v>
      </c>
      <c r="X7757" s="1">
        <f>VLOOKUP(E7757,'渗透率、续签率'!AG:AJ,4,0)</f>
        <v>11935.500000000002</v>
      </c>
      <c r="Y7757" s="1">
        <f t="shared" si="608"/>
        <v>0</v>
      </c>
      <c r="Z7757">
        <v>0</v>
      </c>
      <c r="AA7757" s="89">
        <f t="shared" si="609"/>
        <v>0</v>
      </c>
      <c r="AH7757" s="37"/>
      <c r="AI7757" s="37"/>
      <c r="AJ7757" s="1"/>
      <c r="AK7757" s="37"/>
    </row>
    <row r="7758" spans="1:37" hidden="1">
      <c r="A7758" t="s">
        <v>64</v>
      </c>
      <c r="B7758" t="s">
        <v>20</v>
      </c>
      <c r="C7758" t="s">
        <v>21</v>
      </c>
      <c r="D7758" t="s">
        <v>116</v>
      </c>
      <c r="E7758" t="s">
        <v>553</v>
      </c>
      <c r="F7758" t="str">
        <f t="shared" si="606"/>
        <v>鹰潭市公私立学校</v>
      </c>
      <c r="G7758" t="s">
        <v>90</v>
      </c>
      <c r="H7758" t="s">
        <v>463</v>
      </c>
      <c r="I7758" t="s">
        <v>68</v>
      </c>
      <c r="J7758">
        <v>17</v>
      </c>
      <c r="K7758">
        <v>0</v>
      </c>
      <c r="L7758" s="13">
        <f>VLOOKUP(C7758,'渗透率、续签率'!B:C,2,0)</f>
        <v>0.41499999999999998</v>
      </c>
      <c r="M7758" s="6">
        <v>0</v>
      </c>
      <c r="N7758">
        <v>4</v>
      </c>
      <c r="O7758">
        <v>0</v>
      </c>
      <c r="P7758" s="6">
        <v>0</v>
      </c>
      <c r="Q7758" s="13">
        <v>0</v>
      </c>
      <c r="R7758" s="13">
        <v>0</v>
      </c>
      <c r="S7758" s="31">
        <v>76</v>
      </c>
      <c r="T7758" s="6">
        <f>VLOOKUP(E7758,'参数设置&amp;汇总'!S:U,3,0)</f>
        <v>1.5955307262569832E-2</v>
      </c>
      <c r="U7758" s="78">
        <f t="shared" si="605"/>
        <v>6.3821229050279329E-2</v>
      </c>
      <c r="V7758" s="13">
        <v>0.85000000000000009</v>
      </c>
      <c r="W7758" s="78">
        <f t="shared" si="607"/>
        <v>7.508379888268156E-2</v>
      </c>
      <c r="X7758" s="1">
        <f>VLOOKUP(E7758,'渗透率、续签率'!AG:AJ,4,0)</f>
        <v>11935.500000000002</v>
      </c>
      <c r="Y7758" s="1">
        <f t="shared" si="608"/>
        <v>896.16268156424587</v>
      </c>
      <c r="Z7758">
        <v>0</v>
      </c>
      <c r="AA7758" s="89">
        <f t="shared" si="609"/>
        <v>47742.000000000007</v>
      </c>
      <c r="AH7758" s="37"/>
      <c r="AI7758" s="37"/>
      <c r="AJ7758" s="1"/>
      <c r="AK7758" s="37"/>
    </row>
    <row r="7759" spans="1:37" hidden="1">
      <c r="A7759" t="s">
        <v>64</v>
      </c>
      <c r="B7759" t="s">
        <v>20</v>
      </c>
      <c r="C7759" t="s">
        <v>21</v>
      </c>
      <c r="D7759" t="s">
        <v>116</v>
      </c>
      <c r="E7759" t="s">
        <v>553</v>
      </c>
      <c r="F7759" t="str">
        <f t="shared" si="606"/>
        <v>黄冈市公私立学校</v>
      </c>
      <c r="G7759" t="s">
        <v>81</v>
      </c>
      <c r="H7759" t="s">
        <v>464</v>
      </c>
      <c r="I7759" t="s">
        <v>68</v>
      </c>
      <c r="J7759">
        <v>67</v>
      </c>
      <c r="K7759">
        <v>0</v>
      </c>
      <c r="L7759" s="13">
        <f>VLOOKUP(C7759,'渗透率、续签率'!B:C,2,0)</f>
        <v>0.41499999999999998</v>
      </c>
      <c r="M7759" s="6">
        <v>0</v>
      </c>
      <c r="N7759">
        <v>5</v>
      </c>
      <c r="O7759">
        <v>0</v>
      </c>
      <c r="P7759" s="6">
        <v>0</v>
      </c>
      <c r="Q7759" s="13">
        <v>0</v>
      </c>
      <c r="R7759" s="13">
        <v>0</v>
      </c>
      <c r="S7759" s="31">
        <v>156</v>
      </c>
      <c r="T7759" s="6">
        <f>VLOOKUP(E7759,'参数设置&amp;汇总'!S:U,3,0)</f>
        <v>1.5955307262569832E-2</v>
      </c>
      <c r="U7759" s="78">
        <f t="shared" si="605"/>
        <v>7.9776536312849158E-2</v>
      </c>
      <c r="V7759" s="13">
        <v>0.85000000000000009</v>
      </c>
      <c r="W7759" s="78">
        <f t="shared" si="607"/>
        <v>9.385474860335194E-2</v>
      </c>
      <c r="X7759" s="1">
        <f>VLOOKUP(E7759,'渗透率、续签率'!AG:AJ,4,0)</f>
        <v>11935.500000000002</v>
      </c>
      <c r="Y7759" s="1">
        <f t="shared" si="608"/>
        <v>1120.2033519553072</v>
      </c>
      <c r="Z7759">
        <v>0</v>
      </c>
      <c r="AA7759" s="89">
        <f t="shared" si="609"/>
        <v>59677.500000000007</v>
      </c>
      <c r="AH7759" s="37"/>
      <c r="AI7759" s="37"/>
      <c r="AJ7759" s="1"/>
      <c r="AK7759" s="37"/>
    </row>
    <row r="7760" spans="1:37" hidden="1">
      <c r="A7760" t="s">
        <v>64</v>
      </c>
      <c r="B7760" t="s">
        <v>20</v>
      </c>
      <c r="C7760" t="s">
        <v>21</v>
      </c>
      <c r="D7760" t="s">
        <v>116</v>
      </c>
      <c r="E7760" t="s">
        <v>553</v>
      </c>
      <c r="F7760" t="str">
        <f t="shared" si="606"/>
        <v>黄南藏族自治州公私立学校</v>
      </c>
      <c r="G7760" t="s">
        <v>297</v>
      </c>
      <c r="H7760" t="s">
        <v>465</v>
      </c>
      <c r="I7760" t="s">
        <v>70</v>
      </c>
      <c r="J7760">
        <v>3</v>
      </c>
      <c r="K7760">
        <v>0</v>
      </c>
      <c r="L7760" s="13">
        <f>VLOOKUP(C7760,'渗透率、续签率'!B:C,2,0)</f>
        <v>0.41499999999999998</v>
      </c>
      <c r="M7760" s="6">
        <v>0</v>
      </c>
      <c r="N7760">
        <v>1</v>
      </c>
      <c r="O7760">
        <v>0</v>
      </c>
      <c r="P7760" s="6">
        <v>0</v>
      </c>
      <c r="Q7760" s="13">
        <v>0</v>
      </c>
      <c r="R7760" s="13">
        <v>0</v>
      </c>
      <c r="S7760" s="31">
        <v>21</v>
      </c>
      <c r="T7760" s="6">
        <f>VLOOKUP(E7760,'参数设置&amp;汇总'!S:U,3,0)</f>
        <v>1.5955307262569832E-2</v>
      </c>
      <c r="U7760" s="78">
        <f t="shared" si="605"/>
        <v>1.5955307262569832E-2</v>
      </c>
      <c r="V7760" s="13">
        <v>0.85000000000000009</v>
      </c>
      <c r="W7760" s="78">
        <f t="shared" si="607"/>
        <v>1.877094972067039E-2</v>
      </c>
      <c r="X7760" s="1">
        <f>VLOOKUP(E7760,'渗透率、续签率'!AG:AJ,4,0)</f>
        <v>11935.500000000002</v>
      </c>
      <c r="Y7760" s="1">
        <f t="shared" si="608"/>
        <v>224.04067039106147</v>
      </c>
      <c r="Z7760">
        <v>0</v>
      </c>
      <c r="AA7760" s="89">
        <f t="shared" si="609"/>
        <v>11935.500000000002</v>
      </c>
      <c r="AH7760" s="37"/>
      <c r="AI7760" s="37"/>
      <c r="AJ7760" s="1"/>
      <c r="AK7760" s="37"/>
    </row>
    <row r="7761" spans="1:37" hidden="1">
      <c r="A7761" t="s">
        <v>64</v>
      </c>
      <c r="B7761" t="s">
        <v>20</v>
      </c>
      <c r="C7761" t="s">
        <v>21</v>
      </c>
      <c r="D7761" t="s">
        <v>116</v>
      </c>
      <c r="E7761" t="s">
        <v>553</v>
      </c>
      <c r="F7761" t="str">
        <f t="shared" si="606"/>
        <v>黄山市公私立学校</v>
      </c>
      <c r="G7761" t="s">
        <v>94</v>
      </c>
      <c r="H7761" t="s">
        <v>466</v>
      </c>
      <c r="I7761" t="s">
        <v>68</v>
      </c>
      <c r="J7761">
        <v>17</v>
      </c>
      <c r="K7761">
        <v>0</v>
      </c>
      <c r="L7761" s="13">
        <f>VLOOKUP(C7761,'渗透率、续签率'!B:C,2,0)</f>
        <v>0.41499999999999998</v>
      </c>
      <c r="M7761" s="6">
        <v>0</v>
      </c>
      <c r="N7761">
        <v>1</v>
      </c>
      <c r="O7761">
        <v>0</v>
      </c>
      <c r="P7761" s="6">
        <v>0</v>
      </c>
      <c r="Q7761" s="13">
        <v>0</v>
      </c>
      <c r="R7761" s="13">
        <v>0</v>
      </c>
      <c r="S7761" s="31">
        <v>47</v>
      </c>
      <c r="T7761" s="6">
        <f>VLOOKUP(E7761,'参数设置&amp;汇总'!S:U,3,0)</f>
        <v>1.5955307262569832E-2</v>
      </c>
      <c r="U7761" s="78">
        <f t="shared" si="605"/>
        <v>1.5955307262569832E-2</v>
      </c>
      <c r="V7761" s="13">
        <v>0.85000000000000009</v>
      </c>
      <c r="W7761" s="78">
        <f t="shared" si="607"/>
        <v>1.877094972067039E-2</v>
      </c>
      <c r="X7761" s="1">
        <f>VLOOKUP(E7761,'渗透率、续签率'!AG:AJ,4,0)</f>
        <v>11935.500000000002</v>
      </c>
      <c r="Y7761" s="1">
        <f t="shared" si="608"/>
        <v>224.04067039106147</v>
      </c>
      <c r="Z7761">
        <v>0</v>
      </c>
      <c r="AA7761" s="89">
        <f t="shared" si="609"/>
        <v>11935.500000000002</v>
      </c>
      <c r="AH7761" s="37"/>
      <c r="AI7761" s="37"/>
      <c r="AJ7761" s="1"/>
      <c r="AK7761" s="37"/>
    </row>
    <row r="7762" spans="1:37" hidden="1">
      <c r="A7762" t="s">
        <v>64</v>
      </c>
      <c r="B7762" t="s">
        <v>20</v>
      </c>
      <c r="C7762" t="s">
        <v>21</v>
      </c>
      <c r="D7762" t="s">
        <v>116</v>
      </c>
      <c r="E7762" t="s">
        <v>553</v>
      </c>
      <c r="F7762" t="str">
        <f t="shared" si="606"/>
        <v>黄石市公私立学校</v>
      </c>
      <c r="G7762" t="s">
        <v>81</v>
      </c>
      <c r="H7762" t="s">
        <v>467</v>
      </c>
      <c r="I7762" t="s">
        <v>68</v>
      </c>
      <c r="J7762">
        <v>34</v>
      </c>
      <c r="K7762">
        <v>0</v>
      </c>
      <c r="L7762" s="13">
        <f>VLOOKUP(C7762,'渗透率、续签率'!B:C,2,0)</f>
        <v>0.41499999999999998</v>
      </c>
      <c r="M7762" s="6">
        <v>0</v>
      </c>
      <c r="N7762">
        <v>4</v>
      </c>
      <c r="O7762">
        <v>0</v>
      </c>
      <c r="P7762" s="6">
        <v>0</v>
      </c>
      <c r="Q7762" s="13">
        <v>0</v>
      </c>
      <c r="R7762" s="13">
        <v>0</v>
      </c>
      <c r="S7762" s="31">
        <v>129</v>
      </c>
      <c r="T7762" s="6">
        <f>VLOOKUP(E7762,'参数设置&amp;汇总'!S:U,3,0)</f>
        <v>1.5955307262569832E-2</v>
      </c>
      <c r="U7762" s="78">
        <f t="shared" si="605"/>
        <v>6.3821229050279329E-2</v>
      </c>
      <c r="V7762" s="13">
        <v>0.85000000000000009</v>
      </c>
      <c r="W7762" s="78">
        <f t="shared" si="607"/>
        <v>7.508379888268156E-2</v>
      </c>
      <c r="X7762" s="1">
        <f>VLOOKUP(E7762,'渗透率、续签率'!AG:AJ,4,0)</f>
        <v>11935.500000000002</v>
      </c>
      <c r="Y7762" s="1">
        <f t="shared" si="608"/>
        <v>896.16268156424587</v>
      </c>
      <c r="Z7762">
        <v>0</v>
      </c>
      <c r="AA7762" s="89">
        <f t="shared" si="609"/>
        <v>47742.000000000007</v>
      </c>
      <c r="AH7762" s="37"/>
      <c r="AI7762" s="37"/>
      <c r="AJ7762" s="1"/>
      <c r="AK7762" s="37"/>
    </row>
    <row r="7763" spans="1:37" hidden="1">
      <c r="A7763" t="s">
        <v>64</v>
      </c>
      <c r="B7763" t="s">
        <v>20</v>
      </c>
      <c r="C7763" t="s">
        <v>21</v>
      </c>
      <c r="D7763" t="s">
        <v>116</v>
      </c>
      <c r="E7763" t="s">
        <v>553</v>
      </c>
      <c r="F7763" t="str">
        <f t="shared" si="606"/>
        <v>黑河市公私立学校</v>
      </c>
      <c r="G7763" t="s">
        <v>118</v>
      </c>
      <c r="H7763" t="s">
        <v>468</v>
      </c>
      <c r="I7763" t="s">
        <v>70</v>
      </c>
      <c r="J7763">
        <v>21</v>
      </c>
      <c r="K7763">
        <v>0</v>
      </c>
      <c r="L7763" s="13">
        <f>VLOOKUP(C7763,'渗透率、续签率'!B:C,2,0)</f>
        <v>0.41499999999999998</v>
      </c>
      <c r="M7763" s="6">
        <v>0</v>
      </c>
      <c r="N7763">
        <v>0</v>
      </c>
      <c r="O7763">
        <v>0</v>
      </c>
      <c r="P7763" s="6">
        <v>0</v>
      </c>
      <c r="Q7763" s="13">
        <v>0</v>
      </c>
      <c r="R7763" s="13">
        <v>0</v>
      </c>
      <c r="S7763" s="31">
        <v>38</v>
      </c>
      <c r="T7763" s="6">
        <f>VLOOKUP(E7763,'参数设置&amp;汇总'!S:U,3,0)</f>
        <v>1.5955307262569832E-2</v>
      </c>
      <c r="U7763" s="78">
        <f t="shared" si="605"/>
        <v>0</v>
      </c>
      <c r="V7763" s="13">
        <v>0.85000000000000009</v>
      </c>
      <c r="W7763" s="78">
        <f t="shared" si="607"/>
        <v>0</v>
      </c>
      <c r="X7763" s="1">
        <f>VLOOKUP(E7763,'渗透率、续签率'!AG:AJ,4,0)</f>
        <v>11935.500000000002</v>
      </c>
      <c r="Y7763" s="1">
        <f t="shared" si="608"/>
        <v>0</v>
      </c>
      <c r="Z7763">
        <v>0</v>
      </c>
      <c r="AA7763" s="89">
        <f t="shared" si="609"/>
        <v>0</v>
      </c>
      <c r="AH7763" s="37"/>
      <c r="AI7763" s="37"/>
      <c r="AJ7763" s="1"/>
      <c r="AK7763" s="37"/>
    </row>
    <row r="7764" spans="1:37" hidden="1">
      <c r="A7764" t="s">
        <v>64</v>
      </c>
      <c r="B7764" t="s">
        <v>20</v>
      </c>
      <c r="C7764" t="s">
        <v>21</v>
      </c>
      <c r="D7764" t="s">
        <v>116</v>
      </c>
      <c r="E7764" t="s">
        <v>553</v>
      </c>
      <c r="F7764" t="str">
        <f t="shared" si="606"/>
        <v>黔东南苗族侗族自治州公私立学校</v>
      </c>
      <c r="G7764" t="s">
        <v>167</v>
      </c>
      <c r="H7764" t="s">
        <v>469</v>
      </c>
      <c r="I7764" t="s">
        <v>70</v>
      </c>
      <c r="J7764">
        <v>37</v>
      </c>
      <c r="K7764">
        <v>0</v>
      </c>
      <c r="L7764" s="13">
        <f>VLOOKUP(C7764,'渗透率、续签率'!B:C,2,0)</f>
        <v>0.41499999999999998</v>
      </c>
      <c r="M7764" s="6">
        <v>0</v>
      </c>
      <c r="N7764">
        <v>5</v>
      </c>
      <c r="O7764">
        <v>0</v>
      </c>
      <c r="P7764" s="6">
        <v>0</v>
      </c>
      <c r="Q7764" s="13">
        <v>0</v>
      </c>
      <c r="R7764" s="13">
        <v>0</v>
      </c>
      <c r="S7764" s="31">
        <v>123</v>
      </c>
      <c r="T7764" s="6">
        <f>VLOOKUP(E7764,'参数设置&amp;汇总'!S:U,3,0)</f>
        <v>1.5955307262569832E-2</v>
      </c>
      <c r="U7764" s="78">
        <f t="shared" si="605"/>
        <v>7.9776536312849158E-2</v>
      </c>
      <c r="V7764" s="13">
        <v>0.85000000000000009</v>
      </c>
      <c r="W7764" s="78">
        <f t="shared" si="607"/>
        <v>9.385474860335194E-2</v>
      </c>
      <c r="X7764" s="1">
        <f>VLOOKUP(E7764,'渗透率、续签率'!AG:AJ,4,0)</f>
        <v>11935.500000000002</v>
      </c>
      <c r="Y7764" s="1">
        <f t="shared" si="608"/>
        <v>1120.2033519553072</v>
      </c>
      <c r="Z7764">
        <v>0</v>
      </c>
      <c r="AA7764" s="89">
        <f t="shared" si="609"/>
        <v>59677.500000000007</v>
      </c>
      <c r="AH7764" s="37"/>
      <c r="AI7764" s="37"/>
      <c r="AJ7764" s="1"/>
      <c r="AK7764" s="37"/>
    </row>
    <row r="7765" spans="1:37" hidden="1">
      <c r="A7765" t="s">
        <v>64</v>
      </c>
      <c r="B7765" t="s">
        <v>20</v>
      </c>
      <c r="C7765" t="s">
        <v>21</v>
      </c>
      <c r="D7765" t="s">
        <v>116</v>
      </c>
      <c r="E7765" t="s">
        <v>553</v>
      </c>
      <c r="F7765" t="str">
        <f t="shared" si="606"/>
        <v>黔南布依族苗族自治州公私立学校</v>
      </c>
      <c r="G7765" t="s">
        <v>167</v>
      </c>
      <c r="H7765" t="s">
        <v>470</v>
      </c>
      <c r="I7765" t="s">
        <v>70</v>
      </c>
      <c r="J7765">
        <v>53</v>
      </c>
      <c r="K7765">
        <v>0</v>
      </c>
      <c r="L7765" s="13">
        <f>VLOOKUP(C7765,'渗透率、续签率'!B:C,2,0)</f>
        <v>0.41499999999999998</v>
      </c>
      <c r="M7765" s="6">
        <v>0</v>
      </c>
      <c r="N7765">
        <v>6</v>
      </c>
      <c r="O7765">
        <v>0</v>
      </c>
      <c r="P7765" s="6">
        <v>0</v>
      </c>
      <c r="Q7765" s="13">
        <v>0</v>
      </c>
      <c r="R7765" s="13">
        <v>0</v>
      </c>
      <c r="S7765" s="31">
        <v>167</v>
      </c>
      <c r="T7765" s="6">
        <f>VLOOKUP(E7765,'参数设置&amp;汇总'!S:U,3,0)</f>
        <v>1.5955307262569832E-2</v>
      </c>
      <c r="U7765" s="78">
        <f t="shared" si="605"/>
        <v>9.5731843575419001E-2</v>
      </c>
      <c r="V7765" s="13">
        <v>0.85000000000000009</v>
      </c>
      <c r="W7765" s="78">
        <f t="shared" si="607"/>
        <v>0.11262569832402235</v>
      </c>
      <c r="X7765" s="1">
        <f>VLOOKUP(E7765,'渗透率、续签率'!AG:AJ,4,0)</f>
        <v>11935.500000000002</v>
      </c>
      <c r="Y7765" s="1">
        <f t="shared" si="608"/>
        <v>1344.2440223463689</v>
      </c>
      <c r="Z7765">
        <v>0</v>
      </c>
      <c r="AA7765" s="89">
        <f t="shared" si="609"/>
        <v>71613.000000000015</v>
      </c>
      <c r="AH7765" s="37"/>
      <c r="AI7765" s="37"/>
      <c r="AJ7765" s="1"/>
      <c r="AK7765" s="37"/>
    </row>
    <row r="7766" spans="1:37" hidden="1">
      <c r="A7766" t="s">
        <v>64</v>
      </c>
      <c r="B7766" t="s">
        <v>20</v>
      </c>
      <c r="C7766" t="s">
        <v>21</v>
      </c>
      <c r="D7766" t="s">
        <v>116</v>
      </c>
      <c r="E7766" t="s">
        <v>553</v>
      </c>
      <c r="F7766" t="str">
        <f t="shared" si="606"/>
        <v>黔西南布依族苗族自治州公私立学校</v>
      </c>
      <c r="G7766" t="s">
        <v>167</v>
      </c>
      <c r="H7766" t="s">
        <v>471</v>
      </c>
      <c r="I7766" t="s">
        <v>70</v>
      </c>
      <c r="J7766">
        <v>34</v>
      </c>
      <c r="K7766">
        <v>0</v>
      </c>
      <c r="L7766" s="13">
        <f>VLOOKUP(C7766,'渗透率、续签率'!B:C,2,0)</f>
        <v>0.41499999999999998</v>
      </c>
      <c r="M7766" s="6">
        <v>0</v>
      </c>
      <c r="N7766">
        <v>2</v>
      </c>
      <c r="O7766">
        <v>0</v>
      </c>
      <c r="P7766" s="6">
        <v>0</v>
      </c>
      <c r="Q7766" s="13">
        <v>0</v>
      </c>
      <c r="R7766" s="13">
        <v>0</v>
      </c>
      <c r="S7766" s="31">
        <v>107</v>
      </c>
      <c r="T7766" s="6">
        <f>VLOOKUP(E7766,'参数设置&amp;汇总'!S:U,3,0)</f>
        <v>1.5955307262569832E-2</v>
      </c>
      <c r="U7766" s="78">
        <f t="shared" si="605"/>
        <v>3.1910614525139665E-2</v>
      </c>
      <c r="V7766" s="13">
        <v>0.85000000000000009</v>
      </c>
      <c r="W7766" s="78">
        <f t="shared" si="607"/>
        <v>3.754189944134078E-2</v>
      </c>
      <c r="X7766" s="1">
        <f>VLOOKUP(E7766,'渗透率、续签率'!AG:AJ,4,0)</f>
        <v>11935.500000000002</v>
      </c>
      <c r="Y7766" s="1">
        <f t="shared" si="608"/>
        <v>448.08134078212294</v>
      </c>
      <c r="Z7766">
        <v>0</v>
      </c>
      <c r="AA7766" s="89">
        <f t="shared" si="609"/>
        <v>23871.000000000004</v>
      </c>
      <c r="AH7766" s="37"/>
      <c r="AI7766" s="37"/>
      <c r="AJ7766" s="1"/>
      <c r="AK7766" s="37"/>
    </row>
    <row r="7767" spans="1:37" hidden="1">
      <c r="A7767" t="s">
        <v>64</v>
      </c>
      <c r="B7767" t="s">
        <v>20</v>
      </c>
      <c r="C7767" t="s">
        <v>21</v>
      </c>
      <c r="D7767" t="s">
        <v>116</v>
      </c>
      <c r="E7767" t="s">
        <v>553</v>
      </c>
      <c r="F7767" t="str">
        <f t="shared" si="606"/>
        <v>齐齐哈尔市公私立学校</v>
      </c>
      <c r="G7767" t="s">
        <v>118</v>
      </c>
      <c r="H7767" t="s">
        <v>472</v>
      </c>
      <c r="I7767" t="s">
        <v>70</v>
      </c>
      <c r="J7767">
        <v>59</v>
      </c>
      <c r="K7767">
        <v>0</v>
      </c>
      <c r="L7767" s="13">
        <f>VLOOKUP(C7767,'渗透率、续签率'!B:C,2,0)</f>
        <v>0.41499999999999998</v>
      </c>
      <c r="M7767" s="6">
        <v>0</v>
      </c>
      <c r="N7767">
        <v>2</v>
      </c>
      <c r="O7767">
        <v>0</v>
      </c>
      <c r="P7767" s="6">
        <v>0</v>
      </c>
      <c r="Q7767" s="13">
        <v>0</v>
      </c>
      <c r="R7767" s="13">
        <v>0</v>
      </c>
      <c r="S7767" s="31">
        <v>130</v>
      </c>
      <c r="T7767" s="6">
        <f>VLOOKUP(E7767,'参数设置&amp;汇总'!S:U,3,0)</f>
        <v>1.5955307262569832E-2</v>
      </c>
      <c r="U7767" s="78">
        <f t="shared" si="605"/>
        <v>3.1910614525139665E-2</v>
      </c>
      <c r="V7767" s="13">
        <v>0.85000000000000009</v>
      </c>
      <c r="W7767" s="78">
        <f t="shared" si="607"/>
        <v>3.754189944134078E-2</v>
      </c>
      <c r="X7767" s="1">
        <f>VLOOKUP(E7767,'渗透率、续签率'!AG:AJ,4,0)</f>
        <v>11935.500000000002</v>
      </c>
      <c r="Y7767" s="1">
        <f t="shared" si="608"/>
        <v>448.08134078212294</v>
      </c>
      <c r="Z7767">
        <v>0</v>
      </c>
      <c r="AA7767" s="89">
        <f t="shared" si="609"/>
        <v>23871.000000000004</v>
      </c>
      <c r="AH7767" s="37"/>
      <c r="AI7767" s="37"/>
      <c r="AJ7767" s="1"/>
      <c r="AK7767" s="37"/>
    </row>
    <row r="7768" spans="1:37" hidden="1">
      <c r="A7768" t="s">
        <v>64</v>
      </c>
      <c r="B7768" t="s">
        <v>20</v>
      </c>
      <c r="C7768" t="s">
        <v>21</v>
      </c>
      <c r="D7768" t="s">
        <v>116</v>
      </c>
      <c r="E7768" t="s">
        <v>553</v>
      </c>
      <c r="F7768" t="str">
        <f t="shared" si="606"/>
        <v>龙岩市公私立学校</v>
      </c>
      <c r="G7768" t="s">
        <v>92</v>
      </c>
      <c r="H7768" t="s">
        <v>473</v>
      </c>
      <c r="I7768" t="s">
        <v>68</v>
      </c>
      <c r="J7768">
        <v>28</v>
      </c>
      <c r="K7768">
        <v>0</v>
      </c>
      <c r="L7768" s="13">
        <f>VLOOKUP(C7768,'渗透率、续签率'!B:C,2,0)</f>
        <v>0.41499999999999998</v>
      </c>
      <c r="M7768" s="6">
        <v>0</v>
      </c>
      <c r="N7768">
        <v>4</v>
      </c>
      <c r="O7768">
        <v>0</v>
      </c>
      <c r="P7768" s="6">
        <v>0</v>
      </c>
      <c r="Q7768" s="13">
        <v>0</v>
      </c>
      <c r="R7768" s="13">
        <v>0</v>
      </c>
      <c r="S7768" s="31">
        <v>130</v>
      </c>
      <c r="T7768" s="6">
        <f>VLOOKUP(E7768,'参数设置&amp;汇总'!S:U,3,0)</f>
        <v>1.5955307262569832E-2</v>
      </c>
      <c r="U7768" s="78">
        <f t="shared" si="605"/>
        <v>6.3821229050279329E-2</v>
      </c>
      <c r="V7768" s="13">
        <v>0.85000000000000009</v>
      </c>
      <c r="W7768" s="78">
        <f t="shared" si="607"/>
        <v>7.508379888268156E-2</v>
      </c>
      <c r="X7768" s="1">
        <f>VLOOKUP(E7768,'渗透率、续签率'!AG:AJ,4,0)</f>
        <v>11935.500000000002</v>
      </c>
      <c r="Y7768" s="1">
        <f t="shared" si="608"/>
        <v>896.16268156424587</v>
      </c>
      <c r="Z7768">
        <v>0</v>
      </c>
      <c r="AA7768" s="89">
        <f t="shared" si="609"/>
        <v>47742.000000000007</v>
      </c>
      <c r="AH7768" s="37"/>
      <c r="AI7768" s="37"/>
      <c r="AJ7768" s="1"/>
      <c r="AK7768" s="37"/>
    </row>
    <row r="7769" spans="1:37" ht="18">
      <c r="A7769" t="s">
        <v>64</v>
      </c>
      <c r="B7769" s="2" t="s">
        <v>20</v>
      </c>
      <c r="C7769" s="2" t="s">
        <v>22</v>
      </c>
      <c r="D7769" t="s">
        <v>65</v>
      </c>
      <c r="E7769" t="s">
        <v>554</v>
      </c>
      <c r="F7769" t="str">
        <f t="shared" si="606"/>
        <v>上海市幼儿教育</v>
      </c>
      <c r="G7769" t="s">
        <v>67</v>
      </c>
      <c r="H7769" s="2" t="s">
        <v>67</v>
      </c>
      <c r="I7769" s="2" t="s">
        <v>68</v>
      </c>
      <c r="J7769" s="4">
        <v>2328</v>
      </c>
      <c r="K7769" s="2">
        <v>2</v>
      </c>
      <c r="L7769" s="13">
        <f>VLOOKUP(C7769,'渗透率、续签率'!B:C,2,0)</f>
        <v>0.20100000000000001</v>
      </c>
      <c r="M7769" s="6">
        <v>0</v>
      </c>
      <c r="N7769" s="4">
        <v>1609</v>
      </c>
      <c r="O7769">
        <v>2</v>
      </c>
      <c r="P7769" s="55">
        <v>0</v>
      </c>
      <c r="Q7769" s="13">
        <v>4.0000000000000001E-3</v>
      </c>
      <c r="R7769" s="13">
        <v>0</v>
      </c>
      <c r="S7769" s="31">
        <v>25431</v>
      </c>
      <c r="T7769" s="55">
        <f>VLOOKUP(E7769,'参数设置&amp;汇总'!S:U,3,0)</f>
        <v>1.4999999999999999E-2</v>
      </c>
      <c r="U7769" s="82">
        <f t="shared" si="605"/>
        <v>24.134999999999998</v>
      </c>
      <c r="V7769" s="13">
        <v>0.85000000000000009</v>
      </c>
      <c r="W7769" s="82">
        <f t="shared" si="607"/>
        <v>27.921176470588229</v>
      </c>
      <c r="X7769" s="1">
        <f>VLOOKUP(E7769,'渗透率、续签率'!AG:AJ,4,0)</f>
        <v>8723.5</v>
      </c>
      <c r="Y7769" s="1">
        <f t="shared" si="608"/>
        <v>243570.38294117642</v>
      </c>
      <c r="Z7769">
        <v>39</v>
      </c>
      <c r="AA7769" s="89">
        <f t="shared" si="609"/>
        <v>14036111.5</v>
      </c>
      <c r="AH7769" s="37"/>
      <c r="AI7769" s="37"/>
      <c r="AK7769" s="37"/>
    </row>
    <row r="7770" spans="1:37" hidden="1">
      <c r="A7770" t="s">
        <v>64</v>
      </c>
      <c r="B7770" t="s">
        <v>20</v>
      </c>
      <c r="C7770" t="s">
        <v>22</v>
      </c>
      <c r="D7770" t="s">
        <v>65</v>
      </c>
      <c r="E7770" t="s">
        <v>554</v>
      </c>
      <c r="F7770" t="str">
        <f t="shared" si="606"/>
        <v>北京市幼儿教育</v>
      </c>
      <c r="G7770" t="s">
        <v>69</v>
      </c>
      <c r="H7770" t="s">
        <v>69</v>
      </c>
      <c r="I7770" t="s">
        <v>70</v>
      </c>
      <c r="J7770" s="1">
        <v>2625</v>
      </c>
      <c r="K7770">
        <v>16</v>
      </c>
      <c r="L7770" s="13">
        <f>VLOOKUP(C7770,'渗透率、续签率'!B:C,2,0)</f>
        <v>0.20100000000000001</v>
      </c>
      <c r="M7770" s="6">
        <v>0.01</v>
      </c>
      <c r="N7770" s="1">
        <v>1811</v>
      </c>
      <c r="O7770">
        <v>16</v>
      </c>
      <c r="P7770" s="6">
        <v>0.01</v>
      </c>
      <c r="Q7770" s="13">
        <v>3.5000000000000003E-2</v>
      </c>
      <c r="R7770" s="13">
        <v>6.0000000000000001E-3</v>
      </c>
      <c r="S7770" s="31">
        <v>37123</v>
      </c>
      <c r="T7770" s="6">
        <f>VLOOKUP(E7770,'参数设置&amp;汇总'!S:U,3,0)</f>
        <v>1.4999999999999999E-2</v>
      </c>
      <c r="U7770" s="78">
        <f t="shared" si="605"/>
        <v>27.164999999999999</v>
      </c>
      <c r="V7770" s="13">
        <v>0.85000000000000009</v>
      </c>
      <c r="W7770" s="78">
        <f t="shared" si="607"/>
        <v>28.175294117647052</v>
      </c>
      <c r="X7770" s="1">
        <f>VLOOKUP(E7770,'渗透率、续签率'!AG:AJ,4,0)</f>
        <v>8723.5</v>
      </c>
      <c r="Y7770" s="1">
        <f t="shared" si="608"/>
        <v>245787.17823529406</v>
      </c>
      <c r="Z7770">
        <v>107</v>
      </c>
      <c r="AA7770" s="89">
        <f t="shared" si="609"/>
        <v>15798258.5</v>
      </c>
      <c r="AH7770" s="37"/>
      <c r="AI7770" s="37"/>
      <c r="AK7770" s="37"/>
    </row>
    <row r="7771" spans="1:37" hidden="1">
      <c r="A7771" t="s">
        <v>64</v>
      </c>
      <c r="B7771" t="s">
        <v>20</v>
      </c>
      <c r="C7771" t="s">
        <v>22</v>
      </c>
      <c r="D7771" t="s">
        <v>71</v>
      </c>
      <c r="E7771" t="s">
        <v>555</v>
      </c>
      <c r="F7771" t="str">
        <f t="shared" si="606"/>
        <v>南京市幼儿教育</v>
      </c>
      <c r="G7771" t="s">
        <v>73</v>
      </c>
      <c r="H7771" t="s">
        <v>74</v>
      </c>
      <c r="I7771" t="s">
        <v>70</v>
      </c>
      <c r="J7771" s="1">
        <v>1027</v>
      </c>
      <c r="K7771">
        <v>1</v>
      </c>
      <c r="L7771" s="13">
        <f>VLOOKUP(C7771,'渗透率、续签率'!B:C,2,0)</f>
        <v>0.20100000000000001</v>
      </c>
      <c r="M7771" s="6">
        <v>0</v>
      </c>
      <c r="N7771">
        <v>630</v>
      </c>
      <c r="O7771">
        <v>1</v>
      </c>
      <c r="P7771" s="6">
        <v>0</v>
      </c>
      <c r="Q7771" s="13">
        <v>8.0000000000000002E-3</v>
      </c>
      <c r="R7771" s="13">
        <v>0</v>
      </c>
      <c r="S7771" s="31">
        <v>10172</v>
      </c>
      <c r="T7771" s="6">
        <f>VLOOKUP(E7771,'参数设置&amp;汇总'!S:U,3,0)</f>
        <v>0.01</v>
      </c>
      <c r="U7771" s="78">
        <f t="shared" si="605"/>
        <v>6.3</v>
      </c>
      <c r="V7771" s="13">
        <v>0.85000000000000009</v>
      </c>
      <c r="W7771" s="78">
        <f t="shared" si="607"/>
        <v>7.1752941176470584</v>
      </c>
      <c r="X7771" s="1">
        <f>VLOOKUP(E7771,'渗透率、续签率'!AG:AJ,4,0)</f>
        <v>5985.9999999999991</v>
      </c>
      <c r="Y7771" s="1">
        <f t="shared" si="608"/>
        <v>42951.310588235283</v>
      </c>
      <c r="Z7771">
        <v>19</v>
      </c>
      <c r="AA7771" s="89">
        <f t="shared" si="609"/>
        <v>3771179.9999999995</v>
      </c>
      <c r="AH7771" s="37"/>
      <c r="AI7771" s="37"/>
      <c r="AK7771" s="37"/>
    </row>
    <row r="7772" spans="1:37" hidden="1">
      <c r="A7772" t="s">
        <v>64</v>
      </c>
      <c r="B7772" t="s">
        <v>20</v>
      </c>
      <c r="C7772" t="s">
        <v>22</v>
      </c>
      <c r="D7772" t="s">
        <v>71</v>
      </c>
      <c r="E7772" t="s">
        <v>555</v>
      </c>
      <c r="F7772" t="str">
        <f t="shared" si="606"/>
        <v>广州市幼儿教育</v>
      </c>
      <c r="G7772" t="s">
        <v>75</v>
      </c>
      <c r="H7772" t="s">
        <v>76</v>
      </c>
      <c r="I7772" t="s">
        <v>68</v>
      </c>
      <c r="J7772" s="1">
        <v>2809</v>
      </c>
      <c r="K7772">
        <v>1</v>
      </c>
      <c r="L7772" s="13">
        <f>VLOOKUP(C7772,'渗透率、续签率'!B:C,2,0)</f>
        <v>0.20100000000000001</v>
      </c>
      <c r="M7772" s="6">
        <v>0</v>
      </c>
      <c r="N7772" s="1">
        <v>1760</v>
      </c>
      <c r="O7772">
        <v>1</v>
      </c>
      <c r="P7772" s="6">
        <v>0</v>
      </c>
      <c r="Q7772" s="13">
        <v>5.0000000000000001E-3</v>
      </c>
      <c r="R7772" s="13">
        <v>0</v>
      </c>
      <c r="S7772" s="31">
        <v>26956</v>
      </c>
      <c r="T7772" s="6">
        <f>VLOOKUP(E7772,'参数设置&amp;汇总'!S:U,3,0)</f>
        <v>0.01</v>
      </c>
      <c r="U7772" s="78">
        <f t="shared" si="605"/>
        <v>17.600000000000001</v>
      </c>
      <c r="V7772" s="13">
        <v>0.85000000000000009</v>
      </c>
      <c r="W7772" s="78">
        <f t="shared" si="607"/>
        <v>20.469411764705882</v>
      </c>
      <c r="X7772" s="1">
        <f>VLOOKUP(E7772,'渗透率、续签率'!AG:AJ,4,0)</f>
        <v>5985.9999999999991</v>
      </c>
      <c r="Y7772" s="1">
        <f t="shared" si="608"/>
        <v>122529.89882352939</v>
      </c>
      <c r="Z7772">
        <v>42</v>
      </c>
      <c r="AA7772" s="89">
        <f t="shared" si="609"/>
        <v>10535359.999999998</v>
      </c>
      <c r="AH7772" s="37"/>
      <c r="AI7772" s="37"/>
      <c r="AK7772" s="37"/>
    </row>
    <row r="7773" spans="1:37" hidden="1">
      <c r="A7773" t="s">
        <v>64</v>
      </c>
      <c r="B7773" t="s">
        <v>20</v>
      </c>
      <c r="C7773" t="s">
        <v>22</v>
      </c>
      <c r="D7773" t="s">
        <v>71</v>
      </c>
      <c r="E7773" t="s">
        <v>555</v>
      </c>
      <c r="F7773" t="str">
        <f t="shared" si="606"/>
        <v>成都市幼儿教育</v>
      </c>
      <c r="G7773" t="s">
        <v>77</v>
      </c>
      <c r="H7773" t="s">
        <v>78</v>
      </c>
      <c r="I7773" t="s">
        <v>70</v>
      </c>
      <c r="J7773" s="1">
        <v>2781</v>
      </c>
      <c r="K7773">
        <v>2</v>
      </c>
      <c r="L7773" s="13">
        <f>VLOOKUP(C7773,'渗透率、续签率'!B:C,2,0)</f>
        <v>0.20100000000000001</v>
      </c>
      <c r="M7773" s="6">
        <v>0</v>
      </c>
      <c r="N7773" s="1">
        <v>1384</v>
      </c>
      <c r="O7773">
        <v>2</v>
      </c>
      <c r="P7773" s="6">
        <v>0</v>
      </c>
      <c r="Q7773" s="13">
        <v>6.0000000000000001E-3</v>
      </c>
      <c r="R7773" s="13">
        <v>0</v>
      </c>
      <c r="S7773" s="31">
        <v>27071</v>
      </c>
      <c r="T7773" s="6">
        <f>VLOOKUP(E7773,'参数设置&amp;汇总'!S:U,3,0)</f>
        <v>0.01</v>
      </c>
      <c r="U7773" s="78">
        <f t="shared" si="605"/>
        <v>13.84</v>
      </c>
      <c r="V7773" s="13">
        <v>0.85000000000000009</v>
      </c>
      <c r="W7773" s="78">
        <f t="shared" si="607"/>
        <v>15.80941176470588</v>
      </c>
      <c r="X7773" s="1">
        <f>VLOOKUP(E7773,'渗透率、续签率'!AG:AJ,4,0)</f>
        <v>5985.9999999999991</v>
      </c>
      <c r="Y7773" s="1">
        <f t="shared" si="608"/>
        <v>94635.138823529385</v>
      </c>
      <c r="Z7773">
        <v>72</v>
      </c>
      <c r="AA7773" s="89">
        <f t="shared" si="609"/>
        <v>8284623.9999999991</v>
      </c>
      <c r="AH7773" s="37"/>
      <c r="AI7773" s="37"/>
      <c r="AK7773" s="37"/>
    </row>
    <row r="7774" spans="1:37" hidden="1">
      <c r="A7774" t="s">
        <v>64</v>
      </c>
      <c r="B7774" t="s">
        <v>20</v>
      </c>
      <c r="C7774" t="s">
        <v>22</v>
      </c>
      <c r="D7774" t="s">
        <v>71</v>
      </c>
      <c r="E7774" t="s">
        <v>555</v>
      </c>
      <c r="F7774" t="str">
        <f t="shared" si="606"/>
        <v>杭州市幼儿教育</v>
      </c>
      <c r="G7774" t="s">
        <v>79</v>
      </c>
      <c r="H7774" t="s">
        <v>80</v>
      </c>
      <c r="I7774" t="s">
        <v>68</v>
      </c>
      <c r="J7774" s="1">
        <v>1641</v>
      </c>
      <c r="K7774">
        <v>3</v>
      </c>
      <c r="L7774" s="13">
        <f>VLOOKUP(C7774,'渗透率、续签率'!B:C,2,0)</f>
        <v>0.20100000000000001</v>
      </c>
      <c r="M7774" s="6">
        <v>0</v>
      </c>
      <c r="N7774" s="1">
        <v>1032</v>
      </c>
      <c r="O7774">
        <v>3</v>
      </c>
      <c r="P7774" s="6">
        <v>0</v>
      </c>
      <c r="Q7774" s="13">
        <v>1.0999999999999999E-2</v>
      </c>
      <c r="R7774" s="13">
        <v>7.0000000000000001E-3</v>
      </c>
      <c r="S7774" s="31">
        <v>20196</v>
      </c>
      <c r="T7774" s="6">
        <f>VLOOKUP(E7774,'参数设置&amp;汇总'!S:U,3,0)</f>
        <v>0.01</v>
      </c>
      <c r="U7774" s="78">
        <f t="shared" si="605"/>
        <v>10.32</v>
      </c>
      <c r="V7774" s="13">
        <v>0.85000000000000009</v>
      </c>
      <c r="W7774" s="78">
        <f t="shared" si="607"/>
        <v>11.431764705882353</v>
      </c>
      <c r="X7774" s="1">
        <f>VLOOKUP(E7774,'渗透率、续签率'!AG:AJ,4,0)</f>
        <v>5985.9999999999991</v>
      </c>
      <c r="Y7774" s="1">
        <f t="shared" si="608"/>
        <v>68430.543529411749</v>
      </c>
      <c r="Z7774">
        <v>30</v>
      </c>
      <c r="AA7774" s="89">
        <f t="shared" si="609"/>
        <v>6177551.9999999991</v>
      </c>
      <c r="AH7774" s="37"/>
      <c r="AI7774" s="37"/>
      <c r="AK7774" s="37"/>
    </row>
    <row r="7775" spans="1:37" hidden="1">
      <c r="A7775" t="s">
        <v>64</v>
      </c>
      <c r="B7775" t="s">
        <v>20</v>
      </c>
      <c r="C7775" t="s">
        <v>22</v>
      </c>
      <c r="D7775" t="s">
        <v>71</v>
      </c>
      <c r="E7775" t="s">
        <v>555</v>
      </c>
      <c r="F7775" t="str">
        <f t="shared" si="606"/>
        <v>武汉市幼儿教育</v>
      </c>
      <c r="G7775" t="s">
        <v>81</v>
      </c>
      <c r="H7775" t="s">
        <v>82</v>
      </c>
      <c r="I7775" t="s">
        <v>68</v>
      </c>
      <c r="J7775" s="1">
        <v>1893</v>
      </c>
      <c r="K7775">
        <v>17</v>
      </c>
      <c r="L7775" s="13">
        <f>VLOOKUP(C7775,'渗透率、续签率'!B:C,2,0)</f>
        <v>0.20100000000000001</v>
      </c>
      <c r="M7775" s="6">
        <v>0.01</v>
      </c>
      <c r="N7775" s="1">
        <v>1092</v>
      </c>
      <c r="O7775">
        <v>16</v>
      </c>
      <c r="P7775" s="6">
        <v>0.01</v>
      </c>
      <c r="Q7775" s="13">
        <v>7.3999999999999996E-2</v>
      </c>
      <c r="R7775" s="13">
        <v>3.9E-2</v>
      </c>
      <c r="S7775" s="31">
        <v>18075</v>
      </c>
      <c r="T7775" s="6">
        <f>VLOOKUP(E7775,'参数设置&amp;汇总'!S:U,3,0)</f>
        <v>0.01</v>
      </c>
      <c r="U7775" s="78">
        <f t="shared" si="605"/>
        <v>16</v>
      </c>
      <c r="V7775" s="13">
        <v>0.85000000000000009</v>
      </c>
      <c r="W7775" s="78">
        <f t="shared" si="607"/>
        <v>15.039999999999997</v>
      </c>
      <c r="X7775" s="1">
        <f>VLOOKUP(E7775,'渗透率、续签率'!AG:AJ,4,0)</f>
        <v>5985.9999999999991</v>
      </c>
      <c r="Y7775" s="1">
        <f t="shared" si="608"/>
        <v>90029.439999999973</v>
      </c>
      <c r="Z7775">
        <v>47</v>
      </c>
      <c r="AA7775" s="89">
        <f t="shared" si="609"/>
        <v>6536711.9999999991</v>
      </c>
      <c r="AH7775" s="37"/>
      <c r="AI7775" s="37"/>
      <c r="AK7775" s="37"/>
    </row>
    <row r="7776" spans="1:37" hidden="1">
      <c r="A7776" t="s">
        <v>64</v>
      </c>
      <c r="B7776" t="s">
        <v>20</v>
      </c>
      <c r="C7776" t="s">
        <v>22</v>
      </c>
      <c r="D7776" t="s">
        <v>71</v>
      </c>
      <c r="E7776" t="s">
        <v>555</v>
      </c>
      <c r="F7776" t="str">
        <f t="shared" si="606"/>
        <v>深圳市幼儿教育</v>
      </c>
      <c r="G7776" t="s">
        <v>75</v>
      </c>
      <c r="H7776" t="s">
        <v>83</v>
      </c>
      <c r="I7776" t="s">
        <v>68</v>
      </c>
      <c r="J7776" s="1">
        <v>1913</v>
      </c>
      <c r="K7776">
        <v>7</v>
      </c>
      <c r="L7776" s="13">
        <f>VLOOKUP(C7776,'渗透率、续签率'!B:C,2,0)</f>
        <v>0.20100000000000001</v>
      </c>
      <c r="M7776" s="6">
        <v>0</v>
      </c>
      <c r="N7776" s="1">
        <v>1435</v>
      </c>
      <c r="O7776">
        <v>7</v>
      </c>
      <c r="P7776" s="6">
        <v>0</v>
      </c>
      <c r="Q7776" s="13">
        <v>2.1999999999999999E-2</v>
      </c>
      <c r="R7776" s="13">
        <v>8.9999999999999993E-3</v>
      </c>
      <c r="S7776" s="31">
        <v>25785</v>
      </c>
      <c r="T7776" s="6">
        <f>VLOOKUP(E7776,'参数设置&amp;汇总'!S:U,3,0)</f>
        <v>0.01</v>
      </c>
      <c r="U7776" s="78">
        <f t="shared" si="605"/>
        <v>14.35</v>
      </c>
      <c r="V7776" s="13">
        <v>0.85000000000000009</v>
      </c>
      <c r="W7776" s="78">
        <f t="shared" si="607"/>
        <v>15.22705882352941</v>
      </c>
      <c r="X7776" s="1">
        <f>VLOOKUP(E7776,'渗透率、续签率'!AG:AJ,4,0)</f>
        <v>5985.9999999999991</v>
      </c>
      <c r="Y7776" s="1">
        <f t="shared" si="608"/>
        <v>91149.174117647039</v>
      </c>
      <c r="Z7776">
        <v>35</v>
      </c>
      <c r="AA7776" s="89">
        <f t="shared" si="609"/>
        <v>8589909.9999999981</v>
      </c>
      <c r="AH7776" s="37"/>
      <c r="AI7776" s="37"/>
      <c r="AJ7776" s="1"/>
    </row>
    <row r="7777" spans="1:37" hidden="1">
      <c r="A7777" t="s">
        <v>64</v>
      </c>
      <c r="B7777" t="s">
        <v>20</v>
      </c>
      <c r="C7777" t="s">
        <v>22</v>
      </c>
      <c r="D7777" t="s">
        <v>84</v>
      </c>
      <c r="E7777" t="s">
        <v>556</v>
      </c>
      <c r="F7777" t="str">
        <f t="shared" si="606"/>
        <v>东莞市幼儿教育</v>
      </c>
      <c r="G7777" t="s">
        <v>75</v>
      </c>
      <c r="H7777" t="s">
        <v>86</v>
      </c>
      <c r="I7777" t="s">
        <v>68</v>
      </c>
      <c r="J7777" s="1">
        <v>1317</v>
      </c>
      <c r="K7777">
        <v>0</v>
      </c>
      <c r="L7777" s="13">
        <f>VLOOKUP(C7777,'渗透率、续签率'!B:C,2,0)</f>
        <v>0.20100000000000001</v>
      </c>
      <c r="M7777" s="6">
        <v>0</v>
      </c>
      <c r="N7777">
        <v>903</v>
      </c>
      <c r="O7777">
        <v>0</v>
      </c>
      <c r="P7777" s="6">
        <v>0</v>
      </c>
      <c r="Q7777" s="13">
        <v>0</v>
      </c>
      <c r="R7777" s="13">
        <v>0</v>
      </c>
      <c r="S7777" s="31">
        <v>13805</v>
      </c>
      <c r="T7777" s="6">
        <f>VLOOKUP(E7777,'参数设置&amp;汇总'!S:U,3,0)</f>
        <v>5.0000000000000001E-3</v>
      </c>
      <c r="U7777" s="78">
        <f t="shared" si="605"/>
        <v>4.5149999999999997</v>
      </c>
      <c r="V7777" s="13">
        <v>0.85000000000000009</v>
      </c>
      <c r="W7777" s="78">
        <f t="shared" si="607"/>
        <v>5.3117647058823518</v>
      </c>
      <c r="X7777" s="1">
        <f>VLOOKUP(E7777,'渗透率、续签率'!AG:AJ,4,0)</f>
        <v>6278</v>
      </c>
      <c r="Y7777" s="1">
        <f t="shared" si="608"/>
        <v>33347.258823529402</v>
      </c>
      <c r="Z7777">
        <v>11</v>
      </c>
      <c r="AA7777" s="89">
        <f t="shared" si="609"/>
        <v>5669034</v>
      </c>
      <c r="AK7777" s="37"/>
    </row>
    <row r="7778" spans="1:37" hidden="1">
      <c r="A7778" t="s">
        <v>64</v>
      </c>
      <c r="B7778" t="s">
        <v>20</v>
      </c>
      <c r="C7778" t="s">
        <v>22</v>
      </c>
      <c r="D7778" t="s">
        <v>84</v>
      </c>
      <c r="E7778" t="s">
        <v>556</v>
      </c>
      <c r="F7778" t="str">
        <f t="shared" si="606"/>
        <v>佛山市幼儿教育</v>
      </c>
      <c r="G7778" t="s">
        <v>75</v>
      </c>
      <c r="H7778" t="s">
        <v>87</v>
      </c>
      <c r="I7778" t="s">
        <v>68</v>
      </c>
      <c r="J7778" s="1">
        <v>1601</v>
      </c>
      <c r="K7778">
        <v>2</v>
      </c>
      <c r="L7778" s="13">
        <f>VLOOKUP(C7778,'渗透率、续签率'!B:C,2,0)</f>
        <v>0.20100000000000001</v>
      </c>
      <c r="M7778" s="6">
        <v>0</v>
      </c>
      <c r="N7778">
        <v>979</v>
      </c>
      <c r="O7778">
        <v>2</v>
      </c>
      <c r="P7778" s="6">
        <v>0</v>
      </c>
      <c r="Q7778" s="13">
        <v>8.9999999999999993E-3</v>
      </c>
      <c r="R7778" s="13">
        <v>0</v>
      </c>
      <c r="S7778" s="31">
        <v>16055</v>
      </c>
      <c r="T7778" s="6">
        <f>VLOOKUP(E7778,'参数设置&amp;汇总'!S:U,3,0)</f>
        <v>5.0000000000000001E-3</v>
      </c>
      <c r="U7778" s="78">
        <f t="shared" si="605"/>
        <v>4.8950000000000005</v>
      </c>
      <c r="V7778" s="13">
        <v>0.85000000000000009</v>
      </c>
      <c r="W7778" s="78">
        <f t="shared" si="607"/>
        <v>5.2858823529411767</v>
      </c>
      <c r="X7778" s="1">
        <f>VLOOKUP(E7778,'渗透率、续签率'!AG:AJ,4,0)</f>
        <v>6278</v>
      </c>
      <c r="Y7778" s="1">
        <f t="shared" si="608"/>
        <v>33184.769411764704</v>
      </c>
      <c r="Z7778">
        <v>23</v>
      </c>
      <c r="AA7778" s="89">
        <f t="shared" si="609"/>
        <v>6146162</v>
      </c>
      <c r="AH7778" s="37"/>
      <c r="AI7778" s="37"/>
      <c r="AK7778" s="37"/>
    </row>
    <row r="7779" spans="1:37" hidden="1">
      <c r="A7779" t="s">
        <v>64</v>
      </c>
      <c r="B7779" t="s">
        <v>20</v>
      </c>
      <c r="C7779" t="s">
        <v>22</v>
      </c>
      <c r="D7779" t="s">
        <v>84</v>
      </c>
      <c r="E7779" t="s">
        <v>556</v>
      </c>
      <c r="F7779" t="str">
        <f t="shared" si="606"/>
        <v>南宁市幼儿教育</v>
      </c>
      <c r="G7779" t="s">
        <v>88</v>
      </c>
      <c r="H7779" t="s">
        <v>89</v>
      </c>
      <c r="I7779" t="s">
        <v>68</v>
      </c>
      <c r="J7779" s="1">
        <v>2132</v>
      </c>
      <c r="K7779">
        <v>0</v>
      </c>
      <c r="L7779" s="13">
        <f>VLOOKUP(C7779,'渗透率、续签率'!B:C,2,0)</f>
        <v>0.20100000000000001</v>
      </c>
      <c r="M7779" s="6">
        <v>0</v>
      </c>
      <c r="N7779">
        <v>487</v>
      </c>
      <c r="O7779">
        <v>0</v>
      </c>
      <c r="P7779" s="6">
        <v>0</v>
      </c>
      <c r="Q7779" s="13">
        <v>0</v>
      </c>
      <c r="R7779" s="13">
        <v>0</v>
      </c>
      <c r="S7779" s="31">
        <v>9485</v>
      </c>
      <c r="T7779" s="6">
        <f>VLOOKUP(E7779,'参数设置&amp;汇总'!S:U,3,0)</f>
        <v>5.0000000000000001E-3</v>
      </c>
      <c r="U7779" s="78">
        <f t="shared" si="605"/>
        <v>2.4350000000000001</v>
      </c>
      <c r="V7779" s="13">
        <v>0.85000000000000009</v>
      </c>
      <c r="W7779" s="78">
        <f t="shared" si="607"/>
        <v>2.8647058823529408</v>
      </c>
      <c r="X7779" s="1">
        <f>VLOOKUP(E7779,'渗透率、续签率'!AG:AJ,4,0)</f>
        <v>6278</v>
      </c>
      <c r="Y7779" s="1">
        <f t="shared" si="608"/>
        <v>17984.623529411761</v>
      </c>
      <c r="Z7779">
        <v>1</v>
      </c>
      <c r="AA7779" s="89">
        <f t="shared" si="609"/>
        <v>3057386</v>
      </c>
      <c r="AH7779" s="37"/>
      <c r="AI7779" s="37"/>
      <c r="AJ7779" s="1"/>
      <c r="AK7779" s="37"/>
    </row>
    <row r="7780" spans="1:37" hidden="1">
      <c r="A7780" t="s">
        <v>64</v>
      </c>
      <c r="B7780" t="s">
        <v>20</v>
      </c>
      <c r="C7780" t="s">
        <v>22</v>
      </c>
      <c r="D7780" t="s">
        <v>84</v>
      </c>
      <c r="E7780" t="s">
        <v>556</v>
      </c>
      <c r="F7780" t="str">
        <f t="shared" si="606"/>
        <v>南昌市幼儿教育</v>
      </c>
      <c r="G7780" t="s">
        <v>90</v>
      </c>
      <c r="H7780" t="s">
        <v>91</v>
      </c>
      <c r="I7780" t="s">
        <v>68</v>
      </c>
      <c r="J7780" s="1">
        <v>1137</v>
      </c>
      <c r="K7780">
        <v>1</v>
      </c>
      <c r="L7780" s="13">
        <f>VLOOKUP(C7780,'渗透率、续签率'!B:C,2,0)</f>
        <v>0.20100000000000001</v>
      </c>
      <c r="M7780" s="6">
        <v>0</v>
      </c>
      <c r="N7780">
        <v>467</v>
      </c>
      <c r="O7780">
        <v>1</v>
      </c>
      <c r="P7780" s="6">
        <v>0</v>
      </c>
      <c r="Q7780" s="13">
        <v>4.0000000000000001E-3</v>
      </c>
      <c r="R7780" s="13">
        <v>0</v>
      </c>
      <c r="S7780" s="31">
        <v>8069</v>
      </c>
      <c r="T7780" s="6">
        <f>VLOOKUP(E7780,'参数设置&amp;汇总'!S:U,3,0)</f>
        <v>5.0000000000000001E-3</v>
      </c>
      <c r="U7780" s="78">
        <f t="shared" si="605"/>
        <v>2.335</v>
      </c>
      <c r="V7780" s="13">
        <v>0.85000000000000009</v>
      </c>
      <c r="W7780" s="78">
        <f t="shared" si="607"/>
        <v>2.5105882352941173</v>
      </c>
      <c r="X7780" s="1">
        <f>VLOOKUP(E7780,'渗透率、续签率'!AG:AJ,4,0)</f>
        <v>6278</v>
      </c>
      <c r="Y7780" s="1">
        <f t="shared" si="608"/>
        <v>15761.472941176469</v>
      </c>
      <c r="Z7780">
        <v>0</v>
      </c>
      <c r="AA7780" s="89">
        <f t="shared" si="609"/>
        <v>2931826</v>
      </c>
      <c r="AH7780" s="37"/>
      <c r="AI7780" s="37"/>
      <c r="AK7780" s="37"/>
    </row>
    <row r="7781" spans="1:37" hidden="1">
      <c r="A7781" t="s">
        <v>64</v>
      </c>
      <c r="B7781" t="s">
        <v>20</v>
      </c>
      <c r="C7781" t="s">
        <v>22</v>
      </c>
      <c r="D7781" t="s">
        <v>84</v>
      </c>
      <c r="E7781" t="s">
        <v>556</v>
      </c>
      <c r="F7781" t="str">
        <f t="shared" si="606"/>
        <v>厦门市幼儿教育</v>
      </c>
      <c r="G7781" t="s">
        <v>92</v>
      </c>
      <c r="H7781" t="s">
        <v>93</v>
      </c>
      <c r="I7781" t="s">
        <v>68</v>
      </c>
      <c r="J7781">
        <v>903</v>
      </c>
      <c r="K7781">
        <v>4</v>
      </c>
      <c r="L7781" s="13">
        <f>VLOOKUP(C7781,'渗透率、续签率'!B:C,2,0)</f>
        <v>0.20100000000000001</v>
      </c>
      <c r="M7781" s="6">
        <v>0</v>
      </c>
      <c r="N7781">
        <v>387</v>
      </c>
      <c r="O7781">
        <v>3</v>
      </c>
      <c r="P7781" s="6">
        <v>0.01</v>
      </c>
      <c r="Q7781" s="13">
        <v>0.01</v>
      </c>
      <c r="R7781" s="13">
        <v>1E-3</v>
      </c>
      <c r="S7781" s="31">
        <v>5563</v>
      </c>
      <c r="T7781" s="6">
        <f>VLOOKUP(E7781,'参数设置&amp;汇总'!S:U,3,0)</f>
        <v>5.0000000000000001E-3</v>
      </c>
      <c r="U7781" s="78">
        <f t="shared" si="605"/>
        <v>3</v>
      </c>
      <c r="V7781" s="13">
        <v>0.85000000000000009</v>
      </c>
      <c r="W7781" s="78">
        <f t="shared" si="607"/>
        <v>2.8199999999999994</v>
      </c>
      <c r="X7781" s="1">
        <f>VLOOKUP(E7781,'渗透率、续签率'!AG:AJ,4,0)</f>
        <v>6278</v>
      </c>
      <c r="Y7781" s="1">
        <f t="shared" si="608"/>
        <v>17703.959999999995</v>
      </c>
      <c r="Z7781">
        <v>4</v>
      </c>
      <c r="AA7781" s="89">
        <f t="shared" si="609"/>
        <v>2429586</v>
      </c>
      <c r="AH7781" s="37"/>
      <c r="AI7781" s="37"/>
      <c r="AK7781" s="37"/>
    </row>
    <row r="7782" spans="1:37" hidden="1">
      <c r="A7782" t="s">
        <v>64</v>
      </c>
      <c r="B7782" t="s">
        <v>20</v>
      </c>
      <c r="C7782" t="s">
        <v>22</v>
      </c>
      <c r="D7782" t="s">
        <v>84</v>
      </c>
      <c r="E7782" t="s">
        <v>556</v>
      </c>
      <c r="F7782" t="str">
        <f t="shared" si="606"/>
        <v>合肥市幼儿教育</v>
      </c>
      <c r="G7782" t="s">
        <v>94</v>
      </c>
      <c r="H7782" t="s">
        <v>95</v>
      </c>
      <c r="I7782" t="s">
        <v>68</v>
      </c>
      <c r="J7782" s="1">
        <v>1598</v>
      </c>
      <c r="K7782">
        <v>1</v>
      </c>
      <c r="L7782" s="13">
        <f>VLOOKUP(C7782,'渗透率、续签率'!B:C,2,0)</f>
        <v>0.20100000000000001</v>
      </c>
      <c r="M7782" s="6">
        <v>0</v>
      </c>
      <c r="N7782">
        <v>816</v>
      </c>
      <c r="O7782">
        <v>1</v>
      </c>
      <c r="P7782" s="6">
        <v>0</v>
      </c>
      <c r="Q7782" s="13">
        <v>3.0000000000000001E-3</v>
      </c>
      <c r="R7782" s="13">
        <v>0</v>
      </c>
      <c r="S7782" s="31">
        <v>14078</v>
      </c>
      <c r="T7782" s="6">
        <f>VLOOKUP(E7782,'参数设置&amp;汇总'!S:U,3,0)</f>
        <v>5.0000000000000001E-3</v>
      </c>
      <c r="U7782" s="78">
        <f t="shared" si="605"/>
        <v>4.08</v>
      </c>
      <c r="V7782" s="13">
        <v>0.85000000000000009</v>
      </c>
      <c r="W7782" s="78">
        <f t="shared" si="607"/>
        <v>4.5635294117647058</v>
      </c>
      <c r="X7782" s="1">
        <f>VLOOKUP(E7782,'渗透率、续签率'!AG:AJ,4,0)</f>
        <v>6278</v>
      </c>
      <c r="Y7782" s="1">
        <f t="shared" si="608"/>
        <v>28649.837647058823</v>
      </c>
      <c r="Z7782">
        <v>13</v>
      </c>
      <c r="AA7782" s="89">
        <f t="shared" si="609"/>
        <v>5122848</v>
      </c>
      <c r="AH7782" s="37"/>
      <c r="AI7782" s="37"/>
      <c r="AK7782" s="37"/>
    </row>
    <row r="7783" spans="1:37" hidden="1">
      <c r="A7783" t="s">
        <v>64</v>
      </c>
      <c r="B7783" t="s">
        <v>20</v>
      </c>
      <c r="C7783" t="s">
        <v>22</v>
      </c>
      <c r="D7783" t="s">
        <v>84</v>
      </c>
      <c r="E7783" t="s">
        <v>556</v>
      </c>
      <c r="F7783" t="str">
        <f t="shared" si="606"/>
        <v>天津市幼儿教育</v>
      </c>
      <c r="G7783" t="s">
        <v>96</v>
      </c>
      <c r="H7783" t="s">
        <v>96</v>
      </c>
      <c r="I7783" t="s">
        <v>70</v>
      </c>
      <c r="J7783" s="1">
        <v>1662</v>
      </c>
      <c r="K7783">
        <v>6</v>
      </c>
      <c r="L7783" s="13">
        <f>VLOOKUP(C7783,'渗透率、续签率'!B:C,2,0)</f>
        <v>0.20100000000000001</v>
      </c>
      <c r="M7783" s="6">
        <v>0</v>
      </c>
      <c r="N7783">
        <v>834</v>
      </c>
      <c r="O7783">
        <v>5</v>
      </c>
      <c r="P7783" s="6">
        <v>0.01</v>
      </c>
      <c r="Q7783" s="13">
        <v>1.7000000000000001E-2</v>
      </c>
      <c r="R7783" s="13">
        <v>1.2E-2</v>
      </c>
      <c r="S7783" s="31">
        <v>13442</v>
      </c>
      <c r="T7783" s="6">
        <f>VLOOKUP(E7783,'参数设置&amp;汇总'!S:U,3,0)</f>
        <v>5.0000000000000001E-3</v>
      </c>
      <c r="U7783" s="78">
        <f t="shared" si="605"/>
        <v>5</v>
      </c>
      <c r="V7783" s="13">
        <v>0.85000000000000009</v>
      </c>
      <c r="W7783" s="78">
        <f t="shared" si="607"/>
        <v>4.6999999999999993</v>
      </c>
      <c r="X7783" s="1">
        <f>VLOOKUP(E7783,'渗透率、续签率'!AG:AJ,4,0)</f>
        <v>6278</v>
      </c>
      <c r="Y7783" s="1">
        <f t="shared" si="608"/>
        <v>29506.599999999995</v>
      </c>
      <c r="Z7783">
        <v>16</v>
      </c>
      <c r="AA7783" s="89">
        <f t="shared" si="609"/>
        <v>5235852</v>
      </c>
      <c r="AH7783" s="37"/>
      <c r="AI7783" s="37"/>
      <c r="AK7783" s="37"/>
    </row>
    <row r="7784" spans="1:37" hidden="1">
      <c r="A7784" t="s">
        <v>64</v>
      </c>
      <c r="B7784" t="s">
        <v>20</v>
      </c>
      <c r="C7784" t="s">
        <v>22</v>
      </c>
      <c r="D7784" t="s">
        <v>84</v>
      </c>
      <c r="E7784" t="s">
        <v>556</v>
      </c>
      <c r="F7784" t="str">
        <f t="shared" si="606"/>
        <v>宁波市幼儿教育</v>
      </c>
      <c r="G7784" t="s">
        <v>79</v>
      </c>
      <c r="H7784" t="s">
        <v>97</v>
      </c>
      <c r="I7784" t="s">
        <v>68</v>
      </c>
      <c r="J7784" s="1">
        <v>1219</v>
      </c>
      <c r="K7784">
        <v>0</v>
      </c>
      <c r="L7784" s="13">
        <f>VLOOKUP(C7784,'渗透率、续签率'!B:C,2,0)</f>
        <v>0.20100000000000001</v>
      </c>
      <c r="M7784" s="6">
        <v>0</v>
      </c>
      <c r="N7784">
        <v>604</v>
      </c>
      <c r="O7784">
        <v>0</v>
      </c>
      <c r="P7784" s="6">
        <v>0</v>
      </c>
      <c r="Q7784" s="13">
        <v>0</v>
      </c>
      <c r="R7784" s="13">
        <v>0</v>
      </c>
      <c r="S7784" s="31">
        <v>9386</v>
      </c>
      <c r="T7784" s="6">
        <f>VLOOKUP(E7784,'参数设置&amp;汇总'!S:U,3,0)</f>
        <v>5.0000000000000001E-3</v>
      </c>
      <c r="U7784" s="78">
        <f t="shared" si="605"/>
        <v>3.02</v>
      </c>
      <c r="V7784" s="13">
        <v>0.85000000000000009</v>
      </c>
      <c r="W7784" s="78">
        <f t="shared" si="607"/>
        <v>3.552941176470588</v>
      </c>
      <c r="X7784" s="1">
        <f>VLOOKUP(E7784,'渗透率、续签率'!AG:AJ,4,0)</f>
        <v>6278</v>
      </c>
      <c r="Y7784" s="1">
        <f t="shared" si="608"/>
        <v>22305.364705882352</v>
      </c>
      <c r="Z7784">
        <v>15</v>
      </c>
      <c r="AA7784" s="89">
        <f t="shared" si="609"/>
        <v>3791912</v>
      </c>
      <c r="AH7784" s="37"/>
      <c r="AI7784" s="37"/>
      <c r="AK7784" s="37"/>
    </row>
    <row r="7785" spans="1:37" hidden="1">
      <c r="A7785" t="s">
        <v>64</v>
      </c>
      <c r="B7785" t="s">
        <v>20</v>
      </c>
      <c r="C7785" t="s">
        <v>22</v>
      </c>
      <c r="D7785" t="s">
        <v>84</v>
      </c>
      <c r="E7785" t="s">
        <v>556</v>
      </c>
      <c r="F7785" t="str">
        <f t="shared" si="606"/>
        <v>无锡市幼儿教育</v>
      </c>
      <c r="G7785" t="s">
        <v>73</v>
      </c>
      <c r="H7785" t="s">
        <v>98</v>
      </c>
      <c r="I7785" t="s">
        <v>70</v>
      </c>
      <c r="J7785">
        <v>594</v>
      </c>
      <c r="K7785">
        <v>0</v>
      </c>
      <c r="L7785" s="13">
        <f>VLOOKUP(C7785,'渗透率、续签率'!B:C,2,0)</f>
        <v>0.20100000000000001</v>
      </c>
      <c r="M7785" s="6">
        <v>0</v>
      </c>
      <c r="N7785">
        <v>286</v>
      </c>
      <c r="O7785">
        <v>0</v>
      </c>
      <c r="P7785" s="6">
        <v>0</v>
      </c>
      <c r="Q7785" s="13">
        <v>0</v>
      </c>
      <c r="R7785" s="13">
        <v>0</v>
      </c>
      <c r="S7785" s="31">
        <v>4040</v>
      </c>
      <c r="T7785" s="6">
        <f>VLOOKUP(E7785,'参数设置&amp;汇总'!S:U,3,0)</f>
        <v>5.0000000000000001E-3</v>
      </c>
      <c r="U7785" s="78">
        <f t="shared" si="605"/>
        <v>1.43</v>
      </c>
      <c r="V7785" s="13">
        <v>0.85000000000000009</v>
      </c>
      <c r="W7785" s="78">
        <f t="shared" si="607"/>
        <v>1.6823529411764704</v>
      </c>
      <c r="X7785" s="1">
        <f>VLOOKUP(E7785,'渗透率、续签率'!AG:AJ,4,0)</f>
        <v>6278</v>
      </c>
      <c r="Y7785" s="1">
        <f t="shared" si="608"/>
        <v>10561.811764705881</v>
      </c>
      <c r="Z7785">
        <v>3</v>
      </c>
      <c r="AA7785" s="89">
        <f t="shared" si="609"/>
        <v>1795508</v>
      </c>
      <c r="AH7785" s="37"/>
      <c r="AI7785" s="37"/>
      <c r="AK7785" s="37"/>
    </row>
    <row r="7786" spans="1:37" hidden="1">
      <c r="A7786" t="s">
        <v>64</v>
      </c>
      <c r="B7786" t="s">
        <v>20</v>
      </c>
      <c r="C7786" t="s">
        <v>22</v>
      </c>
      <c r="D7786" t="s">
        <v>84</v>
      </c>
      <c r="E7786" t="s">
        <v>556</v>
      </c>
      <c r="F7786" t="str">
        <f t="shared" si="606"/>
        <v>昆明市幼儿教育</v>
      </c>
      <c r="G7786" t="s">
        <v>99</v>
      </c>
      <c r="H7786" t="s">
        <v>100</v>
      </c>
      <c r="I7786" t="s">
        <v>68</v>
      </c>
      <c r="J7786" s="1">
        <v>1348</v>
      </c>
      <c r="K7786">
        <v>2</v>
      </c>
      <c r="L7786" s="13">
        <f>VLOOKUP(C7786,'渗透率、续签率'!B:C,2,0)</f>
        <v>0.20100000000000001</v>
      </c>
      <c r="M7786" s="6">
        <v>0</v>
      </c>
      <c r="N7786">
        <v>620</v>
      </c>
      <c r="O7786">
        <v>2</v>
      </c>
      <c r="P7786" s="6">
        <v>0</v>
      </c>
      <c r="Q7786" s="13">
        <v>7.0000000000000001E-3</v>
      </c>
      <c r="R7786" s="13">
        <v>0</v>
      </c>
      <c r="S7786" s="31">
        <v>10261</v>
      </c>
      <c r="T7786" s="6">
        <f>VLOOKUP(E7786,'参数设置&amp;汇总'!S:U,3,0)</f>
        <v>5.0000000000000001E-3</v>
      </c>
      <c r="U7786" s="78">
        <f t="shared" si="605"/>
        <v>3.1</v>
      </c>
      <c r="V7786" s="13">
        <v>0.85000000000000009</v>
      </c>
      <c r="W7786" s="78">
        <f t="shared" si="607"/>
        <v>3.1741176470588233</v>
      </c>
      <c r="X7786" s="1">
        <f>VLOOKUP(E7786,'渗透率、续签率'!AG:AJ,4,0)</f>
        <v>6278</v>
      </c>
      <c r="Y7786" s="1">
        <f t="shared" si="608"/>
        <v>19927.110588235293</v>
      </c>
      <c r="Z7786">
        <v>15</v>
      </c>
      <c r="AA7786" s="89">
        <f t="shared" si="609"/>
        <v>3892360</v>
      </c>
      <c r="AH7786" s="37"/>
      <c r="AI7786" s="37"/>
      <c r="AK7786" s="37"/>
    </row>
    <row r="7787" spans="1:37" hidden="1">
      <c r="A7787" t="s">
        <v>64</v>
      </c>
      <c r="B7787" t="s">
        <v>20</v>
      </c>
      <c r="C7787" t="s">
        <v>22</v>
      </c>
      <c r="D7787" t="s">
        <v>84</v>
      </c>
      <c r="E7787" t="s">
        <v>556</v>
      </c>
      <c r="F7787" t="str">
        <f t="shared" si="606"/>
        <v>沈阳市幼儿教育</v>
      </c>
      <c r="G7787" t="s">
        <v>101</v>
      </c>
      <c r="H7787" t="s">
        <v>102</v>
      </c>
      <c r="I7787" t="s">
        <v>70</v>
      </c>
      <c r="J7787" s="1">
        <v>1463</v>
      </c>
      <c r="K7787">
        <v>4</v>
      </c>
      <c r="L7787" s="13">
        <f>VLOOKUP(C7787,'渗透率、续签率'!B:C,2,0)</f>
        <v>0.20100000000000001</v>
      </c>
      <c r="M7787" s="6">
        <v>0</v>
      </c>
      <c r="N7787">
        <v>894</v>
      </c>
      <c r="O7787">
        <v>4</v>
      </c>
      <c r="P7787" s="6">
        <v>0</v>
      </c>
      <c r="Q7787" s="13">
        <v>7.0000000000000001E-3</v>
      </c>
      <c r="R7787" s="13">
        <v>0</v>
      </c>
      <c r="S7787" s="31">
        <v>14033</v>
      </c>
      <c r="T7787" s="6">
        <f>VLOOKUP(E7787,'参数设置&amp;汇总'!S:U,3,0)</f>
        <v>5.0000000000000001E-3</v>
      </c>
      <c r="U7787" s="78">
        <f t="shared" si="605"/>
        <v>4.47</v>
      </c>
      <c r="V7787" s="13">
        <v>0.85000000000000009</v>
      </c>
      <c r="W7787" s="78">
        <f t="shared" si="607"/>
        <v>4.3129411764705869</v>
      </c>
      <c r="X7787" s="1">
        <f>VLOOKUP(E7787,'渗透率、续签率'!AG:AJ,4,0)</f>
        <v>6278</v>
      </c>
      <c r="Y7787" s="1">
        <f t="shared" si="608"/>
        <v>27076.644705882343</v>
      </c>
      <c r="Z7787">
        <v>3</v>
      </c>
      <c r="AA7787" s="89">
        <f t="shared" si="609"/>
        <v>5612532</v>
      </c>
      <c r="AH7787" s="37"/>
      <c r="AI7787" s="37"/>
      <c r="AK7787" s="37"/>
    </row>
    <row r="7788" spans="1:37" hidden="1">
      <c r="A7788" t="s">
        <v>64</v>
      </c>
      <c r="B7788" t="s">
        <v>20</v>
      </c>
      <c r="C7788" t="s">
        <v>22</v>
      </c>
      <c r="D7788" t="s">
        <v>84</v>
      </c>
      <c r="E7788" t="s">
        <v>556</v>
      </c>
      <c r="F7788" t="str">
        <f t="shared" si="606"/>
        <v>济南市幼儿教育</v>
      </c>
      <c r="G7788" t="s">
        <v>103</v>
      </c>
      <c r="H7788" t="s">
        <v>104</v>
      </c>
      <c r="I7788" t="s">
        <v>70</v>
      </c>
      <c r="J7788" s="1">
        <v>1470</v>
      </c>
      <c r="K7788">
        <v>4</v>
      </c>
      <c r="L7788" s="13">
        <f>VLOOKUP(C7788,'渗透率、续签率'!B:C,2,0)</f>
        <v>0.20100000000000001</v>
      </c>
      <c r="M7788" s="6">
        <v>0</v>
      </c>
      <c r="N7788">
        <v>600</v>
      </c>
      <c r="O7788">
        <v>4</v>
      </c>
      <c r="P7788" s="6">
        <v>0.01</v>
      </c>
      <c r="Q7788" s="13">
        <v>0.02</v>
      </c>
      <c r="R7788" s="13">
        <v>0</v>
      </c>
      <c r="S7788" s="31">
        <v>10488</v>
      </c>
      <c r="T7788" s="6">
        <f>VLOOKUP(E7788,'参数设置&amp;汇总'!S:U,3,0)</f>
        <v>5.0000000000000001E-3</v>
      </c>
      <c r="U7788" s="78">
        <f t="shared" si="605"/>
        <v>4</v>
      </c>
      <c r="V7788" s="13">
        <v>0.85000000000000009</v>
      </c>
      <c r="W7788" s="78">
        <f t="shared" si="607"/>
        <v>3.7599999999999993</v>
      </c>
      <c r="X7788" s="1">
        <f>VLOOKUP(E7788,'渗透率、续签率'!AG:AJ,4,0)</f>
        <v>6278</v>
      </c>
      <c r="Y7788" s="1">
        <f t="shared" si="608"/>
        <v>23605.279999999995</v>
      </c>
      <c r="Z7788">
        <v>9</v>
      </c>
      <c r="AA7788" s="89">
        <f t="shared" si="609"/>
        <v>3766800</v>
      </c>
      <c r="AH7788" s="37"/>
      <c r="AI7788" s="37"/>
      <c r="AK7788" s="37"/>
    </row>
    <row r="7789" spans="1:37" hidden="1">
      <c r="A7789" t="s">
        <v>64</v>
      </c>
      <c r="B7789" t="s">
        <v>20</v>
      </c>
      <c r="C7789" t="s">
        <v>22</v>
      </c>
      <c r="D7789" t="s">
        <v>84</v>
      </c>
      <c r="E7789" t="s">
        <v>556</v>
      </c>
      <c r="F7789" t="str">
        <f t="shared" si="606"/>
        <v>温州市幼儿教育</v>
      </c>
      <c r="G7789" t="s">
        <v>79</v>
      </c>
      <c r="H7789" t="s">
        <v>105</v>
      </c>
      <c r="I7789" t="s">
        <v>68</v>
      </c>
      <c r="J7789" s="1">
        <v>1454</v>
      </c>
      <c r="K7789">
        <v>0</v>
      </c>
      <c r="L7789" s="13">
        <f>VLOOKUP(C7789,'渗透率、续签率'!B:C,2,0)</f>
        <v>0.20100000000000001</v>
      </c>
      <c r="M7789" s="6">
        <v>0</v>
      </c>
      <c r="N7789">
        <v>435</v>
      </c>
      <c r="O7789">
        <v>0</v>
      </c>
      <c r="P7789" s="6">
        <v>0</v>
      </c>
      <c r="Q7789" s="13">
        <v>0</v>
      </c>
      <c r="R7789" s="13">
        <v>0</v>
      </c>
      <c r="S7789" s="31">
        <v>7236</v>
      </c>
      <c r="T7789" s="6">
        <f>VLOOKUP(E7789,'参数设置&amp;汇总'!S:U,3,0)</f>
        <v>5.0000000000000001E-3</v>
      </c>
      <c r="U7789" s="78">
        <f t="shared" si="605"/>
        <v>2.1750000000000003</v>
      </c>
      <c r="V7789" s="13">
        <v>0.85000000000000009</v>
      </c>
      <c r="W7789" s="78">
        <f t="shared" si="607"/>
        <v>2.5588235294117649</v>
      </c>
      <c r="X7789" s="1">
        <f>VLOOKUP(E7789,'渗透率、续签率'!AG:AJ,4,0)</f>
        <v>6278</v>
      </c>
      <c r="Y7789" s="1">
        <f t="shared" si="608"/>
        <v>16064.294117647059</v>
      </c>
      <c r="Z7789">
        <v>3</v>
      </c>
      <c r="AA7789" s="89">
        <f t="shared" si="609"/>
        <v>2730930</v>
      </c>
      <c r="AH7789" s="37"/>
      <c r="AI7789" s="37"/>
      <c r="AK7789" s="37"/>
    </row>
    <row r="7790" spans="1:37" hidden="1">
      <c r="A7790" t="s">
        <v>64</v>
      </c>
      <c r="B7790" t="s">
        <v>20</v>
      </c>
      <c r="C7790" t="s">
        <v>22</v>
      </c>
      <c r="D7790" t="s">
        <v>84</v>
      </c>
      <c r="E7790" t="s">
        <v>556</v>
      </c>
      <c r="F7790" t="str">
        <f t="shared" si="606"/>
        <v>福州市幼儿教育</v>
      </c>
      <c r="G7790" t="s">
        <v>92</v>
      </c>
      <c r="H7790" t="s">
        <v>106</v>
      </c>
      <c r="I7790" t="s">
        <v>68</v>
      </c>
      <c r="J7790" s="1">
        <v>1179</v>
      </c>
      <c r="K7790">
        <v>0</v>
      </c>
      <c r="L7790" s="13">
        <f>VLOOKUP(C7790,'渗透率、续签率'!B:C,2,0)</f>
        <v>0.20100000000000001</v>
      </c>
      <c r="M7790" s="6">
        <v>0</v>
      </c>
      <c r="N7790">
        <v>410</v>
      </c>
      <c r="O7790">
        <v>0</v>
      </c>
      <c r="P7790" s="6">
        <v>0</v>
      </c>
      <c r="Q7790" s="13">
        <v>1E-3</v>
      </c>
      <c r="R7790" s="13">
        <v>0</v>
      </c>
      <c r="S7790" s="31">
        <v>7218</v>
      </c>
      <c r="T7790" s="6">
        <f>VLOOKUP(E7790,'参数设置&amp;汇总'!S:U,3,0)</f>
        <v>5.0000000000000001E-3</v>
      </c>
      <c r="U7790" s="78">
        <f t="shared" si="605"/>
        <v>2.0499999999999998</v>
      </c>
      <c r="V7790" s="13">
        <v>0.85000000000000009</v>
      </c>
      <c r="W7790" s="78">
        <f t="shared" si="607"/>
        <v>2.4117647058823524</v>
      </c>
      <c r="X7790" s="1">
        <f>VLOOKUP(E7790,'渗透率、续签率'!AG:AJ,4,0)</f>
        <v>6278</v>
      </c>
      <c r="Y7790" s="1">
        <f t="shared" si="608"/>
        <v>15141.058823529409</v>
      </c>
      <c r="Z7790">
        <v>11</v>
      </c>
      <c r="AA7790" s="89">
        <f t="shared" si="609"/>
        <v>2573980</v>
      </c>
      <c r="AH7790" s="37"/>
      <c r="AI7790" s="37"/>
      <c r="AK7790" s="37"/>
    </row>
    <row r="7791" spans="1:37" hidden="1">
      <c r="A7791" t="s">
        <v>64</v>
      </c>
      <c r="B7791" t="s">
        <v>20</v>
      </c>
      <c r="C7791" t="s">
        <v>22</v>
      </c>
      <c r="D7791" t="s">
        <v>84</v>
      </c>
      <c r="E7791" t="s">
        <v>556</v>
      </c>
      <c r="F7791" t="str">
        <f t="shared" si="606"/>
        <v>苏州市幼儿教育</v>
      </c>
      <c r="G7791" t="s">
        <v>73</v>
      </c>
      <c r="H7791" t="s">
        <v>107</v>
      </c>
      <c r="I7791" t="s">
        <v>70</v>
      </c>
      <c r="J7791" s="1">
        <v>1162</v>
      </c>
      <c r="K7791">
        <v>0</v>
      </c>
      <c r="L7791" s="13">
        <f>VLOOKUP(C7791,'渗透率、续签率'!B:C,2,0)</f>
        <v>0.20100000000000001</v>
      </c>
      <c r="M7791" s="6">
        <v>0</v>
      </c>
      <c r="N7791">
        <v>772</v>
      </c>
      <c r="O7791">
        <v>0</v>
      </c>
      <c r="P7791" s="6">
        <v>0</v>
      </c>
      <c r="Q7791" s="13">
        <v>0</v>
      </c>
      <c r="R7791" s="13">
        <v>0</v>
      </c>
      <c r="S7791" s="31">
        <v>12088</v>
      </c>
      <c r="T7791" s="6">
        <f>VLOOKUP(E7791,'参数设置&amp;汇总'!S:U,3,0)</f>
        <v>5.0000000000000001E-3</v>
      </c>
      <c r="U7791" s="78">
        <f t="shared" si="605"/>
        <v>3.86</v>
      </c>
      <c r="V7791" s="13">
        <v>0.85000000000000009</v>
      </c>
      <c r="W7791" s="78">
        <f t="shared" si="607"/>
        <v>4.5411764705882343</v>
      </c>
      <c r="X7791" s="1">
        <f>VLOOKUP(E7791,'渗透率、续签率'!AG:AJ,4,0)</f>
        <v>6278</v>
      </c>
      <c r="Y7791" s="1">
        <f t="shared" si="608"/>
        <v>28509.505882352936</v>
      </c>
      <c r="Z7791">
        <v>12</v>
      </c>
      <c r="AA7791" s="89">
        <f t="shared" si="609"/>
        <v>4846616</v>
      </c>
      <c r="AH7791" s="37"/>
      <c r="AI7791" s="37"/>
      <c r="AK7791" s="37"/>
    </row>
    <row r="7792" spans="1:37" hidden="1">
      <c r="A7792" t="s">
        <v>64</v>
      </c>
      <c r="B7792" t="s">
        <v>20</v>
      </c>
      <c r="C7792" t="s">
        <v>22</v>
      </c>
      <c r="D7792" t="s">
        <v>84</v>
      </c>
      <c r="E7792" t="s">
        <v>556</v>
      </c>
      <c r="F7792" t="str">
        <f t="shared" si="606"/>
        <v>西安市幼儿教育</v>
      </c>
      <c r="G7792" t="s">
        <v>108</v>
      </c>
      <c r="H7792" t="s">
        <v>109</v>
      </c>
      <c r="I7792" t="s">
        <v>70</v>
      </c>
      <c r="J7792" s="1">
        <v>1700</v>
      </c>
      <c r="K7792">
        <v>2</v>
      </c>
      <c r="L7792" s="13">
        <f>VLOOKUP(C7792,'渗透率、续签率'!B:C,2,0)</f>
        <v>0.20100000000000001</v>
      </c>
      <c r="M7792" s="6">
        <v>0</v>
      </c>
      <c r="N7792">
        <v>882</v>
      </c>
      <c r="O7792">
        <v>2</v>
      </c>
      <c r="P7792" s="6">
        <v>0</v>
      </c>
      <c r="Q7792" s="13">
        <v>7.0000000000000001E-3</v>
      </c>
      <c r="R7792" s="13">
        <v>0</v>
      </c>
      <c r="S7792" s="31">
        <v>20368</v>
      </c>
      <c r="T7792" s="6">
        <f>VLOOKUP(E7792,'参数设置&amp;汇总'!S:U,3,0)</f>
        <v>5.0000000000000001E-3</v>
      </c>
      <c r="U7792" s="78">
        <f t="shared" si="605"/>
        <v>4.41</v>
      </c>
      <c r="V7792" s="13">
        <v>0.85000000000000009</v>
      </c>
      <c r="W7792" s="78">
        <f t="shared" si="607"/>
        <v>4.7152941176470584</v>
      </c>
      <c r="X7792" s="1">
        <f>VLOOKUP(E7792,'渗透率、续签率'!AG:AJ,4,0)</f>
        <v>6278</v>
      </c>
      <c r="Y7792" s="1">
        <f t="shared" si="608"/>
        <v>29602.616470588233</v>
      </c>
      <c r="Z7792">
        <v>6</v>
      </c>
      <c r="AA7792" s="89">
        <f t="shared" si="609"/>
        <v>5537196</v>
      </c>
      <c r="AH7792" s="37"/>
      <c r="AI7792" s="37"/>
      <c r="AK7792" s="37"/>
    </row>
    <row r="7793" spans="1:37" hidden="1">
      <c r="A7793" t="s">
        <v>64</v>
      </c>
      <c r="B7793" t="s">
        <v>20</v>
      </c>
      <c r="C7793" t="s">
        <v>22</v>
      </c>
      <c r="D7793" t="s">
        <v>84</v>
      </c>
      <c r="E7793" t="s">
        <v>556</v>
      </c>
      <c r="F7793" t="str">
        <f t="shared" si="606"/>
        <v>郑州市幼儿教育</v>
      </c>
      <c r="G7793" t="s">
        <v>110</v>
      </c>
      <c r="H7793" t="s">
        <v>111</v>
      </c>
      <c r="I7793" t="s">
        <v>70</v>
      </c>
      <c r="J7793" s="1">
        <v>2044</v>
      </c>
      <c r="K7793">
        <v>1</v>
      </c>
      <c r="L7793" s="13">
        <f>VLOOKUP(C7793,'渗透率、续签率'!B:C,2,0)</f>
        <v>0.20100000000000001</v>
      </c>
      <c r="M7793" s="6">
        <v>0</v>
      </c>
      <c r="N7793" s="1">
        <v>1015</v>
      </c>
      <c r="O7793">
        <v>1</v>
      </c>
      <c r="P7793" s="6">
        <v>0</v>
      </c>
      <c r="Q7793" s="13">
        <v>1.0999999999999999E-2</v>
      </c>
      <c r="R7793" s="13">
        <v>0</v>
      </c>
      <c r="S7793" s="31">
        <v>17839</v>
      </c>
      <c r="T7793" s="6">
        <f>VLOOKUP(E7793,'参数设置&amp;汇总'!S:U,3,0)</f>
        <v>5.0000000000000001E-3</v>
      </c>
      <c r="U7793" s="78">
        <f t="shared" si="605"/>
        <v>5.0750000000000002</v>
      </c>
      <c r="V7793" s="13">
        <v>0.85000000000000009</v>
      </c>
      <c r="W7793" s="78">
        <f t="shared" si="607"/>
        <v>5.7341176470588238</v>
      </c>
      <c r="X7793" s="1">
        <f>VLOOKUP(E7793,'渗透率、续签率'!AG:AJ,4,0)</f>
        <v>6278</v>
      </c>
      <c r="Y7793" s="1">
        <f t="shared" si="608"/>
        <v>35998.790588235293</v>
      </c>
      <c r="Z7793">
        <v>2</v>
      </c>
      <c r="AA7793" s="89">
        <f t="shared" si="609"/>
        <v>6372170</v>
      </c>
      <c r="AH7793" s="37"/>
      <c r="AI7793" s="37"/>
      <c r="AK7793" s="37"/>
    </row>
    <row r="7794" spans="1:37" hidden="1">
      <c r="A7794" t="s">
        <v>64</v>
      </c>
      <c r="B7794" t="s">
        <v>20</v>
      </c>
      <c r="C7794" t="s">
        <v>22</v>
      </c>
      <c r="D7794" t="s">
        <v>84</v>
      </c>
      <c r="E7794" t="s">
        <v>556</v>
      </c>
      <c r="F7794" t="str">
        <f t="shared" si="606"/>
        <v>重庆市幼儿教育</v>
      </c>
      <c r="G7794" t="s">
        <v>112</v>
      </c>
      <c r="H7794" t="s">
        <v>112</v>
      </c>
      <c r="I7794" t="s">
        <v>70</v>
      </c>
      <c r="J7794" s="1">
        <v>4238</v>
      </c>
      <c r="K7794">
        <v>2</v>
      </c>
      <c r="L7794" s="13">
        <f>VLOOKUP(C7794,'渗透率、续签率'!B:C,2,0)</f>
        <v>0.20100000000000001</v>
      </c>
      <c r="M7794" s="6">
        <v>0</v>
      </c>
      <c r="N7794" s="1">
        <v>1284</v>
      </c>
      <c r="O7794">
        <v>2</v>
      </c>
      <c r="P7794" s="6">
        <v>0</v>
      </c>
      <c r="Q7794" s="13">
        <v>2E-3</v>
      </c>
      <c r="R7794" s="13">
        <v>0</v>
      </c>
      <c r="S7794" s="31">
        <v>22265</v>
      </c>
      <c r="T7794" s="6">
        <f>VLOOKUP(E7794,'参数设置&amp;汇总'!S:U,3,0)</f>
        <v>5.0000000000000001E-3</v>
      </c>
      <c r="U7794" s="78">
        <f t="shared" si="605"/>
        <v>6.42</v>
      </c>
      <c r="V7794" s="13">
        <v>0.85000000000000009</v>
      </c>
      <c r="W7794" s="78">
        <f t="shared" si="607"/>
        <v>7.0799999999999992</v>
      </c>
      <c r="X7794" s="1">
        <f>VLOOKUP(E7794,'渗透率、续签率'!AG:AJ,4,0)</f>
        <v>6278</v>
      </c>
      <c r="Y7794" s="1">
        <f t="shared" si="608"/>
        <v>44448.24</v>
      </c>
      <c r="Z7794">
        <v>24</v>
      </c>
      <c r="AA7794" s="89">
        <f t="shared" si="609"/>
        <v>8060952</v>
      </c>
      <c r="AH7794" s="37"/>
      <c r="AI7794" s="37"/>
      <c r="AK7794" s="37"/>
    </row>
    <row r="7795" spans="1:37" hidden="1">
      <c r="A7795" t="s">
        <v>64</v>
      </c>
      <c r="B7795" t="s">
        <v>20</v>
      </c>
      <c r="C7795" t="s">
        <v>22</v>
      </c>
      <c r="D7795" t="s">
        <v>84</v>
      </c>
      <c r="E7795" t="s">
        <v>556</v>
      </c>
      <c r="F7795" t="str">
        <f t="shared" si="606"/>
        <v>长沙市幼儿教育</v>
      </c>
      <c r="G7795" t="s">
        <v>113</v>
      </c>
      <c r="H7795" t="s">
        <v>114</v>
      </c>
      <c r="I7795" t="s">
        <v>68</v>
      </c>
      <c r="J7795" s="1">
        <v>1874</v>
      </c>
      <c r="K7795">
        <v>1</v>
      </c>
      <c r="L7795" s="13">
        <f>VLOOKUP(C7795,'渗透率、续签率'!B:C,2,0)</f>
        <v>0.20100000000000001</v>
      </c>
      <c r="M7795" s="6">
        <v>0</v>
      </c>
      <c r="N7795">
        <v>802</v>
      </c>
      <c r="O7795">
        <v>1</v>
      </c>
      <c r="P7795" s="6">
        <v>0</v>
      </c>
      <c r="Q7795" s="13">
        <v>2E-3</v>
      </c>
      <c r="R7795" s="13">
        <v>0</v>
      </c>
      <c r="S7795" s="31">
        <v>12738</v>
      </c>
      <c r="T7795" s="6">
        <f>VLOOKUP(E7795,'参数设置&amp;汇总'!S:U,3,0)</f>
        <v>5.0000000000000001E-3</v>
      </c>
      <c r="U7795" s="78">
        <f t="shared" si="605"/>
        <v>4.01</v>
      </c>
      <c r="V7795" s="13">
        <v>0.85000000000000009</v>
      </c>
      <c r="W7795" s="78">
        <f t="shared" si="607"/>
        <v>4.4811764705882347</v>
      </c>
      <c r="X7795" s="1">
        <f>VLOOKUP(E7795,'渗透率、续签率'!AG:AJ,4,0)</f>
        <v>6278</v>
      </c>
      <c r="Y7795" s="1">
        <f t="shared" si="608"/>
        <v>28132.825882352936</v>
      </c>
      <c r="Z7795">
        <v>17</v>
      </c>
      <c r="AA7795" s="89">
        <f t="shared" si="609"/>
        <v>5034956</v>
      </c>
      <c r="AH7795" s="37"/>
      <c r="AI7795" s="37"/>
      <c r="AK7795" s="37"/>
    </row>
    <row r="7796" spans="1:37" hidden="1">
      <c r="A7796" t="s">
        <v>64</v>
      </c>
      <c r="B7796" t="s">
        <v>20</v>
      </c>
      <c r="C7796" t="s">
        <v>22</v>
      </c>
      <c r="D7796" t="s">
        <v>84</v>
      </c>
      <c r="E7796" t="s">
        <v>556</v>
      </c>
      <c r="F7796" t="str">
        <f t="shared" si="606"/>
        <v>青岛市幼儿教育</v>
      </c>
      <c r="G7796" t="s">
        <v>103</v>
      </c>
      <c r="H7796" t="s">
        <v>115</v>
      </c>
      <c r="I7796" t="s">
        <v>70</v>
      </c>
      <c r="J7796" s="1">
        <v>2136</v>
      </c>
      <c r="K7796">
        <v>0</v>
      </c>
      <c r="L7796" s="13">
        <f>VLOOKUP(C7796,'渗透率、续签率'!B:C,2,0)</f>
        <v>0.20100000000000001</v>
      </c>
      <c r="M7796" s="6">
        <v>0</v>
      </c>
      <c r="N7796">
        <v>853</v>
      </c>
      <c r="O7796">
        <v>0</v>
      </c>
      <c r="P7796" s="6">
        <v>0</v>
      </c>
      <c r="Q7796" s="13">
        <v>0</v>
      </c>
      <c r="R7796" s="13">
        <v>0</v>
      </c>
      <c r="S7796" s="31">
        <v>14299</v>
      </c>
      <c r="T7796" s="6">
        <f>VLOOKUP(E7796,'参数设置&amp;汇总'!S:U,3,0)</f>
        <v>5.0000000000000001E-3</v>
      </c>
      <c r="U7796" s="78">
        <f t="shared" si="605"/>
        <v>4.2649999999999997</v>
      </c>
      <c r="V7796" s="13">
        <v>0.85000000000000009</v>
      </c>
      <c r="W7796" s="78">
        <f t="shared" si="607"/>
        <v>5.0176470588235285</v>
      </c>
      <c r="X7796" s="1">
        <f>VLOOKUP(E7796,'渗透率、续签率'!AG:AJ,4,0)</f>
        <v>6278</v>
      </c>
      <c r="Y7796" s="1">
        <f t="shared" si="608"/>
        <v>31500.788235294112</v>
      </c>
      <c r="Z7796">
        <v>4</v>
      </c>
      <c r="AA7796" s="89">
        <f t="shared" si="609"/>
        <v>5355134</v>
      </c>
      <c r="AH7796" s="37"/>
      <c r="AI7796" s="37"/>
      <c r="AK7796" s="37"/>
    </row>
    <row r="7797" spans="1:37" hidden="1">
      <c r="A7797" t="s">
        <v>64</v>
      </c>
      <c r="B7797" t="s">
        <v>20</v>
      </c>
      <c r="C7797" t="s">
        <v>22</v>
      </c>
      <c r="D7797" t="s">
        <v>116</v>
      </c>
      <c r="E7797" t="s">
        <v>557</v>
      </c>
      <c r="F7797" t="str">
        <f t="shared" si="606"/>
        <v>七台河市幼儿教育</v>
      </c>
      <c r="G7797" t="s">
        <v>118</v>
      </c>
      <c r="H7797" t="s">
        <v>119</v>
      </c>
      <c r="I7797" t="s">
        <v>70</v>
      </c>
      <c r="J7797">
        <v>87</v>
      </c>
      <c r="K7797">
        <v>0</v>
      </c>
      <c r="L7797" s="13">
        <f>VLOOKUP(C7797,'渗透率、续签率'!B:C,2,0)</f>
        <v>0.20100000000000001</v>
      </c>
      <c r="M7797" s="6">
        <v>0</v>
      </c>
      <c r="N7797">
        <v>0</v>
      </c>
      <c r="O7797">
        <v>0</v>
      </c>
      <c r="P7797" s="6">
        <v>0</v>
      </c>
      <c r="Q7797" s="13">
        <v>0</v>
      </c>
      <c r="R7797" s="13">
        <v>0</v>
      </c>
      <c r="S7797" s="31">
        <v>134</v>
      </c>
      <c r="T7797" s="6">
        <f>VLOOKUP(E7797,'参数设置&amp;汇总'!S:U,3,0)</f>
        <v>0</v>
      </c>
      <c r="U7797" s="78">
        <f t="shared" si="605"/>
        <v>0</v>
      </c>
      <c r="V7797" s="13">
        <v>0.85000000000000009</v>
      </c>
      <c r="W7797" s="78">
        <f t="shared" si="607"/>
        <v>0</v>
      </c>
      <c r="X7797" s="1">
        <f>VLOOKUP(E7797,'渗透率、续签率'!AG:AJ,4,0)</f>
        <v>6095.5</v>
      </c>
      <c r="Y7797" s="1">
        <f t="shared" si="608"/>
        <v>0</v>
      </c>
      <c r="Z7797">
        <v>0</v>
      </c>
      <c r="AA7797" s="89">
        <f t="shared" si="609"/>
        <v>0</v>
      </c>
      <c r="AH7797" s="37"/>
      <c r="AI7797" s="37"/>
      <c r="AK7797" s="37"/>
    </row>
    <row r="7798" spans="1:37" hidden="1">
      <c r="A7798" t="s">
        <v>64</v>
      </c>
      <c r="B7798" t="s">
        <v>20</v>
      </c>
      <c r="C7798" t="s">
        <v>22</v>
      </c>
      <c r="D7798" t="s">
        <v>116</v>
      </c>
      <c r="E7798" t="s">
        <v>557</v>
      </c>
      <c r="F7798" t="str">
        <f t="shared" si="606"/>
        <v>万宁市幼儿教育</v>
      </c>
      <c r="G7798" t="s">
        <v>120</v>
      </c>
      <c r="H7798" t="s">
        <v>121</v>
      </c>
      <c r="I7798" t="s">
        <v>68</v>
      </c>
      <c r="J7798">
        <v>120</v>
      </c>
      <c r="K7798">
        <v>0</v>
      </c>
      <c r="L7798" s="13">
        <f>VLOOKUP(C7798,'渗透率、续签率'!B:C,2,0)</f>
        <v>0.20100000000000001</v>
      </c>
      <c r="M7798" s="6">
        <v>0</v>
      </c>
      <c r="N7798">
        <v>2</v>
      </c>
      <c r="O7798">
        <v>0</v>
      </c>
      <c r="P7798" s="6">
        <v>0</v>
      </c>
      <c r="Q7798" s="13">
        <v>0</v>
      </c>
      <c r="R7798" s="13">
        <v>0</v>
      </c>
      <c r="S7798" s="31">
        <v>134</v>
      </c>
      <c r="T7798" s="6">
        <f>VLOOKUP(E7798,'参数设置&amp;汇总'!S:U,3,0)</f>
        <v>0</v>
      </c>
      <c r="U7798" s="78">
        <f t="shared" si="605"/>
        <v>0</v>
      </c>
      <c r="V7798" s="13">
        <v>0.85000000000000009</v>
      </c>
      <c r="W7798" s="78">
        <f t="shared" si="607"/>
        <v>0</v>
      </c>
      <c r="X7798" s="1">
        <f>VLOOKUP(E7798,'渗透率、续签率'!AG:AJ,4,0)</f>
        <v>6095.5</v>
      </c>
      <c r="Y7798" s="1">
        <f t="shared" si="608"/>
        <v>0</v>
      </c>
      <c r="Z7798">
        <v>0</v>
      </c>
      <c r="AA7798" s="89">
        <f t="shared" si="609"/>
        <v>12191</v>
      </c>
      <c r="AH7798" s="37"/>
      <c r="AI7798" s="37"/>
    </row>
    <row r="7799" spans="1:37" hidden="1">
      <c r="A7799" t="s">
        <v>64</v>
      </c>
      <c r="B7799" t="s">
        <v>20</v>
      </c>
      <c r="C7799" t="s">
        <v>22</v>
      </c>
      <c r="D7799" t="s">
        <v>116</v>
      </c>
      <c r="E7799" t="s">
        <v>557</v>
      </c>
      <c r="F7799" t="str">
        <f t="shared" si="606"/>
        <v>三亚市幼儿教育</v>
      </c>
      <c r="G7799" t="s">
        <v>120</v>
      </c>
      <c r="H7799" t="s">
        <v>122</v>
      </c>
      <c r="I7799" t="s">
        <v>68</v>
      </c>
      <c r="J7799">
        <v>230</v>
      </c>
      <c r="K7799">
        <v>1</v>
      </c>
      <c r="L7799" s="13">
        <f>VLOOKUP(C7799,'渗透率、续签率'!B:C,2,0)</f>
        <v>0.20100000000000001</v>
      </c>
      <c r="M7799" s="6">
        <v>0</v>
      </c>
      <c r="N7799">
        <v>43</v>
      </c>
      <c r="O7799">
        <v>1</v>
      </c>
      <c r="P7799" s="6">
        <v>0.02</v>
      </c>
      <c r="Q7799" s="13">
        <v>0.06</v>
      </c>
      <c r="R7799" s="13">
        <v>0.06</v>
      </c>
      <c r="S7799" s="31">
        <v>1076</v>
      </c>
      <c r="T7799" s="6">
        <f>VLOOKUP(E7799,'参数设置&amp;汇总'!S:U,3,0)</f>
        <v>0</v>
      </c>
      <c r="U7799" s="78">
        <f t="shared" si="605"/>
        <v>1</v>
      </c>
      <c r="V7799" s="13">
        <v>0.85000000000000009</v>
      </c>
      <c r="W7799" s="78">
        <f t="shared" si="607"/>
        <v>0.93999999999999984</v>
      </c>
      <c r="X7799" s="1">
        <f>VLOOKUP(E7799,'渗透率、续签率'!AG:AJ,4,0)</f>
        <v>6095.5</v>
      </c>
      <c r="Y7799" s="1">
        <f t="shared" si="608"/>
        <v>5729.7699999999986</v>
      </c>
      <c r="Z7799">
        <v>0</v>
      </c>
      <c r="AA7799" s="89">
        <f t="shared" si="609"/>
        <v>262106.5</v>
      </c>
      <c r="AK7799" s="37"/>
    </row>
    <row r="7800" spans="1:37" hidden="1">
      <c r="A7800" t="s">
        <v>64</v>
      </c>
      <c r="B7800" t="s">
        <v>20</v>
      </c>
      <c r="C7800" t="s">
        <v>22</v>
      </c>
      <c r="D7800" t="s">
        <v>116</v>
      </c>
      <c r="E7800" t="s">
        <v>557</v>
      </c>
      <c r="F7800" t="str">
        <f t="shared" si="606"/>
        <v>三明市幼儿教育</v>
      </c>
      <c r="G7800" t="s">
        <v>92</v>
      </c>
      <c r="H7800" t="s">
        <v>123</v>
      </c>
      <c r="I7800" t="s">
        <v>68</v>
      </c>
      <c r="J7800">
        <v>305</v>
      </c>
      <c r="K7800">
        <v>0</v>
      </c>
      <c r="L7800" s="13">
        <f>VLOOKUP(C7800,'渗透率、续签率'!B:C,2,0)</f>
        <v>0.20100000000000001</v>
      </c>
      <c r="M7800" s="6">
        <v>0</v>
      </c>
      <c r="N7800">
        <v>10</v>
      </c>
      <c r="O7800">
        <v>0</v>
      </c>
      <c r="P7800" s="6">
        <v>0</v>
      </c>
      <c r="Q7800" s="13">
        <v>0</v>
      </c>
      <c r="R7800" s="13">
        <v>0</v>
      </c>
      <c r="S7800" s="31">
        <v>367</v>
      </c>
      <c r="T7800" s="6">
        <f>VLOOKUP(E7800,'参数设置&amp;汇总'!S:U,3,0)</f>
        <v>0</v>
      </c>
      <c r="U7800" s="78">
        <f t="shared" si="605"/>
        <v>0</v>
      </c>
      <c r="V7800" s="13">
        <v>0.85000000000000009</v>
      </c>
      <c r="W7800" s="78">
        <f t="shared" si="607"/>
        <v>0</v>
      </c>
      <c r="X7800" s="1">
        <f>VLOOKUP(E7800,'渗透率、续签率'!AG:AJ,4,0)</f>
        <v>6095.5</v>
      </c>
      <c r="Y7800" s="1">
        <f t="shared" si="608"/>
        <v>0</v>
      </c>
      <c r="Z7800">
        <v>0</v>
      </c>
      <c r="AA7800" s="89">
        <f t="shared" si="609"/>
        <v>60955</v>
      </c>
      <c r="AH7800" s="37"/>
      <c r="AI7800" s="37"/>
      <c r="AJ7800" s="1"/>
      <c r="AK7800" s="37"/>
    </row>
    <row r="7801" spans="1:37" hidden="1">
      <c r="A7801" t="s">
        <v>64</v>
      </c>
      <c r="B7801" t="s">
        <v>20</v>
      </c>
      <c r="C7801" t="s">
        <v>22</v>
      </c>
      <c r="D7801" t="s">
        <v>116</v>
      </c>
      <c r="E7801" t="s">
        <v>557</v>
      </c>
      <c r="F7801" t="str">
        <f t="shared" si="606"/>
        <v>三门峡市幼儿教育</v>
      </c>
      <c r="G7801" t="s">
        <v>110</v>
      </c>
      <c r="H7801" t="s">
        <v>125</v>
      </c>
      <c r="I7801" t="s">
        <v>70</v>
      </c>
      <c r="J7801">
        <v>266</v>
      </c>
      <c r="K7801">
        <v>0</v>
      </c>
      <c r="L7801" s="13">
        <f>VLOOKUP(C7801,'渗透率、续签率'!B:C,2,0)</f>
        <v>0.20100000000000001</v>
      </c>
      <c r="M7801" s="6">
        <v>0</v>
      </c>
      <c r="N7801">
        <v>22</v>
      </c>
      <c r="O7801">
        <v>0</v>
      </c>
      <c r="P7801" s="6">
        <v>0</v>
      </c>
      <c r="Q7801" s="13">
        <v>0</v>
      </c>
      <c r="R7801" s="13">
        <v>0</v>
      </c>
      <c r="S7801" s="31">
        <v>582</v>
      </c>
      <c r="T7801" s="6">
        <f>VLOOKUP(E7801,'参数设置&amp;汇总'!S:U,3,0)</f>
        <v>0</v>
      </c>
      <c r="U7801" s="78">
        <f t="shared" si="605"/>
        <v>0</v>
      </c>
      <c r="V7801" s="13">
        <v>0.85000000000000009</v>
      </c>
      <c r="W7801" s="78">
        <f t="shared" si="607"/>
        <v>0</v>
      </c>
      <c r="X7801" s="1">
        <f>VLOOKUP(E7801,'渗透率、续签率'!AG:AJ,4,0)</f>
        <v>6095.5</v>
      </c>
      <c r="Y7801" s="1">
        <f t="shared" si="608"/>
        <v>0</v>
      </c>
      <c r="Z7801">
        <v>0</v>
      </c>
      <c r="AA7801" s="89">
        <f t="shared" si="609"/>
        <v>134101</v>
      </c>
      <c r="AH7801" s="37"/>
      <c r="AI7801" s="37"/>
      <c r="AJ7801" s="1"/>
      <c r="AK7801" s="37"/>
    </row>
    <row r="7802" spans="1:37" hidden="1">
      <c r="A7802" t="s">
        <v>64</v>
      </c>
      <c r="B7802" t="s">
        <v>20</v>
      </c>
      <c r="C7802" t="s">
        <v>22</v>
      </c>
      <c r="D7802" t="s">
        <v>116</v>
      </c>
      <c r="E7802" t="s">
        <v>557</v>
      </c>
      <c r="F7802" t="str">
        <f t="shared" si="606"/>
        <v>上饶市幼儿教育</v>
      </c>
      <c r="G7802" t="s">
        <v>90</v>
      </c>
      <c r="H7802" t="s">
        <v>126</v>
      </c>
      <c r="I7802" t="s">
        <v>68</v>
      </c>
      <c r="J7802" s="1">
        <v>1134</v>
      </c>
      <c r="K7802">
        <v>0</v>
      </c>
      <c r="L7802" s="13">
        <f>VLOOKUP(C7802,'渗透率、续签率'!B:C,2,0)</f>
        <v>0.20100000000000001</v>
      </c>
      <c r="M7802" s="6">
        <v>0</v>
      </c>
      <c r="N7802">
        <v>138</v>
      </c>
      <c r="O7802">
        <v>0</v>
      </c>
      <c r="P7802" s="6">
        <v>0</v>
      </c>
      <c r="Q7802" s="13">
        <v>0</v>
      </c>
      <c r="R7802" s="13">
        <v>0</v>
      </c>
      <c r="S7802" s="31">
        <v>2860</v>
      </c>
      <c r="T7802" s="6">
        <f>VLOOKUP(E7802,'参数设置&amp;汇总'!S:U,3,0)</f>
        <v>0</v>
      </c>
      <c r="U7802" s="78">
        <f t="shared" si="605"/>
        <v>0</v>
      </c>
      <c r="V7802" s="13">
        <v>0.85000000000000009</v>
      </c>
      <c r="W7802" s="78">
        <f t="shared" si="607"/>
        <v>0</v>
      </c>
      <c r="X7802" s="1">
        <f>VLOOKUP(E7802,'渗透率、续签率'!AG:AJ,4,0)</f>
        <v>6095.5</v>
      </c>
      <c r="Y7802" s="1">
        <f t="shared" si="608"/>
        <v>0</v>
      </c>
      <c r="Z7802">
        <v>1</v>
      </c>
      <c r="AA7802" s="89">
        <f t="shared" si="609"/>
        <v>841179</v>
      </c>
      <c r="AH7802" s="37"/>
      <c r="AI7802" s="37"/>
      <c r="AK7802" s="37"/>
    </row>
    <row r="7803" spans="1:37" hidden="1">
      <c r="A7803" t="s">
        <v>64</v>
      </c>
      <c r="B7803" t="s">
        <v>20</v>
      </c>
      <c r="C7803" t="s">
        <v>22</v>
      </c>
      <c r="D7803" t="s">
        <v>116</v>
      </c>
      <c r="E7803" t="s">
        <v>557</v>
      </c>
      <c r="F7803" t="str">
        <f t="shared" si="606"/>
        <v>东方市幼儿教育</v>
      </c>
      <c r="G7803" t="s">
        <v>120</v>
      </c>
      <c r="H7803" t="s">
        <v>127</v>
      </c>
      <c r="I7803" t="s">
        <v>68</v>
      </c>
      <c r="J7803">
        <v>110</v>
      </c>
      <c r="K7803">
        <v>0</v>
      </c>
      <c r="L7803" s="13">
        <f>VLOOKUP(C7803,'渗透率、续签率'!B:C,2,0)</f>
        <v>0.20100000000000001</v>
      </c>
      <c r="M7803" s="6">
        <v>0</v>
      </c>
      <c r="N7803">
        <v>7</v>
      </c>
      <c r="O7803">
        <v>0</v>
      </c>
      <c r="P7803" s="6">
        <v>0</v>
      </c>
      <c r="Q7803" s="13">
        <v>0</v>
      </c>
      <c r="R7803" s="13">
        <v>0</v>
      </c>
      <c r="S7803" s="31">
        <v>220</v>
      </c>
      <c r="T7803" s="6">
        <f>VLOOKUP(E7803,'参数设置&amp;汇总'!S:U,3,0)</f>
        <v>0</v>
      </c>
      <c r="U7803" s="78">
        <f t="shared" si="605"/>
        <v>0</v>
      </c>
      <c r="V7803" s="13">
        <v>0.85000000000000009</v>
      </c>
      <c r="W7803" s="78">
        <f t="shared" si="607"/>
        <v>0</v>
      </c>
      <c r="X7803" s="1">
        <f>VLOOKUP(E7803,'渗透率、续签率'!AG:AJ,4,0)</f>
        <v>6095.5</v>
      </c>
      <c r="Y7803" s="1">
        <f t="shared" si="608"/>
        <v>0</v>
      </c>
      <c r="Z7803">
        <v>0</v>
      </c>
      <c r="AA7803" s="89">
        <f t="shared" si="609"/>
        <v>42668.5</v>
      </c>
      <c r="AH7803" s="37"/>
      <c r="AI7803" s="37"/>
      <c r="AK7803" s="37"/>
    </row>
    <row r="7804" spans="1:37" hidden="1">
      <c r="A7804" t="s">
        <v>64</v>
      </c>
      <c r="B7804" t="s">
        <v>20</v>
      </c>
      <c r="C7804" t="s">
        <v>22</v>
      </c>
      <c r="D7804" t="s">
        <v>116</v>
      </c>
      <c r="E7804" t="s">
        <v>557</v>
      </c>
      <c r="F7804" t="str">
        <f t="shared" si="606"/>
        <v>东营市幼儿教育</v>
      </c>
      <c r="G7804" t="s">
        <v>103</v>
      </c>
      <c r="H7804" t="s">
        <v>128</v>
      </c>
      <c r="I7804" t="s">
        <v>70</v>
      </c>
      <c r="J7804">
        <v>394</v>
      </c>
      <c r="K7804">
        <v>0</v>
      </c>
      <c r="L7804" s="13">
        <f>VLOOKUP(C7804,'渗透率、续签率'!B:C,2,0)</f>
        <v>0.20100000000000001</v>
      </c>
      <c r="M7804" s="6">
        <v>0</v>
      </c>
      <c r="N7804">
        <v>98</v>
      </c>
      <c r="O7804">
        <v>0</v>
      </c>
      <c r="P7804" s="6">
        <v>0</v>
      </c>
      <c r="Q7804" s="13">
        <v>0</v>
      </c>
      <c r="R7804" s="13">
        <v>0</v>
      </c>
      <c r="S7804" s="31">
        <v>1767</v>
      </c>
      <c r="T7804" s="6">
        <f>VLOOKUP(E7804,'参数设置&amp;汇总'!S:U,3,0)</f>
        <v>0</v>
      </c>
      <c r="U7804" s="78">
        <f t="shared" si="605"/>
        <v>0</v>
      </c>
      <c r="V7804" s="13">
        <v>0.85000000000000009</v>
      </c>
      <c r="W7804" s="78">
        <f t="shared" si="607"/>
        <v>0</v>
      </c>
      <c r="X7804" s="1">
        <f>VLOOKUP(E7804,'渗透率、续签率'!AG:AJ,4,0)</f>
        <v>6095.5</v>
      </c>
      <c r="Y7804" s="1">
        <f t="shared" si="608"/>
        <v>0</v>
      </c>
      <c r="Z7804">
        <v>1</v>
      </c>
      <c r="AA7804" s="89">
        <f t="shared" si="609"/>
        <v>597359</v>
      </c>
      <c r="AH7804" s="37"/>
      <c r="AI7804" s="37"/>
      <c r="AK7804" s="37"/>
    </row>
    <row r="7805" spans="1:37" hidden="1">
      <c r="A7805" t="s">
        <v>64</v>
      </c>
      <c r="B7805" t="s">
        <v>20</v>
      </c>
      <c r="C7805" t="s">
        <v>22</v>
      </c>
      <c r="D7805" t="s">
        <v>116</v>
      </c>
      <c r="E7805" t="s">
        <v>557</v>
      </c>
      <c r="F7805" t="str">
        <f t="shared" si="606"/>
        <v>中卫市幼儿教育</v>
      </c>
      <c r="G7805" t="s">
        <v>129</v>
      </c>
      <c r="H7805" t="s">
        <v>130</v>
      </c>
      <c r="I7805" t="s">
        <v>70</v>
      </c>
      <c r="J7805">
        <v>74</v>
      </c>
      <c r="K7805">
        <v>0</v>
      </c>
      <c r="L7805" s="13">
        <f>VLOOKUP(C7805,'渗透率、续签率'!B:C,2,0)</f>
        <v>0.20100000000000001</v>
      </c>
      <c r="M7805" s="6">
        <v>0</v>
      </c>
      <c r="N7805">
        <v>8</v>
      </c>
      <c r="O7805">
        <v>0</v>
      </c>
      <c r="P7805" s="6">
        <v>0</v>
      </c>
      <c r="Q7805" s="13">
        <v>0</v>
      </c>
      <c r="R7805" s="13">
        <v>0</v>
      </c>
      <c r="S7805" s="31">
        <v>185</v>
      </c>
      <c r="T7805" s="6">
        <f>VLOOKUP(E7805,'参数设置&amp;汇总'!S:U,3,0)</f>
        <v>0</v>
      </c>
      <c r="U7805" s="78">
        <f t="shared" si="605"/>
        <v>0</v>
      </c>
      <c r="V7805" s="13">
        <v>0.85000000000000009</v>
      </c>
      <c r="W7805" s="78">
        <f t="shared" si="607"/>
        <v>0</v>
      </c>
      <c r="X7805" s="1">
        <f>VLOOKUP(E7805,'渗透率、续签率'!AG:AJ,4,0)</f>
        <v>6095.5</v>
      </c>
      <c r="Y7805" s="1">
        <f t="shared" si="608"/>
        <v>0</v>
      </c>
      <c r="Z7805">
        <v>0</v>
      </c>
      <c r="AA7805" s="89">
        <f t="shared" si="609"/>
        <v>48764</v>
      </c>
      <c r="AH7805" s="37"/>
      <c r="AI7805" s="37"/>
      <c r="AK7805" s="37"/>
    </row>
    <row r="7806" spans="1:37" hidden="1">
      <c r="A7806" t="s">
        <v>64</v>
      </c>
      <c r="B7806" t="s">
        <v>20</v>
      </c>
      <c r="C7806" t="s">
        <v>22</v>
      </c>
      <c r="D7806" t="s">
        <v>116</v>
      </c>
      <c r="E7806" t="s">
        <v>557</v>
      </c>
      <c r="F7806" t="str">
        <f t="shared" si="606"/>
        <v>中山市幼儿教育</v>
      </c>
      <c r="G7806" t="s">
        <v>75</v>
      </c>
      <c r="H7806" t="s">
        <v>131</v>
      </c>
      <c r="I7806" t="s">
        <v>68</v>
      </c>
      <c r="J7806">
        <v>978</v>
      </c>
      <c r="K7806">
        <v>0</v>
      </c>
      <c r="L7806" s="13">
        <f>VLOOKUP(C7806,'渗透率、续签率'!B:C,2,0)</f>
        <v>0.20100000000000001</v>
      </c>
      <c r="M7806" s="6">
        <v>0</v>
      </c>
      <c r="N7806">
        <v>463</v>
      </c>
      <c r="O7806">
        <v>0</v>
      </c>
      <c r="P7806" s="6">
        <v>0</v>
      </c>
      <c r="Q7806" s="13">
        <v>0</v>
      </c>
      <c r="R7806" s="13">
        <v>0</v>
      </c>
      <c r="S7806" s="31">
        <v>6434</v>
      </c>
      <c r="T7806" s="6">
        <f>VLOOKUP(E7806,'参数设置&amp;汇总'!S:U,3,0)</f>
        <v>0</v>
      </c>
      <c r="U7806" s="78">
        <f t="shared" si="605"/>
        <v>0</v>
      </c>
      <c r="V7806" s="13">
        <v>0.85000000000000009</v>
      </c>
      <c r="W7806" s="78">
        <f t="shared" si="607"/>
        <v>0</v>
      </c>
      <c r="X7806" s="1">
        <f>VLOOKUP(E7806,'渗透率、续签率'!AG:AJ,4,0)</f>
        <v>6095.5</v>
      </c>
      <c r="Y7806" s="1">
        <f t="shared" si="608"/>
        <v>0</v>
      </c>
      <c r="Z7806">
        <v>7</v>
      </c>
      <c r="AA7806" s="89">
        <f t="shared" si="609"/>
        <v>2822216.5</v>
      </c>
      <c r="AH7806" s="37"/>
      <c r="AI7806" s="37"/>
      <c r="AK7806" s="37"/>
    </row>
    <row r="7807" spans="1:37" hidden="1">
      <c r="A7807" t="s">
        <v>64</v>
      </c>
      <c r="B7807" t="s">
        <v>20</v>
      </c>
      <c r="C7807" t="s">
        <v>22</v>
      </c>
      <c r="D7807" t="s">
        <v>116</v>
      </c>
      <c r="E7807" t="s">
        <v>557</v>
      </c>
      <c r="F7807" t="str">
        <f t="shared" si="606"/>
        <v>临夏回族自治州幼儿教育</v>
      </c>
      <c r="G7807" t="s">
        <v>132</v>
      </c>
      <c r="H7807" t="s">
        <v>133</v>
      </c>
      <c r="I7807" t="s">
        <v>70</v>
      </c>
      <c r="J7807">
        <v>192</v>
      </c>
      <c r="K7807">
        <v>0</v>
      </c>
      <c r="L7807" s="13">
        <f>VLOOKUP(C7807,'渗透率、续签率'!B:C,2,0)</f>
        <v>0.20100000000000001</v>
      </c>
      <c r="M7807" s="6">
        <v>0</v>
      </c>
      <c r="N7807">
        <v>0</v>
      </c>
      <c r="O7807">
        <v>0</v>
      </c>
      <c r="P7807" s="6">
        <v>0</v>
      </c>
      <c r="Q7807" s="13">
        <v>0</v>
      </c>
      <c r="R7807" s="13">
        <v>0</v>
      </c>
      <c r="S7807" s="31">
        <v>128</v>
      </c>
      <c r="T7807" s="6">
        <f>VLOOKUP(E7807,'参数设置&amp;汇总'!S:U,3,0)</f>
        <v>0</v>
      </c>
      <c r="U7807" s="78">
        <f t="shared" si="605"/>
        <v>0</v>
      </c>
      <c r="V7807" s="13">
        <v>0.85000000000000009</v>
      </c>
      <c r="W7807" s="78">
        <f t="shared" si="607"/>
        <v>0</v>
      </c>
      <c r="X7807" s="1">
        <f>VLOOKUP(E7807,'渗透率、续签率'!AG:AJ,4,0)</f>
        <v>6095.5</v>
      </c>
      <c r="Y7807" s="1">
        <f t="shared" si="608"/>
        <v>0</v>
      </c>
      <c r="Z7807">
        <v>0</v>
      </c>
      <c r="AA7807" s="89">
        <f t="shared" si="609"/>
        <v>0</v>
      </c>
      <c r="AH7807" s="37"/>
      <c r="AI7807" s="37"/>
      <c r="AK7807" s="37"/>
    </row>
    <row r="7808" spans="1:37" hidden="1">
      <c r="A7808" t="s">
        <v>64</v>
      </c>
      <c r="B7808" t="s">
        <v>20</v>
      </c>
      <c r="C7808" t="s">
        <v>22</v>
      </c>
      <c r="D7808" t="s">
        <v>116</v>
      </c>
      <c r="E7808" t="s">
        <v>557</v>
      </c>
      <c r="F7808" t="str">
        <f t="shared" si="606"/>
        <v>临汾市幼儿教育</v>
      </c>
      <c r="G7808" t="s">
        <v>134</v>
      </c>
      <c r="H7808" t="s">
        <v>135</v>
      </c>
      <c r="I7808" t="s">
        <v>70</v>
      </c>
      <c r="J7808">
        <v>661</v>
      </c>
      <c r="K7808">
        <v>0</v>
      </c>
      <c r="L7808" s="13">
        <f>VLOOKUP(C7808,'渗透率、续签率'!B:C,2,0)</f>
        <v>0.20100000000000001</v>
      </c>
      <c r="M7808" s="6">
        <v>0</v>
      </c>
      <c r="N7808">
        <v>75</v>
      </c>
      <c r="O7808">
        <v>0</v>
      </c>
      <c r="P7808" s="6">
        <v>0</v>
      </c>
      <c r="Q7808" s="13">
        <v>0</v>
      </c>
      <c r="R7808" s="13">
        <v>0</v>
      </c>
      <c r="S7808" s="31">
        <v>1684</v>
      </c>
      <c r="T7808" s="6">
        <f>VLOOKUP(E7808,'参数设置&amp;汇总'!S:U,3,0)</f>
        <v>0</v>
      </c>
      <c r="U7808" s="78">
        <f t="shared" si="605"/>
        <v>0</v>
      </c>
      <c r="V7808" s="13">
        <v>0.85000000000000009</v>
      </c>
      <c r="W7808" s="78">
        <f t="shared" si="607"/>
        <v>0</v>
      </c>
      <c r="X7808" s="1">
        <f>VLOOKUP(E7808,'渗透率、续签率'!AG:AJ,4,0)</f>
        <v>6095.5</v>
      </c>
      <c r="Y7808" s="1">
        <f t="shared" si="608"/>
        <v>0</v>
      </c>
      <c r="Z7808">
        <v>1</v>
      </c>
      <c r="AA7808" s="89">
        <f t="shared" si="609"/>
        <v>457162.5</v>
      </c>
      <c r="AH7808" s="37"/>
      <c r="AI7808" s="37"/>
      <c r="AK7808" s="37"/>
    </row>
    <row r="7809" spans="1:37" hidden="1">
      <c r="A7809" t="s">
        <v>64</v>
      </c>
      <c r="B7809" t="s">
        <v>20</v>
      </c>
      <c r="C7809" t="s">
        <v>22</v>
      </c>
      <c r="D7809" t="s">
        <v>116</v>
      </c>
      <c r="E7809" t="s">
        <v>557</v>
      </c>
      <c r="F7809" t="str">
        <f t="shared" si="606"/>
        <v>临沂市幼儿教育</v>
      </c>
      <c r="G7809" t="s">
        <v>103</v>
      </c>
      <c r="H7809" t="s">
        <v>136</v>
      </c>
      <c r="I7809" t="s">
        <v>70</v>
      </c>
      <c r="J7809" s="1">
        <v>2262</v>
      </c>
      <c r="K7809">
        <v>0</v>
      </c>
      <c r="L7809" s="13">
        <f>VLOOKUP(C7809,'渗透率、续签率'!B:C,2,0)</f>
        <v>0.20100000000000001</v>
      </c>
      <c r="M7809" s="6">
        <v>0</v>
      </c>
      <c r="N7809">
        <v>495</v>
      </c>
      <c r="O7809">
        <v>0</v>
      </c>
      <c r="P7809" s="6">
        <v>0</v>
      </c>
      <c r="Q7809" s="13">
        <v>0</v>
      </c>
      <c r="R7809" s="13">
        <v>0</v>
      </c>
      <c r="S7809" s="31">
        <v>9074</v>
      </c>
      <c r="T7809" s="6">
        <f>VLOOKUP(E7809,'参数设置&amp;汇总'!S:U,3,0)</f>
        <v>0</v>
      </c>
      <c r="U7809" s="78">
        <f t="shared" si="605"/>
        <v>0</v>
      </c>
      <c r="V7809" s="13">
        <v>0.85000000000000009</v>
      </c>
      <c r="W7809" s="78">
        <f t="shared" si="607"/>
        <v>0</v>
      </c>
      <c r="X7809" s="1">
        <f>VLOOKUP(E7809,'渗透率、续签率'!AG:AJ,4,0)</f>
        <v>6095.5</v>
      </c>
      <c r="Y7809" s="1">
        <f t="shared" si="608"/>
        <v>0</v>
      </c>
      <c r="Z7809">
        <v>0</v>
      </c>
      <c r="AA7809" s="89">
        <f t="shared" si="609"/>
        <v>3017272.5</v>
      </c>
      <c r="AH7809" s="37"/>
      <c r="AI7809" s="37"/>
      <c r="AK7809" s="37"/>
    </row>
    <row r="7810" spans="1:37" hidden="1">
      <c r="A7810" t="s">
        <v>64</v>
      </c>
      <c r="B7810" t="s">
        <v>20</v>
      </c>
      <c r="C7810" t="s">
        <v>22</v>
      </c>
      <c r="D7810" t="s">
        <v>116</v>
      </c>
      <c r="E7810" t="s">
        <v>557</v>
      </c>
      <c r="F7810" t="str">
        <f t="shared" si="606"/>
        <v>临沧市幼儿教育</v>
      </c>
      <c r="G7810" t="s">
        <v>99</v>
      </c>
      <c r="H7810" t="s">
        <v>137</v>
      </c>
      <c r="I7810" t="s">
        <v>68</v>
      </c>
      <c r="J7810">
        <v>106</v>
      </c>
      <c r="K7810">
        <v>0</v>
      </c>
      <c r="L7810" s="13">
        <f>VLOOKUP(C7810,'渗透率、续签率'!B:C,2,0)</f>
        <v>0.20100000000000001</v>
      </c>
      <c r="M7810" s="6">
        <v>0</v>
      </c>
      <c r="N7810">
        <v>17</v>
      </c>
      <c r="O7810">
        <v>0</v>
      </c>
      <c r="P7810" s="6">
        <v>0</v>
      </c>
      <c r="Q7810" s="13">
        <v>0</v>
      </c>
      <c r="R7810" s="13">
        <v>0</v>
      </c>
      <c r="S7810" s="31">
        <v>285</v>
      </c>
      <c r="T7810" s="6">
        <f>VLOOKUP(E7810,'参数设置&amp;汇总'!S:U,3,0)</f>
        <v>0</v>
      </c>
      <c r="U7810" s="78">
        <f t="shared" si="605"/>
        <v>0</v>
      </c>
      <c r="V7810" s="13">
        <v>0.85000000000000009</v>
      </c>
      <c r="W7810" s="78">
        <f t="shared" si="607"/>
        <v>0</v>
      </c>
      <c r="X7810" s="1">
        <f>VLOOKUP(E7810,'渗透率、续签率'!AG:AJ,4,0)</f>
        <v>6095.5</v>
      </c>
      <c r="Y7810" s="1">
        <f t="shared" si="608"/>
        <v>0</v>
      </c>
      <c r="Z7810">
        <v>0</v>
      </c>
      <c r="AA7810" s="89">
        <f t="shared" si="609"/>
        <v>103623.5</v>
      </c>
      <c r="AH7810" s="37"/>
      <c r="AI7810" s="37"/>
      <c r="AK7810" s="37"/>
    </row>
    <row r="7811" spans="1:37" hidden="1">
      <c r="A7811" t="s">
        <v>64</v>
      </c>
      <c r="B7811" t="s">
        <v>20</v>
      </c>
      <c r="C7811" t="s">
        <v>22</v>
      </c>
      <c r="D7811" t="s">
        <v>116</v>
      </c>
      <c r="E7811" t="s">
        <v>557</v>
      </c>
      <c r="F7811" t="str">
        <f t="shared" si="606"/>
        <v>临高县幼儿教育</v>
      </c>
      <c r="G7811" t="s">
        <v>120</v>
      </c>
      <c r="H7811" t="s">
        <v>138</v>
      </c>
      <c r="I7811" t="s">
        <v>68</v>
      </c>
      <c r="J7811">
        <v>89</v>
      </c>
      <c r="K7811">
        <v>0</v>
      </c>
      <c r="L7811" s="13">
        <f>VLOOKUP(C7811,'渗透率、续签率'!B:C,2,0)</f>
        <v>0.20100000000000001</v>
      </c>
      <c r="M7811" s="6">
        <v>0</v>
      </c>
      <c r="N7811">
        <v>0</v>
      </c>
      <c r="O7811">
        <v>0</v>
      </c>
      <c r="P7811" s="6">
        <v>0</v>
      </c>
      <c r="Q7811" s="13">
        <v>0</v>
      </c>
      <c r="R7811" s="13">
        <v>0</v>
      </c>
      <c r="S7811" s="31">
        <v>62</v>
      </c>
      <c r="T7811" s="6">
        <f>VLOOKUP(E7811,'参数设置&amp;汇总'!S:U,3,0)</f>
        <v>0</v>
      </c>
      <c r="U7811" s="78">
        <f t="shared" ref="U7811:U7874" si="610">IF(T7811*N7811&gt;=O7811,T7811*N7811,O7811)</f>
        <v>0</v>
      </c>
      <c r="V7811" s="13">
        <v>0.85000000000000009</v>
      </c>
      <c r="W7811" s="78">
        <f t="shared" si="607"/>
        <v>0</v>
      </c>
      <c r="X7811" s="1">
        <f>VLOOKUP(E7811,'渗透率、续签率'!AG:AJ,4,0)</f>
        <v>6095.5</v>
      </c>
      <c r="Y7811" s="1">
        <f t="shared" si="608"/>
        <v>0</v>
      </c>
      <c r="Z7811">
        <v>0</v>
      </c>
      <c r="AA7811" s="89">
        <f t="shared" si="609"/>
        <v>0</v>
      </c>
      <c r="AH7811" s="37"/>
      <c r="AI7811" s="37"/>
      <c r="AK7811" s="37"/>
    </row>
    <row r="7812" spans="1:37" hidden="1">
      <c r="A7812" t="s">
        <v>64</v>
      </c>
      <c r="B7812" t="s">
        <v>20</v>
      </c>
      <c r="C7812" t="s">
        <v>22</v>
      </c>
      <c r="D7812" t="s">
        <v>116</v>
      </c>
      <c r="E7812" t="s">
        <v>557</v>
      </c>
      <c r="F7812" t="str">
        <f t="shared" ref="F7812:F7875" si="611">H7812&amp;C7812</f>
        <v>丹东市幼儿教育</v>
      </c>
      <c r="G7812" t="s">
        <v>101</v>
      </c>
      <c r="H7812" t="s">
        <v>139</v>
      </c>
      <c r="I7812" t="s">
        <v>70</v>
      </c>
      <c r="J7812">
        <v>252</v>
      </c>
      <c r="K7812">
        <v>0</v>
      </c>
      <c r="L7812" s="13">
        <f>VLOOKUP(C7812,'渗透率、续签率'!B:C,2,0)</f>
        <v>0.20100000000000001</v>
      </c>
      <c r="M7812" s="6">
        <v>0</v>
      </c>
      <c r="N7812">
        <v>25</v>
      </c>
      <c r="O7812">
        <v>0</v>
      </c>
      <c r="P7812" s="6">
        <v>0</v>
      </c>
      <c r="Q7812" s="13">
        <v>0</v>
      </c>
      <c r="R7812" s="13">
        <v>0</v>
      </c>
      <c r="S7812" s="31">
        <v>681</v>
      </c>
      <c r="T7812" s="6">
        <f>VLOOKUP(E7812,'参数设置&amp;汇总'!S:U,3,0)</f>
        <v>0</v>
      </c>
      <c r="U7812" s="78">
        <f t="shared" si="610"/>
        <v>0</v>
      </c>
      <c r="V7812" s="13">
        <v>0.85000000000000009</v>
      </c>
      <c r="W7812" s="78">
        <f t="shared" ref="W7812:W7875" si="612">(O7812*(1-L7812)+IF((U7812-O7812)&lt;0,0,(U7812-O7812)))/V7812</f>
        <v>0</v>
      </c>
      <c r="X7812" s="1">
        <f>VLOOKUP(E7812,'渗透率、续签率'!AG:AJ,4,0)</f>
        <v>6095.5</v>
      </c>
      <c r="Y7812" s="1">
        <f t="shared" ref="Y7812:Y7875" si="613">X7812*W7812</f>
        <v>0</v>
      </c>
      <c r="Z7812">
        <v>0</v>
      </c>
      <c r="AA7812" s="89">
        <f t="shared" ref="AA7812:AA7875" si="614">N7812*X7812</f>
        <v>152387.5</v>
      </c>
      <c r="AH7812" s="37"/>
      <c r="AI7812" s="37"/>
      <c r="AK7812" s="37"/>
    </row>
    <row r="7813" spans="1:37" hidden="1">
      <c r="A7813" t="s">
        <v>64</v>
      </c>
      <c r="B7813" t="s">
        <v>20</v>
      </c>
      <c r="C7813" t="s">
        <v>22</v>
      </c>
      <c r="D7813" t="s">
        <v>116</v>
      </c>
      <c r="E7813" t="s">
        <v>557</v>
      </c>
      <c r="F7813" t="str">
        <f t="shared" si="611"/>
        <v>丽水市幼儿教育</v>
      </c>
      <c r="G7813" t="s">
        <v>79</v>
      </c>
      <c r="H7813" t="s">
        <v>140</v>
      </c>
      <c r="I7813" t="s">
        <v>68</v>
      </c>
      <c r="J7813">
        <v>311</v>
      </c>
      <c r="K7813">
        <v>0</v>
      </c>
      <c r="L7813" s="13">
        <f>VLOOKUP(C7813,'渗透率、续签率'!B:C,2,0)</f>
        <v>0.20100000000000001</v>
      </c>
      <c r="M7813" s="6">
        <v>0</v>
      </c>
      <c r="N7813">
        <v>52</v>
      </c>
      <c r="O7813">
        <v>0</v>
      </c>
      <c r="P7813" s="6">
        <v>0</v>
      </c>
      <c r="Q7813" s="13">
        <v>0</v>
      </c>
      <c r="R7813" s="13">
        <v>0</v>
      </c>
      <c r="S7813" s="31">
        <v>1122</v>
      </c>
      <c r="T7813" s="6">
        <f>VLOOKUP(E7813,'参数设置&amp;汇总'!S:U,3,0)</f>
        <v>0</v>
      </c>
      <c r="U7813" s="78">
        <f t="shared" si="610"/>
        <v>0</v>
      </c>
      <c r="V7813" s="13">
        <v>0.85000000000000009</v>
      </c>
      <c r="W7813" s="78">
        <f t="shared" si="612"/>
        <v>0</v>
      </c>
      <c r="X7813" s="1">
        <f>VLOOKUP(E7813,'渗透率、续签率'!AG:AJ,4,0)</f>
        <v>6095.5</v>
      </c>
      <c r="Y7813" s="1">
        <f t="shared" si="613"/>
        <v>0</v>
      </c>
      <c r="Z7813">
        <v>0</v>
      </c>
      <c r="AA7813" s="89">
        <f t="shared" si="614"/>
        <v>316966</v>
      </c>
      <c r="AH7813" s="37"/>
      <c r="AI7813" s="37"/>
      <c r="AJ7813" s="1"/>
      <c r="AK7813" s="37"/>
    </row>
    <row r="7814" spans="1:37" hidden="1">
      <c r="A7814" t="s">
        <v>64</v>
      </c>
      <c r="B7814" t="s">
        <v>20</v>
      </c>
      <c r="C7814" t="s">
        <v>22</v>
      </c>
      <c r="D7814" t="s">
        <v>116</v>
      </c>
      <c r="E7814" t="s">
        <v>557</v>
      </c>
      <c r="F7814" t="str">
        <f t="shared" si="611"/>
        <v>丽江市幼儿教育</v>
      </c>
      <c r="G7814" t="s">
        <v>99</v>
      </c>
      <c r="H7814" t="s">
        <v>141</v>
      </c>
      <c r="I7814" t="s">
        <v>68</v>
      </c>
      <c r="J7814">
        <v>129</v>
      </c>
      <c r="K7814">
        <v>0</v>
      </c>
      <c r="L7814" s="13">
        <f>VLOOKUP(C7814,'渗透率、续签率'!B:C,2,0)</f>
        <v>0.20100000000000001</v>
      </c>
      <c r="M7814" s="6">
        <v>0</v>
      </c>
      <c r="N7814">
        <v>28</v>
      </c>
      <c r="O7814">
        <v>0</v>
      </c>
      <c r="P7814" s="6">
        <v>0</v>
      </c>
      <c r="Q7814" s="13">
        <v>0</v>
      </c>
      <c r="R7814" s="13">
        <v>0</v>
      </c>
      <c r="S7814" s="31">
        <v>474</v>
      </c>
      <c r="T7814" s="6">
        <f>VLOOKUP(E7814,'参数设置&amp;汇总'!S:U,3,0)</f>
        <v>0</v>
      </c>
      <c r="U7814" s="78">
        <f t="shared" si="610"/>
        <v>0</v>
      </c>
      <c r="V7814" s="13">
        <v>0.85000000000000009</v>
      </c>
      <c r="W7814" s="78">
        <f t="shared" si="612"/>
        <v>0</v>
      </c>
      <c r="X7814" s="1">
        <f>VLOOKUP(E7814,'渗透率、续签率'!AG:AJ,4,0)</f>
        <v>6095.5</v>
      </c>
      <c r="Y7814" s="1">
        <f t="shared" si="613"/>
        <v>0</v>
      </c>
      <c r="Z7814">
        <v>0</v>
      </c>
      <c r="AA7814" s="89">
        <f t="shared" si="614"/>
        <v>170674</v>
      </c>
      <c r="AH7814" s="37"/>
      <c r="AI7814" s="37"/>
      <c r="AK7814" s="37"/>
    </row>
    <row r="7815" spans="1:37" hidden="1">
      <c r="A7815" t="s">
        <v>64</v>
      </c>
      <c r="B7815" t="s">
        <v>20</v>
      </c>
      <c r="C7815" t="s">
        <v>22</v>
      </c>
      <c r="D7815" t="s">
        <v>116</v>
      </c>
      <c r="E7815" t="s">
        <v>557</v>
      </c>
      <c r="F7815" t="str">
        <f t="shared" si="611"/>
        <v>乌兰察布市幼儿教育</v>
      </c>
      <c r="G7815" t="s">
        <v>142</v>
      </c>
      <c r="H7815" t="s">
        <v>143</v>
      </c>
      <c r="I7815" t="s">
        <v>70</v>
      </c>
      <c r="J7815">
        <v>159</v>
      </c>
      <c r="K7815">
        <v>0</v>
      </c>
      <c r="L7815" s="13">
        <f>VLOOKUP(C7815,'渗透率、续签率'!B:C,2,0)</f>
        <v>0.20100000000000001</v>
      </c>
      <c r="M7815" s="6">
        <v>0</v>
      </c>
      <c r="N7815">
        <v>36</v>
      </c>
      <c r="O7815">
        <v>0</v>
      </c>
      <c r="P7815" s="6">
        <v>0</v>
      </c>
      <c r="Q7815" s="13">
        <v>0</v>
      </c>
      <c r="R7815" s="13">
        <v>0</v>
      </c>
      <c r="S7815" s="31">
        <v>536</v>
      </c>
      <c r="T7815" s="6">
        <f>VLOOKUP(E7815,'参数设置&amp;汇总'!S:U,3,0)</f>
        <v>0</v>
      </c>
      <c r="U7815" s="78">
        <f t="shared" si="610"/>
        <v>0</v>
      </c>
      <c r="V7815" s="13">
        <v>0.85000000000000009</v>
      </c>
      <c r="W7815" s="78">
        <f t="shared" si="612"/>
        <v>0</v>
      </c>
      <c r="X7815" s="1">
        <f>VLOOKUP(E7815,'渗透率、续签率'!AG:AJ,4,0)</f>
        <v>6095.5</v>
      </c>
      <c r="Y7815" s="1">
        <f t="shared" si="613"/>
        <v>0</v>
      </c>
      <c r="Z7815">
        <v>0</v>
      </c>
      <c r="AA7815" s="89">
        <f t="shared" si="614"/>
        <v>219438</v>
      </c>
      <c r="AH7815" s="37"/>
      <c r="AI7815" s="37"/>
      <c r="AK7815" s="37"/>
    </row>
    <row r="7816" spans="1:37" hidden="1">
      <c r="A7816" t="s">
        <v>64</v>
      </c>
      <c r="B7816" t="s">
        <v>20</v>
      </c>
      <c r="C7816" t="s">
        <v>22</v>
      </c>
      <c r="D7816" t="s">
        <v>116</v>
      </c>
      <c r="E7816" t="s">
        <v>557</v>
      </c>
      <c r="F7816" t="str">
        <f t="shared" si="611"/>
        <v>乌海市幼儿教育</v>
      </c>
      <c r="G7816" t="s">
        <v>142</v>
      </c>
      <c r="H7816" t="s">
        <v>144</v>
      </c>
      <c r="I7816" t="s">
        <v>70</v>
      </c>
      <c r="J7816">
        <v>39</v>
      </c>
      <c r="K7816">
        <v>0</v>
      </c>
      <c r="L7816" s="13">
        <f>VLOOKUP(C7816,'渗透率、续签率'!B:C,2,0)</f>
        <v>0.20100000000000001</v>
      </c>
      <c r="M7816" s="6">
        <v>0</v>
      </c>
      <c r="N7816">
        <v>10</v>
      </c>
      <c r="O7816">
        <v>0</v>
      </c>
      <c r="P7816" s="6">
        <v>0</v>
      </c>
      <c r="Q7816" s="13">
        <v>0</v>
      </c>
      <c r="R7816" s="13">
        <v>0</v>
      </c>
      <c r="S7816" s="31">
        <v>178</v>
      </c>
      <c r="T7816" s="6">
        <f>VLOOKUP(E7816,'参数设置&amp;汇总'!S:U,3,0)</f>
        <v>0</v>
      </c>
      <c r="U7816" s="78">
        <f t="shared" si="610"/>
        <v>0</v>
      </c>
      <c r="V7816" s="13">
        <v>0.85000000000000009</v>
      </c>
      <c r="W7816" s="78">
        <f t="shared" si="612"/>
        <v>0</v>
      </c>
      <c r="X7816" s="1">
        <f>VLOOKUP(E7816,'渗透率、续签率'!AG:AJ,4,0)</f>
        <v>6095.5</v>
      </c>
      <c r="Y7816" s="1">
        <f t="shared" si="613"/>
        <v>0</v>
      </c>
      <c r="Z7816">
        <v>0</v>
      </c>
      <c r="AA7816" s="89">
        <f t="shared" si="614"/>
        <v>60955</v>
      </c>
      <c r="AH7816" s="37"/>
      <c r="AI7816" s="37"/>
      <c r="AK7816" s="37"/>
    </row>
    <row r="7817" spans="1:37" hidden="1">
      <c r="A7817" t="s">
        <v>64</v>
      </c>
      <c r="B7817" t="s">
        <v>20</v>
      </c>
      <c r="C7817" t="s">
        <v>22</v>
      </c>
      <c r="D7817" t="s">
        <v>116</v>
      </c>
      <c r="E7817" t="s">
        <v>557</v>
      </c>
      <c r="F7817" t="str">
        <f t="shared" si="611"/>
        <v>乌鲁木齐市幼儿教育</v>
      </c>
      <c r="G7817" t="s">
        <v>145</v>
      </c>
      <c r="H7817" t="s">
        <v>146</v>
      </c>
      <c r="I7817" t="s">
        <v>70</v>
      </c>
      <c r="J7817">
        <v>360</v>
      </c>
      <c r="K7817">
        <v>0</v>
      </c>
      <c r="L7817" s="13">
        <f>VLOOKUP(C7817,'渗透率、续签率'!B:C,2,0)</f>
        <v>0.20100000000000001</v>
      </c>
      <c r="M7817" s="6">
        <v>0</v>
      </c>
      <c r="N7817">
        <v>241</v>
      </c>
      <c r="O7817">
        <v>0</v>
      </c>
      <c r="P7817" s="6">
        <v>0</v>
      </c>
      <c r="Q7817" s="13">
        <v>0</v>
      </c>
      <c r="R7817" s="13">
        <v>0</v>
      </c>
      <c r="S7817" s="31">
        <v>4099</v>
      </c>
      <c r="T7817" s="6">
        <f>VLOOKUP(E7817,'参数设置&amp;汇总'!S:U,3,0)</f>
        <v>0</v>
      </c>
      <c r="U7817" s="78">
        <f t="shared" si="610"/>
        <v>0</v>
      </c>
      <c r="V7817" s="13">
        <v>0.85000000000000009</v>
      </c>
      <c r="W7817" s="78">
        <f t="shared" si="612"/>
        <v>0</v>
      </c>
      <c r="X7817" s="1">
        <f>VLOOKUP(E7817,'渗透率、续签率'!AG:AJ,4,0)</f>
        <v>6095.5</v>
      </c>
      <c r="Y7817" s="1">
        <f t="shared" si="613"/>
        <v>0</v>
      </c>
      <c r="Z7817">
        <v>0</v>
      </c>
      <c r="AA7817" s="89">
        <f t="shared" si="614"/>
        <v>1469015.5</v>
      </c>
      <c r="AH7817" s="37"/>
      <c r="AI7817" s="37"/>
      <c r="AK7817" s="37"/>
    </row>
    <row r="7818" spans="1:37" hidden="1">
      <c r="A7818" t="s">
        <v>64</v>
      </c>
      <c r="B7818" t="s">
        <v>20</v>
      </c>
      <c r="C7818" t="s">
        <v>22</v>
      </c>
      <c r="D7818" t="s">
        <v>116</v>
      </c>
      <c r="E7818" t="s">
        <v>557</v>
      </c>
      <c r="F7818" t="str">
        <f t="shared" si="611"/>
        <v>乐东黎族自治县幼儿教育</v>
      </c>
      <c r="G7818" t="s">
        <v>120</v>
      </c>
      <c r="H7818" t="s">
        <v>147</v>
      </c>
      <c r="I7818" t="s">
        <v>68</v>
      </c>
      <c r="J7818">
        <v>81</v>
      </c>
      <c r="K7818">
        <v>0</v>
      </c>
      <c r="L7818" s="13">
        <f>VLOOKUP(C7818,'渗透率、续签率'!B:C,2,0)</f>
        <v>0.20100000000000001</v>
      </c>
      <c r="M7818" s="6">
        <v>0</v>
      </c>
      <c r="N7818">
        <v>0</v>
      </c>
      <c r="O7818">
        <v>0</v>
      </c>
      <c r="P7818" s="6">
        <v>0</v>
      </c>
      <c r="Q7818" s="13">
        <v>0</v>
      </c>
      <c r="R7818" s="13">
        <v>0</v>
      </c>
      <c r="S7818" s="31">
        <v>77</v>
      </c>
      <c r="T7818" s="6">
        <f>VLOOKUP(E7818,'参数设置&amp;汇总'!S:U,3,0)</f>
        <v>0</v>
      </c>
      <c r="U7818" s="78">
        <f t="shared" si="610"/>
        <v>0</v>
      </c>
      <c r="V7818" s="13">
        <v>0.85000000000000009</v>
      </c>
      <c r="W7818" s="78">
        <f t="shared" si="612"/>
        <v>0</v>
      </c>
      <c r="X7818" s="1">
        <f>VLOOKUP(E7818,'渗透率、续签率'!AG:AJ,4,0)</f>
        <v>6095.5</v>
      </c>
      <c r="Y7818" s="1">
        <f t="shared" si="613"/>
        <v>0</v>
      </c>
      <c r="Z7818">
        <v>0</v>
      </c>
      <c r="AA7818" s="89">
        <f t="shared" si="614"/>
        <v>0</v>
      </c>
      <c r="AH7818" s="37"/>
      <c r="AI7818" s="37"/>
      <c r="AK7818" s="37"/>
    </row>
    <row r="7819" spans="1:37" hidden="1">
      <c r="A7819" t="s">
        <v>64</v>
      </c>
      <c r="B7819" t="s">
        <v>20</v>
      </c>
      <c r="C7819" t="s">
        <v>22</v>
      </c>
      <c r="D7819" t="s">
        <v>116</v>
      </c>
      <c r="E7819" t="s">
        <v>557</v>
      </c>
      <c r="F7819" t="str">
        <f t="shared" si="611"/>
        <v>乐山市幼儿教育</v>
      </c>
      <c r="G7819" t="s">
        <v>77</v>
      </c>
      <c r="H7819" t="s">
        <v>148</v>
      </c>
      <c r="I7819" t="s">
        <v>70</v>
      </c>
      <c r="J7819">
        <v>407</v>
      </c>
      <c r="K7819">
        <v>0</v>
      </c>
      <c r="L7819" s="13">
        <f>VLOOKUP(C7819,'渗透率、续签率'!B:C,2,0)</f>
        <v>0.20100000000000001</v>
      </c>
      <c r="M7819" s="6">
        <v>0</v>
      </c>
      <c r="N7819">
        <v>39</v>
      </c>
      <c r="O7819">
        <v>0</v>
      </c>
      <c r="P7819" s="6">
        <v>0</v>
      </c>
      <c r="Q7819" s="13">
        <v>0</v>
      </c>
      <c r="R7819" s="13">
        <v>0</v>
      </c>
      <c r="S7819" s="31">
        <v>1152</v>
      </c>
      <c r="T7819" s="6">
        <f>VLOOKUP(E7819,'参数设置&amp;汇总'!S:U,3,0)</f>
        <v>0</v>
      </c>
      <c r="U7819" s="78">
        <f t="shared" si="610"/>
        <v>0</v>
      </c>
      <c r="V7819" s="13">
        <v>0.85000000000000009</v>
      </c>
      <c r="W7819" s="78">
        <f t="shared" si="612"/>
        <v>0</v>
      </c>
      <c r="X7819" s="1">
        <f>VLOOKUP(E7819,'渗透率、续签率'!AG:AJ,4,0)</f>
        <v>6095.5</v>
      </c>
      <c r="Y7819" s="1">
        <f t="shared" si="613"/>
        <v>0</v>
      </c>
      <c r="Z7819">
        <v>0</v>
      </c>
      <c r="AA7819" s="89">
        <f t="shared" si="614"/>
        <v>237724.5</v>
      </c>
      <c r="AH7819" s="37"/>
      <c r="AI7819" s="37"/>
      <c r="AK7819" s="37"/>
    </row>
    <row r="7820" spans="1:37" hidden="1">
      <c r="A7820" t="s">
        <v>64</v>
      </c>
      <c r="B7820" t="s">
        <v>20</v>
      </c>
      <c r="C7820" t="s">
        <v>22</v>
      </c>
      <c r="D7820" t="s">
        <v>116</v>
      </c>
      <c r="E7820" t="s">
        <v>557</v>
      </c>
      <c r="F7820" t="str">
        <f t="shared" si="611"/>
        <v>九江市幼儿教育</v>
      </c>
      <c r="G7820" t="s">
        <v>90</v>
      </c>
      <c r="H7820" t="s">
        <v>149</v>
      </c>
      <c r="I7820" t="s">
        <v>68</v>
      </c>
      <c r="J7820">
        <v>763</v>
      </c>
      <c r="K7820">
        <v>0</v>
      </c>
      <c r="L7820" s="13">
        <f>VLOOKUP(C7820,'渗透率、续签率'!B:C,2,0)</f>
        <v>0.20100000000000001</v>
      </c>
      <c r="M7820" s="6">
        <v>0</v>
      </c>
      <c r="N7820">
        <v>62</v>
      </c>
      <c r="O7820">
        <v>0</v>
      </c>
      <c r="P7820" s="6">
        <v>0</v>
      </c>
      <c r="Q7820" s="13">
        <v>0</v>
      </c>
      <c r="R7820" s="13">
        <v>0</v>
      </c>
      <c r="S7820" s="31">
        <v>1514</v>
      </c>
      <c r="T7820" s="6">
        <f>VLOOKUP(E7820,'参数设置&amp;汇总'!S:U,3,0)</f>
        <v>0</v>
      </c>
      <c r="U7820" s="78">
        <f t="shared" si="610"/>
        <v>0</v>
      </c>
      <c r="V7820" s="13">
        <v>0.85000000000000009</v>
      </c>
      <c r="W7820" s="78">
        <f t="shared" si="612"/>
        <v>0</v>
      </c>
      <c r="X7820" s="1">
        <f>VLOOKUP(E7820,'渗透率、续签率'!AG:AJ,4,0)</f>
        <v>6095.5</v>
      </c>
      <c r="Y7820" s="1">
        <f t="shared" si="613"/>
        <v>0</v>
      </c>
      <c r="Z7820">
        <v>0</v>
      </c>
      <c r="AA7820" s="89">
        <f t="shared" si="614"/>
        <v>377921</v>
      </c>
      <c r="AH7820" s="37"/>
      <c r="AI7820" s="37"/>
      <c r="AJ7820" s="1"/>
    </row>
    <row r="7821" spans="1:37" hidden="1">
      <c r="A7821" t="s">
        <v>64</v>
      </c>
      <c r="B7821" t="s">
        <v>20</v>
      </c>
      <c r="C7821" t="s">
        <v>22</v>
      </c>
      <c r="D7821" t="s">
        <v>116</v>
      </c>
      <c r="E7821" t="s">
        <v>557</v>
      </c>
      <c r="F7821" t="str">
        <f t="shared" si="611"/>
        <v>云浮市幼儿教育</v>
      </c>
      <c r="G7821" t="s">
        <v>75</v>
      </c>
      <c r="H7821" t="s">
        <v>150</v>
      </c>
      <c r="I7821" t="s">
        <v>68</v>
      </c>
      <c r="J7821">
        <v>403</v>
      </c>
      <c r="K7821">
        <v>0</v>
      </c>
      <c r="L7821" s="13">
        <f>VLOOKUP(C7821,'渗透率、续签率'!B:C,2,0)</f>
        <v>0.20100000000000001</v>
      </c>
      <c r="M7821" s="6">
        <v>0</v>
      </c>
      <c r="N7821">
        <v>2</v>
      </c>
      <c r="O7821">
        <v>0</v>
      </c>
      <c r="P7821" s="6">
        <v>0</v>
      </c>
      <c r="Q7821" s="13">
        <v>0</v>
      </c>
      <c r="R7821" s="13">
        <v>0</v>
      </c>
      <c r="S7821" s="31">
        <v>465</v>
      </c>
      <c r="T7821" s="6">
        <f>VLOOKUP(E7821,'参数设置&amp;汇总'!S:U,3,0)</f>
        <v>0</v>
      </c>
      <c r="U7821" s="78">
        <f t="shared" si="610"/>
        <v>0</v>
      </c>
      <c r="V7821" s="13">
        <v>0.85000000000000009</v>
      </c>
      <c r="W7821" s="78">
        <f t="shared" si="612"/>
        <v>0</v>
      </c>
      <c r="X7821" s="1">
        <f>VLOOKUP(E7821,'渗透率、续签率'!AG:AJ,4,0)</f>
        <v>6095.5</v>
      </c>
      <c r="Y7821" s="1">
        <f t="shared" si="613"/>
        <v>0</v>
      </c>
      <c r="Z7821">
        <v>0</v>
      </c>
      <c r="AA7821" s="89">
        <f t="shared" si="614"/>
        <v>12191</v>
      </c>
      <c r="AK7821" s="37"/>
    </row>
    <row r="7822" spans="1:37" hidden="1">
      <c r="A7822" t="s">
        <v>64</v>
      </c>
      <c r="B7822" t="s">
        <v>20</v>
      </c>
      <c r="C7822" t="s">
        <v>22</v>
      </c>
      <c r="D7822" t="s">
        <v>116</v>
      </c>
      <c r="E7822" t="s">
        <v>557</v>
      </c>
      <c r="F7822" t="str">
        <f t="shared" si="611"/>
        <v>五家渠市幼儿教育</v>
      </c>
      <c r="G7822" t="s">
        <v>145</v>
      </c>
      <c r="H7822" t="s">
        <v>151</v>
      </c>
      <c r="I7822" t="s">
        <v>70</v>
      </c>
      <c r="J7822">
        <v>10</v>
      </c>
      <c r="K7822">
        <v>0</v>
      </c>
      <c r="L7822" s="13">
        <f>VLOOKUP(C7822,'渗透率、续签率'!B:C,2,0)</f>
        <v>0.20100000000000001</v>
      </c>
      <c r="M7822" s="6">
        <v>0</v>
      </c>
      <c r="N7822">
        <v>0</v>
      </c>
      <c r="O7822">
        <v>0</v>
      </c>
      <c r="P7822" s="6">
        <v>0</v>
      </c>
      <c r="Q7822" s="13">
        <v>0</v>
      </c>
      <c r="R7822" s="13">
        <v>0</v>
      </c>
      <c r="S7822" s="31">
        <v>28</v>
      </c>
      <c r="T7822" s="6">
        <f>VLOOKUP(E7822,'参数设置&amp;汇总'!S:U,3,0)</f>
        <v>0</v>
      </c>
      <c r="U7822" s="78">
        <f t="shared" si="610"/>
        <v>0</v>
      </c>
      <c r="V7822" s="13">
        <v>0.85000000000000009</v>
      </c>
      <c r="W7822" s="78">
        <f t="shared" si="612"/>
        <v>0</v>
      </c>
      <c r="X7822" s="1">
        <f>VLOOKUP(E7822,'渗透率、续签率'!AG:AJ,4,0)</f>
        <v>6095.5</v>
      </c>
      <c r="Y7822" s="1">
        <f t="shared" si="613"/>
        <v>0</v>
      </c>
      <c r="Z7822">
        <v>0</v>
      </c>
      <c r="AA7822" s="89">
        <f t="shared" si="614"/>
        <v>0</v>
      </c>
      <c r="AH7822" s="37"/>
      <c r="AI7822" s="37"/>
      <c r="AJ7822" s="1"/>
      <c r="AK7822" s="37"/>
    </row>
    <row r="7823" spans="1:37" hidden="1">
      <c r="A7823" t="s">
        <v>64</v>
      </c>
      <c r="B7823" t="s">
        <v>20</v>
      </c>
      <c r="C7823" t="s">
        <v>22</v>
      </c>
      <c r="D7823" t="s">
        <v>116</v>
      </c>
      <c r="E7823" t="s">
        <v>557</v>
      </c>
      <c r="F7823" t="str">
        <f t="shared" si="611"/>
        <v>五指山市幼儿教育</v>
      </c>
      <c r="G7823" t="s">
        <v>120</v>
      </c>
      <c r="H7823" t="s">
        <v>152</v>
      </c>
      <c r="I7823" t="s">
        <v>68</v>
      </c>
      <c r="J7823">
        <v>13</v>
      </c>
      <c r="K7823">
        <v>0</v>
      </c>
      <c r="L7823" s="13">
        <f>VLOOKUP(C7823,'渗透率、续签率'!B:C,2,0)</f>
        <v>0.20100000000000001</v>
      </c>
      <c r="M7823" s="6">
        <v>0</v>
      </c>
      <c r="N7823">
        <v>0</v>
      </c>
      <c r="O7823">
        <v>0</v>
      </c>
      <c r="P7823" s="6">
        <v>0</v>
      </c>
      <c r="Q7823" s="13">
        <v>0</v>
      </c>
      <c r="R7823" s="13">
        <v>0</v>
      </c>
      <c r="S7823" s="31">
        <v>33</v>
      </c>
      <c r="T7823" s="6">
        <f>VLOOKUP(E7823,'参数设置&amp;汇总'!S:U,3,0)</f>
        <v>0</v>
      </c>
      <c r="U7823" s="78">
        <f t="shared" si="610"/>
        <v>0</v>
      </c>
      <c r="V7823" s="13">
        <v>0.85000000000000009</v>
      </c>
      <c r="W7823" s="78">
        <f t="shared" si="612"/>
        <v>0</v>
      </c>
      <c r="X7823" s="1">
        <f>VLOOKUP(E7823,'渗透率、续签率'!AG:AJ,4,0)</f>
        <v>6095.5</v>
      </c>
      <c r="Y7823" s="1">
        <f t="shared" si="613"/>
        <v>0</v>
      </c>
      <c r="Z7823">
        <v>0</v>
      </c>
      <c r="AA7823" s="89">
        <f t="shared" si="614"/>
        <v>0</v>
      </c>
      <c r="AH7823" s="37"/>
      <c r="AI7823" s="37"/>
      <c r="AJ7823" s="1"/>
      <c r="AK7823" s="37"/>
    </row>
    <row r="7824" spans="1:37" hidden="1">
      <c r="A7824" t="s">
        <v>64</v>
      </c>
      <c r="B7824" t="s">
        <v>20</v>
      </c>
      <c r="C7824" t="s">
        <v>22</v>
      </c>
      <c r="D7824" t="s">
        <v>116</v>
      </c>
      <c r="E7824" t="s">
        <v>557</v>
      </c>
      <c r="F7824" t="str">
        <f t="shared" si="611"/>
        <v>亳州市幼儿教育</v>
      </c>
      <c r="G7824" t="s">
        <v>94</v>
      </c>
      <c r="H7824" t="s">
        <v>153</v>
      </c>
      <c r="I7824" t="s">
        <v>68</v>
      </c>
      <c r="J7824">
        <v>792</v>
      </c>
      <c r="K7824">
        <v>0</v>
      </c>
      <c r="L7824" s="13">
        <f>VLOOKUP(C7824,'渗透率、续签率'!B:C,2,0)</f>
        <v>0.20100000000000001</v>
      </c>
      <c r="M7824" s="6">
        <v>0</v>
      </c>
      <c r="N7824">
        <v>100</v>
      </c>
      <c r="O7824">
        <v>0</v>
      </c>
      <c r="P7824" s="6">
        <v>0</v>
      </c>
      <c r="Q7824" s="13">
        <v>0</v>
      </c>
      <c r="R7824" s="13">
        <v>0</v>
      </c>
      <c r="S7824" s="31">
        <v>1879</v>
      </c>
      <c r="T7824" s="6">
        <f>VLOOKUP(E7824,'参数设置&amp;汇总'!S:U,3,0)</f>
        <v>0</v>
      </c>
      <c r="U7824" s="78">
        <f t="shared" si="610"/>
        <v>0</v>
      </c>
      <c r="V7824" s="13">
        <v>0.85000000000000009</v>
      </c>
      <c r="W7824" s="78">
        <f t="shared" si="612"/>
        <v>0</v>
      </c>
      <c r="X7824" s="1">
        <f>VLOOKUP(E7824,'渗透率、续签率'!AG:AJ,4,0)</f>
        <v>6095.5</v>
      </c>
      <c r="Y7824" s="1">
        <f t="shared" si="613"/>
        <v>0</v>
      </c>
      <c r="Z7824">
        <v>0</v>
      </c>
      <c r="AA7824" s="89">
        <f t="shared" si="614"/>
        <v>609550</v>
      </c>
      <c r="AH7824" s="37"/>
      <c r="AI7824" s="37"/>
      <c r="AK7824" s="37"/>
    </row>
    <row r="7825" spans="1:37" hidden="1">
      <c r="A7825" t="s">
        <v>64</v>
      </c>
      <c r="B7825" t="s">
        <v>20</v>
      </c>
      <c r="C7825" t="s">
        <v>22</v>
      </c>
      <c r="D7825" t="s">
        <v>116</v>
      </c>
      <c r="E7825" t="s">
        <v>557</v>
      </c>
      <c r="F7825" t="str">
        <f t="shared" si="611"/>
        <v>仙桃市幼儿教育</v>
      </c>
      <c r="G7825" t="s">
        <v>81</v>
      </c>
      <c r="H7825" t="s">
        <v>154</v>
      </c>
      <c r="I7825" t="s">
        <v>68</v>
      </c>
      <c r="J7825">
        <v>154</v>
      </c>
      <c r="K7825">
        <v>0</v>
      </c>
      <c r="L7825" s="13">
        <f>VLOOKUP(C7825,'渗透率、续签率'!B:C,2,0)</f>
        <v>0.20100000000000001</v>
      </c>
      <c r="M7825" s="6">
        <v>0</v>
      </c>
      <c r="N7825">
        <v>25</v>
      </c>
      <c r="O7825">
        <v>0</v>
      </c>
      <c r="P7825" s="6">
        <v>0</v>
      </c>
      <c r="Q7825" s="13">
        <v>0</v>
      </c>
      <c r="R7825" s="13">
        <v>0</v>
      </c>
      <c r="S7825" s="31">
        <v>426</v>
      </c>
      <c r="T7825" s="6">
        <f>VLOOKUP(E7825,'参数设置&amp;汇总'!S:U,3,0)</f>
        <v>0</v>
      </c>
      <c r="U7825" s="78">
        <f t="shared" si="610"/>
        <v>0</v>
      </c>
      <c r="V7825" s="13">
        <v>0.85000000000000009</v>
      </c>
      <c r="W7825" s="78">
        <f t="shared" si="612"/>
        <v>0</v>
      </c>
      <c r="X7825" s="1">
        <f>VLOOKUP(E7825,'渗透率、续签率'!AG:AJ,4,0)</f>
        <v>6095.5</v>
      </c>
      <c r="Y7825" s="1">
        <f t="shared" si="613"/>
        <v>0</v>
      </c>
      <c r="Z7825">
        <v>0</v>
      </c>
      <c r="AA7825" s="89">
        <f t="shared" si="614"/>
        <v>152387.5</v>
      </c>
      <c r="AH7825" s="37"/>
      <c r="AI7825" s="37"/>
      <c r="AK7825" s="37"/>
    </row>
    <row r="7826" spans="1:37" hidden="1">
      <c r="A7826" t="s">
        <v>64</v>
      </c>
      <c r="B7826" t="s">
        <v>20</v>
      </c>
      <c r="C7826" t="s">
        <v>22</v>
      </c>
      <c r="D7826" t="s">
        <v>116</v>
      </c>
      <c r="E7826" t="s">
        <v>557</v>
      </c>
      <c r="F7826" t="str">
        <f t="shared" si="611"/>
        <v>伊春市幼儿教育</v>
      </c>
      <c r="G7826" t="s">
        <v>118</v>
      </c>
      <c r="H7826" t="s">
        <v>155</v>
      </c>
      <c r="I7826" t="s">
        <v>70</v>
      </c>
      <c r="J7826">
        <v>59</v>
      </c>
      <c r="K7826">
        <v>0</v>
      </c>
      <c r="L7826" s="13">
        <f>VLOOKUP(C7826,'渗透率、续签率'!B:C,2,0)</f>
        <v>0.20100000000000001</v>
      </c>
      <c r="M7826" s="6">
        <v>0</v>
      </c>
      <c r="N7826">
        <v>0</v>
      </c>
      <c r="O7826">
        <v>0</v>
      </c>
      <c r="P7826" s="6">
        <v>0</v>
      </c>
      <c r="Q7826" s="13">
        <v>0</v>
      </c>
      <c r="R7826" s="13">
        <v>0</v>
      </c>
      <c r="S7826" s="31">
        <v>108</v>
      </c>
      <c r="T7826" s="6">
        <f>VLOOKUP(E7826,'参数设置&amp;汇总'!S:U,3,0)</f>
        <v>0</v>
      </c>
      <c r="U7826" s="78">
        <f t="shared" si="610"/>
        <v>0</v>
      </c>
      <c r="V7826" s="13">
        <v>0.85000000000000009</v>
      </c>
      <c r="W7826" s="78">
        <f t="shared" si="612"/>
        <v>0</v>
      </c>
      <c r="X7826" s="1">
        <f>VLOOKUP(E7826,'渗透率、续签率'!AG:AJ,4,0)</f>
        <v>6095.5</v>
      </c>
      <c r="Y7826" s="1">
        <f t="shared" si="613"/>
        <v>0</v>
      </c>
      <c r="Z7826">
        <v>0</v>
      </c>
      <c r="AA7826" s="89">
        <f t="shared" si="614"/>
        <v>0</v>
      </c>
      <c r="AH7826" s="37"/>
      <c r="AI7826" s="37"/>
      <c r="AK7826" s="37"/>
    </row>
    <row r="7827" spans="1:37" hidden="1">
      <c r="A7827" t="s">
        <v>64</v>
      </c>
      <c r="B7827" t="s">
        <v>20</v>
      </c>
      <c r="C7827" t="s">
        <v>22</v>
      </c>
      <c r="D7827" t="s">
        <v>116</v>
      </c>
      <c r="E7827" t="s">
        <v>557</v>
      </c>
      <c r="F7827" t="str">
        <f t="shared" si="611"/>
        <v>伊犁哈萨克自治州幼儿教育</v>
      </c>
      <c r="G7827" t="s">
        <v>145</v>
      </c>
      <c r="H7827" t="s">
        <v>156</v>
      </c>
      <c r="I7827" t="s">
        <v>70</v>
      </c>
      <c r="J7827">
        <v>147</v>
      </c>
      <c r="K7827">
        <v>0</v>
      </c>
      <c r="L7827" s="13">
        <f>VLOOKUP(C7827,'渗透率、续签率'!B:C,2,0)</f>
        <v>0.20100000000000001</v>
      </c>
      <c r="M7827" s="6">
        <v>0</v>
      </c>
      <c r="N7827">
        <v>36</v>
      </c>
      <c r="O7827">
        <v>0</v>
      </c>
      <c r="P7827" s="6">
        <v>0</v>
      </c>
      <c r="Q7827" s="13">
        <v>0</v>
      </c>
      <c r="R7827" s="13">
        <v>0</v>
      </c>
      <c r="S7827" s="31">
        <v>650</v>
      </c>
      <c r="T7827" s="6">
        <f>VLOOKUP(E7827,'参数设置&amp;汇总'!S:U,3,0)</f>
        <v>0</v>
      </c>
      <c r="U7827" s="78">
        <f t="shared" si="610"/>
        <v>0</v>
      </c>
      <c r="V7827" s="13">
        <v>0.85000000000000009</v>
      </c>
      <c r="W7827" s="78">
        <f t="shared" si="612"/>
        <v>0</v>
      </c>
      <c r="X7827" s="1">
        <f>VLOOKUP(E7827,'渗透率、续签率'!AG:AJ,4,0)</f>
        <v>6095.5</v>
      </c>
      <c r="Y7827" s="1">
        <f t="shared" si="613"/>
        <v>0</v>
      </c>
      <c r="Z7827">
        <v>0</v>
      </c>
      <c r="AA7827" s="89">
        <f t="shared" si="614"/>
        <v>219438</v>
      </c>
      <c r="AH7827" s="37"/>
      <c r="AI7827" s="37"/>
      <c r="AK7827" s="37"/>
    </row>
    <row r="7828" spans="1:37" hidden="1">
      <c r="A7828" t="s">
        <v>64</v>
      </c>
      <c r="B7828" t="s">
        <v>20</v>
      </c>
      <c r="C7828" t="s">
        <v>22</v>
      </c>
      <c r="D7828" t="s">
        <v>116</v>
      </c>
      <c r="E7828" t="s">
        <v>557</v>
      </c>
      <c r="F7828" t="str">
        <f t="shared" si="611"/>
        <v>佳木斯市幼儿教育</v>
      </c>
      <c r="G7828" t="s">
        <v>118</v>
      </c>
      <c r="H7828" t="s">
        <v>157</v>
      </c>
      <c r="I7828" t="s">
        <v>70</v>
      </c>
      <c r="J7828">
        <v>186</v>
      </c>
      <c r="K7828">
        <v>0</v>
      </c>
      <c r="L7828" s="13">
        <f>VLOOKUP(C7828,'渗透率、续签率'!B:C,2,0)</f>
        <v>0.20100000000000001</v>
      </c>
      <c r="M7828" s="6">
        <v>0</v>
      </c>
      <c r="N7828">
        <v>54</v>
      </c>
      <c r="O7828">
        <v>0</v>
      </c>
      <c r="P7828" s="6">
        <v>0</v>
      </c>
      <c r="Q7828" s="13">
        <v>0</v>
      </c>
      <c r="R7828" s="13">
        <v>0</v>
      </c>
      <c r="S7828" s="31">
        <v>897</v>
      </c>
      <c r="T7828" s="6">
        <f>VLOOKUP(E7828,'参数设置&amp;汇总'!S:U,3,0)</f>
        <v>0</v>
      </c>
      <c r="U7828" s="78">
        <f t="shared" si="610"/>
        <v>0</v>
      </c>
      <c r="V7828" s="13">
        <v>0.85000000000000009</v>
      </c>
      <c r="W7828" s="78">
        <f t="shared" si="612"/>
        <v>0</v>
      </c>
      <c r="X7828" s="1">
        <f>VLOOKUP(E7828,'渗透率、续签率'!AG:AJ,4,0)</f>
        <v>6095.5</v>
      </c>
      <c r="Y7828" s="1">
        <f t="shared" si="613"/>
        <v>0</v>
      </c>
      <c r="Z7828">
        <v>0</v>
      </c>
      <c r="AA7828" s="89">
        <f t="shared" si="614"/>
        <v>329157</v>
      </c>
      <c r="AH7828" s="37"/>
      <c r="AI7828" s="37"/>
      <c r="AK7828" s="37"/>
    </row>
    <row r="7829" spans="1:37" hidden="1">
      <c r="A7829" t="s">
        <v>64</v>
      </c>
      <c r="B7829" t="s">
        <v>20</v>
      </c>
      <c r="C7829" t="s">
        <v>22</v>
      </c>
      <c r="D7829" t="s">
        <v>116</v>
      </c>
      <c r="E7829" t="s">
        <v>557</v>
      </c>
      <c r="F7829" t="str">
        <f t="shared" si="611"/>
        <v>保亭黎族苗族自治县幼儿教育</v>
      </c>
      <c r="G7829" t="s">
        <v>120</v>
      </c>
      <c r="H7829" t="s">
        <v>158</v>
      </c>
      <c r="I7829" t="s">
        <v>68</v>
      </c>
      <c r="J7829">
        <v>19</v>
      </c>
      <c r="K7829">
        <v>0</v>
      </c>
      <c r="L7829" s="13">
        <f>VLOOKUP(C7829,'渗透率、续签率'!B:C,2,0)</f>
        <v>0.20100000000000001</v>
      </c>
      <c r="M7829" s="6">
        <v>0</v>
      </c>
      <c r="N7829">
        <v>0</v>
      </c>
      <c r="O7829">
        <v>0</v>
      </c>
      <c r="P7829" s="6">
        <v>0</v>
      </c>
      <c r="Q7829" s="13">
        <v>0</v>
      </c>
      <c r="R7829" s="13">
        <v>0</v>
      </c>
      <c r="S7829" s="31">
        <v>37</v>
      </c>
      <c r="T7829" s="6">
        <f>VLOOKUP(E7829,'参数设置&amp;汇总'!S:U,3,0)</f>
        <v>0</v>
      </c>
      <c r="U7829" s="78">
        <f t="shared" si="610"/>
        <v>0</v>
      </c>
      <c r="V7829" s="13">
        <v>0.85000000000000009</v>
      </c>
      <c r="W7829" s="78">
        <f t="shared" si="612"/>
        <v>0</v>
      </c>
      <c r="X7829" s="1">
        <f>VLOOKUP(E7829,'渗透率、续签率'!AG:AJ,4,0)</f>
        <v>6095.5</v>
      </c>
      <c r="Y7829" s="1">
        <f t="shared" si="613"/>
        <v>0</v>
      </c>
      <c r="Z7829">
        <v>0</v>
      </c>
      <c r="AA7829" s="89">
        <f t="shared" si="614"/>
        <v>0</v>
      </c>
      <c r="AH7829" s="37"/>
      <c r="AI7829" s="37"/>
      <c r="AK7829" s="37"/>
    </row>
    <row r="7830" spans="1:37" hidden="1">
      <c r="A7830" t="s">
        <v>64</v>
      </c>
      <c r="B7830" t="s">
        <v>20</v>
      </c>
      <c r="C7830" t="s">
        <v>22</v>
      </c>
      <c r="D7830" t="s">
        <v>116</v>
      </c>
      <c r="E7830" t="s">
        <v>557</v>
      </c>
      <c r="F7830" t="str">
        <f t="shared" si="611"/>
        <v>保定市幼儿教育</v>
      </c>
      <c r="G7830" t="s">
        <v>159</v>
      </c>
      <c r="H7830" t="s">
        <v>160</v>
      </c>
      <c r="I7830" t="s">
        <v>70</v>
      </c>
      <c r="J7830" s="1">
        <v>1942</v>
      </c>
      <c r="K7830">
        <v>0</v>
      </c>
      <c r="L7830" s="13">
        <f>VLOOKUP(C7830,'渗透率、续签率'!B:C,2,0)</f>
        <v>0.20100000000000001</v>
      </c>
      <c r="M7830" s="6">
        <v>0</v>
      </c>
      <c r="N7830">
        <v>315</v>
      </c>
      <c r="O7830">
        <v>0</v>
      </c>
      <c r="P7830" s="6">
        <v>0</v>
      </c>
      <c r="Q7830" s="13">
        <v>0</v>
      </c>
      <c r="R7830" s="13">
        <v>0</v>
      </c>
      <c r="S7830" s="31">
        <v>6592</v>
      </c>
      <c r="T7830" s="6">
        <f>VLOOKUP(E7830,'参数设置&amp;汇总'!S:U,3,0)</f>
        <v>0</v>
      </c>
      <c r="U7830" s="78">
        <f t="shared" si="610"/>
        <v>0</v>
      </c>
      <c r="V7830" s="13">
        <v>0.85000000000000009</v>
      </c>
      <c r="W7830" s="78">
        <f t="shared" si="612"/>
        <v>0</v>
      </c>
      <c r="X7830" s="1">
        <f>VLOOKUP(E7830,'渗透率、续签率'!AG:AJ,4,0)</f>
        <v>6095.5</v>
      </c>
      <c r="Y7830" s="1">
        <f t="shared" si="613"/>
        <v>0</v>
      </c>
      <c r="Z7830">
        <v>0</v>
      </c>
      <c r="AA7830" s="89">
        <f t="shared" si="614"/>
        <v>1920082.5</v>
      </c>
      <c r="AH7830" s="37"/>
      <c r="AI7830" s="37"/>
      <c r="AK7830" s="37"/>
    </row>
    <row r="7831" spans="1:37" hidden="1">
      <c r="A7831" t="s">
        <v>64</v>
      </c>
      <c r="B7831" t="s">
        <v>20</v>
      </c>
      <c r="C7831" t="s">
        <v>22</v>
      </c>
      <c r="D7831" t="s">
        <v>116</v>
      </c>
      <c r="E7831" t="s">
        <v>557</v>
      </c>
      <c r="F7831" t="str">
        <f t="shared" si="611"/>
        <v>保山市幼儿教育</v>
      </c>
      <c r="G7831" t="s">
        <v>99</v>
      </c>
      <c r="H7831" t="s">
        <v>161</v>
      </c>
      <c r="I7831" t="s">
        <v>68</v>
      </c>
      <c r="J7831">
        <v>179</v>
      </c>
      <c r="K7831">
        <v>0</v>
      </c>
      <c r="L7831" s="13">
        <f>VLOOKUP(C7831,'渗透率、续签率'!B:C,2,0)</f>
        <v>0.20100000000000001</v>
      </c>
      <c r="M7831" s="6">
        <v>0</v>
      </c>
      <c r="N7831">
        <v>22</v>
      </c>
      <c r="O7831">
        <v>0</v>
      </c>
      <c r="P7831" s="6">
        <v>0</v>
      </c>
      <c r="Q7831" s="13">
        <v>0</v>
      </c>
      <c r="R7831" s="13">
        <v>0</v>
      </c>
      <c r="S7831" s="31">
        <v>562</v>
      </c>
      <c r="T7831" s="6">
        <f>VLOOKUP(E7831,'参数设置&amp;汇总'!S:U,3,0)</f>
        <v>0</v>
      </c>
      <c r="U7831" s="78">
        <f t="shared" si="610"/>
        <v>0</v>
      </c>
      <c r="V7831" s="13">
        <v>0.85000000000000009</v>
      </c>
      <c r="W7831" s="78">
        <f t="shared" si="612"/>
        <v>0</v>
      </c>
      <c r="X7831" s="1">
        <f>VLOOKUP(E7831,'渗透率、续签率'!AG:AJ,4,0)</f>
        <v>6095.5</v>
      </c>
      <c r="Y7831" s="1">
        <f t="shared" si="613"/>
        <v>0</v>
      </c>
      <c r="Z7831">
        <v>0</v>
      </c>
      <c r="AA7831" s="89">
        <f t="shared" si="614"/>
        <v>134101</v>
      </c>
      <c r="AH7831" s="37"/>
      <c r="AI7831" s="37"/>
      <c r="AK7831" s="37"/>
    </row>
    <row r="7832" spans="1:37" hidden="1">
      <c r="A7832" t="s">
        <v>64</v>
      </c>
      <c r="B7832" t="s">
        <v>20</v>
      </c>
      <c r="C7832" t="s">
        <v>22</v>
      </c>
      <c r="D7832" t="s">
        <v>116</v>
      </c>
      <c r="E7832" t="s">
        <v>557</v>
      </c>
      <c r="F7832" t="str">
        <f t="shared" si="611"/>
        <v>信阳市幼儿教育</v>
      </c>
      <c r="G7832" t="s">
        <v>110</v>
      </c>
      <c r="H7832" t="s">
        <v>162</v>
      </c>
      <c r="I7832" t="s">
        <v>70</v>
      </c>
      <c r="J7832" s="1">
        <v>1250</v>
      </c>
      <c r="K7832">
        <v>0</v>
      </c>
      <c r="L7832" s="13">
        <f>VLOOKUP(C7832,'渗透率、续签率'!B:C,2,0)</f>
        <v>0.20100000000000001</v>
      </c>
      <c r="M7832" s="6">
        <v>0</v>
      </c>
      <c r="N7832">
        <v>93</v>
      </c>
      <c r="O7832">
        <v>0</v>
      </c>
      <c r="P7832" s="6">
        <v>0</v>
      </c>
      <c r="Q7832" s="13">
        <v>0</v>
      </c>
      <c r="R7832" s="13">
        <v>0</v>
      </c>
      <c r="S7832" s="31">
        <v>2566</v>
      </c>
      <c r="T7832" s="6">
        <f>VLOOKUP(E7832,'参数设置&amp;汇总'!S:U,3,0)</f>
        <v>0</v>
      </c>
      <c r="U7832" s="78">
        <f t="shared" si="610"/>
        <v>0</v>
      </c>
      <c r="V7832" s="13">
        <v>0.85000000000000009</v>
      </c>
      <c r="W7832" s="78">
        <f t="shared" si="612"/>
        <v>0</v>
      </c>
      <c r="X7832" s="1">
        <f>VLOOKUP(E7832,'渗透率、续签率'!AG:AJ,4,0)</f>
        <v>6095.5</v>
      </c>
      <c r="Y7832" s="1">
        <f t="shared" si="613"/>
        <v>0</v>
      </c>
      <c r="Z7832">
        <v>3</v>
      </c>
      <c r="AA7832" s="89">
        <f t="shared" si="614"/>
        <v>566881.5</v>
      </c>
      <c r="AH7832" s="37"/>
      <c r="AI7832" s="37"/>
      <c r="AK7832" s="37"/>
    </row>
    <row r="7833" spans="1:37" hidden="1">
      <c r="A7833" t="s">
        <v>64</v>
      </c>
      <c r="B7833" t="s">
        <v>20</v>
      </c>
      <c r="C7833" t="s">
        <v>22</v>
      </c>
      <c r="D7833" t="s">
        <v>116</v>
      </c>
      <c r="E7833" t="s">
        <v>557</v>
      </c>
      <c r="F7833" t="str">
        <f t="shared" si="611"/>
        <v>儋州市幼儿教育</v>
      </c>
      <c r="G7833" t="s">
        <v>120</v>
      </c>
      <c r="H7833" t="s">
        <v>163</v>
      </c>
      <c r="I7833" t="s">
        <v>68</v>
      </c>
      <c r="J7833">
        <v>226</v>
      </c>
      <c r="K7833">
        <v>0</v>
      </c>
      <c r="L7833" s="13">
        <f>VLOOKUP(C7833,'渗透率、续签率'!B:C,2,0)</f>
        <v>0.20100000000000001</v>
      </c>
      <c r="M7833" s="6">
        <v>0</v>
      </c>
      <c r="N7833">
        <v>3</v>
      </c>
      <c r="O7833">
        <v>0</v>
      </c>
      <c r="P7833" s="6">
        <v>0</v>
      </c>
      <c r="Q7833" s="13">
        <v>0</v>
      </c>
      <c r="R7833" s="13">
        <v>0</v>
      </c>
      <c r="S7833" s="31">
        <v>297</v>
      </c>
      <c r="T7833" s="6">
        <f>VLOOKUP(E7833,'参数设置&amp;汇总'!S:U,3,0)</f>
        <v>0</v>
      </c>
      <c r="U7833" s="78">
        <f t="shared" si="610"/>
        <v>0</v>
      </c>
      <c r="V7833" s="13">
        <v>0.85000000000000009</v>
      </c>
      <c r="W7833" s="78">
        <f t="shared" si="612"/>
        <v>0</v>
      </c>
      <c r="X7833" s="1">
        <f>VLOOKUP(E7833,'渗透率、续签率'!AG:AJ,4,0)</f>
        <v>6095.5</v>
      </c>
      <c r="Y7833" s="1">
        <f t="shared" si="613"/>
        <v>0</v>
      </c>
      <c r="Z7833">
        <v>0</v>
      </c>
      <c r="AA7833" s="89">
        <f t="shared" si="614"/>
        <v>18286.5</v>
      </c>
      <c r="AH7833" s="37"/>
      <c r="AI7833" s="37"/>
      <c r="AK7833" s="37"/>
    </row>
    <row r="7834" spans="1:37" hidden="1">
      <c r="A7834" t="s">
        <v>64</v>
      </c>
      <c r="B7834" t="s">
        <v>20</v>
      </c>
      <c r="C7834" t="s">
        <v>22</v>
      </c>
      <c r="D7834" t="s">
        <v>116</v>
      </c>
      <c r="E7834" t="s">
        <v>557</v>
      </c>
      <c r="F7834" t="str">
        <f t="shared" si="611"/>
        <v>克孜勒苏柯尔克孜自治州幼儿教育</v>
      </c>
      <c r="G7834" t="s">
        <v>145</v>
      </c>
      <c r="H7834" t="s">
        <v>164</v>
      </c>
      <c r="I7834" t="s">
        <v>70</v>
      </c>
      <c r="J7834">
        <v>24</v>
      </c>
      <c r="K7834">
        <v>0</v>
      </c>
      <c r="L7834" s="13">
        <f>VLOOKUP(C7834,'渗透率、续签率'!B:C,2,0)</f>
        <v>0.20100000000000001</v>
      </c>
      <c r="M7834" s="6">
        <v>0</v>
      </c>
      <c r="N7834">
        <v>0</v>
      </c>
      <c r="O7834">
        <v>0</v>
      </c>
      <c r="P7834" s="6">
        <v>0</v>
      </c>
      <c r="Q7834" s="13">
        <v>0</v>
      </c>
      <c r="R7834" s="13">
        <v>0</v>
      </c>
      <c r="S7834" s="31">
        <v>36</v>
      </c>
      <c r="T7834" s="6">
        <f>VLOOKUP(E7834,'参数设置&amp;汇总'!S:U,3,0)</f>
        <v>0</v>
      </c>
      <c r="U7834" s="78">
        <f t="shared" si="610"/>
        <v>0</v>
      </c>
      <c r="V7834" s="13">
        <v>0.85000000000000009</v>
      </c>
      <c r="W7834" s="78">
        <f t="shared" si="612"/>
        <v>0</v>
      </c>
      <c r="X7834" s="1">
        <f>VLOOKUP(E7834,'渗透率、续签率'!AG:AJ,4,0)</f>
        <v>6095.5</v>
      </c>
      <c r="Y7834" s="1">
        <f t="shared" si="613"/>
        <v>0</v>
      </c>
      <c r="Z7834">
        <v>0</v>
      </c>
      <c r="AA7834" s="89">
        <f t="shared" si="614"/>
        <v>0</v>
      </c>
      <c r="AH7834" s="37"/>
      <c r="AI7834" s="37"/>
      <c r="AK7834" s="37"/>
    </row>
    <row r="7835" spans="1:37" hidden="1">
      <c r="A7835" t="s">
        <v>64</v>
      </c>
      <c r="B7835" t="s">
        <v>20</v>
      </c>
      <c r="C7835" t="s">
        <v>22</v>
      </c>
      <c r="D7835" t="s">
        <v>116</v>
      </c>
      <c r="E7835" t="s">
        <v>557</v>
      </c>
      <c r="F7835" t="str">
        <f t="shared" si="611"/>
        <v>克拉玛依市幼儿教育</v>
      </c>
      <c r="G7835" t="s">
        <v>145</v>
      </c>
      <c r="H7835" t="s">
        <v>165</v>
      </c>
      <c r="I7835" t="s">
        <v>70</v>
      </c>
      <c r="J7835">
        <v>44</v>
      </c>
      <c r="K7835">
        <v>0</v>
      </c>
      <c r="L7835" s="13">
        <f>VLOOKUP(C7835,'渗透率、续签率'!B:C,2,0)</f>
        <v>0.20100000000000001</v>
      </c>
      <c r="M7835" s="6">
        <v>0</v>
      </c>
      <c r="N7835">
        <v>10</v>
      </c>
      <c r="O7835">
        <v>0</v>
      </c>
      <c r="P7835" s="6">
        <v>0</v>
      </c>
      <c r="Q7835" s="13">
        <v>0</v>
      </c>
      <c r="R7835" s="13">
        <v>0</v>
      </c>
      <c r="S7835" s="31">
        <v>173</v>
      </c>
      <c r="T7835" s="6">
        <f>VLOOKUP(E7835,'参数设置&amp;汇总'!S:U,3,0)</f>
        <v>0</v>
      </c>
      <c r="U7835" s="78">
        <f t="shared" si="610"/>
        <v>0</v>
      </c>
      <c r="V7835" s="13">
        <v>0.85000000000000009</v>
      </c>
      <c r="W7835" s="78">
        <f t="shared" si="612"/>
        <v>0</v>
      </c>
      <c r="X7835" s="1">
        <f>VLOOKUP(E7835,'渗透率、续签率'!AG:AJ,4,0)</f>
        <v>6095.5</v>
      </c>
      <c r="Y7835" s="1">
        <f t="shared" si="613"/>
        <v>0</v>
      </c>
      <c r="Z7835">
        <v>0</v>
      </c>
      <c r="AA7835" s="89">
        <f t="shared" si="614"/>
        <v>60955</v>
      </c>
      <c r="AH7835" s="37"/>
      <c r="AI7835" s="37"/>
      <c r="AK7835" s="37"/>
    </row>
    <row r="7836" spans="1:37" hidden="1">
      <c r="A7836" t="s">
        <v>64</v>
      </c>
      <c r="B7836" t="s">
        <v>20</v>
      </c>
      <c r="C7836" t="s">
        <v>22</v>
      </c>
      <c r="D7836" t="s">
        <v>116</v>
      </c>
      <c r="E7836" t="s">
        <v>557</v>
      </c>
      <c r="F7836" t="str">
        <f t="shared" si="611"/>
        <v>六安市幼儿教育</v>
      </c>
      <c r="G7836" t="s">
        <v>94</v>
      </c>
      <c r="H7836" t="s">
        <v>166</v>
      </c>
      <c r="I7836" t="s">
        <v>68</v>
      </c>
      <c r="J7836">
        <v>760</v>
      </c>
      <c r="K7836">
        <v>0</v>
      </c>
      <c r="L7836" s="13">
        <f>VLOOKUP(C7836,'渗透率、续签率'!B:C,2,0)</f>
        <v>0.20100000000000001</v>
      </c>
      <c r="M7836" s="6">
        <v>0</v>
      </c>
      <c r="N7836">
        <v>87</v>
      </c>
      <c r="O7836">
        <v>0</v>
      </c>
      <c r="P7836" s="6">
        <v>0</v>
      </c>
      <c r="Q7836" s="13">
        <v>0</v>
      </c>
      <c r="R7836" s="13">
        <v>0</v>
      </c>
      <c r="S7836" s="31">
        <v>1955</v>
      </c>
      <c r="T7836" s="6">
        <f>VLOOKUP(E7836,'参数设置&amp;汇总'!S:U,3,0)</f>
        <v>0</v>
      </c>
      <c r="U7836" s="78">
        <f t="shared" si="610"/>
        <v>0</v>
      </c>
      <c r="V7836" s="13">
        <v>0.85000000000000009</v>
      </c>
      <c r="W7836" s="78">
        <f t="shared" si="612"/>
        <v>0</v>
      </c>
      <c r="X7836" s="1">
        <f>VLOOKUP(E7836,'渗透率、续签率'!AG:AJ,4,0)</f>
        <v>6095.5</v>
      </c>
      <c r="Y7836" s="1">
        <f t="shared" si="613"/>
        <v>0</v>
      </c>
      <c r="Z7836">
        <v>0</v>
      </c>
      <c r="AA7836" s="89">
        <f t="shared" si="614"/>
        <v>530308.5</v>
      </c>
      <c r="AH7836" s="37"/>
      <c r="AI7836" s="37"/>
      <c r="AK7836" s="37"/>
    </row>
    <row r="7837" spans="1:37" hidden="1">
      <c r="A7837" t="s">
        <v>64</v>
      </c>
      <c r="B7837" t="s">
        <v>20</v>
      </c>
      <c r="C7837" t="s">
        <v>22</v>
      </c>
      <c r="D7837" t="s">
        <v>116</v>
      </c>
      <c r="E7837" t="s">
        <v>557</v>
      </c>
      <c r="F7837" t="str">
        <f t="shared" si="611"/>
        <v>六盘水市幼儿教育</v>
      </c>
      <c r="G7837" t="s">
        <v>167</v>
      </c>
      <c r="H7837" t="s">
        <v>168</v>
      </c>
      <c r="I7837" t="s">
        <v>70</v>
      </c>
      <c r="J7837">
        <v>600</v>
      </c>
      <c r="K7837">
        <v>0</v>
      </c>
      <c r="L7837" s="13">
        <f>VLOOKUP(C7837,'渗透率、续签率'!B:C,2,0)</f>
        <v>0.20100000000000001</v>
      </c>
      <c r="M7837" s="6">
        <v>0</v>
      </c>
      <c r="N7837">
        <v>32</v>
      </c>
      <c r="O7837">
        <v>0</v>
      </c>
      <c r="P7837" s="6">
        <v>0</v>
      </c>
      <c r="Q7837" s="13">
        <v>0</v>
      </c>
      <c r="R7837" s="13">
        <v>0</v>
      </c>
      <c r="S7837" s="31">
        <v>947</v>
      </c>
      <c r="T7837" s="6">
        <f>VLOOKUP(E7837,'参数设置&amp;汇总'!S:U,3,0)</f>
        <v>0</v>
      </c>
      <c r="U7837" s="78">
        <f t="shared" si="610"/>
        <v>0</v>
      </c>
      <c r="V7837" s="13">
        <v>0.85000000000000009</v>
      </c>
      <c r="W7837" s="78">
        <f t="shared" si="612"/>
        <v>0</v>
      </c>
      <c r="X7837" s="1">
        <f>VLOOKUP(E7837,'渗透率、续签率'!AG:AJ,4,0)</f>
        <v>6095.5</v>
      </c>
      <c r="Y7837" s="1">
        <f t="shared" si="613"/>
        <v>0</v>
      </c>
      <c r="Z7837">
        <v>0</v>
      </c>
      <c r="AA7837" s="89">
        <f t="shared" si="614"/>
        <v>195056</v>
      </c>
      <c r="AH7837" s="37"/>
      <c r="AI7837" s="37"/>
      <c r="AK7837" s="37"/>
    </row>
    <row r="7838" spans="1:37" hidden="1">
      <c r="A7838" t="s">
        <v>64</v>
      </c>
      <c r="B7838" t="s">
        <v>20</v>
      </c>
      <c r="C7838" t="s">
        <v>22</v>
      </c>
      <c r="D7838" t="s">
        <v>116</v>
      </c>
      <c r="E7838" t="s">
        <v>557</v>
      </c>
      <c r="F7838" t="str">
        <f t="shared" si="611"/>
        <v>兰州市幼儿教育</v>
      </c>
      <c r="G7838" t="s">
        <v>132</v>
      </c>
      <c r="H7838" t="s">
        <v>169</v>
      </c>
      <c r="I7838" t="s">
        <v>70</v>
      </c>
      <c r="J7838">
        <v>595</v>
      </c>
      <c r="K7838">
        <v>0</v>
      </c>
      <c r="L7838" s="13">
        <f>VLOOKUP(C7838,'渗透率、续签率'!B:C,2,0)</f>
        <v>0.20100000000000001</v>
      </c>
      <c r="M7838" s="6">
        <v>0</v>
      </c>
      <c r="N7838">
        <v>231</v>
      </c>
      <c r="O7838">
        <v>0</v>
      </c>
      <c r="P7838" s="6">
        <v>0</v>
      </c>
      <c r="Q7838" s="13">
        <v>0</v>
      </c>
      <c r="R7838" s="13">
        <v>0</v>
      </c>
      <c r="S7838" s="31">
        <v>4345</v>
      </c>
      <c r="T7838" s="6">
        <f>VLOOKUP(E7838,'参数设置&amp;汇总'!S:U,3,0)</f>
        <v>0</v>
      </c>
      <c r="U7838" s="78">
        <f t="shared" si="610"/>
        <v>0</v>
      </c>
      <c r="V7838" s="13">
        <v>0.85000000000000009</v>
      </c>
      <c r="W7838" s="78">
        <f t="shared" si="612"/>
        <v>0</v>
      </c>
      <c r="X7838" s="1">
        <f>VLOOKUP(E7838,'渗透率、续签率'!AG:AJ,4,0)</f>
        <v>6095.5</v>
      </c>
      <c r="Y7838" s="1">
        <f t="shared" si="613"/>
        <v>0</v>
      </c>
      <c r="Z7838">
        <v>2</v>
      </c>
      <c r="AA7838" s="89">
        <f t="shared" si="614"/>
        <v>1408060.5</v>
      </c>
      <c r="AH7838" s="37"/>
      <c r="AI7838" s="37"/>
      <c r="AK7838" s="37"/>
    </row>
    <row r="7839" spans="1:37" hidden="1">
      <c r="A7839" t="s">
        <v>64</v>
      </c>
      <c r="B7839" t="s">
        <v>20</v>
      </c>
      <c r="C7839" t="s">
        <v>22</v>
      </c>
      <c r="D7839" t="s">
        <v>116</v>
      </c>
      <c r="E7839" t="s">
        <v>557</v>
      </c>
      <c r="F7839" t="str">
        <f t="shared" si="611"/>
        <v>兴安盟幼儿教育</v>
      </c>
      <c r="G7839" t="s">
        <v>142</v>
      </c>
      <c r="H7839" t="s">
        <v>170</v>
      </c>
      <c r="I7839" t="s">
        <v>70</v>
      </c>
      <c r="J7839">
        <v>163</v>
      </c>
      <c r="K7839">
        <v>0</v>
      </c>
      <c r="L7839" s="13">
        <f>VLOOKUP(C7839,'渗透率、续签率'!B:C,2,0)</f>
        <v>0.20100000000000001</v>
      </c>
      <c r="M7839" s="6">
        <v>0</v>
      </c>
      <c r="N7839">
        <v>53</v>
      </c>
      <c r="O7839">
        <v>0</v>
      </c>
      <c r="P7839" s="6">
        <v>0</v>
      </c>
      <c r="Q7839" s="13">
        <v>0</v>
      </c>
      <c r="R7839" s="13">
        <v>0</v>
      </c>
      <c r="S7839" s="31">
        <v>737</v>
      </c>
      <c r="T7839" s="6">
        <f>VLOOKUP(E7839,'参数设置&amp;汇总'!S:U,3,0)</f>
        <v>0</v>
      </c>
      <c r="U7839" s="78">
        <f t="shared" si="610"/>
        <v>0</v>
      </c>
      <c r="V7839" s="13">
        <v>0.85000000000000009</v>
      </c>
      <c r="W7839" s="78">
        <f t="shared" si="612"/>
        <v>0</v>
      </c>
      <c r="X7839" s="1">
        <f>VLOOKUP(E7839,'渗透率、续签率'!AG:AJ,4,0)</f>
        <v>6095.5</v>
      </c>
      <c r="Y7839" s="1">
        <f t="shared" si="613"/>
        <v>0</v>
      </c>
      <c r="Z7839">
        <v>0</v>
      </c>
      <c r="AA7839" s="89">
        <f t="shared" si="614"/>
        <v>323061.5</v>
      </c>
      <c r="AH7839" s="37"/>
      <c r="AI7839" s="37"/>
      <c r="AK7839" s="37"/>
    </row>
    <row r="7840" spans="1:37" hidden="1">
      <c r="A7840" t="s">
        <v>64</v>
      </c>
      <c r="B7840" t="s">
        <v>20</v>
      </c>
      <c r="C7840" t="s">
        <v>22</v>
      </c>
      <c r="D7840" t="s">
        <v>116</v>
      </c>
      <c r="E7840" t="s">
        <v>557</v>
      </c>
      <c r="F7840" t="str">
        <f t="shared" si="611"/>
        <v>内江市幼儿教育</v>
      </c>
      <c r="G7840" t="s">
        <v>77</v>
      </c>
      <c r="H7840" t="s">
        <v>171</v>
      </c>
      <c r="I7840" t="s">
        <v>70</v>
      </c>
      <c r="J7840">
        <v>356</v>
      </c>
      <c r="K7840">
        <v>0</v>
      </c>
      <c r="L7840" s="13">
        <f>VLOOKUP(C7840,'渗透率、续签率'!B:C,2,0)</f>
        <v>0.20100000000000001</v>
      </c>
      <c r="M7840" s="6">
        <v>0</v>
      </c>
      <c r="N7840">
        <v>12</v>
      </c>
      <c r="O7840">
        <v>0</v>
      </c>
      <c r="P7840" s="6">
        <v>0</v>
      </c>
      <c r="Q7840" s="13">
        <v>0</v>
      </c>
      <c r="R7840" s="13">
        <v>0</v>
      </c>
      <c r="S7840" s="31">
        <v>458</v>
      </c>
      <c r="T7840" s="6">
        <f>VLOOKUP(E7840,'参数设置&amp;汇总'!S:U,3,0)</f>
        <v>0</v>
      </c>
      <c r="U7840" s="78">
        <f t="shared" si="610"/>
        <v>0</v>
      </c>
      <c r="V7840" s="13">
        <v>0.85000000000000009</v>
      </c>
      <c r="W7840" s="78">
        <f t="shared" si="612"/>
        <v>0</v>
      </c>
      <c r="X7840" s="1">
        <f>VLOOKUP(E7840,'渗透率、续签率'!AG:AJ,4,0)</f>
        <v>6095.5</v>
      </c>
      <c r="Y7840" s="1">
        <f t="shared" si="613"/>
        <v>0</v>
      </c>
      <c r="Z7840">
        <v>0</v>
      </c>
      <c r="AA7840" s="89">
        <f t="shared" si="614"/>
        <v>73146</v>
      </c>
      <c r="AH7840" s="37"/>
      <c r="AI7840" s="37"/>
      <c r="AK7840" s="37"/>
    </row>
    <row r="7841" spans="1:37" hidden="1">
      <c r="A7841" t="s">
        <v>64</v>
      </c>
      <c r="B7841" t="s">
        <v>20</v>
      </c>
      <c r="C7841" t="s">
        <v>22</v>
      </c>
      <c r="D7841" t="s">
        <v>116</v>
      </c>
      <c r="E7841" t="s">
        <v>557</v>
      </c>
      <c r="F7841" t="str">
        <f t="shared" si="611"/>
        <v>凉山彝族自治州幼儿教育</v>
      </c>
      <c r="G7841" t="s">
        <v>77</v>
      </c>
      <c r="H7841" t="s">
        <v>172</v>
      </c>
      <c r="I7841" t="s">
        <v>70</v>
      </c>
      <c r="J7841">
        <v>569</v>
      </c>
      <c r="K7841">
        <v>0</v>
      </c>
      <c r="L7841" s="13">
        <f>VLOOKUP(C7841,'渗透率、续签率'!B:C,2,0)</f>
        <v>0.20100000000000001</v>
      </c>
      <c r="M7841" s="6">
        <v>0</v>
      </c>
      <c r="N7841">
        <v>35</v>
      </c>
      <c r="O7841">
        <v>0</v>
      </c>
      <c r="P7841" s="6">
        <v>0</v>
      </c>
      <c r="Q7841" s="13">
        <v>0</v>
      </c>
      <c r="R7841" s="13">
        <v>0</v>
      </c>
      <c r="S7841" s="31">
        <v>1043</v>
      </c>
      <c r="T7841" s="6">
        <f>VLOOKUP(E7841,'参数设置&amp;汇总'!S:U,3,0)</f>
        <v>0</v>
      </c>
      <c r="U7841" s="78">
        <f t="shared" si="610"/>
        <v>0</v>
      </c>
      <c r="V7841" s="13">
        <v>0.85000000000000009</v>
      </c>
      <c r="W7841" s="78">
        <f t="shared" si="612"/>
        <v>0</v>
      </c>
      <c r="X7841" s="1">
        <f>VLOOKUP(E7841,'渗透率、续签率'!AG:AJ,4,0)</f>
        <v>6095.5</v>
      </c>
      <c r="Y7841" s="1">
        <f t="shared" si="613"/>
        <v>0</v>
      </c>
      <c r="Z7841">
        <v>0</v>
      </c>
      <c r="AA7841" s="89">
        <f t="shared" si="614"/>
        <v>213342.5</v>
      </c>
      <c r="AH7841" s="37"/>
      <c r="AI7841" s="37"/>
      <c r="AK7841" s="37"/>
    </row>
    <row r="7842" spans="1:37" hidden="1">
      <c r="A7842" t="s">
        <v>64</v>
      </c>
      <c r="B7842" t="s">
        <v>20</v>
      </c>
      <c r="C7842" t="s">
        <v>22</v>
      </c>
      <c r="D7842" t="s">
        <v>116</v>
      </c>
      <c r="E7842" t="s">
        <v>557</v>
      </c>
      <c r="F7842" t="str">
        <f t="shared" si="611"/>
        <v>包头市幼儿教育</v>
      </c>
      <c r="G7842" t="s">
        <v>142</v>
      </c>
      <c r="H7842" t="s">
        <v>173</v>
      </c>
      <c r="I7842" t="s">
        <v>70</v>
      </c>
      <c r="J7842">
        <v>374</v>
      </c>
      <c r="K7842">
        <v>0</v>
      </c>
      <c r="L7842" s="13">
        <f>VLOOKUP(C7842,'渗透率、续签率'!B:C,2,0)</f>
        <v>0.20100000000000001</v>
      </c>
      <c r="M7842" s="6">
        <v>0</v>
      </c>
      <c r="N7842">
        <v>162</v>
      </c>
      <c r="O7842">
        <v>0</v>
      </c>
      <c r="P7842" s="6">
        <v>0</v>
      </c>
      <c r="Q7842" s="13">
        <v>0</v>
      </c>
      <c r="R7842" s="13">
        <v>0</v>
      </c>
      <c r="S7842" s="31">
        <v>3048</v>
      </c>
      <c r="T7842" s="6">
        <f>VLOOKUP(E7842,'参数设置&amp;汇总'!S:U,3,0)</f>
        <v>0</v>
      </c>
      <c r="U7842" s="78">
        <f t="shared" si="610"/>
        <v>0</v>
      </c>
      <c r="V7842" s="13">
        <v>0.85000000000000009</v>
      </c>
      <c r="W7842" s="78">
        <f t="shared" si="612"/>
        <v>0</v>
      </c>
      <c r="X7842" s="1">
        <f>VLOOKUP(E7842,'渗透率、续签率'!AG:AJ,4,0)</f>
        <v>6095.5</v>
      </c>
      <c r="Y7842" s="1">
        <f t="shared" si="613"/>
        <v>0</v>
      </c>
      <c r="Z7842">
        <v>4</v>
      </c>
      <c r="AA7842" s="89">
        <f t="shared" si="614"/>
        <v>987471</v>
      </c>
      <c r="AH7842" s="37"/>
      <c r="AI7842" s="37"/>
      <c r="AK7842" s="37"/>
    </row>
    <row r="7843" spans="1:37" hidden="1">
      <c r="A7843" t="s">
        <v>64</v>
      </c>
      <c r="B7843" t="s">
        <v>20</v>
      </c>
      <c r="C7843" t="s">
        <v>22</v>
      </c>
      <c r="D7843" t="s">
        <v>116</v>
      </c>
      <c r="E7843" t="s">
        <v>557</v>
      </c>
      <c r="F7843" t="str">
        <f t="shared" si="611"/>
        <v>北屯市幼儿教育</v>
      </c>
      <c r="G7843" t="s">
        <v>145</v>
      </c>
      <c r="H7843" t="s">
        <v>174</v>
      </c>
      <c r="I7843" t="s">
        <v>70</v>
      </c>
      <c r="J7843">
        <v>8</v>
      </c>
      <c r="K7843">
        <v>0</v>
      </c>
      <c r="L7843" s="13">
        <f>VLOOKUP(C7843,'渗透率、续签率'!B:C,2,0)</f>
        <v>0.20100000000000001</v>
      </c>
      <c r="M7843" s="6">
        <v>0</v>
      </c>
      <c r="N7843">
        <v>0</v>
      </c>
      <c r="O7843">
        <v>0</v>
      </c>
      <c r="P7843" s="6">
        <v>0</v>
      </c>
      <c r="Q7843" s="13">
        <v>0</v>
      </c>
      <c r="R7843" s="13">
        <v>0</v>
      </c>
      <c r="S7843" s="31">
        <v>13</v>
      </c>
      <c r="T7843" s="6">
        <f>VLOOKUP(E7843,'参数设置&amp;汇总'!S:U,3,0)</f>
        <v>0</v>
      </c>
      <c r="U7843" s="78">
        <f t="shared" si="610"/>
        <v>0</v>
      </c>
      <c r="V7843" s="13">
        <v>0.85000000000000009</v>
      </c>
      <c r="W7843" s="78">
        <f t="shared" si="612"/>
        <v>0</v>
      </c>
      <c r="X7843" s="1">
        <f>VLOOKUP(E7843,'渗透率、续签率'!AG:AJ,4,0)</f>
        <v>6095.5</v>
      </c>
      <c r="Y7843" s="1">
        <f t="shared" si="613"/>
        <v>0</v>
      </c>
      <c r="Z7843">
        <v>0</v>
      </c>
      <c r="AA7843" s="89">
        <f t="shared" si="614"/>
        <v>0</v>
      </c>
      <c r="AH7843" s="37"/>
      <c r="AI7843" s="37"/>
      <c r="AK7843" s="37"/>
    </row>
    <row r="7844" spans="1:37" hidden="1">
      <c r="A7844" t="s">
        <v>64</v>
      </c>
      <c r="B7844" t="s">
        <v>20</v>
      </c>
      <c r="C7844" t="s">
        <v>22</v>
      </c>
      <c r="D7844" t="s">
        <v>116</v>
      </c>
      <c r="E7844" t="s">
        <v>557</v>
      </c>
      <c r="F7844" t="str">
        <f t="shared" si="611"/>
        <v>北海市幼儿教育</v>
      </c>
      <c r="G7844" t="s">
        <v>88</v>
      </c>
      <c r="H7844" t="s">
        <v>175</v>
      </c>
      <c r="I7844" t="s">
        <v>68</v>
      </c>
      <c r="J7844">
        <v>490</v>
      </c>
      <c r="K7844">
        <v>0</v>
      </c>
      <c r="L7844" s="13">
        <f>VLOOKUP(C7844,'渗透率、续签率'!B:C,2,0)</f>
        <v>0.20100000000000001</v>
      </c>
      <c r="M7844" s="6">
        <v>0</v>
      </c>
      <c r="N7844">
        <v>44</v>
      </c>
      <c r="O7844">
        <v>0</v>
      </c>
      <c r="P7844" s="6">
        <v>0</v>
      </c>
      <c r="Q7844" s="13">
        <v>0</v>
      </c>
      <c r="R7844" s="13">
        <v>0</v>
      </c>
      <c r="S7844" s="31">
        <v>1143</v>
      </c>
      <c r="T7844" s="6">
        <f>VLOOKUP(E7844,'参数设置&amp;汇总'!S:U,3,0)</f>
        <v>0</v>
      </c>
      <c r="U7844" s="78">
        <f t="shared" si="610"/>
        <v>0</v>
      </c>
      <c r="V7844" s="13">
        <v>0.85000000000000009</v>
      </c>
      <c r="W7844" s="78">
        <f t="shared" si="612"/>
        <v>0</v>
      </c>
      <c r="X7844" s="1">
        <f>VLOOKUP(E7844,'渗透率、续签率'!AG:AJ,4,0)</f>
        <v>6095.5</v>
      </c>
      <c r="Y7844" s="1">
        <f t="shared" si="613"/>
        <v>0</v>
      </c>
      <c r="Z7844">
        <v>2</v>
      </c>
      <c r="AA7844" s="89">
        <f t="shared" si="614"/>
        <v>268202</v>
      </c>
      <c r="AH7844" s="37"/>
      <c r="AI7844" s="37"/>
      <c r="AJ7844" s="1"/>
      <c r="AK7844" s="37"/>
    </row>
    <row r="7845" spans="1:37" hidden="1">
      <c r="A7845" t="s">
        <v>64</v>
      </c>
      <c r="B7845" t="s">
        <v>20</v>
      </c>
      <c r="C7845" t="s">
        <v>22</v>
      </c>
      <c r="D7845" t="s">
        <v>116</v>
      </c>
      <c r="E7845" t="s">
        <v>557</v>
      </c>
      <c r="F7845" t="str">
        <f t="shared" si="611"/>
        <v>十堰市幼儿教育</v>
      </c>
      <c r="G7845" t="s">
        <v>81</v>
      </c>
      <c r="H7845" t="s">
        <v>176</v>
      </c>
      <c r="I7845" t="s">
        <v>68</v>
      </c>
      <c r="J7845">
        <v>493</v>
      </c>
      <c r="K7845">
        <v>0</v>
      </c>
      <c r="L7845" s="13">
        <f>VLOOKUP(C7845,'渗透率、续签率'!B:C,2,0)</f>
        <v>0.20100000000000001</v>
      </c>
      <c r="M7845" s="6">
        <v>0</v>
      </c>
      <c r="N7845">
        <v>34</v>
      </c>
      <c r="O7845">
        <v>0</v>
      </c>
      <c r="P7845" s="6">
        <v>0</v>
      </c>
      <c r="Q7845" s="13">
        <v>0</v>
      </c>
      <c r="R7845" s="13">
        <v>0</v>
      </c>
      <c r="S7845" s="31">
        <v>1252</v>
      </c>
      <c r="T7845" s="6">
        <f>VLOOKUP(E7845,'参数设置&amp;汇总'!S:U,3,0)</f>
        <v>0</v>
      </c>
      <c r="U7845" s="78">
        <f t="shared" si="610"/>
        <v>0</v>
      </c>
      <c r="V7845" s="13">
        <v>0.85000000000000009</v>
      </c>
      <c r="W7845" s="78">
        <f t="shared" si="612"/>
        <v>0</v>
      </c>
      <c r="X7845" s="1">
        <f>VLOOKUP(E7845,'渗透率、续签率'!AG:AJ,4,0)</f>
        <v>6095.5</v>
      </c>
      <c r="Y7845" s="1">
        <f t="shared" si="613"/>
        <v>0</v>
      </c>
      <c r="Z7845">
        <v>0</v>
      </c>
      <c r="AA7845" s="89">
        <f t="shared" si="614"/>
        <v>207247</v>
      </c>
      <c r="AH7845" s="37"/>
      <c r="AI7845" s="37"/>
      <c r="AJ7845" s="1"/>
      <c r="AK7845" s="37"/>
    </row>
    <row r="7846" spans="1:37" hidden="1">
      <c r="A7846" t="s">
        <v>64</v>
      </c>
      <c r="B7846" t="s">
        <v>20</v>
      </c>
      <c r="C7846" t="s">
        <v>22</v>
      </c>
      <c r="D7846" t="s">
        <v>116</v>
      </c>
      <c r="E7846" t="s">
        <v>557</v>
      </c>
      <c r="F7846" t="str">
        <f t="shared" si="611"/>
        <v>南充市幼儿教育</v>
      </c>
      <c r="G7846" t="s">
        <v>77</v>
      </c>
      <c r="H7846" t="s">
        <v>177</v>
      </c>
      <c r="I7846" t="s">
        <v>70</v>
      </c>
      <c r="J7846">
        <v>538</v>
      </c>
      <c r="K7846">
        <v>0</v>
      </c>
      <c r="L7846" s="13">
        <f>VLOOKUP(C7846,'渗透率、续签率'!B:C,2,0)</f>
        <v>0.20100000000000001</v>
      </c>
      <c r="M7846" s="6">
        <v>0</v>
      </c>
      <c r="N7846">
        <v>86</v>
      </c>
      <c r="O7846">
        <v>0</v>
      </c>
      <c r="P7846" s="6">
        <v>0</v>
      </c>
      <c r="Q7846" s="13">
        <v>0</v>
      </c>
      <c r="R7846" s="13">
        <v>0</v>
      </c>
      <c r="S7846" s="31">
        <v>1597</v>
      </c>
      <c r="T7846" s="6">
        <f>VLOOKUP(E7846,'参数设置&amp;汇总'!S:U,3,0)</f>
        <v>0</v>
      </c>
      <c r="U7846" s="78">
        <f t="shared" si="610"/>
        <v>0</v>
      </c>
      <c r="V7846" s="13">
        <v>0.85000000000000009</v>
      </c>
      <c r="W7846" s="78">
        <f t="shared" si="612"/>
        <v>0</v>
      </c>
      <c r="X7846" s="1">
        <f>VLOOKUP(E7846,'渗透率、续签率'!AG:AJ,4,0)</f>
        <v>6095.5</v>
      </c>
      <c r="Y7846" s="1">
        <f t="shared" si="613"/>
        <v>0</v>
      </c>
      <c r="Z7846">
        <v>0</v>
      </c>
      <c r="AA7846" s="89">
        <f t="shared" si="614"/>
        <v>524213</v>
      </c>
      <c r="AH7846" s="37"/>
      <c r="AI7846" s="37"/>
      <c r="AK7846" s="37"/>
    </row>
    <row r="7847" spans="1:37" hidden="1">
      <c r="A7847" t="s">
        <v>64</v>
      </c>
      <c r="B7847" t="s">
        <v>20</v>
      </c>
      <c r="C7847" t="s">
        <v>22</v>
      </c>
      <c r="D7847" t="s">
        <v>116</v>
      </c>
      <c r="E7847" t="s">
        <v>557</v>
      </c>
      <c r="F7847" t="str">
        <f t="shared" si="611"/>
        <v>南平市幼儿教育</v>
      </c>
      <c r="G7847" t="s">
        <v>92</v>
      </c>
      <c r="H7847" t="s">
        <v>178</v>
      </c>
      <c r="I7847" t="s">
        <v>68</v>
      </c>
      <c r="J7847">
        <v>359</v>
      </c>
      <c r="K7847">
        <v>0</v>
      </c>
      <c r="L7847" s="13">
        <f>VLOOKUP(C7847,'渗透率、续签率'!B:C,2,0)</f>
        <v>0.20100000000000001</v>
      </c>
      <c r="M7847" s="6">
        <v>0</v>
      </c>
      <c r="N7847">
        <v>0</v>
      </c>
      <c r="O7847">
        <v>0</v>
      </c>
      <c r="P7847" s="6">
        <v>0</v>
      </c>
      <c r="Q7847" s="13">
        <v>0</v>
      </c>
      <c r="R7847" s="13">
        <v>0</v>
      </c>
      <c r="S7847" s="31">
        <v>421</v>
      </c>
      <c r="T7847" s="6">
        <f>VLOOKUP(E7847,'参数设置&amp;汇总'!S:U,3,0)</f>
        <v>0</v>
      </c>
      <c r="U7847" s="78">
        <f t="shared" si="610"/>
        <v>0</v>
      </c>
      <c r="V7847" s="13">
        <v>0.85000000000000009</v>
      </c>
      <c r="W7847" s="78">
        <f t="shared" si="612"/>
        <v>0</v>
      </c>
      <c r="X7847" s="1">
        <f>VLOOKUP(E7847,'渗透率、续签率'!AG:AJ,4,0)</f>
        <v>6095.5</v>
      </c>
      <c r="Y7847" s="1">
        <f t="shared" si="613"/>
        <v>0</v>
      </c>
      <c r="Z7847">
        <v>0</v>
      </c>
      <c r="AA7847" s="89">
        <f t="shared" si="614"/>
        <v>0</v>
      </c>
      <c r="AH7847" s="37"/>
      <c r="AI7847" s="37"/>
      <c r="AK7847" s="37"/>
    </row>
    <row r="7848" spans="1:37" hidden="1">
      <c r="A7848" t="s">
        <v>64</v>
      </c>
      <c r="B7848" t="s">
        <v>20</v>
      </c>
      <c r="C7848" t="s">
        <v>22</v>
      </c>
      <c r="D7848" t="s">
        <v>116</v>
      </c>
      <c r="E7848" t="s">
        <v>557</v>
      </c>
      <c r="F7848" t="str">
        <f t="shared" si="611"/>
        <v>南通市幼儿教育</v>
      </c>
      <c r="G7848" t="s">
        <v>73</v>
      </c>
      <c r="H7848" t="s">
        <v>179</v>
      </c>
      <c r="I7848" t="s">
        <v>70</v>
      </c>
      <c r="J7848">
        <v>700</v>
      </c>
      <c r="K7848">
        <v>0</v>
      </c>
      <c r="L7848" s="13">
        <f>VLOOKUP(C7848,'渗透率、续签率'!B:C,2,0)</f>
        <v>0.20100000000000001</v>
      </c>
      <c r="M7848" s="6">
        <v>0</v>
      </c>
      <c r="N7848">
        <v>250</v>
      </c>
      <c r="O7848">
        <v>0</v>
      </c>
      <c r="P7848" s="6">
        <v>0</v>
      </c>
      <c r="Q7848" s="13">
        <v>0</v>
      </c>
      <c r="R7848" s="13">
        <v>0</v>
      </c>
      <c r="S7848" s="31">
        <v>4436</v>
      </c>
      <c r="T7848" s="6">
        <f>VLOOKUP(E7848,'参数设置&amp;汇总'!S:U,3,0)</f>
        <v>0</v>
      </c>
      <c r="U7848" s="78">
        <f t="shared" si="610"/>
        <v>0</v>
      </c>
      <c r="V7848" s="13">
        <v>0.85000000000000009</v>
      </c>
      <c r="W7848" s="78">
        <f t="shared" si="612"/>
        <v>0</v>
      </c>
      <c r="X7848" s="1">
        <f>VLOOKUP(E7848,'渗透率、续签率'!AG:AJ,4,0)</f>
        <v>6095.5</v>
      </c>
      <c r="Y7848" s="1">
        <f t="shared" si="613"/>
        <v>0</v>
      </c>
      <c r="Z7848">
        <v>0</v>
      </c>
      <c r="AA7848" s="89">
        <f t="shared" si="614"/>
        <v>1523875</v>
      </c>
      <c r="AH7848" s="37"/>
      <c r="AI7848" s="37"/>
      <c r="AK7848" s="37"/>
    </row>
    <row r="7849" spans="1:37" hidden="1">
      <c r="A7849" t="s">
        <v>64</v>
      </c>
      <c r="B7849" t="s">
        <v>20</v>
      </c>
      <c r="C7849" t="s">
        <v>22</v>
      </c>
      <c r="D7849" t="s">
        <v>116</v>
      </c>
      <c r="E7849" t="s">
        <v>557</v>
      </c>
      <c r="F7849" t="str">
        <f t="shared" si="611"/>
        <v>南阳市幼儿教育</v>
      </c>
      <c r="G7849" t="s">
        <v>110</v>
      </c>
      <c r="H7849" t="s">
        <v>180</v>
      </c>
      <c r="I7849" t="s">
        <v>70</v>
      </c>
      <c r="J7849" s="1">
        <v>1580</v>
      </c>
      <c r="K7849">
        <v>0</v>
      </c>
      <c r="L7849" s="13">
        <f>VLOOKUP(C7849,'渗透率、续签率'!B:C,2,0)</f>
        <v>0.20100000000000001</v>
      </c>
      <c r="M7849" s="6">
        <v>0</v>
      </c>
      <c r="N7849">
        <v>144</v>
      </c>
      <c r="O7849">
        <v>0</v>
      </c>
      <c r="P7849" s="6">
        <v>0</v>
      </c>
      <c r="Q7849" s="13">
        <v>0</v>
      </c>
      <c r="R7849" s="13">
        <v>0</v>
      </c>
      <c r="S7849" s="31">
        <v>3423</v>
      </c>
      <c r="T7849" s="6">
        <f>VLOOKUP(E7849,'参数设置&amp;汇总'!S:U,3,0)</f>
        <v>0</v>
      </c>
      <c r="U7849" s="78">
        <f t="shared" si="610"/>
        <v>0</v>
      </c>
      <c r="V7849" s="13">
        <v>0.85000000000000009</v>
      </c>
      <c r="W7849" s="78">
        <f t="shared" si="612"/>
        <v>0</v>
      </c>
      <c r="X7849" s="1">
        <f>VLOOKUP(E7849,'渗透率、续签率'!AG:AJ,4,0)</f>
        <v>6095.5</v>
      </c>
      <c r="Y7849" s="1">
        <f t="shared" si="613"/>
        <v>0</v>
      </c>
      <c r="Z7849">
        <v>1</v>
      </c>
      <c r="AA7849" s="89">
        <f t="shared" si="614"/>
        <v>877752</v>
      </c>
      <c r="AH7849" s="37"/>
      <c r="AI7849" s="37"/>
      <c r="AK7849" s="37"/>
    </row>
    <row r="7850" spans="1:37" hidden="1">
      <c r="A7850" t="s">
        <v>64</v>
      </c>
      <c r="B7850" t="s">
        <v>20</v>
      </c>
      <c r="C7850" t="s">
        <v>22</v>
      </c>
      <c r="D7850" t="s">
        <v>116</v>
      </c>
      <c r="E7850" t="s">
        <v>557</v>
      </c>
      <c r="F7850" t="str">
        <f t="shared" si="611"/>
        <v>博尔塔拉蒙古自治州幼儿教育</v>
      </c>
      <c r="G7850" t="s">
        <v>145</v>
      </c>
      <c r="H7850" t="s">
        <v>181</v>
      </c>
      <c r="I7850" t="s">
        <v>70</v>
      </c>
      <c r="J7850">
        <v>22</v>
      </c>
      <c r="K7850">
        <v>0</v>
      </c>
      <c r="L7850" s="13">
        <f>VLOOKUP(C7850,'渗透率、续签率'!B:C,2,0)</f>
        <v>0.20100000000000001</v>
      </c>
      <c r="M7850" s="6">
        <v>0</v>
      </c>
      <c r="N7850">
        <v>1</v>
      </c>
      <c r="O7850">
        <v>0</v>
      </c>
      <c r="P7850" s="6">
        <v>0</v>
      </c>
      <c r="Q7850" s="13">
        <v>0</v>
      </c>
      <c r="R7850" s="13">
        <v>0</v>
      </c>
      <c r="S7850" s="31">
        <v>62</v>
      </c>
      <c r="T7850" s="6">
        <f>VLOOKUP(E7850,'参数设置&amp;汇总'!S:U,3,0)</f>
        <v>0</v>
      </c>
      <c r="U7850" s="78">
        <f t="shared" si="610"/>
        <v>0</v>
      </c>
      <c r="V7850" s="13">
        <v>0.85000000000000009</v>
      </c>
      <c r="W7850" s="78">
        <f t="shared" si="612"/>
        <v>0</v>
      </c>
      <c r="X7850" s="1">
        <f>VLOOKUP(E7850,'渗透率、续签率'!AG:AJ,4,0)</f>
        <v>6095.5</v>
      </c>
      <c r="Y7850" s="1">
        <f t="shared" si="613"/>
        <v>0</v>
      </c>
      <c r="Z7850">
        <v>0</v>
      </c>
      <c r="AA7850" s="89">
        <f t="shared" si="614"/>
        <v>6095.5</v>
      </c>
      <c r="AH7850" s="37"/>
      <c r="AI7850" s="37"/>
      <c r="AK7850" s="37"/>
    </row>
    <row r="7851" spans="1:37" hidden="1">
      <c r="A7851" t="s">
        <v>64</v>
      </c>
      <c r="B7851" t="s">
        <v>20</v>
      </c>
      <c r="C7851" t="s">
        <v>22</v>
      </c>
      <c r="D7851" t="s">
        <v>116</v>
      </c>
      <c r="E7851" t="s">
        <v>557</v>
      </c>
      <c r="F7851" t="str">
        <f t="shared" si="611"/>
        <v>双河市幼儿教育</v>
      </c>
      <c r="G7851" t="s">
        <v>145</v>
      </c>
      <c r="H7851" t="s">
        <v>182</v>
      </c>
      <c r="I7851" t="s">
        <v>70</v>
      </c>
      <c r="J7851">
        <v>3</v>
      </c>
      <c r="K7851">
        <v>0</v>
      </c>
      <c r="L7851" s="13">
        <f>VLOOKUP(C7851,'渗透率、续签率'!B:C,2,0)</f>
        <v>0.20100000000000001</v>
      </c>
      <c r="M7851" s="6">
        <v>0</v>
      </c>
      <c r="N7851">
        <v>0</v>
      </c>
      <c r="O7851">
        <v>0</v>
      </c>
      <c r="P7851" s="6">
        <v>0</v>
      </c>
      <c r="Q7851" s="13">
        <v>0</v>
      </c>
      <c r="R7851" s="13">
        <v>0</v>
      </c>
      <c r="S7851" s="31">
        <v>7</v>
      </c>
      <c r="T7851" s="6">
        <f>VLOOKUP(E7851,'参数设置&amp;汇总'!S:U,3,0)</f>
        <v>0</v>
      </c>
      <c r="U7851" s="78">
        <f t="shared" si="610"/>
        <v>0</v>
      </c>
      <c r="V7851" s="13">
        <v>0.85000000000000009</v>
      </c>
      <c r="W7851" s="78">
        <f t="shared" si="612"/>
        <v>0</v>
      </c>
      <c r="X7851" s="1">
        <f>VLOOKUP(E7851,'渗透率、续签率'!AG:AJ,4,0)</f>
        <v>6095.5</v>
      </c>
      <c r="Y7851" s="1">
        <f t="shared" si="613"/>
        <v>0</v>
      </c>
      <c r="Z7851">
        <v>0</v>
      </c>
      <c r="AA7851" s="89">
        <f t="shared" si="614"/>
        <v>0</v>
      </c>
      <c r="AH7851" s="37"/>
      <c r="AI7851" s="37"/>
      <c r="AK7851" s="37"/>
    </row>
    <row r="7852" spans="1:37" hidden="1">
      <c r="A7852" t="s">
        <v>64</v>
      </c>
      <c r="B7852" t="s">
        <v>20</v>
      </c>
      <c r="C7852" t="s">
        <v>22</v>
      </c>
      <c r="D7852" t="s">
        <v>116</v>
      </c>
      <c r="E7852" t="s">
        <v>557</v>
      </c>
      <c r="F7852" t="str">
        <f t="shared" si="611"/>
        <v>双鸭山市幼儿教育</v>
      </c>
      <c r="G7852" t="s">
        <v>118</v>
      </c>
      <c r="H7852" t="s">
        <v>183</v>
      </c>
      <c r="I7852" t="s">
        <v>70</v>
      </c>
      <c r="J7852">
        <v>106</v>
      </c>
      <c r="K7852">
        <v>0</v>
      </c>
      <c r="L7852" s="13">
        <f>VLOOKUP(C7852,'渗透率、续签率'!B:C,2,0)</f>
        <v>0.20100000000000001</v>
      </c>
      <c r="M7852" s="6">
        <v>0</v>
      </c>
      <c r="N7852">
        <v>1</v>
      </c>
      <c r="O7852">
        <v>0</v>
      </c>
      <c r="P7852" s="6">
        <v>0</v>
      </c>
      <c r="Q7852" s="13">
        <v>0</v>
      </c>
      <c r="R7852" s="13">
        <v>0</v>
      </c>
      <c r="S7852" s="31">
        <v>162</v>
      </c>
      <c r="T7852" s="6">
        <f>VLOOKUP(E7852,'参数设置&amp;汇总'!S:U,3,0)</f>
        <v>0</v>
      </c>
      <c r="U7852" s="78">
        <f t="shared" si="610"/>
        <v>0</v>
      </c>
      <c r="V7852" s="13">
        <v>0.85000000000000009</v>
      </c>
      <c r="W7852" s="78">
        <f t="shared" si="612"/>
        <v>0</v>
      </c>
      <c r="X7852" s="1">
        <f>VLOOKUP(E7852,'渗透率、续签率'!AG:AJ,4,0)</f>
        <v>6095.5</v>
      </c>
      <c r="Y7852" s="1">
        <f t="shared" si="613"/>
        <v>0</v>
      </c>
      <c r="Z7852">
        <v>0</v>
      </c>
      <c r="AA7852" s="89">
        <f t="shared" si="614"/>
        <v>6095.5</v>
      </c>
      <c r="AH7852" s="37"/>
      <c r="AI7852" s="37"/>
      <c r="AK7852" s="37"/>
    </row>
    <row r="7853" spans="1:37" hidden="1">
      <c r="A7853" t="s">
        <v>64</v>
      </c>
      <c r="B7853" t="s">
        <v>20</v>
      </c>
      <c r="C7853" t="s">
        <v>22</v>
      </c>
      <c r="D7853" t="s">
        <v>116</v>
      </c>
      <c r="E7853" t="s">
        <v>557</v>
      </c>
      <c r="F7853" t="str">
        <f t="shared" si="611"/>
        <v>可克达拉市幼儿教育</v>
      </c>
      <c r="G7853" t="s">
        <v>145</v>
      </c>
      <c r="H7853" t="s">
        <v>184</v>
      </c>
      <c r="I7853" t="s">
        <v>70</v>
      </c>
      <c r="J7853">
        <v>3</v>
      </c>
      <c r="K7853">
        <v>0</v>
      </c>
      <c r="L7853" s="13">
        <f>VLOOKUP(C7853,'渗透率、续签率'!B:C,2,0)</f>
        <v>0.20100000000000001</v>
      </c>
      <c r="M7853" s="6">
        <v>0</v>
      </c>
      <c r="N7853">
        <v>0</v>
      </c>
      <c r="O7853">
        <v>0</v>
      </c>
      <c r="P7853" s="6">
        <v>0</v>
      </c>
      <c r="Q7853" s="13">
        <v>0</v>
      </c>
      <c r="R7853" s="13">
        <v>0</v>
      </c>
      <c r="S7853" s="31">
        <v>5</v>
      </c>
      <c r="T7853" s="6">
        <f>VLOOKUP(E7853,'参数设置&amp;汇总'!S:U,3,0)</f>
        <v>0</v>
      </c>
      <c r="U7853" s="78">
        <f t="shared" si="610"/>
        <v>0</v>
      </c>
      <c r="V7853" s="13">
        <v>0.85000000000000009</v>
      </c>
      <c r="W7853" s="78">
        <f t="shared" si="612"/>
        <v>0</v>
      </c>
      <c r="X7853" s="1">
        <f>VLOOKUP(E7853,'渗透率、续签率'!AG:AJ,4,0)</f>
        <v>6095.5</v>
      </c>
      <c r="Y7853" s="1">
        <f t="shared" si="613"/>
        <v>0</v>
      </c>
      <c r="Z7853">
        <v>0</v>
      </c>
      <c r="AA7853" s="89">
        <f t="shared" si="614"/>
        <v>0</v>
      </c>
      <c r="AH7853" s="37"/>
      <c r="AI7853" s="37"/>
      <c r="AK7853" s="37"/>
    </row>
    <row r="7854" spans="1:37" hidden="1">
      <c r="A7854" t="s">
        <v>64</v>
      </c>
      <c r="B7854" t="s">
        <v>20</v>
      </c>
      <c r="C7854" t="s">
        <v>22</v>
      </c>
      <c r="D7854" t="s">
        <v>116</v>
      </c>
      <c r="E7854" t="s">
        <v>557</v>
      </c>
      <c r="F7854" t="str">
        <f t="shared" si="611"/>
        <v>台州市幼儿教育</v>
      </c>
      <c r="G7854" t="s">
        <v>79</v>
      </c>
      <c r="H7854" t="s">
        <v>185</v>
      </c>
      <c r="I7854" t="s">
        <v>68</v>
      </c>
      <c r="J7854">
        <v>973</v>
      </c>
      <c r="K7854">
        <v>1</v>
      </c>
      <c r="L7854" s="13">
        <f>VLOOKUP(C7854,'渗透率、续签率'!B:C,2,0)</f>
        <v>0.20100000000000001</v>
      </c>
      <c r="M7854" s="6">
        <v>0</v>
      </c>
      <c r="N7854">
        <v>330</v>
      </c>
      <c r="O7854">
        <v>1</v>
      </c>
      <c r="P7854" s="6">
        <v>0</v>
      </c>
      <c r="Q7854" s="13">
        <v>1E-3</v>
      </c>
      <c r="R7854" s="13">
        <v>0</v>
      </c>
      <c r="S7854" s="31">
        <v>5317</v>
      </c>
      <c r="T7854" s="6">
        <f>VLOOKUP(E7854,'参数设置&amp;汇总'!S:U,3,0)</f>
        <v>0</v>
      </c>
      <c r="U7854" s="78">
        <f t="shared" si="610"/>
        <v>1</v>
      </c>
      <c r="V7854" s="13">
        <v>0.85000000000000009</v>
      </c>
      <c r="W7854" s="78">
        <f t="shared" si="612"/>
        <v>0.93999999999999984</v>
      </c>
      <c r="X7854" s="1">
        <f>VLOOKUP(E7854,'渗透率、续签率'!AG:AJ,4,0)</f>
        <v>6095.5</v>
      </c>
      <c r="Y7854" s="1">
        <f t="shared" si="613"/>
        <v>5729.7699999999986</v>
      </c>
      <c r="Z7854">
        <v>3</v>
      </c>
      <c r="AA7854" s="89">
        <f t="shared" si="614"/>
        <v>2011515</v>
      </c>
      <c r="AH7854" s="37"/>
      <c r="AI7854" s="37"/>
      <c r="AK7854" s="37"/>
    </row>
    <row r="7855" spans="1:37" hidden="1">
      <c r="A7855" t="s">
        <v>64</v>
      </c>
      <c r="B7855" t="s">
        <v>20</v>
      </c>
      <c r="C7855" t="s">
        <v>22</v>
      </c>
      <c r="D7855" t="s">
        <v>116</v>
      </c>
      <c r="E7855" t="s">
        <v>557</v>
      </c>
      <c r="F7855" t="str">
        <f t="shared" si="611"/>
        <v>台湾省幼儿教育</v>
      </c>
      <c r="G7855" t="s">
        <v>186</v>
      </c>
      <c r="H7855" t="s">
        <v>186</v>
      </c>
      <c r="I7855" t="s">
        <v>57</v>
      </c>
      <c r="J7855" s="1">
        <v>5569</v>
      </c>
      <c r="K7855">
        <v>0</v>
      </c>
      <c r="L7855" s="13">
        <f>VLOOKUP(C7855,'渗透率、续签率'!B:C,2,0)</f>
        <v>0.20100000000000001</v>
      </c>
      <c r="M7855" s="6">
        <v>0</v>
      </c>
      <c r="N7855">
        <v>0</v>
      </c>
      <c r="O7855">
        <v>0</v>
      </c>
      <c r="P7855" s="6">
        <v>0</v>
      </c>
      <c r="Q7855" s="13">
        <v>0</v>
      </c>
      <c r="R7855" s="13">
        <v>0</v>
      </c>
      <c r="S7855" s="31">
        <v>39</v>
      </c>
      <c r="T7855" s="6">
        <f>VLOOKUP(E7855,'参数设置&amp;汇总'!S:U,3,0)</f>
        <v>0</v>
      </c>
      <c r="U7855" s="78">
        <f t="shared" si="610"/>
        <v>0</v>
      </c>
      <c r="V7855" s="13">
        <v>0.85000000000000009</v>
      </c>
      <c r="W7855" s="78">
        <f t="shared" si="612"/>
        <v>0</v>
      </c>
      <c r="X7855" s="1">
        <f>VLOOKUP(E7855,'渗透率、续签率'!AG:AJ,4,0)</f>
        <v>6095.5</v>
      </c>
      <c r="Y7855" s="1">
        <f t="shared" si="613"/>
        <v>0</v>
      </c>
      <c r="Z7855">
        <v>0</v>
      </c>
      <c r="AA7855" s="89">
        <f t="shared" si="614"/>
        <v>0</v>
      </c>
      <c r="AH7855" s="37"/>
      <c r="AI7855" s="37"/>
      <c r="AK7855" s="37"/>
    </row>
    <row r="7856" spans="1:37" hidden="1">
      <c r="A7856" t="s">
        <v>64</v>
      </c>
      <c r="B7856" t="s">
        <v>20</v>
      </c>
      <c r="C7856" t="s">
        <v>22</v>
      </c>
      <c r="D7856" t="s">
        <v>116</v>
      </c>
      <c r="E7856" t="s">
        <v>557</v>
      </c>
      <c r="F7856" t="str">
        <f t="shared" si="611"/>
        <v>吉安市幼儿教育</v>
      </c>
      <c r="G7856" t="s">
        <v>90</v>
      </c>
      <c r="H7856" t="s">
        <v>187</v>
      </c>
      <c r="I7856" t="s">
        <v>68</v>
      </c>
      <c r="J7856">
        <v>896</v>
      </c>
      <c r="K7856">
        <v>0</v>
      </c>
      <c r="L7856" s="13">
        <f>VLOOKUP(C7856,'渗透率、续签率'!B:C,2,0)</f>
        <v>0.20100000000000001</v>
      </c>
      <c r="M7856" s="6">
        <v>0</v>
      </c>
      <c r="N7856">
        <v>49</v>
      </c>
      <c r="O7856">
        <v>0</v>
      </c>
      <c r="P7856" s="6">
        <v>0</v>
      </c>
      <c r="Q7856" s="13">
        <v>0</v>
      </c>
      <c r="R7856" s="13">
        <v>0</v>
      </c>
      <c r="S7856" s="31">
        <v>1344</v>
      </c>
      <c r="T7856" s="6">
        <f>VLOOKUP(E7856,'参数设置&amp;汇总'!S:U,3,0)</f>
        <v>0</v>
      </c>
      <c r="U7856" s="78">
        <f t="shared" si="610"/>
        <v>0</v>
      </c>
      <c r="V7856" s="13">
        <v>0.85000000000000009</v>
      </c>
      <c r="W7856" s="78">
        <f t="shared" si="612"/>
        <v>0</v>
      </c>
      <c r="X7856" s="1">
        <f>VLOOKUP(E7856,'渗透率、续签率'!AG:AJ,4,0)</f>
        <v>6095.5</v>
      </c>
      <c r="Y7856" s="1">
        <f t="shared" si="613"/>
        <v>0</v>
      </c>
      <c r="Z7856">
        <v>0</v>
      </c>
      <c r="AA7856" s="89">
        <f t="shared" si="614"/>
        <v>298679.5</v>
      </c>
      <c r="AH7856" s="37"/>
      <c r="AI7856" s="37"/>
      <c r="AK7856" s="37"/>
    </row>
    <row r="7857" spans="1:37" hidden="1">
      <c r="A7857" t="s">
        <v>64</v>
      </c>
      <c r="B7857" t="s">
        <v>20</v>
      </c>
      <c r="C7857" t="s">
        <v>22</v>
      </c>
      <c r="D7857" t="s">
        <v>116</v>
      </c>
      <c r="E7857" t="s">
        <v>557</v>
      </c>
      <c r="F7857" t="str">
        <f t="shared" si="611"/>
        <v>吉林市幼儿教育</v>
      </c>
      <c r="G7857" t="s">
        <v>188</v>
      </c>
      <c r="H7857" t="s">
        <v>189</v>
      </c>
      <c r="I7857" t="s">
        <v>70</v>
      </c>
      <c r="J7857">
        <v>325</v>
      </c>
      <c r="K7857">
        <v>0</v>
      </c>
      <c r="L7857" s="13">
        <f>VLOOKUP(C7857,'渗透率、续签率'!B:C,2,0)</f>
        <v>0.20100000000000001</v>
      </c>
      <c r="M7857" s="6">
        <v>0</v>
      </c>
      <c r="N7857">
        <v>87</v>
      </c>
      <c r="O7857">
        <v>0</v>
      </c>
      <c r="P7857" s="6">
        <v>0</v>
      </c>
      <c r="Q7857" s="13">
        <v>0</v>
      </c>
      <c r="R7857" s="13">
        <v>0</v>
      </c>
      <c r="S7857" s="31">
        <v>1296</v>
      </c>
      <c r="T7857" s="6">
        <f>VLOOKUP(E7857,'参数设置&amp;汇总'!S:U,3,0)</f>
        <v>0</v>
      </c>
      <c r="U7857" s="78">
        <f t="shared" si="610"/>
        <v>0</v>
      </c>
      <c r="V7857" s="13">
        <v>0.85000000000000009</v>
      </c>
      <c r="W7857" s="78">
        <f t="shared" si="612"/>
        <v>0</v>
      </c>
      <c r="X7857" s="1">
        <f>VLOOKUP(E7857,'渗透率、续签率'!AG:AJ,4,0)</f>
        <v>6095.5</v>
      </c>
      <c r="Y7857" s="1">
        <f t="shared" si="613"/>
        <v>0</v>
      </c>
      <c r="Z7857">
        <v>2</v>
      </c>
      <c r="AA7857" s="89">
        <f t="shared" si="614"/>
        <v>530308.5</v>
      </c>
      <c r="AH7857" s="37"/>
      <c r="AI7857" s="37"/>
      <c r="AJ7857" s="1"/>
      <c r="AK7857" s="37"/>
    </row>
    <row r="7858" spans="1:37" hidden="1">
      <c r="A7858" t="s">
        <v>64</v>
      </c>
      <c r="B7858" t="s">
        <v>20</v>
      </c>
      <c r="C7858" t="s">
        <v>22</v>
      </c>
      <c r="D7858" t="s">
        <v>116</v>
      </c>
      <c r="E7858" t="s">
        <v>557</v>
      </c>
      <c r="F7858" t="str">
        <f t="shared" si="611"/>
        <v>吐鲁番市幼儿教育</v>
      </c>
      <c r="G7858" t="s">
        <v>145</v>
      </c>
      <c r="H7858" t="s">
        <v>190</v>
      </c>
      <c r="I7858" t="s">
        <v>70</v>
      </c>
      <c r="J7858">
        <v>43</v>
      </c>
      <c r="K7858">
        <v>0</v>
      </c>
      <c r="L7858" s="13">
        <f>VLOOKUP(C7858,'渗透率、续签率'!B:C,2,0)</f>
        <v>0.20100000000000001</v>
      </c>
      <c r="M7858" s="6">
        <v>0</v>
      </c>
      <c r="N7858">
        <v>2</v>
      </c>
      <c r="O7858">
        <v>0</v>
      </c>
      <c r="P7858" s="6">
        <v>0</v>
      </c>
      <c r="Q7858" s="13">
        <v>0</v>
      </c>
      <c r="R7858" s="13">
        <v>0</v>
      </c>
      <c r="S7858" s="31">
        <v>81</v>
      </c>
      <c r="T7858" s="6">
        <f>VLOOKUP(E7858,'参数设置&amp;汇总'!S:U,3,0)</f>
        <v>0</v>
      </c>
      <c r="U7858" s="78">
        <f t="shared" si="610"/>
        <v>0</v>
      </c>
      <c r="V7858" s="13">
        <v>0.85000000000000009</v>
      </c>
      <c r="W7858" s="78">
        <f t="shared" si="612"/>
        <v>0</v>
      </c>
      <c r="X7858" s="1">
        <f>VLOOKUP(E7858,'渗透率、续签率'!AG:AJ,4,0)</f>
        <v>6095.5</v>
      </c>
      <c r="Y7858" s="1">
        <f t="shared" si="613"/>
        <v>0</v>
      </c>
      <c r="Z7858">
        <v>0</v>
      </c>
      <c r="AA7858" s="89">
        <f t="shared" si="614"/>
        <v>12191</v>
      </c>
      <c r="AH7858" s="37"/>
      <c r="AI7858" s="37"/>
      <c r="AK7858" s="37"/>
    </row>
    <row r="7859" spans="1:37" hidden="1">
      <c r="A7859" t="s">
        <v>64</v>
      </c>
      <c r="B7859" t="s">
        <v>20</v>
      </c>
      <c r="C7859" t="s">
        <v>22</v>
      </c>
      <c r="D7859" t="s">
        <v>116</v>
      </c>
      <c r="E7859" t="s">
        <v>557</v>
      </c>
      <c r="F7859" t="str">
        <f t="shared" si="611"/>
        <v>吕梁市幼儿教育</v>
      </c>
      <c r="G7859" t="s">
        <v>134</v>
      </c>
      <c r="H7859" t="s">
        <v>191</v>
      </c>
      <c r="I7859" t="s">
        <v>70</v>
      </c>
      <c r="J7859">
        <v>503</v>
      </c>
      <c r="K7859">
        <v>0</v>
      </c>
      <c r="L7859" s="13">
        <f>VLOOKUP(C7859,'渗透率、续签率'!B:C,2,0)</f>
        <v>0.20100000000000001</v>
      </c>
      <c r="M7859" s="6">
        <v>0</v>
      </c>
      <c r="N7859">
        <v>71</v>
      </c>
      <c r="O7859">
        <v>0</v>
      </c>
      <c r="P7859" s="6">
        <v>0</v>
      </c>
      <c r="Q7859" s="13">
        <v>0</v>
      </c>
      <c r="R7859" s="13">
        <v>0</v>
      </c>
      <c r="S7859" s="31">
        <v>1440</v>
      </c>
      <c r="T7859" s="6">
        <f>VLOOKUP(E7859,'参数设置&amp;汇总'!S:U,3,0)</f>
        <v>0</v>
      </c>
      <c r="U7859" s="78">
        <f t="shared" si="610"/>
        <v>0</v>
      </c>
      <c r="V7859" s="13">
        <v>0.85000000000000009</v>
      </c>
      <c r="W7859" s="78">
        <f t="shared" si="612"/>
        <v>0</v>
      </c>
      <c r="X7859" s="1">
        <f>VLOOKUP(E7859,'渗透率、续签率'!AG:AJ,4,0)</f>
        <v>6095.5</v>
      </c>
      <c r="Y7859" s="1">
        <f t="shared" si="613"/>
        <v>0</v>
      </c>
      <c r="Z7859">
        <v>0</v>
      </c>
      <c r="AA7859" s="89">
        <f t="shared" si="614"/>
        <v>432780.5</v>
      </c>
      <c r="AH7859" s="37"/>
      <c r="AI7859" s="37"/>
      <c r="AK7859" s="37"/>
    </row>
    <row r="7860" spans="1:37" hidden="1">
      <c r="A7860" t="s">
        <v>64</v>
      </c>
      <c r="B7860" t="s">
        <v>20</v>
      </c>
      <c r="C7860" t="s">
        <v>22</v>
      </c>
      <c r="D7860" t="s">
        <v>116</v>
      </c>
      <c r="E7860" t="s">
        <v>557</v>
      </c>
      <c r="F7860" t="str">
        <f t="shared" si="611"/>
        <v>吴忠市幼儿教育</v>
      </c>
      <c r="G7860" t="s">
        <v>129</v>
      </c>
      <c r="H7860" t="s">
        <v>192</v>
      </c>
      <c r="I7860" t="s">
        <v>70</v>
      </c>
      <c r="J7860">
        <v>107</v>
      </c>
      <c r="K7860">
        <v>0</v>
      </c>
      <c r="L7860" s="13">
        <f>VLOOKUP(C7860,'渗透率、续签率'!B:C,2,0)</f>
        <v>0.20100000000000001</v>
      </c>
      <c r="M7860" s="6">
        <v>0</v>
      </c>
      <c r="N7860">
        <v>9</v>
      </c>
      <c r="O7860">
        <v>0</v>
      </c>
      <c r="P7860" s="6">
        <v>0</v>
      </c>
      <c r="Q7860" s="13">
        <v>0</v>
      </c>
      <c r="R7860" s="13">
        <v>0</v>
      </c>
      <c r="S7860" s="31">
        <v>242</v>
      </c>
      <c r="T7860" s="6">
        <f>VLOOKUP(E7860,'参数设置&amp;汇总'!S:U,3,0)</f>
        <v>0</v>
      </c>
      <c r="U7860" s="78">
        <f t="shared" si="610"/>
        <v>0</v>
      </c>
      <c r="V7860" s="13">
        <v>0.85000000000000009</v>
      </c>
      <c r="W7860" s="78">
        <f t="shared" si="612"/>
        <v>0</v>
      </c>
      <c r="X7860" s="1">
        <f>VLOOKUP(E7860,'渗透率、续签率'!AG:AJ,4,0)</f>
        <v>6095.5</v>
      </c>
      <c r="Y7860" s="1">
        <f t="shared" si="613"/>
        <v>0</v>
      </c>
      <c r="Z7860">
        <v>0</v>
      </c>
      <c r="AA7860" s="89">
        <f t="shared" si="614"/>
        <v>54859.5</v>
      </c>
      <c r="AH7860" s="37"/>
      <c r="AI7860" s="37"/>
      <c r="AK7860" s="37"/>
    </row>
    <row r="7861" spans="1:37" hidden="1">
      <c r="A7861" t="s">
        <v>64</v>
      </c>
      <c r="B7861" t="s">
        <v>20</v>
      </c>
      <c r="C7861" t="s">
        <v>22</v>
      </c>
      <c r="D7861" t="s">
        <v>116</v>
      </c>
      <c r="E7861" t="s">
        <v>557</v>
      </c>
      <c r="F7861" t="str">
        <f t="shared" si="611"/>
        <v>周口市幼儿教育</v>
      </c>
      <c r="G7861" t="s">
        <v>110</v>
      </c>
      <c r="H7861" t="s">
        <v>193</v>
      </c>
      <c r="I7861" t="s">
        <v>70</v>
      </c>
      <c r="J7861" s="1">
        <v>1312</v>
      </c>
      <c r="K7861">
        <v>1</v>
      </c>
      <c r="L7861" s="13">
        <f>VLOOKUP(C7861,'渗透率、续签率'!B:C,2,0)</f>
        <v>0.20100000000000001</v>
      </c>
      <c r="M7861" s="6">
        <v>0</v>
      </c>
      <c r="N7861">
        <v>95</v>
      </c>
      <c r="O7861">
        <v>1</v>
      </c>
      <c r="P7861" s="6">
        <v>0.01</v>
      </c>
      <c r="Q7861" s="13">
        <v>6.0000000000000001E-3</v>
      </c>
      <c r="R7861" s="13">
        <v>0</v>
      </c>
      <c r="S7861" s="31">
        <v>2802</v>
      </c>
      <c r="T7861" s="6">
        <f>VLOOKUP(E7861,'参数设置&amp;汇总'!S:U,3,0)</f>
        <v>0</v>
      </c>
      <c r="U7861" s="78">
        <f t="shared" si="610"/>
        <v>1</v>
      </c>
      <c r="V7861" s="13">
        <v>0.85000000000000009</v>
      </c>
      <c r="W7861" s="78">
        <f t="shared" si="612"/>
        <v>0.93999999999999984</v>
      </c>
      <c r="X7861" s="1">
        <f>VLOOKUP(E7861,'渗透率、续签率'!AG:AJ,4,0)</f>
        <v>6095.5</v>
      </c>
      <c r="Y7861" s="1">
        <f t="shared" si="613"/>
        <v>5729.7699999999986</v>
      </c>
      <c r="Z7861">
        <v>1</v>
      </c>
      <c r="AA7861" s="89">
        <f t="shared" si="614"/>
        <v>579072.5</v>
      </c>
      <c r="AH7861" s="37"/>
      <c r="AI7861" s="37"/>
      <c r="AJ7861" s="1"/>
      <c r="AK7861" s="37"/>
    </row>
    <row r="7862" spans="1:37" hidden="1">
      <c r="A7862" t="s">
        <v>64</v>
      </c>
      <c r="B7862" t="s">
        <v>20</v>
      </c>
      <c r="C7862" t="s">
        <v>22</v>
      </c>
      <c r="D7862" t="s">
        <v>116</v>
      </c>
      <c r="E7862" t="s">
        <v>557</v>
      </c>
      <c r="F7862" t="str">
        <f t="shared" si="611"/>
        <v>呼伦贝尔市幼儿教育</v>
      </c>
      <c r="G7862" t="s">
        <v>142</v>
      </c>
      <c r="H7862" t="s">
        <v>194</v>
      </c>
      <c r="I7862" t="s">
        <v>70</v>
      </c>
      <c r="J7862">
        <v>235</v>
      </c>
      <c r="K7862">
        <v>0</v>
      </c>
      <c r="L7862" s="13">
        <f>VLOOKUP(C7862,'渗透率、续签率'!B:C,2,0)</f>
        <v>0.20100000000000001</v>
      </c>
      <c r="M7862" s="6">
        <v>0</v>
      </c>
      <c r="N7862">
        <v>10</v>
      </c>
      <c r="O7862">
        <v>0</v>
      </c>
      <c r="P7862" s="6">
        <v>0</v>
      </c>
      <c r="Q7862" s="13">
        <v>0</v>
      </c>
      <c r="R7862" s="13">
        <v>0</v>
      </c>
      <c r="S7862" s="31">
        <v>450</v>
      </c>
      <c r="T7862" s="6">
        <f>VLOOKUP(E7862,'参数设置&amp;汇总'!S:U,3,0)</f>
        <v>0</v>
      </c>
      <c r="U7862" s="78">
        <f t="shared" si="610"/>
        <v>0</v>
      </c>
      <c r="V7862" s="13">
        <v>0.85000000000000009</v>
      </c>
      <c r="W7862" s="78">
        <f t="shared" si="612"/>
        <v>0</v>
      </c>
      <c r="X7862" s="1">
        <f>VLOOKUP(E7862,'渗透率、续签率'!AG:AJ,4,0)</f>
        <v>6095.5</v>
      </c>
      <c r="Y7862" s="1">
        <f t="shared" si="613"/>
        <v>0</v>
      </c>
      <c r="Z7862">
        <v>0</v>
      </c>
      <c r="AA7862" s="89">
        <f t="shared" si="614"/>
        <v>60955</v>
      </c>
      <c r="AH7862" s="37"/>
      <c r="AI7862" s="37"/>
      <c r="AK7862" s="37"/>
    </row>
    <row r="7863" spans="1:37" hidden="1">
      <c r="A7863" t="s">
        <v>64</v>
      </c>
      <c r="B7863" t="s">
        <v>20</v>
      </c>
      <c r="C7863" t="s">
        <v>22</v>
      </c>
      <c r="D7863" t="s">
        <v>116</v>
      </c>
      <c r="E7863" t="s">
        <v>557</v>
      </c>
      <c r="F7863" t="str">
        <f t="shared" si="611"/>
        <v>呼和浩特市幼儿教育</v>
      </c>
      <c r="G7863" t="s">
        <v>142</v>
      </c>
      <c r="H7863" t="s">
        <v>195</v>
      </c>
      <c r="I7863" t="s">
        <v>70</v>
      </c>
      <c r="J7863">
        <v>478</v>
      </c>
      <c r="K7863">
        <v>1</v>
      </c>
      <c r="L7863" s="13">
        <f>VLOOKUP(C7863,'渗透率、续签率'!B:C,2,0)</f>
        <v>0.20100000000000001</v>
      </c>
      <c r="M7863" s="6">
        <v>0</v>
      </c>
      <c r="N7863">
        <v>269</v>
      </c>
      <c r="O7863">
        <v>1</v>
      </c>
      <c r="P7863" s="6">
        <v>0</v>
      </c>
      <c r="Q7863" s="13">
        <v>6.0000000000000001E-3</v>
      </c>
      <c r="R7863" s="13">
        <v>0</v>
      </c>
      <c r="S7863" s="31">
        <v>5893</v>
      </c>
      <c r="T7863" s="6">
        <f>VLOOKUP(E7863,'参数设置&amp;汇总'!S:U,3,0)</f>
        <v>0</v>
      </c>
      <c r="U7863" s="78">
        <f t="shared" si="610"/>
        <v>1</v>
      </c>
      <c r="V7863" s="13">
        <v>0.85000000000000009</v>
      </c>
      <c r="W7863" s="78">
        <f t="shared" si="612"/>
        <v>0.93999999999999984</v>
      </c>
      <c r="X7863" s="1">
        <f>VLOOKUP(E7863,'渗透率、续签率'!AG:AJ,4,0)</f>
        <v>6095.5</v>
      </c>
      <c r="Y7863" s="1">
        <f t="shared" si="613"/>
        <v>5729.7699999999986</v>
      </c>
      <c r="Z7863">
        <v>1</v>
      </c>
      <c r="AA7863" s="89">
        <f t="shared" si="614"/>
        <v>1639689.5</v>
      </c>
      <c r="AH7863" s="37"/>
      <c r="AI7863" s="37"/>
      <c r="AK7863" s="37"/>
    </row>
    <row r="7864" spans="1:37" hidden="1">
      <c r="A7864" t="s">
        <v>64</v>
      </c>
      <c r="B7864" t="s">
        <v>20</v>
      </c>
      <c r="C7864" t="s">
        <v>22</v>
      </c>
      <c r="D7864" t="s">
        <v>116</v>
      </c>
      <c r="E7864" t="s">
        <v>557</v>
      </c>
      <c r="F7864" t="str">
        <f t="shared" si="611"/>
        <v>和田地区幼儿教育</v>
      </c>
      <c r="G7864" t="s">
        <v>145</v>
      </c>
      <c r="H7864" t="s">
        <v>196</v>
      </c>
      <c r="I7864" t="s">
        <v>70</v>
      </c>
      <c r="J7864">
        <v>89</v>
      </c>
      <c r="K7864">
        <v>0</v>
      </c>
      <c r="L7864" s="13">
        <f>VLOOKUP(C7864,'渗透率、续签率'!B:C,2,0)</f>
        <v>0.20100000000000001</v>
      </c>
      <c r="M7864" s="6">
        <v>0</v>
      </c>
      <c r="N7864">
        <v>5</v>
      </c>
      <c r="O7864">
        <v>0</v>
      </c>
      <c r="P7864" s="6">
        <v>0</v>
      </c>
      <c r="Q7864" s="13">
        <v>0</v>
      </c>
      <c r="R7864" s="13">
        <v>0</v>
      </c>
      <c r="S7864" s="31">
        <v>152</v>
      </c>
      <c r="T7864" s="6">
        <f>VLOOKUP(E7864,'参数设置&amp;汇总'!S:U,3,0)</f>
        <v>0</v>
      </c>
      <c r="U7864" s="78">
        <f t="shared" si="610"/>
        <v>0</v>
      </c>
      <c r="V7864" s="13">
        <v>0.85000000000000009</v>
      </c>
      <c r="W7864" s="78">
        <f t="shared" si="612"/>
        <v>0</v>
      </c>
      <c r="X7864" s="1">
        <f>VLOOKUP(E7864,'渗透率、续签率'!AG:AJ,4,0)</f>
        <v>6095.5</v>
      </c>
      <c r="Y7864" s="1">
        <f t="shared" si="613"/>
        <v>0</v>
      </c>
      <c r="Z7864">
        <v>0</v>
      </c>
      <c r="AA7864" s="89">
        <f t="shared" si="614"/>
        <v>30477.5</v>
      </c>
      <c r="AH7864" s="37"/>
      <c r="AI7864" s="37"/>
      <c r="AJ7864" s="1"/>
    </row>
    <row r="7865" spans="1:37" hidden="1">
      <c r="A7865" t="s">
        <v>64</v>
      </c>
      <c r="B7865" t="s">
        <v>20</v>
      </c>
      <c r="C7865" t="s">
        <v>22</v>
      </c>
      <c r="D7865" t="s">
        <v>116</v>
      </c>
      <c r="E7865" t="s">
        <v>557</v>
      </c>
      <c r="F7865" t="str">
        <f t="shared" si="611"/>
        <v>咸宁市幼儿教育</v>
      </c>
      <c r="G7865" t="s">
        <v>81</v>
      </c>
      <c r="H7865" t="s">
        <v>197</v>
      </c>
      <c r="I7865" t="s">
        <v>68</v>
      </c>
      <c r="J7865">
        <v>400</v>
      </c>
      <c r="K7865">
        <v>0</v>
      </c>
      <c r="L7865" s="13">
        <f>VLOOKUP(C7865,'渗透率、续签率'!B:C,2,0)</f>
        <v>0.20100000000000001</v>
      </c>
      <c r="M7865" s="6">
        <v>0</v>
      </c>
      <c r="N7865">
        <v>14</v>
      </c>
      <c r="O7865">
        <v>0</v>
      </c>
      <c r="P7865" s="6">
        <v>0</v>
      </c>
      <c r="Q7865" s="13">
        <v>0</v>
      </c>
      <c r="R7865" s="13">
        <v>0</v>
      </c>
      <c r="S7865" s="31">
        <v>632</v>
      </c>
      <c r="T7865" s="6">
        <f>VLOOKUP(E7865,'参数设置&amp;汇总'!S:U,3,0)</f>
        <v>0</v>
      </c>
      <c r="U7865" s="78">
        <f t="shared" si="610"/>
        <v>0</v>
      </c>
      <c r="V7865" s="13">
        <v>0.85000000000000009</v>
      </c>
      <c r="W7865" s="78">
        <f t="shared" si="612"/>
        <v>0</v>
      </c>
      <c r="X7865" s="1">
        <f>VLOOKUP(E7865,'渗透率、续签率'!AG:AJ,4,0)</f>
        <v>6095.5</v>
      </c>
      <c r="Y7865" s="1">
        <f t="shared" si="613"/>
        <v>0</v>
      </c>
      <c r="Z7865">
        <v>0</v>
      </c>
      <c r="AA7865" s="89">
        <f t="shared" si="614"/>
        <v>85337</v>
      </c>
      <c r="AK7865" s="37"/>
    </row>
    <row r="7866" spans="1:37" hidden="1">
      <c r="A7866" t="s">
        <v>64</v>
      </c>
      <c r="B7866" t="s">
        <v>20</v>
      </c>
      <c r="C7866" t="s">
        <v>22</v>
      </c>
      <c r="D7866" t="s">
        <v>116</v>
      </c>
      <c r="E7866" t="s">
        <v>557</v>
      </c>
      <c r="F7866" t="str">
        <f t="shared" si="611"/>
        <v>咸阳市幼儿教育</v>
      </c>
      <c r="G7866" t="s">
        <v>108</v>
      </c>
      <c r="H7866" t="s">
        <v>198</v>
      </c>
      <c r="I7866" t="s">
        <v>70</v>
      </c>
      <c r="J7866">
        <v>673</v>
      </c>
      <c r="K7866">
        <v>0</v>
      </c>
      <c r="L7866" s="13">
        <f>VLOOKUP(C7866,'渗透率、续签率'!B:C,2,0)</f>
        <v>0.20100000000000001</v>
      </c>
      <c r="M7866" s="6">
        <v>0</v>
      </c>
      <c r="N7866">
        <v>136</v>
      </c>
      <c r="O7866">
        <v>0</v>
      </c>
      <c r="P7866" s="6">
        <v>0</v>
      </c>
      <c r="Q7866" s="13">
        <v>0</v>
      </c>
      <c r="R7866" s="13">
        <v>0</v>
      </c>
      <c r="S7866" s="31">
        <v>2650</v>
      </c>
      <c r="T7866" s="6">
        <f>VLOOKUP(E7866,'参数设置&amp;汇总'!S:U,3,0)</f>
        <v>0</v>
      </c>
      <c r="U7866" s="78">
        <f t="shared" si="610"/>
        <v>0</v>
      </c>
      <c r="V7866" s="13">
        <v>0.85000000000000009</v>
      </c>
      <c r="W7866" s="78">
        <f t="shared" si="612"/>
        <v>0</v>
      </c>
      <c r="X7866" s="1">
        <f>VLOOKUP(E7866,'渗透率、续签率'!AG:AJ,4,0)</f>
        <v>6095.5</v>
      </c>
      <c r="Y7866" s="1">
        <f t="shared" si="613"/>
        <v>0</v>
      </c>
      <c r="Z7866">
        <v>1</v>
      </c>
      <c r="AA7866" s="89">
        <f t="shared" si="614"/>
        <v>828988</v>
      </c>
      <c r="AH7866" s="37"/>
      <c r="AI7866" s="37"/>
      <c r="AJ7866" s="1"/>
      <c r="AK7866" s="37"/>
    </row>
    <row r="7867" spans="1:37" hidden="1">
      <c r="A7867" t="s">
        <v>64</v>
      </c>
      <c r="B7867" t="s">
        <v>20</v>
      </c>
      <c r="C7867" t="s">
        <v>22</v>
      </c>
      <c r="D7867" t="s">
        <v>116</v>
      </c>
      <c r="E7867" t="s">
        <v>557</v>
      </c>
      <c r="F7867" t="str">
        <f t="shared" si="611"/>
        <v>哈密市幼儿教育</v>
      </c>
      <c r="G7867" t="s">
        <v>145</v>
      </c>
      <c r="H7867" t="s">
        <v>199</v>
      </c>
      <c r="I7867" t="s">
        <v>70</v>
      </c>
      <c r="J7867">
        <v>18</v>
      </c>
      <c r="K7867">
        <v>0</v>
      </c>
      <c r="L7867" s="13">
        <f>VLOOKUP(C7867,'渗透率、续签率'!B:C,2,0)</f>
        <v>0.20100000000000001</v>
      </c>
      <c r="M7867" s="6">
        <v>0</v>
      </c>
      <c r="N7867">
        <v>7</v>
      </c>
      <c r="O7867">
        <v>0</v>
      </c>
      <c r="P7867" s="6">
        <v>0</v>
      </c>
      <c r="Q7867" s="13">
        <v>0</v>
      </c>
      <c r="R7867" s="13">
        <v>0</v>
      </c>
      <c r="S7867" s="31">
        <v>102</v>
      </c>
      <c r="T7867" s="6">
        <f>VLOOKUP(E7867,'参数设置&amp;汇总'!S:U,3,0)</f>
        <v>0</v>
      </c>
      <c r="U7867" s="78">
        <f t="shared" si="610"/>
        <v>0</v>
      </c>
      <c r="V7867" s="13">
        <v>0.85000000000000009</v>
      </c>
      <c r="W7867" s="78">
        <f t="shared" si="612"/>
        <v>0</v>
      </c>
      <c r="X7867" s="1">
        <f>VLOOKUP(E7867,'渗透率、续签率'!AG:AJ,4,0)</f>
        <v>6095.5</v>
      </c>
      <c r="Y7867" s="1">
        <f t="shared" si="613"/>
        <v>0</v>
      </c>
      <c r="Z7867">
        <v>0</v>
      </c>
      <c r="AA7867" s="89">
        <f t="shared" si="614"/>
        <v>42668.5</v>
      </c>
      <c r="AH7867" s="37"/>
      <c r="AI7867" s="37"/>
      <c r="AJ7867" s="1"/>
      <c r="AK7867" s="37"/>
    </row>
    <row r="7868" spans="1:37" hidden="1">
      <c r="A7868" t="s">
        <v>64</v>
      </c>
      <c r="B7868" t="s">
        <v>20</v>
      </c>
      <c r="C7868" t="s">
        <v>22</v>
      </c>
      <c r="D7868" t="s">
        <v>116</v>
      </c>
      <c r="E7868" t="s">
        <v>557</v>
      </c>
      <c r="F7868" t="str">
        <f t="shared" si="611"/>
        <v>哈尔滨市幼儿教育</v>
      </c>
      <c r="G7868" t="s">
        <v>118</v>
      </c>
      <c r="H7868" t="s">
        <v>200</v>
      </c>
      <c r="I7868" t="s">
        <v>70</v>
      </c>
      <c r="J7868">
        <v>915</v>
      </c>
      <c r="K7868">
        <v>0</v>
      </c>
      <c r="L7868" s="13">
        <f>VLOOKUP(C7868,'渗透率、续签率'!B:C,2,0)</f>
        <v>0.20100000000000001</v>
      </c>
      <c r="M7868" s="6">
        <v>0</v>
      </c>
      <c r="N7868">
        <v>473</v>
      </c>
      <c r="O7868">
        <v>0</v>
      </c>
      <c r="P7868" s="6">
        <v>0</v>
      </c>
      <c r="Q7868" s="13">
        <v>0</v>
      </c>
      <c r="R7868" s="13">
        <v>0</v>
      </c>
      <c r="S7868" s="31">
        <v>8453</v>
      </c>
      <c r="T7868" s="6">
        <f>VLOOKUP(E7868,'参数设置&amp;汇总'!S:U,3,0)</f>
        <v>0</v>
      </c>
      <c r="U7868" s="78">
        <f t="shared" si="610"/>
        <v>0</v>
      </c>
      <c r="V7868" s="13">
        <v>0.85000000000000009</v>
      </c>
      <c r="W7868" s="78">
        <f t="shared" si="612"/>
        <v>0</v>
      </c>
      <c r="X7868" s="1">
        <f>VLOOKUP(E7868,'渗透率、续签率'!AG:AJ,4,0)</f>
        <v>6095.5</v>
      </c>
      <c r="Y7868" s="1">
        <f t="shared" si="613"/>
        <v>0</v>
      </c>
      <c r="Z7868">
        <v>4</v>
      </c>
      <c r="AA7868" s="89">
        <f t="shared" si="614"/>
        <v>2883171.5</v>
      </c>
      <c r="AH7868" s="37"/>
      <c r="AI7868" s="37"/>
      <c r="AK7868" s="37"/>
    </row>
    <row r="7869" spans="1:37" hidden="1">
      <c r="A7869" t="s">
        <v>64</v>
      </c>
      <c r="B7869" t="s">
        <v>20</v>
      </c>
      <c r="C7869" t="s">
        <v>22</v>
      </c>
      <c r="D7869" t="s">
        <v>116</v>
      </c>
      <c r="E7869" t="s">
        <v>557</v>
      </c>
      <c r="F7869" t="str">
        <f t="shared" si="611"/>
        <v>唐山市幼儿教育</v>
      </c>
      <c r="G7869" t="s">
        <v>159</v>
      </c>
      <c r="H7869" t="s">
        <v>201</v>
      </c>
      <c r="I7869" t="s">
        <v>70</v>
      </c>
      <c r="J7869">
        <v>961</v>
      </c>
      <c r="K7869">
        <v>0</v>
      </c>
      <c r="L7869" s="13">
        <f>VLOOKUP(C7869,'渗透率、续签率'!B:C,2,0)</f>
        <v>0.20100000000000001</v>
      </c>
      <c r="M7869" s="6">
        <v>0</v>
      </c>
      <c r="N7869">
        <v>208</v>
      </c>
      <c r="O7869">
        <v>0</v>
      </c>
      <c r="P7869" s="6">
        <v>0</v>
      </c>
      <c r="Q7869" s="13">
        <v>0</v>
      </c>
      <c r="R7869" s="13">
        <v>0</v>
      </c>
      <c r="S7869" s="31">
        <v>3538</v>
      </c>
      <c r="T7869" s="6">
        <f>VLOOKUP(E7869,'参数设置&amp;汇总'!S:U,3,0)</f>
        <v>0</v>
      </c>
      <c r="U7869" s="78">
        <f t="shared" si="610"/>
        <v>0</v>
      </c>
      <c r="V7869" s="13">
        <v>0.85000000000000009</v>
      </c>
      <c r="W7869" s="78">
        <f t="shared" si="612"/>
        <v>0</v>
      </c>
      <c r="X7869" s="1">
        <f>VLOOKUP(E7869,'渗透率、续签率'!AG:AJ,4,0)</f>
        <v>6095.5</v>
      </c>
      <c r="Y7869" s="1">
        <f t="shared" si="613"/>
        <v>0</v>
      </c>
      <c r="Z7869">
        <v>3</v>
      </c>
      <c r="AA7869" s="89">
        <f t="shared" si="614"/>
        <v>1267864</v>
      </c>
      <c r="AH7869" s="37"/>
      <c r="AI7869" s="37"/>
      <c r="AK7869" s="37"/>
    </row>
    <row r="7870" spans="1:37" hidden="1">
      <c r="A7870" t="s">
        <v>64</v>
      </c>
      <c r="B7870" t="s">
        <v>20</v>
      </c>
      <c r="C7870" t="s">
        <v>22</v>
      </c>
      <c r="D7870" t="s">
        <v>116</v>
      </c>
      <c r="E7870" t="s">
        <v>557</v>
      </c>
      <c r="F7870" t="str">
        <f t="shared" si="611"/>
        <v>商丘市幼儿教育</v>
      </c>
      <c r="G7870" t="s">
        <v>110</v>
      </c>
      <c r="H7870" t="s">
        <v>202</v>
      </c>
      <c r="I7870" t="s">
        <v>70</v>
      </c>
      <c r="J7870" s="1">
        <v>1168</v>
      </c>
      <c r="K7870">
        <v>0</v>
      </c>
      <c r="L7870" s="13">
        <f>VLOOKUP(C7870,'渗透率、续签率'!B:C,2,0)</f>
        <v>0.20100000000000001</v>
      </c>
      <c r="M7870" s="6">
        <v>0</v>
      </c>
      <c r="N7870">
        <v>97</v>
      </c>
      <c r="O7870">
        <v>0</v>
      </c>
      <c r="P7870" s="6">
        <v>0</v>
      </c>
      <c r="Q7870" s="13">
        <v>0</v>
      </c>
      <c r="R7870" s="13">
        <v>0</v>
      </c>
      <c r="S7870" s="31">
        <v>2586</v>
      </c>
      <c r="T7870" s="6">
        <f>VLOOKUP(E7870,'参数设置&amp;汇总'!S:U,3,0)</f>
        <v>0</v>
      </c>
      <c r="U7870" s="78">
        <f t="shared" si="610"/>
        <v>0</v>
      </c>
      <c r="V7870" s="13">
        <v>0.85000000000000009</v>
      </c>
      <c r="W7870" s="78">
        <f t="shared" si="612"/>
        <v>0</v>
      </c>
      <c r="X7870" s="1">
        <f>VLOOKUP(E7870,'渗透率、续签率'!AG:AJ,4,0)</f>
        <v>6095.5</v>
      </c>
      <c r="Y7870" s="1">
        <f t="shared" si="613"/>
        <v>0</v>
      </c>
      <c r="Z7870">
        <v>0</v>
      </c>
      <c r="AA7870" s="89">
        <f t="shared" si="614"/>
        <v>591263.5</v>
      </c>
      <c r="AH7870" s="37"/>
      <c r="AI7870" s="37"/>
      <c r="AK7870" s="37"/>
    </row>
    <row r="7871" spans="1:37" hidden="1">
      <c r="A7871" t="s">
        <v>64</v>
      </c>
      <c r="B7871" t="s">
        <v>20</v>
      </c>
      <c r="C7871" t="s">
        <v>22</v>
      </c>
      <c r="D7871" t="s">
        <v>116</v>
      </c>
      <c r="E7871" t="s">
        <v>557</v>
      </c>
      <c r="F7871" t="str">
        <f t="shared" si="611"/>
        <v>商洛市幼儿教育</v>
      </c>
      <c r="G7871" t="s">
        <v>108</v>
      </c>
      <c r="H7871" t="s">
        <v>203</v>
      </c>
      <c r="I7871" t="s">
        <v>70</v>
      </c>
      <c r="J7871">
        <v>249</v>
      </c>
      <c r="K7871">
        <v>0</v>
      </c>
      <c r="L7871" s="13">
        <f>VLOOKUP(C7871,'渗透率、续签率'!B:C,2,0)</f>
        <v>0.20100000000000001</v>
      </c>
      <c r="M7871" s="6">
        <v>0</v>
      </c>
      <c r="N7871">
        <v>3</v>
      </c>
      <c r="O7871">
        <v>0</v>
      </c>
      <c r="P7871" s="6">
        <v>0</v>
      </c>
      <c r="Q7871" s="13">
        <v>0</v>
      </c>
      <c r="R7871" s="13">
        <v>0</v>
      </c>
      <c r="S7871" s="31">
        <v>342</v>
      </c>
      <c r="T7871" s="6">
        <f>VLOOKUP(E7871,'参数设置&amp;汇总'!S:U,3,0)</f>
        <v>0</v>
      </c>
      <c r="U7871" s="78">
        <f t="shared" si="610"/>
        <v>0</v>
      </c>
      <c r="V7871" s="13">
        <v>0.85000000000000009</v>
      </c>
      <c r="W7871" s="78">
        <f t="shared" si="612"/>
        <v>0</v>
      </c>
      <c r="X7871" s="1">
        <f>VLOOKUP(E7871,'渗透率、续签率'!AG:AJ,4,0)</f>
        <v>6095.5</v>
      </c>
      <c r="Y7871" s="1">
        <f t="shared" si="613"/>
        <v>0</v>
      </c>
      <c r="Z7871">
        <v>1</v>
      </c>
      <c r="AA7871" s="89">
        <f t="shared" si="614"/>
        <v>18286.5</v>
      </c>
      <c r="AH7871" s="37"/>
      <c r="AI7871" s="37"/>
      <c r="AK7871" s="37"/>
    </row>
    <row r="7872" spans="1:37" hidden="1">
      <c r="A7872" t="s">
        <v>64</v>
      </c>
      <c r="B7872" t="s">
        <v>20</v>
      </c>
      <c r="C7872" t="s">
        <v>22</v>
      </c>
      <c r="D7872" t="s">
        <v>116</v>
      </c>
      <c r="E7872" t="s">
        <v>557</v>
      </c>
      <c r="F7872" t="str">
        <f t="shared" si="611"/>
        <v>喀什地区幼儿教育</v>
      </c>
      <c r="G7872" t="s">
        <v>145</v>
      </c>
      <c r="H7872" t="s">
        <v>204</v>
      </c>
      <c r="I7872" t="s">
        <v>70</v>
      </c>
      <c r="J7872">
        <v>199</v>
      </c>
      <c r="K7872">
        <v>0</v>
      </c>
      <c r="L7872" s="13">
        <f>VLOOKUP(C7872,'渗透率、续签率'!B:C,2,0)</f>
        <v>0.20100000000000001</v>
      </c>
      <c r="M7872" s="6">
        <v>0</v>
      </c>
      <c r="N7872">
        <v>25</v>
      </c>
      <c r="O7872">
        <v>0</v>
      </c>
      <c r="P7872" s="6">
        <v>0</v>
      </c>
      <c r="Q7872" s="13">
        <v>0</v>
      </c>
      <c r="R7872" s="13">
        <v>0</v>
      </c>
      <c r="S7872" s="31">
        <v>525</v>
      </c>
      <c r="T7872" s="6">
        <f>VLOOKUP(E7872,'参数设置&amp;汇总'!S:U,3,0)</f>
        <v>0</v>
      </c>
      <c r="U7872" s="78">
        <f t="shared" si="610"/>
        <v>0</v>
      </c>
      <c r="V7872" s="13">
        <v>0.85000000000000009</v>
      </c>
      <c r="W7872" s="78">
        <f t="shared" si="612"/>
        <v>0</v>
      </c>
      <c r="X7872" s="1">
        <f>VLOOKUP(E7872,'渗透率、续签率'!AG:AJ,4,0)</f>
        <v>6095.5</v>
      </c>
      <c r="Y7872" s="1">
        <f t="shared" si="613"/>
        <v>0</v>
      </c>
      <c r="Z7872">
        <v>0</v>
      </c>
      <c r="AA7872" s="89">
        <f t="shared" si="614"/>
        <v>152387.5</v>
      </c>
      <c r="AH7872" s="37"/>
      <c r="AI7872" s="37"/>
      <c r="AJ7872" s="1"/>
      <c r="AK7872" s="37"/>
    </row>
    <row r="7873" spans="1:37" hidden="1">
      <c r="A7873" t="s">
        <v>64</v>
      </c>
      <c r="B7873" t="s">
        <v>20</v>
      </c>
      <c r="C7873" t="s">
        <v>22</v>
      </c>
      <c r="D7873" t="s">
        <v>116</v>
      </c>
      <c r="E7873" t="s">
        <v>557</v>
      </c>
      <c r="F7873" t="str">
        <f t="shared" si="611"/>
        <v>嘉兴市幼儿教育</v>
      </c>
      <c r="G7873" t="s">
        <v>79</v>
      </c>
      <c r="H7873" t="s">
        <v>205</v>
      </c>
      <c r="I7873" t="s">
        <v>68</v>
      </c>
      <c r="J7873">
        <v>515</v>
      </c>
      <c r="K7873">
        <v>0</v>
      </c>
      <c r="L7873" s="13">
        <f>VLOOKUP(C7873,'渗透率、续签率'!B:C,2,0)</f>
        <v>0.20100000000000001</v>
      </c>
      <c r="M7873" s="6">
        <v>0</v>
      </c>
      <c r="N7873">
        <v>260</v>
      </c>
      <c r="O7873">
        <v>0</v>
      </c>
      <c r="P7873" s="6">
        <v>0</v>
      </c>
      <c r="Q7873" s="13">
        <v>0</v>
      </c>
      <c r="R7873" s="13">
        <v>0</v>
      </c>
      <c r="S7873" s="31">
        <v>3937</v>
      </c>
      <c r="T7873" s="6">
        <f>VLOOKUP(E7873,'参数设置&amp;汇总'!S:U,3,0)</f>
        <v>0</v>
      </c>
      <c r="U7873" s="78">
        <f t="shared" si="610"/>
        <v>0</v>
      </c>
      <c r="V7873" s="13">
        <v>0.85000000000000009</v>
      </c>
      <c r="W7873" s="78">
        <f t="shared" si="612"/>
        <v>0</v>
      </c>
      <c r="X7873" s="1">
        <f>VLOOKUP(E7873,'渗透率、续签率'!AG:AJ,4,0)</f>
        <v>6095.5</v>
      </c>
      <c r="Y7873" s="1">
        <f t="shared" si="613"/>
        <v>0</v>
      </c>
      <c r="Z7873">
        <v>1</v>
      </c>
      <c r="AA7873" s="89">
        <f t="shared" si="614"/>
        <v>1584830</v>
      </c>
      <c r="AH7873" s="37"/>
      <c r="AI7873" s="37"/>
      <c r="AK7873" s="37"/>
    </row>
    <row r="7874" spans="1:37" hidden="1">
      <c r="A7874" t="s">
        <v>64</v>
      </c>
      <c r="B7874" t="s">
        <v>20</v>
      </c>
      <c r="C7874" t="s">
        <v>22</v>
      </c>
      <c r="D7874" t="s">
        <v>116</v>
      </c>
      <c r="E7874" t="s">
        <v>557</v>
      </c>
      <c r="F7874" t="str">
        <f t="shared" si="611"/>
        <v>嘉峪关市幼儿教育</v>
      </c>
      <c r="G7874" t="s">
        <v>132</v>
      </c>
      <c r="H7874" t="s">
        <v>206</v>
      </c>
      <c r="I7874" t="s">
        <v>70</v>
      </c>
      <c r="J7874">
        <v>32</v>
      </c>
      <c r="K7874">
        <v>0</v>
      </c>
      <c r="L7874" s="13">
        <f>VLOOKUP(C7874,'渗透率、续签率'!B:C,2,0)</f>
        <v>0.20100000000000001</v>
      </c>
      <c r="M7874" s="6">
        <v>0</v>
      </c>
      <c r="N7874">
        <v>0</v>
      </c>
      <c r="O7874">
        <v>0</v>
      </c>
      <c r="P7874" s="6">
        <v>0</v>
      </c>
      <c r="Q7874" s="13">
        <v>0</v>
      </c>
      <c r="R7874" s="13">
        <v>0</v>
      </c>
      <c r="S7874" s="31">
        <v>77</v>
      </c>
      <c r="T7874" s="6">
        <f>VLOOKUP(E7874,'参数设置&amp;汇总'!S:U,3,0)</f>
        <v>0</v>
      </c>
      <c r="U7874" s="78">
        <f t="shared" si="610"/>
        <v>0</v>
      </c>
      <c r="V7874" s="13">
        <v>0.85000000000000009</v>
      </c>
      <c r="W7874" s="78">
        <f t="shared" si="612"/>
        <v>0</v>
      </c>
      <c r="X7874" s="1">
        <f>VLOOKUP(E7874,'渗透率、续签率'!AG:AJ,4,0)</f>
        <v>6095.5</v>
      </c>
      <c r="Y7874" s="1">
        <f t="shared" si="613"/>
        <v>0</v>
      </c>
      <c r="Z7874">
        <v>0</v>
      </c>
      <c r="AA7874" s="89">
        <f t="shared" si="614"/>
        <v>0</v>
      </c>
      <c r="AH7874" s="37"/>
      <c r="AI7874" s="37"/>
      <c r="AK7874" s="37"/>
    </row>
    <row r="7875" spans="1:37" hidden="1">
      <c r="A7875" t="s">
        <v>64</v>
      </c>
      <c r="B7875" t="s">
        <v>20</v>
      </c>
      <c r="C7875" t="s">
        <v>22</v>
      </c>
      <c r="D7875" t="s">
        <v>116</v>
      </c>
      <c r="E7875" t="s">
        <v>557</v>
      </c>
      <c r="F7875" t="str">
        <f t="shared" si="611"/>
        <v>四平市幼儿教育</v>
      </c>
      <c r="G7875" t="s">
        <v>188</v>
      </c>
      <c r="H7875" t="s">
        <v>207</v>
      </c>
      <c r="I7875" t="s">
        <v>70</v>
      </c>
      <c r="J7875">
        <v>192</v>
      </c>
      <c r="K7875">
        <v>0</v>
      </c>
      <c r="L7875" s="13">
        <f>VLOOKUP(C7875,'渗透率、续签率'!B:C,2,0)</f>
        <v>0.20100000000000001</v>
      </c>
      <c r="M7875" s="6">
        <v>0</v>
      </c>
      <c r="N7875">
        <v>37</v>
      </c>
      <c r="O7875">
        <v>0</v>
      </c>
      <c r="P7875" s="6">
        <v>0</v>
      </c>
      <c r="Q7875" s="13">
        <v>0</v>
      </c>
      <c r="R7875" s="13">
        <v>0</v>
      </c>
      <c r="S7875" s="31">
        <v>661</v>
      </c>
      <c r="T7875" s="6">
        <f>VLOOKUP(E7875,'参数设置&amp;汇总'!S:U,3,0)</f>
        <v>0</v>
      </c>
      <c r="U7875" s="78">
        <f t="shared" ref="U7875:U7938" si="615">IF(T7875*N7875&gt;=O7875,T7875*N7875,O7875)</f>
        <v>0</v>
      </c>
      <c r="V7875" s="13">
        <v>0.85000000000000009</v>
      </c>
      <c r="W7875" s="78">
        <f t="shared" si="612"/>
        <v>0</v>
      </c>
      <c r="X7875" s="1">
        <f>VLOOKUP(E7875,'渗透率、续签率'!AG:AJ,4,0)</f>
        <v>6095.5</v>
      </c>
      <c r="Y7875" s="1">
        <f t="shared" si="613"/>
        <v>0</v>
      </c>
      <c r="Z7875">
        <v>0</v>
      </c>
      <c r="AA7875" s="89">
        <f t="shared" si="614"/>
        <v>225533.5</v>
      </c>
      <c r="AH7875" s="37"/>
      <c r="AI7875" s="37"/>
      <c r="AK7875" s="37"/>
    </row>
    <row r="7876" spans="1:37" hidden="1">
      <c r="A7876" t="s">
        <v>64</v>
      </c>
      <c r="B7876" t="s">
        <v>20</v>
      </c>
      <c r="C7876" t="s">
        <v>22</v>
      </c>
      <c r="D7876" t="s">
        <v>116</v>
      </c>
      <c r="E7876" t="s">
        <v>557</v>
      </c>
      <c r="F7876" t="str">
        <f t="shared" ref="F7876:F7939" si="616">H7876&amp;C7876</f>
        <v>固原市幼儿教育</v>
      </c>
      <c r="G7876" t="s">
        <v>129</v>
      </c>
      <c r="H7876" t="s">
        <v>208</v>
      </c>
      <c r="I7876" t="s">
        <v>70</v>
      </c>
      <c r="J7876">
        <v>97</v>
      </c>
      <c r="K7876">
        <v>0</v>
      </c>
      <c r="L7876" s="13">
        <f>VLOOKUP(C7876,'渗透率、续签率'!B:C,2,0)</f>
        <v>0.20100000000000001</v>
      </c>
      <c r="M7876" s="6">
        <v>0</v>
      </c>
      <c r="N7876">
        <v>3</v>
      </c>
      <c r="O7876">
        <v>0</v>
      </c>
      <c r="P7876" s="6">
        <v>0</v>
      </c>
      <c r="Q7876" s="13">
        <v>0</v>
      </c>
      <c r="R7876" s="13">
        <v>0</v>
      </c>
      <c r="S7876" s="31">
        <v>134</v>
      </c>
      <c r="T7876" s="6">
        <f>VLOOKUP(E7876,'参数设置&amp;汇总'!S:U,3,0)</f>
        <v>0</v>
      </c>
      <c r="U7876" s="78">
        <f t="shared" si="615"/>
        <v>0</v>
      </c>
      <c r="V7876" s="13">
        <v>0.85000000000000009</v>
      </c>
      <c r="W7876" s="78">
        <f t="shared" ref="W7876:W7939" si="617">(O7876*(1-L7876)+IF((U7876-O7876)&lt;0,0,(U7876-O7876)))/V7876</f>
        <v>0</v>
      </c>
      <c r="X7876" s="1">
        <f>VLOOKUP(E7876,'渗透率、续签率'!AG:AJ,4,0)</f>
        <v>6095.5</v>
      </c>
      <c r="Y7876" s="1">
        <f t="shared" ref="Y7876:Y7939" si="618">X7876*W7876</f>
        <v>0</v>
      </c>
      <c r="Z7876">
        <v>0</v>
      </c>
      <c r="AA7876" s="89">
        <f t="shared" ref="AA7876:AA7939" si="619">N7876*X7876</f>
        <v>18286.5</v>
      </c>
      <c r="AH7876" s="37"/>
      <c r="AI7876" s="37"/>
      <c r="AK7876" s="37"/>
    </row>
    <row r="7877" spans="1:37" hidden="1">
      <c r="A7877" t="s">
        <v>64</v>
      </c>
      <c r="B7877" t="s">
        <v>20</v>
      </c>
      <c r="C7877" t="s">
        <v>22</v>
      </c>
      <c r="D7877" t="s">
        <v>116</v>
      </c>
      <c r="E7877" t="s">
        <v>557</v>
      </c>
      <c r="F7877" t="str">
        <f t="shared" si="616"/>
        <v>图木舒克市幼儿教育</v>
      </c>
      <c r="G7877" t="s">
        <v>145</v>
      </c>
      <c r="H7877" t="s">
        <v>209</v>
      </c>
      <c r="I7877" t="s">
        <v>70</v>
      </c>
      <c r="J7877">
        <v>13</v>
      </c>
      <c r="K7877">
        <v>0</v>
      </c>
      <c r="L7877" s="13">
        <f>VLOOKUP(C7877,'渗透率、续签率'!B:C,2,0)</f>
        <v>0.20100000000000001</v>
      </c>
      <c r="M7877" s="6">
        <v>0</v>
      </c>
      <c r="N7877">
        <v>0</v>
      </c>
      <c r="O7877">
        <v>0</v>
      </c>
      <c r="P7877" s="6">
        <v>0</v>
      </c>
      <c r="Q7877" s="13">
        <v>0</v>
      </c>
      <c r="R7877" s="13">
        <v>0</v>
      </c>
      <c r="S7877" s="31">
        <v>33</v>
      </c>
      <c r="T7877" s="6">
        <f>VLOOKUP(E7877,'参数设置&amp;汇总'!S:U,3,0)</f>
        <v>0</v>
      </c>
      <c r="U7877" s="78">
        <f t="shared" si="615"/>
        <v>0</v>
      </c>
      <c r="V7877" s="13">
        <v>0.85000000000000009</v>
      </c>
      <c r="W7877" s="78">
        <f t="shared" si="617"/>
        <v>0</v>
      </c>
      <c r="X7877" s="1">
        <f>VLOOKUP(E7877,'渗透率、续签率'!AG:AJ,4,0)</f>
        <v>6095.5</v>
      </c>
      <c r="Y7877" s="1">
        <f t="shared" si="618"/>
        <v>0</v>
      </c>
      <c r="Z7877">
        <v>0</v>
      </c>
      <c r="AA7877" s="89">
        <f t="shared" si="619"/>
        <v>0</v>
      </c>
      <c r="AH7877" s="37"/>
      <c r="AI7877" s="37"/>
      <c r="AK7877" s="37"/>
    </row>
    <row r="7878" spans="1:37" hidden="1">
      <c r="A7878" t="s">
        <v>64</v>
      </c>
      <c r="B7878" t="s">
        <v>20</v>
      </c>
      <c r="C7878" t="s">
        <v>22</v>
      </c>
      <c r="D7878" t="s">
        <v>116</v>
      </c>
      <c r="E7878" t="s">
        <v>557</v>
      </c>
      <c r="F7878" t="str">
        <f t="shared" si="616"/>
        <v>塔城地区幼儿教育</v>
      </c>
      <c r="G7878" t="s">
        <v>145</v>
      </c>
      <c r="H7878" t="s">
        <v>210</v>
      </c>
      <c r="I7878" t="s">
        <v>70</v>
      </c>
      <c r="J7878">
        <v>55</v>
      </c>
      <c r="K7878">
        <v>0</v>
      </c>
      <c r="L7878" s="13">
        <f>VLOOKUP(C7878,'渗透率、续签率'!B:C,2,0)</f>
        <v>0.20100000000000001</v>
      </c>
      <c r="M7878" s="6">
        <v>0</v>
      </c>
      <c r="N7878">
        <v>0</v>
      </c>
      <c r="O7878">
        <v>0</v>
      </c>
      <c r="P7878" s="6">
        <v>0</v>
      </c>
      <c r="Q7878" s="13">
        <v>0</v>
      </c>
      <c r="R7878" s="13">
        <v>0</v>
      </c>
      <c r="S7878" s="31">
        <v>69</v>
      </c>
      <c r="T7878" s="6">
        <f>VLOOKUP(E7878,'参数设置&amp;汇总'!S:U,3,0)</f>
        <v>0</v>
      </c>
      <c r="U7878" s="78">
        <f t="shared" si="615"/>
        <v>0</v>
      </c>
      <c r="V7878" s="13">
        <v>0.85000000000000009</v>
      </c>
      <c r="W7878" s="78">
        <f t="shared" si="617"/>
        <v>0</v>
      </c>
      <c r="X7878" s="1">
        <f>VLOOKUP(E7878,'渗透率、续签率'!AG:AJ,4,0)</f>
        <v>6095.5</v>
      </c>
      <c r="Y7878" s="1">
        <f t="shared" si="618"/>
        <v>0</v>
      </c>
      <c r="Z7878">
        <v>0</v>
      </c>
      <c r="AA7878" s="89">
        <f t="shared" si="619"/>
        <v>0</v>
      </c>
      <c r="AH7878" s="37"/>
      <c r="AI7878" s="37"/>
      <c r="AJ7878" s="1"/>
      <c r="AK7878" s="37"/>
    </row>
    <row r="7879" spans="1:37" hidden="1">
      <c r="A7879" t="s">
        <v>64</v>
      </c>
      <c r="B7879" t="s">
        <v>20</v>
      </c>
      <c r="C7879" t="s">
        <v>22</v>
      </c>
      <c r="D7879" t="s">
        <v>116</v>
      </c>
      <c r="E7879" t="s">
        <v>557</v>
      </c>
      <c r="F7879" t="str">
        <f t="shared" si="616"/>
        <v>大兴安岭地区幼儿教育</v>
      </c>
      <c r="G7879" t="s">
        <v>118</v>
      </c>
      <c r="H7879" t="s">
        <v>211</v>
      </c>
      <c r="I7879" t="s">
        <v>70</v>
      </c>
      <c r="J7879">
        <v>20</v>
      </c>
      <c r="K7879">
        <v>0</v>
      </c>
      <c r="L7879" s="13">
        <f>VLOOKUP(C7879,'渗透率、续签率'!B:C,2,0)</f>
        <v>0.20100000000000001</v>
      </c>
      <c r="M7879" s="6">
        <v>0</v>
      </c>
      <c r="N7879">
        <v>0</v>
      </c>
      <c r="O7879">
        <v>0</v>
      </c>
      <c r="P7879" s="6">
        <v>0</v>
      </c>
      <c r="Q7879" s="13">
        <v>0</v>
      </c>
      <c r="R7879" s="13">
        <v>0</v>
      </c>
      <c r="S7879" s="31">
        <v>29</v>
      </c>
      <c r="T7879" s="6">
        <f>VLOOKUP(E7879,'参数设置&amp;汇总'!S:U,3,0)</f>
        <v>0</v>
      </c>
      <c r="U7879" s="78">
        <f t="shared" si="615"/>
        <v>0</v>
      </c>
      <c r="V7879" s="13">
        <v>0.85000000000000009</v>
      </c>
      <c r="W7879" s="78">
        <f t="shared" si="617"/>
        <v>0</v>
      </c>
      <c r="X7879" s="1">
        <f>VLOOKUP(E7879,'渗透率、续签率'!AG:AJ,4,0)</f>
        <v>6095.5</v>
      </c>
      <c r="Y7879" s="1">
        <f t="shared" si="618"/>
        <v>0</v>
      </c>
      <c r="Z7879">
        <v>0</v>
      </c>
      <c r="AA7879" s="89">
        <f t="shared" si="619"/>
        <v>0</v>
      </c>
      <c r="AH7879" s="37"/>
      <c r="AI7879" s="37"/>
      <c r="AK7879" s="37"/>
    </row>
    <row r="7880" spans="1:37" hidden="1">
      <c r="A7880" t="s">
        <v>64</v>
      </c>
      <c r="B7880" t="s">
        <v>20</v>
      </c>
      <c r="C7880" t="s">
        <v>22</v>
      </c>
      <c r="D7880" t="s">
        <v>116</v>
      </c>
      <c r="E7880" t="s">
        <v>557</v>
      </c>
      <c r="F7880" t="str">
        <f t="shared" si="616"/>
        <v>大同市幼儿教育</v>
      </c>
      <c r="G7880" t="s">
        <v>134</v>
      </c>
      <c r="H7880" t="s">
        <v>212</v>
      </c>
      <c r="I7880" t="s">
        <v>70</v>
      </c>
      <c r="J7880">
        <v>439</v>
      </c>
      <c r="K7880">
        <v>0</v>
      </c>
      <c r="L7880" s="13">
        <f>VLOOKUP(C7880,'渗透率、续签率'!B:C,2,0)</f>
        <v>0.20100000000000001</v>
      </c>
      <c r="M7880" s="6">
        <v>0</v>
      </c>
      <c r="N7880">
        <v>164</v>
      </c>
      <c r="O7880">
        <v>0</v>
      </c>
      <c r="P7880" s="6">
        <v>0</v>
      </c>
      <c r="Q7880" s="13">
        <v>0</v>
      </c>
      <c r="R7880" s="13">
        <v>0</v>
      </c>
      <c r="S7880" s="31">
        <v>2479</v>
      </c>
      <c r="T7880" s="6">
        <f>VLOOKUP(E7880,'参数设置&amp;汇总'!S:U,3,0)</f>
        <v>0</v>
      </c>
      <c r="U7880" s="78">
        <f t="shared" si="615"/>
        <v>0</v>
      </c>
      <c r="V7880" s="13">
        <v>0.85000000000000009</v>
      </c>
      <c r="W7880" s="78">
        <f t="shared" si="617"/>
        <v>0</v>
      </c>
      <c r="X7880" s="1">
        <f>VLOOKUP(E7880,'渗透率、续签率'!AG:AJ,4,0)</f>
        <v>6095.5</v>
      </c>
      <c r="Y7880" s="1">
        <f t="shared" si="618"/>
        <v>0</v>
      </c>
      <c r="Z7880">
        <v>0</v>
      </c>
      <c r="AA7880" s="89">
        <f t="shared" si="619"/>
        <v>999662</v>
      </c>
      <c r="AH7880" s="37"/>
      <c r="AI7880" s="37"/>
      <c r="AK7880" s="37"/>
    </row>
    <row r="7881" spans="1:37" hidden="1">
      <c r="A7881" t="s">
        <v>64</v>
      </c>
      <c r="B7881" t="s">
        <v>20</v>
      </c>
      <c r="C7881" t="s">
        <v>22</v>
      </c>
      <c r="D7881" t="s">
        <v>116</v>
      </c>
      <c r="E7881" t="s">
        <v>557</v>
      </c>
      <c r="F7881" t="str">
        <f t="shared" si="616"/>
        <v>大庆市幼儿教育</v>
      </c>
      <c r="G7881" t="s">
        <v>118</v>
      </c>
      <c r="H7881" t="s">
        <v>213</v>
      </c>
      <c r="I7881" t="s">
        <v>70</v>
      </c>
      <c r="J7881">
        <v>285</v>
      </c>
      <c r="K7881">
        <v>0</v>
      </c>
      <c r="L7881" s="13">
        <f>VLOOKUP(C7881,'渗透率、续签率'!B:C,2,0)</f>
        <v>0.20100000000000001</v>
      </c>
      <c r="M7881" s="6">
        <v>0</v>
      </c>
      <c r="N7881">
        <v>79</v>
      </c>
      <c r="O7881">
        <v>0</v>
      </c>
      <c r="P7881" s="6">
        <v>0</v>
      </c>
      <c r="Q7881" s="13">
        <v>0</v>
      </c>
      <c r="R7881" s="13">
        <v>0</v>
      </c>
      <c r="S7881" s="31">
        <v>1144</v>
      </c>
      <c r="T7881" s="6">
        <f>VLOOKUP(E7881,'参数设置&amp;汇总'!S:U,3,0)</f>
        <v>0</v>
      </c>
      <c r="U7881" s="78">
        <f t="shared" si="615"/>
        <v>0</v>
      </c>
      <c r="V7881" s="13">
        <v>0.85000000000000009</v>
      </c>
      <c r="W7881" s="78">
        <f t="shared" si="617"/>
        <v>0</v>
      </c>
      <c r="X7881" s="1">
        <f>VLOOKUP(E7881,'渗透率、续签率'!AG:AJ,4,0)</f>
        <v>6095.5</v>
      </c>
      <c r="Y7881" s="1">
        <f t="shared" si="618"/>
        <v>0</v>
      </c>
      <c r="Z7881">
        <v>2</v>
      </c>
      <c r="AA7881" s="89">
        <f t="shared" si="619"/>
        <v>481544.5</v>
      </c>
      <c r="AH7881" s="37"/>
      <c r="AI7881" s="37"/>
    </row>
    <row r="7882" spans="1:37" hidden="1">
      <c r="A7882" t="s">
        <v>64</v>
      </c>
      <c r="B7882" t="s">
        <v>20</v>
      </c>
      <c r="C7882" t="s">
        <v>22</v>
      </c>
      <c r="D7882" t="s">
        <v>116</v>
      </c>
      <c r="E7882" t="s">
        <v>557</v>
      </c>
      <c r="F7882" t="str">
        <f t="shared" si="616"/>
        <v>大理白族自治州幼儿教育</v>
      </c>
      <c r="G7882" t="s">
        <v>99</v>
      </c>
      <c r="H7882" t="s">
        <v>214</v>
      </c>
      <c r="I7882" t="s">
        <v>68</v>
      </c>
      <c r="J7882">
        <v>380</v>
      </c>
      <c r="K7882">
        <v>0</v>
      </c>
      <c r="L7882" s="13">
        <f>VLOOKUP(C7882,'渗透率、续签率'!B:C,2,0)</f>
        <v>0.20100000000000001</v>
      </c>
      <c r="M7882" s="6">
        <v>0</v>
      </c>
      <c r="N7882">
        <v>26</v>
      </c>
      <c r="O7882">
        <v>0</v>
      </c>
      <c r="P7882" s="6">
        <v>0</v>
      </c>
      <c r="Q7882" s="13">
        <v>0</v>
      </c>
      <c r="R7882" s="13">
        <v>0</v>
      </c>
      <c r="S7882" s="31">
        <v>656</v>
      </c>
      <c r="T7882" s="6">
        <f>VLOOKUP(E7882,'参数设置&amp;汇总'!S:U,3,0)</f>
        <v>0</v>
      </c>
      <c r="U7882" s="78">
        <f t="shared" si="615"/>
        <v>0</v>
      </c>
      <c r="V7882" s="13">
        <v>0.85000000000000009</v>
      </c>
      <c r="W7882" s="78">
        <f t="shared" si="617"/>
        <v>0</v>
      </c>
      <c r="X7882" s="1">
        <f>VLOOKUP(E7882,'渗透率、续签率'!AG:AJ,4,0)</f>
        <v>6095.5</v>
      </c>
      <c r="Y7882" s="1">
        <f t="shared" si="618"/>
        <v>0</v>
      </c>
      <c r="Z7882">
        <v>4</v>
      </c>
      <c r="AA7882" s="89">
        <f t="shared" si="619"/>
        <v>158483</v>
      </c>
      <c r="AK7882" s="37"/>
    </row>
    <row r="7883" spans="1:37" hidden="1">
      <c r="A7883" t="s">
        <v>64</v>
      </c>
      <c r="B7883" t="s">
        <v>20</v>
      </c>
      <c r="C7883" t="s">
        <v>22</v>
      </c>
      <c r="D7883" t="s">
        <v>116</v>
      </c>
      <c r="E7883" t="s">
        <v>557</v>
      </c>
      <c r="F7883" t="str">
        <f t="shared" si="616"/>
        <v>大连市幼儿教育</v>
      </c>
      <c r="G7883" t="s">
        <v>101</v>
      </c>
      <c r="H7883" t="s">
        <v>215</v>
      </c>
      <c r="I7883" t="s">
        <v>70</v>
      </c>
      <c r="J7883" s="1">
        <v>1005</v>
      </c>
      <c r="K7883">
        <v>1</v>
      </c>
      <c r="L7883" s="13">
        <f>VLOOKUP(C7883,'渗透率、续签率'!B:C,2,0)</f>
        <v>0.20100000000000001</v>
      </c>
      <c r="M7883" s="6">
        <v>0</v>
      </c>
      <c r="N7883">
        <v>425</v>
      </c>
      <c r="O7883">
        <v>1</v>
      </c>
      <c r="P7883" s="6">
        <v>0</v>
      </c>
      <c r="Q7883" s="13">
        <v>2E-3</v>
      </c>
      <c r="R7883" s="13">
        <v>0</v>
      </c>
      <c r="S7883" s="31">
        <v>6015</v>
      </c>
      <c r="T7883" s="6">
        <f>VLOOKUP(E7883,'参数设置&amp;汇总'!S:U,3,0)</f>
        <v>0</v>
      </c>
      <c r="U7883" s="78">
        <f t="shared" si="615"/>
        <v>1</v>
      </c>
      <c r="V7883" s="13">
        <v>0.85000000000000009</v>
      </c>
      <c r="W7883" s="78">
        <f t="shared" si="617"/>
        <v>0.93999999999999984</v>
      </c>
      <c r="X7883" s="1">
        <f>VLOOKUP(E7883,'渗透率、续签率'!AG:AJ,4,0)</f>
        <v>6095.5</v>
      </c>
      <c r="Y7883" s="1">
        <f t="shared" si="618"/>
        <v>5729.7699999999986</v>
      </c>
      <c r="Z7883">
        <v>17</v>
      </c>
      <c r="AA7883" s="89">
        <f t="shared" si="619"/>
        <v>2590587.5</v>
      </c>
      <c r="AH7883" s="37"/>
      <c r="AI7883" s="37"/>
      <c r="AK7883" s="37"/>
    </row>
    <row r="7884" spans="1:37" hidden="1">
      <c r="A7884" t="s">
        <v>64</v>
      </c>
      <c r="B7884" t="s">
        <v>20</v>
      </c>
      <c r="C7884" t="s">
        <v>22</v>
      </c>
      <c r="D7884" t="s">
        <v>116</v>
      </c>
      <c r="E7884" t="s">
        <v>557</v>
      </c>
      <c r="F7884" t="str">
        <f t="shared" si="616"/>
        <v>天水市幼儿教育</v>
      </c>
      <c r="G7884" t="s">
        <v>132</v>
      </c>
      <c r="H7884" t="s">
        <v>216</v>
      </c>
      <c r="I7884" t="s">
        <v>70</v>
      </c>
      <c r="J7884">
        <v>282</v>
      </c>
      <c r="K7884">
        <v>0</v>
      </c>
      <c r="L7884" s="13">
        <f>VLOOKUP(C7884,'渗透率、续签率'!B:C,2,0)</f>
        <v>0.20100000000000001</v>
      </c>
      <c r="M7884" s="6">
        <v>0</v>
      </c>
      <c r="N7884">
        <v>22</v>
      </c>
      <c r="O7884">
        <v>0</v>
      </c>
      <c r="P7884" s="6">
        <v>0</v>
      </c>
      <c r="Q7884" s="13">
        <v>0</v>
      </c>
      <c r="R7884" s="13">
        <v>0</v>
      </c>
      <c r="S7884" s="31">
        <v>570</v>
      </c>
      <c r="T7884" s="6">
        <f>VLOOKUP(E7884,'参数设置&amp;汇总'!S:U,3,0)</f>
        <v>0</v>
      </c>
      <c r="U7884" s="78">
        <f t="shared" si="615"/>
        <v>0</v>
      </c>
      <c r="V7884" s="13">
        <v>0.85000000000000009</v>
      </c>
      <c r="W7884" s="78">
        <f t="shared" si="617"/>
        <v>0</v>
      </c>
      <c r="X7884" s="1">
        <f>VLOOKUP(E7884,'渗透率、续签率'!AG:AJ,4,0)</f>
        <v>6095.5</v>
      </c>
      <c r="Y7884" s="1">
        <f t="shared" si="618"/>
        <v>0</v>
      </c>
      <c r="Z7884">
        <v>0</v>
      </c>
      <c r="AA7884" s="89">
        <f t="shared" si="619"/>
        <v>134101</v>
      </c>
      <c r="AH7884" s="37"/>
      <c r="AI7884" s="37"/>
      <c r="AK7884" s="37"/>
    </row>
    <row r="7885" spans="1:37" hidden="1">
      <c r="A7885" t="s">
        <v>64</v>
      </c>
      <c r="B7885" t="s">
        <v>20</v>
      </c>
      <c r="C7885" t="s">
        <v>22</v>
      </c>
      <c r="D7885" t="s">
        <v>116</v>
      </c>
      <c r="E7885" t="s">
        <v>557</v>
      </c>
      <c r="F7885" t="str">
        <f t="shared" si="616"/>
        <v>天门市幼儿教育</v>
      </c>
      <c r="G7885" t="s">
        <v>81</v>
      </c>
      <c r="H7885" t="s">
        <v>217</v>
      </c>
      <c r="I7885" t="s">
        <v>68</v>
      </c>
      <c r="J7885">
        <v>119</v>
      </c>
      <c r="K7885">
        <v>0</v>
      </c>
      <c r="L7885" s="13">
        <f>VLOOKUP(C7885,'渗透率、续签率'!B:C,2,0)</f>
        <v>0.20100000000000001</v>
      </c>
      <c r="M7885" s="6">
        <v>0</v>
      </c>
      <c r="N7885">
        <v>10</v>
      </c>
      <c r="O7885">
        <v>0</v>
      </c>
      <c r="P7885" s="6">
        <v>0</v>
      </c>
      <c r="Q7885" s="13">
        <v>0</v>
      </c>
      <c r="R7885" s="13">
        <v>0</v>
      </c>
      <c r="S7885" s="31">
        <v>220</v>
      </c>
      <c r="T7885" s="6">
        <f>VLOOKUP(E7885,'参数设置&amp;汇总'!S:U,3,0)</f>
        <v>0</v>
      </c>
      <c r="U7885" s="78">
        <f t="shared" si="615"/>
        <v>0</v>
      </c>
      <c r="V7885" s="13">
        <v>0.85000000000000009</v>
      </c>
      <c r="W7885" s="78">
        <f t="shared" si="617"/>
        <v>0</v>
      </c>
      <c r="X7885" s="1">
        <f>VLOOKUP(E7885,'渗透率、续签率'!AG:AJ,4,0)</f>
        <v>6095.5</v>
      </c>
      <c r="Y7885" s="1">
        <f t="shared" si="618"/>
        <v>0</v>
      </c>
      <c r="Z7885">
        <v>0</v>
      </c>
      <c r="AA7885" s="89">
        <f t="shared" si="619"/>
        <v>60955</v>
      </c>
      <c r="AH7885" s="37"/>
      <c r="AI7885" s="37"/>
      <c r="AK7885" s="37"/>
    </row>
    <row r="7886" spans="1:37" hidden="1">
      <c r="A7886" t="s">
        <v>64</v>
      </c>
      <c r="B7886" t="s">
        <v>20</v>
      </c>
      <c r="C7886" t="s">
        <v>22</v>
      </c>
      <c r="D7886" t="s">
        <v>116</v>
      </c>
      <c r="E7886" t="s">
        <v>557</v>
      </c>
      <c r="F7886" t="str">
        <f t="shared" si="616"/>
        <v>太原市幼儿教育</v>
      </c>
      <c r="G7886" t="s">
        <v>134</v>
      </c>
      <c r="H7886" t="s">
        <v>218</v>
      </c>
      <c r="I7886" t="s">
        <v>70</v>
      </c>
      <c r="J7886">
        <v>902</v>
      </c>
      <c r="K7886">
        <v>0</v>
      </c>
      <c r="L7886" s="13">
        <f>VLOOKUP(C7886,'渗透率、续签率'!B:C,2,0)</f>
        <v>0.20100000000000001</v>
      </c>
      <c r="M7886" s="6">
        <v>0</v>
      </c>
      <c r="N7886">
        <v>647</v>
      </c>
      <c r="O7886">
        <v>0</v>
      </c>
      <c r="P7886" s="6">
        <v>0</v>
      </c>
      <c r="Q7886" s="13">
        <v>0</v>
      </c>
      <c r="R7886" s="13">
        <v>0</v>
      </c>
      <c r="S7886" s="31">
        <v>14780</v>
      </c>
      <c r="T7886" s="6">
        <f>VLOOKUP(E7886,'参数设置&amp;汇总'!S:U,3,0)</f>
        <v>0</v>
      </c>
      <c r="U7886" s="78">
        <f t="shared" si="615"/>
        <v>0</v>
      </c>
      <c r="V7886" s="13">
        <v>0.85000000000000009</v>
      </c>
      <c r="W7886" s="78">
        <f t="shared" si="617"/>
        <v>0</v>
      </c>
      <c r="X7886" s="1">
        <f>VLOOKUP(E7886,'渗透率、续签率'!AG:AJ,4,0)</f>
        <v>6095.5</v>
      </c>
      <c r="Y7886" s="1">
        <f t="shared" si="618"/>
        <v>0</v>
      </c>
      <c r="Z7886">
        <v>3</v>
      </c>
      <c r="AA7886" s="89">
        <f t="shared" si="619"/>
        <v>3943788.5</v>
      </c>
      <c r="AH7886" s="37"/>
      <c r="AI7886" s="37"/>
    </row>
    <row r="7887" spans="1:37" hidden="1">
      <c r="A7887" t="s">
        <v>64</v>
      </c>
      <c r="B7887" t="s">
        <v>20</v>
      </c>
      <c r="C7887" t="s">
        <v>22</v>
      </c>
      <c r="D7887" t="s">
        <v>116</v>
      </c>
      <c r="E7887" t="s">
        <v>557</v>
      </c>
      <c r="F7887" t="str">
        <f t="shared" si="616"/>
        <v>威海市幼儿教育</v>
      </c>
      <c r="G7887" t="s">
        <v>103</v>
      </c>
      <c r="H7887" t="s">
        <v>219</v>
      </c>
      <c r="I7887" t="s">
        <v>70</v>
      </c>
      <c r="J7887">
        <v>296</v>
      </c>
      <c r="K7887">
        <v>0</v>
      </c>
      <c r="L7887" s="13">
        <f>VLOOKUP(C7887,'渗透率、续签率'!B:C,2,0)</f>
        <v>0.20100000000000001</v>
      </c>
      <c r="M7887" s="6">
        <v>0</v>
      </c>
      <c r="N7887">
        <v>88</v>
      </c>
      <c r="O7887">
        <v>0</v>
      </c>
      <c r="P7887" s="6">
        <v>0</v>
      </c>
      <c r="Q7887" s="13">
        <v>0</v>
      </c>
      <c r="R7887" s="13">
        <v>0</v>
      </c>
      <c r="S7887" s="31">
        <v>1353</v>
      </c>
      <c r="T7887" s="6">
        <f>VLOOKUP(E7887,'参数设置&amp;汇总'!S:U,3,0)</f>
        <v>0</v>
      </c>
      <c r="U7887" s="78">
        <f t="shared" si="615"/>
        <v>0</v>
      </c>
      <c r="V7887" s="13">
        <v>0.85000000000000009</v>
      </c>
      <c r="W7887" s="78">
        <f t="shared" si="617"/>
        <v>0</v>
      </c>
      <c r="X7887" s="1">
        <f>VLOOKUP(E7887,'渗透率、续签率'!AG:AJ,4,0)</f>
        <v>6095.5</v>
      </c>
      <c r="Y7887" s="1">
        <f t="shared" si="618"/>
        <v>0</v>
      </c>
      <c r="Z7887">
        <v>0</v>
      </c>
      <c r="AA7887" s="89">
        <f t="shared" si="619"/>
        <v>536404</v>
      </c>
      <c r="AK7887" s="37"/>
    </row>
    <row r="7888" spans="1:37" hidden="1">
      <c r="A7888" t="s">
        <v>64</v>
      </c>
      <c r="B7888" t="s">
        <v>20</v>
      </c>
      <c r="C7888" t="s">
        <v>22</v>
      </c>
      <c r="D7888" t="s">
        <v>116</v>
      </c>
      <c r="E7888" t="s">
        <v>557</v>
      </c>
      <c r="F7888" t="str">
        <f t="shared" si="616"/>
        <v>娄底市幼儿教育</v>
      </c>
      <c r="G7888" t="s">
        <v>113</v>
      </c>
      <c r="H7888" t="s">
        <v>220</v>
      </c>
      <c r="I7888" t="s">
        <v>68</v>
      </c>
      <c r="J7888">
        <v>642</v>
      </c>
      <c r="K7888">
        <v>0</v>
      </c>
      <c r="L7888" s="13">
        <f>VLOOKUP(C7888,'渗透率、续签率'!B:C,2,0)</f>
        <v>0.20100000000000001</v>
      </c>
      <c r="M7888" s="6">
        <v>0</v>
      </c>
      <c r="N7888">
        <v>40</v>
      </c>
      <c r="O7888">
        <v>0</v>
      </c>
      <c r="P7888" s="6">
        <v>0</v>
      </c>
      <c r="Q7888" s="13">
        <v>0</v>
      </c>
      <c r="R7888" s="13">
        <v>0</v>
      </c>
      <c r="S7888" s="31">
        <v>1314</v>
      </c>
      <c r="T7888" s="6">
        <f>VLOOKUP(E7888,'参数设置&amp;汇总'!S:U,3,0)</f>
        <v>0</v>
      </c>
      <c r="U7888" s="78">
        <f t="shared" si="615"/>
        <v>0</v>
      </c>
      <c r="V7888" s="13">
        <v>0.85000000000000009</v>
      </c>
      <c r="W7888" s="78">
        <f t="shared" si="617"/>
        <v>0</v>
      </c>
      <c r="X7888" s="1">
        <f>VLOOKUP(E7888,'渗透率、续签率'!AG:AJ,4,0)</f>
        <v>6095.5</v>
      </c>
      <c r="Y7888" s="1">
        <f t="shared" si="618"/>
        <v>0</v>
      </c>
      <c r="Z7888">
        <v>0</v>
      </c>
      <c r="AA7888" s="89">
        <f t="shared" si="619"/>
        <v>243820</v>
      </c>
      <c r="AH7888" s="37"/>
      <c r="AI7888" s="37"/>
      <c r="AK7888" s="37"/>
    </row>
    <row r="7889" spans="1:37" hidden="1">
      <c r="A7889" t="s">
        <v>64</v>
      </c>
      <c r="B7889" t="s">
        <v>20</v>
      </c>
      <c r="C7889" t="s">
        <v>22</v>
      </c>
      <c r="D7889" t="s">
        <v>116</v>
      </c>
      <c r="E7889" t="s">
        <v>557</v>
      </c>
      <c r="F7889" t="str">
        <f t="shared" si="616"/>
        <v>孝感市幼儿教育</v>
      </c>
      <c r="G7889" t="s">
        <v>81</v>
      </c>
      <c r="H7889" t="s">
        <v>221</v>
      </c>
      <c r="I7889" t="s">
        <v>68</v>
      </c>
      <c r="J7889">
        <v>620</v>
      </c>
      <c r="K7889">
        <v>0</v>
      </c>
      <c r="L7889" s="13">
        <f>VLOOKUP(C7889,'渗透率、续签率'!B:C,2,0)</f>
        <v>0.20100000000000001</v>
      </c>
      <c r="M7889" s="6">
        <v>0</v>
      </c>
      <c r="N7889">
        <v>41</v>
      </c>
      <c r="O7889">
        <v>0</v>
      </c>
      <c r="P7889" s="6">
        <v>0</v>
      </c>
      <c r="Q7889" s="13">
        <v>0</v>
      </c>
      <c r="R7889" s="13">
        <v>0</v>
      </c>
      <c r="S7889" s="31">
        <v>1154</v>
      </c>
      <c r="T7889" s="6">
        <f>VLOOKUP(E7889,'参数设置&amp;汇总'!S:U,3,0)</f>
        <v>0</v>
      </c>
      <c r="U7889" s="78">
        <f t="shared" si="615"/>
        <v>0</v>
      </c>
      <c r="V7889" s="13">
        <v>0.85000000000000009</v>
      </c>
      <c r="W7889" s="78">
        <f t="shared" si="617"/>
        <v>0</v>
      </c>
      <c r="X7889" s="1">
        <f>VLOOKUP(E7889,'渗透率、续签率'!AG:AJ,4,0)</f>
        <v>6095.5</v>
      </c>
      <c r="Y7889" s="1">
        <f t="shared" si="618"/>
        <v>0</v>
      </c>
      <c r="Z7889">
        <v>0</v>
      </c>
      <c r="AA7889" s="89">
        <f t="shared" si="619"/>
        <v>249915.5</v>
      </c>
      <c r="AH7889" s="37"/>
      <c r="AI7889" s="37"/>
      <c r="AJ7889" s="1"/>
      <c r="AK7889" s="37"/>
    </row>
    <row r="7890" spans="1:37" hidden="1">
      <c r="A7890" t="s">
        <v>64</v>
      </c>
      <c r="B7890" t="s">
        <v>20</v>
      </c>
      <c r="C7890" t="s">
        <v>22</v>
      </c>
      <c r="D7890" t="s">
        <v>116</v>
      </c>
      <c r="E7890" t="s">
        <v>557</v>
      </c>
      <c r="F7890" t="str">
        <f t="shared" si="616"/>
        <v>宁德市幼儿教育</v>
      </c>
      <c r="G7890" t="s">
        <v>92</v>
      </c>
      <c r="H7890" t="s">
        <v>222</v>
      </c>
      <c r="I7890" t="s">
        <v>68</v>
      </c>
      <c r="J7890">
        <v>422</v>
      </c>
      <c r="K7890">
        <v>1</v>
      </c>
      <c r="L7890" s="13">
        <f>VLOOKUP(C7890,'渗透率、续签率'!B:C,2,0)</f>
        <v>0.20100000000000001</v>
      </c>
      <c r="M7890" s="6">
        <v>0</v>
      </c>
      <c r="N7890">
        <v>56</v>
      </c>
      <c r="O7890">
        <v>1</v>
      </c>
      <c r="P7890" s="6">
        <v>0.02</v>
      </c>
      <c r="Q7890" s="13">
        <v>8.0000000000000002E-3</v>
      </c>
      <c r="R7890" s="13">
        <v>0</v>
      </c>
      <c r="S7890" s="31">
        <v>1093</v>
      </c>
      <c r="T7890" s="6">
        <f>VLOOKUP(E7890,'参数设置&amp;汇总'!S:U,3,0)</f>
        <v>0</v>
      </c>
      <c r="U7890" s="78">
        <f t="shared" si="615"/>
        <v>1</v>
      </c>
      <c r="V7890" s="13">
        <v>0.85000000000000009</v>
      </c>
      <c r="W7890" s="78">
        <f t="shared" si="617"/>
        <v>0.93999999999999984</v>
      </c>
      <c r="X7890" s="1">
        <f>VLOOKUP(E7890,'渗透率、续签率'!AG:AJ,4,0)</f>
        <v>6095.5</v>
      </c>
      <c r="Y7890" s="1">
        <f t="shared" si="618"/>
        <v>5729.7699999999986</v>
      </c>
      <c r="Z7890">
        <v>0</v>
      </c>
      <c r="AA7890" s="89">
        <f t="shared" si="619"/>
        <v>341348</v>
      </c>
      <c r="AH7890" s="37"/>
      <c r="AI7890" s="37"/>
      <c r="AK7890" s="37"/>
    </row>
    <row r="7891" spans="1:37" hidden="1">
      <c r="A7891" t="s">
        <v>64</v>
      </c>
      <c r="B7891" t="s">
        <v>20</v>
      </c>
      <c r="C7891" t="s">
        <v>22</v>
      </c>
      <c r="D7891" t="s">
        <v>116</v>
      </c>
      <c r="E7891" t="s">
        <v>557</v>
      </c>
      <c r="F7891" t="str">
        <f t="shared" si="616"/>
        <v>安庆市幼儿教育</v>
      </c>
      <c r="G7891" t="s">
        <v>94</v>
      </c>
      <c r="H7891" t="s">
        <v>223</v>
      </c>
      <c r="I7891" t="s">
        <v>68</v>
      </c>
      <c r="J7891">
        <v>541</v>
      </c>
      <c r="K7891">
        <v>0</v>
      </c>
      <c r="L7891" s="13">
        <f>VLOOKUP(C7891,'渗透率、续签率'!B:C,2,0)</f>
        <v>0.20100000000000001</v>
      </c>
      <c r="M7891" s="6">
        <v>0</v>
      </c>
      <c r="N7891">
        <v>40</v>
      </c>
      <c r="O7891">
        <v>0</v>
      </c>
      <c r="P7891" s="6">
        <v>0</v>
      </c>
      <c r="Q7891" s="13">
        <v>0</v>
      </c>
      <c r="R7891" s="13">
        <v>0</v>
      </c>
      <c r="S7891" s="31">
        <v>1184</v>
      </c>
      <c r="T7891" s="6">
        <f>VLOOKUP(E7891,'参数设置&amp;汇总'!S:U,3,0)</f>
        <v>0</v>
      </c>
      <c r="U7891" s="78">
        <f t="shared" si="615"/>
        <v>0</v>
      </c>
      <c r="V7891" s="13">
        <v>0.85000000000000009</v>
      </c>
      <c r="W7891" s="78">
        <f t="shared" si="617"/>
        <v>0</v>
      </c>
      <c r="X7891" s="1">
        <f>VLOOKUP(E7891,'渗透率、续签率'!AG:AJ,4,0)</f>
        <v>6095.5</v>
      </c>
      <c r="Y7891" s="1">
        <f t="shared" si="618"/>
        <v>0</v>
      </c>
      <c r="Z7891">
        <v>0</v>
      </c>
      <c r="AA7891" s="89">
        <f t="shared" si="619"/>
        <v>243820</v>
      </c>
      <c r="AH7891" s="37"/>
      <c r="AI7891" s="37"/>
      <c r="AK7891" s="37"/>
    </row>
    <row r="7892" spans="1:37" hidden="1">
      <c r="A7892" t="s">
        <v>64</v>
      </c>
      <c r="B7892" t="s">
        <v>20</v>
      </c>
      <c r="C7892" t="s">
        <v>22</v>
      </c>
      <c r="D7892" t="s">
        <v>116</v>
      </c>
      <c r="E7892" t="s">
        <v>557</v>
      </c>
      <c r="F7892" t="str">
        <f t="shared" si="616"/>
        <v>安康市幼儿教育</v>
      </c>
      <c r="G7892" t="s">
        <v>108</v>
      </c>
      <c r="H7892" t="s">
        <v>224</v>
      </c>
      <c r="I7892" t="s">
        <v>70</v>
      </c>
      <c r="J7892">
        <v>310</v>
      </c>
      <c r="K7892">
        <v>0</v>
      </c>
      <c r="L7892" s="13">
        <f>VLOOKUP(C7892,'渗透率、续签率'!B:C,2,0)</f>
        <v>0.20100000000000001</v>
      </c>
      <c r="M7892" s="6">
        <v>0</v>
      </c>
      <c r="N7892">
        <v>16</v>
      </c>
      <c r="O7892">
        <v>0</v>
      </c>
      <c r="P7892" s="6">
        <v>0</v>
      </c>
      <c r="Q7892" s="13">
        <v>0</v>
      </c>
      <c r="R7892" s="13">
        <v>0</v>
      </c>
      <c r="S7892" s="31">
        <v>487</v>
      </c>
      <c r="T7892" s="6">
        <f>VLOOKUP(E7892,'参数设置&amp;汇总'!S:U,3,0)</f>
        <v>0</v>
      </c>
      <c r="U7892" s="78">
        <f t="shared" si="615"/>
        <v>0</v>
      </c>
      <c r="V7892" s="13">
        <v>0.85000000000000009</v>
      </c>
      <c r="W7892" s="78">
        <f t="shared" si="617"/>
        <v>0</v>
      </c>
      <c r="X7892" s="1">
        <f>VLOOKUP(E7892,'渗透率、续签率'!AG:AJ,4,0)</f>
        <v>6095.5</v>
      </c>
      <c r="Y7892" s="1">
        <f t="shared" si="618"/>
        <v>0</v>
      </c>
      <c r="Z7892">
        <v>0</v>
      </c>
      <c r="AA7892" s="89">
        <f t="shared" si="619"/>
        <v>97528</v>
      </c>
      <c r="AH7892" s="37"/>
      <c r="AI7892" s="37"/>
      <c r="AK7892" s="37"/>
    </row>
    <row r="7893" spans="1:37" hidden="1">
      <c r="A7893" t="s">
        <v>64</v>
      </c>
      <c r="B7893" t="s">
        <v>20</v>
      </c>
      <c r="C7893" t="s">
        <v>22</v>
      </c>
      <c r="D7893" t="s">
        <v>116</v>
      </c>
      <c r="E7893" t="s">
        <v>557</v>
      </c>
      <c r="F7893" t="str">
        <f t="shared" si="616"/>
        <v>安阳市幼儿教育</v>
      </c>
      <c r="G7893" t="s">
        <v>110</v>
      </c>
      <c r="H7893" t="s">
        <v>225</v>
      </c>
      <c r="I7893" t="s">
        <v>70</v>
      </c>
      <c r="J7893">
        <v>967</v>
      </c>
      <c r="K7893">
        <v>0</v>
      </c>
      <c r="L7893" s="13">
        <f>VLOOKUP(C7893,'渗透率、续签率'!B:C,2,0)</f>
        <v>0.20100000000000001</v>
      </c>
      <c r="M7893" s="6">
        <v>0</v>
      </c>
      <c r="N7893">
        <v>130</v>
      </c>
      <c r="O7893">
        <v>0</v>
      </c>
      <c r="P7893" s="6">
        <v>0</v>
      </c>
      <c r="Q7893" s="13">
        <v>0</v>
      </c>
      <c r="R7893" s="13">
        <v>0</v>
      </c>
      <c r="S7893" s="31">
        <v>2420</v>
      </c>
      <c r="T7893" s="6">
        <f>VLOOKUP(E7893,'参数设置&amp;汇总'!S:U,3,0)</f>
        <v>0</v>
      </c>
      <c r="U7893" s="78">
        <f t="shared" si="615"/>
        <v>0</v>
      </c>
      <c r="V7893" s="13">
        <v>0.85000000000000009</v>
      </c>
      <c r="W7893" s="78">
        <f t="shared" si="617"/>
        <v>0</v>
      </c>
      <c r="X7893" s="1">
        <f>VLOOKUP(E7893,'渗透率、续签率'!AG:AJ,4,0)</f>
        <v>6095.5</v>
      </c>
      <c r="Y7893" s="1">
        <f t="shared" si="618"/>
        <v>0</v>
      </c>
      <c r="Z7893">
        <v>1</v>
      </c>
      <c r="AA7893" s="89">
        <f t="shared" si="619"/>
        <v>792415</v>
      </c>
      <c r="AH7893" s="37"/>
      <c r="AI7893" s="37"/>
      <c r="AK7893" s="37"/>
    </row>
    <row r="7894" spans="1:37" hidden="1">
      <c r="A7894" t="s">
        <v>64</v>
      </c>
      <c r="B7894" t="s">
        <v>20</v>
      </c>
      <c r="C7894" t="s">
        <v>22</v>
      </c>
      <c r="D7894" t="s">
        <v>116</v>
      </c>
      <c r="E7894" t="s">
        <v>557</v>
      </c>
      <c r="F7894" t="str">
        <f t="shared" si="616"/>
        <v>安顺市幼儿教育</v>
      </c>
      <c r="G7894" t="s">
        <v>167</v>
      </c>
      <c r="H7894" t="s">
        <v>226</v>
      </c>
      <c r="I7894" t="s">
        <v>70</v>
      </c>
      <c r="J7894">
        <v>539</v>
      </c>
      <c r="K7894">
        <v>0</v>
      </c>
      <c r="L7894" s="13">
        <f>VLOOKUP(C7894,'渗透率、续签率'!B:C,2,0)</f>
        <v>0.20100000000000001</v>
      </c>
      <c r="M7894" s="6">
        <v>0</v>
      </c>
      <c r="N7894">
        <v>23</v>
      </c>
      <c r="O7894">
        <v>0</v>
      </c>
      <c r="P7894" s="6">
        <v>0</v>
      </c>
      <c r="Q7894" s="13">
        <v>0</v>
      </c>
      <c r="R7894" s="13">
        <v>0</v>
      </c>
      <c r="S7894" s="31">
        <v>948</v>
      </c>
      <c r="T7894" s="6">
        <f>VLOOKUP(E7894,'参数设置&amp;汇总'!S:U,3,0)</f>
        <v>0</v>
      </c>
      <c r="U7894" s="78">
        <f t="shared" si="615"/>
        <v>0</v>
      </c>
      <c r="V7894" s="13">
        <v>0.85000000000000009</v>
      </c>
      <c r="W7894" s="78">
        <f t="shared" si="617"/>
        <v>0</v>
      </c>
      <c r="X7894" s="1">
        <f>VLOOKUP(E7894,'渗透率、续签率'!AG:AJ,4,0)</f>
        <v>6095.5</v>
      </c>
      <c r="Y7894" s="1">
        <f t="shared" si="618"/>
        <v>0</v>
      </c>
      <c r="Z7894">
        <v>0</v>
      </c>
      <c r="AA7894" s="89">
        <f t="shared" si="619"/>
        <v>140196.5</v>
      </c>
      <c r="AH7894" s="37"/>
      <c r="AI7894" s="37"/>
      <c r="AK7894" s="37"/>
    </row>
    <row r="7895" spans="1:37" hidden="1">
      <c r="A7895" t="s">
        <v>64</v>
      </c>
      <c r="B7895" t="s">
        <v>20</v>
      </c>
      <c r="C7895" t="s">
        <v>22</v>
      </c>
      <c r="D7895" t="s">
        <v>116</v>
      </c>
      <c r="E7895" t="s">
        <v>557</v>
      </c>
      <c r="F7895" t="str">
        <f t="shared" si="616"/>
        <v>定安县幼儿教育</v>
      </c>
      <c r="G7895" t="s">
        <v>120</v>
      </c>
      <c r="H7895" t="s">
        <v>227</v>
      </c>
      <c r="I7895" t="s">
        <v>68</v>
      </c>
      <c r="J7895">
        <v>52</v>
      </c>
      <c r="K7895">
        <v>0</v>
      </c>
      <c r="L7895" s="13">
        <f>VLOOKUP(C7895,'渗透率、续签率'!B:C,2,0)</f>
        <v>0.20100000000000001</v>
      </c>
      <c r="M7895" s="6">
        <v>0</v>
      </c>
      <c r="N7895">
        <v>0</v>
      </c>
      <c r="O7895">
        <v>0</v>
      </c>
      <c r="P7895" s="6">
        <v>0</v>
      </c>
      <c r="Q7895" s="13">
        <v>0</v>
      </c>
      <c r="R7895" s="13">
        <v>0</v>
      </c>
      <c r="S7895" s="31">
        <v>52</v>
      </c>
      <c r="T7895" s="6">
        <f>VLOOKUP(E7895,'参数设置&amp;汇总'!S:U,3,0)</f>
        <v>0</v>
      </c>
      <c r="U7895" s="78">
        <f t="shared" si="615"/>
        <v>0</v>
      </c>
      <c r="V7895" s="13">
        <v>0.85000000000000009</v>
      </c>
      <c r="W7895" s="78">
        <f t="shared" si="617"/>
        <v>0</v>
      </c>
      <c r="X7895" s="1">
        <f>VLOOKUP(E7895,'渗透率、续签率'!AG:AJ,4,0)</f>
        <v>6095.5</v>
      </c>
      <c r="Y7895" s="1">
        <f t="shared" si="618"/>
        <v>0</v>
      </c>
      <c r="Z7895">
        <v>0</v>
      </c>
      <c r="AA7895" s="89">
        <f t="shared" si="619"/>
        <v>0</v>
      </c>
      <c r="AH7895" s="37"/>
      <c r="AI7895" s="37"/>
      <c r="AK7895" s="37"/>
    </row>
    <row r="7896" spans="1:37" hidden="1">
      <c r="A7896" t="s">
        <v>64</v>
      </c>
      <c r="B7896" t="s">
        <v>20</v>
      </c>
      <c r="C7896" t="s">
        <v>22</v>
      </c>
      <c r="D7896" t="s">
        <v>116</v>
      </c>
      <c r="E7896" t="s">
        <v>557</v>
      </c>
      <c r="F7896" t="str">
        <f t="shared" si="616"/>
        <v>定西市幼儿教育</v>
      </c>
      <c r="G7896" t="s">
        <v>132</v>
      </c>
      <c r="H7896" t="s">
        <v>228</v>
      </c>
      <c r="I7896" t="s">
        <v>70</v>
      </c>
      <c r="J7896">
        <v>207</v>
      </c>
      <c r="K7896">
        <v>0</v>
      </c>
      <c r="L7896" s="13">
        <f>VLOOKUP(C7896,'渗透率、续签率'!B:C,2,0)</f>
        <v>0.20100000000000001</v>
      </c>
      <c r="M7896" s="6">
        <v>0</v>
      </c>
      <c r="N7896">
        <v>5</v>
      </c>
      <c r="O7896">
        <v>0</v>
      </c>
      <c r="P7896" s="6">
        <v>0</v>
      </c>
      <c r="Q7896" s="13">
        <v>0</v>
      </c>
      <c r="R7896" s="13">
        <v>0</v>
      </c>
      <c r="S7896" s="31">
        <v>303</v>
      </c>
      <c r="T7896" s="6">
        <f>VLOOKUP(E7896,'参数设置&amp;汇总'!S:U,3,0)</f>
        <v>0</v>
      </c>
      <c r="U7896" s="78">
        <f t="shared" si="615"/>
        <v>0</v>
      </c>
      <c r="V7896" s="13">
        <v>0.85000000000000009</v>
      </c>
      <c r="W7896" s="78">
        <f t="shared" si="617"/>
        <v>0</v>
      </c>
      <c r="X7896" s="1">
        <f>VLOOKUP(E7896,'渗透率、续签率'!AG:AJ,4,0)</f>
        <v>6095.5</v>
      </c>
      <c r="Y7896" s="1">
        <f t="shared" si="618"/>
        <v>0</v>
      </c>
      <c r="Z7896">
        <v>0</v>
      </c>
      <c r="AA7896" s="89">
        <f t="shared" si="619"/>
        <v>30477.5</v>
      </c>
      <c r="AH7896" s="37"/>
      <c r="AI7896" s="37"/>
      <c r="AK7896" s="37"/>
    </row>
    <row r="7897" spans="1:37" hidden="1">
      <c r="A7897" t="s">
        <v>64</v>
      </c>
      <c r="B7897" t="s">
        <v>20</v>
      </c>
      <c r="C7897" t="s">
        <v>22</v>
      </c>
      <c r="D7897" t="s">
        <v>116</v>
      </c>
      <c r="E7897" t="s">
        <v>557</v>
      </c>
      <c r="F7897" t="str">
        <f t="shared" si="616"/>
        <v>宜宾市幼儿教育</v>
      </c>
      <c r="G7897" t="s">
        <v>77</v>
      </c>
      <c r="H7897" t="s">
        <v>229</v>
      </c>
      <c r="I7897" t="s">
        <v>70</v>
      </c>
      <c r="J7897">
        <v>629</v>
      </c>
      <c r="K7897">
        <v>0</v>
      </c>
      <c r="L7897" s="13">
        <f>VLOOKUP(C7897,'渗透率、续签率'!B:C,2,0)</f>
        <v>0.20100000000000001</v>
      </c>
      <c r="M7897" s="6">
        <v>0</v>
      </c>
      <c r="N7897">
        <v>88</v>
      </c>
      <c r="O7897">
        <v>0</v>
      </c>
      <c r="P7897" s="6">
        <v>0</v>
      </c>
      <c r="Q7897" s="13">
        <v>0</v>
      </c>
      <c r="R7897" s="13">
        <v>0</v>
      </c>
      <c r="S7897" s="31">
        <v>1781</v>
      </c>
      <c r="T7897" s="6">
        <f>VLOOKUP(E7897,'参数设置&amp;汇总'!S:U,3,0)</f>
        <v>0</v>
      </c>
      <c r="U7897" s="78">
        <f t="shared" si="615"/>
        <v>0</v>
      </c>
      <c r="V7897" s="13">
        <v>0.85000000000000009</v>
      </c>
      <c r="W7897" s="78">
        <f t="shared" si="617"/>
        <v>0</v>
      </c>
      <c r="X7897" s="1">
        <f>VLOOKUP(E7897,'渗透率、续签率'!AG:AJ,4,0)</f>
        <v>6095.5</v>
      </c>
      <c r="Y7897" s="1">
        <f t="shared" si="618"/>
        <v>0</v>
      </c>
      <c r="Z7897">
        <v>0</v>
      </c>
      <c r="AA7897" s="89">
        <f t="shared" si="619"/>
        <v>536404</v>
      </c>
      <c r="AH7897" s="37"/>
      <c r="AI7897" s="37"/>
      <c r="AK7897" s="37"/>
    </row>
    <row r="7898" spans="1:37" hidden="1">
      <c r="A7898" t="s">
        <v>64</v>
      </c>
      <c r="B7898" t="s">
        <v>20</v>
      </c>
      <c r="C7898" t="s">
        <v>22</v>
      </c>
      <c r="D7898" t="s">
        <v>116</v>
      </c>
      <c r="E7898" t="s">
        <v>557</v>
      </c>
      <c r="F7898" t="str">
        <f t="shared" si="616"/>
        <v>宜昌市幼儿教育</v>
      </c>
      <c r="G7898" t="s">
        <v>81</v>
      </c>
      <c r="H7898" t="s">
        <v>230</v>
      </c>
      <c r="I7898" t="s">
        <v>68</v>
      </c>
      <c r="J7898">
        <v>393</v>
      </c>
      <c r="K7898">
        <v>0</v>
      </c>
      <c r="L7898" s="13">
        <f>VLOOKUP(C7898,'渗透率、续签率'!B:C,2,0)</f>
        <v>0.20100000000000001</v>
      </c>
      <c r="M7898" s="6">
        <v>0</v>
      </c>
      <c r="N7898">
        <v>98</v>
      </c>
      <c r="O7898">
        <v>0</v>
      </c>
      <c r="P7898" s="6">
        <v>0</v>
      </c>
      <c r="Q7898" s="13">
        <v>0</v>
      </c>
      <c r="R7898" s="13">
        <v>0</v>
      </c>
      <c r="S7898" s="31">
        <v>1504</v>
      </c>
      <c r="T7898" s="6">
        <f>VLOOKUP(E7898,'参数设置&amp;汇总'!S:U,3,0)</f>
        <v>0</v>
      </c>
      <c r="U7898" s="78">
        <f t="shared" si="615"/>
        <v>0</v>
      </c>
      <c r="V7898" s="13">
        <v>0.85000000000000009</v>
      </c>
      <c r="W7898" s="78">
        <f t="shared" si="617"/>
        <v>0</v>
      </c>
      <c r="X7898" s="1">
        <f>VLOOKUP(E7898,'渗透率、续签率'!AG:AJ,4,0)</f>
        <v>6095.5</v>
      </c>
      <c r="Y7898" s="1">
        <f t="shared" si="618"/>
        <v>0</v>
      </c>
      <c r="Z7898">
        <v>3</v>
      </c>
      <c r="AA7898" s="89">
        <f t="shared" si="619"/>
        <v>597359</v>
      </c>
      <c r="AH7898" s="37"/>
      <c r="AI7898" s="37"/>
      <c r="AK7898" s="37"/>
    </row>
    <row r="7899" spans="1:37" hidden="1">
      <c r="A7899" t="s">
        <v>64</v>
      </c>
      <c r="B7899" t="s">
        <v>20</v>
      </c>
      <c r="C7899" t="s">
        <v>22</v>
      </c>
      <c r="D7899" t="s">
        <v>116</v>
      </c>
      <c r="E7899" t="s">
        <v>557</v>
      </c>
      <c r="F7899" t="str">
        <f t="shared" si="616"/>
        <v>宜春市幼儿教育</v>
      </c>
      <c r="G7899" t="s">
        <v>90</v>
      </c>
      <c r="H7899" t="s">
        <v>231</v>
      </c>
      <c r="I7899" t="s">
        <v>68</v>
      </c>
      <c r="J7899">
        <v>765</v>
      </c>
      <c r="K7899">
        <v>0</v>
      </c>
      <c r="L7899" s="13">
        <f>VLOOKUP(C7899,'渗透率、续签率'!B:C,2,0)</f>
        <v>0.20100000000000001</v>
      </c>
      <c r="M7899" s="6">
        <v>0</v>
      </c>
      <c r="N7899">
        <v>49</v>
      </c>
      <c r="O7899">
        <v>0</v>
      </c>
      <c r="P7899" s="6">
        <v>0</v>
      </c>
      <c r="Q7899" s="13">
        <v>0</v>
      </c>
      <c r="R7899" s="13">
        <v>0</v>
      </c>
      <c r="S7899" s="31">
        <v>1641</v>
      </c>
      <c r="T7899" s="6">
        <f>VLOOKUP(E7899,'参数设置&amp;汇总'!S:U,3,0)</f>
        <v>0</v>
      </c>
      <c r="U7899" s="78">
        <f t="shared" si="615"/>
        <v>0</v>
      </c>
      <c r="V7899" s="13">
        <v>0.85000000000000009</v>
      </c>
      <c r="W7899" s="78">
        <f t="shared" si="617"/>
        <v>0</v>
      </c>
      <c r="X7899" s="1">
        <f>VLOOKUP(E7899,'渗透率、续签率'!AG:AJ,4,0)</f>
        <v>6095.5</v>
      </c>
      <c r="Y7899" s="1">
        <f t="shared" si="618"/>
        <v>0</v>
      </c>
      <c r="Z7899">
        <v>1</v>
      </c>
      <c r="AA7899" s="89">
        <f t="shared" si="619"/>
        <v>298679.5</v>
      </c>
      <c r="AH7899" s="37"/>
      <c r="AI7899" s="37"/>
      <c r="AK7899" s="37"/>
    </row>
    <row r="7900" spans="1:37" hidden="1">
      <c r="A7900" t="s">
        <v>64</v>
      </c>
      <c r="B7900" t="s">
        <v>20</v>
      </c>
      <c r="C7900" t="s">
        <v>22</v>
      </c>
      <c r="D7900" t="s">
        <v>116</v>
      </c>
      <c r="E7900" t="s">
        <v>557</v>
      </c>
      <c r="F7900" t="str">
        <f t="shared" si="616"/>
        <v>宝鸡市幼儿教育</v>
      </c>
      <c r="G7900" t="s">
        <v>108</v>
      </c>
      <c r="H7900" t="s">
        <v>232</v>
      </c>
      <c r="I7900" t="s">
        <v>70</v>
      </c>
      <c r="J7900">
        <v>417</v>
      </c>
      <c r="K7900">
        <v>0</v>
      </c>
      <c r="L7900" s="13">
        <f>VLOOKUP(C7900,'渗透率、续签率'!B:C,2,0)</f>
        <v>0.20100000000000001</v>
      </c>
      <c r="M7900" s="6">
        <v>0</v>
      </c>
      <c r="N7900">
        <v>60</v>
      </c>
      <c r="O7900">
        <v>0</v>
      </c>
      <c r="P7900" s="6">
        <v>0</v>
      </c>
      <c r="Q7900" s="13">
        <v>0</v>
      </c>
      <c r="R7900" s="13">
        <v>0</v>
      </c>
      <c r="S7900" s="31">
        <v>1121</v>
      </c>
      <c r="T7900" s="6">
        <f>VLOOKUP(E7900,'参数设置&amp;汇总'!S:U,3,0)</f>
        <v>0</v>
      </c>
      <c r="U7900" s="78">
        <f t="shared" si="615"/>
        <v>0</v>
      </c>
      <c r="V7900" s="13">
        <v>0.85000000000000009</v>
      </c>
      <c r="W7900" s="78">
        <f t="shared" si="617"/>
        <v>0</v>
      </c>
      <c r="X7900" s="1">
        <f>VLOOKUP(E7900,'渗透率、续签率'!AG:AJ,4,0)</f>
        <v>6095.5</v>
      </c>
      <c r="Y7900" s="1">
        <f t="shared" si="618"/>
        <v>0</v>
      </c>
      <c r="Z7900">
        <v>1</v>
      </c>
      <c r="AA7900" s="89">
        <f t="shared" si="619"/>
        <v>365730</v>
      </c>
      <c r="AH7900" s="37"/>
      <c r="AI7900" s="37"/>
      <c r="AK7900" s="37"/>
    </row>
    <row r="7901" spans="1:37" hidden="1">
      <c r="A7901" t="s">
        <v>64</v>
      </c>
      <c r="B7901" t="s">
        <v>20</v>
      </c>
      <c r="C7901" t="s">
        <v>22</v>
      </c>
      <c r="D7901" t="s">
        <v>116</v>
      </c>
      <c r="E7901" t="s">
        <v>557</v>
      </c>
      <c r="F7901" t="str">
        <f t="shared" si="616"/>
        <v>宣城市幼儿教育</v>
      </c>
      <c r="G7901" t="s">
        <v>94</v>
      </c>
      <c r="H7901" t="s">
        <v>233</v>
      </c>
      <c r="I7901" t="s">
        <v>68</v>
      </c>
      <c r="J7901">
        <v>287</v>
      </c>
      <c r="K7901">
        <v>0</v>
      </c>
      <c r="L7901" s="13">
        <f>VLOOKUP(C7901,'渗透率、续签率'!B:C,2,0)</f>
        <v>0.20100000000000001</v>
      </c>
      <c r="M7901" s="6">
        <v>0</v>
      </c>
      <c r="N7901">
        <v>16</v>
      </c>
      <c r="O7901">
        <v>0</v>
      </c>
      <c r="P7901" s="6">
        <v>0</v>
      </c>
      <c r="Q7901" s="13">
        <v>0</v>
      </c>
      <c r="R7901" s="13">
        <v>0</v>
      </c>
      <c r="S7901" s="31">
        <v>538</v>
      </c>
      <c r="T7901" s="6">
        <f>VLOOKUP(E7901,'参数设置&amp;汇总'!S:U,3,0)</f>
        <v>0</v>
      </c>
      <c r="U7901" s="78">
        <f t="shared" si="615"/>
        <v>0</v>
      </c>
      <c r="V7901" s="13">
        <v>0.85000000000000009</v>
      </c>
      <c r="W7901" s="78">
        <f t="shared" si="617"/>
        <v>0</v>
      </c>
      <c r="X7901" s="1">
        <f>VLOOKUP(E7901,'渗透率、续签率'!AG:AJ,4,0)</f>
        <v>6095.5</v>
      </c>
      <c r="Y7901" s="1">
        <f t="shared" si="618"/>
        <v>0</v>
      </c>
      <c r="Z7901">
        <v>0</v>
      </c>
      <c r="AA7901" s="89">
        <f t="shared" si="619"/>
        <v>97528</v>
      </c>
      <c r="AH7901" s="37"/>
      <c r="AI7901" s="37"/>
      <c r="AK7901" s="37"/>
    </row>
    <row r="7902" spans="1:37" hidden="1">
      <c r="A7902" t="s">
        <v>64</v>
      </c>
      <c r="B7902" t="s">
        <v>20</v>
      </c>
      <c r="C7902" t="s">
        <v>22</v>
      </c>
      <c r="D7902" t="s">
        <v>116</v>
      </c>
      <c r="E7902" t="s">
        <v>557</v>
      </c>
      <c r="F7902" t="str">
        <f t="shared" si="616"/>
        <v>宿州市幼儿教育</v>
      </c>
      <c r="G7902" t="s">
        <v>94</v>
      </c>
      <c r="H7902" t="s">
        <v>234</v>
      </c>
      <c r="I7902" t="s">
        <v>68</v>
      </c>
      <c r="J7902">
        <v>864</v>
      </c>
      <c r="K7902">
        <v>0</v>
      </c>
      <c r="L7902" s="13">
        <f>VLOOKUP(C7902,'渗透率、续签率'!B:C,2,0)</f>
        <v>0.20100000000000001</v>
      </c>
      <c r="M7902" s="6">
        <v>0</v>
      </c>
      <c r="N7902">
        <v>36</v>
      </c>
      <c r="O7902">
        <v>0</v>
      </c>
      <c r="P7902" s="6">
        <v>0</v>
      </c>
      <c r="Q7902" s="13">
        <v>0</v>
      </c>
      <c r="R7902" s="13">
        <v>0</v>
      </c>
      <c r="S7902" s="31">
        <v>1501</v>
      </c>
      <c r="T7902" s="6">
        <f>VLOOKUP(E7902,'参数设置&amp;汇总'!S:U,3,0)</f>
        <v>0</v>
      </c>
      <c r="U7902" s="78">
        <f t="shared" si="615"/>
        <v>0</v>
      </c>
      <c r="V7902" s="13">
        <v>0.85000000000000009</v>
      </c>
      <c r="W7902" s="78">
        <f t="shared" si="617"/>
        <v>0</v>
      </c>
      <c r="X7902" s="1">
        <f>VLOOKUP(E7902,'渗透率、续签率'!AG:AJ,4,0)</f>
        <v>6095.5</v>
      </c>
      <c r="Y7902" s="1">
        <f t="shared" si="618"/>
        <v>0</v>
      </c>
      <c r="Z7902">
        <v>0</v>
      </c>
      <c r="AA7902" s="89">
        <f t="shared" si="619"/>
        <v>219438</v>
      </c>
      <c r="AH7902" s="37"/>
      <c r="AI7902" s="37"/>
      <c r="AK7902" s="37"/>
    </row>
    <row r="7903" spans="1:37" hidden="1">
      <c r="A7903" t="s">
        <v>64</v>
      </c>
      <c r="B7903" t="s">
        <v>20</v>
      </c>
      <c r="C7903" t="s">
        <v>22</v>
      </c>
      <c r="D7903" t="s">
        <v>116</v>
      </c>
      <c r="E7903" t="s">
        <v>557</v>
      </c>
      <c r="F7903" t="str">
        <f t="shared" si="616"/>
        <v>宿迁市幼儿教育</v>
      </c>
      <c r="G7903" t="s">
        <v>73</v>
      </c>
      <c r="H7903" t="s">
        <v>235</v>
      </c>
      <c r="I7903" t="s">
        <v>70</v>
      </c>
      <c r="J7903">
        <v>484</v>
      </c>
      <c r="K7903">
        <v>0</v>
      </c>
      <c r="L7903" s="13">
        <f>VLOOKUP(C7903,'渗透率、续签率'!B:C,2,0)</f>
        <v>0.20100000000000001</v>
      </c>
      <c r="M7903" s="6">
        <v>0</v>
      </c>
      <c r="N7903">
        <v>49</v>
      </c>
      <c r="O7903">
        <v>0</v>
      </c>
      <c r="P7903" s="6">
        <v>0</v>
      </c>
      <c r="Q7903" s="13">
        <v>0</v>
      </c>
      <c r="R7903" s="13">
        <v>0</v>
      </c>
      <c r="S7903" s="31">
        <v>1187</v>
      </c>
      <c r="T7903" s="6">
        <f>VLOOKUP(E7903,'参数设置&amp;汇总'!S:U,3,0)</f>
        <v>0</v>
      </c>
      <c r="U7903" s="78">
        <f t="shared" si="615"/>
        <v>0</v>
      </c>
      <c r="V7903" s="13">
        <v>0.85000000000000009</v>
      </c>
      <c r="W7903" s="78">
        <f t="shared" si="617"/>
        <v>0</v>
      </c>
      <c r="X7903" s="1">
        <f>VLOOKUP(E7903,'渗透率、续签率'!AG:AJ,4,0)</f>
        <v>6095.5</v>
      </c>
      <c r="Y7903" s="1">
        <f t="shared" si="618"/>
        <v>0</v>
      </c>
      <c r="Z7903">
        <v>1</v>
      </c>
      <c r="AA7903" s="89">
        <f t="shared" si="619"/>
        <v>298679.5</v>
      </c>
      <c r="AH7903" s="37"/>
      <c r="AI7903" s="37"/>
      <c r="AK7903" s="37"/>
    </row>
    <row r="7904" spans="1:37" hidden="1">
      <c r="A7904" t="s">
        <v>64</v>
      </c>
      <c r="B7904" t="s">
        <v>20</v>
      </c>
      <c r="C7904" t="s">
        <v>22</v>
      </c>
      <c r="D7904" t="s">
        <v>116</v>
      </c>
      <c r="E7904" t="s">
        <v>557</v>
      </c>
      <c r="F7904" t="str">
        <f t="shared" si="616"/>
        <v>屯昌县幼儿教育</v>
      </c>
      <c r="G7904" t="s">
        <v>120</v>
      </c>
      <c r="H7904" t="s">
        <v>236</v>
      </c>
      <c r="I7904" t="s">
        <v>68</v>
      </c>
      <c r="J7904">
        <v>44</v>
      </c>
      <c r="K7904">
        <v>0</v>
      </c>
      <c r="L7904" s="13">
        <f>VLOOKUP(C7904,'渗透率、续签率'!B:C,2,0)</f>
        <v>0.20100000000000001</v>
      </c>
      <c r="M7904" s="6">
        <v>0</v>
      </c>
      <c r="N7904">
        <v>0</v>
      </c>
      <c r="O7904">
        <v>0</v>
      </c>
      <c r="P7904" s="6">
        <v>0</v>
      </c>
      <c r="Q7904" s="13">
        <v>0</v>
      </c>
      <c r="R7904" s="13">
        <v>0</v>
      </c>
      <c r="S7904" s="31">
        <v>10</v>
      </c>
      <c r="T7904" s="6">
        <f>VLOOKUP(E7904,'参数设置&amp;汇总'!S:U,3,0)</f>
        <v>0</v>
      </c>
      <c r="U7904" s="78">
        <f t="shared" si="615"/>
        <v>0</v>
      </c>
      <c r="V7904" s="13">
        <v>0.85000000000000009</v>
      </c>
      <c r="W7904" s="78">
        <f t="shared" si="617"/>
        <v>0</v>
      </c>
      <c r="X7904" s="1">
        <f>VLOOKUP(E7904,'渗透率、续签率'!AG:AJ,4,0)</f>
        <v>6095.5</v>
      </c>
      <c r="Y7904" s="1">
        <f t="shared" si="618"/>
        <v>0</v>
      </c>
      <c r="Z7904">
        <v>0</v>
      </c>
      <c r="AA7904" s="89">
        <f t="shared" si="619"/>
        <v>0</v>
      </c>
      <c r="AH7904" s="37"/>
      <c r="AI7904" s="37"/>
      <c r="AK7904" s="37"/>
    </row>
    <row r="7905" spans="1:37" hidden="1">
      <c r="A7905" t="s">
        <v>64</v>
      </c>
      <c r="B7905" t="s">
        <v>20</v>
      </c>
      <c r="C7905" t="s">
        <v>22</v>
      </c>
      <c r="D7905" t="s">
        <v>116</v>
      </c>
      <c r="E7905" t="s">
        <v>557</v>
      </c>
      <c r="F7905" t="str">
        <f t="shared" si="616"/>
        <v>山南市幼儿教育</v>
      </c>
      <c r="G7905" t="s">
        <v>237</v>
      </c>
      <c r="H7905" t="s">
        <v>238</v>
      </c>
      <c r="I7905" t="s">
        <v>57</v>
      </c>
      <c r="J7905">
        <v>26</v>
      </c>
      <c r="K7905">
        <v>0</v>
      </c>
      <c r="L7905" s="13">
        <f>VLOOKUP(C7905,'渗透率、续签率'!B:C,2,0)</f>
        <v>0.20100000000000001</v>
      </c>
      <c r="M7905" s="6">
        <v>0</v>
      </c>
      <c r="N7905">
        <v>0</v>
      </c>
      <c r="O7905">
        <v>0</v>
      </c>
      <c r="P7905" s="6">
        <v>0</v>
      </c>
      <c r="Q7905" s="13">
        <v>0</v>
      </c>
      <c r="R7905" s="13">
        <v>0</v>
      </c>
      <c r="S7905" s="31">
        <v>19</v>
      </c>
      <c r="T7905" s="6">
        <f>VLOOKUP(E7905,'参数设置&amp;汇总'!S:U,3,0)</f>
        <v>0</v>
      </c>
      <c r="U7905" s="78">
        <f t="shared" si="615"/>
        <v>0</v>
      </c>
      <c r="V7905" s="13">
        <v>0.85000000000000009</v>
      </c>
      <c r="W7905" s="78">
        <f t="shared" si="617"/>
        <v>0</v>
      </c>
      <c r="X7905" s="1">
        <f>VLOOKUP(E7905,'渗透率、续签率'!AG:AJ,4,0)</f>
        <v>6095.5</v>
      </c>
      <c r="Y7905" s="1">
        <f t="shared" si="618"/>
        <v>0</v>
      </c>
      <c r="Z7905">
        <v>0</v>
      </c>
      <c r="AA7905" s="89">
        <f t="shared" si="619"/>
        <v>0</v>
      </c>
      <c r="AH7905" s="37"/>
      <c r="AI7905" s="37"/>
      <c r="AK7905" s="37"/>
    </row>
    <row r="7906" spans="1:37" hidden="1">
      <c r="A7906" t="s">
        <v>64</v>
      </c>
      <c r="B7906" t="s">
        <v>20</v>
      </c>
      <c r="C7906" t="s">
        <v>22</v>
      </c>
      <c r="D7906" t="s">
        <v>116</v>
      </c>
      <c r="E7906" t="s">
        <v>557</v>
      </c>
      <c r="F7906" t="str">
        <f t="shared" si="616"/>
        <v>岳阳市幼儿教育</v>
      </c>
      <c r="G7906" t="s">
        <v>113</v>
      </c>
      <c r="H7906" t="s">
        <v>239</v>
      </c>
      <c r="I7906" t="s">
        <v>68</v>
      </c>
      <c r="J7906">
        <v>871</v>
      </c>
      <c r="K7906">
        <v>1</v>
      </c>
      <c r="L7906" s="13">
        <f>VLOOKUP(C7906,'渗透率、续签率'!B:C,2,0)</f>
        <v>0.20100000000000001</v>
      </c>
      <c r="M7906" s="6">
        <v>0</v>
      </c>
      <c r="N7906">
        <v>40</v>
      </c>
      <c r="O7906">
        <v>0</v>
      </c>
      <c r="P7906" s="6">
        <v>0</v>
      </c>
      <c r="Q7906" s="13">
        <v>0</v>
      </c>
      <c r="R7906" s="13">
        <v>0</v>
      </c>
      <c r="S7906" s="31">
        <v>1508</v>
      </c>
      <c r="T7906" s="6">
        <f>VLOOKUP(E7906,'参数设置&amp;汇总'!S:U,3,0)</f>
        <v>0</v>
      </c>
      <c r="U7906" s="78">
        <f t="shared" si="615"/>
        <v>0</v>
      </c>
      <c r="V7906" s="13">
        <v>0.85000000000000009</v>
      </c>
      <c r="W7906" s="78">
        <f t="shared" si="617"/>
        <v>0</v>
      </c>
      <c r="X7906" s="1">
        <f>VLOOKUP(E7906,'渗透率、续签率'!AG:AJ,4,0)</f>
        <v>6095.5</v>
      </c>
      <c r="Y7906" s="1">
        <f t="shared" si="618"/>
        <v>0</v>
      </c>
      <c r="Z7906">
        <v>1</v>
      </c>
      <c r="AA7906" s="89">
        <f t="shared" si="619"/>
        <v>243820</v>
      </c>
      <c r="AH7906" s="37"/>
      <c r="AI7906" s="37"/>
      <c r="AK7906" s="37"/>
    </row>
    <row r="7907" spans="1:37" hidden="1">
      <c r="A7907" t="s">
        <v>64</v>
      </c>
      <c r="B7907" t="s">
        <v>20</v>
      </c>
      <c r="C7907" t="s">
        <v>22</v>
      </c>
      <c r="D7907" t="s">
        <v>116</v>
      </c>
      <c r="E7907" t="s">
        <v>557</v>
      </c>
      <c r="F7907" t="str">
        <f t="shared" si="616"/>
        <v>崇左市幼儿教育</v>
      </c>
      <c r="G7907" t="s">
        <v>88</v>
      </c>
      <c r="H7907" t="s">
        <v>240</v>
      </c>
      <c r="I7907" t="s">
        <v>68</v>
      </c>
      <c r="J7907">
        <v>302</v>
      </c>
      <c r="K7907">
        <v>0</v>
      </c>
      <c r="L7907" s="13">
        <f>VLOOKUP(C7907,'渗透率、续签率'!B:C,2,0)</f>
        <v>0.20100000000000001</v>
      </c>
      <c r="M7907" s="6">
        <v>0</v>
      </c>
      <c r="N7907">
        <v>22</v>
      </c>
      <c r="O7907">
        <v>0</v>
      </c>
      <c r="P7907" s="6">
        <v>0</v>
      </c>
      <c r="Q7907" s="13">
        <v>0</v>
      </c>
      <c r="R7907" s="13">
        <v>0</v>
      </c>
      <c r="S7907" s="31">
        <v>656</v>
      </c>
      <c r="T7907" s="6">
        <f>VLOOKUP(E7907,'参数设置&amp;汇总'!S:U,3,0)</f>
        <v>0</v>
      </c>
      <c r="U7907" s="78">
        <f t="shared" si="615"/>
        <v>0</v>
      </c>
      <c r="V7907" s="13">
        <v>0.85000000000000009</v>
      </c>
      <c r="W7907" s="78">
        <f t="shared" si="617"/>
        <v>0</v>
      </c>
      <c r="X7907" s="1">
        <f>VLOOKUP(E7907,'渗透率、续签率'!AG:AJ,4,0)</f>
        <v>6095.5</v>
      </c>
      <c r="Y7907" s="1">
        <f t="shared" si="618"/>
        <v>0</v>
      </c>
      <c r="Z7907">
        <v>0</v>
      </c>
      <c r="AA7907" s="89">
        <f t="shared" si="619"/>
        <v>134101</v>
      </c>
      <c r="AH7907" s="37"/>
      <c r="AI7907" s="37"/>
      <c r="AK7907" s="37"/>
    </row>
    <row r="7908" spans="1:37" hidden="1">
      <c r="A7908" t="s">
        <v>64</v>
      </c>
      <c r="B7908" t="s">
        <v>20</v>
      </c>
      <c r="C7908" t="s">
        <v>22</v>
      </c>
      <c r="D7908" t="s">
        <v>116</v>
      </c>
      <c r="E7908" t="s">
        <v>557</v>
      </c>
      <c r="F7908" t="str">
        <f t="shared" si="616"/>
        <v>巴中市幼儿教育</v>
      </c>
      <c r="G7908" t="s">
        <v>77</v>
      </c>
      <c r="H7908" t="s">
        <v>241</v>
      </c>
      <c r="I7908" t="s">
        <v>70</v>
      </c>
      <c r="J7908">
        <v>228</v>
      </c>
      <c r="K7908">
        <v>0</v>
      </c>
      <c r="L7908" s="13">
        <f>VLOOKUP(C7908,'渗透率、续签率'!B:C,2,0)</f>
        <v>0.20100000000000001</v>
      </c>
      <c r="M7908" s="6">
        <v>0</v>
      </c>
      <c r="N7908">
        <v>5</v>
      </c>
      <c r="O7908">
        <v>0</v>
      </c>
      <c r="P7908" s="6">
        <v>0</v>
      </c>
      <c r="Q7908" s="13">
        <v>0</v>
      </c>
      <c r="R7908" s="13">
        <v>0</v>
      </c>
      <c r="S7908" s="31">
        <v>361</v>
      </c>
      <c r="T7908" s="6">
        <f>VLOOKUP(E7908,'参数设置&amp;汇总'!S:U,3,0)</f>
        <v>0</v>
      </c>
      <c r="U7908" s="78">
        <f t="shared" si="615"/>
        <v>0</v>
      </c>
      <c r="V7908" s="13">
        <v>0.85000000000000009</v>
      </c>
      <c r="W7908" s="78">
        <f t="shared" si="617"/>
        <v>0</v>
      </c>
      <c r="X7908" s="1">
        <f>VLOOKUP(E7908,'渗透率、续签率'!AG:AJ,4,0)</f>
        <v>6095.5</v>
      </c>
      <c r="Y7908" s="1">
        <f t="shared" si="618"/>
        <v>0</v>
      </c>
      <c r="Z7908">
        <v>0</v>
      </c>
      <c r="AA7908" s="89">
        <f t="shared" si="619"/>
        <v>30477.5</v>
      </c>
      <c r="AH7908" s="37"/>
      <c r="AI7908" s="37"/>
      <c r="AJ7908" s="1"/>
    </row>
    <row r="7909" spans="1:37" hidden="1">
      <c r="A7909" t="s">
        <v>64</v>
      </c>
      <c r="B7909" t="s">
        <v>20</v>
      </c>
      <c r="C7909" t="s">
        <v>22</v>
      </c>
      <c r="D7909" t="s">
        <v>116</v>
      </c>
      <c r="E7909" t="s">
        <v>557</v>
      </c>
      <c r="F7909" t="str">
        <f t="shared" si="616"/>
        <v>巴彦淖尔市幼儿教育</v>
      </c>
      <c r="G7909" t="s">
        <v>142</v>
      </c>
      <c r="H7909" t="s">
        <v>242</v>
      </c>
      <c r="I7909" t="s">
        <v>70</v>
      </c>
      <c r="J7909">
        <v>114</v>
      </c>
      <c r="K7909">
        <v>0</v>
      </c>
      <c r="L7909" s="13">
        <f>VLOOKUP(C7909,'渗透率、续签率'!B:C,2,0)</f>
        <v>0.20100000000000001</v>
      </c>
      <c r="M7909" s="6">
        <v>0</v>
      </c>
      <c r="N7909">
        <v>15</v>
      </c>
      <c r="O7909">
        <v>0</v>
      </c>
      <c r="P7909" s="6">
        <v>0</v>
      </c>
      <c r="Q7909" s="13">
        <v>0</v>
      </c>
      <c r="R7909" s="13">
        <v>0</v>
      </c>
      <c r="S7909" s="31">
        <v>351</v>
      </c>
      <c r="T7909" s="6">
        <f>VLOOKUP(E7909,'参数设置&amp;汇总'!S:U,3,0)</f>
        <v>0</v>
      </c>
      <c r="U7909" s="78">
        <f t="shared" si="615"/>
        <v>0</v>
      </c>
      <c r="V7909" s="13">
        <v>0.85000000000000009</v>
      </c>
      <c r="W7909" s="78">
        <f t="shared" si="617"/>
        <v>0</v>
      </c>
      <c r="X7909" s="1">
        <f>VLOOKUP(E7909,'渗透率、续签率'!AG:AJ,4,0)</f>
        <v>6095.5</v>
      </c>
      <c r="Y7909" s="1">
        <f t="shared" si="618"/>
        <v>0</v>
      </c>
      <c r="Z7909">
        <v>1</v>
      </c>
      <c r="AA7909" s="89">
        <f t="shared" si="619"/>
        <v>91432.5</v>
      </c>
      <c r="AK7909" s="37"/>
    </row>
    <row r="7910" spans="1:37" hidden="1">
      <c r="A7910" t="s">
        <v>64</v>
      </c>
      <c r="B7910" t="s">
        <v>20</v>
      </c>
      <c r="C7910" t="s">
        <v>22</v>
      </c>
      <c r="D7910" t="s">
        <v>116</v>
      </c>
      <c r="E7910" t="s">
        <v>557</v>
      </c>
      <c r="F7910" t="str">
        <f t="shared" si="616"/>
        <v>巴音郭楞蒙古自治州幼儿教育</v>
      </c>
      <c r="G7910" t="s">
        <v>145</v>
      </c>
      <c r="H7910" t="s">
        <v>243</v>
      </c>
      <c r="I7910" t="s">
        <v>70</v>
      </c>
      <c r="J7910">
        <v>110</v>
      </c>
      <c r="K7910">
        <v>0</v>
      </c>
      <c r="L7910" s="13">
        <f>VLOOKUP(C7910,'渗透率、续签率'!B:C,2,0)</f>
        <v>0.20100000000000001</v>
      </c>
      <c r="M7910" s="6">
        <v>0</v>
      </c>
      <c r="N7910">
        <v>26</v>
      </c>
      <c r="O7910">
        <v>0</v>
      </c>
      <c r="P7910" s="6">
        <v>0</v>
      </c>
      <c r="Q7910" s="13">
        <v>0</v>
      </c>
      <c r="R7910" s="13">
        <v>0</v>
      </c>
      <c r="S7910" s="31">
        <v>400</v>
      </c>
      <c r="T7910" s="6">
        <f>VLOOKUP(E7910,'参数设置&amp;汇总'!S:U,3,0)</f>
        <v>0</v>
      </c>
      <c r="U7910" s="78">
        <f t="shared" si="615"/>
        <v>0</v>
      </c>
      <c r="V7910" s="13">
        <v>0.85000000000000009</v>
      </c>
      <c r="W7910" s="78">
        <f t="shared" si="617"/>
        <v>0</v>
      </c>
      <c r="X7910" s="1">
        <f>VLOOKUP(E7910,'渗透率、续签率'!AG:AJ,4,0)</f>
        <v>6095.5</v>
      </c>
      <c r="Y7910" s="1">
        <f t="shared" si="618"/>
        <v>0</v>
      </c>
      <c r="Z7910">
        <v>0</v>
      </c>
      <c r="AA7910" s="89">
        <f t="shared" si="619"/>
        <v>158483</v>
      </c>
      <c r="AH7910" s="37"/>
      <c r="AI7910" s="37"/>
      <c r="AK7910" s="37"/>
    </row>
    <row r="7911" spans="1:37" hidden="1">
      <c r="A7911" t="s">
        <v>64</v>
      </c>
      <c r="B7911" t="s">
        <v>20</v>
      </c>
      <c r="C7911" t="s">
        <v>22</v>
      </c>
      <c r="D7911" t="s">
        <v>116</v>
      </c>
      <c r="E7911" t="s">
        <v>557</v>
      </c>
      <c r="F7911" t="str">
        <f t="shared" si="616"/>
        <v>常州市幼儿教育</v>
      </c>
      <c r="G7911" t="s">
        <v>73</v>
      </c>
      <c r="H7911" t="s">
        <v>244</v>
      </c>
      <c r="I7911" t="s">
        <v>70</v>
      </c>
      <c r="J7911">
        <v>491</v>
      </c>
      <c r="K7911">
        <v>0</v>
      </c>
      <c r="L7911" s="13">
        <f>VLOOKUP(C7911,'渗透率、续签率'!B:C,2,0)</f>
        <v>0.20100000000000001</v>
      </c>
      <c r="M7911" s="6">
        <v>0</v>
      </c>
      <c r="N7911">
        <v>221</v>
      </c>
      <c r="O7911">
        <v>0</v>
      </c>
      <c r="P7911" s="6">
        <v>0</v>
      </c>
      <c r="Q7911" s="13">
        <v>0</v>
      </c>
      <c r="R7911" s="13">
        <v>0</v>
      </c>
      <c r="S7911" s="31">
        <v>3714</v>
      </c>
      <c r="T7911" s="6">
        <f>VLOOKUP(E7911,'参数设置&amp;汇总'!S:U,3,0)</f>
        <v>0</v>
      </c>
      <c r="U7911" s="78">
        <f t="shared" si="615"/>
        <v>0</v>
      </c>
      <c r="V7911" s="13">
        <v>0.85000000000000009</v>
      </c>
      <c r="W7911" s="78">
        <f t="shared" si="617"/>
        <v>0</v>
      </c>
      <c r="X7911" s="1">
        <f>VLOOKUP(E7911,'渗透率、续签率'!AG:AJ,4,0)</f>
        <v>6095.5</v>
      </c>
      <c r="Y7911" s="1">
        <f t="shared" si="618"/>
        <v>0</v>
      </c>
      <c r="Z7911">
        <v>13</v>
      </c>
      <c r="AA7911" s="89">
        <f t="shared" si="619"/>
        <v>1347105.5</v>
      </c>
      <c r="AH7911" s="37"/>
      <c r="AI7911" s="37"/>
      <c r="AJ7911" s="1"/>
      <c r="AK7911" s="37"/>
    </row>
    <row r="7912" spans="1:37" hidden="1">
      <c r="A7912" t="s">
        <v>64</v>
      </c>
      <c r="B7912" t="s">
        <v>20</v>
      </c>
      <c r="C7912" t="s">
        <v>22</v>
      </c>
      <c r="D7912" t="s">
        <v>116</v>
      </c>
      <c r="E7912" t="s">
        <v>557</v>
      </c>
      <c r="F7912" t="str">
        <f t="shared" si="616"/>
        <v>常德市幼儿教育</v>
      </c>
      <c r="G7912" t="s">
        <v>113</v>
      </c>
      <c r="H7912" t="s">
        <v>245</v>
      </c>
      <c r="I7912" t="s">
        <v>68</v>
      </c>
      <c r="J7912">
        <v>657</v>
      </c>
      <c r="K7912">
        <v>0</v>
      </c>
      <c r="L7912" s="13">
        <f>VLOOKUP(C7912,'渗透率、续签率'!B:C,2,0)</f>
        <v>0.20100000000000001</v>
      </c>
      <c r="M7912" s="6">
        <v>0</v>
      </c>
      <c r="N7912">
        <v>30</v>
      </c>
      <c r="O7912">
        <v>0</v>
      </c>
      <c r="P7912" s="6">
        <v>0</v>
      </c>
      <c r="Q7912" s="13">
        <v>0</v>
      </c>
      <c r="R7912" s="13">
        <v>0</v>
      </c>
      <c r="S7912" s="31">
        <v>1069</v>
      </c>
      <c r="T7912" s="6">
        <f>VLOOKUP(E7912,'参数设置&amp;汇总'!S:U,3,0)</f>
        <v>0</v>
      </c>
      <c r="U7912" s="78">
        <f t="shared" si="615"/>
        <v>0</v>
      </c>
      <c r="V7912" s="13">
        <v>0.85000000000000009</v>
      </c>
      <c r="W7912" s="78">
        <f t="shared" si="617"/>
        <v>0</v>
      </c>
      <c r="X7912" s="1">
        <f>VLOOKUP(E7912,'渗透率、续签率'!AG:AJ,4,0)</f>
        <v>6095.5</v>
      </c>
      <c r="Y7912" s="1">
        <f t="shared" si="618"/>
        <v>0</v>
      </c>
      <c r="Z7912">
        <v>1</v>
      </c>
      <c r="AA7912" s="89">
        <f t="shared" si="619"/>
        <v>182865</v>
      </c>
      <c r="AH7912" s="37"/>
      <c r="AI7912" s="37"/>
      <c r="AK7912" s="37"/>
    </row>
    <row r="7913" spans="1:37" hidden="1">
      <c r="A7913" t="s">
        <v>64</v>
      </c>
      <c r="B7913" t="s">
        <v>20</v>
      </c>
      <c r="C7913" t="s">
        <v>22</v>
      </c>
      <c r="D7913" t="s">
        <v>116</v>
      </c>
      <c r="E7913" t="s">
        <v>557</v>
      </c>
      <c r="F7913" t="str">
        <f t="shared" si="616"/>
        <v>平凉市幼儿教育</v>
      </c>
      <c r="G7913" t="s">
        <v>132</v>
      </c>
      <c r="H7913" t="s">
        <v>246</v>
      </c>
      <c r="I7913" t="s">
        <v>70</v>
      </c>
      <c r="J7913">
        <v>141</v>
      </c>
      <c r="K7913">
        <v>0</v>
      </c>
      <c r="L7913" s="13">
        <f>VLOOKUP(C7913,'渗透率、续签率'!B:C,2,0)</f>
        <v>0.20100000000000001</v>
      </c>
      <c r="M7913" s="6">
        <v>0</v>
      </c>
      <c r="N7913">
        <v>4</v>
      </c>
      <c r="O7913">
        <v>0</v>
      </c>
      <c r="P7913" s="6">
        <v>0</v>
      </c>
      <c r="Q7913" s="13">
        <v>0</v>
      </c>
      <c r="R7913" s="13">
        <v>0</v>
      </c>
      <c r="S7913" s="31">
        <v>176</v>
      </c>
      <c r="T7913" s="6">
        <f>VLOOKUP(E7913,'参数设置&amp;汇总'!S:U,3,0)</f>
        <v>0</v>
      </c>
      <c r="U7913" s="78">
        <f t="shared" si="615"/>
        <v>0</v>
      </c>
      <c r="V7913" s="13">
        <v>0.85000000000000009</v>
      </c>
      <c r="W7913" s="78">
        <f t="shared" si="617"/>
        <v>0</v>
      </c>
      <c r="X7913" s="1">
        <f>VLOOKUP(E7913,'渗透率、续签率'!AG:AJ,4,0)</f>
        <v>6095.5</v>
      </c>
      <c r="Y7913" s="1">
        <f t="shared" si="618"/>
        <v>0</v>
      </c>
      <c r="Z7913">
        <v>0</v>
      </c>
      <c r="AA7913" s="89">
        <f t="shared" si="619"/>
        <v>24382</v>
      </c>
      <c r="AH7913" s="37"/>
      <c r="AI7913" s="37"/>
      <c r="AK7913" s="37"/>
    </row>
    <row r="7914" spans="1:37" hidden="1">
      <c r="A7914" t="s">
        <v>64</v>
      </c>
      <c r="B7914" t="s">
        <v>20</v>
      </c>
      <c r="C7914" t="s">
        <v>22</v>
      </c>
      <c r="D7914" t="s">
        <v>116</v>
      </c>
      <c r="E7914" t="s">
        <v>557</v>
      </c>
      <c r="F7914" t="str">
        <f t="shared" si="616"/>
        <v>平顶山市幼儿教育</v>
      </c>
      <c r="G7914" t="s">
        <v>110</v>
      </c>
      <c r="H7914" t="s">
        <v>247</v>
      </c>
      <c r="I7914" t="s">
        <v>70</v>
      </c>
      <c r="J7914">
        <v>924</v>
      </c>
      <c r="K7914">
        <v>0</v>
      </c>
      <c r="L7914" s="13">
        <f>VLOOKUP(C7914,'渗透率、续签率'!B:C,2,0)</f>
        <v>0.20100000000000001</v>
      </c>
      <c r="M7914" s="6">
        <v>0</v>
      </c>
      <c r="N7914">
        <v>74</v>
      </c>
      <c r="O7914">
        <v>0</v>
      </c>
      <c r="P7914" s="6">
        <v>0</v>
      </c>
      <c r="Q7914" s="13">
        <v>0</v>
      </c>
      <c r="R7914" s="13">
        <v>0</v>
      </c>
      <c r="S7914" s="31">
        <v>1926</v>
      </c>
      <c r="T7914" s="6">
        <f>VLOOKUP(E7914,'参数设置&amp;汇总'!S:U,3,0)</f>
        <v>0</v>
      </c>
      <c r="U7914" s="78">
        <f t="shared" si="615"/>
        <v>0</v>
      </c>
      <c r="V7914" s="13">
        <v>0.85000000000000009</v>
      </c>
      <c r="W7914" s="78">
        <f t="shared" si="617"/>
        <v>0</v>
      </c>
      <c r="X7914" s="1">
        <f>VLOOKUP(E7914,'渗透率、续签率'!AG:AJ,4,0)</f>
        <v>6095.5</v>
      </c>
      <c r="Y7914" s="1">
        <f t="shared" si="618"/>
        <v>0</v>
      </c>
      <c r="Z7914">
        <v>0</v>
      </c>
      <c r="AA7914" s="89">
        <f t="shared" si="619"/>
        <v>451067</v>
      </c>
      <c r="AH7914" s="37"/>
      <c r="AI7914" s="37"/>
      <c r="AK7914" s="37"/>
    </row>
    <row r="7915" spans="1:37" hidden="1">
      <c r="A7915" t="s">
        <v>64</v>
      </c>
      <c r="B7915" t="s">
        <v>20</v>
      </c>
      <c r="C7915" t="s">
        <v>22</v>
      </c>
      <c r="D7915" t="s">
        <v>116</v>
      </c>
      <c r="E7915" t="s">
        <v>557</v>
      </c>
      <c r="F7915" t="str">
        <f t="shared" si="616"/>
        <v>广元市幼儿教育</v>
      </c>
      <c r="G7915" t="s">
        <v>77</v>
      </c>
      <c r="H7915" t="s">
        <v>248</v>
      </c>
      <c r="I7915" t="s">
        <v>70</v>
      </c>
      <c r="J7915">
        <v>236</v>
      </c>
      <c r="K7915">
        <v>0</v>
      </c>
      <c r="L7915" s="13">
        <f>VLOOKUP(C7915,'渗透率、续签率'!B:C,2,0)</f>
        <v>0.20100000000000001</v>
      </c>
      <c r="M7915" s="6">
        <v>0</v>
      </c>
      <c r="N7915">
        <v>39</v>
      </c>
      <c r="O7915">
        <v>0</v>
      </c>
      <c r="P7915" s="6">
        <v>0</v>
      </c>
      <c r="Q7915" s="13">
        <v>0</v>
      </c>
      <c r="R7915" s="13">
        <v>0</v>
      </c>
      <c r="S7915" s="31">
        <v>706</v>
      </c>
      <c r="T7915" s="6">
        <f>VLOOKUP(E7915,'参数设置&amp;汇总'!S:U,3,0)</f>
        <v>0</v>
      </c>
      <c r="U7915" s="78">
        <f t="shared" si="615"/>
        <v>0</v>
      </c>
      <c r="V7915" s="13">
        <v>0.85000000000000009</v>
      </c>
      <c r="W7915" s="78">
        <f t="shared" si="617"/>
        <v>0</v>
      </c>
      <c r="X7915" s="1">
        <f>VLOOKUP(E7915,'渗透率、续签率'!AG:AJ,4,0)</f>
        <v>6095.5</v>
      </c>
      <c r="Y7915" s="1">
        <f t="shared" si="618"/>
        <v>0</v>
      </c>
      <c r="Z7915">
        <v>1</v>
      </c>
      <c r="AA7915" s="89">
        <f t="shared" si="619"/>
        <v>237724.5</v>
      </c>
      <c r="AH7915" s="37"/>
      <c r="AI7915" s="37"/>
      <c r="AK7915" s="37"/>
    </row>
    <row r="7916" spans="1:37" hidden="1">
      <c r="A7916" t="s">
        <v>64</v>
      </c>
      <c r="B7916" t="s">
        <v>20</v>
      </c>
      <c r="C7916" t="s">
        <v>22</v>
      </c>
      <c r="D7916" t="s">
        <v>116</v>
      </c>
      <c r="E7916" t="s">
        <v>557</v>
      </c>
      <c r="F7916" t="str">
        <f t="shared" si="616"/>
        <v>广安市幼儿教育</v>
      </c>
      <c r="G7916" t="s">
        <v>77</v>
      </c>
      <c r="H7916" t="s">
        <v>249</v>
      </c>
      <c r="I7916" t="s">
        <v>70</v>
      </c>
      <c r="J7916">
        <v>400</v>
      </c>
      <c r="K7916">
        <v>0</v>
      </c>
      <c r="L7916" s="13">
        <f>VLOOKUP(C7916,'渗透率、续签率'!B:C,2,0)</f>
        <v>0.20100000000000001</v>
      </c>
      <c r="M7916" s="6">
        <v>0</v>
      </c>
      <c r="N7916">
        <v>37</v>
      </c>
      <c r="O7916">
        <v>0</v>
      </c>
      <c r="P7916" s="6">
        <v>0</v>
      </c>
      <c r="Q7916" s="13">
        <v>0</v>
      </c>
      <c r="R7916" s="13">
        <v>0</v>
      </c>
      <c r="S7916" s="31">
        <v>998</v>
      </c>
      <c r="T7916" s="6">
        <f>VLOOKUP(E7916,'参数设置&amp;汇总'!S:U,3,0)</f>
        <v>0</v>
      </c>
      <c r="U7916" s="78">
        <f t="shared" si="615"/>
        <v>0</v>
      </c>
      <c r="V7916" s="13">
        <v>0.85000000000000009</v>
      </c>
      <c r="W7916" s="78">
        <f t="shared" si="617"/>
        <v>0</v>
      </c>
      <c r="X7916" s="1">
        <f>VLOOKUP(E7916,'渗透率、续签率'!AG:AJ,4,0)</f>
        <v>6095.5</v>
      </c>
      <c r="Y7916" s="1">
        <f t="shared" si="618"/>
        <v>0</v>
      </c>
      <c r="Z7916">
        <v>0</v>
      </c>
      <c r="AA7916" s="89">
        <f t="shared" si="619"/>
        <v>225533.5</v>
      </c>
      <c r="AH7916" s="37"/>
      <c r="AI7916" s="37"/>
      <c r="AK7916" s="37"/>
    </row>
    <row r="7917" spans="1:37" hidden="1">
      <c r="A7917" t="s">
        <v>64</v>
      </c>
      <c r="B7917" t="s">
        <v>20</v>
      </c>
      <c r="C7917" t="s">
        <v>22</v>
      </c>
      <c r="D7917" t="s">
        <v>116</v>
      </c>
      <c r="E7917" t="s">
        <v>557</v>
      </c>
      <c r="F7917" t="str">
        <f t="shared" si="616"/>
        <v>庆阳市幼儿教育</v>
      </c>
      <c r="G7917" t="s">
        <v>132</v>
      </c>
      <c r="H7917" t="s">
        <v>250</v>
      </c>
      <c r="I7917" t="s">
        <v>70</v>
      </c>
      <c r="J7917">
        <v>268</v>
      </c>
      <c r="K7917">
        <v>0</v>
      </c>
      <c r="L7917" s="13">
        <f>VLOOKUP(C7917,'渗透率、续签率'!B:C,2,0)</f>
        <v>0.20100000000000001</v>
      </c>
      <c r="M7917" s="6">
        <v>0</v>
      </c>
      <c r="N7917">
        <v>17</v>
      </c>
      <c r="O7917">
        <v>0</v>
      </c>
      <c r="P7917" s="6">
        <v>0</v>
      </c>
      <c r="Q7917" s="13">
        <v>0</v>
      </c>
      <c r="R7917" s="13">
        <v>0</v>
      </c>
      <c r="S7917" s="31">
        <v>420</v>
      </c>
      <c r="T7917" s="6">
        <f>VLOOKUP(E7917,'参数设置&amp;汇总'!S:U,3,0)</f>
        <v>0</v>
      </c>
      <c r="U7917" s="78">
        <f t="shared" si="615"/>
        <v>0</v>
      </c>
      <c r="V7917" s="13">
        <v>0.85000000000000009</v>
      </c>
      <c r="W7917" s="78">
        <f t="shared" si="617"/>
        <v>0</v>
      </c>
      <c r="X7917" s="1">
        <f>VLOOKUP(E7917,'渗透率、续签率'!AG:AJ,4,0)</f>
        <v>6095.5</v>
      </c>
      <c r="Y7917" s="1">
        <f t="shared" si="618"/>
        <v>0</v>
      </c>
      <c r="Z7917">
        <v>0</v>
      </c>
      <c r="AA7917" s="89">
        <f t="shared" si="619"/>
        <v>103623.5</v>
      </c>
      <c r="AH7917" s="37"/>
      <c r="AI7917" s="37"/>
      <c r="AK7917" s="37"/>
    </row>
    <row r="7918" spans="1:37" hidden="1">
      <c r="A7918" t="s">
        <v>64</v>
      </c>
      <c r="B7918" t="s">
        <v>20</v>
      </c>
      <c r="C7918" t="s">
        <v>22</v>
      </c>
      <c r="D7918" t="s">
        <v>116</v>
      </c>
      <c r="E7918" t="s">
        <v>557</v>
      </c>
      <c r="F7918" t="str">
        <f t="shared" si="616"/>
        <v>廊坊市幼儿教育</v>
      </c>
      <c r="G7918" t="s">
        <v>159</v>
      </c>
      <c r="H7918" t="s">
        <v>251</v>
      </c>
      <c r="I7918" t="s">
        <v>70</v>
      </c>
      <c r="J7918" s="1">
        <v>1188</v>
      </c>
      <c r="K7918">
        <v>0</v>
      </c>
      <c r="L7918" s="13">
        <f>VLOOKUP(C7918,'渗透率、续签率'!B:C,2,0)</f>
        <v>0.20100000000000001</v>
      </c>
      <c r="M7918" s="6">
        <v>0</v>
      </c>
      <c r="N7918">
        <v>401</v>
      </c>
      <c r="O7918">
        <v>0</v>
      </c>
      <c r="P7918" s="6">
        <v>0</v>
      </c>
      <c r="Q7918" s="13">
        <v>0</v>
      </c>
      <c r="R7918" s="13">
        <v>0</v>
      </c>
      <c r="S7918" s="31">
        <v>6656</v>
      </c>
      <c r="T7918" s="6">
        <f>VLOOKUP(E7918,'参数设置&amp;汇总'!S:U,3,0)</f>
        <v>0</v>
      </c>
      <c r="U7918" s="78">
        <f t="shared" si="615"/>
        <v>0</v>
      </c>
      <c r="V7918" s="13">
        <v>0.85000000000000009</v>
      </c>
      <c r="W7918" s="78">
        <f t="shared" si="617"/>
        <v>0</v>
      </c>
      <c r="X7918" s="1">
        <f>VLOOKUP(E7918,'渗透率、续签率'!AG:AJ,4,0)</f>
        <v>6095.5</v>
      </c>
      <c r="Y7918" s="1">
        <f t="shared" si="618"/>
        <v>0</v>
      </c>
      <c r="Z7918">
        <v>2</v>
      </c>
      <c r="AA7918" s="89">
        <f t="shared" si="619"/>
        <v>2444295.5</v>
      </c>
      <c r="AH7918" s="37"/>
      <c r="AI7918" s="37"/>
      <c r="AK7918" s="37"/>
    </row>
    <row r="7919" spans="1:37" hidden="1">
      <c r="A7919" t="s">
        <v>64</v>
      </c>
      <c r="B7919" t="s">
        <v>20</v>
      </c>
      <c r="C7919" t="s">
        <v>22</v>
      </c>
      <c r="D7919" t="s">
        <v>116</v>
      </c>
      <c r="E7919" t="s">
        <v>557</v>
      </c>
      <c r="F7919" t="str">
        <f t="shared" si="616"/>
        <v>延安市幼儿教育</v>
      </c>
      <c r="G7919" t="s">
        <v>108</v>
      </c>
      <c r="H7919" t="s">
        <v>252</v>
      </c>
      <c r="I7919" t="s">
        <v>70</v>
      </c>
      <c r="J7919">
        <v>285</v>
      </c>
      <c r="K7919">
        <v>0</v>
      </c>
      <c r="L7919" s="13">
        <f>VLOOKUP(C7919,'渗透率、续签率'!B:C,2,0)</f>
        <v>0.20100000000000001</v>
      </c>
      <c r="M7919" s="6">
        <v>0</v>
      </c>
      <c r="N7919">
        <v>16</v>
      </c>
      <c r="O7919">
        <v>0</v>
      </c>
      <c r="P7919" s="6">
        <v>0</v>
      </c>
      <c r="Q7919" s="13">
        <v>0</v>
      </c>
      <c r="R7919" s="13">
        <v>0</v>
      </c>
      <c r="S7919" s="31">
        <v>386</v>
      </c>
      <c r="T7919" s="6">
        <f>VLOOKUP(E7919,'参数设置&amp;汇总'!S:U,3,0)</f>
        <v>0</v>
      </c>
      <c r="U7919" s="78">
        <f t="shared" si="615"/>
        <v>0</v>
      </c>
      <c r="V7919" s="13">
        <v>0.85000000000000009</v>
      </c>
      <c r="W7919" s="78">
        <f t="shared" si="617"/>
        <v>0</v>
      </c>
      <c r="X7919" s="1">
        <f>VLOOKUP(E7919,'渗透率、续签率'!AG:AJ,4,0)</f>
        <v>6095.5</v>
      </c>
      <c r="Y7919" s="1">
        <f t="shared" si="618"/>
        <v>0</v>
      </c>
      <c r="Z7919">
        <v>0</v>
      </c>
      <c r="AA7919" s="89">
        <f t="shared" si="619"/>
        <v>97528</v>
      </c>
      <c r="AH7919" s="37"/>
      <c r="AI7919" s="37"/>
      <c r="AK7919" s="37"/>
    </row>
    <row r="7920" spans="1:37" hidden="1">
      <c r="A7920" t="s">
        <v>64</v>
      </c>
      <c r="B7920" t="s">
        <v>20</v>
      </c>
      <c r="C7920" t="s">
        <v>22</v>
      </c>
      <c r="D7920" t="s">
        <v>116</v>
      </c>
      <c r="E7920" t="s">
        <v>557</v>
      </c>
      <c r="F7920" t="str">
        <f t="shared" si="616"/>
        <v>延边朝鲜族自治州幼儿教育</v>
      </c>
      <c r="G7920" t="s">
        <v>188</v>
      </c>
      <c r="H7920" t="s">
        <v>253</v>
      </c>
      <c r="I7920" t="s">
        <v>70</v>
      </c>
      <c r="J7920">
        <v>182</v>
      </c>
      <c r="K7920">
        <v>0</v>
      </c>
      <c r="L7920" s="13">
        <f>VLOOKUP(C7920,'渗透率、续签率'!B:C,2,0)</f>
        <v>0.20100000000000001</v>
      </c>
      <c r="M7920" s="6">
        <v>0</v>
      </c>
      <c r="N7920">
        <v>18</v>
      </c>
      <c r="O7920">
        <v>0</v>
      </c>
      <c r="P7920" s="6">
        <v>0</v>
      </c>
      <c r="Q7920" s="13">
        <v>0</v>
      </c>
      <c r="R7920" s="13">
        <v>0</v>
      </c>
      <c r="S7920" s="31">
        <v>474</v>
      </c>
      <c r="T7920" s="6">
        <f>VLOOKUP(E7920,'参数设置&amp;汇总'!S:U,3,0)</f>
        <v>0</v>
      </c>
      <c r="U7920" s="78">
        <f t="shared" si="615"/>
        <v>0</v>
      </c>
      <c r="V7920" s="13">
        <v>0.85000000000000009</v>
      </c>
      <c r="W7920" s="78">
        <f t="shared" si="617"/>
        <v>0</v>
      </c>
      <c r="X7920" s="1">
        <f>VLOOKUP(E7920,'渗透率、续签率'!AG:AJ,4,0)</f>
        <v>6095.5</v>
      </c>
      <c r="Y7920" s="1">
        <f t="shared" si="618"/>
        <v>0</v>
      </c>
      <c r="Z7920">
        <v>0</v>
      </c>
      <c r="AA7920" s="89">
        <f t="shared" si="619"/>
        <v>109719</v>
      </c>
      <c r="AH7920" s="37"/>
      <c r="AI7920" s="37"/>
      <c r="AK7920" s="37"/>
    </row>
    <row r="7921" spans="1:37" hidden="1">
      <c r="A7921" t="s">
        <v>64</v>
      </c>
      <c r="B7921" t="s">
        <v>20</v>
      </c>
      <c r="C7921" t="s">
        <v>22</v>
      </c>
      <c r="D7921" t="s">
        <v>116</v>
      </c>
      <c r="E7921" t="s">
        <v>557</v>
      </c>
      <c r="F7921" t="str">
        <f t="shared" si="616"/>
        <v>开封市幼儿教育</v>
      </c>
      <c r="G7921" t="s">
        <v>110</v>
      </c>
      <c r="H7921" t="s">
        <v>254</v>
      </c>
      <c r="I7921" t="s">
        <v>70</v>
      </c>
      <c r="J7921">
        <v>783</v>
      </c>
      <c r="K7921">
        <v>0</v>
      </c>
      <c r="L7921" s="13">
        <f>VLOOKUP(C7921,'渗透率、续签率'!B:C,2,0)</f>
        <v>0.20100000000000001</v>
      </c>
      <c r="M7921" s="6">
        <v>0</v>
      </c>
      <c r="N7921">
        <v>82</v>
      </c>
      <c r="O7921">
        <v>0</v>
      </c>
      <c r="P7921" s="6">
        <v>0</v>
      </c>
      <c r="Q7921" s="13">
        <v>0</v>
      </c>
      <c r="R7921" s="13">
        <v>0</v>
      </c>
      <c r="S7921" s="31">
        <v>2077</v>
      </c>
      <c r="T7921" s="6">
        <f>VLOOKUP(E7921,'参数设置&amp;汇总'!S:U,3,0)</f>
        <v>0</v>
      </c>
      <c r="U7921" s="78">
        <f t="shared" si="615"/>
        <v>0</v>
      </c>
      <c r="V7921" s="13">
        <v>0.85000000000000009</v>
      </c>
      <c r="W7921" s="78">
        <f t="shared" si="617"/>
        <v>0</v>
      </c>
      <c r="X7921" s="1">
        <f>VLOOKUP(E7921,'渗透率、续签率'!AG:AJ,4,0)</f>
        <v>6095.5</v>
      </c>
      <c r="Y7921" s="1">
        <f t="shared" si="618"/>
        <v>0</v>
      </c>
      <c r="Z7921">
        <v>0</v>
      </c>
      <c r="AA7921" s="89">
        <f t="shared" si="619"/>
        <v>499831</v>
      </c>
      <c r="AH7921" s="37"/>
      <c r="AI7921" s="37"/>
      <c r="AK7921" s="37"/>
    </row>
    <row r="7922" spans="1:37" hidden="1">
      <c r="A7922" t="s">
        <v>64</v>
      </c>
      <c r="B7922" t="s">
        <v>20</v>
      </c>
      <c r="C7922" t="s">
        <v>22</v>
      </c>
      <c r="D7922" t="s">
        <v>116</v>
      </c>
      <c r="E7922" t="s">
        <v>557</v>
      </c>
      <c r="F7922" t="str">
        <f t="shared" si="616"/>
        <v>张家口市幼儿教育</v>
      </c>
      <c r="G7922" t="s">
        <v>159</v>
      </c>
      <c r="H7922" t="s">
        <v>255</v>
      </c>
      <c r="I7922" t="s">
        <v>70</v>
      </c>
      <c r="J7922">
        <v>551</v>
      </c>
      <c r="K7922">
        <v>0</v>
      </c>
      <c r="L7922" s="13">
        <f>VLOOKUP(C7922,'渗透率、续签率'!B:C,2,0)</f>
        <v>0.20100000000000001</v>
      </c>
      <c r="M7922" s="6">
        <v>0</v>
      </c>
      <c r="N7922">
        <v>86</v>
      </c>
      <c r="O7922">
        <v>0</v>
      </c>
      <c r="P7922" s="6">
        <v>0</v>
      </c>
      <c r="Q7922" s="13">
        <v>0</v>
      </c>
      <c r="R7922" s="13">
        <v>0</v>
      </c>
      <c r="S7922" s="31">
        <v>1638</v>
      </c>
      <c r="T7922" s="6">
        <f>VLOOKUP(E7922,'参数设置&amp;汇总'!S:U,3,0)</f>
        <v>0</v>
      </c>
      <c r="U7922" s="78">
        <f t="shared" si="615"/>
        <v>0</v>
      </c>
      <c r="V7922" s="13">
        <v>0.85000000000000009</v>
      </c>
      <c r="W7922" s="78">
        <f t="shared" si="617"/>
        <v>0</v>
      </c>
      <c r="X7922" s="1">
        <f>VLOOKUP(E7922,'渗透率、续签率'!AG:AJ,4,0)</f>
        <v>6095.5</v>
      </c>
      <c r="Y7922" s="1">
        <f t="shared" si="618"/>
        <v>0</v>
      </c>
      <c r="Z7922">
        <v>0</v>
      </c>
      <c r="AA7922" s="89">
        <f t="shared" si="619"/>
        <v>524213</v>
      </c>
      <c r="AH7922" s="37"/>
      <c r="AI7922" s="37"/>
      <c r="AK7922" s="37"/>
    </row>
    <row r="7923" spans="1:37" hidden="1">
      <c r="A7923" t="s">
        <v>64</v>
      </c>
      <c r="B7923" t="s">
        <v>20</v>
      </c>
      <c r="C7923" t="s">
        <v>22</v>
      </c>
      <c r="D7923" t="s">
        <v>116</v>
      </c>
      <c r="E7923" t="s">
        <v>557</v>
      </c>
      <c r="F7923" t="str">
        <f t="shared" si="616"/>
        <v>张家界市幼儿教育</v>
      </c>
      <c r="G7923" t="s">
        <v>113</v>
      </c>
      <c r="H7923" t="s">
        <v>256</v>
      </c>
      <c r="I7923" t="s">
        <v>68</v>
      </c>
      <c r="J7923">
        <v>211</v>
      </c>
      <c r="K7923">
        <v>0</v>
      </c>
      <c r="L7923" s="13">
        <f>VLOOKUP(C7923,'渗透率、续签率'!B:C,2,0)</f>
        <v>0.20100000000000001</v>
      </c>
      <c r="M7923" s="6">
        <v>0</v>
      </c>
      <c r="N7923">
        <v>4</v>
      </c>
      <c r="O7923">
        <v>0</v>
      </c>
      <c r="P7923" s="6">
        <v>0</v>
      </c>
      <c r="Q7923" s="13">
        <v>0</v>
      </c>
      <c r="R7923" s="13">
        <v>0</v>
      </c>
      <c r="S7923" s="31">
        <v>341</v>
      </c>
      <c r="T7923" s="6">
        <f>VLOOKUP(E7923,'参数设置&amp;汇总'!S:U,3,0)</f>
        <v>0</v>
      </c>
      <c r="U7923" s="78">
        <f t="shared" si="615"/>
        <v>0</v>
      </c>
      <c r="V7923" s="13">
        <v>0.85000000000000009</v>
      </c>
      <c r="W7923" s="78">
        <f t="shared" si="617"/>
        <v>0</v>
      </c>
      <c r="X7923" s="1">
        <f>VLOOKUP(E7923,'渗透率、续签率'!AG:AJ,4,0)</f>
        <v>6095.5</v>
      </c>
      <c r="Y7923" s="1">
        <f t="shared" si="618"/>
        <v>0</v>
      </c>
      <c r="Z7923">
        <v>0</v>
      </c>
      <c r="AA7923" s="89">
        <f t="shared" si="619"/>
        <v>24382</v>
      </c>
      <c r="AH7923" s="37"/>
      <c r="AI7923" s="37"/>
      <c r="AK7923" s="37"/>
    </row>
    <row r="7924" spans="1:37" hidden="1">
      <c r="A7924" t="s">
        <v>64</v>
      </c>
      <c r="B7924" t="s">
        <v>20</v>
      </c>
      <c r="C7924" t="s">
        <v>22</v>
      </c>
      <c r="D7924" t="s">
        <v>116</v>
      </c>
      <c r="E7924" t="s">
        <v>557</v>
      </c>
      <c r="F7924" t="str">
        <f t="shared" si="616"/>
        <v>张掖市幼儿教育</v>
      </c>
      <c r="G7924" t="s">
        <v>132</v>
      </c>
      <c r="H7924" t="s">
        <v>257</v>
      </c>
      <c r="I7924" t="s">
        <v>70</v>
      </c>
      <c r="J7924">
        <v>73</v>
      </c>
      <c r="K7924">
        <v>0</v>
      </c>
      <c r="L7924" s="13">
        <f>VLOOKUP(C7924,'渗透率、续签率'!B:C,2,0)</f>
        <v>0.20100000000000001</v>
      </c>
      <c r="M7924" s="6">
        <v>0</v>
      </c>
      <c r="N7924">
        <v>8</v>
      </c>
      <c r="O7924">
        <v>0</v>
      </c>
      <c r="P7924" s="6">
        <v>0</v>
      </c>
      <c r="Q7924" s="13">
        <v>0</v>
      </c>
      <c r="R7924" s="13">
        <v>0</v>
      </c>
      <c r="S7924" s="31">
        <v>161</v>
      </c>
      <c r="T7924" s="6">
        <f>VLOOKUP(E7924,'参数设置&amp;汇总'!S:U,3,0)</f>
        <v>0</v>
      </c>
      <c r="U7924" s="78">
        <f t="shared" si="615"/>
        <v>0</v>
      </c>
      <c r="V7924" s="13">
        <v>0.85000000000000009</v>
      </c>
      <c r="W7924" s="78">
        <f t="shared" si="617"/>
        <v>0</v>
      </c>
      <c r="X7924" s="1">
        <f>VLOOKUP(E7924,'渗透率、续签率'!AG:AJ,4,0)</f>
        <v>6095.5</v>
      </c>
      <c r="Y7924" s="1">
        <f t="shared" si="618"/>
        <v>0</v>
      </c>
      <c r="Z7924">
        <v>0</v>
      </c>
      <c r="AA7924" s="89">
        <f t="shared" si="619"/>
        <v>48764</v>
      </c>
      <c r="AH7924" s="37"/>
      <c r="AI7924" s="37"/>
      <c r="AK7924" s="37"/>
    </row>
    <row r="7925" spans="1:37" hidden="1">
      <c r="A7925" t="s">
        <v>64</v>
      </c>
      <c r="B7925" t="s">
        <v>20</v>
      </c>
      <c r="C7925" t="s">
        <v>22</v>
      </c>
      <c r="D7925" t="s">
        <v>116</v>
      </c>
      <c r="E7925" t="s">
        <v>557</v>
      </c>
      <c r="F7925" t="str">
        <f t="shared" si="616"/>
        <v>徐州市幼儿教育</v>
      </c>
      <c r="G7925" t="s">
        <v>73</v>
      </c>
      <c r="H7925" t="s">
        <v>258</v>
      </c>
      <c r="I7925" t="s">
        <v>70</v>
      </c>
      <c r="J7925" s="1">
        <v>1274</v>
      </c>
      <c r="K7925">
        <v>0</v>
      </c>
      <c r="L7925" s="13">
        <f>VLOOKUP(C7925,'渗透率、续签率'!B:C,2,0)</f>
        <v>0.20100000000000001</v>
      </c>
      <c r="M7925" s="6">
        <v>0</v>
      </c>
      <c r="N7925">
        <v>231</v>
      </c>
      <c r="O7925">
        <v>0</v>
      </c>
      <c r="P7925" s="6">
        <v>0</v>
      </c>
      <c r="Q7925" s="13">
        <v>0</v>
      </c>
      <c r="R7925" s="13">
        <v>0</v>
      </c>
      <c r="S7925" s="31">
        <v>4175</v>
      </c>
      <c r="T7925" s="6">
        <f>VLOOKUP(E7925,'参数设置&amp;汇总'!S:U,3,0)</f>
        <v>0</v>
      </c>
      <c r="U7925" s="78">
        <f t="shared" si="615"/>
        <v>0</v>
      </c>
      <c r="V7925" s="13">
        <v>0.85000000000000009</v>
      </c>
      <c r="W7925" s="78">
        <f t="shared" si="617"/>
        <v>0</v>
      </c>
      <c r="X7925" s="1">
        <f>VLOOKUP(E7925,'渗透率、续签率'!AG:AJ,4,0)</f>
        <v>6095.5</v>
      </c>
      <c r="Y7925" s="1">
        <f t="shared" si="618"/>
        <v>0</v>
      </c>
      <c r="Z7925">
        <v>3</v>
      </c>
      <c r="AA7925" s="89">
        <f t="shared" si="619"/>
        <v>1408060.5</v>
      </c>
      <c r="AH7925" s="37"/>
      <c r="AI7925" s="37"/>
      <c r="AK7925" s="37"/>
    </row>
    <row r="7926" spans="1:37" hidden="1">
      <c r="A7926" t="s">
        <v>64</v>
      </c>
      <c r="B7926" t="s">
        <v>20</v>
      </c>
      <c r="C7926" t="s">
        <v>22</v>
      </c>
      <c r="D7926" t="s">
        <v>116</v>
      </c>
      <c r="E7926" t="s">
        <v>557</v>
      </c>
      <c r="F7926" t="str">
        <f t="shared" si="616"/>
        <v>德宏傣族景颇族自治州幼儿教育</v>
      </c>
      <c r="G7926" t="s">
        <v>99</v>
      </c>
      <c r="H7926" t="s">
        <v>259</v>
      </c>
      <c r="I7926" t="s">
        <v>68</v>
      </c>
      <c r="J7926">
        <v>128</v>
      </c>
      <c r="K7926">
        <v>0</v>
      </c>
      <c r="L7926" s="13">
        <f>VLOOKUP(C7926,'渗透率、续签率'!B:C,2,0)</f>
        <v>0.20100000000000001</v>
      </c>
      <c r="M7926" s="6">
        <v>0</v>
      </c>
      <c r="N7926">
        <v>1</v>
      </c>
      <c r="O7926">
        <v>0</v>
      </c>
      <c r="P7926" s="6">
        <v>0</v>
      </c>
      <c r="Q7926" s="13">
        <v>0</v>
      </c>
      <c r="R7926" s="13">
        <v>0</v>
      </c>
      <c r="S7926" s="31">
        <v>299</v>
      </c>
      <c r="T7926" s="6">
        <f>VLOOKUP(E7926,'参数设置&amp;汇总'!S:U,3,0)</f>
        <v>0</v>
      </c>
      <c r="U7926" s="78">
        <f t="shared" si="615"/>
        <v>0</v>
      </c>
      <c r="V7926" s="13">
        <v>0.85000000000000009</v>
      </c>
      <c r="W7926" s="78">
        <f t="shared" si="617"/>
        <v>0</v>
      </c>
      <c r="X7926" s="1">
        <f>VLOOKUP(E7926,'渗透率、续签率'!AG:AJ,4,0)</f>
        <v>6095.5</v>
      </c>
      <c r="Y7926" s="1">
        <f t="shared" si="618"/>
        <v>0</v>
      </c>
      <c r="Z7926">
        <v>0</v>
      </c>
      <c r="AA7926" s="89">
        <f t="shared" si="619"/>
        <v>6095.5</v>
      </c>
      <c r="AH7926" s="37"/>
      <c r="AI7926" s="37"/>
      <c r="AK7926" s="37"/>
    </row>
    <row r="7927" spans="1:37" hidden="1">
      <c r="A7927" t="s">
        <v>64</v>
      </c>
      <c r="B7927" t="s">
        <v>20</v>
      </c>
      <c r="C7927" t="s">
        <v>22</v>
      </c>
      <c r="D7927" t="s">
        <v>116</v>
      </c>
      <c r="E7927" t="s">
        <v>557</v>
      </c>
      <c r="F7927" t="str">
        <f t="shared" si="616"/>
        <v>德州市幼儿教育</v>
      </c>
      <c r="G7927" t="s">
        <v>103</v>
      </c>
      <c r="H7927" t="s">
        <v>260</v>
      </c>
      <c r="I7927" t="s">
        <v>70</v>
      </c>
      <c r="J7927">
        <v>751</v>
      </c>
      <c r="K7927">
        <v>0</v>
      </c>
      <c r="L7927" s="13">
        <f>VLOOKUP(C7927,'渗透率、续签率'!B:C,2,0)</f>
        <v>0.20100000000000001</v>
      </c>
      <c r="M7927" s="6">
        <v>0</v>
      </c>
      <c r="N7927">
        <v>130</v>
      </c>
      <c r="O7927">
        <v>0</v>
      </c>
      <c r="P7927" s="6">
        <v>0</v>
      </c>
      <c r="Q7927" s="13">
        <v>0</v>
      </c>
      <c r="R7927" s="13">
        <v>0</v>
      </c>
      <c r="S7927" s="31">
        <v>2523</v>
      </c>
      <c r="T7927" s="6">
        <f>VLOOKUP(E7927,'参数设置&amp;汇总'!S:U,3,0)</f>
        <v>0</v>
      </c>
      <c r="U7927" s="78">
        <f t="shared" si="615"/>
        <v>0</v>
      </c>
      <c r="V7927" s="13">
        <v>0.85000000000000009</v>
      </c>
      <c r="W7927" s="78">
        <f t="shared" si="617"/>
        <v>0</v>
      </c>
      <c r="X7927" s="1">
        <f>VLOOKUP(E7927,'渗透率、续签率'!AG:AJ,4,0)</f>
        <v>6095.5</v>
      </c>
      <c r="Y7927" s="1">
        <f t="shared" si="618"/>
        <v>0</v>
      </c>
      <c r="Z7927">
        <v>0</v>
      </c>
      <c r="AA7927" s="89">
        <f t="shared" si="619"/>
        <v>792415</v>
      </c>
      <c r="AH7927" s="37"/>
      <c r="AI7927" s="37"/>
      <c r="AK7927" s="37"/>
    </row>
    <row r="7928" spans="1:37" hidden="1">
      <c r="A7928" t="s">
        <v>64</v>
      </c>
      <c r="B7928" t="s">
        <v>20</v>
      </c>
      <c r="C7928" t="s">
        <v>22</v>
      </c>
      <c r="D7928" t="s">
        <v>116</v>
      </c>
      <c r="E7928" t="s">
        <v>557</v>
      </c>
      <c r="F7928" t="str">
        <f t="shared" si="616"/>
        <v>德阳市幼儿教育</v>
      </c>
      <c r="G7928" t="s">
        <v>77</v>
      </c>
      <c r="H7928" t="s">
        <v>261</v>
      </c>
      <c r="I7928" t="s">
        <v>70</v>
      </c>
      <c r="J7928">
        <v>356</v>
      </c>
      <c r="K7928">
        <v>0</v>
      </c>
      <c r="L7928" s="13">
        <f>VLOOKUP(C7928,'渗透率、续签率'!B:C,2,0)</f>
        <v>0.20100000000000001</v>
      </c>
      <c r="M7928" s="6">
        <v>0</v>
      </c>
      <c r="N7928">
        <v>18</v>
      </c>
      <c r="O7928">
        <v>0</v>
      </c>
      <c r="P7928" s="6">
        <v>0</v>
      </c>
      <c r="Q7928" s="13">
        <v>0</v>
      </c>
      <c r="R7928" s="13">
        <v>0</v>
      </c>
      <c r="S7928" s="31">
        <v>690</v>
      </c>
      <c r="T7928" s="6">
        <f>VLOOKUP(E7928,'参数设置&amp;汇总'!S:U,3,0)</f>
        <v>0</v>
      </c>
      <c r="U7928" s="78">
        <f t="shared" si="615"/>
        <v>0</v>
      </c>
      <c r="V7928" s="13">
        <v>0.85000000000000009</v>
      </c>
      <c r="W7928" s="78">
        <f t="shared" si="617"/>
        <v>0</v>
      </c>
      <c r="X7928" s="1">
        <f>VLOOKUP(E7928,'渗透率、续签率'!AG:AJ,4,0)</f>
        <v>6095.5</v>
      </c>
      <c r="Y7928" s="1">
        <f t="shared" si="618"/>
        <v>0</v>
      </c>
      <c r="Z7928">
        <v>0</v>
      </c>
      <c r="AA7928" s="89">
        <f t="shared" si="619"/>
        <v>109719</v>
      </c>
      <c r="AH7928" s="37"/>
      <c r="AI7928" s="37"/>
      <c r="AK7928" s="37"/>
    </row>
    <row r="7929" spans="1:37" hidden="1">
      <c r="A7929" t="s">
        <v>64</v>
      </c>
      <c r="B7929" t="s">
        <v>20</v>
      </c>
      <c r="C7929" t="s">
        <v>22</v>
      </c>
      <c r="D7929" t="s">
        <v>116</v>
      </c>
      <c r="E7929" t="s">
        <v>557</v>
      </c>
      <c r="F7929" t="str">
        <f t="shared" si="616"/>
        <v>忻州市幼儿教育</v>
      </c>
      <c r="G7929" t="s">
        <v>134</v>
      </c>
      <c r="H7929" t="s">
        <v>262</v>
      </c>
      <c r="I7929" t="s">
        <v>70</v>
      </c>
      <c r="J7929">
        <v>306</v>
      </c>
      <c r="K7929">
        <v>0</v>
      </c>
      <c r="L7929" s="13">
        <f>VLOOKUP(C7929,'渗透率、续签率'!B:C,2,0)</f>
        <v>0.20100000000000001</v>
      </c>
      <c r="M7929" s="6">
        <v>0</v>
      </c>
      <c r="N7929">
        <v>51</v>
      </c>
      <c r="O7929">
        <v>0</v>
      </c>
      <c r="P7929" s="6">
        <v>0</v>
      </c>
      <c r="Q7929" s="13">
        <v>0</v>
      </c>
      <c r="R7929" s="13">
        <v>0</v>
      </c>
      <c r="S7929" s="31">
        <v>879</v>
      </c>
      <c r="T7929" s="6">
        <f>VLOOKUP(E7929,'参数设置&amp;汇总'!S:U,3,0)</f>
        <v>0</v>
      </c>
      <c r="U7929" s="78">
        <f t="shared" si="615"/>
        <v>0</v>
      </c>
      <c r="V7929" s="13">
        <v>0.85000000000000009</v>
      </c>
      <c r="W7929" s="78">
        <f t="shared" si="617"/>
        <v>0</v>
      </c>
      <c r="X7929" s="1">
        <f>VLOOKUP(E7929,'渗透率、续签率'!AG:AJ,4,0)</f>
        <v>6095.5</v>
      </c>
      <c r="Y7929" s="1">
        <f t="shared" si="618"/>
        <v>0</v>
      </c>
      <c r="Z7929">
        <v>0</v>
      </c>
      <c r="AA7929" s="89">
        <f t="shared" si="619"/>
        <v>310870.5</v>
      </c>
      <c r="AH7929" s="37"/>
      <c r="AI7929" s="37"/>
      <c r="AK7929" s="37"/>
    </row>
    <row r="7930" spans="1:37" hidden="1">
      <c r="A7930" t="s">
        <v>64</v>
      </c>
      <c r="B7930" t="s">
        <v>20</v>
      </c>
      <c r="C7930" t="s">
        <v>22</v>
      </c>
      <c r="D7930" t="s">
        <v>116</v>
      </c>
      <c r="E7930" t="s">
        <v>557</v>
      </c>
      <c r="F7930" t="str">
        <f t="shared" si="616"/>
        <v>怀化市幼儿教育</v>
      </c>
      <c r="G7930" t="s">
        <v>113</v>
      </c>
      <c r="H7930" t="s">
        <v>263</v>
      </c>
      <c r="I7930" t="s">
        <v>68</v>
      </c>
      <c r="J7930">
        <v>583</v>
      </c>
      <c r="K7930">
        <v>0</v>
      </c>
      <c r="L7930" s="13">
        <f>VLOOKUP(C7930,'渗透率、续签率'!B:C,2,0)</f>
        <v>0.20100000000000001</v>
      </c>
      <c r="M7930" s="6">
        <v>0</v>
      </c>
      <c r="N7930">
        <v>42</v>
      </c>
      <c r="O7930">
        <v>0</v>
      </c>
      <c r="P7930" s="6">
        <v>0</v>
      </c>
      <c r="Q7930" s="13">
        <v>0</v>
      </c>
      <c r="R7930" s="13">
        <v>0</v>
      </c>
      <c r="S7930" s="31">
        <v>1118</v>
      </c>
      <c r="T7930" s="6">
        <f>VLOOKUP(E7930,'参数设置&amp;汇总'!S:U,3,0)</f>
        <v>0</v>
      </c>
      <c r="U7930" s="78">
        <f t="shared" si="615"/>
        <v>0</v>
      </c>
      <c r="V7930" s="13">
        <v>0.85000000000000009</v>
      </c>
      <c r="W7930" s="78">
        <f t="shared" si="617"/>
        <v>0</v>
      </c>
      <c r="X7930" s="1">
        <f>VLOOKUP(E7930,'渗透率、续签率'!AG:AJ,4,0)</f>
        <v>6095.5</v>
      </c>
      <c r="Y7930" s="1">
        <f t="shared" si="618"/>
        <v>0</v>
      </c>
      <c r="Z7930">
        <v>0</v>
      </c>
      <c r="AA7930" s="89">
        <f t="shared" si="619"/>
        <v>256011</v>
      </c>
      <c r="AH7930" s="37"/>
      <c r="AI7930" s="37"/>
    </row>
    <row r="7931" spans="1:37" hidden="1">
      <c r="A7931" t="s">
        <v>64</v>
      </c>
      <c r="B7931" t="s">
        <v>20</v>
      </c>
      <c r="C7931" t="s">
        <v>22</v>
      </c>
      <c r="D7931" t="s">
        <v>116</v>
      </c>
      <c r="E7931" t="s">
        <v>557</v>
      </c>
      <c r="F7931" t="str">
        <f t="shared" si="616"/>
        <v>怒江傈僳族自治州幼儿教育</v>
      </c>
      <c r="G7931" t="s">
        <v>99</v>
      </c>
      <c r="H7931" t="s">
        <v>264</v>
      </c>
      <c r="I7931" t="s">
        <v>68</v>
      </c>
      <c r="J7931">
        <v>34</v>
      </c>
      <c r="K7931">
        <v>0</v>
      </c>
      <c r="L7931" s="13">
        <f>VLOOKUP(C7931,'渗透率、续签率'!B:C,2,0)</f>
        <v>0.20100000000000001</v>
      </c>
      <c r="M7931" s="6">
        <v>0</v>
      </c>
      <c r="N7931">
        <v>0</v>
      </c>
      <c r="O7931">
        <v>0</v>
      </c>
      <c r="P7931" s="6">
        <v>0</v>
      </c>
      <c r="Q7931" s="13">
        <v>0</v>
      </c>
      <c r="R7931" s="13">
        <v>0</v>
      </c>
      <c r="S7931" s="31">
        <v>31</v>
      </c>
      <c r="T7931" s="6">
        <f>VLOOKUP(E7931,'参数设置&amp;汇总'!S:U,3,0)</f>
        <v>0</v>
      </c>
      <c r="U7931" s="78">
        <f t="shared" si="615"/>
        <v>0</v>
      </c>
      <c r="V7931" s="13">
        <v>0.85000000000000009</v>
      </c>
      <c r="W7931" s="78">
        <f t="shared" si="617"/>
        <v>0</v>
      </c>
      <c r="X7931" s="1">
        <f>VLOOKUP(E7931,'渗透率、续签率'!AG:AJ,4,0)</f>
        <v>6095.5</v>
      </c>
      <c r="Y7931" s="1">
        <f t="shared" si="618"/>
        <v>0</v>
      </c>
      <c r="Z7931">
        <v>0</v>
      </c>
      <c r="AA7931" s="89">
        <f t="shared" si="619"/>
        <v>0</v>
      </c>
      <c r="AK7931" s="37"/>
    </row>
    <row r="7932" spans="1:37" hidden="1">
      <c r="A7932" t="s">
        <v>64</v>
      </c>
      <c r="B7932" t="s">
        <v>20</v>
      </c>
      <c r="C7932" t="s">
        <v>22</v>
      </c>
      <c r="D7932" t="s">
        <v>116</v>
      </c>
      <c r="E7932" t="s">
        <v>557</v>
      </c>
      <c r="F7932" t="str">
        <f t="shared" si="616"/>
        <v>恩施土家族苗族自治州幼儿教育</v>
      </c>
      <c r="G7932" t="s">
        <v>81</v>
      </c>
      <c r="H7932" t="s">
        <v>265</v>
      </c>
      <c r="I7932" t="s">
        <v>68</v>
      </c>
      <c r="J7932">
        <v>437</v>
      </c>
      <c r="K7932">
        <v>0</v>
      </c>
      <c r="L7932" s="13">
        <f>VLOOKUP(C7932,'渗透率、续签率'!B:C,2,0)</f>
        <v>0.20100000000000001</v>
      </c>
      <c r="M7932" s="6">
        <v>0</v>
      </c>
      <c r="N7932">
        <v>21</v>
      </c>
      <c r="O7932">
        <v>0</v>
      </c>
      <c r="P7932" s="6">
        <v>0</v>
      </c>
      <c r="Q7932" s="13">
        <v>0</v>
      </c>
      <c r="R7932" s="13">
        <v>0</v>
      </c>
      <c r="S7932" s="31">
        <v>684</v>
      </c>
      <c r="T7932" s="6">
        <f>VLOOKUP(E7932,'参数设置&amp;汇总'!S:U,3,0)</f>
        <v>0</v>
      </c>
      <c r="U7932" s="78">
        <f t="shared" si="615"/>
        <v>0</v>
      </c>
      <c r="V7932" s="13">
        <v>0.85000000000000009</v>
      </c>
      <c r="W7932" s="78">
        <f t="shared" si="617"/>
        <v>0</v>
      </c>
      <c r="X7932" s="1">
        <f>VLOOKUP(E7932,'渗透率、续签率'!AG:AJ,4,0)</f>
        <v>6095.5</v>
      </c>
      <c r="Y7932" s="1">
        <f t="shared" si="618"/>
        <v>0</v>
      </c>
      <c r="Z7932">
        <v>0</v>
      </c>
      <c r="AA7932" s="89">
        <f t="shared" si="619"/>
        <v>128005.5</v>
      </c>
      <c r="AH7932" s="37"/>
      <c r="AI7932" s="37"/>
      <c r="AK7932" s="37"/>
    </row>
    <row r="7933" spans="1:37" hidden="1">
      <c r="A7933" t="s">
        <v>64</v>
      </c>
      <c r="B7933" t="s">
        <v>20</v>
      </c>
      <c r="C7933" t="s">
        <v>22</v>
      </c>
      <c r="D7933" t="s">
        <v>116</v>
      </c>
      <c r="E7933" t="s">
        <v>557</v>
      </c>
      <c r="F7933" t="str">
        <f t="shared" si="616"/>
        <v>惠州市幼儿教育</v>
      </c>
      <c r="G7933" t="s">
        <v>75</v>
      </c>
      <c r="H7933" t="s">
        <v>266</v>
      </c>
      <c r="I7933" t="s">
        <v>68</v>
      </c>
      <c r="J7933">
        <v>962</v>
      </c>
      <c r="K7933">
        <v>0</v>
      </c>
      <c r="L7933" s="13">
        <f>VLOOKUP(C7933,'渗透率、续签率'!B:C,2,0)</f>
        <v>0.20100000000000001</v>
      </c>
      <c r="M7933" s="6">
        <v>0</v>
      </c>
      <c r="N7933">
        <v>403</v>
      </c>
      <c r="O7933">
        <v>0</v>
      </c>
      <c r="P7933" s="6">
        <v>0</v>
      </c>
      <c r="Q7933" s="13">
        <v>0</v>
      </c>
      <c r="R7933" s="13">
        <v>0</v>
      </c>
      <c r="S7933" s="31">
        <v>5910</v>
      </c>
      <c r="T7933" s="6">
        <f>VLOOKUP(E7933,'参数设置&amp;汇总'!S:U,3,0)</f>
        <v>0</v>
      </c>
      <c r="U7933" s="78">
        <f t="shared" si="615"/>
        <v>0</v>
      </c>
      <c r="V7933" s="13">
        <v>0.85000000000000009</v>
      </c>
      <c r="W7933" s="78">
        <f t="shared" si="617"/>
        <v>0</v>
      </c>
      <c r="X7933" s="1">
        <f>VLOOKUP(E7933,'渗透率、续签率'!AG:AJ,4,0)</f>
        <v>6095.5</v>
      </c>
      <c r="Y7933" s="1">
        <f t="shared" si="618"/>
        <v>0</v>
      </c>
      <c r="Z7933">
        <v>8</v>
      </c>
      <c r="AA7933" s="89">
        <f t="shared" si="619"/>
        <v>2456486.5</v>
      </c>
      <c r="AH7933" s="37"/>
      <c r="AI7933" s="37"/>
      <c r="AK7933" s="37"/>
    </row>
    <row r="7934" spans="1:37" hidden="1">
      <c r="A7934" t="s">
        <v>64</v>
      </c>
      <c r="B7934" t="s">
        <v>20</v>
      </c>
      <c r="C7934" t="s">
        <v>22</v>
      </c>
      <c r="D7934" t="s">
        <v>116</v>
      </c>
      <c r="E7934" t="s">
        <v>557</v>
      </c>
      <c r="F7934" t="str">
        <f t="shared" si="616"/>
        <v>扬州市幼儿教育</v>
      </c>
      <c r="G7934" t="s">
        <v>73</v>
      </c>
      <c r="H7934" t="s">
        <v>267</v>
      </c>
      <c r="I7934" t="s">
        <v>70</v>
      </c>
      <c r="J7934">
        <v>349</v>
      </c>
      <c r="K7934">
        <v>0</v>
      </c>
      <c r="L7934" s="13">
        <f>VLOOKUP(C7934,'渗透率、续签率'!B:C,2,0)</f>
        <v>0.20100000000000001</v>
      </c>
      <c r="M7934" s="6">
        <v>0</v>
      </c>
      <c r="N7934">
        <v>99</v>
      </c>
      <c r="O7934">
        <v>0</v>
      </c>
      <c r="P7934" s="6">
        <v>0</v>
      </c>
      <c r="Q7934" s="13">
        <v>0</v>
      </c>
      <c r="R7934" s="13">
        <v>0</v>
      </c>
      <c r="S7934" s="31">
        <v>1561</v>
      </c>
      <c r="T7934" s="6">
        <f>VLOOKUP(E7934,'参数设置&amp;汇总'!S:U,3,0)</f>
        <v>0</v>
      </c>
      <c r="U7934" s="78">
        <f t="shared" si="615"/>
        <v>0</v>
      </c>
      <c r="V7934" s="13">
        <v>0.85000000000000009</v>
      </c>
      <c r="W7934" s="78">
        <f t="shared" si="617"/>
        <v>0</v>
      </c>
      <c r="X7934" s="1">
        <f>VLOOKUP(E7934,'渗透率、续签率'!AG:AJ,4,0)</f>
        <v>6095.5</v>
      </c>
      <c r="Y7934" s="1">
        <f t="shared" si="618"/>
        <v>0</v>
      </c>
      <c r="Z7934">
        <v>0</v>
      </c>
      <c r="AA7934" s="89">
        <f t="shared" si="619"/>
        <v>603454.5</v>
      </c>
      <c r="AH7934" s="37"/>
      <c r="AI7934" s="37"/>
    </row>
    <row r="7935" spans="1:37" hidden="1">
      <c r="A7935" t="s">
        <v>64</v>
      </c>
      <c r="B7935" t="s">
        <v>20</v>
      </c>
      <c r="C7935" t="s">
        <v>22</v>
      </c>
      <c r="D7935" t="s">
        <v>116</v>
      </c>
      <c r="E7935" t="s">
        <v>557</v>
      </c>
      <c r="F7935" t="str">
        <f t="shared" si="616"/>
        <v>承德市幼儿教育</v>
      </c>
      <c r="G7935" t="s">
        <v>159</v>
      </c>
      <c r="H7935" t="s">
        <v>268</v>
      </c>
      <c r="I7935" t="s">
        <v>70</v>
      </c>
      <c r="J7935">
        <v>378</v>
      </c>
      <c r="K7935">
        <v>0</v>
      </c>
      <c r="L7935" s="13">
        <f>VLOOKUP(C7935,'渗透率、续签率'!B:C,2,0)</f>
        <v>0.20100000000000001</v>
      </c>
      <c r="M7935" s="6">
        <v>0</v>
      </c>
      <c r="N7935">
        <v>54</v>
      </c>
      <c r="O7935">
        <v>0</v>
      </c>
      <c r="P7935" s="6">
        <v>0</v>
      </c>
      <c r="Q7935" s="13">
        <v>0</v>
      </c>
      <c r="R7935" s="13">
        <v>0</v>
      </c>
      <c r="S7935" s="31">
        <v>980</v>
      </c>
      <c r="T7935" s="6">
        <f>VLOOKUP(E7935,'参数设置&amp;汇总'!S:U,3,0)</f>
        <v>0</v>
      </c>
      <c r="U7935" s="78">
        <f t="shared" si="615"/>
        <v>0</v>
      </c>
      <c r="V7935" s="13">
        <v>0.85000000000000009</v>
      </c>
      <c r="W7935" s="78">
        <f t="shared" si="617"/>
        <v>0</v>
      </c>
      <c r="X7935" s="1">
        <f>VLOOKUP(E7935,'渗透率、续签率'!AG:AJ,4,0)</f>
        <v>6095.5</v>
      </c>
      <c r="Y7935" s="1">
        <f t="shared" si="618"/>
        <v>0</v>
      </c>
      <c r="Z7935">
        <v>2</v>
      </c>
      <c r="AA7935" s="89">
        <f t="shared" si="619"/>
        <v>329157</v>
      </c>
      <c r="AK7935" s="37"/>
    </row>
    <row r="7936" spans="1:37" hidden="1">
      <c r="A7936" t="s">
        <v>64</v>
      </c>
      <c r="B7936" t="s">
        <v>20</v>
      </c>
      <c r="C7936" t="s">
        <v>22</v>
      </c>
      <c r="D7936" t="s">
        <v>116</v>
      </c>
      <c r="E7936" t="s">
        <v>557</v>
      </c>
      <c r="F7936" t="str">
        <f t="shared" si="616"/>
        <v>抚州市幼儿教育</v>
      </c>
      <c r="G7936" t="s">
        <v>90</v>
      </c>
      <c r="H7936" t="s">
        <v>269</v>
      </c>
      <c r="I7936" t="s">
        <v>68</v>
      </c>
      <c r="J7936">
        <v>602</v>
      </c>
      <c r="K7936">
        <v>0</v>
      </c>
      <c r="L7936" s="13">
        <f>VLOOKUP(C7936,'渗透率、续签率'!B:C,2,0)</f>
        <v>0.20100000000000001</v>
      </c>
      <c r="M7936" s="6">
        <v>0</v>
      </c>
      <c r="N7936">
        <v>57</v>
      </c>
      <c r="O7936">
        <v>0</v>
      </c>
      <c r="P7936" s="6">
        <v>0</v>
      </c>
      <c r="Q7936" s="13">
        <v>0</v>
      </c>
      <c r="R7936" s="13">
        <v>0</v>
      </c>
      <c r="S7936" s="31">
        <v>1398</v>
      </c>
      <c r="T7936" s="6">
        <f>VLOOKUP(E7936,'参数设置&amp;汇总'!S:U,3,0)</f>
        <v>0</v>
      </c>
      <c r="U7936" s="78">
        <f t="shared" si="615"/>
        <v>0</v>
      </c>
      <c r="V7936" s="13">
        <v>0.85000000000000009</v>
      </c>
      <c r="W7936" s="78">
        <f t="shared" si="617"/>
        <v>0</v>
      </c>
      <c r="X7936" s="1">
        <f>VLOOKUP(E7936,'渗透率、续签率'!AG:AJ,4,0)</f>
        <v>6095.5</v>
      </c>
      <c r="Y7936" s="1">
        <f t="shared" si="618"/>
        <v>0</v>
      </c>
      <c r="Z7936">
        <v>2</v>
      </c>
      <c r="AA7936" s="89">
        <f t="shared" si="619"/>
        <v>347443.5</v>
      </c>
      <c r="AH7936" s="37"/>
      <c r="AI7936" s="37"/>
      <c r="AK7936" s="37"/>
    </row>
    <row r="7937" spans="1:37" hidden="1">
      <c r="A7937" t="s">
        <v>64</v>
      </c>
      <c r="B7937" t="s">
        <v>20</v>
      </c>
      <c r="C7937" t="s">
        <v>22</v>
      </c>
      <c r="D7937" t="s">
        <v>116</v>
      </c>
      <c r="E7937" t="s">
        <v>557</v>
      </c>
      <c r="F7937" t="str">
        <f t="shared" si="616"/>
        <v>抚顺市幼儿教育</v>
      </c>
      <c r="G7937" t="s">
        <v>101</v>
      </c>
      <c r="H7937" t="s">
        <v>270</v>
      </c>
      <c r="I7937" t="s">
        <v>70</v>
      </c>
      <c r="J7937">
        <v>240</v>
      </c>
      <c r="K7937">
        <v>0</v>
      </c>
      <c r="L7937" s="13">
        <f>VLOOKUP(C7937,'渗透率、续签率'!B:C,2,0)</f>
        <v>0.20100000000000001</v>
      </c>
      <c r="M7937" s="6">
        <v>0</v>
      </c>
      <c r="N7937">
        <v>27</v>
      </c>
      <c r="O7937">
        <v>0</v>
      </c>
      <c r="P7937" s="6">
        <v>0</v>
      </c>
      <c r="Q7937" s="13">
        <v>0</v>
      </c>
      <c r="R7937" s="13">
        <v>0</v>
      </c>
      <c r="S7937" s="31">
        <v>780</v>
      </c>
      <c r="T7937" s="6">
        <f>VLOOKUP(E7937,'参数设置&amp;汇总'!S:U,3,0)</f>
        <v>0</v>
      </c>
      <c r="U7937" s="78">
        <f t="shared" si="615"/>
        <v>0</v>
      </c>
      <c r="V7937" s="13">
        <v>0.85000000000000009</v>
      </c>
      <c r="W7937" s="78">
        <f t="shared" si="617"/>
        <v>0</v>
      </c>
      <c r="X7937" s="1">
        <f>VLOOKUP(E7937,'渗透率、续签率'!AG:AJ,4,0)</f>
        <v>6095.5</v>
      </c>
      <c r="Y7937" s="1">
        <f t="shared" si="618"/>
        <v>0</v>
      </c>
      <c r="Z7937">
        <v>0</v>
      </c>
      <c r="AA7937" s="89">
        <f t="shared" si="619"/>
        <v>164578.5</v>
      </c>
      <c r="AH7937" s="37"/>
      <c r="AI7937" s="37"/>
      <c r="AK7937" s="37"/>
    </row>
    <row r="7938" spans="1:37" hidden="1">
      <c r="A7938" t="s">
        <v>64</v>
      </c>
      <c r="B7938" t="s">
        <v>20</v>
      </c>
      <c r="C7938" t="s">
        <v>22</v>
      </c>
      <c r="D7938" t="s">
        <v>116</v>
      </c>
      <c r="E7938" t="s">
        <v>557</v>
      </c>
      <c r="F7938" t="str">
        <f t="shared" si="616"/>
        <v>拉萨市幼儿教育</v>
      </c>
      <c r="G7938" t="s">
        <v>237</v>
      </c>
      <c r="H7938" t="s">
        <v>271</v>
      </c>
      <c r="I7938" t="s">
        <v>57</v>
      </c>
      <c r="J7938">
        <v>75</v>
      </c>
      <c r="K7938">
        <v>0</v>
      </c>
      <c r="L7938" s="13">
        <f>VLOOKUP(C7938,'渗透率、续签率'!B:C,2,0)</f>
        <v>0.20100000000000001</v>
      </c>
      <c r="M7938" s="6">
        <v>0</v>
      </c>
      <c r="N7938">
        <v>13</v>
      </c>
      <c r="O7938">
        <v>0</v>
      </c>
      <c r="P7938" s="6">
        <v>0</v>
      </c>
      <c r="Q7938" s="13">
        <v>0</v>
      </c>
      <c r="R7938" s="13">
        <v>0</v>
      </c>
      <c r="S7938" s="31">
        <v>232</v>
      </c>
      <c r="T7938" s="6">
        <f>VLOOKUP(E7938,'参数设置&amp;汇总'!S:U,3,0)</f>
        <v>0</v>
      </c>
      <c r="U7938" s="78">
        <f t="shared" si="615"/>
        <v>0</v>
      </c>
      <c r="V7938" s="13">
        <v>0.85000000000000009</v>
      </c>
      <c r="W7938" s="78">
        <f t="shared" si="617"/>
        <v>0</v>
      </c>
      <c r="X7938" s="1">
        <f>VLOOKUP(E7938,'渗透率、续签率'!AG:AJ,4,0)</f>
        <v>6095.5</v>
      </c>
      <c r="Y7938" s="1">
        <f t="shared" si="618"/>
        <v>0</v>
      </c>
      <c r="Z7938">
        <v>0</v>
      </c>
      <c r="AA7938" s="89">
        <f t="shared" si="619"/>
        <v>79241.5</v>
      </c>
      <c r="AH7938" s="37"/>
      <c r="AI7938" s="37"/>
      <c r="AK7938" s="37"/>
    </row>
    <row r="7939" spans="1:37" hidden="1">
      <c r="A7939" t="s">
        <v>64</v>
      </c>
      <c r="B7939" t="s">
        <v>20</v>
      </c>
      <c r="C7939" t="s">
        <v>22</v>
      </c>
      <c r="D7939" t="s">
        <v>116</v>
      </c>
      <c r="E7939" t="s">
        <v>557</v>
      </c>
      <c r="F7939" t="str">
        <f t="shared" si="616"/>
        <v>揭阳市幼儿教育</v>
      </c>
      <c r="G7939" t="s">
        <v>75</v>
      </c>
      <c r="H7939" t="s">
        <v>272</v>
      </c>
      <c r="I7939" t="s">
        <v>68</v>
      </c>
      <c r="J7939" s="1">
        <v>1422</v>
      </c>
      <c r="K7939">
        <v>0</v>
      </c>
      <c r="L7939" s="13">
        <f>VLOOKUP(C7939,'渗透率、续签率'!B:C,2,0)</f>
        <v>0.20100000000000001</v>
      </c>
      <c r="M7939" s="6">
        <v>0</v>
      </c>
      <c r="N7939">
        <v>63</v>
      </c>
      <c r="O7939">
        <v>0</v>
      </c>
      <c r="P7939" s="6">
        <v>0</v>
      </c>
      <c r="Q7939" s="13">
        <v>0</v>
      </c>
      <c r="R7939" s="13">
        <v>0</v>
      </c>
      <c r="S7939" s="31">
        <v>3044</v>
      </c>
      <c r="T7939" s="6">
        <f>VLOOKUP(E7939,'参数设置&amp;汇总'!S:U,3,0)</f>
        <v>0</v>
      </c>
      <c r="U7939" s="78">
        <f t="shared" ref="U7939:U8002" si="620">IF(T7939*N7939&gt;=O7939,T7939*N7939,O7939)</f>
        <v>0</v>
      </c>
      <c r="V7939" s="13">
        <v>0.85000000000000009</v>
      </c>
      <c r="W7939" s="78">
        <f t="shared" si="617"/>
        <v>0</v>
      </c>
      <c r="X7939" s="1">
        <f>VLOOKUP(E7939,'渗透率、续签率'!AG:AJ,4,0)</f>
        <v>6095.5</v>
      </c>
      <c r="Y7939" s="1">
        <f t="shared" si="618"/>
        <v>0</v>
      </c>
      <c r="Z7939">
        <v>3</v>
      </c>
      <c r="AA7939" s="89">
        <f t="shared" si="619"/>
        <v>384016.5</v>
      </c>
      <c r="AH7939" s="37"/>
      <c r="AI7939" s="37"/>
      <c r="AK7939" s="37"/>
    </row>
    <row r="7940" spans="1:37" hidden="1">
      <c r="A7940" t="s">
        <v>64</v>
      </c>
      <c r="B7940" t="s">
        <v>20</v>
      </c>
      <c r="C7940" t="s">
        <v>22</v>
      </c>
      <c r="D7940" t="s">
        <v>116</v>
      </c>
      <c r="E7940" t="s">
        <v>557</v>
      </c>
      <c r="F7940" t="str">
        <f t="shared" ref="F7940:F8003" si="621">H7940&amp;C7940</f>
        <v>攀枝花市幼儿教育</v>
      </c>
      <c r="G7940" t="s">
        <v>77</v>
      </c>
      <c r="H7940" t="s">
        <v>273</v>
      </c>
      <c r="I7940" t="s">
        <v>70</v>
      </c>
      <c r="J7940">
        <v>146</v>
      </c>
      <c r="K7940">
        <v>0</v>
      </c>
      <c r="L7940" s="13">
        <f>VLOOKUP(C7940,'渗透率、续签率'!B:C,2,0)</f>
        <v>0.20100000000000001</v>
      </c>
      <c r="M7940" s="6">
        <v>0</v>
      </c>
      <c r="N7940">
        <v>3</v>
      </c>
      <c r="O7940">
        <v>0</v>
      </c>
      <c r="P7940" s="6">
        <v>0</v>
      </c>
      <c r="Q7940" s="13">
        <v>0</v>
      </c>
      <c r="R7940" s="13">
        <v>0</v>
      </c>
      <c r="S7940" s="31">
        <v>232</v>
      </c>
      <c r="T7940" s="6">
        <f>VLOOKUP(E7940,'参数设置&amp;汇总'!S:U,3,0)</f>
        <v>0</v>
      </c>
      <c r="U7940" s="78">
        <f t="shared" si="620"/>
        <v>0</v>
      </c>
      <c r="V7940" s="13">
        <v>0.85000000000000009</v>
      </c>
      <c r="W7940" s="78">
        <f t="shared" ref="W7940:W8003" si="622">(O7940*(1-L7940)+IF((U7940-O7940)&lt;0,0,(U7940-O7940)))/V7940</f>
        <v>0</v>
      </c>
      <c r="X7940" s="1">
        <f>VLOOKUP(E7940,'渗透率、续签率'!AG:AJ,4,0)</f>
        <v>6095.5</v>
      </c>
      <c r="Y7940" s="1">
        <f t="shared" ref="Y7940:Y8003" si="623">X7940*W7940</f>
        <v>0</v>
      </c>
      <c r="Z7940">
        <v>0</v>
      </c>
      <c r="AA7940" s="89">
        <f t="shared" ref="AA7940:AA8003" si="624">N7940*X7940</f>
        <v>18286.5</v>
      </c>
      <c r="AH7940" s="37"/>
      <c r="AI7940" s="37"/>
      <c r="AK7940" s="37"/>
    </row>
    <row r="7941" spans="1:37" hidden="1">
      <c r="A7941" t="s">
        <v>64</v>
      </c>
      <c r="B7941" t="s">
        <v>20</v>
      </c>
      <c r="C7941" t="s">
        <v>22</v>
      </c>
      <c r="D7941" t="s">
        <v>116</v>
      </c>
      <c r="E7941" t="s">
        <v>557</v>
      </c>
      <c r="F7941" t="str">
        <f t="shared" si="621"/>
        <v>文山壮族苗族自治州幼儿教育</v>
      </c>
      <c r="G7941" t="s">
        <v>99</v>
      </c>
      <c r="H7941" t="s">
        <v>274</v>
      </c>
      <c r="I7941" t="s">
        <v>68</v>
      </c>
      <c r="J7941">
        <v>317</v>
      </c>
      <c r="K7941">
        <v>0</v>
      </c>
      <c r="L7941" s="13">
        <f>VLOOKUP(C7941,'渗透率、续签率'!B:C,2,0)</f>
        <v>0.20100000000000001</v>
      </c>
      <c r="M7941" s="6">
        <v>0</v>
      </c>
      <c r="N7941">
        <v>21</v>
      </c>
      <c r="O7941">
        <v>0</v>
      </c>
      <c r="P7941" s="6">
        <v>0</v>
      </c>
      <c r="Q7941" s="13">
        <v>0</v>
      </c>
      <c r="R7941" s="13">
        <v>0</v>
      </c>
      <c r="S7941" s="31">
        <v>613</v>
      </c>
      <c r="T7941" s="6">
        <f>VLOOKUP(E7941,'参数设置&amp;汇总'!S:U,3,0)</f>
        <v>0</v>
      </c>
      <c r="U7941" s="78">
        <f t="shared" si="620"/>
        <v>0</v>
      </c>
      <c r="V7941" s="13">
        <v>0.85000000000000009</v>
      </c>
      <c r="W7941" s="78">
        <f t="shared" si="622"/>
        <v>0</v>
      </c>
      <c r="X7941" s="1">
        <f>VLOOKUP(E7941,'渗透率、续签率'!AG:AJ,4,0)</f>
        <v>6095.5</v>
      </c>
      <c r="Y7941" s="1">
        <f t="shared" si="623"/>
        <v>0</v>
      </c>
      <c r="Z7941">
        <v>0</v>
      </c>
      <c r="AA7941" s="89">
        <f t="shared" si="624"/>
        <v>128005.5</v>
      </c>
      <c r="AH7941" s="37"/>
      <c r="AI7941" s="37"/>
      <c r="AK7941" s="37"/>
    </row>
    <row r="7942" spans="1:37" hidden="1">
      <c r="A7942" t="s">
        <v>64</v>
      </c>
      <c r="B7942" t="s">
        <v>20</v>
      </c>
      <c r="C7942" t="s">
        <v>22</v>
      </c>
      <c r="D7942" t="s">
        <v>116</v>
      </c>
      <c r="E7942" t="s">
        <v>557</v>
      </c>
      <c r="F7942" t="str">
        <f t="shared" si="621"/>
        <v>文昌市幼儿教育</v>
      </c>
      <c r="G7942" t="s">
        <v>120</v>
      </c>
      <c r="H7942" t="s">
        <v>275</v>
      </c>
      <c r="I7942" t="s">
        <v>68</v>
      </c>
      <c r="J7942">
        <v>79</v>
      </c>
      <c r="K7942">
        <v>0</v>
      </c>
      <c r="L7942" s="13">
        <f>VLOOKUP(C7942,'渗透率、续签率'!B:C,2,0)</f>
        <v>0.20100000000000001</v>
      </c>
      <c r="M7942" s="6">
        <v>0</v>
      </c>
      <c r="N7942">
        <v>14</v>
      </c>
      <c r="O7942">
        <v>0</v>
      </c>
      <c r="P7942" s="6">
        <v>0</v>
      </c>
      <c r="Q7942" s="13">
        <v>0</v>
      </c>
      <c r="R7942" s="13">
        <v>0</v>
      </c>
      <c r="S7942" s="31">
        <v>192</v>
      </c>
      <c r="T7942" s="6">
        <f>VLOOKUP(E7942,'参数设置&amp;汇总'!S:U,3,0)</f>
        <v>0</v>
      </c>
      <c r="U7942" s="78">
        <f t="shared" si="620"/>
        <v>0</v>
      </c>
      <c r="V7942" s="13">
        <v>0.85000000000000009</v>
      </c>
      <c r="W7942" s="78">
        <f t="shared" si="622"/>
        <v>0</v>
      </c>
      <c r="X7942" s="1">
        <f>VLOOKUP(E7942,'渗透率、续签率'!AG:AJ,4,0)</f>
        <v>6095.5</v>
      </c>
      <c r="Y7942" s="1">
        <f t="shared" si="623"/>
        <v>0</v>
      </c>
      <c r="Z7942">
        <v>0</v>
      </c>
      <c r="AA7942" s="89">
        <f t="shared" si="624"/>
        <v>85337</v>
      </c>
      <c r="AH7942" s="37"/>
      <c r="AI7942" s="37"/>
      <c r="AK7942" s="37"/>
    </row>
    <row r="7943" spans="1:37" hidden="1">
      <c r="A7943" t="s">
        <v>64</v>
      </c>
      <c r="B7943" t="s">
        <v>20</v>
      </c>
      <c r="C7943" t="s">
        <v>22</v>
      </c>
      <c r="D7943" t="s">
        <v>116</v>
      </c>
      <c r="E7943" t="s">
        <v>557</v>
      </c>
      <c r="F7943" t="str">
        <f t="shared" si="621"/>
        <v>新乡市幼儿教育</v>
      </c>
      <c r="G7943" t="s">
        <v>110</v>
      </c>
      <c r="H7943" t="s">
        <v>276</v>
      </c>
      <c r="I7943" t="s">
        <v>70</v>
      </c>
      <c r="J7943" s="1">
        <v>1128</v>
      </c>
      <c r="K7943">
        <v>0</v>
      </c>
      <c r="L7943" s="13">
        <f>VLOOKUP(C7943,'渗透率、续签率'!B:C,2,0)</f>
        <v>0.20100000000000001</v>
      </c>
      <c r="M7943" s="6">
        <v>0</v>
      </c>
      <c r="N7943">
        <v>167</v>
      </c>
      <c r="O7943">
        <v>0</v>
      </c>
      <c r="P7943" s="6">
        <v>0</v>
      </c>
      <c r="Q7943" s="13">
        <v>0</v>
      </c>
      <c r="R7943" s="13">
        <v>0</v>
      </c>
      <c r="S7943" s="31">
        <v>3742</v>
      </c>
      <c r="T7943" s="6">
        <f>VLOOKUP(E7943,'参数设置&amp;汇总'!S:U,3,0)</f>
        <v>0</v>
      </c>
      <c r="U7943" s="78">
        <f t="shared" si="620"/>
        <v>0</v>
      </c>
      <c r="V7943" s="13">
        <v>0.85000000000000009</v>
      </c>
      <c r="W7943" s="78">
        <f t="shared" si="622"/>
        <v>0</v>
      </c>
      <c r="X7943" s="1">
        <f>VLOOKUP(E7943,'渗透率、续签率'!AG:AJ,4,0)</f>
        <v>6095.5</v>
      </c>
      <c r="Y7943" s="1">
        <f t="shared" si="623"/>
        <v>0</v>
      </c>
      <c r="Z7943">
        <v>0</v>
      </c>
      <c r="AA7943" s="89">
        <f t="shared" si="624"/>
        <v>1017948.5</v>
      </c>
      <c r="AH7943" s="37"/>
      <c r="AI7943" s="37"/>
      <c r="AK7943" s="37"/>
    </row>
    <row r="7944" spans="1:37" hidden="1">
      <c r="A7944" t="s">
        <v>64</v>
      </c>
      <c r="B7944" t="s">
        <v>20</v>
      </c>
      <c r="C7944" t="s">
        <v>22</v>
      </c>
      <c r="D7944" t="s">
        <v>116</v>
      </c>
      <c r="E7944" t="s">
        <v>557</v>
      </c>
      <c r="F7944" t="str">
        <f t="shared" si="621"/>
        <v>新余市幼儿教育</v>
      </c>
      <c r="G7944" t="s">
        <v>90</v>
      </c>
      <c r="H7944" t="s">
        <v>277</v>
      </c>
      <c r="I7944" t="s">
        <v>68</v>
      </c>
      <c r="J7944">
        <v>181</v>
      </c>
      <c r="K7944">
        <v>0</v>
      </c>
      <c r="L7944" s="13">
        <f>VLOOKUP(C7944,'渗透率、续签率'!B:C,2,0)</f>
        <v>0.20100000000000001</v>
      </c>
      <c r="M7944" s="6">
        <v>0</v>
      </c>
      <c r="N7944">
        <v>11</v>
      </c>
      <c r="O7944">
        <v>0</v>
      </c>
      <c r="P7944" s="6">
        <v>0</v>
      </c>
      <c r="Q7944" s="13">
        <v>0</v>
      </c>
      <c r="R7944" s="13">
        <v>0</v>
      </c>
      <c r="S7944" s="31">
        <v>363</v>
      </c>
      <c r="T7944" s="6">
        <f>VLOOKUP(E7944,'参数设置&amp;汇总'!S:U,3,0)</f>
        <v>0</v>
      </c>
      <c r="U7944" s="78">
        <f t="shared" si="620"/>
        <v>0</v>
      </c>
      <c r="V7944" s="13">
        <v>0.85000000000000009</v>
      </c>
      <c r="W7944" s="78">
        <f t="shared" si="622"/>
        <v>0</v>
      </c>
      <c r="X7944" s="1">
        <f>VLOOKUP(E7944,'渗透率、续签率'!AG:AJ,4,0)</f>
        <v>6095.5</v>
      </c>
      <c r="Y7944" s="1">
        <f t="shared" si="623"/>
        <v>0</v>
      </c>
      <c r="Z7944">
        <v>0</v>
      </c>
      <c r="AA7944" s="89">
        <f t="shared" si="624"/>
        <v>67050.5</v>
      </c>
      <c r="AH7944" s="37"/>
      <c r="AI7944" s="37"/>
      <c r="AK7944" s="37"/>
    </row>
    <row r="7945" spans="1:37" hidden="1">
      <c r="A7945" t="s">
        <v>64</v>
      </c>
      <c r="B7945" t="s">
        <v>20</v>
      </c>
      <c r="C7945" t="s">
        <v>22</v>
      </c>
      <c r="D7945" t="s">
        <v>116</v>
      </c>
      <c r="E7945" t="s">
        <v>557</v>
      </c>
      <c r="F7945" t="str">
        <f t="shared" si="621"/>
        <v>新星市幼儿教育</v>
      </c>
      <c r="G7945" t="s">
        <v>145</v>
      </c>
      <c r="H7945" t="s">
        <v>278</v>
      </c>
      <c r="I7945" t="s">
        <v>70</v>
      </c>
      <c r="J7945">
        <v>2</v>
      </c>
      <c r="K7945">
        <v>0</v>
      </c>
      <c r="L7945" s="13">
        <f>VLOOKUP(C7945,'渗透率、续签率'!B:C,2,0)</f>
        <v>0.20100000000000001</v>
      </c>
      <c r="M7945" s="6">
        <v>0</v>
      </c>
      <c r="N7945">
        <v>0</v>
      </c>
      <c r="O7945">
        <v>0</v>
      </c>
      <c r="P7945" s="6">
        <v>0</v>
      </c>
      <c r="Q7945" s="13">
        <v>0</v>
      </c>
      <c r="R7945" s="13">
        <v>0</v>
      </c>
      <c r="S7945" s="31">
        <v>9</v>
      </c>
      <c r="T7945" s="6">
        <f>VLOOKUP(E7945,'参数设置&amp;汇总'!S:U,3,0)</f>
        <v>0</v>
      </c>
      <c r="U7945" s="78">
        <f t="shared" si="620"/>
        <v>0</v>
      </c>
      <c r="V7945" s="13">
        <v>0.85000000000000009</v>
      </c>
      <c r="W7945" s="78">
        <f t="shared" si="622"/>
        <v>0</v>
      </c>
      <c r="X7945" s="1">
        <f>VLOOKUP(E7945,'渗透率、续签率'!AG:AJ,4,0)</f>
        <v>6095.5</v>
      </c>
      <c r="Y7945" s="1">
        <f t="shared" si="623"/>
        <v>0</v>
      </c>
      <c r="Z7945">
        <v>0</v>
      </c>
      <c r="AA7945" s="89">
        <f t="shared" si="624"/>
        <v>0</v>
      </c>
      <c r="AH7945" s="37"/>
      <c r="AI7945" s="37"/>
      <c r="AK7945" s="37"/>
    </row>
    <row r="7946" spans="1:37" hidden="1">
      <c r="A7946" t="s">
        <v>64</v>
      </c>
      <c r="B7946" t="s">
        <v>20</v>
      </c>
      <c r="C7946" t="s">
        <v>22</v>
      </c>
      <c r="D7946" t="s">
        <v>116</v>
      </c>
      <c r="E7946" t="s">
        <v>557</v>
      </c>
      <c r="F7946" t="str">
        <f t="shared" si="621"/>
        <v>日喀则市幼儿教育</v>
      </c>
      <c r="G7946" t="s">
        <v>237</v>
      </c>
      <c r="H7946" t="s">
        <v>279</v>
      </c>
      <c r="I7946" t="s">
        <v>57</v>
      </c>
      <c r="J7946">
        <v>47</v>
      </c>
      <c r="K7946">
        <v>0</v>
      </c>
      <c r="L7946" s="13">
        <f>VLOOKUP(C7946,'渗透率、续签率'!B:C,2,0)</f>
        <v>0.20100000000000001</v>
      </c>
      <c r="M7946" s="6">
        <v>0</v>
      </c>
      <c r="N7946">
        <v>0</v>
      </c>
      <c r="O7946">
        <v>0</v>
      </c>
      <c r="P7946" s="6">
        <v>0</v>
      </c>
      <c r="Q7946" s="13">
        <v>0</v>
      </c>
      <c r="R7946" s="13">
        <v>0</v>
      </c>
      <c r="S7946" s="31">
        <v>40</v>
      </c>
      <c r="T7946" s="6">
        <f>VLOOKUP(E7946,'参数设置&amp;汇总'!S:U,3,0)</f>
        <v>0</v>
      </c>
      <c r="U7946" s="78">
        <f t="shared" si="620"/>
        <v>0</v>
      </c>
      <c r="V7946" s="13">
        <v>0.85000000000000009</v>
      </c>
      <c r="W7946" s="78">
        <f t="shared" si="622"/>
        <v>0</v>
      </c>
      <c r="X7946" s="1">
        <f>VLOOKUP(E7946,'渗透率、续签率'!AG:AJ,4,0)</f>
        <v>6095.5</v>
      </c>
      <c r="Y7946" s="1">
        <f t="shared" si="623"/>
        <v>0</v>
      </c>
      <c r="Z7946">
        <v>0</v>
      </c>
      <c r="AA7946" s="89">
        <f t="shared" si="624"/>
        <v>0</v>
      </c>
      <c r="AH7946" s="37"/>
      <c r="AI7946" s="37"/>
      <c r="AK7946" s="37"/>
    </row>
    <row r="7947" spans="1:37" hidden="1">
      <c r="A7947" t="s">
        <v>64</v>
      </c>
      <c r="B7947" t="s">
        <v>20</v>
      </c>
      <c r="C7947" t="s">
        <v>22</v>
      </c>
      <c r="D7947" t="s">
        <v>116</v>
      </c>
      <c r="E7947" t="s">
        <v>557</v>
      </c>
      <c r="F7947" t="str">
        <f t="shared" si="621"/>
        <v>日照市幼儿教育</v>
      </c>
      <c r="G7947" t="s">
        <v>103</v>
      </c>
      <c r="H7947" t="s">
        <v>280</v>
      </c>
      <c r="I7947" t="s">
        <v>70</v>
      </c>
      <c r="J7947">
        <v>476</v>
      </c>
      <c r="K7947">
        <v>0</v>
      </c>
      <c r="L7947" s="13">
        <f>VLOOKUP(C7947,'渗透率、续签率'!B:C,2,0)</f>
        <v>0.20100000000000001</v>
      </c>
      <c r="M7947" s="6">
        <v>0</v>
      </c>
      <c r="N7947">
        <v>139</v>
      </c>
      <c r="O7947">
        <v>0</v>
      </c>
      <c r="P7947" s="6">
        <v>0</v>
      </c>
      <c r="Q7947" s="13">
        <v>0</v>
      </c>
      <c r="R7947" s="13">
        <v>0</v>
      </c>
      <c r="S7947" s="31">
        <v>2358</v>
      </c>
      <c r="T7947" s="6">
        <f>VLOOKUP(E7947,'参数设置&amp;汇总'!S:U,3,0)</f>
        <v>0</v>
      </c>
      <c r="U7947" s="78">
        <f t="shared" si="620"/>
        <v>0</v>
      </c>
      <c r="V7947" s="13">
        <v>0.85000000000000009</v>
      </c>
      <c r="W7947" s="78">
        <f t="shared" si="622"/>
        <v>0</v>
      </c>
      <c r="X7947" s="1">
        <f>VLOOKUP(E7947,'渗透率、续签率'!AG:AJ,4,0)</f>
        <v>6095.5</v>
      </c>
      <c r="Y7947" s="1">
        <f t="shared" si="623"/>
        <v>0</v>
      </c>
      <c r="Z7947">
        <v>0</v>
      </c>
      <c r="AA7947" s="89">
        <f t="shared" si="624"/>
        <v>847274.5</v>
      </c>
      <c r="AH7947" s="37"/>
      <c r="AI7947" s="37"/>
      <c r="AK7947" s="37"/>
    </row>
    <row r="7948" spans="1:37" hidden="1">
      <c r="A7948" t="s">
        <v>64</v>
      </c>
      <c r="B7948" t="s">
        <v>20</v>
      </c>
      <c r="C7948" t="s">
        <v>22</v>
      </c>
      <c r="D7948" t="s">
        <v>116</v>
      </c>
      <c r="E7948" t="s">
        <v>557</v>
      </c>
      <c r="F7948" t="str">
        <f t="shared" si="621"/>
        <v>昆玉市幼儿教育</v>
      </c>
      <c r="G7948" t="s">
        <v>145</v>
      </c>
      <c r="H7948" t="s">
        <v>281</v>
      </c>
      <c r="I7948" t="s">
        <v>70</v>
      </c>
      <c r="J7948">
        <v>3</v>
      </c>
      <c r="K7948">
        <v>0</v>
      </c>
      <c r="L7948" s="13">
        <f>VLOOKUP(C7948,'渗透率、续签率'!B:C,2,0)</f>
        <v>0.20100000000000001</v>
      </c>
      <c r="M7948" s="6">
        <v>0</v>
      </c>
      <c r="N7948">
        <v>0</v>
      </c>
      <c r="O7948">
        <v>0</v>
      </c>
      <c r="P7948" s="6">
        <v>0</v>
      </c>
      <c r="Q7948" s="13">
        <v>0</v>
      </c>
      <c r="R7948" s="13">
        <v>0</v>
      </c>
      <c r="S7948" s="31">
        <v>3</v>
      </c>
      <c r="T7948" s="6">
        <f>VLOOKUP(E7948,'参数设置&amp;汇总'!S:U,3,0)</f>
        <v>0</v>
      </c>
      <c r="U7948" s="78">
        <f t="shared" si="620"/>
        <v>0</v>
      </c>
      <c r="V7948" s="13">
        <v>0.85000000000000009</v>
      </c>
      <c r="W7948" s="78">
        <f t="shared" si="622"/>
        <v>0</v>
      </c>
      <c r="X7948" s="1">
        <f>VLOOKUP(E7948,'渗透率、续签率'!AG:AJ,4,0)</f>
        <v>6095.5</v>
      </c>
      <c r="Y7948" s="1">
        <f t="shared" si="623"/>
        <v>0</v>
      </c>
      <c r="Z7948">
        <v>0</v>
      </c>
      <c r="AA7948" s="89">
        <f t="shared" si="624"/>
        <v>0</v>
      </c>
      <c r="AH7948" s="37"/>
      <c r="AI7948" s="37"/>
      <c r="AK7948" s="37"/>
    </row>
    <row r="7949" spans="1:37" hidden="1">
      <c r="A7949" t="s">
        <v>64</v>
      </c>
      <c r="B7949" t="s">
        <v>20</v>
      </c>
      <c r="C7949" t="s">
        <v>22</v>
      </c>
      <c r="D7949" t="s">
        <v>116</v>
      </c>
      <c r="E7949" t="s">
        <v>557</v>
      </c>
      <c r="F7949" t="str">
        <f t="shared" si="621"/>
        <v>昌吉回族自治州幼儿教育</v>
      </c>
      <c r="G7949" t="s">
        <v>145</v>
      </c>
      <c r="H7949" t="s">
        <v>282</v>
      </c>
      <c r="I7949" t="s">
        <v>70</v>
      </c>
      <c r="J7949">
        <v>97</v>
      </c>
      <c r="K7949">
        <v>0</v>
      </c>
      <c r="L7949" s="13">
        <f>VLOOKUP(C7949,'渗透率、续签率'!B:C,2,0)</f>
        <v>0.20100000000000001</v>
      </c>
      <c r="M7949" s="6">
        <v>0</v>
      </c>
      <c r="N7949">
        <v>28</v>
      </c>
      <c r="O7949">
        <v>0</v>
      </c>
      <c r="P7949" s="6">
        <v>0</v>
      </c>
      <c r="Q7949" s="13">
        <v>0</v>
      </c>
      <c r="R7949" s="13">
        <v>0</v>
      </c>
      <c r="S7949" s="31">
        <v>375</v>
      </c>
      <c r="T7949" s="6">
        <f>VLOOKUP(E7949,'参数设置&amp;汇总'!S:U,3,0)</f>
        <v>0</v>
      </c>
      <c r="U7949" s="78">
        <f t="shared" si="620"/>
        <v>0</v>
      </c>
      <c r="V7949" s="13">
        <v>0.85000000000000009</v>
      </c>
      <c r="W7949" s="78">
        <f t="shared" si="622"/>
        <v>0</v>
      </c>
      <c r="X7949" s="1">
        <f>VLOOKUP(E7949,'渗透率、续签率'!AG:AJ,4,0)</f>
        <v>6095.5</v>
      </c>
      <c r="Y7949" s="1">
        <f t="shared" si="623"/>
        <v>0</v>
      </c>
      <c r="Z7949">
        <v>0</v>
      </c>
      <c r="AA7949" s="89">
        <f t="shared" si="624"/>
        <v>170674</v>
      </c>
      <c r="AH7949" s="37"/>
      <c r="AI7949" s="37"/>
      <c r="AK7949" s="37"/>
    </row>
    <row r="7950" spans="1:37" hidden="1">
      <c r="A7950" t="s">
        <v>64</v>
      </c>
      <c r="B7950" t="s">
        <v>20</v>
      </c>
      <c r="C7950" t="s">
        <v>22</v>
      </c>
      <c r="D7950" t="s">
        <v>116</v>
      </c>
      <c r="E7950" t="s">
        <v>557</v>
      </c>
      <c r="F7950" t="str">
        <f t="shared" si="621"/>
        <v>昌江黎族自治县幼儿教育</v>
      </c>
      <c r="G7950" t="s">
        <v>120</v>
      </c>
      <c r="H7950" t="s">
        <v>283</v>
      </c>
      <c r="I7950" t="s">
        <v>68</v>
      </c>
      <c r="J7950">
        <v>26</v>
      </c>
      <c r="K7950">
        <v>0</v>
      </c>
      <c r="L7950" s="13">
        <f>VLOOKUP(C7950,'渗透率、续签率'!B:C,2,0)</f>
        <v>0.20100000000000001</v>
      </c>
      <c r="M7950" s="6">
        <v>0</v>
      </c>
      <c r="N7950">
        <v>0</v>
      </c>
      <c r="O7950">
        <v>0</v>
      </c>
      <c r="P7950" s="6">
        <v>0</v>
      </c>
      <c r="Q7950" s="13">
        <v>0</v>
      </c>
      <c r="R7950" s="13">
        <v>0</v>
      </c>
      <c r="S7950" s="31">
        <v>26</v>
      </c>
      <c r="T7950" s="6">
        <f>VLOOKUP(E7950,'参数设置&amp;汇总'!S:U,3,0)</f>
        <v>0</v>
      </c>
      <c r="U7950" s="78">
        <f t="shared" si="620"/>
        <v>0</v>
      </c>
      <c r="V7950" s="13">
        <v>0.85000000000000009</v>
      </c>
      <c r="W7950" s="78">
        <f t="shared" si="622"/>
        <v>0</v>
      </c>
      <c r="X7950" s="1">
        <f>VLOOKUP(E7950,'渗透率、续签率'!AG:AJ,4,0)</f>
        <v>6095.5</v>
      </c>
      <c r="Y7950" s="1">
        <f t="shared" si="623"/>
        <v>0</v>
      </c>
      <c r="Z7950">
        <v>0</v>
      </c>
      <c r="AA7950" s="89">
        <f t="shared" si="624"/>
        <v>0</v>
      </c>
      <c r="AH7950" s="37"/>
      <c r="AI7950" s="37"/>
      <c r="AK7950" s="37"/>
    </row>
    <row r="7951" spans="1:37" hidden="1">
      <c r="A7951" t="s">
        <v>64</v>
      </c>
      <c r="B7951" t="s">
        <v>20</v>
      </c>
      <c r="C7951" t="s">
        <v>22</v>
      </c>
      <c r="D7951" t="s">
        <v>116</v>
      </c>
      <c r="E7951" t="s">
        <v>557</v>
      </c>
      <c r="F7951" t="str">
        <f t="shared" si="621"/>
        <v>昌都市幼儿教育</v>
      </c>
      <c r="G7951" t="s">
        <v>237</v>
      </c>
      <c r="H7951" t="s">
        <v>284</v>
      </c>
      <c r="I7951" t="s">
        <v>57</v>
      </c>
      <c r="J7951">
        <v>15</v>
      </c>
      <c r="K7951">
        <v>0</v>
      </c>
      <c r="L7951" s="13">
        <f>VLOOKUP(C7951,'渗透率、续签率'!B:C,2,0)</f>
        <v>0.20100000000000001</v>
      </c>
      <c r="M7951" s="6">
        <v>0</v>
      </c>
      <c r="N7951">
        <v>0</v>
      </c>
      <c r="O7951">
        <v>0</v>
      </c>
      <c r="P7951" s="6">
        <v>0</v>
      </c>
      <c r="Q7951" s="13">
        <v>0</v>
      </c>
      <c r="R7951" s="13">
        <v>0</v>
      </c>
      <c r="S7951" s="31">
        <v>10</v>
      </c>
      <c r="T7951" s="6">
        <f>VLOOKUP(E7951,'参数设置&amp;汇总'!S:U,3,0)</f>
        <v>0</v>
      </c>
      <c r="U7951" s="78">
        <f t="shared" si="620"/>
        <v>0</v>
      </c>
      <c r="V7951" s="13">
        <v>0.85000000000000009</v>
      </c>
      <c r="W7951" s="78">
        <f t="shared" si="622"/>
        <v>0</v>
      </c>
      <c r="X7951" s="1">
        <f>VLOOKUP(E7951,'渗透率、续签率'!AG:AJ,4,0)</f>
        <v>6095.5</v>
      </c>
      <c r="Y7951" s="1">
        <f t="shared" si="623"/>
        <v>0</v>
      </c>
      <c r="Z7951">
        <v>0</v>
      </c>
      <c r="AA7951" s="89">
        <f t="shared" si="624"/>
        <v>0</v>
      </c>
      <c r="AH7951" s="37"/>
      <c r="AI7951" s="37"/>
      <c r="AK7951" s="37"/>
    </row>
    <row r="7952" spans="1:37" hidden="1">
      <c r="A7952" t="s">
        <v>64</v>
      </c>
      <c r="B7952" t="s">
        <v>20</v>
      </c>
      <c r="C7952" t="s">
        <v>22</v>
      </c>
      <c r="D7952" t="s">
        <v>116</v>
      </c>
      <c r="E7952" t="s">
        <v>557</v>
      </c>
      <c r="F7952" t="str">
        <f t="shared" si="621"/>
        <v>昭通市幼儿教育</v>
      </c>
      <c r="G7952" t="s">
        <v>99</v>
      </c>
      <c r="H7952" t="s">
        <v>285</v>
      </c>
      <c r="I7952" t="s">
        <v>68</v>
      </c>
      <c r="J7952">
        <v>736</v>
      </c>
      <c r="K7952">
        <v>0</v>
      </c>
      <c r="L7952" s="13">
        <f>VLOOKUP(C7952,'渗透率、续签率'!B:C,2,0)</f>
        <v>0.20100000000000001</v>
      </c>
      <c r="M7952" s="6">
        <v>0</v>
      </c>
      <c r="N7952">
        <v>39</v>
      </c>
      <c r="O7952">
        <v>0</v>
      </c>
      <c r="P7952" s="6">
        <v>0</v>
      </c>
      <c r="Q7952" s="13">
        <v>0</v>
      </c>
      <c r="R7952" s="13">
        <v>0</v>
      </c>
      <c r="S7952" s="31">
        <v>1292</v>
      </c>
      <c r="T7952" s="6">
        <f>VLOOKUP(E7952,'参数设置&amp;汇总'!S:U,3,0)</f>
        <v>0</v>
      </c>
      <c r="U7952" s="78">
        <f t="shared" si="620"/>
        <v>0</v>
      </c>
      <c r="V7952" s="13">
        <v>0.85000000000000009</v>
      </c>
      <c r="W7952" s="78">
        <f t="shared" si="622"/>
        <v>0</v>
      </c>
      <c r="X7952" s="1">
        <f>VLOOKUP(E7952,'渗透率、续签率'!AG:AJ,4,0)</f>
        <v>6095.5</v>
      </c>
      <c r="Y7952" s="1">
        <f t="shared" si="623"/>
        <v>0</v>
      </c>
      <c r="Z7952">
        <v>0</v>
      </c>
      <c r="AA7952" s="89">
        <f t="shared" si="624"/>
        <v>237724.5</v>
      </c>
      <c r="AH7952" s="37"/>
      <c r="AI7952" s="37"/>
    </row>
    <row r="7953" spans="1:37" hidden="1">
      <c r="A7953" t="s">
        <v>64</v>
      </c>
      <c r="B7953" t="s">
        <v>20</v>
      </c>
      <c r="C7953" t="s">
        <v>22</v>
      </c>
      <c r="D7953" t="s">
        <v>116</v>
      </c>
      <c r="E7953" t="s">
        <v>557</v>
      </c>
      <c r="F7953" t="str">
        <f t="shared" si="621"/>
        <v>晋中市幼儿教育</v>
      </c>
      <c r="G7953" t="s">
        <v>134</v>
      </c>
      <c r="H7953" t="s">
        <v>286</v>
      </c>
      <c r="I7953" t="s">
        <v>70</v>
      </c>
      <c r="J7953">
        <v>342</v>
      </c>
      <c r="K7953">
        <v>0</v>
      </c>
      <c r="L7953" s="13">
        <f>VLOOKUP(C7953,'渗透率、续签率'!B:C,2,0)</f>
        <v>0.20100000000000001</v>
      </c>
      <c r="M7953" s="6">
        <v>0</v>
      </c>
      <c r="N7953">
        <v>90</v>
      </c>
      <c r="O7953">
        <v>0</v>
      </c>
      <c r="P7953" s="6">
        <v>0</v>
      </c>
      <c r="Q7953" s="13">
        <v>0</v>
      </c>
      <c r="R7953" s="13">
        <v>0</v>
      </c>
      <c r="S7953" s="31">
        <v>1679</v>
      </c>
      <c r="T7953" s="6">
        <f>VLOOKUP(E7953,'参数设置&amp;汇总'!S:U,3,0)</f>
        <v>0</v>
      </c>
      <c r="U7953" s="78">
        <f t="shared" si="620"/>
        <v>0</v>
      </c>
      <c r="V7953" s="13">
        <v>0.85000000000000009</v>
      </c>
      <c r="W7953" s="78">
        <f t="shared" si="622"/>
        <v>0</v>
      </c>
      <c r="X7953" s="1">
        <f>VLOOKUP(E7953,'渗透率、续签率'!AG:AJ,4,0)</f>
        <v>6095.5</v>
      </c>
      <c r="Y7953" s="1">
        <f t="shared" si="623"/>
        <v>0</v>
      </c>
      <c r="Z7953">
        <v>1</v>
      </c>
      <c r="AA7953" s="89">
        <f t="shared" si="624"/>
        <v>548595</v>
      </c>
      <c r="AK7953" s="37"/>
    </row>
    <row r="7954" spans="1:37" hidden="1">
      <c r="A7954" t="s">
        <v>64</v>
      </c>
      <c r="B7954" t="s">
        <v>20</v>
      </c>
      <c r="C7954" t="s">
        <v>22</v>
      </c>
      <c r="D7954" t="s">
        <v>116</v>
      </c>
      <c r="E7954" t="s">
        <v>557</v>
      </c>
      <c r="F7954" t="str">
        <f t="shared" si="621"/>
        <v>晋城市幼儿教育</v>
      </c>
      <c r="G7954" t="s">
        <v>134</v>
      </c>
      <c r="H7954" t="s">
        <v>287</v>
      </c>
      <c r="I7954" t="s">
        <v>70</v>
      </c>
      <c r="J7954">
        <v>244</v>
      </c>
      <c r="K7954">
        <v>0</v>
      </c>
      <c r="L7954" s="13">
        <f>VLOOKUP(C7954,'渗透率、续签率'!B:C,2,0)</f>
        <v>0.20100000000000001</v>
      </c>
      <c r="M7954" s="6">
        <v>0</v>
      </c>
      <c r="N7954">
        <v>77</v>
      </c>
      <c r="O7954">
        <v>0</v>
      </c>
      <c r="P7954" s="6">
        <v>0</v>
      </c>
      <c r="Q7954" s="13">
        <v>0</v>
      </c>
      <c r="R7954" s="13">
        <v>0</v>
      </c>
      <c r="S7954" s="31">
        <v>1245</v>
      </c>
      <c r="T7954" s="6">
        <f>VLOOKUP(E7954,'参数设置&amp;汇总'!S:U,3,0)</f>
        <v>0</v>
      </c>
      <c r="U7954" s="78">
        <f t="shared" si="620"/>
        <v>0</v>
      </c>
      <c r="V7954" s="13">
        <v>0.85000000000000009</v>
      </c>
      <c r="W7954" s="78">
        <f t="shared" si="622"/>
        <v>0</v>
      </c>
      <c r="X7954" s="1">
        <f>VLOOKUP(E7954,'渗透率、续签率'!AG:AJ,4,0)</f>
        <v>6095.5</v>
      </c>
      <c r="Y7954" s="1">
        <f t="shared" si="623"/>
        <v>0</v>
      </c>
      <c r="Z7954">
        <v>0</v>
      </c>
      <c r="AA7954" s="89">
        <f t="shared" si="624"/>
        <v>469353.5</v>
      </c>
      <c r="AH7954" s="37"/>
      <c r="AI7954" s="37"/>
      <c r="AK7954" s="37"/>
    </row>
    <row r="7955" spans="1:37" hidden="1">
      <c r="A7955" t="s">
        <v>64</v>
      </c>
      <c r="B7955" t="s">
        <v>20</v>
      </c>
      <c r="C7955" t="s">
        <v>22</v>
      </c>
      <c r="D7955" t="s">
        <v>116</v>
      </c>
      <c r="E7955" t="s">
        <v>557</v>
      </c>
      <c r="F7955" t="str">
        <f t="shared" si="621"/>
        <v>普洱市幼儿教育</v>
      </c>
      <c r="G7955" t="s">
        <v>99</v>
      </c>
      <c r="H7955" t="s">
        <v>288</v>
      </c>
      <c r="I7955" t="s">
        <v>68</v>
      </c>
      <c r="J7955">
        <v>156</v>
      </c>
      <c r="K7955">
        <v>0</v>
      </c>
      <c r="L7955" s="13">
        <f>VLOOKUP(C7955,'渗透率、续签率'!B:C,2,0)</f>
        <v>0.20100000000000001</v>
      </c>
      <c r="M7955" s="6">
        <v>0</v>
      </c>
      <c r="N7955">
        <v>6</v>
      </c>
      <c r="O7955">
        <v>0</v>
      </c>
      <c r="P7955" s="6">
        <v>0</v>
      </c>
      <c r="Q7955" s="13">
        <v>0</v>
      </c>
      <c r="R7955" s="13">
        <v>0</v>
      </c>
      <c r="S7955" s="31">
        <v>248</v>
      </c>
      <c r="T7955" s="6">
        <f>VLOOKUP(E7955,'参数设置&amp;汇总'!S:U,3,0)</f>
        <v>0</v>
      </c>
      <c r="U7955" s="78">
        <f t="shared" si="620"/>
        <v>0</v>
      </c>
      <c r="V7955" s="13">
        <v>0.85000000000000009</v>
      </c>
      <c r="W7955" s="78">
        <f t="shared" si="622"/>
        <v>0</v>
      </c>
      <c r="X7955" s="1">
        <f>VLOOKUP(E7955,'渗透率、续签率'!AG:AJ,4,0)</f>
        <v>6095.5</v>
      </c>
      <c r="Y7955" s="1">
        <f t="shared" si="623"/>
        <v>0</v>
      </c>
      <c r="Z7955">
        <v>0</v>
      </c>
      <c r="AA7955" s="89">
        <f t="shared" si="624"/>
        <v>36573</v>
      </c>
      <c r="AH7955" s="37"/>
      <c r="AI7955" s="37"/>
      <c r="AJ7955" s="1"/>
      <c r="AK7955" s="37"/>
    </row>
    <row r="7956" spans="1:37" hidden="1">
      <c r="A7956" t="s">
        <v>64</v>
      </c>
      <c r="B7956" t="s">
        <v>20</v>
      </c>
      <c r="C7956" t="s">
        <v>22</v>
      </c>
      <c r="D7956" t="s">
        <v>116</v>
      </c>
      <c r="E7956" t="s">
        <v>557</v>
      </c>
      <c r="F7956" t="str">
        <f t="shared" si="621"/>
        <v>景德镇市幼儿教育</v>
      </c>
      <c r="G7956" t="s">
        <v>90</v>
      </c>
      <c r="H7956" t="s">
        <v>289</v>
      </c>
      <c r="I7956" t="s">
        <v>68</v>
      </c>
      <c r="J7956">
        <v>312</v>
      </c>
      <c r="K7956">
        <v>0</v>
      </c>
      <c r="L7956" s="13">
        <f>VLOOKUP(C7956,'渗透率、续签率'!B:C,2,0)</f>
        <v>0.20100000000000001</v>
      </c>
      <c r="M7956" s="6">
        <v>0</v>
      </c>
      <c r="N7956">
        <v>26</v>
      </c>
      <c r="O7956">
        <v>0</v>
      </c>
      <c r="P7956" s="6">
        <v>0</v>
      </c>
      <c r="Q7956" s="13">
        <v>0</v>
      </c>
      <c r="R7956" s="13">
        <v>0</v>
      </c>
      <c r="S7956" s="31">
        <v>702</v>
      </c>
      <c r="T7956" s="6">
        <f>VLOOKUP(E7956,'参数设置&amp;汇总'!S:U,3,0)</f>
        <v>0</v>
      </c>
      <c r="U7956" s="78">
        <f t="shared" si="620"/>
        <v>0</v>
      </c>
      <c r="V7956" s="13">
        <v>0.85000000000000009</v>
      </c>
      <c r="W7956" s="78">
        <f t="shared" si="622"/>
        <v>0</v>
      </c>
      <c r="X7956" s="1">
        <f>VLOOKUP(E7956,'渗透率、续签率'!AG:AJ,4,0)</f>
        <v>6095.5</v>
      </c>
      <c r="Y7956" s="1">
        <f t="shared" si="623"/>
        <v>0</v>
      </c>
      <c r="Z7956">
        <v>0</v>
      </c>
      <c r="AA7956" s="89">
        <f t="shared" si="624"/>
        <v>158483</v>
      </c>
      <c r="AH7956" s="37"/>
      <c r="AI7956" s="37"/>
    </row>
    <row r="7957" spans="1:37" hidden="1">
      <c r="A7957" t="s">
        <v>64</v>
      </c>
      <c r="B7957" t="s">
        <v>20</v>
      </c>
      <c r="C7957" t="s">
        <v>22</v>
      </c>
      <c r="D7957" t="s">
        <v>116</v>
      </c>
      <c r="E7957" t="s">
        <v>557</v>
      </c>
      <c r="F7957" t="str">
        <f t="shared" si="621"/>
        <v>曲靖市幼儿教育</v>
      </c>
      <c r="G7957" t="s">
        <v>99</v>
      </c>
      <c r="H7957" t="s">
        <v>290</v>
      </c>
      <c r="I7957" t="s">
        <v>68</v>
      </c>
      <c r="J7957">
        <v>726</v>
      </c>
      <c r="K7957">
        <v>0</v>
      </c>
      <c r="L7957" s="13">
        <f>VLOOKUP(C7957,'渗透率、续签率'!B:C,2,0)</f>
        <v>0.20100000000000001</v>
      </c>
      <c r="M7957" s="6">
        <v>0</v>
      </c>
      <c r="N7957">
        <v>66</v>
      </c>
      <c r="O7957">
        <v>0</v>
      </c>
      <c r="P7957" s="6">
        <v>0</v>
      </c>
      <c r="Q7957" s="13">
        <v>0</v>
      </c>
      <c r="R7957" s="13">
        <v>0</v>
      </c>
      <c r="S7957" s="31">
        <v>1534</v>
      </c>
      <c r="T7957" s="6">
        <f>VLOOKUP(E7957,'参数设置&amp;汇总'!S:U,3,0)</f>
        <v>0</v>
      </c>
      <c r="U7957" s="78">
        <f t="shared" si="620"/>
        <v>0</v>
      </c>
      <c r="V7957" s="13">
        <v>0.85000000000000009</v>
      </c>
      <c r="W7957" s="78">
        <f t="shared" si="622"/>
        <v>0</v>
      </c>
      <c r="X7957" s="1">
        <f>VLOOKUP(E7957,'渗透率、续签率'!AG:AJ,4,0)</f>
        <v>6095.5</v>
      </c>
      <c r="Y7957" s="1">
        <f t="shared" si="623"/>
        <v>0</v>
      </c>
      <c r="Z7957">
        <v>0</v>
      </c>
      <c r="AA7957" s="89">
        <f t="shared" si="624"/>
        <v>402303</v>
      </c>
      <c r="AK7957" s="37"/>
    </row>
    <row r="7958" spans="1:37" hidden="1">
      <c r="A7958" t="s">
        <v>64</v>
      </c>
      <c r="B7958" t="s">
        <v>20</v>
      </c>
      <c r="C7958" t="s">
        <v>22</v>
      </c>
      <c r="D7958" t="s">
        <v>116</v>
      </c>
      <c r="E7958" t="s">
        <v>557</v>
      </c>
      <c r="F7958" t="str">
        <f t="shared" si="621"/>
        <v>朔州市幼儿教育</v>
      </c>
      <c r="G7958" t="s">
        <v>134</v>
      </c>
      <c r="H7958" t="s">
        <v>291</v>
      </c>
      <c r="I7958" t="s">
        <v>70</v>
      </c>
      <c r="J7958">
        <v>255</v>
      </c>
      <c r="K7958">
        <v>0</v>
      </c>
      <c r="L7958" s="13">
        <f>VLOOKUP(C7958,'渗透率、续签率'!B:C,2,0)</f>
        <v>0.20100000000000001</v>
      </c>
      <c r="M7958" s="6">
        <v>0</v>
      </c>
      <c r="N7958">
        <v>35</v>
      </c>
      <c r="O7958">
        <v>0</v>
      </c>
      <c r="P7958" s="6">
        <v>0</v>
      </c>
      <c r="Q7958" s="13">
        <v>0</v>
      </c>
      <c r="R7958" s="13">
        <v>0</v>
      </c>
      <c r="S7958" s="31">
        <v>767</v>
      </c>
      <c r="T7958" s="6">
        <f>VLOOKUP(E7958,'参数设置&amp;汇总'!S:U,3,0)</f>
        <v>0</v>
      </c>
      <c r="U7958" s="78">
        <f t="shared" si="620"/>
        <v>0</v>
      </c>
      <c r="V7958" s="13">
        <v>0.85000000000000009</v>
      </c>
      <c r="W7958" s="78">
        <f t="shared" si="622"/>
        <v>0</v>
      </c>
      <c r="X7958" s="1">
        <f>VLOOKUP(E7958,'渗透率、续签率'!AG:AJ,4,0)</f>
        <v>6095.5</v>
      </c>
      <c r="Y7958" s="1">
        <f t="shared" si="623"/>
        <v>0</v>
      </c>
      <c r="Z7958">
        <v>0</v>
      </c>
      <c r="AA7958" s="89">
        <f t="shared" si="624"/>
        <v>213342.5</v>
      </c>
      <c r="AH7958" s="37"/>
      <c r="AI7958" s="37"/>
      <c r="AK7958" s="37"/>
    </row>
    <row r="7959" spans="1:37" hidden="1">
      <c r="A7959" t="s">
        <v>64</v>
      </c>
      <c r="B7959" t="s">
        <v>20</v>
      </c>
      <c r="C7959" t="s">
        <v>22</v>
      </c>
      <c r="D7959" t="s">
        <v>116</v>
      </c>
      <c r="E7959" t="s">
        <v>557</v>
      </c>
      <c r="F7959" t="str">
        <f t="shared" si="621"/>
        <v>朝阳市幼儿教育</v>
      </c>
      <c r="G7959" t="s">
        <v>101</v>
      </c>
      <c r="H7959" t="s">
        <v>292</v>
      </c>
      <c r="I7959" t="s">
        <v>70</v>
      </c>
      <c r="J7959">
        <v>372</v>
      </c>
      <c r="K7959">
        <v>0</v>
      </c>
      <c r="L7959" s="13">
        <f>VLOOKUP(C7959,'渗透率、续签率'!B:C,2,0)</f>
        <v>0.20100000000000001</v>
      </c>
      <c r="M7959" s="6">
        <v>0</v>
      </c>
      <c r="N7959">
        <v>50</v>
      </c>
      <c r="O7959">
        <v>0</v>
      </c>
      <c r="P7959" s="6">
        <v>0</v>
      </c>
      <c r="Q7959" s="13">
        <v>0</v>
      </c>
      <c r="R7959" s="13">
        <v>0</v>
      </c>
      <c r="S7959" s="31">
        <v>1124</v>
      </c>
      <c r="T7959" s="6">
        <f>VLOOKUP(E7959,'参数设置&amp;汇总'!S:U,3,0)</f>
        <v>0</v>
      </c>
      <c r="U7959" s="78">
        <f t="shared" si="620"/>
        <v>0</v>
      </c>
      <c r="V7959" s="13">
        <v>0.85000000000000009</v>
      </c>
      <c r="W7959" s="78">
        <f t="shared" si="622"/>
        <v>0</v>
      </c>
      <c r="X7959" s="1">
        <f>VLOOKUP(E7959,'渗透率、续签率'!AG:AJ,4,0)</f>
        <v>6095.5</v>
      </c>
      <c r="Y7959" s="1">
        <f t="shared" si="623"/>
        <v>0</v>
      </c>
      <c r="Z7959">
        <v>0</v>
      </c>
      <c r="AA7959" s="89">
        <f t="shared" si="624"/>
        <v>304775</v>
      </c>
      <c r="AH7959" s="37"/>
      <c r="AI7959" s="37"/>
      <c r="AK7959" s="37"/>
    </row>
    <row r="7960" spans="1:37" hidden="1">
      <c r="A7960" t="s">
        <v>64</v>
      </c>
      <c r="B7960" t="s">
        <v>20</v>
      </c>
      <c r="C7960" t="s">
        <v>22</v>
      </c>
      <c r="D7960" t="s">
        <v>116</v>
      </c>
      <c r="E7960" t="s">
        <v>557</v>
      </c>
      <c r="F7960" t="str">
        <f t="shared" si="621"/>
        <v>本溪市幼儿教育</v>
      </c>
      <c r="G7960" t="s">
        <v>101</v>
      </c>
      <c r="H7960" t="s">
        <v>293</v>
      </c>
      <c r="I7960" t="s">
        <v>70</v>
      </c>
      <c r="J7960">
        <v>154</v>
      </c>
      <c r="K7960">
        <v>0</v>
      </c>
      <c r="L7960" s="13">
        <f>VLOOKUP(C7960,'渗透率、续签率'!B:C,2,0)</f>
        <v>0.20100000000000001</v>
      </c>
      <c r="M7960" s="6">
        <v>0</v>
      </c>
      <c r="N7960">
        <v>8</v>
      </c>
      <c r="O7960">
        <v>0</v>
      </c>
      <c r="P7960" s="6">
        <v>0</v>
      </c>
      <c r="Q7960" s="13">
        <v>0</v>
      </c>
      <c r="R7960" s="13">
        <v>0</v>
      </c>
      <c r="S7960" s="31">
        <v>347</v>
      </c>
      <c r="T7960" s="6">
        <f>VLOOKUP(E7960,'参数设置&amp;汇总'!S:U,3,0)</f>
        <v>0</v>
      </c>
      <c r="U7960" s="78">
        <f t="shared" si="620"/>
        <v>0</v>
      </c>
      <c r="V7960" s="13">
        <v>0.85000000000000009</v>
      </c>
      <c r="W7960" s="78">
        <f t="shared" si="622"/>
        <v>0</v>
      </c>
      <c r="X7960" s="1">
        <f>VLOOKUP(E7960,'渗透率、续签率'!AG:AJ,4,0)</f>
        <v>6095.5</v>
      </c>
      <c r="Y7960" s="1">
        <f t="shared" si="623"/>
        <v>0</v>
      </c>
      <c r="Z7960">
        <v>0</v>
      </c>
      <c r="AA7960" s="89">
        <f t="shared" si="624"/>
        <v>48764</v>
      </c>
      <c r="AH7960" s="37"/>
      <c r="AI7960" s="37"/>
      <c r="AK7960" s="37"/>
    </row>
    <row r="7961" spans="1:37" hidden="1">
      <c r="A7961" t="s">
        <v>64</v>
      </c>
      <c r="B7961" t="s">
        <v>20</v>
      </c>
      <c r="C7961" t="s">
        <v>22</v>
      </c>
      <c r="D7961" t="s">
        <v>116</v>
      </c>
      <c r="E7961" t="s">
        <v>557</v>
      </c>
      <c r="F7961" t="str">
        <f t="shared" si="621"/>
        <v>来宾市幼儿教育</v>
      </c>
      <c r="G7961" t="s">
        <v>88</v>
      </c>
      <c r="H7961" t="s">
        <v>294</v>
      </c>
      <c r="I7961" t="s">
        <v>68</v>
      </c>
      <c r="J7961">
        <v>465</v>
      </c>
      <c r="K7961">
        <v>0</v>
      </c>
      <c r="L7961" s="13">
        <f>VLOOKUP(C7961,'渗透率、续签率'!B:C,2,0)</f>
        <v>0.20100000000000001</v>
      </c>
      <c r="M7961" s="6">
        <v>0</v>
      </c>
      <c r="N7961">
        <v>3</v>
      </c>
      <c r="O7961">
        <v>0</v>
      </c>
      <c r="P7961" s="6">
        <v>0</v>
      </c>
      <c r="Q7961" s="13">
        <v>0</v>
      </c>
      <c r="R7961" s="13">
        <v>0</v>
      </c>
      <c r="S7961" s="31">
        <v>534</v>
      </c>
      <c r="T7961" s="6">
        <f>VLOOKUP(E7961,'参数设置&amp;汇总'!S:U,3,0)</f>
        <v>0</v>
      </c>
      <c r="U7961" s="78">
        <f t="shared" si="620"/>
        <v>0</v>
      </c>
      <c r="V7961" s="13">
        <v>0.85000000000000009</v>
      </c>
      <c r="W7961" s="78">
        <f t="shared" si="622"/>
        <v>0</v>
      </c>
      <c r="X7961" s="1">
        <f>VLOOKUP(E7961,'渗透率、续签率'!AG:AJ,4,0)</f>
        <v>6095.5</v>
      </c>
      <c r="Y7961" s="1">
        <f t="shared" si="623"/>
        <v>0</v>
      </c>
      <c r="Z7961">
        <v>0</v>
      </c>
      <c r="AA7961" s="89">
        <f t="shared" si="624"/>
        <v>18286.5</v>
      </c>
      <c r="AH7961" s="37"/>
      <c r="AI7961" s="37"/>
      <c r="AK7961" s="37"/>
    </row>
    <row r="7962" spans="1:37" hidden="1">
      <c r="A7962" t="s">
        <v>64</v>
      </c>
      <c r="B7962" t="s">
        <v>20</v>
      </c>
      <c r="C7962" t="s">
        <v>22</v>
      </c>
      <c r="D7962" t="s">
        <v>116</v>
      </c>
      <c r="E7962" t="s">
        <v>557</v>
      </c>
      <c r="F7962" t="str">
        <f t="shared" si="621"/>
        <v>松原市幼儿教育</v>
      </c>
      <c r="G7962" t="s">
        <v>188</v>
      </c>
      <c r="H7962" t="s">
        <v>295</v>
      </c>
      <c r="I7962" t="s">
        <v>70</v>
      </c>
      <c r="J7962">
        <v>235</v>
      </c>
      <c r="K7962">
        <v>0</v>
      </c>
      <c r="L7962" s="13">
        <f>VLOOKUP(C7962,'渗透率、续签率'!B:C,2,0)</f>
        <v>0.20100000000000001</v>
      </c>
      <c r="M7962" s="6">
        <v>0</v>
      </c>
      <c r="N7962">
        <v>46</v>
      </c>
      <c r="O7962">
        <v>0</v>
      </c>
      <c r="P7962" s="6">
        <v>0</v>
      </c>
      <c r="Q7962" s="13">
        <v>0</v>
      </c>
      <c r="R7962" s="13">
        <v>0</v>
      </c>
      <c r="S7962" s="31">
        <v>876</v>
      </c>
      <c r="T7962" s="6">
        <f>VLOOKUP(E7962,'参数设置&amp;汇总'!S:U,3,0)</f>
        <v>0</v>
      </c>
      <c r="U7962" s="78">
        <f t="shared" si="620"/>
        <v>0</v>
      </c>
      <c r="V7962" s="13">
        <v>0.85000000000000009</v>
      </c>
      <c r="W7962" s="78">
        <f t="shared" si="622"/>
        <v>0</v>
      </c>
      <c r="X7962" s="1">
        <f>VLOOKUP(E7962,'渗透率、续签率'!AG:AJ,4,0)</f>
        <v>6095.5</v>
      </c>
      <c r="Y7962" s="1">
        <f t="shared" si="623"/>
        <v>0</v>
      </c>
      <c r="Z7962">
        <v>0</v>
      </c>
      <c r="AA7962" s="89">
        <f t="shared" si="624"/>
        <v>280393</v>
      </c>
      <c r="AH7962" s="37"/>
      <c r="AI7962" s="37"/>
      <c r="AK7962" s="37"/>
    </row>
    <row r="7963" spans="1:37" hidden="1">
      <c r="A7963" t="s">
        <v>64</v>
      </c>
      <c r="B7963" t="s">
        <v>20</v>
      </c>
      <c r="C7963" t="s">
        <v>22</v>
      </c>
      <c r="D7963" t="s">
        <v>116</v>
      </c>
      <c r="E7963" t="s">
        <v>557</v>
      </c>
      <c r="F7963" t="str">
        <f t="shared" si="621"/>
        <v>林芝市幼儿教育</v>
      </c>
      <c r="G7963" t="s">
        <v>237</v>
      </c>
      <c r="H7963" t="s">
        <v>296</v>
      </c>
      <c r="I7963" t="s">
        <v>57</v>
      </c>
      <c r="J7963">
        <v>23</v>
      </c>
      <c r="K7963">
        <v>0</v>
      </c>
      <c r="L7963" s="13">
        <f>VLOOKUP(C7963,'渗透率、续签率'!B:C,2,0)</f>
        <v>0.20100000000000001</v>
      </c>
      <c r="M7963" s="6">
        <v>0</v>
      </c>
      <c r="N7963">
        <v>0</v>
      </c>
      <c r="O7963">
        <v>0</v>
      </c>
      <c r="P7963" s="6">
        <v>0</v>
      </c>
      <c r="Q7963" s="13">
        <v>0</v>
      </c>
      <c r="R7963" s="13">
        <v>0</v>
      </c>
      <c r="S7963" s="31">
        <v>42</v>
      </c>
      <c r="T7963" s="6">
        <f>VLOOKUP(E7963,'参数设置&amp;汇总'!S:U,3,0)</f>
        <v>0</v>
      </c>
      <c r="U7963" s="78">
        <f t="shared" si="620"/>
        <v>0</v>
      </c>
      <c r="V7963" s="13">
        <v>0.85000000000000009</v>
      </c>
      <c r="W7963" s="78">
        <f t="shared" si="622"/>
        <v>0</v>
      </c>
      <c r="X7963" s="1">
        <f>VLOOKUP(E7963,'渗透率、续签率'!AG:AJ,4,0)</f>
        <v>6095.5</v>
      </c>
      <c r="Y7963" s="1">
        <f t="shared" si="623"/>
        <v>0</v>
      </c>
      <c r="Z7963">
        <v>0</v>
      </c>
      <c r="AA7963" s="89">
        <f t="shared" si="624"/>
        <v>0</v>
      </c>
      <c r="AH7963" s="37"/>
      <c r="AI7963" s="37"/>
      <c r="AK7963" s="37"/>
    </row>
    <row r="7964" spans="1:37" hidden="1">
      <c r="A7964" t="s">
        <v>64</v>
      </c>
      <c r="B7964" t="s">
        <v>20</v>
      </c>
      <c r="C7964" t="s">
        <v>22</v>
      </c>
      <c r="D7964" t="s">
        <v>116</v>
      </c>
      <c r="E7964" t="s">
        <v>557</v>
      </c>
      <c r="F7964" t="str">
        <f t="shared" si="621"/>
        <v>果洛藏族自治州幼儿教育</v>
      </c>
      <c r="G7964" t="s">
        <v>297</v>
      </c>
      <c r="H7964" t="s">
        <v>298</v>
      </c>
      <c r="I7964" t="s">
        <v>70</v>
      </c>
      <c r="J7964">
        <v>10</v>
      </c>
      <c r="K7964">
        <v>0</v>
      </c>
      <c r="L7964" s="13">
        <f>VLOOKUP(C7964,'渗透率、续签率'!B:C,2,0)</f>
        <v>0.20100000000000001</v>
      </c>
      <c r="M7964" s="6">
        <v>0</v>
      </c>
      <c r="N7964">
        <v>0</v>
      </c>
      <c r="O7964">
        <v>0</v>
      </c>
      <c r="P7964" s="6">
        <v>0</v>
      </c>
      <c r="Q7964" s="13">
        <v>0</v>
      </c>
      <c r="R7964" s="13">
        <v>0</v>
      </c>
      <c r="S7964" s="31">
        <v>7</v>
      </c>
      <c r="T7964" s="6">
        <f>VLOOKUP(E7964,'参数设置&amp;汇总'!S:U,3,0)</f>
        <v>0</v>
      </c>
      <c r="U7964" s="78">
        <f t="shared" si="620"/>
        <v>0</v>
      </c>
      <c r="V7964" s="13">
        <v>0.85000000000000009</v>
      </c>
      <c r="W7964" s="78">
        <f t="shared" si="622"/>
        <v>0</v>
      </c>
      <c r="X7964" s="1">
        <f>VLOOKUP(E7964,'渗透率、续签率'!AG:AJ,4,0)</f>
        <v>6095.5</v>
      </c>
      <c r="Y7964" s="1">
        <f t="shared" si="623"/>
        <v>0</v>
      </c>
      <c r="Z7964">
        <v>0</v>
      </c>
      <c r="AA7964" s="89">
        <f t="shared" si="624"/>
        <v>0</v>
      </c>
      <c r="AH7964" s="37"/>
      <c r="AI7964" s="37"/>
      <c r="AK7964" s="37"/>
    </row>
    <row r="7965" spans="1:37" hidden="1">
      <c r="A7965" t="s">
        <v>64</v>
      </c>
      <c r="B7965" t="s">
        <v>20</v>
      </c>
      <c r="C7965" t="s">
        <v>22</v>
      </c>
      <c r="D7965" t="s">
        <v>116</v>
      </c>
      <c r="E7965" t="s">
        <v>557</v>
      </c>
      <c r="F7965" t="str">
        <f t="shared" si="621"/>
        <v>枣庄市幼儿教育</v>
      </c>
      <c r="G7965" t="s">
        <v>103</v>
      </c>
      <c r="H7965" t="s">
        <v>299</v>
      </c>
      <c r="I7965" t="s">
        <v>70</v>
      </c>
      <c r="J7965">
        <v>646</v>
      </c>
      <c r="K7965">
        <v>0</v>
      </c>
      <c r="L7965" s="13">
        <f>VLOOKUP(C7965,'渗透率、续签率'!B:C,2,0)</f>
        <v>0.20100000000000001</v>
      </c>
      <c r="M7965" s="6">
        <v>0</v>
      </c>
      <c r="N7965">
        <v>139</v>
      </c>
      <c r="O7965">
        <v>0</v>
      </c>
      <c r="P7965" s="6">
        <v>0</v>
      </c>
      <c r="Q7965" s="13">
        <v>0</v>
      </c>
      <c r="R7965" s="13">
        <v>0</v>
      </c>
      <c r="S7965" s="31">
        <v>2660</v>
      </c>
      <c r="T7965" s="6">
        <f>VLOOKUP(E7965,'参数设置&amp;汇总'!S:U,3,0)</f>
        <v>0</v>
      </c>
      <c r="U7965" s="78">
        <f t="shared" si="620"/>
        <v>0</v>
      </c>
      <c r="V7965" s="13">
        <v>0.85000000000000009</v>
      </c>
      <c r="W7965" s="78">
        <f t="shared" si="622"/>
        <v>0</v>
      </c>
      <c r="X7965" s="1">
        <f>VLOOKUP(E7965,'渗透率、续签率'!AG:AJ,4,0)</f>
        <v>6095.5</v>
      </c>
      <c r="Y7965" s="1">
        <f t="shared" si="623"/>
        <v>0</v>
      </c>
      <c r="Z7965">
        <v>1</v>
      </c>
      <c r="AA7965" s="89">
        <f t="shared" si="624"/>
        <v>847274.5</v>
      </c>
      <c r="AH7965" s="37"/>
      <c r="AI7965" s="37"/>
      <c r="AK7965" s="37"/>
    </row>
    <row r="7966" spans="1:37" hidden="1">
      <c r="A7966" t="s">
        <v>64</v>
      </c>
      <c r="B7966" t="s">
        <v>20</v>
      </c>
      <c r="C7966" t="s">
        <v>22</v>
      </c>
      <c r="D7966" t="s">
        <v>116</v>
      </c>
      <c r="E7966" t="s">
        <v>557</v>
      </c>
      <c r="F7966" t="str">
        <f t="shared" si="621"/>
        <v>柳州市幼儿教育</v>
      </c>
      <c r="G7966" t="s">
        <v>88</v>
      </c>
      <c r="H7966" t="s">
        <v>300</v>
      </c>
      <c r="I7966" t="s">
        <v>68</v>
      </c>
      <c r="J7966">
        <v>808</v>
      </c>
      <c r="K7966">
        <v>1</v>
      </c>
      <c r="L7966" s="13">
        <f>VLOOKUP(C7966,'渗透率、续签率'!B:C,2,0)</f>
        <v>0.20100000000000001</v>
      </c>
      <c r="M7966" s="6">
        <v>0</v>
      </c>
      <c r="N7966">
        <v>79</v>
      </c>
      <c r="O7966">
        <v>1</v>
      </c>
      <c r="P7966" s="6">
        <v>0.01</v>
      </c>
      <c r="Q7966" s="13">
        <v>8.9999999999999993E-3</v>
      </c>
      <c r="R7966" s="13">
        <v>8.9999999999999993E-3</v>
      </c>
      <c r="S7966" s="31">
        <v>2066</v>
      </c>
      <c r="T7966" s="6">
        <f>VLOOKUP(E7966,'参数设置&amp;汇总'!S:U,3,0)</f>
        <v>0</v>
      </c>
      <c r="U7966" s="78">
        <f t="shared" si="620"/>
        <v>1</v>
      </c>
      <c r="V7966" s="13">
        <v>0.85000000000000009</v>
      </c>
      <c r="W7966" s="78">
        <f t="shared" si="622"/>
        <v>0.93999999999999984</v>
      </c>
      <c r="X7966" s="1">
        <f>VLOOKUP(E7966,'渗透率、续签率'!AG:AJ,4,0)</f>
        <v>6095.5</v>
      </c>
      <c r="Y7966" s="1">
        <f t="shared" si="623"/>
        <v>5729.7699999999986</v>
      </c>
      <c r="Z7966">
        <v>1</v>
      </c>
      <c r="AA7966" s="89">
        <f t="shared" si="624"/>
        <v>481544.5</v>
      </c>
      <c r="AH7966" s="37"/>
      <c r="AI7966" s="37"/>
      <c r="AK7966" s="37"/>
    </row>
    <row r="7967" spans="1:37" hidden="1">
      <c r="A7967" t="s">
        <v>64</v>
      </c>
      <c r="B7967" t="s">
        <v>20</v>
      </c>
      <c r="C7967" t="s">
        <v>22</v>
      </c>
      <c r="D7967" t="s">
        <v>116</v>
      </c>
      <c r="E7967" t="s">
        <v>557</v>
      </c>
      <c r="F7967" t="str">
        <f t="shared" si="621"/>
        <v>株洲市幼儿教育</v>
      </c>
      <c r="G7967" t="s">
        <v>113</v>
      </c>
      <c r="H7967" t="s">
        <v>301</v>
      </c>
      <c r="I7967" t="s">
        <v>68</v>
      </c>
      <c r="J7967">
        <v>674</v>
      </c>
      <c r="K7967">
        <v>0</v>
      </c>
      <c r="L7967" s="13">
        <f>VLOOKUP(C7967,'渗透率、续签率'!B:C,2,0)</f>
        <v>0.20100000000000001</v>
      </c>
      <c r="M7967" s="6">
        <v>0</v>
      </c>
      <c r="N7967">
        <v>93</v>
      </c>
      <c r="O7967">
        <v>0</v>
      </c>
      <c r="P7967" s="6">
        <v>0</v>
      </c>
      <c r="Q7967" s="13">
        <v>0</v>
      </c>
      <c r="R7967" s="13">
        <v>0</v>
      </c>
      <c r="S7967" s="31">
        <v>2063</v>
      </c>
      <c r="T7967" s="6">
        <f>VLOOKUP(E7967,'参数设置&amp;汇总'!S:U,3,0)</f>
        <v>0</v>
      </c>
      <c r="U7967" s="78">
        <f t="shared" si="620"/>
        <v>0</v>
      </c>
      <c r="V7967" s="13">
        <v>0.85000000000000009</v>
      </c>
      <c r="W7967" s="78">
        <f t="shared" si="622"/>
        <v>0</v>
      </c>
      <c r="X7967" s="1">
        <f>VLOOKUP(E7967,'渗透率、续签率'!AG:AJ,4,0)</f>
        <v>6095.5</v>
      </c>
      <c r="Y7967" s="1">
        <f t="shared" si="623"/>
        <v>0</v>
      </c>
      <c r="Z7967">
        <v>1</v>
      </c>
      <c r="AA7967" s="89">
        <f t="shared" si="624"/>
        <v>566881.5</v>
      </c>
      <c r="AH7967" s="37"/>
      <c r="AI7967" s="37"/>
      <c r="AK7967" s="37"/>
    </row>
    <row r="7968" spans="1:37" hidden="1">
      <c r="A7968" t="s">
        <v>64</v>
      </c>
      <c r="B7968" t="s">
        <v>20</v>
      </c>
      <c r="C7968" t="s">
        <v>22</v>
      </c>
      <c r="D7968" t="s">
        <v>116</v>
      </c>
      <c r="E7968" t="s">
        <v>557</v>
      </c>
      <c r="F7968" t="str">
        <f t="shared" si="621"/>
        <v>桂林市幼儿教育</v>
      </c>
      <c r="G7968" t="s">
        <v>88</v>
      </c>
      <c r="H7968" t="s">
        <v>302</v>
      </c>
      <c r="I7968" t="s">
        <v>68</v>
      </c>
      <c r="J7968" s="1">
        <v>1103</v>
      </c>
      <c r="K7968">
        <v>0</v>
      </c>
      <c r="L7968" s="13">
        <f>VLOOKUP(C7968,'渗透率、续签率'!B:C,2,0)</f>
        <v>0.20100000000000001</v>
      </c>
      <c r="M7968" s="6">
        <v>0</v>
      </c>
      <c r="N7968">
        <v>53</v>
      </c>
      <c r="O7968">
        <v>0</v>
      </c>
      <c r="P7968" s="6">
        <v>0</v>
      </c>
      <c r="Q7968" s="13">
        <v>0</v>
      </c>
      <c r="R7968" s="13">
        <v>0</v>
      </c>
      <c r="S7968" s="31">
        <v>2036</v>
      </c>
      <c r="T7968" s="6">
        <f>VLOOKUP(E7968,'参数设置&amp;汇总'!S:U,3,0)</f>
        <v>0</v>
      </c>
      <c r="U7968" s="78">
        <f t="shared" si="620"/>
        <v>0</v>
      </c>
      <c r="V7968" s="13">
        <v>0.85000000000000009</v>
      </c>
      <c r="W7968" s="78">
        <f t="shared" si="622"/>
        <v>0</v>
      </c>
      <c r="X7968" s="1">
        <f>VLOOKUP(E7968,'渗透率、续签率'!AG:AJ,4,0)</f>
        <v>6095.5</v>
      </c>
      <c r="Y7968" s="1">
        <f t="shared" si="623"/>
        <v>0</v>
      </c>
      <c r="Z7968">
        <v>0</v>
      </c>
      <c r="AA7968" s="89">
        <f t="shared" si="624"/>
        <v>323061.5</v>
      </c>
      <c r="AH7968" s="37"/>
      <c r="AI7968" s="37"/>
      <c r="AK7968" s="37"/>
    </row>
    <row r="7969" spans="1:37" hidden="1">
      <c r="A7969" t="s">
        <v>64</v>
      </c>
      <c r="B7969" t="s">
        <v>20</v>
      </c>
      <c r="C7969" t="s">
        <v>22</v>
      </c>
      <c r="D7969" t="s">
        <v>116</v>
      </c>
      <c r="E7969" t="s">
        <v>557</v>
      </c>
      <c r="F7969" t="str">
        <f t="shared" si="621"/>
        <v>梅州市幼儿教育</v>
      </c>
      <c r="G7969" t="s">
        <v>75</v>
      </c>
      <c r="H7969" t="s">
        <v>303</v>
      </c>
      <c r="I7969" t="s">
        <v>68</v>
      </c>
      <c r="J7969">
        <v>835</v>
      </c>
      <c r="K7969">
        <v>0</v>
      </c>
      <c r="L7969" s="13">
        <f>VLOOKUP(C7969,'渗透率、续签率'!B:C,2,0)</f>
        <v>0.20100000000000001</v>
      </c>
      <c r="M7969" s="6">
        <v>0</v>
      </c>
      <c r="N7969">
        <v>9</v>
      </c>
      <c r="O7969">
        <v>0</v>
      </c>
      <c r="P7969" s="6">
        <v>0</v>
      </c>
      <c r="Q7969" s="13">
        <v>0</v>
      </c>
      <c r="R7969" s="13">
        <v>0</v>
      </c>
      <c r="S7969" s="31">
        <v>1058</v>
      </c>
      <c r="T7969" s="6">
        <f>VLOOKUP(E7969,'参数设置&amp;汇总'!S:U,3,0)</f>
        <v>0</v>
      </c>
      <c r="U7969" s="78">
        <f t="shared" si="620"/>
        <v>0</v>
      </c>
      <c r="V7969" s="13">
        <v>0.85000000000000009</v>
      </c>
      <c r="W7969" s="78">
        <f t="shared" si="622"/>
        <v>0</v>
      </c>
      <c r="X7969" s="1">
        <f>VLOOKUP(E7969,'渗透率、续签率'!AG:AJ,4,0)</f>
        <v>6095.5</v>
      </c>
      <c r="Y7969" s="1">
        <f t="shared" si="623"/>
        <v>0</v>
      </c>
      <c r="Z7969">
        <v>0</v>
      </c>
      <c r="AA7969" s="89">
        <f t="shared" si="624"/>
        <v>54859.5</v>
      </c>
      <c r="AH7969" s="37"/>
      <c r="AI7969" s="37"/>
      <c r="AK7969" s="37"/>
    </row>
    <row r="7970" spans="1:37" hidden="1">
      <c r="A7970" t="s">
        <v>64</v>
      </c>
      <c r="B7970" t="s">
        <v>20</v>
      </c>
      <c r="C7970" t="s">
        <v>22</v>
      </c>
      <c r="D7970" t="s">
        <v>116</v>
      </c>
      <c r="E7970" t="s">
        <v>557</v>
      </c>
      <c r="F7970" t="str">
        <f t="shared" si="621"/>
        <v>梧州市幼儿教育</v>
      </c>
      <c r="G7970" t="s">
        <v>88</v>
      </c>
      <c r="H7970" t="s">
        <v>304</v>
      </c>
      <c r="I7970" t="s">
        <v>68</v>
      </c>
      <c r="J7970">
        <v>605</v>
      </c>
      <c r="K7970">
        <v>0</v>
      </c>
      <c r="L7970" s="13">
        <f>VLOOKUP(C7970,'渗透率、续签率'!B:C,2,0)</f>
        <v>0.20100000000000001</v>
      </c>
      <c r="M7970" s="6">
        <v>0</v>
      </c>
      <c r="N7970">
        <v>26</v>
      </c>
      <c r="O7970">
        <v>0</v>
      </c>
      <c r="P7970" s="6">
        <v>0</v>
      </c>
      <c r="Q7970" s="13">
        <v>0</v>
      </c>
      <c r="R7970" s="13">
        <v>0</v>
      </c>
      <c r="S7970" s="31">
        <v>1103</v>
      </c>
      <c r="T7970" s="6">
        <f>VLOOKUP(E7970,'参数设置&amp;汇总'!S:U,3,0)</f>
        <v>0</v>
      </c>
      <c r="U7970" s="78">
        <f t="shared" si="620"/>
        <v>0</v>
      </c>
      <c r="V7970" s="13">
        <v>0.85000000000000009</v>
      </c>
      <c r="W7970" s="78">
        <f t="shared" si="622"/>
        <v>0</v>
      </c>
      <c r="X7970" s="1">
        <f>VLOOKUP(E7970,'渗透率、续签率'!AG:AJ,4,0)</f>
        <v>6095.5</v>
      </c>
      <c r="Y7970" s="1">
        <f t="shared" si="623"/>
        <v>0</v>
      </c>
      <c r="Z7970">
        <v>0</v>
      </c>
      <c r="AA7970" s="89">
        <f t="shared" si="624"/>
        <v>158483</v>
      </c>
      <c r="AH7970" s="37"/>
      <c r="AI7970" s="37"/>
      <c r="AK7970" s="37"/>
    </row>
    <row r="7971" spans="1:37" hidden="1">
      <c r="A7971" t="s">
        <v>64</v>
      </c>
      <c r="B7971" t="s">
        <v>20</v>
      </c>
      <c r="C7971" t="s">
        <v>22</v>
      </c>
      <c r="D7971" t="s">
        <v>116</v>
      </c>
      <c r="E7971" t="s">
        <v>557</v>
      </c>
      <c r="F7971" t="str">
        <f t="shared" si="621"/>
        <v>楚雄彝族自治州幼儿教育</v>
      </c>
      <c r="G7971" t="s">
        <v>99</v>
      </c>
      <c r="H7971" t="s">
        <v>305</v>
      </c>
      <c r="I7971" t="s">
        <v>68</v>
      </c>
      <c r="J7971">
        <v>222</v>
      </c>
      <c r="K7971">
        <v>0</v>
      </c>
      <c r="L7971" s="13">
        <f>VLOOKUP(C7971,'渗透率、续签率'!B:C,2,0)</f>
        <v>0.20100000000000001</v>
      </c>
      <c r="M7971" s="6">
        <v>0</v>
      </c>
      <c r="N7971">
        <v>28</v>
      </c>
      <c r="O7971">
        <v>0</v>
      </c>
      <c r="P7971" s="6">
        <v>0</v>
      </c>
      <c r="Q7971" s="13">
        <v>0</v>
      </c>
      <c r="R7971" s="13">
        <v>0</v>
      </c>
      <c r="S7971" s="31">
        <v>581</v>
      </c>
      <c r="T7971" s="6">
        <f>VLOOKUP(E7971,'参数设置&amp;汇总'!S:U,3,0)</f>
        <v>0</v>
      </c>
      <c r="U7971" s="78">
        <f t="shared" si="620"/>
        <v>0</v>
      </c>
      <c r="V7971" s="13">
        <v>0.85000000000000009</v>
      </c>
      <c r="W7971" s="78">
        <f t="shared" si="622"/>
        <v>0</v>
      </c>
      <c r="X7971" s="1">
        <f>VLOOKUP(E7971,'渗透率、续签率'!AG:AJ,4,0)</f>
        <v>6095.5</v>
      </c>
      <c r="Y7971" s="1">
        <f t="shared" si="623"/>
        <v>0</v>
      </c>
      <c r="Z7971">
        <v>0</v>
      </c>
      <c r="AA7971" s="89">
        <f t="shared" si="624"/>
        <v>170674</v>
      </c>
      <c r="AH7971" s="37"/>
      <c r="AI7971" s="37"/>
      <c r="AK7971" s="37"/>
    </row>
    <row r="7972" spans="1:37" hidden="1">
      <c r="A7972" t="s">
        <v>64</v>
      </c>
      <c r="B7972" t="s">
        <v>20</v>
      </c>
      <c r="C7972" t="s">
        <v>22</v>
      </c>
      <c r="D7972" t="s">
        <v>116</v>
      </c>
      <c r="E7972" t="s">
        <v>557</v>
      </c>
      <c r="F7972" t="str">
        <f t="shared" si="621"/>
        <v>榆林市幼儿教育</v>
      </c>
      <c r="G7972" t="s">
        <v>108</v>
      </c>
      <c r="H7972" t="s">
        <v>306</v>
      </c>
      <c r="I7972" t="s">
        <v>70</v>
      </c>
      <c r="J7972">
        <v>487</v>
      </c>
      <c r="K7972">
        <v>0</v>
      </c>
      <c r="L7972" s="13">
        <f>VLOOKUP(C7972,'渗透率、续签率'!B:C,2,0)</f>
        <v>0.20100000000000001</v>
      </c>
      <c r="M7972" s="6">
        <v>0</v>
      </c>
      <c r="N7972">
        <v>71</v>
      </c>
      <c r="O7972">
        <v>0</v>
      </c>
      <c r="P7972" s="6">
        <v>0</v>
      </c>
      <c r="Q7972" s="13">
        <v>0</v>
      </c>
      <c r="R7972" s="13">
        <v>0</v>
      </c>
      <c r="S7972" s="31">
        <v>1348</v>
      </c>
      <c r="T7972" s="6">
        <f>VLOOKUP(E7972,'参数设置&amp;汇总'!S:U,3,0)</f>
        <v>0</v>
      </c>
      <c r="U7972" s="78">
        <f t="shared" si="620"/>
        <v>0</v>
      </c>
      <c r="V7972" s="13">
        <v>0.85000000000000009</v>
      </c>
      <c r="W7972" s="78">
        <f t="shared" si="622"/>
        <v>0</v>
      </c>
      <c r="X7972" s="1">
        <f>VLOOKUP(E7972,'渗透率、续签率'!AG:AJ,4,0)</f>
        <v>6095.5</v>
      </c>
      <c r="Y7972" s="1">
        <f t="shared" si="623"/>
        <v>0</v>
      </c>
      <c r="Z7972">
        <v>0</v>
      </c>
      <c r="AA7972" s="89">
        <f t="shared" si="624"/>
        <v>432780.5</v>
      </c>
      <c r="AH7972" s="37"/>
      <c r="AI7972" s="37"/>
      <c r="AK7972" s="37"/>
    </row>
    <row r="7973" spans="1:37" hidden="1">
      <c r="A7973" t="s">
        <v>64</v>
      </c>
      <c r="B7973" t="s">
        <v>20</v>
      </c>
      <c r="C7973" t="s">
        <v>22</v>
      </c>
      <c r="D7973" t="s">
        <v>116</v>
      </c>
      <c r="E7973" t="s">
        <v>557</v>
      </c>
      <c r="F7973" t="str">
        <f t="shared" si="621"/>
        <v>武威市幼儿教育</v>
      </c>
      <c r="G7973" t="s">
        <v>132</v>
      </c>
      <c r="H7973" t="s">
        <v>307</v>
      </c>
      <c r="I7973" t="s">
        <v>70</v>
      </c>
      <c r="J7973">
        <v>123</v>
      </c>
      <c r="K7973">
        <v>0</v>
      </c>
      <c r="L7973" s="13">
        <f>VLOOKUP(C7973,'渗透率、续签率'!B:C,2,0)</f>
        <v>0.20100000000000001</v>
      </c>
      <c r="M7973" s="6">
        <v>0</v>
      </c>
      <c r="N7973">
        <v>3</v>
      </c>
      <c r="O7973">
        <v>0</v>
      </c>
      <c r="P7973" s="6">
        <v>0</v>
      </c>
      <c r="Q7973" s="13">
        <v>0</v>
      </c>
      <c r="R7973" s="13">
        <v>0</v>
      </c>
      <c r="S7973" s="31">
        <v>188</v>
      </c>
      <c r="T7973" s="6">
        <f>VLOOKUP(E7973,'参数设置&amp;汇总'!S:U,3,0)</f>
        <v>0</v>
      </c>
      <c r="U7973" s="78">
        <f t="shared" si="620"/>
        <v>0</v>
      </c>
      <c r="V7973" s="13">
        <v>0.85000000000000009</v>
      </c>
      <c r="W7973" s="78">
        <f t="shared" si="622"/>
        <v>0</v>
      </c>
      <c r="X7973" s="1">
        <f>VLOOKUP(E7973,'渗透率、续签率'!AG:AJ,4,0)</f>
        <v>6095.5</v>
      </c>
      <c r="Y7973" s="1">
        <f t="shared" si="623"/>
        <v>0</v>
      </c>
      <c r="Z7973">
        <v>0</v>
      </c>
      <c r="AA7973" s="89">
        <f t="shared" si="624"/>
        <v>18286.5</v>
      </c>
      <c r="AH7973" s="37"/>
      <c r="AI7973" s="37"/>
      <c r="AK7973" s="37"/>
    </row>
    <row r="7974" spans="1:37" hidden="1">
      <c r="A7974" t="s">
        <v>64</v>
      </c>
      <c r="B7974" t="s">
        <v>20</v>
      </c>
      <c r="C7974" t="s">
        <v>22</v>
      </c>
      <c r="D7974" t="s">
        <v>116</v>
      </c>
      <c r="E7974" t="s">
        <v>557</v>
      </c>
      <c r="F7974" t="str">
        <f t="shared" si="621"/>
        <v>毕节市幼儿教育</v>
      </c>
      <c r="G7974" t="s">
        <v>167</v>
      </c>
      <c r="H7974" t="s">
        <v>308</v>
      </c>
      <c r="I7974" t="s">
        <v>70</v>
      </c>
      <c r="J7974">
        <v>886</v>
      </c>
      <c r="K7974">
        <v>0</v>
      </c>
      <c r="L7974" s="13">
        <f>VLOOKUP(C7974,'渗透率、续签率'!B:C,2,0)</f>
        <v>0.20100000000000001</v>
      </c>
      <c r="M7974" s="6">
        <v>0</v>
      </c>
      <c r="N7974">
        <v>38</v>
      </c>
      <c r="O7974">
        <v>0</v>
      </c>
      <c r="P7974" s="6">
        <v>0</v>
      </c>
      <c r="Q7974" s="13">
        <v>0</v>
      </c>
      <c r="R7974" s="13">
        <v>0</v>
      </c>
      <c r="S7974" s="31">
        <v>1661</v>
      </c>
      <c r="T7974" s="6">
        <f>VLOOKUP(E7974,'参数设置&amp;汇总'!S:U,3,0)</f>
        <v>0</v>
      </c>
      <c r="U7974" s="78">
        <f t="shared" si="620"/>
        <v>0</v>
      </c>
      <c r="V7974" s="13">
        <v>0.85000000000000009</v>
      </c>
      <c r="W7974" s="78">
        <f t="shared" si="622"/>
        <v>0</v>
      </c>
      <c r="X7974" s="1">
        <f>VLOOKUP(E7974,'渗透率、续签率'!AG:AJ,4,0)</f>
        <v>6095.5</v>
      </c>
      <c r="Y7974" s="1">
        <f t="shared" si="623"/>
        <v>0</v>
      </c>
      <c r="Z7974">
        <v>0</v>
      </c>
      <c r="AA7974" s="89">
        <f t="shared" si="624"/>
        <v>231629</v>
      </c>
      <c r="AH7974" s="37"/>
      <c r="AI7974" s="37"/>
      <c r="AJ7974" s="1"/>
      <c r="AK7974" s="37"/>
    </row>
    <row r="7975" spans="1:37" hidden="1">
      <c r="A7975" t="s">
        <v>64</v>
      </c>
      <c r="B7975" t="s">
        <v>20</v>
      </c>
      <c r="C7975" t="s">
        <v>22</v>
      </c>
      <c r="D7975" t="s">
        <v>116</v>
      </c>
      <c r="E7975" t="s">
        <v>557</v>
      </c>
      <c r="F7975" t="str">
        <f t="shared" si="621"/>
        <v>永州市幼儿教育</v>
      </c>
      <c r="G7975" t="s">
        <v>113</v>
      </c>
      <c r="H7975" t="s">
        <v>309</v>
      </c>
      <c r="I7975" t="s">
        <v>68</v>
      </c>
      <c r="J7975" s="1">
        <v>1024</v>
      </c>
      <c r="K7975">
        <v>0</v>
      </c>
      <c r="L7975" s="13">
        <f>VLOOKUP(C7975,'渗透率、续签率'!B:C,2,0)</f>
        <v>0.20100000000000001</v>
      </c>
      <c r="M7975" s="6">
        <v>0</v>
      </c>
      <c r="N7975">
        <v>18</v>
      </c>
      <c r="O7975">
        <v>0</v>
      </c>
      <c r="P7975" s="6">
        <v>0</v>
      </c>
      <c r="Q7975" s="13">
        <v>0</v>
      </c>
      <c r="R7975" s="13">
        <v>0</v>
      </c>
      <c r="S7975" s="31">
        <v>1536</v>
      </c>
      <c r="T7975" s="6">
        <f>VLOOKUP(E7975,'参数设置&amp;汇总'!S:U,3,0)</f>
        <v>0</v>
      </c>
      <c r="U7975" s="78">
        <f t="shared" si="620"/>
        <v>0</v>
      </c>
      <c r="V7975" s="13">
        <v>0.85000000000000009</v>
      </c>
      <c r="W7975" s="78">
        <f t="shared" si="622"/>
        <v>0</v>
      </c>
      <c r="X7975" s="1">
        <f>VLOOKUP(E7975,'渗透率、续签率'!AG:AJ,4,0)</f>
        <v>6095.5</v>
      </c>
      <c r="Y7975" s="1">
        <f t="shared" si="623"/>
        <v>0</v>
      </c>
      <c r="Z7975">
        <v>0</v>
      </c>
      <c r="AA7975" s="89">
        <f t="shared" si="624"/>
        <v>109719</v>
      </c>
      <c r="AH7975" s="37"/>
      <c r="AI7975" s="37"/>
      <c r="AK7975" s="37"/>
    </row>
    <row r="7976" spans="1:37" hidden="1">
      <c r="A7976" t="s">
        <v>64</v>
      </c>
      <c r="B7976" t="s">
        <v>20</v>
      </c>
      <c r="C7976" t="s">
        <v>22</v>
      </c>
      <c r="D7976" t="s">
        <v>116</v>
      </c>
      <c r="E7976" t="s">
        <v>557</v>
      </c>
      <c r="F7976" t="str">
        <f t="shared" si="621"/>
        <v>汉中市幼儿教育</v>
      </c>
      <c r="G7976" t="s">
        <v>108</v>
      </c>
      <c r="H7976" t="s">
        <v>310</v>
      </c>
      <c r="I7976" t="s">
        <v>70</v>
      </c>
      <c r="J7976">
        <v>437</v>
      </c>
      <c r="K7976">
        <v>0</v>
      </c>
      <c r="L7976" s="13">
        <f>VLOOKUP(C7976,'渗透率、续签率'!B:C,2,0)</f>
        <v>0.20100000000000001</v>
      </c>
      <c r="M7976" s="6">
        <v>0</v>
      </c>
      <c r="N7976">
        <v>75</v>
      </c>
      <c r="O7976">
        <v>0</v>
      </c>
      <c r="P7976" s="6">
        <v>0</v>
      </c>
      <c r="Q7976" s="13">
        <v>0</v>
      </c>
      <c r="R7976" s="13">
        <v>0</v>
      </c>
      <c r="S7976" s="31">
        <v>1456</v>
      </c>
      <c r="T7976" s="6">
        <f>VLOOKUP(E7976,'参数设置&amp;汇总'!S:U,3,0)</f>
        <v>0</v>
      </c>
      <c r="U7976" s="78">
        <f t="shared" si="620"/>
        <v>0</v>
      </c>
      <c r="V7976" s="13">
        <v>0.85000000000000009</v>
      </c>
      <c r="W7976" s="78">
        <f t="shared" si="622"/>
        <v>0</v>
      </c>
      <c r="X7976" s="1">
        <f>VLOOKUP(E7976,'渗透率、续签率'!AG:AJ,4,0)</f>
        <v>6095.5</v>
      </c>
      <c r="Y7976" s="1">
        <f t="shared" si="623"/>
        <v>0</v>
      </c>
      <c r="Z7976">
        <v>1</v>
      </c>
      <c r="AA7976" s="89">
        <f t="shared" si="624"/>
        <v>457162.5</v>
      </c>
      <c r="AH7976" s="37"/>
      <c r="AI7976" s="37"/>
      <c r="AK7976" s="37"/>
    </row>
    <row r="7977" spans="1:37" hidden="1">
      <c r="A7977" t="s">
        <v>64</v>
      </c>
      <c r="B7977" t="s">
        <v>20</v>
      </c>
      <c r="C7977" t="s">
        <v>22</v>
      </c>
      <c r="D7977" t="s">
        <v>116</v>
      </c>
      <c r="E7977" t="s">
        <v>557</v>
      </c>
      <c r="F7977" t="str">
        <f t="shared" si="621"/>
        <v>汕头市幼儿教育</v>
      </c>
      <c r="G7977" t="s">
        <v>75</v>
      </c>
      <c r="H7977" t="s">
        <v>311</v>
      </c>
      <c r="I7977" t="s">
        <v>68</v>
      </c>
      <c r="J7977" s="1">
        <v>1362</v>
      </c>
      <c r="K7977">
        <v>0</v>
      </c>
      <c r="L7977" s="13">
        <f>VLOOKUP(C7977,'渗透率、续签率'!B:C,2,0)</f>
        <v>0.20100000000000001</v>
      </c>
      <c r="M7977" s="6">
        <v>0</v>
      </c>
      <c r="N7977">
        <v>119</v>
      </c>
      <c r="O7977">
        <v>0</v>
      </c>
      <c r="P7977" s="6">
        <v>0</v>
      </c>
      <c r="Q7977" s="13">
        <v>0</v>
      </c>
      <c r="R7977" s="13">
        <v>0</v>
      </c>
      <c r="S7977" s="31">
        <v>3486</v>
      </c>
      <c r="T7977" s="6">
        <f>VLOOKUP(E7977,'参数设置&amp;汇总'!S:U,3,0)</f>
        <v>0</v>
      </c>
      <c r="U7977" s="78">
        <f t="shared" si="620"/>
        <v>0</v>
      </c>
      <c r="V7977" s="13">
        <v>0.85000000000000009</v>
      </c>
      <c r="W7977" s="78">
        <f t="shared" si="622"/>
        <v>0</v>
      </c>
      <c r="X7977" s="1">
        <f>VLOOKUP(E7977,'渗透率、续签率'!AG:AJ,4,0)</f>
        <v>6095.5</v>
      </c>
      <c r="Y7977" s="1">
        <f t="shared" si="623"/>
        <v>0</v>
      </c>
      <c r="Z7977">
        <v>8</v>
      </c>
      <c r="AA7977" s="89">
        <f t="shared" si="624"/>
        <v>725364.5</v>
      </c>
      <c r="AH7977" s="37"/>
      <c r="AI7977" s="37"/>
      <c r="AJ7977" s="1"/>
      <c r="AK7977" s="37"/>
    </row>
    <row r="7978" spans="1:37" hidden="1">
      <c r="A7978" t="s">
        <v>64</v>
      </c>
      <c r="B7978" t="s">
        <v>20</v>
      </c>
      <c r="C7978" t="s">
        <v>22</v>
      </c>
      <c r="D7978" t="s">
        <v>116</v>
      </c>
      <c r="E7978" t="s">
        <v>557</v>
      </c>
      <c r="F7978" t="str">
        <f t="shared" si="621"/>
        <v>汕尾市幼儿教育</v>
      </c>
      <c r="G7978" t="s">
        <v>75</v>
      </c>
      <c r="H7978" t="s">
        <v>312</v>
      </c>
      <c r="I7978" t="s">
        <v>68</v>
      </c>
      <c r="J7978">
        <v>558</v>
      </c>
      <c r="K7978">
        <v>0</v>
      </c>
      <c r="L7978" s="13">
        <f>VLOOKUP(C7978,'渗透率、续签率'!B:C,2,0)</f>
        <v>0.20100000000000001</v>
      </c>
      <c r="M7978" s="6">
        <v>0</v>
      </c>
      <c r="N7978">
        <v>9</v>
      </c>
      <c r="O7978">
        <v>0</v>
      </c>
      <c r="P7978" s="6">
        <v>0</v>
      </c>
      <c r="Q7978" s="13">
        <v>0</v>
      </c>
      <c r="R7978" s="13">
        <v>0</v>
      </c>
      <c r="S7978" s="31">
        <v>998</v>
      </c>
      <c r="T7978" s="6">
        <f>VLOOKUP(E7978,'参数设置&amp;汇总'!S:U,3,0)</f>
        <v>0</v>
      </c>
      <c r="U7978" s="78">
        <f t="shared" si="620"/>
        <v>0</v>
      </c>
      <c r="V7978" s="13">
        <v>0.85000000000000009</v>
      </c>
      <c r="W7978" s="78">
        <f t="shared" si="622"/>
        <v>0</v>
      </c>
      <c r="X7978" s="1">
        <f>VLOOKUP(E7978,'渗透率、续签率'!AG:AJ,4,0)</f>
        <v>6095.5</v>
      </c>
      <c r="Y7978" s="1">
        <f t="shared" si="623"/>
        <v>0</v>
      </c>
      <c r="Z7978">
        <v>0</v>
      </c>
      <c r="AA7978" s="89">
        <f t="shared" si="624"/>
        <v>54859.5</v>
      </c>
      <c r="AH7978" s="37"/>
      <c r="AI7978" s="37"/>
      <c r="AK7978" s="37"/>
    </row>
    <row r="7979" spans="1:37" hidden="1">
      <c r="A7979" t="s">
        <v>64</v>
      </c>
      <c r="B7979" t="s">
        <v>20</v>
      </c>
      <c r="C7979" t="s">
        <v>22</v>
      </c>
      <c r="D7979" t="s">
        <v>116</v>
      </c>
      <c r="E7979" t="s">
        <v>557</v>
      </c>
      <c r="F7979" t="str">
        <f t="shared" si="621"/>
        <v>江门市幼儿教育</v>
      </c>
      <c r="G7979" t="s">
        <v>75</v>
      </c>
      <c r="H7979" t="s">
        <v>313</v>
      </c>
      <c r="I7979" t="s">
        <v>68</v>
      </c>
      <c r="J7979">
        <v>829</v>
      </c>
      <c r="K7979">
        <v>0</v>
      </c>
      <c r="L7979" s="13">
        <f>VLOOKUP(C7979,'渗透率、续签率'!B:C,2,0)</f>
        <v>0.20100000000000001</v>
      </c>
      <c r="M7979" s="6">
        <v>0</v>
      </c>
      <c r="N7979">
        <v>167</v>
      </c>
      <c r="O7979">
        <v>0</v>
      </c>
      <c r="P7979" s="6">
        <v>0</v>
      </c>
      <c r="Q7979" s="13">
        <v>0</v>
      </c>
      <c r="R7979" s="13">
        <v>0</v>
      </c>
      <c r="S7979" s="31">
        <v>3170</v>
      </c>
      <c r="T7979" s="6">
        <f>VLOOKUP(E7979,'参数设置&amp;汇总'!S:U,3,0)</f>
        <v>0</v>
      </c>
      <c r="U7979" s="78">
        <f t="shared" si="620"/>
        <v>0</v>
      </c>
      <c r="V7979" s="13">
        <v>0.85000000000000009</v>
      </c>
      <c r="W7979" s="78">
        <f t="shared" si="622"/>
        <v>0</v>
      </c>
      <c r="X7979" s="1">
        <f>VLOOKUP(E7979,'渗透率、续签率'!AG:AJ,4,0)</f>
        <v>6095.5</v>
      </c>
      <c r="Y7979" s="1">
        <f t="shared" si="623"/>
        <v>0</v>
      </c>
      <c r="Z7979">
        <v>1</v>
      </c>
      <c r="AA7979" s="89">
        <f t="shared" si="624"/>
        <v>1017948.5</v>
      </c>
      <c r="AH7979" s="37"/>
      <c r="AI7979" s="37"/>
      <c r="AK7979" s="37"/>
    </row>
    <row r="7980" spans="1:37" hidden="1">
      <c r="A7980" t="s">
        <v>64</v>
      </c>
      <c r="B7980" t="s">
        <v>20</v>
      </c>
      <c r="C7980" t="s">
        <v>22</v>
      </c>
      <c r="D7980" t="s">
        <v>116</v>
      </c>
      <c r="E7980" t="s">
        <v>557</v>
      </c>
      <c r="F7980" t="str">
        <f t="shared" si="621"/>
        <v>池州市幼儿教育</v>
      </c>
      <c r="G7980" t="s">
        <v>94</v>
      </c>
      <c r="H7980" t="s">
        <v>314</v>
      </c>
      <c r="I7980" t="s">
        <v>68</v>
      </c>
      <c r="J7980">
        <v>154</v>
      </c>
      <c r="K7980">
        <v>0</v>
      </c>
      <c r="L7980" s="13">
        <f>VLOOKUP(C7980,'渗透率、续签率'!B:C,2,0)</f>
        <v>0.20100000000000001</v>
      </c>
      <c r="M7980" s="6">
        <v>0</v>
      </c>
      <c r="N7980">
        <v>4</v>
      </c>
      <c r="O7980">
        <v>0</v>
      </c>
      <c r="P7980" s="6">
        <v>0</v>
      </c>
      <c r="Q7980" s="13">
        <v>0</v>
      </c>
      <c r="R7980" s="13">
        <v>0</v>
      </c>
      <c r="S7980" s="31">
        <v>220</v>
      </c>
      <c r="T7980" s="6">
        <f>VLOOKUP(E7980,'参数设置&amp;汇总'!S:U,3,0)</f>
        <v>0</v>
      </c>
      <c r="U7980" s="78">
        <f t="shared" si="620"/>
        <v>0</v>
      </c>
      <c r="V7980" s="13">
        <v>0.85000000000000009</v>
      </c>
      <c r="W7980" s="78">
        <f t="shared" si="622"/>
        <v>0</v>
      </c>
      <c r="X7980" s="1">
        <f>VLOOKUP(E7980,'渗透率、续签率'!AG:AJ,4,0)</f>
        <v>6095.5</v>
      </c>
      <c r="Y7980" s="1">
        <f t="shared" si="623"/>
        <v>0</v>
      </c>
      <c r="Z7980">
        <v>0</v>
      </c>
      <c r="AA7980" s="89">
        <f t="shared" si="624"/>
        <v>24382</v>
      </c>
      <c r="AH7980" s="37"/>
      <c r="AI7980" s="37"/>
      <c r="AK7980" s="37"/>
    </row>
    <row r="7981" spans="1:37" hidden="1">
      <c r="A7981" t="s">
        <v>64</v>
      </c>
      <c r="B7981" t="s">
        <v>20</v>
      </c>
      <c r="C7981" t="s">
        <v>22</v>
      </c>
      <c r="D7981" t="s">
        <v>116</v>
      </c>
      <c r="E7981" t="s">
        <v>557</v>
      </c>
      <c r="F7981" t="str">
        <f t="shared" si="621"/>
        <v>沧州市幼儿教育</v>
      </c>
      <c r="G7981" t="s">
        <v>159</v>
      </c>
      <c r="H7981" t="s">
        <v>315</v>
      </c>
      <c r="I7981" t="s">
        <v>70</v>
      </c>
      <c r="J7981" s="1">
        <v>1055</v>
      </c>
      <c r="K7981">
        <v>0</v>
      </c>
      <c r="L7981" s="13">
        <f>VLOOKUP(C7981,'渗透率、续签率'!B:C,2,0)</f>
        <v>0.20100000000000001</v>
      </c>
      <c r="M7981" s="6">
        <v>0</v>
      </c>
      <c r="N7981">
        <v>204</v>
      </c>
      <c r="O7981">
        <v>0</v>
      </c>
      <c r="P7981" s="6">
        <v>0</v>
      </c>
      <c r="Q7981" s="13">
        <v>1E-3</v>
      </c>
      <c r="R7981" s="13">
        <v>0</v>
      </c>
      <c r="S7981" s="31">
        <v>4015</v>
      </c>
      <c r="T7981" s="6">
        <f>VLOOKUP(E7981,'参数设置&amp;汇总'!S:U,3,0)</f>
        <v>0</v>
      </c>
      <c r="U7981" s="78">
        <f t="shared" si="620"/>
        <v>0</v>
      </c>
      <c r="V7981" s="13">
        <v>0.85000000000000009</v>
      </c>
      <c r="W7981" s="78">
        <f t="shared" si="622"/>
        <v>0</v>
      </c>
      <c r="X7981" s="1">
        <f>VLOOKUP(E7981,'渗透率、续签率'!AG:AJ,4,0)</f>
        <v>6095.5</v>
      </c>
      <c r="Y7981" s="1">
        <f t="shared" si="623"/>
        <v>0</v>
      </c>
      <c r="Z7981">
        <v>1</v>
      </c>
      <c r="AA7981" s="89">
        <f t="shared" si="624"/>
        <v>1243482</v>
      </c>
      <c r="AH7981" s="37"/>
      <c r="AI7981" s="37"/>
      <c r="AK7981" s="37"/>
    </row>
    <row r="7982" spans="1:37" hidden="1">
      <c r="A7982" t="s">
        <v>64</v>
      </c>
      <c r="B7982" t="s">
        <v>20</v>
      </c>
      <c r="C7982" t="s">
        <v>22</v>
      </c>
      <c r="D7982" t="s">
        <v>116</v>
      </c>
      <c r="E7982" t="s">
        <v>557</v>
      </c>
      <c r="F7982" t="str">
        <f t="shared" si="621"/>
        <v>河池市幼儿教育</v>
      </c>
      <c r="G7982" t="s">
        <v>88</v>
      </c>
      <c r="H7982" t="s">
        <v>316</v>
      </c>
      <c r="I7982" t="s">
        <v>68</v>
      </c>
      <c r="J7982">
        <v>600</v>
      </c>
      <c r="K7982">
        <v>0</v>
      </c>
      <c r="L7982" s="13">
        <f>VLOOKUP(C7982,'渗透率、续签率'!B:C,2,0)</f>
        <v>0.20100000000000001</v>
      </c>
      <c r="M7982" s="6">
        <v>0</v>
      </c>
      <c r="N7982">
        <v>0</v>
      </c>
      <c r="O7982">
        <v>0</v>
      </c>
      <c r="P7982" s="6">
        <v>0</v>
      </c>
      <c r="Q7982" s="13">
        <v>0</v>
      </c>
      <c r="R7982" s="13">
        <v>0</v>
      </c>
      <c r="S7982" s="31">
        <v>503</v>
      </c>
      <c r="T7982" s="6">
        <f>VLOOKUP(E7982,'参数设置&amp;汇总'!S:U,3,0)</f>
        <v>0</v>
      </c>
      <c r="U7982" s="78">
        <f t="shared" si="620"/>
        <v>0</v>
      </c>
      <c r="V7982" s="13">
        <v>0.85000000000000009</v>
      </c>
      <c r="W7982" s="78">
        <f t="shared" si="622"/>
        <v>0</v>
      </c>
      <c r="X7982" s="1">
        <f>VLOOKUP(E7982,'渗透率、续签率'!AG:AJ,4,0)</f>
        <v>6095.5</v>
      </c>
      <c r="Y7982" s="1">
        <f t="shared" si="623"/>
        <v>0</v>
      </c>
      <c r="Z7982">
        <v>0</v>
      </c>
      <c r="AA7982" s="89">
        <f t="shared" si="624"/>
        <v>0</v>
      </c>
      <c r="AH7982" s="37"/>
      <c r="AI7982" s="37"/>
      <c r="AK7982" s="37"/>
    </row>
    <row r="7983" spans="1:37" hidden="1">
      <c r="A7983" t="s">
        <v>64</v>
      </c>
      <c r="B7983" t="s">
        <v>20</v>
      </c>
      <c r="C7983" t="s">
        <v>22</v>
      </c>
      <c r="D7983" t="s">
        <v>116</v>
      </c>
      <c r="E7983" t="s">
        <v>557</v>
      </c>
      <c r="F7983" t="str">
        <f t="shared" si="621"/>
        <v>河源市幼儿教育</v>
      </c>
      <c r="G7983" t="s">
        <v>75</v>
      </c>
      <c r="H7983" t="s">
        <v>317</v>
      </c>
      <c r="I7983" t="s">
        <v>68</v>
      </c>
      <c r="J7983">
        <v>492</v>
      </c>
      <c r="K7983">
        <v>0</v>
      </c>
      <c r="L7983" s="13">
        <f>VLOOKUP(C7983,'渗透率、续签率'!B:C,2,0)</f>
        <v>0.20100000000000001</v>
      </c>
      <c r="M7983" s="6">
        <v>0</v>
      </c>
      <c r="N7983">
        <v>21</v>
      </c>
      <c r="O7983">
        <v>0</v>
      </c>
      <c r="P7983" s="6">
        <v>0</v>
      </c>
      <c r="Q7983" s="13">
        <v>0</v>
      </c>
      <c r="R7983" s="13">
        <v>0</v>
      </c>
      <c r="S7983" s="31">
        <v>815</v>
      </c>
      <c r="T7983" s="6">
        <f>VLOOKUP(E7983,'参数设置&amp;汇总'!S:U,3,0)</f>
        <v>0</v>
      </c>
      <c r="U7983" s="78">
        <f t="shared" si="620"/>
        <v>0</v>
      </c>
      <c r="V7983" s="13">
        <v>0.85000000000000009</v>
      </c>
      <c r="W7983" s="78">
        <f t="shared" si="622"/>
        <v>0</v>
      </c>
      <c r="X7983" s="1">
        <f>VLOOKUP(E7983,'渗透率、续签率'!AG:AJ,4,0)</f>
        <v>6095.5</v>
      </c>
      <c r="Y7983" s="1">
        <f t="shared" si="623"/>
        <v>0</v>
      </c>
      <c r="Z7983">
        <v>0</v>
      </c>
      <c r="AA7983" s="89">
        <f t="shared" si="624"/>
        <v>128005.5</v>
      </c>
      <c r="AH7983" s="37"/>
      <c r="AI7983" s="37"/>
      <c r="AK7983" s="37"/>
    </row>
    <row r="7984" spans="1:37" hidden="1">
      <c r="A7984" t="s">
        <v>64</v>
      </c>
      <c r="B7984" t="s">
        <v>20</v>
      </c>
      <c r="C7984" t="s">
        <v>22</v>
      </c>
      <c r="D7984" t="s">
        <v>116</v>
      </c>
      <c r="E7984" t="s">
        <v>557</v>
      </c>
      <c r="F7984" t="str">
        <f t="shared" si="621"/>
        <v>泉州市幼儿教育</v>
      </c>
      <c r="G7984" t="s">
        <v>92</v>
      </c>
      <c r="H7984" t="s">
        <v>318</v>
      </c>
      <c r="I7984" t="s">
        <v>68</v>
      </c>
      <c r="J7984" s="1">
        <v>1678</v>
      </c>
      <c r="K7984">
        <v>0</v>
      </c>
      <c r="L7984" s="13">
        <f>VLOOKUP(C7984,'渗透率、续签率'!B:C,2,0)</f>
        <v>0.20100000000000001</v>
      </c>
      <c r="M7984" s="6">
        <v>0</v>
      </c>
      <c r="N7984">
        <v>242</v>
      </c>
      <c r="O7984">
        <v>0</v>
      </c>
      <c r="P7984" s="6">
        <v>0</v>
      </c>
      <c r="Q7984" s="13">
        <v>0</v>
      </c>
      <c r="R7984" s="13">
        <v>0</v>
      </c>
      <c r="S7984" s="31">
        <v>4886</v>
      </c>
      <c r="T7984" s="6">
        <f>VLOOKUP(E7984,'参数设置&amp;汇总'!S:U,3,0)</f>
        <v>0</v>
      </c>
      <c r="U7984" s="78">
        <f t="shared" si="620"/>
        <v>0</v>
      </c>
      <c r="V7984" s="13">
        <v>0.85000000000000009</v>
      </c>
      <c r="W7984" s="78">
        <f t="shared" si="622"/>
        <v>0</v>
      </c>
      <c r="X7984" s="1">
        <f>VLOOKUP(E7984,'渗透率、续签率'!AG:AJ,4,0)</f>
        <v>6095.5</v>
      </c>
      <c r="Y7984" s="1">
        <f t="shared" si="623"/>
        <v>0</v>
      </c>
      <c r="Z7984">
        <v>10</v>
      </c>
      <c r="AA7984" s="89">
        <f t="shared" si="624"/>
        <v>1475111</v>
      </c>
      <c r="AH7984" s="37"/>
      <c r="AI7984" s="37"/>
      <c r="AK7984" s="37"/>
    </row>
    <row r="7985" spans="1:37" hidden="1">
      <c r="A7985" t="s">
        <v>64</v>
      </c>
      <c r="B7985" t="s">
        <v>20</v>
      </c>
      <c r="C7985" t="s">
        <v>22</v>
      </c>
      <c r="D7985" t="s">
        <v>116</v>
      </c>
      <c r="E7985" t="s">
        <v>557</v>
      </c>
      <c r="F7985" t="str">
        <f t="shared" si="621"/>
        <v>泰安市幼儿教育</v>
      </c>
      <c r="G7985" t="s">
        <v>103</v>
      </c>
      <c r="H7985" t="s">
        <v>319</v>
      </c>
      <c r="I7985" t="s">
        <v>70</v>
      </c>
      <c r="J7985">
        <v>734</v>
      </c>
      <c r="K7985">
        <v>0</v>
      </c>
      <c r="L7985" s="13">
        <f>VLOOKUP(C7985,'渗透率、续签率'!B:C,2,0)</f>
        <v>0.20100000000000001</v>
      </c>
      <c r="M7985" s="6">
        <v>0</v>
      </c>
      <c r="N7985">
        <v>171</v>
      </c>
      <c r="O7985">
        <v>0</v>
      </c>
      <c r="P7985" s="6">
        <v>0</v>
      </c>
      <c r="Q7985" s="13">
        <v>0</v>
      </c>
      <c r="R7985" s="13">
        <v>0</v>
      </c>
      <c r="S7985" s="31">
        <v>2717</v>
      </c>
      <c r="T7985" s="6">
        <f>VLOOKUP(E7985,'参数设置&amp;汇总'!S:U,3,0)</f>
        <v>0</v>
      </c>
      <c r="U7985" s="78">
        <f t="shared" si="620"/>
        <v>0</v>
      </c>
      <c r="V7985" s="13">
        <v>0.85000000000000009</v>
      </c>
      <c r="W7985" s="78">
        <f t="shared" si="622"/>
        <v>0</v>
      </c>
      <c r="X7985" s="1">
        <f>VLOOKUP(E7985,'渗透率、续签率'!AG:AJ,4,0)</f>
        <v>6095.5</v>
      </c>
      <c r="Y7985" s="1">
        <f t="shared" si="623"/>
        <v>0</v>
      </c>
      <c r="Z7985">
        <v>0</v>
      </c>
      <c r="AA7985" s="89">
        <f t="shared" si="624"/>
        <v>1042330.5</v>
      </c>
      <c r="AH7985" s="37"/>
      <c r="AI7985" s="37"/>
      <c r="AK7985" s="37"/>
    </row>
    <row r="7986" spans="1:37" hidden="1">
      <c r="A7986" t="s">
        <v>64</v>
      </c>
      <c r="B7986" t="s">
        <v>20</v>
      </c>
      <c r="C7986" t="s">
        <v>22</v>
      </c>
      <c r="D7986" t="s">
        <v>116</v>
      </c>
      <c r="E7986" t="s">
        <v>557</v>
      </c>
      <c r="F7986" t="str">
        <f t="shared" si="621"/>
        <v>泰州市幼儿教育</v>
      </c>
      <c r="G7986" t="s">
        <v>73</v>
      </c>
      <c r="H7986" t="s">
        <v>320</v>
      </c>
      <c r="I7986" t="s">
        <v>70</v>
      </c>
      <c r="J7986">
        <v>377</v>
      </c>
      <c r="K7986">
        <v>0</v>
      </c>
      <c r="L7986" s="13">
        <f>VLOOKUP(C7986,'渗透率、续签率'!B:C,2,0)</f>
        <v>0.20100000000000001</v>
      </c>
      <c r="M7986" s="6">
        <v>0</v>
      </c>
      <c r="N7986">
        <v>64</v>
      </c>
      <c r="O7986">
        <v>0</v>
      </c>
      <c r="P7986" s="6">
        <v>0</v>
      </c>
      <c r="Q7986" s="13">
        <v>0</v>
      </c>
      <c r="R7986" s="13">
        <v>0</v>
      </c>
      <c r="S7986" s="31">
        <v>1229</v>
      </c>
      <c r="T7986" s="6">
        <f>VLOOKUP(E7986,'参数设置&amp;汇总'!S:U,3,0)</f>
        <v>0</v>
      </c>
      <c r="U7986" s="78">
        <f t="shared" si="620"/>
        <v>0</v>
      </c>
      <c r="V7986" s="13">
        <v>0.85000000000000009</v>
      </c>
      <c r="W7986" s="78">
        <f t="shared" si="622"/>
        <v>0</v>
      </c>
      <c r="X7986" s="1">
        <f>VLOOKUP(E7986,'渗透率、续签率'!AG:AJ,4,0)</f>
        <v>6095.5</v>
      </c>
      <c r="Y7986" s="1">
        <f t="shared" si="623"/>
        <v>0</v>
      </c>
      <c r="Z7986">
        <v>0</v>
      </c>
      <c r="AA7986" s="89">
        <f t="shared" si="624"/>
        <v>390112</v>
      </c>
      <c r="AH7986" s="37"/>
      <c r="AI7986" s="37"/>
      <c r="AK7986" s="37"/>
    </row>
    <row r="7987" spans="1:37" hidden="1">
      <c r="A7987" t="s">
        <v>64</v>
      </c>
      <c r="B7987" t="s">
        <v>20</v>
      </c>
      <c r="C7987" t="s">
        <v>22</v>
      </c>
      <c r="D7987" t="s">
        <v>116</v>
      </c>
      <c r="E7987" t="s">
        <v>557</v>
      </c>
      <c r="F7987" t="str">
        <f t="shared" si="621"/>
        <v>泸州市幼儿教育</v>
      </c>
      <c r="G7987" t="s">
        <v>77</v>
      </c>
      <c r="H7987" t="s">
        <v>321</v>
      </c>
      <c r="I7987" t="s">
        <v>70</v>
      </c>
      <c r="J7987">
        <v>547</v>
      </c>
      <c r="K7987">
        <v>0</v>
      </c>
      <c r="L7987" s="13">
        <f>VLOOKUP(C7987,'渗透率、续签率'!B:C,2,0)</f>
        <v>0.20100000000000001</v>
      </c>
      <c r="M7987" s="6">
        <v>0</v>
      </c>
      <c r="N7987">
        <v>57</v>
      </c>
      <c r="O7987">
        <v>0</v>
      </c>
      <c r="P7987" s="6">
        <v>0</v>
      </c>
      <c r="Q7987" s="13">
        <v>0</v>
      </c>
      <c r="R7987" s="13">
        <v>0</v>
      </c>
      <c r="S7987" s="31">
        <v>1412</v>
      </c>
      <c r="T7987" s="6">
        <f>VLOOKUP(E7987,'参数设置&amp;汇总'!S:U,3,0)</f>
        <v>0</v>
      </c>
      <c r="U7987" s="78">
        <f t="shared" si="620"/>
        <v>0</v>
      </c>
      <c r="V7987" s="13">
        <v>0.85000000000000009</v>
      </c>
      <c r="W7987" s="78">
        <f t="shared" si="622"/>
        <v>0</v>
      </c>
      <c r="X7987" s="1">
        <f>VLOOKUP(E7987,'渗透率、续签率'!AG:AJ,4,0)</f>
        <v>6095.5</v>
      </c>
      <c r="Y7987" s="1">
        <f t="shared" si="623"/>
        <v>0</v>
      </c>
      <c r="Z7987">
        <v>0</v>
      </c>
      <c r="AA7987" s="89">
        <f t="shared" si="624"/>
        <v>347443.5</v>
      </c>
      <c r="AH7987" s="37"/>
      <c r="AI7987" s="37"/>
      <c r="AK7987" s="37"/>
    </row>
    <row r="7988" spans="1:37" hidden="1">
      <c r="A7988" t="s">
        <v>64</v>
      </c>
      <c r="B7988" t="s">
        <v>20</v>
      </c>
      <c r="C7988" t="s">
        <v>22</v>
      </c>
      <c r="D7988" t="s">
        <v>116</v>
      </c>
      <c r="E7988" t="s">
        <v>557</v>
      </c>
      <c r="F7988" t="str">
        <f t="shared" si="621"/>
        <v>洛阳市幼儿教育</v>
      </c>
      <c r="G7988" t="s">
        <v>110</v>
      </c>
      <c r="H7988" t="s">
        <v>322</v>
      </c>
      <c r="I7988" t="s">
        <v>70</v>
      </c>
      <c r="J7988" s="1">
        <v>1215</v>
      </c>
      <c r="K7988">
        <v>0</v>
      </c>
      <c r="L7988" s="13">
        <f>VLOOKUP(C7988,'渗透率、续签率'!B:C,2,0)</f>
        <v>0.20100000000000001</v>
      </c>
      <c r="M7988" s="6">
        <v>0</v>
      </c>
      <c r="N7988">
        <v>200</v>
      </c>
      <c r="O7988">
        <v>0</v>
      </c>
      <c r="P7988" s="6">
        <v>0</v>
      </c>
      <c r="Q7988" s="13">
        <v>0</v>
      </c>
      <c r="R7988" s="13">
        <v>0</v>
      </c>
      <c r="S7988" s="31">
        <v>4156</v>
      </c>
      <c r="T7988" s="6">
        <f>VLOOKUP(E7988,'参数设置&amp;汇总'!S:U,3,0)</f>
        <v>0</v>
      </c>
      <c r="U7988" s="78">
        <f t="shared" si="620"/>
        <v>0</v>
      </c>
      <c r="V7988" s="13">
        <v>0.85000000000000009</v>
      </c>
      <c r="W7988" s="78">
        <f t="shared" si="622"/>
        <v>0</v>
      </c>
      <c r="X7988" s="1">
        <f>VLOOKUP(E7988,'渗透率、续签率'!AG:AJ,4,0)</f>
        <v>6095.5</v>
      </c>
      <c r="Y7988" s="1">
        <f t="shared" si="623"/>
        <v>0</v>
      </c>
      <c r="Z7988">
        <v>1</v>
      </c>
      <c r="AA7988" s="89">
        <f t="shared" si="624"/>
        <v>1219100</v>
      </c>
      <c r="AH7988" s="37"/>
      <c r="AI7988" s="37"/>
      <c r="AJ7988" s="1"/>
      <c r="AK7988" s="37"/>
    </row>
    <row r="7989" spans="1:37" hidden="1">
      <c r="A7989" t="s">
        <v>64</v>
      </c>
      <c r="B7989" t="s">
        <v>20</v>
      </c>
      <c r="C7989" t="s">
        <v>22</v>
      </c>
      <c r="D7989" t="s">
        <v>116</v>
      </c>
      <c r="E7989" t="s">
        <v>557</v>
      </c>
      <c r="F7989" t="str">
        <f t="shared" si="621"/>
        <v>济宁市幼儿教育</v>
      </c>
      <c r="G7989" t="s">
        <v>103</v>
      </c>
      <c r="H7989" t="s">
        <v>323</v>
      </c>
      <c r="I7989" t="s">
        <v>70</v>
      </c>
      <c r="J7989" s="1">
        <v>1331</v>
      </c>
      <c r="K7989">
        <v>0</v>
      </c>
      <c r="L7989" s="13">
        <f>VLOOKUP(C7989,'渗透率、续签率'!B:C,2,0)</f>
        <v>0.20100000000000001</v>
      </c>
      <c r="M7989" s="6">
        <v>0</v>
      </c>
      <c r="N7989">
        <v>217</v>
      </c>
      <c r="O7989">
        <v>0</v>
      </c>
      <c r="P7989" s="6">
        <v>0</v>
      </c>
      <c r="Q7989" s="13">
        <v>0</v>
      </c>
      <c r="R7989" s="13">
        <v>0</v>
      </c>
      <c r="S7989" s="31">
        <v>4316</v>
      </c>
      <c r="T7989" s="6">
        <f>VLOOKUP(E7989,'参数设置&amp;汇总'!S:U,3,0)</f>
        <v>0</v>
      </c>
      <c r="U7989" s="78">
        <f t="shared" si="620"/>
        <v>0</v>
      </c>
      <c r="V7989" s="13">
        <v>0.85000000000000009</v>
      </c>
      <c r="W7989" s="78">
        <f t="shared" si="622"/>
        <v>0</v>
      </c>
      <c r="X7989" s="1">
        <f>VLOOKUP(E7989,'渗透率、续签率'!AG:AJ,4,0)</f>
        <v>6095.5</v>
      </c>
      <c r="Y7989" s="1">
        <f t="shared" si="623"/>
        <v>0</v>
      </c>
      <c r="Z7989">
        <v>0</v>
      </c>
      <c r="AA7989" s="89">
        <f t="shared" si="624"/>
        <v>1322723.5</v>
      </c>
      <c r="AH7989" s="37"/>
      <c r="AI7989" s="37"/>
      <c r="AK7989" s="37"/>
    </row>
    <row r="7990" spans="1:37" hidden="1">
      <c r="A7990" t="s">
        <v>64</v>
      </c>
      <c r="B7990" t="s">
        <v>20</v>
      </c>
      <c r="C7990" t="s">
        <v>22</v>
      </c>
      <c r="D7990" t="s">
        <v>116</v>
      </c>
      <c r="E7990" t="s">
        <v>557</v>
      </c>
      <c r="F7990" t="str">
        <f t="shared" si="621"/>
        <v>济源市幼儿教育</v>
      </c>
      <c r="G7990" t="s">
        <v>110</v>
      </c>
      <c r="H7990" t="s">
        <v>324</v>
      </c>
      <c r="I7990" t="s">
        <v>70</v>
      </c>
      <c r="J7990">
        <v>89</v>
      </c>
      <c r="K7990">
        <v>0</v>
      </c>
      <c r="L7990" s="13">
        <f>VLOOKUP(C7990,'渗透率、续签率'!B:C,2,0)</f>
        <v>0.20100000000000001</v>
      </c>
      <c r="M7990" s="6">
        <v>0</v>
      </c>
      <c r="N7990">
        <v>21</v>
      </c>
      <c r="O7990">
        <v>0</v>
      </c>
      <c r="P7990" s="6">
        <v>0</v>
      </c>
      <c r="Q7990" s="13">
        <v>0</v>
      </c>
      <c r="R7990" s="13">
        <v>0</v>
      </c>
      <c r="S7990" s="31">
        <v>341</v>
      </c>
      <c r="T7990" s="6">
        <f>VLOOKUP(E7990,'参数设置&amp;汇总'!S:U,3,0)</f>
        <v>0</v>
      </c>
      <c r="U7990" s="78">
        <f t="shared" si="620"/>
        <v>0</v>
      </c>
      <c r="V7990" s="13">
        <v>0.85000000000000009</v>
      </c>
      <c r="W7990" s="78">
        <f t="shared" si="622"/>
        <v>0</v>
      </c>
      <c r="X7990" s="1">
        <f>VLOOKUP(E7990,'渗透率、续签率'!AG:AJ,4,0)</f>
        <v>6095.5</v>
      </c>
      <c r="Y7990" s="1">
        <f t="shared" si="623"/>
        <v>0</v>
      </c>
      <c r="Z7990">
        <v>0</v>
      </c>
      <c r="AA7990" s="89">
        <f t="shared" si="624"/>
        <v>128005.5</v>
      </c>
      <c r="AH7990" s="37"/>
      <c r="AI7990" s="37"/>
      <c r="AK7990" s="37"/>
    </row>
    <row r="7991" spans="1:37" hidden="1">
      <c r="A7991" t="s">
        <v>64</v>
      </c>
      <c r="B7991" t="s">
        <v>20</v>
      </c>
      <c r="C7991" t="s">
        <v>22</v>
      </c>
      <c r="D7991" t="s">
        <v>116</v>
      </c>
      <c r="E7991" t="s">
        <v>557</v>
      </c>
      <c r="F7991" t="str">
        <f t="shared" si="621"/>
        <v>海东市幼儿教育</v>
      </c>
      <c r="G7991" t="s">
        <v>297</v>
      </c>
      <c r="H7991" t="s">
        <v>325</v>
      </c>
      <c r="I7991" t="s">
        <v>70</v>
      </c>
      <c r="J7991">
        <v>76</v>
      </c>
      <c r="K7991">
        <v>0</v>
      </c>
      <c r="L7991" s="13">
        <f>VLOOKUP(C7991,'渗透率、续签率'!B:C,2,0)</f>
        <v>0.20100000000000001</v>
      </c>
      <c r="M7991" s="6">
        <v>0</v>
      </c>
      <c r="N7991">
        <v>3</v>
      </c>
      <c r="O7991">
        <v>0</v>
      </c>
      <c r="P7991" s="6">
        <v>0</v>
      </c>
      <c r="Q7991" s="13">
        <v>0</v>
      </c>
      <c r="R7991" s="13">
        <v>0</v>
      </c>
      <c r="S7991" s="31">
        <v>140</v>
      </c>
      <c r="T7991" s="6">
        <f>VLOOKUP(E7991,'参数设置&amp;汇总'!S:U,3,0)</f>
        <v>0</v>
      </c>
      <c r="U7991" s="78">
        <f t="shared" si="620"/>
        <v>0</v>
      </c>
      <c r="V7991" s="13">
        <v>0.85000000000000009</v>
      </c>
      <c r="W7991" s="78">
        <f t="shared" si="622"/>
        <v>0</v>
      </c>
      <c r="X7991" s="1">
        <f>VLOOKUP(E7991,'渗透率、续签率'!AG:AJ,4,0)</f>
        <v>6095.5</v>
      </c>
      <c r="Y7991" s="1">
        <f t="shared" si="623"/>
        <v>0</v>
      </c>
      <c r="Z7991">
        <v>0</v>
      </c>
      <c r="AA7991" s="89">
        <f t="shared" si="624"/>
        <v>18286.5</v>
      </c>
      <c r="AH7991" s="37"/>
      <c r="AI7991" s="37"/>
    </row>
    <row r="7992" spans="1:37" hidden="1">
      <c r="A7992" t="s">
        <v>64</v>
      </c>
      <c r="B7992" t="s">
        <v>20</v>
      </c>
      <c r="C7992" t="s">
        <v>22</v>
      </c>
      <c r="D7992" t="s">
        <v>116</v>
      </c>
      <c r="E7992" t="s">
        <v>557</v>
      </c>
      <c r="F7992" t="str">
        <f t="shared" si="621"/>
        <v>海北藏族自治州幼儿教育</v>
      </c>
      <c r="G7992" t="s">
        <v>297</v>
      </c>
      <c r="H7992" t="s">
        <v>326</v>
      </c>
      <c r="I7992" t="s">
        <v>70</v>
      </c>
      <c r="J7992">
        <v>17</v>
      </c>
      <c r="K7992">
        <v>0</v>
      </c>
      <c r="L7992" s="13">
        <f>VLOOKUP(C7992,'渗透率、续签率'!B:C,2,0)</f>
        <v>0.20100000000000001</v>
      </c>
      <c r="M7992" s="6">
        <v>0</v>
      </c>
      <c r="N7992">
        <v>0</v>
      </c>
      <c r="O7992">
        <v>0</v>
      </c>
      <c r="P7992" s="6">
        <v>0</v>
      </c>
      <c r="Q7992" s="13">
        <v>0</v>
      </c>
      <c r="R7992" s="13">
        <v>0</v>
      </c>
      <c r="S7992" s="31">
        <v>25</v>
      </c>
      <c r="T7992" s="6">
        <f>VLOOKUP(E7992,'参数设置&amp;汇总'!S:U,3,0)</f>
        <v>0</v>
      </c>
      <c r="U7992" s="78">
        <f t="shared" si="620"/>
        <v>0</v>
      </c>
      <c r="V7992" s="13">
        <v>0.85000000000000009</v>
      </c>
      <c r="W7992" s="78">
        <f t="shared" si="622"/>
        <v>0</v>
      </c>
      <c r="X7992" s="1">
        <f>VLOOKUP(E7992,'渗透率、续签率'!AG:AJ,4,0)</f>
        <v>6095.5</v>
      </c>
      <c r="Y7992" s="1">
        <f t="shared" si="623"/>
        <v>0</v>
      </c>
      <c r="Z7992">
        <v>0</v>
      </c>
      <c r="AA7992" s="89">
        <f t="shared" si="624"/>
        <v>0</v>
      </c>
      <c r="AK7992" s="37"/>
    </row>
    <row r="7993" spans="1:37" hidden="1">
      <c r="A7993" t="s">
        <v>64</v>
      </c>
      <c r="B7993" t="s">
        <v>20</v>
      </c>
      <c r="C7993" t="s">
        <v>22</v>
      </c>
      <c r="D7993" t="s">
        <v>116</v>
      </c>
      <c r="E7993" t="s">
        <v>557</v>
      </c>
      <c r="F7993" t="str">
        <f t="shared" si="621"/>
        <v>海南藏族自治州幼儿教育</v>
      </c>
      <c r="G7993" t="s">
        <v>297</v>
      </c>
      <c r="H7993" t="s">
        <v>327</v>
      </c>
      <c r="I7993" t="s">
        <v>70</v>
      </c>
      <c r="J7993">
        <v>32</v>
      </c>
      <c r="K7993">
        <v>0</v>
      </c>
      <c r="L7993" s="13">
        <f>VLOOKUP(C7993,'渗透率、续签率'!B:C,2,0)</f>
        <v>0.20100000000000001</v>
      </c>
      <c r="M7993" s="6">
        <v>0</v>
      </c>
      <c r="N7993">
        <v>1</v>
      </c>
      <c r="O7993">
        <v>0</v>
      </c>
      <c r="P7993" s="6">
        <v>0</v>
      </c>
      <c r="Q7993" s="13">
        <v>0</v>
      </c>
      <c r="R7993" s="13">
        <v>0</v>
      </c>
      <c r="S7993" s="31">
        <v>47</v>
      </c>
      <c r="T7993" s="6">
        <f>VLOOKUP(E7993,'参数设置&amp;汇总'!S:U,3,0)</f>
        <v>0</v>
      </c>
      <c r="U7993" s="78">
        <f t="shared" si="620"/>
        <v>0</v>
      </c>
      <c r="V7993" s="13">
        <v>0.85000000000000009</v>
      </c>
      <c r="W7993" s="78">
        <f t="shared" si="622"/>
        <v>0</v>
      </c>
      <c r="X7993" s="1">
        <f>VLOOKUP(E7993,'渗透率、续签率'!AG:AJ,4,0)</f>
        <v>6095.5</v>
      </c>
      <c r="Y7993" s="1">
        <f t="shared" si="623"/>
        <v>0</v>
      </c>
      <c r="Z7993">
        <v>0</v>
      </c>
      <c r="AA7993" s="89">
        <f t="shared" si="624"/>
        <v>6095.5</v>
      </c>
      <c r="AH7993" s="37"/>
      <c r="AI7993" s="37"/>
    </row>
    <row r="7994" spans="1:37" hidden="1">
      <c r="A7994" t="s">
        <v>64</v>
      </c>
      <c r="B7994" t="s">
        <v>20</v>
      </c>
      <c r="C7994" t="s">
        <v>22</v>
      </c>
      <c r="D7994" t="s">
        <v>116</v>
      </c>
      <c r="E7994" t="s">
        <v>557</v>
      </c>
      <c r="F7994" t="str">
        <f t="shared" si="621"/>
        <v>海口市幼儿教育</v>
      </c>
      <c r="G7994" t="s">
        <v>120</v>
      </c>
      <c r="H7994" t="s">
        <v>328</v>
      </c>
      <c r="I7994" t="s">
        <v>68</v>
      </c>
      <c r="J7994">
        <v>666</v>
      </c>
      <c r="K7994">
        <v>4</v>
      </c>
      <c r="L7994" s="13">
        <f>VLOOKUP(C7994,'渗透率、续签率'!B:C,2,0)</f>
        <v>0.20100000000000001</v>
      </c>
      <c r="M7994" s="6">
        <v>0.01</v>
      </c>
      <c r="N7994">
        <v>312</v>
      </c>
      <c r="O7994">
        <v>4</v>
      </c>
      <c r="P7994" s="6">
        <v>0.01</v>
      </c>
      <c r="Q7994" s="13">
        <v>3.5000000000000003E-2</v>
      </c>
      <c r="R7994" s="13">
        <v>1.9E-2</v>
      </c>
      <c r="S7994" s="31">
        <v>4385</v>
      </c>
      <c r="T7994" s="6">
        <f>VLOOKUP(E7994,'参数设置&amp;汇总'!S:U,3,0)</f>
        <v>0</v>
      </c>
      <c r="U7994" s="78">
        <f t="shared" si="620"/>
        <v>4</v>
      </c>
      <c r="V7994" s="13">
        <v>0.85000000000000009</v>
      </c>
      <c r="W7994" s="78">
        <f t="shared" si="622"/>
        <v>3.7599999999999993</v>
      </c>
      <c r="X7994" s="1">
        <f>VLOOKUP(E7994,'渗透率、续签率'!AG:AJ,4,0)</f>
        <v>6095.5</v>
      </c>
      <c r="Y7994" s="1">
        <f t="shared" si="623"/>
        <v>22919.079999999994</v>
      </c>
      <c r="Z7994">
        <v>6</v>
      </c>
      <c r="AA7994" s="89">
        <f t="shared" si="624"/>
        <v>1901796</v>
      </c>
    </row>
    <row r="7995" spans="1:37" hidden="1">
      <c r="A7995" t="s">
        <v>64</v>
      </c>
      <c r="B7995" t="s">
        <v>20</v>
      </c>
      <c r="C7995" t="s">
        <v>22</v>
      </c>
      <c r="D7995" t="s">
        <v>116</v>
      </c>
      <c r="E7995" t="s">
        <v>557</v>
      </c>
      <c r="F7995" t="str">
        <f t="shared" si="621"/>
        <v>海西蒙古族藏族自治州幼儿教育</v>
      </c>
      <c r="G7995" t="s">
        <v>297</v>
      </c>
      <c r="H7995" t="s">
        <v>329</v>
      </c>
      <c r="I7995" t="s">
        <v>70</v>
      </c>
      <c r="J7995">
        <v>50</v>
      </c>
      <c r="K7995">
        <v>0</v>
      </c>
      <c r="L7995" s="13">
        <f>VLOOKUP(C7995,'渗透率、续签率'!B:C,2,0)</f>
        <v>0.20100000000000001</v>
      </c>
      <c r="M7995" s="6">
        <v>0</v>
      </c>
      <c r="N7995">
        <v>14</v>
      </c>
      <c r="O7995">
        <v>0</v>
      </c>
      <c r="P7995" s="6">
        <v>0</v>
      </c>
      <c r="Q7995" s="13">
        <v>0</v>
      </c>
      <c r="R7995" s="13">
        <v>0</v>
      </c>
      <c r="S7995" s="31">
        <v>181</v>
      </c>
      <c r="T7995" s="6">
        <f>VLOOKUP(E7995,'参数设置&amp;汇总'!S:U,3,0)</f>
        <v>0</v>
      </c>
      <c r="U7995" s="78">
        <f t="shared" si="620"/>
        <v>0</v>
      </c>
      <c r="V7995" s="13">
        <v>0.85000000000000009</v>
      </c>
      <c r="W7995" s="78">
        <f t="shared" si="622"/>
        <v>0</v>
      </c>
      <c r="X7995" s="1">
        <f>VLOOKUP(E7995,'渗透率、续签率'!AG:AJ,4,0)</f>
        <v>6095.5</v>
      </c>
      <c r="Y7995" s="1">
        <f t="shared" si="623"/>
        <v>0</v>
      </c>
      <c r="Z7995">
        <v>0</v>
      </c>
      <c r="AA7995" s="89">
        <f t="shared" si="624"/>
        <v>85337</v>
      </c>
      <c r="AK7995" s="37"/>
    </row>
    <row r="7996" spans="1:37" hidden="1">
      <c r="A7996" t="s">
        <v>64</v>
      </c>
      <c r="B7996" t="s">
        <v>20</v>
      </c>
      <c r="C7996" t="s">
        <v>22</v>
      </c>
      <c r="D7996" t="s">
        <v>116</v>
      </c>
      <c r="E7996" t="s">
        <v>557</v>
      </c>
      <c r="F7996" t="str">
        <f t="shared" si="621"/>
        <v>淄博市幼儿教育</v>
      </c>
      <c r="G7996" t="s">
        <v>103</v>
      </c>
      <c r="H7996" t="s">
        <v>330</v>
      </c>
      <c r="I7996" t="s">
        <v>70</v>
      </c>
      <c r="J7996">
        <v>581</v>
      </c>
      <c r="K7996">
        <v>0</v>
      </c>
      <c r="L7996" s="13">
        <f>VLOOKUP(C7996,'渗透率、续签率'!B:C,2,0)</f>
        <v>0.20100000000000001</v>
      </c>
      <c r="M7996" s="6">
        <v>0</v>
      </c>
      <c r="N7996">
        <v>151</v>
      </c>
      <c r="O7996">
        <v>0</v>
      </c>
      <c r="P7996" s="6">
        <v>0</v>
      </c>
      <c r="Q7996" s="13">
        <v>0</v>
      </c>
      <c r="R7996" s="13">
        <v>0</v>
      </c>
      <c r="S7996" s="31">
        <v>2819</v>
      </c>
      <c r="T7996" s="6">
        <f>VLOOKUP(E7996,'参数设置&amp;汇总'!S:U,3,0)</f>
        <v>0</v>
      </c>
      <c r="U7996" s="78">
        <f t="shared" si="620"/>
        <v>0</v>
      </c>
      <c r="V7996" s="13">
        <v>0.85000000000000009</v>
      </c>
      <c r="W7996" s="78">
        <f t="shared" si="622"/>
        <v>0</v>
      </c>
      <c r="X7996" s="1">
        <f>VLOOKUP(E7996,'渗透率、续签率'!AG:AJ,4,0)</f>
        <v>6095.5</v>
      </c>
      <c r="Y7996" s="1">
        <f t="shared" si="623"/>
        <v>0</v>
      </c>
      <c r="Z7996">
        <v>0</v>
      </c>
      <c r="AA7996" s="89">
        <f t="shared" si="624"/>
        <v>920420.5</v>
      </c>
      <c r="AH7996" s="37"/>
      <c r="AI7996" s="37"/>
    </row>
    <row r="7997" spans="1:37" hidden="1">
      <c r="A7997" t="s">
        <v>64</v>
      </c>
      <c r="B7997" t="s">
        <v>20</v>
      </c>
      <c r="C7997" t="s">
        <v>22</v>
      </c>
      <c r="D7997" t="s">
        <v>116</v>
      </c>
      <c r="E7997" t="s">
        <v>557</v>
      </c>
      <c r="F7997" t="str">
        <f t="shared" si="621"/>
        <v>淮北市幼儿教育</v>
      </c>
      <c r="G7997" t="s">
        <v>94</v>
      </c>
      <c r="H7997" t="s">
        <v>331</v>
      </c>
      <c r="I7997" t="s">
        <v>68</v>
      </c>
      <c r="J7997">
        <v>279</v>
      </c>
      <c r="K7997">
        <v>0</v>
      </c>
      <c r="L7997" s="13">
        <f>VLOOKUP(C7997,'渗透率、续签率'!B:C,2,0)</f>
        <v>0.20100000000000001</v>
      </c>
      <c r="M7997" s="6">
        <v>0</v>
      </c>
      <c r="N7997">
        <v>31</v>
      </c>
      <c r="O7997">
        <v>0</v>
      </c>
      <c r="P7997" s="6">
        <v>0</v>
      </c>
      <c r="Q7997" s="13">
        <v>0</v>
      </c>
      <c r="R7997" s="13">
        <v>0</v>
      </c>
      <c r="S7997" s="31">
        <v>713</v>
      </c>
      <c r="T7997" s="6">
        <f>VLOOKUP(E7997,'参数设置&amp;汇总'!S:U,3,0)</f>
        <v>0</v>
      </c>
      <c r="U7997" s="78">
        <f t="shared" si="620"/>
        <v>0</v>
      </c>
      <c r="V7997" s="13">
        <v>0.85000000000000009</v>
      </c>
      <c r="W7997" s="78">
        <f t="shared" si="622"/>
        <v>0</v>
      </c>
      <c r="X7997" s="1">
        <f>VLOOKUP(E7997,'渗透率、续签率'!AG:AJ,4,0)</f>
        <v>6095.5</v>
      </c>
      <c r="Y7997" s="1">
        <f t="shared" si="623"/>
        <v>0</v>
      </c>
      <c r="Z7997">
        <v>0</v>
      </c>
      <c r="AA7997" s="89">
        <f t="shared" si="624"/>
        <v>188960.5</v>
      </c>
      <c r="AK7997" s="37"/>
    </row>
    <row r="7998" spans="1:37" hidden="1">
      <c r="A7998" t="s">
        <v>64</v>
      </c>
      <c r="B7998" t="s">
        <v>20</v>
      </c>
      <c r="C7998" t="s">
        <v>22</v>
      </c>
      <c r="D7998" t="s">
        <v>116</v>
      </c>
      <c r="E7998" t="s">
        <v>557</v>
      </c>
      <c r="F7998" t="str">
        <f t="shared" si="621"/>
        <v>淮南市幼儿教育</v>
      </c>
      <c r="G7998" t="s">
        <v>94</v>
      </c>
      <c r="H7998" t="s">
        <v>332</v>
      </c>
      <c r="I7998" t="s">
        <v>68</v>
      </c>
      <c r="J7998">
        <v>540</v>
      </c>
      <c r="K7998">
        <v>0</v>
      </c>
      <c r="L7998" s="13">
        <f>VLOOKUP(C7998,'渗透率、续签率'!B:C,2,0)</f>
        <v>0.20100000000000001</v>
      </c>
      <c r="M7998" s="6">
        <v>0</v>
      </c>
      <c r="N7998">
        <v>26</v>
      </c>
      <c r="O7998">
        <v>0</v>
      </c>
      <c r="P7998" s="6">
        <v>0</v>
      </c>
      <c r="Q7998" s="13">
        <v>0</v>
      </c>
      <c r="R7998" s="13">
        <v>0</v>
      </c>
      <c r="S7998" s="31">
        <v>853</v>
      </c>
      <c r="T7998" s="6">
        <f>VLOOKUP(E7998,'参数设置&amp;汇总'!S:U,3,0)</f>
        <v>0</v>
      </c>
      <c r="U7998" s="78">
        <f t="shared" si="620"/>
        <v>0</v>
      </c>
      <c r="V7998" s="13">
        <v>0.85000000000000009</v>
      </c>
      <c r="W7998" s="78">
        <f t="shared" si="622"/>
        <v>0</v>
      </c>
      <c r="X7998" s="1">
        <f>VLOOKUP(E7998,'渗透率、续签率'!AG:AJ,4,0)</f>
        <v>6095.5</v>
      </c>
      <c r="Y7998" s="1">
        <f t="shared" si="623"/>
        <v>0</v>
      </c>
      <c r="Z7998">
        <v>0</v>
      </c>
      <c r="AA7998" s="89">
        <f t="shared" si="624"/>
        <v>158483</v>
      </c>
      <c r="AH7998" s="37"/>
      <c r="AI7998" s="37"/>
      <c r="AK7998" s="37"/>
    </row>
    <row r="7999" spans="1:37" hidden="1">
      <c r="A7999" t="s">
        <v>64</v>
      </c>
      <c r="B7999" t="s">
        <v>20</v>
      </c>
      <c r="C7999" t="s">
        <v>22</v>
      </c>
      <c r="D7999" t="s">
        <v>116</v>
      </c>
      <c r="E7999" t="s">
        <v>557</v>
      </c>
      <c r="F7999" t="str">
        <f t="shared" si="621"/>
        <v>淮安市幼儿教育</v>
      </c>
      <c r="G7999" t="s">
        <v>73</v>
      </c>
      <c r="H7999" t="s">
        <v>333</v>
      </c>
      <c r="I7999" t="s">
        <v>70</v>
      </c>
      <c r="J7999">
        <v>539</v>
      </c>
      <c r="K7999">
        <v>0</v>
      </c>
      <c r="L7999" s="13">
        <f>VLOOKUP(C7999,'渗透率、续签率'!B:C,2,0)</f>
        <v>0.20100000000000001</v>
      </c>
      <c r="M7999" s="6">
        <v>0</v>
      </c>
      <c r="N7999">
        <v>97</v>
      </c>
      <c r="O7999">
        <v>0</v>
      </c>
      <c r="P7999" s="6">
        <v>0</v>
      </c>
      <c r="Q7999" s="13">
        <v>0</v>
      </c>
      <c r="R7999" s="13">
        <v>0</v>
      </c>
      <c r="S7999" s="31">
        <v>2003</v>
      </c>
      <c r="T7999" s="6">
        <f>VLOOKUP(E7999,'参数设置&amp;汇总'!S:U,3,0)</f>
        <v>0</v>
      </c>
      <c r="U7999" s="78">
        <f t="shared" si="620"/>
        <v>0</v>
      </c>
      <c r="V7999" s="13">
        <v>0.85000000000000009</v>
      </c>
      <c r="W7999" s="78">
        <f t="shared" si="622"/>
        <v>0</v>
      </c>
      <c r="X7999" s="1">
        <f>VLOOKUP(E7999,'渗透率、续签率'!AG:AJ,4,0)</f>
        <v>6095.5</v>
      </c>
      <c r="Y7999" s="1">
        <f t="shared" si="623"/>
        <v>0</v>
      </c>
      <c r="Z7999">
        <v>0</v>
      </c>
      <c r="AA7999" s="89">
        <f t="shared" si="624"/>
        <v>591263.5</v>
      </c>
      <c r="AH7999" s="37"/>
      <c r="AI7999" s="37"/>
    </row>
    <row r="8000" spans="1:37" hidden="1">
      <c r="A8000" t="s">
        <v>64</v>
      </c>
      <c r="B8000" t="s">
        <v>20</v>
      </c>
      <c r="C8000" t="s">
        <v>22</v>
      </c>
      <c r="D8000" t="s">
        <v>116</v>
      </c>
      <c r="E8000" t="s">
        <v>557</v>
      </c>
      <c r="F8000" t="str">
        <f t="shared" si="621"/>
        <v>清远市幼儿教育</v>
      </c>
      <c r="G8000" t="s">
        <v>75</v>
      </c>
      <c r="H8000" t="s">
        <v>334</v>
      </c>
      <c r="I8000" t="s">
        <v>68</v>
      </c>
      <c r="J8000">
        <v>708</v>
      </c>
      <c r="K8000">
        <v>0</v>
      </c>
      <c r="L8000" s="13">
        <f>VLOOKUP(C8000,'渗透率、续签率'!B:C,2,0)</f>
        <v>0.20100000000000001</v>
      </c>
      <c r="M8000" s="6">
        <v>0</v>
      </c>
      <c r="N8000">
        <v>96</v>
      </c>
      <c r="O8000">
        <v>0</v>
      </c>
      <c r="P8000" s="6">
        <v>0</v>
      </c>
      <c r="Q8000" s="13">
        <v>0</v>
      </c>
      <c r="R8000" s="13">
        <v>0</v>
      </c>
      <c r="S8000" s="31">
        <v>1919</v>
      </c>
      <c r="T8000" s="6">
        <f>VLOOKUP(E8000,'参数设置&amp;汇总'!S:U,3,0)</f>
        <v>0</v>
      </c>
      <c r="U8000" s="78">
        <f t="shared" si="620"/>
        <v>0</v>
      </c>
      <c r="V8000" s="13">
        <v>0.85000000000000009</v>
      </c>
      <c r="W8000" s="78">
        <f t="shared" si="622"/>
        <v>0</v>
      </c>
      <c r="X8000" s="1">
        <f>VLOOKUP(E8000,'渗透率、续签率'!AG:AJ,4,0)</f>
        <v>6095.5</v>
      </c>
      <c r="Y8000" s="1">
        <f t="shared" si="623"/>
        <v>0</v>
      </c>
      <c r="Z8000">
        <v>2</v>
      </c>
      <c r="AA8000" s="89">
        <f t="shared" si="624"/>
        <v>585168</v>
      </c>
    </row>
    <row r="8001" spans="1:37" hidden="1">
      <c r="A8001" t="s">
        <v>64</v>
      </c>
      <c r="B8001" t="s">
        <v>20</v>
      </c>
      <c r="C8001" t="s">
        <v>22</v>
      </c>
      <c r="D8001" t="s">
        <v>116</v>
      </c>
      <c r="E8001" t="s">
        <v>557</v>
      </c>
      <c r="F8001" t="str">
        <f t="shared" si="621"/>
        <v>渭南市幼儿教育</v>
      </c>
      <c r="G8001" t="s">
        <v>108</v>
      </c>
      <c r="H8001" t="s">
        <v>335</v>
      </c>
      <c r="I8001" t="s">
        <v>70</v>
      </c>
      <c r="J8001">
        <v>692</v>
      </c>
      <c r="K8001">
        <v>0</v>
      </c>
      <c r="L8001" s="13">
        <f>VLOOKUP(C8001,'渗透率、续签率'!B:C,2,0)</f>
        <v>0.20100000000000001</v>
      </c>
      <c r="M8001" s="6">
        <v>0</v>
      </c>
      <c r="N8001">
        <v>45</v>
      </c>
      <c r="O8001">
        <v>0</v>
      </c>
      <c r="P8001" s="6">
        <v>0</v>
      </c>
      <c r="Q8001" s="13">
        <v>0</v>
      </c>
      <c r="R8001" s="13">
        <v>0</v>
      </c>
      <c r="S8001" s="31">
        <v>1287</v>
      </c>
      <c r="T8001" s="6">
        <f>VLOOKUP(E8001,'参数设置&amp;汇总'!S:U,3,0)</f>
        <v>0</v>
      </c>
      <c r="U8001" s="78">
        <f t="shared" si="620"/>
        <v>0</v>
      </c>
      <c r="V8001" s="13">
        <v>0.85000000000000009</v>
      </c>
      <c r="W8001" s="78">
        <f t="shared" si="622"/>
        <v>0</v>
      </c>
      <c r="X8001" s="1">
        <f>VLOOKUP(E8001,'渗透率、续签率'!AG:AJ,4,0)</f>
        <v>6095.5</v>
      </c>
      <c r="Y8001" s="1">
        <f t="shared" si="623"/>
        <v>0</v>
      </c>
      <c r="Z8001">
        <v>0</v>
      </c>
      <c r="AA8001" s="89">
        <f t="shared" si="624"/>
        <v>274297.5</v>
      </c>
    </row>
    <row r="8002" spans="1:37" hidden="1">
      <c r="A8002" t="s">
        <v>64</v>
      </c>
      <c r="B8002" t="s">
        <v>20</v>
      </c>
      <c r="C8002" t="s">
        <v>22</v>
      </c>
      <c r="D8002" t="s">
        <v>116</v>
      </c>
      <c r="E8002" t="s">
        <v>557</v>
      </c>
      <c r="F8002" t="str">
        <f t="shared" si="621"/>
        <v>湖州市幼儿教育</v>
      </c>
      <c r="G8002" t="s">
        <v>79</v>
      </c>
      <c r="H8002" t="s">
        <v>336</v>
      </c>
      <c r="I8002" t="s">
        <v>68</v>
      </c>
      <c r="J8002">
        <v>425</v>
      </c>
      <c r="K8002">
        <v>0</v>
      </c>
      <c r="L8002" s="13">
        <f>VLOOKUP(C8002,'渗透率、续签率'!B:C,2,0)</f>
        <v>0.20100000000000001</v>
      </c>
      <c r="M8002" s="6">
        <v>0</v>
      </c>
      <c r="N8002">
        <v>166</v>
      </c>
      <c r="O8002">
        <v>0</v>
      </c>
      <c r="P8002" s="6">
        <v>0</v>
      </c>
      <c r="Q8002" s="13">
        <v>5.0000000000000001E-3</v>
      </c>
      <c r="R8002" s="13">
        <v>0</v>
      </c>
      <c r="S8002" s="31">
        <v>2309</v>
      </c>
      <c r="T8002" s="6">
        <f>VLOOKUP(E8002,'参数设置&amp;汇总'!S:U,3,0)</f>
        <v>0</v>
      </c>
      <c r="U8002" s="78">
        <f t="shared" si="620"/>
        <v>0</v>
      </c>
      <c r="V8002" s="13">
        <v>0.85000000000000009</v>
      </c>
      <c r="W8002" s="78">
        <f t="shared" si="622"/>
        <v>0</v>
      </c>
      <c r="X8002" s="1">
        <f>VLOOKUP(E8002,'渗透率、续签率'!AG:AJ,4,0)</f>
        <v>6095.5</v>
      </c>
      <c r="Y8002" s="1">
        <f t="shared" si="623"/>
        <v>0</v>
      </c>
      <c r="Z8002">
        <v>9</v>
      </c>
      <c r="AA8002" s="89">
        <f t="shared" si="624"/>
        <v>1011853</v>
      </c>
      <c r="AK8002" s="37"/>
    </row>
    <row r="8003" spans="1:37" hidden="1">
      <c r="A8003" t="s">
        <v>64</v>
      </c>
      <c r="B8003" t="s">
        <v>20</v>
      </c>
      <c r="C8003" t="s">
        <v>22</v>
      </c>
      <c r="D8003" t="s">
        <v>116</v>
      </c>
      <c r="E8003" t="s">
        <v>557</v>
      </c>
      <c r="F8003" t="str">
        <f t="shared" si="621"/>
        <v>湘潭市幼儿教育</v>
      </c>
      <c r="G8003" t="s">
        <v>113</v>
      </c>
      <c r="H8003" t="s">
        <v>337</v>
      </c>
      <c r="I8003" t="s">
        <v>68</v>
      </c>
      <c r="J8003">
        <v>470</v>
      </c>
      <c r="K8003">
        <v>0</v>
      </c>
      <c r="L8003" s="13">
        <f>VLOOKUP(C8003,'渗透率、续签率'!B:C,2,0)</f>
        <v>0.20100000000000001</v>
      </c>
      <c r="M8003" s="6">
        <v>0</v>
      </c>
      <c r="N8003">
        <v>50</v>
      </c>
      <c r="O8003">
        <v>0</v>
      </c>
      <c r="P8003" s="6">
        <v>0</v>
      </c>
      <c r="Q8003" s="13">
        <v>0</v>
      </c>
      <c r="R8003" s="13">
        <v>0</v>
      </c>
      <c r="S8003" s="31">
        <v>1264</v>
      </c>
      <c r="T8003" s="6">
        <f>VLOOKUP(E8003,'参数设置&amp;汇总'!S:U,3,0)</f>
        <v>0</v>
      </c>
      <c r="U8003" s="78">
        <f t="shared" ref="U8003:U8066" si="625">IF(T8003*N8003&gt;=O8003,T8003*N8003,O8003)</f>
        <v>0</v>
      </c>
      <c r="V8003" s="13">
        <v>0.85000000000000009</v>
      </c>
      <c r="W8003" s="78">
        <f t="shared" si="622"/>
        <v>0</v>
      </c>
      <c r="X8003" s="1">
        <f>VLOOKUP(E8003,'渗透率、续签率'!AG:AJ,4,0)</f>
        <v>6095.5</v>
      </c>
      <c r="Y8003" s="1">
        <f t="shared" si="623"/>
        <v>0</v>
      </c>
      <c r="Z8003">
        <v>0</v>
      </c>
      <c r="AA8003" s="89">
        <f t="shared" si="624"/>
        <v>304775</v>
      </c>
      <c r="AH8003" s="37"/>
      <c r="AI8003" s="37"/>
      <c r="AK8003" s="37"/>
    </row>
    <row r="8004" spans="1:37" hidden="1">
      <c r="A8004" t="s">
        <v>64</v>
      </c>
      <c r="B8004" t="s">
        <v>20</v>
      </c>
      <c r="C8004" t="s">
        <v>22</v>
      </c>
      <c r="D8004" t="s">
        <v>116</v>
      </c>
      <c r="E8004" t="s">
        <v>557</v>
      </c>
      <c r="F8004" t="str">
        <f t="shared" ref="F8004:F8067" si="626">H8004&amp;C8004</f>
        <v>湘西土家族苗族自治州幼儿教育</v>
      </c>
      <c r="G8004" t="s">
        <v>113</v>
      </c>
      <c r="H8004" t="s">
        <v>338</v>
      </c>
      <c r="I8004" t="s">
        <v>68</v>
      </c>
      <c r="J8004">
        <v>383</v>
      </c>
      <c r="K8004">
        <v>0</v>
      </c>
      <c r="L8004" s="13">
        <f>VLOOKUP(C8004,'渗透率、续签率'!B:C,2,0)</f>
        <v>0.20100000000000001</v>
      </c>
      <c r="M8004" s="6">
        <v>0</v>
      </c>
      <c r="N8004">
        <v>14</v>
      </c>
      <c r="O8004">
        <v>0</v>
      </c>
      <c r="P8004" s="6">
        <v>0</v>
      </c>
      <c r="Q8004" s="13">
        <v>0</v>
      </c>
      <c r="R8004" s="13">
        <v>0</v>
      </c>
      <c r="S8004" s="31">
        <v>565</v>
      </c>
      <c r="T8004" s="6">
        <f>VLOOKUP(E8004,'参数设置&amp;汇总'!S:U,3,0)</f>
        <v>0</v>
      </c>
      <c r="U8004" s="78">
        <f t="shared" si="625"/>
        <v>0</v>
      </c>
      <c r="V8004" s="13">
        <v>0.85000000000000009</v>
      </c>
      <c r="W8004" s="78">
        <f t="shared" ref="W8004:W8067" si="627">(O8004*(1-L8004)+IF((U8004-O8004)&lt;0,0,(U8004-O8004)))/V8004</f>
        <v>0</v>
      </c>
      <c r="X8004" s="1">
        <f>VLOOKUP(E8004,'渗透率、续签率'!AG:AJ,4,0)</f>
        <v>6095.5</v>
      </c>
      <c r="Y8004" s="1">
        <f t="shared" ref="Y8004:Y8067" si="628">X8004*W8004</f>
        <v>0</v>
      </c>
      <c r="Z8004">
        <v>0</v>
      </c>
      <c r="AA8004" s="89">
        <f t="shared" ref="AA8004:AA8067" si="629">N8004*X8004</f>
        <v>85337</v>
      </c>
      <c r="AH8004" s="37"/>
      <c r="AI8004" s="37"/>
    </row>
    <row r="8005" spans="1:37" hidden="1">
      <c r="A8005" t="s">
        <v>64</v>
      </c>
      <c r="B8005" t="s">
        <v>20</v>
      </c>
      <c r="C8005" t="s">
        <v>22</v>
      </c>
      <c r="D8005" t="s">
        <v>116</v>
      </c>
      <c r="E8005" t="s">
        <v>557</v>
      </c>
      <c r="F8005" t="str">
        <f t="shared" si="626"/>
        <v>湛江市幼儿教育</v>
      </c>
      <c r="G8005" t="s">
        <v>75</v>
      </c>
      <c r="H8005" t="s">
        <v>339</v>
      </c>
      <c r="I8005" t="s">
        <v>68</v>
      </c>
      <c r="J8005" s="1">
        <v>1796</v>
      </c>
      <c r="K8005">
        <v>0</v>
      </c>
      <c r="L8005" s="13">
        <f>VLOOKUP(C8005,'渗透率、续签率'!B:C,2,0)</f>
        <v>0.20100000000000001</v>
      </c>
      <c r="M8005" s="6">
        <v>0</v>
      </c>
      <c r="N8005">
        <v>75</v>
      </c>
      <c r="O8005">
        <v>0</v>
      </c>
      <c r="P8005" s="6">
        <v>0</v>
      </c>
      <c r="Q8005" s="13">
        <v>0</v>
      </c>
      <c r="R8005" s="13">
        <v>0</v>
      </c>
      <c r="S8005" s="31">
        <v>3403</v>
      </c>
      <c r="T8005" s="6">
        <f>VLOOKUP(E8005,'参数设置&amp;汇总'!S:U,3,0)</f>
        <v>0</v>
      </c>
      <c r="U8005" s="78">
        <f t="shared" si="625"/>
        <v>0</v>
      </c>
      <c r="V8005" s="13">
        <v>0.85000000000000009</v>
      </c>
      <c r="W8005" s="78">
        <f t="shared" si="627"/>
        <v>0</v>
      </c>
      <c r="X8005" s="1">
        <f>VLOOKUP(E8005,'渗透率、续签率'!AG:AJ,4,0)</f>
        <v>6095.5</v>
      </c>
      <c r="Y8005" s="1">
        <f t="shared" si="628"/>
        <v>0</v>
      </c>
      <c r="Z8005">
        <v>2</v>
      </c>
      <c r="AA8005" s="89">
        <f t="shared" si="629"/>
        <v>457162.5</v>
      </c>
    </row>
    <row r="8006" spans="1:37" hidden="1">
      <c r="A8006" t="s">
        <v>64</v>
      </c>
      <c r="B8006" t="s">
        <v>20</v>
      </c>
      <c r="C8006" t="s">
        <v>22</v>
      </c>
      <c r="D8006" t="s">
        <v>116</v>
      </c>
      <c r="E8006" t="s">
        <v>557</v>
      </c>
      <c r="F8006" t="str">
        <f t="shared" si="626"/>
        <v>滁州市幼儿教育</v>
      </c>
      <c r="G8006" t="s">
        <v>94</v>
      </c>
      <c r="H8006" t="s">
        <v>340</v>
      </c>
      <c r="I8006" t="s">
        <v>68</v>
      </c>
      <c r="J8006">
        <v>570</v>
      </c>
      <c r="K8006">
        <v>0</v>
      </c>
      <c r="L8006" s="13">
        <f>VLOOKUP(C8006,'渗透率、续签率'!B:C,2,0)</f>
        <v>0.20100000000000001</v>
      </c>
      <c r="M8006" s="6">
        <v>0</v>
      </c>
      <c r="N8006">
        <v>74</v>
      </c>
      <c r="O8006">
        <v>0</v>
      </c>
      <c r="P8006" s="6">
        <v>0</v>
      </c>
      <c r="Q8006" s="13">
        <v>0</v>
      </c>
      <c r="R8006" s="13">
        <v>0</v>
      </c>
      <c r="S8006" s="31">
        <v>1483</v>
      </c>
      <c r="T8006" s="6">
        <f>VLOOKUP(E8006,'参数设置&amp;汇总'!S:U,3,0)</f>
        <v>0</v>
      </c>
      <c r="U8006" s="78">
        <f t="shared" si="625"/>
        <v>0</v>
      </c>
      <c r="V8006" s="13">
        <v>0.85000000000000009</v>
      </c>
      <c r="W8006" s="78">
        <f t="shared" si="627"/>
        <v>0</v>
      </c>
      <c r="X8006" s="1">
        <f>VLOOKUP(E8006,'渗透率、续签率'!AG:AJ,4,0)</f>
        <v>6095.5</v>
      </c>
      <c r="Y8006" s="1">
        <f t="shared" si="628"/>
        <v>0</v>
      </c>
      <c r="Z8006">
        <v>2</v>
      </c>
      <c r="AA8006" s="89">
        <f t="shared" si="629"/>
        <v>451067</v>
      </c>
      <c r="AK8006" s="37"/>
    </row>
    <row r="8007" spans="1:37" hidden="1">
      <c r="A8007" t="s">
        <v>64</v>
      </c>
      <c r="B8007" t="s">
        <v>20</v>
      </c>
      <c r="C8007" t="s">
        <v>22</v>
      </c>
      <c r="D8007" t="s">
        <v>116</v>
      </c>
      <c r="E8007" t="s">
        <v>557</v>
      </c>
      <c r="F8007" t="str">
        <f t="shared" si="626"/>
        <v>滨州市幼儿教育</v>
      </c>
      <c r="G8007" t="s">
        <v>103</v>
      </c>
      <c r="H8007" t="s">
        <v>341</v>
      </c>
      <c r="I8007" t="s">
        <v>70</v>
      </c>
      <c r="J8007">
        <v>428</v>
      </c>
      <c r="K8007">
        <v>0</v>
      </c>
      <c r="L8007" s="13">
        <f>VLOOKUP(C8007,'渗透率、续签率'!B:C,2,0)</f>
        <v>0.20100000000000001</v>
      </c>
      <c r="M8007" s="6">
        <v>0</v>
      </c>
      <c r="N8007">
        <v>76</v>
      </c>
      <c r="O8007">
        <v>0</v>
      </c>
      <c r="P8007" s="6">
        <v>0</v>
      </c>
      <c r="Q8007" s="13">
        <v>0</v>
      </c>
      <c r="R8007" s="13">
        <v>0</v>
      </c>
      <c r="S8007" s="31">
        <v>1660</v>
      </c>
      <c r="T8007" s="6">
        <f>VLOOKUP(E8007,'参数设置&amp;汇总'!S:U,3,0)</f>
        <v>0</v>
      </c>
      <c r="U8007" s="78">
        <f t="shared" si="625"/>
        <v>0</v>
      </c>
      <c r="V8007" s="13">
        <v>0.85000000000000009</v>
      </c>
      <c r="W8007" s="78">
        <f t="shared" si="627"/>
        <v>0</v>
      </c>
      <c r="X8007" s="1">
        <f>VLOOKUP(E8007,'渗透率、续签率'!AG:AJ,4,0)</f>
        <v>6095.5</v>
      </c>
      <c r="Y8007" s="1">
        <f t="shared" si="628"/>
        <v>0</v>
      </c>
      <c r="Z8007">
        <v>0</v>
      </c>
      <c r="AA8007" s="89">
        <f t="shared" si="629"/>
        <v>463258</v>
      </c>
      <c r="AH8007" s="37"/>
      <c r="AI8007" s="37"/>
    </row>
    <row r="8008" spans="1:37" hidden="1">
      <c r="A8008" t="s">
        <v>64</v>
      </c>
      <c r="B8008" t="s">
        <v>20</v>
      </c>
      <c r="C8008" t="s">
        <v>22</v>
      </c>
      <c r="D8008" t="s">
        <v>116</v>
      </c>
      <c r="E8008" t="s">
        <v>557</v>
      </c>
      <c r="F8008" t="str">
        <f t="shared" si="626"/>
        <v>漯河市幼儿教育</v>
      </c>
      <c r="G8008" t="s">
        <v>110</v>
      </c>
      <c r="H8008" t="s">
        <v>342</v>
      </c>
      <c r="I8008" t="s">
        <v>70</v>
      </c>
      <c r="J8008">
        <v>320</v>
      </c>
      <c r="K8008">
        <v>0</v>
      </c>
      <c r="L8008" s="13">
        <f>VLOOKUP(C8008,'渗透率、续签率'!B:C,2,0)</f>
        <v>0.20100000000000001</v>
      </c>
      <c r="M8008" s="6">
        <v>0</v>
      </c>
      <c r="N8008">
        <v>31</v>
      </c>
      <c r="O8008">
        <v>0</v>
      </c>
      <c r="P8008" s="6">
        <v>0</v>
      </c>
      <c r="Q8008" s="13">
        <v>0</v>
      </c>
      <c r="R8008" s="13">
        <v>0</v>
      </c>
      <c r="S8008" s="31">
        <v>823</v>
      </c>
      <c r="T8008" s="6">
        <f>VLOOKUP(E8008,'参数设置&amp;汇总'!S:U,3,0)</f>
        <v>0</v>
      </c>
      <c r="U8008" s="78">
        <f t="shared" si="625"/>
        <v>0</v>
      </c>
      <c r="V8008" s="13">
        <v>0.85000000000000009</v>
      </c>
      <c r="W8008" s="78">
        <f t="shared" si="627"/>
        <v>0</v>
      </c>
      <c r="X8008" s="1">
        <f>VLOOKUP(E8008,'渗透率、续签率'!AG:AJ,4,0)</f>
        <v>6095.5</v>
      </c>
      <c r="Y8008" s="1">
        <f t="shared" si="628"/>
        <v>0</v>
      </c>
      <c r="Z8008">
        <v>1</v>
      </c>
      <c r="AA8008" s="89">
        <f t="shared" si="629"/>
        <v>188960.5</v>
      </c>
    </row>
    <row r="8009" spans="1:37" hidden="1">
      <c r="A8009" t="s">
        <v>64</v>
      </c>
      <c r="B8009" t="s">
        <v>20</v>
      </c>
      <c r="C8009" t="s">
        <v>22</v>
      </c>
      <c r="D8009" t="s">
        <v>116</v>
      </c>
      <c r="E8009" t="s">
        <v>557</v>
      </c>
      <c r="F8009" t="str">
        <f t="shared" si="626"/>
        <v>漳州市幼儿教育</v>
      </c>
      <c r="G8009" t="s">
        <v>92</v>
      </c>
      <c r="H8009" t="s">
        <v>343</v>
      </c>
      <c r="I8009" t="s">
        <v>68</v>
      </c>
      <c r="J8009" s="1">
        <v>1284</v>
      </c>
      <c r="K8009">
        <v>0</v>
      </c>
      <c r="L8009" s="13">
        <f>VLOOKUP(C8009,'渗透率、续签率'!B:C,2,0)</f>
        <v>0.20100000000000001</v>
      </c>
      <c r="M8009" s="6">
        <v>0</v>
      </c>
      <c r="N8009">
        <v>59</v>
      </c>
      <c r="O8009">
        <v>0</v>
      </c>
      <c r="P8009" s="6">
        <v>0</v>
      </c>
      <c r="Q8009" s="13">
        <v>0</v>
      </c>
      <c r="R8009" s="13">
        <v>0</v>
      </c>
      <c r="S8009" s="31">
        <v>2288</v>
      </c>
      <c r="T8009" s="6">
        <f>VLOOKUP(E8009,'参数设置&amp;汇总'!S:U,3,0)</f>
        <v>0</v>
      </c>
      <c r="U8009" s="78">
        <f t="shared" si="625"/>
        <v>0</v>
      </c>
      <c r="V8009" s="13">
        <v>0.85000000000000009</v>
      </c>
      <c r="W8009" s="78">
        <f t="shared" si="627"/>
        <v>0</v>
      </c>
      <c r="X8009" s="1">
        <f>VLOOKUP(E8009,'渗透率、续签率'!AG:AJ,4,0)</f>
        <v>6095.5</v>
      </c>
      <c r="Y8009" s="1">
        <f t="shared" si="628"/>
        <v>0</v>
      </c>
      <c r="Z8009">
        <v>0</v>
      </c>
      <c r="AA8009" s="89">
        <f t="shared" si="629"/>
        <v>359634.5</v>
      </c>
      <c r="AK8009" s="37"/>
    </row>
    <row r="8010" spans="1:37" hidden="1">
      <c r="A8010" t="s">
        <v>64</v>
      </c>
      <c r="B8010" t="s">
        <v>20</v>
      </c>
      <c r="C8010" t="s">
        <v>22</v>
      </c>
      <c r="D8010" t="s">
        <v>116</v>
      </c>
      <c r="E8010" t="s">
        <v>557</v>
      </c>
      <c r="F8010" t="str">
        <f t="shared" si="626"/>
        <v>潍坊市幼儿教育</v>
      </c>
      <c r="G8010" t="s">
        <v>103</v>
      </c>
      <c r="H8010" t="s">
        <v>344</v>
      </c>
      <c r="I8010" t="s">
        <v>70</v>
      </c>
      <c r="J8010" s="1">
        <v>1358</v>
      </c>
      <c r="K8010">
        <v>0</v>
      </c>
      <c r="L8010" s="13">
        <f>VLOOKUP(C8010,'渗透率、续签率'!B:C,2,0)</f>
        <v>0.20100000000000001</v>
      </c>
      <c r="M8010" s="6">
        <v>0</v>
      </c>
      <c r="N8010">
        <v>213</v>
      </c>
      <c r="O8010">
        <v>0</v>
      </c>
      <c r="P8010" s="6">
        <v>0</v>
      </c>
      <c r="Q8010" s="13">
        <v>0</v>
      </c>
      <c r="R8010" s="13">
        <v>0</v>
      </c>
      <c r="S8010" s="31">
        <v>4323</v>
      </c>
      <c r="T8010" s="6">
        <f>VLOOKUP(E8010,'参数设置&amp;汇总'!S:U,3,0)</f>
        <v>0</v>
      </c>
      <c r="U8010" s="78">
        <f t="shared" si="625"/>
        <v>0</v>
      </c>
      <c r="V8010" s="13">
        <v>0.85000000000000009</v>
      </c>
      <c r="W8010" s="78">
        <f t="shared" si="627"/>
        <v>0</v>
      </c>
      <c r="X8010" s="1">
        <f>VLOOKUP(E8010,'渗透率、续签率'!AG:AJ,4,0)</f>
        <v>6095.5</v>
      </c>
      <c r="Y8010" s="1">
        <f t="shared" si="628"/>
        <v>0</v>
      </c>
      <c r="Z8010">
        <v>1</v>
      </c>
      <c r="AA8010" s="89">
        <f t="shared" si="629"/>
        <v>1298341.5</v>
      </c>
      <c r="AH8010" s="37"/>
      <c r="AI8010" s="37"/>
      <c r="AK8010" s="37"/>
    </row>
    <row r="8011" spans="1:37" hidden="1">
      <c r="A8011" t="s">
        <v>64</v>
      </c>
      <c r="B8011" t="s">
        <v>20</v>
      </c>
      <c r="C8011" t="s">
        <v>22</v>
      </c>
      <c r="D8011" t="s">
        <v>116</v>
      </c>
      <c r="E8011" t="s">
        <v>557</v>
      </c>
      <c r="F8011" t="str">
        <f t="shared" si="626"/>
        <v>潜江市幼儿教育</v>
      </c>
      <c r="G8011" t="s">
        <v>81</v>
      </c>
      <c r="H8011" t="s">
        <v>345</v>
      </c>
      <c r="I8011" t="s">
        <v>68</v>
      </c>
      <c r="J8011">
        <v>83</v>
      </c>
      <c r="K8011">
        <v>0</v>
      </c>
      <c r="L8011" s="13">
        <f>VLOOKUP(C8011,'渗透率、续签率'!B:C,2,0)</f>
        <v>0.20100000000000001</v>
      </c>
      <c r="M8011" s="6">
        <v>0</v>
      </c>
      <c r="N8011">
        <v>4</v>
      </c>
      <c r="O8011">
        <v>0</v>
      </c>
      <c r="P8011" s="6">
        <v>0</v>
      </c>
      <c r="Q8011" s="13">
        <v>0</v>
      </c>
      <c r="R8011" s="13">
        <v>0</v>
      </c>
      <c r="S8011" s="31">
        <v>125</v>
      </c>
      <c r="T8011" s="6">
        <f>VLOOKUP(E8011,'参数设置&amp;汇总'!S:U,3,0)</f>
        <v>0</v>
      </c>
      <c r="U8011" s="78">
        <f t="shared" si="625"/>
        <v>0</v>
      </c>
      <c r="V8011" s="13">
        <v>0.85000000000000009</v>
      </c>
      <c r="W8011" s="78">
        <f t="shared" si="627"/>
        <v>0</v>
      </c>
      <c r="X8011" s="1">
        <f>VLOOKUP(E8011,'渗透率、续签率'!AG:AJ,4,0)</f>
        <v>6095.5</v>
      </c>
      <c r="Y8011" s="1">
        <f t="shared" si="628"/>
        <v>0</v>
      </c>
      <c r="Z8011">
        <v>0</v>
      </c>
      <c r="AA8011" s="89">
        <f t="shared" si="629"/>
        <v>24382</v>
      </c>
      <c r="AH8011" s="37"/>
      <c r="AI8011" s="37"/>
      <c r="AK8011" s="37"/>
    </row>
    <row r="8012" spans="1:37" hidden="1">
      <c r="A8012" t="s">
        <v>64</v>
      </c>
      <c r="B8012" t="s">
        <v>20</v>
      </c>
      <c r="C8012" t="s">
        <v>22</v>
      </c>
      <c r="D8012" t="s">
        <v>116</v>
      </c>
      <c r="E8012" t="s">
        <v>557</v>
      </c>
      <c r="F8012" t="str">
        <f t="shared" si="626"/>
        <v>潮州市幼儿教育</v>
      </c>
      <c r="G8012" t="s">
        <v>75</v>
      </c>
      <c r="H8012" t="s">
        <v>346</v>
      </c>
      <c r="I8012" t="s">
        <v>68</v>
      </c>
      <c r="J8012">
        <v>688</v>
      </c>
      <c r="K8012">
        <v>0</v>
      </c>
      <c r="L8012" s="13">
        <f>VLOOKUP(C8012,'渗透率、续签率'!B:C,2,0)</f>
        <v>0.20100000000000001</v>
      </c>
      <c r="M8012" s="6">
        <v>0</v>
      </c>
      <c r="N8012">
        <v>58</v>
      </c>
      <c r="O8012">
        <v>0</v>
      </c>
      <c r="P8012" s="6">
        <v>0</v>
      </c>
      <c r="Q8012" s="13">
        <v>0</v>
      </c>
      <c r="R8012" s="13">
        <v>0</v>
      </c>
      <c r="S8012" s="31">
        <v>1618</v>
      </c>
      <c r="T8012" s="6">
        <f>VLOOKUP(E8012,'参数设置&amp;汇总'!S:U,3,0)</f>
        <v>0</v>
      </c>
      <c r="U8012" s="78">
        <f t="shared" si="625"/>
        <v>0</v>
      </c>
      <c r="V8012" s="13">
        <v>0.85000000000000009</v>
      </c>
      <c r="W8012" s="78">
        <f t="shared" si="627"/>
        <v>0</v>
      </c>
      <c r="X8012" s="1">
        <f>VLOOKUP(E8012,'渗透率、续签率'!AG:AJ,4,0)</f>
        <v>6095.5</v>
      </c>
      <c r="Y8012" s="1">
        <f t="shared" si="628"/>
        <v>0</v>
      </c>
      <c r="Z8012">
        <v>1</v>
      </c>
      <c r="AA8012" s="89">
        <f t="shared" si="629"/>
        <v>353539</v>
      </c>
      <c r="AH8012" s="37"/>
      <c r="AI8012" s="37"/>
      <c r="AK8012" s="37"/>
    </row>
    <row r="8013" spans="1:37" hidden="1">
      <c r="A8013" t="s">
        <v>64</v>
      </c>
      <c r="B8013" t="s">
        <v>20</v>
      </c>
      <c r="C8013" t="s">
        <v>22</v>
      </c>
      <c r="D8013" t="s">
        <v>116</v>
      </c>
      <c r="E8013" t="s">
        <v>557</v>
      </c>
      <c r="F8013" t="str">
        <f t="shared" si="626"/>
        <v>澄迈县幼儿教育</v>
      </c>
      <c r="G8013" t="s">
        <v>120</v>
      </c>
      <c r="H8013" t="s">
        <v>347</v>
      </c>
      <c r="I8013" t="s">
        <v>68</v>
      </c>
      <c r="J8013">
        <v>92</v>
      </c>
      <c r="K8013">
        <v>0</v>
      </c>
      <c r="L8013" s="13">
        <f>VLOOKUP(C8013,'渗透率、续签率'!B:C,2,0)</f>
        <v>0.20100000000000001</v>
      </c>
      <c r="M8013" s="6">
        <v>0</v>
      </c>
      <c r="N8013">
        <v>12</v>
      </c>
      <c r="O8013">
        <v>0</v>
      </c>
      <c r="P8013" s="6">
        <v>0</v>
      </c>
      <c r="Q8013" s="13">
        <v>0</v>
      </c>
      <c r="R8013" s="13">
        <v>0</v>
      </c>
      <c r="S8013" s="31">
        <v>226</v>
      </c>
      <c r="T8013" s="6">
        <f>VLOOKUP(E8013,'参数设置&amp;汇总'!S:U,3,0)</f>
        <v>0</v>
      </c>
      <c r="U8013" s="78">
        <f t="shared" si="625"/>
        <v>0</v>
      </c>
      <c r="V8013" s="13">
        <v>0.85000000000000009</v>
      </c>
      <c r="W8013" s="78">
        <f t="shared" si="627"/>
        <v>0</v>
      </c>
      <c r="X8013" s="1">
        <f>VLOOKUP(E8013,'渗透率、续签率'!AG:AJ,4,0)</f>
        <v>6095.5</v>
      </c>
      <c r="Y8013" s="1">
        <f t="shared" si="628"/>
        <v>0</v>
      </c>
      <c r="Z8013">
        <v>0</v>
      </c>
      <c r="AA8013" s="89">
        <f t="shared" si="629"/>
        <v>73146</v>
      </c>
      <c r="AH8013" s="37"/>
      <c r="AI8013" s="37"/>
      <c r="AK8013" s="37"/>
    </row>
    <row r="8014" spans="1:37" hidden="1">
      <c r="A8014" t="s">
        <v>64</v>
      </c>
      <c r="B8014" t="s">
        <v>20</v>
      </c>
      <c r="C8014" t="s">
        <v>22</v>
      </c>
      <c r="D8014" t="s">
        <v>116</v>
      </c>
      <c r="E8014" t="s">
        <v>557</v>
      </c>
      <c r="F8014" t="str">
        <f t="shared" si="626"/>
        <v>澳门特别行政区幼儿教育</v>
      </c>
      <c r="G8014" t="s">
        <v>348</v>
      </c>
      <c r="H8014" t="s">
        <v>348</v>
      </c>
      <c r="I8014" t="s">
        <v>57</v>
      </c>
      <c r="J8014">
        <v>81</v>
      </c>
      <c r="K8014">
        <v>0</v>
      </c>
      <c r="L8014" s="13">
        <f>VLOOKUP(C8014,'渗透率、续签率'!B:C,2,0)</f>
        <v>0.20100000000000001</v>
      </c>
      <c r="M8014" s="6">
        <v>0</v>
      </c>
      <c r="N8014">
        <v>5</v>
      </c>
      <c r="O8014">
        <v>0</v>
      </c>
      <c r="P8014" s="6">
        <v>0</v>
      </c>
      <c r="Q8014" s="13">
        <v>0</v>
      </c>
      <c r="R8014" s="13">
        <v>0</v>
      </c>
      <c r="S8014" s="31">
        <v>174</v>
      </c>
      <c r="T8014" s="6">
        <f>VLOOKUP(E8014,'参数设置&amp;汇总'!S:U,3,0)</f>
        <v>0</v>
      </c>
      <c r="U8014" s="78">
        <f t="shared" si="625"/>
        <v>0</v>
      </c>
      <c r="V8014" s="13">
        <v>0.85000000000000009</v>
      </c>
      <c r="W8014" s="78">
        <f t="shared" si="627"/>
        <v>0</v>
      </c>
      <c r="X8014" s="1">
        <f>VLOOKUP(E8014,'渗透率、续签率'!AG:AJ,4,0)</f>
        <v>6095.5</v>
      </c>
      <c r="Y8014" s="1">
        <f t="shared" si="628"/>
        <v>0</v>
      </c>
      <c r="Z8014">
        <v>0</v>
      </c>
      <c r="AA8014" s="89">
        <f t="shared" si="629"/>
        <v>30477.5</v>
      </c>
      <c r="AH8014" s="37"/>
      <c r="AI8014" s="37"/>
      <c r="AK8014" s="37"/>
    </row>
    <row r="8015" spans="1:37" hidden="1">
      <c r="A8015" t="s">
        <v>64</v>
      </c>
      <c r="B8015" t="s">
        <v>20</v>
      </c>
      <c r="C8015" t="s">
        <v>22</v>
      </c>
      <c r="D8015" t="s">
        <v>116</v>
      </c>
      <c r="E8015" t="s">
        <v>557</v>
      </c>
      <c r="F8015" t="str">
        <f t="shared" si="626"/>
        <v>濮阳市幼儿教育</v>
      </c>
      <c r="G8015" t="s">
        <v>110</v>
      </c>
      <c r="H8015" t="s">
        <v>349</v>
      </c>
      <c r="I8015" t="s">
        <v>70</v>
      </c>
      <c r="J8015">
        <v>669</v>
      </c>
      <c r="K8015">
        <v>0</v>
      </c>
      <c r="L8015" s="13">
        <f>VLOOKUP(C8015,'渗透率、续签率'!B:C,2,0)</f>
        <v>0.20100000000000001</v>
      </c>
      <c r="M8015" s="6">
        <v>0</v>
      </c>
      <c r="N8015">
        <v>86</v>
      </c>
      <c r="O8015">
        <v>0</v>
      </c>
      <c r="P8015" s="6">
        <v>0</v>
      </c>
      <c r="Q8015" s="13">
        <v>0</v>
      </c>
      <c r="R8015" s="13">
        <v>0</v>
      </c>
      <c r="S8015" s="31">
        <v>1940</v>
      </c>
      <c r="T8015" s="6">
        <f>VLOOKUP(E8015,'参数设置&amp;汇总'!S:U,3,0)</f>
        <v>0</v>
      </c>
      <c r="U8015" s="78">
        <f t="shared" si="625"/>
        <v>0</v>
      </c>
      <c r="V8015" s="13">
        <v>0.85000000000000009</v>
      </c>
      <c r="W8015" s="78">
        <f t="shared" si="627"/>
        <v>0</v>
      </c>
      <c r="X8015" s="1">
        <f>VLOOKUP(E8015,'渗透率、续签率'!AG:AJ,4,0)</f>
        <v>6095.5</v>
      </c>
      <c r="Y8015" s="1">
        <f t="shared" si="628"/>
        <v>0</v>
      </c>
      <c r="Z8015">
        <v>2</v>
      </c>
      <c r="AA8015" s="89">
        <f t="shared" si="629"/>
        <v>524213</v>
      </c>
      <c r="AH8015" s="37"/>
      <c r="AI8015" s="37"/>
      <c r="AK8015" s="37"/>
    </row>
    <row r="8016" spans="1:37" hidden="1">
      <c r="A8016" t="s">
        <v>64</v>
      </c>
      <c r="B8016" t="s">
        <v>20</v>
      </c>
      <c r="C8016" t="s">
        <v>22</v>
      </c>
      <c r="D8016" t="s">
        <v>116</v>
      </c>
      <c r="E8016" t="s">
        <v>557</v>
      </c>
      <c r="F8016" t="str">
        <f t="shared" si="626"/>
        <v>烟台市幼儿教育</v>
      </c>
      <c r="G8016" t="s">
        <v>103</v>
      </c>
      <c r="H8016" t="s">
        <v>350</v>
      </c>
      <c r="I8016" t="s">
        <v>70</v>
      </c>
      <c r="J8016">
        <v>848</v>
      </c>
      <c r="K8016">
        <v>0</v>
      </c>
      <c r="L8016" s="13">
        <f>VLOOKUP(C8016,'渗透率、续签率'!B:C,2,0)</f>
        <v>0.20100000000000001</v>
      </c>
      <c r="M8016" s="6">
        <v>0</v>
      </c>
      <c r="N8016">
        <v>225</v>
      </c>
      <c r="O8016">
        <v>0</v>
      </c>
      <c r="P8016" s="6">
        <v>0</v>
      </c>
      <c r="Q8016" s="13">
        <v>0</v>
      </c>
      <c r="R8016" s="13">
        <v>0</v>
      </c>
      <c r="S8016" s="31">
        <v>3934</v>
      </c>
      <c r="T8016" s="6">
        <f>VLOOKUP(E8016,'参数设置&amp;汇总'!S:U,3,0)</f>
        <v>0</v>
      </c>
      <c r="U8016" s="78">
        <f t="shared" si="625"/>
        <v>0</v>
      </c>
      <c r="V8016" s="13">
        <v>0.85000000000000009</v>
      </c>
      <c r="W8016" s="78">
        <f t="shared" si="627"/>
        <v>0</v>
      </c>
      <c r="X8016" s="1">
        <f>VLOOKUP(E8016,'渗透率、续签率'!AG:AJ,4,0)</f>
        <v>6095.5</v>
      </c>
      <c r="Y8016" s="1">
        <f t="shared" si="628"/>
        <v>0</v>
      </c>
      <c r="Z8016">
        <v>0</v>
      </c>
      <c r="AA8016" s="89">
        <f t="shared" si="629"/>
        <v>1371487.5</v>
      </c>
      <c r="AH8016" s="37"/>
      <c r="AI8016" s="37"/>
      <c r="AK8016" s="37"/>
    </row>
    <row r="8017" spans="1:37" hidden="1">
      <c r="A8017" t="s">
        <v>64</v>
      </c>
      <c r="B8017" t="s">
        <v>20</v>
      </c>
      <c r="C8017" t="s">
        <v>22</v>
      </c>
      <c r="D8017" t="s">
        <v>116</v>
      </c>
      <c r="E8017" t="s">
        <v>557</v>
      </c>
      <c r="F8017" t="str">
        <f t="shared" si="626"/>
        <v>焦作市幼儿教育</v>
      </c>
      <c r="G8017" t="s">
        <v>110</v>
      </c>
      <c r="H8017" t="s">
        <v>351</v>
      </c>
      <c r="I8017" t="s">
        <v>70</v>
      </c>
      <c r="J8017">
        <v>602</v>
      </c>
      <c r="K8017">
        <v>0</v>
      </c>
      <c r="L8017" s="13">
        <f>VLOOKUP(C8017,'渗透率、续签率'!B:C,2,0)</f>
        <v>0.20100000000000001</v>
      </c>
      <c r="M8017" s="6">
        <v>0</v>
      </c>
      <c r="N8017">
        <v>30</v>
      </c>
      <c r="O8017">
        <v>0</v>
      </c>
      <c r="P8017" s="6">
        <v>0</v>
      </c>
      <c r="Q8017" s="13">
        <v>0</v>
      </c>
      <c r="R8017" s="13">
        <v>0</v>
      </c>
      <c r="S8017" s="31">
        <v>1147</v>
      </c>
      <c r="T8017" s="6">
        <f>VLOOKUP(E8017,'参数设置&amp;汇总'!S:U,3,0)</f>
        <v>0</v>
      </c>
      <c r="U8017" s="78">
        <f t="shared" si="625"/>
        <v>0</v>
      </c>
      <c r="V8017" s="13">
        <v>0.85000000000000009</v>
      </c>
      <c r="W8017" s="78">
        <f t="shared" si="627"/>
        <v>0</v>
      </c>
      <c r="X8017" s="1">
        <f>VLOOKUP(E8017,'渗透率、续签率'!AG:AJ,4,0)</f>
        <v>6095.5</v>
      </c>
      <c r="Y8017" s="1">
        <f t="shared" si="628"/>
        <v>0</v>
      </c>
      <c r="Z8017">
        <v>0</v>
      </c>
      <c r="AA8017" s="89">
        <f t="shared" si="629"/>
        <v>182865</v>
      </c>
      <c r="AH8017" s="37"/>
      <c r="AI8017" s="37"/>
      <c r="AK8017" s="37"/>
    </row>
    <row r="8018" spans="1:37" hidden="1">
      <c r="A8018" t="s">
        <v>64</v>
      </c>
      <c r="B8018" t="s">
        <v>20</v>
      </c>
      <c r="C8018" t="s">
        <v>22</v>
      </c>
      <c r="D8018" t="s">
        <v>116</v>
      </c>
      <c r="E8018" t="s">
        <v>557</v>
      </c>
      <c r="F8018" t="str">
        <f t="shared" si="626"/>
        <v>牡丹江市幼儿教育</v>
      </c>
      <c r="G8018" t="s">
        <v>118</v>
      </c>
      <c r="H8018" t="s">
        <v>352</v>
      </c>
      <c r="I8018" t="s">
        <v>70</v>
      </c>
      <c r="J8018">
        <v>192</v>
      </c>
      <c r="K8018">
        <v>0</v>
      </c>
      <c r="L8018" s="13">
        <f>VLOOKUP(C8018,'渗透率、续签率'!B:C,2,0)</f>
        <v>0.20100000000000001</v>
      </c>
      <c r="M8018" s="6">
        <v>0</v>
      </c>
      <c r="N8018">
        <v>25</v>
      </c>
      <c r="O8018">
        <v>0</v>
      </c>
      <c r="P8018" s="6">
        <v>0</v>
      </c>
      <c r="Q8018" s="13">
        <v>0</v>
      </c>
      <c r="R8018" s="13">
        <v>0</v>
      </c>
      <c r="S8018" s="31">
        <v>583</v>
      </c>
      <c r="T8018" s="6">
        <f>VLOOKUP(E8018,'参数设置&amp;汇总'!S:U,3,0)</f>
        <v>0</v>
      </c>
      <c r="U8018" s="78">
        <f t="shared" si="625"/>
        <v>0</v>
      </c>
      <c r="V8018" s="13">
        <v>0.85000000000000009</v>
      </c>
      <c r="W8018" s="78">
        <f t="shared" si="627"/>
        <v>0</v>
      </c>
      <c r="X8018" s="1">
        <f>VLOOKUP(E8018,'渗透率、续签率'!AG:AJ,4,0)</f>
        <v>6095.5</v>
      </c>
      <c r="Y8018" s="1">
        <f t="shared" si="628"/>
        <v>0</v>
      </c>
      <c r="Z8018">
        <v>0</v>
      </c>
      <c r="AA8018" s="89">
        <f t="shared" si="629"/>
        <v>152387.5</v>
      </c>
      <c r="AH8018" s="37"/>
      <c r="AI8018" s="37"/>
      <c r="AK8018" s="37"/>
    </row>
    <row r="8019" spans="1:37" hidden="1">
      <c r="A8019" t="s">
        <v>64</v>
      </c>
      <c r="B8019" t="s">
        <v>20</v>
      </c>
      <c r="C8019" t="s">
        <v>22</v>
      </c>
      <c r="D8019" t="s">
        <v>116</v>
      </c>
      <c r="E8019" t="s">
        <v>557</v>
      </c>
      <c r="F8019" t="str">
        <f t="shared" si="626"/>
        <v>玉林市幼儿教育</v>
      </c>
      <c r="G8019" t="s">
        <v>88</v>
      </c>
      <c r="H8019" t="s">
        <v>353</v>
      </c>
      <c r="I8019" t="s">
        <v>68</v>
      </c>
      <c r="J8019" s="1">
        <v>1720</v>
      </c>
      <c r="K8019">
        <v>0</v>
      </c>
      <c r="L8019" s="13">
        <f>VLOOKUP(C8019,'渗透率、续签率'!B:C,2,0)</f>
        <v>0.20100000000000001</v>
      </c>
      <c r="M8019" s="6">
        <v>0</v>
      </c>
      <c r="N8019">
        <v>69</v>
      </c>
      <c r="O8019">
        <v>0</v>
      </c>
      <c r="P8019" s="6">
        <v>0</v>
      </c>
      <c r="Q8019" s="13">
        <v>0</v>
      </c>
      <c r="R8019" s="13">
        <v>0</v>
      </c>
      <c r="S8019" s="31">
        <v>2429</v>
      </c>
      <c r="T8019" s="6">
        <f>VLOOKUP(E8019,'参数设置&amp;汇总'!S:U,3,0)</f>
        <v>0</v>
      </c>
      <c r="U8019" s="78">
        <f t="shared" si="625"/>
        <v>0</v>
      </c>
      <c r="V8019" s="13">
        <v>0.85000000000000009</v>
      </c>
      <c r="W8019" s="78">
        <f t="shared" si="627"/>
        <v>0</v>
      </c>
      <c r="X8019" s="1">
        <f>VLOOKUP(E8019,'渗透率、续签率'!AG:AJ,4,0)</f>
        <v>6095.5</v>
      </c>
      <c r="Y8019" s="1">
        <f t="shared" si="628"/>
        <v>0</v>
      </c>
      <c r="Z8019">
        <v>0</v>
      </c>
      <c r="AA8019" s="89">
        <f t="shared" si="629"/>
        <v>420589.5</v>
      </c>
      <c r="AH8019" s="37"/>
      <c r="AI8019" s="37"/>
      <c r="AK8019" s="37"/>
    </row>
    <row r="8020" spans="1:37" hidden="1">
      <c r="A8020" t="s">
        <v>64</v>
      </c>
      <c r="B8020" t="s">
        <v>20</v>
      </c>
      <c r="C8020" t="s">
        <v>22</v>
      </c>
      <c r="D8020" t="s">
        <v>116</v>
      </c>
      <c r="E8020" t="s">
        <v>557</v>
      </c>
      <c r="F8020" t="str">
        <f t="shared" si="626"/>
        <v>玉树藏族自治州幼儿教育</v>
      </c>
      <c r="G8020" t="s">
        <v>297</v>
      </c>
      <c r="H8020" t="s">
        <v>354</v>
      </c>
      <c r="I8020" t="s">
        <v>70</v>
      </c>
      <c r="J8020">
        <v>14</v>
      </c>
      <c r="K8020">
        <v>0</v>
      </c>
      <c r="L8020" s="13">
        <f>VLOOKUP(C8020,'渗透率、续签率'!B:C,2,0)</f>
        <v>0.20100000000000001</v>
      </c>
      <c r="M8020" s="6">
        <v>0</v>
      </c>
      <c r="N8020">
        <v>0</v>
      </c>
      <c r="O8020">
        <v>0</v>
      </c>
      <c r="P8020" s="6">
        <v>0</v>
      </c>
      <c r="Q8020" s="13">
        <v>0</v>
      </c>
      <c r="R8020" s="13">
        <v>0</v>
      </c>
      <c r="S8020" s="31">
        <v>4</v>
      </c>
      <c r="T8020" s="6">
        <f>VLOOKUP(E8020,'参数设置&amp;汇总'!S:U,3,0)</f>
        <v>0</v>
      </c>
      <c r="U8020" s="78">
        <f t="shared" si="625"/>
        <v>0</v>
      </c>
      <c r="V8020" s="13">
        <v>0.85000000000000009</v>
      </c>
      <c r="W8020" s="78">
        <f t="shared" si="627"/>
        <v>0</v>
      </c>
      <c r="X8020" s="1">
        <f>VLOOKUP(E8020,'渗透率、续签率'!AG:AJ,4,0)</f>
        <v>6095.5</v>
      </c>
      <c r="Y8020" s="1">
        <f t="shared" si="628"/>
        <v>0</v>
      </c>
      <c r="Z8020">
        <v>0</v>
      </c>
      <c r="AA8020" s="89">
        <f t="shared" si="629"/>
        <v>0</v>
      </c>
      <c r="AH8020" s="37"/>
      <c r="AI8020" s="37"/>
      <c r="AK8020" s="37"/>
    </row>
    <row r="8021" spans="1:37" hidden="1">
      <c r="A8021" t="s">
        <v>64</v>
      </c>
      <c r="B8021" t="s">
        <v>20</v>
      </c>
      <c r="C8021" t="s">
        <v>22</v>
      </c>
      <c r="D8021" t="s">
        <v>116</v>
      </c>
      <c r="E8021" t="s">
        <v>557</v>
      </c>
      <c r="F8021" t="str">
        <f t="shared" si="626"/>
        <v>玉溪市幼儿教育</v>
      </c>
      <c r="G8021" t="s">
        <v>99</v>
      </c>
      <c r="H8021" t="s">
        <v>355</v>
      </c>
      <c r="I8021" t="s">
        <v>68</v>
      </c>
      <c r="J8021">
        <v>218</v>
      </c>
      <c r="K8021">
        <v>0</v>
      </c>
      <c r="L8021" s="13">
        <f>VLOOKUP(C8021,'渗透率、续签率'!B:C,2,0)</f>
        <v>0.20100000000000001</v>
      </c>
      <c r="M8021" s="6">
        <v>0</v>
      </c>
      <c r="N8021">
        <v>11</v>
      </c>
      <c r="O8021">
        <v>0</v>
      </c>
      <c r="P8021" s="6">
        <v>0</v>
      </c>
      <c r="Q8021" s="13">
        <v>0</v>
      </c>
      <c r="R8021" s="13">
        <v>0</v>
      </c>
      <c r="S8021" s="31">
        <v>419</v>
      </c>
      <c r="T8021" s="6">
        <f>VLOOKUP(E8021,'参数设置&amp;汇总'!S:U,3,0)</f>
        <v>0</v>
      </c>
      <c r="U8021" s="78">
        <f t="shared" si="625"/>
        <v>0</v>
      </c>
      <c r="V8021" s="13">
        <v>0.85000000000000009</v>
      </c>
      <c r="W8021" s="78">
        <f t="shared" si="627"/>
        <v>0</v>
      </c>
      <c r="X8021" s="1">
        <f>VLOOKUP(E8021,'渗透率、续签率'!AG:AJ,4,0)</f>
        <v>6095.5</v>
      </c>
      <c r="Y8021" s="1">
        <f t="shared" si="628"/>
        <v>0</v>
      </c>
      <c r="Z8021">
        <v>0</v>
      </c>
      <c r="AA8021" s="89">
        <f t="shared" si="629"/>
        <v>67050.5</v>
      </c>
      <c r="AH8021" s="37"/>
      <c r="AI8021" s="37"/>
      <c r="AJ8021" s="1"/>
      <c r="AK8021" s="37"/>
    </row>
    <row r="8022" spans="1:37" hidden="1">
      <c r="A8022" t="s">
        <v>64</v>
      </c>
      <c r="B8022" t="s">
        <v>20</v>
      </c>
      <c r="C8022" t="s">
        <v>22</v>
      </c>
      <c r="D8022" t="s">
        <v>116</v>
      </c>
      <c r="E8022" t="s">
        <v>557</v>
      </c>
      <c r="F8022" t="str">
        <f t="shared" si="626"/>
        <v>珠海市幼儿教育</v>
      </c>
      <c r="G8022" t="s">
        <v>75</v>
      </c>
      <c r="H8022" t="s">
        <v>356</v>
      </c>
      <c r="I8022" t="s">
        <v>68</v>
      </c>
      <c r="J8022">
        <v>453</v>
      </c>
      <c r="K8022">
        <v>1</v>
      </c>
      <c r="L8022" s="13">
        <f>VLOOKUP(C8022,'渗透率、续签率'!B:C,2,0)</f>
        <v>0.20100000000000001</v>
      </c>
      <c r="M8022" s="6">
        <v>0</v>
      </c>
      <c r="N8022">
        <v>225</v>
      </c>
      <c r="O8022">
        <v>1</v>
      </c>
      <c r="P8022" s="6">
        <v>0</v>
      </c>
      <c r="Q8022" s="13">
        <v>8.0000000000000002E-3</v>
      </c>
      <c r="R8022" s="13">
        <v>6.0000000000000001E-3</v>
      </c>
      <c r="S8022" s="31">
        <v>3211</v>
      </c>
      <c r="T8022" s="6">
        <f>VLOOKUP(E8022,'参数设置&amp;汇总'!S:U,3,0)</f>
        <v>0</v>
      </c>
      <c r="U8022" s="78">
        <f t="shared" si="625"/>
        <v>1</v>
      </c>
      <c r="V8022" s="13">
        <v>0.85000000000000009</v>
      </c>
      <c r="W8022" s="78">
        <f t="shared" si="627"/>
        <v>0.93999999999999984</v>
      </c>
      <c r="X8022" s="1">
        <f>VLOOKUP(E8022,'渗透率、续签率'!AG:AJ,4,0)</f>
        <v>6095.5</v>
      </c>
      <c r="Y8022" s="1">
        <f t="shared" si="628"/>
        <v>5729.7699999999986</v>
      </c>
      <c r="Z8022">
        <v>3</v>
      </c>
      <c r="AA8022" s="89">
        <f t="shared" si="629"/>
        <v>1371487.5</v>
      </c>
      <c r="AH8022" s="37"/>
      <c r="AI8022" s="37"/>
    </row>
    <row r="8023" spans="1:37" hidden="1">
      <c r="A8023" t="s">
        <v>64</v>
      </c>
      <c r="B8023" t="s">
        <v>20</v>
      </c>
      <c r="C8023" t="s">
        <v>22</v>
      </c>
      <c r="D8023" t="s">
        <v>116</v>
      </c>
      <c r="E8023" t="s">
        <v>557</v>
      </c>
      <c r="F8023" t="str">
        <f t="shared" si="626"/>
        <v>琼中黎族苗族自治县幼儿教育</v>
      </c>
      <c r="G8023" t="s">
        <v>120</v>
      </c>
      <c r="H8023" t="s">
        <v>357</v>
      </c>
      <c r="I8023" t="s">
        <v>68</v>
      </c>
      <c r="J8023">
        <v>29</v>
      </c>
      <c r="K8023">
        <v>0</v>
      </c>
      <c r="L8023" s="13">
        <f>VLOOKUP(C8023,'渗透率、续签率'!B:C,2,0)</f>
        <v>0.20100000000000001</v>
      </c>
      <c r="M8023" s="6">
        <v>0</v>
      </c>
      <c r="N8023">
        <v>0</v>
      </c>
      <c r="O8023">
        <v>0</v>
      </c>
      <c r="P8023" s="6">
        <v>0</v>
      </c>
      <c r="Q8023" s="13">
        <v>0</v>
      </c>
      <c r="R8023" s="13">
        <v>0</v>
      </c>
      <c r="S8023" s="31">
        <v>13</v>
      </c>
      <c r="T8023" s="6">
        <f>VLOOKUP(E8023,'参数设置&amp;汇总'!S:U,3,0)</f>
        <v>0</v>
      </c>
      <c r="U8023" s="78">
        <f t="shared" si="625"/>
        <v>0</v>
      </c>
      <c r="V8023" s="13">
        <v>0.85000000000000009</v>
      </c>
      <c r="W8023" s="78">
        <f t="shared" si="627"/>
        <v>0</v>
      </c>
      <c r="X8023" s="1">
        <f>VLOOKUP(E8023,'渗透率、续签率'!AG:AJ,4,0)</f>
        <v>6095.5</v>
      </c>
      <c r="Y8023" s="1">
        <f t="shared" si="628"/>
        <v>0</v>
      </c>
      <c r="Z8023">
        <v>0</v>
      </c>
      <c r="AA8023" s="89">
        <f t="shared" si="629"/>
        <v>0</v>
      </c>
      <c r="AK8023" s="37"/>
    </row>
    <row r="8024" spans="1:37" hidden="1">
      <c r="A8024" t="s">
        <v>64</v>
      </c>
      <c r="B8024" t="s">
        <v>20</v>
      </c>
      <c r="C8024" t="s">
        <v>22</v>
      </c>
      <c r="D8024" t="s">
        <v>116</v>
      </c>
      <c r="E8024" t="s">
        <v>557</v>
      </c>
      <c r="F8024" t="str">
        <f t="shared" si="626"/>
        <v>琼海市幼儿教育</v>
      </c>
      <c r="G8024" t="s">
        <v>120</v>
      </c>
      <c r="H8024" t="s">
        <v>358</v>
      </c>
      <c r="I8024" t="s">
        <v>68</v>
      </c>
      <c r="J8024">
        <v>92</v>
      </c>
      <c r="K8024">
        <v>0</v>
      </c>
      <c r="L8024" s="13">
        <f>VLOOKUP(C8024,'渗透率、续签率'!B:C,2,0)</f>
        <v>0.20100000000000001</v>
      </c>
      <c r="M8024" s="6">
        <v>0</v>
      </c>
      <c r="N8024">
        <v>4</v>
      </c>
      <c r="O8024">
        <v>0</v>
      </c>
      <c r="P8024" s="6">
        <v>0</v>
      </c>
      <c r="Q8024" s="13">
        <v>0</v>
      </c>
      <c r="R8024" s="13">
        <v>0</v>
      </c>
      <c r="S8024" s="31">
        <v>201</v>
      </c>
      <c r="T8024" s="6">
        <f>VLOOKUP(E8024,'参数设置&amp;汇总'!S:U,3,0)</f>
        <v>0</v>
      </c>
      <c r="U8024" s="78">
        <f t="shared" si="625"/>
        <v>0</v>
      </c>
      <c r="V8024" s="13">
        <v>0.85000000000000009</v>
      </c>
      <c r="W8024" s="78">
        <f t="shared" si="627"/>
        <v>0</v>
      </c>
      <c r="X8024" s="1">
        <f>VLOOKUP(E8024,'渗透率、续签率'!AG:AJ,4,0)</f>
        <v>6095.5</v>
      </c>
      <c r="Y8024" s="1">
        <f t="shared" si="628"/>
        <v>0</v>
      </c>
      <c r="Z8024">
        <v>0</v>
      </c>
      <c r="AA8024" s="89">
        <f t="shared" si="629"/>
        <v>24382</v>
      </c>
      <c r="AH8024" s="37"/>
      <c r="AI8024" s="37"/>
      <c r="AK8024" s="37"/>
    </row>
    <row r="8025" spans="1:37" hidden="1">
      <c r="A8025" t="s">
        <v>64</v>
      </c>
      <c r="B8025" t="s">
        <v>20</v>
      </c>
      <c r="C8025" t="s">
        <v>22</v>
      </c>
      <c r="D8025" t="s">
        <v>116</v>
      </c>
      <c r="E8025" t="s">
        <v>557</v>
      </c>
      <c r="F8025" t="str">
        <f t="shared" si="626"/>
        <v>甘南藏族自治州幼儿教育</v>
      </c>
      <c r="G8025" t="s">
        <v>132</v>
      </c>
      <c r="H8025" t="s">
        <v>359</v>
      </c>
      <c r="I8025" t="s">
        <v>70</v>
      </c>
      <c r="J8025">
        <v>37</v>
      </c>
      <c r="K8025">
        <v>0</v>
      </c>
      <c r="L8025" s="13">
        <f>VLOOKUP(C8025,'渗透率、续签率'!B:C,2,0)</f>
        <v>0.20100000000000001</v>
      </c>
      <c r="M8025" s="6">
        <v>0</v>
      </c>
      <c r="N8025">
        <v>0</v>
      </c>
      <c r="O8025">
        <v>0</v>
      </c>
      <c r="P8025" s="6">
        <v>0</v>
      </c>
      <c r="Q8025" s="13">
        <v>0</v>
      </c>
      <c r="R8025" s="13">
        <v>0</v>
      </c>
      <c r="S8025" s="31">
        <v>30</v>
      </c>
      <c r="T8025" s="6">
        <f>VLOOKUP(E8025,'参数设置&amp;汇总'!S:U,3,0)</f>
        <v>0</v>
      </c>
      <c r="U8025" s="78">
        <f t="shared" si="625"/>
        <v>0</v>
      </c>
      <c r="V8025" s="13">
        <v>0.85000000000000009</v>
      </c>
      <c r="W8025" s="78">
        <f t="shared" si="627"/>
        <v>0</v>
      </c>
      <c r="X8025" s="1">
        <f>VLOOKUP(E8025,'渗透率、续签率'!AG:AJ,4,0)</f>
        <v>6095.5</v>
      </c>
      <c r="Y8025" s="1">
        <f t="shared" si="628"/>
        <v>0</v>
      </c>
      <c r="Z8025">
        <v>0</v>
      </c>
      <c r="AA8025" s="89">
        <f t="shared" si="629"/>
        <v>0</v>
      </c>
      <c r="AH8025" s="37"/>
      <c r="AI8025" s="37"/>
      <c r="AK8025" s="37"/>
    </row>
    <row r="8026" spans="1:37" hidden="1">
      <c r="A8026" t="s">
        <v>64</v>
      </c>
      <c r="B8026" t="s">
        <v>20</v>
      </c>
      <c r="C8026" t="s">
        <v>22</v>
      </c>
      <c r="D8026" t="s">
        <v>116</v>
      </c>
      <c r="E8026" t="s">
        <v>557</v>
      </c>
      <c r="F8026" t="str">
        <f t="shared" si="626"/>
        <v>甘孜藏族自治州幼儿教育</v>
      </c>
      <c r="G8026" t="s">
        <v>77</v>
      </c>
      <c r="H8026" t="s">
        <v>360</v>
      </c>
      <c r="I8026" t="s">
        <v>70</v>
      </c>
      <c r="J8026">
        <v>43</v>
      </c>
      <c r="K8026">
        <v>0</v>
      </c>
      <c r="L8026" s="13">
        <f>VLOOKUP(C8026,'渗透率、续签率'!B:C,2,0)</f>
        <v>0.20100000000000001</v>
      </c>
      <c r="M8026" s="6">
        <v>0</v>
      </c>
      <c r="N8026">
        <v>0</v>
      </c>
      <c r="O8026">
        <v>0</v>
      </c>
      <c r="P8026" s="6">
        <v>0</v>
      </c>
      <c r="Q8026" s="13">
        <v>0</v>
      </c>
      <c r="R8026" s="13">
        <v>0</v>
      </c>
      <c r="S8026" s="31">
        <v>28</v>
      </c>
      <c r="T8026" s="6">
        <f>VLOOKUP(E8026,'参数设置&amp;汇总'!S:U,3,0)</f>
        <v>0</v>
      </c>
      <c r="U8026" s="78">
        <f t="shared" si="625"/>
        <v>0</v>
      </c>
      <c r="V8026" s="13">
        <v>0.85000000000000009</v>
      </c>
      <c r="W8026" s="78">
        <f t="shared" si="627"/>
        <v>0</v>
      </c>
      <c r="X8026" s="1">
        <f>VLOOKUP(E8026,'渗透率、续签率'!AG:AJ,4,0)</f>
        <v>6095.5</v>
      </c>
      <c r="Y8026" s="1">
        <f t="shared" si="628"/>
        <v>0</v>
      </c>
      <c r="Z8026">
        <v>0</v>
      </c>
      <c r="AA8026" s="89">
        <f t="shared" si="629"/>
        <v>0</v>
      </c>
      <c r="AH8026" s="37"/>
      <c r="AI8026" s="37"/>
      <c r="AK8026" s="37"/>
    </row>
    <row r="8027" spans="1:37" hidden="1">
      <c r="A8027" t="s">
        <v>64</v>
      </c>
      <c r="B8027" t="s">
        <v>20</v>
      </c>
      <c r="C8027" t="s">
        <v>22</v>
      </c>
      <c r="D8027" t="s">
        <v>116</v>
      </c>
      <c r="E8027" t="s">
        <v>557</v>
      </c>
      <c r="F8027" t="str">
        <f t="shared" si="626"/>
        <v>白城市幼儿教育</v>
      </c>
      <c r="G8027" t="s">
        <v>188</v>
      </c>
      <c r="H8027" t="s">
        <v>361</v>
      </c>
      <c r="I8027" t="s">
        <v>70</v>
      </c>
      <c r="J8027">
        <v>189</v>
      </c>
      <c r="K8027">
        <v>0</v>
      </c>
      <c r="L8027" s="13">
        <f>VLOOKUP(C8027,'渗透率、续签率'!B:C,2,0)</f>
        <v>0.20100000000000001</v>
      </c>
      <c r="M8027" s="6">
        <v>0</v>
      </c>
      <c r="N8027">
        <v>16</v>
      </c>
      <c r="O8027">
        <v>0</v>
      </c>
      <c r="P8027" s="6">
        <v>0</v>
      </c>
      <c r="Q8027" s="13">
        <v>0</v>
      </c>
      <c r="R8027" s="13">
        <v>0</v>
      </c>
      <c r="S8027" s="31">
        <v>316</v>
      </c>
      <c r="T8027" s="6">
        <f>VLOOKUP(E8027,'参数设置&amp;汇总'!S:U,3,0)</f>
        <v>0</v>
      </c>
      <c r="U8027" s="78">
        <f t="shared" si="625"/>
        <v>0</v>
      </c>
      <c r="V8027" s="13">
        <v>0.85000000000000009</v>
      </c>
      <c r="W8027" s="78">
        <f t="shared" si="627"/>
        <v>0</v>
      </c>
      <c r="X8027" s="1">
        <f>VLOOKUP(E8027,'渗透率、续签率'!AG:AJ,4,0)</f>
        <v>6095.5</v>
      </c>
      <c r="Y8027" s="1">
        <f t="shared" si="628"/>
        <v>0</v>
      </c>
      <c r="Z8027">
        <v>0</v>
      </c>
      <c r="AA8027" s="89">
        <f t="shared" si="629"/>
        <v>97528</v>
      </c>
      <c r="AH8027" s="37"/>
      <c r="AI8027" s="37"/>
      <c r="AK8027" s="37"/>
    </row>
    <row r="8028" spans="1:37" hidden="1">
      <c r="A8028" t="s">
        <v>64</v>
      </c>
      <c r="B8028" t="s">
        <v>20</v>
      </c>
      <c r="C8028" t="s">
        <v>22</v>
      </c>
      <c r="D8028" t="s">
        <v>116</v>
      </c>
      <c r="E8028" t="s">
        <v>557</v>
      </c>
      <c r="F8028" t="str">
        <f t="shared" si="626"/>
        <v>白山市幼儿教育</v>
      </c>
      <c r="G8028" t="s">
        <v>188</v>
      </c>
      <c r="H8028" t="s">
        <v>362</v>
      </c>
      <c r="I8028" t="s">
        <v>70</v>
      </c>
      <c r="J8028">
        <v>120</v>
      </c>
      <c r="K8028">
        <v>0</v>
      </c>
      <c r="L8028" s="13">
        <f>VLOOKUP(C8028,'渗透率、续签率'!B:C,2,0)</f>
        <v>0.20100000000000001</v>
      </c>
      <c r="M8028" s="6">
        <v>0</v>
      </c>
      <c r="N8028">
        <v>0</v>
      </c>
      <c r="O8028">
        <v>0</v>
      </c>
      <c r="P8028" s="6">
        <v>0</v>
      </c>
      <c r="Q8028" s="13">
        <v>0</v>
      </c>
      <c r="R8028" s="13">
        <v>0</v>
      </c>
      <c r="S8028" s="31">
        <v>155</v>
      </c>
      <c r="T8028" s="6">
        <f>VLOOKUP(E8028,'参数设置&amp;汇总'!S:U,3,0)</f>
        <v>0</v>
      </c>
      <c r="U8028" s="78">
        <f t="shared" si="625"/>
        <v>0</v>
      </c>
      <c r="V8028" s="13">
        <v>0.85000000000000009</v>
      </c>
      <c r="W8028" s="78">
        <f t="shared" si="627"/>
        <v>0</v>
      </c>
      <c r="X8028" s="1">
        <f>VLOOKUP(E8028,'渗透率、续签率'!AG:AJ,4,0)</f>
        <v>6095.5</v>
      </c>
      <c r="Y8028" s="1">
        <f t="shared" si="628"/>
        <v>0</v>
      </c>
      <c r="Z8028">
        <v>0</v>
      </c>
      <c r="AA8028" s="89">
        <f t="shared" si="629"/>
        <v>0</v>
      </c>
      <c r="AH8028" s="37"/>
      <c r="AI8028" s="37"/>
      <c r="AK8028" s="37"/>
    </row>
    <row r="8029" spans="1:37" hidden="1">
      <c r="A8029" t="s">
        <v>64</v>
      </c>
      <c r="B8029" t="s">
        <v>20</v>
      </c>
      <c r="C8029" t="s">
        <v>22</v>
      </c>
      <c r="D8029" t="s">
        <v>116</v>
      </c>
      <c r="E8029" t="s">
        <v>557</v>
      </c>
      <c r="F8029" t="str">
        <f t="shared" si="626"/>
        <v>白杨市幼儿教育</v>
      </c>
      <c r="G8029" t="s">
        <v>145</v>
      </c>
      <c r="H8029" t="s">
        <v>363</v>
      </c>
      <c r="I8029" t="s">
        <v>70</v>
      </c>
      <c r="J8029">
        <v>2</v>
      </c>
      <c r="K8029">
        <v>0</v>
      </c>
      <c r="L8029" s="13">
        <f>VLOOKUP(C8029,'渗透率、续签率'!B:C,2,0)</f>
        <v>0.20100000000000001</v>
      </c>
      <c r="M8029" s="6">
        <v>0</v>
      </c>
      <c r="N8029">
        <v>0</v>
      </c>
      <c r="O8029">
        <v>0</v>
      </c>
      <c r="P8029" s="6">
        <v>0</v>
      </c>
      <c r="Q8029" s="13">
        <v>0</v>
      </c>
      <c r="R8029" s="13">
        <v>0</v>
      </c>
      <c r="S8029" s="31">
        <v>1</v>
      </c>
      <c r="T8029" s="6">
        <f>VLOOKUP(E8029,'参数设置&amp;汇总'!S:U,3,0)</f>
        <v>0</v>
      </c>
      <c r="U8029" s="78">
        <f t="shared" si="625"/>
        <v>0</v>
      </c>
      <c r="V8029" s="13">
        <v>0.85000000000000009</v>
      </c>
      <c r="W8029" s="78">
        <f t="shared" si="627"/>
        <v>0</v>
      </c>
      <c r="X8029" s="1">
        <f>VLOOKUP(E8029,'渗透率、续签率'!AG:AJ,4,0)</f>
        <v>6095.5</v>
      </c>
      <c r="Y8029" s="1">
        <f t="shared" si="628"/>
        <v>0</v>
      </c>
      <c r="Z8029">
        <v>0</v>
      </c>
      <c r="AA8029" s="89">
        <f t="shared" si="629"/>
        <v>0</v>
      </c>
      <c r="AH8029" s="37"/>
      <c r="AI8029" s="37"/>
      <c r="AK8029" s="37"/>
    </row>
    <row r="8030" spans="1:37" hidden="1">
      <c r="A8030" t="s">
        <v>64</v>
      </c>
      <c r="B8030" t="s">
        <v>20</v>
      </c>
      <c r="C8030" t="s">
        <v>22</v>
      </c>
      <c r="D8030" t="s">
        <v>116</v>
      </c>
      <c r="E8030" t="s">
        <v>557</v>
      </c>
      <c r="F8030" t="str">
        <f t="shared" si="626"/>
        <v>白沙黎族自治县幼儿教育</v>
      </c>
      <c r="G8030" t="s">
        <v>120</v>
      </c>
      <c r="H8030" t="s">
        <v>364</v>
      </c>
      <c r="I8030" t="s">
        <v>68</v>
      </c>
      <c r="J8030">
        <v>21</v>
      </c>
      <c r="K8030">
        <v>0</v>
      </c>
      <c r="L8030" s="13">
        <f>VLOOKUP(C8030,'渗透率、续签率'!B:C,2,0)</f>
        <v>0.20100000000000001</v>
      </c>
      <c r="M8030" s="6">
        <v>0</v>
      </c>
      <c r="N8030">
        <v>0</v>
      </c>
      <c r="O8030">
        <v>0</v>
      </c>
      <c r="P8030" s="6">
        <v>0</v>
      </c>
      <c r="Q8030" s="13">
        <v>0</v>
      </c>
      <c r="R8030" s="13">
        <v>0</v>
      </c>
      <c r="S8030" s="31">
        <v>6</v>
      </c>
      <c r="T8030" s="6">
        <f>VLOOKUP(E8030,'参数设置&amp;汇总'!S:U,3,0)</f>
        <v>0</v>
      </c>
      <c r="U8030" s="78">
        <f t="shared" si="625"/>
        <v>0</v>
      </c>
      <c r="V8030" s="13">
        <v>0.85000000000000009</v>
      </c>
      <c r="W8030" s="78">
        <f t="shared" si="627"/>
        <v>0</v>
      </c>
      <c r="X8030" s="1">
        <f>VLOOKUP(E8030,'渗透率、续签率'!AG:AJ,4,0)</f>
        <v>6095.5</v>
      </c>
      <c r="Y8030" s="1">
        <f t="shared" si="628"/>
        <v>0</v>
      </c>
      <c r="Z8030">
        <v>0</v>
      </c>
      <c r="AA8030" s="89">
        <f t="shared" si="629"/>
        <v>0</v>
      </c>
      <c r="AH8030" s="37"/>
      <c r="AI8030" s="37"/>
      <c r="AK8030" s="37"/>
    </row>
    <row r="8031" spans="1:37" hidden="1">
      <c r="A8031" t="s">
        <v>64</v>
      </c>
      <c r="B8031" t="s">
        <v>20</v>
      </c>
      <c r="C8031" t="s">
        <v>22</v>
      </c>
      <c r="D8031" t="s">
        <v>116</v>
      </c>
      <c r="E8031" t="s">
        <v>557</v>
      </c>
      <c r="F8031" t="str">
        <f t="shared" si="626"/>
        <v>白银市幼儿教育</v>
      </c>
      <c r="G8031" t="s">
        <v>132</v>
      </c>
      <c r="H8031" t="s">
        <v>365</v>
      </c>
      <c r="I8031" t="s">
        <v>70</v>
      </c>
      <c r="J8031">
        <v>140</v>
      </c>
      <c r="K8031">
        <v>0</v>
      </c>
      <c r="L8031" s="13">
        <f>VLOOKUP(C8031,'渗透率、续签率'!B:C,2,0)</f>
        <v>0.20100000000000001</v>
      </c>
      <c r="M8031" s="6">
        <v>0</v>
      </c>
      <c r="N8031">
        <v>6</v>
      </c>
      <c r="O8031">
        <v>0</v>
      </c>
      <c r="P8031" s="6">
        <v>0</v>
      </c>
      <c r="Q8031" s="13">
        <v>0</v>
      </c>
      <c r="R8031" s="13">
        <v>0</v>
      </c>
      <c r="S8031" s="31">
        <v>252</v>
      </c>
      <c r="T8031" s="6">
        <f>VLOOKUP(E8031,'参数设置&amp;汇总'!S:U,3,0)</f>
        <v>0</v>
      </c>
      <c r="U8031" s="78">
        <f t="shared" si="625"/>
        <v>0</v>
      </c>
      <c r="V8031" s="13">
        <v>0.85000000000000009</v>
      </c>
      <c r="W8031" s="78">
        <f t="shared" si="627"/>
        <v>0</v>
      </c>
      <c r="X8031" s="1">
        <f>VLOOKUP(E8031,'渗透率、续签率'!AG:AJ,4,0)</f>
        <v>6095.5</v>
      </c>
      <c r="Y8031" s="1">
        <f t="shared" si="628"/>
        <v>0</v>
      </c>
      <c r="Z8031">
        <v>0</v>
      </c>
      <c r="AA8031" s="89">
        <f t="shared" si="629"/>
        <v>36573</v>
      </c>
      <c r="AH8031" s="37"/>
      <c r="AI8031" s="37"/>
      <c r="AK8031" s="37"/>
    </row>
    <row r="8032" spans="1:37" hidden="1">
      <c r="A8032" t="s">
        <v>64</v>
      </c>
      <c r="B8032" t="s">
        <v>20</v>
      </c>
      <c r="C8032" t="s">
        <v>22</v>
      </c>
      <c r="D8032" t="s">
        <v>116</v>
      </c>
      <c r="E8032" t="s">
        <v>557</v>
      </c>
      <c r="F8032" t="str">
        <f t="shared" si="626"/>
        <v>百色市幼儿教育</v>
      </c>
      <c r="G8032" t="s">
        <v>88</v>
      </c>
      <c r="H8032" t="s">
        <v>366</v>
      </c>
      <c r="I8032" t="s">
        <v>68</v>
      </c>
      <c r="J8032">
        <v>568</v>
      </c>
      <c r="K8032">
        <v>0</v>
      </c>
      <c r="L8032" s="13">
        <f>VLOOKUP(C8032,'渗透率、续签率'!B:C,2,0)</f>
        <v>0.20100000000000001</v>
      </c>
      <c r="M8032" s="6">
        <v>0</v>
      </c>
      <c r="N8032">
        <v>3</v>
      </c>
      <c r="O8032">
        <v>0</v>
      </c>
      <c r="P8032" s="6">
        <v>0</v>
      </c>
      <c r="Q8032" s="13">
        <v>0</v>
      </c>
      <c r="R8032" s="13">
        <v>0</v>
      </c>
      <c r="S8032" s="31">
        <v>733</v>
      </c>
      <c r="T8032" s="6">
        <f>VLOOKUP(E8032,'参数设置&amp;汇总'!S:U,3,0)</f>
        <v>0</v>
      </c>
      <c r="U8032" s="78">
        <f t="shared" si="625"/>
        <v>0</v>
      </c>
      <c r="V8032" s="13">
        <v>0.85000000000000009</v>
      </c>
      <c r="W8032" s="78">
        <f t="shared" si="627"/>
        <v>0</v>
      </c>
      <c r="X8032" s="1">
        <f>VLOOKUP(E8032,'渗透率、续签率'!AG:AJ,4,0)</f>
        <v>6095.5</v>
      </c>
      <c r="Y8032" s="1">
        <f t="shared" si="628"/>
        <v>0</v>
      </c>
      <c r="Z8032">
        <v>0</v>
      </c>
      <c r="AA8032" s="89">
        <f t="shared" si="629"/>
        <v>18286.5</v>
      </c>
      <c r="AH8032" s="37"/>
      <c r="AI8032" s="37"/>
      <c r="AK8032" s="37"/>
    </row>
    <row r="8033" spans="1:37" hidden="1">
      <c r="A8033" t="s">
        <v>64</v>
      </c>
      <c r="B8033" t="s">
        <v>20</v>
      </c>
      <c r="C8033" t="s">
        <v>22</v>
      </c>
      <c r="D8033" t="s">
        <v>116</v>
      </c>
      <c r="E8033" t="s">
        <v>557</v>
      </c>
      <c r="F8033" t="str">
        <f t="shared" si="626"/>
        <v>益阳市幼儿教育</v>
      </c>
      <c r="G8033" t="s">
        <v>113</v>
      </c>
      <c r="H8033" t="s">
        <v>367</v>
      </c>
      <c r="I8033" t="s">
        <v>68</v>
      </c>
      <c r="J8033">
        <v>602</v>
      </c>
      <c r="K8033">
        <v>0</v>
      </c>
      <c r="L8033" s="13">
        <f>VLOOKUP(C8033,'渗透率、续签率'!B:C,2,0)</f>
        <v>0.20100000000000001</v>
      </c>
      <c r="M8033" s="6">
        <v>0</v>
      </c>
      <c r="N8033">
        <v>23</v>
      </c>
      <c r="O8033">
        <v>0</v>
      </c>
      <c r="P8033" s="6">
        <v>0</v>
      </c>
      <c r="Q8033" s="13">
        <v>0</v>
      </c>
      <c r="R8033" s="13">
        <v>0</v>
      </c>
      <c r="S8033" s="31">
        <v>754</v>
      </c>
      <c r="T8033" s="6">
        <f>VLOOKUP(E8033,'参数设置&amp;汇总'!S:U,3,0)</f>
        <v>0</v>
      </c>
      <c r="U8033" s="78">
        <f t="shared" si="625"/>
        <v>0</v>
      </c>
      <c r="V8033" s="13">
        <v>0.85000000000000009</v>
      </c>
      <c r="W8033" s="78">
        <f t="shared" si="627"/>
        <v>0</v>
      </c>
      <c r="X8033" s="1">
        <f>VLOOKUP(E8033,'渗透率、续签率'!AG:AJ,4,0)</f>
        <v>6095.5</v>
      </c>
      <c r="Y8033" s="1">
        <f t="shared" si="628"/>
        <v>0</v>
      </c>
      <c r="Z8033">
        <v>0</v>
      </c>
      <c r="AA8033" s="89">
        <f t="shared" si="629"/>
        <v>140196.5</v>
      </c>
      <c r="AH8033" s="37"/>
      <c r="AI8033" s="37"/>
      <c r="AK8033" s="37"/>
    </row>
    <row r="8034" spans="1:37" hidden="1">
      <c r="A8034" t="s">
        <v>64</v>
      </c>
      <c r="B8034" t="s">
        <v>20</v>
      </c>
      <c r="C8034" t="s">
        <v>22</v>
      </c>
      <c r="D8034" t="s">
        <v>116</v>
      </c>
      <c r="E8034" t="s">
        <v>557</v>
      </c>
      <c r="F8034" t="str">
        <f t="shared" si="626"/>
        <v>盐城市幼儿教育</v>
      </c>
      <c r="G8034" t="s">
        <v>73</v>
      </c>
      <c r="H8034" t="s">
        <v>368</v>
      </c>
      <c r="I8034" t="s">
        <v>70</v>
      </c>
      <c r="J8034">
        <v>643</v>
      </c>
      <c r="K8034">
        <v>1</v>
      </c>
      <c r="L8034" s="13">
        <f>VLOOKUP(C8034,'渗透率、续签率'!B:C,2,0)</f>
        <v>0.20100000000000001</v>
      </c>
      <c r="M8034" s="6">
        <v>0</v>
      </c>
      <c r="N8034">
        <v>127</v>
      </c>
      <c r="O8034">
        <v>1</v>
      </c>
      <c r="P8034" s="6">
        <v>0.01</v>
      </c>
      <c r="Q8034" s="13">
        <v>1.7999999999999999E-2</v>
      </c>
      <c r="R8034" s="13">
        <v>1.7999999999999999E-2</v>
      </c>
      <c r="S8034" s="31">
        <v>2439</v>
      </c>
      <c r="T8034" s="6">
        <f>VLOOKUP(E8034,'参数设置&amp;汇总'!S:U,3,0)</f>
        <v>0</v>
      </c>
      <c r="U8034" s="78">
        <f t="shared" si="625"/>
        <v>1</v>
      </c>
      <c r="V8034" s="13">
        <v>0.85000000000000009</v>
      </c>
      <c r="W8034" s="78">
        <f t="shared" si="627"/>
        <v>0.93999999999999984</v>
      </c>
      <c r="X8034" s="1">
        <f>VLOOKUP(E8034,'渗透率、续签率'!AG:AJ,4,0)</f>
        <v>6095.5</v>
      </c>
      <c r="Y8034" s="1">
        <f t="shared" si="628"/>
        <v>5729.7699999999986</v>
      </c>
      <c r="Z8034">
        <v>1</v>
      </c>
      <c r="AA8034" s="89">
        <f t="shared" si="629"/>
        <v>774128.5</v>
      </c>
      <c r="AH8034" s="37"/>
      <c r="AI8034" s="37"/>
      <c r="AK8034" s="37"/>
    </row>
    <row r="8035" spans="1:37" hidden="1">
      <c r="A8035" t="s">
        <v>64</v>
      </c>
      <c r="B8035" t="s">
        <v>20</v>
      </c>
      <c r="C8035" t="s">
        <v>22</v>
      </c>
      <c r="D8035" t="s">
        <v>116</v>
      </c>
      <c r="E8035" t="s">
        <v>557</v>
      </c>
      <c r="F8035" t="str">
        <f t="shared" si="626"/>
        <v>盘锦市幼儿教育</v>
      </c>
      <c r="G8035" t="s">
        <v>101</v>
      </c>
      <c r="H8035" t="s">
        <v>369</v>
      </c>
      <c r="I8035" t="s">
        <v>70</v>
      </c>
      <c r="J8035">
        <v>259</v>
      </c>
      <c r="K8035">
        <v>0</v>
      </c>
      <c r="L8035" s="13">
        <f>VLOOKUP(C8035,'渗透率、续签率'!B:C,2,0)</f>
        <v>0.20100000000000001</v>
      </c>
      <c r="M8035" s="6">
        <v>0</v>
      </c>
      <c r="N8035">
        <v>71</v>
      </c>
      <c r="O8035">
        <v>0</v>
      </c>
      <c r="P8035" s="6">
        <v>0</v>
      </c>
      <c r="Q8035" s="13">
        <v>0</v>
      </c>
      <c r="R8035" s="13">
        <v>0</v>
      </c>
      <c r="S8035" s="31">
        <v>1214</v>
      </c>
      <c r="T8035" s="6">
        <f>VLOOKUP(E8035,'参数设置&amp;汇总'!S:U,3,0)</f>
        <v>0</v>
      </c>
      <c r="U8035" s="78">
        <f t="shared" si="625"/>
        <v>0</v>
      </c>
      <c r="V8035" s="13">
        <v>0.85000000000000009</v>
      </c>
      <c r="W8035" s="78">
        <f t="shared" si="627"/>
        <v>0</v>
      </c>
      <c r="X8035" s="1">
        <f>VLOOKUP(E8035,'渗透率、续签率'!AG:AJ,4,0)</f>
        <v>6095.5</v>
      </c>
      <c r="Y8035" s="1">
        <f t="shared" si="628"/>
        <v>0</v>
      </c>
      <c r="Z8035">
        <v>0</v>
      </c>
      <c r="AA8035" s="89">
        <f t="shared" si="629"/>
        <v>432780.5</v>
      </c>
      <c r="AH8035" s="37"/>
      <c r="AI8035" s="37"/>
      <c r="AK8035" s="37"/>
    </row>
    <row r="8036" spans="1:37" hidden="1">
      <c r="A8036" t="s">
        <v>64</v>
      </c>
      <c r="B8036" t="s">
        <v>20</v>
      </c>
      <c r="C8036" t="s">
        <v>22</v>
      </c>
      <c r="D8036" t="s">
        <v>116</v>
      </c>
      <c r="E8036" t="s">
        <v>557</v>
      </c>
      <c r="F8036" t="str">
        <f t="shared" si="626"/>
        <v>眉山市幼儿教育</v>
      </c>
      <c r="G8036" t="s">
        <v>77</v>
      </c>
      <c r="H8036" t="s">
        <v>370</v>
      </c>
      <c r="I8036" t="s">
        <v>70</v>
      </c>
      <c r="J8036">
        <v>330</v>
      </c>
      <c r="K8036">
        <v>0</v>
      </c>
      <c r="L8036" s="13">
        <f>VLOOKUP(C8036,'渗透率、续签率'!B:C,2,0)</f>
        <v>0.20100000000000001</v>
      </c>
      <c r="M8036" s="6">
        <v>0</v>
      </c>
      <c r="N8036">
        <v>65</v>
      </c>
      <c r="O8036">
        <v>0</v>
      </c>
      <c r="P8036" s="6">
        <v>0</v>
      </c>
      <c r="Q8036" s="13">
        <v>0</v>
      </c>
      <c r="R8036" s="13">
        <v>0</v>
      </c>
      <c r="S8036" s="31">
        <v>1181</v>
      </c>
      <c r="T8036" s="6">
        <f>VLOOKUP(E8036,'参数设置&amp;汇总'!S:U,3,0)</f>
        <v>0</v>
      </c>
      <c r="U8036" s="78">
        <f t="shared" si="625"/>
        <v>0</v>
      </c>
      <c r="V8036" s="13">
        <v>0.85000000000000009</v>
      </c>
      <c r="W8036" s="78">
        <f t="shared" si="627"/>
        <v>0</v>
      </c>
      <c r="X8036" s="1">
        <f>VLOOKUP(E8036,'渗透率、续签率'!AG:AJ,4,0)</f>
        <v>6095.5</v>
      </c>
      <c r="Y8036" s="1">
        <f t="shared" si="628"/>
        <v>0</v>
      </c>
      <c r="Z8036">
        <v>1</v>
      </c>
      <c r="AA8036" s="89">
        <f t="shared" si="629"/>
        <v>396207.5</v>
      </c>
      <c r="AH8036" s="37"/>
      <c r="AI8036" s="37"/>
      <c r="AK8036" s="37"/>
    </row>
    <row r="8037" spans="1:37" hidden="1">
      <c r="A8037" t="s">
        <v>64</v>
      </c>
      <c r="B8037" t="s">
        <v>20</v>
      </c>
      <c r="C8037" t="s">
        <v>22</v>
      </c>
      <c r="D8037" t="s">
        <v>116</v>
      </c>
      <c r="E8037" t="s">
        <v>557</v>
      </c>
      <c r="F8037" t="str">
        <f t="shared" si="626"/>
        <v>石嘴山市幼儿教育</v>
      </c>
      <c r="G8037" t="s">
        <v>129</v>
      </c>
      <c r="H8037" t="s">
        <v>371</v>
      </c>
      <c r="I8037" t="s">
        <v>70</v>
      </c>
      <c r="J8037">
        <v>46</v>
      </c>
      <c r="K8037">
        <v>0</v>
      </c>
      <c r="L8037" s="13">
        <f>VLOOKUP(C8037,'渗透率、续签率'!B:C,2,0)</f>
        <v>0.20100000000000001</v>
      </c>
      <c r="M8037" s="6">
        <v>0</v>
      </c>
      <c r="N8037">
        <v>4</v>
      </c>
      <c r="O8037">
        <v>0</v>
      </c>
      <c r="P8037" s="6">
        <v>0</v>
      </c>
      <c r="Q8037" s="13">
        <v>0</v>
      </c>
      <c r="R8037" s="13">
        <v>0</v>
      </c>
      <c r="S8037" s="31">
        <v>93</v>
      </c>
      <c r="T8037" s="6">
        <f>VLOOKUP(E8037,'参数设置&amp;汇总'!S:U,3,0)</f>
        <v>0</v>
      </c>
      <c r="U8037" s="78">
        <f t="shared" si="625"/>
        <v>0</v>
      </c>
      <c r="V8037" s="13">
        <v>0.85000000000000009</v>
      </c>
      <c r="W8037" s="78">
        <f t="shared" si="627"/>
        <v>0</v>
      </c>
      <c r="X8037" s="1">
        <f>VLOOKUP(E8037,'渗透率、续签率'!AG:AJ,4,0)</f>
        <v>6095.5</v>
      </c>
      <c r="Y8037" s="1">
        <f t="shared" si="628"/>
        <v>0</v>
      </c>
      <c r="Z8037">
        <v>0</v>
      </c>
      <c r="AA8037" s="89">
        <f t="shared" si="629"/>
        <v>24382</v>
      </c>
      <c r="AH8037" s="37"/>
      <c r="AI8037" s="37"/>
      <c r="AK8037" s="37"/>
    </row>
    <row r="8038" spans="1:37" hidden="1">
      <c r="A8038" t="s">
        <v>64</v>
      </c>
      <c r="B8038" t="s">
        <v>20</v>
      </c>
      <c r="C8038" t="s">
        <v>22</v>
      </c>
      <c r="D8038" t="s">
        <v>116</v>
      </c>
      <c r="E8038" t="s">
        <v>557</v>
      </c>
      <c r="F8038" t="str">
        <f t="shared" si="626"/>
        <v>石家庄市幼儿教育</v>
      </c>
      <c r="G8038" t="s">
        <v>159</v>
      </c>
      <c r="H8038" t="s">
        <v>372</v>
      </c>
      <c r="I8038" t="s">
        <v>70</v>
      </c>
      <c r="J8038" s="1">
        <v>1738</v>
      </c>
      <c r="K8038">
        <v>1</v>
      </c>
      <c r="L8038" s="13">
        <f>VLOOKUP(C8038,'渗透率、续签率'!B:C,2,0)</f>
        <v>0.20100000000000001</v>
      </c>
      <c r="M8038" s="6">
        <v>0</v>
      </c>
      <c r="N8038">
        <v>590</v>
      </c>
      <c r="O8038">
        <v>1</v>
      </c>
      <c r="P8038" s="6">
        <v>0</v>
      </c>
      <c r="Q8038" s="13">
        <v>4.0000000000000001E-3</v>
      </c>
      <c r="R8038" s="13">
        <v>0</v>
      </c>
      <c r="S8038" s="31">
        <v>10558</v>
      </c>
      <c r="T8038" s="6">
        <f>VLOOKUP(E8038,'参数设置&amp;汇总'!S:U,3,0)</f>
        <v>0</v>
      </c>
      <c r="U8038" s="78">
        <f t="shared" si="625"/>
        <v>1</v>
      </c>
      <c r="V8038" s="13">
        <v>0.85000000000000009</v>
      </c>
      <c r="W8038" s="78">
        <f t="shared" si="627"/>
        <v>0.93999999999999984</v>
      </c>
      <c r="X8038" s="1">
        <f>VLOOKUP(E8038,'渗透率、续签率'!AG:AJ,4,0)</f>
        <v>6095.5</v>
      </c>
      <c r="Y8038" s="1">
        <f t="shared" si="628"/>
        <v>5729.7699999999986</v>
      </c>
      <c r="Z8038">
        <v>1</v>
      </c>
      <c r="AA8038" s="89">
        <f t="shared" si="629"/>
        <v>3596345</v>
      </c>
      <c r="AH8038" s="37"/>
      <c r="AI8038" s="37"/>
      <c r="AK8038" s="37"/>
    </row>
    <row r="8039" spans="1:37" hidden="1">
      <c r="A8039" t="s">
        <v>64</v>
      </c>
      <c r="B8039" t="s">
        <v>20</v>
      </c>
      <c r="C8039" t="s">
        <v>22</v>
      </c>
      <c r="D8039" t="s">
        <v>116</v>
      </c>
      <c r="E8039" t="s">
        <v>557</v>
      </c>
      <c r="F8039" t="str">
        <f t="shared" si="626"/>
        <v>石河子市幼儿教育</v>
      </c>
      <c r="G8039" t="s">
        <v>145</v>
      </c>
      <c r="H8039" t="s">
        <v>373</v>
      </c>
      <c r="I8039" t="s">
        <v>70</v>
      </c>
      <c r="J8039">
        <v>32</v>
      </c>
      <c r="K8039">
        <v>0</v>
      </c>
      <c r="L8039" s="13">
        <f>VLOOKUP(C8039,'渗透率、续签率'!B:C,2,0)</f>
        <v>0.20100000000000001</v>
      </c>
      <c r="M8039" s="6">
        <v>0</v>
      </c>
      <c r="N8039">
        <v>2</v>
      </c>
      <c r="O8039">
        <v>0</v>
      </c>
      <c r="P8039" s="6">
        <v>0</v>
      </c>
      <c r="Q8039" s="13">
        <v>0</v>
      </c>
      <c r="R8039" s="13">
        <v>0</v>
      </c>
      <c r="S8039" s="31">
        <v>95</v>
      </c>
      <c r="T8039" s="6">
        <f>VLOOKUP(E8039,'参数设置&amp;汇总'!S:U,3,0)</f>
        <v>0</v>
      </c>
      <c r="U8039" s="78">
        <f t="shared" si="625"/>
        <v>0</v>
      </c>
      <c r="V8039" s="13">
        <v>0.85000000000000009</v>
      </c>
      <c r="W8039" s="78">
        <f t="shared" si="627"/>
        <v>0</v>
      </c>
      <c r="X8039" s="1">
        <f>VLOOKUP(E8039,'渗透率、续签率'!AG:AJ,4,0)</f>
        <v>6095.5</v>
      </c>
      <c r="Y8039" s="1">
        <f t="shared" si="628"/>
        <v>0</v>
      </c>
      <c r="Z8039">
        <v>0</v>
      </c>
      <c r="AA8039" s="89">
        <f t="shared" si="629"/>
        <v>12191</v>
      </c>
      <c r="AH8039" s="37"/>
      <c r="AI8039" s="37"/>
      <c r="AK8039" s="37"/>
    </row>
    <row r="8040" spans="1:37" hidden="1">
      <c r="A8040" t="s">
        <v>64</v>
      </c>
      <c r="B8040" t="s">
        <v>20</v>
      </c>
      <c r="C8040" t="s">
        <v>22</v>
      </c>
      <c r="D8040" t="s">
        <v>116</v>
      </c>
      <c r="E8040" t="s">
        <v>557</v>
      </c>
      <c r="F8040" t="str">
        <f t="shared" si="626"/>
        <v>神农架林区幼儿教育</v>
      </c>
      <c r="G8040" t="s">
        <v>81</v>
      </c>
      <c r="H8040" t="s">
        <v>374</v>
      </c>
      <c r="I8040" t="s">
        <v>68</v>
      </c>
      <c r="J8040">
        <v>3</v>
      </c>
      <c r="K8040">
        <v>0</v>
      </c>
      <c r="L8040" s="13">
        <f>VLOOKUP(C8040,'渗透率、续签率'!B:C,2,0)</f>
        <v>0.20100000000000001</v>
      </c>
      <c r="M8040" s="6">
        <v>0</v>
      </c>
      <c r="N8040">
        <v>0</v>
      </c>
      <c r="O8040">
        <v>0</v>
      </c>
      <c r="P8040" s="6">
        <v>0</v>
      </c>
      <c r="Q8040" s="13">
        <v>0</v>
      </c>
      <c r="R8040" s="13">
        <v>0</v>
      </c>
      <c r="S8040" s="31">
        <v>0</v>
      </c>
      <c r="T8040" s="6">
        <f>VLOOKUP(E8040,'参数设置&amp;汇总'!S:U,3,0)</f>
        <v>0</v>
      </c>
      <c r="U8040" s="78">
        <f t="shared" si="625"/>
        <v>0</v>
      </c>
      <c r="V8040" s="13">
        <v>0.85000000000000009</v>
      </c>
      <c r="W8040" s="78">
        <f t="shared" si="627"/>
        <v>0</v>
      </c>
      <c r="X8040" s="1">
        <f>VLOOKUP(E8040,'渗透率、续签率'!AG:AJ,4,0)</f>
        <v>6095.5</v>
      </c>
      <c r="Y8040" s="1">
        <f t="shared" si="628"/>
        <v>0</v>
      </c>
      <c r="Z8040">
        <v>0</v>
      </c>
      <c r="AA8040" s="89">
        <f t="shared" si="629"/>
        <v>0</v>
      </c>
      <c r="AH8040" s="37"/>
      <c r="AI8040" s="37"/>
      <c r="AK8040" s="37"/>
    </row>
    <row r="8041" spans="1:37" hidden="1">
      <c r="A8041" t="s">
        <v>64</v>
      </c>
      <c r="B8041" t="s">
        <v>20</v>
      </c>
      <c r="C8041" t="s">
        <v>22</v>
      </c>
      <c r="D8041" t="s">
        <v>116</v>
      </c>
      <c r="E8041" t="s">
        <v>557</v>
      </c>
      <c r="F8041" t="str">
        <f t="shared" si="626"/>
        <v>秦皇岛市幼儿教育</v>
      </c>
      <c r="G8041" t="s">
        <v>159</v>
      </c>
      <c r="H8041" t="s">
        <v>375</v>
      </c>
      <c r="I8041" t="s">
        <v>70</v>
      </c>
      <c r="J8041">
        <v>324</v>
      </c>
      <c r="K8041">
        <v>0</v>
      </c>
      <c r="L8041" s="13">
        <f>VLOOKUP(C8041,'渗透率、续签率'!B:C,2,0)</f>
        <v>0.20100000000000001</v>
      </c>
      <c r="M8041" s="6">
        <v>0</v>
      </c>
      <c r="N8041">
        <v>122</v>
      </c>
      <c r="O8041">
        <v>0</v>
      </c>
      <c r="P8041" s="6">
        <v>0</v>
      </c>
      <c r="Q8041" s="13">
        <v>0</v>
      </c>
      <c r="R8041" s="13">
        <v>0</v>
      </c>
      <c r="S8041" s="31">
        <v>2120</v>
      </c>
      <c r="T8041" s="6">
        <f>VLOOKUP(E8041,'参数设置&amp;汇总'!S:U,3,0)</f>
        <v>0</v>
      </c>
      <c r="U8041" s="78">
        <f t="shared" si="625"/>
        <v>0</v>
      </c>
      <c r="V8041" s="13">
        <v>0.85000000000000009</v>
      </c>
      <c r="W8041" s="78">
        <f t="shared" si="627"/>
        <v>0</v>
      </c>
      <c r="X8041" s="1">
        <f>VLOOKUP(E8041,'渗透率、续签率'!AG:AJ,4,0)</f>
        <v>6095.5</v>
      </c>
      <c r="Y8041" s="1">
        <f t="shared" si="628"/>
        <v>0</v>
      </c>
      <c r="Z8041">
        <v>1</v>
      </c>
      <c r="AA8041" s="89">
        <f t="shared" si="629"/>
        <v>743651</v>
      </c>
      <c r="AH8041" s="37"/>
      <c r="AI8041" s="37"/>
      <c r="AK8041" s="37"/>
    </row>
    <row r="8042" spans="1:37" hidden="1">
      <c r="A8042" t="s">
        <v>64</v>
      </c>
      <c r="B8042" t="s">
        <v>20</v>
      </c>
      <c r="C8042" t="s">
        <v>22</v>
      </c>
      <c r="D8042" t="s">
        <v>116</v>
      </c>
      <c r="E8042" t="s">
        <v>557</v>
      </c>
      <c r="F8042" t="str">
        <f t="shared" si="626"/>
        <v>红河哈尼族彝族自治州幼儿教育</v>
      </c>
      <c r="G8042" t="s">
        <v>99</v>
      </c>
      <c r="H8042" t="s">
        <v>376</v>
      </c>
      <c r="I8042" t="s">
        <v>68</v>
      </c>
      <c r="J8042">
        <v>443</v>
      </c>
      <c r="K8042">
        <v>0</v>
      </c>
      <c r="L8042" s="13">
        <f>VLOOKUP(C8042,'渗透率、续签率'!B:C,2,0)</f>
        <v>0.20100000000000001</v>
      </c>
      <c r="M8042" s="6">
        <v>0</v>
      </c>
      <c r="N8042">
        <v>43</v>
      </c>
      <c r="O8042">
        <v>0</v>
      </c>
      <c r="P8042" s="6">
        <v>0</v>
      </c>
      <c r="Q8042" s="13">
        <v>0</v>
      </c>
      <c r="R8042" s="13">
        <v>0</v>
      </c>
      <c r="S8042" s="31">
        <v>1007</v>
      </c>
      <c r="T8042" s="6">
        <f>VLOOKUP(E8042,'参数设置&amp;汇总'!S:U,3,0)</f>
        <v>0</v>
      </c>
      <c r="U8042" s="78">
        <f t="shared" si="625"/>
        <v>0</v>
      </c>
      <c r="V8042" s="13">
        <v>0.85000000000000009</v>
      </c>
      <c r="W8042" s="78">
        <f t="shared" si="627"/>
        <v>0</v>
      </c>
      <c r="X8042" s="1">
        <f>VLOOKUP(E8042,'渗透率、续签率'!AG:AJ,4,0)</f>
        <v>6095.5</v>
      </c>
      <c r="Y8042" s="1">
        <f t="shared" si="628"/>
        <v>0</v>
      </c>
      <c r="Z8042">
        <v>0</v>
      </c>
      <c r="AA8042" s="89">
        <f t="shared" si="629"/>
        <v>262106.5</v>
      </c>
      <c r="AH8042" s="37"/>
      <c r="AI8042" s="37"/>
      <c r="AK8042" s="37"/>
    </row>
    <row r="8043" spans="1:37" hidden="1">
      <c r="A8043" t="s">
        <v>64</v>
      </c>
      <c r="B8043" t="s">
        <v>20</v>
      </c>
      <c r="C8043" t="s">
        <v>22</v>
      </c>
      <c r="D8043" t="s">
        <v>116</v>
      </c>
      <c r="E8043" t="s">
        <v>557</v>
      </c>
      <c r="F8043" t="str">
        <f t="shared" si="626"/>
        <v>绍兴市幼儿教育</v>
      </c>
      <c r="G8043" t="s">
        <v>79</v>
      </c>
      <c r="H8043" t="s">
        <v>377</v>
      </c>
      <c r="I8043" t="s">
        <v>68</v>
      </c>
      <c r="J8043">
        <v>611</v>
      </c>
      <c r="K8043">
        <v>0</v>
      </c>
      <c r="L8043" s="13">
        <f>VLOOKUP(C8043,'渗透率、续签率'!B:C,2,0)</f>
        <v>0.20100000000000001</v>
      </c>
      <c r="M8043" s="6">
        <v>0</v>
      </c>
      <c r="N8043">
        <v>262</v>
      </c>
      <c r="O8043">
        <v>0</v>
      </c>
      <c r="P8043" s="6">
        <v>0</v>
      </c>
      <c r="Q8043" s="13">
        <v>0</v>
      </c>
      <c r="R8043" s="13">
        <v>0</v>
      </c>
      <c r="S8043" s="31">
        <v>3798</v>
      </c>
      <c r="T8043" s="6">
        <f>VLOOKUP(E8043,'参数设置&amp;汇总'!S:U,3,0)</f>
        <v>0</v>
      </c>
      <c r="U8043" s="78">
        <f t="shared" si="625"/>
        <v>0</v>
      </c>
      <c r="V8043" s="13">
        <v>0.85000000000000009</v>
      </c>
      <c r="W8043" s="78">
        <f t="shared" si="627"/>
        <v>0</v>
      </c>
      <c r="X8043" s="1">
        <f>VLOOKUP(E8043,'渗透率、续签率'!AG:AJ,4,0)</f>
        <v>6095.5</v>
      </c>
      <c r="Y8043" s="1">
        <f t="shared" si="628"/>
        <v>0</v>
      </c>
      <c r="Z8043">
        <v>3</v>
      </c>
      <c r="AA8043" s="89">
        <f t="shared" si="629"/>
        <v>1597021</v>
      </c>
      <c r="AH8043" s="37"/>
      <c r="AI8043" s="37"/>
      <c r="AJ8043" s="1"/>
      <c r="AK8043" s="37"/>
    </row>
    <row r="8044" spans="1:37" hidden="1">
      <c r="A8044" t="s">
        <v>64</v>
      </c>
      <c r="B8044" t="s">
        <v>20</v>
      </c>
      <c r="C8044" t="s">
        <v>22</v>
      </c>
      <c r="D8044" t="s">
        <v>116</v>
      </c>
      <c r="E8044" t="s">
        <v>557</v>
      </c>
      <c r="F8044" t="str">
        <f t="shared" si="626"/>
        <v>绥化市幼儿教育</v>
      </c>
      <c r="G8044" t="s">
        <v>118</v>
      </c>
      <c r="H8044" t="s">
        <v>378</v>
      </c>
      <c r="I8044" t="s">
        <v>70</v>
      </c>
      <c r="J8044">
        <v>343</v>
      </c>
      <c r="K8044">
        <v>0</v>
      </c>
      <c r="L8044" s="13">
        <f>VLOOKUP(C8044,'渗透率、续签率'!B:C,2,0)</f>
        <v>0.20100000000000001</v>
      </c>
      <c r="M8044" s="6">
        <v>0</v>
      </c>
      <c r="N8044">
        <v>18</v>
      </c>
      <c r="O8044">
        <v>0</v>
      </c>
      <c r="P8044" s="6">
        <v>0</v>
      </c>
      <c r="Q8044" s="13">
        <v>0</v>
      </c>
      <c r="R8044" s="13">
        <v>0</v>
      </c>
      <c r="S8044" s="31">
        <v>847</v>
      </c>
      <c r="T8044" s="6">
        <f>VLOOKUP(E8044,'参数设置&amp;汇总'!S:U,3,0)</f>
        <v>0</v>
      </c>
      <c r="U8044" s="78">
        <f t="shared" si="625"/>
        <v>0</v>
      </c>
      <c r="V8044" s="13">
        <v>0.85000000000000009</v>
      </c>
      <c r="W8044" s="78">
        <f t="shared" si="627"/>
        <v>0</v>
      </c>
      <c r="X8044" s="1">
        <f>VLOOKUP(E8044,'渗透率、续签率'!AG:AJ,4,0)</f>
        <v>6095.5</v>
      </c>
      <c r="Y8044" s="1">
        <f t="shared" si="628"/>
        <v>0</v>
      </c>
      <c r="Z8044">
        <v>0</v>
      </c>
      <c r="AA8044" s="89">
        <f t="shared" si="629"/>
        <v>109719</v>
      </c>
      <c r="AH8044" s="37"/>
      <c r="AI8044" s="37"/>
      <c r="AK8044" s="37"/>
    </row>
    <row r="8045" spans="1:37" hidden="1">
      <c r="A8045" t="s">
        <v>64</v>
      </c>
      <c r="B8045" t="s">
        <v>20</v>
      </c>
      <c r="C8045" t="s">
        <v>22</v>
      </c>
      <c r="D8045" t="s">
        <v>116</v>
      </c>
      <c r="E8045" t="s">
        <v>557</v>
      </c>
      <c r="F8045" t="str">
        <f t="shared" si="626"/>
        <v>绵阳市幼儿教育</v>
      </c>
      <c r="G8045" t="s">
        <v>77</v>
      </c>
      <c r="H8045" t="s">
        <v>379</v>
      </c>
      <c r="I8045" t="s">
        <v>70</v>
      </c>
      <c r="J8045">
        <v>667</v>
      </c>
      <c r="K8045">
        <v>0</v>
      </c>
      <c r="L8045" s="13">
        <f>VLOOKUP(C8045,'渗透率、续签率'!B:C,2,0)</f>
        <v>0.20100000000000001</v>
      </c>
      <c r="M8045" s="6">
        <v>0</v>
      </c>
      <c r="N8045">
        <v>97</v>
      </c>
      <c r="O8045">
        <v>0</v>
      </c>
      <c r="P8045" s="6">
        <v>0</v>
      </c>
      <c r="Q8045" s="13">
        <v>0</v>
      </c>
      <c r="R8045" s="13">
        <v>0</v>
      </c>
      <c r="S8045" s="31">
        <v>1770</v>
      </c>
      <c r="T8045" s="6">
        <f>VLOOKUP(E8045,'参数设置&amp;汇总'!S:U,3,0)</f>
        <v>0</v>
      </c>
      <c r="U8045" s="78">
        <f t="shared" si="625"/>
        <v>0</v>
      </c>
      <c r="V8045" s="13">
        <v>0.85000000000000009</v>
      </c>
      <c r="W8045" s="78">
        <f t="shared" si="627"/>
        <v>0</v>
      </c>
      <c r="X8045" s="1">
        <f>VLOOKUP(E8045,'渗透率、续签率'!AG:AJ,4,0)</f>
        <v>6095.5</v>
      </c>
      <c r="Y8045" s="1">
        <f t="shared" si="628"/>
        <v>0</v>
      </c>
      <c r="Z8045">
        <v>0</v>
      </c>
      <c r="AA8045" s="89">
        <f t="shared" si="629"/>
        <v>591263.5</v>
      </c>
      <c r="AH8045" s="37"/>
      <c r="AI8045" s="37"/>
      <c r="AK8045" s="37"/>
    </row>
    <row r="8046" spans="1:37" hidden="1">
      <c r="A8046" t="s">
        <v>64</v>
      </c>
      <c r="B8046" t="s">
        <v>20</v>
      </c>
      <c r="C8046" t="s">
        <v>22</v>
      </c>
      <c r="D8046" t="s">
        <v>116</v>
      </c>
      <c r="E8046" t="s">
        <v>557</v>
      </c>
      <c r="F8046" t="str">
        <f t="shared" si="626"/>
        <v>聊城市幼儿教育</v>
      </c>
      <c r="G8046" t="s">
        <v>103</v>
      </c>
      <c r="H8046" t="s">
        <v>380</v>
      </c>
      <c r="I8046" t="s">
        <v>70</v>
      </c>
      <c r="J8046">
        <v>969</v>
      </c>
      <c r="K8046">
        <v>0</v>
      </c>
      <c r="L8046" s="13">
        <f>VLOOKUP(C8046,'渗透率、续签率'!B:C,2,0)</f>
        <v>0.20100000000000001</v>
      </c>
      <c r="M8046" s="6">
        <v>0</v>
      </c>
      <c r="N8046">
        <v>157</v>
      </c>
      <c r="O8046">
        <v>0</v>
      </c>
      <c r="P8046" s="6">
        <v>0</v>
      </c>
      <c r="Q8046" s="13">
        <v>0</v>
      </c>
      <c r="R8046" s="13">
        <v>0</v>
      </c>
      <c r="S8046" s="31">
        <v>2815</v>
      </c>
      <c r="T8046" s="6">
        <f>VLOOKUP(E8046,'参数设置&amp;汇总'!S:U,3,0)</f>
        <v>0</v>
      </c>
      <c r="U8046" s="78">
        <f t="shared" si="625"/>
        <v>0</v>
      </c>
      <c r="V8046" s="13">
        <v>0.85000000000000009</v>
      </c>
      <c r="W8046" s="78">
        <f t="shared" si="627"/>
        <v>0</v>
      </c>
      <c r="X8046" s="1">
        <f>VLOOKUP(E8046,'渗透率、续签率'!AG:AJ,4,0)</f>
        <v>6095.5</v>
      </c>
      <c r="Y8046" s="1">
        <f t="shared" si="628"/>
        <v>0</v>
      </c>
      <c r="Z8046">
        <v>0</v>
      </c>
      <c r="AA8046" s="89">
        <f t="shared" si="629"/>
        <v>956993.5</v>
      </c>
      <c r="AH8046" s="37"/>
      <c r="AI8046" s="37"/>
      <c r="AK8046" s="37"/>
    </row>
    <row r="8047" spans="1:37" hidden="1">
      <c r="A8047" t="s">
        <v>64</v>
      </c>
      <c r="B8047" t="s">
        <v>20</v>
      </c>
      <c r="C8047" t="s">
        <v>22</v>
      </c>
      <c r="D8047" t="s">
        <v>116</v>
      </c>
      <c r="E8047" t="s">
        <v>557</v>
      </c>
      <c r="F8047" t="str">
        <f t="shared" si="626"/>
        <v>肇庆市幼儿教育</v>
      </c>
      <c r="G8047" t="s">
        <v>75</v>
      </c>
      <c r="H8047" t="s">
        <v>381</v>
      </c>
      <c r="I8047" t="s">
        <v>68</v>
      </c>
      <c r="J8047">
        <v>666</v>
      </c>
      <c r="K8047">
        <v>0</v>
      </c>
      <c r="L8047" s="13">
        <f>VLOOKUP(C8047,'渗透率、续签率'!B:C,2,0)</f>
        <v>0.20100000000000001</v>
      </c>
      <c r="M8047" s="6">
        <v>0</v>
      </c>
      <c r="N8047">
        <v>73</v>
      </c>
      <c r="O8047">
        <v>0</v>
      </c>
      <c r="P8047" s="6">
        <v>0</v>
      </c>
      <c r="Q8047" s="13">
        <v>0</v>
      </c>
      <c r="R8047" s="13">
        <v>0</v>
      </c>
      <c r="S8047" s="31">
        <v>1804</v>
      </c>
      <c r="T8047" s="6">
        <f>VLOOKUP(E8047,'参数设置&amp;汇总'!S:U,3,0)</f>
        <v>0</v>
      </c>
      <c r="U8047" s="78">
        <f t="shared" si="625"/>
        <v>0</v>
      </c>
      <c r="V8047" s="13">
        <v>0.85000000000000009</v>
      </c>
      <c r="W8047" s="78">
        <f t="shared" si="627"/>
        <v>0</v>
      </c>
      <c r="X8047" s="1">
        <f>VLOOKUP(E8047,'渗透率、续签率'!AG:AJ,4,0)</f>
        <v>6095.5</v>
      </c>
      <c r="Y8047" s="1">
        <f t="shared" si="628"/>
        <v>0</v>
      </c>
      <c r="Z8047">
        <v>1</v>
      </c>
      <c r="AA8047" s="89">
        <f t="shared" si="629"/>
        <v>444971.5</v>
      </c>
      <c r="AH8047" s="37"/>
      <c r="AI8047" s="37"/>
      <c r="AK8047" s="37"/>
    </row>
    <row r="8048" spans="1:37" hidden="1">
      <c r="A8048" t="s">
        <v>64</v>
      </c>
      <c r="B8048" t="s">
        <v>20</v>
      </c>
      <c r="C8048" t="s">
        <v>22</v>
      </c>
      <c r="D8048" t="s">
        <v>116</v>
      </c>
      <c r="E8048" t="s">
        <v>557</v>
      </c>
      <c r="F8048" t="str">
        <f t="shared" si="626"/>
        <v>胡杨河市幼儿教育</v>
      </c>
      <c r="G8048" t="s">
        <v>145</v>
      </c>
      <c r="H8048" t="s">
        <v>382</v>
      </c>
      <c r="I8048" t="s">
        <v>70</v>
      </c>
      <c r="J8048">
        <v>1</v>
      </c>
      <c r="K8048">
        <v>0</v>
      </c>
      <c r="L8048" s="13">
        <f>VLOOKUP(C8048,'渗透率、续签率'!B:C,2,0)</f>
        <v>0.20100000000000001</v>
      </c>
      <c r="M8048" s="6">
        <v>0</v>
      </c>
      <c r="N8048">
        <v>0</v>
      </c>
      <c r="O8048">
        <v>0</v>
      </c>
      <c r="P8048" s="6">
        <v>0</v>
      </c>
      <c r="Q8048" s="13">
        <v>0</v>
      </c>
      <c r="R8048" s="13">
        <v>0</v>
      </c>
      <c r="S8048" s="31">
        <v>1</v>
      </c>
      <c r="T8048" s="6">
        <f>VLOOKUP(E8048,'参数设置&amp;汇总'!S:U,3,0)</f>
        <v>0</v>
      </c>
      <c r="U8048" s="78">
        <f t="shared" si="625"/>
        <v>0</v>
      </c>
      <c r="V8048" s="13">
        <v>0.85000000000000009</v>
      </c>
      <c r="W8048" s="78">
        <f t="shared" si="627"/>
        <v>0</v>
      </c>
      <c r="X8048" s="1">
        <f>VLOOKUP(E8048,'渗透率、续签率'!AG:AJ,4,0)</f>
        <v>6095.5</v>
      </c>
      <c r="Y8048" s="1">
        <f t="shared" si="628"/>
        <v>0</v>
      </c>
      <c r="Z8048">
        <v>0</v>
      </c>
      <c r="AA8048" s="89">
        <f t="shared" si="629"/>
        <v>0</v>
      </c>
      <c r="AH8048" s="37"/>
      <c r="AI8048" s="37"/>
      <c r="AK8048" s="37"/>
    </row>
    <row r="8049" spans="1:37" hidden="1">
      <c r="A8049" t="s">
        <v>64</v>
      </c>
      <c r="B8049" t="s">
        <v>20</v>
      </c>
      <c r="C8049" t="s">
        <v>22</v>
      </c>
      <c r="D8049" t="s">
        <v>116</v>
      </c>
      <c r="E8049" t="s">
        <v>557</v>
      </c>
      <c r="F8049" t="str">
        <f t="shared" si="626"/>
        <v>自贡市幼儿教育</v>
      </c>
      <c r="G8049" t="s">
        <v>77</v>
      </c>
      <c r="H8049" t="s">
        <v>383</v>
      </c>
      <c r="I8049" t="s">
        <v>70</v>
      </c>
      <c r="J8049">
        <v>290</v>
      </c>
      <c r="K8049">
        <v>0</v>
      </c>
      <c r="L8049" s="13">
        <f>VLOOKUP(C8049,'渗透率、续签率'!B:C,2,0)</f>
        <v>0.20100000000000001</v>
      </c>
      <c r="M8049" s="6">
        <v>0</v>
      </c>
      <c r="N8049">
        <v>39</v>
      </c>
      <c r="O8049">
        <v>0</v>
      </c>
      <c r="P8049" s="6">
        <v>0</v>
      </c>
      <c r="Q8049" s="13">
        <v>0</v>
      </c>
      <c r="R8049" s="13">
        <v>0</v>
      </c>
      <c r="S8049" s="31">
        <v>825</v>
      </c>
      <c r="T8049" s="6">
        <f>VLOOKUP(E8049,'参数设置&amp;汇总'!S:U,3,0)</f>
        <v>0</v>
      </c>
      <c r="U8049" s="78">
        <f t="shared" si="625"/>
        <v>0</v>
      </c>
      <c r="V8049" s="13">
        <v>0.85000000000000009</v>
      </c>
      <c r="W8049" s="78">
        <f t="shared" si="627"/>
        <v>0</v>
      </c>
      <c r="X8049" s="1">
        <f>VLOOKUP(E8049,'渗透率、续签率'!AG:AJ,4,0)</f>
        <v>6095.5</v>
      </c>
      <c r="Y8049" s="1">
        <f t="shared" si="628"/>
        <v>0</v>
      </c>
      <c r="Z8049">
        <v>0</v>
      </c>
      <c r="AA8049" s="89">
        <f t="shared" si="629"/>
        <v>237724.5</v>
      </c>
      <c r="AH8049" s="37"/>
      <c r="AI8049" s="37"/>
      <c r="AK8049" s="37"/>
    </row>
    <row r="8050" spans="1:37" hidden="1">
      <c r="A8050" t="s">
        <v>64</v>
      </c>
      <c r="B8050" t="s">
        <v>20</v>
      </c>
      <c r="C8050" t="s">
        <v>22</v>
      </c>
      <c r="D8050" t="s">
        <v>116</v>
      </c>
      <c r="E8050" t="s">
        <v>557</v>
      </c>
      <c r="F8050" t="str">
        <f t="shared" si="626"/>
        <v>舟山市幼儿教育</v>
      </c>
      <c r="G8050" t="s">
        <v>79</v>
      </c>
      <c r="H8050" t="s">
        <v>384</v>
      </c>
      <c r="I8050" t="s">
        <v>68</v>
      </c>
      <c r="J8050">
        <v>122</v>
      </c>
      <c r="K8050">
        <v>0</v>
      </c>
      <c r="L8050" s="13">
        <f>VLOOKUP(C8050,'渗透率、续签率'!B:C,2,0)</f>
        <v>0.20100000000000001</v>
      </c>
      <c r="M8050" s="6">
        <v>0</v>
      </c>
      <c r="N8050">
        <v>26</v>
      </c>
      <c r="O8050">
        <v>0</v>
      </c>
      <c r="P8050" s="6">
        <v>0</v>
      </c>
      <c r="Q8050" s="13">
        <v>0</v>
      </c>
      <c r="R8050" s="13">
        <v>0</v>
      </c>
      <c r="S8050" s="31">
        <v>450</v>
      </c>
      <c r="T8050" s="6">
        <f>VLOOKUP(E8050,'参数设置&amp;汇总'!S:U,3,0)</f>
        <v>0</v>
      </c>
      <c r="U8050" s="78">
        <f t="shared" si="625"/>
        <v>0</v>
      </c>
      <c r="V8050" s="13">
        <v>0.85000000000000009</v>
      </c>
      <c r="W8050" s="78">
        <f t="shared" si="627"/>
        <v>0</v>
      </c>
      <c r="X8050" s="1">
        <f>VLOOKUP(E8050,'渗透率、续签率'!AG:AJ,4,0)</f>
        <v>6095.5</v>
      </c>
      <c r="Y8050" s="1">
        <f t="shared" si="628"/>
        <v>0</v>
      </c>
      <c r="Z8050">
        <v>0</v>
      </c>
      <c r="AA8050" s="89">
        <f t="shared" si="629"/>
        <v>158483</v>
      </c>
      <c r="AH8050" s="37"/>
      <c r="AI8050" s="37"/>
      <c r="AK8050" s="37"/>
    </row>
    <row r="8051" spans="1:37" hidden="1">
      <c r="A8051" t="s">
        <v>64</v>
      </c>
      <c r="B8051" t="s">
        <v>20</v>
      </c>
      <c r="C8051" t="s">
        <v>22</v>
      </c>
      <c r="D8051" t="s">
        <v>116</v>
      </c>
      <c r="E8051" t="s">
        <v>557</v>
      </c>
      <c r="F8051" t="str">
        <f t="shared" si="626"/>
        <v>芜湖市幼儿教育</v>
      </c>
      <c r="G8051" t="s">
        <v>94</v>
      </c>
      <c r="H8051" t="s">
        <v>385</v>
      </c>
      <c r="I8051" t="s">
        <v>68</v>
      </c>
      <c r="J8051">
        <v>568</v>
      </c>
      <c r="K8051">
        <v>0</v>
      </c>
      <c r="L8051" s="13">
        <f>VLOOKUP(C8051,'渗透率、续签率'!B:C,2,0)</f>
        <v>0.20100000000000001</v>
      </c>
      <c r="M8051" s="6">
        <v>0</v>
      </c>
      <c r="N8051">
        <v>112</v>
      </c>
      <c r="O8051">
        <v>0</v>
      </c>
      <c r="P8051" s="6">
        <v>0</v>
      </c>
      <c r="Q8051" s="13">
        <v>0</v>
      </c>
      <c r="R8051" s="13">
        <v>0</v>
      </c>
      <c r="S8051" s="31">
        <v>1894</v>
      </c>
      <c r="T8051" s="6">
        <f>VLOOKUP(E8051,'参数设置&amp;汇总'!S:U,3,0)</f>
        <v>0</v>
      </c>
      <c r="U8051" s="78">
        <f t="shared" si="625"/>
        <v>0</v>
      </c>
      <c r="V8051" s="13">
        <v>0.85000000000000009</v>
      </c>
      <c r="W8051" s="78">
        <f t="shared" si="627"/>
        <v>0</v>
      </c>
      <c r="X8051" s="1">
        <f>VLOOKUP(E8051,'渗透率、续签率'!AG:AJ,4,0)</f>
        <v>6095.5</v>
      </c>
      <c r="Y8051" s="1">
        <f t="shared" si="628"/>
        <v>0</v>
      </c>
      <c r="Z8051">
        <v>0</v>
      </c>
      <c r="AA8051" s="89">
        <f t="shared" si="629"/>
        <v>682696</v>
      </c>
      <c r="AH8051" s="37"/>
      <c r="AI8051" s="37"/>
      <c r="AK8051" s="37"/>
    </row>
    <row r="8052" spans="1:37" hidden="1">
      <c r="A8052" t="s">
        <v>64</v>
      </c>
      <c r="B8052" t="s">
        <v>20</v>
      </c>
      <c r="C8052" t="s">
        <v>22</v>
      </c>
      <c r="D8052" t="s">
        <v>116</v>
      </c>
      <c r="E8052" t="s">
        <v>557</v>
      </c>
      <c r="F8052" t="str">
        <f t="shared" si="626"/>
        <v>茂名市幼儿教育</v>
      </c>
      <c r="G8052" t="s">
        <v>75</v>
      </c>
      <c r="H8052" t="s">
        <v>386</v>
      </c>
      <c r="I8052" t="s">
        <v>68</v>
      </c>
      <c r="J8052" s="1">
        <v>1276</v>
      </c>
      <c r="K8052">
        <v>0</v>
      </c>
      <c r="L8052" s="13">
        <f>VLOOKUP(C8052,'渗透率、续签率'!B:C,2,0)</f>
        <v>0.20100000000000001</v>
      </c>
      <c r="M8052" s="6">
        <v>0</v>
      </c>
      <c r="N8052">
        <v>43</v>
      </c>
      <c r="O8052">
        <v>0</v>
      </c>
      <c r="P8052" s="6">
        <v>0</v>
      </c>
      <c r="Q8052" s="13">
        <v>0</v>
      </c>
      <c r="R8052" s="13">
        <v>0</v>
      </c>
      <c r="S8052" s="31">
        <v>1999</v>
      </c>
      <c r="T8052" s="6">
        <f>VLOOKUP(E8052,'参数设置&amp;汇总'!S:U,3,0)</f>
        <v>0</v>
      </c>
      <c r="U8052" s="78">
        <f t="shared" si="625"/>
        <v>0</v>
      </c>
      <c r="V8052" s="13">
        <v>0.85000000000000009</v>
      </c>
      <c r="W8052" s="78">
        <f t="shared" si="627"/>
        <v>0</v>
      </c>
      <c r="X8052" s="1">
        <f>VLOOKUP(E8052,'渗透率、续签率'!AG:AJ,4,0)</f>
        <v>6095.5</v>
      </c>
      <c r="Y8052" s="1">
        <f t="shared" si="628"/>
        <v>0</v>
      </c>
      <c r="Z8052">
        <v>5</v>
      </c>
      <c r="AA8052" s="89">
        <f t="shared" si="629"/>
        <v>262106.5</v>
      </c>
      <c r="AH8052" s="37"/>
      <c r="AI8052" s="37"/>
      <c r="AK8052" s="37"/>
    </row>
    <row r="8053" spans="1:37" hidden="1">
      <c r="A8053" t="s">
        <v>64</v>
      </c>
      <c r="B8053" t="s">
        <v>20</v>
      </c>
      <c r="C8053" t="s">
        <v>22</v>
      </c>
      <c r="D8053" t="s">
        <v>116</v>
      </c>
      <c r="E8053" t="s">
        <v>557</v>
      </c>
      <c r="F8053" t="str">
        <f t="shared" si="626"/>
        <v>荆州市幼儿教育</v>
      </c>
      <c r="G8053" t="s">
        <v>81</v>
      </c>
      <c r="H8053" t="s">
        <v>387</v>
      </c>
      <c r="I8053" t="s">
        <v>68</v>
      </c>
      <c r="J8053">
        <v>566</v>
      </c>
      <c r="K8053">
        <v>0</v>
      </c>
      <c r="L8053" s="13">
        <f>VLOOKUP(C8053,'渗透率、续签率'!B:C,2,0)</f>
        <v>0.20100000000000001</v>
      </c>
      <c r="M8053" s="6">
        <v>0</v>
      </c>
      <c r="N8053">
        <v>64</v>
      </c>
      <c r="O8053">
        <v>0</v>
      </c>
      <c r="P8053" s="6">
        <v>0</v>
      </c>
      <c r="Q8053" s="13">
        <v>0</v>
      </c>
      <c r="R8053" s="13">
        <v>0</v>
      </c>
      <c r="S8053" s="31">
        <v>1169</v>
      </c>
      <c r="T8053" s="6">
        <f>VLOOKUP(E8053,'参数设置&amp;汇总'!S:U,3,0)</f>
        <v>0</v>
      </c>
      <c r="U8053" s="78">
        <f t="shared" si="625"/>
        <v>0</v>
      </c>
      <c r="V8053" s="13">
        <v>0.85000000000000009</v>
      </c>
      <c r="W8053" s="78">
        <f t="shared" si="627"/>
        <v>0</v>
      </c>
      <c r="X8053" s="1">
        <f>VLOOKUP(E8053,'渗透率、续签率'!AG:AJ,4,0)</f>
        <v>6095.5</v>
      </c>
      <c r="Y8053" s="1">
        <f t="shared" si="628"/>
        <v>0</v>
      </c>
      <c r="Z8053">
        <v>0</v>
      </c>
      <c r="AA8053" s="89">
        <f t="shared" si="629"/>
        <v>390112</v>
      </c>
      <c r="AH8053" s="37"/>
      <c r="AI8053" s="37"/>
      <c r="AK8053" s="37"/>
    </row>
    <row r="8054" spans="1:37" hidden="1">
      <c r="A8054" t="s">
        <v>64</v>
      </c>
      <c r="B8054" t="s">
        <v>20</v>
      </c>
      <c r="C8054" t="s">
        <v>22</v>
      </c>
      <c r="D8054" t="s">
        <v>116</v>
      </c>
      <c r="E8054" t="s">
        <v>557</v>
      </c>
      <c r="F8054" t="str">
        <f t="shared" si="626"/>
        <v>荆门市幼儿教育</v>
      </c>
      <c r="G8054" t="s">
        <v>81</v>
      </c>
      <c r="H8054" t="s">
        <v>388</v>
      </c>
      <c r="I8054" t="s">
        <v>68</v>
      </c>
      <c r="J8054">
        <v>245</v>
      </c>
      <c r="K8054">
        <v>0</v>
      </c>
      <c r="L8054" s="13">
        <f>VLOOKUP(C8054,'渗透率、续签率'!B:C,2,0)</f>
        <v>0.20100000000000001</v>
      </c>
      <c r="M8054" s="6">
        <v>0</v>
      </c>
      <c r="N8054">
        <v>5</v>
      </c>
      <c r="O8054">
        <v>0</v>
      </c>
      <c r="P8054" s="6">
        <v>0</v>
      </c>
      <c r="Q8054" s="13">
        <v>0</v>
      </c>
      <c r="R8054" s="13">
        <v>0</v>
      </c>
      <c r="S8054" s="31">
        <v>408</v>
      </c>
      <c r="T8054" s="6">
        <f>VLOOKUP(E8054,'参数设置&amp;汇总'!S:U,3,0)</f>
        <v>0</v>
      </c>
      <c r="U8054" s="78">
        <f t="shared" si="625"/>
        <v>0</v>
      </c>
      <c r="V8054" s="13">
        <v>0.85000000000000009</v>
      </c>
      <c r="W8054" s="78">
        <f t="shared" si="627"/>
        <v>0</v>
      </c>
      <c r="X8054" s="1">
        <f>VLOOKUP(E8054,'渗透率、续签率'!AG:AJ,4,0)</f>
        <v>6095.5</v>
      </c>
      <c r="Y8054" s="1">
        <f t="shared" si="628"/>
        <v>0</v>
      </c>
      <c r="Z8054">
        <v>0</v>
      </c>
      <c r="AA8054" s="89">
        <f t="shared" si="629"/>
        <v>30477.5</v>
      </c>
      <c r="AH8054" s="37"/>
      <c r="AI8054" s="37"/>
      <c r="AK8054" s="37"/>
    </row>
    <row r="8055" spans="1:37" hidden="1">
      <c r="A8055" t="s">
        <v>64</v>
      </c>
      <c r="B8055" t="s">
        <v>20</v>
      </c>
      <c r="C8055" t="s">
        <v>22</v>
      </c>
      <c r="D8055" t="s">
        <v>116</v>
      </c>
      <c r="E8055" t="s">
        <v>557</v>
      </c>
      <c r="F8055" t="str">
        <f t="shared" si="626"/>
        <v>莆田市幼儿教育</v>
      </c>
      <c r="G8055" t="s">
        <v>92</v>
      </c>
      <c r="H8055" t="s">
        <v>389</v>
      </c>
      <c r="I8055" t="s">
        <v>68</v>
      </c>
      <c r="J8055">
        <v>414</v>
      </c>
      <c r="K8055">
        <v>0</v>
      </c>
      <c r="L8055" s="13">
        <f>VLOOKUP(C8055,'渗透率、续签率'!B:C,2,0)</f>
        <v>0.20100000000000001</v>
      </c>
      <c r="M8055" s="6">
        <v>0</v>
      </c>
      <c r="N8055">
        <v>62</v>
      </c>
      <c r="O8055">
        <v>0</v>
      </c>
      <c r="P8055" s="6">
        <v>0</v>
      </c>
      <c r="Q8055" s="13">
        <v>0</v>
      </c>
      <c r="R8055" s="13">
        <v>0</v>
      </c>
      <c r="S8055" s="31">
        <v>1160</v>
      </c>
      <c r="T8055" s="6">
        <f>VLOOKUP(E8055,'参数设置&amp;汇总'!S:U,3,0)</f>
        <v>0</v>
      </c>
      <c r="U8055" s="78">
        <f t="shared" si="625"/>
        <v>0</v>
      </c>
      <c r="V8055" s="13">
        <v>0.85000000000000009</v>
      </c>
      <c r="W8055" s="78">
        <f t="shared" si="627"/>
        <v>0</v>
      </c>
      <c r="X8055" s="1">
        <f>VLOOKUP(E8055,'渗透率、续签率'!AG:AJ,4,0)</f>
        <v>6095.5</v>
      </c>
      <c r="Y8055" s="1">
        <f t="shared" si="628"/>
        <v>0</v>
      </c>
      <c r="Z8055">
        <v>0</v>
      </c>
      <c r="AA8055" s="89">
        <f t="shared" si="629"/>
        <v>377921</v>
      </c>
      <c r="AH8055" s="37"/>
      <c r="AI8055" s="37"/>
      <c r="AK8055" s="37"/>
    </row>
    <row r="8056" spans="1:37" hidden="1">
      <c r="A8056" t="s">
        <v>64</v>
      </c>
      <c r="B8056" t="s">
        <v>20</v>
      </c>
      <c r="C8056" t="s">
        <v>22</v>
      </c>
      <c r="D8056" t="s">
        <v>116</v>
      </c>
      <c r="E8056" t="s">
        <v>557</v>
      </c>
      <c r="F8056" t="str">
        <f t="shared" si="626"/>
        <v>菏泽市幼儿教育</v>
      </c>
      <c r="G8056" t="s">
        <v>103</v>
      </c>
      <c r="H8056" t="s">
        <v>390</v>
      </c>
      <c r="I8056" t="s">
        <v>70</v>
      </c>
      <c r="J8056" s="1">
        <v>1346</v>
      </c>
      <c r="K8056">
        <v>0</v>
      </c>
      <c r="L8056" s="13">
        <f>VLOOKUP(C8056,'渗透率、续签率'!B:C,2,0)</f>
        <v>0.20100000000000001</v>
      </c>
      <c r="M8056" s="6">
        <v>0</v>
      </c>
      <c r="N8056">
        <v>217</v>
      </c>
      <c r="O8056">
        <v>0</v>
      </c>
      <c r="P8056" s="6">
        <v>0</v>
      </c>
      <c r="Q8056" s="13">
        <v>0</v>
      </c>
      <c r="R8056" s="13">
        <v>0</v>
      </c>
      <c r="S8056" s="31">
        <v>4384</v>
      </c>
      <c r="T8056" s="6">
        <f>VLOOKUP(E8056,'参数设置&amp;汇总'!S:U,3,0)</f>
        <v>0</v>
      </c>
      <c r="U8056" s="78">
        <f t="shared" si="625"/>
        <v>0</v>
      </c>
      <c r="V8056" s="13">
        <v>0.85000000000000009</v>
      </c>
      <c r="W8056" s="78">
        <f t="shared" si="627"/>
        <v>0</v>
      </c>
      <c r="X8056" s="1">
        <f>VLOOKUP(E8056,'渗透率、续签率'!AG:AJ,4,0)</f>
        <v>6095.5</v>
      </c>
      <c r="Y8056" s="1">
        <f t="shared" si="628"/>
        <v>0</v>
      </c>
      <c r="Z8056">
        <v>0</v>
      </c>
      <c r="AA8056" s="89">
        <f t="shared" si="629"/>
        <v>1322723.5</v>
      </c>
      <c r="AH8056" s="37"/>
      <c r="AI8056" s="37"/>
      <c r="AK8056" s="37"/>
    </row>
    <row r="8057" spans="1:37" hidden="1">
      <c r="A8057" t="s">
        <v>64</v>
      </c>
      <c r="B8057" t="s">
        <v>20</v>
      </c>
      <c r="C8057" t="s">
        <v>22</v>
      </c>
      <c r="D8057" t="s">
        <v>116</v>
      </c>
      <c r="E8057" t="s">
        <v>557</v>
      </c>
      <c r="F8057" t="str">
        <f t="shared" si="626"/>
        <v>萍乡市幼儿教育</v>
      </c>
      <c r="G8057" t="s">
        <v>90</v>
      </c>
      <c r="H8057" t="s">
        <v>391</v>
      </c>
      <c r="I8057" t="s">
        <v>68</v>
      </c>
      <c r="J8057">
        <v>331</v>
      </c>
      <c r="K8057">
        <v>0</v>
      </c>
      <c r="L8057" s="13">
        <f>VLOOKUP(C8057,'渗透率、续签率'!B:C,2,0)</f>
        <v>0.20100000000000001</v>
      </c>
      <c r="M8057" s="6">
        <v>0</v>
      </c>
      <c r="N8057">
        <v>15</v>
      </c>
      <c r="O8057">
        <v>0</v>
      </c>
      <c r="P8057" s="6">
        <v>0</v>
      </c>
      <c r="Q8057" s="13">
        <v>0</v>
      </c>
      <c r="R8057" s="13">
        <v>0</v>
      </c>
      <c r="S8057" s="31">
        <v>545</v>
      </c>
      <c r="T8057" s="6">
        <f>VLOOKUP(E8057,'参数设置&amp;汇总'!S:U,3,0)</f>
        <v>0</v>
      </c>
      <c r="U8057" s="78">
        <f t="shared" si="625"/>
        <v>0</v>
      </c>
      <c r="V8057" s="13">
        <v>0.85000000000000009</v>
      </c>
      <c r="W8057" s="78">
        <f t="shared" si="627"/>
        <v>0</v>
      </c>
      <c r="X8057" s="1">
        <f>VLOOKUP(E8057,'渗透率、续签率'!AG:AJ,4,0)</f>
        <v>6095.5</v>
      </c>
      <c r="Y8057" s="1">
        <f t="shared" si="628"/>
        <v>0</v>
      </c>
      <c r="Z8057">
        <v>0</v>
      </c>
      <c r="AA8057" s="89">
        <f t="shared" si="629"/>
        <v>91432.5</v>
      </c>
      <c r="AH8057" s="37"/>
      <c r="AI8057" s="37"/>
      <c r="AK8057" s="37"/>
    </row>
    <row r="8058" spans="1:37" hidden="1">
      <c r="A8058" t="s">
        <v>64</v>
      </c>
      <c r="B8058" t="s">
        <v>20</v>
      </c>
      <c r="C8058" t="s">
        <v>22</v>
      </c>
      <c r="D8058" t="s">
        <v>116</v>
      </c>
      <c r="E8058" t="s">
        <v>557</v>
      </c>
      <c r="F8058" t="str">
        <f t="shared" si="626"/>
        <v>营口市幼儿教育</v>
      </c>
      <c r="G8058" t="s">
        <v>101</v>
      </c>
      <c r="H8058" t="s">
        <v>392</v>
      </c>
      <c r="I8058" t="s">
        <v>70</v>
      </c>
      <c r="J8058">
        <v>424</v>
      </c>
      <c r="K8058">
        <v>0</v>
      </c>
      <c r="L8058" s="13">
        <f>VLOOKUP(C8058,'渗透率、续签率'!B:C,2,0)</f>
        <v>0.20100000000000001</v>
      </c>
      <c r="M8058" s="6">
        <v>0</v>
      </c>
      <c r="N8058">
        <v>55</v>
      </c>
      <c r="O8058">
        <v>0</v>
      </c>
      <c r="P8058" s="6">
        <v>0</v>
      </c>
      <c r="Q8058" s="13">
        <v>0</v>
      </c>
      <c r="R8058" s="13">
        <v>0</v>
      </c>
      <c r="S8058" s="31">
        <v>1207</v>
      </c>
      <c r="T8058" s="6">
        <f>VLOOKUP(E8058,'参数设置&amp;汇总'!S:U,3,0)</f>
        <v>0</v>
      </c>
      <c r="U8058" s="78">
        <f t="shared" si="625"/>
        <v>0</v>
      </c>
      <c r="V8058" s="13">
        <v>0.85000000000000009</v>
      </c>
      <c r="W8058" s="78">
        <f t="shared" si="627"/>
        <v>0</v>
      </c>
      <c r="X8058" s="1">
        <f>VLOOKUP(E8058,'渗透率、续签率'!AG:AJ,4,0)</f>
        <v>6095.5</v>
      </c>
      <c r="Y8058" s="1">
        <f t="shared" si="628"/>
        <v>0</v>
      </c>
      <c r="Z8058">
        <v>0</v>
      </c>
      <c r="AA8058" s="89">
        <f t="shared" si="629"/>
        <v>335252.5</v>
      </c>
      <c r="AH8058" s="37"/>
      <c r="AI8058" s="37"/>
      <c r="AK8058" s="37"/>
    </row>
    <row r="8059" spans="1:37" hidden="1">
      <c r="A8059" t="s">
        <v>64</v>
      </c>
      <c r="B8059" t="s">
        <v>20</v>
      </c>
      <c r="C8059" t="s">
        <v>22</v>
      </c>
      <c r="D8059" t="s">
        <v>116</v>
      </c>
      <c r="E8059" t="s">
        <v>557</v>
      </c>
      <c r="F8059" t="str">
        <f t="shared" si="626"/>
        <v>葫芦岛市幼儿教育</v>
      </c>
      <c r="G8059" t="s">
        <v>101</v>
      </c>
      <c r="H8059" t="s">
        <v>393</v>
      </c>
      <c r="I8059" t="s">
        <v>70</v>
      </c>
      <c r="J8059">
        <v>320</v>
      </c>
      <c r="K8059">
        <v>0</v>
      </c>
      <c r="L8059" s="13">
        <f>VLOOKUP(C8059,'渗透率、续签率'!B:C,2,0)</f>
        <v>0.20100000000000001</v>
      </c>
      <c r="M8059" s="6">
        <v>0</v>
      </c>
      <c r="N8059">
        <v>50</v>
      </c>
      <c r="O8059">
        <v>0</v>
      </c>
      <c r="P8059" s="6">
        <v>0</v>
      </c>
      <c r="Q8059" s="13">
        <v>0</v>
      </c>
      <c r="R8059" s="13">
        <v>0</v>
      </c>
      <c r="S8059" s="31">
        <v>1058</v>
      </c>
      <c r="T8059" s="6">
        <f>VLOOKUP(E8059,'参数设置&amp;汇总'!S:U,3,0)</f>
        <v>0</v>
      </c>
      <c r="U8059" s="78">
        <f t="shared" si="625"/>
        <v>0</v>
      </c>
      <c r="V8059" s="13">
        <v>0.85000000000000009</v>
      </c>
      <c r="W8059" s="78">
        <f t="shared" si="627"/>
        <v>0</v>
      </c>
      <c r="X8059" s="1">
        <f>VLOOKUP(E8059,'渗透率、续签率'!AG:AJ,4,0)</f>
        <v>6095.5</v>
      </c>
      <c r="Y8059" s="1">
        <f t="shared" si="628"/>
        <v>0</v>
      </c>
      <c r="Z8059">
        <v>0</v>
      </c>
      <c r="AA8059" s="89">
        <f t="shared" si="629"/>
        <v>304775</v>
      </c>
      <c r="AH8059" s="37"/>
      <c r="AI8059" s="37"/>
      <c r="AK8059" s="37"/>
    </row>
    <row r="8060" spans="1:37" hidden="1">
      <c r="A8060" t="s">
        <v>64</v>
      </c>
      <c r="B8060" t="s">
        <v>20</v>
      </c>
      <c r="C8060" t="s">
        <v>22</v>
      </c>
      <c r="D8060" t="s">
        <v>116</v>
      </c>
      <c r="E8060" t="s">
        <v>557</v>
      </c>
      <c r="F8060" t="str">
        <f t="shared" si="626"/>
        <v>蚌埠市幼儿教育</v>
      </c>
      <c r="G8060" t="s">
        <v>94</v>
      </c>
      <c r="H8060" t="s">
        <v>394</v>
      </c>
      <c r="I8060" t="s">
        <v>68</v>
      </c>
      <c r="J8060">
        <v>323</v>
      </c>
      <c r="K8060">
        <v>0</v>
      </c>
      <c r="L8060" s="13">
        <f>VLOOKUP(C8060,'渗透率、续签率'!B:C,2,0)</f>
        <v>0.20100000000000001</v>
      </c>
      <c r="M8060" s="6">
        <v>0</v>
      </c>
      <c r="N8060">
        <v>56</v>
      </c>
      <c r="O8060">
        <v>0</v>
      </c>
      <c r="P8060" s="6">
        <v>0</v>
      </c>
      <c r="Q8060" s="13">
        <v>0</v>
      </c>
      <c r="R8060" s="13">
        <v>0</v>
      </c>
      <c r="S8060" s="31">
        <v>1054</v>
      </c>
      <c r="T8060" s="6">
        <f>VLOOKUP(E8060,'参数设置&amp;汇总'!S:U,3,0)</f>
        <v>0</v>
      </c>
      <c r="U8060" s="78">
        <f t="shared" si="625"/>
        <v>0</v>
      </c>
      <c r="V8060" s="13">
        <v>0.85000000000000009</v>
      </c>
      <c r="W8060" s="78">
        <f t="shared" si="627"/>
        <v>0</v>
      </c>
      <c r="X8060" s="1">
        <f>VLOOKUP(E8060,'渗透率、续签率'!AG:AJ,4,0)</f>
        <v>6095.5</v>
      </c>
      <c r="Y8060" s="1">
        <f t="shared" si="628"/>
        <v>0</v>
      </c>
      <c r="Z8060">
        <v>0</v>
      </c>
      <c r="AA8060" s="89">
        <f t="shared" si="629"/>
        <v>341348</v>
      </c>
      <c r="AH8060" s="37"/>
      <c r="AI8060" s="37"/>
      <c r="AK8060" s="37"/>
    </row>
    <row r="8061" spans="1:37" hidden="1">
      <c r="A8061" t="s">
        <v>64</v>
      </c>
      <c r="B8061" t="s">
        <v>20</v>
      </c>
      <c r="C8061" t="s">
        <v>22</v>
      </c>
      <c r="D8061" t="s">
        <v>116</v>
      </c>
      <c r="E8061" t="s">
        <v>557</v>
      </c>
      <c r="F8061" t="str">
        <f t="shared" si="626"/>
        <v>衡水市幼儿教育</v>
      </c>
      <c r="G8061" t="s">
        <v>159</v>
      </c>
      <c r="H8061" t="s">
        <v>395</v>
      </c>
      <c r="I8061" t="s">
        <v>70</v>
      </c>
      <c r="J8061">
        <v>629</v>
      </c>
      <c r="K8061">
        <v>0</v>
      </c>
      <c r="L8061" s="13">
        <f>VLOOKUP(C8061,'渗透率、续签率'!B:C,2,0)</f>
        <v>0.20100000000000001</v>
      </c>
      <c r="M8061" s="6">
        <v>0</v>
      </c>
      <c r="N8061">
        <v>117</v>
      </c>
      <c r="O8061">
        <v>0</v>
      </c>
      <c r="P8061" s="6">
        <v>0</v>
      </c>
      <c r="Q8061" s="13">
        <v>0</v>
      </c>
      <c r="R8061" s="13">
        <v>0</v>
      </c>
      <c r="S8061" s="31">
        <v>2084</v>
      </c>
      <c r="T8061" s="6">
        <f>VLOOKUP(E8061,'参数设置&amp;汇总'!S:U,3,0)</f>
        <v>0</v>
      </c>
      <c r="U8061" s="78">
        <f t="shared" si="625"/>
        <v>0</v>
      </c>
      <c r="V8061" s="13">
        <v>0.85000000000000009</v>
      </c>
      <c r="W8061" s="78">
        <f t="shared" si="627"/>
        <v>0</v>
      </c>
      <c r="X8061" s="1">
        <f>VLOOKUP(E8061,'渗透率、续签率'!AG:AJ,4,0)</f>
        <v>6095.5</v>
      </c>
      <c r="Y8061" s="1">
        <f t="shared" si="628"/>
        <v>0</v>
      </c>
      <c r="Z8061">
        <v>0</v>
      </c>
      <c r="AA8061" s="89">
        <f t="shared" si="629"/>
        <v>713173.5</v>
      </c>
      <c r="AH8061" s="37"/>
      <c r="AI8061" s="37"/>
      <c r="AK8061" s="37"/>
    </row>
    <row r="8062" spans="1:37" hidden="1">
      <c r="A8062" t="s">
        <v>64</v>
      </c>
      <c r="B8062" t="s">
        <v>20</v>
      </c>
      <c r="C8062" t="s">
        <v>22</v>
      </c>
      <c r="D8062" t="s">
        <v>116</v>
      </c>
      <c r="E8062" t="s">
        <v>557</v>
      </c>
      <c r="F8062" t="str">
        <f t="shared" si="626"/>
        <v>衡阳市幼儿教育</v>
      </c>
      <c r="G8062" t="s">
        <v>113</v>
      </c>
      <c r="H8062" t="s">
        <v>396</v>
      </c>
      <c r="I8062" t="s">
        <v>68</v>
      </c>
      <c r="J8062" s="1">
        <v>1055</v>
      </c>
      <c r="K8062">
        <v>0</v>
      </c>
      <c r="L8062" s="13">
        <f>VLOOKUP(C8062,'渗透率、续签率'!B:C,2,0)</f>
        <v>0.20100000000000001</v>
      </c>
      <c r="M8062" s="6">
        <v>0</v>
      </c>
      <c r="N8062">
        <v>84</v>
      </c>
      <c r="O8062">
        <v>0</v>
      </c>
      <c r="P8062" s="6">
        <v>0</v>
      </c>
      <c r="Q8062" s="13">
        <v>0</v>
      </c>
      <c r="R8062" s="13">
        <v>0</v>
      </c>
      <c r="S8062" s="31">
        <v>2099</v>
      </c>
      <c r="T8062" s="6">
        <f>VLOOKUP(E8062,'参数设置&amp;汇总'!S:U,3,0)</f>
        <v>0</v>
      </c>
      <c r="U8062" s="78">
        <f t="shared" si="625"/>
        <v>0</v>
      </c>
      <c r="V8062" s="13">
        <v>0.85000000000000009</v>
      </c>
      <c r="W8062" s="78">
        <f t="shared" si="627"/>
        <v>0</v>
      </c>
      <c r="X8062" s="1">
        <f>VLOOKUP(E8062,'渗透率、续签率'!AG:AJ,4,0)</f>
        <v>6095.5</v>
      </c>
      <c r="Y8062" s="1">
        <f t="shared" si="628"/>
        <v>0</v>
      </c>
      <c r="Z8062">
        <v>0</v>
      </c>
      <c r="AA8062" s="89">
        <f t="shared" si="629"/>
        <v>512022</v>
      </c>
      <c r="AH8062" s="37"/>
      <c r="AI8062" s="37"/>
    </row>
    <row r="8063" spans="1:37" hidden="1">
      <c r="A8063" t="s">
        <v>64</v>
      </c>
      <c r="B8063" t="s">
        <v>20</v>
      </c>
      <c r="C8063" t="s">
        <v>22</v>
      </c>
      <c r="D8063" t="s">
        <v>116</v>
      </c>
      <c r="E8063" t="s">
        <v>557</v>
      </c>
      <c r="F8063" t="str">
        <f t="shared" si="626"/>
        <v>衢州市幼儿教育</v>
      </c>
      <c r="G8063" t="s">
        <v>79</v>
      </c>
      <c r="H8063" t="s">
        <v>397</v>
      </c>
      <c r="I8063" t="s">
        <v>68</v>
      </c>
      <c r="J8063">
        <v>335</v>
      </c>
      <c r="K8063">
        <v>0</v>
      </c>
      <c r="L8063" s="13">
        <f>VLOOKUP(C8063,'渗透率、续签率'!B:C,2,0)</f>
        <v>0.20100000000000001</v>
      </c>
      <c r="M8063" s="6">
        <v>0</v>
      </c>
      <c r="N8063">
        <v>94</v>
      </c>
      <c r="O8063">
        <v>0</v>
      </c>
      <c r="P8063" s="6">
        <v>0</v>
      </c>
      <c r="Q8063" s="13">
        <v>0</v>
      </c>
      <c r="R8063" s="13">
        <v>0</v>
      </c>
      <c r="S8063" s="31">
        <v>1447</v>
      </c>
      <c r="T8063" s="6">
        <f>VLOOKUP(E8063,'参数设置&amp;汇总'!S:U,3,0)</f>
        <v>0</v>
      </c>
      <c r="U8063" s="78">
        <f t="shared" si="625"/>
        <v>0</v>
      </c>
      <c r="V8063" s="13">
        <v>0.85000000000000009</v>
      </c>
      <c r="W8063" s="78">
        <f t="shared" si="627"/>
        <v>0</v>
      </c>
      <c r="X8063" s="1">
        <f>VLOOKUP(E8063,'渗透率、续签率'!AG:AJ,4,0)</f>
        <v>6095.5</v>
      </c>
      <c r="Y8063" s="1">
        <f t="shared" si="628"/>
        <v>0</v>
      </c>
      <c r="Z8063">
        <v>0</v>
      </c>
      <c r="AA8063" s="89">
        <f t="shared" si="629"/>
        <v>572977</v>
      </c>
      <c r="AK8063" s="37"/>
    </row>
    <row r="8064" spans="1:37" hidden="1">
      <c r="A8064" t="s">
        <v>64</v>
      </c>
      <c r="B8064" t="s">
        <v>20</v>
      </c>
      <c r="C8064" t="s">
        <v>22</v>
      </c>
      <c r="D8064" t="s">
        <v>116</v>
      </c>
      <c r="E8064" t="s">
        <v>557</v>
      </c>
      <c r="F8064" t="str">
        <f t="shared" si="626"/>
        <v>襄阳市幼儿教育</v>
      </c>
      <c r="G8064" t="s">
        <v>81</v>
      </c>
      <c r="H8064" t="s">
        <v>398</v>
      </c>
      <c r="I8064" t="s">
        <v>68</v>
      </c>
      <c r="J8064">
        <v>834</v>
      </c>
      <c r="K8064">
        <v>0</v>
      </c>
      <c r="L8064" s="13">
        <f>VLOOKUP(C8064,'渗透率、续签率'!B:C,2,0)</f>
        <v>0.20100000000000001</v>
      </c>
      <c r="M8064" s="6">
        <v>0</v>
      </c>
      <c r="N8064">
        <v>104</v>
      </c>
      <c r="O8064">
        <v>0</v>
      </c>
      <c r="P8064" s="6">
        <v>0</v>
      </c>
      <c r="Q8064" s="13">
        <v>0</v>
      </c>
      <c r="R8064" s="13">
        <v>0</v>
      </c>
      <c r="S8064" s="31">
        <v>2043</v>
      </c>
      <c r="T8064" s="6">
        <f>VLOOKUP(E8064,'参数设置&amp;汇总'!S:U,3,0)</f>
        <v>0</v>
      </c>
      <c r="U8064" s="78">
        <f t="shared" si="625"/>
        <v>0</v>
      </c>
      <c r="V8064" s="13">
        <v>0.85000000000000009</v>
      </c>
      <c r="W8064" s="78">
        <f t="shared" si="627"/>
        <v>0</v>
      </c>
      <c r="X8064" s="1">
        <f>VLOOKUP(E8064,'渗透率、续签率'!AG:AJ,4,0)</f>
        <v>6095.5</v>
      </c>
      <c r="Y8064" s="1">
        <f t="shared" si="628"/>
        <v>0</v>
      </c>
      <c r="Z8064">
        <v>0</v>
      </c>
      <c r="AA8064" s="89">
        <f t="shared" si="629"/>
        <v>633932</v>
      </c>
      <c r="AH8064" s="37"/>
      <c r="AI8064" s="37"/>
      <c r="AK8064" s="37"/>
    </row>
    <row r="8065" spans="1:37" hidden="1">
      <c r="A8065" t="s">
        <v>64</v>
      </c>
      <c r="B8065" t="s">
        <v>20</v>
      </c>
      <c r="C8065" t="s">
        <v>22</v>
      </c>
      <c r="D8065" t="s">
        <v>116</v>
      </c>
      <c r="E8065" t="s">
        <v>557</v>
      </c>
      <c r="F8065" t="str">
        <f t="shared" si="626"/>
        <v>西双版纳傣族自治州幼儿教育</v>
      </c>
      <c r="G8065" t="s">
        <v>99</v>
      </c>
      <c r="H8065" t="s">
        <v>399</v>
      </c>
      <c r="I8065" t="s">
        <v>68</v>
      </c>
      <c r="J8065">
        <v>146</v>
      </c>
      <c r="K8065">
        <v>0</v>
      </c>
      <c r="L8065" s="13">
        <f>VLOOKUP(C8065,'渗透率、续签率'!B:C,2,0)</f>
        <v>0.20100000000000001</v>
      </c>
      <c r="M8065" s="6">
        <v>0</v>
      </c>
      <c r="N8065">
        <v>29</v>
      </c>
      <c r="O8065">
        <v>0</v>
      </c>
      <c r="P8065" s="6">
        <v>0</v>
      </c>
      <c r="Q8065" s="13">
        <v>0</v>
      </c>
      <c r="R8065" s="13">
        <v>0</v>
      </c>
      <c r="S8065" s="31">
        <v>435</v>
      </c>
      <c r="T8065" s="6">
        <f>VLOOKUP(E8065,'参数设置&amp;汇总'!S:U,3,0)</f>
        <v>0</v>
      </c>
      <c r="U8065" s="78">
        <f t="shared" si="625"/>
        <v>0</v>
      </c>
      <c r="V8065" s="13">
        <v>0.85000000000000009</v>
      </c>
      <c r="W8065" s="78">
        <f t="shared" si="627"/>
        <v>0</v>
      </c>
      <c r="X8065" s="1">
        <f>VLOOKUP(E8065,'渗透率、续签率'!AG:AJ,4,0)</f>
        <v>6095.5</v>
      </c>
      <c r="Y8065" s="1">
        <f t="shared" si="628"/>
        <v>0</v>
      </c>
      <c r="Z8065">
        <v>0</v>
      </c>
      <c r="AA8065" s="89">
        <f t="shared" si="629"/>
        <v>176769.5</v>
      </c>
      <c r="AH8065" s="37"/>
      <c r="AI8065" s="37"/>
      <c r="AJ8065" s="1"/>
      <c r="AK8065" s="37"/>
    </row>
    <row r="8066" spans="1:37" hidden="1">
      <c r="A8066" t="s">
        <v>64</v>
      </c>
      <c r="B8066" t="s">
        <v>20</v>
      </c>
      <c r="C8066" t="s">
        <v>22</v>
      </c>
      <c r="D8066" t="s">
        <v>116</v>
      </c>
      <c r="E8066" t="s">
        <v>557</v>
      </c>
      <c r="F8066" t="str">
        <f t="shared" si="626"/>
        <v>西宁市幼儿教育</v>
      </c>
      <c r="G8066" t="s">
        <v>297</v>
      </c>
      <c r="H8066" t="s">
        <v>400</v>
      </c>
      <c r="I8066" t="s">
        <v>70</v>
      </c>
      <c r="J8066">
        <v>258</v>
      </c>
      <c r="K8066">
        <v>0</v>
      </c>
      <c r="L8066" s="13">
        <f>VLOOKUP(C8066,'渗透率、续签率'!B:C,2,0)</f>
        <v>0.20100000000000001</v>
      </c>
      <c r="M8066" s="6">
        <v>0</v>
      </c>
      <c r="N8066">
        <v>68</v>
      </c>
      <c r="O8066">
        <v>0</v>
      </c>
      <c r="P8066" s="6">
        <v>0</v>
      </c>
      <c r="Q8066" s="13">
        <v>0</v>
      </c>
      <c r="R8066" s="13">
        <v>0</v>
      </c>
      <c r="S8066" s="31">
        <v>1171</v>
      </c>
      <c r="T8066" s="6">
        <f>VLOOKUP(E8066,'参数设置&amp;汇总'!S:U,3,0)</f>
        <v>0</v>
      </c>
      <c r="U8066" s="78">
        <f t="shared" si="625"/>
        <v>0</v>
      </c>
      <c r="V8066" s="13">
        <v>0.85000000000000009</v>
      </c>
      <c r="W8066" s="78">
        <f t="shared" si="627"/>
        <v>0</v>
      </c>
      <c r="X8066" s="1">
        <f>VLOOKUP(E8066,'渗透率、续签率'!AG:AJ,4,0)</f>
        <v>6095.5</v>
      </c>
      <c r="Y8066" s="1">
        <f t="shared" si="628"/>
        <v>0</v>
      </c>
      <c r="Z8066">
        <v>1</v>
      </c>
      <c r="AA8066" s="89">
        <f t="shared" si="629"/>
        <v>414494</v>
      </c>
      <c r="AH8066" s="37"/>
      <c r="AI8066" s="37"/>
      <c r="AK8066" s="37"/>
    </row>
    <row r="8067" spans="1:37" hidden="1">
      <c r="A8067" t="s">
        <v>64</v>
      </c>
      <c r="B8067" t="s">
        <v>20</v>
      </c>
      <c r="C8067" t="s">
        <v>22</v>
      </c>
      <c r="D8067" t="s">
        <v>116</v>
      </c>
      <c r="E8067" t="s">
        <v>557</v>
      </c>
      <c r="F8067" t="str">
        <f t="shared" si="626"/>
        <v>许昌市幼儿教育</v>
      </c>
      <c r="G8067" t="s">
        <v>110</v>
      </c>
      <c r="H8067" t="s">
        <v>401</v>
      </c>
      <c r="I8067" t="s">
        <v>70</v>
      </c>
      <c r="J8067">
        <v>708</v>
      </c>
      <c r="K8067">
        <v>0</v>
      </c>
      <c r="L8067" s="13">
        <f>VLOOKUP(C8067,'渗透率、续签率'!B:C,2,0)</f>
        <v>0.20100000000000001</v>
      </c>
      <c r="M8067" s="6">
        <v>0</v>
      </c>
      <c r="N8067">
        <v>65</v>
      </c>
      <c r="O8067">
        <v>0</v>
      </c>
      <c r="P8067" s="6">
        <v>0</v>
      </c>
      <c r="Q8067" s="13">
        <v>0</v>
      </c>
      <c r="R8067" s="13">
        <v>0</v>
      </c>
      <c r="S8067" s="31">
        <v>1566</v>
      </c>
      <c r="T8067" s="6">
        <f>VLOOKUP(E8067,'参数设置&amp;汇总'!S:U,3,0)</f>
        <v>0</v>
      </c>
      <c r="U8067" s="78">
        <f t="shared" ref="U8067:U8130" si="630">IF(T8067*N8067&gt;=O8067,T8067*N8067,O8067)</f>
        <v>0</v>
      </c>
      <c r="V8067" s="13">
        <v>0.85000000000000009</v>
      </c>
      <c r="W8067" s="78">
        <f t="shared" si="627"/>
        <v>0</v>
      </c>
      <c r="X8067" s="1">
        <f>VLOOKUP(E8067,'渗透率、续签率'!AG:AJ,4,0)</f>
        <v>6095.5</v>
      </c>
      <c r="Y8067" s="1">
        <f t="shared" si="628"/>
        <v>0</v>
      </c>
      <c r="Z8067">
        <v>1</v>
      </c>
      <c r="AA8067" s="89">
        <f t="shared" si="629"/>
        <v>396207.5</v>
      </c>
      <c r="AH8067" s="37"/>
      <c r="AI8067" s="37"/>
      <c r="AK8067" s="37"/>
    </row>
    <row r="8068" spans="1:37" hidden="1">
      <c r="A8068" t="s">
        <v>64</v>
      </c>
      <c r="B8068" t="s">
        <v>20</v>
      </c>
      <c r="C8068" t="s">
        <v>22</v>
      </c>
      <c r="D8068" t="s">
        <v>116</v>
      </c>
      <c r="E8068" t="s">
        <v>557</v>
      </c>
      <c r="F8068" t="str">
        <f t="shared" ref="F8068:F8131" si="631">H8068&amp;C8068</f>
        <v>贵港市幼儿教育</v>
      </c>
      <c r="G8068" t="s">
        <v>88</v>
      </c>
      <c r="H8068" t="s">
        <v>402</v>
      </c>
      <c r="I8068" t="s">
        <v>68</v>
      </c>
      <c r="J8068" s="1">
        <v>1008</v>
      </c>
      <c r="K8068">
        <v>0</v>
      </c>
      <c r="L8068" s="13">
        <f>VLOOKUP(C8068,'渗透率、续签率'!B:C,2,0)</f>
        <v>0.20100000000000001</v>
      </c>
      <c r="M8068" s="6">
        <v>0</v>
      </c>
      <c r="N8068">
        <v>20</v>
      </c>
      <c r="O8068">
        <v>0</v>
      </c>
      <c r="P8068" s="6">
        <v>0</v>
      </c>
      <c r="Q8068" s="13">
        <v>0</v>
      </c>
      <c r="R8068" s="13">
        <v>0</v>
      </c>
      <c r="S8068" s="31">
        <v>1322</v>
      </c>
      <c r="T8068" s="6">
        <f>VLOOKUP(E8068,'参数设置&amp;汇总'!S:U,3,0)</f>
        <v>0</v>
      </c>
      <c r="U8068" s="78">
        <f t="shared" si="630"/>
        <v>0</v>
      </c>
      <c r="V8068" s="13">
        <v>0.85000000000000009</v>
      </c>
      <c r="W8068" s="78">
        <f t="shared" ref="W8068:W8131" si="632">(O8068*(1-L8068)+IF((U8068-O8068)&lt;0,0,(U8068-O8068)))/V8068</f>
        <v>0</v>
      </c>
      <c r="X8068" s="1">
        <f>VLOOKUP(E8068,'渗透率、续签率'!AG:AJ,4,0)</f>
        <v>6095.5</v>
      </c>
      <c r="Y8068" s="1">
        <f t="shared" ref="Y8068:Y8131" si="633">X8068*W8068</f>
        <v>0</v>
      </c>
      <c r="Z8068">
        <v>0</v>
      </c>
      <c r="AA8068" s="89">
        <f t="shared" ref="AA8068:AA8131" si="634">N8068*X8068</f>
        <v>121910</v>
      </c>
      <c r="AH8068" s="37"/>
      <c r="AI8068" s="37"/>
      <c r="AK8068" s="37"/>
    </row>
    <row r="8069" spans="1:37" hidden="1">
      <c r="A8069" t="s">
        <v>64</v>
      </c>
      <c r="B8069" t="s">
        <v>20</v>
      </c>
      <c r="C8069" t="s">
        <v>22</v>
      </c>
      <c r="D8069" t="s">
        <v>116</v>
      </c>
      <c r="E8069" t="s">
        <v>557</v>
      </c>
      <c r="F8069" t="str">
        <f t="shared" si="631"/>
        <v>贵阳市幼儿教育</v>
      </c>
      <c r="G8069" t="s">
        <v>167</v>
      </c>
      <c r="H8069" t="s">
        <v>403</v>
      </c>
      <c r="I8069" t="s">
        <v>70</v>
      </c>
      <c r="J8069" s="1">
        <v>1137</v>
      </c>
      <c r="K8069">
        <v>0</v>
      </c>
      <c r="L8069" s="13">
        <f>VLOOKUP(C8069,'渗透率、续签率'!B:C,2,0)</f>
        <v>0.20100000000000001</v>
      </c>
      <c r="M8069" s="6">
        <v>0</v>
      </c>
      <c r="N8069">
        <v>304</v>
      </c>
      <c r="O8069">
        <v>0</v>
      </c>
      <c r="P8069" s="6">
        <v>0</v>
      </c>
      <c r="Q8069" s="13">
        <v>0</v>
      </c>
      <c r="R8069" s="13">
        <v>0</v>
      </c>
      <c r="S8069" s="31">
        <v>5300</v>
      </c>
      <c r="T8069" s="6">
        <f>VLOOKUP(E8069,'参数设置&amp;汇总'!S:U,3,0)</f>
        <v>0</v>
      </c>
      <c r="U8069" s="78">
        <f t="shared" si="630"/>
        <v>0</v>
      </c>
      <c r="V8069" s="13">
        <v>0.85000000000000009</v>
      </c>
      <c r="W8069" s="78">
        <f t="shared" si="632"/>
        <v>0</v>
      </c>
      <c r="X8069" s="1">
        <f>VLOOKUP(E8069,'渗透率、续签率'!AG:AJ,4,0)</f>
        <v>6095.5</v>
      </c>
      <c r="Y8069" s="1">
        <f t="shared" si="633"/>
        <v>0</v>
      </c>
      <c r="Z8069">
        <v>6</v>
      </c>
      <c r="AA8069" s="89">
        <f t="shared" si="634"/>
        <v>1853032</v>
      </c>
      <c r="AH8069" s="37"/>
      <c r="AI8069" s="37"/>
      <c r="AK8069" s="37"/>
    </row>
    <row r="8070" spans="1:37" hidden="1">
      <c r="A8070" t="s">
        <v>64</v>
      </c>
      <c r="B8070" t="s">
        <v>20</v>
      </c>
      <c r="C8070" t="s">
        <v>22</v>
      </c>
      <c r="D8070" t="s">
        <v>116</v>
      </c>
      <c r="E8070" t="s">
        <v>557</v>
      </c>
      <c r="F8070" t="str">
        <f t="shared" si="631"/>
        <v>贺州市幼儿教育</v>
      </c>
      <c r="G8070" t="s">
        <v>88</v>
      </c>
      <c r="H8070" t="s">
        <v>404</v>
      </c>
      <c r="I8070" t="s">
        <v>68</v>
      </c>
      <c r="J8070">
        <v>489</v>
      </c>
      <c r="K8070">
        <v>0</v>
      </c>
      <c r="L8070" s="13">
        <f>VLOOKUP(C8070,'渗透率、续签率'!B:C,2,0)</f>
        <v>0.20100000000000001</v>
      </c>
      <c r="M8070" s="6">
        <v>0</v>
      </c>
      <c r="N8070">
        <v>30</v>
      </c>
      <c r="O8070">
        <v>0</v>
      </c>
      <c r="P8070" s="6">
        <v>0</v>
      </c>
      <c r="Q8070" s="13">
        <v>0</v>
      </c>
      <c r="R8070" s="13">
        <v>0</v>
      </c>
      <c r="S8070" s="31">
        <v>845</v>
      </c>
      <c r="T8070" s="6">
        <f>VLOOKUP(E8070,'参数设置&amp;汇总'!S:U,3,0)</f>
        <v>0</v>
      </c>
      <c r="U8070" s="78">
        <f t="shared" si="630"/>
        <v>0</v>
      </c>
      <c r="V8070" s="13">
        <v>0.85000000000000009</v>
      </c>
      <c r="W8070" s="78">
        <f t="shared" si="632"/>
        <v>0</v>
      </c>
      <c r="X8070" s="1">
        <f>VLOOKUP(E8070,'渗透率、续签率'!AG:AJ,4,0)</f>
        <v>6095.5</v>
      </c>
      <c r="Y8070" s="1">
        <f t="shared" si="633"/>
        <v>0</v>
      </c>
      <c r="Z8070">
        <v>0</v>
      </c>
      <c r="AA8070" s="89">
        <f t="shared" si="634"/>
        <v>182865</v>
      </c>
      <c r="AH8070" s="37"/>
      <c r="AI8070" s="37"/>
      <c r="AK8070" s="37"/>
    </row>
    <row r="8071" spans="1:37" hidden="1">
      <c r="A8071" t="s">
        <v>64</v>
      </c>
      <c r="B8071" t="s">
        <v>20</v>
      </c>
      <c r="C8071" t="s">
        <v>22</v>
      </c>
      <c r="D8071" t="s">
        <v>116</v>
      </c>
      <c r="E8071" t="s">
        <v>557</v>
      </c>
      <c r="F8071" t="str">
        <f t="shared" si="631"/>
        <v>资阳市幼儿教育</v>
      </c>
      <c r="G8071" t="s">
        <v>77</v>
      </c>
      <c r="H8071" t="s">
        <v>405</v>
      </c>
      <c r="I8071" t="s">
        <v>70</v>
      </c>
      <c r="J8071">
        <v>271</v>
      </c>
      <c r="K8071">
        <v>0</v>
      </c>
      <c r="L8071" s="13">
        <f>VLOOKUP(C8071,'渗透率、续签率'!B:C,2,0)</f>
        <v>0.20100000000000001</v>
      </c>
      <c r="M8071" s="6">
        <v>0</v>
      </c>
      <c r="N8071">
        <v>34</v>
      </c>
      <c r="O8071">
        <v>0</v>
      </c>
      <c r="P8071" s="6">
        <v>0</v>
      </c>
      <c r="Q8071" s="13">
        <v>0</v>
      </c>
      <c r="R8071" s="13">
        <v>0</v>
      </c>
      <c r="S8071" s="31">
        <v>704</v>
      </c>
      <c r="T8071" s="6">
        <f>VLOOKUP(E8071,'参数设置&amp;汇总'!S:U,3,0)</f>
        <v>0</v>
      </c>
      <c r="U8071" s="78">
        <f t="shared" si="630"/>
        <v>0</v>
      </c>
      <c r="V8071" s="13">
        <v>0.85000000000000009</v>
      </c>
      <c r="W8071" s="78">
        <f t="shared" si="632"/>
        <v>0</v>
      </c>
      <c r="X8071" s="1">
        <f>VLOOKUP(E8071,'渗透率、续签率'!AG:AJ,4,0)</f>
        <v>6095.5</v>
      </c>
      <c r="Y8071" s="1">
        <f t="shared" si="633"/>
        <v>0</v>
      </c>
      <c r="Z8071">
        <v>0</v>
      </c>
      <c r="AA8071" s="89">
        <f t="shared" si="634"/>
        <v>207247</v>
      </c>
      <c r="AH8071" s="37"/>
      <c r="AI8071" s="37"/>
      <c r="AK8071" s="37"/>
    </row>
    <row r="8072" spans="1:37" hidden="1">
      <c r="A8072" t="s">
        <v>64</v>
      </c>
      <c r="B8072" t="s">
        <v>20</v>
      </c>
      <c r="C8072" t="s">
        <v>22</v>
      </c>
      <c r="D8072" t="s">
        <v>116</v>
      </c>
      <c r="E8072" t="s">
        <v>557</v>
      </c>
      <c r="F8072" t="str">
        <f t="shared" si="631"/>
        <v>赣州市幼儿教育</v>
      </c>
      <c r="G8072" t="s">
        <v>90</v>
      </c>
      <c r="H8072" t="s">
        <v>406</v>
      </c>
      <c r="I8072" t="s">
        <v>68</v>
      </c>
      <c r="J8072" s="1">
        <v>1757</v>
      </c>
      <c r="K8072">
        <v>0</v>
      </c>
      <c r="L8072" s="13">
        <f>VLOOKUP(C8072,'渗透率、续签率'!B:C,2,0)</f>
        <v>0.20100000000000001</v>
      </c>
      <c r="M8072" s="6">
        <v>0</v>
      </c>
      <c r="N8072">
        <v>181</v>
      </c>
      <c r="O8072">
        <v>0</v>
      </c>
      <c r="P8072" s="6">
        <v>0</v>
      </c>
      <c r="Q8072" s="13">
        <v>0</v>
      </c>
      <c r="R8072" s="13">
        <v>0</v>
      </c>
      <c r="S8072" s="31">
        <v>4258</v>
      </c>
      <c r="T8072" s="6">
        <f>VLOOKUP(E8072,'参数设置&amp;汇总'!S:U,3,0)</f>
        <v>0</v>
      </c>
      <c r="U8072" s="78">
        <f t="shared" si="630"/>
        <v>0</v>
      </c>
      <c r="V8072" s="13">
        <v>0.85000000000000009</v>
      </c>
      <c r="W8072" s="78">
        <f t="shared" si="632"/>
        <v>0</v>
      </c>
      <c r="X8072" s="1">
        <f>VLOOKUP(E8072,'渗透率、续签率'!AG:AJ,4,0)</f>
        <v>6095.5</v>
      </c>
      <c r="Y8072" s="1">
        <f t="shared" si="633"/>
        <v>0</v>
      </c>
      <c r="Z8072">
        <v>2</v>
      </c>
      <c r="AA8072" s="89">
        <f t="shared" si="634"/>
        <v>1103285.5</v>
      </c>
      <c r="AH8072" s="37"/>
      <c r="AI8072" s="37"/>
      <c r="AK8072" s="37"/>
    </row>
    <row r="8073" spans="1:37" hidden="1">
      <c r="A8073" t="s">
        <v>64</v>
      </c>
      <c r="B8073" t="s">
        <v>20</v>
      </c>
      <c r="C8073" t="s">
        <v>22</v>
      </c>
      <c r="D8073" t="s">
        <v>116</v>
      </c>
      <c r="E8073" t="s">
        <v>557</v>
      </c>
      <c r="F8073" t="str">
        <f t="shared" si="631"/>
        <v>赤峰市幼儿教育</v>
      </c>
      <c r="G8073" t="s">
        <v>142</v>
      </c>
      <c r="H8073" t="s">
        <v>407</v>
      </c>
      <c r="I8073" t="s">
        <v>70</v>
      </c>
      <c r="J8073">
        <v>313</v>
      </c>
      <c r="K8073">
        <v>0</v>
      </c>
      <c r="L8073" s="13">
        <f>VLOOKUP(C8073,'渗透率、续签率'!B:C,2,0)</f>
        <v>0.20100000000000001</v>
      </c>
      <c r="M8073" s="6">
        <v>0</v>
      </c>
      <c r="N8073">
        <v>69</v>
      </c>
      <c r="O8073">
        <v>0</v>
      </c>
      <c r="P8073" s="6">
        <v>0</v>
      </c>
      <c r="Q8073" s="13">
        <v>0</v>
      </c>
      <c r="R8073" s="13">
        <v>0</v>
      </c>
      <c r="S8073" s="31">
        <v>1323</v>
      </c>
      <c r="T8073" s="6">
        <f>VLOOKUP(E8073,'参数设置&amp;汇总'!S:U,3,0)</f>
        <v>0</v>
      </c>
      <c r="U8073" s="78">
        <f t="shared" si="630"/>
        <v>0</v>
      </c>
      <c r="V8073" s="13">
        <v>0.85000000000000009</v>
      </c>
      <c r="W8073" s="78">
        <f t="shared" si="632"/>
        <v>0</v>
      </c>
      <c r="X8073" s="1">
        <f>VLOOKUP(E8073,'渗透率、续签率'!AG:AJ,4,0)</f>
        <v>6095.5</v>
      </c>
      <c r="Y8073" s="1">
        <f t="shared" si="633"/>
        <v>0</v>
      </c>
      <c r="Z8073">
        <v>0</v>
      </c>
      <c r="AA8073" s="89">
        <f t="shared" si="634"/>
        <v>420589.5</v>
      </c>
      <c r="AH8073" s="37"/>
      <c r="AI8073" s="37"/>
      <c r="AK8073" s="37"/>
    </row>
    <row r="8074" spans="1:37" hidden="1">
      <c r="A8074" t="s">
        <v>64</v>
      </c>
      <c r="B8074" t="s">
        <v>20</v>
      </c>
      <c r="C8074" t="s">
        <v>22</v>
      </c>
      <c r="D8074" t="s">
        <v>116</v>
      </c>
      <c r="E8074" t="s">
        <v>557</v>
      </c>
      <c r="F8074" t="str">
        <f t="shared" si="631"/>
        <v>辽源市幼儿教育</v>
      </c>
      <c r="G8074" t="s">
        <v>188</v>
      </c>
      <c r="H8074" t="s">
        <v>408</v>
      </c>
      <c r="I8074" t="s">
        <v>70</v>
      </c>
      <c r="J8074">
        <v>86</v>
      </c>
      <c r="K8074">
        <v>0</v>
      </c>
      <c r="L8074" s="13">
        <f>VLOOKUP(C8074,'渗透率、续签率'!B:C,2,0)</f>
        <v>0.20100000000000001</v>
      </c>
      <c r="M8074" s="6">
        <v>0</v>
      </c>
      <c r="N8074">
        <v>3</v>
      </c>
      <c r="O8074">
        <v>0</v>
      </c>
      <c r="P8074" s="6">
        <v>0</v>
      </c>
      <c r="Q8074" s="13">
        <v>0</v>
      </c>
      <c r="R8074" s="13">
        <v>0</v>
      </c>
      <c r="S8074" s="31">
        <v>183</v>
      </c>
      <c r="T8074" s="6">
        <f>VLOOKUP(E8074,'参数设置&amp;汇总'!S:U,3,0)</f>
        <v>0</v>
      </c>
      <c r="U8074" s="78">
        <f t="shared" si="630"/>
        <v>0</v>
      </c>
      <c r="V8074" s="13">
        <v>0.85000000000000009</v>
      </c>
      <c r="W8074" s="78">
        <f t="shared" si="632"/>
        <v>0</v>
      </c>
      <c r="X8074" s="1">
        <f>VLOOKUP(E8074,'渗透率、续签率'!AG:AJ,4,0)</f>
        <v>6095.5</v>
      </c>
      <c r="Y8074" s="1">
        <f t="shared" si="633"/>
        <v>0</v>
      </c>
      <c r="Z8074">
        <v>0</v>
      </c>
      <c r="AA8074" s="89">
        <f t="shared" si="634"/>
        <v>18286.5</v>
      </c>
      <c r="AH8074" s="37"/>
      <c r="AI8074" s="37"/>
      <c r="AK8074" s="37"/>
    </row>
    <row r="8075" spans="1:37" hidden="1">
      <c r="A8075" t="s">
        <v>64</v>
      </c>
      <c r="B8075" t="s">
        <v>20</v>
      </c>
      <c r="C8075" t="s">
        <v>22</v>
      </c>
      <c r="D8075" t="s">
        <v>116</v>
      </c>
      <c r="E8075" t="s">
        <v>557</v>
      </c>
      <c r="F8075" t="str">
        <f t="shared" si="631"/>
        <v>辽阳市幼儿教育</v>
      </c>
      <c r="G8075" t="s">
        <v>101</v>
      </c>
      <c r="H8075" t="s">
        <v>409</v>
      </c>
      <c r="I8075" t="s">
        <v>70</v>
      </c>
      <c r="J8075">
        <v>285</v>
      </c>
      <c r="K8075">
        <v>0</v>
      </c>
      <c r="L8075" s="13">
        <f>VLOOKUP(C8075,'渗透率、续签率'!B:C,2,0)</f>
        <v>0.20100000000000001</v>
      </c>
      <c r="M8075" s="6">
        <v>0</v>
      </c>
      <c r="N8075">
        <v>48</v>
      </c>
      <c r="O8075">
        <v>0</v>
      </c>
      <c r="P8075" s="6">
        <v>0</v>
      </c>
      <c r="Q8075" s="13">
        <v>0</v>
      </c>
      <c r="R8075" s="13">
        <v>0</v>
      </c>
      <c r="S8075" s="31">
        <v>876</v>
      </c>
      <c r="T8075" s="6">
        <f>VLOOKUP(E8075,'参数设置&amp;汇总'!S:U,3,0)</f>
        <v>0</v>
      </c>
      <c r="U8075" s="78">
        <f t="shared" si="630"/>
        <v>0</v>
      </c>
      <c r="V8075" s="13">
        <v>0.85000000000000009</v>
      </c>
      <c r="W8075" s="78">
        <f t="shared" si="632"/>
        <v>0</v>
      </c>
      <c r="X8075" s="1">
        <f>VLOOKUP(E8075,'渗透率、续签率'!AG:AJ,4,0)</f>
        <v>6095.5</v>
      </c>
      <c r="Y8075" s="1">
        <f t="shared" si="633"/>
        <v>0</v>
      </c>
      <c r="Z8075">
        <v>0</v>
      </c>
      <c r="AA8075" s="89">
        <f t="shared" si="634"/>
        <v>292584</v>
      </c>
      <c r="AH8075" s="37"/>
      <c r="AI8075" s="37"/>
      <c r="AK8075" s="37"/>
    </row>
    <row r="8076" spans="1:37" hidden="1">
      <c r="A8076" t="s">
        <v>64</v>
      </c>
      <c r="B8076" t="s">
        <v>20</v>
      </c>
      <c r="C8076" t="s">
        <v>22</v>
      </c>
      <c r="D8076" t="s">
        <v>116</v>
      </c>
      <c r="E8076" t="s">
        <v>557</v>
      </c>
      <c r="F8076" t="str">
        <f t="shared" si="631"/>
        <v>达州市幼儿教育</v>
      </c>
      <c r="G8076" t="s">
        <v>77</v>
      </c>
      <c r="H8076" t="s">
        <v>410</v>
      </c>
      <c r="I8076" t="s">
        <v>70</v>
      </c>
      <c r="J8076">
        <v>529</v>
      </c>
      <c r="K8076">
        <v>0</v>
      </c>
      <c r="L8076" s="13">
        <f>VLOOKUP(C8076,'渗透率、续签率'!B:C,2,0)</f>
        <v>0.20100000000000001</v>
      </c>
      <c r="M8076" s="6">
        <v>0</v>
      </c>
      <c r="N8076">
        <v>25</v>
      </c>
      <c r="O8076">
        <v>0</v>
      </c>
      <c r="P8076" s="6">
        <v>0</v>
      </c>
      <c r="Q8076" s="13">
        <v>0</v>
      </c>
      <c r="R8076" s="13">
        <v>0</v>
      </c>
      <c r="S8076" s="31">
        <v>875</v>
      </c>
      <c r="T8076" s="6">
        <f>VLOOKUP(E8076,'参数设置&amp;汇总'!S:U,3,0)</f>
        <v>0</v>
      </c>
      <c r="U8076" s="78">
        <f t="shared" si="630"/>
        <v>0</v>
      </c>
      <c r="V8076" s="13">
        <v>0.85000000000000009</v>
      </c>
      <c r="W8076" s="78">
        <f t="shared" si="632"/>
        <v>0</v>
      </c>
      <c r="X8076" s="1">
        <f>VLOOKUP(E8076,'渗透率、续签率'!AG:AJ,4,0)</f>
        <v>6095.5</v>
      </c>
      <c r="Y8076" s="1">
        <f t="shared" si="633"/>
        <v>0</v>
      </c>
      <c r="Z8076">
        <v>1</v>
      </c>
      <c r="AA8076" s="89">
        <f t="shared" si="634"/>
        <v>152387.5</v>
      </c>
      <c r="AH8076" s="37"/>
      <c r="AI8076" s="37"/>
      <c r="AK8076" s="37"/>
    </row>
    <row r="8077" spans="1:37" hidden="1">
      <c r="A8077" t="s">
        <v>64</v>
      </c>
      <c r="B8077" t="s">
        <v>20</v>
      </c>
      <c r="C8077" t="s">
        <v>22</v>
      </c>
      <c r="D8077" t="s">
        <v>116</v>
      </c>
      <c r="E8077" t="s">
        <v>557</v>
      </c>
      <c r="F8077" t="str">
        <f t="shared" si="631"/>
        <v>运城市幼儿教育</v>
      </c>
      <c r="G8077" t="s">
        <v>134</v>
      </c>
      <c r="H8077" t="s">
        <v>411</v>
      </c>
      <c r="I8077" t="s">
        <v>70</v>
      </c>
      <c r="J8077">
        <v>572</v>
      </c>
      <c r="K8077">
        <v>0</v>
      </c>
      <c r="L8077" s="13">
        <f>VLOOKUP(C8077,'渗透率、续签率'!B:C,2,0)</f>
        <v>0.20100000000000001</v>
      </c>
      <c r="M8077" s="6">
        <v>0</v>
      </c>
      <c r="N8077">
        <v>84</v>
      </c>
      <c r="O8077">
        <v>0</v>
      </c>
      <c r="P8077" s="6">
        <v>0</v>
      </c>
      <c r="Q8077" s="13">
        <v>0</v>
      </c>
      <c r="R8077" s="13">
        <v>0</v>
      </c>
      <c r="S8077" s="31">
        <v>1613</v>
      </c>
      <c r="T8077" s="6">
        <f>VLOOKUP(E8077,'参数设置&amp;汇总'!S:U,3,0)</f>
        <v>0</v>
      </c>
      <c r="U8077" s="78">
        <f t="shared" si="630"/>
        <v>0</v>
      </c>
      <c r="V8077" s="13">
        <v>0.85000000000000009</v>
      </c>
      <c r="W8077" s="78">
        <f t="shared" si="632"/>
        <v>0</v>
      </c>
      <c r="X8077" s="1">
        <f>VLOOKUP(E8077,'渗透率、续签率'!AG:AJ,4,0)</f>
        <v>6095.5</v>
      </c>
      <c r="Y8077" s="1">
        <f t="shared" si="633"/>
        <v>0</v>
      </c>
      <c r="Z8077">
        <v>0</v>
      </c>
      <c r="AA8077" s="89">
        <f t="shared" si="634"/>
        <v>512022</v>
      </c>
      <c r="AH8077" s="37"/>
      <c r="AI8077" s="37"/>
      <c r="AK8077" s="37"/>
    </row>
    <row r="8078" spans="1:37" hidden="1">
      <c r="A8078" t="s">
        <v>64</v>
      </c>
      <c r="B8078" t="s">
        <v>20</v>
      </c>
      <c r="C8078" t="s">
        <v>22</v>
      </c>
      <c r="D8078" t="s">
        <v>116</v>
      </c>
      <c r="E8078" t="s">
        <v>557</v>
      </c>
      <c r="F8078" t="str">
        <f t="shared" si="631"/>
        <v>连云港市幼儿教育</v>
      </c>
      <c r="G8078" t="s">
        <v>73</v>
      </c>
      <c r="H8078" t="s">
        <v>412</v>
      </c>
      <c r="I8078" t="s">
        <v>70</v>
      </c>
      <c r="J8078">
        <v>671</v>
      </c>
      <c r="K8078">
        <v>0</v>
      </c>
      <c r="L8078" s="13">
        <f>VLOOKUP(C8078,'渗透率、续签率'!B:C,2,0)</f>
        <v>0.20100000000000001</v>
      </c>
      <c r="M8078" s="6">
        <v>0</v>
      </c>
      <c r="N8078">
        <v>90</v>
      </c>
      <c r="O8078">
        <v>0</v>
      </c>
      <c r="P8078" s="6">
        <v>0</v>
      </c>
      <c r="Q8078" s="13">
        <v>0</v>
      </c>
      <c r="R8078" s="13">
        <v>0</v>
      </c>
      <c r="S8078" s="31">
        <v>1903</v>
      </c>
      <c r="T8078" s="6">
        <f>VLOOKUP(E8078,'参数设置&amp;汇总'!S:U,3,0)</f>
        <v>0</v>
      </c>
      <c r="U8078" s="78">
        <f t="shared" si="630"/>
        <v>0</v>
      </c>
      <c r="V8078" s="13">
        <v>0.85000000000000009</v>
      </c>
      <c r="W8078" s="78">
        <f t="shared" si="632"/>
        <v>0</v>
      </c>
      <c r="X8078" s="1">
        <f>VLOOKUP(E8078,'渗透率、续签率'!AG:AJ,4,0)</f>
        <v>6095.5</v>
      </c>
      <c r="Y8078" s="1">
        <f t="shared" si="633"/>
        <v>0</v>
      </c>
      <c r="Z8078">
        <v>0</v>
      </c>
      <c r="AA8078" s="89">
        <f t="shared" si="634"/>
        <v>548595</v>
      </c>
      <c r="AH8078" s="37"/>
      <c r="AI8078" s="37"/>
      <c r="AK8078" s="37"/>
    </row>
    <row r="8079" spans="1:37" hidden="1">
      <c r="A8079" t="s">
        <v>64</v>
      </c>
      <c r="B8079" t="s">
        <v>20</v>
      </c>
      <c r="C8079" t="s">
        <v>22</v>
      </c>
      <c r="D8079" t="s">
        <v>116</v>
      </c>
      <c r="E8079" t="s">
        <v>557</v>
      </c>
      <c r="F8079" t="str">
        <f t="shared" si="631"/>
        <v>迪庆藏族自治州幼儿教育</v>
      </c>
      <c r="G8079" t="s">
        <v>99</v>
      </c>
      <c r="H8079" t="s">
        <v>413</v>
      </c>
      <c r="I8079" t="s">
        <v>68</v>
      </c>
      <c r="J8079">
        <v>36</v>
      </c>
      <c r="K8079">
        <v>0</v>
      </c>
      <c r="L8079" s="13">
        <f>VLOOKUP(C8079,'渗透率、续签率'!B:C,2,0)</f>
        <v>0.20100000000000001</v>
      </c>
      <c r="M8079" s="6">
        <v>0</v>
      </c>
      <c r="N8079">
        <v>0</v>
      </c>
      <c r="O8079">
        <v>0</v>
      </c>
      <c r="P8079" s="6">
        <v>0</v>
      </c>
      <c r="Q8079" s="13">
        <v>0</v>
      </c>
      <c r="R8079" s="13">
        <v>0</v>
      </c>
      <c r="S8079" s="31">
        <v>83</v>
      </c>
      <c r="T8079" s="6">
        <f>VLOOKUP(E8079,'参数设置&amp;汇总'!S:U,3,0)</f>
        <v>0</v>
      </c>
      <c r="U8079" s="78">
        <f t="shared" si="630"/>
        <v>0</v>
      </c>
      <c r="V8079" s="13">
        <v>0.85000000000000009</v>
      </c>
      <c r="W8079" s="78">
        <f t="shared" si="632"/>
        <v>0</v>
      </c>
      <c r="X8079" s="1">
        <f>VLOOKUP(E8079,'渗透率、续签率'!AG:AJ,4,0)</f>
        <v>6095.5</v>
      </c>
      <c r="Y8079" s="1">
        <f t="shared" si="633"/>
        <v>0</v>
      </c>
      <c r="Z8079">
        <v>0</v>
      </c>
      <c r="AA8079" s="89">
        <f t="shared" si="634"/>
        <v>0</v>
      </c>
      <c r="AH8079" s="37"/>
      <c r="AI8079" s="37"/>
      <c r="AK8079" s="37"/>
    </row>
    <row r="8080" spans="1:37" hidden="1">
      <c r="A8080" t="s">
        <v>64</v>
      </c>
      <c r="B8080" t="s">
        <v>20</v>
      </c>
      <c r="C8080" t="s">
        <v>22</v>
      </c>
      <c r="D8080" t="s">
        <v>116</v>
      </c>
      <c r="E8080" t="s">
        <v>557</v>
      </c>
      <c r="F8080" t="str">
        <f t="shared" si="631"/>
        <v>通化市幼儿教育</v>
      </c>
      <c r="G8080" t="s">
        <v>188</v>
      </c>
      <c r="H8080" t="s">
        <v>414</v>
      </c>
      <c r="I8080" t="s">
        <v>70</v>
      </c>
      <c r="J8080">
        <v>232</v>
      </c>
      <c r="K8080">
        <v>0</v>
      </c>
      <c r="L8080" s="13">
        <f>VLOOKUP(C8080,'渗透率、续签率'!B:C,2,0)</f>
        <v>0.20100000000000001</v>
      </c>
      <c r="M8080" s="6">
        <v>0</v>
      </c>
      <c r="N8080">
        <v>15</v>
      </c>
      <c r="O8080">
        <v>0</v>
      </c>
      <c r="P8080" s="6">
        <v>0</v>
      </c>
      <c r="Q8080" s="13">
        <v>0</v>
      </c>
      <c r="R8080" s="13">
        <v>0</v>
      </c>
      <c r="S8080" s="31">
        <v>570</v>
      </c>
      <c r="T8080" s="6">
        <f>VLOOKUP(E8080,'参数设置&amp;汇总'!S:U,3,0)</f>
        <v>0</v>
      </c>
      <c r="U8080" s="78">
        <f t="shared" si="630"/>
        <v>0</v>
      </c>
      <c r="V8080" s="13">
        <v>0.85000000000000009</v>
      </c>
      <c r="W8080" s="78">
        <f t="shared" si="632"/>
        <v>0</v>
      </c>
      <c r="X8080" s="1">
        <f>VLOOKUP(E8080,'渗透率、续签率'!AG:AJ,4,0)</f>
        <v>6095.5</v>
      </c>
      <c r="Y8080" s="1">
        <f t="shared" si="633"/>
        <v>0</v>
      </c>
      <c r="Z8080">
        <v>0</v>
      </c>
      <c r="AA8080" s="89">
        <f t="shared" si="634"/>
        <v>91432.5</v>
      </c>
      <c r="AH8080" s="37"/>
      <c r="AI8080" s="37"/>
      <c r="AK8080" s="37"/>
    </row>
    <row r="8081" spans="1:37" hidden="1">
      <c r="A8081" t="s">
        <v>64</v>
      </c>
      <c r="B8081" t="s">
        <v>20</v>
      </c>
      <c r="C8081" t="s">
        <v>22</v>
      </c>
      <c r="D8081" t="s">
        <v>116</v>
      </c>
      <c r="E8081" t="s">
        <v>557</v>
      </c>
      <c r="F8081" t="str">
        <f t="shared" si="631"/>
        <v>通辽市幼儿教育</v>
      </c>
      <c r="G8081" t="s">
        <v>142</v>
      </c>
      <c r="H8081" t="s">
        <v>415</v>
      </c>
      <c r="I8081" t="s">
        <v>70</v>
      </c>
      <c r="J8081">
        <v>293</v>
      </c>
      <c r="K8081">
        <v>0</v>
      </c>
      <c r="L8081" s="13">
        <f>VLOOKUP(C8081,'渗透率、续签率'!B:C,2,0)</f>
        <v>0.20100000000000001</v>
      </c>
      <c r="M8081" s="6">
        <v>0</v>
      </c>
      <c r="N8081">
        <v>49</v>
      </c>
      <c r="O8081">
        <v>0</v>
      </c>
      <c r="P8081" s="6">
        <v>0</v>
      </c>
      <c r="Q8081" s="13">
        <v>0</v>
      </c>
      <c r="R8081" s="13">
        <v>0</v>
      </c>
      <c r="S8081" s="31">
        <v>1017</v>
      </c>
      <c r="T8081" s="6">
        <f>VLOOKUP(E8081,'参数设置&amp;汇总'!S:U,3,0)</f>
        <v>0</v>
      </c>
      <c r="U8081" s="78">
        <f t="shared" si="630"/>
        <v>0</v>
      </c>
      <c r="V8081" s="13">
        <v>0.85000000000000009</v>
      </c>
      <c r="W8081" s="78">
        <f t="shared" si="632"/>
        <v>0</v>
      </c>
      <c r="X8081" s="1">
        <f>VLOOKUP(E8081,'渗透率、续签率'!AG:AJ,4,0)</f>
        <v>6095.5</v>
      </c>
      <c r="Y8081" s="1">
        <f t="shared" si="633"/>
        <v>0</v>
      </c>
      <c r="Z8081">
        <v>0</v>
      </c>
      <c r="AA8081" s="89">
        <f t="shared" si="634"/>
        <v>298679.5</v>
      </c>
      <c r="AH8081" s="37"/>
      <c r="AI8081" s="37"/>
      <c r="AK8081" s="37"/>
    </row>
    <row r="8082" spans="1:37" hidden="1">
      <c r="A8082" t="s">
        <v>64</v>
      </c>
      <c r="B8082" t="s">
        <v>20</v>
      </c>
      <c r="C8082" t="s">
        <v>22</v>
      </c>
      <c r="D8082" t="s">
        <v>116</v>
      </c>
      <c r="E8082" t="s">
        <v>557</v>
      </c>
      <c r="F8082" t="str">
        <f t="shared" si="631"/>
        <v>遂宁市幼儿教育</v>
      </c>
      <c r="G8082" t="s">
        <v>77</v>
      </c>
      <c r="H8082" t="s">
        <v>416</v>
      </c>
      <c r="I8082" t="s">
        <v>70</v>
      </c>
      <c r="J8082">
        <v>381</v>
      </c>
      <c r="K8082">
        <v>0</v>
      </c>
      <c r="L8082" s="13">
        <f>VLOOKUP(C8082,'渗透率、续签率'!B:C,2,0)</f>
        <v>0.20100000000000001</v>
      </c>
      <c r="M8082" s="6">
        <v>0</v>
      </c>
      <c r="N8082">
        <v>28</v>
      </c>
      <c r="O8082">
        <v>0</v>
      </c>
      <c r="P8082" s="6">
        <v>0</v>
      </c>
      <c r="Q8082" s="13">
        <v>0</v>
      </c>
      <c r="R8082" s="13">
        <v>0</v>
      </c>
      <c r="S8082" s="31">
        <v>871</v>
      </c>
      <c r="T8082" s="6">
        <f>VLOOKUP(E8082,'参数设置&amp;汇总'!S:U,3,0)</f>
        <v>0</v>
      </c>
      <c r="U8082" s="78">
        <f t="shared" si="630"/>
        <v>0</v>
      </c>
      <c r="V8082" s="13">
        <v>0.85000000000000009</v>
      </c>
      <c r="W8082" s="78">
        <f t="shared" si="632"/>
        <v>0</v>
      </c>
      <c r="X8082" s="1">
        <f>VLOOKUP(E8082,'渗透率、续签率'!AG:AJ,4,0)</f>
        <v>6095.5</v>
      </c>
      <c r="Y8082" s="1">
        <f t="shared" si="633"/>
        <v>0</v>
      </c>
      <c r="Z8082">
        <v>0</v>
      </c>
      <c r="AA8082" s="89">
        <f t="shared" si="634"/>
        <v>170674</v>
      </c>
      <c r="AH8082" s="37"/>
      <c r="AI8082" s="37"/>
      <c r="AK8082" s="37"/>
    </row>
    <row r="8083" spans="1:37" hidden="1">
      <c r="A8083" t="s">
        <v>64</v>
      </c>
      <c r="B8083" t="s">
        <v>20</v>
      </c>
      <c r="C8083" t="s">
        <v>22</v>
      </c>
      <c r="D8083" t="s">
        <v>116</v>
      </c>
      <c r="E8083" t="s">
        <v>557</v>
      </c>
      <c r="F8083" t="str">
        <f t="shared" si="631"/>
        <v>遵义市幼儿教育</v>
      </c>
      <c r="G8083" t="s">
        <v>167</v>
      </c>
      <c r="H8083" t="s">
        <v>417</v>
      </c>
      <c r="I8083" t="s">
        <v>70</v>
      </c>
      <c r="J8083" s="1">
        <v>1101</v>
      </c>
      <c r="K8083">
        <v>0</v>
      </c>
      <c r="L8083" s="13">
        <f>VLOOKUP(C8083,'渗透率、续签率'!B:C,2,0)</f>
        <v>0.20100000000000001</v>
      </c>
      <c r="M8083" s="6">
        <v>0</v>
      </c>
      <c r="N8083">
        <v>121</v>
      </c>
      <c r="O8083">
        <v>0</v>
      </c>
      <c r="P8083" s="6">
        <v>0</v>
      </c>
      <c r="Q8083" s="13">
        <v>4.0000000000000001E-3</v>
      </c>
      <c r="R8083" s="13">
        <v>0</v>
      </c>
      <c r="S8083" s="31">
        <v>2832</v>
      </c>
      <c r="T8083" s="6">
        <f>VLOOKUP(E8083,'参数设置&amp;汇总'!S:U,3,0)</f>
        <v>0</v>
      </c>
      <c r="U8083" s="78">
        <f t="shared" si="630"/>
        <v>0</v>
      </c>
      <c r="V8083" s="13">
        <v>0.85000000000000009</v>
      </c>
      <c r="W8083" s="78">
        <f t="shared" si="632"/>
        <v>0</v>
      </c>
      <c r="X8083" s="1">
        <f>VLOOKUP(E8083,'渗透率、续签率'!AG:AJ,4,0)</f>
        <v>6095.5</v>
      </c>
      <c r="Y8083" s="1">
        <f t="shared" si="633"/>
        <v>0</v>
      </c>
      <c r="Z8083">
        <v>0</v>
      </c>
      <c r="AA8083" s="89">
        <f t="shared" si="634"/>
        <v>737555.5</v>
      </c>
      <c r="AH8083" s="37"/>
      <c r="AI8083" s="37"/>
      <c r="AK8083" s="37"/>
    </row>
    <row r="8084" spans="1:37" hidden="1">
      <c r="A8084" t="s">
        <v>64</v>
      </c>
      <c r="B8084" t="s">
        <v>20</v>
      </c>
      <c r="C8084" t="s">
        <v>22</v>
      </c>
      <c r="D8084" t="s">
        <v>116</v>
      </c>
      <c r="E8084" t="s">
        <v>557</v>
      </c>
      <c r="F8084" t="str">
        <f t="shared" si="631"/>
        <v>邢台市幼儿教育</v>
      </c>
      <c r="G8084" t="s">
        <v>159</v>
      </c>
      <c r="H8084" t="s">
        <v>418</v>
      </c>
      <c r="I8084" t="s">
        <v>70</v>
      </c>
      <c r="J8084" s="1">
        <v>1284</v>
      </c>
      <c r="K8084">
        <v>0</v>
      </c>
      <c r="L8084" s="13">
        <f>VLOOKUP(C8084,'渗透率、续签率'!B:C,2,0)</f>
        <v>0.20100000000000001</v>
      </c>
      <c r="M8084" s="6">
        <v>0</v>
      </c>
      <c r="N8084">
        <v>169</v>
      </c>
      <c r="O8084">
        <v>0</v>
      </c>
      <c r="P8084" s="6">
        <v>0</v>
      </c>
      <c r="Q8084" s="13">
        <v>0</v>
      </c>
      <c r="R8084" s="13">
        <v>0</v>
      </c>
      <c r="S8084" s="31">
        <v>3468</v>
      </c>
      <c r="T8084" s="6">
        <f>VLOOKUP(E8084,'参数设置&amp;汇总'!S:U,3,0)</f>
        <v>0</v>
      </c>
      <c r="U8084" s="78">
        <f t="shared" si="630"/>
        <v>0</v>
      </c>
      <c r="V8084" s="13">
        <v>0.85000000000000009</v>
      </c>
      <c r="W8084" s="78">
        <f t="shared" si="632"/>
        <v>0</v>
      </c>
      <c r="X8084" s="1">
        <f>VLOOKUP(E8084,'渗透率、续签率'!AG:AJ,4,0)</f>
        <v>6095.5</v>
      </c>
      <c r="Y8084" s="1">
        <f t="shared" si="633"/>
        <v>0</v>
      </c>
      <c r="Z8084">
        <v>0</v>
      </c>
      <c r="AA8084" s="89">
        <f t="shared" si="634"/>
        <v>1030139.5</v>
      </c>
      <c r="AH8084" s="37"/>
      <c r="AI8084" s="37"/>
    </row>
    <row r="8085" spans="1:37" hidden="1">
      <c r="A8085" t="s">
        <v>64</v>
      </c>
      <c r="B8085" t="s">
        <v>20</v>
      </c>
      <c r="C8085" t="s">
        <v>22</v>
      </c>
      <c r="D8085" t="s">
        <v>116</v>
      </c>
      <c r="E8085" t="s">
        <v>557</v>
      </c>
      <c r="F8085" t="str">
        <f t="shared" si="631"/>
        <v>那曲市幼儿教育</v>
      </c>
      <c r="G8085" t="s">
        <v>237</v>
      </c>
      <c r="H8085" t="s">
        <v>419</v>
      </c>
      <c r="I8085" t="s">
        <v>57</v>
      </c>
      <c r="J8085">
        <v>12</v>
      </c>
      <c r="K8085">
        <v>0</v>
      </c>
      <c r="L8085" s="13">
        <f>VLOOKUP(C8085,'渗透率、续签率'!B:C,2,0)</f>
        <v>0.20100000000000001</v>
      </c>
      <c r="M8085" s="6">
        <v>0</v>
      </c>
      <c r="N8085">
        <v>0</v>
      </c>
      <c r="O8085">
        <v>0</v>
      </c>
      <c r="P8085" s="6">
        <v>0</v>
      </c>
      <c r="Q8085" s="13">
        <v>0</v>
      </c>
      <c r="R8085" s="13">
        <v>0</v>
      </c>
      <c r="S8085" s="31">
        <v>6</v>
      </c>
      <c r="T8085" s="6">
        <f>VLOOKUP(E8085,'参数设置&amp;汇总'!S:U,3,0)</f>
        <v>0</v>
      </c>
      <c r="U8085" s="78">
        <f t="shared" si="630"/>
        <v>0</v>
      </c>
      <c r="V8085" s="13">
        <v>0.85000000000000009</v>
      </c>
      <c r="W8085" s="78">
        <f t="shared" si="632"/>
        <v>0</v>
      </c>
      <c r="X8085" s="1">
        <f>VLOOKUP(E8085,'渗透率、续签率'!AG:AJ,4,0)</f>
        <v>6095.5</v>
      </c>
      <c r="Y8085" s="1">
        <f t="shared" si="633"/>
        <v>0</v>
      </c>
      <c r="Z8085">
        <v>0</v>
      </c>
      <c r="AA8085" s="89">
        <f t="shared" si="634"/>
        <v>0</v>
      </c>
      <c r="AK8085" s="37"/>
    </row>
    <row r="8086" spans="1:37" hidden="1">
      <c r="A8086" t="s">
        <v>64</v>
      </c>
      <c r="B8086" t="s">
        <v>20</v>
      </c>
      <c r="C8086" t="s">
        <v>22</v>
      </c>
      <c r="D8086" t="s">
        <v>116</v>
      </c>
      <c r="E8086" t="s">
        <v>557</v>
      </c>
      <c r="F8086" t="str">
        <f t="shared" si="631"/>
        <v>邯郸市幼儿教育</v>
      </c>
      <c r="G8086" t="s">
        <v>159</v>
      </c>
      <c r="H8086" t="s">
        <v>420</v>
      </c>
      <c r="I8086" t="s">
        <v>70</v>
      </c>
      <c r="J8086" s="1">
        <v>1397</v>
      </c>
      <c r="K8086">
        <v>0</v>
      </c>
      <c r="L8086" s="13">
        <f>VLOOKUP(C8086,'渗透率、续签率'!B:C,2,0)</f>
        <v>0.20100000000000001</v>
      </c>
      <c r="M8086" s="6">
        <v>0</v>
      </c>
      <c r="N8086">
        <v>236</v>
      </c>
      <c r="O8086">
        <v>0</v>
      </c>
      <c r="P8086" s="6">
        <v>0</v>
      </c>
      <c r="Q8086" s="13">
        <v>0</v>
      </c>
      <c r="R8086" s="13">
        <v>0</v>
      </c>
      <c r="S8086" s="31">
        <v>4948</v>
      </c>
      <c r="T8086" s="6">
        <f>VLOOKUP(E8086,'参数设置&amp;汇总'!S:U,3,0)</f>
        <v>0</v>
      </c>
      <c r="U8086" s="78">
        <f t="shared" si="630"/>
        <v>0</v>
      </c>
      <c r="V8086" s="13">
        <v>0.85000000000000009</v>
      </c>
      <c r="W8086" s="78">
        <f t="shared" si="632"/>
        <v>0</v>
      </c>
      <c r="X8086" s="1">
        <f>VLOOKUP(E8086,'渗透率、续签率'!AG:AJ,4,0)</f>
        <v>6095.5</v>
      </c>
      <c r="Y8086" s="1">
        <f t="shared" si="633"/>
        <v>0</v>
      </c>
      <c r="Z8086">
        <v>0</v>
      </c>
      <c r="AA8086" s="89">
        <f t="shared" si="634"/>
        <v>1438538</v>
      </c>
      <c r="AH8086" s="37"/>
      <c r="AI8086" s="37"/>
      <c r="AJ8086" s="1"/>
      <c r="AK8086" s="37"/>
    </row>
    <row r="8087" spans="1:37" hidden="1">
      <c r="A8087" t="s">
        <v>64</v>
      </c>
      <c r="B8087" t="s">
        <v>20</v>
      </c>
      <c r="C8087" t="s">
        <v>22</v>
      </c>
      <c r="D8087" t="s">
        <v>116</v>
      </c>
      <c r="E8087" t="s">
        <v>557</v>
      </c>
      <c r="F8087" t="str">
        <f t="shared" si="631"/>
        <v>邵阳市幼儿教育</v>
      </c>
      <c r="G8087" t="s">
        <v>113</v>
      </c>
      <c r="H8087" t="s">
        <v>421</v>
      </c>
      <c r="I8087" t="s">
        <v>68</v>
      </c>
      <c r="J8087">
        <v>904</v>
      </c>
      <c r="K8087">
        <v>0</v>
      </c>
      <c r="L8087" s="13">
        <f>VLOOKUP(C8087,'渗透率、续签率'!B:C,2,0)</f>
        <v>0.20100000000000001</v>
      </c>
      <c r="M8087" s="6">
        <v>0</v>
      </c>
      <c r="N8087">
        <v>49</v>
      </c>
      <c r="O8087">
        <v>0</v>
      </c>
      <c r="P8087" s="6">
        <v>0</v>
      </c>
      <c r="Q8087" s="13">
        <v>0</v>
      </c>
      <c r="R8087" s="13">
        <v>0</v>
      </c>
      <c r="S8087" s="31">
        <v>1681</v>
      </c>
      <c r="T8087" s="6">
        <f>VLOOKUP(E8087,'参数设置&amp;汇总'!S:U,3,0)</f>
        <v>0</v>
      </c>
      <c r="U8087" s="78">
        <f t="shared" si="630"/>
        <v>0</v>
      </c>
      <c r="V8087" s="13">
        <v>0.85000000000000009</v>
      </c>
      <c r="W8087" s="78">
        <f t="shared" si="632"/>
        <v>0</v>
      </c>
      <c r="X8087" s="1">
        <f>VLOOKUP(E8087,'渗透率、续签率'!AG:AJ,4,0)</f>
        <v>6095.5</v>
      </c>
      <c r="Y8087" s="1">
        <f t="shared" si="633"/>
        <v>0</v>
      </c>
      <c r="Z8087">
        <v>0</v>
      </c>
      <c r="AA8087" s="89">
        <f t="shared" si="634"/>
        <v>298679.5</v>
      </c>
      <c r="AH8087" s="37"/>
      <c r="AI8087" s="37"/>
      <c r="AJ8087" s="1"/>
      <c r="AK8087" s="37"/>
    </row>
    <row r="8088" spans="1:37" hidden="1">
      <c r="A8088" t="s">
        <v>64</v>
      </c>
      <c r="B8088" t="s">
        <v>20</v>
      </c>
      <c r="C8088" t="s">
        <v>22</v>
      </c>
      <c r="D8088" t="s">
        <v>116</v>
      </c>
      <c r="E8088" t="s">
        <v>557</v>
      </c>
      <c r="F8088" t="str">
        <f t="shared" si="631"/>
        <v>郴州市幼儿教育</v>
      </c>
      <c r="G8088" t="s">
        <v>113</v>
      </c>
      <c r="H8088" t="s">
        <v>422</v>
      </c>
      <c r="I8088" t="s">
        <v>68</v>
      </c>
      <c r="J8088">
        <v>688</v>
      </c>
      <c r="K8088">
        <v>0</v>
      </c>
      <c r="L8088" s="13">
        <f>VLOOKUP(C8088,'渗透率、续签率'!B:C,2,0)</f>
        <v>0.20100000000000001</v>
      </c>
      <c r="M8088" s="6">
        <v>0</v>
      </c>
      <c r="N8088">
        <v>25</v>
      </c>
      <c r="O8088">
        <v>0</v>
      </c>
      <c r="P8088" s="6">
        <v>0</v>
      </c>
      <c r="Q8088" s="13">
        <v>0</v>
      </c>
      <c r="R8088" s="13">
        <v>0</v>
      </c>
      <c r="S8088" s="31">
        <v>1064</v>
      </c>
      <c r="T8088" s="6">
        <f>VLOOKUP(E8088,'参数设置&amp;汇总'!S:U,3,0)</f>
        <v>0</v>
      </c>
      <c r="U8088" s="78">
        <f t="shared" si="630"/>
        <v>0</v>
      </c>
      <c r="V8088" s="13">
        <v>0.85000000000000009</v>
      </c>
      <c r="W8088" s="78">
        <f t="shared" si="632"/>
        <v>0</v>
      </c>
      <c r="X8088" s="1">
        <f>VLOOKUP(E8088,'渗透率、续签率'!AG:AJ,4,0)</f>
        <v>6095.5</v>
      </c>
      <c r="Y8088" s="1">
        <f t="shared" si="633"/>
        <v>0</v>
      </c>
      <c r="Z8088">
        <v>0</v>
      </c>
      <c r="AA8088" s="89">
        <f t="shared" si="634"/>
        <v>152387.5</v>
      </c>
      <c r="AH8088" s="37"/>
      <c r="AI8088" s="37"/>
    </row>
    <row r="8089" spans="1:37" hidden="1">
      <c r="A8089" t="s">
        <v>64</v>
      </c>
      <c r="B8089" t="s">
        <v>20</v>
      </c>
      <c r="C8089" t="s">
        <v>22</v>
      </c>
      <c r="D8089" t="s">
        <v>116</v>
      </c>
      <c r="E8089" t="s">
        <v>557</v>
      </c>
      <c r="F8089" t="str">
        <f t="shared" si="631"/>
        <v>鄂尔多斯市幼儿教育</v>
      </c>
      <c r="G8089" t="s">
        <v>142</v>
      </c>
      <c r="H8089" t="s">
        <v>423</v>
      </c>
      <c r="I8089" t="s">
        <v>70</v>
      </c>
      <c r="J8089">
        <v>225</v>
      </c>
      <c r="K8089">
        <v>0</v>
      </c>
      <c r="L8089" s="13">
        <f>VLOOKUP(C8089,'渗透率、续签率'!B:C,2,0)</f>
        <v>0.20100000000000001</v>
      </c>
      <c r="M8089" s="6">
        <v>0</v>
      </c>
      <c r="N8089">
        <v>78</v>
      </c>
      <c r="O8089">
        <v>0</v>
      </c>
      <c r="P8089" s="6">
        <v>0</v>
      </c>
      <c r="Q8089" s="13">
        <v>0</v>
      </c>
      <c r="R8089" s="13">
        <v>0</v>
      </c>
      <c r="S8089" s="31">
        <v>1400</v>
      </c>
      <c r="T8089" s="6">
        <f>VLOOKUP(E8089,'参数设置&amp;汇总'!S:U,3,0)</f>
        <v>0</v>
      </c>
      <c r="U8089" s="78">
        <f t="shared" si="630"/>
        <v>0</v>
      </c>
      <c r="V8089" s="13">
        <v>0.85000000000000009</v>
      </c>
      <c r="W8089" s="78">
        <f t="shared" si="632"/>
        <v>0</v>
      </c>
      <c r="X8089" s="1">
        <f>VLOOKUP(E8089,'渗透率、续签率'!AG:AJ,4,0)</f>
        <v>6095.5</v>
      </c>
      <c r="Y8089" s="1">
        <f t="shared" si="633"/>
        <v>0</v>
      </c>
      <c r="Z8089">
        <v>0</v>
      </c>
      <c r="AA8089" s="89">
        <f t="shared" si="634"/>
        <v>475449</v>
      </c>
      <c r="AK8089" s="37"/>
    </row>
    <row r="8090" spans="1:37" hidden="1">
      <c r="A8090" t="s">
        <v>64</v>
      </c>
      <c r="B8090" t="s">
        <v>20</v>
      </c>
      <c r="C8090" t="s">
        <v>22</v>
      </c>
      <c r="D8090" t="s">
        <v>116</v>
      </c>
      <c r="E8090" t="s">
        <v>557</v>
      </c>
      <c r="F8090" t="str">
        <f t="shared" si="631"/>
        <v>鄂州市幼儿教育</v>
      </c>
      <c r="G8090" t="s">
        <v>81</v>
      </c>
      <c r="H8090" t="s">
        <v>424</v>
      </c>
      <c r="I8090" t="s">
        <v>68</v>
      </c>
      <c r="J8090">
        <v>210</v>
      </c>
      <c r="K8090">
        <v>0</v>
      </c>
      <c r="L8090" s="13">
        <f>VLOOKUP(C8090,'渗透率、续签率'!B:C,2,0)</f>
        <v>0.20100000000000001</v>
      </c>
      <c r="M8090" s="6">
        <v>0</v>
      </c>
      <c r="N8090">
        <v>37</v>
      </c>
      <c r="O8090">
        <v>0</v>
      </c>
      <c r="P8090" s="6">
        <v>0</v>
      </c>
      <c r="Q8090" s="13">
        <v>0</v>
      </c>
      <c r="R8090" s="13">
        <v>0</v>
      </c>
      <c r="S8090" s="31">
        <v>663</v>
      </c>
      <c r="T8090" s="6">
        <f>VLOOKUP(E8090,'参数设置&amp;汇总'!S:U,3,0)</f>
        <v>0</v>
      </c>
      <c r="U8090" s="78">
        <f t="shared" si="630"/>
        <v>0</v>
      </c>
      <c r="V8090" s="13">
        <v>0.85000000000000009</v>
      </c>
      <c r="W8090" s="78">
        <f t="shared" si="632"/>
        <v>0</v>
      </c>
      <c r="X8090" s="1">
        <f>VLOOKUP(E8090,'渗透率、续签率'!AG:AJ,4,0)</f>
        <v>6095.5</v>
      </c>
      <c r="Y8090" s="1">
        <f t="shared" si="633"/>
        <v>0</v>
      </c>
      <c r="Z8090">
        <v>1</v>
      </c>
      <c r="AA8090" s="89">
        <f t="shared" si="634"/>
        <v>225533.5</v>
      </c>
      <c r="AH8090" s="37"/>
      <c r="AI8090" s="37"/>
      <c r="AK8090" s="37"/>
    </row>
    <row r="8091" spans="1:37" hidden="1">
      <c r="A8091" t="s">
        <v>64</v>
      </c>
      <c r="B8091" t="s">
        <v>20</v>
      </c>
      <c r="C8091" t="s">
        <v>22</v>
      </c>
      <c r="D8091" t="s">
        <v>116</v>
      </c>
      <c r="E8091" t="s">
        <v>557</v>
      </c>
      <c r="F8091" t="str">
        <f t="shared" si="631"/>
        <v>酒泉市幼儿教育</v>
      </c>
      <c r="G8091" t="s">
        <v>132</v>
      </c>
      <c r="H8091" t="s">
        <v>425</v>
      </c>
      <c r="I8091" t="s">
        <v>70</v>
      </c>
      <c r="J8091">
        <v>77</v>
      </c>
      <c r="K8091">
        <v>0</v>
      </c>
      <c r="L8091" s="13">
        <f>VLOOKUP(C8091,'渗透率、续签率'!B:C,2,0)</f>
        <v>0.20100000000000001</v>
      </c>
      <c r="M8091" s="6">
        <v>0</v>
      </c>
      <c r="N8091">
        <v>10</v>
      </c>
      <c r="O8091">
        <v>0</v>
      </c>
      <c r="P8091" s="6">
        <v>0</v>
      </c>
      <c r="Q8091" s="13">
        <v>0</v>
      </c>
      <c r="R8091" s="13">
        <v>0</v>
      </c>
      <c r="S8091" s="31">
        <v>187</v>
      </c>
      <c r="T8091" s="6">
        <f>VLOOKUP(E8091,'参数设置&amp;汇总'!S:U,3,0)</f>
        <v>0</v>
      </c>
      <c r="U8091" s="78">
        <f t="shared" si="630"/>
        <v>0</v>
      </c>
      <c r="V8091" s="13">
        <v>0.85000000000000009</v>
      </c>
      <c r="W8091" s="78">
        <f t="shared" si="632"/>
        <v>0</v>
      </c>
      <c r="X8091" s="1">
        <f>VLOOKUP(E8091,'渗透率、续签率'!AG:AJ,4,0)</f>
        <v>6095.5</v>
      </c>
      <c r="Y8091" s="1">
        <f t="shared" si="633"/>
        <v>0</v>
      </c>
      <c r="Z8091">
        <v>0</v>
      </c>
      <c r="AA8091" s="89">
        <f t="shared" si="634"/>
        <v>60955</v>
      </c>
      <c r="AH8091" s="37"/>
      <c r="AI8091" s="37"/>
      <c r="AK8091" s="37"/>
    </row>
    <row r="8092" spans="1:37" hidden="1">
      <c r="A8092" t="s">
        <v>64</v>
      </c>
      <c r="B8092" t="s">
        <v>20</v>
      </c>
      <c r="C8092" t="s">
        <v>22</v>
      </c>
      <c r="D8092" t="s">
        <v>116</v>
      </c>
      <c r="E8092" t="s">
        <v>557</v>
      </c>
      <c r="F8092" t="str">
        <f t="shared" si="631"/>
        <v>金华市幼儿教育</v>
      </c>
      <c r="G8092" t="s">
        <v>79</v>
      </c>
      <c r="H8092" t="s">
        <v>426</v>
      </c>
      <c r="I8092" t="s">
        <v>68</v>
      </c>
      <c r="J8092" s="1">
        <v>1146</v>
      </c>
      <c r="K8092">
        <v>0</v>
      </c>
      <c r="L8092" s="13">
        <f>VLOOKUP(C8092,'渗透率、续签率'!B:C,2,0)</f>
        <v>0.20100000000000001</v>
      </c>
      <c r="M8092" s="6">
        <v>0</v>
      </c>
      <c r="N8092">
        <v>680</v>
      </c>
      <c r="O8092">
        <v>0</v>
      </c>
      <c r="P8092" s="6">
        <v>0</v>
      </c>
      <c r="Q8092" s="13">
        <v>0</v>
      </c>
      <c r="R8092" s="13">
        <v>0</v>
      </c>
      <c r="S8092" s="31">
        <v>11803</v>
      </c>
      <c r="T8092" s="6">
        <f>VLOOKUP(E8092,'参数设置&amp;汇总'!S:U,3,0)</f>
        <v>0</v>
      </c>
      <c r="U8092" s="78">
        <f t="shared" si="630"/>
        <v>0</v>
      </c>
      <c r="V8092" s="13">
        <v>0.85000000000000009</v>
      </c>
      <c r="W8092" s="78">
        <f t="shared" si="632"/>
        <v>0</v>
      </c>
      <c r="X8092" s="1">
        <f>VLOOKUP(E8092,'渗透率、续签率'!AG:AJ,4,0)</f>
        <v>6095.5</v>
      </c>
      <c r="Y8092" s="1">
        <f t="shared" si="633"/>
        <v>0</v>
      </c>
      <c r="Z8092">
        <v>7</v>
      </c>
      <c r="AA8092" s="89">
        <f t="shared" si="634"/>
        <v>4144940</v>
      </c>
      <c r="AH8092" s="37"/>
      <c r="AI8092" s="37"/>
      <c r="AK8092" s="37"/>
    </row>
    <row r="8093" spans="1:37" hidden="1">
      <c r="A8093" t="s">
        <v>64</v>
      </c>
      <c r="B8093" t="s">
        <v>20</v>
      </c>
      <c r="C8093" t="s">
        <v>22</v>
      </c>
      <c r="D8093" t="s">
        <v>116</v>
      </c>
      <c r="E8093" t="s">
        <v>557</v>
      </c>
      <c r="F8093" t="str">
        <f t="shared" si="631"/>
        <v>金昌市幼儿教育</v>
      </c>
      <c r="G8093" t="s">
        <v>132</v>
      </c>
      <c r="H8093" t="s">
        <v>427</v>
      </c>
      <c r="I8093" t="s">
        <v>70</v>
      </c>
      <c r="J8093">
        <v>30</v>
      </c>
      <c r="K8093">
        <v>0</v>
      </c>
      <c r="L8093" s="13">
        <f>VLOOKUP(C8093,'渗透率、续签率'!B:C,2,0)</f>
        <v>0.20100000000000001</v>
      </c>
      <c r="M8093" s="6">
        <v>0</v>
      </c>
      <c r="N8093">
        <v>3</v>
      </c>
      <c r="O8093">
        <v>0</v>
      </c>
      <c r="P8093" s="6">
        <v>0</v>
      </c>
      <c r="Q8093" s="13">
        <v>0</v>
      </c>
      <c r="R8093" s="13">
        <v>0</v>
      </c>
      <c r="S8093" s="31">
        <v>92</v>
      </c>
      <c r="T8093" s="6">
        <f>VLOOKUP(E8093,'参数设置&amp;汇总'!S:U,3,0)</f>
        <v>0</v>
      </c>
      <c r="U8093" s="78">
        <f t="shared" si="630"/>
        <v>0</v>
      </c>
      <c r="V8093" s="13">
        <v>0.85000000000000009</v>
      </c>
      <c r="W8093" s="78">
        <f t="shared" si="632"/>
        <v>0</v>
      </c>
      <c r="X8093" s="1">
        <f>VLOOKUP(E8093,'渗透率、续签率'!AG:AJ,4,0)</f>
        <v>6095.5</v>
      </c>
      <c r="Y8093" s="1">
        <f t="shared" si="633"/>
        <v>0</v>
      </c>
      <c r="Z8093">
        <v>0</v>
      </c>
      <c r="AA8093" s="89">
        <f t="shared" si="634"/>
        <v>18286.5</v>
      </c>
      <c r="AH8093" s="37"/>
      <c r="AI8093" s="37"/>
      <c r="AK8093" s="37"/>
    </row>
    <row r="8094" spans="1:37" hidden="1">
      <c r="A8094" t="s">
        <v>64</v>
      </c>
      <c r="B8094" t="s">
        <v>20</v>
      </c>
      <c r="C8094" t="s">
        <v>22</v>
      </c>
      <c r="D8094" t="s">
        <v>116</v>
      </c>
      <c r="E8094" t="s">
        <v>557</v>
      </c>
      <c r="F8094" t="str">
        <f t="shared" si="631"/>
        <v>钦州市幼儿教育</v>
      </c>
      <c r="G8094" t="s">
        <v>88</v>
      </c>
      <c r="H8094" t="s">
        <v>428</v>
      </c>
      <c r="I8094" t="s">
        <v>68</v>
      </c>
      <c r="J8094">
        <v>673</v>
      </c>
      <c r="K8094">
        <v>0</v>
      </c>
      <c r="L8094" s="13">
        <f>VLOOKUP(C8094,'渗透率、续签率'!B:C,2,0)</f>
        <v>0.20100000000000001</v>
      </c>
      <c r="M8094" s="6">
        <v>0</v>
      </c>
      <c r="N8094">
        <v>15</v>
      </c>
      <c r="O8094">
        <v>0</v>
      </c>
      <c r="P8094" s="6">
        <v>0</v>
      </c>
      <c r="Q8094" s="13">
        <v>0</v>
      </c>
      <c r="R8094" s="13">
        <v>0</v>
      </c>
      <c r="S8094" s="31">
        <v>1123</v>
      </c>
      <c r="T8094" s="6">
        <f>VLOOKUP(E8094,'参数设置&amp;汇总'!S:U,3,0)</f>
        <v>0</v>
      </c>
      <c r="U8094" s="78">
        <f t="shared" si="630"/>
        <v>0</v>
      </c>
      <c r="V8094" s="13">
        <v>0.85000000000000009</v>
      </c>
      <c r="W8094" s="78">
        <f t="shared" si="632"/>
        <v>0</v>
      </c>
      <c r="X8094" s="1">
        <f>VLOOKUP(E8094,'渗透率、续签率'!AG:AJ,4,0)</f>
        <v>6095.5</v>
      </c>
      <c r="Y8094" s="1">
        <f t="shared" si="633"/>
        <v>0</v>
      </c>
      <c r="Z8094">
        <v>0</v>
      </c>
      <c r="AA8094" s="89">
        <f t="shared" si="634"/>
        <v>91432.5</v>
      </c>
      <c r="AH8094" s="37"/>
      <c r="AI8094" s="37"/>
      <c r="AK8094" s="37"/>
    </row>
    <row r="8095" spans="1:37" hidden="1">
      <c r="A8095" t="s">
        <v>64</v>
      </c>
      <c r="B8095" t="s">
        <v>20</v>
      </c>
      <c r="C8095" t="s">
        <v>22</v>
      </c>
      <c r="D8095" t="s">
        <v>116</v>
      </c>
      <c r="E8095" t="s">
        <v>557</v>
      </c>
      <c r="F8095" t="str">
        <f t="shared" si="631"/>
        <v>铁岭市幼儿教育</v>
      </c>
      <c r="G8095" t="s">
        <v>101</v>
      </c>
      <c r="H8095" t="s">
        <v>429</v>
      </c>
      <c r="I8095" t="s">
        <v>70</v>
      </c>
      <c r="J8095">
        <v>260</v>
      </c>
      <c r="K8095">
        <v>0</v>
      </c>
      <c r="L8095" s="13">
        <f>VLOOKUP(C8095,'渗透率、续签率'!B:C,2,0)</f>
        <v>0.20100000000000001</v>
      </c>
      <c r="M8095" s="6">
        <v>0</v>
      </c>
      <c r="N8095">
        <v>13</v>
      </c>
      <c r="O8095">
        <v>0</v>
      </c>
      <c r="P8095" s="6">
        <v>0</v>
      </c>
      <c r="Q8095" s="13">
        <v>0</v>
      </c>
      <c r="R8095" s="13">
        <v>0</v>
      </c>
      <c r="S8095" s="31">
        <v>581</v>
      </c>
      <c r="T8095" s="6">
        <f>VLOOKUP(E8095,'参数设置&amp;汇总'!S:U,3,0)</f>
        <v>0</v>
      </c>
      <c r="U8095" s="78">
        <f t="shared" si="630"/>
        <v>0</v>
      </c>
      <c r="V8095" s="13">
        <v>0.85000000000000009</v>
      </c>
      <c r="W8095" s="78">
        <f t="shared" si="632"/>
        <v>0</v>
      </c>
      <c r="X8095" s="1">
        <f>VLOOKUP(E8095,'渗透率、续签率'!AG:AJ,4,0)</f>
        <v>6095.5</v>
      </c>
      <c r="Y8095" s="1">
        <f t="shared" si="633"/>
        <v>0</v>
      </c>
      <c r="Z8095">
        <v>0</v>
      </c>
      <c r="AA8095" s="89">
        <f t="shared" si="634"/>
        <v>79241.5</v>
      </c>
      <c r="AH8095" s="37"/>
      <c r="AI8095" s="37"/>
      <c r="AK8095" s="37"/>
    </row>
    <row r="8096" spans="1:37" hidden="1">
      <c r="A8096" t="s">
        <v>64</v>
      </c>
      <c r="B8096" t="s">
        <v>20</v>
      </c>
      <c r="C8096" t="s">
        <v>22</v>
      </c>
      <c r="D8096" t="s">
        <v>116</v>
      </c>
      <c r="E8096" t="s">
        <v>557</v>
      </c>
      <c r="F8096" t="str">
        <f t="shared" si="631"/>
        <v>铁门关市幼儿教育</v>
      </c>
      <c r="G8096" t="s">
        <v>145</v>
      </c>
      <c r="H8096" t="s">
        <v>430</v>
      </c>
      <c r="I8096" t="s">
        <v>70</v>
      </c>
      <c r="J8096">
        <v>6</v>
      </c>
      <c r="K8096">
        <v>0</v>
      </c>
      <c r="L8096" s="13">
        <f>VLOOKUP(C8096,'渗透率、续签率'!B:C,2,0)</f>
        <v>0.20100000000000001</v>
      </c>
      <c r="M8096" s="6">
        <v>0</v>
      </c>
      <c r="N8096">
        <v>0</v>
      </c>
      <c r="O8096">
        <v>0</v>
      </c>
      <c r="P8096" s="6">
        <v>0</v>
      </c>
      <c r="Q8096" s="13">
        <v>0</v>
      </c>
      <c r="R8096" s="13">
        <v>0</v>
      </c>
      <c r="S8096" s="31">
        <v>4</v>
      </c>
      <c r="T8096" s="6">
        <f>VLOOKUP(E8096,'参数设置&amp;汇总'!S:U,3,0)</f>
        <v>0</v>
      </c>
      <c r="U8096" s="78">
        <f t="shared" si="630"/>
        <v>0</v>
      </c>
      <c r="V8096" s="13">
        <v>0.85000000000000009</v>
      </c>
      <c r="W8096" s="78">
        <f t="shared" si="632"/>
        <v>0</v>
      </c>
      <c r="X8096" s="1">
        <f>VLOOKUP(E8096,'渗透率、续签率'!AG:AJ,4,0)</f>
        <v>6095.5</v>
      </c>
      <c r="Y8096" s="1">
        <f t="shared" si="633"/>
        <v>0</v>
      </c>
      <c r="Z8096">
        <v>0</v>
      </c>
      <c r="AA8096" s="89">
        <f t="shared" si="634"/>
        <v>0</v>
      </c>
      <c r="AH8096" s="37"/>
      <c r="AI8096" s="37"/>
      <c r="AK8096" s="37"/>
    </row>
    <row r="8097" spans="1:37" hidden="1">
      <c r="A8097" t="s">
        <v>64</v>
      </c>
      <c r="B8097" t="s">
        <v>20</v>
      </c>
      <c r="C8097" t="s">
        <v>22</v>
      </c>
      <c r="D8097" t="s">
        <v>116</v>
      </c>
      <c r="E8097" t="s">
        <v>557</v>
      </c>
      <c r="F8097" t="str">
        <f t="shared" si="631"/>
        <v>铜仁市幼儿教育</v>
      </c>
      <c r="G8097" t="s">
        <v>167</v>
      </c>
      <c r="H8097" t="s">
        <v>431</v>
      </c>
      <c r="I8097" t="s">
        <v>70</v>
      </c>
      <c r="J8097">
        <v>481</v>
      </c>
      <c r="K8097">
        <v>0</v>
      </c>
      <c r="L8097" s="13">
        <f>VLOOKUP(C8097,'渗透率、续签率'!B:C,2,0)</f>
        <v>0.20100000000000001</v>
      </c>
      <c r="M8097" s="6">
        <v>0</v>
      </c>
      <c r="N8097">
        <v>23</v>
      </c>
      <c r="O8097">
        <v>0</v>
      </c>
      <c r="P8097" s="6">
        <v>0</v>
      </c>
      <c r="Q8097" s="13">
        <v>0</v>
      </c>
      <c r="R8097" s="13">
        <v>0</v>
      </c>
      <c r="S8097" s="31">
        <v>790</v>
      </c>
      <c r="T8097" s="6">
        <f>VLOOKUP(E8097,'参数设置&amp;汇总'!S:U,3,0)</f>
        <v>0</v>
      </c>
      <c r="U8097" s="78">
        <f t="shared" si="630"/>
        <v>0</v>
      </c>
      <c r="V8097" s="13">
        <v>0.85000000000000009</v>
      </c>
      <c r="W8097" s="78">
        <f t="shared" si="632"/>
        <v>0</v>
      </c>
      <c r="X8097" s="1">
        <f>VLOOKUP(E8097,'渗透率、续签率'!AG:AJ,4,0)</f>
        <v>6095.5</v>
      </c>
      <c r="Y8097" s="1">
        <f t="shared" si="633"/>
        <v>0</v>
      </c>
      <c r="Z8097">
        <v>0</v>
      </c>
      <c r="AA8097" s="89">
        <f t="shared" si="634"/>
        <v>140196.5</v>
      </c>
      <c r="AH8097" s="37"/>
      <c r="AI8097" s="37"/>
      <c r="AK8097" s="37"/>
    </row>
    <row r="8098" spans="1:37" hidden="1">
      <c r="A8098" t="s">
        <v>64</v>
      </c>
      <c r="B8098" t="s">
        <v>20</v>
      </c>
      <c r="C8098" t="s">
        <v>22</v>
      </c>
      <c r="D8098" t="s">
        <v>116</v>
      </c>
      <c r="E8098" t="s">
        <v>557</v>
      </c>
      <c r="F8098" t="str">
        <f t="shared" si="631"/>
        <v>铜川市幼儿教育</v>
      </c>
      <c r="G8098" t="s">
        <v>108</v>
      </c>
      <c r="H8098" t="s">
        <v>432</v>
      </c>
      <c r="I8098" t="s">
        <v>70</v>
      </c>
      <c r="J8098">
        <v>89</v>
      </c>
      <c r="K8098">
        <v>0</v>
      </c>
      <c r="L8098" s="13">
        <f>VLOOKUP(C8098,'渗透率、续签率'!B:C,2,0)</f>
        <v>0.20100000000000001</v>
      </c>
      <c r="M8098" s="6">
        <v>0</v>
      </c>
      <c r="N8098">
        <v>9</v>
      </c>
      <c r="O8098">
        <v>0</v>
      </c>
      <c r="P8098" s="6">
        <v>0</v>
      </c>
      <c r="Q8098" s="13">
        <v>0</v>
      </c>
      <c r="R8098" s="13">
        <v>0</v>
      </c>
      <c r="S8098" s="31">
        <v>142</v>
      </c>
      <c r="T8098" s="6">
        <f>VLOOKUP(E8098,'参数设置&amp;汇总'!S:U,3,0)</f>
        <v>0</v>
      </c>
      <c r="U8098" s="78">
        <f t="shared" si="630"/>
        <v>0</v>
      </c>
      <c r="V8098" s="13">
        <v>0.85000000000000009</v>
      </c>
      <c r="W8098" s="78">
        <f t="shared" si="632"/>
        <v>0</v>
      </c>
      <c r="X8098" s="1">
        <f>VLOOKUP(E8098,'渗透率、续签率'!AG:AJ,4,0)</f>
        <v>6095.5</v>
      </c>
      <c r="Y8098" s="1">
        <f t="shared" si="633"/>
        <v>0</v>
      </c>
      <c r="Z8098">
        <v>0</v>
      </c>
      <c r="AA8098" s="89">
        <f t="shared" si="634"/>
        <v>54859.5</v>
      </c>
      <c r="AH8098" s="37"/>
      <c r="AI8098" s="37"/>
      <c r="AK8098" s="37"/>
    </row>
    <row r="8099" spans="1:37" hidden="1">
      <c r="A8099" t="s">
        <v>64</v>
      </c>
      <c r="B8099" t="s">
        <v>20</v>
      </c>
      <c r="C8099" t="s">
        <v>22</v>
      </c>
      <c r="D8099" t="s">
        <v>116</v>
      </c>
      <c r="E8099" t="s">
        <v>557</v>
      </c>
      <c r="F8099" t="str">
        <f t="shared" si="631"/>
        <v>铜陵市幼儿教育</v>
      </c>
      <c r="G8099" t="s">
        <v>94</v>
      </c>
      <c r="H8099" t="s">
        <v>433</v>
      </c>
      <c r="I8099" t="s">
        <v>68</v>
      </c>
      <c r="J8099">
        <v>174</v>
      </c>
      <c r="K8099">
        <v>0</v>
      </c>
      <c r="L8099" s="13">
        <f>VLOOKUP(C8099,'渗透率、续签率'!B:C,2,0)</f>
        <v>0.20100000000000001</v>
      </c>
      <c r="M8099" s="6">
        <v>0</v>
      </c>
      <c r="N8099">
        <v>8</v>
      </c>
      <c r="O8099">
        <v>0</v>
      </c>
      <c r="P8099" s="6">
        <v>0</v>
      </c>
      <c r="Q8099" s="13">
        <v>0</v>
      </c>
      <c r="R8099" s="13">
        <v>0</v>
      </c>
      <c r="S8099" s="31">
        <v>342</v>
      </c>
      <c r="T8099" s="6">
        <f>VLOOKUP(E8099,'参数设置&amp;汇总'!S:U,3,0)</f>
        <v>0</v>
      </c>
      <c r="U8099" s="78">
        <f t="shared" si="630"/>
        <v>0</v>
      </c>
      <c r="V8099" s="13">
        <v>0.85000000000000009</v>
      </c>
      <c r="W8099" s="78">
        <f t="shared" si="632"/>
        <v>0</v>
      </c>
      <c r="X8099" s="1">
        <f>VLOOKUP(E8099,'渗透率、续签率'!AG:AJ,4,0)</f>
        <v>6095.5</v>
      </c>
      <c r="Y8099" s="1">
        <f t="shared" si="633"/>
        <v>0</v>
      </c>
      <c r="Z8099">
        <v>0</v>
      </c>
      <c r="AA8099" s="89">
        <f t="shared" si="634"/>
        <v>48764</v>
      </c>
      <c r="AH8099" s="37"/>
      <c r="AI8099" s="37"/>
      <c r="AK8099" s="37"/>
    </row>
    <row r="8100" spans="1:37" hidden="1">
      <c r="A8100" t="s">
        <v>64</v>
      </c>
      <c r="B8100" t="s">
        <v>20</v>
      </c>
      <c r="C8100" t="s">
        <v>22</v>
      </c>
      <c r="D8100" t="s">
        <v>116</v>
      </c>
      <c r="E8100" t="s">
        <v>557</v>
      </c>
      <c r="F8100" t="str">
        <f t="shared" si="631"/>
        <v>银川市幼儿教育</v>
      </c>
      <c r="G8100" t="s">
        <v>129</v>
      </c>
      <c r="H8100" t="s">
        <v>434</v>
      </c>
      <c r="I8100" t="s">
        <v>70</v>
      </c>
      <c r="J8100">
        <v>304</v>
      </c>
      <c r="K8100">
        <v>0</v>
      </c>
      <c r="L8100" s="13">
        <f>VLOOKUP(C8100,'渗透率、续签率'!B:C,2,0)</f>
        <v>0.20100000000000001</v>
      </c>
      <c r="M8100" s="6">
        <v>0</v>
      </c>
      <c r="N8100">
        <v>133</v>
      </c>
      <c r="O8100">
        <v>0</v>
      </c>
      <c r="P8100" s="6">
        <v>0</v>
      </c>
      <c r="Q8100" s="13">
        <v>0</v>
      </c>
      <c r="R8100" s="13">
        <v>0</v>
      </c>
      <c r="S8100" s="31">
        <v>2031</v>
      </c>
      <c r="T8100" s="6">
        <f>VLOOKUP(E8100,'参数设置&amp;汇总'!S:U,3,0)</f>
        <v>0</v>
      </c>
      <c r="U8100" s="78">
        <f t="shared" si="630"/>
        <v>0</v>
      </c>
      <c r="V8100" s="13">
        <v>0.85000000000000009</v>
      </c>
      <c r="W8100" s="78">
        <f t="shared" si="632"/>
        <v>0</v>
      </c>
      <c r="X8100" s="1">
        <f>VLOOKUP(E8100,'渗透率、续签率'!AG:AJ,4,0)</f>
        <v>6095.5</v>
      </c>
      <c r="Y8100" s="1">
        <f t="shared" si="633"/>
        <v>0</v>
      </c>
      <c r="Z8100">
        <v>0</v>
      </c>
      <c r="AA8100" s="89">
        <f t="shared" si="634"/>
        <v>810701.5</v>
      </c>
      <c r="AH8100" s="37"/>
      <c r="AI8100" s="37"/>
      <c r="AK8100" s="37"/>
    </row>
    <row r="8101" spans="1:37" hidden="1">
      <c r="A8101" t="s">
        <v>64</v>
      </c>
      <c r="B8101" t="s">
        <v>20</v>
      </c>
      <c r="C8101" t="s">
        <v>22</v>
      </c>
      <c r="D8101" t="s">
        <v>116</v>
      </c>
      <c r="E8101" t="s">
        <v>557</v>
      </c>
      <c r="F8101" t="str">
        <f t="shared" si="631"/>
        <v>锡林郭勒盟幼儿教育</v>
      </c>
      <c r="G8101" t="s">
        <v>142</v>
      </c>
      <c r="H8101" t="s">
        <v>435</v>
      </c>
      <c r="I8101" t="s">
        <v>70</v>
      </c>
      <c r="J8101">
        <v>104</v>
      </c>
      <c r="K8101">
        <v>0</v>
      </c>
      <c r="L8101" s="13">
        <f>VLOOKUP(C8101,'渗透率、续签率'!B:C,2,0)</f>
        <v>0.20100000000000001</v>
      </c>
      <c r="M8101" s="6">
        <v>0</v>
      </c>
      <c r="N8101">
        <v>14</v>
      </c>
      <c r="O8101">
        <v>0</v>
      </c>
      <c r="P8101" s="6">
        <v>0</v>
      </c>
      <c r="Q8101" s="13">
        <v>0</v>
      </c>
      <c r="R8101" s="13">
        <v>0</v>
      </c>
      <c r="S8101" s="31">
        <v>284</v>
      </c>
      <c r="T8101" s="6">
        <f>VLOOKUP(E8101,'参数设置&amp;汇总'!S:U,3,0)</f>
        <v>0</v>
      </c>
      <c r="U8101" s="78">
        <f t="shared" si="630"/>
        <v>0</v>
      </c>
      <c r="V8101" s="13">
        <v>0.85000000000000009</v>
      </c>
      <c r="W8101" s="78">
        <f t="shared" si="632"/>
        <v>0</v>
      </c>
      <c r="X8101" s="1">
        <f>VLOOKUP(E8101,'渗透率、续签率'!AG:AJ,4,0)</f>
        <v>6095.5</v>
      </c>
      <c r="Y8101" s="1">
        <f t="shared" si="633"/>
        <v>0</v>
      </c>
      <c r="Z8101">
        <v>0</v>
      </c>
      <c r="AA8101" s="89">
        <f t="shared" si="634"/>
        <v>85337</v>
      </c>
      <c r="AH8101" s="37"/>
      <c r="AI8101" s="37"/>
      <c r="AK8101" s="37"/>
    </row>
    <row r="8102" spans="1:37" hidden="1">
      <c r="A8102" t="s">
        <v>64</v>
      </c>
      <c r="B8102" t="s">
        <v>20</v>
      </c>
      <c r="C8102" t="s">
        <v>22</v>
      </c>
      <c r="D8102" t="s">
        <v>116</v>
      </c>
      <c r="E8102" t="s">
        <v>557</v>
      </c>
      <c r="F8102" t="str">
        <f t="shared" si="631"/>
        <v>锦州市幼儿教育</v>
      </c>
      <c r="G8102" t="s">
        <v>101</v>
      </c>
      <c r="H8102" t="s">
        <v>436</v>
      </c>
      <c r="I8102" t="s">
        <v>70</v>
      </c>
      <c r="J8102">
        <v>258</v>
      </c>
      <c r="K8102">
        <v>0</v>
      </c>
      <c r="L8102" s="13">
        <f>VLOOKUP(C8102,'渗透率、续签率'!B:C,2,0)</f>
        <v>0.20100000000000001</v>
      </c>
      <c r="M8102" s="6">
        <v>0</v>
      </c>
      <c r="N8102">
        <v>83</v>
      </c>
      <c r="O8102">
        <v>0</v>
      </c>
      <c r="P8102" s="6">
        <v>0</v>
      </c>
      <c r="Q8102" s="13">
        <v>0</v>
      </c>
      <c r="R8102" s="13">
        <v>0</v>
      </c>
      <c r="S8102" s="31">
        <v>1299</v>
      </c>
      <c r="T8102" s="6">
        <f>VLOOKUP(E8102,'参数设置&amp;汇总'!S:U,3,0)</f>
        <v>0</v>
      </c>
      <c r="U8102" s="78">
        <f t="shared" si="630"/>
        <v>0</v>
      </c>
      <c r="V8102" s="13">
        <v>0.85000000000000009</v>
      </c>
      <c r="W8102" s="78">
        <f t="shared" si="632"/>
        <v>0</v>
      </c>
      <c r="X8102" s="1">
        <f>VLOOKUP(E8102,'渗透率、续签率'!AG:AJ,4,0)</f>
        <v>6095.5</v>
      </c>
      <c r="Y8102" s="1">
        <f t="shared" si="633"/>
        <v>0</v>
      </c>
      <c r="Z8102">
        <v>0</v>
      </c>
      <c r="AA8102" s="89">
        <f t="shared" si="634"/>
        <v>505926.5</v>
      </c>
      <c r="AH8102" s="37"/>
      <c r="AI8102" s="37"/>
      <c r="AK8102" s="37"/>
    </row>
    <row r="8103" spans="1:37" hidden="1">
      <c r="A8103" t="s">
        <v>64</v>
      </c>
      <c r="B8103" t="s">
        <v>20</v>
      </c>
      <c r="C8103" t="s">
        <v>22</v>
      </c>
      <c r="D8103" t="s">
        <v>116</v>
      </c>
      <c r="E8103" t="s">
        <v>557</v>
      </c>
      <c r="F8103" t="str">
        <f t="shared" si="631"/>
        <v>镇江市幼儿教育</v>
      </c>
      <c r="G8103" t="s">
        <v>73</v>
      </c>
      <c r="H8103" t="s">
        <v>437</v>
      </c>
      <c r="I8103" t="s">
        <v>70</v>
      </c>
      <c r="J8103">
        <v>326</v>
      </c>
      <c r="K8103">
        <v>0</v>
      </c>
      <c r="L8103" s="13">
        <f>VLOOKUP(C8103,'渗透率、续签率'!B:C,2,0)</f>
        <v>0.20100000000000001</v>
      </c>
      <c r="M8103" s="6">
        <v>0</v>
      </c>
      <c r="N8103">
        <v>87</v>
      </c>
      <c r="O8103">
        <v>0</v>
      </c>
      <c r="P8103" s="6">
        <v>0</v>
      </c>
      <c r="Q8103" s="13">
        <v>0</v>
      </c>
      <c r="R8103" s="13">
        <v>0</v>
      </c>
      <c r="S8103" s="31">
        <v>1445</v>
      </c>
      <c r="T8103" s="6">
        <f>VLOOKUP(E8103,'参数设置&amp;汇总'!S:U,3,0)</f>
        <v>0</v>
      </c>
      <c r="U8103" s="78">
        <f t="shared" si="630"/>
        <v>0</v>
      </c>
      <c r="V8103" s="13">
        <v>0.85000000000000009</v>
      </c>
      <c r="W8103" s="78">
        <f t="shared" si="632"/>
        <v>0</v>
      </c>
      <c r="X8103" s="1">
        <f>VLOOKUP(E8103,'渗透率、续签率'!AG:AJ,4,0)</f>
        <v>6095.5</v>
      </c>
      <c r="Y8103" s="1">
        <f t="shared" si="633"/>
        <v>0</v>
      </c>
      <c r="Z8103">
        <v>1</v>
      </c>
      <c r="AA8103" s="89">
        <f t="shared" si="634"/>
        <v>530308.5</v>
      </c>
      <c r="AH8103" s="37"/>
      <c r="AI8103" s="37"/>
      <c r="AK8103" s="37"/>
    </row>
    <row r="8104" spans="1:37" hidden="1">
      <c r="A8104" t="s">
        <v>64</v>
      </c>
      <c r="B8104" t="s">
        <v>20</v>
      </c>
      <c r="C8104" t="s">
        <v>22</v>
      </c>
      <c r="D8104" t="s">
        <v>116</v>
      </c>
      <c r="E8104" t="s">
        <v>557</v>
      </c>
      <c r="F8104" t="str">
        <f t="shared" si="631"/>
        <v>长春市幼儿教育</v>
      </c>
      <c r="G8104" t="s">
        <v>188</v>
      </c>
      <c r="H8104" t="s">
        <v>438</v>
      </c>
      <c r="I8104" t="s">
        <v>70</v>
      </c>
      <c r="J8104" s="1">
        <v>1000</v>
      </c>
      <c r="K8104">
        <v>1</v>
      </c>
      <c r="L8104" s="13">
        <f>VLOOKUP(C8104,'渗透率、续签率'!B:C,2,0)</f>
        <v>0.20100000000000001</v>
      </c>
      <c r="M8104" s="6">
        <v>0</v>
      </c>
      <c r="N8104">
        <v>585</v>
      </c>
      <c r="O8104">
        <v>1</v>
      </c>
      <c r="P8104" s="6">
        <v>0</v>
      </c>
      <c r="Q8104" s="13">
        <v>3.0000000000000001E-3</v>
      </c>
      <c r="R8104" s="13">
        <v>0</v>
      </c>
      <c r="S8104" s="31">
        <v>9681</v>
      </c>
      <c r="T8104" s="6">
        <f>VLOOKUP(E8104,'参数设置&amp;汇总'!S:U,3,0)</f>
        <v>0</v>
      </c>
      <c r="U8104" s="78">
        <f t="shared" si="630"/>
        <v>1</v>
      </c>
      <c r="V8104" s="13">
        <v>0.85000000000000009</v>
      </c>
      <c r="W8104" s="78">
        <f t="shared" si="632"/>
        <v>0.93999999999999984</v>
      </c>
      <c r="X8104" s="1">
        <f>VLOOKUP(E8104,'渗透率、续签率'!AG:AJ,4,0)</f>
        <v>6095.5</v>
      </c>
      <c r="Y8104" s="1">
        <f t="shared" si="633"/>
        <v>5729.7699999999986</v>
      </c>
      <c r="Z8104">
        <v>0</v>
      </c>
      <c r="AA8104" s="89">
        <f t="shared" si="634"/>
        <v>3565867.5</v>
      </c>
      <c r="AH8104" s="37"/>
      <c r="AI8104" s="37"/>
      <c r="AK8104" s="37"/>
    </row>
    <row r="8105" spans="1:37" hidden="1">
      <c r="A8105" t="s">
        <v>64</v>
      </c>
      <c r="B8105" t="s">
        <v>20</v>
      </c>
      <c r="C8105" t="s">
        <v>22</v>
      </c>
      <c r="D8105" t="s">
        <v>116</v>
      </c>
      <c r="E8105" t="s">
        <v>557</v>
      </c>
      <c r="F8105" t="str">
        <f t="shared" si="631"/>
        <v>长治市幼儿教育</v>
      </c>
      <c r="G8105" t="s">
        <v>134</v>
      </c>
      <c r="H8105" t="s">
        <v>439</v>
      </c>
      <c r="I8105" t="s">
        <v>70</v>
      </c>
      <c r="J8105">
        <v>383</v>
      </c>
      <c r="K8105">
        <v>0</v>
      </c>
      <c r="L8105" s="13">
        <f>VLOOKUP(C8105,'渗透率、续签率'!B:C,2,0)</f>
        <v>0.20100000000000001</v>
      </c>
      <c r="M8105" s="6">
        <v>0</v>
      </c>
      <c r="N8105">
        <v>93</v>
      </c>
      <c r="O8105">
        <v>0</v>
      </c>
      <c r="P8105" s="6">
        <v>0</v>
      </c>
      <c r="Q8105" s="13">
        <v>0</v>
      </c>
      <c r="R8105" s="13">
        <v>0</v>
      </c>
      <c r="S8105" s="31">
        <v>1556</v>
      </c>
      <c r="T8105" s="6">
        <f>VLOOKUP(E8105,'参数设置&amp;汇总'!S:U,3,0)</f>
        <v>0</v>
      </c>
      <c r="U8105" s="78">
        <f t="shared" si="630"/>
        <v>0</v>
      </c>
      <c r="V8105" s="13">
        <v>0.85000000000000009</v>
      </c>
      <c r="W8105" s="78">
        <f t="shared" si="632"/>
        <v>0</v>
      </c>
      <c r="X8105" s="1">
        <f>VLOOKUP(E8105,'渗透率、续签率'!AG:AJ,4,0)</f>
        <v>6095.5</v>
      </c>
      <c r="Y8105" s="1">
        <f t="shared" si="633"/>
        <v>0</v>
      </c>
      <c r="Z8105">
        <v>0</v>
      </c>
      <c r="AA8105" s="89">
        <f t="shared" si="634"/>
        <v>566881.5</v>
      </c>
      <c r="AH8105" s="37"/>
      <c r="AI8105" s="37"/>
      <c r="AK8105" s="37"/>
    </row>
    <row r="8106" spans="1:37" hidden="1">
      <c r="A8106" t="s">
        <v>64</v>
      </c>
      <c r="B8106" t="s">
        <v>20</v>
      </c>
      <c r="C8106" t="s">
        <v>22</v>
      </c>
      <c r="D8106" t="s">
        <v>116</v>
      </c>
      <c r="E8106" t="s">
        <v>557</v>
      </c>
      <c r="F8106" t="str">
        <f t="shared" si="631"/>
        <v>阜新市幼儿教育</v>
      </c>
      <c r="G8106" t="s">
        <v>101</v>
      </c>
      <c r="H8106" t="s">
        <v>440</v>
      </c>
      <c r="I8106" t="s">
        <v>70</v>
      </c>
      <c r="J8106">
        <v>221</v>
      </c>
      <c r="K8106">
        <v>0</v>
      </c>
      <c r="L8106" s="13">
        <f>VLOOKUP(C8106,'渗透率、续签率'!B:C,2,0)</f>
        <v>0.20100000000000001</v>
      </c>
      <c r="M8106" s="6">
        <v>0</v>
      </c>
      <c r="N8106">
        <v>30</v>
      </c>
      <c r="O8106">
        <v>0</v>
      </c>
      <c r="P8106" s="6">
        <v>0</v>
      </c>
      <c r="Q8106" s="13">
        <v>0</v>
      </c>
      <c r="R8106" s="13">
        <v>0</v>
      </c>
      <c r="S8106" s="31">
        <v>643</v>
      </c>
      <c r="T8106" s="6">
        <f>VLOOKUP(E8106,'参数设置&amp;汇总'!S:U,3,0)</f>
        <v>0</v>
      </c>
      <c r="U8106" s="78">
        <f t="shared" si="630"/>
        <v>0</v>
      </c>
      <c r="V8106" s="13">
        <v>0.85000000000000009</v>
      </c>
      <c r="W8106" s="78">
        <f t="shared" si="632"/>
        <v>0</v>
      </c>
      <c r="X8106" s="1">
        <f>VLOOKUP(E8106,'渗透率、续签率'!AG:AJ,4,0)</f>
        <v>6095.5</v>
      </c>
      <c r="Y8106" s="1">
        <f t="shared" si="633"/>
        <v>0</v>
      </c>
      <c r="Z8106">
        <v>0</v>
      </c>
      <c r="AA8106" s="89">
        <f t="shared" si="634"/>
        <v>182865</v>
      </c>
      <c r="AH8106" s="37"/>
      <c r="AI8106" s="37"/>
    </row>
    <row r="8107" spans="1:37" hidden="1">
      <c r="A8107" t="s">
        <v>64</v>
      </c>
      <c r="B8107" t="s">
        <v>20</v>
      </c>
      <c r="C8107" t="s">
        <v>22</v>
      </c>
      <c r="D8107" t="s">
        <v>116</v>
      </c>
      <c r="E8107" t="s">
        <v>557</v>
      </c>
      <c r="F8107" t="str">
        <f t="shared" si="631"/>
        <v>阜阳市幼儿教育</v>
      </c>
      <c r="G8107" t="s">
        <v>94</v>
      </c>
      <c r="H8107" t="s">
        <v>441</v>
      </c>
      <c r="I8107" t="s">
        <v>68</v>
      </c>
      <c r="J8107" s="1">
        <v>1301</v>
      </c>
      <c r="K8107">
        <v>0</v>
      </c>
      <c r="L8107" s="13">
        <f>VLOOKUP(C8107,'渗透率、续签率'!B:C,2,0)</f>
        <v>0.20100000000000001</v>
      </c>
      <c r="M8107" s="6">
        <v>0</v>
      </c>
      <c r="N8107">
        <v>104</v>
      </c>
      <c r="O8107">
        <v>0</v>
      </c>
      <c r="P8107" s="6">
        <v>0</v>
      </c>
      <c r="Q8107" s="13">
        <v>0</v>
      </c>
      <c r="R8107" s="13">
        <v>0</v>
      </c>
      <c r="S8107" s="31">
        <v>2567</v>
      </c>
      <c r="T8107" s="6">
        <f>VLOOKUP(E8107,'参数设置&amp;汇总'!S:U,3,0)</f>
        <v>0</v>
      </c>
      <c r="U8107" s="78">
        <f t="shared" si="630"/>
        <v>0</v>
      </c>
      <c r="V8107" s="13">
        <v>0.85000000000000009</v>
      </c>
      <c r="W8107" s="78">
        <f t="shared" si="632"/>
        <v>0</v>
      </c>
      <c r="X8107" s="1">
        <f>VLOOKUP(E8107,'渗透率、续签率'!AG:AJ,4,0)</f>
        <v>6095.5</v>
      </c>
      <c r="Y8107" s="1">
        <f t="shared" si="633"/>
        <v>0</v>
      </c>
      <c r="Z8107">
        <v>3</v>
      </c>
      <c r="AA8107" s="89">
        <f t="shared" si="634"/>
        <v>633932</v>
      </c>
      <c r="AK8107" s="37"/>
    </row>
    <row r="8108" spans="1:37" hidden="1">
      <c r="A8108" t="s">
        <v>64</v>
      </c>
      <c r="B8108" t="s">
        <v>20</v>
      </c>
      <c r="C8108" t="s">
        <v>22</v>
      </c>
      <c r="D8108" t="s">
        <v>116</v>
      </c>
      <c r="E8108" t="s">
        <v>557</v>
      </c>
      <c r="F8108" t="str">
        <f t="shared" si="631"/>
        <v>防城港市幼儿教育</v>
      </c>
      <c r="G8108" t="s">
        <v>88</v>
      </c>
      <c r="H8108" t="s">
        <v>442</v>
      </c>
      <c r="I8108" t="s">
        <v>68</v>
      </c>
      <c r="J8108">
        <v>340</v>
      </c>
      <c r="K8108">
        <v>0</v>
      </c>
      <c r="L8108" s="13">
        <f>VLOOKUP(C8108,'渗透率、续签率'!B:C,2,0)</f>
        <v>0.20100000000000001</v>
      </c>
      <c r="M8108" s="6">
        <v>0</v>
      </c>
      <c r="N8108">
        <v>14</v>
      </c>
      <c r="O8108">
        <v>0</v>
      </c>
      <c r="P8108" s="6">
        <v>0</v>
      </c>
      <c r="Q8108" s="13">
        <v>0</v>
      </c>
      <c r="R8108" s="13">
        <v>0</v>
      </c>
      <c r="S8108" s="31">
        <v>578</v>
      </c>
      <c r="T8108" s="6">
        <f>VLOOKUP(E8108,'参数设置&amp;汇总'!S:U,3,0)</f>
        <v>0</v>
      </c>
      <c r="U8108" s="78">
        <f t="shared" si="630"/>
        <v>0</v>
      </c>
      <c r="V8108" s="13">
        <v>0.85000000000000009</v>
      </c>
      <c r="W8108" s="78">
        <f t="shared" si="632"/>
        <v>0</v>
      </c>
      <c r="X8108" s="1">
        <f>VLOOKUP(E8108,'渗透率、续签率'!AG:AJ,4,0)</f>
        <v>6095.5</v>
      </c>
      <c r="Y8108" s="1">
        <f t="shared" si="633"/>
        <v>0</v>
      </c>
      <c r="Z8108">
        <v>0</v>
      </c>
      <c r="AA8108" s="89">
        <f t="shared" si="634"/>
        <v>85337</v>
      </c>
      <c r="AH8108" s="37"/>
      <c r="AI8108" s="37"/>
      <c r="AK8108" s="37"/>
    </row>
    <row r="8109" spans="1:37" hidden="1">
      <c r="A8109" t="s">
        <v>64</v>
      </c>
      <c r="B8109" t="s">
        <v>20</v>
      </c>
      <c r="C8109" t="s">
        <v>22</v>
      </c>
      <c r="D8109" t="s">
        <v>116</v>
      </c>
      <c r="E8109" t="s">
        <v>557</v>
      </c>
      <c r="F8109" t="str">
        <f t="shared" si="631"/>
        <v>阳江市幼儿教育</v>
      </c>
      <c r="G8109" t="s">
        <v>75</v>
      </c>
      <c r="H8109" t="s">
        <v>443</v>
      </c>
      <c r="I8109" t="s">
        <v>68</v>
      </c>
      <c r="J8109">
        <v>584</v>
      </c>
      <c r="K8109">
        <v>0</v>
      </c>
      <c r="L8109" s="13">
        <f>VLOOKUP(C8109,'渗透率、续签率'!B:C,2,0)</f>
        <v>0.20100000000000001</v>
      </c>
      <c r="M8109" s="6">
        <v>0</v>
      </c>
      <c r="N8109">
        <v>28</v>
      </c>
      <c r="O8109">
        <v>0</v>
      </c>
      <c r="P8109" s="6">
        <v>0</v>
      </c>
      <c r="Q8109" s="13">
        <v>0</v>
      </c>
      <c r="R8109" s="13">
        <v>0</v>
      </c>
      <c r="S8109" s="31">
        <v>1084</v>
      </c>
      <c r="T8109" s="6">
        <f>VLOOKUP(E8109,'参数设置&amp;汇总'!S:U,3,0)</f>
        <v>0</v>
      </c>
      <c r="U8109" s="78">
        <f t="shared" si="630"/>
        <v>0</v>
      </c>
      <c r="V8109" s="13">
        <v>0.85000000000000009</v>
      </c>
      <c r="W8109" s="78">
        <f t="shared" si="632"/>
        <v>0</v>
      </c>
      <c r="X8109" s="1">
        <f>VLOOKUP(E8109,'渗透率、续签率'!AG:AJ,4,0)</f>
        <v>6095.5</v>
      </c>
      <c r="Y8109" s="1">
        <f t="shared" si="633"/>
        <v>0</v>
      </c>
      <c r="Z8109">
        <v>0</v>
      </c>
      <c r="AA8109" s="89">
        <f t="shared" si="634"/>
        <v>170674</v>
      </c>
      <c r="AH8109" s="37"/>
      <c r="AI8109" s="37"/>
      <c r="AJ8109" s="1"/>
      <c r="AK8109" s="37"/>
    </row>
    <row r="8110" spans="1:37" hidden="1">
      <c r="A8110" t="s">
        <v>64</v>
      </c>
      <c r="B8110" t="s">
        <v>20</v>
      </c>
      <c r="C8110" t="s">
        <v>22</v>
      </c>
      <c r="D8110" t="s">
        <v>116</v>
      </c>
      <c r="E8110" t="s">
        <v>557</v>
      </c>
      <c r="F8110" t="str">
        <f t="shared" si="631"/>
        <v>阳泉市幼儿教育</v>
      </c>
      <c r="G8110" t="s">
        <v>134</v>
      </c>
      <c r="H8110" t="s">
        <v>444</v>
      </c>
      <c r="I8110" t="s">
        <v>70</v>
      </c>
      <c r="J8110">
        <v>146</v>
      </c>
      <c r="K8110">
        <v>0</v>
      </c>
      <c r="L8110" s="13">
        <f>VLOOKUP(C8110,'渗透率、续签率'!B:C,2,0)</f>
        <v>0.20100000000000001</v>
      </c>
      <c r="M8110" s="6">
        <v>0</v>
      </c>
      <c r="N8110">
        <v>19</v>
      </c>
      <c r="O8110">
        <v>0</v>
      </c>
      <c r="P8110" s="6">
        <v>0</v>
      </c>
      <c r="Q8110" s="13">
        <v>0</v>
      </c>
      <c r="R8110" s="13">
        <v>0</v>
      </c>
      <c r="S8110" s="31">
        <v>423</v>
      </c>
      <c r="T8110" s="6">
        <f>VLOOKUP(E8110,'参数设置&amp;汇总'!S:U,3,0)</f>
        <v>0</v>
      </c>
      <c r="U8110" s="78">
        <f t="shared" si="630"/>
        <v>0</v>
      </c>
      <c r="V8110" s="13">
        <v>0.85000000000000009</v>
      </c>
      <c r="W8110" s="78">
        <f t="shared" si="632"/>
        <v>0</v>
      </c>
      <c r="X8110" s="1">
        <f>VLOOKUP(E8110,'渗透率、续签率'!AG:AJ,4,0)</f>
        <v>6095.5</v>
      </c>
      <c r="Y8110" s="1">
        <f t="shared" si="633"/>
        <v>0</v>
      </c>
      <c r="Z8110">
        <v>0</v>
      </c>
      <c r="AA8110" s="89">
        <f t="shared" si="634"/>
        <v>115814.5</v>
      </c>
      <c r="AH8110" s="37"/>
      <c r="AI8110" s="37"/>
    </row>
    <row r="8111" spans="1:37" hidden="1">
      <c r="A8111" t="s">
        <v>64</v>
      </c>
      <c r="B8111" t="s">
        <v>20</v>
      </c>
      <c r="C8111" t="s">
        <v>22</v>
      </c>
      <c r="D8111" t="s">
        <v>116</v>
      </c>
      <c r="E8111" t="s">
        <v>557</v>
      </c>
      <c r="F8111" t="str">
        <f t="shared" si="631"/>
        <v>阿克苏地区幼儿教育</v>
      </c>
      <c r="G8111" t="s">
        <v>145</v>
      </c>
      <c r="H8111" t="s">
        <v>445</v>
      </c>
      <c r="I8111" t="s">
        <v>70</v>
      </c>
      <c r="J8111">
        <v>149</v>
      </c>
      <c r="K8111">
        <v>0</v>
      </c>
      <c r="L8111" s="13">
        <f>VLOOKUP(C8111,'渗透率、续签率'!B:C,2,0)</f>
        <v>0.20100000000000001</v>
      </c>
      <c r="M8111" s="6">
        <v>0</v>
      </c>
      <c r="N8111">
        <v>29</v>
      </c>
      <c r="O8111">
        <v>0</v>
      </c>
      <c r="P8111" s="6">
        <v>0</v>
      </c>
      <c r="Q8111" s="13">
        <v>0</v>
      </c>
      <c r="R8111" s="13">
        <v>0</v>
      </c>
      <c r="S8111" s="31">
        <v>502</v>
      </c>
      <c r="T8111" s="6">
        <f>VLOOKUP(E8111,'参数设置&amp;汇总'!S:U,3,0)</f>
        <v>0</v>
      </c>
      <c r="U8111" s="78">
        <f t="shared" si="630"/>
        <v>0</v>
      </c>
      <c r="V8111" s="13">
        <v>0.85000000000000009</v>
      </c>
      <c r="W8111" s="78">
        <f t="shared" si="632"/>
        <v>0</v>
      </c>
      <c r="X8111" s="1">
        <f>VLOOKUP(E8111,'渗透率、续签率'!AG:AJ,4,0)</f>
        <v>6095.5</v>
      </c>
      <c r="Y8111" s="1">
        <f t="shared" si="633"/>
        <v>0</v>
      </c>
      <c r="Z8111">
        <v>0</v>
      </c>
      <c r="AA8111" s="89">
        <f t="shared" si="634"/>
        <v>176769.5</v>
      </c>
      <c r="AK8111" s="37"/>
    </row>
    <row r="8112" spans="1:37" hidden="1">
      <c r="A8112" t="s">
        <v>64</v>
      </c>
      <c r="B8112" t="s">
        <v>20</v>
      </c>
      <c r="C8112" t="s">
        <v>22</v>
      </c>
      <c r="D8112" t="s">
        <v>116</v>
      </c>
      <c r="E8112" t="s">
        <v>557</v>
      </c>
      <c r="F8112" t="str">
        <f t="shared" si="631"/>
        <v>阿勒泰地区幼儿教育</v>
      </c>
      <c r="G8112" t="s">
        <v>145</v>
      </c>
      <c r="H8112" t="s">
        <v>446</v>
      </c>
      <c r="I8112" t="s">
        <v>70</v>
      </c>
      <c r="J8112">
        <v>28</v>
      </c>
      <c r="K8112">
        <v>0</v>
      </c>
      <c r="L8112" s="13">
        <f>VLOOKUP(C8112,'渗透率、续签率'!B:C,2,0)</f>
        <v>0.20100000000000001</v>
      </c>
      <c r="M8112" s="6">
        <v>0</v>
      </c>
      <c r="N8112">
        <v>0</v>
      </c>
      <c r="O8112">
        <v>0</v>
      </c>
      <c r="P8112" s="6">
        <v>0</v>
      </c>
      <c r="Q8112" s="13">
        <v>0</v>
      </c>
      <c r="R8112" s="13">
        <v>0</v>
      </c>
      <c r="S8112" s="31">
        <v>44</v>
      </c>
      <c r="T8112" s="6">
        <f>VLOOKUP(E8112,'参数设置&amp;汇总'!S:U,3,0)</f>
        <v>0</v>
      </c>
      <c r="U8112" s="78">
        <f t="shared" si="630"/>
        <v>0</v>
      </c>
      <c r="V8112" s="13">
        <v>0.85000000000000009</v>
      </c>
      <c r="W8112" s="78">
        <f t="shared" si="632"/>
        <v>0</v>
      </c>
      <c r="X8112" s="1">
        <f>VLOOKUP(E8112,'渗透率、续签率'!AG:AJ,4,0)</f>
        <v>6095.5</v>
      </c>
      <c r="Y8112" s="1">
        <f t="shared" si="633"/>
        <v>0</v>
      </c>
      <c r="Z8112">
        <v>0</v>
      </c>
      <c r="AA8112" s="89">
        <f t="shared" si="634"/>
        <v>0</v>
      </c>
      <c r="AH8112" s="37"/>
      <c r="AI8112" s="37"/>
      <c r="AK8112" s="37"/>
    </row>
    <row r="8113" spans="1:37" hidden="1">
      <c r="A8113" t="s">
        <v>64</v>
      </c>
      <c r="B8113" t="s">
        <v>20</v>
      </c>
      <c r="C8113" t="s">
        <v>22</v>
      </c>
      <c r="D8113" t="s">
        <v>116</v>
      </c>
      <c r="E8113" t="s">
        <v>557</v>
      </c>
      <c r="F8113" t="str">
        <f t="shared" si="631"/>
        <v>阿坝藏族羌族自治州幼儿教育</v>
      </c>
      <c r="G8113" t="s">
        <v>77</v>
      </c>
      <c r="H8113" t="s">
        <v>447</v>
      </c>
      <c r="I8113" t="s">
        <v>70</v>
      </c>
      <c r="J8113">
        <v>57</v>
      </c>
      <c r="K8113">
        <v>0</v>
      </c>
      <c r="L8113" s="13">
        <f>VLOOKUP(C8113,'渗透率、续签率'!B:C,2,0)</f>
        <v>0.20100000000000001</v>
      </c>
      <c r="M8113" s="6">
        <v>0</v>
      </c>
      <c r="N8113">
        <v>0</v>
      </c>
      <c r="O8113">
        <v>0</v>
      </c>
      <c r="P8113" s="6">
        <v>0</v>
      </c>
      <c r="Q8113" s="13">
        <v>0</v>
      </c>
      <c r="R8113" s="13">
        <v>0</v>
      </c>
      <c r="S8113" s="31">
        <v>33</v>
      </c>
      <c r="T8113" s="6">
        <f>VLOOKUP(E8113,'参数设置&amp;汇总'!S:U,3,0)</f>
        <v>0</v>
      </c>
      <c r="U8113" s="78">
        <f t="shared" si="630"/>
        <v>0</v>
      </c>
      <c r="V8113" s="13">
        <v>0.85000000000000009</v>
      </c>
      <c r="W8113" s="78">
        <f t="shared" si="632"/>
        <v>0</v>
      </c>
      <c r="X8113" s="1">
        <f>VLOOKUP(E8113,'渗透率、续签率'!AG:AJ,4,0)</f>
        <v>6095.5</v>
      </c>
      <c r="Y8113" s="1">
        <f t="shared" si="633"/>
        <v>0</v>
      </c>
      <c r="Z8113">
        <v>0</v>
      </c>
      <c r="AA8113" s="89">
        <f t="shared" si="634"/>
        <v>0</v>
      </c>
      <c r="AH8113" s="37"/>
      <c r="AI8113" s="37"/>
      <c r="AK8113" s="37"/>
    </row>
    <row r="8114" spans="1:37" hidden="1">
      <c r="A8114" t="s">
        <v>64</v>
      </c>
      <c r="B8114" t="s">
        <v>20</v>
      </c>
      <c r="C8114" t="s">
        <v>22</v>
      </c>
      <c r="D8114" t="s">
        <v>116</v>
      </c>
      <c r="E8114" t="s">
        <v>557</v>
      </c>
      <c r="F8114" t="str">
        <f t="shared" si="631"/>
        <v>阿拉善盟幼儿教育</v>
      </c>
      <c r="G8114" t="s">
        <v>142</v>
      </c>
      <c r="H8114" t="s">
        <v>448</v>
      </c>
      <c r="I8114" t="s">
        <v>70</v>
      </c>
      <c r="J8114">
        <v>20</v>
      </c>
      <c r="K8114">
        <v>0</v>
      </c>
      <c r="L8114" s="13">
        <f>VLOOKUP(C8114,'渗透率、续签率'!B:C,2,0)</f>
        <v>0.20100000000000001</v>
      </c>
      <c r="M8114" s="6">
        <v>0</v>
      </c>
      <c r="N8114">
        <v>0</v>
      </c>
      <c r="O8114">
        <v>0</v>
      </c>
      <c r="P8114" s="6">
        <v>0</v>
      </c>
      <c r="Q8114" s="13">
        <v>0</v>
      </c>
      <c r="R8114" s="13">
        <v>0</v>
      </c>
      <c r="S8114" s="31">
        <v>18</v>
      </c>
      <c r="T8114" s="6">
        <f>VLOOKUP(E8114,'参数设置&amp;汇总'!S:U,3,0)</f>
        <v>0</v>
      </c>
      <c r="U8114" s="78">
        <f t="shared" si="630"/>
        <v>0</v>
      </c>
      <c r="V8114" s="13">
        <v>0.85000000000000009</v>
      </c>
      <c r="W8114" s="78">
        <f t="shared" si="632"/>
        <v>0</v>
      </c>
      <c r="X8114" s="1">
        <f>VLOOKUP(E8114,'渗透率、续签率'!AG:AJ,4,0)</f>
        <v>6095.5</v>
      </c>
      <c r="Y8114" s="1">
        <f t="shared" si="633"/>
        <v>0</v>
      </c>
      <c r="Z8114">
        <v>0</v>
      </c>
      <c r="AA8114" s="89">
        <f t="shared" si="634"/>
        <v>0</v>
      </c>
      <c r="AH8114" s="37"/>
      <c r="AI8114" s="37"/>
      <c r="AK8114" s="37"/>
    </row>
    <row r="8115" spans="1:37" hidden="1">
      <c r="A8115" t="s">
        <v>64</v>
      </c>
      <c r="B8115" t="s">
        <v>20</v>
      </c>
      <c r="C8115" t="s">
        <v>22</v>
      </c>
      <c r="D8115" t="s">
        <v>116</v>
      </c>
      <c r="E8115" t="s">
        <v>557</v>
      </c>
      <c r="F8115" t="str">
        <f t="shared" si="631"/>
        <v>阿拉尔市幼儿教育</v>
      </c>
      <c r="G8115" t="s">
        <v>145</v>
      </c>
      <c r="H8115" t="s">
        <v>449</v>
      </c>
      <c r="I8115" t="s">
        <v>70</v>
      </c>
      <c r="J8115">
        <v>15</v>
      </c>
      <c r="K8115">
        <v>0</v>
      </c>
      <c r="L8115" s="13">
        <f>VLOOKUP(C8115,'渗透率、续签率'!B:C,2,0)</f>
        <v>0.20100000000000001</v>
      </c>
      <c r="M8115" s="6">
        <v>0</v>
      </c>
      <c r="N8115">
        <v>3</v>
      </c>
      <c r="O8115">
        <v>0</v>
      </c>
      <c r="P8115" s="6">
        <v>0</v>
      </c>
      <c r="Q8115" s="13">
        <v>0</v>
      </c>
      <c r="R8115" s="13">
        <v>0</v>
      </c>
      <c r="S8115" s="31">
        <v>35</v>
      </c>
      <c r="T8115" s="6">
        <f>VLOOKUP(E8115,'参数设置&amp;汇总'!S:U,3,0)</f>
        <v>0</v>
      </c>
      <c r="U8115" s="78">
        <f t="shared" si="630"/>
        <v>0</v>
      </c>
      <c r="V8115" s="13">
        <v>0.85000000000000009</v>
      </c>
      <c r="W8115" s="78">
        <f t="shared" si="632"/>
        <v>0</v>
      </c>
      <c r="X8115" s="1">
        <f>VLOOKUP(E8115,'渗透率、续签率'!AG:AJ,4,0)</f>
        <v>6095.5</v>
      </c>
      <c r="Y8115" s="1">
        <f t="shared" si="633"/>
        <v>0</v>
      </c>
      <c r="Z8115">
        <v>0</v>
      </c>
      <c r="AA8115" s="89">
        <f t="shared" si="634"/>
        <v>18286.5</v>
      </c>
      <c r="AH8115" s="37"/>
      <c r="AI8115" s="37"/>
      <c r="AK8115" s="37"/>
    </row>
    <row r="8116" spans="1:37" hidden="1">
      <c r="A8116" t="s">
        <v>64</v>
      </c>
      <c r="B8116" t="s">
        <v>20</v>
      </c>
      <c r="C8116" t="s">
        <v>22</v>
      </c>
      <c r="D8116" t="s">
        <v>116</v>
      </c>
      <c r="E8116" t="s">
        <v>557</v>
      </c>
      <c r="F8116" t="str">
        <f t="shared" si="631"/>
        <v>阿里地区幼儿教育</v>
      </c>
      <c r="G8116" t="s">
        <v>237</v>
      </c>
      <c r="H8116" t="s">
        <v>450</v>
      </c>
      <c r="I8116" t="s">
        <v>57</v>
      </c>
      <c r="J8116">
        <v>10</v>
      </c>
      <c r="K8116">
        <v>0</v>
      </c>
      <c r="L8116" s="13">
        <f>VLOOKUP(C8116,'渗透率、续签率'!B:C,2,0)</f>
        <v>0.20100000000000001</v>
      </c>
      <c r="M8116" s="6">
        <v>0</v>
      </c>
      <c r="N8116">
        <v>0</v>
      </c>
      <c r="O8116">
        <v>0</v>
      </c>
      <c r="P8116" s="6">
        <v>0</v>
      </c>
      <c r="Q8116" s="13">
        <v>0</v>
      </c>
      <c r="R8116" s="13">
        <v>0</v>
      </c>
      <c r="S8116" s="31">
        <v>6</v>
      </c>
      <c r="T8116" s="6">
        <f>VLOOKUP(E8116,'参数设置&amp;汇总'!S:U,3,0)</f>
        <v>0</v>
      </c>
      <c r="U8116" s="78">
        <f t="shared" si="630"/>
        <v>0</v>
      </c>
      <c r="V8116" s="13">
        <v>0.85000000000000009</v>
      </c>
      <c r="W8116" s="78">
        <f t="shared" si="632"/>
        <v>0</v>
      </c>
      <c r="X8116" s="1">
        <f>VLOOKUP(E8116,'渗透率、续签率'!AG:AJ,4,0)</f>
        <v>6095.5</v>
      </c>
      <c r="Y8116" s="1">
        <f t="shared" si="633"/>
        <v>0</v>
      </c>
      <c r="Z8116">
        <v>0</v>
      </c>
      <c r="AA8116" s="89">
        <f t="shared" si="634"/>
        <v>0</v>
      </c>
      <c r="AH8116" s="37"/>
      <c r="AI8116" s="37"/>
      <c r="AK8116" s="37"/>
    </row>
    <row r="8117" spans="1:37" hidden="1">
      <c r="A8117" t="s">
        <v>64</v>
      </c>
      <c r="B8117" t="s">
        <v>20</v>
      </c>
      <c r="C8117" t="s">
        <v>22</v>
      </c>
      <c r="D8117" t="s">
        <v>116</v>
      </c>
      <c r="E8117" t="s">
        <v>557</v>
      </c>
      <c r="F8117" t="str">
        <f t="shared" si="631"/>
        <v>陇南市幼儿教育</v>
      </c>
      <c r="G8117" t="s">
        <v>132</v>
      </c>
      <c r="H8117" t="s">
        <v>451</v>
      </c>
      <c r="I8117" t="s">
        <v>70</v>
      </c>
      <c r="J8117">
        <v>292</v>
      </c>
      <c r="K8117">
        <v>0</v>
      </c>
      <c r="L8117" s="13">
        <f>VLOOKUP(C8117,'渗透率、续签率'!B:C,2,0)</f>
        <v>0.20100000000000001</v>
      </c>
      <c r="M8117" s="6">
        <v>0</v>
      </c>
      <c r="N8117">
        <v>1</v>
      </c>
      <c r="O8117">
        <v>0</v>
      </c>
      <c r="P8117" s="6">
        <v>0</v>
      </c>
      <c r="Q8117" s="13">
        <v>0</v>
      </c>
      <c r="R8117" s="13">
        <v>0</v>
      </c>
      <c r="S8117" s="31">
        <v>247</v>
      </c>
      <c r="T8117" s="6">
        <f>VLOOKUP(E8117,'参数设置&amp;汇总'!S:U,3,0)</f>
        <v>0</v>
      </c>
      <c r="U8117" s="78">
        <f t="shared" si="630"/>
        <v>0</v>
      </c>
      <c r="V8117" s="13">
        <v>0.85000000000000009</v>
      </c>
      <c r="W8117" s="78">
        <f t="shared" si="632"/>
        <v>0</v>
      </c>
      <c r="X8117" s="1">
        <f>VLOOKUP(E8117,'渗透率、续签率'!AG:AJ,4,0)</f>
        <v>6095.5</v>
      </c>
      <c r="Y8117" s="1">
        <f t="shared" si="633"/>
        <v>0</v>
      </c>
      <c r="Z8117">
        <v>0</v>
      </c>
      <c r="AA8117" s="89">
        <f t="shared" si="634"/>
        <v>6095.5</v>
      </c>
      <c r="AH8117" s="37"/>
      <c r="AI8117" s="37"/>
      <c r="AK8117" s="37"/>
    </row>
    <row r="8118" spans="1:37" hidden="1">
      <c r="A8118" t="s">
        <v>64</v>
      </c>
      <c r="B8118" t="s">
        <v>20</v>
      </c>
      <c r="C8118" t="s">
        <v>22</v>
      </c>
      <c r="D8118" t="s">
        <v>116</v>
      </c>
      <c r="E8118" t="s">
        <v>557</v>
      </c>
      <c r="F8118" t="str">
        <f t="shared" si="631"/>
        <v>陵水黎族自治县幼儿教育</v>
      </c>
      <c r="G8118" t="s">
        <v>120</v>
      </c>
      <c r="H8118" t="s">
        <v>452</v>
      </c>
      <c r="I8118" t="s">
        <v>68</v>
      </c>
      <c r="J8118">
        <v>78</v>
      </c>
      <c r="K8118">
        <v>0</v>
      </c>
      <c r="L8118" s="13">
        <f>VLOOKUP(C8118,'渗透率、续签率'!B:C,2,0)</f>
        <v>0.20100000000000001</v>
      </c>
      <c r="M8118" s="6">
        <v>0</v>
      </c>
      <c r="N8118">
        <v>4</v>
      </c>
      <c r="O8118">
        <v>0</v>
      </c>
      <c r="P8118" s="6">
        <v>0</v>
      </c>
      <c r="Q8118" s="13">
        <v>0</v>
      </c>
      <c r="R8118" s="13">
        <v>0</v>
      </c>
      <c r="S8118" s="31">
        <v>135</v>
      </c>
      <c r="T8118" s="6">
        <f>VLOOKUP(E8118,'参数设置&amp;汇总'!S:U,3,0)</f>
        <v>0</v>
      </c>
      <c r="U8118" s="78">
        <f t="shared" si="630"/>
        <v>0</v>
      </c>
      <c r="V8118" s="13">
        <v>0.85000000000000009</v>
      </c>
      <c r="W8118" s="78">
        <f t="shared" si="632"/>
        <v>0</v>
      </c>
      <c r="X8118" s="1">
        <f>VLOOKUP(E8118,'渗透率、续签率'!AG:AJ,4,0)</f>
        <v>6095.5</v>
      </c>
      <c r="Y8118" s="1">
        <f t="shared" si="633"/>
        <v>0</v>
      </c>
      <c r="Z8118">
        <v>0</v>
      </c>
      <c r="AA8118" s="89">
        <f t="shared" si="634"/>
        <v>24382</v>
      </c>
      <c r="AH8118" s="37"/>
      <c r="AI8118" s="37"/>
      <c r="AK8118" s="37"/>
    </row>
    <row r="8119" spans="1:37" hidden="1">
      <c r="A8119" t="s">
        <v>64</v>
      </c>
      <c r="B8119" t="s">
        <v>20</v>
      </c>
      <c r="C8119" t="s">
        <v>22</v>
      </c>
      <c r="D8119" t="s">
        <v>116</v>
      </c>
      <c r="E8119" t="s">
        <v>557</v>
      </c>
      <c r="F8119" t="str">
        <f t="shared" si="631"/>
        <v>随州市幼儿教育</v>
      </c>
      <c r="G8119" t="s">
        <v>81</v>
      </c>
      <c r="H8119" t="s">
        <v>453</v>
      </c>
      <c r="I8119" t="s">
        <v>68</v>
      </c>
      <c r="J8119">
        <v>290</v>
      </c>
      <c r="K8119">
        <v>0</v>
      </c>
      <c r="L8119" s="13">
        <f>VLOOKUP(C8119,'渗透率、续签率'!B:C,2,0)</f>
        <v>0.20100000000000001</v>
      </c>
      <c r="M8119" s="6">
        <v>0</v>
      </c>
      <c r="N8119">
        <v>28</v>
      </c>
      <c r="O8119">
        <v>0</v>
      </c>
      <c r="P8119" s="6">
        <v>0</v>
      </c>
      <c r="Q8119" s="13">
        <v>0</v>
      </c>
      <c r="R8119" s="13">
        <v>0</v>
      </c>
      <c r="S8119" s="31">
        <v>573</v>
      </c>
      <c r="T8119" s="6">
        <f>VLOOKUP(E8119,'参数设置&amp;汇总'!S:U,3,0)</f>
        <v>0</v>
      </c>
      <c r="U8119" s="78">
        <f t="shared" si="630"/>
        <v>0</v>
      </c>
      <c r="V8119" s="13">
        <v>0.85000000000000009</v>
      </c>
      <c r="W8119" s="78">
        <f t="shared" si="632"/>
        <v>0</v>
      </c>
      <c r="X8119" s="1">
        <f>VLOOKUP(E8119,'渗透率、续签率'!AG:AJ,4,0)</f>
        <v>6095.5</v>
      </c>
      <c r="Y8119" s="1">
        <f t="shared" si="633"/>
        <v>0</v>
      </c>
      <c r="Z8119">
        <v>0</v>
      </c>
      <c r="AA8119" s="89">
        <f t="shared" si="634"/>
        <v>170674</v>
      </c>
      <c r="AH8119" s="37"/>
      <c r="AI8119" s="37"/>
      <c r="AK8119" s="37"/>
    </row>
    <row r="8120" spans="1:37" hidden="1">
      <c r="A8120" t="s">
        <v>64</v>
      </c>
      <c r="B8120" t="s">
        <v>20</v>
      </c>
      <c r="C8120" t="s">
        <v>22</v>
      </c>
      <c r="D8120" t="s">
        <v>116</v>
      </c>
      <c r="E8120" t="s">
        <v>557</v>
      </c>
      <c r="F8120" t="str">
        <f t="shared" si="631"/>
        <v>雅安市幼儿教育</v>
      </c>
      <c r="G8120" t="s">
        <v>77</v>
      </c>
      <c r="H8120" t="s">
        <v>454</v>
      </c>
      <c r="I8120" t="s">
        <v>70</v>
      </c>
      <c r="J8120">
        <v>176</v>
      </c>
      <c r="K8120">
        <v>0</v>
      </c>
      <c r="L8120" s="13">
        <f>VLOOKUP(C8120,'渗透率、续签率'!B:C,2,0)</f>
        <v>0.20100000000000001</v>
      </c>
      <c r="M8120" s="6">
        <v>0</v>
      </c>
      <c r="N8120">
        <v>5</v>
      </c>
      <c r="O8120">
        <v>0</v>
      </c>
      <c r="P8120" s="6">
        <v>0</v>
      </c>
      <c r="Q8120" s="13">
        <v>0</v>
      </c>
      <c r="R8120" s="13">
        <v>0</v>
      </c>
      <c r="S8120" s="31">
        <v>190</v>
      </c>
      <c r="T8120" s="6">
        <f>VLOOKUP(E8120,'参数设置&amp;汇总'!S:U,3,0)</f>
        <v>0</v>
      </c>
      <c r="U8120" s="78">
        <f t="shared" si="630"/>
        <v>0</v>
      </c>
      <c r="V8120" s="13">
        <v>0.85000000000000009</v>
      </c>
      <c r="W8120" s="78">
        <f t="shared" si="632"/>
        <v>0</v>
      </c>
      <c r="X8120" s="1">
        <f>VLOOKUP(E8120,'渗透率、续签率'!AG:AJ,4,0)</f>
        <v>6095.5</v>
      </c>
      <c r="Y8120" s="1">
        <f t="shared" si="633"/>
        <v>0</v>
      </c>
      <c r="Z8120">
        <v>0</v>
      </c>
      <c r="AA8120" s="89">
        <f t="shared" si="634"/>
        <v>30477.5</v>
      </c>
      <c r="AH8120" s="37"/>
      <c r="AI8120" s="37"/>
      <c r="AK8120" s="37"/>
    </row>
    <row r="8121" spans="1:37" hidden="1">
      <c r="A8121" t="s">
        <v>64</v>
      </c>
      <c r="B8121" t="s">
        <v>20</v>
      </c>
      <c r="C8121" t="s">
        <v>22</v>
      </c>
      <c r="D8121" t="s">
        <v>116</v>
      </c>
      <c r="E8121" t="s">
        <v>557</v>
      </c>
      <c r="F8121" t="str">
        <f t="shared" si="631"/>
        <v>鞍山市幼儿教育</v>
      </c>
      <c r="G8121" t="s">
        <v>101</v>
      </c>
      <c r="H8121" t="s">
        <v>455</v>
      </c>
      <c r="I8121" t="s">
        <v>70</v>
      </c>
      <c r="J8121">
        <v>547</v>
      </c>
      <c r="K8121">
        <v>0</v>
      </c>
      <c r="L8121" s="13">
        <f>VLOOKUP(C8121,'渗透率、续签率'!B:C,2,0)</f>
        <v>0.20100000000000001</v>
      </c>
      <c r="M8121" s="6">
        <v>0</v>
      </c>
      <c r="N8121">
        <v>31</v>
      </c>
      <c r="O8121">
        <v>0</v>
      </c>
      <c r="P8121" s="6">
        <v>0</v>
      </c>
      <c r="Q8121" s="13">
        <v>0</v>
      </c>
      <c r="R8121" s="13">
        <v>0</v>
      </c>
      <c r="S8121" s="31">
        <v>1301</v>
      </c>
      <c r="T8121" s="6">
        <f>VLOOKUP(E8121,'参数设置&amp;汇总'!S:U,3,0)</f>
        <v>0</v>
      </c>
      <c r="U8121" s="78">
        <f t="shared" si="630"/>
        <v>0</v>
      </c>
      <c r="V8121" s="13">
        <v>0.85000000000000009</v>
      </c>
      <c r="W8121" s="78">
        <f t="shared" si="632"/>
        <v>0</v>
      </c>
      <c r="X8121" s="1">
        <f>VLOOKUP(E8121,'渗透率、续签率'!AG:AJ,4,0)</f>
        <v>6095.5</v>
      </c>
      <c r="Y8121" s="1">
        <f t="shared" si="633"/>
        <v>0</v>
      </c>
      <c r="Z8121">
        <v>0</v>
      </c>
      <c r="AA8121" s="89">
        <f t="shared" si="634"/>
        <v>188960.5</v>
      </c>
      <c r="AH8121" s="37"/>
      <c r="AI8121" s="37"/>
      <c r="AK8121" s="37"/>
    </row>
    <row r="8122" spans="1:37" hidden="1">
      <c r="A8122" t="s">
        <v>64</v>
      </c>
      <c r="B8122" t="s">
        <v>20</v>
      </c>
      <c r="C8122" t="s">
        <v>22</v>
      </c>
      <c r="D8122" t="s">
        <v>116</v>
      </c>
      <c r="E8122" t="s">
        <v>557</v>
      </c>
      <c r="F8122" t="str">
        <f t="shared" si="631"/>
        <v>韶关市幼儿教育</v>
      </c>
      <c r="G8122" t="s">
        <v>75</v>
      </c>
      <c r="H8122" t="s">
        <v>456</v>
      </c>
      <c r="I8122" t="s">
        <v>68</v>
      </c>
      <c r="J8122">
        <v>511</v>
      </c>
      <c r="K8122">
        <v>0</v>
      </c>
      <c r="L8122" s="13">
        <f>VLOOKUP(C8122,'渗透率、续签率'!B:C,2,0)</f>
        <v>0.20100000000000001</v>
      </c>
      <c r="M8122" s="6">
        <v>0</v>
      </c>
      <c r="N8122">
        <v>17</v>
      </c>
      <c r="O8122">
        <v>0</v>
      </c>
      <c r="P8122" s="6">
        <v>0</v>
      </c>
      <c r="Q8122" s="13">
        <v>0</v>
      </c>
      <c r="R8122" s="13">
        <v>0</v>
      </c>
      <c r="S8122" s="31">
        <v>759</v>
      </c>
      <c r="T8122" s="6">
        <f>VLOOKUP(E8122,'参数设置&amp;汇总'!S:U,3,0)</f>
        <v>0</v>
      </c>
      <c r="U8122" s="78">
        <f t="shared" si="630"/>
        <v>0</v>
      </c>
      <c r="V8122" s="13">
        <v>0.85000000000000009</v>
      </c>
      <c r="W8122" s="78">
        <f t="shared" si="632"/>
        <v>0</v>
      </c>
      <c r="X8122" s="1">
        <f>VLOOKUP(E8122,'渗透率、续签率'!AG:AJ,4,0)</f>
        <v>6095.5</v>
      </c>
      <c r="Y8122" s="1">
        <f t="shared" si="633"/>
        <v>0</v>
      </c>
      <c r="Z8122">
        <v>0</v>
      </c>
      <c r="AA8122" s="89">
        <f t="shared" si="634"/>
        <v>103623.5</v>
      </c>
      <c r="AH8122" s="37"/>
      <c r="AI8122" s="37"/>
      <c r="AK8122" s="37"/>
    </row>
    <row r="8123" spans="1:37" hidden="1">
      <c r="A8123" t="s">
        <v>64</v>
      </c>
      <c r="B8123" t="s">
        <v>20</v>
      </c>
      <c r="C8123" t="s">
        <v>22</v>
      </c>
      <c r="D8123" t="s">
        <v>116</v>
      </c>
      <c r="E8123" t="s">
        <v>557</v>
      </c>
      <c r="F8123" t="str">
        <f t="shared" si="631"/>
        <v>香港特别行政区幼儿教育</v>
      </c>
      <c r="G8123" t="s">
        <v>457</v>
      </c>
      <c r="H8123" t="s">
        <v>457</v>
      </c>
      <c r="I8123" t="s">
        <v>57</v>
      </c>
      <c r="J8123" s="1">
        <v>1459</v>
      </c>
      <c r="K8123">
        <v>0</v>
      </c>
      <c r="L8123" s="13">
        <f>VLOOKUP(C8123,'渗透率、续签率'!B:C,2,0)</f>
        <v>0.20100000000000001</v>
      </c>
      <c r="M8123" s="6">
        <v>0</v>
      </c>
      <c r="N8123">
        <v>20</v>
      </c>
      <c r="O8123">
        <v>0</v>
      </c>
      <c r="P8123" s="6">
        <v>0</v>
      </c>
      <c r="Q8123" s="13">
        <v>0</v>
      </c>
      <c r="R8123" s="13">
        <v>0</v>
      </c>
      <c r="S8123" s="31">
        <v>1495</v>
      </c>
      <c r="T8123" s="6">
        <f>VLOOKUP(E8123,'参数设置&amp;汇总'!S:U,3,0)</f>
        <v>0</v>
      </c>
      <c r="U8123" s="78">
        <f t="shared" si="630"/>
        <v>0</v>
      </c>
      <c r="V8123" s="13">
        <v>0.85000000000000009</v>
      </c>
      <c r="W8123" s="78">
        <f t="shared" si="632"/>
        <v>0</v>
      </c>
      <c r="X8123" s="1">
        <f>VLOOKUP(E8123,'渗透率、续签率'!AG:AJ,4,0)</f>
        <v>6095.5</v>
      </c>
      <c r="Y8123" s="1">
        <f t="shared" si="633"/>
        <v>0</v>
      </c>
      <c r="Z8123">
        <v>0</v>
      </c>
      <c r="AA8123" s="89">
        <f t="shared" si="634"/>
        <v>121910</v>
      </c>
      <c r="AH8123" s="37"/>
      <c r="AI8123" s="37"/>
      <c r="AK8123" s="37"/>
    </row>
    <row r="8124" spans="1:37" hidden="1">
      <c r="A8124" t="s">
        <v>64</v>
      </c>
      <c r="B8124" t="s">
        <v>20</v>
      </c>
      <c r="C8124" t="s">
        <v>22</v>
      </c>
      <c r="D8124" t="s">
        <v>116</v>
      </c>
      <c r="E8124" t="s">
        <v>557</v>
      </c>
      <c r="F8124" t="str">
        <f t="shared" si="631"/>
        <v>马鞍山市幼儿教育</v>
      </c>
      <c r="G8124" t="s">
        <v>94</v>
      </c>
      <c r="H8124" t="s">
        <v>458</v>
      </c>
      <c r="I8124" t="s">
        <v>68</v>
      </c>
      <c r="J8124">
        <v>267</v>
      </c>
      <c r="K8124">
        <v>0</v>
      </c>
      <c r="L8124" s="13">
        <f>VLOOKUP(C8124,'渗透率、续签率'!B:C,2,0)</f>
        <v>0.20100000000000001</v>
      </c>
      <c r="M8124" s="6">
        <v>0</v>
      </c>
      <c r="N8124">
        <v>61</v>
      </c>
      <c r="O8124">
        <v>0</v>
      </c>
      <c r="P8124" s="6">
        <v>0</v>
      </c>
      <c r="Q8124" s="13">
        <v>0</v>
      </c>
      <c r="R8124" s="13">
        <v>0</v>
      </c>
      <c r="S8124" s="31">
        <v>826</v>
      </c>
      <c r="T8124" s="6">
        <f>VLOOKUP(E8124,'参数设置&amp;汇总'!S:U,3,0)</f>
        <v>0</v>
      </c>
      <c r="U8124" s="78">
        <f t="shared" si="630"/>
        <v>0</v>
      </c>
      <c r="V8124" s="13">
        <v>0.85000000000000009</v>
      </c>
      <c r="W8124" s="78">
        <f t="shared" si="632"/>
        <v>0</v>
      </c>
      <c r="X8124" s="1">
        <f>VLOOKUP(E8124,'渗透率、续签率'!AG:AJ,4,0)</f>
        <v>6095.5</v>
      </c>
      <c r="Y8124" s="1">
        <f t="shared" si="633"/>
        <v>0</v>
      </c>
      <c r="Z8124">
        <v>0</v>
      </c>
      <c r="AA8124" s="89">
        <f t="shared" si="634"/>
        <v>371825.5</v>
      </c>
      <c r="AH8124" s="37"/>
      <c r="AI8124" s="37"/>
      <c r="AK8124" s="37"/>
    </row>
    <row r="8125" spans="1:37" hidden="1">
      <c r="A8125" t="s">
        <v>64</v>
      </c>
      <c r="B8125" t="s">
        <v>20</v>
      </c>
      <c r="C8125" t="s">
        <v>22</v>
      </c>
      <c r="D8125" t="s">
        <v>116</v>
      </c>
      <c r="E8125" t="s">
        <v>557</v>
      </c>
      <c r="F8125" t="str">
        <f t="shared" si="631"/>
        <v>驻马店市幼儿教育</v>
      </c>
      <c r="G8125" t="s">
        <v>110</v>
      </c>
      <c r="H8125" t="s">
        <v>459</v>
      </c>
      <c r="I8125" t="s">
        <v>70</v>
      </c>
      <c r="J8125">
        <v>854</v>
      </c>
      <c r="K8125">
        <v>0</v>
      </c>
      <c r="L8125" s="13">
        <f>VLOOKUP(C8125,'渗透率、续签率'!B:C,2,0)</f>
        <v>0.20100000000000001</v>
      </c>
      <c r="M8125" s="6">
        <v>0</v>
      </c>
      <c r="N8125">
        <v>114</v>
      </c>
      <c r="O8125">
        <v>0</v>
      </c>
      <c r="P8125" s="6">
        <v>0</v>
      </c>
      <c r="Q8125" s="13">
        <v>0</v>
      </c>
      <c r="R8125" s="13">
        <v>0</v>
      </c>
      <c r="S8125" s="31">
        <v>2263</v>
      </c>
      <c r="T8125" s="6">
        <f>VLOOKUP(E8125,'参数设置&amp;汇总'!S:U,3,0)</f>
        <v>0</v>
      </c>
      <c r="U8125" s="78">
        <f t="shared" si="630"/>
        <v>0</v>
      </c>
      <c r="V8125" s="13">
        <v>0.85000000000000009</v>
      </c>
      <c r="W8125" s="78">
        <f t="shared" si="632"/>
        <v>0</v>
      </c>
      <c r="X8125" s="1">
        <f>VLOOKUP(E8125,'渗透率、续签率'!AG:AJ,4,0)</f>
        <v>6095.5</v>
      </c>
      <c r="Y8125" s="1">
        <f t="shared" si="633"/>
        <v>0</v>
      </c>
      <c r="Z8125">
        <v>0</v>
      </c>
      <c r="AA8125" s="89">
        <f t="shared" si="634"/>
        <v>694887</v>
      </c>
      <c r="AH8125" s="37"/>
      <c r="AI8125" s="37"/>
      <c r="AK8125" s="37"/>
    </row>
    <row r="8126" spans="1:37" hidden="1">
      <c r="A8126" t="s">
        <v>64</v>
      </c>
      <c r="B8126" t="s">
        <v>20</v>
      </c>
      <c r="C8126" t="s">
        <v>22</v>
      </c>
      <c r="D8126" t="s">
        <v>116</v>
      </c>
      <c r="E8126" t="s">
        <v>557</v>
      </c>
      <c r="F8126" t="str">
        <f t="shared" si="631"/>
        <v>鸡西市幼儿教育</v>
      </c>
      <c r="G8126" t="s">
        <v>118</v>
      </c>
      <c r="H8126" t="s">
        <v>460</v>
      </c>
      <c r="I8126" t="s">
        <v>70</v>
      </c>
      <c r="J8126">
        <v>144</v>
      </c>
      <c r="K8126">
        <v>0</v>
      </c>
      <c r="L8126" s="13">
        <f>VLOOKUP(C8126,'渗透率、续签率'!B:C,2,0)</f>
        <v>0.20100000000000001</v>
      </c>
      <c r="M8126" s="6">
        <v>0</v>
      </c>
      <c r="N8126">
        <v>5</v>
      </c>
      <c r="O8126">
        <v>0</v>
      </c>
      <c r="P8126" s="6">
        <v>0</v>
      </c>
      <c r="Q8126" s="13">
        <v>0</v>
      </c>
      <c r="R8126" s="13">
        <v>0</v>
      </c>
      <c r="S8126" s="31">
        <v>245</v>
      </c>
      <c r="T8126" s="6">
        <f>VLOOKUP(E8126,'参数设置&amp;汇总'!S:U,3,0)</f>
        <v>0</v>
      </c>
      <c r="U8126" s="78">
        <f t="shared" si="630"/>
        <v>0</v>
      </c>
      <c r="V8126" s="13">
        <v>0.85000000000000009</v>
      </c>
      <c r="W8126" s="78">
        <f t="shared" si="632"/>
        <v>0</v>
      </c>
      <c r="X8126" s="1">
        <f>VLOOKUP(E8126,'渗透率、续签率'!AG:AJ,4,0)</f>
        <v>6095.5</v>
      </c>
      <c r="Y8126" s="1">
        <f t="shared" si="633"/>
        <v>0</v>
      </c>
      <c r="Z8126">
        <v>0</v>
      </c>
      <c r="AA8126" s="89">
        <f t="shared" si="634"/>
        <v>30477.5</v>
      </c>
      <c r="AH8126" s="37"/>
      <c r="AI8126" s="37"/>
      <c r="AK8126" s="37"/>
    </row>
    <row r="8127" spans="1:37" hidden="1">
      <c r="A8127" t="s">
        <v>64</v>
      </c>
      <c r="B8127" t="s">
        <v>20</v>
      </c>
      <c r="C8127" t="s">
        <v>22</v>
      </c>
      <c r="D8127" t="s">
        <v>116</v>
      </c>
      <c r="E8127" t="s">
        <v>557</v>
      </c>
      <c r="F8127" t="str">
        <f t="shared" si="631"/>
        <v>鹤壁市幼儿教育</v>
      </c>
      <c r="G8127" t="s">
        <v>110</v>
      </c>
      <c r="H8127" t="s">
        <v>461</v>
      </c>
      <c r="I8127" t="s">
        <v>70</v>
      </c>
      <c r="J8127">
        <v>288</v>
      </c>
      <c r="K8127">
        <v>0</v>
      </c>
      <c r="L8127" s="13">
        <f>VLOOKUP(C8127,'渗透率、续签率'!B:C,2,0)</f>
        <v>0.20100000000000001</v>
      </c>
      <c r="M8127" s="6">
        <v>0</v>
      </c>
      <c r="N8127">
        <v>72</v>
      </c>
      <c r="O8127">
        <v>0</v>
      </c>
      <c r="P8127" s="6">
        <v>0</v>
      </c>
      <c r="Q8127" s="13">
        <v>0</v>
      </c>
      <c r="R8127" s="13">
        <v>0</v>
      </c>
      <c r="S8127" s="31">
        <v>1334</v>
      </c>
      <c r="T8127" s="6">
        <f>VLOOKUP(E8127,'参数设置&amp;汇总'!S:U,3,0)</f>
        <v>0</v>
      </c>
      <c r="U8127" s="78">
        <f t="shared" si="630"/>
        <v>0</v>
      </c>
      <c r="V8127" s="13">
        <v>0.85000000000000009</v>
      </c>
      <c r="W8127" s="78">
        <f t="shared" si="632"/>
        <v>0</v>
      </c>
      <c r="X8127" s="1">
        <f>VLOOKUP(E8127,'渗透率、续签率'!AG:AJ,4,0)</f>
        <v>6095.5</v>
      </c>
      <c r="Y8127" s="1">
        <f t="shared" si="633"/>
        <v>0</v>
      </c>
      <c r="Z8127">
        <v>0</v>
      </c>
      <c r="AA8127" s="89">
        <f t="shared" si="634"/>
        <v>438876</v>
      </c>
      <c r="AH8127" s="37"/>
      <c r="AI8127" s="37"/>
      <c r="AK8127" s="37"/>
    </row>
    <row r="8128" spans="1:37" hidden="1">
      <c r="A8128" t="s">
        <v>64</v>
      </c>
      <c r="B8128" t="s">
        <v>20</v>
      </c>
      <c r="C8128" t="s">
        <v>22</v>
      </c>
      <c r="D8128" t="s">
        <v>116</v>
      </c>
      <c r="E8128" t="s">
        <v>557</v>
      </c>
      <c r="F8128" t="str">
        <f t="shared" si="631"/>
        <v>鹤岗市幼儿教育</v>
      </c>
      <c r="G8128" t="s">
        <v>118</v>
      </c>
      <c r="H8128" t="s">
        <v>462</v>
      </c>
      <c r="I8128" t="s">
        <v>70</v>
      </c>
      <c r="J8128">
        <v>76</v>
      </c>
      <c r="K8128">
        <v>0</v>
      </c>
      <c r="L8128" s="13">
        <f>VLOOKUP(C8128,'渗透率、续签率'!B:C,2,0)</f>
        <v>0.20100000000000001</v>
      </c>
      <c r="M8128" s="6">
        <v>0</v>
      </c>
      <c r="N8128">
        <v>2</v>
      </c>
      <c r="O8128">
        <v>0</v>
      </c>
      <c r="P8128" s="6">
        <v>0</v>
      </c>
      <c r="Q8128" s="13">
        <v>0</v>
      </c>
      <c r="R8128" s="13">
        <v>0</v>
      </c>
      <c r="S8128" s="31">
        <v>241</v>
      </c>
      <c r="T8128" s="6">
        <f>VLOOKUP(E8128,'参数设置&amp;汇总'!S:U,3,0)</f>
        <v>0</v>
      </c>
      <c r="U8128" s="78">
        <f t="shared" si="630"/>
        <v>0</v>
      </c>
      <c r="V8128" s="13">
        <v>0.85000000000000009</v>
      </c>
      <c r="W8128" s="78">
        <f t="shared" si="632"/>
        <v>0</v>
      </c>
      <c r="X8128" s="1">
        <f>VLOOKUP(E8128,'渗透率、续签率'!AG:AJ,4,0)</f>
        <v>6095.5</v>
      </c>
      <c r="Y8128" s="1">
        <f t="shared" si="633"/>
        <v>0</v>
      </c>
      <c r="Z8128">
        <v>0</v>
      </c>
      <c r="AA8128" s="89">
        <f t="shared" si="634"/>
        <v>12191</v>
      </c>
      <c r="AH8128" s="37"/>
      <c r="AI8128" s="37"/>
      <c r="AJ8128" s="1"/>
    </row>
    <row r="8129" spans="1:37" hidden="1">
      <c r="A8129" t="s">
        <v>64</v>
      </c>
      <c r="B8129" t="s">
        <v>20</v>
      </c>
      <c r="C8129" t="s">
        <v>22</v>
      </c>
      <c r="D8129" t="s">
        <v>116</v>
      </c>
      <c r="E8129" t="s">
        <v>557</v>
      </c>
      <c r="F8129" t="str">
        <f t="shared" si="631"/>
        <v>鹰潭市幼儿教育</v>
      </c>
      <c r="G8129" t="s">
        <v>90</v>
      </c>
      <c r="H8129" t="s">
        <v>463</v>
      </c>
      <c r="I8129" t="s">
        <v>68</v>
      </c>
      <c r="J8129">
        <v>143</v>
      </c>
      <c r="K8129">
        <v>0</v>
      </c>
      <c r="L8129" s="13">
        <f>VLOOKUP(C8129,'渗透率、续签率'!B:C,2,0)</f>
        <v>0.20100000000000001</v>
      </c>
      <c r="M8129" s="6">
        <v>0</v>
      </c>
      <c r="N8129">
        <v>18</v>
      </c>
      <c r="O8129">
        <v>0</v>
      </c>
      <c r="P8129" s="6">
        <v>0</v>
      </c>
      <c r="Q8129" s="13">
        <v>0</v>
      </c>
      <c r="R8129" s="13">
        <v>0</v>
      </c>
      <c r="S8129" s="31">
        <v>369</v>
      </c>
      <c r="T8129" s="6">
        <f>VLOOKUP(E8129,'参数设置&amp;汇总'!S:U,3,0)</f>
        <v>0</v>
      </c>
      <c r="U8129" s="78">
        <f t="shared" si="630"/>
        <v>0</v>
      </c>
      <c r="V8129" s="13">
        <v>0.85000000000000009</v>
      </c>
      <c r="W8129" s="78">
        <f t="shared" si="632"/>
        <v>0</v>
      </c>
      <c r="X8129" s="1">
        <f>VLOOKUP(E8129,'渗透率、续签率'!AG:AJ,4,0)</f>
        <v>6095.5</v>
      </c>
      <c r="Y8129" s="1">
        <f t="shared" si="633"/>
        <v>0</v>
      </c>
      <c r="Z8129">
        <v>0</v>
      </c>
      <c r="AA8129" s="89">
        <f t="shared" si="634"/>
        <v>109719</v>
      </c>
      <c r="AK8129" s="37"/>
    </row>
    <row r="8130" spans="1:37" hidden="1">
      <c r="A8130" t="s">
        <v>64</v>
      </c>
      <c r="B8130" t="s">
        <v>20</v>
      </c>
      <c r="C8130" t="s">
        <v>22</v>
      </c>
      <c r="D8130" t="s">
        <v>116</v>
      </c>
      <c r="E8130" t="s">
        <v>557</v>
      </c>
      <c r="F8130" t="str">
        <f t="shared" si="631"/>
        <v>黄冈市幼儿教育</v>
      </c>
      <c r="G8130" t="s">
        <v>81</v>
      </c>
      <c r="H8130" t="s">
        <v>464</v>
      </c>
      <c r="I8130" t="s">
        <v>68</v>
      </c>
      <c r="J8130">
        <v>789</v>
      </c>
      <c r="K8130">
        <v>0</v>
      </c>
      <c r="L8130" s="13">
        <f>VLOOKUP(C8130,'渗透率、续签率'!B:C,2,0)</f>
        <v>0.20100000000000001</v>
      </c>
      <c r="M8130" s="6">
        <v>0</v>
      </c>
      <c r="N8130">
        <v>48</v>
      </c>
      <c r="O8130">
        <v>0</v>
      </c>
      <c r="P8130" s="6">
        <v>0</v>
      </c>
      <c r="Q8130" s="13">
        <v>0</v>
      </c>
      <c r="R8130" s="13">
        <v>0</v>
      </c>
      <c r="S8130" s="31">
        <v>1449</v>
      </c>
      <c r="T8130" s="6">
        <f>VLOOKUP(E8130,'参数设置&amp;汇总'!S:U,3,0)</f>
        <v>0</v>
      </c>
      <c r="U8130" s="78">
        <f t="shared" si="630"/>
        <v>0</v>
      </c>
      <c r="V8130" s="13">
        <v>0.85000000000000009</v>
      </c>
      <c r="W8130" s="78">
        <f t="shared" si="632"/>
        <v>0</v>
      </c>
      <c r="X8130" s="1">
        <f>VLOOKUP(E8130,'渗透率、续签率'!AG:AJ,4,0)</f>
        <v>6095.5</v>
      </c>
      <c r="Y8130" s="1">
        <f t="shared" si="633"/>
        <v>0</v>
      </c>
      <c r="Z8130">
        <v>0</v>
      </c>
      <c r="AA8130" s="89">
        <f t="shared" si="634"/>
        <v>292584</v>
      </c>
      <c r="AH8130" s="37"/>
      <c r="AI8130" s="37"/>
      <c r="AK8130" s="37"/>
    </row>
    <row r="8131" spans="1:37" hidden="1">
      <c r="A8131" t="s">
        <v>64</v>
      </c>
      <c r="B8131" t="s">
        <v>20</v>
      </c>
      <c r="C8131" t="s">
        <v>22</v>
      </c>
      <c r="D8131" t="s">
        <v>116</v>
      </c>
      <c r="E8131" t="s">
        <v>557</v>
      </c>
      <c r="F8131" t="str">
        <f t="shared" si="631"/>
        <v>黄南藏族自治州幼儿教育</v>
      </c>
      <c r="G8131" t="s">
        <v>297</v>
      </c>
      <c r="H8131" t="s">
        <v>465</v>
      </c>
      <c r="I8131" t="s">
        <v>70</v>
      </c>
      <c r="J8131">
        <v>9</v>
      </c>
      <c r="K8131">
        <v>0</v>
      </c>
      <c r="L8131" s="13">
        <f>VLOOKUP(C8131,'渗透率、续签率'!B:C,2,0)</f>
        <v>0.20100000000000001</v>
      </c>
      <c r="M8131" s="6">
        <v>0</v>
      </c>
      <c r="N8131">
        <v>0</v>
      </c>
      <c r="O8131">
        <v>0</v>
      </c>
      <c r="P8131" s="6">
        <v>0</v>
      </c>
      <c r="Q8131" s="13">
        <v>0</v>
      </c>
      <c r="R8131" s="13">
        <v>0</v>
      </c>
      <c r="S8131" s="31">
        <v>10</v>
      </c>
      <c r="T8131" s="6">
        <f>VLOOKUP(E8131,'参数设置&amp;汇总'!S:U,3,0)</f>
        <v>0</v>
      </c>
      <c r="U8131" s="78">
        <f t="shared" ref="U8131:U8139" si="635">IF(T8131*N8131&gt;=O8131,T8131*N8131,O8131)</f>
        <v>0</v>
      </c>
      <c r="V8131" s="13">
        <v>0.85000000000000009</v>
      </c>
      <c r="W8131" s="78">
        <f t="shared" si="632"/>
        <v>0</v>
      </c>
      <c r="X8131" s="1">
        <f>VLOOKUP(E8131,'渗透率、续签率'!AG:AJ,4,0)</f>
        <v>6095.5</v>
      </c>
      <c r="Y8131" s="1">
        <f t="shared" si="633"/>
        <v>0</v>
      </c>
      <c r="Z8131">
        <v>0</v>
      </c>
      <c r="AA8131" s="89">
        <f t="shared" si="634"/>
        <v>0</v>
      </c>
      <c r="AH8131" s="37"/>
      <c r="AI8131" s="37"/>
      <c r="AJ8131" s="1"/>
      <c r="AK8131" s="37"/>
    </row>
    <row r="8132" spans="1:37" hidden="1">
      <c r="A8132" t="s">
        <v>64</v>
      </c>
      <c r="B8132" t="s">
        <v>20</v>
      </c>
      <c r="C8132" t="s">
        <v>22</v>
      </c>
      <c r="D8132" t="s">
        <v>116</v>
      </c>
      <c r="E8132" t="s">
        <v>557</v>
      </c>
      <c r="F8132" t="str">
        <f t="shared" ref="F8132:F8139" si="636">H8132&amp;C8132</f>
        <v>黄山市幼儿教育</v>
      </c>
      <c r="G8132" t="s">
        <v>94</v>
      </c>
      <c r="H8132" t="s">
        <v>466</v>
      </c>
      <c r="I8132" t="s">
        <v>68</v>
      </c>
      <c r="J8132">
        <v>165</v>
      </c>
      <c r="K8132">
        <v>0</v>
      </c>
      <c r="L8132" s="13">
        <f>VLOOKUP(C8132,'渗透率、续签率'!B:C,2,0)</f>
        <v>0.20100000000000001</v>
      </c>
      <c r="M8132" s="6">
        <v>0</v>
      </c>
      <c r="N8132">
        <v>28</v>
      </c>
      <c r="O8132">
        <v>0</v>
      </c>
      <c r="P8132" s="6">
        <v>0</v>
      </c>
      <c r="Q8132" s="13">
        <v>0</v>
      </c>
      <c r="R8132" s="13">
        <v>0</v>
      </c>
      <c r="S8132" s="31">
        <v>398</v>
      </c>
      <c r="T8132" s="6">
        <f>VLOOKUP(E8132,'参数设置&amp;汇总'!S:U,3,0)</f>
        <v>0</v>
      </c>
      <c r="U8132" s="78">
        <f t="shared" si="635"/>
        <v>0</v>
      </c>
      <c r="V8132" s="13">
        <v>0.85000000000000009</v>
      </c>
      <c r="W8132" s="78">
        <f t="shared" ref="W8132:W8139" si="637">(O8132*(1-L8132)+IF((U8132-O8132)&lt;0,0,(U8132-O8132)))/V8132</f>
        <v>0</v>
      </c>
      <c r="X8132" s="1">
        <f>VLOOKUP(E8132,'渗透率、续签率'!AG:AJ,4,0)</f>
        <v>6095.5</v>
      </c>
      <c r="Y8132" s="1">
        <f t="shared" ref="Y8132:Y8139" si="638">X8132*W8132</f>
        <v>0</v>
      </c>
      <c r="Z8132">
        <v>0</v>
      </c>
      <c r="AA8132" s="89">
        <f t="shared" ref="AA8132:AA8139" si="639">N8132*X8132</f>
        <v>170674</v>
      </c>
      <c r="AH8132" s="37"/>
      <c r="AI8132" s="37"/>
      <c r="AK8132" s="37"/>
    </row>
    <row r="8133" spans="1:37" hidden="1">
      <c r="A8133" t="s">
        <v>64</v>
      </c>
      <c r="B8133" t="s">
        <v>20</v>
      </c>
      <c r="C8133" t="s">
        <v>22</v>
      </c>
      <c r="D8133" t="s">
        <v>116</v>
      </c>
      <c r="E8133" t="s">
        <v>557</v>
      </c>
      <c r="F8133" t="str">
        <f t="shared" si="636"/>
        <v>黄石市幼儿教育</v>
      </c>
      <c r="G8133" t="s">
        <v>81</v>
      </c>
      <c r="H8133" t="s">
        <v>467</v>
      </c>
      <c r="I8133" t="s">
        <v>68</v>
      </c>
      <c r="J8133">
        <v>364</v>
      </c>
      <c r="K8133">
        <v>0</v>
      </c>
      <c r="L8133" s="13">
        <f>VLOOKUP(C8133,'渗透率、续签率'!B:C,2,0)</f>
        <v>0.20100000000000001</v>
      </c>
      <c r="M8133" s="6">
        <v>0</v>
      </c>
      <c r="N8133">
        <v>22</v>
      </c>
      <c r="O8133">
        <v>0</v>
      </c>
      <c r="P8133" s="6">
        <v>0</v>
      </c>
      <c r="Q8133" s="13">
        <v>0</v>
      </c>
      <c r="R8133" s="13">
        <v>0</v>
      </c>
      <c r="S8133" s="31">
        <v>754</v>
      </c>
      <c r="T8133" s="6">
        <f>VLOOKUP(E8133,'参数设置&amp;汇总'!S:U,3,0)</f>
        <v>0</v>
      </c>
      <c r="U8133" s="78">
        <f t="shared" si="635"/>
        <v>0</v>
      </c>
      <c r="V8133" s="13">
        <v>0.85000000000000009</v>
      </c>
      <c r="W8133" s="78">
        <f t="shared" si="637"/>
        <v>0</v>
      </c>
      <c r="X8133" s="1">
        <f>VLOOKUP(E8133,'渗透率、续签率'!AG:AJ,4,0)</f>
        <v>6095.5</v>
      </c>
      <c r="Y8133" s="1">
        <f t="shared" si="638"/>
        <v>0</v>
      </c>
      <c r="Z8133">
        <v>0</v>
      </c>
      <c r="AA8133" s="89">
        <f t="shared" si="639"/>
        <v>134101</v>
      </c>
      <c r="AH8133" s="37"/>
      <c r="AI8133" s="37"/>
      <c r="AK8133" s="37"/>
    </row>
    <row r="8134" spans="1:37" hidden="1">
      <c r="A8134" t="s">
        <v>64</v>
      </c>
      <c r="B8134" t="s">
        <v>20</v>
      </c>
      <c r="C8134" t="s">
        <v>22</v>
      </c>
      <c r="D8134" t="s">
        <v>116</v>
      </c>
      <c r="E8134" t="s">
        <v>557</v>
      </c>
      <c r="F8134" t="str">
        <f t="shared" si="636"/>
        <v>黑河市幼儿教育</v>
      </c>
      <c r="G8134" t="s">
        <v>118</v>
      </c>
      <c r="H8134" t="s">
        <v>468</v>
      </c>
      <c r="I8134" t="s">
        <v>70</v>
      </c>
      <c r="J8134">
        <v>105</v>
      </c>
      <c r="K8134">
        <v>0</v>
      </c>
      <c r="L8134" s="13">
        <f>VLOOKUP(C8134,'渗透率、续签率'!B:C,2,0)</f>
        <v>0.20100000000000001</v>
      </c>
      <c r="M8134" s="6">
        <v>0</v>
      </c>
      <c r="N8134">
        <v>0</v>
      </c>
      <c r="O8134">
        <v>0</v>
      </c>
      <c r="P8134" s="6">
        <v>0</v>
      </c>
      <c r="Q8134" s="13">
        <v>0</v>
      </c>
      <c r="R8134" s="13">
        <v>0</v>
      </c>
      <c r="S8134" s="31">
        <v>184</v>
      </c>
      <c r="T8134" s="6">
        <f>VLOOKUP(E8134,'参数设置&amp;汇总'!S:U,3,0)</f>
        <v>0</v>
      </c>
      <c r="U8134" s="78">
        <f t="shared" si="635"/>
        <v>0</v>
      </c>
      <c r="V8134" s="13">
        <v>0.85000000000000009</v>
      </c>
      <c r="W8134" s="78">
        <f t="shared" si="637"/>
        <v>0</v>
      </c>
      <c r="X8134" s="1">
        <f>VLOOKUP(E8134,'渗透率、续签率'!AG:AJ,4,0)</f>
        <v>6095.5</v>
      </c>
      <c r="Y8134" s="1">
        <f t="shared" si="638"/>
        <v>0</v>
      </c>
      <c r="Z8134">
        <v>0</v>
      </c>
      <c r="AA8134" s="89">
        <f t="shared" si="639"/>
        <v>0</v>
      </c>
      <c r="AH8134" s="37"/>
      <c r="AI8134" s="37"/>
      <c r="AK8134" s="37"/>
    </row>
    <row r="8135" spans="1:37" hidden="1">
      <c r="A8135" t="s">
        <v>64</v>
      </c>
      <c r="B8135" t="s">
        <v>20</v>
      </c>
      <c r="C8135" t="s">
        <v>22</v>
      </c>
      <c r="D8135" t="s">
        <v>116</v>
      </c>
      <c r="E8135" t="s">
        <v>557</v>
      </c>
      <c r="F8135" t="str">
        <f t="shared" si="636"/>
        <v>黔东南苗族侗族自治州幼儿教育</v>
      </c>
      <c r="G8135" t="s">
        <v>167</v>
      </c>
      <c r="H8135" t="s">
        <v>469</v>
      </c>
      <c r="I8135" t="s">
        <v>70</v>
      </c>
      <c r="J8135">
        <v>598</v>
      </c>
      <c r="K8135">
        <v>0</v>
      </c>
      <c r="L8135" s="13">
        <f>VLOOKUP(C8135,'渗透率、续签率'!B:C,2,0)</f>
        <v>0.20100000000000001</v>
      </c>
      <c r="M8135" s="6">
        <v>0</v>
      </c>
      <c r="N8135">
        <v>25</v>
      </c>
      <c r="O8135">
        <v>0</v>
      </c>
      <c r="P8135" s="6">
        <v>0</v>
      </c>
      <c r="Q8135" s="13">
        <v>0</v>
      </c>
      <c r="R8135" s="13">
        <v>0</v>
      </c>
      <c r="S8135" s="31">
        <v>954</v>
      </c>
      <c r="T8135" s="6">
        <f>VLOOKUP(E8135,'参数设置&amp;汇总'!S:U,3,0)</f>
        <v>0</v>
      </c>
      <c r="U8135" s="78">
        <f t="shared" si="635"/>
        <v>0</v>
      </c>
      <c r="V8135" s="13">
        <v>0.85000000000000009</v>
      </c>
      <c r="W8135" s="78">
        <f t="shared" si="637"/>
        <v>0</v>
      </c>
      <c r="X8135" s="1">
        <f>VLOOKUP(E8135,'渗透率、续签率'!AG:AJ,4,0)</f>
        <v>6095.5</v>
      </c>
      <c r="Y8135" s="1">
        <f t="shared" si="638"/>
        <v>0</v>
      </c>
      <c r="Z8135">
        <v>1</v>
      </c>
      <c r="AA8135" s="89">
        <f t="shared" si="639"/>
        <v>152387.5</v>
      </c>
      <c r="AH8135" s="37"/>
      <c r="AI8135" s="37"/>
      <c r="AK8135" s="37"/>
    </row>
    <row r="8136" spans="1:37" hidden="1">
      <c r="A8136" t="s">
        <v>64</v>
      </c>
      <c r="B8136" t="s">
        <v>20</v>
      </c>
      <c r="C8136" t="s">
        <v>22</v>
      </c>
      <c r="D8136" t="s">
        <v>116</v>
      </c>
      <c r="E8136" t="s">
        <v>557</v>
      </c>
      <c r="F8136" t="str">
        <f t="shared" si="636"/>
        <v>黔南布依族苗族自治州幼儿教育</v>
      </c>
      <c r="G8136" t="s">
        <v>167</v>
      </c>
      <c r="H8136" t="s">
        <v>470</v>
      </c>
      <c r="I8136" t="s">
        <v>70</v>
      </c>
      <c r="J8136">
        <v>477</v>
      </c>
      <c r="K8136">
        <v>0</v>
      </c>
      <c r="L8136" s="13">
        <f>VLOOKUP(C8136,'渗透率、续签率'!B:C,2,0)</f>
        <v>0.20100000000000001</v>
      </c>
      <c r="M8136" s="6">
        <v>0</v>
      </c>
      <c r="N8136">
        <v>31</v>
      </c>
      <c r="O8136">
        <v>0</v>
      </c>
      <c r="P8136" s="6">
        <v>0</v>
      </c>
      <c r="Q8136" s="13">
        <v>0</v>
      </c>
      <c r="R8136" s="13">
        <v>0</v>
      </c>
      <c r="S8136" s="31">
        <v>814</v>
      </c>
      <c r="T8136" s="6">
        <f>VLOOKUP(E8136,'参数设置&amp;汇总'!S:U,3,0)</f>
        <v>0</v>
      </c>
      <c r="U8136" s="78">
        <f t="shared" si="635"/>
        <v>0</v>
      </c>
      <c r="V8136" s="13">
        <v>0.85000000000000009</v>
      </c>
      <c r="W8136" s="78">
        <f t="shared" si="637"/>
        <v>0</v>
      </c>
      <c r="X8136" s="1">
        <f>VLOOKUP(E8136,'渗透率、续签率'!AG:AJ,4,0)</f>
        <v>6095.5</v>
      </c>
      <c r="Y8136" s="1">
        <f t="shared" si="638"/>
        <v>0</v>
      </c>
      <c r="Z8136">
        <v>0</v>
      </c>
      <c r="AA8136" s="89">
        <f t="shared" si="639"/>
        <v>188960.5</v>
      </c>
      <c r="AH8136" s="37"/>
      <c r="AI8136" s="37"/>
      <c r="AK8136" s="37"/>
    </row>
    <row r="8137" spans="1:37" hidden="1">
      <c r="A8137" t="s">
        <v>64</v>
      </c>
      <c r="B8137" t="s">
        <v>20</v>
      </c>
      <c r="C8137" t="s">
        <v>22</v>
      </c>
      <c r="D8137" t="s">
        <v>116</v>
      </c>
      <c r="E8137" t="s">
        <v>557</v>
      </c>
      <c r="F8137" t="str">
        <f t="shared" si="636"/>
        <v>黔西南布依族苗族自治州幼儿教育</v>
      </c>
      <c r="G8137" t="s">
        <v>167</v>
      </c>
      <c r="H8137" t="s">
        <v>471</v>
      </c>
      <c r="I8137" t="s">
        <v>70</v>
      </c>
      <c r="J8137">
        <v>602</v>
      </c>
      <c r="K8137">
        <v>0</v>
      </c>
      <c r="L8137" s="13">
        <f>VLOOKUP(C8137,'渗透率、续签率'!B:C,2,0)</f>
        <v>0.20100000000000001</v>
      </c>
      <c r="M8137" s="6">
        <v>0</v>
      </c>
      <c r="N8137">
        <v>52</v>
      </c>
      <c r="O8137">
        <v>0</v>
      </c>
      <c r="P8137" s="6">
        <v>0</v>
      </c>
      <c r="Q8137" s="13">
        <v>0</v>
      </c>
      <c r="R8137" s="13">
        <v>0</v>
      </c>
      <c r="S8137" s="31">
        <v>1132</v>
      </c>
      <c r="T8137" s="6">
        <f>VLOOKUP(E8137,'参数设置&amp;汇总'!S:U,3,0)</f>
        <v>0</v>
      </c>
      <c r="U8137" s="78">
        <f t="shared" si="635"/>
        <v>0</v>
      </c>
      <c r="V8137" s="13">
        <v>0.85000000000000009</v>
      </c>
      <c r="W8137" s="78">
        <f t="shared" si="637"/>
        <v>0</v>
      </c>
      <c r="X8137" s="1">
        <f>VLOOKUP(E8137,'渗透率、续签率'!AG:AJ,4,0)</f>
        <v>6095.5</v>
      </c>
      <c r="Y8137" s="1">
        <f t="shared" si="638"/>
        <v>0</v>
      </c>
      <c r="Z8137">
        <v>0</v>
      </c>
      <c r="AA8137" s="89">
        <f t="shared" si="639"/>
        <v>316966</v>
      </c>
      <c r="AH8137" s="37"/>
      <c r="AI8137" s="37"/>
      <c r="AK8137" s="37"/>
    </row>
    <row r="8138" spans="1:37" hidden="1">
      <c r="A8138" t="s">
        <v>64</v>
      </c>
      <c r="B8138" t="s">
        <v>20</v>
      </c>
      <c r="C8138" t="s">
        <v>22</v>
      </c>
      <c r="D8138" t="s">
        <v>116</v>
      </c>
      <c r="E8138" t="s">
        <v>557</v>
      </c>
      <c r="F8138" t="str">
        <f t="shared" si="636"/>
        <v>齐齐哈尔市幼儿教育</v>
      </c>
      <c r="G8138" t="s">
        <v>118</v>
      </c>
      <c r="H8138" t="s">
        <v>472</v>
      </c>
      <c r="I8138" t="s">
        <v>70</v>
      </c>
      <c r="J8138">
        <v>318</v>
      </c>
      <c r="K8138">
        <v>0</v>
      </c>
      <c r="L8138" s="13">
        <f>VLOOKUP(C8138,'渗透率、续签率'!B:C,2,0)</f>
        <v>0.20100000000000001</v>
      </c>
      <c r="M8138" s="6">
        <v>0</v>
      </c>
      <c r="N8138">
        <v>31</v>
      </c>
      <c r="O8138">
        <v>0</v>
      </c>
      <c r="P8138" s="6">
        <v>0</v>
      </c>
      <c r="Q8138" s="13">
        <v>0</v>
      </c>
      <c r="R8138" s="13">
        <v>0</v>
      </c>
      <c r="S8138" s="31">
        <v>864</v>
      </c>
      <c r="T8138" s="6">
        <f>VLOOKUP(E8138,'参数设置&amp;汇总'!S:U,3,0)</f>
        <v>0</v>
      </c>
      <c r="U8138" s="78">
        <f t="shared" si="635"/>
        <v>0</v>
      </c>
      <c r="V8138" s="13">
        <v>0.85000000000000009</v>
      </c>
      <c r="W8138" s="78">
        <f t="shared" si="637"/>
        <v>0</v>
      </c>
      <c r="X8138" s="1">
        <f>VLOOKUP(E8138,'渗透率、续签率'!AG:AJ,4,0)</f>
        <v>6095.5</v>
      </c>
      <c r="Y8138" s="1">
        <f t="shared" si="638"/>
        <v>0</v>
      </c>
      <c r="Z8138">
        <v>0</v>
      </c>
      <c r="AA8138" s="89">
        <f t="shared" si="639"/>
        <v>188960.5</v>
      </c>
      <c r="AH8138" s="37"/>
      <c r="AI8138" s="37"/>
      <c r="AK8138" s="37"/>
    </row>
    <row r="8139" spans="1:37" hidden="1">
      <c r="A8139" t="s">
        <v>64</v>
      </c>
      <c r="B8139" t="s">
        <v>20</v>
      </c>
      <c r="C8139" t="s">
        <v>22</v>
      </c>
      <c r="D8139" t="s">
        <v>116</v>
      </c>
      <c r="E8139" t="s">
        <v>557</v>
      </c>
      <c r="F8139" t="str">
        <f t="shared" si="636"/>
        <v>龙岩市幼儿教育</v>
      </c>
      <c r="G8139" t="s">
        <v>92</v>
      </c>
      <c r="H8139" t="s">
        <v>473</v>
      </c>
      <c r="I8139" t="s">
        <v>68</v>
      </c>
      <c r="J8139">
        <v>485</v>
      </c>
      <c r="K8139">
        <v>0</v>
      </c>
      <c r="L8139" s="13">
        <f>VLOOKUP(C8139,'渗透率、续签率'!B:C,2,0)</f>
        <v>0.20100000000000001</v>
      </c>
      <c r="M8139" s="6">
        <v>0</v>
      </c>
      <c r="N8139">
        <v>33</v>
      </c>
      <c r="O8139">
        <v>0</v>
      </c>
      <c r="P8139" s="6">
        <v>0</v>
      </c>
      <c r="Q8139" s="13">
        <v>0</v>
      </c>
      <c r="R8139" s="13">
        <v>0</v>
      </c>
      <c r="S8139" s="31">
        <v>690</v>
      </c>
      <c r="T8139" s="6">
        <f>VLOOKUP(E8139,'参数设置&amp;汇总'!S:U,3,0)</f>
        <v>0</v>
      </c>
      <c r="U8139" s="78">
        <f t="shared" si="635"/>
        <v>0</v>
      </c>
      <c r="V8139" s="13">
        <v>0.85000000000000009</v>
      </c>
      <c r="W8139" s="78">
        <f t="shared" si="637"/>
        <v>0</v>
      </c>
      <c r="X8139" s="1">
        <f>VLOOKUP(E8139,'渗透率、续签率'!AG:AJ,4,0)</f>
        <v>6095.5</v>
      </c>
      <c r="Y8139" s="1">
        <f t="shared" si="638"/>
        <v>0</v>
      </c>
      <c r="Z8139">
        <v>0</v>
      </c>
      <c r="AA8139" s="89">
        <f t="shared" si="639"/>
        <v>201151.5</v>
      </c>
      <c r="AH8139" s="37"/>
      <c r="AI8139" s="37"/>
      <c r="AK8139" s="37"/>
    </row>
    <row r="8140" spans="1:37">
      <c r="AH8140" s="37"/>
      <c r="AI8140" s="37"/>
      <c r="AK8140" s="37"/>
    </row>
    <row r="8141" spans="1:37">
      <c r="AH8141" s="37"/>
      <c r="AI8141" s="37"/>
      <c r="AK8141" s="37"/>
    </row>
    <row r="8142" spans="1:37">
      <c r="AH8142" s="37"/>
      <c r="AI8142" s="37"/>
      <c r="AK8142" s="37"/>
    </row>
    <row r="8143" spans="1:37">
      <c r="AH8143" s="37"/>
      <c r="AI8143" s="37"/>
      <c r="AK8143" s="37"/>
    </row>
    <row r="8144" spans="1:37">
      <c r="AH8144" s="37"/>
      <c r="AI8144" s="37"/>
      <c r="AK8144" s="37"/>
    </row>
    <row r="8145" spans="34:37">
      <c r="AH8145" s="37"/>
      <c r="AI8145" s="37"/>
      <c r="AK8145" s="37"/>
    </row>
    <row r="8146" spans="34:37">
      <c r="AH8146" s="37"/>
      <c r="AI8146" s="37"/>
      <c r="AK8146" s="37"/>
    </row>
    <row r="8147" spans="34:37">
      <c r="AH8147" s="37"/>
      <c r="AI8147" s="37"/>
      <c r="AK8147" s="37"/>
    </row>
    <row r="8148" spans="34:37">
      <c r="AH8148" s="37"/>
      <c r="AI8148" s="37"/>
      <c r="AK8148" s="37"/>
    </row>
    <row r="8149" spans="34:37">
      <c r="AH8149" s="37"/>
      <c r="AI8149" s="37"/>
      <c r="AK8149" s="37"/>
    </row>
    <row r="8150" spans="34:37">
      <c r="AH8150" s="37"/>
      <c r="AI8150" s="37"/>
    </row>
    <row r="8151" spans="34:37">
      <c r="AK8151" s="37"/>
    </row>
    <row r="8152" spans="34:37">
      <c r="AH8152" s="37"/>
      <c r="AI8152" s="37"/>
      <c r="AK8152" s="37"/>
    </row>
    <row r="8153" spans="34:37">
      <c r="AH8153" s="37"/>
      <c r="AI8153" s="37"/>
      <c r="AJ8153" s="1"/>
      <c r="AK8153" s="37"/>
    </row>
    <row r="8154" spans="34:37">
      <c r="AH8154" s="37"/>
      <c r="AI8154" s="37"/>
      <c r="AK8154" s="37"/>
    </row>
    <row r="8155" spans="34:37">
      <c r="AH8155" s="37"/>
      <c r="AI8155" s="37"/>
      <c r="AK8155" s="37"/>
    </row>
    <row r="8156" spans="34:37">
      <c r="AH8156" s="37"/>
      <c r="AI8156" s="37"/>
      <c r="AK8156" s="37"/>
    </row>
    <row r="8157" spans="34:37">
      <c r="AH8157" s="37"/>
      <c r="AI8157" s="37"/>
      <c r="AK8157" s="37"/>
    </row>
    <row r="8158" spans="34:37">
      <c r="AH8158" s="37"/>
      <c r="AI8158" s="37"/>
      <c r="AK8158" s="37"/>
    </row>
    <row r="8159" spans="34:37">
      <c r="AH8159" s="37"/>
      <c r="AI8159" s="37"/>
      <c r="AK8159" s="37"/>
    </row>
    <row r="8160" spans="34:37">
      <c r="AH8160" s="37"/>
      <c r="AI8160" s="37"/>
      <c r="AK8160" s="37"/>
    </row>
    <row r="8161" spans="34:37">
      <c r="AH8161" s="37"/>
      <c r="AI8161" s="37"/>
      <c r="AK8161" s="37"/>
    </row>
    <row r="8162" spans="34:37">
      <c r="AH8162" s="37"/>
      <c r="AI8162" s="37"/>
      <c r="AK8162" s="37"/>
    </row>
    <row r="8163" spans="34:37">
      <c r="AH8163" s="37"/>
      <c r="AI8163" s="37"/>
      <c r="AK8163" s="37"/>
    </row>
    <row r="8164" spans="34:37">
      <c r="AH8164" s="37"/>
      <c r="AI8164" s="37"/>
      <c r="AK8164" s="37"/>
    </row>
    <row r="8165" spans="34:37">
      <c r="AH8165" s="37"/>
      <c r="AI8165" s="37"/>
      <c r="AK8165" s="37"/>
    </row>
    <row r="8166" spans="34:37">
      <c r="AH8166" s="37"/>
      <c r="AI8166" s="37"/>
      <c r="AK8166" s="37"/>
    </row>
    <row r="8167" spans="34:37">
      <c r="AH8167" s="37"/>
      <c r="AI8167" s="37"/>
      <c r="AK8167" s="37"/>
    </row>
    <row r="8168" spans="34:37">
      <c r="AH8168" s="37"/>
      <c r="AI8168" s="37"/>
      <c r="AK8168" s="37"/>
    </row>
    <row r="8169" spans="34:37">
      <c r="AH8169" s="37"/>
      <c r="AI8169" s="37"/>
      <c r="AK8169" s="37"/>
    </row>
    <row r="8170" spans="34:37">
      <c r="AH8170" s="37"/>
      <c r="AI8170" s="37"/>
      <c r="AK8170" s="37"/>
    </row>
    <row r="8171" spans="34:37">
      <c r="AH8171" s="37"/>
      <c r="AI8171" s="37"/>
      <c r="AK8171" s="37"/>
    </row>
    <row r="8172" spans="34:37">
      <c r="AH8172" s="37"/>
      <c r="AI8172" s="37"/>
    </row>
    <row r="8173" spans="34:37">
      <c r="AK8173" s="37"/>
    </row>
    <row r="8174" spans="34:37">
      <c r="AH8174" s="37"/>
      <c r="AI8174" s="37"/>
      <c r="AK8174" s="37"/>
    </row>
    <row r="8175" spans="34:37">
      <c r="AH8175" s="37"/>
      <c r="AI8175" s="37"/>
      <c r="AJ8175" s="1"/>
      <c r="AK8175" s="37"/>
    </row>
    <row r="8176" spans="34:37">
      <c r="AH8176" s="37"/>
      <c r="AI8176" s="37"/>
      <c r="AK8176" s="37"/>
    </row>
    <row r="8177" spans="34:37">
      <c r="AH8177" s="37"/>
      <c r="AI8177" s="37"/>
      <c r="AK8177" s="37"/>
    </row>
    <row r="8178" spans="34:37">
      <c r="AH8178" s="37"/>
      <c r="AI8178" s="37"/>
      <c r="AK8178" s="37"/>
    </row>
    <row r="8179" spans="34:37">
      <c r="AH8179" s="37"/>
      <c r="AI8179" s="37"/>
      <c r="AK8179" s="37"/>
    </row>
    <row r="8180" spans="34:37">
      <c r="AH8180" s="37"/>
      <c r="AI8180" s="37"/>
      <c r="AK8180" s="37"/>
    </row>
    <row r="8181" spans="34:37">
      <c r="AH8181" s="37"/>
      <c r="AI8181" s="37"/>
      <c r="AK8181" s="37"/>
    </row>
    <row r="8182" spans="34:37">
      <c r="AH8182" s="37"/>
      <c r="AI8182" s="37"/>
      <c r="AK8182" s="37"/>
    </row>
    <row r="8183" spans="34:37">
      <c r="AH8183" s="37"/>
      <c r="AI8183" s="37"/>
      <c r="AK8183" s="37"/>
    </row>
    <row r="8184" spans="34:37">
      <c r="AH8184" s="37"/>
      <c r="AI8184" s="37"/>
      <c r="AK8184" s="37"/>
    </row>
    <row r="8185" spans="34:37">
      <c r="AH8185" s="37"/>
      <c r="AI8185" s="37"/>
      <c r="AK8185" s="37"/>
    </row>
    <row r="8186" spans="34:37">
      <c r="AH8186" s="37"/>
      <c r="AI8186" s="37"/>
      <c r="AK8186" s="37"/>
    </row>
    <row r="8187" spans="34:37">
      <c r="AH8187" s="37"/>
      <c r="AI8187" s="37"/>
      <c r="AJ8187" s="1"/>
    </row>
  </sheetData>
  <autoFilter ref="B2:AA8139" xr:uid="{A3C35E2C-2029-134A-AC2C-876A9402F628}">
    <filterColumn colId="2">
      <filters>
        <filter val="1S"/>
        <filter val="A"/>
        <filter val="B"/>
      </filters>
    </filterColumn>
    <filterColumn colId="6">
      <filters>
        <filter val="上海市"/>
      </filters>
    </filterColumn>
  </autoFilter>
  <mergeCells count="2">
    <mergeCell ref="J1:P1"/>
    <mergeCell ref="T1:W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BC52C-8B57-324C-92C8-90F328122F72}">
  <dimension ref="A1:AO376"/>
  <sheetViews>
    <sheetView tabSelected="1" topLeftCell="R1" zoomScale="107" workbookViewId="0">
      <selection activeCell="AA24" sqref="AA24"/>
    </sheetView>
  </sheetViews>
  <sheetFormatPr baseColWidth="10" defaultRowHeight="16"/>
  <cols>
    <col min="1" max="1" width="8.5" style="32" bestFit="1" customWidth="1"/>
    <col min="2" max="2" width="8.5" style="32" hidden="1" customWidth="1"/>
    <col min="3" max="3" width="14.83203125" style="32" customWidth="1"/>
    <col min="4" max="4" width="9.5" style="32" customWidth="1"/>
    <col min="5" max="5" width="10.5" style="32" customWidth="1"/>
    <col min="6" max="6" width="11.1640625" style="32" hidden="1" customWidth="1"/>
    <col min="7" max="7" width="15.83203125" style="32" hidden="1" customWidth="1"/>
    <col min="8" max="8" width="15.83203125" style="32" bestFit="1" customWidth="1"/>
    <col min="9" max="9" width="20.33203125" style="32" customWidth="1"/>
    <col min="10" max="10" width="14.83203125" style="43" hidden="1" customWidth="1"/>
    <col min="11" max="11" width="23.6640625" style="95" bestFit="1" customWidth="1"/>
    <col min="12" max="12" width="26" style="32" bestFit="1" customWidth="1"/>
    <col min="13" max="13" width="14.83203125" style="13" hidden="1" customWidth="1"/>
    <col min="14" max="14" width="23.6640625" style="32" customWidth="1"/>
    <col min="15" max="15" width="13" style="32" hidden="1" customWidth="1"/>
    <col min="16" max="16" width="26" style="32" hidden="1" customWidth="1"/>
    <col min="17" max="17" width="23.6640625" style="44" customWidth="1"/>
    <col min="18" max="18" width="23.6640625" style="32" customWidth="1"/>
    <col min="19" max="19" width="23.6640625" style="32" bestFit="1" customWidth="1"/>
    <col min="20" max="20" width="10" bestFit="1" customWidth="1"/>
    <col min="21" max="21" width="24.83203125" bestFit="1" customWidth="1"/>
    <col min="22" max="22" width="20.33203125" bestFit="1" customWidth="1"/>
    <col min="23" max="23" width="28.1640625" bestFit="1" customWidth="1"/>
    <col min="24" max="24" width="25.83203125" bestFit="1" customWidth="1"/>
    <col min="25" max="25" width="30.33203125" bestFit="1" customWidth="1"/>
    <col min="26" max="26" width="25.83203125" hidden="1" customWidth="1"/>
    <col min="27" max="28" width="25.83203125" customWidth="1"/>
    <col min="29" max="30" width="14.83203125" customWidth="1"/>
    <col min="31" max="31" width="26.1640625" customWidth="1"/>
    <col min="33" max="33" width="6" bestFit="1" customWidth="1"/>
    <col min="34" max="34" width="6.1640625" bestFit="1" customWidth="1"/>
    <col min="35" max="35" width="10" bestFit="1" customWidth="1"/>
    <col min="36" max="36" width="25.1640625" bestFit="1" customWidth="1"/>
    <col min="37" max="37" width="20" bestFit="1" customWidth="1"/>
    <col min="38" max="38" width="28.1640625" style="30" bestFit="1" customWidth="1"/>
    <col min="39" max="39" width="25.83203125" bestFit="1" customWidth="1"/>
    <col min="40" max="40" width="30.33203125" bestFit="1" customWidth="1"/>
    <col min="41" max="41" width="25.83203125" style="31" bestFit="1" customWidth="1"/>
  </cols>
  <sheetData>
    <row r="1" spans="1:41" ht="18">
      <c r="A1" s="113"/>
      <c r="C1" s="113"/>
      <c r="D1" s="113"/>
      <c r="E1" s="113"/>
      <c r="F1" s="112" t="s">
        <v>562</v>
      </c>
      <c r="G1" s="112"/>
      <c r="H1" s="114"/>
      <c r="I1" s="114"/>
      <c r="J1" s="112"/>
      <c r="K1" s="115" t="s">
        <v>713</v>
      </c>
      <c r="L1" s="115"/>
      <c r="M1" s="111"/>
      <c r="N1" s="115"/>
      <c r="O1" s="111"/>
      <c r="P1" s="111"/>
      <c r="Q1" s="116"/>
    </row>
    <row r="2" spans="1:41" ht="18">
      <c r="A2" s="2" t="s">
        <v>63</v>
      </c>
      <c r="B2" s="2" t="s">
        <v>650</v>
      </c>
      <c r="C2" s="2" t="s">
        <v>61</v>
      </c>
      <c r="D2" s="2" t="s">
        <v>59</v>
      </c>
      <c r="E2" s="2" t="s">
        <v>62</v>
      </c>
      <c r="F2" s="2" t="s">
        <v>611</v>
      </c>
      <c r="G2" s="2" t="s">
        <v>612</v>
      </c>
      <c r="H2" s="2" t="s">
        <v>613</v>
      </c>
      <c r="I2" s="2" t="s">
        <v>614</v>
      </c>
      <c r="J2" s="83" t="s">
        <v>579</v>
      </c>
      <c r="K2" s="80" t="s">
        <v>707</v>
      </c>
      <c r="L2" s="80" t="s">
        <v>624</v>
      </c>
      <c r="M2" s="81" t="s">
        <v>40</v>
      </c>
      <c r="N2" s="82" t="s">
        <v>627</v>
      </c>
      <c r="O2" s="2" t="s">
        <v>619</v>
      </c>
      <c r="P2" s="2" t="s">
        <v>628</v>
      </c>
      <c r="Q2" s="92" t="s">
        <v>634</v>
      </c>
      <c r="R2" s="90"/>
      <c r="S2" s="119" t="s">
        <v>63</v>
      </c>
      <c r="T2" s="119" t="s">
        <v>649</v>
      </c>
      <c r="U2" s="90" t="s">
        <v>708</v>
      </c>
      <c r="V2" s="90" t="s">
        <v>709</v>
      </c>
      <c r="W2" s="90" t="s">
        <v>710</v>
      </c>
      <c r="X2" s="90" t="s">
        <v>711</v>
      </c>
      <c r="Y2" s="90" t="s">
        <v>706</v>
      </c>
      <c r="Z2" s="90" t="s">
        <v>635</v>
      </c>
      <c r="AA2" s="120" t="s">
        <v>634</v>
      </c>
      <c r="AC2" s="2" t="s">
        <v>63</v>
      </c>
      <c r="AD2" s="2" t="s">
        <v>649</v>
      </c>
      <c r="AE2" s="2" t="s">
        <v>662</v>
      </c>
      <c r="AH2" s="2" t="s">
        <v>63</v>
      </c>
      <c r="AI2" s="2" t="s">
        <v>649</v>
      </c>
      <c r="AJ2" s="91" t="s">
        <v>614</v>
      </c>
      <c r="AK2" s="2" t="s">
        <v>712</v>
      </c>
      <c r="AL2" s="2" t="s">
        <v>707</v>
      </c>
      <c r="AM2" s="2" t="s">
        <v>624</v>
      </c>
      <c r="AN2" s="2" t="s">
        <v>627</v>
      </c>
      <c r="AO2" s="94" t="s">
        <v>634</v>
      </c>
    </row>
    <row r="3" spans="1:41" ht="18">
      <c r="A3" s="4" t="s">
        <v>70</v>
      </c>
      <c r="B3" s="4" t="s">
        <v>637</v>
      </c>
      <c r="C3" s="4" t="s">
        <v>69</v>
      </c>
      <c r="D3" s="4" t="s">
        <v>65</v>
      </c>
      <c r="E3" s="4" t="s">
        <v>69</v>
      </c>
      <c r="F3" s="4">
        <v>31426</v>
      </c>
      <c r="G3" s="4">
        <v>1571</v>
      </c>
      <c r="H3" s="4">
        <v>10830</v>
      </c>
      <c r="I3" s="4">
        <v>1417</v>
      </c>
      <c r="J3" s="83">
        <f t="shared" ref="J3:J34" si="0">I3/H3</f>
        <v>0.13084025854108958</v>
      </c>
      <c r="K3" s="82">
        <v>3505.7026666666666</v>
      </c>
      <c r="L3" s="82">
        <v>3199.673725490195</v>
      </c>
      <c r="M3" s="81">
        <v>0.51300000000000001</v>
      </c>
      <c r="N3" s="82">
        <f>L3*'参数设置&amp;汇总'!$BE$2</f>
        <v>1348.3691690710909</v>
      </c>
      <c r="O3" s="4">
        <v>33106642.707647052</v>
      </c>
      <c r="P3" s="4">
        <f t="shared" ref="P3:P66" si="1">L3-N3</f>
        <v>1851.3045564191041</v>
      </c>
      <c r="Q3" s="92">
        <f t="shared" ref="Q3:Q66" si="2">N3/11.5/8</f>
        <v>14.656186620337945</v>
      </c>
      <c r="R3" s="90"/>
      <c r="S3" s="90" t="s">
        <v>70</v>
      </c>
      <c r="T3" s="90" t="s">
        <v>637</v>
      </c>
      <c r="U3" s="121">
        <v>3765</v>
      </c>
      <c r="V3" s="121">
        <v>43283</v>
      </c>
      <c r="W3" s="121">
        <v>7446.6539062698976</v>
      </c>
      <c r="X3" s="129">
        <v>6305.8787132587004</v>
      </c>
      <c r="Y3" s="129">
        <v>2657.3498332418544</v>
      </c>
      <c r="Z3" s="122">
        <v>28.884237317846239</v>
      </c>
      <c r="AA3" s="117">
        <f>ROUNDUP(Z3, 0)</f>
        <v>29</v>
      </c>
      <c r="AB3" s="30"/>
      <c r="AC3" s="2" t="s">
        <v>70</v>
      </c>
      <c r="AD3" s="2" t="s">
        <v>637</v>
      </c>
      <c r="AE3" s="2">
        <v>29</v>
      </c>
      <c r="AH3" s="2" t="s">
        <v>70</v>
      </c>
      <c r="AI3" s="2" t="s">
        <v>637</v>
      </c>
      <c r="AJ3" s="93">
        <v>3765</v>
      </c>
      <c r="AK3" s="4">
        <v>43283</v>
      </c>
      <c r="AL3" s="4">
        <v>7446.6539062698976</v>
      </c>
      <c r="AM3" s="4">
        <v>6305.8787132587004</v>
      </c>
      <c r="AN3" s="4">
        <v>2657.3498332418544</v>
      </c>
      <c r="AO3" s="94">
        <v>29</v>
      </c>
    </row>
    <row r="4" spans="1:41" ht="18">
      <c r="A4" s="4" t="s">
        <v>70</v>
      </c>
      <c r="B4" s="4" t="s">
        <v>638</v>
      </c>
      <c r="C4" s="4" t="s">
        <v>132</v>
      </c>
      <c r="D4" s="4" t="s">
        <v>116</v>
      </c>
      <c r="E4" s="4" t="s">
        <v>365</v>
      </c>
      <c r="F4" s="4">
        <v>1317</v>
      </c>
      <c r="G4" s="4">
        <v>5</v>
      </c>
      <c r="H4" s="4">
        <v>74</v>
      </c>
      <c r="I4" s="4">
        <v>4</v>
      </c>
      <c r="J4" s="83">
        <f t="shared" si="0"/>
        <v>5.4054054054054057E-2</v>
      </c>
      <c r="K4" s="4">
        <v>8.82</v>
      </c>
      <c r="L4" s="4">
        <v>7.6223529411764694</v>
      </c>
      <c r="M4" s="81">
        <v>8.5999999999999993E-2</v>
      </c>
      <c r="N4" s="82">
        <f>L4*'参数设置&amp;汇总'!$BE$2</f>
        <v>3.2121230423536815</v>
      </c>
      <c r="O4" s="4">
        <v>47281.584705882342</v>
      </c>
      <c r="P4" s="1">
        <f t="shared" si="1"/>
        <v>4.4102298988227879</v>
      </c>
      <c r="Q4" s="30">
        <f t="shared" si="2"/>
        <v>3.4914380895148714E-2</v>
      </c>
      <c r="R4" s="90"/>
      <c r="S4" s="90" t="s">
        <v>70</v>
      </c>
      <c r="T4" s="90" t="s">
        <v>641</v>
      </c>
      <c r="U4" s="121">
        <v>2407</v>
      </c>
      <c r="V4" s="121">
        <v>21520</v>
      </c>
      <c r="W4" s="121">
        <v>4151.9038614010897</v>
      </c>
      <c r="X4" s="129">
        <v>3301.1316016483415</v>
      </c>
      <c r="Y4" s="129">
        <v>1391.1243634777079</v>
      </c>
      <c r="Z4" s="122">
        <v>15.120916994322911</v>
      </c>
      <c r="AA4" s="117">
        <f t="shared" ref="AA4:AA15" si="3">ROUNDUP(Z4, 0)</f>
        <v>16</v>
      </c>
      <c r="AB4" s="30"/>
      <c r="AC4" s="2" t="s">
        <v>70</v>
      </c>
      <c r="AD4" s="2" t="s">
        <v>641</v>
      </c>
      <c r="AE4" s="2">
        <v>16</v>
      </c>
      <c r="AH4" s="2" t="s">
        <v>70</v>
      </c>
      <c r="AI4" s="2" t="s">
        <v>641</v>
      </c>
      <c r="AJ4" s="93">
        <v>2407</v>
      </c>
      <c r="AK4" s="4">
        <v>21520</v>
      </c>
      <c r="AL4" s="4">
        <v>4151.9038614010897</v>
      </c>
      <c r="AM4" s="4">
        <v>3301.1316016483415</v>
      </c>
      <c r="AN4" s="4">
        <v>1391.1243634777079</v>
      </c>
      <c r="AO4" s="94">
        <v>16</v>
      </c>
    </row>
    <row r="5" spans="1:41" ht="18">
      <c r="A5" s="4" t="s">
        <v>70</v>
      </c>
      <c r="B5" s="4" t="s">
        <v>638</v>
      </c>
      <c r="C5" s="4" t="s">
        <v>132</v>
      </c>
      <c r="D5" s="4" t="s">
        <v>116</v>
      </c>
      <c r="E5" s="4" t="s">
        <v>228</v>
      </c>
      <c r="F5" s="4">
        <v>1674</v>
      </c>
      <c r="G5" s="4">
        <v>3</v>
      </c>
      <c r="H5" s="4">
        <v>116</v>
      </c>
      <c r="I5" s="4">
        <v>3</v>
      </c>
      <c r="J5" s="83">
        <f t="shared" si="0"/>
        <v>2.5862068965517241E-2</v>
      </c>
      <c r="K5" s="4">
        <v>7.9370457080081431</v>
      </c>
      <c r="L5" s="4">
        <v>7.2788773035389918</v>
      </c>
      <c r="M5" s="81">
        <v>4.3999999999999997E-2</v>
      </c>
      <c r="N5" s="82">
        <f>L5*'参数设置&amp;汇总'!$BE$2</f>
        <v>3.0673795466566456</v>
      </c>
      <c r="O5" s="4">
        <v>41080.932314489524</v>
      </c>
      <c r="P5" s="1">
        <f t="shared" si="1"/>
        <v>4.2114977568823466</v>
      </c>
      <c r="Q5" s="30">
        <f t="shared" si="2"/>
        <v>3.3341082028876583E-2</v>
      </c>
      <c r="R5" s="90"/>
      <c r="S5" s="90" t="s">
        <v>70</v>
      </c>
      <c r="T5" s="90" t="s">
        <v>640</v>
      </c>
      <c r="U5" s="121">
        <v>1969</v>
      </c>
      <c r="V5" s="121">
        <v>36522</v>
      </c>
      <c r="W5" s="121">
        <v>3874.5557825142528</v>
      </c>
      <c r="X5" s="129">
        <v>3252.9162147226507</v>
      </c>
      <c r="Y5" s="129">
        <v>1370.8059976744962</v>
      </c>
      <c r="Z5" s="122">
        <v>14.90006519211409</v>
      </c>
      <c r="AA5" s="117">
        <f t="shared" si="3"/>
        <v>15</v>
      </c>
      <c r="AB5" s="30"/>
      <c r="AC5" s="2" t="s">
        <v>70</v>
      </c>
      <c r="AD5" s="2" t="s">
        <v>640</v>
      </c>
      <c r="AE5" s="2">
        <v>15</v>
      </c>
      <c r="AH5" s="2" t="s">
        <v>70</v>
      </c>
      <c r="AI5" s="2" t="s">
        <v>640</v>
      </c>
      <c r="AJ5" s="93">
        <v>1969</v>
      </c>
      <c r="AK5" s="4">
        <v>36522</v>
      </c>
      <c r="AL5" s="4">
        <v>3874.5557825142528</v>
      </c>
      <c r="AM5" s="4">
        <v>3252.9162147226507</v>
      </c>
      <c r="AN5" s="4">
        <v>1370.8059976744962</v>
      </c>
      <c r="AO5" s="94">
        <v>15</v>
      </c>
    </row>
    <row r="6" spans="1:41" ht="18">
      <c r="A6" s="4" t="s">
        <v>70</v>
      </c>
      <c r="B6" s="4" t="s">
        <v>638</v>
      </c>
      <c r="C6" s="4" t="s">
        <v>132</v>
      </c>
      <c r="D6" s="4" t="s">
        <v>116</v>
      </c>
      <c r="E6" s="4" t="s">
        <v>359</v>
      </c>
      <c r="F6" s="4">
        <v>341</v>
      </c>
      <c r="G6" s="4">
        <v>1</v>
      </c>
      <c r="H6" s="4">
        <v>29</v>
      </c>
      <c r="I6" s="4">
        <v>0</v>
      </c>
      <c r="J6" s="83">
        <f t="shared" si="0"/>
        <v>0</v>
      </c>
      <c r="K6" s="4">
        <v>2.5319106145251395</v>
      </c>
      <c r="L6" s="4">
        <v>2.9787183700295752</v>
      </c>
      <c r="M6" s="81">
        <v>1.4999999999999999E-2</v>
      </c>
      <c r="N6" s="82">
        <f>L6*'参数设置&amp;汇总'!$BE$2</f>
        <v>1.2552567411785875</v>
      </c>
      <c r="O6" s="4">
        <v>12691.469576076239</v>
      </c>
      <c r="P6" s="1">
        <f t="shared" si="1"/>
        <v>1.7234616288509876</v>
      </c>
      <c r="Q6" s="30">
        <f t="shared" si="2"/>
        <v>1.3644095012810734E-2</v>
      </c>
      <c r="R6" s="90"/>
      <c r="S6" s="90" t="s">
        <v>70</v>
      </c>
      <c r="T6" s="90" t="s">
        <v>639</v>
      </c>
      <c r="U6" s="121">
        <v>1295</v>
      </c>
      <c r="V6" s="121">
        <v>12910</v>
      </c>
      <c r="W6" s="121">
        <v>2283.1907065684886</v>
      </c>
      <c r="X6" s="129">
        <v>1801.5149489041037</v>
      </c>
      <c r="Y6" s="129">
        <v>759.17341051729647</v>
      </c>
      <c r="Z6" s="122">
        <v>8.2518848969271357</v>
      </c>
      <c r="AA6" s="117">
        <f t="shared" si="3"/>
        <v>9</v>
      </c>
      <c r="AB6" s="30"/>
      <c r="AC6" s="2" t="s">
        <v>70</v>
      </c>
      <c r="AD6" s="2" t="s">
        <v>639</v>
      </c>
      <c r="AE6" s="2">
        <v>9</v>
      </c>
      <c r="AH6" s="2" t="s">
        <v>70</v>
      </c>
      <c r="AI6" s="2" t="s">
        <v>639</v>
      </c>
      <c r="AJ6" s="93">
        <v>1295</v>
      </c>
      <c r="AK6" s="4">
        <v>12910</v>
      </c>
      <c r="AL6" s="4">
        <v>2283.1907065684886</v>
      </c>
      <c r="AM6" s="4">
        <v>1801.5149489041037</v>
      </c>
      <c r="AN6" s="4">
        <v>759.17341051729647</v>
      </c>
      <c r="AO6" s="94">
        <v>9</v>
      </c>
    </row>
    <row r="7" spans="1:41" ht="18">
      <c r="A7" s="4" t="s">
        <v>70</v>
      </c>
      <c r="B7" s="4" t="s">
        <v>638</v>
      </c>
      <c r="C7" s="4" t="s">
        <v>132</v>
      </c>
      <c r="D7" s="4" t="s">
        <v>116</v>
      </c>
      <c r="E7" s="4" t="s">
        <v>206</v>
      </c>
      <c r="F7" s="4">
        <v>476</v>
      </c>
      <c r="G7" s="4">
        <v>1</v>
      </c>
      <c r="H7" s="4">
        <v>67</v>
      </c>
      <c r="I7" s="4">
        <v>1</v>
      </c>
      <c r="J7" s="83">
        <f t="shared" si="0"/>
        <v>1.4925373134328358E-2</v>
      </c>
      <c r="K7" s="4">
        <v>7.1610904007455733</v>
      </c>
      <c r="L7" s="4">
        <v>7.7565769420536146</v>
      </c>
      <c r="M7" s="81">
        <v>5.7000000000000002E-2</v>
      </c>
      <c r="N7" s="82">
        <f>L7*'参数设置&amp;汇总'!$BE$2</f>
        <v>3.2686861547392687</v>
      </c>
      <c r="O7" s="4">
        <v>48021.970467627863</v>
      </c>
      <c r="P7" s="1">
        <f t="shared" si="1"/>
        <v>4.4878907873143454</v>
      </c>
      <c r="Q7" s="30">
        <f t="shared" si="2"/>
        <v>3.5529197334122485E-2</v>
      </c>
      <c r="R7" s="90"/>
      <c r="S7" s="90" t="s">
        <v>70</v>
      </c>
      <c r="T7" s="90" t="s">
        <v>638</v>
      </c>
      <c r="U7" s="121">
        <v>3584</v>
      </c>
      <c r="V7" s="121">
        <v>41722</v>
      </c>
      <c r="W7" s="121">
        <v>6749.2443701014217</v>
      </c>
      <c r="X7" s="129">
        <v>5586.1451412957922</v>
      </c>
      <c r="Y7" s="129">
        <v>2354.0481088663437</v>
      </c>
      <c r="Z7" s="122">
        <v>25.587479444199378</v>
      </c>
      <c r="AA7" s="117">
        <f t="shared" si="3"/>
        <v>26</v>
      </c>
      <c r="AB7" s="30"/>
      <c r="AC7" s="2" t="s">
        <v>70</v>
      </c>
      <c r="AD7" s="2" t="s">
        <v>638</v>
      </c>
      <c r="AE7" s="2">
        <v>26</v>
      </c>
      <c r="AH7" s="2" t="s">
        <v>70</v>
      </c>
      <c r="AI7" s="2" t="s">
        <v>638</v>
      </c>
      <c r="AJ7" s="93">
        <v>3584</v>
      </c>
      <c r="AK7" s="4">
        <v>41722</v>
      </c>
      <c r="AL7" s="4">
        <v>6749.2443701014217</v>
      </c>
      <c r="AM7" s="4">
        <v>5586.1451412957922</v>
      </c>
      <c r="AN7" s="4">
        <v>2354.0481088663437</v>
      </c>
      <c r="AO7" s="94">
        <v>26</v>
      </c>
    </row>
    <row r="8" spans="1:41" ht="18">
      <c r="A8" s="4" t="s">
        <v>70</v>
      </c>
      <c r="B8" s="4" t="s">
        <v>638</v>
      </c>
      <c r="C8" s="4" t="s">
        <v>132</v>
      </c>
      <c r="D8" s="4" t="s">
        <v>116</v>
      </c>
      <c r="E8" s="4" t="s">
        <v>427</v>
      </c>
      <c r="F8" s="4">
        <v>521</v>
      </c>
      <c r="G8" s="4">
        <v>2</v>
      </c>
      <c r="H8" s="4">
        <v>70</v>
      </c>
      <c r="I8" s="4">
        <v>2</v>
      </c>
      <c r="J8" s="83">
        <f t="shared" si="0"/>
        <v>2.8571428571428571E-2</v>
      </c>
      <c r="K8" s="4">
        <v>6.2070457080081427</v>
      </c>
      <c r="L8" s="4">
        <v>5.9388773035389901</v>
      </c>
      <c r="M8" s="81">
        <v>5.3999999999999999E-2</v>
      </c>
      <c r="N8" s="82">
        <f>L8*'参数设置&amp;汇总'!$BE$2</f>
        <v>2.5026923811618396</v>
      </c>
      <c r="O8" s="4">
        <v>38596.957020371869</v>
      </c>
      <c r="P8" s="1">
        <f t="shared" si="1"/>
        <v>3.4361849223771506</v>
      </c>
      <c r="Q8" s="30">
        <f t="shared" si="2"/>
        <v>2.720317805610695E-2</v>
      </c>
      <c r="R8" s="90"/>
      <c r="S8" s="90" t="s">
        <v>70</v>
      </c>
      <c r="T8" s="90" t="s">
        <v>642</v>
      </c>
      <c r="U8" s="121">
        <v>1721</v>
      </c>
      <c r="V8" s="121">
        <v>25959</v>
      </c>
      <c r="W8" s="121">
        <v>3180.4932145168859</v>
      </c>
      <c r="X8" s="129">
        <v>2658.0496641375121</v>
      </c>
      <c r="Y8" s="129">
        <v>1120.1242765568888</v>
      </c>
      <c r="Z8" s="122">
        <v>12.175263875618356</v>
      </c>
      <c r="AA8" s="117">
        <f t="shared" si="3"/>
        <v>13</v>
      </c>
      <c r="AB8" s="30"/>
      <c r="AC8" s="2" t="s">
        <v>70</v>
      </c>
      <c r="AD8" s="2" t="s">
        <v>642</v>
      </c>
      <c r="AE8" s="2">
        <v>13</v>
      </c>
      <c r="AH8" s="2" t="s">
        <v>70</v>
      </c>
      <c r="AI8" s="2" t="s">
        <v>642</v>
      </c>
      <c r="AJ8" s="93">
        <v>1721</v>
      </c>
      <c r="AK8" s="4">
        <v>25959</v>
      </c>
      <c r="AL8" s="4">
        <v>3180.4932145168859</v>
      </c>
      <c r="AM8" s="4">
        <v>2658.0496641375121</v>
      </c>
      <c r="AN8" s="4">
        <v>1120.1242765568888</v>
      </c>
      <c r="AO8" s="94">
        <v>13</v>
      </c>
    </row>
    <row r="9" spans="1:41" ht="18">
      <c r="A9" s="4" t="s">
        <v>70</v>
      </c>
      <c r="B9" s="4" t="s">
        <v>638</v>
      </c>
      <c r="C9" s="4" t="s">
        <v>132</v>
      </c>
      <c r="D9" s="4" t="s">
        <v>116</v>
      </c>
      <c r="E9" s="4" t="s">
        <v>425</v>
      </c>
      <c r="F9" s="4">
        <v>1509</v>
      </c>
      <c r="G9" s="4">
        <v>7</v>
      </c>
      <c r="H9" s="4">
        <v>142</v>
      </c>
      <c r="I9" s="4">
        <v>6</v>
      </c>
      <c r="J9" s="83">
        <f t="shared" si="0"/>
        <v>4.2253521126760563E-2</v>
      </c>
      <c r="K9" s="4">
        <v>13.23595530726257</v>
      </c>
      <c r="L9" s="4">
        <v>11.508182714426551</v>
      </c>
      <c r="M9" s="81">
        <v>0.105</v>
      </c>
      <c r="N9" s="82">
        <f>L9*'参数设置&amp;汇总'!$BE$2</f>
        <v>4.8496440873177935</v>
      </c>
      <c r="O9" s="4">
        <v>71519.791258626356</v>
      </c>
      <c r="P9" s="1">
        <f t="shared" si="1"/>
        <v>6.6585386271087579</v>
      </c>
      <c r="Q9" s="30">
        <f t="shared" si="2"/>
        <v>5.2713522688236883E-2</v>
      </c>
      <c r="R9" s="90"/>
      <c r="S9" s="123" t="s">
        <v>714</v>
      </c>
      <c r="T9" s="123"/>
      <c r="U9" s="124">
        <v>14741</v>
      </c>
      <c r="V9" s="124">
        <v>181916</v>
      </c>
      <c r="W9" s="124">
        <v>27686.04184137204</v>
      </c>
      <c r="X9" s="130">
        <v>22905.636283967098</v>
      </c>
      <c r="Y9" s="130">
        <v>9652.625990334589</v>
      </c>
      <c r="Z9" s="125">
        <v>104.91984772102811</v>
      </c>
      <c r="AA9" s="118">
        <f>SUM(AA3:AA8)</f>
        <v>108</v>
      </c>
      <c r="AB9" s="30"/>
      <c r="AC9" s="2" t="s">
        <v>68</v>
      </c>
      <c r="AD9" s="2" t="s">
        <v>647</v>
      </c>
      <c r="AE9" s="2">
        <v>13</v>
      </c>
      <c r="AH9" s="2" t="s">
        <v>68</v>
      </c>
      <c r="AI9" s="2" t="s">
        <v>647</v>
      </c>
      <c r="AJ9" s="93">
        <v>1478</v>
      </c>
      <c r="AK9" s="4">
        <v>9624</v>
      </c>
      <c r="AL9" s="4">
        <v>3205.742787878788</v>
      </c>
      <c r="AM9" s="4">
        <v>2811.6173975044562</v>
      </c>
      <c r="AN9" s="4">
        <v>1184.8389989945319</v>
      </c>
      <c r="AO9" s="94">
        <v>13</v>
      </c>
    </row>
    <row r="10" spans="1:41" ht="18">
      <c r="A10" s="4" t="s">
        <v>70</v>
      </c>
      <c r="B10" s="4" t="s">
        <v>638</v>
      </c>
      <c r="C10" s="4" t="s">
        <v>132</v>
      </c>
      <c r="D10" s="4" t="s">
        <v>116</v>
      </c>
      <c r="E10" s="4" t="s">
        <v>169</v>
      </c>
      <c r="F10" s="4">
        <v>5844</v>
      </c>
      <c r="G10" s="4">
        <v>137</v>
      </c>
      <c r="H10" s="4">
        <v>1505</v>
      </c>
      <c r="I10" s="4">
        <v>130</v>
      </c>
      <c r="J10" s="83">
        <f t="shared" si="0"/>
        <v>8.6378737541528236E-2</v>
      </c>
      <c r="K10" s="4">
        <v>147.35944082013049</v>
      </c>
      <c r="L10" s="4">
        <v>89.371106847212317</v>
      </c>
      <c r="M10" s="81">
        <v>0.32</v>
      </c>
      <c r="N10" s="82">
        <f>L10*'参数设置&amp;汇总'!$BE$2</f>
        <v>37.661729106481872</v>
      </c>
      <c r="O10" s="4">
        <v>545645.38027301116</v>
      </c>
      <c r="P10" s="1">
        <f t="shared" si="1"/>
        <v>51.709377740730446</v>
      </c>
      <c r="Q10" s="30">
        <f t="shared" si="2"/>
        <v>0.40936662072262903</v>
      </c>
      <c r="R10" s="90"/>
      <c r="S10" s="90" t="s">
        <v>68</v>
      </c>
      <c r="T10" s="90" t="s">
        <v>647</v>
      </c>
      <c r="U10" s="121">
        <v>1478</v>
      </c>
      <c r="V10" s="121">
        <v>9624</v>
      </c>
      <c r="W10" s="121">
        <v>3205.742787878788</v>
      </c>
      <c r="X10" s="129">
        <v>2811.6173975044562</v>
      </c>
      <c r="Y10" s="129">
        <v>1184.8389989945319</v>
      </c>
      <c r="Z10" s="122">
        <v>12.878684771679696</v>
      </c>
      <c r="AA10" s="117">
        <f t="shared" si="3"/>
        <v>13</v>
      </c>
      <c r="AB10" s="30"/>
      <c r="AC10" s="2" t="s">
        <v>68</v>
      </c>
      <c r="AD10" s="2" t="s">
        <v>644</v>
      </c>
      <c r="AE10" s="2">
        <v>6</v>
      </c>
      <c r="AH10" s="2" t="s">
        <v>68</v>
      </c>
      <c r="AI10" s="2" t="s">
        <v>644</v>
      </c>
      <c r="AJ10" s="93">
        <v>823</v>
      </c>
      <c r="AK10" s="4">
        <v>8040</v>
      </c>
      <c r="AL10" s="4">
        <v>1361.6466105044831</v>
      </c>
      <c r="AM10" s="4">
        <v>1093.9630711817449</v>
      </c>
      <c r="AN10" s="4">
        <v>461.00515359821748</v>
      </c>
      <c r="AO10" s="94">
        <v>6</v>
      </c>
    </row>
    <row r="11" spans="1:41" ht="18">
      <c r="A11" s="4" t="s">
        <v>70</v>
      </c>
      <c r="B11" s="4" t="s">
        <v>638</v>
      </c>
      <c r="C11" s="4" t="s">
        <v>132</v>
      </c>
      <c r="D11" s="4" t="s">
        <v>116</v>
      </c>
      <c r="E11" s="4" t="s">
        <v>133</v>
      </c>
      <c r="F11" s="4">
        <v>1250</v>
      </c>
      <c r="G11" s="4">
        <v>4</v>
      </c>
      <c r="H11" s="4">
        <v>73</v>
      </c>
      <c r="I11" s="4">
        <v>4</v>
      </c>
      <c r="J11" s="83">
        <f t="shared" si="0"/>
        <v>5.4794520547945202E-2</v>
      </c>
      <c r="K11" s="4">
        <v>5.7908669370584223</v>
      </c>
      <c r="L11" s="4">
        <v>4.0857258083040255</v>
      </c>
      <c r="M11" s="81">
        <v>6.9000000000000006E-2</v>
      </c>
      <c r="N11" s="82">
        <f>L11*'参数设置&amp;汇总'!$BE$2</f>
        <v>1.7217588997613227</v>
      </c>
      <c r="O11" s="4">
        <v>20432.218525465527</v>
      </c>
      <c r="P11" s="1">
        <f t="shared" si="1"/>
        <v>2.3639669085427029</v>
      </c>
      <c r="Q11" s="30">
        <f t="shared" si="2"/>
        <v>1.8714770649579594E-2</v>
      </c>
      <c r="R11" s="90"/>
      <c r="S11" s="90" t="s">
        <v>68</v>
      </c>
      <c r="T11" s="90" t="s">
        <v>644</v>
      </c>
      <c r="U11" s="121">
        <v>823</v>
      </c>
      <c r="V11" s="121">
        <v>8040</v>
      </c>
      <c r="W11" s="121">
        <v>1361.6466105044831</v>
      </c>
      <c r="X11" s="129">
        <v>1093.9630711817449</v>
      </c>
      <c r="Y11" s="129">
        <v>461.00515359821748</v>
      </c>
      <c r="Z11" s="122">
        <v>5.0109255825893211</v>
      </c>
      <c r="AA11" s="117">
        <f t="shared" si="3"/>
        <v>6</v>
      </c>
      <c r="AB11" s="30"/>
      <c r="AC11" s="2" t="s">
        <v>68</v>
      </c>
      <c r="AD11" s="2" t="s">
        <v>643</v>
      </c>
      <c r="AE11" s="2">
        <v>20</v>
      </c>
      <c r="AH11" s="2" t="s">
        <v>68</v>
      </c>
      <c r="AI11" s="2" t="s">
        <v>643</v>
      </c>
      <c r="AJ11" s="93">
        <v>2095</v>
      </c>
      <c r="AK11" s="4">
        <v>31179</v>
      </c>
      <c r="AL11" s="4">
        <v>4673.6119795399254</v>
      </c>
      <c r="AM11" s="4">
        <v>4165.8693876940297</v>
      </c>
      <c r="AN11" s="4">
        <v>1755.5320719093452</v>
      </c>
      <c r="AO11" s="94">
        <v>20</v>
      </c>
    </row>
    <row r="12" spans="1:41" ht="18">
      <c r="A12" s="4" t="s">
        <v>70</v>
      </c>
      <c r="B12" s="4" t="s">
        <v>638</v>
      </c>
      <c r="C12" s="4" t="s">
        <v>132</v>
      </c>
      <c r="D12" s="4" t="s">
        <v>116</v>
      </c>
      <c r="E12" s="4" t="s">
        <v>451</v>
      </c>
      <c r="F12" s="4">
        <v>1683</v>
      </c>
      <c r="G12" s="4">
        <v>4</v>
      </c>
      <c r="H12" s="4">
        <v>87</v>
      </c>
      <c r="I12" s="4">
        <v>3</v>
      </c>
      <c r="J12" s="83">
        <f t="shared" si="0"/>
        <v>3.4482758620689655E-2</v>
      </c>
      <c r="K12" s="4">
        <v>8</v>
      </c>
      <c r="L12" s="4">
        <v>7.352941176470587</v>
      </c>
      <c r="M12" s="81">
        <v>6.4000000000000001E-2</v>
      </c>
      <c r="N12" s="82">
        <f>L12*'参数设置&amp;汇总'!$BE$2</f>
        <v>3.09859067984419</v>
      </c>
      <c r="O12" s="4">
        <v>42582.70352941176</v>
      </c>
      <c r="P12" s="1">
        <f t="shared" si="1"/>
        <v>4.2543504966263974</v>
      </c>
      <c r="Q12" s="30">
        <f t="shared" si="2"/>
        <v>3.3680333476567285E-2</v>
      </c>
      <c r="R12" s="90"/>
      <c r="S12" s="90" t="s">
        <v>68</v>
      </c>
      <c r="T12" s="90" t="s">
        <v>643</v>
      </c>
      <c r="U12" s="121">
        <v>2095</v>
      </c>
      <c r="V12" s="121">
        <v>31179</v>
      </c>
      <c r="W12" s="121">
        <v>4673.6119795399254</v>
      </c>
      <c r="X12" s="129">
        <v>4165.8693876940297</v>
      </c>
      <c r="Y12" s="129">
        <v>1755.5320719093452</v>
      </c>
      <c r="Z12" s="122">
        <v>19.081870346840702</v>
      </c>
      <c r="AA12" s="117">
        <f t="shared" si="3"/>
        <v>20</v>
      </c>
      <c r="AB12" s="30"/>
      <c r="AC12" s="2" t="s">
        <v>68</v>
      </c>
      <c r="AD12" s="2" t="s">
        <v>646</v>
      </c>
      <c r="AE12" s="2">
        <v>10</v>
      </c>
      <c r="AH12" s="2" t="s">
        <v>68</v>
      </c>
      <c r="AI12" s="2" t="s">
        <v>646</v>
      </c>
      <c r="AJ12" s="93">
        <v>1025</v>
      </c>
      <c r="AK12" s="4">
        <v>11143</v>
      </c>
      <c r="AL12" s="4">
        <v>2393.6308054616538</v>
      </c>
      <c r="AM12" s="4">
        <v>2149.0927123078277</v>
      </c>
      <c r="AN12" s="4">
        <v>905.64557619302252</v>
      </c>
      <c r="AO12" s="94">
        <v>10</v>
      </c>
    </row>
    <row r="13" spans="1:41" ht="18">
      <c r="A13" s="4" t="s">
        <v>70</v>
      </c>
      <c r="B13" s="4" t="s">
        <v>638</v>
      </c>
      <c r="C13" s="4" t="s">
        <v>132</v>
      </c>
      <c r="D13" s="4" t="s">
        <v>116</v>
      </c>
      <c r="E13" s="4" t="s">
        <v>246</v>
      </c>
      <c r="F13" s="4">
        <v>1400</v>
      </c>
      <c r="G13" s="4">
        <v>4</v>
      </c>
      <c r="H13" s="4">
        <v>122</v>
      </c>
      <c r="I13" s="4">
        <v>4</v>
      </c>
      <c r="J13" s="83">
        <f t="shared" si="0"/>
        <v>3.2786885245901641E-2</v>
      </c>
      <c r="K13" s="4">
        <v>10.214361602982292</v>
      </c>
      <c r="L13" s="4">
        <v>9.2627783564497541</v>
      </c>
      <c r="M13" s="81">
        <v>0.06</v>
      </c>
      <c r="N13" s="82">
        <f>L13*'参数设置&amp;汇总'!$BE$2</f>
        <v>3.9034119811270469</v>
      </c>
      <c r="O13" s="4">
        <v>54652.84304698206</v>
      </c>
      <c r="P13" s="1">
        <f t="shared" si="1"/>
        <v>5.3593663753227077</v>
      </c>
      <c r="Q13" s="30">
        <f t="shared" si="2"/>
        <v>4.2428391099207034E-2</v>
      </c>
      <c r="R13" s="90"/>
      <c r="S13" s="90" t="s">
        <v>68</v>
      </c>
      <c r="T13" s="90" t="s">
        <v>646</v>
      </c>
      <c r="U13" s="121">
        <v>1025</v>
      </c>
      <c r="V13" s="121">
        <v>11143</v>
      </c>
      <c r="W13" s="121">
        <v>2393.6308054616538</v>
      </c>
      <c r="X13" s="129">
        <v>2149.0927123078277</v>
      </c>
      <c r="Y13" s="129">
        <v>905.64557619302252</v>
      </c>
      <c r="Z13" s="122">
        <v>9.8439736542719807</v>
      </c>
      <c r="AA13" s="117">
        <f t="shared" si="3"/>
        <v>10</v>
      </c>
      <c r="AB13" s="30"/>
      <c r="AC13" s="2" t="s">
        <v>68</v>
      </c>
      <c r="AD13" s="2" t="s">
        <v>645</v>
      </c>
      <c r="AE13" s="2">
        <v>42</v>
      </c>
      <c r="AH13" s="2" t="s">
        <v>68</v>
      </c>
      <c r="AI13" s="2" t="s">
        <v>645</v>
      </c>
      <c r="AJ13" s="93">
        <v>5107</v>
      </c>
      <c r="AK13" s="4">
        <v>57730</v>
      </c>
      <c r="AL13" s="4">
        <v>10597.737642806844</v>
      </c>
      <c r="AM13" s="4">
        <v>9081.6136974198107</v>
      </c>
      <c r="AN13" s="4">
        <v>3827.0676842647717</v>
      </c>
      <c r="AO13" s="94">
        <v>42</v>
      </c>
    </row>
    <row r="14" spans="1:41" ht="18">
      <c r="A14" s="4" t="s">
        <v>70</v>
      </c>
      <c r="B14" s="4" t="s">
        <v>638</v>
      </c>
      <c r="C14" s="4" t="s">
        <v>132</v>
      </c>
      <c r="D14" s="4" t="s">
        <v>116</v>
      </c>
      <c r="E14" s="4" t="s">
        <v>250</v>
      </c>
      <c r="F14" s="4">
        <v>2132</v>
      </c>
      <c r="G14" s="4">
        <v>8</v>
      </c>
      <c r="H14" s="4">
        <v>162</v>
      </c>
      <c r="I14" s="4">
        <v>6</v>
      </c>
      <c r="J14" s="83">
        <f t="shared" si="0"/>
        <v>3.7037037037037035E-2</v>
      </c>
      <c r="K14" s="4">
        <v>12.598136108753717</v>
      </c>
      <c r="L14" s="4">
        <v>10.757807186769078</v>
      </c>
      <c r="M14" s="81">
        <v>0.152</v>
      </c>
      <c r="N14" s="82">
        <f>L14*'参数设置&amp;汇总'!$BE$2</f>
        <v>4.5334295874897581</v>
      </c>
      <c r="O14" s="4">
        <v>77027.41454682326</v>
      </c>
      <c r="P14" s="1">
        <f t="shared" si="1"/>
        <v>6.22437759927932</v>
      </c>
      <c r="Q14" s="30">
        <f t="shared" si="2"/>
        <v>4.9276408559671282E-2</v>
      </c>
      <c r="R14" s="90"/>
      <c r="S14" s="90" t="s">
        <v>68</v>
      </c>
      <c r="T14" s="90" t="s">
        <v>645</v>
      </c>
      <c r="U14" s="121">
        <v>5107</v>
      </c>
      <c r="V14" s="121">
        <v>57730</v>
      </c>
      <c r="W14" s="121">
        <v>10597.737642806844</v>
      </c>
      <c r="X14" s="129">
        <v>9081.6136974198107</v>
      </c>
      <c r="Y14" s="129">
        <v>3827.0676842647717</v>
      </c>
      <c r="Z14" s="122">
        <v>41.598561785486666</v>
      </c>
      <c r="AA14" s="117">
        <f t="shared" si="3"/>
        <v>42</v>
      </c>
      <c r="AB14" s="30"/>
      <c r="AC14" s="2" t="s">
        <v>68</v>
      </c>
      <c r="AD14" s="2" t="s">
        <v>648</v>
      </c>
      <c r="AE14" s="2">
        <v>19</v>
      </c>
      <c r="AH14" s="2" t="s">
        <v>68</v>
      </c>
      <c r="AI14" s="2" t="s">
        <v>648</v>
      </c>
      <c r="AJ14" s="93">
        <v>2488</v>
      </c>
      <c r="AK14" s="4">
        <v>25844</v>
      </c>
      <c r="AL14" s="4">
        <v>4745.823791118496</v>
      </c>
      <c r="AM14" s="4">
        <v>3986.8562248452863</v>
      </c>
      <c r="AN14" s="4">
        <v>1680.0944334650785</v>
      </c>
      <c r="AO14" s="94">
        <v>19</v>
      </c>
    </row>
    <row r="15" spans="1:41" ht="18">
      <c r="A15" s="4" t="s">
        <v>70</v>
      </c>
      <c r="B15" s="4" t="s">
        <v>638</v>
      </c>
      <c r="C15" s="4" t="s">
        <v>132</v>
      </c>
      <c r="D15" s="4" t="s">
        <v>116</v>
      </c>
      <c r="E15" s="4" t="s">
        <v>216</v>
      </c>
      <c r="F15" s="4">
        <v>1913</v>
      </c>
      <c r="G15" s="4">
        <v>10</v>
      </c>
      <c r="H15" s="4">
        <v>239</v>
      </c>
      <c r="I15" s="4">
        <v>10</v>
      </c>
      <c r="J15" s="83">
        <f t="shared" si="0"/>
        <v>4.1841004184100417E-2</v>
      </c>
      <c r="K15" s="4">
        <v>23.877045708008144</v>
      </c>
      <c r="L15" s="4">
        <v>21.521230244715458</v>
      </c>
      <c r="M15" s="81">
        <v>0.105</v>
      </c>
      <c r="N15" s="82">
        <f>L15*'参数设置&amp;汇总'!$BE$2</f>
        <v>9.0692257498876465</v>
      </c>
      <c r="O15" s="4">
        <v>142702.60054978359</v>
      </c>
      <c r="P15" s="1">
        <f t="shared" si="1"/>
        <v>12.452004494827811</v>
      </c>
      <c r="Q15" s="30">
        <f t="shared" si="2"/>
        <v>9.8578540759648337E-2</v>
      </c>
      <c r="R15" s="90"/>
      <c r="S15" s="90" t="s">
        <v>68</v>
      </c>
      <c r="T15" s="90" t="s">
        <v>648</v>
      </c>
      <c r="U15" s="121">
        <v>2488</v>
      </c>
      <c r="V15" s="121">
        <v>25844</v>
      </c>
      <c r="W15" s="121">
        <v>4745.823791118496</v>
      </c>
      <c r="X15" s="129">
        <v>3986.8562248452863</v>
      </c>
      <c r="Y15" s="129">
        <v>1680.0944334650785</v>
      </c>
      <c r="Z15" s="122">
        <v>18.261896015924762</v>
      </c>
      <c r="AA15" s="117">
        <f t="shared" si="3"/>
        <v>19</v>
      </c>
      <c r="AB15" s="30"/>
      <c r="AC15" s="90" t="s">
        <v>27</v>
      </c>
      <c r="AD15" s="90"/>
      <c r="AE15" s="2">
        <v>218</v>
      </c>
      <c r="AH15" s="2" t="s">
        <v>27</v>
      </c>
      <c r="AI15" s="2"/>
      <c r="AJ15" s="4">
        <v>27757</v>
      </c>
      <c r="AK15" s="4">
        <v>325476</v>
      </c>
      <c r="AL15" s="4">
        <v>54664.235458682233</v>
      </c>
      <c r="AM15" s="4">
        <v>46194.64877492025</v>
      </c>
      <c r="AN15" s="4">
        <v>19466.809908759555</v>
      </c>
      <c r="AO15" s="94">
        <v>218</v>
      </c>
    </row>
    <row r="16" spans="1:41" ht="18">
      <c r="A16" s="4" t="s">
        <v>70</v>
      </c>
      <c r="B16" s="4" t="s">
        <v>638</v>
      </c>
      <c r="C16" s="4" t="s">
        <v>132</v>
      </c>
      <c r="D16" s="4" t="s">
        <v>116</v>
      </c>
      <c r="E16" s="4" t="s">
        <v>307</v>
      </c>
      <c r="F16" s="4">
        <v>1347</v>
      </c>
      <c r="G16" s="4">
        <v>10</v>
      </c>
      <c r="H16" s="4">
        <v>195</v>
      </c>
      <c r="I16" s="4">
        <v>7</v>
      </c>
      <c r="J16" s="83">
        <f t="shared" si="0"/>
        <v>3.5897435897435895E-2</v>
      </c>
      <c r="K16" s="4">
        <v>19.226962293855298</v>
      </c>
      <c r="L16" s="4">
        <v>18.342308581006233</v>
      </c>
      <c r="M16" s="81">
        <v>9.6000000000000002E-2</v>
      </c>
      <c r="N16" s="82">
        <f>L16*'参数设置&amp;汇总'!$BE$2</f>
        <v>7.7296016725667567</v>
      </c>
      <c r="O16" s="4">
        <v>108735.4223598627</v>
      </c>
      <c r="P16" s="1">
        <f t="shared" si="1"/>
        <v>10.612706908439476</v>
      </c>
      <c r="Q16" s="30">
        <f t="shared" si="2"/>
        <v>8.4017409484421268E-2</v>
      </c>
      <c r="R16" s="1"/>
      <c r="S16" s="123" t="s">
        <v>715</v>
      </c>
      <c r="T16" s="123"/>
      <c r="U16" s="124">
        <v>13016</v>
      </c>
      <c r="V16" s="124">
        <v>143560</v>
      </c>
      <c r="W16" s="124">
        <v>26978.193617310189</v>
      </c>
      <c r="X16" s="130">
        <v>23289.012490953159</v>
      </c>
      <c r="Y16" s="130">
        <v>9814.1839184249675</v>
      </c>
      <c r="Z16" s="125">
        <v>106.67591215679313</v>
      </c>
      <c r="AA16" s="118">
        <f>SUM(AA10:AA15)</f>
        <v>110</v>
      </c>
    </row>
    <row r="17" spans="1:27" ht="18">
      <c r="A17" s="4" t="s">
        <v>70</v>
      </c>
      <c r="B17" s="4" t="s">
        <v>638</v>
      </c>
      <c r="C17" s="4" t="s">
        <v>132</v>
      </c>
      <c r="D17" s="4" t="s">
        <v>116</v>
      </c>
      <c r="E17" s="4" t="s">
        <v>257</v>
      </c>
      <c r="F17" s="4">
        <v>1322</v>
      </c>
      <c r="G17" s="4">
        <v>8</v>
      </c>
      <c r="H17" s="4">
        <v>113</v>
      </c>
      <c r="I17" s="4">
        <v>6</v>
      </c>
      <c r="J17" s="83">
        <f t="shared" si="0"/>
        <v>5.3097345132743362E-2</v>
      </c>
      <c r="K17" s="4">
        <v>8.7187232059645865</v>
      </c>
      <c r="L17" s="4">
        <v>6.1937920070171595</v>
      </c>
      <c r="M17" s="81">
        <v>0.16700000000000001</v>
      </c>
      <c r="N17" s="82">
        <f>L17*'参数设置&amp;汇总'!$BE$2</f>
        <v>2.610115561273807</v>
      </c>
      <c r="O17" s="4">
        <v>40812.190799846496</v>
      </c>
      <c r="P17" s="1">
        <f t="shared" si="1"/>
        <v>3.5836764457433525</v>
      </c>
      <c r="Q17" s="30">
        <f t="shared" si="2"/>
        <v>2.8370821318193552E-2</v>
      </c>
      <c r="R17" s="1"/>
      <c r="S17" s="48" t="s">
        <v>716</v>
      </c>
      <c r="T17" s="126"/>
      <c r="U17" s="127">
        <f>U9+U16</f>
        <v>27757</v>
      </c>
      <c r="V17" s="127">
        <f>V9+V16</f>
        <v>325476</v>
      </c>
      <c r="W17" s="127">
        <f>W9+W16</f>
        <v>54664.235458682233</v>
      </c>
      <c r="X17" s="127">
        <f>X9+X16</f>
        <v>46194.648774920257</v>
      </c>
      <c r="Y17" s="127">
        <f>Y9+Y16</f>
        <v>19466.809908759555</v>
      </c>
      <c r="Z17" s="126"/>
      <c r="AA17" s="128">
        <f>AA9+AA16</f>
        <v>218</v>
      </c>
    </row>
    <row r="18" spans="1:27" ht="18">
      <c r="A18" s="4" t="s">
        <v>70</v>
      </c>
      <c r="B18" s="4" t="s">
        <v>639</v>
      </c>
      <c r="C18" s="4" t="s">
        <v>167</v>
      </c>
      <c r="D18" s="4" t="s">
        <v>116</v>
      </c>
      <c r="E18" s="4" t="s">
        <v>226</v>
      </c>
      <c r="F18" s="4">
        <v>2734</v>
      </c>
      <c r="G18" s="4">
        <v>6</v>
      </c>
      <c r="H18" s="4">
        <v>288</v>
      </c>
      <c r="I18" s="4">
        <v>6</v>
      </c>
      <c r="J18" s="83">
        <f t="shared" si="0"/>
        <v>2.0833333333333332E-2</v>
      </c>
      <c r="K18" s="4">
        <v>27.518453018998578</v>
      </c>
      <c r="L18" s="4">
        <v>28.326415316468914</v>
      </c>
      <c r="M18" s="81">
        <v>0.09</v>
      </c>
      <c r="N18" s="82">
        <f>L18*'参数设置&amp;汇总'!$BE$2</f>
        <v>11.936987443048858</v>
      </c>
      <c r="O18" s="4">
        <v>158320.89414654934</v>
      </c>
      <c r="P18" s="1">
        <f t="shared" si="1"/>
        <v>16.389427873420054</v>
      </c>
      <c r="Q18" s="30">
        <f t="shared" si="2"/>
        <v>0.12974986351140064</v>
      </c>
      <c r="R18" s="1"/>
      <c r="S18"/>
      <c r="V18" s="37"/>
      <c r="W18" s="37"/>
      <c r="X18" s="37"/>
    </row>
    <row r="19" spans="1:27" ht="18">
      <c r="A19" s="4" t="s">
        <v>70</v>
      </c>
      <c r="B19" s="4" t="s">
        <v>639</v>
      </c>
      <c r="C19" s="4" t="s">
        <v>167</v>
      </c>
      <c r="D19" s="4" t="s">
        <v>116</v>
      </c>
      <c r="E19" s="4" t="s">
        <v>308</v>
      </c>
      <c r="F19" s="4">
        <v>4376</v>
      </c>
      <c r="G19" s="4">
        <v>11</v>
      </c>
      <c r="H19" s="4">
        <v>540</v>
      </c>
      <c r="I19" s="4">
        <v>10</v>
      </c>
      <c r="J19" s="83">
        <f t="shared" si="0"/>
        <v>1.8518518518518517E-2</v>
      </c>
      <c r="K19" s="4">
        <v>50.181640169836562</v>
      </c>
      <c r="L19" s="4">
        <v>52.561929611572424</v>
      </c>
      <c r="M19" s="81">
        <v>9.2999999999999999E-2</v>
      </c>
      <c r="N19" s="82">
        <f>L19*'参数设置&amp;汇总'!$BE$2</f>
        <v>22.150035108430078</v>
      </c>
      <c r="O19" s="4">
        <v>306598.0517804632</v>
      </c>
      <c r="P19" s="1">
        <f t="shared" si="1"/>
        <v>30.411894503142346</v>
      </c>
      <c r="Q19" s="30">
        <f t="shared" si="2"/>
        <v>0.24076125117858779</v>
      </c>
      <c r="R19" s="1"/>
      <c r="S19"/>
      <c r="V19" s="37"/>
      <c r="W19" s="37"/>
      <c r="X19" s="37"/>
    </row>
    <row r="20" spans="1:27" ht="18">
      <c r="A20" s="4" t="s">
        <v>70</v>
      </c>
      <c r="B20" s="4" t="s">
        <v>639</v>
      </c>
      <c r="C20" s="4" t="s">
        <v>167</v>
      </c>
      <c r="D20" s="4" t="s">
        <v>116</v>
      </c>
      <c r="E20" s="4" t="s">
        <v>403</v>
      </c>
      <c r="F20" s="4">
        <v>10070</v>
      </c>
      <c r="G20" s="4">
        <v>209</v>
      </c>
      <c r="H20" s="4">
        <v>2232</v>
      </c>
      <c r="I20" s="4">
        <v>189</v>
      </c>
      <c r="J20" s="83">
        <f t="shared" si="0"/>
        <v>8.4677419354838704E-2</v>
      </c>
      <c r="K20" s="4">
        <v>202.86</v>
      </c>
      <c r="L20" s="4">
        <v>113.55529411764707</v>
      </c>
      <c r="M20" s="81">
        <v>0.36199999999999999</v>
      </c>
      <c r="N20" s="82">
        <f>L20*'参数设置&amp;汇总'!$BE$2</f>
        <v>47.853147135987356</v>
      </c>
      <c r="O20" s="4">
        <v>683173.93529411755</v>
      </c>
      <c r="P20" s="1">
        <f t="shared" si="1"/>
        <v>65.702146981659709</v>
      </c>
      <c r="Q20" s="30">
        <f t="shared" si="2"/>
        <v>0.52014290365203653</v>
      </c>
      <c r="R20" s="1"/>
      <c r="S20"/>
      <c r="V20" s="37"/>
      <c r="W20" s="37"/>
      <c r="X20" s="37"/>
    </row>
    <row r="21" spans="1:27" ht="18">
      <c r="A21" s="4" t="s">
        <v>70</v>
      </c>
      <c r="B21" s="4" t="s">
        <v>639</v>
      </c>
      <c r="C21" s="4" t="s">
        <v>167</v>
      </c>
      <c r="D21" s="4" t="s">
        <v>116</v>
      </c>
      <c r="E21" s="4" t="s">
        <v>168</v>
      </c>
      <c r="F21" s="4">
        <v>2723</v>
      </c>
      <c r="G21" s="4">
        <v>9</v>
      </c>
      <c r="H21" s="4">
        <v>330</v>
      </c>
      <c r="I21" s="4">
        <v>9</v>
      </c>
      <c r="J21" s="83">
        <f t="shared" si="0"/>
        <v>2.7272727272727271E-2</v>
      </c>
      <c r="K21" s="4">
        <v>28.461043419744151</v>
      </c>
      <c r="L21" s="4">
        <v>27.415345199699008</v>
      </c>
      <c r="M21" s="81">
        <v>0.14199999999999999</v>
      </c>
      <c r="N21" s="82">
        <f>L21*'参数设置&amp;汇总'!$BE$2</f>
        <v>11.553054904387798</v>
      </c>
      <c r="O21" s="4">
        <v>182726.97814358899</v>
      </c>
      <c r="P21" s="1">
        <f t="shared" si="1"/>
        <v>15.86229029531121</v>
      </c>
      <c r="Q21" s="30">
        <f t="shared" si="2"/>
        <v>0.12557668374334563</v>
      </c>
      <c r="R21" s="1"/>
      <c r="S21"/>
      <c r="V21" s="37"/>
      <c r="W21" s="37"/>
      <c r="X21" s="37"/>
    </row>
    <row r="22" spans="1:27" ht="18">
      <c r="A22" s="4" t="s">
        <v>70</v>
      </c>
      <c r="B22" s="4" t="s">
        <v>639</v>
      </c>
      <c r="C22" s="4" t="s">
        <v>167</v>
      </c>
      <c r="D22" s="4" t="s">
        <v>116</v>
      </c>
      <c r="E22" s="4" t="s">
        <v>469</v>
      </c>
      <c r="F22" s="4">
        <v>3299</v>
      </c>
      <c r="G22" s="4">
        <v>9</v>
      </c>
      <c r="H22" s="4">
        <v>262</v>
      </c>
      <c r="I22" s="4">
        <v>7</v>
      </c>
      <c r="J22" s="83">
        <f t="shared" si="0"/>
        <v>2.6717557251908396E-2</v>
      </c>
      <c r="K22" s="4">
        <v>25.519323133583431</v>
      </c>
      <c r="L22" s="4">
        <v>25.655674274804031</v>
      </c>
      <c r="M22" s="81">
        <v>0.13300000000000001</v>
      </c>
      <c r="N22" s="82">
        <f>L22*'参数设置&amp;汇总'!$BE$2</f>
        <v>10.811514914251555</v>
      </c>
      <c r="O22" s="4">
        <v>152500.28049644027</v>
      </c>
      <c r="P22" s="1">
        <f t="shared" si="1"/>
        <v>14.844159360552476</v>
      </c>
      <c r="Q22" s="30">
        <f t="shared" si="2"/>
        <v>0.11751646645925604</v>
      </c>
      <c r="R22" s="1"/>
      <c r="S22"/>
      <c r="V22" s="37"/>
      <c r="W22" s="37"/>
      <c r="X22" s="37"/>
    </row>
    <row r="23" spans="1:27" ht="18">
      <c r="A23" s="4" t="s">
        <v>70</v>
      </c>
      <c r="B23" s="4" t="s">
        <v>639</v>
      </c>
      <c r="C23" s="4" t="s">
        <v>167</v>
      </c>
      <c r="D23" s="4" t="s">
        <v>116</v>
      </c>
      <c r="E23" s="4" t="s">
        <v>470</v>
      </c>
      <c r="F23" s="4">
        <v>3437</v>
      </c>
      <c r="G23" s="4">
        <v>5</v>
      </c>
      <c r="H23" s="4">
        <v>265</v>
      </c>
      <c r="I23" s="4">
        <v>5</v>
      </c>
      <c r="J23" s="83">
        <f t="shared" si="0"/>
        <v>1.8867924528301886E-2</v>
      </c>
      <c r="K23" s="4">
        <v>24.925731843575416</v>
      </c>
      <c r="L23" s="4">
        <v>25.983213933618138</v>
      </c>
      <c r="M23" s="81">
        <v>0.10299999999999999</v>
      </c>
      <c r="N23" s="82">
        <f>L23*'参数设置&amp;汇总'!$BE$2</f>
        <v>10.949542855686534</v>
      </c>
      <c r="O23" s="4">
        <v>156326.67931646403</v>
      </c>
      <c r="P23" s="1">
        <f t="shared" si="1"/>
        <v>15.033671077931604</v>
      </c>
      <c r="Q23" s="30">
        <f t="shared" si="2"/>
        <v>0.11901677017050581</v>
      </c>
      <c r="R23" s="1"/>
      <c r="S23"/>
      <c r="V23" s="37"/>
      <c r="W23" s="37"/>
      <c r="X23" s="37"/>
    </row>
    <row r="24" spans="1:27" ht="18">
      <c r="A24" s="4" t="s">
        <v>70</v>
      </c>
      <c r="B24" s="4" t="s">
        <v>639</v>
      </c>
      <c r="C24" s="4" t="s">
        <v>167</v>
      </c>
      <c r="D24" s="4" t="s">
        <v>116</v>
      </c>
      <c r="E24" s="4" t="s">
        <v>471</v>
      </c>
      <c r="F24" s="4">
        <v>3598</v>
      </c>
      <c r="G24" s="4">
        <v>10</v>
      </c>
      <c r="H24" s="4">
        <v>279</v>
      </c>
      <c r="I24" s="4">
        <v>9</v>
      </c>
      <c r="J24" s="83">
        <f t="shared" si="0"/>
        <v>3.2258064516129031E-2</v>
      </c>
      <c r="K24" s="4">
        <v>24.39182720037229</v>
      </c>
      <c r="L24" s="4">
        <v>23.236267294555635</v>
      </c>
      <c r="M24" s="81">
        <v>0.14899999999999999</v>
      </c>
      <c r="N24" s="82">
        <f>L24*'参数设置&amp;汇总'!$BE$2</f>
        <v>9.7919566531658724</v>
      </c>
      <c r="O24" s="4">
        <v>139071.28197439059</v>
      </c>
      <c r="P24" s="1">
        <f t="shared" si="1"/>
        <v>13.444310641389762</v>
      </c>
      <c r="Q24" s="30">
        <f t="shared" si="2"/>
        <v>0.10643431144745513</v>
      </c>
      <c r="R24" s="1"/>
      <c r="S24"/>
      <c r="V24" s="37"/>
      <c r="W24" s="37"/>
      <c r="X24" s="37"/>
    </row>
    <row r="25" spans="1:27" ht="18">
      <c r="A25" s="4" t="s">
        <v>70</v>
      </c>
      <c r="B25" s="4" t="s">
        <v>639</v>
      </c>
      <c r="C25" s="4" t="s">
        <v>167</v>
      </c>
      <c r="D25" s="4" t="s">
        <v>116</v>
      </c>
      <c r="E25" s="4" t="s">
        <v>431</v>
      </c>
      <c r="F25" s="4">
        <v>2830</v>
      </c>
      <c r="G25" s="4">
        <v>3</v>
      </c>
      <c r="H25" s="4">
        <v>253</v>
      </c>
      <c r="I25" s="4">
        <v>3</v>
      </c>
      <c r="J25" s="83">
        <f t="shared" si="0"/>
        <v>1.1857707509881422E-2</v>
      </c>
      <c r="K25" s="4">
        <v>22.51518181676186</v>
      </c>
      <c r="L25" s="4">
        <v>24.456684490308067</v>
      </c>
      <c r="M25" s="81">
        <v>0.10199999999999999</v>
      </c>
      <c r="N25" s="82">
        <f>L25*'参数设置&amp;汇总'!$BE$2</f>
        <v>10.306250628531963</v>
      </c>
      <c r="O25" s="4">
        <v>130666.15039072455</v>
      </c>
      <c r="P25" s="1">
        <f t="shared" si="1"/>
        <v>14.150433861776104</v>
      </c>
      <c r="Q25" s="30">
        <f t="shared" si="2"/>
        <v>0.11202446335360829</v>
      </c>
      <c r="R25" s="1"/>
      <c r="S25"/>
      <c r="V25" s="37"/>
      <c r="W25" s="37"/>
      <c r="X25" s="37"/>
    </row>
    <row r="26" spans="1:27" ht="18">
      <c r="A26" s="4" t="s">
        <v>70</v>
      </c>
      <c r="B26" s="4" t="s">
        <v>639</v>
      </c>
      <c r="C26" s="4" t="s">
        <v>167</v>
      </c>
      <c r="D26" s="4" t="s">
        <v>116</v>
      </c>
      <c r="E26" s="4" t="s">
        <v>417</v>
      </c>
      <c r="F26" s="4">
        <v>7295</v>
      </c>
      <c r="G26" s="4">
        <v>26</v>
      </c>
      <c r="H26" s="4">
        <v>760</v>
      </c>
      <c r="I26" s="4">
        <v>24</v>
      </c>
      <c r="J26" s="83">
        <f t="shared" si="0"/>
        <v>3.1578947368421054E-2</v>
      </c>
      <c r="K26" s="4">
        <v>54.697505965616003</v>
      </c>
      <c r="L26" s="4">
        <v>48.37118348896</v>
      </c>
      <c r="M26" s="81">
        <v>0.14699999999999999</v>
      </c>
      <c r="N26" s="82">
        <f>L26*'参数设置&amp;汇总'!$BE$2</f>
        <v>20.384019773141752</v>
      </c>
      <c r="O26" s="4">
        <v>282317.08151910425</v>
      </c>
      <c r="P26" s="1">
        <f t="shared" si="1"/>
        <v>27.987163715818248</v>
      </c>
      <c r="Q26" s="30">
        <f t="shared" si="2"/>
        <v>0.22156543231675818</v>
      </c>
      <c r="R26" s="1"/>
      <c r="S26"/>
      <c r="V26" s="37"/>
      <c r="W26" s="37"/>
      <c r="X26" s="37"/>
    </row>
    <row r="27" spans="1:27" ht="18">
      <c r="A27" s="4" t="s">
        <v>70</v>
      </c>
      <c r="B27" s="4" t="s">
        <v>640</v>
      </c>
      <c r="C27" s="4" t="s">
        <v>159</v>
      </c>
      <c r="D27" s="4" t="s">
        <v>116</v>
      </c>
      <c r="E27" s="4" t="s">
        <v>160</v>
      </c>
      <c r="F27" s="4">
        <v>13538</v>
      </c>
      <c r="G27" s="4">
        <v>106</v>
      </c>
      <c r="H27" s="4">
        <v>2277</v>
      </c>
      <c r="I27" s="4">
        <v>102</v>
      </c>
      <c r="J27" s="83">
        <f t="shared" si="0"/>
        <v>4.4795783926218712E-2</v>
      </c>
      <c r="K27" s="4">
        <v>144.58061644326608</v>
      </c>
      <c r="L27" s="4">
        <v>101.01013699207772</v>
      </c>
      <c r="M27" s="81">
        <v>0.23799999999999999</v>
      </c>
      <c r="N27" s="82">
        <f>L27*'参数设置&amp;汇总'!$BE$2</f>
        <v>42.566513391267421</v>
      </c>
      <c r="O27" s="4">
        <v>615265.52580936672</v>
      </c>
      <c r="P27" s="1">
        <f t="shared" si="1"/>
        <v>58.443623600810298</v>
      </c>
      <c r="Q27" s="30">
        <f t="shared" si="2"/>
        <v>0.46267949338334152</v>
      </c>
      <c r="R27" s="1"/>
      <c r="S27"/>
      <c r="V27" s="37"/>
      <c r="W27" s="37"/>
      <c r="X27" s="37"/>
    </row>
    <row r="28" spans="1:27" ht="18">
      <c r="A28" s="4" t="s">
        <v>70</v>
      </c>
      <c r="B28" s="4" t="s">
        <v>640</v>
      </c>
      <c r="C28" s="4" t="s">
        <v>159</v>
      </c>
      <c r="D28" s="4" t="s">
        <v>116</v>
      </c>
      <c r="E28" s="4" t="s">
        <v>315</v>
      </c>
      <c r="F28" s="4">
        <v>8005</v>
      </c>
      <c r="G28" s="4">
        <v>32</v>
      </c>
      <c r="H28" s="4">
        <v>1200</v>
      </c>
      <c r="I28" s="4">
        <v>30</v>
      </c>
      <c r="J28" s="83">
        <f t="shared" si="0"/>
        <v>2.5000000000000001E-2</v>
      </c>
      <c r="K28" s="4">
        <v>80.661346759650414</v>
      </c>
      <c r="L28" s="4">
        <v>74.694525599588744</v>
      </c>
      <c r="M28" s="81">
        <v>0.13700000000000001</v>
      </c>
      <c r="N28" s="82">
        <f>L28*'参数设置&amp;汇总'!$BE$2</f>
        <v>31.476895476724582</v>
      </c>
      <c r="O28" s="4">
        <v>507303.97655335226</v>
      </c>
      <c r="P28" s="1">
        <f t="shared" si="1"/>
        <v>43.217630122864165</v>
      </c>
      <c r="Q28" s="30">
        <f t="shared" si="2"/>
        <v>0.34214016822526722</v>
      </c>
      <c r="R28" s="1"/>
      <c r="S28"/>
      <c r="V28" s="37"/>
      <c r="W28" s="37"/>
      <c r="X28" s="37"/>
    </row>
    <row r="29" spans="1:27" ht="18">
      <c r="A29" s="4" t="s">
        <v>70</v>
      </c>
      <c r="B29" s="4" t="s">
        <v>640</v>
      </c>
      <c r="C29" s="4" t="s">
        <v>159</v>
      </c>
      <c r="D29" s="4" t="s">
        <v>116</v>
      </c>
      <c r="E29" s="4" t="s">
        <v>268</v>
      </c>
      <c r="F29" s="4">
        <v>3019</v>
      </c>
      <c r="G29" s="4">
        <v>9</v>
      </c>
      <c r="H29" s="4">
        <v>334</v>
      </c>
      <c r="I29" s="4">
        <v>8</v>
      </c>
      <c r="J29" s="83">
        <f t="shared" si="0"/>
        <v>2.3952095808383235E-2</v>
      </c>
      <c r="K29" s="4">
        <v>24.014317799507296</v>
      </c>
      <c r="L29" s="4">
        <v>22.650962117067408</v>
      </c>
      <c r="M29" s="81">
        <v>9.1999999999999998E-2</v>
      </c>
      <c r="N29" s="82">
        <f>L29*'参数设置&amp;汇总'!$BE$2</f>
        <v>9.5453041743410516</v>
      </c>
      <c r="O29" s="4">
        <v>135961.55737089799</v>
      </c>
      <c r="P29" s="1">
        <f t="shared" si="1"/>
        <v>13.105657942726356</v>
      </c>
      <c r="Q29" s="30">
        <f t="shared" si="2"/>
        <v>0.10375330624283752</v>
      </c>
      <c r="R29" s="1"/>
      <c r="S29"/>
      <c r="V29" s="37"/>
      <c r="W29" s="37"/>
      <c r="X29" s="37"/>
    </row>
    <row r="30" spans="1:27" ht="18">
      <c r="A30" s="4" t="s">
        <v>70</v>
      </c>
      <c r="B30" s="4" t="s">
        <v>640</v>
      </c>
      <c r="C30" s="4" t="s">
        <v>159</v>
      </c>
      <c r="D30" s="4" t="s">
        <v>116</v>
      </c>
      <c r="E30" s="4" t="s">
        <v>420</v>
      </c>
      <c r="F30" s="4">
        <v>9882</v>
      </c>
      <c r="G30" s="4">
        <v>48</v>
      </c>
      <c r="H30" s="4">
        <v>1567</v>
      </c>
      <c r="I30" s="4">
        <v>44</v>
      </c>
      <c r="J30" s="83">
        <f t="shared" si="0"/>
        <v>2.8079132099553285E-2</v>
      </c>
      <c r="K30" s="4">
        <v>96.332291255634416</v>
      </c>
      <c r="L30" s="4">
        <v>81.509754418393442</v>
      </c>
      <c r="M30" s="81">
        <v>0.15</v>
      </c>
      <c r="N30" s="82">
        <f>L30*'参数设置&amp;汇总'!$BE$2</f>
        <v>34.348889688582297</v>
      </c>
      <c r="O30" s="4">
        <v>538285.74184954853</v>
      </c>
      <c r="P30" s="1">
        <f t="shared" si="1"/>
        <v>47.160864729811145</v>
      </c>
      <c r="Q30" s="30">
        <f t="shared" si="2"/>
        <v>0.37335749661502499</v>
      </c>
      <c r="R30" s="1"/>
      <c r="S30"/>
      <c r="V30" s="37"/>
      <c r="W30" s="37"/>
      <c r="X30" s="37"/>
    </row>
    <row r="31" spans="1:27" ht="18">
      <c r="A31" s="4" t="s">
        <v>70</v>
      </c>
      <c r="B31" s="4" t="s">
        <v>640</v>
      </c>
      <c r="C31" s="4" t="s">
        <v>159</v>
      </c>
      <c r="D31" s="4" t="s">
        <v>116</v>
      </c>
      <c r="E31" s="4" t="s">
        <v>395</v>
      </c>
      <c r="F31" s="4">
        <v>4592</v>
      </c>
      <c r="G31" s="4">
        <v>19</v>
      </c>
      <c r="H31" s="4">
        <v>772</v>
      </c>
      <c r="I31" s="4">
        <v>19</v>
      </c>
      <c r="J31" s="83">
        <f t="shared" si="0"/>
        <v>2.4611398963730571E-2</v>
      </c>
      <c r="K31" s="4">
        <v>55.074238320429039</v>
      </c>
      <c r="L31" s="4">
        <v>53.475574494622371</v>
      </c>
      <c r="M31" s="81">
        <v>0.115</v>
      </c>
      <c r="N31" s="82">
        <f>L31*'参数设置&amp;汇总'!$BE$2</f>
        <v>22.535052675055681</v>
      </c>
      <c r="O31" s="4">
        <v>364151.68355384958</v>
      </c>
      <c r="P31" s="1">
        <f t="shared" si="1"/>
        <v>30.94052181956669</v>
      </c>
      <c r="Q31" s="30">
        <f t="shared" si="2"/>
        <v>0.2449462247288661</v>
      </c>
      <c r="R31" s="1"/>
      <c r="S31"/>
      <c r="V31" s="37"/>
      <c r="W31" s="37"/>
      <c r="X31" s="37"/>
    </row>
    <row r="32" spans="1:27" ht="18">
      <c r="A32" s="4" t="s">
        <v>70</v>
      </c>
      <c r="B32" s="4" t="s">
        <v>640</v>
      </c>
      <c r="C32" s="4" t="s">
        <v>159</v>
      </c>
      <c r="D32" s="4" t="s">
        <v>116</v>
      </c>
      <c r="E32" s="4" t="s">
        <v>251</v>
      </c>
      <c r="F32" s="4">
        <v>9680</v>
      </c>
      <c r="G32" s="4">
        <v>101</v>
      </c>
      <c r="H32" s="4">
        <v>1824</v>
      </c>
      <c r="I32" s="4">
        <v>96</v>
      </c>
      <c r="J32" s="83">
        <f t="shared" si="0"/>
        <v>5.2631578947368418E-2</v>
      </c>
      <c r="K32" s="4">
        <v>125.05714397048781</v>
      </c>
      <c r="L32" s="4">
        <v>83.438992906456264</v>
      </c>
      <c r="M32" s="81">
        <v>0.26</v>
      </c>
      <c r="N32" s="82">
        <f>L32*'参数设置&amp;汇总'!$BE$2</f>
        <v>35.161886862752205</v>
      </c>
      <c r="O32" s="4">
        <v>526656.89239516167</v>
      </c>
      <c r="P32" s="1">
        <f t="shared" si="1"/>
        <v>48.277106043704059</v>
      </c>
      <c r="Q32" s="30">
        <f t="shared" si="2"/>
        <v>0.38219442242121959</v>
      </c>
      <c r="R32" s="1"/>
      <c r="S32"/>
      <c r="V32" s="37"/>
      <c r="W32" s="37"/>
      <c r="X32" s="37"/>
    </row>
    <row r="33" spans="1:24" ht="18">
      <c r="A33" s="4" t="s">
        <v>70</v>
      </c>
      <c r="B33" s="4" t="s">
        <v>640</v>
      </c>
      <c r="C33" s="4" t="s">
        <v>159</v>
      </c>
      <c r="D33" s="4" t="s">
        <v>116</v>
      </c>
      <c r="E33" s="4" t="s">
        <v>375</v>
      </c>
      <c r="F33" s="4">
        <v>3621</v>
      </c>
      <c r="G33" s="4">
        <v>30</v>
      </c>
      <c r="H33" s="4">
        <v>713</v>
      </c>
      <c r="I33" s="4">
        <v>29</v>
      </c>
      <c r="J33" s="83">
        <f t="shared" si="0"/>
        <v>4.067321178120617E-2</v>
      </c>
      <c r="K33" s="4">
        <v>45.202520574548842</v>
      </c>
      <c r="L33" s="4">
        <v>32.281788911233939</v>
      </c>
      <c r="M33" s="81">
        <v>0.23100000000000001</v>
      </c>
      <c r="N33" s="82">
        <f>L33*'参数设置&amp;汇总'!$BE$2</f>
        <v>13.603814833870395</v>
      </c>
      <c r="O33" s="4">
        <v>203423.28403443052</v>
      </c>
      <c r="P33" s="1">
        <f t="shared" si="1"/>
        <v>18.677974077363544</v>
      </c>
      <c r="Q33" s="30">
        <f t="shared" si="2"/>
        <v>0.14786755254206951</v>
      </c>
      <c r="R33" s="1"/>
      <c r="S33"/>
      <c r="V33" s="37"/>
      <c r="W33" s="37"/>
      <c r="X33" s="37"/>
    </row>
    <row r="34" spans="1:24" ht="18">
      <c r="A34" s="4" t="s">
        <v>70</v>
      </c>
      <c r="B34" s="4" t="s">
        <v>640</v>
      </c>
      <c r="C34" s="4" t="s">
        <v>159</v>
      </c>
      <c r="D34" s="4" t="s">
        <v>116</v>
      </c>
      <c r="E34" s="4" t="s">
        <v>372</v>
      </c>
      <c r="F34" s="4">
        <v>15923</v>
      </c>
      <c r="G34" s="4">
        <v>446</v>
      </c>
      <c r="H34" s="4">
        <v>4230</v>
      </c>
      <c r="I34" s="4">
        <v>405</v>
      </c>
      <c r="J34" s="83">
        <f t="shared" si="0"/>
        <v>9.5744680851063829E-2</v>
      </c>
      <c r="K34" s="4">
        <v>412.36159497206711</v>
      </c>
      <c r="L34" s="4">
        <v>217.69011173184356</v>
      </c>
      <c r="M34" s="81">
        <v>0.35599999999999998</v>
      </c>
      <c r="N34" s="82">
        <f>L34*'参数设置&amp;汇总'!$BE$2</f>
        <v>91.736426977688211</v>
      </c>
      <c r="O34" s="4">
        <v>1437447.8976930662</v>
      </c>
      <c r="P34" s="1">
        <f t="shared" si="1"/>
        <v>125.95368475415535</v>
      </c>
      <c r="Q34" s="30">
        <f t="shared" si="2"/>
        <v>0.99713507584443706</v>
      </c>
      <c r="R34" s="1"/>
      <c r="S34"/>
      <c r="V34" s="37"/>
      <c r="W34" s="37"/>
      <c r="X34" s="37"/>
    </row>
    <row r="35" spans="1:24" ht="18">
      <c r="A35" s="4" t="s">
        <v>70</v>
      </c>
      <c r="B35" s="4" t="s">
        <v>640</v>
      </c>
      <c r="C35" s="4" t="s">
        <v>159</v>
      </c>
      <c r="D35" s="4" t="s">
        <v>116</v>
      </c>
      <c r="E35" s="4" t="s">
        <v>201</v>
      </c>
      <c r="F35" s="4">
        <v>9283</v>
      </c>
      <c r="G35" s="4">
        <v>72</v>
      </c>
      <c r="H35" s="4">
        <v>1353</v>
      </c>
      <c r="I35" s="4">
        <v>66</v>
      </c>
      <c r="J35" s="83">
        <f t="shared" ref="J35:J66" si="4">I35/H35</f>
        <v>4.878048780487805E-2</v>
      </c>
      <c r="K35" s="4">
        <v>108.76331816761859</v>
      </c>
      <c r="L35" s="4">
        <v>78.807433138374805</v>
      </c>
      <c r="M35" s="81">
        <v>0.16</v>
      </c>
      <c r="N35" s="82">
        <f>L35*'参数设置&amp;汇总'!$BE$2</f>
        <v>33.210108984201682</v>
      </c>
      <c r="O35" s="4">
        <v>491797.84449548088</v>
      </c>
      <c r="P35" s="1">
        <f t="shared" si="1"/>
        <v>45.597324154173123</v>
      </c>
      <c r="Q35" s="30">
        <f t="shared" si="2"/>
        <v>0.36097944548045308</v>
      </c>
      <c r="R35" s="1"/>
      <c r="S35"/>
      <c r="V35" s="37"/>
      <c r="W35" s="37"/>
      <c r="X35" s="37"/>
    </row>
    <row r="36" spans="1:24" ht="18">
      <c r="A36" s="4" t="s">
        <v>70</v>
      </c>
      <c r="B36" s="4" t="s">
        <v>640</v>
      </c>
      <c r="C36" s="4" t="s">
        <v>159</v>
      </c>
      <c r="D36" s="4" t="s">
        <v>116</v>
      </c>
      <c r="E36" s="4" t="s">
        <v>418</v>
      </c>
      <c r="F36" s="4">
        <v>8425</v>
      </c>
      <c r="G36" s="4">
        <v>25</v>
      </c>
      <c r="H36" s="4">
        <v>1184</v>
      </c>
      <c r="I36" s="4">
        <v>23</v>
      </c>
      <c r="J36" s="83">
        <f t="shared" si="4"/>
        <v>1.9425675675675675E-2</v>
      </c>
      <c r="K36" s="4">
        <v>77.953779062472336</v>
      </c>
      <c r="L36" s="4">
        <v>76.696210661732167</v>
      </c>
      <c r="M36" s="81">
        <v>0.105</v>
      </c>
      <c r="N36" s="82">
        <f>L36*'参数设置&amp;汇总'!$BE$2</f>
        <v>32.320422240870151</v>
      </c>
      <c r="O36" s="4">
        <v>509114.54104385024</v>
      </c>
      <c r="P36" s="1">
        <f t="shared" si="1"/>
        <v>44.375788420862015</v>
      </c>
      <c r="Q36" s="30">
        <f t="shared" si="2"/>
        <v>0.35130893740076252</v>
      </c>
      <c r="R36" s="1"/>
      <c r="S36"/>
      <c r="V36" s="37"/>
      <c r="W36" s="37"/>
      <c r="X36" s="37"/>
    </row>
    <row r="37" spans="1:24" ht="18">
      <c r="A37" s="4" t="s">
        <v>70</v>
      </c>
      <c r="B37" s="4" t="s">
        <v>640</v>
      </c>
      <c r="C37" s="4" t="s">
        <v>159</v>
      </c>
      <c r="D37" s="4" t="s">
        <v>116</v>
      </c>
      <c r="E37" s="4" t="s">
        <v>255</v>
      </c>
      <c r="F37" s="4">
        <v>4589</v>
      </c>
      <c r="G37" s="4">
        <v>23</v>
      </c>
      <c r="H37" s="4">
        <v>625</v>
      </c>
      <c r="I37" s="4">
        <v>21</v>
      </c>
      <c r="J37" s="83">
        <f t="shared" si="4"/>
        <v>3.3599999999999998E-2</v>
      </c>
      <c r="K37" s="4">
        <v>42.593191085912558</v>
      </c>
      <c r="L37" s="4">
        <v>34.174342454014784</v>
      </c>
      <c r="M37" s="81">
        <v>0.14799999999999999</v>
      </c>
      <c r="N37" s="82">
        <f>L37*'参数设置&amp;汇总'!$BE$2</f>
        <v>14.401352666422685</v>
      </c>
      <c r="O37" s="4">
        <v>221271.66612443345</v>
      </c>
      <c r="P37" s="1">
        <f t="shared" si="1"/>
        <v>19.772989787592099</v>
      </c>
      <c r="Q37" s="30">
        <f t="shared" si="2"/>
        <v>0.15653644202633354</v>
      </c>
      <c r="R37" s="1"/>
      <c r="S37"/>
      <c r="V37" s="37"/>
      <c r="W37" s="37"/>
      <c r="X37" s="37"/>
    </row>
    <row r="38" spans="1:24" ht="18">
      <c r="A38" s="4" t="s">
        <v>68</v>
      </c>
      <c r="B38" s="4" t="s">
        <v>647</v>
      </c>
      <c r="C38" s="4" t="s">
        <v>67</v>
      </c>
      <c r="D38" s="4" t="s">
        <v>65</v>
      </c>
      <c r="E38" s="4" t="s">
        <v>67</v>
      </c>
      <c r="F38" s="4">
        <v>31096</v>
      </c>
      <c r="G38" s="4">
        <v>1728</v>
      </c>
      <c r="H38" s="4">
        <v>9624</v>
      </c>
      <c r="I38" s="4">
        <v>1478</v>
      </c>
      <c r="J38" s="83">
        <f t="shared" si="4"/>
        <v>0.15357439733998338</v>
      </c>
      <c r="K38" s="82">
        <v>3205.742787878788</v>
      </c>
      <c r="L38" s="82">
        <v>2811.6173975044562</v>
      </c>
      <c r="M38" s="81">
        <v>0.51100000000000001</v>
      </c>
      <c r="N38" s="82">
        <f>L38*'参数设置&amp;汇总'!$BE$2</f>
        <v>1184.8389989945319</v>
      </c>
      <c r="O38" s="4">
        <v>30790700.978155077</v>
      </c>
      <c r="P38" s="4">
        <f t="shared" si="1"/>
        <v>1626.7783985099243</v>
      </c>
      <c r="Q38" s="92">
        <f t="shared" si="2"/>
        <v>12.878684771679696</v>
      </c>
      <c r="R38" s="1"/>
      <c r="S38"/>
      <c r="V38" s="37"/>
      <c r="W38" s="37"/>
      <c r="X38" s="37"/>
    </row>
    <row r="39" spans="1:24" ht="18">
      <c r="A39" s="4" t="s">
        <v>70</v>
      </c>
      <c r="B39" s="4" t="s">
        <v>640</v>
      </c>
      <c r="C39" s="4" t="s">
        <v>110</v>
      </c>
      <c r="D39" s="4" t="s">
        <v>116</v>
      </c>
      <c r="E39" s="4" t="s">
        <v>225</v>
      </c>
      <c r="F39" s="4">
        <v>6638</v>
      </c>
      <c r="G39" s="4">
        <v>35</v>
      </c>
      <c r="H39" s="4">
        <v>1086</v>
      </c>
      <c r="I39" s="4">
        <v>32</v>
      </c>
      <c r="J39" s="83">
        <f t="shared" si="4"/>
        <v>2.9465930018416207E-2</v>
      </c>
      <c r="K39" s="4">
        <v>76.95426474029162</v>
      </c>
      <c r="L39" s="4">
        <v>66.316782047401887</v>
      </c>
      <c r="M39" s="81">
        <v>0.14199999999999999</v>
      </c>
      <c r="N39" s="82">
        <f>L39*'参数设置&amp;汇总'!$BE$2</f>
        <v>27.946444536629972</v>
      </c>
      <c r="O39" s="4">
        <v>427926.28284386842</v>
      </c>
      <c r="P39" s="1">
        <f t="shared" si="1"/>
        <v>38.370337510771918</v>
      </c>
      <c r="Q39" s="30">
        <f t="shared" si="2"/>
        <v>0.3037657014851084</v>
      </c>
      <c r="R39" s="1"/>
      <c r="S39"/>
      <c r="V39" s="37"/>
      <c r="W39" s="37"/>
      <c r="X39" s="37"/>
    </row>
    <row r="40" spans="1:24" ht="18">
      <c r="A40" s="4" t="s">
        <v>70</v>
      </c>
      <c r="B40" s="4" t="s">
        <v>640</v>
      </c>
      <c r="C40" s="4" t="s">
        <v>110</v>
      </c>
      <c r="D40" s="4" t="s">
        <v>116</v>
      </c>
      <c r="E40" s="4" t="s">
        <v>461</v>
      </c>
      <c r="F40" s="4">
        <v>2026</v>
      </c>
      <c r="G40" s="4">
        <v>6</v>
      </c>
      <c r="H40" s="4">
        <v>369</v>
      </c>
      <c r="I40" s="4">
        <v>5</v>
      </c>
      <c r="J40" s="83">
        <f t="shared" si="4"/>
        <v>1.3550135501355014E-2</v>
      </c>
      <c r="K40" s="4">
        <v>29.626415186845598</v>
      </c>
      <c r="L40" s="4">
        <v>31.671076690406579</v>
      </c>
      <c r="M40" s="81">
        <v>9.8000000000000004E-2</v>
      </c>
      <c r="N40" s="82">
        <f>L40*'参数设置&amp;汇总'!$BE$2</f>
        <v>13.346455615279321</v>
      </c>
      <c r="O40" s="4">
        <v>221318.62129270341</v>
      </c>
      <c r="P40" s="1">
        <f t="shared" si="1"/>
        <v>18.324621075127258</v>
      </c>
      <c r="Q40" s="30">
        <f t="shared" si="2"/>
        <v>0.14507016973129697</v>
      </c>
      <c r="R40" s="1"/>
      <c r="S40"/>
      <c r="V40" s="37"/>
      <c r="W40" s="37"/>
      <c r="X40" s="37"/>
    </row>
    <row r="41" spans="1:24" ht="18">
      <c r="A41" s="4" t="s">
        <v>70</v>
      </c>
      <c r="B41" s="4" t="s">
        <v>640</v>
      </c>
      <c r="C41" s="4" t="s">
        <v>110</v>
      </c>
      <c r="D41" s="4" t="s">
        <v>116</v>
      </c>
      <c r="E41" s="4" t="s">
        <v>324</v>
      </c>
      <c r="F41" s="4">
        <v>1059</v>
      </c>
      <c r="G41" s="4">
        <v>2</v>
      </c>
      <c r="H41" s="4">
        <v>81</v>
      </c>
      <c r="I41" s="4">
        <v>2</v>
      </c>
      <c r="J41" s="83">
        <f t="shared" si="4"/>
        <v>2.4691358024691357E-2</v>
      </c>
      <c r="K41" s="4">
        <v>4.3821808014911463</v>
      </c>
      <c r="L41" s="4">
        <v>3.7919774135189948</v>
      </c>
      <c r="M41" s="81">
        <v>5.6000000000000001E-2</v>
      </c>
      <c r="N41" s="82">
        <f>L41*'参数设置&amp;汇总'!$BE$2</f>
        <v>1.5979708785525106</v>
      </c>
      <c r="O41" s="4">
        <v>25894.204464667502</v>
      </c>
      <c r="P41" s="1">
        <f t="shared" si="1"/>
        <v>2.1940065349664843</v>
      </c>
      <c r="Q41" s="30">
        <f t="shared" si="2"/>
        <v>1.7369248679918594E-2</v>
      </c>
      <c r="R41" s="1"/>
      <c r="S41" s="44"/>
      <c r="T41" s="43"/>
      <c r="V41" s="37"/>
      <c r="W41" s="37"/>
      <c r="X41" s="37"/>
    </row>
    <row r="42" spans="1:24" ht="18">
      <c r="A42" s="4" t="s">
        <v>70</v>
      </c>
      <c r="B42" s="4" t="s">
        <v>640</v>
      </c>
      <c r="C42" s="4" t="s">
        <v>110</v>
      </c>
      <c r="D42" s="4" t="s">
        <v>116</v>
      </c>
      <c r="E42" s="4" t="s">
        <v>351</v>
      </c>
      <c r="F42" s="4">
        <v>4460</v>
      </c>
      <c r="G42" s="4">
        <v>12</v>
      </c>
      <c r="H42" s="4">
        <v>441</v>
      </c>
      <c r="I42" s="4">
        <v>8</v>
      </c>
      <c r="J42" s="83">
        <f t="shared" si="4"/>
        <v>1.8140589569160998E-2</v>
      </c>
      <c r="K42" s="4">
        <v>32.306235526633444</v>
      </c>
      <c r="L42" s="4">
        <v>32.467335913686398</v>
      </c>
      <c r="M42" s="81">
        <v>7.0999999999999994E-2</v>
      </c>
      <c r="N42" s="82">
        <f>L42*'参数设置&amp;汇总'!$BE$2</f>
        <v>13.682005886766618</v>
      </c>
      <c r="O42" s="4">
        <v>196044.57502662513</v>
      </c>
      <c r="P42" s="1">
        <f t="shared" si="1"/>
        <v>18.78533002691978</v>
      </c>
      <c r="Q42" s="30">
        <f t="shared" si="2"/>
        <v>0.14871745529094149</v>
      </c>
      <c r="R42" s="1"/>
      <c r="S42" s="44"/>
      <c r="T42" s="43"/>
      <c r="V42" s="37"/>
      <c r="W42" s="37"/>
      <c r="X42" s="37"/>
    </row>
    <row r="43" spans="1:24" ht="18">
      <c r="A43" s="4" t="s">
        <v>70</v>
      </c>
      <c r="B43" s="4" t="s">
        <v>640</v>
      </c>
      <c r="C43" s="4" t="s">
        <v>110</v>
      </c>
      <c r="D43" s="4" t="s">
        <v>116</v>
      </c>
      <c r="E43" s="4" t="s">
        <v>254</v>
      </c>
      <c r="F43" s="4">
        <v>5305</v>
      </c>
      <c r="G43" s="4">
        <v>27</v>
      </c>
      <c r="H43" s="4">
        <v>842</v>
      </c>
      <c r="I43" s="4">
        <v>25</v>
      </c>
      <c r="J43" s="83">
        <f t="shared" si="4"/>
        <v>2.9691211401425176E-2</v>
      </c>
      <c r="K43" s="4">
        <v>64.037019049539012</v>
      </c>
      <c r="L43" s="4">
        <v>58.510610646516483</v>
      </c>
      <c r="M43" s="81">
        <v>0.13200000000000001</v>
      </c>
      <c r="N43" s="82">
        <f>L43*'参数设置&amp;汇总'!$BE$2</f>
        <v>24.656858863695202</v>
      </c>
      <c r="O43" s="4">
        <v>364935.41300922853</v>
      </c>
      <c r="P43" s="1">
        <f t="shared" si="1"/>
        <v>33.853751782821277</v>
      </c>
      <c r="Q43" s="30">
        <f t="shared" si="2"/>
        <v>0.26800933547494787</v>
      </c>
      <c r="R43" s="1"/>
      <c r="S43" s="44"/>
      <c r="T43" s="43"/>
      <c r="V43" s="37"/>
      <c r="W43" s="37"/>
      <c r="X43" s="37"/>
    </row>
    <row r="44" spans="1:24" ht="18">
      <c r="A44" s="4" t="s">
        <v>70</v>
      </c>
      <c r="B44" s="4" t="s">
        <v>640</v>
      </c>
      <c r="C44" s="4" t="s">
        <v>110</v>
      </c>
      <c r="D44" s="4" t="s">
        <v>116</v>
      </c>
      <c r="E44" s="4" t="s">
        <v>322</v>
      </c>
      <c r="F44" s="4">
        <v>9177</v>
      </c>
      <c r="G44" s="4">
        <v>104</v>
      </c>
      <c r="H44" s="4">
        <v>1534</v>
      </c>
      <c r="I44" s="4">
        <v>94</v>
      </c>
      <c r="J44" s="83">
        <f t="shared" si="4"/>
        <v>6.1277705345501955E-2</v>
      </c>
      <c r="K44" s="4">
        <v>116.65113635085672</v>
      </c>
      <c r="L44" s="4">
        <v>80.601336883360858</v>
      </c>
      <c r="M44" s="81">
        <v>0.19600000000000001</v>
      </c>
      <c r="N44" s="82">
        <f>L44*'参数设置&amp;汇总'!$BE$2</f>
        <v>33.96607496996787</v>
      </c>
      <c r="O44" s="4">
        <v>473393.58469299151</v>
      </c>
      <c r="P44" s="1">
        <f t="shared" si="1"/>
        <v>46.635261913392988</v>
      </c>
      <c r="Q44" s="30">
        <f t="shared" si="2"/>
        <v>0.36919646706486814</v>
      </c>
      <c r="R44" s="1"/>
      <c r="S44" s="44"/>
      <c r="T44" s="43"/>
      <c r="V44" s="37"/>
      <c r="W44" s="37"/>
      <c r="X44" s="37"/>
    </row>
    <row r="45" spans="1:24" ht="18">
      <c r="A45" s="4" t="s">
        <v>70</v>
      </c>
      <c r="B45" s="4" t="s">
        <v>640</v>
      </c>
      <c r="C45" s="4" t="s">
        <v>110</v>
      </c>
      <c r="D45" s="4" t="s">
        <v>116</v>
      </c>
      <c r="E45" s="4" t="s">
        <v>342</v>
      </c>
      <c r="F45" s="4">
        <v>2780</v>
      </c>
      <c r="G45" s="4">
        <v>12</v>
      </c>
      <c r="H45" s="4">
        <v>365</v>
      </c>
      <c r="I45" s="4">
        <v>9</v>
      </c>
      <c r="J45" s="83">
        <f t="shared" si="4"/>
        <v>2.4657534246575342E-2</v>
      </c>
      <c r="K45" s="4">
        <v>34.083917853134423</v>
      </c>
      <c r="L45" s="4">
        <v>32.902256297805195</v>
      </c>
      <c r="M45" s="81">
        <v>0.12</v>
      </c>
      <c r="N45" s="82">
        <f>L45*'参数设置&amp;汇总'!$BE$2</f>
        <v>13.865284960590465</v>
      </c>
      <c r="O45" s="4">
        <v>225565.919340024</v>
      </c>
      <c r="P45" s="1">
        <f t="shared" si="1"/>
        <v>19.03697133721473</v>
      </c>
      <c r="Q45" s="30">
        <f t="shared" si="2"/>
        <v>0.15070961913685288</v>
      </c>
      <c r="R45" s="1"/>
      <c r="S45" s="44"/>
      <c r="T45" s="43"/>
      <c r="V45" s="37"/>
      <c r="W45" s="37"/>
      <c r="X45" s="37"/>
    </row>
    <row r="46" spans="1:24" ht="18">
      <c r="A46" s="4" t="s">
        <v>70</v>
      </c>
      <c r="B46" s="4" t="s">
        <v>640</v>
      </c>
      <c r="C46" s="4" t="s">
        <v>110</v>
      </c>
      <c r="D46" s="4" t="s">
        <v>116</v>
      </c>
      <c r="E46" s="4" t="s">
        <v>180</v>
      </c>
      <c r="F46" s="4">
        <v>10975</v>
      </c>
      <c r="G46" s="4">
        <v>29</v>
      </c>
      <c r="H46" s="4">
        <v>1232</v>
      </c>
      <c r="I46" s="4">
        <v>24</v>
      </c>
      <c r="J46" s="83">
        <f t="shared" si="4"/>
        <v>1.948051948051948E-2</v>
      </c>
      <c r="K46" s="4">
        <v>91.527588763137473</v>
      </c>
      <c r="L46" s="4">
        <v>91.986575015455855</v>
      </c>
      <c r="M46" s="81">
        <v>0.129</v>
      </c>
      <c r="N46" s="82">
        <f>L46*'参数设置&amp;汇总'!$BE$2</f>
        <v>38.763909185860477</v>
      </c>
      <c r="O46" s="4">
        <v>665366.83934677462</v>
      </c>
      <c r="P46" s="1">
        <f t="shared" si="1"/>
        <v>53.222665829595378</v>
      </c>
      <c r="Q46" s="30">
        <f t="shared" si="2"/>
        <v>0.4213468389767443</v>
      </c>
      <c r="R46" s="1"/>
      <c r="S46" s="44"/>
      <c r="T46" s="43"/>
      <c r="V46" s="37"/>
      <c r="W46" s="37"/>
      <c r="X46" s="37"/>
    </row>
    <row r="47" spans="1:24" ht="18">
      <c r="A47" s="4" t="s">
        <v>70</v>
      </c>
      <c r="B47" s="4" t="s">
        <v>640</v>
      </c>
      <c r="C47" s="4" t="s">
        <v>110</v>
      </c>
      <c r="D47" s="4" t="s">
        <v>116</v>
      </c>
      <c r="E47" s="4" t="s">
        <v>247</v>
      </c>
      <c r="F47" s="4">
        <v>5551</v>
      </c>
      <c r="G47" s="4">
        <v>22</v>
      </c>
      <c r="H47" s="4">
        <v>540</v>
      </c>
      <c r="I47" s="4">
        <v>20</v>
      </c>
      <c r="J47" s="83">
        <f t="shared" si="4"/>
        <v>3.7037037037037035E-2</v>
      </c>
      <c r="K47" s="4">
        <v>41.710730444573869</v>
      </c>
      <c r="L47" s="4">
        <v>35.962035817145718</v>
      </c>
      <c r="M47" s="81">
        <v>0.13600000000000001</v>
      </c>
      <c r="N47" s="82">
        <f>L47*'参数设置&amp;汇总'!$BE$2</f>
        <v>15.154701545527374</v>
      </c>
      <c r="O47" s="4">
        <v>249263.74232850011</v>
      </c>
      <c r="P47" s="1">
        <f t="shared" si="1"/>
        <v>20.807334271618345</v>
      </c>
      <c r="Q47" s="30">
        <f t="shared" si="2"/>
        <v>0.16472501679921059</v>
      </c>
      <c r="R47" s="1"/>
      <c r="S47" s="44"/>
      <c r="T47" s="43"/>
      <c r="V47" s="37"/>
      <c r="W47" s="37"/>
      <c r="X47" s="37"/>
    </row>
    <row r="48" spans="1:24" ht="18">
      <c r="A48" s="4" t="s">
        <v>70</v>
      </c>
      <c r="B48" s="4" t="s">
        <v>640</v>
      </c>
      <c r="C48" s="4" t="s">
        <v>110</v>
      </c>
      <c r="D48" s="4" t="s">
        <v>116</v>
      </c>
      <c r="E48" s="4" t="s">
        <v>349</v>
      </c>
      <c r="F48" s="4">
        <v>4098</v>
      </c>
      <c r="G48" s="4">
        <v>18</v>
      </c>
      <c r="H48" s="4">
        <v>716</v>
      </c>
      <c r="I48" s="4">
        <v>16</v>
      </c>
      <c r="J48" s="83">
        <f t="shared" si="4"/>
        <v>2.23463687150838E-2</v>
      </c>
      <c r="K48" s="4">
        <v>54.03050698088672</v>
      </c>
      <c r="L48" s="4">
        <v>53.138243506925548</v>
      </c>
      <c r="M48" s="81">
        <v>0.112</v>
      </c>
      <c r="N48" s="82">
        <f>L48*'参数设置&amp;汇总'!$BE$2</f>
        <v>22.392898586043678</v>
      </c>
      <c r="O48" s="4">
        <v>369148.76215104369</v>
      </c>
      <c r="P48" s="1">
        <f t="shared" si="1"/>
        <v>30.74534492088187</v>
      </c>
      <c r="Q48" s="30">
        <f t="shared" si="2"/>
        <v>0.24340107158743129</v>
      </c>
      <c r="R48" s="1"/>
      <c r="S48" s="44"/>
      <c r="T48" s="43"/>
      <c r="V48" s="37"/>
      <c r="W48" s="37"/>
      <c r="X48" s="37"/>
    </row>
    <row r="49" spans="1:24" ht="18">
      <c r="A49" s="4" t="s">
        <v>70</v>
      </c>
      <c r="B49" s="4" t="s">
        <v>640</v>
      </c>
      <c r="C49" s="4" t="s">
        <v>110</v>
      </c>
      <c r="D49" s="4" t="s">
        <v>116</v>
      </c>
      <c r="E49" s="4" t="s">
        <v>125</v>
      </c>
      <c r="F49" s="4">
        <v>2153</v>
      </c>
      <c r="G49" s="4">
        <v>3</v>
      </c>
      <c r="H49" s="4">
        <v>203</v>
      </c>
      <c r="I49" s="4">
        <v>3</v>
      </c>
      <c r="J49" s="83">
        <f t="shared" si="4"/>
        <v>1.4778325123152709E-2</v>
      </c>
      <c r="K49" s="4">
        <v>11.657782507634861</v>
      </c>
      <c r="L49" s="4">
        <v>11.683273538393957</v>
      </c>
      <c r="M49" s="81">
        <v>5.7000000000000002E-2</v>
      </c>
      <c r="N49" s="82">
        <f>L49*'参数设置&amp;汇总'!$BE$2</f>
        <v>4.9234288194747373</v>
      </c>
      <c r="O49" s="4">
        <v>74849.376762428728</v>
      </c>
      <c r="P49" s="1">
        <f t="shared" si="1"/>
        <v>6.7598447189192195</v>
      </c>
      <c r="Q49" s="30">
        <f t="shared" si="2"/>
        <v>5.3515530646464533E-2</v>
      </c>
      <c r="R49" s="1"/>
      <c r="S49" s="44"/>
      <c r="T49" s="43"/>
      <c r="V49" s="37"/>
      <c r="W49" s="37"/>
      <c r="X49" s="37"/>
    </row>
    <row r="50" spans="1:24" ht="18">
      <c r="A50" s="4" t="s">
        <v>70</v>
      </c>
      <c r="B50" s="4" t="s">
        <v>640</v>
      </c>
      <c r="C50" s="4" t="s">
        <v>110</v>
      </c>
      <c r="D50" s="4" t="s">
        <v>116</v>
      </c>
      <c r="E50" s="4" t="s">
        <v>202</v>
      </c>
      <c r="F50" s="4">
        <v>8351</v>
      </c>
      <c r="G50" s="4">
        <v>19</v>
      </c>
      <c r="H50" s="4">
        <v>1020</v>
      </c>
      <c r="I50" s="4">
        <v>13</v>
      </c>
      <c r="J50" s="83">
        <f t="shared" si="4"/>
        <v>1.2745098039215686E-2</v>
      </c>
      <c r="K50" s="4">
        <v>68.518152996037017</v>
      </c>
      <c r="L50" s="4">
        <v>71.984885877690616</v>
      </c>
      <c r="M50" s="81">
        <v>7.0000000000000007E-2</v>
      </c>
      <c r="N50" s="82">
        <f>L50*'参数设置&amp;汇总'!$BE$2</f>
        <v>30.335030719955338</v>
      </c>
      <c r="O50" s="4">
        <v>472206.59683415393</v>
      </c>
      <c r="P50" s="1">
        <f t="shared" si="1"/>
        <v>41.649855157735274</v>
      </c>
      <c r="Q50" s="30">
        <f t="shared" si="2"/>
        <v>0.32972859478212324</v>
      </c>
      <c r="R50" s="1"/>
      <c r="S50" s="44"/>
      <c r="T50" s="43"/>
      <c r="V50" s="37"/>
      <c r="W50" s="37"/>
      <c r="X50" s="37"/>
    </row>
    <row r="51" spans="1:24" ht="18">
      <c r="A51" s="4" t="s">
        <v>70</v>
      </c>
      <c r="B51" s="4" t="s">
        <v>640</v>
      </c>
      <c r="C51" s="4" t="s">
        <v>110</v>
      </c>
      <c r="D51" s="4" t="s">
        <v>116</v>
      </c>
      <c r="E51" s="4" t="s">
        <v>276</v>
      </c>
      <c r="F51" s="4">
        <v>8289</v>
      </c>
      <c r="G51" s="4">
        <v>42</v>
      </c>
      <c r="H51" s="4">
        <v>1269</v>
      </c>
      <c r="I51" s="4">
        <v>35</v>
      </c>
      <c r="J51" s="83">
        <f t="shared" si="4"/>
        <v>2.7580772261623327E-2</v>
      </c>
      <c r="K51" s="4">
        <v>84.198265751354811</v>
      </c>
      <c r="L51" s="4">
        <v>75.397959707476232</v>
      </c>
      <c r="M51" s="81">
        <v>0.12</v>
      </c>
      <c r="N51" s="82">
        <f>L51*'参数设置&amp;汇总'!$BE$2</f>
        <v>31.773328471124099</v>
      </c>
      <c r="O51" s="4">
        <v>461359.99273298687</v>
      </c>
      <c r="P51" s="1">
        <f t="shared" si="1"/>
        <v>43.62463123635213</v>
      </c>
      <c r="Q51" s="30">
        <f t="shared" si="2"/>
        <v>0.34536226599047931</v>
      </c>
      <c r="R51" s="1"/>
      <c r="S51" s="44"/>
      <c r="T51" s="43"/>
      <c r="V51" s="37"/>
      <c r="W51" s="37"/>
      <c r="X51" s="37"/>
    </row>
    <row r="52" spans="1:24" ht="18">
      <c r="A52" s="4" t="s">
        <v>70</v>
      </c>
      <c r="B52" s="4" t="s">
        <v>640</v>
      </c>
      <c r="C52" s="4" t="s">
        <v>110</v>
      </c>
      <c r="D52" s="4" t="s">
        <v>116</v>
      </c>
      <c r="E52" s="4" t="s">
        <v>162</v>
      </c>
      <c r="F52" s="4">
        <v>6851</v>
      </c>
      <c r="G52" s="4">
        <v>11</v>
      </c>
      <c r="H52" s="4">
        <v>792</v>
      </c>
      <c r="I52" s="4">
        <v>10</v>
      </c>
      <c r="J52" s="83">
        <f t="shared" si="4"/>
        <v>1.2626262626262626E-2</v>
      </c>
      <c r="K52" s="4">
        <v>50.21020975742676</v>
      </c>
      <c r="L52" s="4">
        <v>52.610835008737354</v>
      </c>
      <c r="M52" s="81">
        <v>8.4000000000000005E-2</v>
      </c>
      <c r="N52" s="82">
        <f>L52*'参数设置&amp;汇总'!$BE$2</f>
        <v>22.170644250297588</v>
      </c>
      <c r="O52" s="4">
        <v>341137.00878665375</v>
      </c>
      <c r="P52" s="1">
        <f t="shared" si="1"/>
        <v>30.440190758439766</v>
      </c>
      <c r="Q52" s="30">
        <f t="shared" si="2"/>
        <v>0.24098526359019118</v>
      </c>
      <c r="R52" s="1"/>
      <c r="S52" s="44"/>
      <c r="T52" s="43"/>
      <c r="V52" s="37"/>
      <c r="W52" s="37"/>
      <c r="X52" s="37"/>
    </row>
    <row r="53" spans="1:24" ht="18">
      <c r="A53" s="4" t="s">
        <v>70</v>
      </c>
      <c r="B53" s="4" t="s">
        <v>640</v>
      </c>
      <c r="C53" s="4" t="s">
        <v>110</v>
      </c>
      <c r="D53" s="4" t="s">
        <v>116</v>
      </c>
      <c r="E53" s="4" t="s">
        <v>401</v>
      </c>
      <c r="F53" s="4">
        <v>5217</v>
      </c>
      <c r="G53" s="4">
        <v>25</v>
      </c>
      <c r="H53" s="4">
        <v>731</v>
      </c>
      <c r="I53" s="4">
        <v>24</v>
      </c>
      <c r="J53" s="83">
        <f t="shared" si="4"/>
        <v>3.2831737346101231E-2</v>
      </c>
      <c r="K53" s="4">
        <v>68.714871761395429</v>
      </c>
      <c r="L53" s="4">
        <v>61.984555013406414</v>
      </c>
      <c r="M53" s="81">
        <v>0.16800000000000001</v>
      </c>
      <c r="N53" s="82">
        <f>L53*'参数设置&amp;汇总'!$BE$2</f>
        <v>26.120807966400964</v>
      </c>
      <c r="O53" s="4">
        <v>425469.51243421593</v>
      </c>
      <c r="P53" s="1">
        <f t="shared" si="1"/>
        <v>35.863747047005447</v>
      </c>
      <c r="Q53" s="30">
        <f t="shared" si="2"/>
        <v>0.28392182572174962</v>
      </c>
      <c r="R53" s="1"/>
      <c r="S53" s="44"/>
      <c r="T53" s="43"/>
      <c r="V53" s="37"/>
      <c r="W53" s="37"/>
      <c r="X53" s="37"/>
    </row>
    <row r="54" spans="1:24" ht="18">
      <c r="A54" s="4" t="s">
        <v>70</v>
      </c>
      <c r="B54" s="4" t="s">
        <v>640</v>
      </c>
      <c r="C54" s="4" t="s">
        <v>110</v>
      </c>
      <c r="D54" s="4" t="s">
        <v>116</v>
      </c>
      <c r="E54" s="4" t="s">
        <v>193</v>
      </c>
      <c r="F54" s="4">
        <v>8904</v>
      </c>
      <c r="G54" s="4">
        <v>22</v>
      </c>
      <c r="H54" s="4">
        <v>967</v>
      </c>
      <c r="I54" s="4">
        <v>22</v>
      </c>
      <c r="J54" s="83">
        <f t="shared" si="4"/>
        <v>2.2750775594622543E-2</v>
      </c>
      <c r="K54" s="4">
        <v>65.480139791811737</v>
      </c>
      <c r="L54" s="4">
        <v>62.546046813896155</v>
      </c>
      <c r="M54" s="81">
        <v>9.7000000000000003E-2</v>
      </c>
      <c r="N54" s="82">
        <f>L54*'参数设置&amp;汇总'!$BE$2</f>
        <v>26.357425289734639</v>
      </c>
      <c r="O54" s="4">
        <v>412018.88790404319</v>
      </c>
      <c r="P54" s="1">
        <f t="shared" si="1"/>
        <v>36.188621524161519</v>
      </c>
      <c r="Q54" s="30">
        <f t="shared" si="2"/>
        <v>0.28649375314928954</v>
      </c>
      <c r="R54" s="1"/>
      <c r="S54" s="44"/>
      <c r="T54" s="43"/>
      <c r="V54" s="37"/>
      <c r="W54" s="37"/>
      <c r="X54" s="37"/>
    </row>
    <row r="55" spans="1:24" ht="18">
      <c r="A55" s="4" t="s">
        <v>70</v>
      </c>
      <c r="B55" s="4" t="s">
        <v>640</v>
      </c>
      <c r="C55" s="4" t="s">
        <v>110</v>
      </c>
      <c r="D55" s="4" t="s">
        <v>116</v>
      </c>
      <c r="E55" s="4" t="s">
        <v>459</v>
      </c>
      <c r="F55" s="4">
        <v>6313</v>
      </c>
      <c r="G55" s="4">
        <v>22</v>
      </c>
      <c r="H55" s="4">
        <v>839</v>
      </c>
      <c r="I55" s="4">
        <v>20</v>
      </c>
      <c r="J55" s="83">
        <f t="shared" si="4"/>
        <v>2.3837902264600714E-2</v>
      </c>
      <c r="K55" s="4">
        <v>51.247005839607731</v>
      </c>
      <c r="L55" s="4">
        <v>46.476477458362019</v>
      </c>
      <c r="M55" s="81">
        <v>0.13200000000000001</v>
      </c>
      <c r="N55" s="82">
        <f>L55*'参数设置&amp;汇总'!$BE$2</f>
        <v>19.585574864287807</v>
      </c>
      <c r="O55" s="4">
        <v>312876.58159951324</v>
      </c>
      <c r="P55" s="1">
        <f t="shared" si="1"/>
        <v>26.890902594074213</v>
      </c>
      <c r="Q55" s="30">
        <f t="shared" si="2"/>
        <v>0.21288668330747615</v>
      </c>
      <c r="R55" s="1"/>
      <c r="S55" s="44"/>
      <c r="T55" s="43"/>
      <c r="V55" s="37"/>
      <c r="W55" s="37"/>
      <c r="X55" s="37"/>
    </row>
    <row r="56" spans="1:24" ht="18">
      <c r="A56" s="4" t="s">
        <v>70</v>
      </c>
      <c r="B56" s="4" t="s">
        <v>637</v>
      </c>
      <c r="C56" s="4" t="s">
        <v>118</v>
      </c>
      <c r="D56" s="4" t="s">
        <v>116</v>
      </c>
      <c r="E56" s="4" t="s">
        <v>213</v>
      </c>
      <c r="F56" s="4">
        <v>2913</v>
      </c>
      <c r="G56" s="4">
        <v>9</v>
      </c>
      <c r="H56" s="4">
        <v>497</v>
      </c>
      <c r="I56" s="4">
        <v>9</v>
      </c>
      <c r="J56" s="83">
        <f t="shared" si="4"/>
        <v>1.8108651911468814E-2</v>
      </c>
      <c r="K56" s="4">
        <v>32.292597513346578</v>
      </c>
      <c r="L56" s="4">
        <v>31.77364413334891</v>
      </c>
      <c r="M56" s="81">
        <v>6.8000000000000005E-2</v>
      </c>
      <c r="N56" s="82">
        <f>L56*'参数设置&amp;汇总'!$BE$2</f>
        <v>13.389678390374213</v>
      </c>
      <c r="O56" s="4">
        <v>204489.00207669049</v>
      </c>
      <c r="P56" s="1">
        <f t="shared" si="1"/>
        <v>18.383965742974695</v>
      </c>
      <c r="Q56" s="30">
        <f t="shared" si="2"/>
        <v>0.14553998250406752</v>
      </c>
      <c r="R56" s="1"/>
      <c r="S56" s="44"/>
      <c r="T56" s="43"/>
      <c r="V56" s="37"/>
      <c r="W56" s="37"/>
      <c r="X56" s="37"/>
    </row>
    <row r="57" spans="1:24" ht="18">
      <c r="A57" s="4" t="s">
        <v>70</v>
      </c>
      <c r="B57" s="4" t="s">
        <v>637</v>
      </c>
      <c r="C57" s="4" t="s">
        <v>118</v>
      </c>
      <c r="D57" s="4" t="s">
        <v>116</v>
      </c>
      <c r="E57" s="4" t="s">
        <v>211</v>
      </c>
      <c r="F57" s="4">
        <v>239</v>
      </c>
      <c r="G57" s="4">
        <v>0</v>
      </c>
      <c r="H57" s="4">
        <v>14</v>
      </c>
      <c r="I57" s="4">
        <v>0</v>
      </c>
      <c r="J57" s="83">
        <f t="shared" si="4"/>
        <v>0</v>
      </c>
      <c r="K57" s="4">
        <v>1.1299999999999999</v>
      </c>
      <c r="L57" s="4">
        <v>1.3294117647058823</v>
      </c>
      <c r="M57" s="81">
        <v>7.0000000000000001E-3</v>
      </c>
      <c r="N57" s="82">
        <f>L57*'参数设置&amp;汇总'!$BE$2</f>
        <v>0.56022519491582967</v>
      </c>
      <c r="O57" s="4">
        <v>6442.0352941176461</v>
      </c>
      <c r="P57" s="1">
        <f t="shared" si="1"/>
        <v>0.76918656979005262</v>
      </c>
      <c r="Q57" s="30">
        <f t="shared" si="2"/>
        <v>6.0894042925633664E-3</v>
      </c>
      <c r="R57" s="1"/>
      <c r="S57" s="44"/>
      <c r="T57" s="43"/>
      <c r="V57" s="37"/>
      <c r="W57" s="37"/>
      <c r="X57" s="37"/>
    </row>
    <row r="58" spans="1:24" ht="18">
      <c r="A58" s="4" t="s">
        <v>70</v>
      </c>
      <c r="B58" s="4" t="s">
        <v>637</v>
      </c>
      <c r="C58" s="4" t="s">
        <v>118</v>
      </c>
      <c r="D58" s="4" t="s">
        <v>116</v>
      </c>
      <c r="E58" s="4" t="s">
        <v>200</v>
      </c>
      <c r="F58" s="4">
        <v>11438</v>
      </c>
      <c r="G58" s="4">
        <v>336</v>
      </c>
      <c r="H58" s="4">
        <v>3308</v>
      </c>
      <c r="I58" s="4">
        <v>300</v>
      </c>
      <c r="J58" s="83">
        <f t="shared" si="4"/>
        <v>9.0689238210399037E-2</v>
      </c>
      <c r="K58" s="4">
        <v>311.04814716731346</v>
      </c>
      <c r="L58" s="4">
        <v>174.82370254978056</v>
      </c>
      <c r="M58" s="81">
        <v>0.38300000000000001</v>
      </c>
      <c r="N58" s="82">
        <f>L58*'参数设置&amp;汇总'!$BE$2</f>
        <v>73.672164965778023</v>
      </c>
      <c r="O58" s="4">
        <v>1100962.7728527354</v>
      </c>
      <c r="P58" s="1">
        <f t="shared" si="1"/>
        <v>101.15153758400254</v>
      </c>
      <c r="Q58" s="30">
        <f t="shared" si="2"/>
        <v>0.800784401801935</v>
      </c>
      <c r="R58" s="1"/>
      <c r="S58" s="44"/>
      <c r="T58" s="43"/>
      <c r="V58" s="37"/>
      <c r="W58" s="37"/>
      <c r="X58" s="37"/>
    </row>
    <row r="59" spans="1:24" ht="18">
      <c r="A59" s="4" t="s">
        <v>70</v>
      </c>
      <c r="B59" s="4" t="s">
        <v>637</v>
      </c>
      <c r="C59" s="4" t="s">
        <v>118</v>
      </c>
      <c r="D59" s="4" t="s">
        <v>116</v>
      </c>
      <c r="E59" s="4" t="s">
        <v>462</v>
      </c>
      <c r="F59" s="4">
        <v>763</v>
      </c>
      <c r="G59" s="4">
        <v>0</v>
      </c>
      <c r="H59" s="4">
        <v>64</v>
      </c>
      <c r="I59" s="4">
        <v>0</v>
      </c>
      <c r="J59" s="83">
        <f t="shared" si="4"/>
        <v>0</v>
      </c>
      <c r="K59" s="4">
        <v>3.6910904007455736</v>
      </c>
      <c r="L59" s="4">
        <v>4.3424592949947911</v>
      </c>
      <c r="M59" s="81">
        <v>0</v>
      </c>
      <c r="N59" s="82">
        <f>L59*'参数设置&amp;汇总'!$BE$2</f>
        <v>1.8299485302740144</v>
      </c>
      <c r="O59" s="4">
        <v>22618.399879392578</v>
      </c>
      <c r="P59" s="1">
        <f t="shared" si="1"/>
        <v>2.5125107647207767</v>
      </c>
      <c r="Q59" s="30">
        <f t="shared" si="2"/>
        <v>1.9890744894282764E-2</v>
      </c>
      <c r="R59" s="1"/>
      <c r="S59" s="44"/>
      <c r="T59" s="43"/>
      <c r="V59" s="37"/>
      <c r="W59" s="37"/>
      <c r="X59" s="37"/>
    </row>
    <row r="60" spans="1:24" ht="18">
      <c r="A60" s="4" t="s">
        <v>70</v>
      </c>
      <c r="B60" s="4" t="s">
        <v>637</v>
      </c>
      <c r="C60" s="4" t="s">
        <v>118</v>
      </c>
      <c r="D60" s="4" t="s">
        <v>116</v>
      </c>
      <c r="E60" s="4" t="s">
        <v>468</v>
      </c>
      <c r="F60" s="4">
        <v>1106</v>
      </c>
      <c r="G60" s="4">
        <v>2</v>
      </c>
      <c r="H60" s="4">
        <v>46</v>
      </c>
      <c r="I60" s="4">
        <v>2</v>
      </c>
      <c r="J60" s="83">
        <f t="shared" si="4"/>
        <v>4.3478260869565216E-2</v>
      </c>
      <c r="K60" s="4">
        <v>4.051090400745573</v>
      </c>
      <c r="L60" s="4">
        <v>3.4024592949947916</v>
      </c>
      <c r="M60" s="81">
        <v>3.9E-2</v>
      </c>
      <c r="N60" s="82">
        <f>L60*'参数设置&amp;汇总'!$BE$2</f>
        <v>1.4338246977627331</v>
      </c>
      <c r="O60" s="4">
        <v>19021.475173510218</v>
      </c>
      <c r="P60" s="1">
        <f t="shared" si="1"/>
        <v>1.9686345972320585</v>
      </c>
      <c r="Q60" s="30">
        <f t="shared" si="2"/>
        <v>1.5585051062638404E-2</v>
      </c>
      <c r="R60" s="1"/>
      <c r="S60" s="44"/>
      <c r="T60" s="43"/>
      <c r="V60" s="37"/>
      <c r="W60" s="37"/>
      <c r="X60" s="37"/>
    </row>
    <row r="61" spans="1:24" ht="18">
      <c r="A61" s="4" t="s">
        <v>70</v>
      </c>
      <c r="B61" s="4" t="s">
        <v>637</v>
      </c>
      <c r="C61" s="4" t="s">
        <v>118</v>
      </c>
      <c r="D61" s="4" t="s">
        <v>116</v>
      </c>
      <c r="E61" s="4" t="s">
        <v>460</v>
      </c>
      <c r="F61" s="4">
        <v>1097</v>
      </c>
      <c r="G61" s="4">
        <v>2</v>
      </c>
      <c r="H61" s="4">
        <v>73</v>
      </c>
      <c r="I61" s="4">
        <v>2</v>
      </c>
      <c r="J61" s="83">
        <f t="shared" si="4"/>
        <v>2.7397260273972601E-2</v>
      </c>
      <c r="K61" s="4">
        <v>6.0832712022367197</v>
      </c>
      <c r="L61" s="4">
        <v>6.130907296749081</v>
      </c>
      <c r="M61" s="81">
        <v>3.9E-2</v>
      </c>
      <c r="N61" s="82">
        <f>L61*'参数设置&amp;汇总'!$BE$2</f>
        <v>2.5836154203825803</v>
      </c>
      <c r="O61" s="4">
        <v>35660.481991118904</v>
      </c>
      <c r="P61" s="1">
        <f t="shared" si="1"/>
        <v>3.5472918763665007</v>
      </c>
      <c r="Q61" s="30">
        <f t="shared" si="2"/>
        <v>2.8082776308506308E-2</v>
      </c>
      <c r="R61" s="1"/>
      <c r="S61" s="44"/>
      <c r="T61" s="43"/>
      <c r="V61" s="37"/>
      <c r="W61" s="37"/>
      <c r="X61" s="37"/>
    </row>
    <row r="62" spans="1:24" ht="18">
      <c r="A62" s="4" t="s">
        <v>70</v>
      </c>
      <c r="B62" s="4" t="s">
        <v>637</v>
      </c>
      <c r="C62" s="4" t="s">
        <v>118</v>
      </c>
      <c r="D62" s="4" t="s">
        <v>116</v>
      </c>
      <c r="E62" s="4" t="s">
        <v>157</v>
      </c>
      <c r="F62" s="4">
        <v>2170</v>
      </c>
      <c r="G62" s="4">
        <v>4</v>
      </c>
      <c r="H62" s="4">
        <v>315</v>
      </c>
      <c r="I62" s="4">
        <v>3</v>
      </c>
      <c r="J62" s="83">
        <f t="shared" si="4"/>
        <v>9.5238095238095247E-3</v>
      </c>
      <c r="K62" s="4">
        <v>20.241423698448159</v>
      </c>
      <c r="L62" s="4">
        <v>21.781674939350772</v>
      </c>
      <c r="M62" s="81">
        <v>5.8000000000000003E-2</v>
      </c>
      <c r="N62" s="82">
        <f>L62*'参数设置&amp;汇总'!$BE$2</f>
        <v>9.1789793143516594</v>
      </c>
      <c r="O62" s="4">
        <v>135451.38459561233</v>
      </c>
      <c r="P62" s="1">
        <f t="shared" si="1"/>
        <v>12.602695624999113</v>
      </c>
      <c r="Q62" s="30">
        <f t="shared" si="2"/>
        <v>9.9771514286431079E-2</v>
      </c>
      <c r="R62" s="1"/>
      <c r="S62" s="44"/>
      <c r="T62" s="43"/>
      <c r="V62" s="37"/>
      <c r="W62" s="37"/>
      <c r="X62" s="37"/>
    </row>
    <row r="63" spans="1:24" ht="18">
      <c r="A63" s="4" t="s">
        <v>70</v>
      </c>
      <c r="B63" s="4" t="s">
        <v>637</v>
      </c>
      <c r="C63" s="4" t="s">
        <v>118</v>
      </c>
      <c r="D63" s="4" t="s">
        <v>116</v>
      </c>
      <c r="E63" s="4" t="s">
        <v>352</v>
      </c>
      <c r="F63" s="4">
        <v>2141</v>
      </c>
      <c r="G63" s="4">
        <v>4</v>
      </c>
      <c r="H63" s="4">
        <v>281</v>
      </c>
      <c r="I63" s="4">
        <v>3</v>
      </c>
      <c r="J63" s="83">
        <f t="shared" si="4"/>
        <v>1.0676156583629894E-2</v>
      </c>
      <c r="K63" s="4">
        <v>21.147362618253002</v>
      </c>
      <c r="L63" s="4">
        <v>22.902779550885889</v>
      </c>
      <c r="M63" s="81">
        <v>5.8999999999999997E-2</v>
      </c>
      <c r="N63" s="82">
        <f>L63*'参数设置&amp;汇总'!$BE$2</f>
        <v>9.6514221392105544</v>
      </c>
      <c r="O63" s="4">
        <v>131891.33603186265</v>
      </c>
      <c r="P63" s="1">
        <f t="shared" si="1"/>
        <v>13.251357411675334</v>
      </c>
      <c r="Q63" s="30">
        <f t="shared" si="2"/>
        <v>0.10490676238272342</v>
      </c>
      <c r="R63" s="1"/>
      <c r="S63" s="44"/>
      <c r="T63" s="43"/>
      <c r="V63" s="37"/>
      <c r="W63" s="37"/>
      <c r="X63" s="37"/>
    </row>
    <row r="64" spans="1:24" ht="18">
      <c r="A64" s="4" t="s">
        <v>70</v>
      </c>
      <c r="B64" s="4" t="s">
        <v>637</v>
      </c>
      <c r="C64" s="4" t="s">
        <v>118</v>
      </c>
      <c r="D64" s="4" t="s">
        <v>116</v>
      </c>
      <c r="E64" s="4" t="s">
        <v>119</v>
      </c>
      <c r="F64" s="4">
        <v>665</v>
      </c>
      <c r="G64" s="4">
        <v>1</v>
      </c>
      <c r="H64" s="4">
        <v>43</v>
      </c>
      <c r="I64" s="4">
        <v>1</v>
      </c>
      <c r="J64" s="83">
        <f t="shared" si="4"/>
        <v>2.3255813953488372E-2</v>
      </c>
      <c r="K64" s="4">
        <v>3.06</v>
      </c>
      <c r="L64" s="4">
        <v>2.9047058823529408</v>
      </c>
      <c r="M64" s="81">
        <v>3.0000000000000001E-3</v>
      </c>
      <c r="N64" s="82">
        <f>L64*'参数设置&amp;汇总'!$BE$2</f>
        <v>1.224067262165649</v>
      </c>
      <c r="O64" s="4">
        <v>15927.998823529408</v>
      </c>
      <c r="P64" s="1">
        <f t="shared" si="1"/>
        <v>1.6806386201872918</v>
      </c>
      <c r="Q64" s="30">
        <f t="shared" si="2"/>
        <v>1.3305078936583141E-2</v>
      </c>
      <c r="R64" s="1"/>
      <c r="S64" s="44"/>
      <c r="T64" s="43"/>
      <c r="V64" s="37"/>
      <c r="W64" s="37"/>
      <c r="X64" s="37"/>
    </row>
    <row r="65" spans="1:24" ht="18">
      <c r="A65" s="4" t="s">
        <v>70</v>
      </c>
      <c r="B65" s="4" t="s">
        <v>637</v>
      </c>
      <c r="C65" s="4" t="s">
        <v>118</v>
      </c>
      <c r="D65" s="4" t="s">
        <v>116</v>
      </c>
      <c r="E65" s="4" t="s">
        <v>472</v>
      </c>
      <c r="F65" s="4">
        <v>3017</v>
      </c>
      <c r="G65" s="4">
        <v>13</v>
      </c>
      <c r="H65" s="4">
        <v>355</v>
      </c>
      <c r="I65" s="4">
        <v>11</v>
      </c>
      <c r="J65" s="83">
        <f t="shared" si="4"/>
        <v>3.0985915492957747E-2</v>
      </c>
      <c r="K65" s="4">
        <v>26.585838379762155</v>
      </c>
      <c r="L65" s="4">
        <v>23.868045152661363</v>
      </c>
      <c r="M65" s="81">
        <v>0.16</v>
      </c>
      <c r="N65" s="82">
        <f>L65*'参数设置&amp;汇总'!$BE$2</f>
        <v>10.058193106834606</v>
      </c>
      <c r="O65" s="4">
        <v>153170.91800258</v>
      </c>
      <c r="P65" s="1">
        <f t="shared" si="1"/>
        <v>13.809852045826757</v>
      </c>
      <c r="Q65" s="30">
        <f t="shared" si="2"/>
        <v>0.10932818594385442</v>
      </c>
      <c r="R65" s="1"/>
      <c r="S65" s="44"/>
      <c r="T65" s="43"/>
      <c r="V65" s="37"/>
      <c r="W65" s="37"/>
      <c r="X65" s="37"/>
    </row>
    <row r="66" spans="1:24" ht="18">
      <c r="A66" s="4" t="s">
        <v>70</v>
      </c>
      <c r="B66" s="4" t="s">
        <v>637</v>
      </c>
      <c r="C66" s="4" t="s">
        <v>118</v>
      </c>
      <c r="D66" s="4" t="s">
        <v>116</v>
      </c>
      <c r="E66" s="4" t="s">
        <v>183</v>
      </c>
      <c r="F66" s="4">
        <v>946</v>
      </c>
      <c r="G66" s="4">
        <v>1</v>
      </c>
      <c r="H66" s="4">
        <v>33</v>
      </c>
      <c r="I66" s="4">
        <v>1</v>
      </c>
      <c r="J66" s="83">
        <f t="shared" si="4"/>
        <v>3.0303030303030304E-2</v>
      </c>
      <c r="K66" s="4">
        <v>2.87</v>
      </c>
      <c r="L66" s="4">
        <v>2.6811764705882348</v>
      </c>
      <c r="M66" s="81">
        <v>0.03</v>
      </c>
      <c r="N66" s="82">
        <f>L66*'参数设置&amp;汇总'!$BE$2</f>
        <v>1.1298701054983855</v>
      </c>
      <c r="O66" s="4">
        <v>12933.281176470588</v>
      </c>
      <c r="P66" s="1">
        <f t="shared" si="1"/>
        <v>1.5513063650898493</v>
      </c>
      <c r="Q66" s="30">
        <f t="shared" si="2"/>
        <v>1.2281196798895494E-2</v>
      </c>
      <c r="R66" s="1"/>
      <c r="S66" s="44"/>
      <c r="T66" s="43"/>
      <c r="V66" s="37"/>
      <c r="W66" s="37"/>
      <c r="X66" s="37"/>
    </row>
    <row r="67" spans="1:24" ht="18">
      <c r="A67" s="4" t="s">
        <v>70</v>
      </c>
      <c r="B67" s="4" t="s">
        <v>637</v>
      </c>
      <c r="C67" s="4" t="s">
        <v>118</v>
      </c>
      <c r="D67" s="4" t="s">
        <v>116</v>
      </c>
      <c r="E67" s="4" t="s">
        <v>378</v>
      </c>
      <c r="F67" s="4">
        <v>3002</v>
      </c>
      <c r="G67" s="4">
        <v>3</v>
      </c>
      <c r="H67" s="4">
        <v>220</v>
      </c>
      <c r="I67" s="4">
        <v>2</v>
      </c>
      <c r="J67" s="83">
        <f t="shared" ref="J67:J98" si="5">I67/H67</f>
        <v>9.0909090909090905E-3</v>
      </c>
      <c r="K67" s="4">
        <v>15.774408326261147</v>
      </c>
      <c r="L67" s="4">
        <v>17.194598030895467</v>
      </c>
      <c r="M67" s="81">
        <v>0.03</v>
      </c>
      <c r="N67" s="82">
        <f>L67*'参数设置&amp;汇总'!$BE$2</f>
        <v>7.2459468834991956</v>
      </c>
      <c r="O67" s="4">
        <v>115136.77305223451</v>
      </c>
      <c r="P67" s="1">
        <f t="shared" ref="P67:P130" si="6">L67-N67</f>
        <v>9.9486511473962711</v>
      </c>
      <c r="Q67" s="30">
        <f t="shared" ref="Q67:Q130" si="7">N67/11.5/8</f>
        <v>7.8760292211947774E-2</v>
      </c>
      <c r="R67" s="1"/>
      <c r="S67" s="44"/>
      <c r="T67" s="43"/>
      <c r="V67" s="37"/>
      <c r="W67" s="37"/>
      <c r="X67" s="37"/>
    </row>
    <row r="68" spans="1:24" ht="18">
      <c r="A68" s="4" t="s">
        <v>70</v>
      </c>
      <c r="B68" s="4" t="s">
        <v>637</v>
      </c>
      <c r="C68" s="4" t="s">
        <v>118</v>
      </c>
      <c r="D68" s="4" t="s">
        <v>116</v>
      </c>
      <c r="E68" s="4" t="s">
        <v>155</v>
      </c>
      <c r="F68" s="4">
        <v>661</v>
      </c>
      <c r="G68" s="4">
        <v>0</v>
      </c>
      <c r="H68" s="4">
        <v>14</v>
      </c>
      <c r="I68" s="4">
        <v>0</v>
      </c>
      <c r="J68" s="83">
        <f t="shared" si="5"/>
        <v>0</v>
      </c>
      <c r="K68" s="4">
        <v>1.3359553072625698</v>
      </c>
      <c r="L68" s="4">
        <v>1.5717121261912586</v>
      </c>
      <c r="M68" s="81">
        <v>0</v>
      </c>
      <c r="N68" s="82">
        <f>L68*'参数设置&amp;汇总'!$BE$2</f>
        <v>0.66233258620354896</v>
      </c>
      <c r="O68" s="4">
        <v>7732.7347880381194</v>
      </c>
      <c r="P68" s="1">
        <f t="shared" si="6"/>
        <v>0.9093795399877096</v>
      </c>
      <c r="Q68" s="30">
        <f t="shared" si="7"/>
        <v>7.1992672413429236E-3</v>
      </c>
      <c r="R68" s="1"/>
      <c r="S68" s="44"/>
      <c r="T68" s="43"/>
      <c r="V68" s="37"/>
      <c r="W68" s="37"/>
      <c r="X68" s="37"/>
    </row>
    <row r="69" spans="1:24" ht="18">
      <c r="A69" s="4" t="s">
        <v>70</v>
      </c>
      <c r="B69" s="4" t="s">
        <v>637</v>
      </c>
      <c r="C69" s="4" t="s">
        <v>188</v>
      </c>
      <c r="D69" s="4" t="s">
        <v>116</v>
      </c>
      <c r="E69" s="4" t="s">
        <v>361</v>
      </c>
      <c r="F69" s="4">
        <v>1872</v>
      </c>
      <c r="G69" s="4">
        <v>2</v>
      </c>
      <c r="H69" s="4">
        <v>147</v>
      </c>
      <c r="I69" s="4">
        <v>2</v>
      </c>
      <c r="J69" s="83">
        <f t="shared" si="5"/>
        <v>1.3605442176870748E-2</v>
      </c>
      <c r="K69" s="4">
        <v>12.192180801491146</v>
      </c>
      <c r="L69" s="4">
        <v>13.013153884107231</v>
      </c>
      <c r="M69" s="81">
        <v>2.1999999999999999E-2</v>
      </c>
      <c r="N69" s="82">
        <f>L69*'参数设置&amp;汇总'!$BE$2</f>
        <v>5.4838514783315135</v>
      </c>
      <c r="O69" s="4">
        <v>82317.622111726334</v>
      </c>
      <c r="P69" s="1">
        <f t="shared" si="6"/>
        <v>7.5293024057757174</v>
      </c>
      <c r="Q69" s="30">
        <f t="shared" si="7"/>
        <v>5.9607081286212102E-2</v>
      </c>
      <c r="R69" s="1"/>
      <c r="S69" s="44"/>
      <c r="T69" s="43"/>
      <c r="V69" s="37"/>
      <c r="W69" s="37"/>
      <c r="X69" s="37"/>
    </row>
    <row r="70" spans="1:24" ht="18">
      <c r="A70" s="4" t="s">
        <v>70</v>
      </c>
      <c r="B70" s="4" t="s">
        <v>637</v>
      </c>
      <c r="C70" s="4" t="s">
        <v>188</v>
      </c>
      <c r="D70" s="4" t="s">
        <v>116</v>
      </c>
      <c r="E70" s="4" t="s">
        <v>362</v>
      </c>
      <c r="F70" s="4">
        <v>969</v>
      </c>
      <c r="G70" s="4">
        <v>1</v>
      </c>
      <c r="H70" s="4">
        <v>28</v>
      </c>
      <c r="I70" s="4">
        <v>1</v>
      </c>
      <c r="J70" s="83">
        <f t="shared" si="5"/>
        <v>3.5714285714285712E-2</v>
      </c>
      <c r="K70" s="4">
        <v>2.5300000000000002</v>
      </c>
      <c r="L70" s="4">
        <v>2.2811764705882349</v>
      </c>
      <c r="M70" s="81">
        <v>0.06</v>
      </c>
      <c r="N70" s="82">
        <f>L70*'参数设置&amp;汇总'!$BE$2</f>
        <v>0.96130677251486152</v>
      </c>
      <c r="O70" s="4">
        <v>13394.469411764705</v>
      </c>
      <c r="P70" s="1">
        <f t="shared" si="6"/>
        <v>1.3198696980733735</v>
      </c>
      <c r="Q70" s="30">
        <f t="shared" si="7"/>
        <v>1.0448986657770234E-2</v>
      </c>
      <c r="R70" s="1"/>
      <c r="S70" s="44"/>
      <c r="T70" s="43"/>
      <c r="V70" s="37"/>
      <c r="W70" s="37"/>
      <c r="X70" s="37"/>
    </row>
    <row r="71" spans="1:24" ht="18">
      <c r="A71" s="4" t="s">
        <v>70</v>
      </c>
      <c r="B71" s="4" t="s">
        <v>637</v>
      </c>
      <c r="C71" s="4" t="s">
        <v>188</v>
      </c>
      <c r="D71" s="4" t="s">
        <v>116</v>
      </c>
      <c r="E71" s="4" t="s">
        <v>189</v>
      </c>
      <c r="F71" s="4">
        <v>3549</v>
      </c>
      <c r="G71" s="4">
        <v>58</v>
      </c>
      <c r="H71" s="4">
        <v>454</v>
      </c>
      <c r="I71" s="4">
        <v>22</v>
      </c>
      <c r="J71" s="83">
        <f t="shared" si="5"/>
        <v>4.8458149779735685E-2</v>
      </c>
      <c r="K71" s="4">
        <v>35.841457211795721</v>
      </c>
      <c r="L71" s="4">
        <v>30.486420249171431</v>
      </c>
      <c r="M71" s="81">
        <v>0.107</v>
      </c>
      <c r="N71" s="82">
        <f>L71*'参数设置&amp;汇总'!$BE$2</f>
        <v>12.847231519841829</v>
      </c>
      <c r="O71" s="4">
        <v>174727.14201467886</v>
      </c>
      <c r="P71" s="1">
        <f t="shared" si="6"/>
        <v>17.639188729329604</v>
      </c>
      <c r="Q71" s="30">
        <f t="shared" si="7"/>
        <v>0.13964382086784596</v>
      </c>
      <c r="R71" s="1"/>
      <c r="S71" s="44"/>
      <c r="T71" s="43"/>
      <c r="V71" s="37"/>
      <c r="W71" s="37"/>
      <c r="X71" s="37"/>
    </row>
    <row r="72" spans="1:24" ht="18">
      <c r="A72" s="4" t="s">
        <v>70</v>
      </c>
      <c r="B72" s="4" t="s">
        <v>637</v>
      </c>
      <c r="C72" s="4" t="s">
        <v>188</v>
      </c>
      <c r="D72" s="4" t="s">
        <v>116</v>
      </c>
      <c r="E72" s="4" t="s">
        <v>408</v>
      </c>
      <c r="F72" s="4">
        <v>774</v>
      </c>
      <c r="G72" s="4">
        <v>3</v>
      </c>
      <c r="H72" s="4">
        <v>44</v>
      </c>
      <c r="I72" s="4">
        <v>3</v>
      </c>
      <c r="J72" s="83">
        <f t="shared" si="5"/>
        <v>6.8181818181818177E-2</v>
      </c>
      <c r="K72" s="4">
        <v>4.26</v>
      </c>
      <c r="L72" s="4">
        <v>3.0023529411764707</v>
      </c>
      <c r="M72" s="81">
        <v>0.08</v>
      </c>
      <c r="N72" s="82">
        <f>L72*'参数设置&amp;汇总'!$BE$2</f>
        <v>1.26521654639398</v>
      </c>
      <c r="O72" s="4">
        <v>21125.684705882351</v>
      </c>
      <c r="P72" s="1">
        <f t="shared" si="6"/>
        <v>1.7371363947824907</v>
      </c>
      <c r="Q72" s="30">
        <f t="shared" si="7"/>
        <v>1.3752353765151956E-2</v>
      </c>
      <c r="R72" s="1"/>
      <c r="S72" s="44"/>
      <c r="T72" s="43"/>
      <c r="V72" s="37"/>
      <c r="W72" s="37"/>
      <c r="X72" s="37"/>
    </row>
    <row r="73" spans="1:24" ht="18">
      <c r="A73" s="4" t="s">
        <v>70</v>
      </c>
      <c r="B73" s="4" t="s">
        <v>637</v>
      </c>
      <c r="C73" s="4" t="s">
        <v>188</v>
      </c>
      <c r="D73" s="4" t="s">
        <v>116</v>
      </c>
      <c r="E73" s="4" t="s">
        <v>207</v>
      </c>
      <c r="F73" s="4">
        <v>1801</v>
      </c>
      <c r="G73" s="4">
        <v>3</v>
      </c>
      <c r="H73" s="4">
        <v>171</v>
      </c>
      <c r="I73" s="4">
        <v>3</v>
      </c>
      <c r="J73" s="83">
        <f t="shared" si="5"/>
        <v>1.7543859649122806E-2</v>
      </c>
      <c r="K73" s="4">
        <v>10.882180801491145</v>
      </c>
      <c r="L73" s="4">
        <v>10.770800942930759</v>
      </c>
      <c r="M73" s="81">
        <v>7.3999999999999996E-2</v>
      </c>
      <c r="N73" s="82">
        <f>L73*'参数设置&amp;汇总'!$BE$2</f>
        <v>4.5389052646062282</v>
      </c>
      <c r="O73" s="4">
        <v>65755.210347020446</v>
      </c>
      <c r="P73" s="1">
        <f t="shared" si="6"/>
        <v>6.2318956783245305</v>
      </c>
      <c r="Q73" s="30">
        <f t="shared" si="7"/>
        <v>4.9335926789198133E-2</v>
      </c>
      <c r="R73" s="1"/>
      <c r="S73" s="44"/>
      <c r="T73" s="43"/>
      <c r="V73" s="37"/>
      <c r="W73" s="37"/>
      <c r="X73" s="37"/>
    </row>
    <row r="74" spans="1:24" ht="18">
      <c r="A74" s="4" t="s">
        <v>70</v>
      </c>
      <c r="B74" s="4" t="s">
        <v>637</v>
      </c>
      <c r="C74" s="4" t="s">
        <v>188</v>
      </c>
      <c r="D74" s="4" t="s">
        <v>116</v>
      </c>
      <c r="E74" s="4" t="s">
        <v>295</v>
      </c>
      <c r="F74" s="4">
        <v>2228</v>
      </c>
      <c r="G74" s="4">
        <v>2</v>
      </c>
      <c r="H74" s="4">
        <v>267</v>
      </c>
      <c r="I74" s="4">
        <v>2</v>
      </c>
      <c r="J74" s="83">
        <f t="shared" si="5"/>
        <v>7.4906367041198503E-3</v>
      </c>
      <c r="K74" s="4">
        <v>13.032041131480161</v>
      </c>
      <c r="L74" s="4">
        <v>13.990636625270778</v>
      </c>
      <c r="M74" s="81">
        <v>0.04</v>
      </c>
      <c r="N74" s="82">
        <f>L74*'参数设置&amp;汇总'!$BE$2</f>
        <v>5.8957708502925108</v>
      </c>
      <c r="O74" s="4">
        <v>82092.293384453151</v>
      </c>
      <c r="P74" s="1">
        <f t="shared" si="6"/>
        <v>8.0948657749782669</v>
      </c>
      <c r="Q74" s="30">
        <f t="shared" si="7"/>
        <v>6.4084465764049026E-2</v>
      </c>
      <c r="R74" s="1"/>
      <c r="S74" s="44"/>
      <c r="T74" s="43"/>
      <c r="V74" s="37"/>
      <c r="W74" s="37"/>
      <c r="X74" s="37"/>
    </row>
    <row r="75" spans="1:24" ht="18">
      <c r="A75" s="4" t="s">
        <v>70</v>
      </c>
      <c r="B75" s="4" t="s">
        <v>637</v>
      </c>
      <c r="C75" s="4" t="s">
        <v>188</v>
      </c>
      <c r="D75" s="4" t="s">
        <v>116</v>
      </c>
      <c r="E75" s="4" t="s">
        <v>414</v>
      </c>
      <c r="F75" s="4">
        <v>1798</v>
      </c>
      <c r="G75" s="4">
        <v>1</v>
      </c>
      <c r="H75" s="4">
        <v>127</v>
      </c>
      <c r="I75" s="4">
        <v>1</v>
      </c>
      <c r="J75" s="83">
        <f t="shared" si="5"/>
        <v>7.874015748031496E-3</v>
      </c>
      <c r="K75" s="4">
        <v>8.65327120223672</v>
      </c>
      <c r="L75" s="4">
        <v>9.485024943807904</v>
      </c>
      <c r="M75" s="81">
        <v>3.3000000000000002E-2</v>
      </c>
      <c r="N75" s="82">
        <f>L75*'参数设置&amp;汇总'!$BE$2</f>
        <v>3.9970685449003063</v>
      </c>
      <c r="O75" s="4">
        <v>52806.721991118902</v>
      </c>
      <c r="P75" s="1">
        <f t="shared" si="6"/>
        <v>5.4879563989075972</v>
      </c>
      <c r="Q75" s="30">
        <f t="shared" si="7"/>
        <v>4.344639722717724E-2</v>
      </c>
      <c r="R75" s="1"/>
      <c r="S75" s="44"/>
      <c r="T75" s="43"/>
      <c r="V75" s="37"/>
      <c r="W75" s="37"/>
      <c r="X75" s="37"/>
    </row>
    <row r="76" spans="1:24" ht="18">
      <c r="A76" s="4" t="s">
        <v>70</v>
      </c>
      <c r="B76" s="4" t="s">
        <v>637</v>
      </c>
      <c r="C76" s="4" t="s">
        <v>188</v>
      </c>
      <c r="D76" s="4" t="s">
        <v>116</v>
      </c>
      <c r="E76" s="4" t="s">
        <v>253</v>
      </c>
      <c r="F76" s="4">
        <v>2379</v>
      </c>
      <c r="G76" s="4">
        <v>14</v>
      </c>
      <c r="H76" s="4">
        <v>228</v>
      </c>
      <c r="I76" s="4">
        <v>9</v>
      </c>
      <c r="J76" s="83">
        <f t="shared" si="5"/>
        <v>3.9473684210526314E-2</v>
      </c>
      <c r="K76" s="4">
        <v>18.156542404473438</v>
      </c>
      <c r="L76" s="4">
        <v>16.797108711145221</v>
      </c>
      <c r="M76" s="81">
        <v>0.16300000000000001</v>
      </c>
      <c r="N76" s="82">
        <f>L76*'参数设置&amp;汇总'!$BE$2</f>
        <v>7.0784415720930571</v>
      </c>
      <c r="O76" s="4">
        <v>97648.972217531904</v>
      </c>
      <c r="P76" s="1">
        <f t="shared" si="6"/>
        <v>9.7186671390521635</v>
      </c>
      <c r="Q76" s="30">
        <f t="shared" si="7"/>
        <v>7.6939582305359314E-2</v>
      </c>
      <c r="R76" s="1"/>
      <c r="S76" s="44"/>
      <c r="T76" s="43"/>
      <c r="V76" s="37"/>
      <c r="W76" s="37"/>
      <c r="X76" s="37"/>
    </row>
    <row r="77" spans="1:24" ht="18">
      <c r="A77" s="4" t="s">
        <v>70</v>
      </c>
      <c r="B77" s="4" t="s">
        <v>637</v>
      </c>
      <c r="C77" s="4" t="s">
        <v>188</v>
      </c>
      <c r="D77" s="4" t="s">
        <v>116</v>
      </c>
      <c r="E77" s="4" t="s">
        <v>438</v>
      </c>
      <c r="F77" s="4">
        <v>13067</v>
      </c>
      <c r="G77" s="4">
        <v>243</v>
      </c>
      <c r="H77" s="4">
        <v>3869</v>
      </c>
      <c r="I77" s="4">
        <v>223</v>
      </c>
      <c r="J77" s="83">
        <f t="shared" si="5"/>
        <v>5.7637632463168775E-2</v>
      </c>
      <c r="K77" s="4">
        <v>280.34837388551904</v>
      </c>
      <c r="L77" s="4">
        <v>186.23455751237526</v>
      </c>
      <c r="M77" s="81">
        <v>0.318</v>
      </c>
      <c r="N77" s="82">
        <f>L77*'参数设置&amp;汇总'!$BE$2</f>
        <v>78.480794327494394</v>
      </c>
      <c r="O77" s="4">
        <v>1122802.8903510852</v>
      </c>
      <c r="P77" s="1">
        <f t="shared" si="6"/>
        <v>107.75376318488087</v>
      </c>
      <c r="Q77" s="30">
        <f t="shared" si="7"/>
        <v>0.85305211225537381</v>
      </c>
      <c r="R77" s="1"/>
      <c r="S77" s="44"/>
      <c r="T77" s="43"/>
      <c r="V77" s="37"/>
      <c r="W77" s="37"/>
      <c r="X77" s="37"/>
    </row>
    <row r="78" spans="1:24" ht="18">
      <c r="A78" s="4" t="s">
        <v>68</v>
      </c>
      <c r="B78" s="4" t="s">
        <v>645</v>
      </c>
      <c r="C78" s="4" t="s">
        <v>75</v>
      </c>
      <c r="D78" s="4" t="s">
        <v>71</v>
      </c>
      <c r="E78" s="4" t="s">
        <v>83</v>
      </c>
      <c r="F78" s="4">
        <v>33719</v>
      </c>
      <c r="G78" s="4">
        <v>1289</v>
      </c>
      <c r="H78" s="4">
        <v>10438</v>
      </c>
      <c r="I78" s="4">
        <v>1167</v>
      </c>
      <c r="J78" s="83">
        <f t="shared" si="5"/>
        <v>0.11180302739988504</v>
      </c>
      <c r="K78" s="82">
        <v>2897.7655958214191</v>
      </c>
      <c r="L78" s="82">
        <v>2666.2124656722567</v>
      </c>
      <c r="M78" s="81">
        <v>0.48899999999999999</v>
      </c>
      <c r="N78" s="82">
        <f>L78*'参数设置&amp;汇总'!$BE$2</f>
        <v>1123.5641491398378</v>
      </c>
      <c r="O78" s="4">
        <v>31680305.198549788</v>
      </c>
      <c r="P78" s="4">
        <f t="shared" si="6"/>
        <v>1542.6483165324189</v>
      </c>
      <c r="Q78" s="92">
        <f t="shared" si="7"/>
        <v>12.212653794998237</v>
      </c>
      <c r="R78" s="1"/>
      <c r="S78" s="44"/>
      <c r="T78" s="43"/>
      <c r="V78" s="37"/>
      <c r="W78" s="37"/>
      <c r="X78" s="37"/>
    </row>
    <row r="79" spans="1:24" ht="18">
      <c r="A79" s="4" t="s">
        <v>70</v>
      </c>
      <c r="B79" s="4" t="s">
        <v>638</v>
      </c>
      <c r="C79" s="4" t="s">
        <v>77</v>
      </c>
      <c r="D79" s="4" t="s">
        <v>71</v>
      </c>
      <c r="E79" s="4" t="s">
        <v>78</v>
      </c>
      <c r="F79" s="4">
        <v>35241</v>
      </c>
      <c r="G79" s="4">
        <v>1342</v>
      </c>
      <c r="H79" s="4">
        <v>9973</v>
      </c>
      <c r="I79" s="4">
        <v>1213</v>
      </c>
      <c r="J79" s="83">
        <f t="shared" si="5"/>
        <v>0.12162839667101173</v>
      </c>
      <c r="K79" s="82">
        <v>2799.4136168835598</v>
      </c>
      <c r="L79" s="82">
        <v>2461.8313139806583</v>
      </c>
      <c r="M79" s="81">
        <v>0.45900000000000002</v>
      </c>
      <c r="N79" s="82">
        <f>L79*'参数设置&amp;汇总'!$BE$2</f>
        <v>1037.4362288194702</v>
      </c>
      <c r="O79" s="4">
        <v>28528813.186439563</v>
      </c>
      <c r="P79" s="4">
        <f t="shared" si="6"/>
        <v>1424.395085161188</v>
      </c>
      <c r="Q79" s="92">
        <f t="shared" si="7"/>
        <v>11.27648074803772</v>
      </c>
      <c r="R79" s="1"/>
      <c r="S79" s="44"/>
      <c r="T79" s="43"/>
      <c r="V79" s="37"/>
      <c r="W79" s="37"/>
      <c r="X79" s="37"/>
    </row>
    <row r="80" spans="1:24" ht="18">
      <c r="A80" s="4" t="s">
        <v>68</v>
      </c>
      <c r="B80" s="4" t="s">
        <v>645</v>
      </c>
      <c r="C80" s="4" t="s">
        <v>75</v>
      </c>
      <c r="D80" s="4" t="s">
        <v>71</v>
      </c>
      <c r="E80" s="4" t="s">
        <v>76</v>
      </c>
      <c r="F80" s="4">
        <v>35087</v>
      </c>
      <c r="G80" s="4">
        <v>1322</v>
      </c>
      <c r="H80" s="4">
        <v>9650</v>
      </c>
      <c r="I80" s="4">
        <v>1210</v>
      </c>
      <c r="J80" s="83">
        <f t="shared" si="5"/>
        <v>0.12538860103626942</v>
      </c>
      <c r="K80" s="82">
        <v>2607.5574193548387</v>
      </c>
      <c r="L80" s="82">
        <v>2249.727552182163</v>
      </c>
      <c r="M80" s="81">
        <v>0.48399999999999999</v>
      </c>
      <c r="N80" s="82">
        <f>L80*'参数设置&amp;汇总'!$BE$2</f>
        <v>948.05393625172564</v>
      </c>
      <c r="O80" s="4">
        <v>25142194.816850092</v>
      </c>
      <c r="P80" s="4">
        <f t="shared" si="6"/>
        <v>1301.6736159304373</v>
      </c>
      <c r="Q80" s="92">
        <f t="shared" si="7"/>
        <v>10.30493408969267</v>
      </c>
      <c r="R80" s="1"/>
      <c r="S80" s="44"/>
      <c r="T80" s="43"/>
      <c r="V80" s="37"/>
      <c r="W80" s="37"/>
      <c r="X80" s="37"/>
    </row>
    <row r="81" spans="1:24" ht="18">
      <c r="A81" s="4" t="s">
        <v>70</v>
      </c>
      <c r="B81" s="4" t="s">
        <v>641</v>
      </c>
      <c r="C81" s="4" t="s">
        <v>73</v>
      </c>
      <c r="D81" s="4" t="s">
        <v>116</v>
      </c>
      <c r="E81" s="4" t="s">
        <v>244</v>
      </c>
      <c r="F81" s="4">
        <v>8259</v>
      </c>
      <c r="G81" s="4">
        <v>240</v>
      </c>
      <c r="H81" s="4">
        <v>1586</v>
      </c>
      <c r="I81" s="4">
        <v>207</v>
      </c>
      <c r="J81" s="83">
        <f t="shared" si="5"/>
        <v>0.1305170239596469</v>
      </c>
      <c r="K81" s="4">
        <v>215.45509776536312</v>
      </c>
      <c r="L81" s="4">
        <v>112.67187972395662</v>
      </c>
      <c r="M81" s="81">
        <v>0.371</v>
      </c>
      <c r="N81" s="82">
        <f>L81*'参数设置&amp;汇总'!$BE$2</f>
        <v>47.480868949472161</v>
      </c>
      <c r="O81" s="4">
        <v>747186.19544528413</v>
      </c>
      <c r="P81" s="1">
        <f t="shared" si="6"/>
        <v>65.191010774484454</v>
      </c>
      <c r="Q81" s="30">
        <f t="shared" si="7"/>
        <v>0.51609640162469739</v>
      </c>
      <c r="R81" s="1"/>
      <c r="S81" s="44"/>
      <c r="T81" s="43"/>
      <c r="V81" s="37"/>
      <c r="W81" s="37"/>
      <c r="X81" s="37"/>
    </row>
    <row r="82" spans="1:24" ht="18">
      <c r="A82" s="4" t="s">
        <v>70</v>
      </c>
      <c r="B82" s="4" t="s">
        <v>641</v>
      </c>
      <c r="C82" s="4" t="s">
        <v>73</v>
      </c>
      <c r="D82" s="4" t="s">
        <v>116</v>
      </c>
      <c r="E82" s="4" t="s">
        <v>333</v>
      </c>
      <c r="F82" s="4">
        <v>6509</v>
      </c>
      <c r="G82" s="4">
        <v>54</v>
      </c>
      <c r="H82" s="4">
        <v>661</v>
      </c>
      <c r="I82" s="4">
        <v>46</v>
      </c>
      <c r="J82" s="83">
        <f t="shared" si="5"/>
        <v>6.9591527987897125E-2</v>
      </c>
      <c r="K82" s="4">
        <v>60.828472963506044</v>
      </c>
      <c r="L82" s="4">
        <v>43.089968192360047</v>
      </c>
      <c r="M82" s="81">
        <v>0.23699999999999999</v>
      </c>
      <c r="N82" s="82">
        <f>L82*'参数设置&amp;汇总'!$BE$2</f>
        <v>18.158471641645608</v>
      </c>
      <c r="O82" s="4">
        <v>308365.71740655426</v>
      </c>
      <c r="P82" s="1">
        <f t="shared" si="6"/>
        <v>24.931496550714439</v>
      </c>
      <c r="Q82" s="30">
        <f t="shared" si="7"/>
        <v>0.19737469175701747</v>
      </c>
      <c r="R82" s="1"/>
      <c r="S82" s="44"/>
      <c r="T82" s="43"/>
      <c r="V82" s="37"/>
      <c r="W82" s="37"/>
      <c r="X82" s="37"/>
    </row>
    <row r="83" spans="1:24" ht="18">
      <c r="A83" s="4" t="s">
        <v>70</v>
      </c>
      <c r="B83" s="4" t="s">
        <v>641</v>
      </c>
      <c r="C83" s="4" t="s">
        <v>73</v>
      </c>
      <c r="D83" s="4" t="s">
        <v>116</v>
      </c>
      <c r="E83" s="4" t="s">
        <v>412</v>
      </c>
      <c r="F83" s="4">
        <v>6647</v>
      </c>
      <c r="G83" s="4">
        <v>29</v>
      </c>
      <c r="H83" s="4">
        <v>630</v>
      </c>
      <c r="I83" s="4">
        <v>25</v>
      </c>
      <c r="J83" s="83">
        <f t="shared" si="5"/>
        <v>3.968253968253968E-2</v>
      </c>
      <c r="K83" s="4">
        <v>38.837789362513298</v>
      </c>
      <c r="L83" s="4">
        <v>29.031516897074468</v>
      </c>
      <c r="M83" s="81">
        <v>0.151</v>
      </c>
      <c r="N83" s="82">
        <f>L83*'参数设置&amp;汇总'!$BE$2</f>
        <v>12.234123124345915</v>
      </c>
      <c r="O83" s="4">
        <v>185460.80605270492</v>
      </c>
      <c r="P83" s="1">
        <f t="shared" si="6"/>
        <v>16.797393772728554</v>
      </c>
      <c r="Q83" s="30">
        <f t="shared" si="7"/>
        <v>0.13297959917767299</v>
      </c>
      <c r="R83" s="1"/>
      <c r="S83" s="44"/>
      <c r="T83" s="43"/>
      <c r="V83" s="37"/>
      <c r="W83" s="37"/>
      <c r="X83" s="37"/>
    </row>
    <row r="84" spans="1:24" ht="18">
      <c r="A84" s="4" t="s">
        <v>70</v>
      </c>
      <c r="B84" s="4" t="s">
        <v>641</v>
      </c>
      <c r="C84" s="4" t="s">
        <v>73</v>
      </c>
      <c r="D84" s="4" t="s">
        <v>116</v>
      </c>
      <c r="E84" s="4" t="s">
        <v>179</v>
      </c>
      <c r="F84" s="4">
        <v>9134</v>
      </c>
      <c r="G84" s="4">
        <v>120</v>
      </c>
      <c r="H84" s="4">
        <v>1522</v>
      </c>
      <c r="I84" s="4">
        <v>111</v>
      </c>
      <c r="J84" s="83">
        <f t="shared" si="5"/>
        <v>7.2930354796320637E-2</v>
      </c>
      <c r="K84" s="4">
        <v>121.48337430167598</v>
      </c>
      <c r="L84" s="4">
        <v>72.822793296089387</v>
      </c>
      <c r="M84" s="81">
        <v>0.26800000000000002</v>
      </c>
      <c r="N84" s="82">
        <f>L84*'参数设置&amp;汇总'!$BE$2</f>
        <v>30.688131887897633</v>
      </c>
      <c r="O84" s="4">
        <v>466993.12644429831</v>
      </c>
      <c r="P84" s="1">
        <f t="shared" si="6"/>
        <v>42.134661408191754</v>
      </c>
      <c r="Q84" s="30">
        <f t="shared" si="7"/>
        <v>0.33356665095540905</v>
      </c>
      <c r="R84" s="1"/>
      <c r="S84" s="44"/>
      <c r="T84" s="43"/>
      <c r="V84" s="37"/>
      <c r="W84" s="37"/>
      <c r="X84" s="37"/>
    </row>
    <row r="85" spans="1:24" ht="18">
      <c r="A85" s="4" t="s">
        <v>70</v>
      </c>
      <c r="B85" s="4" t="s">
        <v>641</v>
      </c>
      <c r="C85" s="4" t="s">
        <v>73</v>
      </c>
      <c r="D85" s="4" t="s">
        <v>116</v>
      </c>
      <c r="E85" s="4" t="s">
        <v>320</v>
      </c>
      <c r="F85" s="4">
        <v>5298</v>
      </c>
      <c r="G85" s="4">
        <v>55</v>
      </c>
      <c r="H85" s="4">
        <v>513</v>
      </c>
      <c r="I85" s="4">
        <v>52</v>
      </c>
      <c r="J85" s="83">
        <f t="shared" si="5"/>
        <v>0.10136452241715399</v>
      </c>
      <c r="K85" s="4">
        <v>55.189689944633571</v>
      </c>
      <c r="L85" s="4">
        <v>30.324341111333609</v>
      </c>
      <c r="M85" s="81">
        <v>0.22500000000000001</v>
      </c>
      <c r="N85" s="82">
        <f>L85*'参数设置&amp;汇总'!$BE$2</f>
        <v>12.778930020639232</v>
      </c>
      <c r="O85" s="4">
        <v>174019.36557290304</v>
      </c>
      <c r="P85" s="1">
        <f t="shared" si="6"/>
        <v>17.54541109069438</v>
      </c>
      <c r="Q85" s="30">
        <f t="shared" si="7"/>
        <v>0.13890141326781774</v>
      </c>
      <c r="R85" s="1"/>
      <c r="S85" s="44"/>
      <c r="T85" s="43"/>
      <c r="V85" s="37"/>
      <c r="W85" s="37"/>
      <c r="X85" s="37"/>
    </row>
    <row r="86" spans="1:24" ht="18">
      <c r="A86" s="4" t="s">
        <v>70</v>
      </c>
      <c r="B86" s="4" t="s">
        <v>641</v>
      </c>
      <c r="C86" s="4" t="s">
        <v>73</v>
      </c>
      <c r="D86" s="4" t="s">
        <v>116</v>
      </c>
      <c r="E86" s="4" t="s">
        <v>235</v>
      </c>
      <c r="F86" s="4">
        <v>6059</v>
      </c>
      <c r="G86" s="4">
        <v>32</v>
      </c>
      <c r="H86" s="4">
        <v>507</v>
      </c>
      <c r="I86" s="4">
        <v>28</v>
      </c>
      <c r="J86" s="83">
        <f t="shared" si="5"/>
        <v>5.5226824457593686E-2</v>
      </c>
      <c r="K86" s="4">
        <v>43.881500757548146</v>
      </c>
      <c r="L86" s="4">
        <v>33.315883244174294</v>
      </c>
      <c r="M86" s="81">
        <v>0.14899999999999999</v>
      </c>
      <c r="N86" s="82">
        <f>L86*'参数设置&amp;汇总'!$BE$2</f>
        <v>14.039590802319896</v>
      </c>
      <c r="O86" s="4">
        <v>242625.43831315296</v>
      </c>
      <c r="P86" s="1">
        <f t="shared" si="6"/>
        <v>19.276292441854398</v>
      </c>
      <c r="Q86" s="30">
        <f t="shared" si="7"/>
        <v>0.15260424785130322</v>
      </c>
      <c r="R86" s="1"/>
      <c r="S86" s="44"/>
      <c r="T86" s="43"/>
      <c r="V86" s="37"/>
      <c r="W86" s="37"/>
      <c r="X86" s="37"/>
    </row>
    <row r="87" spans="1:24" ht="18">
      <c r="A87" s="4" t="s">
        <v>70</v>
      </c>
      <c r="B87" s="4" t="s">
        <v>641</v>
      </c>
      <c r="C87" s="4" t="s">
        <v>73</v>
      </c>
      <c r="D87" s="4" t="s">
        <v>116</v>
      </c>
      <c r="E87" s="4" t="s">
        <v>258</v>
      </c>
      <c r="F87" s="4">
        <v>11913</v>
      </c>
      <c r="G87" s="4">
        <v>129</v>
      </c>
      <c r="H87" s="4">
        <v>1478</v>
      </c>
      <c r="I87" s="4">
        <v>119</v>
      </c>
      <c r="J87" s="83">
        <f t="shared" si="5"/>
        <v>8.0514208389715833E-2</v>
      </c>
      <c r="K87" s="4">
        <v>134.17999999999998</v>
      </c>
      <c r="L87" s="4">
        <v>80.97999999999999</v>
      </c>
      <c r="M87" s="81">
        <v>0.246</v>
      </c>
      <c r="N87" s="82">
        <f>L87*'参数设置&amp;汇总'!$BE$2</f>
        <v>34.125646762514421</v>
      </c>
      <c r="O87" s="4">
        <v>497061.20823529403</v>
      </c>
      <c r="P87" s="1">
        <f t="shared" si="6"/>
        <v>46.854353237485569</v>
      </c>
      <c r="Q87" s="30">
        <f t="shared" si="7"/>
        <v>0.37093094307080893</v>
      </c>
      <c r="R87" s="1"/>
      <c r="S87" s="44"/>
      <c r="T87" s="43"/>
      <c r="V87" s="37"/>
      <c r="W87" s="37"/>
      <c r="X87" s="37"/>
    </row>
    <row r="88" spans="1:24" ht="18">
      <c r="A88" s="4" t="s">
        <v>70</v>
      </c>
      <c r="B88" s="4" t="s">
        <v>641</v>
      </c>
      <c r="C88" s="4" t="s">
        <v>73</v>
      </c>
      <c r="D88" s="4" t="s">
        <v>116</v>
      </c>
      <c r="E88" s="4" t="s">
        <v>368</v>
      </c>
      <c r="F88" s="4">
        <v>7632</v>
      </c>
      <c r="G88" s="4">
        <v>81</v>
      </c>
      <c r="H88" s="4">
        <v>647</v>
      </c>
      <c r="I88" s="4">
        <v>70</v>
      </c>
      <c r="J88" s="83">
        <f t="shared" si="5"/>
        <v>0.10819165378670788</v>
      </c>
      <c r="K88" s="4">
        <v>81.137865921787707</v>
      </c>
      <c r="L88" s="4">
        <v>50.309254025632598</v>
      </c>
      <c r="M88" s="81">
        <v>0.19600000000000001</v>
      </c>
      <c r="N88" s="82">
        <f>L88*'参数设置&amp;汇总'!$BE$2</f>
        <v>21.200738846188504</v>
      </c>
      <c r="O88" s="4">
        <v>317759.47377587901</v>
      </c>
      <c r="P88" s="1">
        <f t="shared" si="6"/>
        <v>29.108515179444094</v>
      </c>
      <c r="Q88" s="30">
        <f t="shared" si="7"/>
        <v>0.2304428135455272</v>
      </c>
      <c r="R88" s="1"/>
      <c r="S88" s="44"/>
      <c r="T88" s="43"/>
      <c r="V88" s="37"/>
      <c r="W88" s="37"/>
      <c r="X88" s="37"/>
    </row>
    <row r="89" spans="1:24" ht="18">
      <c r="A89" s="4" t="s">
        <v>70</v>
      </c>
      <c r="B89" s="4" t="s">
        <v>641</v>
      </c>
      <c r="C89" s="4" t="s">
        <v>73</v>
      </c>
      <c r="D89" s="4" t="s">
        <v>116</v>
      </c>
      <c r="E89" s="4" t="s">
        <v>267</v>
      </c>
      <c r="F89" s="4">
        <v>6084</v>
      </c>
      <c r="G89" s="4">
        <v>64</v>
      </c>
      <c r="H89" s="4">
        <v>763</v>
      </c>
      <c r="I89" s="4">
        <v>57</v>
      </c>
      <c r="J89" s="83">
        <f t="shared" si="5"/>
        <v>7.4705111402359109E-2</v>
      </c>
      <c r="K89" s="4">
        <v>67.748816652522294</v>
      </c>
      <c r="L89" s="4">
        <v>39.610372532379174</v>
      </c>
      <c r="M89" s="81">
        <v>0.22</v>
      </c>
      <c r="N89" s="82">
        <f>L89*'参数设置&amp;汇总'!$BE$2</f>
        <v>16.692141036942157</v>
      </c>
      <c r="O89" s="4">
        <v>250953.5013985867</v>
      </c>
      <c r="P89" s="1">
        <f t="shared" si="6"/>
        <v>22.918231495437016</v>
      </c>
      <c r="Q89" s="30">
        <f t="shared" si="7"/>
        <v>0.1814363156189365</v>
      </c>
      <c r="R89" s="1"/>
      <c r="S89" s="44"/>
      <c r="T89" s="43"/>
      <c r="V89" s="37"/>
      <c r="W89" s="37"/>
      <c r="X89" s="37"/>
    </row>
    <row r="90" spans="1:24" ht="18">
      <c r="A90" s="4" t="s">
        <v>70</v>
      </c>
      <c r="B90" s="4" t="s">
        <v>641</v>
      </c>
      <c r="C90" s="4" t="s">
        <v>73</v>
      </c>
      <c r="D90" s="4" t="s">
        <v>116</v>
      </c>
      <c r="E90" s="4" t="s">
        <v>437</v>
      </c>
      <c r="F90" s="4">
        <v>4167</v>
      </c>
      <c r="G90" s="4">
        <v>45</v>
      </c>
      <c r="H90" s="4">
        <v>587</v>
      </c>
      <c r="I90" s="4">
        <v>43</v>
      </c>
      <c r="J90" s="83">
        <f t="shared" si="5"/>
        <v>7.3253833049403749E-2</v>
      </c>
      <c r="K90" s="4">
        <v>56.861454034269286</v>
      </c>
      <c r="L90" s="4">
        <v>40.238181216787396</v>
      </c>
      <c r="M90" s="81">
        <v>0.217</v>
      </c>
      <c r="N90" s="82">
        <f>L90*'参数设置&amp;汇总'!$BE$2</f>
        <v>16.956704847741783</v>
      </c>
      <c r="O90" s="4">
        <v>230668.38713142995</v>
      </c>
      <c r="P90" s="1">
        <f t="shared" si="6"/>
        <v>23.281476369045613</v>
      </c>
      <c r="Q90" s="30">
        <f t="shared" si="7"/>
        <v>0.1843120092145846</v>
      </c>
      <c r="R90" s="1"/>
      <c r="S90" s="44"/>
      <c r="T90" s="43"/>
      <c r="V90" s="37"/>
      <c r="W90" s="37"/>
      <c r="X90" s="37"/>
    </row>
    <row r="91" spans="1:24" ht="18">
      <c r="A91" s="4" t="s">
        <v>68</v>
      </c>
      <c r="B91" s="4" t="s">
        <v>648</v>
      </c>
      <c r="C91" s="4" t="s">
        <v>79</v>
      </c>
      <c r="D91" s="4" t="s">
        <v>71</v>
      </c>
      <c r="E91" s="4" t="s">
        <v>80</v>
      </c>
      <c r="F91" s="4">
        <v>23484</v>
      </c>
      <c r="G91" s="4">
        <v>1145</v>
      </c>
      <c r="H91" s="4">
        <v>8444</v>
      </c>
      <c r="I91" s="4">
        <v>1074</v>
      </c>
      <c r="J91" s="83">
        <f t="shared" si="5"/>
        <v>0.12719090478446235</v>
      </c>
      <c r="K91" s="82">
        <v>2485.3318464204413</v>
      </c>
      <c r="L91" s="82">
        <v>2230.326878141695</v>
      </c>
      <c r="M91" s="81">
        <v>0.44500000000000001</v>
      </c>
      <c r="N91" s="82">
        <f>L91*'参数设置&amp;汇总'!$BE$2</f>
        <v>939.87833055575504</v>
      </c>
      <c r="O91" s="4">
        <v>24634231.609670132</v>
      </c>
      <c r="P91" s="4">
        <f t="shared" si="6"/>
        <v>1290.4485475859401</v>
      </c>
      <c r="Q91" s="92">
        <f t="shared" si="7"/>
        <v>10.216068810388641</v>
      </c>
      <c r="R91" s="1"/>
      <c r="S91" s="44"/>
      <c r="T91" s="43"/>
      <c r="V91" s="37"/>
      <c r="W91" s="37"/>
      <c r="X91" s="37"/>
    </row>
    <row r="92" spans="1:24" ht="18">
      <c r="A92" s="4" t="s">
        <v>70</v>
      </c>
      <c r="B92" s="4" t="s">
        <v>637</v>
      </c>
      <c r="C92" s="4" t="s">
        <v>101</v>
      </c>
      <c r="D92" s="4" t="s">
        <v>116</v>
      </c>
      <c r="E92" s="4" t="s">
        <v>455</v>
      </c>
      <c r="F92" s="4">
        <v>3832</v>
      </c>
      <c r="G92" s="4">
        <v>40</v>
      </c>
      <c r="H92" s="4">
        <v>307</v>
      </c>
      <c r="I92" s="4">
        <v>11</v>
      </c>
      <c r="J92" s="83">
        <f t="shared" si="5"/>
        <v>3.5830618892508145E-2</v>
      </c>
      <c r="K92" s="4">
        <v>26.125452003727865</v>
      </c>
      <c r="L92" s="4">
        <v>25.569943533797492</v>
      </c>
      <c r="M92" s="81">
        <v>5.6000000000000001E-2</v>
      </c>
      <c r="N92" s="82">
        <f>L92*'参数设置&amp;汇总'!$BE$2</f>
        <v>10.775387265643531</v>
      </c>
      <c r="O92" s="4">
        <v>149233.86998519819</v>
      </c>
      <c r="P92" s="1">
        <f t="shared" si="6"/>
        <v>14.794556268153961</v>
      </c>
      <c r="Q92" s="30">
        <f t="shared" si="7"/>
        <v>0.11712377462656011</v>
      </c>
      <c r="R92" s="1"/>
      <c r="S92" s="44"/>
      <c r="T92" s="43"/>
      <c r="V92" s="37"/>
      <c r="W92" s="37"/>
      <c r="X92" s="37"/>
    </row>
    <row r="93" spans="1:24" ht="18">
      <c r="A93" s="4" t="s">
        <v>70</v>
      </c>
      <c r="B93" s="4" t="s">
        <v>637</v>
      </c>
      <c r="C93" s="4" t="s">
        <v>101</v>
      </c>
      <c r="D93" s="4" t="s">
        <v>116</v>
      </c>
      <c r="E93" s="4" t="s">
        <v>293</v>
      </c>
      <c r="F93" s="4">
        <v>1137</v>
      </c>
      <c r="G93" s="4">
        <v>2</v>
      </c>
      <c r="H93" s="4">
        <v>77</v>
      </c>
      <c r="I93" s="4">
        <v>1</v>
      </c>
      <c r="J93" s="83">
        <f t="shared" si="5"/>
        <v>1.2987012987012988E-2</v>
      </c>
      <c r="K93" s="4">
        <v>4.3119106145251394</v>
      </c>
      <c r="L93" s="4">
        <v>4.4269536641472227</v>
      </c>
      <c r="M93" s="81">
        <v>0.04</v>
      </c>
      <c r="N93" s="82">
        <f>L93*'参数设置&amp;汇总'!$BE$2</f>
        <v>1.8655551614806996</v>
      </c>
      <c r="O93" s="4">
        <v>25190.873105488001</v>
      </c>
      <c r="P93" s="1">
        <f t="shared" si="6"/>
        <v>2.5613985026665231</v>
      </c>
      <c r="Q93" s="30">
        <f t="shared" si="7"/>
        <v>2.0277773494355431E-2</v>
      </c>
      <c r="R93" s="1"/>
      <c r="S93" s="44"/>
      <c r="T93" s="43"/>
      <c r="V93" s="37"/>
      <c r="W93" s="37"/>
      <c r="X93" s="37"/>
    </row>
    <row r="94" spans="1:24" ht="18">
      <c r="A94" s="4" t="s">
        <v>70</v>
      </c>
      <c r="B94" s="4" t="s">
        <v>637</v>
      </c>
      <c r="C94" s="4" t="s">
        <v>101</v>
      </c>
      <c r="D94" s="4" t="s">
        <v>116</v>
      </c>
      <c r="E94" s="4" t="s">
        <v>292</v>
      </c>
      <c r="F94" s="4">
        <v>2928</v>
      </c>
      <c r="G94" s="4">
        <v>5</v>
      </c>
      <c r="H94" s="4">
        <v>318</v>
      </c>
      <c r="I94" s="4">
        <v>3</v>
      </c>
      <c r="J94" s="83">
        <f t="shared" si="5"/>
        <v>9.433962264150943E-3</v>
      </c>
      <c r="K94" s="4">
        <v>21.099640043828291</v>
      </c>
      <c r="L94" s="4">
        <v>22.764282404503877</v>
      </c>
      <c r="M94" s="81">
        <v>3.6999999999999998E-2</v>
      </c>
      <c r="N94" s="82">
        <f>L94*'参数设置&amp;汇总'!$BE$2</f>
        <v>9.593058287703407</v>
      </c>
      <c r="O94" s="4">
        <v>158120.80068440165</v>
      </c>
      <c r="P94" s="1">
        <f t="shared" si="6"/>
        <v>13.17122411680047</v>
      </c>
      <c r="Q94" s="30">
        <f t="shared" si="7"/>
        <v>0.10427237269242834</v>
      </c>
      <c r="R94" s="1"/>
      <c r="S94" s="44"/>
      <c r="T94" s="43"/>
      <c r="V94" s="37"/>
      <c r="W94" s="37"/>
      <c r="X94" s="37"/>
    </row>
    <row r="95" spans="1:24" ht="18">
      <c r="A95" s="4" t="s">
        <v>70</v>
      </c>
      <c r="B95" s="4" t="s">
        <v>637</v>
      </c>
      <c r="C95" s="4" t="s">
        <v>101</v>
      </c>
      <c r="D95" s="4" t="s">
        <v>116</v>
      </c>
      <c r="E95" s="4" t="s">
        <v>215</v>
      </c>
      <c r="F95" s="4">
        <v>10997</v>
      </c>
      <c r="G95" s="4">
        <v>588</v>
      </c>
      <c r="H95" s="4">
        <v>2156</v>
      </c>
      <c r="I95" s="4">
        <v>288</v>
      </c>
      <c r="J95" s="83">
        <f t="shared" si="5"/>
        <v>0.13358070500927643</v>
      </c>
      <c r="K95" s="4">
        <v>295.65000000000003</v>
      </c>
      <c r="L95" s="4">
        <v>181.23647058823528</v>
      </c>
      <c r="M95" s="81">
        <v>0.29399999999999998</v>
      </c>
      <c r="N95" s="82">
        <f>L95*'参数设置&amp;汇总'!$BE$2</f>
        <v>76.374558851308379</v>
      </c>
      <c r="O95" s="4">
        <v>1053143.0023529411</v>
      </c>
      <c r="P95" s="1">
        <f t="shared" si="6"/>
        <v>104.8619117369269</v>
      </c>
      <c r="Q95" s="30">
        <f t="shared" si="7"/>
        <v>0.83015824838378671</v>
      </c>
      <c r="R95" s="1"/>
      <c r="S95" s="44"/>
      <c r="T95" s="43"/>
      <c r="V95" s="37"/>
      <c r="W95" s="37"/>
      <c r="X95" s="37"/>
    </row>
    <row r="96" spans="1:24" ht="18">
      <c r="A96" s="4" t="s">
        <v>70</v>
      </c>
      <c r="B96" s="4" t="s">
        <v>637</v>
      </c>
      <c r="C96" s="4" t="s">
        <v>101</v>
      </c>
      <c r="D96" s="4" t="s">
        <v>116</v>
      </c>
      <c r="E96" s="4" t="s">
        <v>139</v>
      </c>
      <c r="F96" s="4">
        <v>2145</v>
      </c>
      <c r="G96" s="4">
        <v>4</v>
      </c>
      <c r="H96" s="4">
        <v>167</v>
      </c>
      <c r="I96" s="4">
        <v>2</v>
      </c>
      <c r="J96" s="83">
        <f t="shared" si="5"/>
        <v>1.1976047904191617E-2</v>
      </c>
      <c r="K96" s="4">
        <v>8.4341752096924516</v>
      </c>
      <c r="L96" s="4">
        <v>8.5590296584617072</v>
      </c>
      <c r="M96" s="81">
        <v>6.7000000000000004E-2</v>
      </c>
      <c r="N96" s="82">
        <f>L96*'参数设置&amp;汇总'!$BE$2</f>
        <v>3.6068464158378455</v>
      </c>
      <c r="O96" s="4">
        <v>43544.250196809386</v>
      </c>
      <c r="P96" s="1">
        <f t="shared" si="6"/>
        <v>4.9521832426238621</v>
      </c>
      <c r="Q96" s="30">
        <f t="shared" si="7"/>
        <v>3.9204852346063537E-2</v>
      </c>
      <c r="R96" s="1"/>
      <c r="S96" s="44"/>
      <c r="T96" s="43"/>
      <c r="V96" s="37"/>
      <c r="W96" s="37"/>
      <c r="X96" s="37"/>
    </row>
    <row r="97" spans="1:24" ht="18">
      <c r="A97" s="4" t="s">
        <v>70</v>
      </c>
      <c r="B97" s="4" t="s">
        <v>637</v>
      </c>
      <c r="C97" s="4" t="s">
        <v>101</v>
      </c>
      <c r="D97" s="4" t="s">
        <v>116</v>
      </c>
      <c r="E97" s="4" t="s">
        <v>270</v>
      </c>
      <c r="F97" s="4">
        <v>1823</v>
      </c>
      <c r="G97" s="4">
        <v>7</v>
      </c>
      <c r="H97" s="4">
        <v>166</v>
      </c>
      <c r="I97" s="4">
        <v>6</v>
      </c>
      <c r="J97" s="83">
        <f t="shared" si="5"/>
        <v>3.614457831325301E-2</v>
      </c>
      <c r="K97" s="4">
        <v>9.8135881124815825</v>
      </c>
      <c r="L97" s="4">
        <v>7.7183389558606841</v>
      </c>
      <c r="M97" s="81">
        <v>0.09</v>
      </c>
      <c r="N97" s="82">
        <f>L97*'参数设置&amp;汇总'!$BE$2</f>
        <v>3.2525723487411229</v>
      </c>
      <c r="O97" s="4">
        <v>48907.355120256747</v>
      </c>
      <c r="P97" s="1">
        <f t="shared" si="6"/>
        <v>4.4657666071195612</v>
      </c>
      <c r="Q97" s="30">
        <f t="shared" si="7"/>
        <v>3.535404726892525E-2</v>
      </c>
      <c r="R97" s="1"/>
      <c r="S97" s="44"/>
      <c r="T97" s="43"/>
      <c r="V97" s="37"/>
      <c r="W97" s="37"/>
      <c r="X97" s="37"/>
    </row>
    <row r="98" spans="1:24" ht="18">
      <c r="A98" s="4" t="s">
        <v>70</v>
      </c>
      <c r="B98" s="4" t="s">
        <v>637</v>
      </c>
      <c r="C98" s="4" t="s">
        <v>101</v>
      </c>
      <c r="D98" s="4" t="s">
        <v>116</v>
      </c>
      <c r="E98" s="4" t="s">
        <v>440</v>
      </c>
      <c r="F98" s="4">
        <v>1803</v>
      </c>
      <c r="G98" s="4">
        <v>2</v>
      </c>
      <c r="H98" s="4">
        <v>135</v>
      </c>
      <c r="I98" s="4">
        <v>2</v>
      </c>
      <c r="J98" s="83">
        <f t="shared" si="5"/>
        <v>1.4814814814814815E-2</v>
      </c>
      <c r="K98" s="4">
        <v>6.3914073109904352</v>
      </c>
      <c r="L98" s="4">
        <v>6.1557733070475695</v>
      </c>
      <c r="M98" s="81">
        <v>2.8000000000000001E-2</v>
      </c>
      <c r="N98" s="82">
        <f>L98*'参数设置&amp;汇总'!$BE$2</f>
        <v>2.5940941643173701</v>
      </c>
      <c r="O98" s="4">
        <v>37841.16830264806</v>
      </c>
      <c r="P98" s="1">
        <f t="shared" si="6"/>
        <v>3.5616791427301995</v>
      </c>
      <c r="Q98" s="30">
        <f t="shared" si="7"/>
        <v>2.8196675699101847E-2</v>
      </c>
      <c r="R98" s="1"/>
      <c r="S98" s="44"/>
      <c r="T98" s="43"/>
      <c r="V98" s="37"/>
      <c r="W98" s="37"/>
      <c r="X98" s="37"/>
    </row>
    <row r="99" spans="1:24" ht="18">
      <c r="A99" s="4" t="s">
        <v>70</v>
      </c>
      <c r="B99" s="4" t="s">
        <v>637</v>
      </c>
      <c r="C99" s="4" t="s">
        <v>101</v>
      </c>
      <c r="D99" s="4" t="s">
        <v>116</v>
      </c>
      <c r="E99" s="4" t="s">
        <v>393</v>
      </c>
      <c r="F99" s="4">
        <v>2769</v>
      </c>
      <c r="G99" s="4">
        <v>5</v>
      </c>
      <c r="H99" s="4">
        <v>300</v>
      </c>
      <c r="I99" s="4">
        <v>4</v>
      </c>
      <c r="J99" s="83">
        <f t="shared" ref="J99:J130" si="8">I99/H99</f>
        <v>1.3333333333333334E-2</v>
      </c>
      <c r="K99" s="4">
        <v>21.66631894078629</v>
      </c>
      <c r="L99" s="4">
        <v>22.735669342101513</v>
      </c>
      <c r="M99" s="81">
        <v>7.8E-2</v>
      </c>
      <c r="N99" s="82">
        <f>L99*'参数设置&amp;汇总'!$BE$2</f>
        <v>9.5810005047898876</v>
      </c>
      <c r="O99" s="4">
        <v>149347.44027536959</v>
      </c>
      <c r="P99" s="1">
        <f t="shared" si="6"/>
        <v>13.154668837311625</v>
      </c>
      <c r="Q99" s="30">
        <f t="shared" si="7"/>
        <v>0.10414130983467269</v>
      </c>
      <c r="R99" s="1"/>
      <c r="S99" s="44"/>
      <c r="T99" s="43"/>
      <c r="V99" s="37"/>
      <c r="W99" s="37"/>
      <c r="X99" s="37"/>
    </row>
    <row r="100" spans="1:24" ht="18">
      <c r="A100" s="4" t="s">
        <v>70</v>
      </c>
      <c r="B100" s="4" t="s">
        <v>637</v>
      </c>
      <c r="C100" s="4" t="s">
        <v>101</v>
      </c>
      <c r="D100" s="4" t="s">
        <v>116</v>
      </c>
      <c r="E100" s="4" t="s">
        <v>436</v>
      </c>
      <c r="F100" s="4">
        <v>2922</v>
      </c>
      <c r="G100" s="4">
        <v>8</v>
      </c>
      <c r="H100" s="4">
        <v>400</v>
      </c>
      <c r="I100" s="4">
        <v>7</v>
      </c>
      <c r="J100" s="83">
        <f t="shared" si="8"/>
        <v>1.7500000000000002E-2</v>
      </c>
      <c r="K100" s="4">
        <v>21.923588112481582</v>
      </c>
      <c r="L100" s="4">
        <v>21.181868367625388</v>
      </c>
      <c r="M100" s="81">
        <v>6.7000000000000004E-2</v>
      </c>
      <c r="N100" s="82">
        <f>L100*'参数设置&amp;汇总'!$BE$2</f>
        <v>8.9262158271630287</v>
      </c>
      <c r="O100" s="4">
        <v>138438.50570849201</v>
      </c>
      <c r="P100" s="1">
        <f t="shared" si="6"/>
        <v>12.255652540462359</v>
      </c>
      <c r="Q100" s="30">
        <f t="shared" si="7"/>
        <v>9.7024085077859007E-2</v>
      </c>
      <c r="R100" s="1"/>
      <c r="S100" s="44"/>
      <c r="T100" s="43"/>
      <c r="V100" s="37"/>
      <c r="W100" s="37"/>
      <c r="X100" s="37"/>
    </row>
    <row r="101" spans="1:24" ht="18">
      <c r="A101" s="4" t="s">
        <v>70</v>
      </c>
      <c r="B101" s="4" t="s">
        <v>637</v>
      </c>
      <c r="C101" s="4" t="s">
        <v>101</v>
      </c>
      <c r="D101" s="4" t="s">
        <v>116</v>
      </c>
      <c r="E101" s="4" t="s">
        <v>409</v>
      </c>
      <c r="F101" s="4">
        <v>1828</v>
      </c>
      <c r="G101" s="4">
        <v>4</v>
      </c>
      <c r="H101" s="4">
        <v>259</v>
      </c>
      <c r="I101" s="4">
        <v>4</v>
      </c>
      <c r="J101" s="83">
        <f t="shared" si="8"/>
        <v>1.5444015444015444E-2</v>
      </c>
      <c r="K101" s="4">
        <v>15.58204113148016</v>
      </c>
      <c r="L101" s="4">
        <v>15.843577801741365</v>
      </c>
      <c r="M101" s="81">
        <v>4.5999999999999999E-2</v>
      </c>
      <c r="N101" s="82">
        <f>L101*'参数设置&amp;汇总'!$BE$2</f>
        <v>6.6766157016132457</v>
      </c>
      <c r="O101" s="4">
        <v>105991.16220798258</v>
      </c>
      <c r="P101" s="1">
        <f t="shared" si="6"/>
        <v>9.166962100128119</v>
      </c>
      <c r="Q101" s="30">
        <f t="shared" si="7"/>
        <v>7.2571909800143969E-2</v>
      </c>
      <c r="R101" s="1"/>
      <c r="S101" s="44"/>
      <c r="T101" s="43"/>
      <c r="V101" s="37"/>
      <c r="W101" s="37"/>
      <c r="X101" s="37"/>
    </row>
    <row r="102" spans="1:24" ht="18">
      <c r="A102" s="4" t="s">
        <v>70</v>
      </c>
      <c r="B102" s="4" t="s">
        <v>637</v>
      </c>
      <c r="C102" s="4" t="s">
        <v>101</v>
      </c>
      <c r="D102" s="4" t="s">
        <v>116</v>
      </c>
      <c r="E102" s="4" t="s">
        <v>369</v>
      </c>
      <c r="F102" s="4">
        <v>2255</v>
      </c>
      <c r="G102" s="4">
        <v>9</v>
      </c>
      <c r="H102" s="4">
        <v>332</v>
      </c>
      <c r="I102" s="4">
        <v>7</v>
      </c>
      <c r="J102" s="83">
        <f t="shared" si="8"/>
        <v>2.1084337349397589E-2</v>
      </c>
      <c r="K102" s="4">
        <v>17.00358811248158</v>
      </c>
      <c r="L102" s="4">
        <v>15.317162485272448</v>
      </c>
      <c r="M102" s="81">
        <v>0.111</v>
      </c>
      <c r="N102" s="82">
        <f>L102*'参数设置&amp;汇总'!$BE$2</f>
        <v>6.454779900919303</v>
      </c>
      <c r="O102" s="4">
        <v>87206.332767315573</v>
      </c>
      <c r="P102" s="1">
        <f t="shared" si="6"/>
        <v>8.8623825843531456</v>
      </c>
      <c r="Q102" s="30">
        <f t="shared" si="7"/>
        <v>7.0160651096948939E-2</v>
      </c>
      <c r="R102" s="1"/>
      <c r="S102" s="44"/>
      <c r="T102" s="43"/>
      <c r="V102" s="37"/>
      <c r="W102" s="37"/>
      <c r="X102" s="37"/>
    </row>
    <row r="103" spans="1:24" ht="18">
      <c r="A103" s="4" t="s">
        <v>70</v>
      </c>
      <c r="B103" s="4" t="s">
        <v>637</v>
      </c>
      <c r="C103" s="4" t="s">
        <v>101</v>
      </c>
      <c r="D103" s="4" t="s">
        <v>116</v>
      </c>
      <c r="E103" s="4" t="s">
        <v>429</v>
      </c>
      <c r="F103" s="4">
        <v>2118</v>
      </c>
      <c r="G103" s="4">
        <v>0</v>
      </c>
      <c r="H103" s="4">
        <v>132</v>
      </c>
      <c r="I103" s="4">
        <v>0</v>
      </c>
      <c r="J103" s="83">
        <f t="shared" si="8"/>
        <v>0</v>
      </c>
      <c r="K103" s="4">
        <v>9.1581361087537161</v>
      </c>
      <c r="L103" s="4">
        <v>10.77427777500437</v>
      </c>
      <c r="M103" s="81">
        <v>1.2E-2</v>
      </c>
      <c r="N103" s="82">
        <f>L103*'参数设置&amp;汇总'!$BE$2</f>
        <v>4.540370430612608</v>
      </c>
      <c r="O103" s="4">
        <v>64372.993370352684</v>
      </c>
      <c r="P103" s="1">
        <f t="shared" si="6"/>
        <v>6.2339073443917616</v>
      </c>
      <c r="Q103" s="30">
        <f t="shared" si="7"/>
        <v>4.9351852506658786E-2</v>
      </c>
      <c r="R103" s="1"/>
      <c r="S103" s="44"/>
      <c r="T103" s="43"/>
      <c r="V103" s="37"/>
      <c r="W103" s="37"/>
      <c r="X103" s="37"/>
    </row>
    <row r="104" spans="1:24" ht="18">
      <c r="A104" s="4" t="s">
        <v>70</v>
      </c>
      <c r="B104" s="4" t="s">
        <v>637</v>
      </c>
      <c r="C104" s="4" t="s">
        <v>101</v>
      </c>
      <c r="D104" s="4" t="s">
        <v>116</v>
      </c>
      <c r="E104" s="4" t="s">
        <v>392</v>
      </c>
      <c r="F104" s="4">
        <v>3250</v>
      </c>
      <c r="G104" s="4">
        <v>9</v>
      </c>
      <c r="H104" s="4">
        <v>377</v>
      </c>
      <c r="I104" s="4">
        <v>8</v>
      </c>
      <c r="J104" s="83">
        <f t="shared" si="8"/>
        <v>2.1220159151193633E-2</v>
      </c>
      <c r="K104" s="4">
        <v>21.658266625708734</v>
      </c>
      <c r="L104" s="4">
        <v>20.312078383186748</v>
      </c>
      <c r="M104" s="81">
        <v>5.0999999999999997E-2</v>
      </c>
      <c r="N104" s="82">
        <f>L104*'参数设置&amp;汇总'!$BE$2</f>
        <v>8.5596790802313674</v>
      </c>
      <c r="O104" s="4">
        <v>130804.09129637668</v>
      </c>
      <c r="P104" s="1">
        <f t="shared" si="6"/>
        <v>11.75239930295538</v>
      </c>
      <c r="Q104" s="30">
        <f t="shared" si="7"/>
        <v>9.3039990002514866E-2</v>
      </c>
      <c r="R104" s="1"/>
      <c r="S104" s="44"/>
      <c r="T104" s="43"/>
      <c r="V104" s="37"/>
      <c r="W104" s="37"/>
      <c r="X104" s="37"/>
    </row>
    <row r="105" spans="1:24" ht="18">
      <c r="A105" s="4" t="s">
        <v>70</v>
      </c>
      <c r="B105" s="4" t="s">
        <v>637</v>
      </c>
      <c r="C105" s="4" t="s">
        <v>142</v>
      </c>
      <c r="D105" s="4" t="s">
        <v>116</v>
      </c>
      <c r="E105" s="4" t="s">
        <v>448</v>
      </c>
      <c r="F105" s="4">
        <v>390</v>
      </c>
      <c r="G105" s="4">
        <v>1</v>
      </c>
      <c r="H105" s="4">
        <v>25</v>
      </c>
      <c r="I105" s="4">
        <v>1</v>
      </c>
      <c r="J105" s="83">
        <f t="shared" si="8"/>
        <v>0.04</v>
      </c>
      <c r="K105" s="4">
        <v>2.21</v>
      </c>
      <c r="L105" s="4">
        <v>1.9317647058823528</v>
      </c>
      <c r="M105" s="81">
        <v>0.124</v>
      </c>
      <c r="N105" s="82">
        <f>L105*'参数设置&amp;汇总'!$BE$2</f>
        <v>0.81406174340866577</v>
      </c>
      <c r="O105" s="4">
        <v>11446.399999999998</v>
      </c>
      <c r="P105" s="1">
        <f t="shared" si="6"/>
        <v>1.1177029624736869</v>
      </c>
      <c r="Q105" s="30">
        <f t="shared" si="7"/>
        <v>8.8484972109637589E-3</v>
      </c>
      <c r="R105" s="1"/>
      <c r="S105" s="44"/>
      <c r="T105" s="43"/>
      <c r="V105" s="37"/>
      <c r="W105" s="37"/>
      <c r="X105" s="37"/>
    </row>
    <row r="106" spans="1:24" ht="18">
      <c r="A106" s="4" t="s">
        <v>70</v>
      </c>
      <c r="B106" s="4" t="s">
        <v>637</v>
      </c>
      <c r="C106" s="4" t="s">
        <v>142</v>
      </c>
      <c r="D106" s="4" t="s">
        <v>116</v>
      </c>
      <c r="E106" s="4" t="s">
        <v>242</v>
      </c>
      <c r="F106" s="4">
        <v>2074</v>
      </c>
      <c r="G106" s="4">
        <v>7</v>
      </c>
      <c r="H106" s="4">
        <v>166</v>
      </c>
      <c r="I106" s="4">
        <v>7</v>
      </c>
      <c r="J106" s="83">
        <f t="shared" si="8"/>
        <v>4.2168674698795178E-2</v>
      </c>
      <c r="K106" s="4">
        <v>12.269276410304572</v>
      </c>
      <c r="L106" s="4">
        <v>9.4567957768289084</v>
      </c>
      <c r="M106" s="81">
        <v>0.14899999999999999</v>
      </c>
      <c r="N106" s="82">
        <f>L106*'参数设置&amp;汇总'!$BE$2</f>
        <v>3.9851725387169865</v>
      </c>
      <c r="O106" s="4">
        <v>57570.742255893725</v>
      </c>
      <c r="P106" s="1">
        <f t="shared" si="6"/>
        <v>5.4716232381119223</v>
      </c>
      <c r="Q106" s="30">
        <f t="shared" si="7"/>
        <v>4.3317092812141154E-2</v>
      </c>
      <c r="R106" s="1"/>
      <c r="S106" s="44"/>
      <c r="T106" s="43"/>
      <c r="V106" s="37"/>
      <c r="W106" s="37"/>
      <c r="X106" s="37"/>
    </row>
    <row r="107" spans="1:24" ht="18">
      <c r="A107" s="4" t="s">
        <v>70</v>
      </c>
      <c r="B107" s="4" t="s">
        <v>637</v>
      </c>
      <c r="C107" s="4" t="s">
        <v>142</v>
      </c>
      <c r="D107" s="4" t="s">
        <v>116</v>
      </c>
      <c r="E107" s="4" t="s">
        <v>173</v>
      </c>
      <c r="F107" s="4">
        <v>4654</v>
      </c>
      <c r="G107" s="4">
        <v>30</v>
      </c>
      <c r="H107" s="4">
        <v>935</v>
      </c>
      <c r="I107" s="4">
        <v>28</v>
      </c>
      <c r="J107" s="83">
        <f t="shared" si="8"/>
        <v>2.9946524064171122E-2</v>
      </c>
      <c r="K107" s="4">
        <v>66.432340915835184</v>
      </c>
      <c r="L107" s="4">
        <v>59.400401077453147</v>
      </c>
      <c r="M107" s="81">
        <v>0.215</v>
      </c>
      <c r="N107" s="82">
        <f>L107*'参数设置&amp;汇总'!$BE$2</f>
        <v>25.031823965434029</v>
      </c>
      <c r="O107" s="4">
        <v>401336.08774042979</v>
      </c>
      <c r="P107" s="1">
        <f t="shared" si="6"/>
        <v>34.368577112019118</v>
      </c>
      <c r="Q107" s="30">
        <f t="shared" si="7"/>
        <v>0.27208504310254378</v>
      </c>
      <c r="R107" s="1"/>
      <c r="S107" s="44"/>
      <c r="T107" s="43"/>
      <c r="V107" s="37"/>
      <c r="W107" s="37"/>
      <c r="X107" s="37"/>
    </row>
    <row r="108" spans="1:24" ht="18">
      <c r="A108" s="4" t="s">
        <v>70</v>
      </c>
      <c r="B108" s="4" t="s">
        <v>637</v>
      </c>
      <c r="C108" s="4" t="s">
        <v>142</v>
      </c>
      <c r="D108" s="4" t="s">
        <v>116</v>
      </c>
      <c r="E108" s="4" t="s">
        <v>407</v>
      </c>
      <c r="F108" s="4">
        <v>4688</v>
      </c>
      <c r="G108" s="4">
        <v>16</v>
      </c>
      <c r="H108" s="4">
        <v>732</v>
      </c>
      <c r="I108" s="4">
        <v>15</v>
      </c>
      <c r="J108" s="83">
        <f t="shared" si="8"/>
        <v>2.0491803278688523E-2</v>
      </c>
      <c r="K108" s="4">
        <v>52.33443411037635</v>
      </c>
      <c r="L108" s="4">
        <v>52.454628365148636</v>
      </c>
      <c r="M108" s="81">
        <v>0.114</v>
      </c>
      <c r="N108" s="82">
        <f>L108*'参数设置&amp;汇总'!$BE$2</f>
        <v>22.104817469103878</v>
      </c>
      <c r="O108" s="4">
        <v>355684.20379410574</v>
      </c>
      <c r="P108" s="1">
        <f t="shared" si="6"/>
        <v>30.349810896044758</v>
      </c>
      <c r="Q108" s="30">
        <f t="shared" si="7"/>
        <v>0.24026975509895521</v>
      </c>
      <c r="R108" s="1"/>
      <c r="S108" s="44"/>
      <c r="T108" s="43"/>
      <c r="V108" s="37"/>
      <c r="W108" s="37"/>
      <c r="X108" s="37"/>
    </row>
    <row r="109" spans="1:24" ht="18">
      <c r="A109" s="4" t="s">
        <v>70</v>
      </c>
      <c r="B109" s="4" t="s">
        <v>637</v>
      </c>
      <c r="C109" s="4" t="s">
        <v>142</v>
      </c>
      <c r="D109" s="4" t="s">
        <v>116</v>
      </c>
      <c r="E109" s="4" t="s">
        <v>423</v>
      </c>
      <c r="F109" s="4">
        <v>3406</v>
      </c>
      <c r="G109" s="4">
        <v>17</v>
      </c>
      <c r="H109" s="4">
        <v>566</v>
      </c>
      <c r="I109" s="4">
        <v>15</v>
      </c>
      <c r="J109" s="83">
        <f t="shared" si="8"/>
        <v>2.6501766784452298E-2</v>
      </c>
      <c r="K109" s="4">
        <v>38.7483593147183</v>
      </c>
      <c r="L109" s="4">
        <v>35.828658017315647</v>
      </c>
      <c r="M109" s="81">
        <v>0.20100000000000001</v>
      </c>
      <c r="N109" s="82">
        <f>L109*'参数设置&amp;汇总'!$BE$2</f>
        <v>15.098495029313957</v>
      </c>
      <c r="O109" s="4">
        <v>249582.31887608152</v>
      </c>
      <c r="P109" s="1">
        <f t="shared" si="6"/>
        <v>20.730162988001688</v>
      </c>
      <c r="Q109" s="30">
        <f t="shared" si="7"/>
        <v>0.16411407640558648</v>
      </c>
      <c r="R109" s="1"/>
      <c r="S109" s="44"/>
      <c r="T109" s="43"/>
      <c r="V109" s="37"/>
      <c r="W109" s="37"/>
      <c r="X109" s="37"/>
    </row>
    <row r="110" spans="1:24" ht="18">
      <c r="A110" s="4" t="s">
        <v>70</v>
      </c>
      <c r="B110" s="4" t="s">
        <v>637</v>
      </c>
      <c r="C110" s="4" t="s">
        <v>142</v>
      </c>
      <c r="D110" s="4" t="s">
        <v>116</v>
      </c>
      <c r="E110" s="4" t="s">
        <v>195</v>
      </c>
      <c r="F110" s="4">
        <v>5849</v>
      </c>
      <c r="G110" s="4">
        <v>115</v>
      </c>
      <c r="H110" s="4">
        <v>1680</v>
      </c>
      <c r="I110" s="4">
        <v>105</v>
      </c>
      <c r="J110" s="83">
        <f t="shared" si="8"/>
        <v>6.25E-2</v>
      </c>
      <c r="K110" s="4">
        <v>124.88790221901732</v>
      </c>
      <c r="L110" s="4">
        <v>77.171649669432114</v>
      </c>
      <c r="M110" s="81">
        <v>0.309</v>
      </c>
      <c r="N110" s="82">
        <f>L110*'参数设置&amp;汇总'!$BE$2</f>
        <v>32.520776200290861</v>
      </c>
      <c r="O110" s="4">
        <v>487416.5512056271</v>
      </c>
      <c r="P110" s="1">
        <f t="shared" si="6"/>
        <v>44.650873469141253</v>
      </c>
      <c r="Q110" s="30">
        <f t="shared" si="7"/>
        <v>0.35348669782924846</v>
      </c>
      <c r="R110" s="1"/>
      <c r="S110" s="44"/>
      <c r="T110" s="43"/>
      <c r="V110" s="37"/>
      <c r="W110" s="37"/>
      <c r="X110" s="37"/>
    </row>
    <row r="111" spans="1:24" ht="18">
      <c r="A111" s="4" t="s">
        <v>70</v>
      </c>
      <c r="B111" s="4" t="s">
        <v>637</v>
      </c>
      <c r="C111" s="4" t="s">
        <v>142</v>
      </c>
      <c r="D111" s="4" t="s">
        <v>116</v>
      </c>
      <c r="E111" s="4" t="s">
        <v>194</v>
      </c>
      <c r="F111" s="4">
        <v>2435</v>
      </c>
      <c r="G111" s="4">
        <v>5</v>
      </c>
      <c r="H111" s="4">
        <v>221</v>
      </c>
      <c r="I111" s="4">
        <v>5</v>
      </c>
      <c r="J111" s="83">
        <f t="shared" si="8"/>
        <v>2.2624434389140271E-2</v>
      </c>
      <c r="K111" s="4">
        <v>14.972597513346576</v>
      </c>
      <c r="L111" s="4">
        <v>14.246585309819498</v>
      </c>
      <c r="M111" s="81">
        <v>0.10199999999999999</v>
      </c>
      <c r="N111" s="82">
        <f>L111*'参数设置&amp;汇总'!$BE$2</f>
        <v>6.0036297586432124</v>
      </c>
      <c r="O111" s="4">
        <v>85034.163841396381</v>
      </c>
      <c r="P111" s="1">
        <f t="shared" si="6"/>
        <v>8.2429555511762853</v>
      </c>
      <c r="Q111" s="30">
        <f t="shared" si="7"/>
        <v>6.5256845202643618E-2</v>
      </c>
      <c r="R111" s="1"/>
      <c r="S111" s="44"/>
      <c r="T111" s="43"/>
      <c r="V111" s="37"/>
      <c r="W111" s="37"/>
      <c r="X111" s="37"/>
    </row>
    <row r="112" spans="1:24" ht="18">
      <c r="A112" s="4" t="s">
        <v>70</v>
      </c>
      <c r="B112" s="4" t="s">
        <v>637</v>
      </c>
      <c r="C112" s="4" t="s">
        <v>142</v>
      </c>
      <c r="D112" s="4" t="s">
        <v>116</v>
      </c>
      <c r="E112" s="4" t="s">
        <v>415</v>
      </c>
      <c r="F112" s="4">
        <v>3338</v>
      </c>
      <c r="G112" s="4">
        <v>9</v>
      </c>
      <c r="H112" s="4">
        <v>526</v>
      </c>
      <c r="I112" s="4">
        <v>7</v>
      </c>
      <c r="J112" s="83">
        <f t="shared" si="8"/>
        <v>1.3307984790874524E-2</v>
      </c>
      <c r="K112" s="4">
        <v>38.318463051403448</v>
      </c>
      <c r="L112" s="4">
        <v>40.375838884004047</v>
      </c>
      <c r="M112" s="81">
        <v>0.13300000000000001</v>
      </c>
      <c r="N112" s="82">
        <f>L112*'参数设置&amp;汇总'!$BE$2</f>
        <v>17.014714935733721</v>
      </c>
      <c r="O112" s="4">
        <v>252214.70832007451</v>
      </c>
      <c r="P112" s="1">
        <f t="shared" si="6"/>
        <v>23.361123948270325</v>
      </c>
      <c r="Q112" s="30">
        <f t="shared" si="7"/>
        <v>0.18494255364927958</v>
      </c>
      <c r="R112" s="1"/>
      <c r="S112" s="44"/>
      <c r="T112" s="43"/>
      <c r="V112" s="37"/>
      <c r="W112" s="37"/>
      <c r="X112" s="37"/>
    </row>
    <row r="113" spans="1:24" ht="18">
      <c r="A113" s="4" t="s">
        <v>70</v>
      </c>
      <c r="B113" s="4" t="s">
        <v>637</v>
      </c>
      <c r="C113" s="4" t="s">
        <v>142</v>
      </c>
      <c r="D113" s="4" t="s">
        <v>116</v>
      </c>
      <c r="E113" s="4" t="s">
        <v>144</v>
      </c>
      <c r="F113" s="4">
        <v>777</v>
      </c>
      <c r="G113" s="4">
        <v>2</v>
      </c>
      <c r="H113" s="4">
        <v>76</v>
      </c>
      <c r="I113" s="4">
        <v>1</v>
      </c>
      <c r="J113" s="83">
        <f t="shared" si="8"/>
        <v>1.3157894736842105E-2</v>
      </c>
      <c r="K113" s="4">
        <v>4.5659553072625698</v>
      </c>
      <c r="L113" s="4">
        <v>4.6764180085441991</v>
      </c>
      <c r="M113" s="81">
        <v>0.14299999999999999</v>
      </c>
      <c r="N113" s="82">
        <f>L113*'参数设置&amp;汇总'!$BE$2</f>
        <v>1.9706815148609598</v>
      </c>
      <c r="O113" s="4">
        <v>26332.963023332239</v>
      </c>
      <c r="P113" s="1">
        <f t="shared" si="6"/>
        <v>2.7057364936832391</v>
      </c>
      <c r="Q113" s="30">
        <f t="shared" si="7"/>
        <v>2.1420451248488692E-2</v>
      </c>
      <c r="R113" s="1"/>
      <c r="S113" s="44"/>
      <c r="T113" s="43"/>
      <c r="V113" s="37"/>
      <c r="W113" s="37"/>
      <c r="X113" s="37"/>
    </row>
    <row r="114" spans="1:24" ht="18">
      <c r="A114" s="4" t="s">
        <v>70</v>
      </c>
      <c r="B114" s="4" t="s">
        <v>637</v>
      </c>
      <c r="C114" s="4" t="s">
        <v>142</v>
      </c>
      <c r="D114" s="4" t="s">
        <v>116</v>
      </c>
      <c r="E114" s="4" t="s">
        <v>143</v>
      </c>
      <c r="F114" s="4">
        <v>1880</v>
      </c>
      <c r="G114" s="4">
        <v>4</v>
      </c>
      <c r="H114" s="4">
        <v>225</v>
      </c>
      <c r="I114" s="4">
        <v>3</v>
      </c>
      <c r="J114" s="83">
        <f t="shared" si="8"/>
        <v>1.3333333333333334E-2</v>
      </c>
      <c r="K114" s="4">
        <v>11.208453018998579</v>
      </c>
      <c r="L114" s="4">
        <v>11.199356492939504</v>
      </c>
      <c r="M114" s="81">
        <v>0.13200000000000001</v>
      </c>
      <c r="N114" s="82">
        <f>L114*'参数设置&amp;汇总'!$BE$2</f>
        <v>4.7195021443013818</v>
      </c>
      <c r="O114" s="4">
        <v>67196.6688524317</v>
      </c>
      <c r="P114" s="1">
        <f t="shared" si="6"/>
        <v>6.4798543486381224</v>
      </c>
      <c r="Q114" s="30">
        <f t="shared" si="7"/>
        <v>5.1298936351101977E-2</v>
      </c>
      <c r="R114" s="1"/>
      <c r="S114" s="44"/>
      <c r="T114" s="43"/>
      <c r="V114" s="37"/>
      <c r="W114" s="37"/>
      <c r="X114" s="37"/>
    </row>
    <row r="115" spans="1:24" ht="18">
      <c r="A115" s="4" t="s">
        <v>70</v>
      </c>
      <c r="B115" s="4" t="s">
        <v>637</v>
      </c>
      <c r="C115" s="4" t="s">
        <v>142</v>
      </c>
      <c r="D115" s="4" t="s">
        <v>116</v>
      </c>
      <c r="E115" s="4" t="s">
        <v>435</v>
      </c>
      <c r="F115" s="4">
        <v>1741</v>
      </c>
      <c r="G115" s="4">
        <v>3</v>
      </c>
      <c r="H115" s="4">
        <v>142</v>
      </c>
      <c r="I115" s="4">
        <v>3</v>
      </c>
      <c r="J115" s="83">
        <f t="shared" si="8"/>
        <v>2.1126760563380281E-2</v>
      </c>
      <c r="K115" s="4">
        <v>10.608136108753715</v>
      </c>
      <c r="L115" s="4">
        <v>10.714277775004371</v>
      </c>
      <c r="M115" s="81">
        <v>9.9000000000000005E-2</v>
      </c>
      <c r="N115" s="82">
        <f>L115*'参数设置&amp;汇总'!$BE$2</f>
        <v>4.5150859306650801</v>
      </c>
      <c r="O115" s="4">
        <v>70926.0316056468</v>
      </c>
      <c r="P115" s="1">
        <f t="shared" si="6"/>
        <v>6.1991918443392908</v>
      </c>
      <c r="Q115" s="30">
        <f t="shared" si="7"/>
        <v>4.9077020985490001E-2</v>
      </c>
      <c r="R115" s="1"/>
      <c r="S115" s="44"/>
      <c r="T115" s="43"/>
      <c r="V115" s="37"/>
      <c r="W115" s="37"/>
      <c r="X115" s="37"/>
    </row>
    <row r="116" spans="1:24" ht="18">
      <c r="A116" s="4" t="s">
        <v>70</v>
      </c>
      <c r="B116" s="4" t="s">
        <v>637</v>
      </c>
      <c r="C116" s="4" t="s">
        <v>142</v>
      </c>
      <c r="D116" s="4" t="s">
        <v>116</v>
      </c>
      <c r="E116" s="4" t="s">
        <v>170</v>
      </c>
      <c r="F116" s="4">
        <v>1900</v>
      </c>
      <c r="G116" s="4">
        <v>1</v>
      </c>
      <c r="H116" s="4">
        <v>201</v>
      </c>
      <c r="I116" s="4">
        <v>1</v>
      </c>
      <c r="J116" s="83">
        <f t="shared" si="8"/>
        <v>4.9751243781094526E-3</v>
      </c>
      <c r="K116" s="4">
        <v>13.847362618253007</v>
      </c>
      <c r="L116" s="4">
        <v>15.595720727356476</v>
      </c>
      <c r="M116" s="81">
        <v>2.7E-2</v>
      </c>
      <c r="N116" s="82">
        <f>L116*'参数设置&amp;汇总'!$BE$2</f>
        <v>6.5721666652085906</v>
      </c>
      <c r="O116" s="4">
        <v>89757.367796568535</v>
      </c>
      <c r="P116" s="1">
        <f t="shared" si="6"/>
        <v>9.023554062147884</v>
      </c>
      <c r="Q116" s="30">
        <f t="shared" si="7"/>
        <v>7.1436594187049895E-2</v>
      </c>
      <c r="R116" s="1"/>
      <c r="S116" s="44"/>
      <c r="T116" s="43"/>
      <c r="V116" s="37"/>
      <c r="W116" s="37"/>
      <c r="X116" s="37"/>
    </row>
    <row r="117" spans="1:24" ht="18">
      <c r="A117" s="4" t="s">
        <v>70</v>
      </c>
      <c r="B117" s="4" t="s">
        <v>637</v>
      </c>
      <c r="C117" s="4" t="s">
        <v>129</v>
      </c>
      <c r="D117" s="4" t="s">
        <v>116</v>
      </c>
      <c r="E117" s="4" t="s">
        <v>208</v>
      </c>
      <c r="F117" s="4">
        <v>960</v>
      </c>
      <c r="G117" s="4">
        <v>1</v>
      </c>
      <c r="H117" s="4">
        <v>70</v>
      </c>
      <c r="I117" s="4">
        <v>0</v>
      </c>
      <c r="J117" s="83">
        <f t="shared" si="8"/>
        <v>0</v>
      </c>
      <c r="K117" s="4">
        <v>3.8010904007455735</v>
      </c>
      <c r="L117" s="4">
        <v>4.4718710597006739</v>
      </c>
      <c r="M117" s="81">
        <v>7.0000000000000001E-3</v>
      </c>
      <c r="N117" s="82">
        <f>L117*'参数设置&amp;汇总'!$BE$2</f>
        <v>1.8844837262392722</v>
      </c>
      <c r="O117" s="4">
        <v>24980.593997039632</v>
      </c>
      <c r="P117" s="1">
        <f t="shared" si="6"/>
        <v>2.5873873334614017</v>
      </c>
      <c r="Q117" s="30">
        <f t="shared" si="7"/>
        <v>2.0483518763470349E-2</v>
      </c>
      <c r="R117" s="1"/>
      <c r="S117" s="44"/>
      <c r="T117" s="43"/>
      <c r="V117" s="37"/>
      <c r="W117" s="37"/>
      <c r="X117" s="37"/>
    </row>
    <row r="118" spans="1:24" ht="18">
      <c r="A118" s="4" t="s">
        <v>70</v>
      </c>
      <c r="B118" s="4" t="s">
        <v>637</v>
      </c>
      <c r="C118" s="4" t="s">
        <v>129</v>
      </c>
      <c r="D118" s="4" t="s">
        <v>116</v>
      </c>
      <c r="E118" s="4" t="s">
        <v>371</v>
      </c>
      <c r="F118" s="4">
        <v>802</v>
      </c>
      <c r="G118" s="4">
        <v>6</v>
      </c>
      <c r="H118" s="4">
        <v>80</v>
      </c>
      <c r="I118" s="4">
        <v>6</v>
      </c>
      <c r="J118" s="83">
        <f t="shared" si="8"/>
        <v>7.4999999999999997E-2</v>
      </c>
      <c r="K118" s="4">
        <v>11.053680801491147</v>
      </c>
      <c r="L118" s="4">
        <v>8.9631538841072285</v>
      </c>
      <c r="M118" s="81">
        <v>8.6999999999999994E-2</v>
      </c>
      <c r="N118" s="82">
        <f>L118*'参数设置&amp;汇总'!$BE$2</f>
        <v>3.7771477318733324</v>
      </c>
      <c r="O118" s="4">
        <v>67104.765641138089</v>
      </c>
      <c r="P118" s="1">
        <f t="shared" si="6"/>
        <v>5.1860061522338956</v>
      </c>
      <c r="Q118" s="30">
        <f t="shared" si="7"/>
        <v>4.1055953607318833E-2</v>
      </c>
      <c r="R118" s="1"/>
      <c r="S118" s="44"/>
      <c r="T118" s="43"/>
      <c r="V118" s="37"/>
      <c r="W118" s="37"/>
      <c r="X118" s="37"/>
    </row>
    <row r="119" spans="1:24" ht="18">
      <c r="A119" s="4" t="s">
        <v>70</v>
      </c>
      <c r="B119" s="4" t="s">
        <v>637</v>
      </c>
      <c r="C119" s="4" t="s">
        <v>129</v>
      </c>
      <c r="D119" s="4" t="s">
        <v>116</v>
      </c>
      <c r="E119" s="4" t="s">
        <v>192</v>
      </c>
      <c r="F119" s="4">
        <v>1475</v>
      </c>
      <c r="G119" s="4">
        <v>1</v>
      </c>
      <c r="H119" s="4">
        <v>141</v>
      </c>
      <c r="I119" s="4">
        <v>0</v>
      </c>
      <c r="J119" s="83">
        <f t="shared" si="8"/>
        <v>0</v>
      </c>
      <c r="K119" s="4">
        <v>11.755911503787576</v>
      </c>
      <c r="L119" s="4">
        <v>13.83048412210303</v>
      </c>
      <c r="M119" s="81">
        <v>4.8000000000000001E-2</v>
      </c>
      <c r="N119" s="82">
        <f>L119*'参数设置&amp;汇总'!$BE$2</f>
        <v>5.828281250993486</v>
      </c>
      <c r="O119" s="4">
        <v>90545.635582542309</v>
      </c>
      <c r="P119" s="1">
        <f t="shared" si="6"/>
        <v>8.0022028711095441</v>
      </c>
      <c r="Q119" s="30">
        <f t="shared" si="7"/>
        <v>6.3350883162972674E-2</v>
      </c>
      <c r="R119" s="1"/>
      <c r="S119" s="44"/>
      <c r="T119" s="43"/>
      <c r="V119" s="37"/>
      <c r="W119" s="37"/>
      <c r="X119" s="37"/>
    </row>
    <row r="120" spans="1:24" ht="18">
      <c r="A120" s="4" t="s">
        <v>70</v>
      </c>
      <c r="B120" s="4" t="s">
        <v>637</v>
      </c>
      <c r="C120" s="4" t="s">
        <v>129</v>
      </c>
      <c r="D120" s="4" t="s">
        <v>116</v>
      </c>
      <c r="E120" s="4" t="s">
        <v>434</v>
      </c>
      <c r="F120" s="4">
        <v>6175</v>
      </c>
      <c r="G120" s="4">
        <v>66</v>
      </c>
      <c r="H120" s="4">
        <v>1381</v>
      </c>
      <c r="I120" s="4">
        <v>62</v>
      </c>
      <c r="J120" s="83">
        <f t="shared" si="8"/>
        <v>4.4895003620564811E-2</v>
      </c>
      <c r="K120" s="4">
        <v>105.18388090603634</v>
      </c>
      <c r="L120" s="4">
        <v>82.79162459533687</v>
      </c>
      <c r="M120" s="81">
        <v>0.33200000000000002</v>
      </c>
      <c r="N120" s="82">
        <f>L120*'参数设置&amp;汇总'!$BE$2</f>
        <v>34.889080462276702</v>
      </c>
      <c r="O120" s="4">
        <v>566331.98880864668</v>
      </c>
      <c r="P120" s="1">
        <f t="shared" si="6"/>
        <v>47.902544133060168</v>
      </c>
      <c r="Q120" s="30">
        <f t="shared" si="7"/>
        <v>0.37922913545952935</v>
      </c>
      <c r="R120" s="1"/>
      <c r="S120" s="44"/>
      <c r="T120" s="43"/>
      <c r="V120" s="37"/>
      <c r="W120" s="37"/>
      <c r="X120" s="37"/>
    </row>
    <row r="121" spans="1:24" ht="18">
      <c r="A121" s="4" t="s">
        <v>70</v>
      </c>
      <c r="B121" s="4" t="s">
        <v>637</v>
      </c>
      <c r="C121" s="4" t="s">
        <v>129</v>
      </c>
      <c r="D121" s="4" t="s">
        <v>116</v>
      </c>
      <c r="E121" s="4" t="s">
        <v>130</v>
      </c>
      <c r="F121" s="4">
        <v>878</v>
      </c>
      <c r="G121" s="4">
        <v>2</v>
      </c>
      <c r="H121" s="4">
        <v>59</v>
      </c>
      <c r="I121" s="4">
        <v>2</v>
      </c>
      <c r="J121" s="83">
        <f t="shared" si="8"/>
        <v>3.3898305084745763E-2</v>
      </c>
      <c r="K121" s="4">
        <v>3.2970457080081434</v>
      </c>
      <c r="L121" s="4">
        <v>2.5424067153036973</v>
      </c>
      <c r="M121" s="81">
        <v>0.188</v>
      </c>
      <c r="N121" s="82">
        <f>L121*'参数设置&amp;汇总'!$BE$2</f>
        <v>1.0713913743282115</v>
      </c>
      <c r="O121" s="4">
        <v>13880.61702037187</v>
      </c>
      <c r="P121" s="1">
        <f t="shared" si="6"/>
        <v>1.4710153409754858</v>
      </c>
      <c r="Q121" s="30">
        <f t="shared" si="7"/>
        <v>1.1645558416610994E-2</v>
      </c>
      <c r="R121" s="1"/>
      <c r="S121" s="44"/>
      <c r="T121" s="43"/>
      <c r="V121" s="37"/>
      <c r="W121" s="37"/>
      <c r="X121" s="37"/>
    </row>
    <row r="122" spans="1:24" ht="18">
      <c r="A122" s="4" t="s">
        <v>70</v>
      </c>
      <c r="B122" s="4" t="s">
        <v>638</v>
      </c>
      <c r="C122" s="4" t="s">
        <v>297</v>
      </c>
      <c r="D122" s="4" t="s">
        <v>116</v>
      </c>
      <c r="E122" s="4" t="s">
        <v>298</v>
      </c>
      <c r="F122" s="4">
        <v>87</v>
      </c>
      <c r="G122" s="4">
        <v>0</v>
      </c>
      <c r="H122" s="4">
        <v>9</v>
      </c>
      <c r="I122" s="4">
        <v>0</v>
      </c>
      <c r="J122" s="83">
        <f t="shared" si="8"/>
        <v>0</v>
      </c>
      <c r="K122" s="4">
        <v>1.0559553072625698</v>
      </c>
      <c r="L122" s="4">
        <v>1.242300361485376</v>
      </c>
      <c r="M122" s="81">
        <v>0</v>
      </c>
      <c r="N122" s="82">
        <f>L122*'参数设置&amp;汇总'!$BE$2</f>
        <v>0.5235157237465291</v>
      </c>
      <c r="O122" s="4">
        <v>5136.5112586263549</v>
      </c>
      <c r="P122" s="1">
        <f t="shared" si="6"/>
        <v>0.71878463773884693</v>
      </c>
      <c r="Q122" s="30">
        <f t="shared" si="7"/>
        <v>5.6903883015927076E-3</v>
      </c>
      <c r="R122" s="1"/>
      <c r="S122" s="44"/>
      <c r="T122" s="43"/>
      <c r="V122" s="37"/>
      <c r="W122" s="37"/>
      <c r="X122" s="37"/>
    </row>
    <row r="123" spans="1:24" ht="18">
      <c r="A123" s="4" t="s">
        <v>70</v>
      </c>
      <c r="B123" s="4" t="s">
        <v>638</v>
      </c>
      <c r="C123" s="4" t="s">
        <v>297</v>
      </c>
      <c r="D123" s="4" t="s">
        <v>116</v>
      </c>
      <c r="E123" s="4" t="s">
        <v>326</v>
      </c>
      <c r="F123" s="4">
        <v>193</v>
      </c>
      <c r="G123" s="4">
        <v>0</v>
      </c>
      <c r="H123" s="4">
        <v>12</v>
      </c>
      <c r="I123" s="4">
        <v>0</v>
      </c>
      <c r="J123" s="83">
        <f t="shared" si="8"/>
        <v>0</v>
      </c>
      <c r="K123" s="4">
        <v>1.48</v>
      </c>
      <c r="L123" s="4">
        <v>1.7411764705882351</v>
      </c>
      <c r="M123" s="81">
        <v>1E-3</v>
      </c>
      <c r="N123" s="82">
        <f>L123*'参数设置&amp;汇总'!$BE$2</f>
        <v>0.73374627298710426</v>
      </c>
      <c r="O123" s="4">
        <v>7824.7411764705876</v>
      </c>
      <c r="P123" s="1">
        <f t="shared" si="6"/>
        <v>1.0074301976011308</v>
      </c>
      <c r="Q123" s="30">
        <f t="shared" si="7"/>
        <v>7.975502967251134E-3</v>
      </c>
      <c r="R123" s="1"/>
      <c r="S123" s="44"/>
      <c r="T123" s="43"/>
      <c r="V123" s="37"/>
      <c r="W123" s="37"/>
      <c r="X123" s="37"/>
    </row>
    <row r="124" spans="1:24" ht="18">
      <c r="A124" s="4" t="s">
        <v>70</v>
      </c>
      <c r="B124" s="4" t="s">
        <v>638</v>
      </c>
      <c r="C124" s="4" t="s">
        <v>297</v>
      </c>
      <c r="D124" s="4" t="s">
        <v>116</v>
      </c>
      <c r="E124" s="4" t="s">
        <v>325</v>
      </c>
      <c r="F124" s="4">
        <v>698</v>
      </c>
      <c r="G124" s="4">
        <v>1</v>
      </c>
      <c r="H124" s="4">
        <v>107</v>
      </c>
      <c r="I124" s="4">
        <v>1</v>
      </c>
      <c r="J124" s="83">
        <f t="shared" si="8"/>
        <v>9.3457943925233638E-3</v>
      </c>
      <c r="K124" s="4">
        <v>8.3892265094992879</v>
      </c>
      <c r="L124" s="4">
        <v>9.2014429523521049</v>
      </c>
      <c r="M124" s="81">
        <v>5.3999999999999999E-2</v>
      </c>
      <c r="N124" s="82">
        <f>L124*'参数设置&amp;汇总'!$BE$2</f>
        <v>3.8775647307655694</v>
      </c>
      <c r="O124" s="4">
        <v>53913.375602686443</v>
      </c>
      <c r="P124" s="1">
        <f t="shared" si="6"/>
        <v>5.3238782215865355</v>
      </c>
      <c r="Q124" s="30">
        <f t="shared" si="7"/>
        <v>4.2147442725712712E-2</v>
      </c>
      <c r="R124" s="1"/>
      <c r="S124" s="44"/>
      <c r="T124" s="43"/>
      <c r="V124" s="37"/>
      <c r="W124" s="37"/>
      <c r="X124" s="37"/>
    </row>
    <row r="125" spans="1:24" ht="18">
      <c r="A125" s="4" t="s">
        <v>70</v>
      </c>
      <c r="B125" s="4" t="s">
        <v>638</v>
      </c>
      <c r="C125" s="4" t="s">
        <v>297</v>
      </c>
      <c r="D125" s="4" t="s">
        <v>116</v>
      </c>
      <c r="E125" s="4" t="s">
        <v>327</v>
      </c>
      <c r="F125" s="4">
        <v>251</v>
      </c>
      <c r="G125" s="4">
        <v>0</v>
      </c>
      <c r="H125" s="4">
        <v>18</v>
      </c>
      <c r="I125" s="4">
        <v>0</v>
      </c>
      <c r="J125" s="83">
        <f t="shared" si="8"/>
        <v>0</v>
      </c>
      <c r="K125" s="4">
        <v>1.8619106145251398</v>
      </c>
      <c r="L125" s="4">
        <v>2.1904830759119287</v>
      </c>
      <c r="M125" s="81">
        <v>8.4000000000000005E-2</v>
      </c>
      <c r="N125" s="82">
        <f>L125*'参数设置&amp;汇总'!$BE$2</f>
        <v>0.9230878202992906</v>
      </c>
      <c r="O125" s="4">
        <v>9134.6519290174165</v>
      </c>
      <c r="P125" s="1">
        <f t="shared" si="6"/>
        <v>1.2673952556126382</v>
      </c>
      <c r="Q125" s="30">
        <f t="shared" si="7"/>
        <v>1.0033563264122724E-2</v>
      </c>
      <c r="R125" s="1"/>
      <c r="S125" s="44"/>
      <c r="T125" s="43"/>
      <c r="V125" s="37"/>
      <c r="W125" s="37"/>
      <c r="X125" s="37"/>
    </row>
    <row r="126" spans="1:24" ht="18">
      <c r="A126" s="4" t="s">
        <v>70</v>
      </c>
      <c r="B126" s="4" t="s">
        <v>638</v>
      </c>
      <c r="C126" s="4" t="s">
        <v>297</v>
      </c>
      <c r="D126" s="4" t="s">
        <v>116</v>
      </c>
      <c r="E126" s="4" t="s">
        <v>329</v>
      </c>
      <c r="F126" s="4">
        <v>433</v>
      </c>
      <c r="G126" s="4">
        <v>2</v>
      </c>
      <c r="H126" s="4">
        <v>49</v>
      </c>
      <c r="I126" s="4">
        <v>2</v>
      </c>
      <c r="J126" s="83">
        <f t="shared" si="8"/>
        <v>4.0816326530612242E-2</v>
      </c>
      <c r="K126" s="4">
        <v>3.6670457080081436</v>
      </c>
      <c r="L126" s="4">
        <v>2.9777008329507573</v>
      </c>
      <c r="M126" s="81">
        <v>0.22700000000000001</v>
      </c>
      <c r="N126" s="82">
        <f>L126*'参数设置&amp;汇总'!$BE$2</f>
        <v>1.254827942574988</v>
      </c>
      <c r="O126" s="4">
        <v>12489.752314489522</v>
      </c>
      <c r="P126" s="1">
        <f t="shared" si="6"/>
        <v>1.7228728903757693</v>
      </c>
      <c r="Q126" s="30">
        <f t="shared" si="7"/>
        <v>1.3639434158423782E-2</v>
      </c>
      <c r="R126" s="1"/>
      <c r="S126" s="44"/>
      <c r="T126" s="43"/>
      <c r="V126" s="37"/>
      <c r="W126" s="37"/>
      <c r="X126" s="37"/>
    </row>
    <row r="127" spans="1:24" ht="18">
      <c r="A127" s="4" t="s">
        <v>70</v>
      </c>
      <c r="B127" s="4" t="s">
        <v>638</v>
      </c>
      <c r="C127" s="4" t="s">
        <v>297</v>
      </c>
      <c r="D127" s="4" t="s">
        <v>116</v>
      </c>
      <c r="E127" s="4" t="s">
        <v>465</v>
      </c>
      <c r="F127" s="4">
        <v>130</v>
      </c>
      <c r="G127" s="4">
        <v>0</v>
      </c>
      <c r="H127" s="4">
        <v>8</v>
      </c>
      <c r="I127" s="4">
        <v>0</v>
      </c>
      <c r="J127" s="83">
        <f t="shared" si="8"/>
        <v>0</v>
      </c>
      <c r="K127" s="4">
        <v>0.92595530726256992</v>
      </c>
      <c r="L127" s="4">
        <v>1.0893591850147879</v>
      </c>
      <c r="M127" s="81">
        <v>0</v>
      </c>
      <c r="N127" s="82">
        <f>L127*'参数设置&amp;汇总'!$BE$2</f>
        <v>0.45906503760577</v>
      </c>
      <c r="O127" s="4">
        <v>4522.4524350969432</v>
      </c>
      <c r="P127" s="1">
        <f t="shared" si="6"/>
        <v>0.6302941474090179</v>
      </c>
      <c r="Q127" s="30">
        <f t="shared" si="7"/>
        <v>4.9898373652801087E-3</v>
      </c>
      <c r="R127" s="1"/>
      <c r="S127" s="44"/>
      <c r="T127" s="43"/>
      <c r="V127" s="37"/>
      <c r="W127" s="37"/>
      <c r="X127" s="37"/>
    </row>
    <row r="128" spans="1:24" ht="18">
      <c r="A128" s="4" t="s">
        <v>70</v>
      </c>
      <c r="B128" s="4" t="s">
        <v>638</v>
      </c>
      <c r="C128" s="4" t="s">
        <v>297</v>
      </c>
      <c r="D128" s="4" t="s">
        <v>116</v>
      </c>
      <c r="E128" s="4" t="s">
        <v>400</v>
      </c>
      <c r="F128" s="4">
        <v>2710</v>
      </c>
      <c r="G128" s="4">
        <v>45</v>
      </c>
      <c r="H128" s="4">
        <v>657</v>
      </c>
      <c r="I128" s="4">
        <v>43</v>
      </c>
      <c r="J128" s="83">
        <f t="shared" si="8"/>
        <v>6.5449010654490103E-2</v>
      </c>
      <c r="K128" s="4">
        <v>61.343734637371007</v>
      </c>
      <c r="L128" s="4">
        <v>44.336158396907052</v>
      </c>
      <c r="M128" s="81">
        <v>0.36</v>
      </c>
      <c r="N128" s="82">
        <f>L128*'参数设置&amp;汇总'!$BE$2</f>
        <v>18.683626577670264</v>
      </c>
      <c r="O128" s="4">
        <v>285568.54490251199</v>
      </c>
      <c r="P128" s="1">
        <f t="shared" si="6"/>
        <v>25.652531819236788</v>
      </c>
      <c r="Q128" s="30">
        <f t="shared" si="7"/>
        <v>0.20308289758337245</v>
      </c>
      <c r="R128" s="1"/>
      <c r="S128" s="44"/>
      <c r="T128" s="43"/>
      <c r="V128" s="37"/>
      <c r="W128" s="37"/>
      <c r="X128" s="37"/>
    </row>
    <row r="129" spans="1:24" ht="18">
      <c r="A129" s="4" t="s">
        <v>70</v>
      </c>
      <c r="B129" s="4" t="s">
        <v>638</v>
      </c>
      <c r="C129" s="4" t="s">
        <v>297</v>
      </c>
      <c r="D129" s="4" t="s">
        <v>116</v>
      </c>
      <c r="E129" s="4" t="s">
        <v>354</v>
      </c>
      <c r="F129" s="4">
        <v>178</v>
      </c>
      <c r="G129" s="4">
        <v>0</v>
      </c>
      <c r="H129" s="4">
        <v>9</v>
      </c>
      <c r="I129" s="4">
        <v>0</v>
      </c>
      <c r="J129" s="83">
        <f t="shared" si="8"/>
        <v>0</v>
      </c>
      <c r="K129" s="4">
        <v>1.3259553072625698</v>
      </c>
      <c r="L129" s="4">
        <v>1.5599474203089054</v>
      </c>
      <c r="M129" s="81">
        <v>0</v>
      </c>
      <c r="N129" s="82">
        <f>L129*'参数设置&amp;汇总'!$BE$2</f>
        <v>0.65737484111579814</v>
      </c>
      <c r="O129" s="4">
        <v>8335.6289056851783</v>
      </c>
      <c r="P129" s="1">
        <f t="shared" si="6"/>
        <v>0.90257257919310729</v>
      </c>
      <c r="Q129" s="30">
        <f t="shared" si="7"/>
        <v>7.1453787077804141E-3</v>
      </c>
      <c r="R129" s="1"/>
      <c r="S129" s="44"/>
      <c r="T129" s="43"/>
      <c r="V129" s="37"/>
      <c r="W129" s="37"/>
      <c r="X129" s="37"/>
    </row>
    <row r="130" spans="1:24" ht="18">
      <c r="A130" s="4" t="s">
        <v>68</v>
      </c>
      <c r="B130" s="4" t="s">
        <v>646</v>
      </c>
      <c r="C130" s="4" t="s">
        <v>81</v>
      </c>
      <c r="D130" s="4" t="s">
        <v>71</v>
      </c>
      <c r="E130" s="4" t="s">
        <v>82</v>
      </c>
      <c r="F130" s="4">
        <v>20893</v>
      </c>
      <c r="G130" s="4">
        <v>952</v>
      </c>
      <c r="H130" s="4">
        <v>6936</v>
      </c>
      <c r="I130" s="4">
        <v>842</v>
      </c>
      <c r="J130" s="83">
        <f t="shared" si="8"/>
        <v>0.12139561707035755</v>
      </c>
      <c r="K130" s="82">
        <v>2023.5425647524858</v>
      </c>
      <c r="L130" s="82">
        <v>1835.5488997088064</v>
      </c>
      <c r="M130" s="81">
        <v>0.44400000000000001</v>
      </c>
      <c r="N130" s="82">
        <f>L130*'参数设置&amp;汇总'!$BE$2</f>
        <v>773.51560097289143</v>
      </c>
      <c r="O130" s="4">
        <v>19966597.068176217</v>
      </c>
      <c r="P130" s="4">
        <f t="shared" si="6"/>
        <v>1062.033298735915</v>
      </c>
      <c r="Q130" s="92">
        <f t="shared" si="7"/>
        <v>8.4077782714444727</v>
      </c>
      <c r="R130" s="1"/>
      <c r="S130" s="44"/>
      <c r="T130" s="43"/>
      <c r="V130" s="37"/>
      <c r="W130" s="37"/>
      <c r="X130" s="37"/>
    </row>
    <row r="131" spans="1:24" ht="18">
      <c r="A131" s="4" t="s">
        <v>70</v>
      </c>
      <c r="B131" s="4" t="s">
        <v>638</v>
      </c>
      <c r="C131" s="4" t="s">
        <v>108</v>
      </c>
      <c r="D131" s="4" t="s">
        <v>84</v>
      </c>
      <c r="E131" s="4" t="s">
        <v>109</v>
      </c>
      <c r="F131" s="4">
        <v>21722</v>
      </c>
      <c r="G131" s="4">
        <v>983</v>
      </c>
      <c r="H131" s="4">
        <v>7136</v>
      </c>
      <c r="I131" s="4">
        <v>920</v>
      </c>
      <c r="J131" s="83">
        <f t="shared" ref="J131:J162" si="9">I131/H131</f>
        <v>0.12892376681614351</v>
      </c>
      <c r="K131" s="82">
        <v>1790.2304830053668</v>
      </c>
      <c r="L131" s="82">
        <v>1538.0158623592549</v>
      </c>
      <c r="M131" s="81">
        <v>0.46899999999999997</v>
      </c>
      <c r="N131" s="82">
        <f>L131*'参数设置&amp;汇总'!$BE$2</f>
        <v>648.13269985201214</v>
      </c>
      <c r="O131" s="4">
        <v>14099528.124987898</v>
      </c>
      <c r="P131" s="4">
        <f t="shared" ref="P131:P194" si="10">L131-N131</f>
        <v>889.88316250724279</v>
      </c>
      <c r="Q131" s="92">
        <f t="shared" ref="Q131:Q194" si="11">N131/11.5/8</f>
        <v>7.0449206505653494</v>
      </c>
      <c r="R131" s="1"/>
      <c r="S131" s="44"/>
      <c r="T131" s="43"/>
      <c r="V131" s="37"/>
      <c r="W131" s="37"/>
      <c r="X131" s="37"/>
    </row>
    <row r="132" spans="1:24" ht="18">
      <c r="A132" s="4" t="s">
        <v>70</v>
      </c>
      <c r="B132" s="4" t="s">
        <v>642</v>
      </c>
      <c r="C132" s="4" t="s">
        <v>103</v>
      </c>
      <c r="D132" s="4" t="s">
        <v>116</v>
      </c>
      <c r="E132" s="4" t="s">
        <v>341</v>
      </c>
      <c r="F132" s="4">
        <v>5772</v>
      </c>
      <c r="G132" s="4">
        <v>22</v>
      </c>
      <c r="H132" s="4">
        <v>585</v>
      </c>
      <c r="I132" s="4">
        <v>15</v>
      </c>
      <c r="J132" s="83">
        <f t="shared" si="9"/>
        <v>2.564102564102564E-2</v>
      </c>
      <c r="K132" s="4">
        <v>35.812137755564301</v>
      </c>
      <c r="L132" s="4">
        <v>32.661338535958002</v>
      </c>
      <c r="M132" s="81">
        <v>8.3000000000000004E-2</v>
      </c>
      <c r="N132" s="82">
        <f>L132*'参数设置&amp;汇总'!$BE$2</f>
        <v>13.76376020831073</v>
      </c>
      <c r="O132" s="4">
        <v>201436.31886644228</v>
      </c>
      <c r="P132" s="1">
        <f t="shared" si="10"/>
        <v>18.897578327647274</v>
      </c>
      <c r="Q132" s="30">
        <f t="shared" si="11"/>
        <v>0.14960608922076882</v>
      </c>
      <c r="R132" s="1"/>
      <c r="S132" s="44"/>
      <c r="T132" s="43"/>
      <c r="V132" s="37"/>
      <c r="W132" s="37"/>
      <c r="X132" s="37"/>
    </row>
    <row r="133" spans="1:24" ht="18">
      <c r="A133" s="4" t="s">
        <v>70</v>
      </c>
      <c r="B133" s="4" t="s">
        <v>642</v>
      </c>
      <c r="C133" s="4" t="s">
        <v>103</v>
      </c>
      <c r="D133" s="4" t="s">
        <v>116</v>
      </c>
      <c r="E133" s="4" t="s">
        <v>260</v>
      </c>
      <c r="F133" s="4">
        <v>6917</v>
      </c>
      <c r="G133" s="4">
        <v>33</v>
      </c>
      <c r="H133" s="4">
        <v>897</v>
      </c>
      <c r="I133" s="4">
        <v>30</v>
      </c>
      <c r="J133" s="83">
        <f t="shared" si="9"/>
        <v>3.3444816053511704E-2</v>
      </c>
      <c r="K133" s="4">
        <v>56.817953392815888</v>
      </c>
      <c r="L133" s="4">
        <v>47.251709873901035</v>
      </c>
      <c r="M133" s="81">
        <v>0.161</v>
      </c>
      <c r="N133" s="82">
        <f>L133*'参数设置&amp;汇总'!$BE$2</f>
        <v>19.912264263788121</v>
      </c>
      <c r="O133" s="4">
        <v>331106.64845661895</v>
      </c>
      <c r="P133" s="1">
        <f t="shared" si="10"/>
        <v>27.339445610112914</v>
      </c>
      <c r="Q133" s="30">
        <f t="shared" si="11"/>
        <v>0.21643765504117524</v>
      </c>
      <c r="R133" s="1"/>
      <c r="S133" s="44"/>
      <c r="T133" s="43"/>
      <c r="V133" s="37"/>
      <c r="W133" s="37"/>
      <c r="X133" s="37"/>
    </row>
    <row r="134" spans="1:24" ht="18">
      <c r="A134" s="4" t="s">
        <v>70</v>
      </c>
      <c r="B134" s="4" t="s">
        <v>642</v>
      </c>
      <c r="C134" s="4" t="s">
        <v>103</v>
      </c>
      <c r="D134" s="4" t="s">
        <v>116</v>
      </c>
      <c r="E134" s="4" t="s">
        <v>128</v>
      </c>
      <c r="F134" s="4">
        <v>4077</v>
      </c>
      <c r="G134" s="4">
        <v>21</v>
      </c>
      <c r="H134" s="4">
        <v>620</v>
      </c>
      <c r="I134" s="4">
        <v>17</v>
      </c>
      <c r="J134" s="83">
        <f t="shared" si="9"/>
        <v>2.7419354838709678E-2</v>
      </c>
      <c r="K134" s="4">
        <v>38.323815253520749</v>
      </c>
      <c r="L134" s="4">
        <v>34.232723827671464</v>
      </c>
      <c r="M134" s="81">
        <v>0.16200000000000001</v>
      </c>
      <c r="N134" s="82">
        <f>L134*'参数设置&amp;汇总'!$BE$2</f>
        <v>14.425955063742</v>
      </c>
      <c r="O134" s="4">
        <v>240356.89735179924</v>
      </c>
      <c r="P134" s="1">
        <f t="shared" si="10"/>
        <v>19.806768763929462</v>
      </c>
      <c r="Q134" s="30">
        <f t="shared" si="11"/>
        <v>0.1568038593885</v>
      </c>
      <c r="R134" s="1"/>
      <c r="S134" s="44"/>
      <c r="T134" s="43"/>
      <c r="V134" s="37"/>
      <c r="W134" s="37"/>
      <c r="X134" s="37"/>
    </row>
    <row r="135" spans="1:24" ht="18">
      <c r="A135" s="4" t="s">
        <v>70</v>
      </c>
      <c r="B135" s="4" t="s">
        <v>642</v>
      </c>
      <c r="C135" s="4" t="s">
        <v>103</v>
      </c>
      <c r="D135" s="4" t="s">
        <v>116</v>
      </c>
      <c r="E135" s="4" t="s">
        <v>390</v>
      </c>
      <c r="F135" s="4">
        <v>9347</v>
      </c>
      <c r="G135" s="4">
        <v>43</v>
      </c>
      <c r="H135" s="4">
        <v>1308</v>
      </c>
      <c r="I135" s="4">
        <v>37</v>
      </c>
      <c r="J135" s="83">
        <f t="shared" si="9"/>
        <v>2.8287461773700305E-2</v>
      </c>
      <c r="K135" s="4">
        <v>83.352190318450894</v>
      </c>
      <c r="L135" s="4">
        <v>77.977870962883372</v>
      </c>
      <c r="M135" s="81">
        <v>0.10199999999999999</v>
      </c>
      <c r="N135" s="82">
        <f>L135*'参数设置&amp;汇总'!$BE$2</f>
        <v>32.860524571156937</v>
      </c>
      <c r="O135" s="4">
        <v>537339.49988297257</v>
      </c>
      <c r="P135" s="1">
        <f t="shared" si="10"/>
        <v>45.117346391726436</v>
      </c>
      <c r="Q135" s="30">
        <f t="shared" si="11"/>
        <v>0.35717961490387973</v>
      </c>
      <c r="R135" s="1"/>
      <c r="S135" s="44"/>
      <c r="T135" s="43"/>
      <c r="V135" s="37"/>
      <c r="W135" s="37"/>
      <c r="X135" s="37"/>
    </row>
    <row r="136" spans="1:24" ht="18">
      <c r="A136" s="4" t="s">
        <v>70</v>
      </c>
      <c r="B136" s="4" t="s">
        <v>642</v>
      </c>
      <c r="C136" s="4" t="s">
        <v>103</v>
      </c>
      <c r="D136" s="4" t="s">
        <v>116</v>
      </c>
      <c r="E136" s="4" t="s">
        <v>323</v>
      </c>
      <c r="F136" s="4">
        <v>11466</v>
      </c>
      <c r="G136" s="4">
        <v>45</v>
      </c>
      <c r="H136" s="4">
        <v>1589</v>
      </c>
      <c r="I136" s="4">
        <v>33</v>
      </c>
      <c r="J136" s="83">
        <f t="shared" si="9"/>
        <v>2.076777847702958E-2</v>
      </c>
      <c r="K136" s="4">
        <v>106.06565896315151</v>
      </c>
      <c r="L136" s="4">
        <v>105.79489289782529</v>
      </c>
      <c r="M136" s="81">
        <v>0.104</v>
      </c>
      <c r="N136" s="82">
        <f>L136*'参数设置&amp;汇总'!$BE$2</f>
        <v>44.58284939873095</v>
      </c>
      <c r="O136" s="4">
        <v>769976.36067827709</v>
      </c>
      <c r="P136" s="1">
        <f t="shared" si="10"/>
        <v>61.212043499094342</v>
      </c>
      <c r="Q136" s="30">
        <f t="shared" si="11"/>
        <v>0.48459618911664076</v>
      </c>
      <c r="R136" s="1"/>
      <c r="S136" s="44"/>
      <c r="T136" s="43"/>
      <c r="V136" s="37"/>
      <c r="W136" s="37"/>
      <c r="X136" s="37"/>
    </row>
    <row r="137" spans="1:24" ht="18">
      <c r="A137" s="4" t="s">
        <v>70</v>
      </c>
      <c r="B137" s="4" t="s">
        <v>642</v>
      </c>
      <c r="C137" s="4" t="s">
        <v>103</v>
      </c>
      <c r="D137" s="4" t="s">
        <v>116</v>
      </c>
      <c r="E137" s="4" t="s">
        <v>380</v>
      </c>
      <c r="F137" s="4">
        <v>7727</v>
      </c>
      <c r="G137" s="4">
        <v>21</v>
      </c>
      <c r="H137" s="4">
        <v>921</v>
      </c>
      <c r="I137" s="4">
        <v>19</v>
      </c>
      <c r="J137" s="83">
        <f t="shared" si="9"/>
        <v>2.0629750271444081E-2</v>
      </c>
      <c r="K137" s="4">
        <v>50.659516761275029</v>
      </c>
      <c r="L137" s="4">
        <v>47.875902072088259</v>
      </c>
      <c r="M137" s="81">
        <v>0.127</v>
      </c>
      <c r="N137" s="82">
        <f>L137*'参数设置&amp;汇总'!$BE$2</f>
        <v>20.175304057159995</v>
      </c>
      <c r="O137" s="4">
        <v>339246.39295597502</v>
      </c>
      <c r="P137" s="1">
        <f t="shared" si="10"/>
        <v>27.700598014928264</v>
      </c>
      <c r="Q137" s="30">
        <f t="shared" si="11"/>
        <v>0.21929678322999993</v>
      </c>
      <c r="R137" s="1"/>
      <c r="S137" s="44"/>
      <c r="T137" s="43"/>
      <c r="V137" s="37"/>
      <c r="W137" s="37"/>
      <c r="X137" s="37"/>
    </row>
    <row r="138" spans="1:24" ht="18">
      <c r="A138" s="4" t="s">
        <v>70</v>
      </c>
      <c r="B138" s="4" t="s">
        <v>642</v>
      </c>
      <c r="C138" s="4" t="s">
        <v>103</v>
      </c>
      <c r="D138" s="4" t="s">
        <v>116</v>
      </c>
      <c r="E138" s="4" t="s">
        <v>136</v>
      </c>
      <c r="F138" s="4">
        <v>18342</v>
      </c>
      <c r="G138" s="4">
        <v>122</v>
      </c>
      <c r="H138" s="4">
        <v>2859</v>
      </c>
      <c r="I138" s="4">
        <v>104</v>
      </c>
      <c r="J138" s="83">
        <f t="shared" si="9"/>
        <v>3.6376355369010141E-2</v>
      </c>
      <c r="K138" s="4">
        <v>152.61390198611679</v>
      </c>
      <c r="L138" s="4">
        <v>117.16929645425503</v>
      </c>
      <c r="M138" s="81">
        <v>0.182</v>
      </c>
      <c r="N138" s="82">
        <f>L138*'参数设置&amp;汇总'!$BE$2</f>
        <v>49.376117834159565</v>
      </c>
      <c r="O138" s="4">
        <v>758404.10014057753</v>
      </c>
      <c r="P138" s="1">
        <f t="shared" si="10"/>
        <v>67.79317862009546</v>
      </c>
      <c r="Q138" s="30">
        <f t="shared" si="11"/>
        <v>0.53669693297999532</v>
      </c>
      <c r="R138" s="1"/>
      <c r="S138" s="44"/>
      <c r="T138" s="43"/>
      <c r="V138" s="37"/>
      <c r="W138" s="37"/>
      <c r="X138" s="37"/>
    </row>
    <row r="139" spans="1:24" ht="18">
      <c r="A139" s="4" t="s">
        <v>70</v>
      </c>
      <c r="B139" s="4" t="s">
        <v>642</v>
      </c>
      <c r="C139" s="4" t="s">
        <v>103</v>
      </c>
      <c r="D139" s="4" t="s">
        <v>116</v>
      </c>
      <c r="E139" s="4" t="s">
        <v>280</v>
      </c>
      <c r="F139" s="4">
        <v>5268</v>
      </c>
      <c r="G139" s="4">
        <v>31</v>
      </c>
      <c r="H139" s="4">
        <v>716</v>
      </c>
      <c r="I139" s="4">
        <v>27</v>
      </c>
      <c r="J139" s="83">
        <f t="shared" si="9"/>
        <v>3.7709497206703912E-2</v>
      </c>
      <c r="K139" s="4">
        <v>47.872591158293723</v>
      </c>
      <c r="L139" s="4">
        <v>40.0054013626985</v>
      </c>
      <c r="M139" s="81">
        <v>0.18</v>
      </c>
      <c r="N139" s="82">
        <f>L139*'参数设置&amp;汇总'!$BE$2</f>
        <v>16.858609477600176</v>
      </c>
      <c r="O139" s="4">
        <v>253944.38289842787</v>
      </c>
      <c r="P139" s="1">
        <f t="shared" si="10"/>
        <v>23.146791885098324</v>
      </c>
      <c r="Q139" s="30">
        <f t="shared" si="11"/>
        <v>0.18324575519130626</v>
      </c>
      <c r="R139" s="1"/>
      <c r="S139" s="44"/>
      <c r="T139" s="43"/>
      <c r="V139" s="37"/>
      <c r="W139" s="37"/>
      <c r="X139" s="37"/>
    </row>
    <row r="140" spans="1:24" ht="18">
      <c r="A140" s="4" t="s">
        <v>70</v>
      </c>
      <c r="B140" s="4" t="s">
        <v>642</v>
      </c>
      <c r="C140" s="4" t="s">
        <v>103</v>
      </c>
      <c r="D140" s="4" t="s">
        <v>116</v>
      </c>
      <c r="E140" s="4" t="s">
        <v>319</v>
      </c>
      <c r="F140" s="4">
        <v>6949</v>
      </c>
      <c r="G140" s="4">
        <v>30</v>
      </c>
      <c r="H140" s="4">
        <v>947</v>
      </c>
      <c r="I140" s="4">
        <v>25</v>
      </c>
      <c r="J140" s="83">
        <f t="shared" si="9"/>
        <v>2.6399155227032733E-2</v>
      </c>
      <c r="K140" s="4">
        <v>65.677772975055575</v>
      </c>
      <c r="L140" s="4">
        <v>62.67502702947715</v>
      </c>
      <c r="M140" s="81">
        <v>0.11799999999999999</v>
      </c>
      <c r="N140" s="82">
        <f>L140*'参数设置&amp;汇总'!$BE$2</f>
        <v>26.411778627302805</v>
      </c>
      <c r="O140" s="4">
        <v>469956.37917150528</v>
      </c>
      <c r="P140" s="1">
        <f t="shared" si="10"/>
        <v>36.263248402174341</v>
      </c>
      <c r="Q140" s="30">
        <f t="shared" si="11"/>
        <v>0.2870845502967696</v>
      </c>
      <c r="R140" s="1"/>
      <c r="S140" s="44"/>
      <c r="T140" s="43"/>
      <c r="V140" s="37"/>
      <c r="W140" s="37"/>
      <c r="X140" s="37"/>
    </row>
    <row r="141" spans="1:24" ht="18">
      <c r="A141" s="4" t="s">
        <v>70</v>
      </c>
      <c r="B141" s="4" t="s">
        <v>642</v>
      </c>
      <c r="C141" s="4" t="s">
        <v>103</v>
      </c>
      <c r="D141" s="4" t="s">
        <v>116</v>
      </c>
      <c r="E141" s="4" t="s">
        <v>219</v>
      </c>
      <c r="F141" s="4">
        <v>4204</v>
      </c>
      <c r="G141" s="4">
        <v>31</v>
      </c>
      <c r="H141" s="4">
        <v>564</v>
      </c>
      <c r="I141" s="4">
        <v>20</v>
      </c>
      <c r="J141" s="83">
        <f t="shared" si="9"/>
        <v>3.5460992907801421E-2</v>
      </c>
      <c r="K141" s="4">
        <v>37.216775263319576</v>
      </c>
      <c r="L141" s="4">
        <v>31.240912074493618</v>
      </c>
      <c r="M141" s="81">
        <v>0.16</v>
      </c>
      <c r="N141" s="82">
        <f>L141*'参数设置&amp;汇总'!$BE$2</f>
        <v>13.165180661804657</v>
      </c>
      <c r="O141" s="4">
        <v>191129.2056953471</v>
      </c>
      <c r="P141" s="1">
        <f t="shared" si="10"/>
        <v>18.07573141268896</v>
      </c>
      <c r="Q141" s="30">
        <f t="shared" si="11"/>
        <v>0.14309978980222454</v>
      </c>
      <c r="R141" s="1"/>
      <c r="S141" s="44"/>
      <c r="T141" s="43"/>
      <c r="V141" s="37"/>
      <c r="W141" s="37"/>
      <c r="X141" s="37"/>
    </row>
    <row r="142" spans="1:24" ht="18">
      <c r="A142" s="4" t="s">
        <v>70</v>
      </c>
      <c r="B142" s="4" t="s">
        <v>642</v>
      </c>
      <c r="C142" s="4" t="s">
        <v>103</v>
      </c>
      <c r="D142" s="4" t="s">
        <v>116</v>
      </c>
      <c r="E142" s="4" t="s">
        <v>344</v>
      </c>
      <c r="F142" s="4">
        <v>15779</v>
      </c>
      <c r="G142" s="4">
        <v>94</v>
      </c>
      <c r="H142" s="4">
        <v>1683</v>
      </c>
      <c r="I142" s="4">
        <v>69</v>
      </c>
      <c r="J142" s="83">
        <f t="shared" si="9"/>
        <v>4.0998217468805706E-2</v>
      </c>
      <c r="K142" s="4">
        <v>99.299995283342682</v>
      </c>
      <c r="L142" s="4">
        <v>72.90940621569726</v>
      </c>
      <c r="M142" s="81">
        <v>0.192</v>
      </c>
      <c r="N142" s="82">
        <f>L142*'参数设置&amp;汇总'!$BE$2</f>
        <v>30.724631293918975</v>
      </c>
      <c r="O142" s="4">
        <v>469095.83306747925</v>
      </c>
      <c r="P142" s="1">
        <f t="shared" si="10"/>
        <v>42.184774921778285</v>
      </c>
      <c r="Q142" s="30">
        <f t="shared" si="11"/>
        <v>0.33396338362955408</v>
      </c>
      <c r="R142" s="1"/>
      <c r="S142" s="44"/>
      <c r="T142" s="43"/>
      <c r="V142" s="37"/>
      <c r="W142" s="37"/>
      <c r="X142" s="37"/>
    </row>
    <row r="143" spans="1:24" ht="18">
      <c r="A143" s="4" t="s">
        <v>70</v>
      </c>
      <c r="B143" s="4" t="s">
        <v>642</v>
      </c>
      <c r="C143" s="4" t="s">
        <v>103</v>
      </c>
      <c r="D143" s="4" t="s">
        <v>116</v>
      </c>
      <c r="E143" s="4" t="s">
        <v>350</v>
      </c>
      <c r="F143" s="4">
        <v>9800</v>
      </c>
      <c r="G143" s="4">
        <v>124</v>
      </c>
      <c r="H143" s="4">
        <v>1394</v>
      </c>
      <c r="I143" s="4">
        <v>114</v>
      </c>
      <c r="J143" s="83">
        <f t="shared" si="9"/>
        <v>8.1779053084648487E-2</v>
      </c>
      <c r="K143" s="4">
        <v>120.86232960893857</v>
      </c>
      <c r="L143" s="4">
        <v>68.369799539927712</v>
      </c>
      <c r="M143" s="81">
        <v>0.25600000000000001</v>
      </c>
      <c r="N143" s="82">
        <f>L143*'参数设置&amp;汇总'!$BE$2</f>
        <v>28.811603214664046</v>
      </c>
      <c r="O143" s="4">
        <v>413105.27299704222</v>
      </c>
      <c r="P143" s="1">
        <f t="shared" si="10"/>
        <v>39.558196325263665</v>
      </c>
      <c r="Q143" s="30">
        <f t="shared" si="11"/>
        <v>0.31316960015939183</v>
      </c>
      <c r="R143" s="1"/>
      <c r="S143" s="44"/>
      <c r="T143" s="43"/>
      <c r="V143" s="37"/>
      <c r="W143" s="37"/>
      <c r="X143" s="37"/>
    </row>
    <row r="144" spans="1:24" ht="18">
      <c r="A144" s="4" t="s">
        <v>70</v>
      </c>
      <c r="B144" s="4" t="s">
        <v>642</v>
      </c>
      <c r="C144" s="4" t="s">
        <v>103</v>
      </c>
      <c r="D144" s="4" t="s">
        <v>116</v>
      </c>
      <c r="E144" s="4" t="s">
        <v>299</v>
      </c>
      <c r="F144" s="4">
        <v>6152</v>
      </c>
      <c r="G144" s="4">
        <v>15</v>
      </c>
      <c r="H144" s="4">
        <v>727</v>
      </c>
      <c r="I144" s="4">
        <v>10</v>
      </c>
      <c r="J144" s="83">
        <f t="shared" si="9"/>
        <v>1.3755158184319119E-2</v>
      </c>
      <c r="K144" s="4">
        <v>43.918313348987596</v>
      </c>
      <c r="L144" s="4">
        <v>45.685074528220696</v>
      </c>
      <c r="M144" s="81">
        <v>5.3999999999999999E-2</v>
      </c>
      <c r="N144" s="82">
        <f>L144*'参数设置&amp;汇总'!$BE$2</f>
        <v>19.252071075193935</v>
      </c>
      <c r="O144" s="4">
        <v>313950.17894868791</v>
      </c>
      <c r="P144" s="1">
        <f t="shared" si="10"/>
        <v>26.43300345302676</v>
      </c>
      <c r="Q144" s="30">
        <f t="shared" si="11"/>
        <v>0.20926164212167322</v>
      </c>
      <c r="R144" s="1"/>
      <c r="S144" s="44"/>
      <c r="T144" s="43"/>
      <c r="V144" s="37"/>
      <c r="W144" s="37"/>
      <c r="X144" s="37"/>
    </row>
    <row r="145" spans="1:24" ht="18">
      <c r="A145" s="4" t="s">
        <v>70</v>
      </c>
      <c r="B145" s="4" t="s">
        <v>642</v>
      </c>
      <c r="C145" s="4" t="s">
        <v>103</v>
      </c>
      <c r="D145" s="4" t="s">
        <v>116</v>
      </c>
      <c r="E145" s="4" t="s">
        <v>330</v>
      </c>
      <c r="F145" s="4">
        <v>7311</v>
      </c>
      <c r="G145" s="4">
        <v>71</v>
      </c>
      <c r="H145" s="4">
        <v>1122</v>
      </c>
      <c r="I145" s="4">
        <v>53</v>
      </c>
      <c r="J145" s="83">
        <f t="shared" si="9"/>
        <v>4.7237076648841352E-2</v>
      </c>
      <c r="K145" s="4">
        <v>82.68</v>
      </c>
      <c r="L145" s="4">
        <v>68.936470588235295</v>
      </c>
      <c r="M145" s="81">
        <v>0.17299999999999999</v>
      </c>
      <c r="N145" s="82">
        <f>L145*'参数设置&amp;汇总'!$BE$2</f>
        <v>29.050403116184032</v>
      </c>
      <c r="O145" s="4">
        <v>457653.79</v>
      </c>
      <c r="P145" s="1">
        <f t="shared" si="10"/>
        <v>39.886067472051266</v>
      </c>
      <c r="Q145" s="30">
        <f t="shared" si="11"/>
        <v>0.31576525126286992</v>
      </c>
      <c r="R145" s="1"/>
      <c r="S145" s="44"/>
      <c r="T145" s="43"/>
      <c r="V145" s="37"/>
      <c r="W145" s="37"/>
      <c r="X145" s="37"/>
    </row>
    <row r="146" spans="1:24" ht="18">
      <c r="A146" s="4" t="s">
        <v>70</v>
      </c>
      <c r="B146" s="4" t="s">
        <v>638</v>
      </c>
      <c r="C146" s="4" t="s">
        <v>134</v>
      </c>
      <c r="D146" s="4" t="s">
        <v>116</v>
      </c>
      <c r="E146" s="4" t="s">
        <v>212</v>
      </c>
      <c r="F146" s="4">
        <v>3739</v>
      </c>
      <c r="G146" s="4">
        <v>40</v>
      </c>
      <c r="H146" s="4">
        <v>858</v>
      </c>
      <c r="I146" s="4">
        <v>36</v>
      </c>
      <c r="J146" s="83">
        <f t="shared" si="9"/>
        <v>4.195804195804196E-2</v>
      </c>
      <c r="K146" s="4">
        <v>56.921221931551351</v>
      </c>
      <c r="L146" s="4">
        <v>43.814378743001583</v>
      </c>
      <c r="M146" s="81">
        <v>0.21199999999999999</v>
      </c>
      <c r="N146" s="82">
        <f>L146*'参数设置&amp;汇总'!$BE$2</f>
        <v>18.463744283807024</v>
      </c>
      <c r="O146" s="4">
        <v>286136.62642166333</v>
      </c>
      <c r="P146" s="1">
        <f t="shared" si="10"/>
        <v>25.350634459194559</v>
      </c>
      <c r="Q146" s="30">
        <f t="shared" si="11"/>
        <v>0.20069287265007635</v>
      </c>
      <c r="R146" s="1"/>
      <c r="S146" s="44"/>
      <c r="T146" s="43"/>
      <c r="V146" s="37"/>
      <c r="W146" s="37"/>
      <c r="X146" s="37"/>
    </row>
    <row r="147" spans="1:24" ht="18">
      <c r="A147" s="4" t="s">
        <v>70</v>
      </c>
      <c r="B147" s="4" t="s">
        <v>638</v>
      </c>
      <c r="C147" s="4" t="s">
        <v>134</v>
      </c>
      <c r="D147" s="4" t="s">
        <v>116</v>
      </c>
      <c r="E147" s="4" t="s">
        <v>287</v>
      </c>
      <c r="F147" s="4">
        <v>2322</v>
      </c>
      <c r="G147" s="4">
        <v>17</v>
      </c>
      <c r="H147" s="4">
        <v>410</v>
      </c>
      <c r="I147" s="4">
        <v>16</v>
      </c>
      <c r="J147" s="83">
        <f t="shared" si="9"/>
        <v>3.9024390243902439E-2</v>
      </c>
      <c r="K147" s="4">
        <v>27.821457211795718</v>
      </c>
      <c r="L147" s="4">
        <v>21.86994966093614</v>
      </c>
      <c r="M147" s="81">
        <v>0.158</v>
      </c>
      <c r="N147" s="82">
        <f>L147*'参数设置&amp;汇总'!$BE$2</f>
        <v>9.2161790175732143</v>
      </c>
      <c r="O147" s="4">
        <v>139650.89966173767</v>
      </c>
      <c r="P147" s="1">
        <f t="shared" si="10"/>
        <v>12.653770643362925</v>
      </c>
      <c r="Q147" s="30">
        <f t="shared" si="11"/>
        <v>0.10017585888666537</v>
      </c>
      <c r="R147" s="1"/>
      <c r="S147" s="44"/>
      <c r="T147" s="43"/>
      <c r="V147" s="37"/>
      <c r="W147" s="37"/>
      <c r="X147" s="37"/>
    </row>
    <row r="148" spans="1:24" ht="18">
      <c r="A148" s="4" t="s">
        <v>70</v>
      </c>
      <c r="B148" s="4" t="s">
        <v>638</v>
      </c>
      <c r="C148" s="4" t="s">
        <v>134</v>
      </c>
      <c r="D148" s="4" t="s">
        <v>116</v>
      </c>
      <c r="E148" s="4" t="s">
        <v>286</v>
      </c>
      <c r="F148" s="4">
        <v>3883</v>
      </c>
      <c r="G148" s="4">
        <v>34</v>
      </c>
      <c r="H148" s="4">
        <v>568</v>
      </c>
      <c r="I148" s="4">
        <v>30</v>
      </c>
      <c r="J148" s="83">
        <f t="shared" si="9"/>
        <v>5.2816901408450703E-2</v>
      </c>
      <c r="K148" s="4">
        <v>39.064001646810581</v>
      </c>
      <c r="L148" s="4">
        <v>26.621178408012451</v>
      </c>
      <c r="M148" s="81">
        <v>0.26700000000000002</v>
      </c>
      <c r="N148" s="82">
        <f>L148*'参数设置&amp;汇总'!$BE$2</f>
        <v>11.218386401009003</v>
      </c>
      <c r="O148" s="4">
        <v>164379.32431961902</v>
      </c>
      <c r="P148" s="1">
        <f t="shared" si="10"/>
        <v>15.402792007003448</v>
      </c>
      <c r="Q148" s="30">
        <f t="shared" si="11"/>
        <v>0.12193898261966307</v>
      </c>
      <c r="R148" s="1"/>
      <c r="S148" s="44"/>
      <c r="T148" s="43"/>
      <c r="V148" s="37"/>
      <c r="W148" s="37"/>
      <c r="X148" s="37"/>
    </row>
    <row r="149" spans="1:24" ht="18">
      <c r="A149" s="4" t="s">
        <v>70</v>
      </c>
      <c r="B149" s="4" t="s">
        <v>638</v>
      </c>
      <c r="C149" s="4" t="s">
        <v>134</v>
      </c>
      <c r="D149" s="4" t="s">
        <v>116</v>
      </c>
      <c r="E149" s="4" t="s">
        <v>135</v>
      </c>
      <c r="F149" s="4">
        <v>4814</v>
      </c>
      <c r="G149" s="4">
        <v>14</v>
      </c>
      <c r="H149" s="4">
        <v>621</v>
      </c>
      <c r="I149" s="4">
        <v>12</v>
      </c>
      <c r="J149" s="83">
        <f t="shared" si="9"/>
        <v>1.932367149758454E-2</v>
      </c>
      <c r="K149" s="4">
        <v>37.887208999878609</v>
      </c>
      <c r="L149" s="4">
        <v>36.522598823386595</v>
      </c>
      <c r="M149" s="81">
        <v>0.11700000000000001</v>
      </c>
      <c r="N149" s="82">
        <f>L149*'参数设置&amp;汇总'!$BE$2</f>
        <v>15.390927467225438</v>
      </c>
      <c r="O149" s="4">
        <v>228961.75459114785</v>
      </c>
      <c r="P149" s="1">
        <f t="shared" si="10"/>
        <v>21.131671356161156</v>
      </c>
      <c r="Q149" s="30">
        <f t="shared" si="11"/>
        <v>0.16729268986114607</v>
      </c>
      <c r="R149" s="1"/>
      <c r="S149" s="44"/>
      <c r="T149" s="43"/>
      <c r="V149" s="37"/>
      <c r="W149" s="37"/>
      <c r="X149" s="37"/>
    </row>
    <row r="150" spans="1:24" ht="18">
      <c r="A150" s="4" t="s">
        <v>70</v>
      </c>
      <c r="B150" s="4" t="s">
        <v>638</v>
      </c>
      <c r="C150" s="4" t="s">
        <v>134</v>
      </c>
      <c r="D150" s="4" t="s">
        <v>116</v>
      </c>
      <c r="E150" s="4" t="s">
        <v>191</v>
      </c>
      <c r="F150" s="4">
        <v>3621</v>
      </c>
      <c r="G150" s="4">
        <v>8</v>
      </c>
      <c r="H150" s="4">
        <v>380</v>
      </c>
      <c r="I150" s="4">
        <v>6</v>
      </c>
      <c r="J150" s="83">
        <f t="shared" si="9"/>
        <v>1.5789473684210527E-2</v>
      </c>
      <c r="K150" s="4">
        <v>19.136232349107011</v>
      </c>
      <c r="L150" s="4">
        <v>18.482626293067071</v>
      </c>
      <c r="M150" s="81">
        <v>0.05</v>
      </c>
      <c r="N150" s="82">
        <f>L150*'参数设置&amp;汇总'!$BE$2</f>
        <v>7.7887327256207497</v>
      </c>
      <c r="O150" s="4">
        <v>109975.01249631737</v>
      </c>
      <c r="P150" s="1">
        <f t="shared" si="10"/>
        <v>10.69389356744632</v>
      </c>
      <c r="Q150" s="30">
        <f t="shared" si="11"/>
        <v>8.4660138321964673E-2</v>
      </c>
      <c r="R150" s="1"/>
      <c r="S150" s="44"/>
      <c r="T150" s="43"/>
      <c r="V150" s="37"/>
      <c r="W150" s="37"/>
      <c r="X150" s="37"/>
    </row>
    <row r="151" spans="1:24" ht="18">
      <c r="A151" s="4" t="s">
        <v>70</v>
      </c>
      <c r="B151" s="4" t="s">
        <v>638</v>
      </c>
      <c r="C151" s="4" t="s">
        <v>134</v>
      </c>
      <c r="D151" s="4" t="s">
        <v>116</v>
      </c>
      <c r="E151" s="4" t="s">
        <v>291</v>
      </c>
      <c r="F151" s="4">
        <v>2072</v>
      </c>
      <c r="G151" s="4">
        <v>5</v>
      </c>
      <c r="H151" s="4">
        <v>265</v>
      </c>
      <c r="I151" s="4">
        <v>5</v>
      </c>
      <c r="J151" s="83">
        <f t="shared" si="9"/>
        <v>1.8867924528301886E-2</v>
      </c>
      <c r="K151" s="4">
        <v>14.518269803235166</v>
      </c>
      <c r="L151" s="4">
        <v>13.65796447439431</v>
      </c>
      <c r="M151" s="81">
        <v>7.0999999999999994E-2</v>
      </c>
      <c r="N151" s="82">
        <f>L151*'参数设置&amp;汇总'!$BE$2</f>
        <v>5.7555800339361731</v>
      </c>
      <c r="O151" s="4">
        <v>91789.613826684435</v>
      </c>
      <c r="P151" s="1">
        <f t="shared" si="10"/>
        <v>7.9023844404581371</v>
      </c>
      <c r="Q151" s="30">
        <f t="shared" si="11"/>
        <v>6.2560652542784492E-2</v>
      </c>
      <c r="R151" s="1"/>
      <c r="S151" s="44"/>
      <c r="T151" s="43"/>
      <c r="V151" s="37"/>
      <c r="W151" s="37"/>
      <c r="X151" s="37"/>
    </row>
    <row r="152" spans="1:24" ht="18">
      <c r="A152" s="4" t="s">
        <v>70</v>
      </c>
      <c r="B152" s="4" t="s">
        <v>638</v>
      </c>
      <c r="C152" s="4" t="s">
        <v>134</v>
      </c>
      <c r="D152" s="4" t="s">
        <v>116</v>
      </c>
      <c r="E152" s="4" t="s">
        <v>218</v>
      </c>
      <c r="F152" s="4">
        <v>9605</v>
      </c>
      <c r="G152" s="4">
        <v>466</v>
      </c>
      <c r="H152" s="4">
        <v>3305</v>
      </c>
      <c r="I152" s="4">
        <v>421</v>
      </c>
      <c r="J152" s="83">
        <f t="shared" si="9"/>
        <v>0.12738275340393343</v>
      </c>
      <c r="K152" s="4">
        <v>426.9</v>
      </c>
      <c r="L152" s="4">
        <v>223.68235294117642</v>
      </c>
      <c r="M152" s="81">
        <v>0.378</v>
      </c>
      <c r="N152" s="82">
        <f>L152*'参数设置&amp;汇总'!$BE$2</f>
        <v>94.261607353404131</v>
      </c>
      <c r="O152" s="4">
        <v>1371482.4758823526</v>
      </c>
      <c r="P152" s="1">
        <f t="shared" si="10"/>
        <v>129.42074558777227</v>
      </c>
      <c r="Q152" s="30">
        <f t="shared" si="11"/>
        <v>1.024582688623958</v>
      </c>
      <c r="R152" s="1"/>
      <c r="S152" s="44"/>
      <c r="T152" s="43"/>
      <c r="V152" s="37"/>
      <c r="W152" s="37"/>
      <c r="X152" s="37"/>
    </row>
    <row r="153" spans="1:24" ht="18">
      <c r="A153" s="4" t="s">
        <v>70</v>
      </c>
      <c r="B153" s="4" t="s">
        <v>638</v>
      </c>
      <c r="C153" s="4" t="s">
        <v>134</v>
      </c>
      <c r="D153" s="4" t="s">
        <v>116</v>
      </c>
      <c r="E153" s="4" t="s">
        <v>262</v>
      </c>
      <c r="F153" s="4">
        <v>2580</v>
      </c>
      <c r="G153" s="4">
        <v>6</v>
      </c>
      <c r="H153" s="4">
        <v>357</v>
      </c>
      <c r="I153" s="4">
        <v>6</v>
      </c>
      <c r="J153" s="83">
        <f t="shared" si="9"/>
        <v>1.680672268907563E-2</v>
      </c>
      <c r="K153" s="4">
        <v>21.403020959778182</v>
      </c>
      <c r="L153" s="4">
        <v>21.116495246797854</v>
      </c>
      <c r="M153" s="81">
        <v>8.2000000000000003E-2</v>
      </c>
      <c r="N153" s="82">
        <f>L153*'参数设置&amp;汇总'!$BE$2</f>
        <v>8.8986670493274698</v>
      </c>
      <c r="O153" s="4">
        <v>133590.00624488553</v>
      </c>
      <c r="P153" s="1">
        <f t="shared" si="10"/>
        <v>12.217828197470384</v>
      </c>
      <c r="Q153" s="30">
        <f t="shared" si="11"/>
        <v>9.6724641840515976E-2</v>
      </c>
      <c r="R153" s="1"/>
      <c r="S153" s="44"/>
      <c r="T153" s="43"/>
      <c r="V153" s="37"/>
      <c r="W153" s="37"/>
      <c r="X153" s="37"/>
    </row>
    <row r="154" spans="1:24" ht="18">
      <c r="A154" s="4" t="s">
        <v>70</v>
      </c>
      <c r="B154" s="4" t="s">
        <v>638</v>
      </c>
      <c r="C154" s="4" t="s">
        <v>134</v>
      </c>
      <c r="D154" s="4" t="s">
        <v>116</v>
      </c>
      <c r="E154" s="4" t="s">
        <v>444</v>
      </c>
      <c r="F154" s="4">
        <v>1050</v>
      </c>
      <c r="G154" s="4">
        <v>6</v>
      </c>
      <c r="H154" s="4">
        <v>158</v>
      </c>
      <c r="I154" s="4">
        <v>5</v>
      </c>
      <c r="J154" s="83">
        <f t="shared" si="9"/>
        <v>3.1645569620253167E-2</v>
      </c>
      <c r="K154" s="4">
        <v>10.373001015270713</v>
      </c>
      <c r="L154" s="4">
        <v>9.085883547377307</v>
      </c>
      <c r="M154" s="81">
        <v>5.5E-2</v>
      </c>
      <c r="N154" s="82">
        <f>L154*'参数设置&amp;汇总'!$BE$2</f>
        <v>3.8288670346152074</v>
      </c>
      <c r="O154" s="4">
        <v>48293.134161351176</v>
      </c>
      <c r="P154" s="1">
        <f t="shared" si="10"/>
        <v>5.2570165127620996</v>
      </c>
      <c r="Q154" s="30">
        <f t="shared" si="11"/>
        <v>4.1618119941469647E-2</v>
      </c>
      <c r="R154" s="1"/>
      <c r="S154" s="44"/>
      <c r="T154" s="43"/>
      <c r="V154" s="37"/>
      <c r="W154" s="37"/>
      <c r="X154" s="37"/>
    </row>
    <row r="155" spans="1:24" ht="18">
      <c r="A155" s="4" t="s">
        <v>70</v>
      </c>
      <c r="B155" s="4" t="s">
        <v>638</v>
      </c>
      <c r="C155" s="4" t="s">
        <v>134</v>
      </c>
      <c r="D155" s="4" t="s">
        <v>116</v>
      </c>
      <c r="E155" s="4" t="s">
        <v>411</v>
      </c>
      <c r="F155" s="4">
        <v>6187</v>
      </c>
      <c r="G155" s="4">
        <v>16</v>
      </c>
      <c r="H155" s="4">
        <v>602</v>
      </c>
      <c r="I155" s="4">
        <v>14</v>
      </c>
      <c r="J155" s="83">
        <f t="shared" si="9"/>
        <v>2.3255813953488372E-2</v>
      </c>
      <c r="K155" s="4">
        <v>39.848453398521897</v>
      </c>
      <c r="L155" s="4">
        <v>37.735827527672811</v>
      </c>
      <c r="M155" s="81">
        <v>0.114</v>
      </c>
      <c r="N155" s="82">
        <f>L155*'参数设置&amp;汇总'!$BE$2</f>
        <v>15.902192152389855</v>
      </c>
      <c r="O155" s="4">
        <v>235459.31623034109</v>
      </c>
      <c r="P155" s="1">
        <f t="shared" si="10"/>
        <v>21.833635375282956</v>
      </c>
      <c r="Q155" s="30">
        <f t="shared" si="11"/>
        <v>0.17284991469988972</v>
      </c>
      <c r="R155" s="1"/>
      <c r="S155" s="44"/>
      <c r="T155" s="43"/>
      <c r="V155" s="37"/>
      <c r="W155" s="37"/>
      <c r="X155" s="37"/>
    </row>
    <row r="156" spans="1:24" ht="18">
      <c r="A156" s="4" t="s">
        <v>70</v>
      </c>
      <c r="B156" s="4" t="s">
        <v>638</v>
      </c>
      <c r="C156" s="4" t="s">
        <v>134</v>
      </c>
      <c r="D156" s="4" t="s">
        <v>116</v>
      </c>
      <c r="E156" s="4" t="s">
        <v>439</v>
      </c>
      <c r="F156" s="4">
        <v>3265</v>
      </c>
      <c r="G156" s="4">
        <v>13</v>
      </c>
      <c r="H156" s="4">
        <v>508</v>
      </c>
      <c r="I156" s="4">
        <v>13</v>
      </c>
      <c r="J156" s="83">
        <f t="shared" si="9"/>
        <v>2.5590551181102362E-2</v>
      </c>
      <c r="K156" s="4">
        <v>38.776235526633442</v>
      </c>
      <c r="L156" s="4">
        <v>37.07674767839228</v>
      </c>
      <c r="M156" s="81">
        <v>0.16500000000000001</v>
      </c>
      <c r="N156" s="82">
        <f>L156*'参数设置&amp;汇总'!$BE$2</f>
        <v>15.624450412147343</v>
      </c>
      <c r="O156" s="4">
        <v>246903.71796780158</v>
      </c>
      <c r="P156" s="1">
        <f t="shared" si="10"/>
        <v>21.452297266244937</v>
      </c>
      <c r="Q156" s="30">
        <f t="shared" si="11"/>
        <v>0.16983098274073199</v>
      </c>
      <c r="R156" s="1"/>
      <c r="S156" s="44"/>
      <c r="T156" s="43"/>
      <c r="V156" s="37"/>
      <c r="W156" s="37"/>
      <c r="X156" s="37"/>
    </row>
    <row r="157" spans="1:24" ht="18">
      <c r="A157" s="4" t="s">
        <v>70</v>
      </c>
      <c r="B157" s="4" t="s">
        <v>640</v>
      </c>
      <c r="C157" s="4" t="s">
        <v>110</v>
      </c>
      <c r="D157" s="4" t="s">
        <v>84</v>
      </c>
      <c r="E157" s="4" t="s">
        <v>111</v>
      </c>
      <c r="F157" s="4">
        <v>23727</v>
      </c>
      <c r="G157" s="4">
        <v>821</v>
      </c>
      <c r="H157" s="4">
        <v>7416</v>
      </c>
      <c r="I157" s="4">
        <v>764</v>
      </c>
      <c r="J157" s="83">
        <f t="shared" si="9"/>
        <v>0.10302049622437973</v>
      </c>
      <c r="K157" s="82">
        <v>1716.625</v>
      </c>
      <c r="L157" s="82">
        <v>1526.4541176470589</v>
      </c>
      <c r="M157" s="81">
        <v>0.438</v>
      </c>
      <c r="N157" s="82">
        <f>L157*'参数设置&amp;汇总'!$BE$2</f>
        <v>643.26048429253115</v>
      </c>
      <c r="O157" s="4">
        <v>14138382.095294118</v>
      </c>
      <c r="P157" s="4">
        <f t="shared" si="10"/>
        <v>883.19363335452772</v>
      </c>
      <c r="Q157" s="92">
        <f t="shared" si="11"/>
        <v>6.9919617857883818</v>
      </c>
      <c r="R157" s="1"/>
      <c r="S157" s="44"/>
      <c r="T157" s="43"/>
      <c r="V157" s="37"/>
      <c r="W157" s="37"/>
      <c r="X157" s="37"/>
    </row>
    <row r="158" spans="1:24" ht="18">
      <c r="A158" s="4" t="s">
        <v>70</v>
      </c>
      <c r="B158" s="4" t="s">
        <v>638</v>
      </c>
      <c r="C158" s="4" t="s">
        <v>108</v>
      </c>
      <c r="D158" s="4" t="s">
        <v>116</v>
      </c>
      <c r="E158" s="4" t="s">
        <v>224</v>
      </c>
      <c r="F158" s="4">
        <v>2266</v>
      </c>
      <c r="G158" s="4">
        <v>10</v>
      </c>
      <c r="H158" s="4">
        <v>244</v>
      </c>
      <c r="I158" s="4">
        <v>10</v>
      </c>
      <c r="J158" s="83">
        <f t="shared" si="9"/>
        <v>4.0983606557377046E-2</v>
      </c>
      <c r="K158" s="4">
        <v>20.235955307262568</v>
      </c>
      <c r="L158" s="4">
        <v>17.130535655603023</v>
      </c>
      <c r="M158" s="81">
        <v>0.21</v>
      </c>
      <c r="N158" s="82">
        <f>L158*'参数设置&amp;汇总'!$BE$2</f>
        <v>7.2189504647538563</v>
      </c>
      <c r="O158" s="4">
        <v>122217.60419980279</v>
      </c>
      <c r="P158" s="1">
        <f t="shared" si="10"/>
        <v>9.9115851908491663</v>
      </c>
      <c r="Q158" s="30">
        <f t="shared" si="11"/>
        <v>7.8466852877759313E-2</v>
      </c>
      <c r="R158" s="1"/>
      <c r="S158" s="44"/>
      <c r="T158" s="43"/>
      <c r="V158" s="37"/>
      <c r="W158" s="37"/>
      <c r="X158" s="37"/>
    </row>
    <row r="159" spans="1:24" ht="18">
      <c r="A159" s="4" t="s">
        <v>70</v>
      </c>
      <c r="B159" s="4" t="s">
        <v>638</v>
      </c>
      <c r="C159" s="4" t="s">
        <v>108</v>
      </c>
      <c r="D159" s="4" t="s">
        <v>116</v>
      </c>
      <c r="E159" s="4" t="s">
        <v>232</v>
      </c>
      <c r="F159" s="4">
        <v>3416</v>
      </c>
      <c r="G159" s="4">
        <v>20</v>
      </c>
      <c r="H159" s="4">
        <v>561</v>
      </c>
      <c r="I159" s="4">
        <v>19</v>
      </c>
      <c r="J159" s="83">
        <f t="shared" si="9"/>
        <v>3.3868092691622102E-2</v>
      </c>
      <c r="K159" s="4">
        <v>44.44642166220072</v>
      </c>
      <c r="L159" s="4">
        <v>39.294613720236129</v>
      </c>
      <c r="M159" s="81">
        <v>0.17399999999999999</v>
      </c>
      <c r="N159" s="82">
        <f>L159*'参数设置&amp;汇总'!$BE$2</f>
        <v>16.55907764245778</v>
      </c>
      <c r="O159" s="4">
        <v>266011.90026389371</v>
      </c>
      <c r="P159" s="1">
        <f t="shared" si="10"/>
        <v>22.735536077778349</v>
      </c>
      <c r="Q159" s="30">
        <f t="shared" si="11"/>
        <v>0.17998997437454109</v>
      </c>
      <c r="R159" s="1"/>
      <c r="S159" s="44"/>
      <c r="T159" s="43"/>
      <c r="V159" s="37"/>
      <c r="W159" s="37"/>
      <c r="X159" s="37"/>
    </row>
    <row r="160" spans="1:24" ht="18">
      <c r="A160" s="4" t="s">
        <v>70</v>
      </c>
      <c r="B160" s="4" t="s">
        <v>638</v>
      </c>
      <c r="C160" s="4" t="s">
        <v>108</v>
      </c>
      <c r="D160" s="4" t="s">
        <v>116</v>
      </c>
      <c r="E160" s="4" t="s">
        <v>310</v>
      </c>
      <c r="F160" s="4">
        <v>3352</v>
      </c>
      <c r="G160" s="4">
        <v>18</v>
      </c>
      <c r="H160" s="4">
        <v>427</v>
      </c>
      <c r="I160" s="4">
        <v>15</v>
      </c>
      <c r="J160" s="83">
        <f t="shared" si="9"/>
        <v>3.5128805620608897E-2</v>
      </c>
      <c r="K160" s="4">
        <v>31.745061711735023</v>
      </c>
      <c r="L160" s="4">
        <v>27.26242554321767</v>
      </c>
      <c r="M160" s="81">
        <v>0.19900000000000001</v>
      </c>
      <c r="N160" s="82">
        <f>L160*'参数设置&amp;汇总'!$BE$2</f>
        <v>11.488613286949825</v>
      </c>
      <c r="O160" s="4">
        <v>191230.38225142926</v>
      </c>
      <c r="P160" s="1">
        <f t="shared" si="10"/>
        <v>15.773812256267846</v>
      </c>
      <c r="Q160" s="30">
        <f t="shared" si="11"/>
        <v>0.1248762313798894</v>
      </c>
      <c r="R160" s="1"/>
      <c r="S160" s="44"/>
      <c r="T160" s="43"/>
      <c r="V160" s="37"/>
      <c r="W160" s="37"/>
      <c r="X160" s="37"/>
    </row>
    <row r="161" spans="1:24" ht="18">
      <c r="A161" s="4" t="s">
        <v>70</v>
      </c>
      <c r="B161" s="4" t="s">
        <v>638</v>
      </c>
      <c r="C161" s="4" t="s">
        <v>108</v>
      </c>
      <c r="D161" s="4" t="s">
        <v>116</v>
      </c>
      <c r="E161" s="4" t="s">
        <v>203</v>
      </c>
      <c r="F161" s="4">
        <v>1542</v>
      </c>
      <c r="G161" s="4">
        <v>6</v>
      </c>
      <c r="H161" s="4">
        <v>103</v>
      </c>
      <c r="I161" s="4">
        <v>4</v>
      </c>
      <c r="J161" s="83">
        <f t="shared" si="9"/>
        <v>3.8834951456310676E-2</v>
      </c>
      <c r="K161" s="4">
        <v>8.6051818167618581</v>
      </c>
      <c r="L161" s="4">
        <v>7.473155078543364</v>
      </c>
      <c r="M161" s="81">
        <v>0.10100000000000001</v>
      </c>
      <c r="N161" s="82">
        <f>L161*'参数设置&amp;汇总'!$BE$2</f>
        <v>3.1492498198550458</v>
      </c>
      <c r="O161" s="4">
        <v>52527.208037783392</v>
      </c>
      <c r="P161" s="1">
        <f t="shared" si="10"/>
        <v>4.3239052586883187</v>
      </c>
      <c r="Q161" s="30">
        <f t="shared" si="11"/>
        <v>3.4230976302772234E-2</v>
      </c>
      <c r="R161" s="1"/>
      <c r="S161" s="44"/>
      <c r="T161" s="43"/>
      <c r="V161" s="37"/>
      <c r="W161" s="37"/>
      <c r="X161" s="37"/>
    </row>
    <row r="162" spans="1:24" ht="18">
      <c r="A162" s="4" t="s">
        <v>70</v>
      </c>
      <c r="B162" s="4" t="s">
        <v>638</v>
      </c>
      <c r="C162" s="4" t="s">
        <v>108</v>
      </c>
      <c r="D162" s="4" t="s">
        <v>116</v>
      </c>
      <c r="E162" s="4" t="s">
        <v>432</v>
      </c>
      <c r="F162" s="4">
        <v>852</v>
      </c>
      <c r="G162" s="4">
        <v>1</v>
      </c>
      <c r="H162" s="4">
        <v>70</v>
      </c>
      <c r="I162" s="4">
        <v>0</v>
      </c>
      <c r="J162" s="83">
        <f t="shared" si="9"/>
        <v>0</v>
      </c>
      <c r="K162" s="4">
        <v>3.0692265094992894</v>
      </c>
      <c r="L162" s="4">
        <v>3.6108547170579874</v>
      </c>
      <c r="M162" s="81">
        <v>1.9E-2</v>
      </c>
      <c r="N162" s="82">
        <f>L162*'参数设置&amp;汇总'!$BE$2</f>
        <v>1.5216442650664344</v>
      </c>
      <c r="O162" s="4">
        <v>19274.016779157027</v>
      </c>
      <c r="P162" s="1">
        <f t="shared" si="10"/>
        <v>2.0892104519915531</v>
      </c>
      <c r="Q162" s="30">
        <f t="shared" si="11"/>
        <v>1.6539611576809068E-2</v>
      </c>
      <c r="R162" s="1"/>
      <c r="S162" s="44"/>
      <c r="T162" s="43"/>
      <c r="V162" s="37"/>
      <c r="W162" s="37"/>
      <c r="X162" s="37"/>
    </row>
    <row r="163" spans="1:24" ht="18">
      <c r="A163" s="4" t="s">
        <v>70</v>
      </c>
      <c r="B163" s="4" t="s">
        <v>638</v>
      </c>
      <c r="C163" s="4" t="s">
        <v>108</v>
      </c>
      <c r="D163" s="4" t="s">
        <v>116</v>
      </c>
      <c r="E163" s="4" t="s">
        <v>335</v>
      </c>
      <c r="F163" s="4">
        <v>5218</v>
      </c>
      <c r="G163" s="4">
        <v>26</v>
      </c>
      <c r="H163" s="4">
        <v>402</v>
      </c>
      <c r="I163" s="4">
        <v>18</v>
      </c>
      <c r="J163" s="83">
        <f t="shared" ref="J163:J192" si="12">I163/H163</f>
        <v>4.4776119402985072E-2</v>
      </c>
      <c r="K163" s="4">
        <v>27.671500757548145</v>
      </c>
      <c r="L163" s="4">
        <v>20.114706773586054</v>
      </c>
      <c r="M163" s="81">
        <v>0.128</v>
      </c>
      <c r="N163" s="82">
        <f>L163*'参数设置&amp;汇总'!$BE$2</f>
        <v>8.4765050393548282</v>
      </c>
      <c r="O163" s="4">
        <v>136062.40007785882</v>
      </c>
      <c r="P163" s="1">
        <f t="shared" si="10"/>
        <v>11.638201734231226</v>
      </c>
      <c r="Q163" s="30">
        <f t="shared" si="11"/>
        <v>9.2135924340813344E-2</v>
      </c>
      <c r="R163" s="1"/>
      <c r="S163" s="44"/>
      <c r="T163" s="43"/>
      <c r="V163" s="37"/>
      <c r="W163" s="37"/>
      <c r="X163" s="37"/>
    </row>
    <row r="164" spans="1:24" ht="18">
      <c r="A164" s="4" t="s">
        <v>70</v>
      </c>
      <c r="B164" s="4" t="s">
        <v>638</v>
      </c>
      <c r="C164" s="4" t="s">
        <v>108</v>
      </c>
      <c r="D164" s="4" t="s">
        <v>116</v>
      </c>
      <c r="E164" s="4" t="s">
        <v>198</v>
      </c>
      <c r="F164" s="4">
        <v>5630</v>
      </c>
      <c r="G164" s="4">
        <v>59</v>
      </c>
      <c r="H164" s="4">
        <v>855</v>
      </c>
      <c r="I164" s="4">
        <v>47</v>
      </c>
      <c r="J164" s="83">
        <f t="shared" si="12"/>
        <v>5.4970760233918128E-2</v>
      </c>
      <c r="K164" s="4">
        <v>59.212898415657037</v>
      </c>
      <c r="L164" s="4">
        <v>39.529292253714161</v>
      </c>
      <c r="M164" s="81">
        <v>0.23599999999999999</v>
      </c>
      <c r="N164" s="82">
        <f>L164*'参数设置&amp;汇总'!$BE$2</f>
        <v>16.657973131914638</v>
      </c>
      <c r="O164" s="4">
        <v>242899.30099665583</v>
      </c>
      <c r="P164" s="1">
        <f t="shared" si="10"/>
        <v>22.871319121799523</v>
      </c>
      <c r="Q164" s="30">
        <f t="shared" si="11"/>
        <v>0.18106492534689825</v>
      </c>
      <c r="R164" s="1"/>
      <c r="S164" s="44"/>
      <c r="T164" s="43"/>
      <c r="V164" s="37"/>
      <c r="W164" s="37"/>
      <c r="X164" s="37"/>
    </row>
    <row r="165" spans="1:24" ht="18">
      <c r="A165" s="4" t="s">
        <v>70</v>
      </c>
      <c r="B165" s="4" t="s">
        <v>638</v>
      </c>
      <c r="C165" s="4" t="s">
        <v>108</v>
      </c>
      <c r="D165" s="4" t="s">
        <v>116</v>
      </c>
      <c r="E165" s="4" t="s">
        <v>252</v>
      </c>
      <c r="F165" s="4">
        <v>2231</v>
      </c>
      <c r="G165" s="4">
        <v>6</v>
      </c>
      <c r="H165" s="4">
        <v>169</v>
      </c>
      <c r="I165" s="4">
        <v>5</v>
      </c>
      <c r="J165" s="83">
        <f t="shared" si="12"/>
        <v>2.9585798816568046E-2</v>
      </c>
      <c r="K165" s="4">
        <v>11.768456196525007</v>
      </c>
      <c r="L165" s="4">
        <v>10.449948466500008</v>
      </c>
      <c r="M165" s="81">
        <v>0.123</v>
      </c>
      <c r="N165" s="82">
        <f>L165*'参数设置&amp;汇总'!$BE$2</f>
        <v>4.4036953575482665</v>
      </c>
      <c r="O165" s="4">
        <v>62357.957265092409</v>
      </c>
      <c r="P165" s="1">
        <f t="shared" si="10"/>
        <v>6.0462531089517411</v>
      </c>
      <c r="Q165" s="30">
        <f t="shared" si="11"/>
        <v>4.7866253886394199E-2</v>
      </c>
      <c r="R165" s="1"/>
      <c r="S165" s="44"/>
      <c r="T165" s="43"/>
      <c r="V165" s="37"/>
      <c r="W165" s="37"/>
      <c r="X165" s="37"/>
    </row>
    <row r="166" spans="1:24" ht="18">
      <c r="A166" s="4" t="s">
        <v>70</v>
      </c>
      <c r="B166" s="4" t="s">
        <v>638</v>
      </c>
      <c r="C166" s="4" t="s">
        <v>108</v>
      </c>
      <c r="D166" s="4" t="s">
        <v>116</v>
      </c>
      <c r="E166" s="4" t="s">
        <v>306</v>
      </c>
      <c r="F166" s="4">
        <v>4797</v>
      </c>
      <c r="G166" s="4">
        <v>20</v>
      </c>
      <c r="H166" s="4">
        <v>738</v>
      </c>
      <c r="I166" s="4">
        <v>18</v>
      </c>
      <c r="J166" s="83">
        <f t="shared" si="12"/>
        <v>2.4390243902439025E-2</v>
      </c>
      <c r="K166" s="4">
        <v>42.433241745764484</v>
      </c>
      <c r="L166" s="4">
        <v>37.589696171487631</v>
      </c>
      <c r="M166" s="81">
        <v>0.11899999999999999</v>
      </c>
      <c r="N166" s="82">
        <f>L166*'参数设置&amp;汇总'!$BE$2</f>
        <v>15.840611181259915</v>
      </c>
      <c r="O166" s="4">
        <v>229008.41988640075</v>
      </c>
      <c r="P166" s="1">
        <f t="shared" si="10"/>
        <v>21.749084990227715</v>
      </c>
      <c r="Q166" s="30">
        <f t="shared" si="11"/>
        <v>0.17218055631804255</v>
      </c>
      <c r="R166" s="1"/>
      <c r="S166" s="44"/>
      <c r="T166" s="43"/>
      <c r="V166" s="37"/>
      <c r="W166" s="37"/>
      <c r="X166" s="37"/>
    </row>
    <row r="167" spans="1:24" ht="18">
      <c r="A167" s="4" t="s">
        <v>70</v>
      </c>
      <c r="B167" s="4" t="s">
        <v>639</v>
      </c>
      <c r="C167" s="4" t="s">
        <v>112</v>
      </c>
      <c r="D167" s="4" t="s">
        <v>84</v>
      </c>
      <c r="E167" s="4" t="s">
        <v>112</v>
      </c>
      <c r="F167" s="4">
        <v>34570</v>
      </c>
      <c r="G167" s="4">
        <v>1156</v>
      </c>
      <c r="H167" s="4">
        <v>7701</v>
      </c>
      <c r="I167" s="4">
        <v>1033</v>
      </c>
      <c r="J167" s="83">
        <f t="shared" si="12"/>
        <v>0.13413842358135308</v>
      </c>
      <c r="K167" s="82">
        <v>1822.1200000000003</v>
      </c>
      <c r="L167" s="82">
        <v>1431.9529411764704</v>
      </c>
      <c r="M167" s="81">
        <v>0.373</v>
      </c>
      <c r="N167" s="82">
        <f>L167*'参数设置&amp;汇总'!$BE$2</f>
        <v>603.43690110066473</v>
      </c>
      <c r="O167" s="4">
        <v>12204505.73</v>
      </c>
      <c r="P167" s="4">
        <f t="shared" si="10"/>
        <v>828.51604007580568</v>
      </c>
      <c r="Q167" s="92">
        <f t="shared" si="11"/>
        <v>6.5590967510941818</v>
      </c>
      <c r="R167" s="1"/>
      <c r="S167" s="44"/>
      <c r="T167" s="43"/>
      <c r="V167" s="37"/>
      <c r="W167" s="37"/>
      <c r="X167" s="37"/>
    </row>
    <row r="168" spans="1:24" ht="18">
      <c r="A168" s="4" t="s">
        <v>70</v>
      </c>
      <c r="B168" s="4" t="s">
        <v>638</v>
      </c>
      <c r="C168" s="4" t="s">
        <v>77</v>
      </c>
      <c r="D168" s="4" t="s">
        <v>116</v>
      </c>
      <c r="E168" s="4" t="s">
        <v>447</v>
      </c>
      <c r="F168" s="4">
        <v>503</v>
      </c>
      <c r="G168" s="4">
        <v>2</v>
      </c>
      <c r="H168" s="4">
        <v>9</v>
      </c>
      <c r="I168" s="4">
        <v>1</v>
      </c>
      <c r="J168" s="83">
        <f t="shared" si="12"/>
        <v>0.1111111111111111</v>
      </c>
      <c r="K168" s="4">
        <v>1.67</v>
      </c>
      <c r="L168" s="4">
        <v>1.2694117647058822</v>
      </c>
      <c r="M168" s="81">
        <v>1.7000000000000001E-2</v>
      </c>
      <c r="N168" s="82">
        <f>L168*'参数设置&amp;汇总'!$BE$2</f>
        <v>0.53494069496830099</v>
      </c>
      <c r="O168" s="4">
        <v>6481.3694117647046</v>
      </c>
      <c r="P168" s="1">
        <f t="shared" si="10"/>
        <v>0.73447106973758125</v>
      </c>
      <c r="Q168" s="30">
        <f t="shared" si="11"/>
        <v>5.8145727713945763E-3</v>
      </c>
      <c r="R168" s="1"/>
      <c r="S168" s="44"/>
      <c r="T168" s="43"/>
      <c r="V168" s="37"/>
      <c r="W168" s="37"/>
      <c r="X168" s="37"/>
    </row>
    <row r="169" spans="1:24" ht="18">
      <c r="A169" s="4" t="s">
        <v>70</v>
      </c>
      <c r="B169" s="4" t="s">
        <v>638</v>
      </c>
      <c r="C169" s="4" t="s">
        <v>77</v>
      </c>
      <c r="D169" s="4" t="s">
        <v>116</v>
      </c>
      <c r="E169" s="4" t="s">
        <v>241</v>
      </c>
      <c r="F169" s="4">
        <v>1837</v>
      </c>
      <c r="G169" s="4">
        <v>6</v>
      </c>
      <c r="H169" s="4">
        <v>108</v>
      </c>
      <c r="I169" s="4">
        <v>5</v>
      </c>
      <c r="J169" s="83">
        <f t="shared" si="12"/>
        <v>4.6296296296296294E-2</v>
      </c>
      <c r="K169" s="4">
        <v>8.7881361087537151</v>
      </c>
      <c r="L169" s="4">
        <v>7.4707483632396645</v>
      </c>
      <c r="M169" s="81">
        <v>8.1000000000000003E-2</v>
      </c>
      <c r="N169" s="82">
        <f>L169*'参数设置&amp;汇总'!$BE$2</f>
        <v>3.1482356099722106</v>
      </c>
      <c r="O169" s="4">
        <v>50996.731017411512</v>
      </c>
      <c r="P169" s="1">
        <f t="shared" si="10"/>
        <v>4.3225127532674534</v>
      </c>
      <c r="Q169" s="30">
        <f t="shared" si="11"/>
        <v>3.4219952282306634E-2</v>
      </c>
      <c r="R169" s="1"/>
      <c r="S169" s="44"/>
      <c r="T169" s="43"/>
      <c r="V169" s="37"/>
      <c r="W169" s="37"/>
      <c r="X169" s="37"/>
    </row>
    <row r="170" spans="1:24" ht="18">
      <c r="A170" s="4" t="s">
        <v>70</v>
      </c>
      <c r="B170" s="4" t="s">
        <v>638</v>
      </c>
      <c r="C170" s="4" t="s">
        <v>77</v>
      </c>
      <c r="D170" s="4" t="s">
        <v>116</v>
      </c>
      <c r="E170" s="4" t="s">
        <v>410</v>
      </c>
      <c r="F170" s="4">
        <v>2965</v>
      </c>
      <c r="G170" s="4">
        <v>29</v>
      </c>
      <c r="H170" s="4">
        <v>307</v>
      </c>
      <c r="I170" s="4">
        <v>28</v>
      </c>
      <c r="J170" s="83">
        <f t="shared" si="12"/>
        <v>9.1205211726384364E-2</v>
      </c>
      <c r="K170" s="4">
        <v>39.034221932971313</v>
      </c>
      <c r="L170" s="4">
        <v>27.267319921142715</v>
      </c>
      <c r="M170" s="81">
        <v>0.23599999999999999</v>
      </c>
      <c r="N170" s="82">
        <f>L170*'参数设置&amp;汇总'!$BE$2</f>
        <v>11.49067581858964</v>
      </c>
      <c r="O170" s="4">
        <v>171045.31490794424</v>
      </c>
      <c r="P170" s="1">
        <f t="shared" si="10"/>
        <v>15.776644102553075</v>
      </c>
      <c r="Q170" s="30">
        <f t="shared" si="11"/>
        <v>0.1248986502020613</v>
      </c>
      <c r="R170" s="1"/>
      <c r="S170" s="44"/>
      <c r="T170" s="43"/>
      <c r="V170" s="37"/>
      <c r="W170" s="37"/>
      <c r="X170" s="37"/>
    </row>
    <row r="171" spans="1:24" ht="18">
      <c r="A171" s="4" t="s">
        <v>70</v>
      </c>
      <c r="B171" s="4" t="s">
        <v>638</v>
      </c>
      <c r="C171" s="4" t="s">
        <v>77</v>
      </c>
      <c r="D171" s="4" t="s">
        <v>116</v>
      </c>
      <c r="E171" s="4" t="s">
        <v>261</v>
      </c>
      <c r="F171" s="4">
        <v>3037</v>
      </c>
      <c r="G171" s="4">
        <v>24</v>
      </c>
      <c r="H171" s="4">
        <v>385</v>
      </c>
      <c r="I171" s="4">
        <v>21</v>
      </c>
      <c r="J171" s="83">
        <f t="shared" si="12"/>
        <v>5.4545454545454543E-2</v>
      </c>
      <c r="K171" s="4">
        <v>31.033548244081164</v>
      </c>
      <c r="L171" s="4">
        <v>22.218292051860196</v>
      </c>
      <c r="M171" s="81">
        <v>0.219</v>
      </c>
      <c r="N171" s="82">
        <f>L171*'参数设置&amp;汇总'!$BE$2</f>
        <v>9.3629734036572358</v>
      </c>
      <c r="O171" s="4">
        <v>136166.99146410401</v>
      </c>
      <c r="P171" s="1">
        <f t="shared" si="10"/>
        <v>12.85531864820296</v>
      </c>
      <c r="Q171" s="30">
        <f t="shared" si="11"/>
        <v>0.10177145003975256</v>
      </c>
      <c r="R171" s="1"/>
      <c r="S171" s="44"/>
      <c r="T171" s="43"/>
      <c r="V171" s="37"/>
      <c r="W171" s="37"/>
      <c r="X171" s="37"/>
    </row>
    <row r="172" spans="1:24" ht="18">
      <c r="A172" s="4" t="s">
        <v>70</v>
      </c>
      <c r="B172" s="4" t="s">
        <v>638</v>
      </c>
      <c r="C172" s="4" t="s">
        <v>77</v>
      </c>
      <c r="D172" s="4" t="s">
        <v>116</v>
      </c>
      <c r="E172" s="4" t="s">
        <v>360</v>
      </c>
      <c r="F172" s="4">
        <v>498</v>
      </c>
      <c r="G172" s="4">
        <v>3</v>
      </c>
      <c r="H172" s="4">
        <v>16</v>
      </c>
      <c r="I172" s="4">
        <v>2</v>
      </c>
      <c r="J172" s="83">
        <f t="shared" si="12"/>
        <v>0.125</v>
      </c>
      <c r="K172" s="4">
        <v>2.99</v>
      </c>
      <c r="L172" s="4">
        <v>2.1270588235294117</v>
      </c>
      <c r="M172" s="81">
        <v>1.0999999999999999E-2</v>
      </c>
      <c r="N172" s="82">
        <f>L172*'参数设置&amp;汇总'!$BE$2</f>
        <v>0.89636031186532739</v>
      </c>
      <c r="O172" s="4">
        <v>12225.43882352941</v>
      </c>
      <c r="P172" s="1">
        <f t="shared" si="10"/>
        <v>1.2306985116640843</v>
      </c>
      <c r="Q172" s="30">
        <f t="shared" si="11"/>
        <v>9.7430468681013842E-3</v>
      </c>
      <c r="R172" s="1"/>
      <c r="S172" s="44"/>
      <c r="T172" s="43"/>
      <c r="V172" s="37"/>
      <c r="W172" s="37"/>
      <c r="X172" s="37"/>
    </row>
    <row r="173" spans="1:24" ht="18">
      <c r="A173" s="4" t="s">
        <v>70</v>
      </c>
      <c r="B173" s="4" t="s">
        <v>638</v>
      </c>
      <c r="C173" s="4" t="s">
        <v>77</v>
      </c>
      <c r="D173" s="4" t="s">
        <v>116</v>
      </c>
      <c r="E173" s="4" t="s">
        <v>249</v>
      </c>
      <c r="F173" s="4">
        <v>2592</v>
      </c>
      <c r="G173" s="4">
        <v>9</v>
      </c>
      <c r="H173" s="4">
        <v>370</v>
      </c>
      <c r="I173" s="4">
        <v>7</v>
      </c>
      <c r="J173" s="83">
        <f t="shared" si="12"/>
        <v>1.891891891891892E-2</v>
      </c>
      <c r="K173" s="4">
        <v>28.84981360671016</v>
      </c>
      <c r="L173" s="4">
        <v>29.146839537306064</v>
      </c>
      <c r="M173" s="81">
        <v>6.4000000000000001E-2</v>
      </c>
      <c r="N173" s="82">
        <f>L173*'参数设置&amp;汇总'!$BE$2</f>
        <v>12.28272104586066</v>
      </c>
      <c r="O173" s="4">
        <v>185422.69420865082</v>
      </c>
      <c r="P173" s="1">
        <f t="shared" si="10"/>
        <v>16.864118491445403</v>
      </c>
      <c r="Q173" s="30">
        <f t="shared" si="11"/>
        <v>0.13350783745500716</v>
      </c>
      <c r="R173" s="1"/>
      <c r="S173" s="44"/>
      <c r="T173" s="43"/>
      <c r="V173" s="37"/>
      <c r="W173" s="37"/>
      <c r="X173" s="37"/>
    </row>
    <row r="174" spans="1:24" ht="18">
      <c r="A174" s="4" t="s">
        <v>70</v>
      </c>
      <c r="B174" s="4" t="s">
        <v>638</v>
      </c>
      <c r="C174" s="4" t="s">
        <v>77</v>
      </c>
      <c r="D174" s="4" t="s">
        <v>116</v>
      </c>
      <c r="E174" s="4" t="s">
        <v>248</v>
      </c>
      <c r="F174" s="4">
        <v>1918</v>
      </c>
      <c r="G174" s="4">
        <v>6</v>
      </c>
      <c r="H174" s="4">
        <v>176</v>
      </c>
      <c r="I174" s="4">
        <v>5</v>
      </c>
      <c r="J174" s="83">
        <f t="shared" si="12"/>
        <v>2.8409090909090908E-2</v>
      </c>
      <c r="K174" s="4">
        <v>9.2210904007455738</v>
      </c>
      <c r="L174" s="4">
        <v>7.4530475302889094</v>
      </c>
      <c r="M174" s="81">
        <v>0.128</v>
      </c>
      <c r="N174" s="82">
        <f>L174*'参数设置&amp;汇总'!$BE$2</f>
        <v>3.1407763314753012</v>
      </c>
      <c r="O174" s="4">
        <v>46473.597526451398</v>
      </c>
      <c r="P174" s="1">
        <f t="shared" si="10"/>
        <v>4.3122711988136082</v>
      </c>
      <c r="Q174" s="30">
        <f t="shared" si="11"/>
        <v>3.4138873168209793E-2</v>
      </c>
      <c r="R174" s="1"/>
      <c r="S174" s="44"/>
      <c r="T174" s="43"/>
      <c r="V174" s="37"/>
      <c r="W174" s="37"/>
      <c r="X174" s="37"/>
    </row>
    <row r="175" spans="1:24" ht="18">
      <c r="A175" s="4" t="s">
        <v>70</v>
      </c>
      <c r="B175" s="4" t="s">
        <v>638</v>
      </c>
      <c r="C175" s="4" t="s">
        <v>77</v>
      </c>
      <c r="D175" s="4" t="s">
        <v>116</v>
      </c>
      <c r="E175" s="4" t="s">
        <v>148</v>
      </c>
      <c r="F175" s="4">
        <v>3184</v>
      </c>
      <c r="G175" s="4">
        <v>10</v>
      </c>
      <c r="H175" s="4">
        <v>371</v>
      </c>
      <c r="I175" s="4">
        <v>10</v>
      </c>
      <c r="J175" s="83">
        <f t="shared" si="12"/>
        <v>2.6954177897574125E-2</v>
      </c>
      <c r="K175" s="4">
        <v>25.580633820489727</v>
      </c>
      <c r="L175" s="4">
        <v>23.41368684763497</v>
      </c>
      <c r="M175" s="81">
        <v>0.16300000000000001</v>
      </c>
      <c r="N175" s="82">
        <f>L175*'参数设置&amp;汇总'!$BE$2</f>
        <v>9.8667227311746224</v>
      </c>
      <c r="O175" s="4">
        <v>161804.8286112168</v>
      </c>
      <c r="P175" s="1">
        <f t="shared" si="10"/>
        <v>13.546964116460348</v>
      </c>
      <c r="Q175" s="30">
        <f t="shared" si="11"/>
        <v>0.10724698620841981</v>
      </c>
      <c r="R175" s="1"/>
      <c r="S175" s="44"/>
      <c r="T175" s="43"/>
      <c r="V175" s="37"/>
      <c r="W175" s="37"/>
      <c r="X175" s="37"/>
    </row>
    <row r="176" spans="1:24" ht="18">
      <c r="A176" s="4" t="s">
        <v>70</v>
      </c>
      <c r="B176" s="4" t="s">
        <v>638</v>
      </c>
      <c r="C176" s="4" t="s">
        <v>77</v>
      </c>
      <c r="D176" s="4" t="s">
        <v>116</v>
      </c>
      <c r="E176" s="4" t="s">
        <v>172</v>
      </c>
      <c r="F176" s="4">
        <v>2779</v>
      </c>
      <c r="G176" s="4">
        <v>10</v>
      </c>
      <c r="H176" s="4">
        <v>218</v>
      </c>
      <c r="I176" s="4">
        <v>8</v>
      </c>
      <c r="J176" s="83">
        <f t="shared" si="12"/>
        <v>3.669724770642202E-2</v>
      </c>
      <c r="K176" s="4">
        <v>16.114091416016283</v>
      </c>
      <c r="L176" s="4">
        <v>13.545989901195629</v>
      </c>
      <c r="M176" s="81">
        <v>0.152</v>
      </c>
      <c r="N176" s="82">
        <f>L176*'参数设置&amp;汇总'!$BE$2</f>
        <v>5.7083930157667293</v>
      </c>
      <c r="O176" s="4">
        <v>84257.952276037875</v>
      </c>
      <c r="P176" s="1">
        <f t="shared" si="10"/>
        <v>7.8375968854288995</v>
      </c>
      <c r="Q176" s="30">
        <f t="shared" si="11"/>
        <v>6.2047750171377494E-2</v>
      </c>
      <c r="R176" s="1"/>
      <c r="S176" s="44"/>
      <c r="T176" s="43"/>
      <c r="V176" s="37"/>
      <c r="W176" s="37"/>
      <c r="X176" s="37"/>
    </row>
    <row r="177" spans="1:24" ht="18">
      <c r="A177" s="4" t="s">
        <v>70</v>
      </c>
      <c r="B177" s="4" t="s">
        <v>638</v>
      </c>
      <c r="C177" s="4" t="s">
        <v>77</v>
      </c>
      <c r="D177" s="4" t="s">
        <v>116</v>
      </c>
      <c r="E177" s="4" t="s">
        <v>321</v>
      </c>
      <c r="F177" s="4">
        <v>3271</v>
      </c>
      <c r="G177" s="4">
        <v>25</v>
      </c>
      <c r="H177" s="4">
        <v>390</v>
      </c>
      <c r="I177" s="4">
        <v>23</v>
      </c>
      <c r="J177" s="83">
        <f t="shared" si="12"/>
        <v>5.8974358974358973E-2</v>
      </c>
      <c r="K177" s="4">
        <v>37.417362618253001</v>
      </c>
      <c r="L177" s="4">
        <v>29.021603080297648</v>
      </c>
      <c r="M177" s="81">
        <v>0.21</v>
      </c>
      <c r="N177" s="82">
        <f>L177*'参数设置&amp;汇总'!$BE$2</f>
        <v>12.229945359349694</v>
      </c>
      <c r="O177" s="4">
        <v>198019.03014950969</v>
      </c>
      <c r="P177" s="1">
        <f t="shared" si="10"/>
        <v>16.791657720947953</v>
      </c>
      <c r="Q177" s="30">
        <f t="shared" si="11"/>
        <v>0.13293418868858362</v>
      </c>
      <c r="R177" s="1"/>
      <c r="S177" s="44"/>
      <c r="T177" s="43"/>
      <c r="V177" s="37"/>
      <c r="W177" s="37"/>
      <c r="X177" s="37"/>
    </row>
    <row r="178" spans="1:24" ht="18">
      <c r="A178" s="4" t="s">
        <v>70</v>
      </c>
      <c r="B178" s="4" t="s">
        <v>638</v>
      </c>
      <c r="C178" s="4" t="s">
        <v>77</v>
      </c>
      <c r="D178" s="4" t="s">
        <v>116</v>
      </c>
      <c r="E178" s="4" t="s">
        <v>370</v>
      </c>
      <c r="F178" s="4">
        <v>2888</v>
      </c>
      <c r="G178" s="4">
        <v>18</v>
      </c>
      <c r="H178" s="4">
        <v>466</v>
      </c>
      <c r="I178" s="4">
        <v>17</v>
      </c>
      <c r="J178" s="83">
        <f t="shared" si="12"/>
        <v>3.6480686695278972E-2</v>
      </c>
      <c r="K178" s="4">
        <v>34.200866937058422</v>
      </c>
      <c r="L178" s="4">
        <v>28.444549337715788</v>
      </c>
      <c r="M178" s="81">
        <v>0.19500000000000001</v>
      </c>
      <c r="N178" s="82">
        <f>L178*'参数设置&amp;汇总'!$BE$2</f>
        <v>11.986770103949157</v>
      </c>
      <c r="O178" s="4">
        <v>186792.17617252431</v>
      </c>
      <c r="P178" s="1">
        <f t="shared" si="10"/>
        <v>16.45777923376663</v>
      </c>
      <c r="Q178" s="30">
        <f t="shared" si="11"/>
        <v>0.13029097939075171</v>
      </c>
      <c r="R178" s="1"/>
      <c r="S178" s="44"/>
      <c r="T178" s="43"/>
      <c r="V178" s="37"/>
      <c r="W178" s="37"/>
      <c r="X178" s="37"/>
    </row>
    <row r="179" spans="1:24" ht="18">
      <c r="A179" s="4" t="s">
        <v>70</v>
      </c>
      <c r="B179" s="4" t="s">
        <v>638</v>
      </c>
      <c r="C179" s="4" t="s">
        <v>77</v>
      </c>
      <c r="D179" s="4" t="s">
        <v>116</v>
      </c>
      <c r="E179" s="4" t="s">
        <v>379</v>
      </c>
      <c r="F179" s="4">
        <v>5440</v>
      </c>
      <c r="G179" s="4">
        <v>43</v>
      </c>
      <c r="H179" s="4">
        <v>758</v>
      </c>
      <c r="I179" s="4">
        <v>39</v>
      </c>
      <c r="J179" s="83">
        <f t="shared" si="12"/>
        <v>5.1451187335092345E-2</v>
      </c>
      <c r="K179" s="4">
        <v>59.946271959784859</v>
      </c>
      <c r="L179" s="4">
        <v>45.054437599746905</v>
      </c>
      <c r="M179" s="81">
        <v>0.27400000000000002</v>
      </c>
      <c r="N179" s="82">
        <f>L179*'参数设置&amp;汇总'!$BE$2</f>
        <v>18.986315418778851</v>
      </c>
      <c r="O179" s="4">
        <v>295482.10089250718</v>
      </c>
      <c r="P179" s="1">
        <f t="shared" si="10"/>
        <v>26.068122180968054</v>
      </c>
      <c r="Q179" s="30">
        <f t="shared" si="11"/>
        <v>0.20637299368237882</v>
      </c>
      <c r="R179" s="1"/>
      <c r="S179" s="44"/>
      <c r="T179" s="43"/>
      <c r="V179" s="37"/>
      <c r="W179" s="37"/>
      <c r="X179" s="37"/>
    </row>
    <row r="180" spans="1:24" ht="18">
      <c r="A180" s="4" t="s">
        <v>70</v>
      </c>
      <c r="B180" s="4" t="s">
        <v>638</v>
      </c>
      <c r="C180" s="4" t="s">
        <v>77</v>
      </c>
      <c r="D180" s="4" t="s">
        <v>116</v>
      </c>
      <c r="E180" s="4" t="s">
        <v>177</v>
      </c>
      <c r="F180" s="4">
        <v>4569</v>
      </c>
      <c r="G180" s="4">
        <v>35</v>
      </c>
      <c r="H180" s="4">
        <v>591</v>
      </c>
      <c r="I180" s="4">
        <v>30</v>
      </c>
      <c r="J180" s="83">
        <f t="shared" si="12"/>
        <v>5.0761421319796954E-2</v>
      </c>
      <c r="K180" s="4">
        <v>39.542591158293718</v>
      </c>
      <c r="L180" s="4">
        <v>26.450107245051434</v>
      </c>
      <c r="M180" s="81">
        <v>0.20499999999999999</v>
      </c>
      <c r="N180" s="82">
        <f>L180*'参数设置&amp;汇总'!$BE$2</f>
        <v>11.146295587493812</v>
      </c>
      <c r="O180" s="4">
        <v>161414.22054548669</v>
      </c>
      <c r="P180" s="1">
        <f t="shared" si="10"/>
        <v>15.303811657557622</v>
      </c>
      <c r="Q180" s="30">
        <f t="shared" si="11"/>
        <v>0.12115538682058491</v>
      </c>
      <c r="R180" s="1"/>
      <c r="S180" s="44"/>
      <c r="T180" s="43"/>
      <c r="V180" s="37"/>
      <c r="W180" s="37"/>
      <c r="X180" s="37"/>
    </row>
    <row r="181" spans="1:24" ht="18">
      <c r="A181" s="4" t="s">
        <v>70</v>
      </c>
      <c r="B181" s="4" t="s">
        <v>638</v>
      </c>
      <c r="C181" s="4" t="s">
        <v>77</v>
      </c>
      <c r="D181" s="4" t="s">
        <v>116</v>
      </c>
      <c r="E181" s="4" t="s">
        <v>171</v>
      </c>
      <c r="F181" s="4">
        <v>1984</v>
      </c>
      <c r="G181" s="4">
        <v>11</v>
      </c>
      <c r="H181" s="4">
        <v>215</v>
      </c>
      <c r="I181" s="4">
        <v>11</v>
      </c>
      <c r="J181" s="83">
        <f t="shared" si="12"/>
        <v>5.1162790697674418E-2</v>
      </c>
      <c r="K181" s="4">
        <v>22.177362618253007</v>
      </c>
      <c r="L181" s="4">
        <v>18.686308962650596</v>
      </c>
      <c r="M181" s="81">
        <v>0.215</v>
      </c>
      <c r="N181" s="82">
        <f>L181*'参数设置&amp;汇总'!$BE$2</f>
        <v>7.8745662997607022</v>
      </c>
      <c r="O181" s="4">
        <v>129346.38426715677</v>
      </c>
      <c r="P181" s="1">
        <f t="shared" si="10"/>
        <v>10.811742662889895</v>
      </c>
      <c r="Q181" s="30">
        <f t="shared" si="11"/>
        <v>8.5593111953920678E-2</v>
      </c>
      <c r="R181" s="1"/>
      <c r="S181" s="44"/>
      <c r="T181" s="43"/>
      <c r="V181" s="37"/>
      <c r="W181" s="37"/>
      <c r="X181" s="37"/>
    </row>
    <row r="182" spans="1:24" ht="18">
      <c r="A182" s="4" t="s">
        <v>70</v>
      </c>
      <c r="B182" s="4" t="s">
        <v>638</v>
      </c>
      <c r="C182" s="4" t="s">
        <v>77</v>
      </c>
      <c r="D182" s="4" t="s">
        <v>116</v>
      </c>
      <c r="E182" s="4" t="s">
        <v>273</v>
      </c>
      <c r="F182" s="4">
        <v>857</v>
      </c>
      <c r="G182" s="4">
        <v>8</v>
      </c>
      <c r="H182" s="4">
        <v>85</v>
      </c>
      <c r="I182" s="4">
        <v>8</v>
      </c>
      <c r="J182" s="83">
        <f t="shared" si="12"/>
        <v>9.4117647058823528E-2</v>
      </c>
      <c r="K182" s="4">
        <v>12.181090400745571</v>
      </c>
      <c r="L182" s="4">
        <v>9.1695181185242021</v>
      </c>
      <c r="M182" s="81">
        <v>0.18</v>
      </c>
      <c r="N182" s="82">
        <f>L182*'参数设置&amp;汇总'!$BE$2</f>
        <v>3.8641113397781282</v>
      </c>
      <c r="O182" s="4">
        <v>61972.141644098454</v>
      </c>
      <c r="P182" s="1">
        <f t="shared" si="10"/>
        <v>5.3054067787460735</v>
      </c>
      <c r="Q182" s="30">
        <f t="shared" si="11"/>
        <v>4.2001210214979656E-2</v>
      </c>
      <c r="R182" s="1"/>
      <c r="S182" s="44"/>
      <c r="T182" s="43"/>
      <c r="V182" s="37"/>
      <c r="W182" s="37"/>
      <c r="X182" s="37"/>
    </row>
    <row r="183" spans="1:24" ht="18">
      <c r="A183" s="4" t="s">
        <v>70</v>
      </c>
      <c r="B183" s="4" t="s">
        <v>638</v>
      </c>
      <c r="C183" s="4" t="s">
        <v>77</v>
      </c>
      <c r="D183" s="4" t="s">
        <v>116</v>
      </c>
      <c r="E183" s="4" t="s">
        <v>416</v>
      </c>
      <c r="F183" s="4">
        <v>2186</v>
      </c>
      <c r="G183" s="4">
        <v>10</v>
      </c>
      <c r="H183" s="4">
        <v>234</v>
      </c>
      <c r="I183" s="4">
        <v>10</v>
      </c>
      <c r="J183" s="83">
        <f t="shared" si="12"/>
        <v>4.2735042735042736E-2</v>
      </c>
      <c r="K183" s="4">
        <v>19.807142332092283</v>
      </c>
      <c r="L183" s="4">
        <v>17.137814508343862</v>
      </c>
      <c r="M183" s="81">
        <v>0.13200000000000001</v>
      </c>
      <c r="N183" s="82">
        <f>L183*'参数设置&amp;汇总'!$BE$2</f>
        <v>7.222017833949586</v>
      </c>
      <c r="O183" s="4">
        <v>113956.67897294924</v>
      </c>
      <c r="P183" s="1">
        <f t="shared" si="10"/>
        <v>9.9157966743942758</v>
      </c>
      <c r="Q183" s="30">
        <f t="shared" si="11"/>
        <v>7.8500193847278105E-2</v>
      </c>
      <c r="R183" s="1"/>
      <c r="S183" s="44"/>
      <c r="T183" s="43"/>
      <c r="V183" s="37"/>
      <c r="W183" s="37"/>
      <c r="X183" s="37"/>
    </row>
    <row r="184" spans="1:24" ht="18">
      <c r="A184" s="4" t="s">
        <v>70</v>
      </c>
      <c r="B184" s="4" t="s">
        <v>638</v>
      </c>
      <c r="C184" s="4" t="s">
        <v>77</v>
      </c>
      <c r="D184" s="4" t="s">
        <v>116</v>
      </c>
      <c r="E184" s="4" t="s">
        <v>454</v>
      </c>
      <c r="F184" s="4">
        <v>1263</v>
      </c>
      <c r="G184" s="4">
        <v>2</v>
      </c>
      <c r="H184" s="4">
        <v>79</v>
      </c>
      <c r="I184" s="4">
        <v>1</v>
      </c>
      <c r="J184" s="83">
        <f t="shared" si="12"/>
        <v>1.2658227848101266E-2</v>
      </c>
      <c r="K184" s="4">
        <v>5.4310904007455738</v>
      </c>
      <c r="L184" s="4">
        <v>5.6942240008771448</v>
      </c>
      <c r="M184" s="81">
        <v>0.10299999999999999</v>
      </c>
      <c r="N184" s="82">
        <f>L184*'参数设置&amp;汇总'!$BE$2</f>
        <v>2.3995934408565707</v>
      </c>
      <c r="O184" s="4">
        <v>30743.986938216105</v>
      </c>
      <c r="P184" s="1">
        <f t="shared" si="10"/>
        <v>3.2946305600205741</v>
      </c>
      <c r="Q184" s="30">
        <f t="shared" si="11"/>
        <v>2.6082537400614898E-2</v>
      </c>
      <c r="R184" s="1"/>
      <c r="S184" s="44"/>
      <c r="T184" s="43"/>
      <c r="V184" s="37"/>
      <c r="W184" s="37"/>
      <c r="X184" s="37"/>
    </row>
    <row r="185" spans="1:24" ht="18">
      <c r="A185" s="4" t="s">
        <v>70</v>
      </c>
      <c r="B185" s="4" t="s">
        <v>638</v>
      </c>
      <c r="C185" s="4" t="s">
        <v>77</v>
      </c>
      <c r="D185" s="4" t="s">
        <v>116</v>
      </c>
      <c r="E185" s="4" t="s">
        <v>229</v>
      </c>
      <c r="F185" s="4">
        <v>3789</v>
      </c>
      <c r="G185" s="4">
        <v>47</v>
      </c>
      <c r="H185" s="4">
        <v>634</v>
      </c>
      <c r="I185" s="4">
        <v>46</v>
      </c>
      <c r="J185" s="83">
        <f t="shared" si="12"/>
        <v>7.2555205047318619E-2</v>
      </c>
      <c r="K185" s="4">
        <v>60.911314364258303</v>
      </c>
      <c r="L185" s="4">
        <v>40.681546310892124</v>
      </c>
      <c r="M185" s="81">
        <v>0.26800000000000002</v>
      </c>
      <c r="N185" s="82">
        <f>L185*'参数设置&amp;汇总'!$BE$2</f>
        <v>17.143542592718902</v>
      </c>
      <c r="O185" s="4">
        <v>271606.64193356852</v>
      </c>
      <c r="P185" s="1">
        <f t="shared" si="10"/>
        <v>23.538003718173222</v>
      </c>
      <c r="Q185" s="30">
        <f t="shared" si="11"/>
        <v>0.18634285426868372</v>
      </c>
      <c r="R185" s="1"/>
      <c r="S185" s="44"/>
      <c r="T185" s="43"/>
      <c r="V185" s="37"/>
      <c r="W185" s="37"/>
      <c r="X185" s="37"/>
    </row>
    <row r="186" spans="1:24" ht="18">
      <c r="A186" s="4" t="s">
        <v>70</v>
      </c>
      <c r="B186" s="4" t="s">
        <v>638</v>
      </c>
      <c r="C186" s="4" t="s">
        <v>77</v>
      </c>
      <c r="D186" s="4" t="s">
        <v>116</v>
      </c>
      <c r="E186" s="4" t="s">
        <v>405</v>
      </c>
      <c r="F186" s="4">
        <v>1420</v>
      </c>
      <c r="G186" s="4">
        <v>10</v>
      </c>
      <c r="H186" s="4">
        <v>188</v>
      </c>
      <c r="I186" s="4">
        <v>8</v>
      </c>
      <c r="J186" s="83">
        <f t="shared" si="12"/>
        <v>4.2553191489361701E-2</v>
      </c>
      <c r="K186" s="4">
        <v>13.904091416016287</v>
      </c>
      <c r="L186" s="4">
        <v>10.084813430607394</v>
      </c>
      <c r="M186" s="81">
        <v>0.112</v>
      </c>
      <c r="N186" s="82">
        <f>L186*'参数设置&amp;汇总'!$BE$2</f>
        <v>4.2498244109504721</v>
      </c>
      <c r="O186" s="4">
        <v>64505.054040743751</v>
      </c>
      <c r="P186" s="1">
        <f t="shared" si="10"/>
        <v>5.8349890196569216</v>
      </c>
      <c r="Q186" s="30">
        <f t="shared" si="11"/>
        <v>4.6193743597287742E-2</v>
      </c>
      <c r="R186" s="1"/>
      <c r="S186" s="44"/>
      <c r="T186" s="43"/>
      <c r="V186" s="37"/>
      <c r="W186" s="37"/>
      <c r="X186" s="37"/>
    </row>
    <row r="187" spans="1:24" ht="18">
      <c r="A187" s="4" t="s">
        <v>70</v>
      </c>
      <c r="B187" s="4" t="s">
        <v>638</v>
      </c>
      <c r="C187" s="4" t="s">
        <v>77</v>
      </c>
      <c r="D187" s="4" t="s">
        <v>116</v>
      </c>
      <c r="E187" s="4" t="s">
        <v>383</v>
      </c>
      <c r="F187" s="4">
        <v>1783</v>
      </c>
      <c r="G187" s="4">
        <v>8</v>
      </c>
      <c r="H187" s="4">
        <v>223</v>
      </c>
      <c r="I187" s="4">
        <v>8</v>
      </c>
      <c r="J187" s="83">
        <f t="shared" si="12"/>
        <v>3.5874439461883408E-2</v>
      </c>
      <c r="K187" s="4">
        <v>15.179273232778145</v>
      </c>
      <c r="L187" s="4">
        <v>12.889733215033113</v>
      </c>
      <c r="M187" s="81">
        <v>0.191</v>
      </c>
      <c r="N187" s="82">
        <f>L187*'参数设置&amp;汇总'!$BE$2</f>
        <v>5.4318409799860392</v>
      </c>
      <c r="O187" s="4">
        <v>83066.47854911536</v>
      </c>
      <c r="P187" s="1">
        <f t="shared" si="10"/>
        <v>7.4578922350470735</v>
      </c>
      <c r="Q187" s="30">
        <f t="shared" si="11"/>
        <v>5.9041749782456951E-2</v>
      </c>
      <c r="R187" s="1"/>
      <c r="S187" s="44"/>
      <c r="T187" s="43"/>
      <c r="V187" s="37"/>
      <c r="W187" s="37"/>
      <c r="X187" s="37"/>
    </row>
    <row r="188" spans="1:24" ht="18">
      <c r="A188" s="4" t="s">
        <v>70</v>
      </c>
      <c r="B188" s="4" t="s">
        <v>641</v>
      </c>
      <c r="C188" s="4" t="s">
        <v>73</v>
      </c>
      <c r="D188" s="4" t="s">
        <v>71</v>
      </c>
      <c r="E188" s="4" t="s">
        <v>74</v>
      </c>
      <c r="F188" s="4">
        <v>15976</v>
      </c>
      <c r="G188" s="4">
        <v>822</v>
      </c>
      <c r="H188" s="4">
        <v>4649</v>
      </c>
      <c r="I188" s="4">
        <v>646</v>
      </c>
      <c r="J188" s="83">
        <f t="shared" si="12"/>
        <v>0.13895461389546138</v>
      </c>
      <c r="K188" s="82">
        <v>1386.3238437960842</v>
      </c>
      <c r="L188" s="82">
        <v>1213.2245221130406</v>
      </c>
      <c r="M188" s="81">
        <v>0.43</v>
      </c>
      <c r="N188" s="82">
        <f>L188*'参数设置&amp;汇总'!$BE$2</f>
        <v>511.26292276179305</v>
      </c>
      <c r="O188" s="4">
        <v>13518980.621905589</v>
      </c>
      <c r="P188" s="4">
        <f t="shared" si="10"/>
        <v>701.96159935124751</v>
      </c>
      <c r="Q188" s="92">
        <f t="shared" si="11"/>
        <v>5.5572056821934028</v>
      </c>
      <c r="R188" s="1"/>
      <c r="S188" s="44"/>
      <c r="T188" s="43"/>
      <c r="V188" s="37"/>
      <c r="W188" s="37"/>
      <c r="X188" s="37"/>
    </row>
    <row r="189" spans="1:24" ht="18">
      <c r="A189" s="4" t="s">
        <v>70</v>
      </c>
      <c r="B189" s="4" t="s">
        <v>638</v>
      </c>
      <c r="C189" s="4" t="s">
        <v>145</v>
      </c>
      <c r="D189" s="4" t="s">
        <v>116</v>
      </c>
      <c r="E189" s="4" t="s">
        <v>445</v>
      </c>
      <c r="F189" s="4">
        <v>1797</v>
      </c>
      <c r="G189" s="4">
        <v>12</v>
      </c>
      <c r="H189" s="4">
        <v>221</v>
      </c>
      <c r="I189" s="4">
        <v>10</v>
      </c>
      <c r="J189" s="83">
        <f t="shared" si="12"/>
        <v>4.5248868778280542E-2</v>
      </c>
      <c r="K189" s="4">
        <v>16.260093446557711</v>
      </c>
      <c r="L189" s="4">
        <v>12.536580525362011</v>
      </c>
      <c r="M189" s="81">
        <v>0.19400000000000001</v>
      </c>
      <c r="N189" s="82">
        <f>L189*'参数设置&amp;汇总'!$BE$2</f>
        <v>5.2830194939283963</v>
      </c>
      <c r="O189" s="4">
        <v>73428.628245799016</v>
      </c>
      <c r="P189" s="1">
        <f t="shared" si="10"/>
        <v>7.2535610314336143</v>
      </c>
      <c r="Q189" s="30">
        <f t="shared" si="11"/>
        <v>5.7424124934004304E-2</v>
      </c>
      <c r="R189" s="1"/>
      <c r="S189" s="44"/>
      <c r="T189" s="43"/>
      <c r="V189" s="37"/>
      <c r="W189" s="37"/>
      <c r="X189" s="37"/>
    </row>
    <row r="190" spans="1:24" ht="18">
      <c r="A190" s="4" t="s">
        <v>70</v>
      </c>
      <c r="B190" s="4" t="s">
        <v>638</v>
      </c>
      <c r="C190" s="4" t="s">
        <v>145</v>
      </c>
      <c r="D190" s="4" t="s">
        <v>116</v>
      </c>
      <c r="E190" s="4" t="s">
        <v>449</v>
      </c>
      <c r="F190" s="4">
        <v>315</v>
      </c>
      <c r="G190" s="4">
        <v>7</v>
      </c>
      <c r="H190" s="4">
        <v>35</v>
      </c>
      <c r="I190" s="4">
        <v>5</v>
      </c>
      <c r="J190" s="83">
        <f t="shared" si="12"/>
        <v>0.14285714285714285</v>
      </c>
      <c r="K190" s="4">
        <v>6.1770457080081433</v>
      </c>
      <c r="L190" s="4">
        <v>3.9259361270684034</v>
      </c>
      <c r="M190" s="81">
        <v>0.29699999999999999</v>
      </c>
      <c r="N190" s="82">
        <f>L190*'参数设置&amp;汇总'!$BE$2</f>
        <v>1.6544221966476944</v>
      </c>
      <c r="O190" s="4">
        <v>19534.25231448952</v>
      </c>
      <c r="P190" s="1">
        <f t="shared" si="10"/>
        <v>2.271513930420709</v>
      </c>
      <c r="Q190" s="30">
        <f t="shared" si="11"/>
        <v>1.7982849963561896E-2</v>
      </c>
      <c r="R190" s="1"/>
      <c r="S190" s="44"/>
      <c r="T190" s="43"/>
      <c r="V190" s="37"/>
      <c r="W190" s="37"/>
      <c r="X190" s="37"/>
    </row>
    <row r="191" spans="1:24" ht="18">
      <c r="A191" s="4" t="s">
        <v>70</v>
      </c>
      <c r="B191" s="4" t="s">
        <v>638</v>
      </c>
      <c r="C191" s="4" t="s">
        <v>145</v>
      </c>
      <c r="D191" s="4" t="s">
        <v>116</v>
      </c>
      <c r="E191" s="4" t="s">
        <v>446</v>
      </c>
      <c r="F191" s="4">
        <v>400</v>
      </c>
      <c r="G191" s="4">
        <v>0</v>
      </c>
      <c r="H191" s="4">
        <v>19</v>
      </c>
      <c r="I191" s="4">
        <v>0</v>
      </c>
      <c r="J191" s="83">
        <f t="shared" si="12"/>
        <v>0</v>
      </c>
      <c r="K191" s="4">
        <v>1.54</v>
      </c>
      <c r="L191" s="4">
        <v>1.8117647058823527</v>
      </c>
      <c r="M191" s="81">
        <v>1.2999999999999999E-2</v>
      </c>
      <c r="N191" s="82">
        <f>L191*'参数设置&amp;汇总'!$BE$2</f>
        <v>0.76349274351360852</v>
      </c>
      <c r="O191" s="4">
        <v>7891.2999999999993</v>
      </c>
      <c r="P191" s="1">
        <f t="shared" si="10"/>
        <v>1.0482719623687442</v>
      </c>
      <c r="Q191" s="30">
        <f t="shared" si="11"/>
        <v>8.2988341686261787E-3</v>
      </c>
      <c r="R191" s="1"/>
      <c r="S191" s="44"/>
      <c r="T191" s="43"/>
      <c r="V191" s="37"/>
      <c r="W191" s="37"/>
      <c r="X191" s="37"/>
    </row>
    <row r="192" spans="1:24" ht="18">
      <c r="A192" s="4" t="s">
        <v>70</v>
      </c>
      <c r="B192" s="4" t="s">
        <v>638</v>
      </c>
      <c r="C192" s="4" t="s">
        <v>145</v>
      </c>
      <c r="D192" s="4" t="s">
        <v>116</v>
      </c>
      <c r="E192" s="4" t="s">
        <v>243</v>
      </c>
      <c r="F192" s="4">
        <v>1286</v>
      </c>
      <c r="G192" s="4">
        <v>7</v>
      </c>
      <c r="H192" s="4">
        <v>234</v>
      </c>
      <c r="I192" s="4">
        <v>7</v>
      </c>
      <c r="J192" s="83">
        <f t="shared" si="12"/>
        <v>2.9914529914529916E-2</v>
      </c>
      <c r="K192" s="4">
        <v>19.543730702296433</v>
      </c>
      <c r="L192" s="4">
        <v>18.631447885054623</v>
      </c>
      <c r="M192" s="81">
        <v>0.16500000000000001</v>
      </c>
      <c r="N192" s="82">
        <f>L192*'参数设置&amp;汇总'!$BE$2</f>
        <v>7.8514473845340893</v>
      </c>
      <c r="O192" s="4">
        <v>116953.2687649336</v>
      </c>
      <c r="P192" s="1">
        <f t="shared" si="10"/>
        <v>10.780000500520533</v>
      </c>
      <c r="Q192" s="30">
        <f t="shared" si="11"/>
        <v>8.5341819397109664E-2</v>
      </c>
      <c r="R192" s="1"/>
      <c r="S192" s="44"/>
      <c r="T192" s="43"/>
      <c r="V192" s="37"/>
      <c r="W192" s="37"/>
      <c r="X192" s="37"/>
    </row>
    <row r="193" spans="1:24" ht="18">
      <c r="A193" s="4" t="s">
        <v>70</v>
      </c>
      <c r="B193" s="4" t="s">
        <v>638</v>
      </c>
      <c r="C193" s="4" t="s">
        <v>145</v>
      </c>
      <c r="D193" s="4" t="s">
        <v>116</v>
      </c>
      <c r="E193" s="4" t="s">
        <v>363</v>
      </c>
      <c r="F193" s="4">
        <v>12</v>
      </c>
      <c r="G193" s="4">
        <v>0</v>
      </c>
      <c r="H193" s="4">
        <v>0</v>
      </c>
      <c r="I193" s="4">
        <v>0</v>
      </c>
      <c r="J193" s="83">
        <v>0</v>
      </c>
      <c r="K193" s="4">
        <v>0</v>
      </c>
      <c r="L193" s="4">
        <v>0</v>
      </c>
      <c r="M193" s="81">
        <v>0</v>
      </c>
      <c r="N193" s="82">
        <f>L193*'参数设置&amp;汇总'!$BE$2</f>
        <v>0</v>
      </c>
      <c r="O193" s="4">
        <v>0</v>
      </c>
      <c r="P193" s="1">
        <f t="shared" si="10"/>
        <v>0</v>
      </c>
      <c r="Q193" s="30">
        <f t="shared" si="11"/>
        <v>0</v>
      </c>
      <c r="R193" s="1"/>
      <c r="S193" s="44"/>
      <c r="T193" s="43"/>
      <c r="V193" s="37"/>
      <c r="W193" s="37"/>
      <c r="X193" s="37"/>
    </row>
    <row r="194" spans="1:24" ht="18">
      <c r="A194" s="4" t="s">
        <v>70</v>
      </c>
      <c r="B194" s="4" t="s">
        <v>638</v>
      </c>
      <c r="C194" s="4" t="s">
        <v>145</v>
      </c>
      <c r="D194" s="4" t="s">
        <v>116</v>
      </c>
      <c r="E194" s="4" t="s">
        <v>174</v>
      </c>
      <c r="F194" s="4">
        <v>110</v>
      </c>
      <c r="G194" s="4">
        <v>0</v>
      </c>
      <c r="H194" s="4">
        <v>2</v>
      </c>
      <c r="I194" s="4">
        <v>0</v>
      </c>
      <c r="J194" s="83">
        <f t="shared" ref="J194:J203" si="13">I194/H194</f>
        <v>0</v>
      </c>
      <c r="K194" s="4">
        <v>0.14000000000000001</v>
      </c>
      <c r="L194" s="4">
        <v>0.16470588235294115</v>
      </c>
      <c r="M194" s="81">
        <v>7.9000000000000001E-2</v>
      </c>
      <c r="N194" s="82">
        <f>L194*'参数设置&amp;汇总'!$BE$2</f>
        <v>6.9408431228509856E-2</v>
      </c>
      <c r="O194" s="4">
        <v>703.80588235294113</v>
      </c>
      <c r="P194" s="1">
        <f t="shared" si="10"/>
        <v>9.529745112443129E-2</v>
      </c>
      <c r="Q194" s="30">
        <f t="shared" si="11"/>
        <v>7.5443946987510712E-4</v>
      </c>
      <c r="R194" s="1"/>
      <c r="S194" s="44"/>
      <c r="T194" s="43"/>
      <c r="V194" s="37"/>
      <c r="W194" s="37"/>
      <c r="X194" s="37"/>
    </row>
    <row r="195" spans="1:24" ht="18">
      <c r="A195" s="4" t="s">
        <v>70</v>
      </c>
      <c r="B195" s="4" t="s">
        <v>638</v>
      </c>
      <c r="C195" s="4" t="s">
        <v>145</v>
      </c>
      <c r="D195" s="4" t="s">
        <v>116</v>
      </c>
      <c r="E195" s="4" t="s">
        <v>181</v>
      </c>
      <c r="F195" s="4">
        <v>414</v>
      </c>
      <c r="G195" s="4">
        <v>2</v>
      </c>
      <c r="H195" s="4">
        <v>28</v>
      </c>
      <c r="I195" s="4">
        <v>2</v>
      </c>
      <c r="J195" s="83">
        <f t="shared" si="13"/>
        <v>7.1428571428571425E-2</v>
      </c>
      <c r="K195" s="4">
        <v>2.4</v>
      </c>
      <c r="L195" s="4">
        <v>1.487058823529412</v>
      </c>
      <c r="M195" s="81">
        <v>0.14199999999999999</v>
      </c>
      <c r="N195" s="82">
        <f>L195*'参数设置&amp;汇总'!$BE$2</f>
        <v>0.62665897909168922</v>
      </c>
      <c r="O195" s="4">
        <v>8669.394117647058</v>
      </c>
      <c r="P195" s="1">
        <f t="shared" ref="P195:P258" si="14">L195-N195</f>
        <v>0.86039984443772277</v>
      </c>
      <c r="Q195" s="30">
        <f t="shared" ref="Q195:Q258" si="15">N195/11.5/8</f>
        <v>6.81151064230097E-3</v>
      </c>
      <c r="R195" s="1"/>
      <c r="S195" s="44"/>
      <c r="T195" s="43"/>
      <c r="V195" s="37"/>
      <c r="W195" s="37"/>
      <c r="X195" s="37"/>
    </row>
    <row r="196" spans="1:24" ht="18">
      <c r="A196" s="4" t="s">
        <v>70</v>
      </c>
      <c r="B196" s="4" t="s">
        <v>638</v>
      </c>
      <c r="C196" s="4" t="s">
        <v>145</v>
      </c>
      <c r="D196" s="4" t="s">
        <v>116</v>
      </c>
      <c r="E196" s="4" t="s">
        <v>282</v>
      </c>
      <c r="F196" s="4">
        <v>1556</v>
      </c>
      <c r="G196" s="4">
        <v>10</v>
      </c>
      <c r="H196" s="4">
        <v>235</v>
      </c>
      <c r="I196" s="4">
        <v>7</v>
      </c>
      <c r="J196" s="83">
        <f t="shared" si="13"/>
        <v>2.9787234042553193E-2</v>
      </c>
      <c r="K196" s="4">
        <v>15.904678513227154</v>
      </c>
      <c r="L196" s="4">
        <v>14.471386486149592</v>
      </c>
      <c r="M196" s="81">
        <v>0.14199999999999999</v>
      </c>
      <c r="N196" s="82">
        <f>L196*'参数设置&amp;汇总'!$BE$2</f>
        <v>6.0983628474952569</v>
      </c>
      <c r="O196" s="4">
        <v>86166.806764355206</v>
      </c>
      <c r="P196" s="1">
        <f t="shared" si="14"/>
        <v>8.3730236386543346</v>
      </c>
      <c r="Q196" s="30">
        <f t="shared" si="15"/>
        <v>6.628655269016584E-2</v>
      </c>
      <c r="R196" s="1"/>
      <c r="S196" s="44"/>
      <c r="T196" s="43"/>
      <c r="V196" s="37"/>
      <c r="W196" s="37"/>
      <c r="X196" s="37"/>
    </row>
    <row r="197" spans="1:24" ht="18">
      <c r="A197" s="4" t="s">
        <v>70</v>
      </c>
      <c r="B197" s="4" t="s">
        <v>638</v>
      </c>
      <c r="C197" s="4" t="s">
        <v>145</v>
      </c>
      <c r="D197" s="4" t="s">
        <v>116</v>
      </c>
      <c r="E197" s="4" t="s">
        <v>199</v>
      </c>
      <c r="F197" s="4">
        <v>597</v>
      </c>
      <c r="G197" s="4">
        <v>5</v>
      </c>
      <c r="H197" s="4">
        <v>109</v>
      </c>
      <c r="I197" s="4">
        <v>5</v>
      </c>
      <c r="J197" s="83">
        <f t="shared" si="13"/>
        <v>4.5871559633027525E-2</v>
      </c>
      <c r="K197" s="4">
        <v>11.931727398761726</v>
      </c>
      <c r="L197" s="4">
        <v>10.696149880896147</v>
      </c>
      <c r="M197" s="81">
        <v>0.33400000000000002</v>
      </c>
      <c r="N197" s="82">
        <f>L197*'参数设置&amp;汇总'!$BE$2</f>
        <v>4.5074466850379435</v>
      </c>
      <c r="O197" s="4">
        <v>68711.429844446611</v>
      </c>
      <c r="P197" s="1">
        <f t="shared" si="14"/>
        <v>6.1887031958582037</v>
      </c>
      <c r="Q197" s="30">
        <f t="shared" si="15"/>
        <v>4.8993985706934168E-2</v>
      </c>
      <c r="R197" s="1"/>
      <c r="S197" s="44"/>
      <c r="T197" s="43"/>
      <c r="V197" s="37"/>
      <c r="W197" s="37"/>
      <c r="X197" s="37"/>
    </row>
    <row r="198" spans="1:24" ht="18">
      <c r="A198" s="4" t="s">
        <v>70</v>
      </c>
      <c r="B198" s="4" t="s">
        <v>638</v>
      </c>
      <c r="C198" s="4" t="s">
        <v>145</v>
      </c>
      <c r="D198" s="4" t="s">
        <v>116</v>
      </c>
      <c r="E198" s="4" t="s">
        <v>196</v>
      </c>
      <c r="F198" s="4">
        <v>999</v>
      </c>
      <c r="G198" s="4">
        <v>5</v>
      </c>
      <c r="H198" s="4">
        <v>61</v>
      </c>
      <c r="I198" s="4">
        <v>4</v>
      </c>
      <c r="J198" s="83">
        <f t="shared" si="13"/>
        <v>6.5573770491803282E-2</v>
      </c>
      <c r="K198" s="4">
        <v>7.3670457080081428</v>
      </c>
      <c r="L198" s="4">
        <v>5.9941714211860502</v>
      </c>
      <c r="M198" s="81">
        <v>0.19800000000000001</v>
      </c>
      <c r="N198" s="82">
        <f>L198*'参数设置&amp;汇总'!$BE$2</f>
        <v>2.5259937830742683</v>
      </c>
      <c r="O198" s="4">
        <v>38319.728785077765</v>
      </c>
      <c r="P198" s="1">
        <f t="shared" si="14"/>
        <v>3.4681776381117819</v>
      </c>
      <c r="Q198" s="30">
        <f t="shared" si="15"/>
        <v>2.745645416385074E-2</v>
      </c>
      <c r="R198" s="1"/>
      <c r="S198" s="44"/>
      <c r="T198" s="43"/>
      <c r="V198" s="37"/>
      <c r="W198" s="37"/>
      <c r="X198" s="37"/>
    </row>
    <row r="199" spans="1:24" ht="18">
      <c r="A199" s="4" t="s">
        <v>70</v>
      </c>
      <c r="B199" s="4" t="s">
        <v>638</v>
      </c>
      <c r="C199" s="4" t="s">
        <v>145</v>
      </c>
      <c r="D199" s="4" t="s">
        <v>116</v>
      </c>
      <c r="E199" s="4" t="s">
        <v>382</v>
      </c>
      <c r="F199" s="4">
        <v>17</v>
      </c>
      <c r="G199" s="4">
        <v>0</v>
      </c>
      <c r="H199" s="4">
        <v>1</v>
      </c>
      <c r="I199" s="4">
        <v>0</v>
      </c>
      <c r="J199" s="83">
        <f t="shared" si="13"/>
        <v>0</v>
      </c>
      <c r="K199" s="4">
        <v>0.01</v>
      </c>
      <c r="L199" s="4">
        <v>1.1764705882352941E-2</v>
      </c>
      <c r="M199" s="81">
        <v>0</v>
      </c>
      <c r="N199" s="82">
        <f>L199*'参数设置&amp;汇总'!$BE$2</f>
        <v>4.9577450877507047E-3</v>
      </c>
      <c r="O199" s="4">
        <v>49.811764705882354</v>
      </c>
      <c r="P199" s="1">
        <f t="shared" si="14"/>
        <v>6.8069607946022364E-3</v>
      </c>
      <c r="Q199" s="30">
        <f t="shared" si="15"/>
        <v>5.3888533562507656E-5</v>
      </c>
      <c r="R199" s="1"/>
      <c r="S199" s="44"/>
      <c r="T199" s="43"/>
      <c r="V199" s="37"/>
      <c r="W199" s="37"/>
      <c r="X199" s="37"/>
    </row>
    <row r="200" spans="1:24" ht="18">
      <c r="A200" s="4" t="s">
        <v>70</v>
      </c>
      <c r="B200" s="4" t="s">
        <v>638</v>
      </c>
      <c r="C200" s="4" t="s">
        <v>145</v>
      </c>
      <c r="D200" s="4" t="s">
        <v>116</v>
      </c>
      <c r="E200" s="4" t="s">
        <v>204</v>
      </c>
      <c r="F200" s="4">
        <v>2666</v>
      </c>
      <c r="G200" s="4">
        <v>14</v>
      </c>
      <c r="H200" s="4">
        <v>223</v>
      </c>
      <c r="I200" s="4">
        <v>12</v>
      </c>
      <c r="J200" s="83">
        <f t="shared" si="13"/>
        <v>5.3811659192825115E-2</v>
      </c>
      <c r="K200" s="4">
        <v>21.824411503787573</v>
      </c>
      <c r="L200" s="4">
        <v>17.547542945632443</v>
      </c>
      <c r="M200" s="81">
        <v>0.189</v>
      </c>
      <c r="N200" s="82">
        <f>L200*'参数设置&amp;汇总'!$BE$2</f>
        <v>7.394680811468322</v>
      </c>
      <c r="O200" s="4">
        <v>113283.41793548345</v>
      </c>
      <c r="P200" s="1">
        <f t="shared" si="14"/>
        <v>10.152862134164121</v>
      </c>
      <c r="Q200" s="30">
        <f t="shared" si="15"/>
        <v>8.0376965342046983E-2</v>
      </c>
      <c r="R200" s="1"/>
      <c r="S200" s="44"/>
      <c r="T200" s="43"/>
      <c r="V200" s="37"/>
      <c r="W200" s="37"/>
      <c r="X200" s="37"/>
    </row>
    <row r="201" spans="1:24" ht="18">
      <c r="A201" s="4" t="s">
        <v>70</v>
      </c>
      <c r="B201" s="4" t="s">
        <v>638</v>
      </c>
      <c r="C201" s="4" t="s">
        <v>145</v>
      </c>
      <c r="D201" s="4" t="s">
        <v>116</v>
      </c>
      <c r="E201" s="4" t="s">
        <v>184</v>
      </c>
      <c r="F201" s="4">
        <v>78</v>
      </c>
      <c r="G201" s="4">
        <v>0</v>
      </c>
      <c r="H201" s="4">
        <v>6</v>
      </c>
      <c r="I201" s="4">
        <v>0</v>
      </c>
      <c r="J201" s="83">
        <f t="shared" si="13"/>
        <v>0</v>
      </c>
      <c r="K201" s="4">
        <v>0.42595530726256986</v>
      </c>
      <c r="L201" s="4">
        <v>0.50112389089714093</v>
      </c>
      <c r="M201" s="81">
        <v>0.40100000000000002</v>
      </c>
      <c r="N201" s="82">
        <f>L201*'参数设置&amp;汇总'!$BE$2</f>
        <v>0.21117778321823477</v>
      </c>
      <c r="O201" s="4">
        <v>2165.8406703910614</v>
      </c>
      <c r="P201" s="1">
        <f t="shared" si="14"/>
        <v>0.28994610767890616</v>
      </c>
      <c r="Q201" s="30">
        <f t="shared" si="15"/>
        <v>2.2954106871547258E-3</v>
      </c>
      <c r="R201" s="1"/>
      <c r="S201" s="44"/>
      <c r="T201" s="43"/>
      <c r="V201" s="37"/>
      <c r="W201" s="37"/>
      <c r="X201" s="37"/>
    </row>
    <row r="202" spans="1:24" ht="18">
      <c r="A202" s="4" t="s">
        <v>70</v>
      </c>
      <c r="B202" s="4" t="s">
        <v>638</v>
      </c>
      <c r="C202" s="4" t="s">
        <v>145</v>
      </c>
      <c r="D202" s="4" t="s">
        <v>116</v>
      </c>
      <c r="E202" s="4" t="s">
        <v>165</v>
      </c>
      <c r="F202" s="4">
        <v>514</v>
      </c>
      <c r="G202" s="4">
        <v>3</v>
      </c>
      <c r="H202" s="4">
        <v>82</v>
      </c>
      <c r="I202" s="4">
        <v>3</v>
      </c>
      <c r="J202" s="83">
        <f t="shared" si="13"/>
        <v>3.6585365853658534E-2</v>
      </c>
      <c r="K202" s="4">
        <v>5.1932712022367191</v>
      </c>
      <c r="L202" s="4">
        <v>4.1050249438079049</v>
      </c>
      <c r="M202" s="81">
        <v>0.182</v>
      </c>
      <c r="N202" s="82">
        <f>L202*'参数设置&amp;汇总'!$BE$2</f>
        <v>1.7298917162719092</v>
      </c>
      <c r="O202" s="4">
        <v>22578.023167589494</v>
      </c>
      <c r="P202" s="1">
        <f t="shared" si="14"/>
        <v>2.3751332275359958</v>
      </c>
      <c r="Q202" s="30">
        <f t="shared" si="15"/>
        <v>1.8803170829042492E-2</v>
      </c>
      <c r="R202" s="1"/>
      <c r="S202" s="44"/>
      <c r="T202" s="43"/>
      <c r="V202" s="37"/>
      <c r="W202" s="37"/>
      <c r="X202" s="37"/>
    </row>
    <row r="203" spans="1:24" ht="18">
      <c r="A203" s="4" t="s">
        <v>70</v>
      </c>
      <c r="B203" s="4" t="s">
        <v>638</v>
      </c>
      <c r="C203" s="4" t="s">
        <v>145</v>
      </c>
      <c r="D203" s="4" t="s">
        <v>116</v>
      </c>
      <c r="E203" s="4" t="s">
        <v>164</v>
      </c>
      <c r="F203" s="4">
        <v>262</v>
      </c>
      <c r="G203" s="4">
        <v>1</v>
      </c>
      <c r="H203" s="4">
        <v>6</v>
      </c>
      <c r="I203" s="4">
        <v>1</v>
      </c>
      <c r="J203" s="83">
        <f t="shared" si="13"/>
        <v>0.16666666666666666</v>
      </c>
      <c r="K203" s="4">
        <v>1.0410904007455732</v>
      </c>
      <c r="L203" s="4">
        <v>0.55657694205361552</v>
      </c>
      <c r="M203" s="81">
        <v>6.3E-2</v>
      </c>
      <c r="N203" s="82">
        <f>L203*'参数设置&amp;汇总'!$BE$2</f>
        <v>0.23454616103583781</v>
      </c>
      <c r="O203" s="4">
        <v>2278.0234088043421</v>
      </c>
      <c r="P203" s="1">
        <f t="shared" si="14"/>
        <v>0.32203078101777771</v>
      </c>
      <c r="Q203" s="30">
        <f t="shared" si="15"/>
        <v>2.5494147938678021E-3</v>
      </c>
      <c r="R203" s="1"/>
      <c r="S203" s="44"/>
      <c r="T203" s="43"/>
      <c r="V203" s="37"/>
      <c r="W203" s="37"/>
      <c r="X203" s="37"/>
    </row>
    <row r="204" spans="1:24" ht="18">
      <c r="A204" s="4" t="s">
        <v>70</v>
      </c>
      <c r="B204" s="4" t="s">
        <v>638</v>
      </c>
      <c r="C204" s="4" t="s">
        <v>145</v>
      </c>
      <c r="D204" s="4" t="s">
        <v>116</v>
      </c>
      <c r="E204" s="4" t="s">
        <v>281</v>
      </c>
      <c r="F204" s="4">
        <v>34</v>
      </c>
      <c r="G204" s="4">
        <v>0</v>
      </c>
      <c r="H204" s="4">
        <v>0</v>
      </c>
      <c r="I204" s="4">
        <v>0</v>
      </c>
      <c r="J204" s="83">
        <v>0</v>
      </c>
      <c r="K204" s="4">
        <v>0</v>
      </c>
      <c r="L204" s="4">
        <v>0</v>
      </c>
      <c r="M204" s="81">
        <v>0.14699999999999999</v>
      </c>
      <c r="N204" s="82">
        <f>L204*'参数设置&amp;汇总'!$BE$2</f>
        <v>0</v>
      </c>
      <c r="O204" s="4">
        <v>0</v>
      </c>
      <c r="P204" s="1">
        <f t="shared" si="14"/>
        <v>0</v>
      </c>
      <c r="Q204" s="30">
        <f t="shared" si="15"/>
        <v>0</v>
      </c>
      <c r="R204" s="1"/>
      <c r="S204" s="44"/>
      <c r="T204" s="43"/>
      <c r="V204" s="37"/>
      <c r="W204" s="37"/>
      <c r="X204" s="37"/>
    </row>
    <row r="205" spans="1:24" ht="18">
      <c r="A205" s="4" t="s">
        <v>70</v>
      </c>
      <c r="B205" s="4" t="s">
        <v>638</v>
      </c>
      <c r="C205" s="4" t="s">
        <v>145</v>
      </c>
      <c r="D205" s="4" t="s">
        <v>116</v>
      </c>
      <c r="E205" s="4" t="s">
        <v>373</v>
      </c>
      <c r="F205" s="4">
        <v>543</v>
      </c>
      <c r="G205" s="4">
        <v>4</v>
      </c>
      <c r="H205" s="4">
        <v>76</v>
      </c>
      <c r="I205" s="4">
        <v>4</v>
      </c>
      <c r="J205" s="83">
        <f t="shared" ref="J205:J236" si="16">I205/H205</f>
        <v>5.2631578947368418E-2</v>
      </c>
      <c r="K205" s="4">
        <v>7.7738212290502791</v>
      </c>
      <c r="L205" s="4">
        <v>6.8327308577062089</v>
      </c>
      <c r="M205" s="81">
        <v>0.186</v>
      </c>
      <c r="N205" s="82">
        <f>L205*'参数设置&amp;汇总'!$BE$2</f>
        <v>2.8793697168858277</v>
      </c>
      <c r="O205" s="4">
        <v>44884.932093328949</v>
      </c>
      <c r="P205" s="1">
        <f t="shared" si="14"/>
        <v>3.9533611408203813</v>
      </c>
      <c r="Q205" s="30">
        <f t="shared" si="15"/>
        <v>3.1297496922672037E-2</v>
      </c>
      <c r="R205" s="1"/>
      <c r="S205" s="44"/>
      <c r="T205" s="43"/>
      <c r="V205" s="37"/>
      <c r="W205" s="37"/>
      <c r="X205" s="37"/>
    </row>
    <row r="206" spans="1:24" ht="18">
      <c r="A206" s="4" t="s">
        <v>70</v>
      </c>
      <c r="B206" s="4" t="s">
        <v>638</v>
      </c>
      <c r="C206" s="4" t="s">
        <v>145</v>
      </c>
      <c r="D206" s="4" t="s">
        <v>116</v>
      </c>
      <c r="E206" s="4" t="s">
        <v>182</v>
      </c>
      <c r="F206" s="4">
        <v>34</v>
      </c>
      <c r="G206" s="4">
        <v>1</v>
      </c>
      <c r="H206" s="4">
        <v>1</v>
      </c>
      <c r="I206" s="4">
        <v>0</v>
      </c>
      <c r="J206" s="83">
        <f t="shared" si="16"/>
        <v>0</v>
      </c>
      <c r="K206" s="4">
        <v>0.01</v>
      </c>
      <c r="L206" s="4">
        <v>1.1764705882352941E-2</v>
      </c>
      <c r="M206" s="81">
        <v>0.18099999999999999</v>
      </c>
      <c r="N206" s="82">
        <f>L206*'参数设置&amp;汇总'!$BE$2</f>
        <v>4.9577450877507047E-3</v>
      </c>
      <c r="O206" s="4">
        <v>49.811764705882354</v>
      </c>
      <c r="P206" s="1">
        <f t="shared" si="14"/>
        <v>6.8069607946022364E-3</v>
      </c>
      <c r="Q206" s="30">
        <f t="shared" si="15"/>
        <v>5.3888533562507656E-5</v>
      </c>
      <c r="R206" s="1"/>
      <c r="S206" s="44"/>
      <c r="T206" s="43"/>
      <c r="V206" s="37"/>
      <c r="W206" s="37"/>
      <c r="X206" s="37"/>
    </row>
    <row r="207" spans="1:24" ht="18">
      <c r="A207" s="4" t="s">
        <v>70</v>
      </c>
      <c r="B207" s="4" t="s">
        <v>638</v>
      </c>
      <c r="C207" s="4" t="s">
        <v>145</v>
      </c>
      <c r="D207" s="4" t="s">
        <v>116</v>
      </c>
      <c r="E207" s="4" t="s">
        <v>210</v>
      </c>
      <c r="F207" s="4">
        <v>765</v>
      </c>
      <c r="G207" s="4">
        <v>2</v>
      </c>
      <c r="H207" s="4">
        <v>34</v>
      </c>
      <c r="I207" s="4">
        <v>1</v>
      </c>
      <c r="J207" s="83">
        <f t="shared" si="16"/>
        <v>2.9411764705882353E-2</v>
      </c>
      <c r="K207" s="4">
        <v>2.83</v>
      </c>
      <c r="L207" s="4">
        <v>2.6611764705882353</v>
      </c>
      <c r="M207" s="81">
        <v>0.124</v>
      </c>
      <c r="N207" s="82">
        <f>L207*'参数设置&amp;汇总'!$BE$2</f>
        <v>1.1214419388492094</v>
      </c>
      <c r="O207" s="4">
        <v>11797.658823529411</v>
      </c>
      <c r="P207" s="1">
        <f t="shared" si="14"/>
        <v>1.5397345317390259</v>
      </c>
      <c r="Q207" s="30">
        <f t="shared" si="15"/>
        <v>1.2189586291839232E-2</v>
      </c>
      <c r="R207" s="1"/>
      <c r="S207" s="44"/>
      <c r="T207" s="43"/>
      <c r="V207" s="37"/>
      <c r="W207" s="37"/>
      <c r="X207" s="37"/>
    </row>
    <row r="208" spans="1:24" ht="18">
      <c r="A208" s="4" t="s">
        <v>70</v>
      </c>
      <c r="B208" s="4" t="s">
        <v>638</v>
      </c>
      <c r="C208" s="4" t="s">
        <v>145</v>
      </c>
      <c r="D208" s="4" t="s">
        <v>116</v>
      </c>
      <c r="E208" s="4" t="s">
        <v>430</v>
      </c>
      <c r="F208" s="4">
        <v>41</v>
      </c>
      <c r="G208" s="4">
        <v>0</v>
      </c>
      <c r="H208" s="4">
        <v>1</v>
      </c>
      <c r="I208" s="4">
        <v>0</v>
      </c>
      <c r="J208" s="83">
        <f t="shared" si="16"/>
        <v>0</v>
      </c>
      <c r="K208" s="4">
        <v>0.08</v>
      </c>
      <c r="L208" s="4">
        <v>9.4117647058823528E-2</v>
      </c>
      <c r="M208" s="81">
        <v>1.2E-2</v>
      </c>
      <c r="N208" s="82">
        <f>L208*'参数设置&amp;汇总'!$BE$2</f>
        <v>3.9661960702005637E-2</v>
      </c>
      <c r="O208" s="4">
        <v>632.09411764705874</v>
      </c>
      <c r="P208" s="1">
        <f t="shared" si="14"/>
        <v>5.4455686356817891E-2</v>
      </c>
      <c r="Q208" s="30">
        <f t="shared" si="15"/>
        <v>4.3110826850006125E-4</v>
      </c>
      <c r="R208" s="1"/>
      <c r="S208" s="44"/>
      <c r="T208" s="43"/>
      <c r="V208" s="37"/>
      <c r="W208" s="37"/>
      <c r="X208" s="37"/>
    </row>
    <row r="209" spans="1:24" ht="18">
      <c r="A209" s="4" t="s">
        <v>70</v>
      </c>
      <c r="B209" s="4" t="s">
        <v>638</v>
      </c>
      <c r="C209" s="4" t="s">
        <v>145</v>
      </c>
      <c r="D209" s="4" t="s">
        <v>116</v>
      </c>
      <c r="E209" s="4" t="s">
        <v>209</v>
      </c>
      <c r="F209" s="4">
        <v>210</v>
      </c>
      <c r="G209" s="4">
        <v>2</v>
      </c>
      <c r="H209" s="4">
        <v>8</v>
      </c>
      <c r="I209" s="4">
        <v>2</v>
      </c>
      <c r="J209" s="83">
        <f t="shared" si="16"/>
        <v>0.25</v>
      </c>
      <c r="K209" s="4">
        <v>2.23</v>
      </c>
      <c r="L209" s="4">
        <v>1.2870588235294118</v>
      </c>
      <c r="M209" s="81">
        <v>0.183</v>
      </c>
      <c r="N209" s="82">
        <f>L209*'参数设置&amp;汇总'!$BE$2</f>
        <v>0.54237731259992716</v>
      </c>
      <c r="O209" s="4">
        <v>5754.9764705882353</v>
      </c>
      <c r="P209" s="1">
        <f t="shared" si="14"/>
        <v>0.74468151092948465</v>
      </c>
      <c r="Q209" s="30">
        <f t="shared" si="15"/>
        <v>5.8954055717383384E-3</v>
      </c>
      <c r="R209" s="1"/>
      <c r="S209" s="44"/>
      <c r="T209" s="43"/>
      <c r="V209" s="37"/>
      <c r="W209" s="37"/>
      <c r="X209" s="37"/>
    </row>
    <row r="210" spans="1:24" ht="18">
      <c r="A210" s="4" t="s">
        <v>70</v>
      </c>
      <c r="B210" s="4" t="s">
        <v>638</v>
      </c>
      <c r="C210" s="4" t="s">
        <v>145</v>
      </c>
      <c r="D210" s="4" t="s">
        <v>116</v>
      </c>
      <c r="E210" s="4" t="s">
        <v>190</v>
      </c>
      <c r="F210" s="4">
        <v>397</v>
      </c>
      <c r="G210" s="4">
        <v>0</v>
      </c>
      <c r="H210" s="4">
        <v>41</v>
      </c>
      <c r="I210" s="4">
        <v>0</v>
      </c>
      <c r="J210" s="83">
        <f t="shared" si="16"/>
        <v>0</v>
      </c>
      <c r="K210" s="4">
        <v>3.4670457080081434</v>
      </c>
      <c r="L210" s="4">
        <v>4.0788773035389916</v>
      </c>
      <c r="M210" s="81">
        <v>6.9000000000000006E-2</v>
      </c>
      <c r="N210" s="82">
        <f>L210*'参数设置&amp;汇总'!$BE$2</f>
        <v>1.7188728827884536</v>
      </c>
      <c r="O210" s="4">
        <v>18160.134667430699</v>
      </c>
      <c r="P210" s="1">
        <f t="shared" si="14"/>
        <v>2.360004420750538</v>
      </c>
      <c r="Q210" s="30">
        <f t="shared" si="15"/>
        <v>1.8683400899874497E-2</v>
      </c>
      <c r="R210" s="1"/>
      <c r="S210" s="44"/>
      <c r="T210" s="43"/>
      <c r="V210" s="37"/>
      <c r="W210" s="37"/>
      <c r="X210" s="37"/>
    </row>
    <row r="211" spans="1:24" ht="18">
      <c r="A211" s="4" t="s">
        <v>70</v>
      </c>
      <c r="B211" s="4" t="s">
        <v>638</v>
      </c>
      <c r="C211" s="4" t="s">
        <v>145</v>
      </c>
      <c r="D211" s="4" t="s">
        <v>116</v>
      </c>
      <c r="E211" s="4" t="s">
        <v>146</v>
      </c>
      <c r="F211" s="4">
        <v>5017</v>
      </c>
      <c r="G211" s="4">
        <v>175</v>
      </c>
      <c r="H211" s="4">
        <v>1629</v>
      </c>
      <c r="I211" s="4">
        <v>148</v>
      </c>
      <c r="J211" s="83">
        <f t="shared" si="16"/>
        <v>9.0853284223449973E-2</v>
      </c>
      <c r="K211" s="4">
        <v>177.86785321318047</v>
      </c>
      <c r="L211" s="4">
        <v>115.10923907432999</v>
      </c>
      <c r="M211" s="81">
        <v>0.43099999999999999</v>
      </c>
      <c r="N211" s="82">
        <f>L211*'参数设置&amp;汇总'!$BE$2</f>
        <v>48.507992488915889</v>
      </c>
      <c r="O211" s="4">
        <v>759620.15539143118</v>
      </c>
      <c r="P211" s="1">
        <f t="shared" si="14"/>
        <v>66.601246585414103</v>
      </c>
      <c r="Q211" s="30">
        <f t="shared" si="15"/>
        <v>0.5272607879229988</v>
      </c>
      <c r="R211" s="1"/>
      <c r="S211" s="44"/>
      <c r="T211" s="43"/>
      <c r="V211" s="37"/>
      <c r="W211" s="37"/>
      <c r="X211" s="37"/>
    </row>
    <row r="212" spans="1:24" ht="18">
      <c r="A212" s="4" t="s">
        <v>70</v>
      </c>
      <c r="B212" s="4" t="s">
        <v>638</v>
      </c>
      <c r="C212" s="4" t="s">
        <v>145</v>
      </c>
      <c r="D212" s="4" t="s">
        <v>116</v>
      </c>
      <c r="E212" s="4" t="s">
        <v>151</v>
      </c>
      <c r="F212" s="4">
        <v>160</v>
      </c>
      <c r="G212" s="4">
        <v>2</v>
      </c>
      <c r="H212" s="4">
        <v>12</v>
      </c>
      <c r="I212" s="4">
        <v>2</v>
      </c>
      <c r="J212" s="83">
        <f t="shared" si="16"/>
        <v>0.16666666666666666</v>
      </c>
      <c r="K212" s="4">
        <v>2.2559553072625702</v>
      </c>
      <c r="L212" s="4">
        <v>1.2905356556030232</v>
      </c>
      <c r="M212" s="81">
        <v>7.6999999999999999E-2</v>
      </c>
      <c r="N212" s="82">
        <f>L212*'参数设置&amp;汇总'!$BE$2</f>
        <v>0.54384247860630708</v>
      </c>
      <c r="O212" s="4">
        <v>7167.8865527440021</v>
      </c>
      <c r="P212" s="1">
        <f t="shared" si="14"/>
        <v>0.74669317699671611</v>
      </c>
      <c r="Q212" s="30">
        <f t="shared" si="15"/>
        <v>5.91133128919899E-3</v>
      </c>
      <c r="R212" s="1"/>
      <c r="S212" s="44"/>
      <c r="T212" s="43"/>
      <c r="V212" s="37"/>
      <c r="W212" s="37"/>
      <c r="X212" s="37"/>
    </row>
    <row r="213" spans="1:24" ht="18">
      <c r="A213" s="4" t="s">
        <v>70</v>
      </c>
      <c r="B213" s="4" t="s">
        <v>638</v>
      </c>
      <c r="C213" s="4" t="s">
        <v>145</v>
      </c>
      <c r="D213" s="4" t="s">
        <v>116</v>
      </c>
      <c r="E213" s="4" t="s">
        <v>278</v>
      </c>
      <c r="F213" s="4">
        <v>33</v>
      </c>
      <c r="G213" s="4">
        <v>0</v>
      </c>
      <c r="H213" s="4">
        <v>2</v>
      </c>
      <c r="I213" s="4">
        <v>0</v>
      </c>
      <c r="J213" s="83">
        <f t="shared" si="16"/>
        <v>0</v>
      </c>
      <c r="K213" s="4">
        <v>0.09</v>
      </c>
      <c r="L213" s="4">
        <v>0.10588235294117647</v>
      </c>
      <c r="M213" s="81">
        <v>0</v>
      </c>
      <c r="N213" s="82">
        <f>L213*'参数设置&amp;汇总'!$BE$2</f>
        <v>4.4619705789756346E-2</v>
      </c>
      <c r="O213" s="4">
        <v>721.84117647058815</v>
      </c>
      <c r="P213" s="1">
        <f t="shared" si="14"/>
        <v>6.1262647151420123E-2</v>
      </c>
      <c r="Q213" s="30">
        <f t="shared" si="15"/>
        <v>4.8499680206256899E-4</v>
      </c>
      <c r="R213" s="1"/>
      <c r="S213" s="44"/>
      <c r="T213" s="43"/>
      <c r="V213" s="37"/>
      <c r="W213" s="37"/>
      <c r="X213" s="37"/>
    </row>
    <row r="214" spans="1:24" ht="18">
      <c r="A214" s="4" t="s">
        <v>70</v>
      </c>
      <c r="B214" s="4" t="s">
        <v>638</v>
      </c>
      <c r="C214" s="4" t="s">
        <v>145</v>
      </c>
      <c r="D214" s="4" t="s">
        <v>116</v>
      </c>
      <c r="E214" s="4" t="s">
        <v>156</v>
      </c>
      <c r="F214" s="4">
        <v>2152</v>
      </c>
      <c r="G214" s="4">
        <v>21</v>
      </c>
      <c r="H214" s="4">
        <v>260</v>
      </c>
      <c r="I214" s="4">
        <v>18</v>
      </c>
      <c r="J214" s="83">
        <f t="shared" si="16"/>
        <v>6.9230769230769235E-2</v>
      </c>
      <c r="K214" s="4">
        <v>25.691137124024429</v>
      </c>
      <c r="L214" s="4">
        <v>18.72722014591109</v>
      </c>
      <c r="M214" s="81">
        <v>0.187</v>
      </c>
      <c r="N214" s="82">
        <f>L214*'参数设置&amp;汇总'!$BE$2</f>
        <v>7.8918066132774234</v>
      </c>
      <c r="O214" s="4">
        <v>121009.51223758618</v>
      </c>
      <c r="P214" s="1">
        <f t="shared" si="14"/>
        <v>10.835413532633666</v>
      </c>
      <c r="Q214" s="30">
        <f t="shared" si="15"/>
        <v>8.578050666605895E-2</v>
      </c>
      <c r="R214" s="1"/>
      <c r="S214" s="44"/>
      <c r="T214" s="43"/>
      <c r="V214" s="37"/>
      <c r="W214" s="37"/>
      <c r="X214" s="37"/>
    </row>
    <row r="215" spans="1:24" ht="18">
      <c r="A215" s="4" t="s">
        <v>68</v>
      </c>
      <c r="B215" s="4" t="s">
        <v>643</v>
      </c>
      <c r="C215" s="4" t="s">
        <v>94</v>
      </c>
      <c r="D215" s="4" t="s">
        <v>84</v>
      </c>
      <c r="E215" s="4" t="s">
        <v>95</v>
      </c>
      <c r="F215" s="4">
        <v>17391</v>
      </c>
      <c r="G215" s="4">
        <v>696</v>
      </c>
      <c r="H215" s="4">
        <v>5370</v>
      </c>
      <c r="I215" s="4">
        <v>633</v>
      </c>
      <c r="J215" s="83">
        <f t="shared" si="16"/>
        <v>0.11787709497206704</v>
      </c>
      <c r="K215" s="82">
        <v>1320.3301855886671</v>
      </c>
      <c r="L215" s="82">
        <v>1152.0943359866671</v>
      </c>
      <c r="M215" s="81">
        <v>0.45700000000000002</v>
      </c>
      <c r="N215" s="82">
        <f>L215*'参数设置&amp;汇总'!$BE$2</f>
        <v>485.50215296338132</v>
      </c>
      <c r="O215" s="4">
        <v>10984777.419133514</v>
      </c>
      <c r="P215" s="4">
        <f t="shared" si="14"/>
        <v>666.59218302328577</v>
      </c>
      <c r="Q215" s="92">
        <f t="shared" si="15"/>
        <v>5.2771973148193618</v>
      </c>
      <c r="R215" s="1"/>
      <c r="S215" s="44"/>
      <c r="T215" s="43"/>
      <c r="V215" s="37"/>
      <c r="W215" s="37"/>
      <c r="X215" s="37"/>
    </row>
    <row r="216" spans="1:24" ht="18">
      <c r="A216" s="4" t="s">
        <v>68</v>
      </c>
      <c r="B216" s="4" t="s">
        <v>643</v>
      </c>
      <c r="C216" s="4" t="s">
        <v>113</v>
      </c>
      <c r="D216" s="4" t="s">
        <v>84</v>
      </c>
      <c r="E216" s="4" t="s">
        <v>114</v>
      </c>
      <c r="F216" s="4">
        <v>20798</v>
      </c>
      <c r="G216" s="4">
        <v>698</v>
      </c>
      <c r="H216" s="4">
        <v>5677</v>
      </c>
      <c r="I216" s="4">
        <v>629</v>
      </c>
      <c r="J216" s="83">
        <f t="shared" si="16"/>
        <v>0.11079795666725382</v>
      </c>
      <c r="K216" s="82">
        <v>1302.0609759921606</v>
      </c>
      <c r="L216" s="82">
        <v>1131.8611482260712</v>
      </c>
      <c r="M216" s="81">
        <v>0.438</v>
      </c>
      <c r="N216" s="82">
        <f>L216*'参数设置&amp;汇总'!$BE$2</f>
        <v>476.97571904886257</v>
      </c>
      <c r="O216" s="4">
        <v>10054880.108019425</v>
      </c>
      <c r="P216" s="4">
        <f t="shared" si="14"/>
        <v>654.88542917720861</v>
      </c>
      <c r="Q216" s="92">
        <f t="shared" si="15"/>
        <v>5.1845186853137237</v>
      </c>
      <c r="R216" s="1"/>
      <c r="S216" s="44"/>
      <c r="T216" s="43"/>
      <c r="V216" s="37"/>
      <c r="W216" s="37"/>
      <c r="X216" s="37"/>
    </row>
    <row r="217" spans="1:24" ht="18">
      <c r="A217" s="4" t="s">
        <v>68</v>
      </c>
      <c r="B217" s="4" t="s">
        <v>643</v>
      </c>
      <c r="C217" s="4" t="s">
        <v>94</v>
      </c>
      <c r="D217" s="4" t="s">
        <v>116</v>
      </c>
      <c r="E217" s="4" t="s">
        <v>223</v>
      </c>
      <c r="F217" s="4">
        <v>4817</v>
      </c>
      <c r="G217" s="4">
        <v>15</v>
      </c>
      <c r="H217" s="4">
        <v>462</v>
      </c>
      <c r="I217" s="4">
        <v>14</v>
      </c>
      <c r="J217" s="83">
        <f t="shared" si="16"/>
        <v>3.0303030303030304E-2</v>
      </c>
      <c r="K217" s="4">
        <v>39.793644488641981</v>
      </c>
      <c r="L217" s="4">
        <v>37.167817045461156</v>
      </c>
      <c r="M217" s="81">
        <v>0.15</v>
      </c>
      <c r="N217" s="82">
        <f>L217*'参数设置&amp;汇总'!$BE$2</f>
        <v>15.662827802261917</v>
      </c>
      <c r="O217" s="4">
        <v>225881.38133288966</v>
      </c>
      <c r="P217" s="1">
        <f t="shared" si="14"/>
        <v>21.50498924319924</v>
      </c>
      <c r="Q217" s="30">
        <f t="shared" si="15"/>
        <v>0.17024812828545563</v>
      </c>
      <c r="R217" s="1"/>
      <c r="S217" s="44"/>
      <c r="T217" s="43"/>
      <c r="V217" s="37"/>
      <c r="W217" s="37"/>
      <c r="X217" s="37"/>
    </row>
    <row r="218" spans="1:24" ht="18">
      <c r="A218" s="4" t="s">
        <v>68</v>
      </c>
      <c r="B218" s="4" t="s">
        <v>643</v>
      </c>
      <c r="C218" s="4" t="s">
        <v>94</v>
      </c>
      <c r="D218" s="4" t="s">
        <v>116</v>
      </c>
      <c r="E218" s="4" t="s">
        <v>394</v>
      </c>
      <c r="F218" s="4">
        <v>3680</v>
      </c>
      <c r="G218" s="4">
        <v>30</v>
      </c>
      <c r="H218" s="4">
        <v>478</v>
      </c>
      <c r="I218" s="4">
        <v>22</v>
      </c>
      <c r="J218" s="83">
        <f t="shared" si="16"/>
        <v>4.6025104602510462E-2</v>
      </c>
      <c r="K218" s="4">
        <v>38.437642458100562</v>
      </c>
      <c r="L218" s="4">
        <v>31.551344068353597</v>
      </c>
      <c r="M218" s="81">
        <v>0.16200000000000001</v>
      </c>
      <c r="N218" s="82">
        <f>L218*'参数设置&amp;汇总'!$BE$2</f>
        <v>13.295999290679053</v>
      </c>
      <c r="O218" s="4">
        <v>190138.852421952</v>
      </c>
      <c r="P218" s="1">
        <f t="shared" si="14"/>
        <v>18.255344777674544</v>
      </c>
      <c r="Q218" s="30">
        <f t="shared" si="15"/>
        <v>0.14452173142042449</v>
      </c>
      <c r="R218" s="1"/>
      <c r="S218" s="44"/>
      <c r="T218" s="43"/>
      <c r="V218" s="37"/>
      <c r="W218" s="37"/>
      <c r="X218" s="37"/>
    </row>
    <row r="219" spans="1:24" ht="18">
      <c r="A219" s="4" t="s">
        <v>68</v>
      </c>
      <c r="B219" s="4" t="s">
        <v>643</v>
      </c>
      <c r="C219" s="4" t="s">
        <v>94</v>
      </c>
      <c r="D219" s="4" t="s">
        <v>116</v>
      </c>
      <c r="E219" s="4" t="s">
        <v>153</v>
      </c>
      <c r="F219" s="4">
        <v>5256</v>
      </c>
      <c r="G219" s="4">
        <v>14</v>
      </c>
      <c r="H219" s="4">
        <v>514</v>
      </c>
      <c r="I219" s="4">
        <v>11</v>
      </c>
      <c r="J219" s="83">
        <f t="shared" si="16"/>
        <v>2.1400778210116732E-2</v>
      </c>
      <c r="K219" s="4">
        <v>34.819860329989012</v>
      </c>
      <c r="L219" s="4">
        <v>33.8527768588106</v>
      </c>
      <c r="M219" s="81">
        <v>0.17699999999999999</v>
      </c>
      <c r="N219" s="82">
        <f>L219*'参数设置&amp;汇总'!$BE$2</f>
        <v>14.265842245171564</v>
      </c>
      <c r="O219" s="4">
        <v>238716.51068449151</v>
      </c>
      <c r="P219" s="1">
        <f t="shared" si="14"/>
        <v>19.586934613639038</v>
      </c>
      <c r="Q219" s="30">
        <f t="shared" si="15"/>
        <v>0.15506350266490831</v>
      </c>
      <c r="R219" s="1"/>
      <c r="S219" s="44"/>
      <c r="T219" s="43"/>
      <c r="V219" s="37"/>
      <c r="W219" s="37"/>
      <c r="X219" s="37"/>
    </row>
    <row r="220" spans="1:24" ht="18">
      <c r="A220" s="4" t="s">
        <v>68</v>
      </c>
      <c r="B220" s="4" t="s">
        <v>643</v>
      </c>
      <c r="C220" s="4" t="s">
        <v>94</v>
      </c>
      <c r="D220" s="4" t="s">
        <v>116</v>
      </c>
      <c r="E220" s="4" t="s">
        <v>314</v>
      </c>
      <c r="F220" s="4">
        <v>1427</v>
      </c>
      <c r="G220" s="4">
        <v>4</v>
      </c>
      <c r="H220" s="4">
        <v>181</v>
      </c>
      <c r="I220" s="4">
        <v>4</v>
      </c>
      <c r="J220" s="83">
        <f t="shared" si="16"/>
        <v>2.2099447513812154E-2</v>
      </c>
      <c r="K220" s="4">
        <v>16.907092431286998</v>
      </c>
      <c r="L220" s="4">
        <v>17.1906969779847</v>
      </c>
      <c r="M220" s="81">
        <v>0.10199999999999999</v>
      </c>
      <c r="N220" s="82">
        <f>L220*'参数设置&amp;汇总'!$BE$2</f>
        <v>7.2443029472972356</v>
      </c>
      <c r="O220" s="4">
        <v>110907.40231974196</v>
      </c>
      <c r="P220" s="1">
        <f t="shared" si="14"/>
        <v>9.9463940306874647</v>
      </c>
      <c r="Q220" s="30">
        <f t="shared" si="15"/>
        <v>7.8742423340187342E-2</v>
      </c>
      <c r="R220" s="1"/>
      <c r="S220" s="44"/>
      <c r="T220" s="43"/>
      <c r="V220" s="37"/>
      <c r="W220" s="37"/>
      <c r="X220" s="37"/>
    </row>
    <row r="221" spans="1:24" ht="18">
      <c r="A221" s="4" t="s">
        <v>68</v>
      </c>
      <c r="B221" s="4" t="s">
        <v>643</v>
      </c>
      <c r="C221" s="4" t="s">
        <v>94</v>
      </c>
      <c r="D221" s="4" t="s">
        <v>116</v>
      </c>
      <c r="E221" s="4" t="s">
        <v>340</v>
      </c>
      <c r="F221" s="4">
        <v>4492</v>
      </c>
      <c r="G221" s="4">
        <v>14</v>
      </c>
      <c r="H221" s="4">
        <v>565</v>
      </c>
      <c r="I221" s="4">
        <v>9</v>
      </c>
      <c r="J221" s="83">
        <f t="shared" si="16"/>
        <v>1.5929203539823009E-2</v>
      </c>
      <c r="K221" s="4">
        <v>46.386368841591569</v>
      </c>
      <c r="L221" s="4">
        <v>49.11925746069597</v>
      </c>
      <c r="M221" s="81">
        <v>0.128</v>
      </c>
      <c r="N221" s="82">
        <f>L221*'参数设置&amp;汇总'!$BE$2</f>
        <v>20.699264378126848</v>
      </c>
      <c r="O221" s="4">
        <v>319180.97634034161</v>
      </c>
      <c r="P221" s="1">
        <f t="shared" si="14"/>
        <v>28.419993082569121</v>
      </c>
      <c r="Q221" s="30">
        <f t="shared" si="15"/>
        <v>0.22499200411007445</v>
      </c>
      <c r="R221" s="1"/>
      <c r="S221" s="44"/>
      <c r="T221" s="43"/>
      <c r="V221" s="37"/>
      <c r="W221" s="37"/>
      <c r="X221" s="37"/>
    </row>
    <row r="222" spans="1:24" ht="18">
      <c r="A222" s="4" t="s">
        <v>68</v>
      </c>
      <c r="B222" s="4" t="s">
        <v>643</v>
      </c>
      <c r="C222" s="4" t="s">
        <v>94</v>
      </c>
      <c r="D222" s="4" t="s">
        <v>116</v>
      </c>
      <c r="E222" s="4" t="s">
        <v>441</v>
      </c>
      <c r="F222" s="4">
        <v>9517</v>
      </c>
      <c r="G222" s="4">
        <v>59</v>
      </c>
      <c r="H222" s="4">
        <v>865</v>
      </c>
      <c r="I222" s="4">
        <v>48</v>
      </c>
      <c r="J222" s="83">
        <f t="shared" si="16"/>
        <v>5.5491329479768786E-2</v>
      </c>
      <c r="K222" s="4">
        <v>87.255648549724839</v>
      </c>
      <c r="L222" s="4">
        <v>74.171351234970373</v>
      </c>
      <c r="M222" s="81">
        <v>0.19900000000000001</v>
      </c>
      <c r="N222" s="82">
        <f>L222*'参数设置&amp;汇总'!$BE$2</f>
        <v>31.256425440145559</v>
      </c>
      <c r="O222" s="4">
        <v>537239.88739005907</v>
      </c>
      <c r="P222" s="1">
        <f t="shared" si="14"/>
        <v>42.914925794824811</v>
      </c>
      <c r="Q222" s="30">
        <f t="shared" si="15"/>
        <v>0.33974375478419089</v>
      </c>
      <c r="R222" s="1"/>
      <c r="S222" s="44"/>
      <c r="T222" s="43"/>
      <c r="V222" s="37"/>
      <c r="W222" s="37"/>
      <c r="X222" s="37"/>
    </row>
    <row r="223" spans="1:24" ht="18">
      <c r="A223" s="4" t="s">
        <v>68</v>
      </c>
      <c r="B223" s="4" t="s">
        <v>643</v>
      </c>
      <c r="C223" s="4" t="s">
        <v>94</v>
      </c>
      <c r="D223" s="4" t="s">
        <v>116</v>
      </c>
      <c r="E223" s="4" t="s">
        <v>331</v>
      </c>
      <c r="F223" s="4">
        <v>2174</v>
      </c>
      <c r="G223" s="4">
        <v>12</v>
      </c>
      <c r="H223" s="4">
        <v>199</v>
      </c>
      <c r="I223" s="4">
        <v>11</v>
      </c>
      <c r="J223" s="83">
        <f t="shared" si="16"/>
        <v>5.5276381909547742E-2</v>
      </c>
      <c r="K223" s="4">
        <v>17.763588112481582</v>
      </c>
      <c r="L223" s="4">
        <v>13.637162485272446</v>
      </c>
      <c r="M223" s="81">
        <v>0.221</v>
      </c>
      <c r="N223" s="82">
        <f>L223*'参数设置&amp;汇总'!$BE$2</f>
        <v>5.7468139023885021</v>
      </c>
      <c r="O223" s="4">
        <v>94019.895120256726</v>
      </c>
      <c r="P223" s="1">
        <f t="shared" si="14"/>
        <v>7.8903485828839441</v>
      </c>
      <c r="Q223" s="30">
        <f t="shared" si="15"/>
        <v>6.2465368504222851E-2</v>
      </c>
      <c r="R223" s="1"/>
      <c r="S223" s="44"/>
      <c r="T223" s="43"/>
      <c r="V223" s="37"/>
      <c r="W223" s="37"/>
      <c r="X223" s="37"/>
    </row>
    <row r="224" spans="1:24" ht="18">
      <c r="A224" s="4" t="s">
        <v>68</v>
      </c>
      <c r="B224" s="4" t="s">
        <v>643</v>
      </c>
      <c r="C224" s="4" t="s">
        <v>94</v>
      </c>
      <c r="D224" s="4" t="s">
        <v>116</v>
      </c>
      <c r="E224" s="4" t="s">
        <v>332</v>
      </c>
      <c r="F224" s="4">
        <v>3626</v>
      </c>
      <c r="G224" s="4">
        <v>15</v>
      </c>
      <c r="H224" s="4">
        <v>372</v>
      </c>
      <c r="I224" s="4">
        <v>12</v>
      </c>
      <c r="J224" s="83">
        <f t="shared" si="16"/>
        <v>3.2258064516129031E-2</v>
      </c>
      <c r="K224" s="4">
        <v>34.026912393050011</v>
      </c>
      <c r="L224" s="4">
        <v>32.189308697705897</v>
      </c>
      <c r="M224" s="81">
        <v>0.09</v>
      </c>
      <c r="N224" s="82">
        <f>L224*'参数设置&amp;汇总'!$BE$2</f>
        <v>13.564842901302109</v>
      </c>
      <c r="O224" s="4">
        <v>201017.74747136128</v>
      </c>
      <c r="P224" s="1">
        <f t="shared" si="14"/>
        <v>18.62446579640379</v>
      </c>
      <c r="Q224" s="30">
        <f t="shared" si="15"/>
        <v>0.14744394457937074</v>
      </c>
      <c r="R224" s="1"/>
      <c r="S224" s="44"/>
      <c r="T224" s="43"/>
      <c r="V224" s="37"/>
      <c r="W224" s="37"/>
      <c r="X224" s="37"/>
    </row>
    <row r="225" spans="1:24" ht="18">
      <c r="A225" s="4" t="s">
        <v>68</v>
      </c>
      <c r="B225" s="4" t="s">
        <v>643</v>
      </c>
      <c r="C225" s="4" t="s">
        <v>94</v>
      </c>
      <c r="D225" s="4" t="s">
        <v>116</v>
      </c>
      <c r="E225" s="4" t="s">
        <v>466</v>
      </c>
      <c r="F225" s="4">
        <v>1529</v>
      </c>
      <c r="G225" s="4">
        <v>5</v>
      </c>
      <c r="H225" s="4">
        <v>171</v>
      </c>
      <c r="I225" s="4">
        <v>3</v>
      </c>
      <c r="J225" s="83">
        <f t="shared" si="16"/>
        <v>1.7543859649122806E-2</v>
      </c>
      <c r="K225" s="4">
        <v>11.283321103042002</v>
      </c>
      <c r="L225" s="4">
        <v>11.336848356520003</v>
      </c>
      <c r="M225" s="81">
        <v>0.11600000000000001</v>
      </c>
      <c r="N225" s="82">
        <f>L225*'参数设置&amp;汇总'!$BE$2</f>
        <v>4.7774423612594941</v>
      </c>
      <c r="O225" s="4">
        <v>56490.110997267366</v>
      </c>
      <c r="P225" s="1">
        <f t="shared" si="14"/>
        <v>6.5594059952605086</v>
      </c>
      <c r="Q225" s="30">
        <f t="shared" si="15"/>
        <v>5.1928721318037982E-2</v>
      </c>
      <c r="R225" s="1"/>
      <c r="S225" s="44"/>
      <c r="T225" s="43"/>
      <c r="V225" s="37"/>
      <c r="W225" s="37"/>
      <c r="X225" s="37"/>
    </row>
    <row r="226" spans="1:24" ht="18">
      <c r="A226" s="4" t="s">
        <v>68</v>
      </c>
      <c r="B226" s="4" t="s">
        <v>643</v>
      </c>
      <c r="C226" s="4" t="s">
        <v>94</v>
      </c>
      <c r="D226" s="4" t="s">
        <v>116</v>
      </c>
      <c r="E226" s="4" t="s">
        <v>166</v>
      </c>
      <c r="F226" s="4">
        <v>5548</v>
      </c>
      <c r="G226" s="4">
        <v>23</v>
      </c>
      <c r="H226" s="4">
        <v>657</v>
      </c>
      <c r="I226" s="4">
        <v>17</v>
      </c>
      <c r="J226" s="83">
        <f t="shared" si="16"/>
        <v>2.5875190258751901E-2</v>
      </c>
      <c r="K226" s="4">
        <v>41.133317667793015</v>
      </c>
      <c r="L226" s="4">
        <v>37.545079609168241</v>
      </c>
      <c r="M226" s="81">
        <v>0.13800000000000001</v>
      </c>
      <c r="N226" s="82">
        <f>L226*'参数设置&amp;汇总'!$BE$2</f>
        <v>15.821809390132856</v>
      </c>
      <c r="O226" s="4">
        <v>254491.06555993785</v>
      </c>
      <c r="P226" s="1">
        <f t="shared" si="14"/>
        <v>21.723270219035385</v>
      </c>
      <c r="Q226" s="30">
        <f t="shared" si="15"/>
        <v>0.17197618902318321</v>
      </c>
      <c r="R226" s="1"/>
      <c r="S226" s="44"/>
      <c r="T226" s="43"/>
      <c r="V226" s="37"/>
      <c r="W226" s="37"/>
      <c r="X226" s="37"/>
    </row>
    <row r="227" spans="1:24" ht="18">
      <c r="A227" s="4" t="s">
        <v>68</v>
      </c>
      <c r="B227" s="4" t="s">
        <v>643</v>
      </c>
      <c r="C227" s="4" t="s">
        <v>94</v>
      </c>
      <c r="D227" s="4" t="s">
        <v>116</v>
      </c>
      <c r="E227" s="4" t="s">
        <v>458</v>
      </c>
      <c r="F227" s="4">
        <v>2971</v>
      </c>
      <c r="G227" s="4">
        <v>17</v>
      </c>
      <c r="H227" s="4">
        <v>414</v>
      </c>
      <c r="I227" s="4">
        <v>11</v>
      </c>
      <c r="J227" s="83">
        <f t="shared" si="16"/>
        <v>2.6570048309178744E-2</v>
      </c>
      <c r="K227" s="4">
        <v>31.492411120056737</v>
      </c>
      <c r="L227" s="4">
        <v>30.415777788302041</v>
      </c>
      <c r="M227" s="81">
        <v>0.17199999999999999</v>
      </c>
      <c r="N227" s="82">
        <f>L227*'参数设置&amp;汇总'!$BE$2</f>
        <v>12.817462198206073</v>
      </c>
      <c r="O227" s="4">
        <v>179162.62863828251</v>
      </c>
      <c r="P227" s="1">
        <f t="shared" si="14"/>
        <v>17.598315590095968</v>
      </c>
      <c r="Q227" s="30">
        <f t="shared" si="15"/>
        <v>0.13932024128484863</v>
      </c>
      <c r="R227" s="1"/>
      <c r="S227" s="44"/>
      <c r="T227" s="43"/>
      <c r="V227" s="37"/>
      <c r="W227" s="37"/>
      <c r="X227" s="37"/>
    </row>
    <row r="228" spans="1:24" ht="18">
      <c r="A228" s="4" t="s">
        <v>68</v>
      </c>
      <c r="B228" s="4" t="s">
        <v>643</v>
      </c>
      <c r="C228" s="4" t="s">
        <v>94</v>
      </c>
      <c r="D228" s="4" t="s">
        <v>116</v>
      </c>
      <c r="E228" s="4" t="s">
        <v>433</v>
      </c>
      <c r="F228" s="4">
        <v>1327</v>
      </c>
      <c r="G228" s="4">
        <v>4</v>
      </c>
      <c r="H228" s="4">
        <v>220</v>
      </c>
      <c r="I228" s="4">
        <v>3</v>
      </c>
      <c r="J228" s="83">
        <f t="shared" si="16"/>
        <v>1.3636363636363636E-2</v>
      </c>
      <c r="K228" s="4">
        <v>21.140046723278857</v>
      </c>
      <c r="L228" s="4">
        <v>22.88358438032806</v>
      </c>
      <c r="M228" s="81">
        <v>9.7000000000000003E-2</v>
      </c>
      <c r="N228" s="82">
        <f>L228*'参数设置&amp;汇总'!$BE$2</f>
        <v>9.643333134394517</v>
      </c>
      <c r="O228" s="4">
        <v>139046.61588760541</v>
      </c>
      <c r="P228" s="1">
        <f t="shared" si="14"/>
        <v>13.240251245933543</v>
      </c>
      <c r="Q228" s="30">
        <f t="shared" si="15"/>
        <v>0.10481883841733171</v>
      </c>
      <c r="R228" s="1"/>
      <c r="S228" s="44"/>
      <c r="T228" s="43"/>
      <c r="V228" s="37"/>
      <c r="W228" s="37"/>
      <c r="X228" s="37"/>
    </row>
    <row r="229" spans="1:24" ht="18">
      <c r="A229" s="4" t="s">
        <v>68</v>
      </c>
      <c r="B229" s="4" t="s">
        <v>643</v>
      </c>
      <c r="C229" s="4" t="s">
        <v>94</v>
      </c>
      <c r="D229" s="4" t="s">
        <v>116</v>
      </c>
      <c r="E229" s="4" t="s">
        <v>385</v>
      </c>
      <c r="F229" s="4">
        <v>4822</v>
      </c>
      <c r="G229" s="4">
        <v>57</v>
      </c>
      <c r="H229" s="4">
        <v>869</v>
      </c>
      <c r="I229" s="4">
        <v>49</v>
      </c>
      <c r="J229" s="83">
        <f t="shared" si="16"/>
        <v>5.6386651323360182E-2</v>
      </c>
      <c r="K229" s="4">
        <v>76.660780724902466</v>
      </c>
      <c r="L229" s="4">
        <v>58.990330264591122</v>
      </c>
      <c r="M229" s="81">
        <v>0.26100000000000001</v>
      </c>
      <c r="N229" s="82">
        <f>L229*'参数设置&amp;汇总'!$BE$2</f>
        <v>24.859016707995814</v>
      </c>
      <c r="O229" s="4">
        <v>359478.18753608735</v>
      </c>
      <c r="P229" s="1">
        <f t="shared" si="14"/>
        <v>34.131313556595309</v>
      </c>
      <c r="Q229" s="30">
        <f t="shared" si="15"/>
        <v>0.27020670334778057</v>
      </c>
      <c r="R229" s="1"/>
      <c r="S229" s="44"/>
      <c r="T229" s="43"/>
      <c r="V229" s="37"/>
      <c r="W229" s="37"/>
      <c r="X229" s="37"/>
    </row>
    <row r="230" spans="1:24" ht="18">
      <c r="A230" s="4" t="s">
        <v>68</v>
      </c>
      <c r="B230" s="4" t="s">
        <v>643</v>
      </c>
      <c r="C230" s="4" t="s">
        <v>94</v>
      </c>
      <c r="D230" s="4" t="s">
        <v>116</v>
      </c>
      <c r="E230" s="4" t="s">
        <v>234</v>
      </c>
      <c r="F230" s="4">
        <v>5734</v>
      </c>
      <c r="G230" s="4">
        <v>16</v>
      </c>
      <c r="H230" s="4">
        <v>430</v>
      </c>
      <c r="I230" s="4">
        <v>13</v>
      </c>
      <c r="J230" s="83">
        <f t="shared" si="16"/>
        <v>3.0232558139534883E-2</v>
      </c>
      <c r="K230" s="4">
        <v>34.043737814897433</v>
      </c>
      <c r="L230" s="4">
        <v>31.953809193996975</v>
      </c>
      <c r="M230" s="81">
        <v>9.8000000000000004E-2</v>
      </c>
      <c r="N230" s="82">
        <f>L230*'参数设置&amp;汇总'!$BE$2</f>
        <v>13.465601448149254</v>
      </c>
      <c r="O230" s="4">
        <v>197389.21155046683</v>
      </c>
      <c r="P230" s="1">
        <f t="shared" si="14"/>
        <v>18.488207745847721</v>
      </c>
      <c r="Q230" s="30">
        <f t="shared" si="15"/>
        <v>0.1463652331320571</v>
      </c>
      <c r="R230" s="1"/>
      <c r="S230" s="44"/>
      <c r="T230" s="43"/>
      <c r="V230" s="37"/>
      <c r="W230" s="37"/>
      <c r="X230" s="37"/>
    </row>
    <row r="231" spans="1:24" ht="18">
      <c r="A231" s="4" t="s">
        <v>68</v>
      </c>
      <c r="B231" s="4" t="s">
        <v>643</v>
      </c>
      <c r="C231" s="4" t="s">
        <v>94</v>
      </c>
      <c r="D231" s="4" t="s">
        <v>116</v>
      </c>
      <c r="E231" s="4" t="s">
        <v>233</v>
      </c>
      <c r="F231" s="4">
        <v>2710</v>
      </c>
      <c r="G231" s="4">
        <v>5</v>
      </c>
      <c r="H231" s="4">
        <v>303</v>
      </c>
      <c r="I231" s="4">
        <v>5</v>
      </c>
      <c r="J231" s="83">
        <f t="shared" si="16"/>
        <v>1.65016501650165E-2</v>
      </c>
      <c r="K231" s="4">
        <v>29.873317925515579</v>
      </c>
      <c r="L231" s="4">
        <v>31.419197559430089</v>
      </c>
      <c r="M231" s="81">
        <v>8.1000000000000003E-2</v>
      </c>
      <c r="N231" s="82">
        <f>L231*'参数设置&amp;汇总'!$BE$2</f>
        <v>13.240311650713345</v>
      </c>
      <c r="O231" s="4">
        <v>196981.37317284194</v>
      </c>
      <c r="P231" s="1">
        <f t="shared" si="14"/>
        <v>18.178885908716744</v>
      </c>
      <c r="Q231" s="30">
        <f t="shared" si="15"/>
        <v>0.14391643098601462</v>
      </c>
      <c r="R231" s="1"/>
      <c r="S231" s="44"/>
      <c r="T231" s="43"/>
      <c r="V231" s="37"/>
      <c r="W231" s="37"/>
      <c r="X231" s="37"/>
    </row>
    <row r="232" spans="1:24" ht="18">
      <c r="A232" s="4" t="s">
        <v>70</v>
      </c>
      <c r="B232" s="4" t="s">
        <v>641</v>
      </c>
      <c r="C232" s="4" t="s">
        <v>73</v>
      </c>
      <c r="D232" s="4" t="s">
        <v>84</v>
      </c>
      <c r="E232" s="4" t="s">
        <v>107</v>
      </c>
      <c r="F232" s="4">
        <v>19373</v>
      </c>
      <c r="G232" s="4">
        <v>811</v>
      </c>
      <c r="H232" s="4">
        <v>5664</v>
      </c>
      <c r="I232" s="4">
        <v>714</v>
      </c>
      <c r="J232" s="83">
        <f t="shared" si="16"/>
        <v>0.1260593220338983</v>
      </c>
      <c r="K232" s="82">
        <v>1323.0168610318442</v>
      </c>
      <c r="L232" s="82">
        <v>1085.265718860993</v>
      </c>
      <c r="M232" s="81">
        <v>0.45500000000000002</v>
      </c>
      <c r="N232" s="82">
        <f>L232*'参数设置&amp;汇总'!$BE$2</f>
        <v>457.34001685992268</v>
      </c>
      <c r="O232" s="4">
        <v>9323081.0825452823</v>
      </c>
      <c r="P232" s="4">
        <f t="shared" si="14"/>
        <v>627.92570200107036</v>
      </c>
      <c r="Q232" s="92">
        <f t="shared" si="15"/>
        <v>4.9710871397817682</v>
      </c>
      <c r="R232" s="1"/>
      <c r="S232" s="44"/>
      <c r="T232" s="43"/>
      <c r="V232" s="37"/>
      <c r="W232" s="37"/>
      <c r="X232" s="37"/>
    </row>
    <row r="233" spans="1:24" ht="18">
      <c r="A233" s="4" t="s">
        <v>70</v>
      </c>
      <c r="B233" s="4" t="s">
        <v>637</v>
      </c>
      <c r="C233" s="4" t="s">
        <v>96</v>
      </c>
      <c r="D233" s="4" t="s">
        <v>84</v>
      </c>
      <c r="E233" s="4" t="s">
        <v>96</v>
      </c>
      <c r="F233" s="4">
        <v>20807</v>
      </c>
      <c r="G233" s="4">
        <v>753</v>
      </c>
      <c r="H233" s="4">
        <v>5217</v>
      </c>
      <c r="I233" s="4">
        <v>672</v>
      </c>
      <c r="J233" s="83">
        <f t="shared" si="16"/>
        <v>0.12880966072455435</v>
      </c>
      <c r="K233" s="82">
        <v>1187.8063999113278</v>
      </c>
      <c r="L233" s="82">
        <v>942.9181175427384</v>
      </c>
      <c r="M233" s="81">
        <v>0.41399999999999998</v>
      </c>
      <c r="N233" s="82">
        <f>L233*'参数设置&amp;汇总'!$BE$2</f>
        <v>397.3535515588855</v>
      </c>
      <c r="O233" s="4">
        <v>7938191.3302298943</v>
      </c>
      <c r="P233" s="4">
        <f t="shared" si="14"/>
        <v>545.56456598385284</v>
      </c>
      <c r="Q233" s="92">
        <f t="shared" si="15"/>
        <v>4.3190603430313645</v>
      </c>
      <c r="R233" s="1"/>
      <c r="S233" s="44"/>
      <c r="T233" s="43"/>
      <c r="V233" s="37"/>
      <c r="W233" s="37"/>
      <c r="X233" s="37"/>
    </row>
    <row r="234" spans="1:24" ht="18">
      <c r="A234" s="4" t="s">
        <v>68</v>
      </c>
      <c r="B234" s="4" t="s">
        <v>644</v>
      </c>
      <c r="C234" s="4" t="s">
        <v>92</v>
      </c>
      <c r="D234" s="4" t="s">
        <v>116</v>
      </c>
      <c r="E234" s="4" t="s">
        <v>473</v>
      </c>
      <c r="F234" s="4">
        <v>2844</v>
      </c>
      <c r="G234" s="4">
        <v>8</v>
      </c>
      <c r="H234" s="4">
        <v>161</v>
      </c>
      <c r="I234" s="4">
        <v>7</v>
      </c>
      <c r="J234" s="83">
        <f t="shared" si="16"/>
        <v>4.3478260869565216E-2</v>
      </c>
      <c r="K234" s="4">
        <v>12.431454034269294</v>
      </c>
      <c r="L234" s="4">
        <v>9.3111223932579907</v>
      </c>
      <c r="M234" s="81">
        <v>6.3E-2</v>
      </c>
      <c r="N234" s="82">
        <f>L234*'参数设置&amp;汇总'!$BE$2</f>
        <v>3.9237845610627335</v>
      </c>
      <c r="O234" s="4">
        <v>53765.297131429914</v>
      </c>
      <c r="P234" s="1">
        <f t="shared" si="14"/>
        <v>5.3873378321952572</v>
      </c>
      <c r="Q234" s="30">
        <f t="shared" si="15"/>
        <v>4.2649832185464497E-2</v>
      </c>
      <c r="R234" s="1"/>
      <c r="S234" s="44"/>
      <c r="T234" s="43"/>
      <c r="V234" s="37"/>
      <c r="W234" s="37"/>
      <c r="X234" s="37"/>
    </row>
    <row r="235" spans="1:24" ht="18">
      <c r="A235" s="4" t="s">
        <v>68</v>
      </c>
      <c r="B235" s="4" t="s">
        <v>644</v>
      </c>
      <c r="C235" s="4" t="s">
        <v>92</v>
      </c>
      <c r="D235" s="4" t="s">
        <v>116</v>
      </c>
      <c r="E235" s="4" t="s">
        <v>178</v>
      </c>
      <c r="F235" s="4">
        <v>2628</v>
      </c>
      <c r="G235" s="4">
        <v>6</v>
      </c>
      <c r="H235" s="4">
        <v>78</v>
      </c>
      <c r="I235" s="4">
        <v>4</v>
      </c>
      <c r="J235" s="83">
        <f t="shared" si="16"/>
        <v>5.128205128205128E-2</v>
      </c>
      <c r="K235" s="4">
        <v>8.2530010152707138</v>
      </c>
      <c r="L235" s="4">
        <v>7.0047070767890736</v>
      </c>
      <c r="M235" s="81">
        <v>7.0999999999999994E-2</v>
      </c>
      <c r="N235" s="82">
        <f>L235*'参数设置&amp;汇总'!$BE$2</f>
        <v>2.9518419285921085</v>
      </c>
      <c r="O235" s="4">
        <v>38354.570631939408</v>
      </c>
      <c r="P235" s="1">
        <f t="shared" si="14"/>
        <v>4.0528651481969646</v>
      </c>
      <c r="Q235" s="30">
        <f t="shared" si="15"/>
        <v>3.2085238354262045E-2</v>
      </c>
      <c r="R235" s="1"/>
      <c r="S235" s="44"/>
      <c r="T235" s="43"/>
      <c r="V235" s="37"/>
      <c r="W235" s="37"/>
      <c r="X235" s="37"/>
    </row>
    <row r="236" spans="1:24" ht="18">
      <c r="A236" s="4" t="s">
        <v>68</v>
      </c>
      <c r="B236" s="4" t="s">
        <v>644</v>
      </c>
      <c r="C236" s="4" t="s">
        <v>92</v>
      </c>
      <c r="D236" s="4" t="s">
        <v>116</v>
      </c>
      <c r="E236" s="4" t="s">
        <v>222</v>
      </c>
      <c r="F236" s="4">
        <v>3129</v>
      </c>
      <c r="G236" s="4">
        <v>9</v>
      </c>
      <c r="H236" s="4">
        <v>265</v>
      </c>
      <c r="I236" s="4">
        <v>7</v>
      </c>
      <c r="J236" s="83">
        <f t="shared" si="16"/>
        <v>2.6415094339622643E-2</v>
      </c>
      <c r="K236" s="4">
        <v>25.354911629795854</v>
      </c>
      <c r="L236" s="4">
        <v>25.724601917406883</v>
      </c>
      <c r="M236" s="81">
        <v>9.9000000000000005E-2</v>
      </c>
      <c r="N236" s="82">
        <f>L236*'参数设置&amp;汇总'!$BE$2</f>
        <v>10.840561597181139</v>
      </c>
      <c r="O236" s="4">
        <v>166910.48079625092</v>
      </c>
      <c r="P236" s="1">
        <f t="shared" si="14"/>
        <v>14.884040320225743</v>
      </c>
      <c r="Q236" s="30">
        <f t="shared" si="15"/>
        <v>0.11783219127370803</v>
      </c>
      <c r="R236" s="1"/>
      <c r="S236" s="44"/>
      <c r="T236" s="43"/>
      <c r="V236" s="37"/>
      <c r="W236" s="37"/>
      <c r="X236" s="37"/>
    </row>
    <row r="237" spans="1:24" ht="18">
      <c r="A237" s="4" t="s">
        <v>68</v>
      </c>
      <c r="B237" s="4" t="s">
        <v>644</v>
      </c>
      <c r="C237" s="4" t="s">
        <v>92</v>
      </c>
      <c r="D237" s="4" t="s">
        <v>116</v>
      </c>
      <c r="E237" s="4" t="s">
        <v>389</v>
      </c>
      <c r="F237" s="4">
        <v>3777</v>
      </c>
      <c r="G237" s="4">
        <v>31</v>
      </c>
      <c r="H237" s="4">
        <v>409</v>
      </c>
      <c r="I237" s="4">
        <v>26</v>
      </c>
      <c r="J237" s="83">
        <f t="shared" ref="J237:J268" si="17">I237/H237</f>
        <v>6.3569682151589244E-2</v>
      </c>
      <c r="K237" s="4">
        <v>41.021774122040576</v>
      </c>
      <c r="L237" s="4">
        <v>31.538557790635974</v>
      </c>
      <c r="M237" s="81">
        <v>0.13300000000000001</v>
      </c>
      <c r="N237" s="82">
        <f>L237*'参数设置&amp;汇总'!$BE$2</f>
        <v>13.290611046707715</v>
      </c>
      <c r="O237" s="4">
        <v>209020.21573205199</v>
      </c>
      <c r="P237" s="1">
        <f t="shared" si="14"/>
        <v>18.24794674392826</v>
      </c>
      <c r="Q237" s="30">
        <f t="shared" si="15"/>
        <v>0.14446316355117081</v>
      </c>
      <c r="R237" s="1"/>
      <c r="S237" s="44"/>
      <c r="T237" s="43"/>
      <c r="V237" s="37"/>
      <c r="W237" s="37"/>
      <c r="X237" s="37"/>
    </row>
    <row r="238" spans="1:24" ht="18">
      <c r="A238" s="4" t="s">
        <v>68</v>
      </c>
      <c r="B238" s="4" t="s">
        <v>644</v>
      </c>
      <c r="C238" s="4" t="s">
        <v>92</v>
      </c>
      <c r="D238" s="4" t="s">
        <v>116</v>
      </c>
      <c r="E238" s="4" t="s">
        <v>318</v>
      </c>
      <c r="F238" s="4">
        <v>13302</v>
      </c>
      <c r="G238" s="4">
        <v>138</v>
      </c>
      <c r="H238" s="4">
        <v>1679</v>
      </c>
      <c r="I238" s="4">
        <v>124</v>
      </c>
      <c r="J238" s="83">
        <f t="shared" si="17"/>
        <v>7.3853484216795717E-2</v>
      </c>
      <c r="K238" s="4">
        <v>148.45506145251397</v>
      </c>
      <c r="L238" s="4">
        <v>95.401248767663489</v>
      </c>
      <c r="M238" s="81">
        <v>0.219</v>
      </c>
      <c r="N238" s="82">
        <f>L238*'参数设置&amp;汇总'!$BE$2</f>
        <v>40.202881157669168</v>
      </c>
      <c r="O238" s="4">
        <v>632508.28937232983</v>
      </c>
      <c r="P238" s="1">
        <f t="shared" si="14"/>
        <v>55.198367609994321</v>
      </c>
      <c r="Q238" s="30">
        <f t="shared" si="15"/>
        <v>0.43698783867031704</v>
      </c>
      <c r="R238" s="1"/>
      <c r="S238" s="44"/>
      <c r="T238" s="43"/>
      <c r="V238" s="37"/>
      <c r="W238" s="37"/>
      <c r="X238" s="37"/>
    </row>
    <row r="239" spans="1:24" ht="18">
      <c r="A239" s="4" t="s">
        <v>68</v>
      </c>
      <c r="B239" s="4" t="s">
        <v>644</v>
      </c>
      <c r="C239" s="4" t="s">
        <v>92</v>
      </c>
      <c r="D239" s="4" t="s">
        <v>116</v>
      </c>
      <c r="E239" s="4" t="s">
        <v>123</v>
      </c>
      <c r="F239" s="4">
        <v>2427</v>
      </c>
      <c r="G239" s="4">
        <v>10</v>
      </c>
      <c r="H239" s="4">
        <v>104</v>
      </c>
      <c r="I239" s="4">
        <v>7</v>
      </c>
      <c r="J239" s="83">
        <f t="shared" si="17"/>
        <v>6.7307692307692304E-2</v>
      </c>
      <c r="K239" s="4">
        <v>12.421910614525141</v>
      </c>
      <c r="L239" s="4">
        <v>9.9716595465001632</v>
      </c>
      <c r="M239" s="81">
        <v>0.105</v>
      </c>
      <c r="N239" s="82">
        <f>L239*'参数设置&amp;汇总'!$BE$2</f>
        <v>4.2021404213376066</v>
      </c>
      <c r="O239" s="4">
        <v>54539.363693723295</v>
      </c>
      <c r="P239" s="1">
        <f t="shared" si="14"/>
        <v>5.7695191251625566</v>
      </c>
      <c r="Q239" s="30">
        <f t="shared" si="15"/>
        <v>4.5675439362365289E-2</v>
      </c>
      <c r="R239" s="1"/>
      <c r="S239" s="44"/>
      <c r="T239" s="43"/>
      <c r="V239" s="37"/>
      <c r="W239" s="37"/>
      <c r="X239" s="37"/>
    </row>
    <row r="240" spans="1:24" ht="18">
      <c r="A240" s="4" t="s">
        <v>68</v>
      </c>
      <c r="B240" s="4" t="s">
        <v>644</v>
      </c>
      <c r="C240" s="4" t="s">
        <v>92</v>
      </c>
      <c r="D240" s="4" t="s">
        <v>116</v>
      </c>
      <c r="E240" s="4" t="s">
        <v>343</v>
      </c>
      <c r="F240" s="4">
        <v>7009</v>
      </c>
      <c r="G240" s="4">
        <v>33</v>
      </c>
      <c r="H240" s="4">
        <v>479</v>
      </c>
      <c r="I240" s="4">
        <v>28</v>
      </c>
      <c r="J240" s="83">
        <f t="shared" si="17"/>
        <v>5.845511482254697E-2</v>
      </c>
      <c r="K240" s="4">
        <v>38.535228540040713</v>
      </c>
      <c r="L240" s="4">
        <v>26.766151223577307</v>
      </c>
      <c r="M240" s="81">
        <v>0.17499999999999999</v>
      </c>
      <c r="N240" s="82">
        <f>L240*'参数设置&amp;汇总'!$BE$2</f>
        <v>11.279479153468047</v>
      </c>
      <c r="O240" s="4">
        <v>157934.90863127113</v>
      </c>
      <c r="P240" s="1">
        <f t="shared" si="14"/>
        <v>15.486672070109259</v>
      </c>
      <c r="Q240" s="30">
        <f t="shared" si="15"/>
        <v>0.1226030342768266</v>
      </c>
      <c r="R240" s="1"/>
      <c r="S240" s="44"/>
      <c r="T240" s="43"/>
      <c r="V240" s="37"/>
      <c r="W240" s="37"/>
      <c r="X240" s="37"/>
    </row>
    <row r="241" spans="1:24" ht="18">
      <c r="A241" s="4" t="s">
        <v>70</v>
      </c>
      <c r="B241" s="4" t="s">
        <v>642</v>
      </c>
      <c r="C241" s="4" t="s">
        <v>103</v>
      </c>
      <c r="D241" s="4" t="s">
        <v>84</v>
      </c>
      <c r="E241" s="4" t="s">
        <v>104</v>
      </c>
      <c r="F241" s="4">
        <v>18132</v>
      </c>
      <c r="G241" s="4">
        <v>678</v>
      </c>
      <c r="H241" s="4">
        <v>4853</v>
      </c>
      <c r="I241" s="4">
        <v>620</v>
      </c>
      <c r="J241" s="83">
        <f t="shared" si="17"/>
        <v>0.1277560271996703</v>
      </c>
      <c r="K241" s="82">
        <v>1130.4432671548009</v>
      </c>
      <c r="L241" s="82">
        <v>931.83796135858915</v>
      </c>
      <c r="M241" s="81">
        <v>0.42199999999999999</v>
      </c>
      <c r="N241" s="82">
        <f>L241*'参数设置&amp;汇总'!$BE$2</f>
        <v>392.68428141794004</v>
      </c>
      <c r="O241" s="4">
        <v>8896301.9465877321</v>
      </c>
      <c r="P241" s="4">
        <f t="shared" si="14"/>
        <v>539.15367994064911</v>
      </c>
      <c r="Q241" s="92">
        <f t="shared" si="15"/>
        <v>4.2683074067167395</v>
      </c>
      <c r="R241" s="1"/>
      <c r="S241" s="44"/>
      <c r="T241" s="43"/>
      <c r="V241" s="37"/>
      <c r="W241" s="37"/>
      <c r="X241" s="37"/>
    </row>
    <row r="242" spans="1:24" ht="18">
      <c r="A242" s="4" t="s">
        <v>68</v>
      </c>
      <c r="B242" s="4" t="s">
        <v>645</v>
      </c>
      <c r="C242" s="4" t="s">
        <v>75</v>
      </c>
      <c r="D242" s="4" t="s">
        <v>84</v>
      </c>
      <c r="E242" s="4" t="s">
        <v>86</v>
      </c>
      <c r="F242" s="4">
        <v>18621</v>
      </c>
      <c r="G242" s="4">
        <v>613</v>
      </c>
      <c r="H242" s="4">
        <v>5223</v>
      </c>
      <c r="I242" s="4">
        <v>555</v>
      </c>
      <c r="J242" s="83">
        <f t="shared" si="17"/>
        <v>0.10626076967260195</v>
      </c>
      <c r="K242" s="82">
        <v>1073.4641406173446</v>
      </c>
      <c r="L242" s="82">
        <v>891.00722425569916</v>
      </c>
      <c r="M242" s="81">
        <v>0.38</v>
      </c>
      <c r="N242" s="82">
        <f>L242*'参数设置&amp;汇总'!$BE$2</f>
        <v>375.47786858234707</v>
      </c>
      <c r="O242" s="4">
        <v>7509878.7242055489</v>
      </c>
      <c r="P242" s="4">
        <f t="shared" si="14"/>
        <v>515.52935567335203</v>
      </c>
      <c r="Q242" s="92">
        <f t="shared" si="15"/>
        <v>4.081281180242903</v>
      </c>
      <c r="R242" s="1"/>
      <c r="S242" s="44"/>
      <c r="T242" s="43"/>
      <c r="V242" s="37"/>
      <c r="W242" s="37"/>
      <c r="X242" s="37"/>
    </row>
    <row r="243" spans="1:24" ht="18">
      <c r="A243" s="4" t="s">
        <v>70</v>
      </c>
      <c r="B243" s="4" t="s">
        <v>642</v>
      </c>
      <c r="C243" s="4" t="s">
        <v>103</v>
      </c>
      <c r="D243" s="4" t="s">
        <v>84</v>
      </c>
      <c r="E243" s="4" t="s">
        <v>115</v>
      </c>
      <c r="F243" s="4">
        <v>23910</v>
      </c>
      <c r="G243" s="4">
        <v>633</v>
      </c>
      <c r="H243" s="4">
        <v>5174</v>
      </c>
      <c r="I243" s="4">
        <v>528</v>
      </c>
      <c r="J243" s="83">
        <f t="shared" si="17"/>
        <v>0.10204870506378044</v>
      </c>
      <c r="K243" s="82">
        <v>1028.8769952932521</v>
      </c>
      <c r="L243" s="82">
        <v>873.4258768155903</v>
      </c>
      <c r="M243" s="81">
        <v>0.375</v>
      </c>
      <c r="N243" s="82">
        <f>L243*'参数设置&amp;汇总'!$BE$2</f>
        <v>368.06894227523185</v>
      </c>
      <c r="O243" s="4">
        <v>8079809.5168164484</v>
      </c>
      <c r="P243" s="4">
        <f t="shared" si="14"/>
        <v>505.35693454035845</v>
      </c>
      <c r="Q243" s="92">
        <f t="shared" si="15"/>
        <v>4.0007493725568679</v>
      </c>
      <c r="R243" s="1"/>
      <c r="S243" s="44"/>
      <c r="T243" s="43"/>
      <c r="V243" s="37"/>
      <c r="W243" s="37"/>
      <c r="X243" s="37"/>
    </row>
    <row r="244" spans="1:24" ht="18">
      <c r="A244" s="4" t="s">
        <v>68</v>
      </c>
      <c r="B244" s="4" t="s">
        <v>645</v>
      </c>
      <c r="C244" s="4" t="s">
        <v>75</v>
      </c>
      <c r="D244" s="4" t="s">
        <v>84</v>
      </c>
      <c r="E244" s="4" t="s">
        <v>87</v>
      </c>
      <c r="F244" s="4">
        <v>18614</v>
      </c>
      <c r="G244" s="4">
        <v>447</v>
      </c>
      <c r="H244" s="4">
        <v>4500</v>
      </c>
      <c r="I244" s="4">
        <v>413</v>
      </c>
      <c r="J244" s="83">
        <f t="shared" si="17"/>
        <v>9.1777777777777778E-2</v>
      </c>
      <c r="K244" s="82">
        <v>885.64488579085514</v>
      </c>
      <c r="L244" s="82">
        <v>758.38927740100598</v>
      </c>
      <c r="M244" s="81">
        <v>0.35399999999999998</v>
      </c>
      <c r="N244" s="82">
        <f>L244*'参数设置&amp;汇总'!$BE$2</f>
        <v>319.59156074419974</v>
      </c>
      <c r="O244" s="4">
        <v>6221421.5986180529</v>
      </c>
      <c r="P244" s="4">
        <f t="shared" si="14"/>
        <v>438.79771665680624</v>
      </c>
      <c r="Q244" s="92">
        <f t="shared" si="15"/>
        <v>3.4738213124369537</v>
      </c>
      <c r="R244" s="1"/>
      <c r="S244" s="44"/>
      <c r="T244" s="43"/>
      <c r="V244" s="37"/>
      <c r="W244" s="37"/>
      <c r="X244" s="37"/>
    </row>
    <row r="245" spans="1:24" ht="18">
      <c r="A245" s="4" t="s">
        <v>68</v>
      </c>
      <c r="B245" s="4" t="s">
        <v>645</v>
      </c>
      <c r="C245" s="4" t="s">
        <v>75</v>
      </c>
      <c r="D245" s="4" t="s">
        <v>116</v>
      </c>
      <c r="E245" s="4" t="s">
        <v>346</v>
      </c>
      <c r="F245" s="4">
        <v>3207</v>
      </c>
      <c r="G245" s="4">
        <v>11</v>
      </c>
      <c r="H245" s="4">
        <v>273</v>
      </c>
      <c r="I245" s="4">
        <v>10</v>
      </c>
      <c r="J245" s="83">
        <f t="shared" si="17"/>
        <v>3.6630036630036632E-2</v>
      </c>
      <c r="K245" s="4">
        <v>17.374775137311296</v>
      </c>
      <c r="L245" s="4">
        <v>14.046794279189758</v>
      </c>
      <c r="M245" s="81">
        <v>0.13600000000000001</v>
      </c>
      <c r="N245" s="82">
        <f>L245*'参数设置&amp;汇总'!$BE$2</f>
        <v>5.9194361535853073</v>
      </c>
      <c r="O245" s="4">
        <v>93981.604011050236</v>
      </c>
      <c r="P245" s="1">
        <f t="shared" si="14"/>
        <v>8.1273581256044505</v>
      </c>
      <c r="Q245" s="30">
        <f t="shared" si="15"/>
        <v>6.4341697321579433E-2</v>
      </c>
      <c r="R245" s="1"/>
      <c r="S245" s="44"/>
      <c r="T245" s="43"/>
      <c r="V245" s="37"/>
      <c r="W245" s="37"/>
      <c r="X245" s="37"/>
    </row>
    <row r="246" spans="1:24" ht="18">
      <c r="A246" s="4" t="s">
        <v>68</v>
      </c>
      <c r="B246" s="4" t="s">
        <v>645</v>
      </c>
      <c r="C246" s="4" t="s">
        <v>75</v>
      </c>
      <c r="D246" s="4" t="s">
        <v>116</v>
      </c>
      <c r="E246" s="4" t="s">
        <v>317</v>
      </c>
      <c r="F246" s="4">
        <v>3549</v>
      </c>
      <c r="G246" s="4">
        <v>10</v>
      </c>
      <c r="H246" s="4">
        <v>281</v>
      </c>
      <c r="I246" s="4">
        <v>8</v>
      </c>
      <c r="J246" s="83">
        <f t="shared" si="17"/>
        <v>2.8469750889679714E-2</v>
      </c>
      <c r="K246" s="4">
        <v>17.188639154565852</v>
      </c>
      <c r="L246" s="4">
        <v>15.154869593606886</v>
      </c>
      <c r="M246" s="81">
        <v>0.17599999999999999</v>
      </c>
      <c r="N246" s="82">
        <f>L246*'参数设置&amp;汇总'!$BE$2</f>
        <v>6.3863883240726</v>
      </c>
      <c r="O246" s="4">
        <v>95193.202324994418</v>
      </c>
      <c r="P246" s="1">
        <f t="shared" si="14"/>
        <v>8.768481269534286</v>
      </c>
      <c r="Q246" s="30">
        <f t="shared" si="15"/>
        <v>6.9417264392093475E-2</v>
      </c>
      <c r="R246" s="1"/>
      <c r="S246" s="44"/>
      <c r="T246" s="43"/>
      <c r="V246" s="37"/>
      <c r="W246" s="37"/>
      <c r="X246" s="37"/>
    </row>
    <row r="247" spans="1:24" ht="18">
      <c r="A247" s="4" t="s">
        <v>68</v>
      </c>
      <c r="B247" s="4" t="s">
        <v>645</v>
      </c>
      <c r="C247" s="4" t="s">
        <v>75</v>
      </c>
      <c r="D247" s="4" t="s">
        <v>116</v>
      </c>
      <c r="E247" s="4" t="s">
        <v>266</v>
      </c>
      <c r="F247" s="4">
        <v>13026</v>
      </c>
      <c r="G247" s="4">
        <v>216</v>
      </c>
      <c r="H247" s="4">
        <v>2577</v>
      </c>
      <c r="I247" s="4">
        <v>198</v>
      </c>
      <c r="J247" s="83">
        <f t="shared" si="17"/>
        <v>7.6833527357392323E-2</v>
      </c>
      <c r="K247" s="4">
        <v>228.04999999999998</v>
      </c>
      <c r="L247" s="4">
        <v>131.55058823529413</v>
      </c>
      <c r="M247" s="81">
        <v>0.28499999999999998</v>
      </c>
      <c r="N247" s="82">
        <f>L247*'参数设置&amp;汇总'!$BE$2</f>
        <v>55.436514022210837</v>
      </c>
      <c r="O247" s="4">
        <v>852723.90705882339</v>
      </c>
      <c r="P247" s="1">
        <f t="shared" si="14"/>
        <v>76.114074213083285</v>
      </c>
      <c r="Q247" s="30">
        <f t="shared" si="15"/>
        <v>0.60257080458924828</v>
      </c>
      <c r="R247" s="1"/>
      <c r="S247" s="44"/>
      <c r="T247" s="43"/>
      <c r="V247" s="37"/>
      <c r="W247" s="37"/>
      <c r="X247" s="37"/>
    </row>
    <row r="248" spans="1:24" ht="18">
      <c r="A248" s="4" t="s">
        <v>68</v>
      </c>
      <c r="B248" s="4" t="s">
        <v>645</v>
      </c>
      <c r="C248" s="4" t="s">
        <v>75</v>
      </c>
      <c r="D248" s="4" t="s">
        <v>116</v>
      </c>
      <c r="E248" s="4" t="s">
        <v>313</v>
      </c>
      <c r="F248" s="4">
        <v>6429</v>
      </c>
      <c r="G248" s="4">
        <v>62</v>
      </c>
      <c r="H248" s="4">
        <v>1000</v>
      </c>
      <c r="I248" s="4">
        <v>58</v>
      </c>
      <c r="J248" s="83">
        <f t="shared" si="17"/>
        <v>5.8000000000000003E-2</v>
      </c>
      <c r="K248" s="4">
        <v>82.517539858486899</v>
      </c>
      <c r="L248" s="4">
        <v>57.442988068808091</v>
      </c>
      <c r="M248" s="81">
        <v>0.27</v>
      </c>
      <c r="N248" s="82">
        <f>L248*'参数设置&amp;汇总'!$BE$2</f>
        <v>24.206953813527733</v>
      </c>
      <c r="O248" s="4">
        <v>347525.15337490378</v>
      </c>
      <c r="P248" s="1">
        <f t="shared" si="14"/>
        <v>33.236034255280359</v>
      </c>
      <c r="Q248" s="30">
        <f t="shared" si="15"/>
        <v>0.26311906319051881</v>
      </c>
      <c r="R248" s="1"/>
      <c r="S248" s="44"/>
      <c r="T248" s="43"/>
      <c r="V248" s="37"/>
      <c r="W248" s="37"/>
      <c r="X248" s="37"/>
    </row>
    <row r="249" spans="1:24" ht="18">
      <c r="A249" s="4" t="s">
        <v>68</v>
      </c>
      <c r="B249" s="4" t="s">
        <v>645</v>
      </c>
      <c r="C249" s="4" t="s">
        <v>75</v>
      </c>
      <c r="D249" s="4" t="s">
        <v>116</v>
      </c>
      <c r="E249" s="4" t="s">
        <v>272</v>
      </c>
      <c r="F249" s="4">
        <v>6691</v>
      </c>
      <c r="G249" s="4">
        <v>18</v>
      </c>
      <c r="H249" s="4">
        <v>507</v>
      </c>
      <c r="I249" s="4">
        <v>16</v>
      </c>
      <c r="J249" s="83">
        <f t="shared" si="17"/>
        <v>3.1558185404339252E-2</v>
      </c>
      <c r="K249" s="4">
        <v>32.653057770954433</v>
      </c>
      <c r="L249" s="4">
        <v>28.051832671711097</v>
      </c>
      <c r="M249" s="81">
        <v>0.129</v>
      </c>
      <c r="N249" s="82">
        <f>L249*'参数设置&amp;汇总'!$BE$2</f>
        <v>11.821276028599335</v>
      </c>
      <c r="O249" s="4">
        <v>182875.25363424642</v>
      </c>
      <c r="P249" s="1">
        <f t="shared" si="14"/>
        <v>16.230556643111761</v>
      </c>
      <c r="Q249" s="30">
        <f t="shared" si="15"/>
        <v>0.12849213074564494</v>
      </c>
      <c r="R249" s="1"/>
      <c r="S249" s="44"/>
      <c r="T249" s="43"/>
      <c r="V249" s="37"/>
      <c r="W249" s="37"/>
      <c r="X249" s="37"/>
    </row>
    <row r="250" spans="1:24" ht="18">
      <c r="A250" s="4" t="s">
        <v>68</v>
      </c>
      <c r="B250" s="4" t="s">
        <v>645</v>
      </c>
      <c r="C250" s="4" t="s">
        <v>75</v>
      </c>
      <c r="D250" s="4" t="s">
        <v>116</v>
      </c>
      <c r="E250" s="4" t="s">
        <v>386</v>
      </c>
      <c r="F250" s="4">
        <v>6887</v>
      </c>
      <c r="G250" s="4">
        <v>14</v>
      </c>
      <c r="H250" s="4">
        <v>510</v>
      </c>
      <c r="I250" s="4">
        <v>10</v>
      </c>
      <c r="J250" s="83">
        <f t="shared" si="17"/>
        <v>1.9607843137254902E-2</v>
      </c>
      <c r="K250" s="4">
        <v>37.078863375801156</v>
      </c>
      <c r="L250" s="4">
        <v>37.663368677413118</v>
      </c>
      <c r="M250" s="81">
        <v>7.4999999999999997E-2</v>
      </c>
      <c r="N250" s="82">
        <f>L250*'参数设置&amp;汇总'!$BE$2</f>
        <v>15.871657389130036</v>
      </c>
      <c r="O250" s="4">
        <v>236258.33846266268</v>
      </c>
      <c r="P250" s="1">
        <f t="shared" si="14"/>
        <v>21.791711288283082</v>
      </c>
      <c r="Q250" s="30">
        <f t="shared" si="15"/>
        <v>0.17251801509923953</v>
      </c>
      <c r="R250" s="1"/>
      <c r="S250" s="44"/>
      <c r="T250" s="43"/>
      <c r="V250" s="37"/>
      <c r="W250" s="37"/>
      <c r="X250" s="37"/>
    </row>
    <row r="251" spans="1:24" ht="18">
      <c r="A251" s="4" t="s">
        <v>68</v>
      </c>
      <c r="B251" s="4" t="s">
        <v>645</v>
      </c>
      <c r="C251" s="4" t="s">
        <v>75</v>
      </c>
      <c r="D251" s="4" t="s">
        <v>116</v>
      </c>
      <c r="E251" s="4" t="s">
        <v>303</v>
      </c>
      <c r="F251" s="4">
        <v>4952</v>
      </c>
      <c r="G251" s="4">
        <v>6</v>
      </c>
      <c r="H251" s="4">
        <v>303</v>
      </c>
      <c r="I251" s="4">
        <v>6</v>
      </c>
      <c r="J251" s="83">
        <f t="shared" si="17"/>
        <v>1.9801980198019802E-2</v>
      </c>
      <c r="K251" s="4">
        <v>20.809146393175133</v>
      </c>
      <c r="L251" s="4">
        <v>20.417819286088392</v>
      </c>
      <c r="M251" s="81">
        <v>9.1999999999999998E-2</v>
      </c>
      <c r="N251" s="82">
        <f>L251*'参数设置&amp;汇总'!$BE$2</f>
        <v>8.6042391777958382</v>
      </c>
      <c r="O251" s="4">
        <v>124889.9973830598</v>
      </c>
      <c r="P251" s="1">
        <f t="shared" si="14"/>
        <v>11.813580108292554</v>
      </c>
      <c r="Q251" s="30">
        <f t="shared" si="15"/>
        <v>9.3524338889085193E-2</v>
      </c>
      <c r="R251" s="1"/>
      <c r="S251" s="44"/>
      <c r="T251" s="43"/>
      <c r="V251" s="37"/>
      <c r="W251" s="37"/>
      <c r="X251" s="37"/>
    </row>
    <row r="252" spans="1:24" ht="18">
      <c r="A252" s="4" t="s">
        <v>68</v>
      </c>
      <c r="B252" s="4" t="s">
        <v>645</v>
      </c>
      <c r="C252" s="4" t="s">
        <v>75</v>
      </c>
      <c r="D252" s="4" t="s">
        <v>116</v>
      </c>
      <c r="E252" s="4" t="s">
        <v>334</v>
      </c>
      <c r="F252" s="4">
        <v>5001</v>
      </c>
      <c r="G252" s="4">
        <v>17</v>
      </c>
      <c r="H252" s="4">
        <v>591</v>
      </c>
      <c r="I252" s="4">
        <v>14</v>
      </c>
      <c r="J252" s="83">
        <f t="shared" si="17"/>
        <v>2.3688663282571912E-2</v>
      </c>
      <c r="K252" s="4">
        <v>37.602908068538589</v>
      </c>
      <c r="L252" s="4">
        <v>34.291656551221855</v>
      </c>
      <c r="M252" s="81">
        <v>0.13200000000000001</v>
      </c>
      <c r="N252" s="82">
        <f>L252*'参数设置&amp;汇总'!$BE$2</f>
        <v>14.450789804500626</v>
      </c>
      <c r="O252" s="4">
        <v>201150.68955697751</v>
      </c>
      <c r="P252" s="1">
        <f t="shared" si="14"/>
        <v>19.840866746721229</v>
      </c>
      <c r="Q252" s="30">
        <f t="shared" si="15"/>
        <v>0.1570738022228329</v>
      </c>
      <c r="R252" s="1"/>
      <c r="S252" s="44"/>
      <c r="T252" s="43"/>
      <c r="V252" s="37"/>
      <c r="W252" s="37"/>
      <c r="X252" s="37"/>
    </row>
    <row r="253" spans="1:24" ht="18">
      <c r="A253" s="4" t="s">
        <v>68</v>
      </c>
      <c r="B253" s="4" t="s">
        <v>645</v>
      </c>
      <c r="C253" s="4" t="s">
        <v>75</v>
      </c>
      <c r="D253" s="4" t="s">
        <v>116</v>
      </c>
      <c r="E253" s="4" t="s">
        <v>311</v>
      </c>
      <c r="F253" s="4">
        <v>6879</v>
      </c>
      <c r="G253" s="4">
        <v>26</v>
      </c>
      <c r="H253" s="4">
        <v>943</v>
      </c>
      <c r="I253" s="4">
        <v>23</v>
      </c>
      <c r="J253" s="83">
        <f t="shared" si="17"/>
        <v>2.4390243902439025E-2</v>
      </c>
      <c r="K253" s="4">
        <v>67.757148929248132</v>
      </c>
      <c r="L253" s="4">
        <v>64.688410504997819</v>
      </c>
      <c r="M253" s="81">
        <v>0.159</v>
      </c>
      <c r="N253" s="82">
        <f>L253*'参数设置&amp;汇总'!$BE$2</f>
        <v>27.260235200322093</v>
      </c>
      <c r="O253" s="4">
        <v>427671.96359149786</v>
      </c>
      <c r="P253" s="1">
        <f t="shared" si="14"/>
        <v>37.428175304675726</v>
      </c>
      <c r="Q253" s="30">
        <f t="shared" si="15"/>
        <v>0.29630690435132712</v>
      </c>
      <c r="R253" s="1"/>
      <c r="S253" s="44"/>
      <c r="T253" s="43"/>
      <c r="V253" s="37"/>
      <c r="W253" s="37"/>
      <c r="X253" s="37"/>
    </row>
    <row r="254" spans="1:24" ht="18">
      <c r="A254" s="4" t="s">
        <v>68</v>
      </c>
      <c r="B254" s="4" t="s">
        <v>645</v>
      </c>
      <c r="C254" s="4" t="s">
        <v>75</v>
      </c>
      <c r="D254" s="4" t="s">
        <v>116</v>
      </c>
      <c r="E254" s="4" t="s">
        <v>312</v>
      </c>
      <c r="F254" s="4">
        <v>2884</v>
      </c>
      <c r="G254" s="4">
        <v>11</v>
      </c>
      <c r="H254" s="4">
        <v>213</v>
      </c>
      <c r="I254" s="4">
        <v>10</v>
      </c>
      <c r="J254" s="83">
        <f t="shared" si="17"/>
        <v>4.6948356807511735E-2</v>
      </c>
      <c r="K254" s="4">
        <v>17.225231717567144</v>
      </c>
      <c r="L254" s="4">
        <v>13.546154961843698</v>
      </c>
      <c r="M254" s="81">
        <v>0.13800000000000001</v>
      </c>
      <c r="N254" s="82">
        <f>L254*'参数设置&amp;汇总'!$BE$2</f>
        <v>5.7084625736991867</v>
      </c>
      <c r="O254" s="4">
        <v>85097.985279225977</v>
      </c>
      <c r="P254" s="1">
        <f t="shared" si="14"/>
        <v>7.8376923881445109</v>
      </c>
      <c r="Q254" s="30">
        <f t="shared" si="15"/>
        <v>6.2048506235860723E-2</v>
      </c>
      <c r="R254" s="1"/>
      <c r="S254" s="44"/>
      <c r="T254" s="43"/>
      <c r="V254" s="37"/>
      <c r="W254" s="37"/>
      <c r="X254" s="37"/>
    </row>
    <row r="255" spans="1:24" ht="18">
      <c r="A255" s="4" t="s">
        <v>68</v>
      </c>
      <c r="B255" s="4" t="s">
        <v>645</v>
      </c>
      <c r="C255" s="4" t="s">
        <v>75</v>
      </c>
      <c r="D255" s="4" t="s">
        <v>116</v>
      </c>
      <c r="E255" s="4" t="s">
        <v>456</v>
      </c>
      <c r="F255" s="4">
        <v>3528</v>
      </c>
      <c r="G255" s="4">
        <v>11</v>
      </c>
      <c r="H255" s="4">
        <v>239</v>
      </c>
      <c r="I255" s="4">
        <v>9</v>
      </c>
      <c r="J255" s="83">
        <f t="shared" si="17"/>
        <v>3.7656903765690378E-2</v>
      </c>
      <c r="K255" s="4">
        <v>18.176822244320991</v>
      </c>
      <c r="L255" s="4">
        <v>15.428026169789401</v>
      </c>
      <c r="M255" s="81">
        <v>0.111</v>
      </c>
      <c r="N255" s="82">
        <f>L255*'参数设置&amp;汇总'!$BE$2</f>
        <v>6.5014987813418319</v>
      </c>
      <c r="O255" s="4">
        <v>82005.459195856572</v>
      </c>
      <c r="P255" s="1">
        <f t="shared" si="14"/>
        <v>8.9265273884475693</v>
      </c>
      <c r="Q255" s="30">
        <f t="shared" si="15"/>
        <v>7.0668465014585125E-2</v>
      </c>
      <c r="R255" s="1"/>
      <c r="S255" s="44"/>
      <c r="T255" s="43"/>
      <c r="V255" s="37"/>
      <c r="W255" s="37"/>
      <c r="X255" s="37"/>
    </row>
    <row r="256" spans="1:24" ht="18">
      <c r="A256" s="4" t="s">
        <v>68</v>
      </c>
      <c r="B256" s="4" t="s">
        <v>645</v>
      </c>
      <c r="C256" s="4" t="s">
        <v>75</v>
      </c>
      <c r="D256" s="4" t="s">
        <v>116</v>
      </c>
      <c r="E256" s="4" t="s">
        <v>443</v>
      </c>
      <c r="F256" s="4">
        <v>3381</v>
      </c>
      <c r="G256" s="4">
        <v>8</v>
      </c>
      <c r="H256" s="4">
        <v>279</v>
      </c>
      <c r="I256" s="4">
        <v>8</v>
      </c>
      <c r="J256" s="83">
        <f t="shared" si="17"/>
        <v>2.8673835125448029E-2</v>
      </c>
      <c r="K256" s="4">
        <v>23.134091416016286</v>
      </c>
      <c r="L256" s="4">
        <v>22.42010754825445</v>
      </c>
      <c r="M256" s="81">
        <v>9.7000000000000003E-2</v>
      </c>
      <c r="N256" s="82">
        <f>L256*'参数设置&amp;汇总'!$BE$2</f>
        <v>9.4480201354570852</v>
      </c>
      <c r="O256" s="4">
        <v>138847.2663936849</v>
      </c>
      <c r="P256" s="1">
        <f t="shared" si="14"/>
        <v>12.972087412797364</v>
      </c>
      <c r="Q256" s="30">
        <f t="shared" si="15"/>
        <v>0.10269587103757702</v>
      </c>
      <c r="R256" s="1"/>
      <c r="S256" s="44"/>
      <c r="T256" s="43"/>
      <c r="V256" s="37"/>
      <c r="W256" s="37"/>
      <c r="X256" s="37"/>
    </row>
    <row r="257" spans="1:24" ht="18">
      <c r="A257" s="4" t="s">
        <v>68</v>
      </c>
      <c r="B257" s="4" t="s">
        <v>645</v>
      </c>
      <c r="C257" s="4" t="s">
        <v>75</v>
      </c>
      <c r="D257" s="4" t="s">
        <v>116</v>
      </c>
      <c r="E257" s="4" t="s">
        <v>150</v>
      </c>
      <c r="F257" s="4">
        <v>2873</v>
      </c>
      <c r="G257" s="4">
        <v>4</v>
      </c>
      <c r="H257" s="4">
        <v>166</v>
      </c>
      <c r="I257" s="4">
        <v>4</v>
      </c>
      <c r="J257" s="83">
        <f t="shared" si="17"/>
        <v>2.4096385542168676E-2</v>
      </c>
      <c r="K257" s="4">
        <v>16.239823259591706</v>
      </c>
      <c r="L257" s="4">
        <v>16.428027364225532</v>
      </c>
      <c r="M257" s="81">
        <v>7.4999999999999997E-2</v>
      </c>
      <c r="N257" s="82">
        <f>L257*'参数设置&amp;汇总'!$BE$2</f>
        <v>6.92290761714598</v>
      </c>
      <c r="O257" s="4">
        <v>106230.75100426658</v>
      </c>
      <c r="P257" s="1">
        <f t="shared" si="14"/>
        <v>9.5051197470795508</v>
      </c>
      <c r="Q257" s="30">
        <f t="shared" si="15"/>
        <v>7.5248995838543262E-2</v>
      </c>
      <c r="R257" s="1"/>
      <c r="S257" s="44"/>
      <c r="T257" s="43"/>
      <c r="V257" s="37"/>
      <c r="W257" s="37"/>
      <c r="X257" s="37"/>
    </row>
    <row r="258" spans="1:24" ht="18">
      <c r="A258" s="4" t="s">
        <v>68</v>
      </c>
      <c r="B258" s="4" t="s">
        <v>645</v>
      </c>
      <c r="C258" s="4" t="s">
        <v>75</v>
      </c>
      <c r="D258" s="4" t="s">
        <v>116</v>
      </c>
      <c r="E258" s="4" t="s">
        <v>339</v>
      </c>
      <c r="F258" s="4">
        <v>8107</v>
      </c>
      <c r="G258" s="4">
        <v>27</v>
      </c>
      <c r="H258" s="4">
        <v>634</v>
      </c>
      <c r="I258" s="4">
        <v>24</v>
      </c>
      <c r="J258" s="83">
        <f t="shared" si="17"/>
        <v>3.7854889589905363E-2</v>
      </c>
      <c r="K258" s="4">
        <v>47.228873028682699</v>
      </c>
      <c r="L258" s="4">
        <v>39.971615327861997</v>
      </c>
      <c r="M258" s="81">
        <v>0.13900000000000001</v>
      </c>
      <c r="N258" s="82">
        <f>L258*'参数设置&amp;汇总'!$BE$2</f>
        <v>16.84437176099933</v>
      </c>
      <c r="O258" s="4">
        <v>259759.91819945487</v>
      </c>
      <c r="P258" s="1">
        <f t="shared" si="14"/>
        <v>23.127243566862667</v>
      </c>
      <c r="Q258" s="30">
        <f t="shared" si="15"/>
        <v>0.18309099740216664</v>
      </c>
      <c r="R258" s="1"/>
      <c r="S258" s="44"/>
      <c r="T258" s="43"/>
      <c r="V258" s="37"/>
      <c r="W258" s="37"/>
      <c r="X258" s="37"/>
    </row>
    <row r="259" spans="1:24" ht="18">
      <c r="A259" s="4" t="s">
        <v>68</v>
      </c>
      <c r="B259" s="4" t="s">
        <v>645</v>
      </c>
      <c r="C259" s="4" t="s">
        <v>75</v>
      </c>
      <c r="D259" s="4" t="s">
        <v>116</v>
      </c>
      <c r="E259" s="4" t="s">
        <v>381</v>
      </c>
      <c r="F259" s="4">
        <v>4547</v>
      </c>
      <c r="G259" s="4">
        <v>33</v>
      </c>
      <c r="H259" s="4">
        <v>730</v>
      </c>
      <c r="I259" s="4">
        <v>25</v>
      </c>
      <c r="J259" s="83">
        <f t="shared" si="17"/>
        <v>3.4246575342465752E-2</v>
      </c>
      <c r="K259" s="4">
        <v>49.138639791811727</v>
      </c>
      <c r="L259" s="4">
        <v>41.751340931543218</v>
      </c>
      <c r="M259" s="81">
        <v>0.19700000000000001</v>
      </c>
      <c r="N259" s="82">
        <f>L259*'参数设置&amp;汇总'!$BE$2</f>
        <v>17.594362959880883</v>
      </c>
      <c r="O259" s="4">
        <v>286375.4531981608</v>
      </c>
      <c r="P259" s="1">
        <f t="shared" ref="P259:P322" si="18">L259-N259</f>
        <v>24.156977971662336</v>
      </c>
      <c r="Q259" s="30">
        <f t="shared" ref="Q259:Q322" si="19">N259/11.5/8</f>
        <v>0.19124307565087917</v>
      </c>
      <c r="R259" s="1"/>
      <c r="S259" s="44"/>
      <c r="T259" s="43"/>
      <c r="V259" s="37"/>
      <c r="W259" s="37"/>
      <c r="X259" s="37"/>
    </row>
    <row r="260" spans="1:24" ht="18">
      <c r="A260" s="4" t="s">
        <v>68</v>
      </c>
      <c r="B260" s="4" t="s">
        <v>645</v>
      </c>
      <c r="C260" s="4" t="s">
        <v>75</v>
      </c>
      <c r="D260" s="4" t="s">
        <v>116</v>
      </c>
      <c r="E260" s="4" t="s">
        <v>131</v>
      </c>
      <c r="F260" s="4">
        <v>9157</v>
      </c>
      <c r="G260" s="4">
        <v>166</v>
      </c>
      <c r="H260" s="4">
        <v>1994</v>
      </c>
      <c r="I260" s="4">
        <v>153</v>
      </c>
      <c r="J260" s="83">
        <f t="shared" si="17"/>
        <v>7.6730190571715151E-2</v>
      </c>
      <c r="K260" s="4">
        <v>177.39150000000004</v>
      </c>
      <c r="L260" s="4">
        <v>102.07352941176468</v>
      </c>
      <c r="M260" s="81">
        <v>0.311</v>
      </c>
      <c r="N260" s="82">
        <f>L260*'参数设置&amp;汇总'!$BE$2</f>
        <v>43.014635817597046</v>
      </c>
      <c r="O260" s="4">
        <v>685686.2088235293</v>
      </c>
      <c r="P260" s="1">
        <f t="shared" si="18"/>
        <v>59.058893594167635</v>
      </c>
      <c r="Q260" s="30">
        <f t="shared" si="19"/>
        <v>0.46755038932170701</v>
      </c>
      <c r="R260" s="1"/>
      <c r="S260" s="44"/>
      <c r="T260" s="43"/>
      <c r="V260" s="37"/>
      <c r="W260" s="37"/>
      <c r="X260" s="37"/>
    </row>
    <row r="261" spans="1:24" ht="18">
      <c r="A261" s="4" t="s">
        <v>68</v>
      </c>
      <c r="B261" s="4" t="s">
        <v>645</v>
      </c>
      <c r="C261" s="4" t="s">
        <v>75</v>
      </c>
      <c r="D261" s="4" t="s">
        <v>116</v>
      </c>
      <c r="E261" s="4" t="s">
        <v>356</v>
      </c>
      <c r="F261" s="4">
        <v>5345</v>
      </c>
      <c r="G261" s="4">
        <v>193</v>
      </c>
      <c r="H261" s="4">
        <v>1354</v>
      </c>
      <c r="I261" s="4">
        <v>155</v>
      </c>
      <c r="J261" s="83">
        <f t="shared" si="17"/>
        <v>0.11447562776957164</v>
      </c>
      <c r="K261" s="4">
        <v>160.63550837988828</v>
      </c>
      <c r="L261" s="4">
        <v>86.284127505750888</v>
      </c>
      <c r="M261" s="81">
        <v>0.40799999999999997</v>
      </c>
      <c r="N261" s="82">
        <f>L261*'参数设置&amp;汇总'!$BE$2</f>
        <v>36.360850289861816</v>
      </c>
      <c r="O261" s="4">
        <v>558166.21208018402</v>
      </c>
      <c r="P261" s="1">
        <f t="shared" si="18"/>
        <v>49.923277215889073</v>
      </c>
      <c r="Q261" s="30">
        <f t="shared" si="19"/>
        <v>0.39522663358545451</v>
      </c>
      <c r="R261" s="1"/>
      <c r="S261" s="44"/>
      <c r="T261" s="43"/>
      <c r="V261" s="37"/>
      <c r="W261" s="37"/>
      <c r="X261" s="37"/>
    </row>
    <row r="262" spans="1:24" ht="18">
      <c r="A262" s="4" t="s">
        <v>70</v>
      </c>
      <c r="B262" s="4" t="s">
        <v>637</v>
      </c>
      <c r="C262" s="4" t="s">
        <v>101</v>
      </c>
      <c r="D262" s="4" t="s">
        <v>84</v>
      </c>
      <c r="E262" s="4" t="s">
        <v>102</v>
      </c>
      <c r="F262" s="4">
        <v>16604</v>
      </c>
      <c r="G262" s="4">
        <v>661</v>
      </c>
      <c r="H262" s="4">
        <v>4286</v>
      </c>
      <c r="I262" s="4">
        <v>472</v>
      </c>
      <c r="J262" s="83">
        <f t="shared" si="17"/>
        <v>0.11012599160055997</v>
      </c>
      <c r="K262" s="82">
        <v>913.62460500376301</v>
      </c>
      <c r="L262" s="82">
        <v>754.27130000442685</v>
      </c>
      <c r="M262" s="81">
        <v>0.38600000000000001</v>
      </c>
      <c r="N262" s="82">
        <f>L262*'参数设置&amp;汇总'!$BE$2</f>
        <v>317.85621075640427</v>
      </c>
      <c r="O262" s="4">
        <v>7062395.6102548083</v>
      </c>
      <c r="P262" s="4">
        <f t="shared" si="18"/>
        <v>436.41508924802258</v>
      </c>
      <c r="Q262" s="92">
        <f t="shared" si="19"/>
        <v>3.4549588125696116</v>
      </c>
      <c r="R262" s="1"/>
      <c r="S262" s="44"/>
      <c r="T262" s="43"/>
      <c r="V262" s="37"/>
      <c r="W262" s="37"/>
      <c r="X262" s="37"/>
    </row>
    <row r="263" spans="1:24" ht="18">
      <c r="A263" s="4" t="s">
        <v>68</v>
      </c>
      <c r="B263" s="4" t="s">
        <v>645</v>
      </c>
      <c r="C263" s="4" t="s">
        <v>88</v>
      </c>
      <c r="D263" s="4" t="s">
        <v>116</v>
      </c>
      <c r="E263" s="4" t="s">
        <v>366</v>
      </c>
      <c r="F263" s="4">
        <v>3131</v>
      </c>
      <c r="G263" s="4">
        <v>7</v>
      </c>
      <c r="H263" s="4">
        <v>188</v>
      </c>
      <c r="I263" s="4">
        <v>6</v>
      </c>
      <c r="J263" s="83">
        <f t="shared" si="17"/>
        <v>3.1914893617021274E-2</v>
      </c>
      <c r="K263" s="4">
        <v>16.880046723278859</v>
      </c>
      <c r="L263" s="4">
        <v>16.349466733269242</v>
      </c>
      <c r="M263" s="81">
        <v>0.124</v>
      </c>
      <c r="N263" s="82">
        <f>L263*'参数设置&amp;汇总'!$BE$2</f>
        <v>6.8898015126577778</v>
      </c>
      <c r="O263" s="4">
        <v>88317.928240546549</v>
      </c>
      <c r="P263" s="1">
        <f t="shared" si="18"/>
        <v>9.4596652206114644</v>
      </c>
      <c r="Q263" s="30">
        <f t="shared" si="19"/>
        <v>7.4889146876714982E-2</v>
      </c>
      <c r="R263" s="1"/>
      <c r="S263" s="44"/>
      <c r="T263" s="43"/>
      <c r="V263" s="37"/>
      <c r="W263" s="37"/>
      <c r="X263" s="37"/>
    </row>
    <row r="264" spans="1:24" ht="18">
      <c r="A264" s="4" t="s">
        <v>68</v>
      </c>
      <c r="B264" s="4" t="s">
        <v>645</v>
      </c>
      <c r="C264" s="4" t="s">
        <v>88</v>
      </c>
      <c r="D264" s="4" t="s">
        <v>116</v>
      </c>
      <c r="E264" s="4" t="s">
        <v>175</v>
      </c>
      <c r="F264" s="4">
        <v>2614</v>
      </c>
      <c r="G264" s="4">
        <v>11</v>
      </c>
      <c r="H264" s="4">
        <v>347</v>
      </c>
      <c r="I264" s="4">
        <v>5</v>
      </c>
      <c r="J264" s="83">
        <f t="shared" si="17"/>
        <v>1.4409221902017291E-2</v>
      </c>
      <c r="K264" s="4">
        <v>23.48631894078629</v>
      </c>
      <c r="L264" s="4">
        <v>24.285081106807397</v>
      </c>
      <c r="M264" s="81">
        <v>0.121</v>
      </c>
      <c r="N264" s="82">
        <f>L264*'参数设置&amp;汇总'!$BE$2</f>
        <v>10.233935532846655</v>
      </c>
      <c r="O264" s="4">
        <v>147383.74027536958</v>
      </c>
      <c r="P264" s="1">
        <f t="shared" si="18"/>
        <v>14.051145573960742</v>
      </c>
      <c r="Q264" s="30">
        <f t="shared" si="19"/>
        <v>0.11123842970485494</v>
      </c>
      <c r="R264" s="1"/>
      <c r="S264" s="44"/>
      <c r="T264" s="43"/>
      <c r="V264" s="37"/>
      <c r="W264" s="37"/>
      <c r="X264" s="37"/>
    </row>
    <row r="265" spans="1:24" ht="18">
      <c r="A265" s="4" t="s">
        <v>68</v>
      </c>
      <c r="B265" s="4" t="s">
        <v>645</v>
      </c>
      <c r="C265" s="4" t="s">
        <v>88</v>
      </c>
      <c r="D265" s="4" t="s">
        <v>116</v>
      </c>
      <c r="E265" s="4" t="s">
        <v>240</v>
      </c>
      <c r="F265" s="4">
        <v>1753</v>
      </c>
      <c r="G265" s="4">
        <v>4</v>
      </c>
      <c r="H265" s="4">
        <v>142</v>
      </c>
      <c r="I265" s="4">
        <v>2</v>
      </c>
      <c r="J265" s="83">
        <f t="shared" si="17"/>
        <v>1.4084507042253521E-2</v>
      </c>
      <c r="K265" s="4">
        <v>14.315181816761857</v>
      </c>
      <c r="L265" s="4">
        <v>15.500213902072769</v>
      </c>
      <c r="M265" s="81">
        <v>0.11899999999999999</v>
      </c>
      <c r="N265" s="82">
        <f>L265*'参数设置&amp;汇总'!$BE$2</f>
        <v>6.5319192932273493</v>
      </c>
      <c r="O265" s="4">
        <v>102273.10097895983</v>
      </c>
      <c r="P265" s="1">
        <f t="shared" si="18"/>
        <v>8.9682946088454187</v>
      </c>
      <c r="Q265" s="30">
        <f t="shared" si="19"/>
        <v>7.0999122752471194E-2</v>
      </c>
      <c r="R265" s="1"/>
      <c r="S265" s="44"/>
      <c r="T265" s="43"/>
      <c r="V265" s="37"/>
      <c r="W265" s="37"/>
      <c r="X265" s="37"/>
    </row>
    <row r="266" spans="1:24" ht="18">
      <c r="A266" s="4" t="s">
        <v>68</v>
      </c>
      <c r="B266" s="4" t="s">
        <v>645</v>
      </c>
      <c r="C266" s="4" t="s">
        <v>88</v>
      </c>
      <c r="D266" s="4" t="s">
        <v>116</v>
      </c>
      <c r="E266" s="4" t="s">
        <v>442</v>
      </c>
      <c r="F266" s="4">
        <v>1359</v>
      </c>
      <c r="G266" s="4">
        <v>1</v>
      </c>
      <c r="H266" s="4">
        <v>157</v>
      </c>
      <c r="I266" s="4">
        <v>1</v>
      </c>
      <c r="J266" s="83">
        <f t="shared" si="17"/>
        <v>6.369426751592357E-3</v>
      </c>
      <c r="K266" s="4">
        <v>15.199226509499288</v>
      </c>
      <c r="L266" s="4">
        <v>17.213207658234456</v>
      </c>
      <c r="M266" s="81">
        <v>0.105</v>
      </c>
      <c r="N266" s="82">
        <f>L266*'参数设置&amp;汇总'!$BE$2</f>
        <v>7.2537891355237987</v>
      </c>
      <c r="O266" s="4">
        <v>112079.34619092171</v>
      </c>
      <c r="P266" s="1">
        <f t="shared" si="18"/>
        <v>9.9594185227106564</v>
      </c>
      <c r="Q266" s="30">
        <f t="shared" si="19"/>
        <v>7.8845534081780425E-2</v>
      </c>
      <c r="R266" s="1"/>
      <c r="S266" s="44"/>
      <c r="T266" s="43"/>
      <c r="V266" s="37"/>
      <c r="W266" s="37"/>
      <c r="X266" s="37"/>
    </row>
    <row r="267" spans="1:24" ht="18">
      <c r="A267" s="4" t="s">
        <v>68</v>
      </c>
      <c r="B267" s="4" t="s">
        <v>645</v>
      </c>
      <c r="C267" s="4" t="s">
        <v>88</v>
      </c>
      <c r="D267" s="4" t="s">
        <v>116</v>
      </c>
      <c r="E267" s="4" t="s">
        <v>402</v>
      </c>
      <c r="F267" s="4">
        <v>4382</v>
      </c>
      <c r="G267" s="4">
        <v>18</v>
      </c>
      <c r="H267" s="4">
        <v>283</v>
      </c>
      <c r="I267" s="4">
        <v>10</v>
      </c>
      <c r="J267" s="83">
        <f t="shared" si="17"/>
        <v>3.5335689045936397E-2</v>
      </c>
      <c r="K267" s="4">
        <v>26.167092431287003</v>
      </c>
      <c r="L267" s="4">
        <v>24.625991095631761</v>
      </c>
      <c r="M267" s="81">
        <v>0.113</v>
      </c>
      <c r="N267" s="82">
        <f>L267*'参数设置&amp;汇总'!$BE$2</f>
        <v>10.377597842755682</v>
      </c>
      <c r="O267" s="4">
        <v>162286.94937856548</v>
      </c>
      <c r="P267" s="1">
        <f t="shared" si="18"/>
        <v>14.248393252876079</v>
      </c>
      <c r="Q267" s="30">
        <f t="shared" si="19"/>
        <v>0.11279997655169219</v>
      </c>
      <c r="R267" s="1"/>
      <c r="S267" s="44"/>
      <c r="T267" s="43"/>
      <c r="V267" s="37"/>
      <c r="W267" s="37"/>
      <c r="X267" s="37"/>
    </row>
    <row r="268" spans="1:24" ht="18">
      <c r="A268" s="4" t="s">
        <v>68</v>
      </c>
      <c r="B268" s="4" t="s">
        <v>645</v>
      </c>
      <c r="C268" s="4" t="s">
        <v>88</v>
      </c>
      <c r="D268" s="4" t="s">
        <v>116</v>
      </c>
      <c r="E268" s="4" t="s">
        <v>302</v>
      </c>
      <c r="F268" s="4">
        <v>5509</v>
      </c>
      <c r="G268" s="4">
        <v>36</v>
      </c>
      <c r="H268" s="4">
        <v>705</v>
      </c>
      <c r="I268" s="4">
        <v>28</v>
      </c>
      <c r="J268" s="83">
        <f t="shared" si="17"/>
        <v>3.971631205673759E-2</v>
      </c>
      <c r="K268" s="4">
        <v>56.673681301316726</v>
      </c>
      <c r="L268" s="4">
        <v>51.46080153096085</v>
      </c>
      <c r="M268" s="81">
        <v>0.19900000000000001</v>
      </c>
      <c r="N268" s="82">
        <f>L268*'参数设置&amp;汇总'!$BE$2</f>
        <v>21.686010560155985</v>
      </c>
      <c r="O268" s="4">
        <v>318093.63398844586</v>
      </c>
      <c r="P268" s="1">
        <f t="shared" si="18"/>
        <v>29.774790970804865</v>
      </c>
      <c r="Q268" s="30">
        <f t="shared" si="19"/>
        <v>0.23571750608865202</v>
      </c>
      <c r="R268" s="1"/>
      <c r="S268" s="44"/>
      <c r="T268" s="43"/>
      <c r="V268" s="37"/>
      <c r="W268" s="37"/>
      <c r="X268" s="37"/>
    </row>
    <row r="269" spans="1:24" ht="18">
      <c r="A269" s="4" t="s">
        <v>68</v>
      </c>
      <c r="B269" s="4" t="s">
        <v>645</v>
      </c>
      <c r="C269" s="4" t="s">
        <v>88</v>
      </c>
      <c r="D269" s="4" t="s">
        <v>116</v>
      </c>
      <c r="E269" s="4" t="s">
        <v>316</v>
      </c>
      <c r="F269" s="4">
        <v>2826</v>
      </c>
      <c r="G269" s="4">
        <v>2</v>
      </c>
      <c r="H269" s="4">
        <v>142</v>
      </c>
      <c r="I269" s="4">
        <v>2</v>
      </c>
      <c r="J269" s="83">
        <f t="shared" ref="J269:J275" si="20">I269/H269</f>
        <v>1.4084507042253521E-2</v>
      </c>
      <c r="K269" s="4">
        <v>11.927231843575418</v>
      </c>
      <c r="L269" s="4">
        <v>12.641449227735785</v>
      </c>
      <c r="M269" s="81">
        <v>2.1000000000000001E-2</v>
      </c>
      <c r="N269" s="82">
        <f>L269*'参数设置&amp;汇总'!$BE$2</f>
        <v>5.3272120389228483</v>
      </c>
      <c r="O269" s="4">
        <v>70983.753434111073</v>
      </c>
      <c r="P269" s="1">
        <f t="shared" si="18"/>
        <v>7.3142371888129372</v>
      </c>
      <c r="Q269" s="30">
        <f t="shared" si="19"/>
        <v>5.7904478683944001E-2</v>
      </c>
      <c r="R269" s="1"/>
      <c r="S269" s="44"/>
      <c r="T269" s="43"/>
      <c r="V269" s="37"/>
      <c r="W269" s="37"/>
      <c r="X269" s="37"/>
    </row>
    <row r="270" spans="1:24" ht="18">
      <c r="A270" s="4" t="s">
        <v>68</v>
      </c>
      <c r="B270" s="4" t="s">
        <v>645</v>
      </c>
      <c r="C270" s="4" t="s">
        <v>88</v>
      </c>
      <c r="D270" s="4" t="s">
        <v>116</v>
      </c>
      <c r="E270" s="4" t="s">
        <v>404</v>
      </c>
      <c r="F270" s="4">
        <v>2062</v>
      </c>
      <c r="G270" s="4">
        <v>4</v>
      </c>
      <c r="H270" s="4">
        <v>137</v>
      </c>
      <c r="I270" s="4">
        <v>4</v>
      </c>
      <c r="J270" s="83">
        <f t="shared" si="20"/>
        <v>2.9197080291970802E-2</v>
      </c>
      <c r="K270" s="4">
        <v>11.617045708008142</v>
      </c>
      <c r="L270" s="4">
        <v>10.962406715303697</v>
      </c>
      <c r="M270" s="81">
        <v>6.8000000000000005E-2</v>
      </c>
      <c r="N270" s="82">
        <f>L270*'参数设置&amp;汇总'!$BE$2</f>
        <v>4.6196495336313905</v>
      </c>
      <c r="O270" s="4">
        <v>63509.624079195397</v>
      </c>
      <c r="P270" s="1">
        <f t="shared" si="18"/>
        <v>6.3427571816723063</v>
      </c>
      <c r="Q270" s="30">
        <f t="shared" si="19"/>
        <v>5.0213581887297722E-2</v>
      </c>
      <c r="R270" s="1"/>
      <c r="S270" s="44"/>
      <c r="T270" s="43"/>
      <c r="V270" s="37"/>
      <c r="W270" s="37"/>
      <c r="X270" s="37"/>
    </row>
    <row r="271" spans="1:24" ht="18">
      <c r="A271" s="4" t="s">
        <v>68</v>
      </c>
      <c r="B271" s="4" t="s">
        <v>645</v>
      </c>
      <c r="C271" s="4" t="s">
        <v>88</v>
      </c>
      <c r="D271" s="4" t="s">
        <v>116</v>
      </c>
      <c r="E271" s="4" t="s">
        <v>294</v>
      </c>
      <c r="F271" s="4">
        <v>2028</v>
      </c>
      <c r="G271" s="4">
        <v>3</v>
      </c>
      <c r="H271" s="4">
        <v>135</v>
      </c>
      <c r="I271" s="4">
        <v>2</v>
      </c>
      <c r="J271" s="83">
        <f t="shared" si="20"/>
        <v>1.4814814814814815E-2</v>
      </c>
      <c r="K271" s="4">
        <v>11.076272217507432</v>
      </c>
      <c r="L271" s="4">
        <v>11.667379079420506</v>
      </c>
      <c r="M271" s="81">
        <v>9.6000000000000002E-2</v>
      </c>
      <c r="N271" s="82">
        <f>L271*'参数设置&amp;汇总'!$BE$2</f>
        <v>4.9167307620234002</v>
      </c>
      <c r="O271" s="4">
        <v>69194.132623058322</v>
      </c>
      <c r="P271" s="1">
        <f t="shared" si="18"/>
        <v>6.7506483173971059</v>
      </c>
      <c r="Q271" s="30">
        <f t="shared" si="19"/>
        <v>5.3442725674167392E-2</v>
      </c>
      <c r="R271" s="1"/>
      <c r="S271" s="44"/>
      <c r="T271" s="43"/>
      <c r="V271" s="37"/>
      <c r="W271" s="37"/>
      <c r="X271" s="37"/>
    </row>
    <row r="272" spans="1:24" ht="18">
      <c r="A272" s="4" t="s">
        <v>68</v>
      </c>
      <c r="B272" s="4" t="s">
        <v>645</v>
      </c>
      <c r="C272" s="4" t="s">
        <v>88</v>
      </c>
      <c r="D272" s="4" t="s">
        <v>116</v>
      </c>
      <c r="E272" s="4" t="s">
        <v>300</v>
      </c>
      <c r="F272" s="4">
        <v>5184</v>
      </c>
      <c r="G272" s="4">
        <v>30</v>
      </c>
      <c r="H272" s="4">
        <v>704</v>
      </c>
      <c r="I272" s="4">
        <v>22</v>
      </c>
      <c r="J272" s="83">
        <f t="shared" si="20"/>
        <v>3.125E-2</v>
      </c>
      <c r="K272" s="4">
        <v>50.543057770954441</v>
      </c>
      <c r="L272" s="4">
        <v>46.482420907005206</v>
      </c>
      <c r="M272" s="81">
        <v>0.14000000000000001</v>
      </c>
      <c r="N272" s="82">
        <f>L272*'参数设置&amp;汇总'!$BE$2</f>
        <v>19.588079483069588</v>
      </c>
      <c r="O272" s="4">
        <v>268157.33186954056</v>
      </c>
      <c r="P272" s="1">
        <f t="shared" si="18"/>
        <v>26.894341423935618</v>
      </c>
      <c r="Q272" s="30">
        <f t="shared" si="19"/>
        <v>0.21291390742466945</v>
      </c>
      <c r="R272" s="1"/>
      <c r="S272" s="44"/>
      <c r="T272" s="43"/>
      <c r="V272" s="37"/>
      <c r="W272" s="37"/>
      <c r="X272" s="37"/>
    </row>
    <row r="273" spans="1:24" ht="18">
      <c r="A273" s="4" t="s">
        <v>68</v>
      </c>
      <c r="B273" s="4" t="s">
        <v>645</v>
      </c>
      <c r="C273" s="4" t="s">
        <v>88</v>
      </c>
      <c r="D273" s="4" t="s">
        <v>116</v>
      </c>
      <c r="E273" s="4" t="s">
        <v>428</v>
      </c>
      <c r="F273" s="4">
        <v>2952</v>
      </c>
      <c r="G273" s="4">
        <v>7</v>
      </c>
      <c r="H273" s="4">
        <v>257</v>
      </c>
      <c r="I273" s="4">
        <v>7</v>
      </c>
      <c r="J273" s="83">
        <f t="shared" si="20"/>
        <v>2.7237354085603113E-2</v>
      </c>
      <c r="K273" s="4">
        <v>23.00772625177672</v>
      </c>
      <c r="L273" s="4">
        <v>22.673795590325561</v>
      </c>
      <c r="M273" s="81">
        <v>0.13700000000000001</v>
      </c>
      <c r="N273" s="82">
        <f>L273*'参数设置&amp;汇总'!$BE$2</f>
        <v>9.554926390231012</v>
      </c>
      <c r="O273" s="4">
        <v>144933.28857801764</v>
      </c>
      <c r="P273" s="1">
        <f t="shared" si="18"/>
        <v>13.118869200094549</v>
      </c>
      <c r="Q273" s="30">
        <f t="shared" si="19"/>
        <v>0.10385789554598926</v>
      </c>
      <c r="R273" s="1"/>
      <c r="S273" s="44"/>
      <c r="T273" s="43"/>
      <c r="V273" s="37"/>
      <c r="W273" s="37"/>
      <c r="X273" s="37"/>
    </row>
    <row r="274" spans="1:24" ht="18">
      <c r="A274" s="4" t="s">
        <v>68</v>
      </c>
      <c r="B274" s="4" t="s">
        <v>645</v>
      </c>
      <c r="C274" s="4" t="s">
        <v>88</v>
      </c>
      <c r="D274" s="4" t="s">
        <v>116</v>
      </c>
      <c r="E274" s="4" t="s">
        <v>304</v>
      </c>
      <c r="F274" s="4">
        <v>2699</v>
      </c>
      <c r="G274" s="4">
        <v>2</v>
      </c>
      <c r="H274" s="4">
        <v>257</v>
      </c>
      <c r="I274" s="4">
        <v>1</v>
      </c>
      <c r="J274" s="83">
        <f t="shared" si="20"/>
        <v>3.8910505836575876E-3</v>
      </c>
      <c r="K274" s="4">
        <v>20.600913660337277</v>
      </c>
      <c r="L274" s="4">
        <v>23.541074894514441</v>
      </c>
      <c r="M274" s="81">
        <v>4.2000000000000003E-2</v>
      </c>
      <c r="N274" s="82">
        <f>L274*'参数设置&amp;汇总'!$BE$2</f>
        <v>9.9204051155852859</v>
      </c>
      <c r="O274" s="4">
        <v>142612.57088365915</v>
      </c>
      <c r="P274" s="1">
        <f t="shared" si="18"/>
        <v>13.620669778929155</v>
      </c>
      <c r="Q274" s="30">
        <f t="shared" si="19"/>
        <v>0.10783049038679658</v>
      </c>
      <c r="R274" s="1"/>
      <c r="S274" s="44"/>
      <c r="T274" s="43"/>
      <c r="V274" s="37"/>
      <c r="W274" s="37"/>
      <c r="X274" s="37"/>
    </row>
    <row r="275" spans="1:24" ht="18">
      <c r="A275" s="4" t="s">
        <v>68</v>
      </c>
      <c r="B275" s="4" t="s">
        <v>645</v>
      </c>
      <c r="C275" s="4" t="s">
        <v>88</v>
      </c>
      <c r="D275" s="4" t="s">
        <v>116</v>
      </c>
      <c r="E275" s="4" t="s">
        <v>353</v>
      </c>
      <c r="F275" s="4">
        <v>6282</v>
      </c>
      <c r="G275" s="4">
        <v>23</v>
      </c>
      <c r="H275" s="4">
        <v>400</v>
      </c>
      <c r="I275" s="4">
        <v>16</v>
      </c>
      <c r="J275" s="83">
        <f t="shared" si="20"/>
        <v>0.04</v>
      </c>
      <c r="K275" s="4">
        <v>24.784504950345287</v>
      </c>
      <c r="L275" s="4">
        <v>18.519417588641517</v>
      </c>
      <c r="M275" s="81">
        <v>7.0999999999999994E-2</v>
      </c>
      <c r="N275" s="82">
        <f>L275*'参数设置&amp;汇总'!$BE$2</f>
        <v>7.8042368841377767</v>
      </c>
      <c r="O275" s="4">
        <v>108918.17912245897</v>
      </c>
      <c r="P275" s="1">
        <f t="shared" si="18"/>
        <v>10.715180704503741</v>
      </c>
      <c r="Q275" s="30">
        <f t="shared" si="19"/>
        <v>8.4828661784106266E-2</v>
      </c>
      <c r="R275" s="1"/>
      <c r="S275" s="44"/>
      <c r="T275" s="43"/>
      <c r="V275" s="37"/>
      <c r="W275" s="37"/>
      <c r="X275" s="37"/>
    </row>
    <row r="276" spans="1:24" ht="18">
      <c r="A276" s="4" t="s">
        <v>68</v>
      </c>
      <c r="B276" s="4" t="s">
        <v>645</v>
      </c>
      <c r="C276" s="4" t="s">
        <v>120</v>
      </c>
      <c r="D276" s="4" t="s">
        <v>116</v>
      </c>
      <c r="E276" s="4" t="s">
        <v>364</v>
      </c>
      <c r="F276" s="4">
        <v>67</v>
      </c>
      <c r="G276" s="4">
        <v>0</v>
      </c>
      <c r="H276" s="4">
        <v>0</v>
      </c>
      <c r="I276" s="4">
        <v>0</v>
      </c>
      <c r="J276" s="83">
        <v>0</v>
      </c>
      <c r="K276" s="4">
        <v>0</v>
      </c>
      <c r="L276" s="4">
        <v>0</v>
      </c>
      <c r="M276" s="81">
        <v>0</v>
      </c>
      <c r="N276" s="82">
        <f>L276*'参数设置&amp;汇总'!$BE$2</f>
        <v>0</v>
      </c>
      <c r="O276" s="4">
        <v>0</v>
      </c>
      <c r="P276" s="1">
        <f t="shared" si="18"/>
        <v>0</v>
      </c>
      <c r="Q276" s="30">
        <f t="shared" si="19"/>
        <v>0</v>
      </c>
      <c r="R276" s="1"/>
      <c r="S276" s="44"/>
      <c r="T276" s="43"/>
      <c r="V276" s="37"/>
      <c r="W276" s="37"/>
      <c r="X276" s="37"/>
    </row>
    <row r="277" spans="1:24" ht="18">
      <c r="A277" s="4" t="s">
        <v>68</v>
      </c>
      <c r="B277" s="4" t="s">
        <v>645</v>
      </c>
      <c r="C277" s="4" t="s">
        <v>120</v>
      </c>
      <c r="D277" s="4" t="s">
        <v>116</v>
      </c>
      <c r="E277" s="4" t="s">
        <v>158</v>
      </c>
      <c r="F277" s="4">
        <v>90</v>
      </c>
      <c r="G277" s="4">
        <v>0</v>
      </c>
      <c r="H277" s="4">
        <v>0</v>
      </c>
      <c r="I277" s="4">
        <v>0</v>
      </c>
      <c r="J277" s="83">
        <v>0</v>
      </c>
      <c r="K277" s="4">
        <v>0</v>
      </c>
      <c r="L277" s="4">
        <v>0</v>
      </c>
      <c r="M277" s="81">
        <v>0</v>
      </c>
      <c r="N277" s="82">
        <f>L277*'参数设置&amp;汇总'!$BE$2</f>
        <v>0</v>
      </c>
      <c r="O277" s="4">
        <v>0</v>
      </c>
      <c r="P277" s="1">
        <f t="shared" si="18"/>
        <v>0</v>
      </c>
      <c r="Q277" s="30">
        <f t="shared" si="19"/>
        <v>0</v>
      </c>
      <c r="R277" s="1"/>
      <c r="S277" s="44"/>
      <c r="T277" s="43"/>
      <c r="V277" s="37"/>
      <c r="W277" s="37"/>
      <c r="X277" s="37"/>
    </row>
    <row r="278" spans="1:24" ht="18">
      <c r="A278" s="4" t="s">
        <v>68</v>
      </c>
      <c r="B278" s="4" t="s">
        <v>645</v>
      </c>
      <c r="C278" s="4" t="s">
        <v>120</v>
      </c>
      <c r="D278" s="4" t="s">
        <v>116</v>
      </c>
      <c r="E278" s="4" t="s">
        <v>283</v>
      </c>
      <c r="F278" s="4">
        <v>137</v>
      </c>
      <c r="G278" s="4">
        <v>1</v>
      </c>
      <c r="H278" s="4">
        <v>2</v>
      </c>
      <c r="I278" s="4">
        <v>0</v>
      </c>
      <c r="J278" s="83">
        <f t="shared" ref="J278:J283" si="21">I278/H278</f>
        <v>0</v>
      </c>
      <c r="K278" s="4">
        <v>0.14000000000000001</v>
      </c>
      <c r="L278" s="4">
        <v>0.16470588235294115</v>
      </c>
      <c r="M278" s="81">
        <v>0.223</v>
      </c>
      <c r="N278" s="82">
        <f>L278*'参数设置&amp;汇总'!$BE$2</f>
        <v>6.9408431228509856E-2</v>
      </c>
      <c r="O278" s="4">
        <v>703.80588235294113</v>
      </c>
      <c r="P278" s="1">
        <f t="shared" si="18"/>
        <v>9.529745112443129E-2</v>
      </c>
      <c r="Q278" s="30">
        <f t="shared" si="19"/>
        <v>7.5443946987510712E-4</v>
      </c>
      <c r="R278" s="1"/>
      <c r="S278" s="44"/>
      <c r="T278" s="43"/>
      <c r="V278" s="37"/>
      <c r="W278" s="37"/>
      <c r="X278" s="37"/>
    </row>
    <row r="279" spans="1:24" ht="18">
      <c r="A279" s="4" t="s">
        <v>68</v>
      </c>
      <c r="B279" s="4" t="s">
        <v>645</v>
      </c>
      <c r="C279" s="4" t="s">
        <v>120</v>
      </c>
      <c r="D279" s="4" t="s">
        <v>116</v>
      </c>
      <c r="E279" s="4" t="s">
        <v>347</v>
      </c>
      <c r="F279" s="4">
        <v>423</v>
      </c>
      <c r="G279" s="4">
        <v>2</v>
      </c>
      <c r="H279" s="4">
        <v>47</v>
      </c>
      <c r="I279" s="4">
        <v>2</v>
      </c>
      <c r="J279" s="83">
        <f t="shared" si="21"/>
        <v>4.2553191489361701E-2</v>
      </c>
      <c r="K279" s="4">
        <v>3.1803169102448625</v>
      </c>
      <c r="L279" s="4">
        <v>2.4050787179351323</v>
      </c>
      <c r="M279" s="81">
        <v>0.129</v>
      </c>
      <c r="N279" s="82">
        <f>L279*'参数设置&amp;汇总'!$BE$2</f>
        <v>1.0135202119572166</v>
      </c>
      <c r="O279" s="4">
        <v>14033.040187961369</v>
      </c>
      <c r="P279" s="1">
        <f t="shared" si="18"/>
        <v>1.3915585059779156</v>
      </c>
      <c r="Q279" s="30">
        <f t="shared" si="19"/>
        <v>1.1016524043013225E-2</v>
      </c>
      <c r="R279" s="1"/>
      <c r="S279" s="44"/>
      <c r="T279" s="43"/>
      <c r="V279" s="37"/>
      <c r="W279" s="37"/>
      <c r="X279" s="37"/>
    </row>
    <row r="280" spans="1:24" ht="18">
      <c r="A280" s="4" t="s">
        <v>68</v>
      </c>
      <c r="B280" s="4" t="s">
        <v>645</v>
      </c>
      <c r="C280" s="4" t="s">
        <v>120</v>
      </c>
      <c r="D280" s="4" t="s">
        <v>116</v>
      </c>
      <c r="E280" s="4" t="s">
        <v>163</v>
      </c>
      <c r="F280" s="4">
        <v>840</v>
      </c>
      <c r="G280" s="4">
        <v>6</v>
      </c>
      <c r="H280" s="4">
        <v>82</v>
      </c>
      <c r="I280" s="4">
        <v>4</v>
      </c>
      <c r="J280" s="83">
        <f t="shared" si="21"/>
        <v>4.878048780487805E-2</v>
      </c>
      <c r="K280" s="4">
        <v>7.4881361087537162</v>
      </c>
      <c r="L280" s="4">
        <v>6.1813365985337825</v>
      </c>
      <c r="M280" s="81">
        <v>0.1</v>
      </c>
      <c r="N280" s="82">
        <f>L280*'参数设置&amp;汇总'!$BE$2</f>
        <v>2.6048667483547336</v>
      </c>
      <c r="O280" s="4">
        <v>32375.547487999742</v>
      </c>
      <c r="P280" s="1">
        <f t="shared" si="18"/>
        <v>3.5764698501790488</v>
      </c>
      <c r="Q280" s="30">
        <f t="shared" si="19"/>
        <v>2.83137690038558E-2</v>
      </c>
      <c r="R280" s="1"/>
      <c r="S280" s="44"/>
      <c r="T280" s="43"/>
      <c r="V280" s="37"/>
      <c r="W280" s="37"/>
      <c r="X280" s="37"/>
    </row>
    <row r="281" spans="1:24" ht="18">
      <c r="A281" s="4" t="s">
        <v>68</v>
      </c>
      <c r="B281" s="4" t="s">
        <v>645</v>
      </c>
      <c r="C281" s="4" t="s">
        <v>120</v>
      </c>
      <c r="D281" s="4" t="s">
        <v>116</v>
      </c>
      <c r="E281" s="4" t="s">
        <v>227</v>
      </c>
      <c r="F281" s="4">
        <v>174</v>
      </c>
      <c r="G281" s="4">
        <v>0</v>
      </c>
      <c r="H281" s="4">
        <v>2</v>
      </c>
      <c r="I281" s="4">
        <v>0</v>
      </c>
      <c r="J281" s="83">
        <f t="shared" si="21"/>
        <v>0</v>
      </c>
      <c r="K281" s="4">
        <v>0.14000000000000001</v>
      </c>
      <c r="L281" s="4">
        <v>0.16470588235294115</v>
      </c>
      <c r="M281" s="81">
        <v>0.106</v>
      </c>
      <c r="N281" s="82">
        <f>L281*'参数设置&amp;汇总'!$BE$2</f>
        <v>6.9408431228509856E-2</v>
      </c>
      <c r="O281" s="4">
        <v>703.80588235294113</v>
      </c>
      <c r="P281" s="1">
        <f t="shared" si="18"/>
        <v>9.529745112443129E-2</v>
      </c>
      <c r="Q281" s="30">
        <f t="shared" si="19"/>
        <v>7.5443946987510712E-4</v>
      </c>
      <c r="R281" s="1"/>
      <c r="S281" s="44"/>
      <c r="T281" s="43"/>
      <c r="V281" s="37"/>
      <c r="W281" s="37"/>
      <c r="X281" s="37"/>
    </row>
    <row r="282" spans="1:24" ht="18">
      <c r="A282" s="4" t="s">
        <v>68</v>
      </c>
      <c r="B282" s="4" t="s">
        <v>645</v>
      </c>
      <c r="C282" s="4" t="s">
        <v>120</v>
      </c>
      <c r="D282" s="4" t="s">
        <v>116</v>
      </c>
      <c r="E282" s="4" t="s">
        <v>127</v>
      </c>
      <c r="F282" s="4">
        <v>408</v>
      </c>
      <c r="G282" s="4">
        <v>2</v>
      </c>
      <c r="H282" s="4">
        <v>38</v>
      </c>
      <c r="I282" s="4">
        <v>2</v>
      </c>
      <c r="J282" s="83">
        <f t="shared" si="21"/>
        <v>5.2631578947368418E-2</v>
      </c>
      <c r="K282" s="4">
        <v>5.26595530726257</v>
      </c>
      <c r="L282" s="4">
        <v>4.8811238908971397</v>
      </c>
      <c r="M282" s="81">
        <v>6.8000000000000005E-2</v>
      </c>
      <c r="N282" s="82">
        <f>L282*'参数设置&amp;汇总'!$BE$2</f>
        <v>2.0569462793878217</v>
      </c>
      <c r="O282" s="4">
        <v>36798.844199802828</v>
      </c>
      <c r="P282" s="1">
        <f t="shared" si="18"/>
        <v>2.824177611509318</v>
      </c>
      <c r="Q282" s="30">
        <f t="shared" si="19"/>
        <v>2.2358111732476323E-2</v>
      </c>
      <c r="R282" s="1"/>
      <c r="S282" s="44"/>
      <c r="T282" s="43"/>
      <c r="V282" s="37"/>
      <c r="W282" s="37"/>
      <c r="X282" s="37"/>
    </row>
    <row r="283" spans="1:24" ht="18">
      <c r="A283" s="4" t="s">
        <v>68</v>
      </c>
      <c r="B283" s="4" t="s">
        <v>645</v>
      </c>
      <c r="C283" s="4" t="s">
        <v>120</v>
      </c>
      <c r="D283" s="4" t="s">
        <v>116</v>
      </c>
      <c r="E283" s="4" t="s">
        <v>328</v>
      </c>
      <c r="F283" s="4">
        <v>4641</v>
      </c>
      <c r="G283" s="4">
        <v>168</v>
      </c>
      <c r="H283" s="4">
        <v>1208</v>
      </c>
      <c r="I283" s="4">
        <v>138</v>
      </c>
      <c r="J283" s="83">
        <f t="shared" si="21"/>
        <v>0.11423841059602649</v>
      </c>
      <c r="K283" s="4">
        <v>142.68323183366186</v>
      </c>
      <c r="L283" s="4">
        <v>82.803802157249265</v>
      </c>
      <c r="M283" s="81">
        <v>0.42799999999999999</v>
      </c>
      <c r="N283" s="82">
        <f>L283*'参数设置&amp;汇总'!$BE$2</f>
        <v>34.894212188335622</v>
      </c>
      <c r="O283" s="4">
        <v>469347.03962345037</v>
      </c>
      <c r="P283" s="1">
        <f t="shared" si="18"/>
        <v>47.909589968913643</v>
      </c>
      <c r="Q283" s="30">
        <f t="shared" si="19"/>
        <v>0.37928491509060458</v>
      </c>
      <c r="R283" s="1"/>
      <c r="S283" s="44"/>
      <c r="T283" s="43"/>
      <c r="V283" s="37"/>
      <c r="W283" s="37"/>
      <c r="X283" s="37"/>
    </row>
    <row r="284" spans="1:24" ht="18">
      <c r="A284" s="4" t="s">
        <v>68</v>
      </c>
      <c r="B284" s="4" t="s">
        <v>645</v>
      </c>
      <c r="C284" s="4" t="s">
        <v>120</v>
      </c>
      <c r="D284" s="4" t="s">
        <v>116</v>
      </c>
      <c r="E284" s="4" t="s">
        <v>147</v>
      </c>
      <c r="F284" s="4">
        <v>286</v>
      </c>
      <c r="G284" s="4">
        <v>0</v>
      </c>
      <c r="H284" s="4">
        <v>0</v>
      </c>
      <c r="I284" s="4">
        <v>0</v>
      </c>
      <c r="J284" s="83">
        <v>0</v>
      </c>
      <c r="K284" s="4">
        <v>0</v>
      </c>
      <c r="L284" s="4">
        <v>0</v>
      </c>
      <c r="M284" s="81">
        <v>0</v>
      </c>
      <c r="N284" s="82">
        <f>L284*'参数设置&amp;汇总'!$BE$2</f>
        <v>0</v>
      </c>
      <c r="O284" s="4">
        <v>0</v>
      </c>
      <c r="P284" s="1">
        <f t="shared" si="18"/>
        <v>0</v>
      </c>
      <c r="Q284" s="30">
        <f t="shared" si="19"/>
        <v>0</v>
      </c>
      <c r="R284" s="1"/>
      <c r="S284" s="44"/>
      <c r="T284" s="43"/>
      <c r="V284" s="37"/>
      <c r="W284" s="37"/>
      <c r="X284" s="37"/>
    </row>
    <row r="285" spans="1:24" ht="18">
      <c r="A285" s="4" t="s">
        <v>68</v>
      </c>
      <c r="B285" s="4" t="s">
        <v>645</v>
      </c>
      <c r="C285" s="4" t="s">
        <v>120</v>
      </c>
      <c r="D285" s="4" t="s">
        <v>116</v>
      </c>
      <c r="E285" s="4" t="s">
        <v>138</v>
      </c>
      <c r="F285" s="4">
        <v>222</v>
      </c>
      <c r="G285" s="4">
        <v>1</v>
      </c>
      <c r="H285" s="4">
        <v>1</v>
      </c>
      <c r="I285" s="4">
        <v>0</v>
      </c>
      <c r="J285" s="83">
        <f>I285/H285</f>
        <v>0</v>
      </c>
      <c r="K285" s="4">
        <v>0</v>
      </c>
      <c r="L285" s="4">
        <v>0</v>
      </c>
      <c r="M285" s="81">
        <v>7.0000000000000007E-2</v>
      </c>
      <c r="N285" s="82">
        <f>L285*'参数设置&amp;汇总'!$BE$2</f>
        <v>0</v>
      </c>
      <c r="O285" s="4">
        <v>0</v>
      </c>
      <c r="P285" s="1">
        <f t="shared" si="18"/>
        <v>0</v>
      </c>
      <c r="Q285" s="30">
        <f t="shared" si="19"/>
        <v>0</v>
      </c>
      <c r="R285" s="1"/>
      <c r="S285" s="44"/>
      <c r="T285" s="43"/>
      <c r="V285" s="37"/>
      <c r="W285" s="37"/>
      <c r="X285" s="37"/>
    </row>
    <row r="286" spans="1:24" ht="18">
      <c r="A286" s="4" t="s">
        <v>68</v>
      </c>
      <c r="B286" s="4" t="s">
        <v>645</v>
      </c>
      <c r="C286" s="4" t="s">
        <v>120</v>
      </c>
      <c r="D286" s="4" t="s">
        <v>116</v>
      </c>
      <c r="E286" s="4" t="s">
        <v>452</v>
      </c>
      <c r="F286" s="4">
        <v>479</v>
      </c>
      <c r="G286" s="4">
        <v>1</v>
      </c>
      <c r="H286" s="4">
        <v>42</v>
      </c>
      <c r="I286" s="4">
        <v>1</v>
      </c>
      <c r="J286" s="83">
        <f>I286/H286</f>
        <v>2.3809523809523808E-2</v>
      </c>
      <c r="K286" s="4">
        <v>3.2300000000000004</v>
      </c>
      <c r="L286" s="4">
        <v>3.1317647058823526</v>
      </c>
      <c r="M286" s="81">
        <v>0.14199999999999999</v>
      </c>
      <c r="N286" s="82">
        <f>L286*'参数设置&amp;汇总'!$BE$2</f>
        <v>1.3197517423592375</v>
      </c>
      <c r="O286" s="4">
        <v>12078.064705882352</v>
      </c>
      <c r="P286" s="1">
        <f t="shared" si="18"/>
        <v>1.812012963523115</v>
      </c>
      <c r="Q286" s="30">
        <f t="shared" si="19"/>
        <v>1.4345127634339538E-2</v>
      </c>
      <c r="R286" s="1"/>
      <c r="S286" s="44"/>
      <c r="T286" s="43"/>
      <c r="V286" s="37"/>
      <c r="W286" s="37"/>
      <c r="X286" s="37"/>
    </row>
    <row r="287" spans="1:24" ht="18">
      <c r="A287" s="4" t="s">
        <v>68</v>
      </c>
      <c r="B287" s="4" t="s">
        <v>645</v>
      </c>
      <c r="C287" s="4" t="s">
        <v>120</v>
      </c>
      <c r="D287" s="4" t="s">
        <v>116</v>
      </c>
      <c r="E287" s="4" t="s">
        <v>358</v>
      </c>
      <c r="F287" s="4">
        <v>457</v>
      </c>
      <c r="G287" s="4">
        <v>0</v>
      </c>
      <c r="H287" s="4">
        <v>42</v>
      </c>
      <c r="I287" s="4">
        <v>0</v>
      </c>
      <c r="J287" s="83">
        <f>I287/H287</f>
        <v>0</v>
      </c>
      <c r="K287" s="4">
        <v>2.1910904007455732</v>
      </c>
      <c r="L287" s="4">
        <v>2.5777534126418509</v>
      </c>
      <c r="M287" s="81">
        <v>8.8999999999999996E-2</v>
      </c>
      <c r="N287" s="82">
        <f>L287*'参数设置&amp;汇总'!$BE$2</f>
        <v>1.0862867671114089</v>
      </c>
      <c r="O287" s="4">
        <v>11384.558702921988</v>
      </c>
      <c r="P287" s="1">
        <f t="shared" si="18"/>
        <v>1.4914666455304419</v>
      </c>
      <c r="Q287" s="30">
        <f t="shared" si="19"/>
        <v>1.1807464859906618E-2</v>
      </c>
      <c r="R287" s="1"/>
      <c r="S287" s="44"/>
      <c r="T287" s="43"/>
      <c r="V287" s="37"/>
      <c r="W287" s="37"/>
      <c r="X287" s="37"/>
    </row>
    <row r="288" spans="1:24" ht="18">
      <c r="A288" s="4" t="s">
        <v>68</v>
      </c>
      <c r="B288" s="4" t="s">
        <v>645</v>
      </c>
      <c r="C288" s="4" t="s">
        <v>120</v>
      </c>
      <c r="D288" s="4" t="s">
        <v>116</v>
      </c>
      <c r="E288" s="4" t="s">
        <v>357</v>
      </c>
      <c r="F288" s="4">
        <v>95</v>
      </c>
      <c r="G288" s="4">
        <v>0</v>
      </c>
      <c r="H288" s="4">
        <v>0</v>
      </c>
      <c r="I288" s="4">
        <v>0</v>
      </c>
      <c r="J288" s="83">
        <v>0</v>
      </c>
      <c r="K288" s="4">
        <v>0</v>
      </c>
      <c r="L288" s="4">
        <v>0</v>
      </c>
      <c r="M288" s="81">
        <v>0</v>
      </c>
      <c r="N288" s="82">
        <f>L288*'参数设置&amp;汇总'!$BE$2</f>
        <v>0</v>
      </c>
      <c r="O288" s="4">
        <v>0</v>
      </c>
      <c r="P288" s="1">
        <f t="shared" si="18"/>
        <v>0</v>
      </c>
      <c r="Q288" s="30">
        <f t="shared" si="19"/>
        <v>0</v>
      </c>
      <c r="R288" s="1"/>
      <c r="S288" s="44"/>
      <c r="T288" s="43"/>
      <c r="V288" s="37"/>
      <c r="W288" s="37"/>
      <c r="X288" s="37"/>
    </row>
    <row r="289" spans="1:24" ht="18">
      <c r="A289" s="4" t="s">
        <v>68</v>
      </c>
      <c r="B289" s="4" t="s">
        <v>645</v>
      </c>
      <c r="C289" s="4" t="s">
        <v>120</v>
      </c>
      <c r="D289" s="4" t="s">
        <v>116</v>
      </c>
      <c r="E289" s="4" t="s">
        <v>124</v>
      </c>
      <c r="F289" s="4">
        <v>0</v>
      </c>
      <c r="G289" s="4">
        <v>0</v>
      </c>
      <c r="H289" s="4">
        <v>0</v>
      </c>
      <c r="I289" s="4">
        <v>0</v>
      </c>
      <c r="J289" s="83">
        <v>0</v>
      </c>
      <c r="K289" s="4">
        <v>0</v>
      </c>
      <c r="L289" s="4">
        <v>0</v>
      </c>
      <c r="M289" s="81">
        <v>0</v>
      </c>
      <c r="N289" s="82">
        <f>L289*'参数设置&amp;汇总'!$BE$2</f>
        <v>0</v>
      </c>
      <c r="O289" s="4">
        <v>0</v>
      </c>
      <c r="P289" s="1">
        <f t="shared" si="18"/>
        <v>0</v>
      </c>
      <c r="Q289" s="30">
        <f t="shared" si="19"/>
        <v>0</v>
      </c>
      <c r="R289" s="1"/>
      <c r="S289" s="44"/>
      <c r="T289" s="43"/>
      <c r="V289" s="37"/>
      <c r="W289" s="37"/>
      <c r="X289" s="37"/>
    </row>
    <row r="290" spans="1:24" ht="18">
      <c r="A290" s="4" t="s">
        <v>68</v>
      </c>
      <c r="B290" s="4" t="s">
        <v>645</v>
      </c>
      <c r="C290" s="4" t="s">
        <v>120</v>
      </c>
      <c r="D290" s="4" t="s">
        <v>116</v>
      </c>
      <c r="E290" s="4" t="s">
        <v>122</v>
      </c>
      <c r="F290" s="4">
        <v>1899</v>
      </c>
      <c r="G290" s="4">
        <v>41</v>
      </c>
      <c r="H290" s="4">
        <v>506</v>
      </c>
      <c r="I290" s="4">
        <v>38</v>
      </c>
      <c r="J290" s="83">
        <f>I290/H290</f>
        <v>7.5098814229249009E-2</v>
      </c>
      <c r="K290" s="4">
        <v>47.97073362210029</v>
      </c>
      <c r="L290" s="4">
        <v>33.711451320117988</v>
      </c>
      <c r="M290" s="81">
        <v>0.33500000000000002</v>
      </c>
      <c r="N290" s="82">
        <f>L290*'参数设置&amp;汇总'!$BE$2</f>
        <v>14.206286485577268</v>
      </c>
      <c r="O290" s="4">
        <v>205990.65956469026</v>
      </c>
      <c r="P290" s="1">
        <f t="shared" si="18"/>
        <v>19.505164834540722</v>
      </c>
      <c r="Q290" s="30">
        <f t="shared" si="19"/>
        <v>0.15441615745192683</v>
      </c>
      <c r="R290" s="1"/>
      <c r="S290" s="44"/>
      <c r="T290" s="43"/>
      <c r="V290" s="37"/>
      <c r="W290" s="37"/>
      <c r="X290" s="37"/>
    </row>
    <row r="291" spans="1:24" ht="18">
      <c r="A291" s="4" t="s">
        <v>68</v>
      </c>
      <c r="B291" s="4" t="s">
        <v>645</v>
      </c>
      <c r="C291" s="4" t="s">
        <v>120</v>
      </c>
      <c r="D291" s="4" t="s">
        <v>116</v>
      </c>
      <c r="E291" s="4" t="s">
        <v>236</v>
      </c>
      <c r="F291" s="4">
        <v>168</v>
      </c>
      <c r="G291" s="4">
        <v>0</v>
      </c>
      <c r="H291" s="4">
        <v>0</v>
      </c>
      <c r="I291" s="4">
        <v>0</v>
      </c>
      <c r="J291" s="83">
        <v>0</v>
      </c>
      <c r="K291" s="4">
        <v>0</v>
      </c>
      <c r="L291" s="4">
        <v>0</v>
      </c>
      <c r="M291" s="81">
        <v>0</v>
      </c>
      <c r="N291" s="82">
        <f>L291*'参数设置&amp;汇总'!$BE$2</f>
        <v>0</v>
      </c>
      <c r="O291" s="4">
        <v>0</v>
      </c>
      <c r="P291" s="1">
        <f t="shared" si="18"/>
        <v>0</v>
      </c>
      <c r="Q291" s="30">
        <f t="shared" si="19"/>
        <v>0</v>
      </c>
      <c r="R291" s="1"/>
      <c r="S291" s="44"/>
      <c r="T291" s="43"/>
      <c r="V291" s="37"/>
      <c r="W291" s="37"/>
      <c r="X291" s="37"/>
    </row>
    <row r="292" spans="1:24" ht="18">
      <c r="A292" s="4" t="s">
        <v>68</v>
      </c>
      <c r="B292" s="4" t="s">
        <v>645</v>
      </c>
      <c r="C292" s="4" t="s">
        <v>120</v>
      </c>
      <c r="D292" s="4" t="s">
        <v>116</v>
      </c>
      <c r="E292" s="4" t="s">
        <v>121</v>
      </c>
      <c r="F292" s="4">
        <v>452</v>
      </c>
      <c r="G292" s="4">
        <v>3</v>
      </c>
      <c r="H292" s="4">
        <v>29</v>
      </c>
      <c r="I292" s="4">
        <v>3</v>
      </c>
      <c r="J292" s="83">
        <f>I292/H292</f>
        <v>0.10344827586206896</v>
      </c>
      <c r="K292" s="4">
        <v>3.4521808014911461</v>
      </c>
      <c r="L292" s="4">
        <v>2.0566832958719372</v>
      </c>
      <c r="M292" s="81">
        <v>0.25900000000000001</v>
      </c>
      <c r="N292" s="82">
        <f>L292*'参数设置&amp;汇总'!$BE$2</f>
        <v>0.86670347810928228</v>
      </c>
      <c r="O292" s="4">
        <v>10213.546817608683</v>
      </c>
      <c r="P292" s="1">
        <f t="shared" si="18"/>
        <v>1.189979817762655</v>
      </c>
      <c r="Q292" s="30">
        <f t="shared" si="19"/>
        <v>9.4206899794487212E-3</v>
      </c>
      <c r="R292" s="1"/>
      <c r="S292" s="44"/>
      <c r="T292" s="43"/>
      <c r="V292" s="37"/>
      <c r="W292" s="37"/>
      <c r="X292" s="37"/>
    </row>
    <row r="293" spans="1:24" ht="18">
      <c r="A293" s="4" t="s">
        <v>68</v>
      </c>
      <c r="B293" s="4" t="s">
        <v>645</v>
      </c>
      <c r="C293" s="4" t="s">
        <v>120</v>
      </c>
      <c r="D293" s="4" t="s">
        <v>116</v>
      </c>
      <c r="E293" s="4" t="s">
        <v>275</v>
      </c>
      <c r="F293" s="4">
        <v>316</v>
      </c>
      <c r="G293" s="4">
        <v>0</v>
      </c>
      <c r="H293" s="4">
        <v>43</v>
      </c>
      <c r="I293" s="4">
        <v>0</v>
      </c>
      <c r="J293" s="83">
        <f>I293/H293</f>
        <v>0</v>
      </c>
      <c r="K293" s="4">
        <v>1.9100000000000001</v>
      </c>
      <c r="L293" s="4">
        <v>2.2470588235294118</v>
      </c>
      <c r="M293" s="81">
        <v>1.9E-2</v>
      </c>
      <c r="N293" s="82">
        <f>L293*'参数设置&amp;汇总'!$BE$2</f>
        <v>0.94692931176038464</v>
      </c>
      <c r="O293" s="4">
        <v>11071.523529411763</v>
      </c>
      <c r="P293" s="1">
        <f t="shared" si="18"/>
        <v>1.3001295117690272</v>
      </c>
      <c r="Q293" s="30">
        <f t="shared" si="19"/>
        <v>1.0292709910438963E-2</v>
      </c>
      <c r="R293" s="1"/>
      <c r="S293" s="44"/>
      <c r="T293" s="43"/>
      <c r="V293" s="37"/>
      <c r="W293" s="37"/>
      <c r="X293" s="37"/>
    </row>
    <row r="294" spans="1:24" ht="18">
      <c r="A294" s="4" t="s">
        <v>68</v>
      </c>
      <c r="B294" s="4" t="s">
        <v>645</v>
      </c>
      <c r="C294" s="4" t="s">
        <v>120</v>
      </c>
      <c r="D294" s="4" t="s">
        <v>116</v>
      </c>
      <c r="E294" s="4" t="s">
        <v>152</v>
      </c>
      <c r="F294" s="4">
        <v>76</v>
      </c>
      <c r="G294" s="4">
        <v>0</v>
      </c>
      <c r="H294" s="4">
        <v>0</v>
      </c>
      <c r="I294" s="4">
        <v>0</v>
      </c>
      <c r="J294" s="83">
        <v>0</v>
      </c>
      <c r="K294" s="4">
        <v>0</v>
      </c>
      <c r="L294" s="4">
        <v>0</v>
      </c>
      <c r="M294" s="81">
        <v>0</v>
      </c>
      <c r="N294" s="82">
        <f>L294*'参数设置&amp;汇总'!$BE$2</f>
        <v>0</v>
      </c>
      <c r="O294" s="4">
        <v>0</v>
      </c>
      <c r="P294" s="1">
        <f t="shared" si="18"/>
        <v>0</v>
      </c>
      <c r="Q294" s="30">
        <f t="shared" si="19"/>
        <v>0</v>
      </c>
      <c r="R294" s="1"/>
      <c r="S294" s="44"/>
      <c r="T294" s="43"/>
      <c r="V294" s="37"/>
      <c r="W294" s="37"/>
      <c r="X294" s="37"/>
    </row>
    <row r="295" spans="1:24" ht="18">
      <c r="A295" s="4" t="s">
        <v>68</v>
      </c>
      <c r="B295" s="4" t="s">
        <v>648</v>
      </c>
      <c r="C295" s="4" t="s">
        <v>79</v>
      </c>
      <c r="D295" s="4" t="s">
        <v>84</v>
      </c>
      <c r="E295" s="4" t="s">
        <v>97</v>
      </c>
      <c r="F295" s="4">
        <v>14962</v>
      </c>
      <c r="G295" s="4">
        <v>462</v>
      </c>
      <c r="H295" s="4">
        <v>3779</v>
      </c>
      <c r="I295" s="4">
        <v>385</v>
      </c>
      <c r="J295" s="83">
        <f t="shared" ref="J295:J302" si="22">I295/H295</f>
        <v>0.10187880391637999</v>
      </c>
      <c r="K295" s="82">
        <v>799.79251097739473</v>
      </c>
      <c r="L295" s="82">
        <v>703.38060114987616</v>
      </c>
      <c r="M295" s="81">
        <v>0.36799999999999999</v>
      </c>
      <c r="N295" s="82">
        <f>L295*'参数设置&amp;汇总'!$BE$2</f>
        <v>296.41044621444462</v>
      </c>
      <c r="O295" s="4">
        <v>6227768.9454609537</v>
      </c>
      <c r="P295" s="4">
        <f t="shared" si="18"/>
        <v>406.97015493543154</v>
      </c>
      <c r="Q295" s="92">
        <f t="shared" si="19"/>
        <v>3.2218526762439632</v>
      </c>
      <c r="R295" s="1"/>
      <c r="S295" s="44"/>
      <c r="T295" s="43"/>
      <c r="V295" s="37"/>
      <c r="W295" s="37"/>
      <c r="X295" s="37"/>
    </row>
    <row r="296" spans="1:24" ht="18">
      <c r="A296" s="4" t="s">
        <v>68</v>
      </c>
      <c r="B296" s="4" t="s">
        <v>646</v>
      </c>
      <c r="C296" s="4" t="s">
        <v>81</v>
      </c>
      <c r="D296" s="4" t="s">
        <v>116</v>
      </c>
      <c r="E296" s="4" t="s">
        <v>424</v>
      </c>
      <c r="F296" s="4">
        <v>1224</v>
      </c>
      <c r="G296" s="4">
        <v>12</v>
      </c>
      <c r="H296" s="4">
        <v>212</v>
      </c>
      <c r="I296" s="4">
        <v>11</v>
      </c>
      <c r="J296" s="83">
        <f t="shared" si="22"/>
        <v>5.1886792452830191E-2</v>
      </c>
      <c r="K296" s="4">
        <v>15.830316910244864</v>
      </c>
      <c r="L296" s="4">
        <v>11.330961070876306</v>
      </c>
      <c r="M296" s="81">
        <v>0.24299999999999999</v>
      </c>
      <c r="N296" s="82">
        <f>L296*'参数设置&amp;汇总'!$BE$2</f>
        <v>4.7749614100336757</v>
      </c>
      <c r="O296" s="4">
        <v>69459.449599726067</v>
      </c>
      <c r="P296" s="1">
        <f t="shared" si="18"/>
        <v>6.5559996608426303</v>
      </c>
      <c r="Q296" s="30">
        <f t="shared" si="19"/>
        <v>5.1901754456887779E-2</v>
      </c>
      <c r="R296" s="1"/>
      <c r="S296" s="44"/>
      <c r="T296" s="43"/>
      <c r="V296" s="37"/>
      <c r="W296" s="37"/>
      <c r="X296" s="37"/>
    </row>
    <row r="297" spans="1:24" ht="18">
      <c r="A297" s="4" t="s">
        <v>68</v>
      </c>
      <c r="B297" s="4" t="s">
        <v>646</v>
      </c>
      <c r="C297" s="4" t="s">
        <v>81</v>
      </c>
      <c r="D297" s="4" t="s">
        <v>116</v>
      </c>
      <c r="E297" s="4" t="s">
        <v>265</v>
      </c>
      <c r="F297" s="4">
        <v>3199</v>
      </c>
      <c r="G297" s="4">
        <v>7</v>
      </c>
      <c r="H297" s="4">
        <v>242</v>
      </c>
      <c r="I297" s="4">
        <v>6</v>
      </c>
      <c r="J297" s="83">
        <f t="shared" si="22"/>
        <v>2.4793388429752067E-2</v>
      </c>
      <c r="K297" s="4">
        <v>21.760046723278862</v>
      </c>
      <c r="L297" s="4">
        <v>21.536525556798654</v>
      </c>
      <c r="M297" s="81">
        <v>0.13300000000000001</v>
      </c>
      <c r="N297" s="82">
        <f>L297*'参数设置&amp;汇总'!$BE$2</f>
        <v>9.0756713218470644</v>
      </c>
      <c r="O297" s="4">
        <v>117921.36059348776</v>
      </c>
      <c r="P297" s="1">
        <f t="shared" si="18"/>
        <v>12.46085423495159</v>
      </c>
      <c r="Q297" s="30">
        <f t="shared" si="19"/>
        <v>9.8648601324424615E-2</v>
      </c>
      <c r="R297" s="1"/>
      <c r="S297" s="44"/>
      <c r="T297" s="43"/>
      <c r="V297" s="37"/>
      <c r="W297" s="37"/>
      <c r="X297" s="37"/>
    </row>
    <row r="298" spans="1:24" ht="18">
      <c r="A298" s="4" t="s">
        <v>68</v>
      </c>
      <c r="B298" s="4" t="s">
        <v>646</v>
      </c>
      <c r="C298" s="4" t="s">
        <v>81</v>
      </c>
      <c r="D298" s="4" t="s">
        <v>116</v>
      </c>
      <c r="E298" s="4" t="s">
        <v>464</v>
      </c>
      <c r="F298" s="4">
        <v>4942</v>
      </c>
      <c r="G298" s="4">
        <v>16</v>
      </c>
      <c r="H298" s="4">
        <v>370</v>
      </c>
      <c r="I298" s="4">
        <v>12</v>
      </c>
      <c r="J298" s="83">
        <f t="shared" si="22"/>
        <v>3.2432432432432434E-2</v>
      </c>
      <c r="K298" s="4">
        <v>29.157409341531864</v>
      </c>
      <c r="L298" s="4">
        <v>26.202834519449244</v>
      </c>
      <c r="M298" s="81">
        <v>0.11899999999999999</v>
      </c>
      <c r="N298" s="82">
        <f>L298*'参数设置&amp;汇总'!$BE$2</f>
        <v>11.042092800535247</v>
      </c>
      <c r="O298" s="4">
        <v>159469.3566253504</v>
      </c>
      <c r="P298" s="1">
        <f t="shared" si="18"/>
        <v>15.160741718913997</v>
      </c>
      <c r="Q298" s="30">
        <f t="shared" si="19"/>
        <v>0.12002274783190486</v>
      </c>
      <c r="R298" s="1"/>
      <c r="S298" s="44"/>
      <c r="T298" s="43"/>
      <c r="V298" s="37"/>
      <c r="W298" s="37"/>
      <c r="X298" s="37"/>
    </row>
    <row r="299" spans="1:24" ht="18">
      <c r="A299" s="4" t="s">
        <v>68</v>
      </c>
      <c r="B299" s="4" t="s">
        <v>646</v>
      </c>
      <c r="C299" s="4" t="s">
        <v>81</v>
      </c>
      <c r="D299" s="4" t="s">
        <v>116</v>
      </c>
      <c r="E299" s="4" t="s">
        <v>467</v>
      </c>
      <c r="F299" s="4">
        <v>2545</v>
      </c>
      <c r="G299" s="4">
        <v>16</v>
      </c>
      <c r="H299" s="4">
        <v>316</v>
      </c>
      <c r="I299" s="4">
        <v>13</v>
      </c>
      <c r="J299" s="83">
        <f t="shared" si="22"/>
        <v>4.1139240506329111E-2</v>
      </c>
      <c r="K299" s="4">
        <v>27.735548627812005</v>
      </c>
      <c r="L299" s="4">
        <v>23.974763091543529</v>
      </c>
      <c r="M299" s="81">
        <v>0.17599999999999999</v>
      </c>
      <c r="N299" s="82">
        <f>L299*'参数设置&amp;汇总'!$BE$2</f>
        <v>10.103164935502381</v>
      </c>
      <c r="O299" s="4">
        <v>137846.79017306966</v>
      </c>
      <c r="P299" s="1">
        <f t="shared" si="18"/>
        <v>13.871598156041149</v>
      </c>
      <c r="Q299" s="30">
        <f t="shared" si="19"/>
        <v>0.10981701016850413</v>
      </c>
      <c r="R299" s="1"/>
      <c r="S299" s="44"/>
      <c r="T299" s="43"/>
      <c r="V299" s="37"/>
      <c r="W299" s="37"/>
      <c r="X299" s="37"/>
    </row>
    <row r="300" spans="1:24" ht="18">
      <c r="A300" s="4" t="s">
        <v>68</v>
      </c>
      <c r="B300" s="4" t="s">
        <v>646</v>
      </c>
      <c r="C300" s="4" t="s">
        <v>81</v>
      </c>
      <c r="D300" s="4" t="s">
        <v>116</v>
      </c>
      <c r="E300" s="4" t="s">
        <v>388</v>
      </c>
      <c r="F300" s="4">
        <v>2198</v>
      </c>
      <c r="G300" s="4">
        <v>7</v>
      </c>
      <c r="H300" s="4">
        <v>222</v>
      </c>
      <c r="I300" s="4">
        <v>7</v>
      </c>
      <c r="J300" s="83">
        <f t="shared" si="22"/>
        <v>3.1531531531531529E-2</v>
      </c>
      <c r="K300" s="4">
        <v>21.768592431287001</v>
      </c>
      <c r="L300" s="4">
        <v>20.273638154455291</v>
      </c>
      <c r="M300" s="81">
        <v>5.8000000000000003E-2</v>
      </c>
      <c r="N300" s="82">
        <f>L300*'参数设置&amp;汇总'!$BE$2</f>
        <v>8.5434800475423085</v>
      </c>
      <c r="O300" s="4">
        <v>124871.09996680082</v>
      </c>
      <c r="P300" s="1">
        <f t="shared" si="18"/>
        <v>11.730158106912983</v>
      </c>
      <c r="Q300" s="30">
        <f t="shared" si="19"/>
        <v>9.2863913560242484E-2</v>
      </c>
      <c r="R300" s="1"/>
      <c r="S300" s="44"/>
      <c r="T300" s="43"/>
      <c r="V300" s="37"/>
      <c r="W300" s="37"/>
      <c r="X300" s="37"/>
    </row>
    <row r="301" spans="1:24" ht="18">
      <c r="A301" s="4" t="s">
        <v>68</v>
      </c>
      <c r="B301" s="4" t="s">
        <v>646</v>
      </c>
      <c r="C301" s="4" t="s">
        <v>81</v>
      </c>
      <c r="D301" s="4" t="s">
        <v>116</v>
      </c>
      <c r="E301" s="4" t="s">
        <v>387</v>
      </c>
      <c r="F301" s="4">
        <v>4110</v>
      </c>
      <c r="G301" s="4">
        <v>19</v>
      </c>
      <c r="H301" s="4">
        <v>399</v>
      </c>
      <c r="I301" s="4">
        <v>18</v>
      </c>
      <c r="J301" s="83">
        <f t="shared" si="22"/>
        <v>4.5112781954887216E-2</v>
      </c>
      <c r="K301" s="4">
        <v>38.574275011303023</v>
      </c>
      <c r="L301" s="4">
        <v>33.672088248591791</v>
      </c>
      <c r="M301" s="81">
        <v>0.16300000000000001</v>
      </c>
      <c r="N301" s="82">
        <f>L301*'参数设置&amp;汇总'!$BE$2</f>
        <v>14.189698559244956</v>
      </c>
      <c r="O301" s="4">
        <v>211707.1835032239</v>
      </c>
      <c r="P301" s="1">
        <f t="shared" si="18"/>
        <v>19.482389689346835</v>
      </c>
      <c r="Q301" s="30">
        <f t="shared" si="19"/>
        <v>0.15423585390483649</v>
      </c>
      <c r="R301" s="1"/>
      <c r="S301" s="44"/>
      <c r="T301" s="43"/>
      <c r="V301" s="37"/>
      <c r="W301" s="37"/>
      <c r="X301" s="37"/>
    </row>
    <row r="302" spans="1:24" ht="18">
      <c r="A302" s="4" t="s">
        <v>68</v>
      </c>
      <c r="B302" s="4" t="s">
        <v>646</v>
      </c>
      <c r="C302" s="4" t="s">
        <v>81</v>
      </c>
      <c r="D302" s="4" t="s">
        <v>116</v>
      </c>
      <c r="E302" s="4" t="s">
        <v>345</v>
      </c>
      <c r="F302" s="4">
        <v>689</v>
      </c>
      <c r="G302" s="4">
        <v>2</v>
      </c>
      <c r="H302" s="4">
        <v>31</v>
      </c>
      <c r="I302" s="4">
        <v>1</v>
      </c>
      <c r="J302" s="83">
        <f t="shared" si="22"/>
        <v>3.2258064516129031E-2</v>
      </c>
      <c r="K302" s="4">
        <v>3.6710904007455731</v>
      </c>
      <c r="L302" s="4">
        <v>3.623635765583026</v>
      </c>
      <c r="M302" s="81">
        <v>1.4999999999999999E-2</v>
      </c>
      <c r="N302" s="82">
        <f>L302*'参数设置&amp;汇总'!$BE$2</f>
        <v>1.5270303054124461</v>
      </c>
      <c r="O302" s="4">
        <v>24821.11046762787</v>
      </c>
      <c r="P302" s="1">
        <f t="shared" si="18"/>
        <v>2.0966054601705801</v>
      </c>
      <c r="Q302" s="30">
        <f t="shared" si="19"/>
        <v>1.6598155493613546E-2</v>
      </c>
      <c r="R302" s="1"/>
      <c r="S302" s="44"/>
      <c r="T302" s="43"/>
      <c r="V302" s="37"/>
      <c r="W302" s="37"/>
      <c r="X302" s="37"/>
    </row>
    <row r="303" spans="1:24" ht="18">
      <c r="A303" s="4" t="s">
        <v>68</v>
      </c>
      <c r="B303" s="4" t="s">
        <v>646</v>
      </c>
      <c r="C303" s="4" t="s">
        <v>81</v>
      </c>
      <c r="D303" s="4" t="s">
        <v>116</v>
      </c>
      <c r="E303" s="4" t="s">
        <v>374</v>
      </c>
      <c r="F303" s="4">
        <v>49</v>
      </c>
      <c r="G303" s="4">
        <v>0</v>
      </c>
      <c r="H303" s="4">
        <v>0</v>
      </c>
      <c r="I303" s="4">
        <v>0</v>
      </c>
      <c r="J303" s="83">
        <v>0</v>
      </c>
      <c r="K303" s="4">
        <v>0</v>
      </c>
      <c r="L303" s="4">
        <v>0</v>
      </c>
      <c r="M303" s="81">
        <v>0</v>
      </c>
      <c r="N303" s="82">
        <f>L303*'参数设置&amp;汇总'!$BE$2</f>
        <v>0</v>
      </c>
      <c r="O303" s="4">
        <v>0</v>
      </c>
      <c r="P303" s="1">
        <f t="shared" si="18"/>
        <v>0</v>
      </c>
      <c r="Q303" s="30">
        <f t="shared" si="19"/>
        <v>0</v>
      </c>
      <c r="R303" s="1"/>
      <c r="S303" s="44"/>
      <c r="T303" s="43"/>
      <c r="V303" s="37"/>
      <c r="W303" s="37"/>
      <c r="X303" s="37"/>
    </row>
    <row r="304" spans="1:24" ht="18">
      <c r="A304" s="4" t="s">
        <v>68</v>
      </c>
      <c r="B304" s="4" t="s">
        <v>646</v>
      </c>
      <c r="C304" s="4" t="s">
        <v>81</v>
      </c>
      <c r="D304" s="4" t="s">
        <v>116</v>
      </c>
      <c r="E304" s="4" t="s">
        <v>176</v>
      </c>
      <c r="F304" s="4">
        <v>3006</v>
      </c>
      <c r="G304" s="4">
        <v>18</v>
      </c>
      <c r="H304" s="4">
        <v>338</v>
      </c>
      <c r="I304" s="4">
        <v>15</v>
      </c>
      <c r="J304" s="83">
        <f t="shared" ref="J304:J335" si="23">I304/H304</f>
        <v>4.4378698224852069E-2</v>
      </c>
      <c r="K304" s="4">
        <v>31.192227524770004</v>
      </c>
      <c r="L304" s="4">
        <v>27.474385323258819</v>
      </c>
      <c r="M304" s="81">
        <v>0.127</v>
      </c>
      <c r="N304" s="82">
        <f>L304*'参数设置&amp;汇总'!$BE$2</f>
        <v>11.5779349044053</v>
      </c>
      <c r="O304" s="4">
        <v>167387.43682286111</v>
      </c>
      <c r="P304" s="1">
        <f t="shared" si="18"/>
        <v>15.896450418853519</v>
      </c>
      <c r="Q304" s="30">
        <f t="shared" si="19"/>
        <v>0.12584711852614455</v>
      </c>
      <c r="R304" s="1"/>
      <c r="S304" s="44"/>
      <c r="T304" s="43"/>
      <c r="V304" s="37"/>
      <c r="W304" s="37"/>
      <c r="X304" s="37"/>
    </row>
    <row r="305" spans="1:24" ht="18">
      <c r="A305" s="4" t="s">
        <v>68</v>
      </c>
      <c r="B305" s="4" t="s">
        <v>646</v>
      </c>
      <c r="C305" s="4" t="s">
        <v>81</v>
      </c>
      <c r="D305" s="4" t="s">
        <v>116</v>
      </c>
      <c r="E305" s="4" t="s">
        <v>453</v>
      </c>
      <c r="F305" s="4">
        <v>1594</v>
      </c>
      <c r="G305" s="4">
        <v>7</v>
      </c>
      <c r="H305" s="4">
        <v>152</v>
      </c>
      <c r="I305" s="4">
        <v>7</v>
      </c>
      <c r="J305" s="83">
        <f t="shared" si="23"/>
        <v>4.6052631578947366E-2</v>
      </c>
      <c r="K305" s="4">
        <v>11.423958101058155</v>
      </c>
      <c r="L305" s="4">
        <v>8.730538942421358</v>
      </c>
      <c r="M305" s="81">
        <v>0.224</v>
      </c>
      <c r="N305" s="82">
        <f>L305*'参数设置&amp;汇总'!$BE$2</f>
        <v>3.6791218571924866</v>
      </c>
      <c r="O305" s="4">
        <v>58398.731550556695</v>
      </c>
      <c r="P305" s="1">
        <f t="shared" si="18"/>
        <v>5.0514170852288718</v>
      </c>
      <c r="Q305" s="30">
        <f t="shared" si="19"/>
        <v>3.9990454969483551E-2</v>
      </c>
      <c r="R305" s="1"/>
      <c r="S305" s="44"/>
      <c r="T305" s="43"/>
      <c r="V305" s="37"/>
      <c r="W305" s="37"/>
      <c r="X305" s="37"/>
    </row>
    <row r="306" spans="1:24" ht="18">
      <c r="A306" s="4" t="s">
        <v>68</v>
      </c>
      <c r="B306" s="4" t="s">
        <v>646</v>
      </c>
      <c r="C306" s="4" t="s">
        <v>81</v>
      </c>
      <c r="D306" s="4" t="s">
        <v>116</v>
      </c>
      <c r="E306" s="4" t="s">
        <v>217</v>
      </c>
      <c r="F306" s="4">
        <v>842</v>
      </c>
      <c r="G306" s="4">
        <v>4</v>
      </c>
      <c r="H306" s="4">
        <v>72</v>
      </c>
      <c r="I306" s="4">
        <v>3</v>
      </c>
      <c r="J306" s="83">
        <f t="shared" si="23"/>
        <v>4.1666666666666664E-2</v>
      </c>
      <c r="K306" s="4">
        <v>7.0181361087537173</v>
      </c>
      <c r="L306" s="4">
        <v>6.2742777750043714</v>
      </c>
      <c r="M306" s="81">
        <v>0.11799999999999999</v>
      </c>
      <c r="N306" s="82">
        <f>L306*'参数设置&amp;汇总'!$BE$2</f>
        <v>2.6440329345479645</v>
      </c>
      <c r="O306" s="4">
        <v>37816.96748799974</v>
      </c>
      <c r="P306" s="1">
        <f t="shared" si="18"/>
        <v>3.6302448404564069</v>
      </c>
      <c r="Q306" s="30">
        <f t="shared" si="19"/>
        <v>2.8739488418999613E-2</v>
      </c>
      <c r="R306" s="1"/>
      <c r="S306" s="44"/>
      <c r="T306" s="43"/>
      <c r="V306" s="37"/>
      <c r="W306" s="37"/>
      <c r="X306" s="37"/>
    </row>
    <row r="307" spans="1:24" ht="18">
      <c r="A307" s="4" t="s">
        <v>68</v>
      </c>
      <c r="B307" s="4" t="s">
        <v>646</v>
      </c>
      <c r="C307" s="4" t="s">
        <v>81</v>
      </c>
      <c r="D307" s="4" t="s">
        <v>116</v>
      </c>
      <c r="E307" s="4" t="s">
        <v>154</v>
      </c>
      <c r="F307" s="4">
        <v>1176</v>
      </c>
      <c r="G307" s="4">
        <v>4</v>
      </c>
      <c r="H307" s="4">
        <v>96</v>
      </c>
      <c r="I307" s="4">
        <v>4</v>
      </c>
      <c r="J307" s="83">
        <f t="shared" si="23"/>
        <v>4.1666666666666664E-2</v>
      </c>
      <c r="K307" s="4">
        <v>6.88</v>
      </c>
      <c r="L307" s="4">
        <v>5.4388235294117644</v>
      </c>
      <c r="M307" s="81">
        <v>0.17499999999999999</v>
      </c>
      <c r="N307" s="82">
        <f>L307*'参数设置&amp;汇总'!$BE$2</f>
        <v>2.2919655540671506</v>
      </c>
      <c r="O307" s="4">
        <v>34024.870588235295</v>
      </c>
      <c r="P307" s="1">
        <f t="shared" si="18"/>
        <v>3.1468579753446138</v>
      </c>
      <c r="Q307" s="30">
        <f t="shared" si="19"/>
        <v>2.4912669065947291E-2</v>
      </c>
      <c r="R307" s="1"/>
      <c r="S307" s="44"/>
      <c r="T307" s="43"/>
      <c r="V307" s="37"/>
      <c r="W307" s="37"/>
      <c r="X307" s="37"/>
    </row>
    <row r="308" spans="1:24" ht="18">
      <c r="A308" s="4" t="s">
        <v>68</v>
      </c>
      <c r="B308" s="4" t="s">
        <v>646</v>
      </c>
      <c r="C308" s="4" t="s">
        <v>81</v>
      </c>
      <c r="D308" s="4" t="s">
        <v>116</v>
      </c>
      <c r="E308" s="4" t="s">
        <v>197</v>
      </c>
      <c r="F308" s="4">
        <v>2735</v>
      </c>
      <c r="G308" s="4">
        <v>14</v>
      </c>
      <c r="H308" s="4">
        <v>222</v>
      </c>
      <c r="I308" s="4">
        <v>9</v>
      </c>
      <c r="J308" s="83">
        <f t="shared" si="23"/>
        <v>4.0540540540540543E-2</v>
      </c>
      <c r="K308" s="4">
        <v>20.76786592178771</v>
      </c>
      <c r="L308" s="4">
        <v>18.724548143279655</v>
      </c>
      <c r="M308" s="81">
        <v>0.13</v>
      </c>
      <c r="N308" s="82">
        <f>L308*'参数设置&amp;汇总'!$BE$2</f>
        <v>7.8906806091041855</v>
      </c>
      <c r="O308" s="4">
        <v>107615.74789352612</v>
      </c>
      <c r="P308" s="1">
        <f t="shared" si="18"/>
        <v>10.83386753417547</v>
      </c>
      <c r="Q308" s="30">
        <f t="shared" si="19"/>
        <v>8.5768267490262881E-2</v>
      </c>
      <c r="R308" s="1"/>
      <c r="S308" s="44"/>
      <c r="T308" s="43"/>
      <c r="V308" s="37"/>
      <c r="W308" s="37"/>
      <c r="X308" s="37"/>
    </row>
    <row r="309" spans="1:24" ht="18">
      <c r="A309" s="4" t="s">
        <v>68</v>
      </c>
      <c r="B309" s="4" t="s">
        <v>646</v>
      </c>
      <c r="C309" s="4" t="s">
        <v>81</v>
      </c>
      <c r="D309" s="4" t="s">
        <v>116</v>
      </c>
      <c r="E309" s="4" t="s">
        <v>398</v>
      </c>
      <c r="F309" s="4">
        <v>6008</v>
      </c>
      <c r="G309" s="4">
        <v>45</v>
      </c>
      <c r="H309" s="4">
        <v>614</v>
      </c>
      <c r="I309" s="4">
        <v>37</v>
      </c>
      <c r="J309" s="83">
        <f t="shared" si="23"/>
        <v>6.026058631921824E-2</v>
      </c>
      <c r="K309" s="4">
        <v>57.829366679335855</v>
      </c>
      <c r="L309" s="4">
        <v>42.72984315215983</v>
      </c>
      <c r="M309" s="81">
        <v>0.19700000000000001</v>
      </c>
      <c r="N309" s="82">
        <f>L309*'参数设置&amp;汇总'!$BE$2</f>
        <v>18.006711948978172</v>
      </c>
      <c r="O309" s="4">
        <v>284829.23561844387</v>
      </c>
      <c r="P309" s="1">
        <f t="shared" si="18"/>
        <v>24.723131203181659</v>
      </c>
      <c r="Q309" s="30">
        <f t="shared" si="19"/>
        <v>0.19572512988019752</v>
      </c>
      <c r="R309" s="1"/>
      <c r="S309" s="44"/>
      <c r="T309" s="43"/>
      <c r="V309" s="37"/>
      <c r="W309" s="37"/>
      <c r="X309" s="37"/>
    </row>
    <row r="310" spans="1:24" ht="18">
      <c r="A310" s="4" t="s">
        <v>68</v>
      </c>
      <c r="B310" s="4" t="s">
        <v>646</v>
      </c>
      <c r="C310" s="4" t="s">
        <v>81</v>
      </c>
      <c r="D310" s="4" t="s">
        <v>116</v>
      </c>
      <c r="E310" s="4" t="s">
        <v>221</v>
      </c>
      <c r="F310" s="4">
        <v>3555</v>
      </c>
      <c r="G310" s="4">
        <v>12</v>
      </c>
      <c r="H310" s="4">
        <v>366</v>
      </c>
      <c r="I310" s="4">
        <v>12</v>
      </c>
      <c r="J310" s="83">
        <f t="shared" si="23"/>
        <v>3.2786885245901641E-2</v>
      </c>
      <c r="K310" s="4">
        <v>29.782227524770008</v>
      </c>
      <c r="L310" s="4">
        <v>26.977914735023532</v>
      </c>
      <c r="M310" s="81">
        <v>0.13600000000000001</v>
      </c>
      <c r="N310" s="82">
        <f>L310*'参数设置&amp;汇总'!$BE$2</f>
        <v>11.368718061702223</v>
      </c>
      <c r="O310" s="4">
        <v>173190.42152874349</v>
      </c>
      <c r="P310" s="1">
        <f t="shared" si="18"/>
        <v>15.609196673321309</v>
      </c>
      <c r="Q310" s="30">
        <f t="shared" si="19"/>
        <v>0.12357302240980678</v>
      </c>
      <c r="R310" s="1"/>
      <c r="S310" s="44"/>
      <c r="T310" s="43"/>
      <c r="V310" s="37"/>
      <c r="W310" s="37"/>
      <c r="X310" s="37"/>
    </row>
    <row r="311" spans="1:24" ht="18">
      <c r="A311" s="4" t="s">
        <v>68</v>
      </c>
      <c r="B311" s="4" t="s">
        <v>646</v>
      </c>
      <c r="C311" s="4" t="s">
        <v>81</v>
      </c>
      <c r="D311" s="4" t="s">
        <v>116</v>
      </c>
      <c r="E311" s="4" t="s">
        <v>230</v>
      </c>
      <c r="F311" s="4">
        <v>3841</v>
      </c>
      <c r="G311" s="4">
        <v>32</v>
      </c>
      <c r="H311" s="4">
        <v>555</v>
      </c>
      <c r="I311" s="4">
        <v>28</v>
      </c>
      <c r="J311" s="83">
        <f t="shared" si="23"/>
        <v>5.0450450450450449E-2</v>
      </c>
      <c r="K311" s="4">
        <v>46.697179402489596</v>
      </c>
      <c r="L311" s="4">
        <v>36.579034591164216</v>
      </c>
      <c r="M311" s="81">
        <v>0.159</v>
      </c>
      <c r="N311" s="82">
        <f>L311*'参数设置&amp;汇总'!$BE$2</f>
        <v>15.414709970015638</v>
      </c>
      <c r="O311" s="4">
        <v>231469.79512376242</v>
      </c>
      <c r="P311" s="1">
        <f t="shared" si="18"/>
        <v>21.16432462114858</v>
      </c>
      <c r="Q311" s="30">
        <f t="shared" si="19"/>
        <v>0.16755119532625692</v>
      </c>
      <c r="R311" s="1"/>
      <c r="S311" s="44"/>
      <c r="T311" s="43"/>
      <c r="V311" s="37"/>
      <c r="W311" s="37"/>
      <c r="X311" s="37"/>
    </row>
    <row r="312" spans="1:24" ht="18">
      <c r="A312" s="4" t="s">
        <v>68</v>
      </c>
      <c r="B312" s="4" t="s">
        <v>645</v>
      </c>
      <c r="C312" s="4" t="s">
        <v>88</v>
      </c>
      <c r="D312" s="4" t="s">
        <v>84</v>
      </c>
      <c r="E312" s="4" t="s">
        <v>89</v>
      </c>
      <c r="F312" s="4">
        <v>15266</v>
      </c>
      <c r="G312" s="4">
        <v>207</v>
      </c>
      <c r="H312" s="4">
        <v>2973</v>
      </c>
      <c r="I312" s="4">
        <v>186</v>
      </c>
      <c r="J312" s="83">
        <f t="shared" si="23"/>
        <v>6.2563067608476283E-2</v>
      </c>
      <c r="K312" s="82">
        <v>610.78091668470756</v>
      </c>
      <c r="L312" s="82">
        <v>595.55284315847962</v>
      </c>
      <c r="M312" s="81">
        <v>0.30399999999999999</v>
      </c>
      <c r="N312" s="82">
        <f>L312*'参数设置&amp;汇总'!$BE$2</f>
        <v>250.97093052651806</v>
      </c>
      <c r="O312" s="4">
        <v>5072146.0402944423</v>
      </c>
      <c r="P312" s="4">
        <f t="shared" si="18"/>
        <v>344.58191263196159</v>
      </c>
      <c r="Q312" s="92">
        <f t="shared" si="19"/>
        <v>2.7279448970273701</v>
      </c>
      <c r="R312" s="1"/>
      <c r="S312" s="44"/>
      <c r="T312" s="43"/>
      <c r="V312" s="37"/>
      <c r="W312" s="37"/>
      <c r="X312" s="37"/>
    </row>
    <row r="313" spans="1:24" ht="18">
      <c r="A313" s="4" t="s">
        <v>68</v>
      </c>
      <c r="B313" s="4" t="s">
        <v>643</v>
      </c>
      <c r="C313" s="4" t="s">
        <v>113</v>
      </c>
      <c r="D313" s="4" t="s">
        <v>116</v>
      </c>
      <c r="E313" s="4" t="s">
        <v>245</v>
      </c>
      <c r="F313" s="4">
        <v>4499</v>
      </c>
      <c r="G313" s="4">
        <v>18</v>
      </c>
      <c r="H313" s="4">
        <v>402</v>
      </c>
      <c r="I313" s="4">
        <v>17</v>
      </c>
      <c r="J313" s="83">
        <f t="shared" si="23"/>
        <v>4.228855721393035E-2</v>
      </c>
      <c r="K313" s="4">
        <v>28.615042146750874</v>
      </c>
      <c r="L313" s="4">
        <v>22.78004958441279</v>
      </c>
      <c r="M313" s="81">
        <v>0.13300000000000001</v>
      </c>
      <c r="N313" s="82">
        <f>L313*'参数设置&amp;汇总'!$BE$2</f>
        <v>9.5997027086964</v>
      </c>
      <c r="O313" s="4">
        <v>131911.34225168667</v>
      </c>
      <c r="P313" s="1">
        <f t="shared" si="18"/>
        <v>13.18034687571639</v>
      </c>
      <c r="Q313" s="30">
        <f t="shared" si="19"/>
        <v>0.10434459465974348</v>
      </c>
      <c r="R313" s="1"/>
      <c r="S313" s="44"/>
      <c r="T313" s="43"/>
      <c r="V313" s="37"/>
      <c r="W313" s="37"/>
      <c r="X313" s="37"/>
    </row>
    <row r="314" spans="1:24" ht="18">
      <c r="A314" s="4" t="s">
        <v>68</v>
      </c>
      <c r="B314" s="4" t="s">
        <v>643</v>
      </c>
      <c r="C314" s="4" t="s">
        <v>113</v>
      </c>
      <c r="D314" s="4" t="s">
        <v>116</v>
      </c>
      <c r="E314" s="4" t="s">
        <v>422</v>
      </c>
      <c r="F314" s="4">
        <v>3872</v>
      </c>
      <c r="G314" s="4">
        <v>20</v>
      </c>
      <c r="H314" s="4">
        <v>525</v>
      </c>
      <c r="I314" s="4">
        <v>16</v>
      </c>
      <c r="J314" s="83">
        <f t="shared" si="23"/>
        <v>3.0476190476190476E-2</v>
      </c>
      <c r="K314" s="4">
        <v>45.462600811175264</v>
      </c>
      <c r="L314" s="4">
        <v>43.284236248441481</v>
      </c>
      <c r="M314" s="81">
        <v>0.155</v>
      </c>
      <c r="N314" s="82">
        <f>L314*'参数设置&amp;汇总'!$BE$2</f>
        <v>18.2403378192089</v>
      </c>
      <c r="O314" s="4">
        <v>266455.08263522008</v>
      </c>
      <c r="P314" s="1">
        <f t="shared" si="18"/>
        <v>25.043898429232581</v>
      </c>
      <c r="Q314" s="30">
        <f t="shared" si="19"/>
        <v>0.19826454151314021</v>
      </c>
      <c r="R314" s="1"/>
      <c r="S314" s="44"/>
      <c r="T314" s="43"/>
      <c r="V314" s="37"/>
      <c r="W314" s="37"/>
      <c r="X314" s="37"/>
    </row>
    <row r="315" spans="1:24" ht="18">
      <c r="A315" s="4" t="s">
        <v>68</v>
      </c>
      <c r="B315" s="4" t="s">
        <v>643</v>
      </c>
      <c r="C315" s="4" t="s">
        <v>113</v>
      </c>
      <c r="D315" s="4" t="s">
        <v>116</v>
      </c>
      <c r="E315" s="4" t="s">
        <v>396</v>
      </c>
      <c r="F315" s="4">
        <v>5859</v>
      </c>
      <c r="G315" s="4">
        <v>29</v>
      </c>
      <c r="H315" s="4">
        <v>888</v>
      </c>
      <c r="I315" s="4">
        <v>27</v>
      </c>
      <c r="J315" s="83">
        <f t="shared" si="23"/>
        <v>3.0405405405405407E-2</v>
      </c>
      <c r="K315" s="4">
        <v>78.029962913983155</v>
      </c>
      <c r="L315" s="4">
        <v>74.538779898803682</v>
      </c>
      <c r="M315" s="81">
        <v>0.126</v>
      </c>
      <c r="N315" s="82">
        <f>L315*'参数设置&amp;汇总'!$BE$2</f>
        <v>31.411262940669122</v>
      </c>
      <c r="O315" s="4">
        <v>477423.95285303931</v>
      </c>
      <c r="P315" s="1">
        <f t="shared" si="18"/>
        <v>43.127516958134564</v>
      </c>
      <c r="Q315" s="30">
        <f t="shared" si="19"/>
        <v>0.34142677109422959</v>
      </c>
      <c r="R315" s="1"/>
      <c r="S315" s="44"/>
      <c r="T315" s="43"/>
      <c r="V315" s="37"/>
      <c r="W315" s="37"/>
      <c r="X315" s="37"/>
    </row>
    <row r="316" spans="1:24" ht="18">
      <c r="A316" s="4" t="s">
        <v>68</v>
      </c>
      <c r="B316" s="4" t="s">
        <v>643</v>
      </c>
      <c r="C316" s="4" t="s">
        <v>113</v>
      </c>
      <c r="D316" s="4" t="s">
        <v>116</v>
      </c>
      <c r="E316" s="4" t="s">
        <v>263</v>
      </c>
      <c r="F316" s="4">
        <v>3304</v>
      </c>
      <c r="G316" s="4">
        <v>14</v>
      </c>
      <c r="H316" s="4">
        <v>343</v>
      </c>
      <c r="I316" s="4">
        <v>12</v>
      </c>
      <c r="J316" s="83">
        <f t="shared" si="23"/>
        <v>3.4985422740524783E-2</v>
      </c>
      <c r="K316" s="4">
        <v>29.32009344655771</v>
      </c>
      <c r="L316" s="4">
        <v>26.389521701832599</v>
      </c>
      <c r="M316" s="81">
        <v>0.159</v>
      </c>
      <c r="N316" s="82">
        <f>L316*'参数设置&amp;汇总'!$BE$2</f>
        <v>11.120764334754851</v>
      </c>
      <c r="O316" s="4">
        <v>160396.87765756372</v>
      </c>
      <c r="P316" s="1">
        <f t="shared" si="18"/>
        <v>15.268757367077749</v>
      </c>
      <c r="Q316" s="30">
        <f t="shared" si="19"/>
        <v>0.12087787320385708</v>
      </c>
      <c r="R316" s="1"/>
      <c r="S316" s="44"/>
      <c r="T316" s="43"/>
      <c r="V316" s="37"/>
      <c r="W316" s="37"/>
      <c r="X316" s="37"/>
    </row>
    <row r="317" spans="1:24" ht="18">
      <c r="A317" s="4" t="s">
        <v>68</v>
      </c>
      <c r="B317" s="4" t="s">
        <v>643</v>
      </c>
      <c r="C317" s="4" t="s">
        <v>113</v>
      </c>
      <c r="D317" s="4" t="s">
        <v>116</v>
      </c>
      <c r="E317" s="4" t="s">
        <v>220</v>
      </c>
      <c r="F317" s="4">
        <v>3840</v>
      </c>
      <c r="G317" s="4">
        <v>14</v>
      </c>
      <c r="H317" s="4">
        <v>324</v>
      </c>
      <c r="I317" s="4">
        <v>13</v>
      </c>
      <c r="J317" s="83">
        <f t="shared" si="23"/>
        <v>4.0123456790123455E-2</v>
      </c>
      <c r="K317" s="4">
        <v>23.244771959784867</v>
      </c>
      <c r="L317" s="4">
        <v>18.956202305629255</v>
      </c>
      <c r="M317" s="81">
        <v>0.14199999999999999</v>
      </c>
      <c r="N317" s="82">
        <f>L317*'参数设置&amp;汇总'!$BE$2</f>
        <v>7.9883016033670726</v>
      </c>
      <c r="O317" s="4">
        <v>133486.16912780129</v>
      </c>
      <c r="P317" s="1">
        <f t="shared" si="18"/>
        <v>10.967900702262181</v>
      </c>
      <c r="Q317" s="30">
        <f t="shared" si="19"/>
        <v>8.6829365253989918E-2</v>
      </c>
      <c r="R317" s="1"/>
      <c r="S317" s="44"/>
      <c r="T317" s="43"/>
      <c r="V317" s="37"/>
      <c r="W317" s="37"/>
      <c r="X317" s="37"/>
    </row>
    <row r="318" spans="1:24" ht="18">
      <c r="A318" s="4" t="s">
        <v>68</v>
      </c>
      <c r="B318" s="4" t="s">
        <v>643</v>
      </c>
      <c r="C318" s="4" t="s">
        <v>113</v>
      </c>
      <c r="D318" s="4" t="s">
        <v>116</v>
      </c>
      <c r="E318" s="4" t="s">
        <v>421</v>
      </c>
      <c r="F318" s="4">
        <v>4917</v>
      </c>
      <c r="G318" s="4">
        <v>12</v>
      </c>
      <c r="H318" s="4">
        <v>627</v>
      </c>
      <c r="I318" s="4">
        <v>12</v>
      </c>
      <c r="J318" s="83">
        <f t="shared" si="23"/>
        <v>1.9138755980861243E-2</v>
      </c>
      <c r="K318" s="4">
        <v>50.482548112366871</v>
      </c>
      <c r="L318" s="4">
        <v>51.939468367490434</v>
      </c>
      <c r="M318" s="81">
        <v>9.2999999999999999E-2</v>
      </c>
      <c r="N318" s="82">
        <f>L318*'参数设置&amp;汇总'!$BE$2</f>
        <v>21.887724753541249</v>
      </c>
      <c r="O318" s="4">
        <v>295358.91671196738</v>
      </c>
      <c r="P318" s="1">
        <f t="shared" si="18"/>
        <v>30.051743613949185</v>
      </c>
      <c r="Q318" s="30">
        <f t="shared" si="19"/>
        <v>0.23791005166892662</v>
      </c>
      <c r="R318" s="1"/>
      <c r="S318" s="44"/>
      <c r="T318" s="43"/>
      <c r="V318" s="37"/>
      <c r="W318" s="37"/>
      <c r="X318" s="37"/>
    </row>
    <row r="319" spans="1:24" ht="18">
      <c r="A319" s="4" t="s">
        <v>68</v>
      </c>
      <c r="B319" s="4" t="s">
        <v>643</v>
      </c>
      <c r="C319" s="4" t="s">
        <v>113</v>
      </c>
      <c r="D319" s="4" t="s">
        <v>116</v>
      </c>
      <c r="E319" s="4" t="s">
        <v>337</v>
      </c>
      <c r="F319" s="4">
        <v>3023</v>
      </c>
      <c r="G319" s="4">
        <v>12</v>
      </c>
      <c r="H319" s="4">
        <v>455</v>
      </c>
      <c r="I319" s="4">
        <v>10</v>
      </c>
      <c r="J319" s="83">
        <f t="shared" si="23"/>
        <v>2.197802197802198E-2</v>
      </c>
      <c r="K319" s="4">
        <v>40.043178255504593</v>
      </c>
      <c r="L319" s="4">
        <v>40.906092065299518</v>
      </c>
      <c r="M319" s="81">
        <v>0.14799999999999999</v>
      </c>
      <c r="N319" s="82">
        <f>L319*'参数设置&amp;汇总'!$BE$2</f>
        <v>17.238168044644425</v>
      </c>
      <c r="O319" s="4">
        <v>264266.35856321588</v>
      </c>
      <c r="P319" s="1">
        <f t="shared" si="18"/>
        <v>23.667924020655093</v>
      </c>
      <c r="Q319" s="30">
        <f t="shared" si="19"/>
        <v>0.18737139178961332</v>
      </c>
      <c r="R319" s="1"/>
      <c r="S319" s="44"/>
      <c r="T319" s="43"/>
      <c r="V319" s="37"/>
      <c r="W319" s="37"/>
      <c r="X319" s="37"/>
    </row>
    <row r="320" spans="1:24" ht="18">
      <c r="A320" s="4" t="s">
        <v>68</v>
      </c>
      <c r="B320" s="4" t="s">
        <v>643</v>
      </c>
      <c r="C320" s="4" t="s">
        <v>113</v>
      </c>
      <c r="D320" s="4" t="s">
        <v>116</v>
      </c>
      <c r="E320" s="4" t="s">
        <v>338</v>
      </c>
      <c r="F320" s="4">
        <v>2201</v>
      </c>
      <c r="G320" s="4">
        <v>4</v>
      </c>
      <c r="H320" s="4">
        <v>158</v>
      </c>
      <c r="I320" s="4">
        <v>4</v>
      </c>
      <c r="J320" s="83">
        <f t="shared" si="23"/>
        <v>2.5316455696202531E-2</v>
      </c>
      <c r="K320" s="4">
        <v>13.265181816761862</v>
      </c>
      <c r="L320" s="4">
        <v>12.879037431484537</v>
      </c>
      <c r="M320" s="81">
        <v>6.6000000000000003E-2</v>
      </c>
      <c r="N320" s="82">
        <f>L320*'参数设置&amp;汇总'!$BE$2</f>
        <v>5.4273336876764935</v>
      </c>
      <c r="O320" s="4">
        <v>70343.50215543044</v>
      </c>
      <c r="P320" s="1">
        <f t="shared" si="18"/>
        <v>7.4517037438080438</v>
      </c>
      <c r="Q320" s="30">
        <f t="shared" si="19"/>
        <v>5.8992757474744494E-2</v>
      </c>
      <c r="R320" s="1"/>
      <c r="S320" s="44"/>
      <c r="T320" s="43"/>
      <c r="V320" s="37"/>
      <c r="W320" s="37"/>
      <c r="X320" s="37"/>
    </row>
    <row r="321" spans="1:24" ht="18">
      <c r="A321" s="4" t="s">
        <v>68</v>
      </c>
      <c r="B321" s="4" t="s">
        <v>643</v>
      </c>
      <c r="C321" s="4" t="s">
        <v>113</v>
      </c>
      <c r="D321" s="4" t="s">
        <v>116</v>
      </c>
      <c r="E321" s="4" t="s">
        <v>367</v>
      </c>
      <c r="F321" s="4">
        <v>3212</v>
      </c>
      <c r="G321" s="4">
        <v>10</v>
      </c>
      <c r="H321" s="4">
        <v>229</v>
      </c>
      <c r="I321" s="4">
        <v>10</v>
      </c>
      <c r="J321" s="83">
        <f t="shared" si="23"/>
        <v>4.3668122270742356E-2</v>
      </c>
      <c r="K321" s="4">
        <v>20.742547612541294</v>
      </c>
      <c r="L321" s="4">
        <v>17.639467779460343</v>
      </c>
      <c r="M321" s="81">
        <v>0.17199999999999999</v>
      </c>
      <c r="N321" s="82">
        <f>L321*'参数设置&amp;汇总'!$BE$2</f>
        <v>7.4334187024032898</v>
      </c>
      <c r="O321" s="4">
        <v>107218.62542348322</v>
      </c>
      <c r="P321" s="1">
        <f t="shared" si="18"/>
        <v>10.206049077057052</v>
      </c>
      <c r="Q321" s="30">
        <f t="shared" si="19"/>
        <v>8.0798029373948796E-2</v>
      </c>
      <c r="R321" s="1"/>
      <c r="S321" s="44"/>
      <c r="T321" s="43"/>
      <c r="V321" s="37"/>
      <c r="W321" s="37"/>
      <c r="X321" s="37"/>
    </row>
    <row r="322" spans="1:24" ht="18">
      <c r="A322" s="4" t="s">
        <v>68</v>
      </c>
      <c r="B322" s="4" t="s">
        <v>643</v>
      </c>
      <c r="C322" s="4" t="s">
        <v>113</v>
      </c>
      <c r="D322" s="4" t="s">
        <v>116</v>
      </c>
      <c r="E322" s="4" t="s">
        <v>309</v>
      </c>
      <c r="F322" s="4">
        <v>4188</v>
      </c>
      <c r="G322" s="4">
        <v>12</v>
      </c>
      <c r="H322" s="4">
        <v>435</v>
      </c>
      <c r="I322" s="4">
        <v>11</v>
      </c>
      <c r="J322" s="83">
        <f t="shared" si="23"/>
        <v>2.528735632183908E-2</v>
      </c>
      <c r="K322" s="4">
        <v>41.073961398886851</v>
      </c>
      <c r="L322" s="4">
        <v>41.507013410455109</v>
      </c>
      <c r="M322" s="81">
        <v>9.8000000000000004E-2</v>
      </c>
      <c r="N322" s="82">
        <f>L322*'参数设置&amp;汇总'!$BE$2</f>
        <v>17.491401306645347</v>
      </c>
      <c r="O322" s="4">
        <v>251666.2621090863</v>
      </c>
      <c r="P322" s="1">
        <f t="shared" si="18"/>
        <v>24.015612103809762</v>
      </c>
      <c r="Q322" s="30">
        <f t="shared" si="19"/>
        <v>0.19012392724614507</v>
      </c>
      <c r="R322" s="1"/>
      <c r="S322" s="44"/>
      <c r="T322" s="43"/>
      <c r="V322" s="37"/>
      <c r="W322" s="37"/>
      <c r="X322" s="37"/>
    </row>
    <row r="323" spans="1:24" ht="18">
      <c r="A323" s="4" t="s">
        <v>68</v>
      </c>
      <c r="B323" s="4" t="s">
        <v>643</v>
      </c>
      <c r="C323" s="4" t="s">
        <v>113</v>
      </c>
      <c r="D323" s="4" t="s">
        <v>116</v>
      </c>
      <c r="E323" s="4" t="s">
        <v>239</v>
      </c>
      <c r="F323" s="4">
        <v>5117</v>
      </c>
      <c r="G323" s="4">
        <v>16</v>
      </c>
      <c r="H323" s="4">
        <v>456</v>
      </c>
      <c r="I323" s="4">
        <v>13</v>
      </c>
      <c r="J323" s="83">
        <f t="shared" si="23"/>
        <v>2.850877192982456E-2</v>
      </c>
      <c r="K323" s="4">
        <v>32.215228540040712</v>
      </c>
      <c r="L323" s="4">
        <v>29.849680635342018</v>
      </c>
      <c r="M323" s="81">
        <v>0.13900000000000001</v>
      </c>
      <c r="N323" s="82">
        <f>L323*'参数设置&amp;汇总'!$BE$2</f>
        <v>12.578904140967509</v>
      </c>
      <c r="O323" s="4">
        <v>179896.05686656525</v>
      </c>
      <c r="P323" s="1">
        <f t="shared" ref="P323:P374" si="24">L323-N323</f>
        <v>17.270776494374509</v>
      </c>
      <c r="Q323" s="30">
        <f t="shared" ref="Q323:Q356" si="25">N323/11.5/8</f>
        <v>0.13672721892355988</v>
      </c>
      <c r="R323" s="1"/>
      <c r="S323" s="44"/>
      <c r="T323" s="43"/>
      <c r="V323" s="37"/>
      <c r="W323" s="37"/>
      <c r="X323" s="37"/>
    </row>
    <row r="324" spans="1:24" ht="18">
      <c r="A324" s="4" t="s">
        <v>68</v>
      </c>
      <c r="B324" s="4" t="s">
        <v>643</v>
      </c>
      <c r="C324" s="4" t="s">
        <v>113</v>
      </c>
      <c r="D324" s="4" t="s">
        <v>116</v>
      </c>
      <c r="E324" s="4" t="s">
        <v>256</v>
      </c>
      <c r="F324" s="4">
        <v>1274</v>
      </c>
      <c r="G324" s="4">
        <v>0</v>
      </c>
      <c r="H324" s="4">
        <v>102</v>
      </c>
      <c r="I324" s="4">
        <v>0</v>
      </c>
      <c r="J324" s="83">
        <f t="shared" si="23"/>
        <v>0</v>
      </c>
      <c r="K324" s="4">
        <v>8.1221808014911474</v>
      </c>
      <c r="L324" s="4">
        <v>9.5555068252837003</v>
      </c>
      <c r="M324" s="81">
        <v>7.3999999999999996E-2</v>
      </c>
      <c r="N324" s="82">
        <f>L324*'参数设置&amp;汇总'!$BE$2</f>
        <v>4.0267701970415812</v>
      </c>
      <c r="O324" s="4">
        <v>43599.452699961621</v>
      </c>
      <c r="P324" s="1">
        <f t="shared" si="24"/>
        <v>5.5287366282421191</v>
      </c>
      <c r="Q324" s="30">
        <f t="shared" si="25"/>
        <v>4.3769241272191103E-2</v>
      </c>
      <c r="R324" s="1"/>
      <c r="S324" s="44"/>
      <c r="T324" s="43"/>
      <c r="V324" s="37"/>
      <c r="W324" s="37"/>
      <c r="X324" s="37"/>
    </row>
    <row r="325" spans="1:24" ht="18">
      <c r="A325" s="4" t="s">
        <v>68</v>
      </c>
      <c r="B325" s="4" t="s">
        <v>643</v>
      </c>
      <c r="C325" s="4" t="s">
        <v>113</v>
      </c>
      <c r="D325" s="4" t="s">
        <v>116</v>
      </c>
      <c r="E325" s="4" t="s">
        <v>301</v>
      </c>
      <c r="F325" s="4">
        <v>4058</v>
      </c>
      <c r="G325" s="4">
        <v>22</v>
      </c>
      <c r="H325" s="4">
        <v>580</v>
      </c>
      <c r="I325" s="4">
        <v>21</v>
      </c>
      <c r="J325" s="83">
        <f t="shared" si="23"/>
        <v>3.6206896551724141E-2</v>
      </c>
      <c r="K325" s="4">
        <v>43.742998217267605</v>
      </c>
      <c r="L325" s="4">
        <v>37.836468490903059</v>
      </c>
      <c r="M325" s="81">
        <v>0.217</v>
      </c>
      <c r="N325" s="82">
        <f>L325*'参数设置&amp;汇总'!$BE$2</f>
        <v>15.944603092881763</v>
      </c>
      <c r="O325" s="4">
        <v>237305.05783248215</v>
      </c>
      <c r="P325" s="1">
        <f t="shared" si="24"/>
        <v>21.891865398021295</v>
      </c>
      <c r="Q325" s="30">
        <f t="shared" si="25"/>
        <v>0.17331090318349743</v>
      </c>
      <c r="R325" s="1"/>
      <c r="S325" s="44"/>
      <c r="T325" s="43"/>
      <c r="V325" s="37"/>
      <c r="W325" s="37"/>
      <c r="X325" s="37"/>
    </row>
    <row r="326" spans="1:24" ht="18">
      <c r="A326" s="4" t="s">
        <v>68</v>
      </c>
      <c r="B326" s="4" t="s">
        <v>643</v>
      </c>
      <c r="C326" s="4" t="s">
        <v>90</v>
      </c>
      <c r="D326" s="4" t="s">
        <v>84</v>
      </c>
      <c r="E326" s="4" t="s">
        <v>91</v>
      </c>
      <c r="F326" s="4">
        <v>9434</v>
      </c>
      <c r="G326" s="4">
        <v>309</v>
      </c>
      <c r="H326" s="4">
        <v>2977</v>
      </c>
      <c r="I326" s="4">
        <v>287</v>
      </c>
      <c r="J326" s="83">
        <f t="shared" si="23"/>
        <v>9.6405777628485054E-2</v>
      </c>
      <c r="K326" s="82">
        <v>659.6799362577284</v>
      </c>
      <c r="L326" s="82">
        <v>594.64463089144488</v>
      </c>
      <c r="M326" s="81">
        <v>0.39600000000000002</v>
      </c>
      <c r="N326" s="82">
        <f>L326*'参数设置&amp;汇总'!$BE$2</f>
        <v>250.58820230954831</v>
      </c>
      <c r="O326" s="4">
        <v>5455995.3396664904</v>
      </c>
      <c r="P326" s="4">
        <f t="shared" si="24"/>
        <v>344.05642858189657</v>
      </c>
      <c r="Q326" s="92">
        <f t="shared" si="25"/>
        <v>2.7237848077124815</v>
      </c>
      <c r="R326" s="1"/>
      <c r="S326" s="44"/>
      <c r="T326" s="43"/>
      <c r="V326" s="37"/>
      <c r="W326" s="37"/>
      <c r="X326" s="37"/>
    </row>
    <row r="327" spans="1:24" ht="18">
      <c r="A327" s="4" t="s">
        <v>68</v>
      </c>
      <c r="B327" s="4" t="s">
        <v>643</v>
      </c>
      <c r="C327" s="4" t="s">
        <v>90</v>
      </c>
      <c r="D327" s="4" t="s">
        <v>116</v>
      </c>
      <c r="E327" s="4" t="s">
        <v>269</v>
      </c>
      <c r="F327" s="4">
        <v>3123</v>
      </c>
      <c r="G327" s="4">
        <v>8</v>
      </c>
      <c r="H327" s="4">
        <v>324</v>
      </c>
      <c r="I327" s="4">
        <v>7</v>
      </c>
      <c r="J327" s="83">
        <f t="shared" si="23"/>
        <v>2.1604938271604937E-2</v>
      </c>
      <c r="K327" s="4">
        <v>25.27576891397273</v>
      </c>
      <c r="L327" s="4">
        <v>25.969139898791443</v>
      </c>
      <c r="M327" s="81">
        <v>7.8E-2</v>
      </c>
      <c r="N327" s="82">
        <f>L327*'参数设置&amp;汇总'!$BE$2</f>
        <v>10.943611940139251</v>
      </c>
      <c r="O327" s="4">
        <v>159859.35605551244</v>
      </c>
      <c r="P327" s="1">
        <f t="shared" si="24"/>
        <v>15.025527958652193</v>
      </c>
      <c r="Q327" s="30">
        <f t="shared" si="25"/>
        <v>0.11895230369716576</v>
      </c>
      <c r="R327" s="1"/>
      <c r="S327" s="44"/>
      <c r="T327" s="43"/>
      <c r="V327" s="37"/>
      <c r="W327" s="37"/>
      <c r="X327" s="37"/>
    </row>
    <row r="328" spans="1:24" ht="18">
      <c r="A328" s="4" t="s">
        <v>68</v>
      </c>
      <c r="B328" s="4" t="s">
        <v>643</v>
      </c>
      <c r="C328" s="4" t="s">
        <v>90</v>
      </c>
      <c r="D328" s="4" t="s">
        <v>116</v>
      </c>
      <c r="E328" s="4" t="s">
        <v>406</v>
      </c>
      <c r="F328" s="4">
        <v>9978</v>
      </c>
      <c r="G328" s="4">
        <v>67</v>
      </c>
      <c r="H328" s="4">
        <v>1387</v>
      </c>
      <c r="I328" s="4">
        <v>62</v>
      </c>
      <c r="J328" s="83">
        <f t="shared" si="23"/>
        <v>4.4700793078586876E-2</v>
      </c>
      <c r="K328" s="4">
        <v>108.82591798064118</v>
      </c>
      <c r="L328" s="4">
        <v>89.295197624283745</v>
      </c>
      <c r="M328" s="81">
        <v>0.19900000000000001</v>
      </c>
      <c r="N328" s="82">
        <f>L328*'参数设置&amp;汇总'!$BE$2</f>
        <v>37.629740327429296</v>
      </c>
      <c r="O328" s="4">
        <v>562713.43040816323</v>
      </c>
      <c r="P328" s="1">
        <f t="shared" si="24"/>
        <v>51.665457296854449</v>
      </c>
      <c r="Q328" s="30">
        <f t="shared" si="25"/>
        <v>0.40901891660249234</v>
      </c>
      <c r="R328" s="1"/>
      <c r="S328" s="44"/>
      <c r="T328" s="43"/>
      <c r="V328" s="37"/>
      <c r="W328" s="37"/>
      <c r="X328" s="37"/>
    </row>
    <row r="329" spans="1:24" ht="18">
      <c r="A329" s="4" t="s">
        <v>68</v>
      </c>
      <c r="B329" s="4" t="s">
        <v>643</v>
      </c>
      <c r="C329" s="4" t="s">
        <v>90</v>
      </c>
      <c r="D329" s="4" t="s">
        <v>116</v>
      </c>
      <c r="E329" s="4" t="s">
        <v>187</v>
      </c>
      <c r="F329" s="4">
        <v>3934</v>
      </c>
      <c r="G329" s="4">
        <v>9</v>
      </c>
      <c r="H329" s="4">
        <v>439</v>
      </c>
      <c r="I329" s="4">
        <v>9</v>
      </c>
      <c r="J329" s="83">
        <f t="shared" si="23"/>
        <v>2.0501138952164009E-2</v>
      </c>
      <c r="K329" s="4">
        <v>34.428549643082718</v>
      </c>
      <c r="L329" s="4">
        <v>34.40417605068555</v>
      </c>
      <c r="M329" s="81">
        <v>0.129</v>
      </c>
      <c r="N329" s="82">
        <f>L329*'参数设置&amp;汇总'!$BE$2</f>
        <v>14.498206459138723</v>
      </c>
      <c r="O329" s="4">
        <v>189224.56080500907</v>
      </c>
      <c r="P329" s="1">
        <f t="shared" si="24"/>
        <v>19.905969591546828</v>
      </c>
      <c r="Q329" s="30">
        <f t="shared" si="25"/>
        <v>0.1575892006428122</v>
      </c>
      <c r="R329" s="1"/>
      <c r="S329" s="44"/>
      <c r="T329" s="43"/>
      <c r="V329" s="37"/>
      <c r="W329" s="37"/>
      <c r="X329" s="37"/>
    </row>
    <row r="330" spans="1:24" ht="18">
      <c r="A330" s="4" t="s">
        <v>68</v>
      </c>
      <c r="B330" s="4" t="s">
        <v>643</v>
      </c>
      <c r="C330" s="4" t="s">
        <v>90</v>
      </c>
      <c r="D330" s="4" t="s">
        <v>116</v>
      </c>
      <c r="E330" s="4" t="s">
        <v>289</v>
      </c>
      <c r="F330" s="4">
        <v>2035</v>
      </c>
      <c r="G330" s="4">
        <v>8</v>
      </c>
      <c r="H330" s="4">
        <v>337</v>
      </c>
      <c r="I330" s="4">
        <v>7</v>
      </c>
      <c r="J330" s="83">
        <f t="shared" si="23"/>
        <v>2.0771513353115726E-2</v>
      </c>
      <c r="K330" s="4">
        <v>21.433588112481583</v>
      </c>
      <c r="L330" s="4">
        <v>20.591280132331271</v>
      </c>
      <c r="M330" s="81">
        <v>0.18</v>
      </c>
      <c r="N330" s="82">
        <f>L330*'参数设置&amp;汇总'!$BE$2</f>
        <v>8.6773370237579446</v>
      </c>
      <c r="O330" s="4">
        <v>115445.48100260967</v>
      </c>
      <c r="P330" s="1">
        <f t="shared" si="24"/>
        <v>11.913943108573326</v>
      </c>
      <c r="Q330" s="30">
        <f t="shared" si="25"/>
        <v>9.4318880693021134E-2</v>
      </c>
      <c r="R330" s="1"/>
      <c r="S330" s="44"/>
      <c r="T330" s="43"/>
      <c r="V330" s="37"/>
      <c r="W330" s="37"/>
      <c r="X330" s="37"/>
    </row>
    <row r="331" spans="1:24" ht="18">
      <c r="A331" s="4" t="s">
        <v>68</v>
      </c>
      <c r="B331" s="4" t="s">
        <v>643</v>
      </c>
      <c r="C331" s="4" t="s">
        <v>90</v>
      </c>
      <c r="D331" s="4" t="s">
        <v>116</v>
      </c>
      <c r="E331" s="4" t="s">
        <v>149</v>
      </c>
      <c r="F331" s="4">
        <v>5190</v>
      </c>
      <c r="G331" s="4">
        <v>20</v>
      </c>
      <c r="H331" s="4">
        <v>715</v>
      </c>
      <c r="I331" s="4">
        <v>17</v>
      </c>
      <c r="J331" s="83">
        <f t="shared" si="23"/>
        <v>2.3776223776223775E-2</v>
      </c>
      <c r="K331" s="4">
        <v>56.046952761276025</v>
      </c>
      <c r="L331" s="4">
        <v>53.628179719148257</v>
      </c>
      <c r="M331" s="81">
        <v>0.16500000000000001</v>
      </c>
      <c r="N331" s="82">
        <f>L331*'参数设置&amp;汇总'!$BE$2</f>
        <v>22.599361788247638</v>
      </c>
      <c r="O331" s="4">
        <v>327566.87712188059</v>
      </c>
      <c r="P331" s="1">
        <f t="shared" si="24"/>
        <v>31.028817930900619</v>
      </c>
      <c r="Q331" s="30">
        <f t="shared" si="25"/>
        <v>0.24564523682877867</v>
      </c>
      <c r="R331" s="1"/>
      <c r="S331" s="44"/>
      <c r="T331" s="43"/>
      <c r="V331" s="37"/>
      <c r="W331" s="37"/>
      <c r="X331" s="37"/>
    </row>
    <row r="332" spans="1:24" ht="18">
      <c r="A332" s="4" t="s">
        <v>68</v>
      </c>
      <c r="B332" s="4" t="s">
        <v>643</v>
      </c>
      <c r="C332" s="4" t="s">
        <v>90</v>
      </c>
      <c r="D332" s="4" t="s">
        <v>116</v>
      </c>
      <c r="E332" s="4" t="s">
        <v>391</v>
      </c>
      <c r="F332" s="4">
        <v>1885</v>
      </c>
      <c r="G332" s="4">
        <v>11</v>
      </c>
      <c r="H332" s="4">
        <v>141</v>
      </c>
      <c r="I332" s="4">
        <v>9</v>
      </c>
      <c r="J332" s="83">
        <f t="shared" si="23"/>
        <v>6.3829787234042548E-2</v>
      </c>
      <c r="K332" s="4">
        <v>14.460096624084141</v>
      </c>
      <c r="L332" s="4">
        <v>11.150701910687223</v>
      </c>
      <c r="M332" s="81">
        <v>0.14599999999999999</v>
      </c>
      <c r="N332" s="82">
        <f>L332*'参数设置&amp;汇总'!$BE$2</f>
        <v>4.6989986979279683</v>
      </c>
      <c r="O332" s="4">
        <v>68025.712540812703</v>
      </c>
      <c r="P332" s="1">
        <f t="shared" si="24"/>
        <v>6.4517032127592548</v>
      </c>
      <c r="Q332" s="30">
        <f t="shared" si="25"/>
        <v>5.1076072803564875E-2</v>
      </c>
      <c r="R332" s="1"/>
      <c r="S332" s="44"/>
      <c r="T332" s="43"/>
      <c r="V332" s="37"/>
      <c r="W332" s="37"/>
      <c r="X332" s="37"/>
    </row>
    <row r="333" spans="1:24" ht="18">
      <c r="A333" s="4" t="s">
        <v>68</v>
      </c>
      <c r="B333" s="4" t="s">
        <v>643</v>
      </c>
      <c r="C333" s="4" t="s">
        <v>90</v>
      </c>
      <c r="D333" s="4" t="s">
        <v>116</v>
      </c>
      <c r="E333" s="4" t="s">
        <v>126</v>
      </c>
      <c r="F333" s="4">
        <v>5855</v>
      </c>
      <c r="G333" s="4">
        <v>17</v>
      </c>
      <c r="H333" s="4">
        <v>780</v>
      </c>
      <c r="I333" s="4">
        <v>16</v>
      </c>
      <c r="J333" s="83">
        <f t="shared" si="23"/>
        <v>2.0512820512820513E-2</v>
      </c>
      <c r="K333" s="4">
        <v>47.154051547615865</v>
      </c>
      <c r="L333" s="4">
        <v>44.898884173665728</v>
      </c>
      <c r="M333" s="81">
        <v>0.1</v>
      </c>
      <c r="N333" s="82">
        <f>L333*'参数设置&amp;汇总'!$BE$2</f>
        <v>18.920763908885725</v>
      </c>
      <c r="O333" s="4">
        <v>269136.7956787087</v>
      </c>
      <c r="P333" s="1">
        <f t="shared" si="24"/>
        <v>25.978120264780003</v>
      </c>
      <c r="Q333" s="30">
        <f t="shared" si="25"/>
        <v>0.20566047727049702</v>
      </c>
      <c r="R333" s="1"/>
      <c r="S333" s="44"/>
      <c r="T333" s="43"/>
      <c r="V333" s="37"/>
      <c r="W333" s="37"/>
      <c r="X333" s="37"/>
    </row>
    <row r="334" spans="1:24" ht="18">
      <c r="A334" s="4" t="s">
        <v>68</v>
      </c>
      <c r="B334" s="4" t="s">
        <v>643</v>
      </c>
      <c r="C334" s="4" t="s">
        <v>90</v>
      </c>
      <c r="D334" s="4" t="s">
        <v>116</v>
      </c>
      <c r="E334" s="4" t="s">
        <v>277</v>
      </c>
      <c r="F334" s="4">
        <v>1274</v>
      </c>
      <c r="G334" s="4">
        <v>3</v>
      </c>
      <c r="H334" s="4">
        <v>162</v>
      </c>
      <c r="I334" s="4">
        <v>2</v>
      </c>
      <c r="J334" s="83">
        <f t="shared" si="23"/>
        <v>1.2345679012345678E-2</v>
      </c>
      <c r="K334" s="4">
        <v>19.117912645066564</v>
      </c>
      <c r="L334" s="4">
        <v>21.10107370007831</v>
      </c>
      <c r="M334" s="81">
        <v>2.8000000000000001E-2</v>
      </c>
      <c r="N334" s="82">
        <f>L334*'参数设置&amp;汇总'!$BE$2</f>
        <v>8.8921682810404512</v>
      </c>
      <c r="O334" s="4">
        <v>139613.18848701389</v>
      </c>
      <c r="P334" s="1">
        <f t="shared" si="24"/>
        <v>12.208905419037858</v>
      </c>
      <c r="Q334" s="30">
        <f t="shared" si="25"/>
        <v>9.665400305478751E-2</v>
      </c>
      <c r="R334" s="1"/>
      <c r="S334" s="44"/>
      <c r="T334" s="43"/>
      <c r="V334" s="37"/>
      <c r="W334" s="37"/>
      <c r="X334" s="37"/>
    </row>
    <row r="335" spans="1:24" ht="18">
      <c r="A335" s="4" t="s">
        <v>68</v>
      </c>
      <c r="B335" s="4" t="s">
        <v>643</v>
      </c>
      <c r="C335" s="4" t="s">
        <v>90</v>
      </c>
      <c r="D335" s="4" t="s">
        <v>116</v>
      </c>
      <c r="E335" s="4" t="s">
        <v>231</v>
      </c>
      <c r="F335" s="4">
        <v>4280</v>
      </c>
      <c r="G335" s="4">
        <v>17</v>
      </c>
      <c r="H335" s="4">
        <v>471</v>
      </c>
      <c r="I335" s="4">
        <v>14</v>
      </c>
      <c r="J335" s="83">
        <f t="shared" si="23"/>
        <v>2.9723991507430998E-2</v>
      </c>
      <c r="K335" s="4">
        <v>35.852964324396723</v>
      </c>
      <c r="L335" s="4">
        <v>32.124663911054967</v>
      </c>
      <c r="M335" s="81">
        <v>0.128</v>
      </c>
      <c r="N335" s="82">
        <f>L335*'参数设置&amp;汇总'!$BE$2</f>
        <v>13.537601049557384</v>
      </c>
      <c r="O335" s="4">
        <v>187466.14832962383</v>
      </c>
      <c r="P335" s="1">
        <f t="shared" si="24"/>
        <v>18.587062861497582</v>
      </c>
      <c r="Q335" s="30">
        <f t="shared" si="25"/>
        <v>0.14714783749518895</v>
      </c>
      <c r="R335" s="1"/>
      <c r="S335" s="44"/>
      <c r="T335" s="43"/>
      <c r="V335" s="37"/>
      <c r="W335" s="37"/>
      <c r="X335" s="37"/>
    </row>
    <row r="336" spans="1:24" ht="18">
      <c r="A336" s="4" t="s">
        <v>68</v>
      </c>
      <c r="B336" s="4" t="s">
        <v>643</v>
      </c>
      <c r="C336" s="4" t="s">
        <v>90</v>
      </c>
      <c r="D336" s="4" t="s">
        <v>116</v>
      </c>
      <c r="E336" s="4" t="s">
        <v>463</v>
      </c>
      <c r="F336" s="4">
        <v>1192</v>
      </c>
      <c r="G336" s="4">
        <v>5</v>
      </c>
      <c r="H336" s="4">
        <v>175</v>
      </c>
      <c r="I336" s="4">
        <v>5</v>
      </c>
      <c r="J336" s="83">
        <f t="shared" ref="J336:J356" si="26">I336/H336</f>
        <v>2.8571428571428571E-2</v>
      </c>
      <c r="K336" s="4">
        <v>13.567092431287</v>
      </c>
      <c r="L336" s="4">
        <v>12.620108742690588</v>
      </c>
      <c r="M336" s="81">
        <v>0.17100000000000001</v>
      </c>
      <c r="N336" s="82">
        <f>L336*'参数设置&amp;汇总'!$BE$2</f>
        <v>5.3182189807060896</v>
      </c>
      <c r="O336" s="4">
        <v>84638.738790330215</v>
      </c>
      <c r="P336" s="1">
        <f t="shared" si="24"/>
        <v>7.3018897619844987</v>
      </c>
      <c r="Q336" s="30">
        <f t="shared" si="25"/>
        <v>5.7806728051153146E-2</v>
      </c>
      <c r="R336" s="1"/>
      <c r="S336" s="44"/>
      <c r="T336" s="43"/>
      <c r="V336" s="37"/>
      <c r="W336" s="37"/>
      <c r="X336" s="37"/>
    </row>
    <row r="337" spans="1:24" ht="18">
      <c r="A337" s="4" t="s">
        <v>68</v>
      </c>
      <c r="B337" s="4" t="s">
        <v>645</v>
      </c>
      <c r="C337" s="4" t="s">
        <v>99</v>
      </c>
      <c r="D337" s="4" t="s">
        <v>84</v>
      </c>
      <c r="E337" s="4" t="s">
        <v>100</v>
      </c>
      <c r="F337" s="4">
        <v>13608</v>
      </c>
      <c r="G337" s="4">
        <v>486</v>
      </c>
      <c r="H337" s="4">
        <v>3166</v>
      </c>
      <c r="I337" s="4">
        <v>429</v>
      </c>
      <c r="J337" s="83">
        <f t="shared" si="26"/>
        <v>0.13550221099178775</v>
      </c>
      <c r="K337" s="82">
        <v>683.82073680876397</v>
      </c>
      <c r="L337" s="82">
        <v>510.14910212795758</v>
      </c>
      <c r="M337" s="81">
        <v>0.39800000000000002</v>
      </c>
      <c r="N337" s="82">
        <f>L337*'参数设置&amp;汇总'!$BE$2</f>
        <v>214.98108243310173</v>
      </c>
      <c r="O337" s="4">
        <v>4613300.6868309947</v>
      </c>
      <c r="P337" s="4">
        <f t="shared" si="24"/>
        <v>295.16801969485584</v>
      </c>
      <c r="Q337" s="92">
        <f t="shared" si="25"/>
        <v>2.3367508960119752</v>
      </c>
      <c r="R337" s="1"/>
      <c r="S337" s="44"/>
      <c r="T337" s="43"/>
      <c r="V337" s="37"/>
      <c r="W337" s="37"/>
      <c r="X337" s="37"/>
    </row>
    <row r="338" spans="1:24" ht="18">
      <c r="A338" s="4" t="s">
        <v>70</v>
      </c>
      <c r="B338" s="4" t="s">
        <v>641</v>
      </c>
      <c r="C338" s="4" t="s">
        <v>73</v>
      </c>
      <c r="D338" s="4" t="s">
        <v>84</v>
      </c>
      <c r="E338" s="4" t="s">
        <v>98</v>
      </c>
      <c r="F338" s="4">
        <v>10664</v>
      </c>
      <c r="G338" s="4">
        <v>324</v>
      </c>
      <c r="H338" s="4">
        <v>2313</v>
      </c>
      <c r="I338" s="4">
        <v>289</v>
      </c>
      <c r="J338" s="83">
        <f t="shared" si="26"/>
        <v>0.12494595763078253</v>
      </c>
      <c r="K338" s="82">
        <v>566.95909486934204</v>
      </c>
      <c r="L338" s="82">
        <v>470.24717043452011</v>
      </c>
      <c r="M338" s="81">
        <v>0.38</v>
      </c>
      <c r="N338" s="82">
        <f>L338*'参数设置&amp;汇总'!$BE$2</f>
        <v>198.1660759362849</v>
      </c>
      <c r="O338" s="4">
        <v>4087414.5645440561</v>
      </c>
      <c r="P338" s="4">
        <f t="shared" si="24"/>
        <v>272.08109449823519</v>
      </c>
      <c r="Q338" s="92">
        <f t="shared" si="25"/>
        <v>2.1539790862639663</v>
      </c>
      <c r="R338" s="1"/>
      <c r="S338" s="44"/>
      <c r="T338" s="43"/>
      <c r="V338" s="37"/>
      <c r="W338" s="37"/>
      <c r="X338" s="37"/>
    </row>
    <row r="339" spans="1:24" ht="18">
      <c r="A339" s="4" t="s">
        <v>68</v>
      </c>
      <c r="B339" s="4" t="s">
        <v>645</v>
      </c>
      <c r="C339" s="4" t="s">
        <v>99</v>
      </c>
      <c r="D339" s="4" t="s">
        <v>116</v>
      </c>
      <c r="E339" s="4" t="s">
        <v>161</v>
      </c>
      <c r="F339" s="4">
        <v>1631</v>
      </c>
      <c r="G339" s="4">
        <v>8</v>
      </c>
      <c r="H339" s="4">
        <v>180</v>
      </c>
      <c r="I339" s="4">
        <v>7</v>
      </c>
      <c r="J339" s="83">
        <f t="shared" si="26"/>
        <v>3.888888888888889E-2</v>
      </c>
      <c r="K339" s="4">
        <v>12.246272217507434</v>
      </c>
      <c r="L339" s="4">
        <v>9.77443790294992</v>
      </c>
      <c r="M339" s="81">
        <v>0.14799999999999999</v>
      </c>
      <c r="N339" s="82">
        <f>L339*'参数设置&amp;汇总'!$BE$2</f>
        <v>4.1190295774043131</v>
      </c>
      <c r="O339" s="4">
        <v>58940.123211293598</v>
      </c>
      <c r="P339" s="1">
        <f t="shared" si="24"/>
        <v>5.6554083255456069</v>
      </c>
      <c r="Q339" s="30">
        <f t="shared" si="25"/>
        <v>4.4772060623959928E-2</v>
      </c>
      <c r="R339" s="1"/>
      <c r="S339" s="44"/>
      <c r="T339" s="43"/>
      <c r="V339" s="37"/>
      <c r="W339" s="37"/>
      <c r="X339" s="37"/>
    </row>
    <row r="340" spans="1:24" ht="18">
      <c r="A340" s="4" t="s">
        <v>68</v>
      </c>
      <c r="B340" s="4" t="s">
        <v>645</v>
      </c>
      <c r="C340" s="4" t="s">
        <v>99</v>
      </c>
      <c r="D340" s="4" t="s">
        <v>116</v>
      </c>
      <c r="E340" s="4" t="s">
        <v>305</v>
      </c>
      <c r="F340" s="4">
        <v>1723</v>
      </c>
      <c r="G340" s="4">
        <v>14</v>
      </c>
      <c r="H340" s="4">
        <v>208</v>
      </c>
      <c r="I340" s="4">
        <v>12</v>
      </c>
      <c r="J340" s="83">
        <f t="shared" si="26"/>
        <v>5.7692307692307696E-2</v>
      </c>
      <c r="K340" s="4">
        <v>15.891957337803996</v>
      </c>
      <c r="L340" s="4">
        <v>10.672890985651758</v>
      </c>
      <c r="M340" s="81">
        <v>0.182</v>
      </c>
      <c r="N340" s="82">
        <f>L340*'参数设置&amp;汇总'!$BE$2</f>
        <v>4.4976451927781715</v>
      </c>
      <c r="O340" s="4">
        <v>61874.570169563987</v>
      </c>
      <c r="P340" s="1">
        <f t="shared" si="24"/>
        <v>6.1752457928735867</v>
      </c>
      <c r="Q340" s="30">
        <f t="shared" si="25"/>
        <v>4.8887447747588818E-2</v>
      </c>
      <c r="R340" s="1"/>
      <c r="S340" s="44"/>
      <c r="T340" s="43"/>
      <c r="V340" s="37"/>
      <c r="W340" s="37"/>
      <c r="X340" s="37"/>
    </row>
    <row r="341" spans="1:24" ht="18">
      <c r="A341" s="4" t="s">
        <v>68</v>
      </c>
      <c r="B341" s="4" t="s">
        <v>645</v>
      </c>
      <c r="C341" s="4" t="s">
        <v>99</v>
      </c>
      <c r="D341" s="4" t="s">
        <v>116</v>
      </c>
      <c r="E341" s="4" t="s">
        <v>214</v>
      </c>
      <c r="F341" s="4">
        <v>3223</v>
      </c>
      <c r="G341" s="4">
        <v>27</v>
      </c>
      <c r="H341" s="4">
        <v>464</v>
      </c>
      <c r="I341" s="4">
        <v>26</v>
      </c>
      <c r="J341" s="83">
        <f t="shared" si="26"/>
        <v>5.6034482758620691E-2</v>
      </c>
      <c r="K341" s="4">
        <v>37.243958101058155</v>
      </c>
      <c r="L341" s="4">
        <v>27.435244824774301</v>
      </c>
      <c r="M341" s="81">
        <v>0.224</v>
      </c>
      <c r="N341" s="82">
        <f>L341*'参数设置&amp;汇总'!$BE$2</f>
        <v>11.561440772207334</v>
      </c>
      <c r="O341" s="4">
        <v>167418.13390349783</v>
      </c>
      <c r="P341" s="1">
        <f t="shared" si="24"/>
        <v>15.873804052566967</v>
      </c>
      <c r="Q341" s="30">
        <f t="shared" si="25"/>
        <v>0.1256678344805145</v>
      </c>
      <c r="R341" s="1"/>
      <c r="S341" s="44"/>
      <c r="T341" s="43"/>
      <c r="V341" s="37"/>
      <c r="W341" s="37"/>
      <c r="X341" s="37"/>
    </row>
    <row r="342" spans="1:24" ht="18">
      <c r="A342" s="4" t="s">
        <v>68</v>
      </c>
      <c r="B342" s="4" t="s">
        <v>645</v>
      </c>
      <c r="C342" s="4" t="s">
        <v>99</v>
      </c>
      <c r="D342" s="4" t="s">
        <v>116</v>
      </c>
      <c r="E342" s="4" t="s">
        <v>259</v>
      </c>
      <c r="F342" s="4">
        <v>1185</v>
      </c>
      <c r="G342" s="4">
        <v>1</v>
      </c>
      <c r="H342" s="4">
        <v>96</v>
      </c>
      <c r="I342" s="4">
        <v>0</v>
      </c>
      <c r="J342" s="83">
        <f t="shared" si="26"/>
        <v>0</v>
      </c>
      <c r="K342" s="4">
        <v>7.6781361087537165</v>
      </c>
      <c r="L342" s="4">
        <v>9.0331013044161352</v>
      </c>
      <c r="M342" s="81">
        <v>0.11600000000000001</v>
      </c>
      <c r="N342" s="82">
        <f>L342*'参数设置&amp;汇总'!$BE$2</f>
        <v>3.8066241576255044</v>
      </c>
      <c r="O342" s="4">
        <v>40424.26984094092</v>
      </c>
      <c r="P342" s="1">
        <f t="shared" si="24"/>
        <v>5.2264771467906304</v>
      </c>
      <c r="Q342" s="30">
        <f t="shared" si="25"/>
        <v>4.1376349539407657E-2</v>
      </c>
      <c r="R342" s="1"/>
      <c r="S342" s="44"/>
      <c r="T342" s="43"/>
      <c r="V342" s="37"/>
      <c r="W342" s="37"/>
      <c r="X342" s="37"/>
    </row>
    <row r="343" spans="1:24" ht="18">
      <c r="A343" s="4" t="s">
        <v>68</v>
      </c>
      <c r="B343" s="4" t="s">
        <v>645</v>
      </c>
      <c r="C343" s="4" t="s">
        <v>99</v>
      </c>
      <c r="D343" s="4" t="s">
        <v>116</v>
      </c>
      <c r="E343" s="4" t="s">
        <v>413</v>
      </c>
      <c r="F343" s="4">
        <v>601</v>
      </c>
      <c r="G343" s="4">
        <v>0</v>
      </c>
      <c r="H343" s="4">
        <v>54</v>
      </c>
      <c r="I343" s="4">
        <v>0</v>
      </c>
      <c r="J343" s="83">
        <f t="shared" si="26"/>
        <v>0</v>
      </c>
      <c r="K343" s="4">
        <v>3.7559553072625702</v>
      </c>
      <c r="L343" s="4">
        <v>4.4187709497206695</v>
      </c>
      <c r="M343" s="81">
        <v>0.17699999999999999</v>
      </c>
      <c r="N343" s="82">
        <f>L343*'参数设置&amp;汇总'!$BE$2</f>
        <v>1.8621068974392192</v>
      </c>
      <c r="O343" s="4">
        <v>19424.758317449887</v>
      </c>
      <c r="P343" s="1">
        <f t="shared" si="24"/>
        <v>2.5566640522814503</v>
      </c>
      <c r="Q343" s="30">
        <f t="shared" si="25"/>
        <v>2.0240292363469775E-2</v>
      </c>
      <c r="R343" s="1"/>
      <c r="S343" s="44"/>
      <c r="T343" s="43"/>
      <c r="V343" s="37"/>
      <c r="W343" s="37"/>
      <c r="X343" s="37"/>
    </row>
    <row r="344" spans="1:24" ht="18">
      <c r="A344" s="4" t="s">
        <v>68</v>
      </c>
      <c r="B344" s="4" t="s">
        <v>645</v>
      </c>
      <c r="C344" s="4" t="s">
        <v>99</v>
      </c>
      <c r="D344" s="4" t="s">
        <v>116</v>
      </c>
      <c r="E344" s="4" t="s">
        <v>376</v>
      </c>
      <c r="F344" s="4">
        <v>2827</v>
      </c>
      <c r="G344" s="4">
        <v>10</v>
      </c>
      <c r="H344" s="4">
        <v>304</v>
      </c>
      <c r="I344" s="4">
        <v>7</v>
      </c>
      <c r="J344" s="83">
        <f t="shared" si="26"/>
        <v>2.3026315789473683E-2</v>
      </c>
      <c r="K344" s="4">
        <v>24.029003045812136</v>
      </c>
      <c r="L344" s="4">
        <v>23.560003583308394</v>
      </c>
      <c r="M344" s="81">
        <v>9.6000000000000002E-2</v>
      </c>
      <c r="N344" s="82">
        <f>L344*'参数设置&amp;汇总'!$BE$2</f>
        <v>9.9283818227655765</v>
      </c>
      <c r="O344" s="4">
        <v>117267.96836640642</v>
      </c>
      <c r="P344" s="1">
        <f t="shared" si="24"/>
        <v>13.631621760542817</v>
      </c>
      <c r="Q344" s="30">
        <f t="shared" si="25"/>
        <v>0.10791719372571279</v>
      </c>
      <c r="R344" s="1"/>
      <c r="S344" s="44"/>
      <c r="T344" s="43"/>
      <c r="V344" s="37"/>
      <c r="W344" s="37"/>
      <c r="X344" s="37"/>
    </row>
    <row r="345" spans="1:24" ht="18">
      <c r="A345" s="4" t="s">
        <v>68</v>
      </c>
      <c r="B345" s="4" t="s">
        <v>645</v>
      </c>
      <c r="C345" s="4" t="s">
        <v>99</v>
      </c>
      <c r="D345" s="4" t="s">
        <v>116</v>
      </c>
      <c r="E345" s="4" t="s">
        <v>141</v>
      </c>
      <c r="F345" s="4">
        <v>1743</v>
      </c>
      <c r="G345" s="4">
        <v>15</v>
      </c>
      <c r="H345" s="4">
        <v>298</v>
      </c>
      <c r="I345" s="4">
        <v>14</v>
      </c>
      <c r="J345" s="83">
        <f t="shared" si="26"/>
        <v>4.6979865771812082E-2</v>
      </c>
      <c r="K345" s="4">
        <v>19.909226509499288</v>
      </c>
      <c r="L345" s="4">
        <v>15.623795893528573</v>
      </c>
      <c r="M345" s="81">
        <v>0.17799999999999999</v>
      </c>
      <c r="N345" s="82">
        <f>L345*'参数设置&amp;汇总'!$BE$2</f>
        <v>6.5839977741686786</v>
      </c>
      <c r="O345" s="4">
        <v>94052.897955627588</v>
      </c>
      <c r="P345" s="1">
        <f t="shared" si="24"/>
        <v>9.0397981193598937</v>
      </c>
      <c r="Q345" s="30">
        <f t="shared" si="25"/>
        <v>7.1565193197485638E-2</v>
      </c>
      <c r="R345" s="1"/>
      <c r="S345" s="44"/>
      <c r="T345" s="43"/>
      <c r="V345" s="37"/>
      <c r="W345" s="37"/>
      <c r="X345" s="37"/>
    </row>
    <row r="346" spans="1:24" ht="18">
      <c r="A346" s="4" t="s">
        <v>68</v>
      </c>
      <c r="B346" s="4" t="s">
        <v>645</v>
      </c>
      <c r="C346" s="4" t="s">
        <v>99</v>
      </c>
      <c r="D346" s="4" t="s">
        <v>116</v>
      </c>
      <c r="E346" s="4" t="s">
        <v>137</v>
      </c>
      <c r="F346" s="4">
        <v>1057</v>
      </c>
      <c r="G346" s="4">
        <v>2</v>
      </c>
      <c r="H346" s="4">
        <v>72</v>
      </c>
      <c r="I346" s="4">
        <v>1</v>
      </c>
      <c r="J346" s="83">
        <f t="shared" si="26"/>
        <v>1.3888888888888888E-2</v>
      </c>
      <c r="K346" s="4">
        <v>6.7019106145251399</v>
      </c>
      <c r="L346" s="4">
        <v>7.1893066053236936</v>
      </c>
      <c r="M346" s="81">
        <v>7.4999999999999997E-2</v>
      </c>
      <c r="N346" s="82">
        <f>L346*'参数设置&amp;汇总'!$BE$2</f>
        <v>3.0296337080845652</v>
      </c>
      <c r="O346" s="4">
        <v>31746.444870193882</v>
      </c>
      <c r="P346" s="1">
        <f t="shared" si="24"/>
        <v>4.1596728972391279</v>
      </c>
      <c r="Q346" s="30">
        <f t="shared" si="25"/>
        <v>3.2930801174832228E-2</v>
      </c>
      <c r="R346" s="1"/>
      <c r="S346" s="44"/>
      <c r="T346" s="43"/>
      <c r="V346" s="37"/>
      <c r="W346" s="37"/>
      <c r="X346" s="37"/>
    </row>
    <row r="347" spans="1:24" ht="18">
      <c r="A347" s="4" t="s">
        <v>68</v>
      </c>
      <c r="B347" s="4" t="s">
        <v>645</v>
      </c>
      <c r="C347" s="4" t="s">
        <v>99</v>
      </c>
      <c r="D347" s="4" t="s">
        <v>116</v>
      </c>
      <c r="E347" s="4" t="s">
        <v>264</v>
      </c>
      <c r="F347" s="4">
        <v>217</v>
      </c>
      <c r="G347" s="4">
        <v>0</v>
      </c>
      <c r="H347" s="4">
        <v>21</v>
      </c>
      <c r="I347" s="4">
        <v>0</v>
      </c>
      <c r="J347" s="83">
        <f t="shared" si="26"/>
        <v>0</v>
      </c>
      <c r="K347" s="4">
        <v>2.0219106145251398</v>
      </c>
      <c r="L347" s="4">
        <v>2.3787183700295755</v>
      </c>
      <c r="M347" s="81">
        <v>7.1999999999999995E-2</v>
      </c>
      <c r="N347" s="82">
        <f>L347*'参数设置&amp;汇总'!$BE$2</f>
        <v>1.0024117417033018</v>
      </c>
      <c r="O347" s="4">
        <v>11094.916634899768</v>
      </c>
      <c r="P347" s="1">
        <f t="shared" si="24"/>
        <v>1.3763066283262737</v>
      </c>
      <c r="Q347" s="30">
        <f t="shared" si="25"/>
        <v>1.0895779801122846E-2</v>
      </c>
      <c r="R347" s="1"/>
      <c r="S347" s="44"/>
      <c r="T347" s="43"/>
      <c r="V347" s="37"/>
      <c r="W347" s="37"/>
      <c r="X347" s="37"/>
    </row>
    <row r="348" spans="1:24" ht="18">
      <c r="A348" s="4" t="s">
        <v>68</v>
      </c>
      <c r="B348" s="4" t="s">
        <v>645</v>
      </c>
      <c r="C348" s="4" t="s">
        <v>99</v>
      </c>
      <c r="D348" s="4" t="s">
        <v>116</v>
      </c>
      <c r="E348" s="4" t="s">
        <v>288</v>
      </c>
      <c r="F348" s="4">
        <v>1331</v>
      </c>
      <c r="G348" s="4">
        <v>2</v>
      </c>
      <c r="H348" s="4">
        <v>122</v>
      </c>
      <c r="I348" s="4">
        <v>2</v>
      </c>
      <c r="J348" s="83">
        <f t="shared" si="26"/>
        <v>1.6393442622950821E-2</v>
      </c>
      <c r="K348" s="4">
        <v>10.55922650949929</v>
      </c>
      <c r="L348" s="4">
        <v>11.086148834705046</v>
      </c>
      <c r="M348" s="81">
        <v>0.125</v>
      </c>
      <c r="N348" s="82">
        <f>L348*'参数设置&amp;汇总'!$BE$2</f>
        <v>4.6717954938232324</v>
      </c>
      <c r="O348" s="4">
        <v>58094.987367392321</v>
      </c>
      <c r="P348" s="1">
        <f t="shared" si="24"/>
        <v>6.4143533408818136</v>
      </c>
      <c r="Q348" s="30">
        <f t="shared" si="25"/>
        <v>5.0780385802426442E-2</v>
      </c>
      <c r="R348" s="1"/>
      <c r="S348" s="44"/>
      <c r="T348" s="43"/>
      <c r="V348" s="37"/>
      <c r="W348" s="37"/>
      <c r="X348" s="37"/>
    </row>
    <row r="349" spans="1:24" ht="18">
      <c r="A349" s="4" t="s">
        <v>68</v>
      </c>
      <c r="B349" s="4" t="s">
        <v>645</v>
      </c>
      <c r="C349" s="4" t="s">
        <v>99</v>
      </c>
      <c r="D349" s="4" t="s">
        <v>116</v>
      </c>
      <c r="E349" s="4" t="s">
        <v>290</v>
      </c>
      <c r="F349" s="4">
        <v>4758</v>
      </c>
      <c r="G349" s="4">
        <v>27</v>
      </c>
      <c r="H349" s="4">
        <v>540</v>
      </c>
      <c r="I349" s="4">
        <v>27</v>
      </c>
      <c r="J349" s="83">
        <f t="shared" si="26"/>
        <v>0.05</v>
      </c>
      <c r="K349" s="4">
        <v>48.772690959904281</v>
      </c>
      <c r="L349" s="4">
        <v>39.527871717534453</v>
      </c>
      <c r="M349" s="81">
        <v>0.18099999999999999</v>
      </c>
      <c r="N349" s="82">
        <f>L349*'参数设置&amp;汇总'!$BE$2</f>
        <v>16.657374506131948</v>
      </c>
      <c r="O349" s="4">
        <v>260489.91091072481</v>
      </c>
      <c r="P349" s="1">
        <f t="shared" si="24"/>
        <v>22.870497211402505</v>
      </c>
      <c r="Q349" s="30">
        <f t="shared" si="25"/>
        <v>0.18105841854491248</v>
      </c>
      <c r="R349" s="1"/>
      <c r="S349" s="44"/>
      <c r="T349" s="43"/>
      <c r="V349" s="37"/>
      <c r="W349" s="37"/>
      <c r="X349" s="37"/>
    </row>
    <row r="350" spans="1:24" ht="18">
      <c r="A350" s="4" t="s">
        <v>68</v>
      </c>
      <c r="B350" s="4" t="s">
        <v>645</v>
      </c>
      <c r="C350" s="4" t="s">
        <v>99</v>
      </c>
      <c r="D350" s="4" t="s">
        <v>116</v>
      </c>
      <c r="E350" s="4" t="s">
        <v>274</v>
      </c>
      <c r="F350" s="4">
        <v>1944</v>
      </c>
      <c r="G350" s="4">
        <v>7</v>
      </c>
      <c r="H350" s="4">
        <v>189</v>
      </c>
      <c r="I350" s="4">
        <v>7</v>
      </c>
      <c r="J350" s="83">
        <f t="shared" si="26"/>
        <v>3.7037037037037035E-2</v>
      </c>
      <c r="K350" s="4">
        <v>12.818956322533284</v>
      </c>
      <c r="L350" s="4">
        <v>10.398772144156805</v>
      </c>
      <c r="M350" s="81">
        <v>0.105</v>
      </c>
      <c r="N350" s="82">
        <f>L350*'参数设置&amp;汇总'!$BE$2</f>
        <v>4.3821292288882425</v>
      </c>
      <c r="O350" s="4">
        <v>49253.10071409517</v>
      </c>
      <c r="P350" s="1">
        <f t="shared" si="24"/>
        <v>6.0166429152685623</v>
      </c>
      <c r="Q350" s="30">
        <f t="shared" si="25"/>
        <v>4.763183944443742E-2</v>
      </c>
      <c r="R350" s="1"/>
      <c r="S350" s="44"/>
      <c r="T350" s="43"/>
      <c r="V350" s="37"/>
      <c r="W350" s="37"/>
      <c r="X350" s="37"/>
    </row>
    <row r="351" spans="1:24" ht="18">
      <c r="A351" s="4" t="s">
        <v>68</v>
      </c>
      <c r="B351" s="4" t="s">
        <v>645</v>
      </c>
      <c r="C351" s="4" t="s">
        <v>99</v>
      </c>
      <c r="D351" s="4" t="s">
        <v>116</v>
      </c>
      <c r="E351" s="4" t="s">
        <v>399</v>
      </c>
      <c r="F351" s="4">
        <v>1295</v>
      </c>
      <c r="G351" s="4">
        <v>11</v>
      </c>
      <c r="H351" s="4">
        <v>162</v>
      </c>
      <c r="I351" s="4">
        <v>9</v>
      </c>
      <c r="J351" s="83">
        <f t="shared" si="26"/>
        <v>5.5555555555555552E-2</v>
      </c>
      <c r="K351" s="4">
        <v>14.11191061452514</v>
      </c>
      <c r="L351" s="4">
        <v>11.315188958264869</v>
      </c>
      <c r="M351" s="81">
        <v>0.23499999999999999</v>
      </c>
      <c r="N351" s="82">
        <f>L351*'参数设置&amp;汇总'!$BE$2</f>
        <v>4.768314910358737</v>
      </c>
      <c r="O351" s="4">
        <v>67010.082517252711</v>
      </c>
      <c r="P351" s="1">
        <f t="shared" si="24"/>
        <v>6.5468740479061323</v>
      </c>
      <c r="Q351" s="30">
        <f t="shared" si="25"/>
        <v>5.1829509895203664E-2</v>
      </c>
      <c r="R351" s="1"/>
      <c r="S351" s="44"/>
      <c r="T351" s="43"/>
      <c r="V351" s="37"/>
      <c r="W351" s="37"/>
      <c r="X351" s="37"/>
    </row>
    <row r="352" spans="1:24" ht="18">
      <c r="A352" s="4" t="s">
        <v>68</v>
      </c>
      <c r="B352" s="4" t="s">
        <v>645</v>
      </c>
      <c r="C352" s="4" t="s">
        <v>99</v>
      </c>
      <c r="D352" s="4" t="s">
        <v>116</v>
      </c>
      <c r="E352" s="4" t="s">
        <v>355</v>
      </c>
      <c r="F352" s="4">
        <v>1834</v>
      </c>
      <c r="G352" s="4">
        <v>5</v>
      </c>
      <c r="H352" s="4">
        <v>210</v>
      </c>
      <c r="I352" s="4">
        <v>4</v>
      </c>
      <c r="J352" s="83">
        <f t="shared" si="26"/>
        <v>1.9047619047619049E-2</v>
      </c>
      <c r="K352" s="4">
        <v>17.315452003727867</v>
      </c>
      <c r="L352" s="4">
        <v>17.422884710268079</v>
      </c>
      <c r="M352" s="81">
        <v>4.4999999999999998E-2</v>
      </c>
      <c r="N352" s="82">
        <f>L352*'参数设置&amp;汇总'!$BE$2</f>
        <v>7.3421487923761672</v>
      </c>
      <c r="O352" s="4">
        <v>87040.274691080529</v>
      </c>
      <c r="P352" s="1">
        <f t="shared" si="24"/>
        <v>10.080735917891911</v>
      </c>
      <c r="Q352" s="30">
        <f t="shared" si="25"/>
        <v>7.9805965134523552E-2</v>
      </c>
      <c r="R352" s="1"/>
      <c r="S352" s="44"/>
      <c r="T352" s="43"/>
      <c r="V352" s="37"/>
      <c r="W352" s="37"/>
      <c r="X352" s="37"/>
    </row>
    <row r="353" spans="1:24" ht="18">
      <c r="A353" s="4" t="s">
        <v>68</v>
      </c>
      <c r="B353" s="4" t="s">
        <v>645</v>
      </c>
      <c r="C353" s="4" t="s">
        <v>99</v>
      </c>
      <c r="D353" s="4" t="s">
        <v>116</v>
      </c>
      <c r="E353" s="4" t="s">
        <v>285</v>
      </c>
      <c r="F353" s="4">
        <v>2990</v>
      </c>
      <c r="G353" s="4">
        <v>7</v>
      </c>
      <c r="H353" s="4">
        <v>370</v>
      </c>
      <c r="I353" s="4">
        <v>6</v>
      </c>
      <c r="J353" s="83">
        <f t="shared" si="26"/>
        <v>1.6216216216216217E-2</v>
      </c>
      <c r="K353" s="4">
        <v>31.514867826320856</v>
      </c>
      <c r="L353" s="4">
        <v>33.278668030965711</v>
      </c>
      <c r="M353" s="81">
        <v>0.17199999999999999</v>
      </c>
      <c r="N353" s="82">
        <f>L353*'参数设置&amp;汇总'!$BE$2</f>
        <v>14.023908001379569</v>
      </c>
      <c r="O353" s="4">
        <v>210344.77688487276</v>
      </c>
      <c r="P353" s="1">
        <f t="shared" si="24"/>
        <v>19.254760029586144</v>
      </c>
      <c r="Q353" s="30">
        <f t="shared" si="25"/>
        <v>0.15243378262369098</v>
      </c>
      <c r="R353" s="1"/>
      <c r="S353" s="44"/>
      <c r="T353" s="43"/>
      <c r="V353" s="37"/>
      <c r="W353" s="37"/>
      <c r="X353" s="37"/>
    </row>
    <row r="354" spans="1:24" ht="18">
      <c r="A354" s="4" t="s">
        <v>68</v>
      </c>
      <c r="B354" s="4" t="s">
        <v>644</v>
      </c>
      <c r="C354" s="4" t="s">
        <v>92</v>
      </c>
      <c r="D354" s="4" t="s">
        <v>84</v>
      </c>
      <c r="E354" s="4" t="s">
        <v>106</v>
      </c>
      <c r="F354" s="4">
        <v>12068</v>
      </c>
      <c r="G354" s="4">
        <v>436</v>
      </c>
      <c r="H354" s="4">
        <v>2478</v>
      </c>
      <c r="I354" s="4">
        <v>334</v>
      </c>
      <c r="J354" s="83">
        <f t="shared" si="26"/>
        <v>0.13478611783696529</v>
      </c>
      <c r="K354" s="82">
        <v>558.55507204610944</v>
      </c>
      <c r="L354" s="82">
        <v>452.58243770130531</v>
      </c>
      <c r="M354" s="81">
        <v>0.32700000000000001</v>
      </c>
      <c r="N354" s="82">
        <f>L354*'参数设置&amp;汇总'!$BE$2</f>
        <v>190.7220103718503</v>
      </c>
      <c r="O354" s="4">
        <v>3678503.1858569249</v>
      </c>
      <c r="P354" s="4">
        <f t="shared" si="24"/>
        <v>261.86042732945498</v>
      </c>
      <c r="Q354" s="92">
        <f t="shared" si="25"/>
        <v>2.0730653301288076</v>
      </c>
      <c r="R354" s="1"/>
      <c r="S354" s="44"/>
      <c r="T354" s="43"/>
      <c r="V354" s="37"/>
      <c r="W354" s="37"/>
      <c r="X354" s="37"/>
    </row>
    <row r="355" spans="1:24" ht="18">
      <c r="A355" s="4" t="s">
        <v>68</v>
      </c>
      <c r="B355" s="4" t="s">
        <v>648</v>
      </c>
      <c r="C355" s="4" t="s">
        <v>79</v>
      </c>
      <c r="D355" s="4" t="s">
        <v>84</v>
      </c>
      <c r="E355" s="4" t="s">
        <v>105</v>
      </c>
      <c r="F355" s="4">
        <v>15591</v>
      </c>
      <c r="G355" s="4">
        <v>232</v>
      </c>
      <c r="H355" s="4">
        <v>2676</v>
      </c>
      <c r="I355" s="4">
        <v>201</v>
      </c>
      <c r="J355" s="83">
        <f t="shared" si="26"/>
        <v>7.511210762331838E-2</v>
      </c>
      <c r="K355" s="82">
        <v>485.6196723044398</v>
      </c>
      <c r="L355" s="82">
        <v>442.57961447581152</v>
      </c>
      <c r="M355" s="81">
        <v>0.27800000000000002</v>
      </c>
      <c r="N355" s="82">
        <f>L355*'参数设置&amp;汇总'!$BE$2</f>
        <v>186.50673731651472</v>
      </c>
      <c r="O355" s="4">
        <v>3833099.7764792931</v>
      </c>
      <c r="P355" s="4">
        <f t="shared" si="24"/>
        <v>256.07287715929681</v>
      </c>
      <c r="Q355" s="92">
        <f t="shared" si="25"/>
        <v>2.0272471447447251</v>
      </c>
      <c r="R355" s="1"/>
      <c r="S355" s="44"/>
      <c r="T355" s="43"/>
      <c r="V355" s="37"/>
      <c r="W355" s="37"/>
      <c r="X355" s="37"/>
    </row>
    <row r="356" spans="1:24" ht="18">
      <c r="A356" s="4" t="s">
        <v>68</v>
      </c>
      <c r="B356" s="4" t="s">
        <v>644</v>
      </c>
      <c r="C356" s="4" t="s">
        <v>92</v>
      </c>
      <c r="D356" s="4" t="s">
        <v>84</v>
      </c>
      <c r="E356" s="4" t="s">
        <v>93</v>
      </c>
      <c r="F356" s="4">
        <v>11223</v>
      </c>
      <c r="G356" s="4">
        <v>325</v>
      </c>
      <c r="H356" s="4">
        <v>2387</v>
      </c>
      <c r="I356" s="4">
        <v>286</v>
      </c>
      <c r="J356" s="83">
        <f t="shared" si="26"/>
        <v>0.11981566820276497</v>
      </c>
      <c r="K356" s="82">
        <v>516.6181970499174</v>
      </c>
      <c r="L356" s="82">
        <v>435.66258476460871</v>
      </c>
      <c r="M356" s="81">
        <v>0.34899999999999998</v>
      </c>
      <c r="N356" s="82">
        <f>L356*'参数设置&amp;汇总'!$BE$2</f>
        <v>183.59184336034869</v>
      </c>
      <c r="O356" s="4">
        <v>3661189.2145935544</v>
      </c>
      <c r="P356" s="4">
        <f t="shared" si="24"/>
        <v>252.07074140426002</v>
      </c>
      <c r="Q356" s="92">
        <f t="shared" si="25"/>
        <v>1.9955635147863988</v>
      </c>
      <c r="R356" s="1"/>
      <c r="S356" s="44"/>
      <c r="T356" s="43"/>
      <c r="V356" s="37"/>
      <c r="W356" s="37"/>
      <c r="X356" s="37"/>
    </row>
    <row r="357" spans="1:24" ht="18">
      <c r="A357" s="4" t="s">
        <v>68</v>
      </c>
      <c r="B357" s="4" t="s">
        <v>648</v>
      </c>
      <c r="C357" s="4" t="s">
        <v>79</v>
      </c>
      <c r="D357" s="4" t="s">
        <v>116</v>
      </c>
      <c r="E357" s="4" t="s">
        <v>336</v>
      </c>
      <c r="F357" s="4">
        <v>4676</v>
      </c>
      <c r="G357" s="4">
        <v>69</v>
      </c>
      <c r="H357" s="4">
        <v>1045</v>
      </c>
      <c r="I357" s="4">
        <v>66</v>
      </c>
      <c r="J357" s="83">
        <f t="shared" ref="J357:J374" si="27">I357/H357</f>
        <v>6.3157894736842107E-2</v>
      </c>
      <c r="K357" s="4">
        <v>87.527129243961738</v>
      </c>
      <c r="L357" s="4">
        <v>60.563681463484386</v>
      </c>
      <c r="M357" s="81">
        <v>0.27900000000000003</v>
      </c>
      <c r="N357" s="1">
        <f>L357*'参数设置&amp;汇总'!$BE$2</f>
        <v>25.522040013093491</v>
      </c>
      <c r="O357" s="4">
        <v>407018.35968118045</v>
      </c>
      <c r="P357" s="1">
        <f t="shared" si="24"/>
        <v>35.041641450390898</v>
      </c>
      <c r="Q357" s="30">
        <f t="shared" ref="Q357:Q374" si="28">N357/11.5/8</f>
        <v>0.27741347840319014</v>
      </c>
      <c r="R357" s="1"/>
      <c r="S357" s="44"/>
      <c r="T357" s="43"/>
      <c r="V357" s="37"/>
      <c r="W357" s="37"/>
      <c r="X357" s="37"/>
    </row>
    <row r="358" spans="1:24" ht="18">
      <c r="A358" s="4" t="s">
        <v>68</v>
      </c>
      <c r="B358" s="4" t="s">
        <v>648</v>
      </c>
      <c r="C358" s="4" t="s">
        <v>79</v>
      </c>
      <c r="D358" s="4" t="s">
        <v>116</v>
      </c>
      <c r="E358" s="4" t="s">
        <v>205</v>
      </c>
      <c r="F358" s="4">
        <v>7278</v>
      </c>
      <c r="G358" s="4">
        <v>216</v>
      </c>
      <c r="H358" s="4">
        <v>2126</v>
      </c>
      <c r="I358" s="4">
        <v>197</v>
      </c>
      <c r="J358" s="83">
        <f t="shared" si="27"/>
        <v>9.2662276575729063E-2</v>
      </c>
      <c r="K358" s="4">
        <v>231.53423882175309</v>
      </c>
      <c r="L358" s="4">
        <v>147.903810378533</v>
      </c>
      <c r="M358" s="81">
        <v>0.34399999999999997</v>
      </c>
      <c r="N358" s="1">
        <f>L358*'参数设置&amp;汇总'!$BE$2</f>
        <v>62.327898095921618</v>
      </c>
      <c r="O358" s="4">
        <v>1051091.1406967642</v>
      </c>
      <c r="P358" s="1">
        <f t="shared" si="24"/>
        <v>85.57591228261137</v>
      </c>
      <c r="Q358" s="30">
        <f t="shared" si="28"/>
        <v>0.67747715321653934</v>
      </c>
      <c r="R358" s="1"/>
      <c r="S358" s="44"/>
      <c r="T358" s="43"/>
      <c r="V358" s="37"/>
      <c r="W358" s="37"/>
      <c r="X358" s="37"/>
    </row>
    <row r="359" spans="1:24" ht="18">
      <c r="A359" s="4" t="s">
        <v>68</v>
      </c>
      <c r="B359" s="4" t="s">
        <v>648</v>
      </c>
      <c r="C359" s="4" t="s">
        <v>79</v>
      </c>
      <c r="D359" s="4" t="s">
        <v>116</v>
      </c>
      <c r="E359" s="4" t="s">
        <v>426</v>
      </c>
      <c r="F359" s="4">
        <v>13317</v>
      </c>
      <c r="G359" s="4">
        <v>284</v>
      </c>
      <c r="H359" s="4">
        <v>3428</v>
      </c>
      <c r="I359" s="4">
        <v>239</v>
      </c>
      <c r="J359" s="83">
        <f t="shared" si="27"/>
        <v>6.9719953325554265E-2</v>
      </c>
      <c r="K359" s="4">
        <v>263.44378671954803</v>
      </c>
      <c r="L359" s="4">
        <v>153.03857261123298</v>
      </c>
      <c r="M359" s="81">
        <v>0.30099999999999999</v>
      </c>
      <c r="N359" s="1">
        <f>L359*'参数设置&amp;汇总'!$BE$2</f>
        <v>64.491729685976196</v>
      </c>
      <c r="O359" s="4">
        <v>954062.23869880813</v>
      </c>
      <c r="P359" s="1">
        <f t="shared" si="24"/>
        <v>88.546842925256783</v>
      </c>
      <c r="Q359" s="30">
        <f t="shared" si="28"/>
        <v>0.70099706180408905</v>
      </c>
      <c r="R359" s="1"/>
      <c r="S359" s="44"/>
      <c r="T359" s="43"/>
      <c r="V359" s="37"/>
      <c r="W359" s="37"/>
      <c r="X359" s="37"/>
    </row>
    <row r="360" spans="1:24" ht="18">
      <c r="A360" s="4" t="s">
        <v>68</v>
      </c>
      <c r="B360" s="4" t="s">
        <v>648</v>
      </c>
      <c r="C360" s="4" t="s">
        <v>79</v>
      </c>
      <c r="D360" s="4" t="s">
        <v>116</v>
      </c>
      <c r="E360" s="4" t="s">
        <v>140</v>
      </c>
      <c r="F360" s="4">
        <v>2832</v>
      </c>
      <c r="G360" s="4">
        <v>11</v>
      </c>
      <c r="H360" s="4">
        <v>323</v>
      </c>
      <c r="I360" s="4">
        <v>9</v>
      </c>
      <c r="J360" s="83">
        <f t="shared" si="27"/>
        <v>2.7863777089783281E-2</v>
      </c>
      <c r="K360" s="4">
        <v>24.865598528617287</v>
      </c>
      <c r="L360" s="4">
        <v>23.274821798373278</v>
      </c>
      <c r="M360" s="81">
        <v>0.11</v>
      </c>
      <c r="N360" s="1">
        <f>L360*'参数设置&amp;汇总'!$BE$2</f>
        <v>9.8082038423284423</v>
      </c>
      <c r="O360" s="4">
        <v>153667.84623804165</v>
      </c>
      <c r="P360" s="1">
        <f t="shared" si="24"/>
        <v>13.466617956044836</v>
      </c>
      <c r="Q360" s="30">
        <f t="shared" si="28"/>
        <v>0.10661091132965698</v>
      </c>
      <c r="R360" s="1"/>
      <c r="S360" s="44"/>
      <c r="T360" s="43"/>
      <c r="V360" s="37"/>
      <c r="W360" s="37"/>
      <c r="X360" s="37"/>
    </row>
    <row r="361" spans="1:24" ht="18">
      <c r="A361" s="4" t="s">
        <v>68</v>
      </c>
      <c r="B361" s="4" t="s">
        <v>648</v>
      </c>
      <c r="C361" s="4" t="s">
        <v>79</v>
      </c>
      <c r="D361" s="4" t="s">
        <v>116</v>
      </c>
      <c r="E361" s="4" t="s">
        <v>397</v>
      </c>
      <c r="F361" s="4">
        <v>2976</v>
      </c>
      <c r="G361" s="4">
        <v>43</v>
      </c>
      <c r="H361" s="4">
        <v>404</v>
      </c>
      <c r="I361" s="4">
        <v>38</v>
      </c>
      <c r="J361" s="83">
        <f t="shared" si="27"/>
        <v>9.405940594059406E-2</v>
      </c>
      <c r="K361" s="4">
        <v>42.318196041963866</v>
      </c>
      <c r="L361" s="4">
        <v>24.196701225839835</v>
      </c>
      <c r="M361" s="81">
        <v>0.23</v>
      </c>
      <c r="N361" s="1">
        <f>L361*'参数设置&amp;汇总'!$BE$2</f>
        <v>10.196691514585208</v>
      </c>
      <c r="O361" s="4">
        <v>152986.35478532041</v>
      </c>
      <c r="P361" s="1">
        <f t="shared" si="24"/>
        <v>14.000009711254627</v>
      </c>
      <c r="Q361" s="30">
        <f t="shared" si="28"/>
        <v>0.11083360341940443</v>
      </c>
      <c r="R361" s="1"/>
      <c r="S361" s="44"/>
      <c r="T361" s="43"/>
      <c r="V361" s="37"/>
      <c r="W361" s="37"/>
      <c r="X361" s="37"/>
    </row>
    <row r="362" spans="1:24" ht="18">
      <c r="A362" s="4" t="s">
        <v>68</v>
      </c>
      <c r="B362" s="4" t="s">
        <v>648</v>
      </c>
      <c r="C362" s="4" t="s">
        <v>79</v>
      </c>
      <c r="D362" s="4" t="s">
        <v>116</v>
      </c>
      <c r="E362" s="4" t="s">
        <v>377</v>
      </c>
      <c r="F362" s="4">
        <v>6605</v>
      </c>
      <c r="G362" s="4">
        <v>158</v>
      </c>
      <c r="H362" s="4">
        <v>1746</v>
      </c>
      <c r="I362" s="4">
        <v>142</v>
      </c>
      <c r="J362" s="83">
        <f t="shared" si="27"/>
        <v>8.1328751431844218E-2</v>
      </c>
      <c r="K362" s="4">
        <v>158.1600751404458</v>
      </c>
      <c r="L362" s="4">
        <v>95.010676635818569</v>
      </c>
      <c r="M362" s="81">
        <v>0.312</v>
      </c>
      <c r="N362" s="1">
        <f>L362*'参数设置&amp;汇总'!$BE$2</f>
        <v>40.038290806883516</v>
      </c>
      <c r="O362" s="4">
        <v>629078.79370212415</v>
      </c>
      <c r="P362" s="1">
        <f t="shared" si="24"/>
        <v>54.972385828935053</v>
      </c>
      <c r="Q362" s="30">
        <f t="shared" si="28"/>
        <v>0.43519881311829911</v>
      </c>
      <c r="R362" s="1"/>
      <c r="S362" s="44"/>
      <c r="T362" s="43"/>
      <c r="V362" s="37"/>
      <c r="W362" s="37"/>
      <c r="X362" s="37"/>
    </row>
    <row r="363" spans="1:24" ht="18">
      <c r="A363" s="4" t="s">
        <v>68</v>
      </c>
      <c r="B363" s="4" t="s">
        <v>648</v>
      </c>
      <c r="C363" s="4" t="s">
        <v>79</v>
      </c>
      <c r="D363" s="4" t="s">
        <v>116</v>
      </c>
      <c r="E363" s="4" t="s">
        <v>185</v>
      </c>
      <c r="F363" s="4">
        <v>9491</v>
      </c>
      <c r="G363" s="4">
        <v>131</v>
      </c>
      <c r="H363" s="4">
        <v>1634</v>
      </c>
      <c r="I363" s="4">
        <v>125</v>
      </c>
      <c r="J363" s="83">
        <f t="shared" si="27"/>
        <v>7.649938800489596E-2</v>
      </c>
      <c r="K363" s="4">
        <v>142.64528491620109</v>
      </c>
      <c r="L363" s="4">
        <v>85.110923430824826</v>
      </c>
      <c r="M363" s="81">
        <v>0.188</v>
      </c>
      <c r="N363" s="1">
        <f>L363*'参数设置&amp;汇总'!$BE$2</f>
        <v>35.866452317013348</v>
      </c>
      <c r="O363" s="4">
        <v>529820.00837331591</v>
      </c>
      <c r="P363" s="1">
        <f t="shared" si="24"/>
        <v>49.244471113811478</v>
      </c>
      <c r="Q363" s="30">
        <f t="shared" si="28"/>
        <v>0.38985274257623204</v>
      </c>
      <c r="R363" s="1"/>
      <c r="S363" s="44"/>
      <c r="T363" s="43"/>
      <c r="V363" s="37"/>
      <c r="W363" s="37"/>
      <c r="X363" s="37"/>
    </row>
    <row r="364" spans="1:24" ht="18">
      <c r="A364" s="4" t="s">
        <v>68</v>
      </c>
      <c r="B364" s="4" t="s">
        <v>648</v>
      </c>
      <c r="C364" s="4" t="s">
        <v>79</v>
      </c>
      <c r="D364" s="4" t="s">
        <v>116</v>
      </c>
      <c r="E364" s="4" t="s">
        <v>384</v>
      </c>
      <c r="F364" s="4">
        <v>1063</v>
      </c>
      <c r="G364" s="4">
        <v>15</v>
      </c>
      <c r="H364" s="4">
        <v>239</v>
      </c>
      <c r="I364" s="4">
        <v>12</v>
      </c>
      <c r="J364" s="83">
        <f t="shared" si="27"/>
        <v>5.0209205020920501E-2</v>
      </c>
      <c r="K364" s="4">
        <v>24.585452003727866</v>
      </c>
      <c r="L364" s="4">
        <v>21.469943533797487</v>
      </c>
      <c r="M364" s="81">
        <v>0.24</v>
      </c>
      <c r="N364" s="1">
        <f>L364*'参数设置&amp;汇总'!$BE$2</f>
        <v>9.0476131025624085</v>
      </c>
      <c r="O364" s="4">
        <v>151229.08880872757</v>
      </c>
      <c r="P364" s="1">
        <f t="shared" si="24"/>
        <v>12.422330431235078</v>
      </c>
      <c r="Q364" s="30">
        <f t="shared" si="28"/>
        <v>9.8343620680026181E-2</v>
      </c>
      <c r="R364" s="1"/>
      <c r="S364" s="44"/>
      <c r="T364" s="43"/>
      <c r="V364" s="37"/>
      <c r="W364" s="37"/>
      <c r="X364" s="37"/>
    </row>
    <row r="365" spans="1:24" ht="18">
      <c r="A365" s="4" t="s">
        <v>57</v>
      </c>
      <c r="B365" s="4" t="e">
        <v>#N/A</v>
      </c>
      <c r="C365" s="4" t="s">
        <v>348</v>
      </c>
      <c r="D365" s="4" t="s">
        <v>116</v>
      </c>
      <c r="E365" s="4" t="s">
        <v>348</v>
      </c>
      <c r="F365" s="4">
        <v>707</v>
      </c>
      <c r="G365" s="4">
        <v>0</v>
      </c>
      <c r="H365" s="4">
        <v>55</v>
      </c>
      <c r="I365" s="4">
        <v>0</v>
      </c>
      <c r="J365" s="83">
        <f t="shared" si="27"/>
        <v>0</v>
      </c>
      <c r="K365" s="4">
        <v>2.3384561965250064</v>
      </c>
      <c r="L365" s="4">
        <v>2.7511249370882425</v>
      </c>
      <c r="M365" s="81">
        <v>1.7000000000000001E-2</v>
      </c>
      <c r="N365" s="1">
        <f>L365*'参数设置&amp;汇总'!$BE$2</f>
        <v>1.1593469721242047</v>
      </c>
      <c r="O365" s="4">
        <v>14219.95373568065</v>
      </c>
      <c r="P365" s="1">
        <f t="shared" si="24"/>
        <v>1.5917779649640378</v>
      </c>
      <c r="Q365" s="30">
        <f t="shared" si="28"/>
        <v>1.260159752308918E-2</v>
      </c>
      <c r="R365" s="1"/>
      <c r="S365" s="44"/>
      <c r="T365" s="43"/>
      <c r="V365" s="37"/>
      <c r="W365" s="37"/>
      <c r="X365" s="37"/>
    </row>
    <row r="366" spans="1:24" ht="18">
      <c r="A366" s="4" t="s">
        <v>57</v>
      </c>
      <c r="B366" s="4" t="e">
        <v>#N/A</v>
      </c>
      <c r="C366" s="4" t="s">
        <v>186</v>
      </c>
      <c r="D366" s="4" t="s">
        <v>116</v>
      </c>
      <c r="E366" s="4" t="s">
        <v>186</v>
      </c>
      <c r="F366" s="4">
        <v>54798</v>
      </c>
      <c r="G366" s="4">
        <v>0</v>
      </c>
      <c r="H366" s="4">
        <v>2</v>
      </c>
      <c r="I366" s="4">
        <v>0</v>
      </c>
      <c r="J366" s="83">
        <f t="shared" si="27"/>
        <v>0</v>
      </c>
      <c r="K366" s="4">
        <v>0.01</v>
      </c>
      <c r="L366" s="4">
        <v>1.1764705882352941E-2</v>
      </c>
      <c r="M366" s="81">
        <v>3.2000000000000001E-2</v>
      </c>
      <c r="N366" s="1">
        <f>L366*'参数设置&amp;汇总'!$BE$2</f>
        <v>4.9577450877507047E-3</v>
      </c>
      <c r="O366" s="4">
        <v>38.647058823529413</v>
      </c>
      <c r="P366" s="1">
        <f t="shared" si="24"/>
        <v>6.8069607946022364E-3</v>
      </c>
      <c r="Q366" s="30">
        <f t="shared" si="28"/>
        <v>5.3888533562507656E-5</v>
      </c>
      <c r="R366" s="1"/>
      <c r="S366" s="44"/>
      <c r="T366" s="43"/>
      <c r="V366" s="37"/>
      <c r="W366" s="37"/>
      <c r="X366" s="37"/>
    </row>
    <row r="367" spans="1:24" ht="18">
      <c r="A367" s="4" t="s">
        <v>57</v>
      </c>
      <c r="B367" s="4" t="e">
        <v>#N/A</v>
      </c>
      <c r="C367" s="4" t="s">
        <v>237</v>
      </c>
      <c r="D367" s="4" t="s">
        <v>116</v>
      </c>
      <c r="E367" s="4" t="s">
        <v>450</v>
      </c>
      <c r="F367" s="4">
        <v>80</v>
      </c>
      <c r="G367" s="4">
        <v>4</v>
      </c>
      <c r="H367" s="4">
        <v>0</v>
      </c>
      <c r="I367" s="4">
        <v>0</v>
      </c>
      <c r="J367" s="83">
        <v>0</v>
      </c>
      <c r="K367" s="4">
        <v>0</v>
      </c>
      <c r="L367" s="4">
        <v>0</v>
      </c>
      <c r="M367" s="81">
        <v>0.46100000000000002</v>
      </c>
      <c r="N367" s="1">
        <f>L367*'参数设置&amp;汇总'!$BE$2</f>
        <v>0</v>
      </c>
      <c r="O367" s="4">
        <v>0</v>
      </c>
      <c r="P367" s="1">
        <f t="shared" si="24"/>
        <v>0</v>
      </c>
      <c r="Q367" s="30">
        <f t="shared" si="28"/>
        <v>0</v>
      </c>
      <c r="R367" s="1"/>
      <c r="S367" s="44"/>
      <c r="T367" s="43"/>
      <c r="V367" s="37"/>
      <c r="W367" s="37"/>
      <c r="X367" s="37"/>
    </row>
    <row r="368" spans="1:24" ht="18">
      <c r="A368" s="4" t="s">
        <v>57</v>
      </c>
      <c r="B368" s="4" t="e">
        <v>#N/A</v>
      </c>
      <c r="C368" s="4" t="s">
        <v>237</v>
      </c>
      <c r="D368" s="4" t="s">
        <v>116</v>
      </c>
      <c r="E368" s="4" t="s">
        <v>284</v>
      </c>
      <c r="F368" s="4">
        <v>215</v>
      </c>
      <c r="G368" s="4">
        <v>0</v>
      </c>
      <c r="H368" s="4">
        <v>5</v>
      </c>
      <c r="I368" s="4">
        <v>0</v>
      </c>
      <c r="J368" s="83">
        <f t="shared" si="27"/>
        <v>0</v>
      </c>
      <c r="K368" s="4">
        <v>0.65</v>
      </c>
      <c r="L368" s="4">
        <v>0.76470588235294112</v>
      </c>
      <c r="M368" s="81">
        <v>8.9999999999999993E-3</v>
      </c>
      <c r="N368" s="1">
        <f>L368*'参数设置&amp;汇总'!$BE$2</f>
        <v>0.32225343070379581</v>
      </c>
      <c r="O368" s="4">
        <v>3070.2941176470586</v>
      </c>
      <c r="P368" s="1">
        <f t="shared" si="24"/>
        <v>0.44245245164914532</v>
      </c>
      <c r="Q368" s="30">
        <f t="shared" si="28"/>
        <v>3.5027546815629977E-3</v>
      </c>
      <c r="R368" s="1"/>
      <c r="S368" s="44"/>
      <c r="T368" s="43"/>
      <c r="V368" s="37"/>
      <c r="W368" s="37"/>
      <c r="X368" s="37"/>
    </row>
    <row r="369" spans="1:24" ht="18">
      <c r="A369" s="4" t="s">
        <v>57</v>
      </c>
      <c r="B369" s="4" t="e">
        <v>#N/A</v>
      </c>
      <c r="C369" s="4" t="s">
        <v>237</v>
      </c>
      <c r="D369" s="4" t="s">
        <v>116</v>
      </c>
      <c r="E369" s="4" t="s">
        <v>271</v>
      </c>
      <c r="F369" s="4">
        <v>1192</v>
      </c>
      <c r="G369" s="4">
        <v>17</v>
      </c>
      <c r="H369" s="4">
        <v>210</v>
      </c>
      <c r="I369" s="4">
        <v>16</v>
      </c>
      <c r="J369" s="83">
        <f t="shared" si="27"/>
        <v>7.6190476190476197E-2</v>
      </c>
      <c r="K369" s="4">
        <v>31.907045708008141</v>
      </c>
      <c r="L369" s="4">
        <v>27.205936127068401</v>
      </c>
      <c r="M369" s="81">
        <v>0.29799999999999999</v>
      </c>
      <c r="N369" s="1">
        <f>L369*'参数设置&amp;汇总'!$BE$2</f>
        <v>11.464808176288789</v>
      </c>
      <c r="O369" s="4">
        <v>188180.82760860716</v>
      </c>
      <c r="P369" s="1">
        <f t="shared" si="24"/>
        <v>15.741127950779612</v>
      </c>
      <c r="Q369" s="30">
        <f t="shared" si="28"/>
        <v>0.12461748017705206</v>
      </c>
      <c r="R369" s="1"/>
      <c r="S369" s="44"/>
      <c r="T369" s="43"/>
      <c r="V369" s="37"/>
      <c r="W369" s="37"/>
      <c r="X369" s="37"/>
    </row>
    <row r="370" spans="1:24" ht="18">
      <c r="A370" s="4" t="s">
        <v>57</v>
      </c>
      <c r="B370" s="4" t="e">
        <v>#N/A</v>
      </c>
      <c r="C370" s="4" t="s">
        <v>237</v>
      </c>
      <c r="D370" s="4" t="s">
        <v>116</v>
      </c>
      <c r="E370" s="4" t="s">
        <v>296</v>
      </c>
      <c r="F370" s="4">
        <v>275</v>
      </c>
      <c r="G370" s="4">
        <v>3</v>
      </c>
      <c r="H370" s="4">
        <v>26</v>
      </c>
      <c r="I370" s="4">
        <v>3</v>
      </c>
      <c r="J370" s="83">
        <f t="shared" si="27"/>
        <v>0.11538461538461539</v>
      </c>
      <c r="K370" s="4">
        <v>3.4699999999999998</v>
      </c>
      <c r="L370" s="4">
        <v>2.0776470588235294</v>
      </c>
      <c r="M370" s="81">
        <v>0.19900000000000001</v>
      </c>
      <c r="N370" s="1">
        <f>L370*'参数设置&amp;汇总'!$BE$2</f>
        <v>0.8755377824967745</v>
      </c>
      <c r="O370" s="4">
        <v>10430.411764705881</v>
      </c>
      <c r="P370" s="1">
        <f t="shared" si="24"/>
        <v>1.2021092763267549</v>
      </c>
      <c r="Q370" s="30">
        <f t="shared" si="28"/>
        <v>9.5167150271388539E-3</v>
      </c>
      <c r="R370" s="1"/>
      <c r="S370" s="44"/>
      <c r="T370" s="43"/>
      <c r="V370" s="37"/>
      <c r="W370" s="37"/>
      <c r="X370" s="37"/>
    </row>
    <row r="371" spans="1:24" ht="18">
      <c r="A371" s="4" t="s">
        <v>57</v>
      </c>
      <c r="B371" s="4" t="e">
        <v>#N/A</v>
      </c>
      <c r="C371" s="4" t="s">
        <v>237</v>
      </c>
      <c r="D371" s="4" t="s">
        <v>116</v>
      </c>
      <c r="E371" s="4" t="s">
        <v>419</v>
      </c>
      <c r="F371" s="4">
        <v>168</v>
      </c>
      <c r="G371" s="4">
        <v>1</v>
      </c>
      <c r="H371" s="4">
        <v>0</v>
      </c>
      <c r="I371" s="4">
        <v>0</v>
      </c>
      <c r="J371" s="83">
        <v>0</v>
      </c>
      <c r="K371" s="4">
        <v>0</v>
      </c>
      <c r="L371" s="4">
        <v>0</v>
      </c>
      <c r="M371" s="81">
        <v>0.104</v>
      </c>
      <c r="N371" s="1">
        <f>L371*'参数设置&amp;汇总'!$BE$2</f>
        <v>0</v>
      </c>
      <c r="O371" s="4">
        <v>0</v>
      </c>
      <c r="P371" s="1">
        <f t="shared" si="24"/>
        <v>0</v>
      </c>
      <c r="Q371" s="30">
        <f t="shared" si="28"/>
        <v>0</v>
      </c>
      <c r="R371" s="1"/>
      <c r="S371" s="44"/>
      <c r="T371" s="43"/>
      <c r="V371" s="37"/>
      <c r="W371" s="37"/>
      <c r="X371" s="37"/>
    </row>
    <row r="372" spans="1:24" ht="18">
      <c r="A372" s="4" t="s">
        <v>57</v>
      </c>
      <c r="B372" s="4" t="e">
        <v>#N/A</v>
      </c>
      <c r="C372" s="4" t="s">
        <v>237</v>
      </c>
      <c r="D372" s="4" t="s">
        <v>116</v>
      </c>
      <c r="E372" s="4" t="s">
        <v>279</v>
      </c>
      <c r="F372" s="4">
        <v>384</v>
      </c>
      <c r="G372" s="4">
        <v>1</v>
      </c>
      <c r="H372" s="4">
        <v>10</v>
      </c>
      <c r="I372" s="4">
        <v>1</v>
      </c>
      <c r="J372" s="83">
        <f t="shared" si="27"/>
        <v>0.1</v>
      </c>
      <c r="K372" s="4">
        <v>1.08</v>
      </c>
      <c r="L372" s="4">
        <v>0.60235294117647065</v>
      </c>
      <c r="M372" s="81">
        <v>0.14099999999999999</v>
      </c>
      <c r="N372" s="1">
        <f>L372*'参数设置&amp;汇总'!$BE$2</f>
        <v>0.2538365484928361</v>
      </c>
      <c r="O372" s="4">
        <v>2478.9941176470588</v>
      </c>
      <c r="P372" s="1">
        <f t="shared" si="24"/>
        <v>0.34851639268363455</v>
      </c>
      <c r="Q372" s="30">
        <f t="shared" si="28"/>
        <v>2.7590929184003925E-3</v>
      </c>
      <c r="R372" s="1"/>
      <c r="S372" s="44"/>
      <c r="T372" s="43"/>
      <c r="V372" s="37"/>
      <c r="W372" s="37"/>
      <c r="X372" s="37"/>
    </row>
    <row r="373" spans="1:24" ht="18">
      <c r="A373" s="4" t="s">
        <v>57</v>
      </c>
      <c r="B373" s="4" t="e">
        <v>#N/A</v>
      </c>
      <c r="C373" s="4" t="s">
        <v>237</v>
      </c>
      <c r="D373" s="4" t="s">
        <v>116</v>
      </c>
      <c r="E373" s="4" t="s">
        <v>238</v>
      </c>
      <c r="F373" s="4">
        <v>212</v>
      </c>
      <c r="G373" s="4">
        <v>0</v>
      </c>
      <c r="H373" s="4">
        <v>14</v>
      </c>
      <c r="I373" s="4">
        <v>0</v>
      </c>
      <c r="J373" s="83">
        <f t="shared" si="27"/>
        <v>0</v>
      </c>
      <c r="K373" s="4">
        <v>1.4100000000000001</v>
      </c>
      <c r="L373" s="4">
        <v>1.6588235294117646</v>
      </c>
      <c r="M373" s="81">
        <v>2.5000000000000001E-2</v>
      </c>
      <c r="N373" s="1">
        <f>L373*'参数设置&amp;汇总'!$BE$2</f>
        <v>0.69904205737284941</v>
      </c>
      <c r="O373" s="4">
        <v>6962.0529411764701</v>
      </c>
      <c r="P373" s="1">
        <f t="shared" si="24"/>
        <v>0.95978147203891517</v>
      </c>
      <c r="Q373" s="30">
        <f t="shared" si="28"/>
        <v>7.5982832323135806E-3</v>
      </c>
      <c r="R373" s="1"/>
      <c r="S373" s="44"/>
      <c r="T373" s="43"/>
      <c r="V373" s="37"/>
      <c r="W373" s="37"/>
      <c r="X373" s="37"/>
    </row>
    <row r="374" spans="1:24" ht="18">
      <c r="A374" s="4" t="s">
        <v>57</v>
      </c>
      <c r="B374" s="4" t="e">
        <v>#N/A</v>
      </c>
      <c r="C374" s="4" t="s">
        <v>457</v>
      </c>
      <c r="D374" s="4" t="s">
        <v>116</v>
      </c>
      <c r="E374" s="4" t="s">
        <v>457</v>
      </c>
      <c r="F374" s="4">
        <v>10355</v>
      </c>
      <c r="G374" s="4">
        <v>0</v>
      </c>
      <c r="H374" s="4">
        <v>386</v>
      </c>
      <c r="I374" s="4">
        <v>0</v>
      </c>
      <c r="J374" s="83">
        <f t="shared" si="27"/>
        <v>0</v>
      </c>
      <c r="K374" s="4">
        <v>25.202734385354454</v>
      </c>
      <c r="L374" s="4">
        <v>29.650275747475828</v>
      </c>
      <c r="M374" s="81">
        <v>0</v>
      </c>
      <c r="N374" s="1">
        <f>L374*'参数设置&amp;汇总'!$BE$2</f>
        <v>12.494873259687683</v>
      </c>
      <c r="O374" s="4">
        <v>196222.22094568293</v>
      </c>
      <c r="P374" s="1">
        <f t="shared" si="24"/>
        <v>17.155402487788145</v>
      </c>
      <c r="Q374" s="30">
        <f t="shared" si="28"/>
        <v>0.13581383977921394</v>
      </c>
      <c r="R374" s="1"/>
      <c r="S374" s="44"/>
      <c r="T374" s="43"/>
      <c r="V374" s="37"/>
      <c r="W374" s="37"/>
      <c r="X374" s="37"/>
    </row>
    <row r="375" spans="1:24">
      <c r="V375" s="37"/>
      <c r="W375" s="37"/>
      <c r="X375" s="37"/>
    </row>
    <row r="376" spans="1:24">
      <c r="V376" s="37"/>
      <c r="W376" s="37"/>
      <c r="X376" s="37"/>
    </row>
  </sheetData>
  <autoFilter ref="A2:Q374" xr:uid="{490BC52C-8B57-324C-92C8-90F328122F72}"/>
  <mergeCells count="2">
    <mergeCell ref="F1:J1"/>
    <mergeCell ref="K1:P1"/>
  </mergeCells>
  <phoneticPr fontId="2" type="noConversion"/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EEA62-A989-F845-BD7D-445BDCF6C957}">
  <sheetPr filterMode="1"/>
  <dimension ref="A1:T375"/>
  <sheetViews>
    <sheetView workbookViewId="0">
      <selection activeCell="B26" sqref="B26"/>
    </sheetView>
  </sheetViews>
  <sheetFormatPr baseColWidth="10" defaultRowHeight="16"/>
  <cols>
    <col min="1" max="1" width="18.6640625" bestFit="1" customWidth="1"/>
    <col min="2" max="2" width="25.33203125" bestFit="1" customWidth="1"/>
    <col min="3" max="3" width="16.33203125" bestFit="1" customWidth="1"/>
    <col min="4" max="4" width="12.5" bestFit="1" customWidth="1"/>
    <col min="6" max="6" width="12.5" bestFit="1" customWidth="1"/>
  </cols>
  <sheetData>
    <row r="1" spans="1:20">
      <c r="A1" t="s">
        <v>61</v>
      </c>
      <c r="B1" t="s">
        <v>62</v>
      </c>
      <c r="C1" t="s">
        <v>660</v>
      </c>
      <c r="D1" t="s">
        <v>661</v>
      </c>
      <c r="P1" t="s">
        <v>597</v>
      </c>
      <c r="Q1" t="s">
        <v>598</v>
      </c>
      <c r="R1" t="s">
        <v>615</v>
      </c>
      <c r="S1" t="s">
        <v>604</v>
      </c>
      <c r="T1" t="s">
        <v>663</v>
      </c>
    </row>
    <row r="2" spans="1:20" hidden="1">
      <c r="A2" t="s">
        <v>145</v>
      </c>
      <c r="B2" t="s">
        <v>146</v>
      </c>
      <c r="C2">
        <f t="shared" ref="C2:C65" si="0">VLOOKUP(B2,P:S,4,0)</f>
        <v>70</v>
      </c>
      <c r="D2" t="str">
        <f t="shared" ref="D2:D65" si="1">VLOOKUP(B2,P:T,5,0)</f>
        <v>8万</v>
      </c>
      <c r="F2" s="5" t="s">
        <v>33</v>
      </c>
      <c r="P2" t="s">
        <v>602</v>
      </c>
      <c r="Q2" t="s">
        <v>40</v>
      </c>
      <c r="R2" t="s">
        <v>616</v>
      </c>
      <c r="S2" t="s">
        <v>664</v>
      </c>
      <c r="T2" t="s">
        <v>625</v>
      </c>
    </row>
    <row r="3" spans="1:20" hidden="1">
      <c r="A3" t="s">
        <v>94</v>
      </c>
      <c r="C3" t="e">
        <f t="shared" si="0"/>
        <v>#N/A</v>
      </c>
      <c r="D3" t="e">
        <f t="shared" si="1"/>
        <v>#N/A</v>
      </c>
      <c r="F3" t="s">
        <v>24</v>
      </c>
      <c r="P3" t="s">
        <v>119</v>
      </c>
      <c r="Q3" s="37">
        <v>3.0000000000000001E-3</v>
      </c>
      <c r="R3" s="1">
        <v>1412</v>
      </c>
      <c r="S3">
        <v>0</v>
      </c>
      <c r="T3" t="s">
        <v>665</v>
      </c>
    </row>
    <row r="4" spans="1:20" hidden="1">
      <c r="A4" t="s">
        <v>94</v>
      </c>
      <c r="C4" t="e">
        <f t="shared" si="0"/>
        <v>#N/A</v>
      </c>
      <c r="D4" t="e">
        <f t="shared" si="1"/>
        <v>#N/A</v>
      </c>
      <c r="F4" t="s">
        <v>18</v>
      </c>
      <c r="P4" t="s">
        <v>121</v>
      </c>
      <c r="Q4" s="37">
        <v>0.25900000000000001</v>
      </c>
      <c r="R4" s="1">
        <v>1075</v>
      </c>
      <c r="S4">
        <v>1</v>
      </c>
      <c r="T4" t="s">
        <v>665</v>
      </c>
    </row>
    <row r="5" spans="1:20" hidden="1">
      <c r="A5" t="s">
        <v>132</v>
      </c>
      <c r="B5" t="s">
        <v>169</v>
      </c>
      <c r="C5">
        <f t="shared" si="0"/>
        <v>65</v>
      </c>
      <c r="D5" t="str">
        <f t="shared" si="1"/>
        <v>7万</v>
      </c>
      <c r="F5" t="s">
        <v>17</v>
      </c>
      <c r="P5" t="s">
        <v>122</v>
      </c>
      <c r="Q5" s="37">
        <v>0.33500000000000002</v>
      </c>
      <c r="R5" s="1">
        <v>14396</v>
      </c>
      <c r="S5">
        <v>19</v>
      </c>
      <c r="T5" t="s">
        <v>666</v>
      </c>
    </row>
    <row r="6" spans="1:20" hidden="1">
      <c r="A6" t="s">
        <v>73</v>
      </c>
      <c r="B6" t="s">
        <v>258</v>
      </c>
      <c r="C6">
        <f t="shared" si="0"/>
        <v>61</v>
      </c>
      <c r="D6" t="str">
        <f t="shared" si="1"/>
        <v>3万</v>
      </c>
      <c r="F6" t="s">
        <v>19</v>
      </c>
      <c r="I6" t="s">
        <v>652</v>
      </c>
      <c r="P6" t="s">
        <v>123</v>
      </c>
      <c r="Q6" s="37">
        <v>0.105</v>
      </c>
      <c r="R6" s="1">
        <v>5007</v>
      </c>
      <c r="S6">
        <v>5</v>
      </c>
      <c r="T6" t="s">
        <v>665</v>
      </c>
    </row>
    <row r="7" spans="1:20" hidden="1">
      <c r="A7" t="s">
        <v>142</v>
      </c>
      <c r="B7" t="s">
        <v>195</v>
      </c>
      <c r="C7">
        <f t="shared" si="0"/>
        <v>51</v>
      </c>
      <c r="D7" t="str">
        <f t="shared" si="1"/>
        <v>6万</v>
      </c>
      <c r="F7" t="s">
        <v>26</v>
      </c>
      <c r="I7" t="s">
        <v>653</v>
      </c>
      <c r="P7" t="s">
        <v>124</v>
      </c>
      <c r="Q7" t="s">
        <v>28</v>
      </c>
      <c r="R7">
        <v>0</v>
      </c>
      <c r="S7">
        <v>0</v>
      </c>
      <c r="T7" t="s">
        <v>665</v>
      </c>
    </row>
    <row r="8" spans="1:20" hidden="1">
      <c r="A8" t="s">
        <v>159</v>
      </c>
      <c r="B8" t="s">
        <v>201</v>
      </c>
      <c r="C8">
        <f t="shared" si="0"/>
        <v>32</v>
      </c>
      <c r="D8" t="str">
        <f t="shared" si="1"/>
        <v>2万</v>
      </c>
      <c r="F8" t="s">
        <v>25</v>
      </c>
      <c r="G8">
        <v>1</v>
      </c>
      <c r="I8" t="s">
        <v>654</v>
      </c>
      <c r="P8" t="s">
        <v>125</v>
      </c>
      <c r="Q8" s="37">
        <v>5.7000000000000002E-2</v>
      </c>
      <c r="R8" s="1">
        <v>5779</v>
      </c>
      <c r="S8">
        <v>2</v>
      </c>
      <c r="T8" t="s">
        <v>665</v>
      </c>
    </row>
    <row r="9" spans="1:20" hidden="1">
      <c r="A9" t="s">
        <v>94</v>
      </c>
      <c r="C9" t="e">
        <f t="shared" si="0"/>
        <v>#N/A</v>
      </c>
      <c r="D9" t="e">
        <f t="shared" si="1"/>
        <v>#N/A</v>
      </c>
      <c r="F9" t="s">
        <v>6</v>
      </c>
      <c r="I9" t="s">
        <v>656</v>
      </c>
      <c r="P9" t="s">
        <v>67</v>
      </c>
      <c r="Q9" s="37">
        <v>0.51100000000000001</v>
      </c>
      <c r="R9" s="1">
        <v>300746</v>
      </c>
      <c r="S9" s="1">
        <v>1025</v>
      </c>
      <c r="T9" t="s">
        <v>667</v>
      </c>
    </row>
    <row r="10" spans="1:20" hidden="1">
      <c r="A10" t="s">
        <v>94</v>
      </c>
      <c r="C10" t="e">
        <f t="shared" si="0"/>
        <v>#N/A</v>
      </c>
      <c r="D10" t="e">
        <f t="shared" si="1"/>
        <v>#N/A</v>
      </c>
      <c r="F10" t="s">
        <v>8</v>
      </c>
      <c r="I10" t="s">
        <v>655</v>
      </c>
      <c r="P10" t="s">
        <v>126</v>
      </c>
      <c r="Q10" s="37">
        <v>0.1</v>
      </c>
      <c r="R10" s="1">
        <v>20366</v>
      </c>
      <c r="S10">
        <v>8</v>
      </c>
      <c r="T10" t="s">
        <v>668</v>
      </c>
    </row>
    <row r="11" spans="1:20" hidden="1">
      <c r="A11" t="s">
        <v>73</v>
      </c>
      <c r="B11" t="s">
        <v>368</v>
      </c>
      <c r="C11">
        <f t="shared" si="0"/>
        <v>31</v>
      </c>
      <c r="D11" t="str">
        <f t="shared" si="1"/>
        <v>2万</v>
      </c>
      <c r="F11" t="s">
        <v>13</v>
      </c>
      <c r="P11" t="s">
        <v>127</v>
      </c>
      <c r="Q11" s="37">
        <v>6.8000000000000005E-2</v>
      </c>
      <c r="R11" s="1">
        <v>1220</v>
      </c>
      <c r="S11">
        <v>1</v>
      </c>
      <c r="T11" t="s">
        <v>665</v>
      </c>
    </row>
    <row r="12" spans="1:20" hidden="1">
      <c r="A12" t="s">
        <v>94</v>
      </c>
      <c r="C12" t="e">
        <f t="shared" si="0"/>
        <v>#N/A</v>
      </c>
      <c r="D12" t="e">
        <f t="shared" si="1"/>
        <v>#N/A</v>
      </c>
      <c r="F12" t="s">
        <v>7</v>
      </c>
      <c r="I12" t="s">
        <v>657</v>
      </c>
      <c r="P12" t="s">
        <v>86</v>
      </c>
      <c r="Q12" s="37">
        <v>0.38</v>
      </c>
      <c r="R12" s="1">
        <v>163652</v>
      </c>
      <c r="S12">
        <v>366</v>
      </c>
      <c r="T12" t="s">
        <v>669</v>
      </c>
    </row>
    <row r="13" spans="1:20" hidden="1">
      <c r="C13" t="e">
        <f t="shared" si="0"/>
        <v>#N/A</v>
      </c>
      <c r="D13" t="e">
        <f t="shared" si="1"/>
        <v>#N/A</v>
      </c>
      <c r="F13" t="s">
        <v>9</v>
      </c>
      <c r="G13">
        <v>1</v>
      </c>
      <c r="I13" t="s">
        <v>658</v>
      </c>
      <c r="P13" t="s">
        <v>128</v>
      </c>
      <c r="Q13" s="37">
        <v>0.16200000000000001</v>
      </c>
      <c r="R13" s="1">
        <v>14141</v>
      </c>
      <c r="S13">
        <v>3</v>
      </c>
      <c r="T13" t="s">
        <v>665</v>
      </c>
    </row>
    <row r="14" spans="1:20" hidden="1">
      <c r="A14" t="s">
        <v>94</v>
      </c>
      <c r="C14" t="e">
        <f t="shared" si="0"/>
        <v>#N/A</v>
      </c>
      <c r="D14" t="e">
        <f t="shared" si="1"/>
        <v>#N/A</v>
      </c>
      <c r="F14" t="s">
        <v>5</v>
      </c>
      <c r="G14">
        <v>1</v>
      </c>
      <c r="I14" t="s">
        <v>659</v>
      </c>
      <c r="P14" t="s">
        <v>130</v>
      </c>
      <c r="Q14" s="37">
        <v>0.188</v>
      </c>
      <c r="R14" s="1">
        <v>2393</v>
      </c>
      <c r="S14">
        <v>0</v>
      </c>
      <c r="T14" t="s">
        <v>665</v>
      </c>
    </row>
    <row r="15" spans="1:20" hidden="1">
      <c r="A15" t="s">
        <v>94</v>
      </c>
      <c r="C15" t="e">
        <f t="shared" si="0"/>
        <v>#N/A</v>
      </c>
      <c r="D15" t="e">
        <f t="shared" si="1"/>
        <v>#N/A</v>
      </c>
      <c r="F15" t="s">
        <v>11</v>
      </c>
      <c r="G15">
        <v>1</v>
      </c>
      <c r="P15" t="s">
        <v>131</v>
      </c>
      <c r="Q15" s="37">
        <v>0.311</v>
      </c>
      <c r="R15" s="1">
        <v>52904</v>
      </c>
      <c r="S15">
        <v>93</v>
      </c>
      <c r="T15" t="s">
        <v>670</v>
      </c>
    </row>
    <row r="16" spans="1:20" hidden="1">
      <c r="A16" t="s">
        <v>94</v>
      </c>
      <c r="C16" t="e">
        <f t="shared" si="0"/>
        <v>#N/A</v>
      </c>
      <c r="D16" t="e">
        <f t="shared" si="1"/>
        <v>#N/A</v>
      </c>
      <c r="F16" t="s">
        <v>3</v>
      </c>
      <c r="G16">
        <v>1</v>
      </c>
      <c r="P16" t="s">
        <v>133</v>
      </c>
      <c r="Q16" s="37">
        <v>6.9000000000000006E-2</v>
      </c>
      <c r="R16" s="1">
        <v>3261</v>
      </c>
      <c r="S16">
        <v>4</v>
      </c>
      <c r="T16" t="s">
        <v>665</v>
      </c>
    </row>
    <row r="17" spans="1:20" hidden="1">
      <c r="A17" t="s">
        <v>73</v>
      </c>
      <c r="B17" t="s">
        <v>437</v>
      </c>
      <c r="C17">
        <f t="shared" si="0"/>
        <v>31</v>
      </c>
      <c r="D17" t="str">
        <f t="shared" si="1"/>
        <v>1万</v>
      </c>
      <c r="F17" t="s">
        <v>4</v>
      </c>
      <c r="P17" t="s">
        <v>135</v>
      </c>
      <c r="Q17" s="37">
        <v>0.11700000000000001</v>
      </c>
      <c r="R17" s="1">
        <v>15381</v>
      </c>
      <c r="S17">
        <v>6</v>
      </c>
      <c r="T17" t="s">
        <v>665</v>
      </c>
    </row>
    <row r="18" spans="1:20" hidden="1">
      <c r="A18" t="s">
        <v>129</v>
      </c>
      <c r="B18" t="s">
        <v>434</v>
      </c>
      <c r="C18">
        <f t="shared" si="0"/>
        <v>25</v>
      </c>
      <c r="D18" t="str">
        <f t="shared" si="1"/>
        <v>3万</v>
      </c>
      <c r="F18" t="s">
        <v>15</v>
      </c>
      <c r="G18">
        <v>1</v>
      </c>
      <c r="P18" t="s">
        <v>136</v>
      </c>
      <c r="Q18" s="37">
        <v>0.182</v>
      </c>
      <c r="R18" s="1">
        <v>62020</v>
      </c>
      <c r="S18">
        <v>26</v>
      </c>
      <c r="T18" t="s">
        <v>666</v>
      </c>
    </row>
    <row r="19" spans="1:20" hidden="1">
      <c r="A19" t="s">
        <v>73</v>
      </c>
      <c r="B19" t="s">
        <v>320</v>
      </c>
      <c r="C19">
        <f t="shared" si="0"/>
        <v>24</v>
      </c>
      <c r="D19" t="str">
        <f t="shared" si="1"/>
        <v>2万</v>
      </c>
      <c r="F19" t="s">
        <v>12</v>
      </c>
      <c r="P19" t="s">
        <v>137</v>
      </c>
      <c r="Q19" s="37">
        <v>7.4999999999999997E-2</v>
      </c>
      <c r="R19" s="1">
        <v>4202</v>
      </c>
      <c r="S19">
        <v>1</v>
      </c>
      <c r="T19" t="s">
        <v>665</v>
      </c>
    </row>
    <row r="20" spans="1:20" hidden="1">
      <c r="A20" t="s">
        <v>73</v>
      </c>
      <c r="B20" t="s">
        <v>333</v>
      </c>
      <c r="C20">
        <f t="shared" si="0"/>
        <v>21</v>
      </c>
      <c r="D20" t="str">
        <f t="shared" si="1"/>
        <v>1万</v>
      </c>
      <c r="F20" t="s">
        <v>14</v>
      </c>
      <c r="G20">
        <v>1</v>
      </c>
      <c r="P20" t="s">
        <v>138</v>
      </c>
      <c r="Q20" s="37">
        <v>7.0000000000000007E-2</v>
      </c>
      <c r="R20">
        <v>304</v>
      </c>
      <c r="S20">
        <v>1</v>
      </c>
      <c r="T20" t="s">
        <v>665</v>
      </c>
    </row>
    <row r="21" spans="1:20" hidden="1">
      <c r="A21" t="s">
        <v>110</v>
      </c>
      <c r="B21" t="s">
        <v>225</v>
      </c>
      <c r="C21">
        <f t="shared" si="0"/>
        <v>18</v>
      </c>
      <c r="D21" t="str">
        <f t="shared" si="1"/>
        <v>1万</v>
      </c>
      <c r="F21" t="s">
        <v>10</v>
      </c>
      <c r="P21" t="s">
        <v>139</v>
      </c>
      <c r="Q21" s="37">
        <v>6.7000000000000004E-2</v>
      </c>
      <c r="R21" s="1">
        <v>5233</v>
      </c>
      <c r="S21">
        <v>1</v>
      </c>
      <c r="T21" t="s">
        <v>665</v>
      </c>
    </row>
    <row r="22" spans="1:20" hidden="1">
      <c r="A22" t="s">
        <v>92</v>
      </c>
      <c r="C22" t="e">
        <f t="shared" si="0"/>
        <v>#N/A</v>
      </c>
      <c r="D22" t="e">
        <f t="shared" si="1"/>
        <v>#N/A</v>
      </c>
      <c r="F22" t="s">
        <v>1</v>
      </c>
      <c r="G22">
        <v>1</v>
      </c>
      <c r="P22" t="s">
        <v>140</v>
      </c>
      <c r="Q22" s="37">
        <v>0.11</v>
      </c>
      <c r="R22" s="1">
        <v>10327</v>
      </c>
      <c r="S22">
        <v>4</v>
      </c>
      <c r="T22" t="s">
        <v>665</v>
      </c>
    </row>
    <row r="23" spans="1:20" hidden="1">
      <c r="A23" t="s">
        <v>92</v>
      </c>
      <c r="C23" t="e">
        <f t="shared" si="0"/>
        <v>#N/A</v>
      </c>
      <c r="D23" t="e">
        <f t="shared" si="1"/>
        <v>#N/A</v>
      </c>
      <c r="F23" t="s">
        <v>21</v>
      </c>
      <c r="G23">
        <v>1</v>
      </c>
      <c r="P23" t="s">
        <v>141</v>
      </c>
      <c r="Q23" s="37">
        <v>0.17799999999999999</v>
      </c>
      <c r="R23" s="1">
        <v>7428</v>
      </c>
      <c r="S23">
        <v>3</v>
      </c>
      <c r="T23" t="s">
        <v>668</v>
      </c>
    </row>
    <row r="24" spans="1:20" hidden="1">
      <c r="A24" t="s">
        <v>77</v>
      </c>
      <c r="B24" t="s">
        <v>177</v>
      </c>
      <c r="C24">
        <f t="shared" si="0"/>
        <v>18</v>
      </c>
      <c r="D24" t="str">
        <f t="shared" si="1"/>
        <v>1万</v>
      </c>
      <c r="F24" t="s">
        <v>22</v>
      </c>
      <c r="G24">
        <v>1</v>
      </c>
      <c r="P24" t="s">
        <v>143</v>
      </c>
      <c r="Q24" s="37">
        <v>0.13200000000000001</v>
      </c>
      <c r="R24" s="1">
        <v>5771</v>
      </c>
      <c r="S24">
        <v>0</v>
      </c>
      <c r="T24" t="s">
        <v>665</v>
      </c>
    </row>
    <row r="25" spans="1:20" hidden="1">
      <c r="A25" t="s">
        <v>92</v>
      </c>
      <c r="B25" t="s">
        <v>389</v>
      </c>
      <c r="C25">
        <f t="shared" si="0"/>
        <v>16</v>
      </c>
      <c r="D25" t="str">
        <f t="shared" si="1"/>
        <v>2万</v>
      </c>
      <c r="P25" t="s">
        <v>144</v>
      </c>
      <c r="Q25" s="37">
        <v>0.14299999999999999</v>
      </c>
      <c r="R25" s="1">
        <v>2771</v>
      </c>
      <c r="S25">
        <v>0</v>
      </c>
      <c r="T25" t="s">
        <v>665</v>
      </c>
    </row>
    <row r="26" spans="1:20" hidden="1">
      <c r="A26" t="s">
        <v>297</v>
      </c>
      <c r="B26" t="s">
        <v>400</v>
      </c>
      <c r="C26">
        <f t="shared" si="0"/>
        <v>16</v>
      </c>
      <c r="D26" t="str">
        <f t="shared" si="1"/>
        <v>2万</v>
      </c>
      <c r="P26" t="s">
        <v>146</v>
      </c>
      <c r="Q26" s="37">
        <v>0.43099999999999999</v>
      </c>
      <c r="R26" s="1">
        <v>50307</v>
      </c>
      <c r="S26">
        <v>70</v>
      </c>
      <c r="T26" t="s">
        <v>671</v>
      </c>
    </row>
    <row r="27" spans="1:20" hidden="1">
      <c r="A27" t="s">
        <v>77</v>
      </c>
      <c r="B27" t="s">
        <v>410</v>
      </c>
      <c r="C27">
        <f t="shared" si="0"/>
        <v>16</v>
      </c>
      <c r="D27" t="str">
        <f t="shared" si="1"/>
        <v>0万</v>
      </c>
      <c r="P27" t="s">
        <v>147</v>
      </c>
      <c r="Q27" s="37">
        <v>0</v>
      </c>
      <c r="R27">
        <v>448</v>
      </c>
      <c r="S27">
        <v>0</v>
      </c>
      <c r="T27" t="s">
        <v>665</v>
      </c>
    </row>
    <row r="28" spans="1:20" hidden="1">
      <c r="A28" t="s">
        <v>88</v>
      </c>
      <c r="B28" t="s">
        <v>300</v>
      </c>
      <c r="C28">
        <f t="shared" si="0"/>
        <v>15</v>
      </c>
      <c r="D28" t="str">
        <f t="shared" si="1"/>
        <v>1万</v>
      </c>
      <c r="P28" t="s">
        <v>148</v>
      </c>
      <c r="Q28" s="37">
        <v>0.16300000000000001</v>
      </c>
      <c r="R28" s="1">
        <v>10770</v>
      </c>
      <c r="S28">
        <v>4</v>
      </c>
      <c r="T28" t="s">
        <v>665</v>
      </c>
    </row>
    <row r="29" spans="1:20" hidden="1">
      <c r="A29" t="s">
        <v>134</v>
      </c>
      <c r="B29" t="s">
        <v>286</v>
      </c>
      <c r="C29">
        <f t="shared" si="0"/>
        <v>15</v>
      </c>
      <c r="D29" t="str">
        <f t="shared" si="1"/>
        <v>3万</v>
      </c>
      <c r="P29" t="s">
        <v>149</v>
      </c>
      <c r="Q29" s="37">
        <v>0.16500000000000001</v>
      </c>
      <c r="R29" s="1">
        <v>19246</v>
      </c>
      <c r="S29">
        <v>4</v>
      </c>
      <c r="T29" t="s">
        <v>668</v>
      </c>
    </row>
    <row r="30" spans="1:20" hidden="1">
      <c r="A30" t="s">
        <v>134</v>
      </c>
      <c r="B30" t="s">
        <v>212</v>
      </c>
      <c r="C30">
        <f t="shared" si="0"/>
        <v>15</v>
      </c>
      <c r="D30" t="str">
        <f t="shared" si="1"/>
        <v>2万</v>
      </c>
      <c r="P30" t="s">
        <v>150</v>
      </c>
      <c r="Q30" s="37">
        <v>7.4999999999999997E-2</v>
      </c>
      <c r="R30" s="1">
        <v>6453</v>
      </c>
      <c r="S30">
        <v>0</v>
      </c>
      <c r="T30" t="s">
        <v>665</v>
      </c>
    </row>
    <row r="31" spans="1:20" hidden="1">
      <c r="A31" t="s">
        <v>81</v>
      </c>
      <c r="B31" t="s">
        <v>230</v>
      </c>
      <c r="C31">
        <f t="shared" si="0"/>
        <v>14</v>
      </c>
      <c r="D31" t="str">
        <f t="shared" si="1"/>
        <v>1万</v>
      </c>
      <c r="P31" t="s">
        <v>151</v>
      </c>
      <c r="Q31" s="37">
        <v>7.6999999999999999E-2</v>
      </c>
      <c r="R31">
        <v>476</v>
      </c>
      <c r="S31">
        <v>0</v>
      </c>
      <c r="T31" t="s">
        <v>665</v>
      </c>
    </row>
    <row r="32" spans="1:20" hidden="1">
      <c r="A32" t="s">
        <v>142</v>
      </c>
      <c r="B32" t="s">
        <v>173</v>
      </c>
      <c r="C32">
        <f t="shared" si="0"/>
        <v>14</v>
      </c>
      <c r="D32" t="str">
        <f t="shared" si="1"/>
        <v>1万</v>
      </c>
      <c r="P32" t="s">
        <v>152</v>
      </c>
      <c r="Q32" s="37">
        <v>0</v>
      </c>
      <c r="R32">
        <v>161</v>
      </c>
      <c r="S32">
        <v>0</v>
      </c>
      <c r="T32" t="s">
        <v>665</v>
      </c>
    </row>
    <row r="33" spans="1:20" hidden="1">
      <c r="A33" t="s">
        <v>110</v>
      </c>
      <c r="B33" t="s">
        <v>401</v>
      </c>
      <c r="C33">
        <f t="shared" si="0"/>
        <v>13</v>
      </c>
      <c r="D33" t="str">
        <f t="shared" si="1"/>
        <v>1万</v>
      </c>
      <c r="P33" t="s">
        <v>153</v>
      </c>
      <c r="Q33" s="37">
        <v>0.17699999999999999</v>
      </c>
      <c r="R33" s="1">
        <v>14513</v>
      </c>
      <c r="S33">
        <v>6</v>
      </c>
      <c r="T33" t="s">
        <v>668</v>
      </c>
    </row>
    <row r="34" spans="1:20" hidden="1">
      <c r="A34" t="s">
        <v>81</v>
      </c>
      <c r="B34" t="s">
        <v>387</v>
      </c>
      <c r="C34">
        <f t="shared" si="0"/>
        <v>13</v>
      </c>
      <c r="D34" t="str">
        <f t="shared" si="1"/>
        <v>1万</v>
      </c>
      <c r="P34" t="s">
        <v>154</v>
      </c>
      <c r="Q34" s="37">
        <v>0.17499999999999999</v>
      </c>
      <c r="R34" s="1">
        <v>3193</v>
      </c>
      <c r="S34">
        <v>4</v>
      </c>
      <c r="T34" t="s">
        <v>665</v>
      </c>
    </row>
    <row r="35" spans="1:20" hidden="1">
      <c r="A35" t="s">
        <v>99</v>
      </c>
      <c r="B35" t="s">
        <v>290</v>
      </c>
      <c r="C35">
        <f t="shared" si="0"/>
        <v>13</v>
      </c>
      <c r="D35" t="str">
        <f t="shared" si="1"/>
        <v>1万</v>
      </c>
      <c r="P35" t="s">
        <v>155</v>
      </c>
      <c r="Q35" s="37">
        <v>0</v>
      </c>
      <c r="R35" s="1">
        <v>1251</v>
      </c>
      <c r="S35">
        <v>0</v>
      </c>
      <c r="T35" t="s">
        <v>665</v>
      </c>
    </row>
    <row r="36" spans="1:20" hidden="1">
      <c r="A36" t="s">
        <v>110</v>
      </c>
      <c r="B36" t="s">
        <v>254</v>
      </c>
      <c r="C36">
        <f t="shared" si="0"/>
        <v>12</v>
      </c>
      <c r="D36" t="str">
        <f t="shared" si="1"/>
        <v>1万</v>
      </c>
      <c r="P36" t="s">
        <v>156</v>
      </c>
      <c r="Q36" s="37">
        <v>0.187</v>
      </c>
      <c r="R36" s="1">
        <v>8812</v>
      </c>
      <c r="S36">
        <v>6</v>
      </c>
      <c r="T36" t="s">
        <v>665</v>
      </c>
    </row>
    <row r="37" spans="1:20" hidden="1">
      <c r="A37" t="s">
        <v>188</v>
      </c>
      <c r="B37" t="s">
        <v>189</v>
      </c>
      <c r="C37">
        <f t="shared" si="0"/>
        <v>12</v>
      </c>
      <c r="D37" t="str">
        <f t="shared" si="1"/>
        <v>1万</v>
      </c>
      <c r="P37" t="s">
        <v>87</v>
      </c>
      <c r="Q37" s="37">
        <v>0.35399999999999998</v>
      </c>
      <c r="R37" s="1">
        <v>126861</v>
      </c>
      <c r="S37">
        <v>273</v>
      </c>
      <c r="T37" t="s">
        <v>672</v>
      </c>
    </row>
    <row r="38" spans="1:20" hidden="1">
      <c r="A38" t="s">
        <v>110</v>
      </c>
      <c r="B38" t="s">
        <v>247</v>
      </c>
      <c r="C38">
        <f t="shared" si="0"/>
        <v>11</v>
      </c>
      <c r="D38" t="str">
        <f t="shared" si="1"/>
        <v>1万</v>
      </c>
      <c r="P38" t="s">
        <v>157</v>
      </c>
      <c r="Q38" s="37">
        <v>5.8000000000000003E-2</v>
      </c>
      <c r="R38" s="1">
        <v>7333</v>
      </c>
      <c r="S38">
        <v>1</v>
      </c>
      <c r="T38" t="s">
        <v>665</v>
      </c>
    </row>
    <row r="39" spans="1:20" hidden="1">
      <c r="C39" t="e">
        <f t="shared" si="0"/>
        <v>#N/A</v>
      </c>
      <c r="D39" t="e">
        <f t="shared" si="1"/>
        <v>#N/A</v>
      </c>
      <c r="P39" t="s">
        <v>158</v>
      </c>
      <c r="Q39" s="37">
        <v>0</v>
      </c>
      <c r="R39">
        <v>170</v>
      </c>
      <c r="S39">
        <v>0</v>
      </c>
      <c r="T39" t="s">
        <v>665</v>
      </c>
    </row>
    <row r="40" spans="1:20" hidden="1">
      <c r="C40" t="e">
        <f t="shared" si="0"/>
        <v>#N/A</v>
      </c>
      <c r="D40" t="e">
        <f t="shared" si="1"/>
        <v>#N/A</v>
      </c>
      <c r="P40" t="s">
        <v>160</v>
      </c>
      <c r="Q40" s="37">
        <v>0.23799999999999999</v>
      </c>
      <c r="R40" s="1">
        <v>58852</v>
      </c>
      <c r="S40">
        <v>48</v>
      </c>
      <c r="T40" t="s">
        <v>673</v>
      </c>
    </row>
    <row r="41" spans="1:20" hidden="1">
      <c r="C41" t="e">
        <f t="shared" si="0"/>
        <v>#N/A</v>
      </c>
      <c r="D41" t="e">
        <f t="shared" si="1"/>
        <v>#N/A</v>
      </c>
      <c r="P41" t="s">
        <v>161</v>
      </c>
      <c r="Q41" s="37">
        <v>0.14799999999999999</v>
      </c>
      <c r="R41" s="1">
        <v>5890</v>
      </c>
      <c r="S41">
        <v>5</v>
      </c>
      <c r="T41" t="s">
        <v>665</v>
      </c>
    </row>
    <row r="42" spans="1:20" hidden="1">
      <c r="C42" t="e">
        <f t="shared" si="0"/>
        <v>#N/A</v>
      </c>
      <c r="D42" t="e">
        <f t="shared" si="1"/>
        <v>#N/A</v>
      </c>
      <c r="P42" t="s">
        <v>162</v>
      </c>
      <c r="Q42" s="37">
        <v>8.4000000000000005E-2</v>
      </c>
      <c r="R42" s="1">
        <v>18670</v>
      </c>
      <c r="S42">
        <v>1</v>
      </c>
      <c r="T42" t="s">
        <v>665</v>
      </c>
    </row>
    <row r="43" spans="1:20" hidden="1">
      <c r="C43" t="e">
        <f t="shared" si="0"/>
        <v>#N/A</v>
      </c>
      <c r="D43" t="e">
        <f t="shared" si="1"/>
        <v>#N/A</v>
      </c>
      <c r="P43" t="s">
        <v>163</v>
      </c>
      <c r="Q43" s="37">
        <v>0.1</v>
      </c>
      <c r="R43" s="1">
        <v>2886</v>
      </c>
      <c r="S43">
        <v>0</v>
      </c>
      <c r="T43" t="s">
        <v>665</v>
      </c>
    </row>
    <row r="44" spans="1:20" hidden="1">
      <c r="C44" t="e">
        <f t="shared" si="0"/>
        <v>#N/A</v>
      </c>
      <c r="D44" t="e">
        <f t="shared" si="1"/>
        <v>#N/A</v>
      </c>
      <c r="P44" t="s">
        <v>164</v>
      </c>
      <c r="Q44" s="37">
        <v>6.3E-2</v>
      </c>
      <c r="R44">
        <v>609</v>
      </c>
      <c r="S44">
        <v>0</v>
      </c>
      <c r="T44" t="s">
        <v>665</v>
      </c>
    </row>
    <row r="45" spans="1:20" hidden="1">
      <c r="C45" t="e">
        <f t="shared" si="0"/>
        <v>#N/A</v>
      </c>
      <c r="D45" t="e">
        <f t="shared" si="1"/>
        <v>#N/A</v>
      </c>
      <c r="P45" t="s">
        <v>165</v>
      </c>
      <c r="Q45" s="37">
        <v>0.182</v>
      </c>
      <c r="R45" s="1">
        <v>2459</v>
      </c>
      <c r="S45">
        <v>0</v>
      </c>
      <c r="T45" t="s">
        <v>665</v>
      </c>
    </row>
    <row r="46" spans="1:20" hidden="1">
      <c r="C46" t="e">
        <f t="shared" si="0"/>
        <v>#N/A</v>
      </c>
      <c r="D46" t="e">
        <f t="shared" si="1"/>
        <v>#N/A</v>
      </c>
      <c r="P46" t="s">
        <v>166</v>
      </c>
      <c r="Q46" s="37">
        <v>0.13800000000000001</v>
      </c>
      <c r="R46" s="1">
        <v>16913</v>
      </c>
      <c r="S46">
        <v>5</v>
      </c>
      <c r="T46" t="s">
        <v>665</v>
      </c>
    </row>
    <row r="47" spans="1:20" hidden="1">
      <c r="C47" t="e">
        <f t="shared" si="0"/>
        <v>#N/A</v>
      </c>
      <c r="D47" t="e">
        <f t="shared" si="1"/>
        <v>#N/A</v>
      </c>
      <c r="P47" t="s">
        <v>168</v>
      </c>
      <c r="Q47" s="37">
        <v>0.14199999999999999</v>
      </c>
      <c r="R47" s="1">
        <v>9999</v>
      </c>
      <c r="S47">
        <v>6</v>
      </c>
      <c r="T47" t="s">
        <v>665</v>
      </c>
    </row>
    <row r="48" spans="1:20" hidden="1">
      <c r="C48" t="e">
        <f t="shared" si="0"/>
        <v>#N/A</v>
      </c>
      <c r="D48" t="e">
        <f t="shared" si="1"/>
        <v>#N/A</v>
      </c>
      <c r="P48" t="s">
        <v>169</v>
      </c>
      <c r="Q48" s="37">
        <v>0.32</v>
      </c>
      <c r="R48" s="1">
        <v>45117</v>
      </c>
      <c r="S48">
        <v>65</v>
      </c>
      <c r="T48" t="s">
        <v>674</v>
      </c>
    </row>
    <row r="49" spans="1:20" hidden="1">
      <c r="C49" t="e">
        <f t="shared" si="0"/>
        <v>#N/A</v>
      </c>
      <c r="D49" t="e">
        <f t="shared" si="1"/>
        <v>#N/A</v>
      </c>
      <c r="P49" t="s">
        <v>170</v>
      </c>
      <c r="Q49" s="37">
        <v>2.7E-2</v>
      </c>
      <c r="R49" s="1">
        <v>5841</v>
      </c>
      <c r="S49">
        <v>0</v>
      </c>
      <c r="T49" t="s">
        <v>665</v>
      </c>
    </row>
    <row r="50" spans="1:20" hidden="1">
      <c r="C50" t="e">
        <f t="shared" si="0"/>
        <v>#N/A</v>
      </c>
      <c r="D50" t="e">
        <f t="shared" si="1"/>
        <v>#N/A</v>
      </c>
      <c r="P50" t="s">
        <v>171</v>
      </c>
      <c r="Q50" s="37">
        <v>0.215</v>
      </c>
      <c r="R50" s="1">
        <v>6753</v>
      </c>
      <c r="S50">
        <v>8</v>
      </c>
      <c r="T50" t="s">
        <v>665</v>
      </c>
    </row>
    <row r="51" spans="1:20" hidden="1">
      <c r="C51" t="e">
        <f t="shared" si="0"/>
        <v>#N/A</v>
      </c>
      <c r="D51" t="e">
        <f t="shared" si="1"/>
        <v>#N/A</v>
      </c>
      <c r="P51" t="s">
        <v>172</v>
      </c>
      <c r="Q51" s="37">
        <v>0.152</v>
      </c>
      <c r="R51" s="1">
        <v>8684</v>
      </c>
      <c r="S51">
        <v>3</v>
      </c>
      <c r="T51" t="s">
        <v>665</v>
      </c>
    </row>
    <row r="52" spans="1:20" hidden="1">
      <c r="C52" t="e">
        <f t="shared" si="0"/>
        <v>#N/A</v>
      </c>
      <c r="D52" t="e">
        <f t="shared" si="1"/>
        <v>#N/A</v>
      </c>
      <c r="P52" t="s">
        <v>173</v>
      </c>
      <c r="Q52" s="37">
        <v>0.215</v>
      </c>
      <c r="R52" s="1">
        <v>21705</v>
      </c>
      <c r="S52">
        <v>14</v>
      </c>
      <c r="T52" t="s">
        <v>668</v>
      </c>
    </row>
    <row r="53" spans="1:20" hidden="1">
      <c r="C53" t="e">
        <f t="shared" si="0"/>
        <v>#N/A</v>
      </c>
      <c r="D53" t="e">
        <f t="shared" si="1"/>
        <v>#N/A</v>
      </c>
      <c r="P53" t="s">
        <v>69</v>
      </c>
      <c r="Q53" s="37">
        <v>0.51300000000000001</v>
      </c>
      <c r="R53" s="1">
        <v>360537</v>
      </c>
      <c r="S53">
        <v>945</v>
      </c>
      <c r="T53" t="s">
        <v>675</v>
      </c>
    </row>
    <row r="54" spans="1:20" hidden="1">
      <c r="C54" t="e">
        <f t="shared" si="0"/>
        <v>#N/A</v>
      </c>
      <c r="D54" t="e">
        <f t="shared" si="1"/>
        <v>#N/A</v>
      </c>
      <c r="P54" t="s">
        <v>174</v>
      </c>
      <c r="Q54" s="37">
        <v>7.9000000000000001E-2</v>
      </c>
      <c r="R54">
        <v>272</v>
      </c>
      <c r="S54">
        <v>0</v>
      </c>
      <c r="T54" t="s">
        <v>665</v>
      </c>
    </row>
    <row r="55" spans="1:20" hidden="1">
      <c r="C55" t="e">
        <f t="shared" si="0"/>
        <v>#N/A</v>
      </c>
      <c r="D55" t="e">
        <f t="shared" si="1"/>
        <v>#N/A</v>
      </c>
      <c r="P55" t="s">
        <v>175</v>
      </c>
      <c r="Q55" s="37">
        <v>0.121</v>
      </c>
      <c r="R55" s="1">
        <v>8550</v>
      </c>
      <c r="S55">
        <v>1</v>
      </c>
      <c r="T55" t="s">
        <v>665</v>
      </c>
    </row>
    <row r="56" spans="1:20" hidden="1">
      <c r="A56" t="s">
        <v>113</v>
      </c>
      <c r="B56" t="s">
        <v>396</v>
      </c>
      <c r="C56">
        <f t="shared" si="0"/>
        <v>11</v>
      </c>
      <c r="D56" t="str">
        <f t="shared" si="1"/>
        <v>1万</v>
      </c>
      <c r="P56" t="s">
        <v>176</v>
      </c>
      <c r="Q56" s="37">
        <v>0.127</v>
      </c>
      <c r="R56" s="1">
        <v>10243</v>
      </c>
      <c r="S56">
        <v>8</v>
      </c>
      <c r="T56" t="s">
        <v>666</v>
      </c>
    </row>
    <row r="57" spans="1:20" hidden="1">
      <c r="A57" t="s">
        <v>103</v>
      </c>
      <c r="B57" t="s">
        <v>390</v>
      </c>
      <c r="C57">
        <f t="shared" si="0"/>
        <v>11</v>
      </c>
      <c r="D57" t="str">
        <f t="shared" si="1"/>
        <v>1万</v>
      </c>
      <c r="P57" t="s">
        <v>74</v>
      </c>
      <c r="Q57" s="37">
        <v>0.43</v>
      </c>
      <c r="R57" s="1">
        <v>124938</v>
      </c>
      <c r="S57">
        <v>379</v>
      </c>
      <c r="T57" t="s">
        <v>676</v>
      </c>
    </row>
    <row r="58" spans="1:20" hidden="1">
      <c r="A58" t="s">
        <v>167</v>
      </c>
      <c r="B58" t="s">
        <v>417</v>
      </c>
      <c r="C58">
        <f t="shared" si="0"/>
        <v>10</v>
      </c>
      <c r="D58" t="str">
        <f t="shared" si="1"/>
        <v>0万</v>
      </c>
      <c r="P58" t="s">
        <v>177</v>
      </c>
      <c r="Q58" s="37">
        <v>0.20499999999999999</v>
      </c>
      <c r="R58" s="1">
        <v>15992</v>
      </c>
      <c r="S58">
        <v>18</v>
      </c>
      <c r="T58" t="s">
        <v>668</v>
      </c>
    </row>
    <row r="59" spans="1:20" hidden="1">
      <c r="A59" t="s">
        <v>159</v>
      </c>
      <c r="B59" t="s">
        <v>315</v>
      </c>
      <c r="C59">
        <f t="shared" si="0"/>
        <v>10</v>
      </c>
      <c r="D59" t="str">
        <f t="shared" si="1"/>
        <v>1万</v>
      </c>
      <c r="P59" t="s">
        <v>89</v>
      </c>
      <c r="Q59" s="37">
        <v>0.30399999999999999</v>
      </c>
      <c r="R59" s="1">
        <v>79881</v>
      </c>
      <c r="S59">
        <v>112</v>
      </c>
      <c r="T59" t="s">
        <v>677</v>
      </c>
    </row>
    <row r="60" spans="1:20" hidden="1">
      <c r="A60" t="s">
        <v>110</v>
      </c>
      <c r="B60" t="s">
        <v>276</v>
      </c>
      <c r="C60">
        <f t="shared" si="0"/>
        <v>10</v>
      </c>
      <c r="D60" t="str">
        <f t="shared" si="1"/>
        <v>1万</v>
      </c>
      <c r="P60" t="s">
        <v>178</v>
      </c>
      <c r="Q60" s="37">
        <v>7.0999999999999994E-2</v>
      </c>
      <c r="R60" s="1">
        <v>5276</v>
      </c>
      <c r="S60">
        <v>1</v>
      </c>
      <c r="T60" t="s">
        <v>665</v>
      </c>
    </row>
    <row r="61" spans="1:20" hidden="1">
      <c r="A61" t="s">
        <v>77</v>
      </c>
      <c r="B61" t="s">
        <v>321</v>
      </c>
      <c r="C61">
        <f t="shared" si="0"/>
        <v>10</v>
      </c>
      <c r="D61" t="str">
        <f t="shared" si="1"/>
        <v>0万</v>
      </c>
      <c r="P61" t="s">
        <v>91</v>
      </c>
      <c r="Q61" s="37">
        <v>0.39600000000000002</v>
      </c>
      <c r="R61" s="1">
        <v>78874</v>
      </c>
      <c r="S61">
        <v>196</v>
      </c>
      <c r="T61" t="s">
        <v>678</v>
      </c>
    </row>
    <row r="62" spans="1:20" hidden="1">
      <c r="A62" t="s">
        <v>110</v>
      </c>
      <c r="B62" t="s">
        <v>459</v>
      </c>
      <c r="C62">
        <f t="shared" si="0"/>
        <v>9</v>
      </c>
      <c r="D62" t="str">
        <f t="shared" si="1"/>
        <v>1万</v>
      </c>
      <c r="P62" t="s">
        <v>179</v>
      </c>
      <c r="Q62" s="37">
        <v>0.26800000000000002</v>
      </c>
      <c r="R62" s="1">
        <v>41719</v>
      </c>
      <c r="S62">
        <v>45</v>
      </c>
      <c r="T62" t="s">
        <v>679</v>
      </c>
    </row>
    <row r="63" spans="1:20" hidden="1">
      <c r="A63" t="s">
        <v>81</v>
      </c>
      <c r="B63" t="s">
        <v>464</v>
      </c>
      <c r="C63">
        <f t="shared" si="0"/>
        <v>9</v>
      </c>
      <c r="D63" t="str">
        <f t="shared" si="1"/>
        <v>0万</v>
      </c>
      <c r="P63" t="s">
        <v>180</v>
      </c>
      <c r="Q63" s="37">
        <v>0.129</v>
      </c>
      <c r="R63" s="1">
        <v>32355</v>
      </c>
      <c r="S63">
        <v>6</v>
      </c>
      <c r="T63" t="s">
        <v>668</v>
      </c>
    </row>
    <row r="64" spans="1:20" hidden="1">
      <c r="A64" t="s">
        <v>81</v>
      </c>
      <c r="B64" t="s">
        <v>467</v>
      </c>
      <c r="C64">
        <f t="shared" si="0"/>
        <v>9</v>
      </c>
      <c r="D64" t="str">
        <f t="shared" si="1"/>
        <v>1万</v>
      </c>
      <c r="P64" t="s">
        <v>181</v>
      </c>
      <c r="Q64" s="37">
        <v>0.14199999999999999</v>
      </c>
      <c r="R64" s="1">
        <v>1427</v>
      </c>
      <c r="S64">
        <v>1</v>
      </c>
      <c r="T64" t="s">
        <v>665</v>
      </c>
    </row>
    <row r="65" spans="1:20" hidden="1">
      <c r="A65" t="s">
        <v>90</v>
      </c>
      <c r="B65" t="s">
        <v>231</v>
      </c>
      <c r="C65">
        <f t="shared" si="0"/>
        <v>9</v>
      </c>
      <c r="D65" t="str">
        <f t="shared" si="1"/>
        <v>0万</v>
      </c>
      <c r="P65" t="s">
        <v>93</v>
      </c>
      <c r="Q65" s="37">
        <v>0.34899999999999998</v>
      </c>
      <c r="R65" s="1">
        <v>67069</v>
      </c>
      <c r="S65">
        <v>161</v>
      </c>
      <c r="T65" t="s">
        <v>680</v>
      </c>
    </row>
    <row r="66" spans="1:20" hidden="1">
      <c r="A66" t="s">
        <v>103</v>
      </c>
      <c r="B66" t="s">
        <v>260</v>
      </c>
      <c r="C66">
        <f t="shared" ref="C66:C129" si="2">VLOOKUP(B66,P:S,4,0)</f>
        <v>9</v>
      </c>
      <c r="D66" t="str">
        <f t="shared" ref="D66:D129" si="3">VLOOKUP(B66,P:T,5,0)</f>
        <v>1万</v>
      </c>
      <c r="P66" t="s">
        <v>182</v>
      </c>
      <c r="Q66" s="37">
        <v>0.18099999999999999</v>
      </c>
      <c r="R66">
        <v>86</v>
      </c>
      <c r="S66">
        <v>0</v>
      </c>
      <c r="T66" t="s">
        <v>665</v>
      </c>
    </row>
    <row r="67" spans="1:20" hidden="1">
      <c r="A67" t="s">
        <v>88</v>
      </c>
      <c r="C67" t="e">
        <f t="shared" si="2"/>
        <v>#N/A</v>
      </c>
      <c r="D67" t="e">
        <f t="shared" si="3"/>
        <v>#N/A</v>
      </c>
      <c r="P67" t="s">
        <v>183</v>
      </c>
      <c r="Q67" s="37">
        <v>0.03</v>
      </c>
      <c r="R67" s="1">
        <v>2041</v>
      </c>
      <c r="S67">
        <v>0</v>
      </c>
      <c r="T67" t="s">
        <v>665</v>
      </c>
    </row>
    <row r="68" spans="1:20" hidden="1">
      <c r="A68" t="s">
        <v>132</v>
      </c>
      <c r="B68" t="s">
        <v>216</v>
      </c>
      <c r="C68">
        <f t="shared" si="2"/>
        <v>8</v>
      </c>
      <c r="D68" t="str">
        <f t="shared" si="3"/>
        <v>0万</v>
      </c>
      <c r="P68" t="s">
        <v>184</v>
      </c>
      <c r="Q68" s="37">
        <v>0.40100000000000002</v>
      </c>
      <c r="R68">
        <v>326</v>
      </c>
      <c r="S68">
        <v>0</v>
      </c>
      <c r="T68" t="s">
        <v>665</v>
      </c>
    </row>
    <row r="69" spans="1:20" hidden="1">
      <c r="A69" t="s">
        <v>159</v>
      </c>
      <c r="B69" t="s">
        <v>395</v>
      </c>
      <c r="C69">
        <f t="shared" si="2"/>
        <v>8</v>
      </c>
      <c r="D69" t="str">
        <f t="shared" si="3"/>
        <v>1万</v>
      </c>
      <c r="P69" t="s">
        <v>185</v>
      </c>
      <c r="Q69" s="37">
        <v>0.188</v>
      </c>
      <c r="R69" s="1">
        <v>42104</v>
      </c>
      <c r="S69">
        <v>80</v>
      </c>
      <c r="T69" t="s">
        <v>681</v>
      </c>
    </row>
    <row r="70" spans="1:20" hidden="1">
      <c r="A70" t="s">
        <v>81</v>
      </c>
      <c r="B70" t="s">
        <v>176</v>
      </c>
      <c r="C70">
        <f t="shared" si="2"/>
        <v>8</v>
      </c>
      <c r="D70" t="str">
        <f t="shared" si="3"/>
        <v>2万</v>
      </c>
      <c r="P70" t="s">
        <v>186</v>
      </c>
      <c r="Q70" s="37">
        <v>3.2000000000000001E-2</v>
      </c>
      <c r="R70">
        <v>564</v>
      </c>
      <c r="S70">
        <v>0</v>
      </c>
      <c r="T70" t="s">
        <v>665</v>
      </c>
    </row>
    <row r="71" spans="1:20" hidden="1">
      <c r="A71" t="s">
        <v>113</v>
      </c>
      <c r="B71" t="s">
        <v>337</v>
      </c>
      <c r="C71">
        <f t="shared" si="2"/>
        <v>8</v>
      </c>
      <c r="D71" t="str">
        <f t="shared" si="3"/>
        <v>0万</v>
      </c>
      <c r="P71" t="s">
        <v>95</v>
      </c>
      <c r="Q71" s="37">
        <v>0.45700000000000002</v>
      </c>
      <c r="R71" s="1">
        <v>154763</v>
      </c>
      <c r="S71">
        <v>396</v>
      </c>
      <c r="T71" t="s">
        <v>682</v>
      </c>
    </row>
    <row r="72" spans="1:20" hidden="1">
      <c r="A72" t="s">
        <v>73</v>
      </c>
      <c r="B72" t="s">
        <v>412</v>
      </c>
      <c r="C72">
        <f t="shared" si="2"/>
        <v>8</v>
      </c>
      <c r="D72" t="str">
        <f t="shared" si="3"/>
        <v>1万</v>
      </c>
      <c r="P72" t="s">
        <v>187</v>
      </c>
      <c r="Q72" s="37">
        <v>0.129</v>
      </c>
      <c r="R72" s="1">
        <v>14272</v>
      </c>
      <c r="S72">
        <v>6</v>
      </c>
      <c r="T72" t="s">
        <v>665</v>
      </c>
    </row>
    <row r="73" spans="1:20" hidden="1">
      <c r="A73" t="s">
        <v>103</v>
      </c>
      <c r="B73" t="s">
        <v>280</v>
      </c>
      <c r="C73">
        <f t="shared" si="2"/>
        <v>8</v>
      </c>
      <c r="D73" t="str">
        <f t="shared" si="3"/>
        <v>0万</v>
      </c>
      <c r="P73" t="s">
        <v>189</v>
      </c>
      <c r="Q73" s="37">
        <v>0.107</v>
      </c>
      <c r="R73" s="1">
        <v>11265</v>
      </c>
      <c r="S73">
        <v>12</v>
      </c>
      <c r="T73" t="s">
        <v>668</v>
      </c>
    </row>
    <row r="74" spans="1:20" hidden="1">
      <c r="A74" t="s">
        <v>108</v>
      </c>
      <c r="B74" t="s">
        <v>232</v>
      </c>
      <c r="C74">
        <f t="shared" si="2"/>
        <v>8</v>
      </c>
      <c r="D74" t="str">
        <f t="shared" si="3"/>
        <v>1万</v>
      </c>
      <c r="P74" t="s">
        <v>190</v>
      </c>
      <c r="Q74" s="37">
        <v>6.9000000000000006E-2</v>
      </c>
      <c r="R74" s="1">
        <v>1780</v>
      </c>
      <c r="S74">
        <v>0</v>
      </c>
      <c r="T74" t="s">
        <v>665</v>
      </c>
    </row>
    <row r="75" spans="1:20" hidden="1">
      <c r="A75" t="s">
        <v>108</v>
      </c>
      <c r="B75" t="s">
        <v>335</v>
      </c>
      <c r="C75">
        <f t="shared" si="2"/>
        <v>8</v>
      </c>
      <c r="D75" t="str">
        <f t="shared" si="3"/>
        <v>1万</v>
      </c>
      <c r="P75" t="s">
        <v>191</v>
      </c>
      <c r="Q75" s="37">
        <v>0.05</v>
      </c>
      <c r="R75" s="1">
        <v>10069</v>
      </c>
      <c r="S75">
        <v>3</v>
      </c>
      <c r="T75" t="s">
        <v>665</v>
      </c>
    </row>
    <row r="76" spans="1:20" hidden="1">
      <c r="A76" t="s">
        <v>77</v>
      </c>
      <c r="B76" t="s">
        <v>171</v>
      </c>
      <c r="C76">
        <f t="shared" si="2"/>
        <v>8</v>
      </c>
      <c r="D76" t="str">
        <f t="shared" si="3"/>
        <v>0万</v>
      </c>
      <c r="P76" t="s">
        <v>192</v>
      </c>
      <c r="Q76" s="37">
        <v>4.8000000000000001E-2</v>
      </c>
      <c r="R76" s="1">
        <v>4448</v>
      </c>
      <c r="S76">
        <v>0</v>
      </c>
      <c r="T76" t="s">
        <v>665</v>
      </c>
    </row>
    <row r="77" spans="1:20" hidden="1">
      <c r="A77" t="s">
        <v>167</v>
      </c>
      <c r="C77" t="e">
        <f t="shared" si="2"/>
        <v>#N/A</v>
      </c>
      <c r="D77" t="e">
        <f t="shared" si="3"/>
        <v>#N/A</v>
      </c>
      <c r="P77" t="s">
        <v>193</v>
      </c>
      <c r="Q77" s="37">
        <v>9.7000000000000003E-2</v>
      </c>
      <c r="R77" s="1">
        <v>26885</v>
      </c>
      <c r="S77">
        <v>3</v>
      </c>
      <c r="T77" t="s">
        <v>665</v>
      </c>
    </row>
    <row r="78" spans="1:20" hidden="1">
      <c r="A78" t="s">
        <v>99</v>
      </c>
      <c r="B78" t="s">
        <v>305</v>
      </c>
      <c r="C78">
        <f t="shared" si="2"/>
        <v>8</v>
      </c>
      <c r="D78" t="str">
        <f t="shared" si="3"/>
        <v>0万</v>
      </c>
      <c r="P78" t="s">
        <v>194</v>
      </c>
      <c r="Q78" s="37">
        <v>0.10199999999999999</v>
      </c>
      <c r="R78" s="1">
        <v>6785</v>
      </c>
      <c r="S78">
        <v>1</v>
      </c>
      <c r="T78" t="s">
        <v>665</v>
      </c>
    </row>
    <row r="79" spans="1:20" hidden="1">
      <c r="A79" t="s">
        <v>132</v>
      </c>
      <c r="B79" t="s">
        <v>257</v>
      </c>
      <c r="C79">
        <f t="shared" si="2"/>
        <v>7</v>
      </c>
      <c r="D79" t="str">
        <f t="shared" si="3"/>
        <v>0万</v>
      </c>
      <c r="P79" t="s">
        <v>195</v>
      </c>
      <c r="Q79" s="37">
        <v>0.309</v>
      </c>
      <c r="R79" s="1">
        <v>41265</v>
      </c>
      <c r="S79">
        <v>51</v>
      </c>
      <c r="T79" t="s">
        <v>683</v>
      </c>
    </row>
    <row r="80" spans="1:20" hidden="1">
      <c r="A80" t="s">
        <v>81</v>
      </c>
      <c r="B80" t="s">
        <v>221</v>
      </c>
      <c r="C80">
        <f t="shared" si="2"/>
        <v>7</v>
      </c>
      <c r="D80" t="str">
        <f t="shared" si="3"/>
        <v>0万</v>
      </c>
      <c r="P80" t="s">
        <v>196</v>
      </c>
      <c r="Q80" s="37">
        <v>0.19800000000000001</v>
      </c>
      <c r="R80" s="1">
        <v>3088</v>
      </c>
      <c r="S80">
        <v>4</v>
      </c>
      <c r="T80" t="s">
        <v>665</v>
      </c>
    </row>
    <row r="81" spans="1:20" hidden="1">
      <c r="A81" t="s">
        <v>81</v>
      </c>
      <c r="B81" t="s">
        <v>265</v>
      </c>
      <c r="C81">
        <f t="shared" si="2"/>
        <v>7</v>
      </c>
      <c r="D81" t="str">
        <f t="shared" si="3"/>
        <v>0万</v>
      </c>
      <c r="P81" t="s">
        <v>197</v>
      </c>
      <c r="Q81" s="37">
        <v>0.13</v>
      </c>
      <c r="R81" s="1">
        <v>7961</v>
      </c>
      <c r="S81">
        <v>6</v>
      </c>
      <c r="T81" t="s">
        <v>665</v>
      </c>
    </row>
    <row r="82" spans="1:20" hidden="1">
      <c r="A82" t="s">
        <v>81</v>
      </c>
      <c r="B82" t="s">
        <v>424</v>
      </c>
      <c r="C82">
        <f t="shared" si="2"/>
        <v>7</v>
      </c>
      <c r="D82" t="str">
        <f t="shared" si="3"/>
        <v>1万</v>
      </c>
      <c r="P82" t="s">
        <v>198</v>
      </c>
      <c r="Q82" s="37">
        <v>0.23599999999999999</v>
      </c>
      <c r="R82" s="1">
        <v>24328</v>
      </c>
      <c r="S82">
        <v>24</v>
      </c>
      <c r="T82" t="s">
        <v>673</v>
      </c>
    </row>
    <row r="83" spans="1:20" hidden="1">
      <c r="A83" t="s">
        <v>113</v>
      </c>
      <c r="B83" t="s">
        <v>245</v>
      </c>
      <c r="C83">
        <f t="shared" si="2"/>
        <v>7</v>
      </c>
      <c r="D83" t="str">
        <f t="shared" si="3"/>
        <v>0万</v>
      </c>
      <c r="P83" t="s">
        <v>199</v>
      </c>
      <c r="Q83" s="37">
        <v>0.33400000000000002</v>
      </c>
      <c r="R83" s="1">
        <v>3778</v>
      </c>
      <c r="S83">
        <v>3</v>
      </c>
      <c r="T83" t="s">
        <v>665</v>
      </c>
    </row>
    <row r="84" spans="1:20" hidden="1">
      <c r="A84" t="s">
        <v>113</v>
      </c>
      <c r="B84" t="s">
        <v>263</v>
      </c>
      <c r="C84">
        <f t="shared" si="2"/>
        <v>7</v>
      </c>
      <c r="D84" t="str">
        <f t="shared" si="3"/>
        <v>0万</v>
      </c>
      <c r="P84" t="s">
        <v>200</v>
      </c>
      <c r="Q84" s="37">
        <v>0.38300000000000001</v>
      </c>
      <c r="R84" s="1">
        <v>92613</v>
      </c>
      <c r="S84">
        <v>141</v>
      </c>
      <c r="T84" t="s">
        <v>684</v>
      </c>
    </row>
    <row r="85" spans="1:20" hidden="1">
      <c r="A85" t="s">
        <v>73</v>
      </c>
      <c r="B85" t="s">
        <v>235</v>
      </c>
      <c r="C85">
        <f t="shared" si="2"/>
        <v>7</v>
      </c>
      <c r="D85" t="str">
        <f t="shared" si="3"/>
        <v>0万</v>
      </c>
      <c r="P85" t="s">
        <v>201</v>
      </c>
      <c r="Q85" s="37">
        <v>0.16</v>
      </c>
      <c r="R85" s="1">
        <v>34602</v>
      </c>
      <c r="S85">
        <v>32</v>
      </c>
      <c r="T85" t="s">
        <v>666</v>
      </c>
    </row>
    <row r="86" spans="1:20" hidden="1">
      <c r="A86" t="s">
        <v>101</v>
      </c>
      <c r="B86" t="s">
        <v>270</v>
      </c>
      <c r="C86">
        <f t="shared" si="2"/>
        <v>7</v>
      </c>
      <c r="D86" t="str">
        <f t="shared" si="3"/>
        <v>0万</v>
      </c>
      <c r="P86" t="s">
        <v>202</v>
      </c>
      <c r="Q86" s="37">
        <v>7.0000000000000007E-2</v>
      </c>
      <c r="R86" s="1">
        <v>25992</v>
      </c>
      <c r="S86">
        <v>1</v>
      </c>
      <c r="T86" t="s">
        <v>665</v>
      </c>
    </row>
    <row r="87" spans="1:20" hidden="1">
      <c r="A87" t="s">
        <v>94</v>
      </c>
      <c r="B87" t="s">
        <v>153</v>
      </c>
      <c r="C87">
        <f t="shared" si="2"/>
        <v>6</v>
      </c>
      <c r="D87" t="str">
        <f t="shared" si="3"/>
        <v>1万</v>
      </c>
      <c r="P87" t="s">
        <v>203</v>
      </c>
      <c r="Q87" s="37">
        <v>0.10100000000000001</v>
      </c>
      <c r="R87" s="1">
        <v>4075</v>
      </c>
      <c r="S87">
        <v>0</v>
      </c>
      <c r="T87" t="s">
        <v>665</v>
      </c>
    </row>
    <row r="88" spans="1:20" hidden="1">
      <c r="A88" t="s">
        <v>132</v>
      </c>
      <c r="B88" t="s">
        <v>228</v>
      </c>
      <c r="C88">
        <f t="shared" si="2"/>
        <v>6</v>
      </c>
      <c r="D88" t="str">
        <f t="shared" si="3"/>
        <v>0万</v>
      </c>
      <c r="P88" t="s">
        <v>204</v>
      </c>
      <c r="Q88" s="37">
        <v>0.189</v>
      </c>
      <c r="R88" s="1">
        <v>8997</v>
      </c>
      <c r="S88">
        <v>5</v>
      </c>
      <c r="T88" t="s">
        <v>665</v>
      </c>
    </row>
    <row r="89" spans="1:20" hidden="1">
      <c r="A89" t="s">
        <v>88</v>
      </c>
      <c r="B89" t="s">
        <v>353</v>
      </c>
      <c r="C89">
        <f t="shared" si="2"/>
        <v>6</v>
      </c>
      <c r="D89" t="str">
        <f t="shared" si="3"/>
        <v>0万</v>
      </c>
      <c r="P89" t="s">
        <v>205</v>
      </c>
      <c r="Q89" s="37">
        <v>0.34399999999999997</v>
      </c>
      <c r="R89" s="1">
        <v>53769</v>
      </c>
      <c r="S89">
        <v>131</v>
      </c>
      <c r="T89" t="s">
        <v>685</v>
      </c>
    </row>
    <row r="90" spans="1:20" hidden="1">
      <c r="A90" t="s">
        <v>88</v>
      </c>
      <c r="B90" t="s">
        <v>402</v>
      </c>
      <c r="C90">
        <f t="shared" si="2"/>
        <v>6</v>
      </c>
      <c r="D90" t="str">
        <f t="shared" si="3"/>
        <v>0万</v>
      </c>
      <c r="P90" t="s">
        <v>206</v>
      </c>
      <c r="Q90" s="37">
        <v>5.7000000000000002E-2</v>
      </c>
      <c r="R90" s="1">
        <v>2257</v>
      </c>
      <c r="S90">
        <v>1</v>
      </c>
      <c r="T90" t="s">
        <v>665</v>
      </c>
    </row>
    <row r="91" spans="1:20" hidden="1">
      <c r="A91" t="s">
        <v>167</v>
      </c>
      <c r="B91" t="s">
        <v>168</v>
      </c>
      <c r="C91">
        <f t="shared" si="2"/>
        <v>6</v>
      </c>
      <c r="D91" t="str">
        <f t="shared" si="3"/>
        <v>0万</v>
      </c>
      <c r="P91" t="s">
        <v>207</v>
      </c>
      <c r="Q91" s="37">
        <v>7.3999999999999996E-2</v>
      </c>
      <c r="R91" s="1">
        <v>4927</v>
      </c>
      <c r="S91">
        <v>1</v>
      </c>
      <c r="T91" t="s">
        <v>665</v>
      </c>
    </row>
    <row r="92" spans="1:20" hidden="1">
      <c r="A92" t="s">
        <v>110</v>
      </c>
      <c r="B92" t="s">
        <v>180</v>
      </c>
      <c r="C92">
        <f t="shared" si="2"/>
        <v>6</v>
      </c>
      <c r="D92" t="str">
        <f t="shared" si="3"/>
        <v>1万</v>
      </c>
      <c r="P92" t="s">
        <v>208</v>
      </c>
      <c r="Q92" s="37">
        <v>7.0000000000000001E-3</v>
      </c>
      <c r="R92" s="1">
        <v>2389</v>
      </c>
      <c r="S92">
        <v>0</v>
      </c>
      <c r="T92" t="s">
        <v>665</v>
      </c>
    </row>
    <row r="93" spans="1:20" hidden="1">
      <c r="A93" t="s">
        <v>81</v>
      </c>
      <c r="B93" t="s">
        <v>197</v>
      </c>
      <c r="C93">
        <f t="shared" si="2"/>
        <v>6</v>
      </c>
      <c r="D93" t="str">
        <f t="shared" si="3"/>
        <v>0万</v>
      </c>
      <c r="P93" t="s">
        <v>209</v>
      </c>
      <c r="Q93" s="37">
        <v>0.183</v>
      </c>
      <c r="R93">
        <v>611</v>
      </c>
      <c r="S93">
        <v>0</v>
      </c>
      <c r="T93" t="s">
        <v>665</v>
      </c>
    </row>
    <row r="94" spans="1:20" hidden="1">
      <c r="A94" t="s">
        <v>81</v>
      </c>
      <c r="B94" t="s">
        <v>388</v>
      </c>
      <c r="C94">
        <f t="shared" si="2"/>
        <v>6</v>
      </c>
      <c r="D94" t="str">
        <f t="shared" si="3"/>
        <v>0万</v>
      </c>
      <c r="P94" t="s">
        <v>210</v>
      </c>
      <c r="Q94" s="37">
        <v>0.124</v>
      </c>
      <c r="R94" s="1">
        <v>2084</v>
      </c>
      <c r="S94">
        <v>1</v>
      </c>
      <c r="T94" t="s">
        <v>665</v>
      </c>
    </row>
    <row r="95" spans="1:20" hidden="1">
      <c r="A95" t="s">
        <v>120</v>
      </c>
      <c r="C95" t="e">
        <f t="shared" si="2"/>
        <v>#N/A</v>
      </c>
      <c r="D95" t="e">
        <f t="shared" si="3"/>
        <v>#N/A</v>
      </c>
      <c r="P95" t="s">
        <v>211</v>
      </c>
      <c r="Q95" s="37">
        <v>7.0000000000000001E-3</v>
      </c>
      <c r="R95">
        <v>529</v>
      </c>
      <c r="S95">
        <v>0</v>
      </c>
      <c r="T95" t="s">
        <v>665</v>
      </c>
    </row>
    <row r="96" spans="1:20" hidden="1">
      <c r="A96" t="s">
        <v>120</v>
      </c>
      <c r="C96" t="e">
        <f t="shared" si="2"/>
        <v>#N/A</v>
      </c>
      <c r="D96" t="e">
        <f t="shared" si="3"/>
        <v>#N/A</v>
      </c>
      <c r="P96" t="s">
        <v>212</v>
      </c>
      <c r="Q96" s="37">
        <v>0.21199999999999999</v>
      </c>
      <c r="R96" s="1">
        <v>18414</v>
      </c>
      <c r="S96">
        <v>15</v>
      </c>
      <c r="T96" t="s">
        <v>666</v>
      </c>
    </row>
    <row r="97" spans="1:20" hidden="1">
      <c r="A97" t="s">
        <v>159</v>
      </c>
      <c r="C97" t="e">
        <f t="shared" si="2"/>
        <v>#N/A</v>
      </c>
      <c r="D97" t="e">
        <f t="shared" si="3"/>
        <v>#N/A</v>
      </c>
      <c r="P97" t="s">
        <v>213</v>
      </c>
      <c r="Q97" s="37">
        <v>6.8000000000000005E-2</v>
      </c>
      <c r="R97" s="1">
        <v>10893</v>
      </c>
      <c r="S97">
        <v>2</v>
      </c>
      <c r="T97" t="s">
        <v>665</v>
      </c>
    </row>
    <row r="98" spans="1:20" hidden="1">
      <c r="A98" t="s">
        <v>113</v>
      </c>
      <c r="B98" t="s">
        <v>367</v>
      </c>
      <c r="C98">
        <f t="shared" si="2"/>
        <v>6</v>
      </c>
      <c r="D98" t="str">
        <f t="shared" si="3"/>
        <v>0万</v>
      </c>
      <c r="P98" t="s">
        <v>214</v>
      </c>
      <c r="Q98" s="37">
        <v>0.224</v>
      </c>
      <c r="R98" s="1">
        <v>14792</v>
      </c>
      <c r="S98">
        <v>11</v>
      </c>
      <c r="T98" t="s">
        <v>668</v>
      </c>
    </row>
    <row r="99" spans="1:20" hidden="1">
      <c r="A99" t="s">
        <v>159</v>
      </c>
      <c r="C99" t="e">
        <f t="shared" si="2"/>
        <v>#N/A</v>
      </c>
      <c r="D99" t="e">
        <f t="shared" si="3"/>
        <v>#N/A</v>
      </c>
      <c r="P99" t="s">
        <v>215</v>
      </c>
      <c r="Q99" s="37">
        <v>0.29399999999999998</v>
      </c>
      <c r="R99" s="1">
        <v>55031</v>
      </c>
      <c r="S99">
        <v>126</v>
      </c>
      <c r="T99" t="s">
        <v>686</v>
      </c>
    </row>
    <row r="100" spans="1:20" hidden="1">
      <c r="A100" t="s">
        <v>90</v>
      </c>
      <c r="B100" t="s">
        <v>187</v>
      </c>
      <c r="C100">
        <f t="shared" si="2"/>
        <v>6</v>
      </c>
      <c r="D100" t="str">
        <f t="shared" si="3"/>
        <v>0万</v>
      </c>
      <c r="P100" t="s">
        <v>216</v>
      </c>
      <c r="Q100" s="37">
        <v>0.105</v>
      </c>
      <c r="R100" s="1">
        <v>7298</v>
      </c>
      <c r="S100">
        <v>8</v>
      </c>
      <c r="T100" t="s">
        <v>665</v>
      </c>
    </row>
    <row r="101" spans="1:20" hidden="1">
      <c r="A101" t="s">
        <v>159</v>
      </c>
      <c r="C101" t="e">
        <f t="shared" si="2"/>
        <v>#N/A</v>
      </c>
      <c r="D101" t="e">
        <f t="shared" si="3"/>
        <v>#N/A</v>
      </c>
      <c r="P101" t="s">
        <v>96</v>
      </c>
      <c r="Q101" s="37">
        <v>0.41399999999999998</v>
      </c>
      <c r="R101" s="1">
        <v>142976</v>
      </c>
      <c r="S101">
        <v>415</v>
      </c>
      <c r="T101" t="s">
        <v>687</v>
      </c>
    </row>
    <row r="102" spans="1:20" hidden="1">
      <c r="A102" t="s">
        <v>90</v>
      </c>
      <c r="B102" t="s">
        <v>391</v>
      </c>
      <c r="C102">
        <f t="shared" si="2"/>
        <v>6</v>
      </c>
      <c r="D102" t="str">
        <f t="shared" si="3"/>
        <v>0万</v>
      </c>
      <c r="P102" t="s">
        <v>217</v>
      </c>
      <c r="Q102" s="37">
        <v>0.11799999999999999</v>
      </c>
      <c r="R102" s="1">
        <v>2518</v>
      </c>
      <c r="S102">
        <v>3</v>
      </c>
      <c r="T102" t="s">
        <v>665</v>
      </c>
    </row>
    <row r="103" spans="1:20" hidden="1">
      <c r="A103" t="s">
        <v>159</v>
      </c>
      <c r="C103" t="e">
        <f t="shared" si="2"/>
        <v>#N/A</v>
      </c>
      <c r="D103" t="e">
        <f t="shared" si="3"/>
        <v>#N/A</v>
      </c>
      <c r="P103" t="s">
        <v>218</v>
      </c>
      <c r="Q103" s="37">
        <v>0.378</v>
      </c>
      <c r="R103" s="1">
        <v>86630</v>
      </c>
      <c r="S103">
        <v>203</v>
      </c>
      <c r="T103" t="s">
        <v>688</v>
      </c>
    </row>
    <row r="104" spans="1:20" hidden="1">
      <c r="A104" t="s">
        <v>103</v>
      </c>
      <c r="B104" t="s">
        <v>319</v>
      </c>
      <c r="C104">
        <f t="shared" si="2"/>
        <v>6</v>
      </c>
      <c r="D104" t="str">
        <f t="shared" si="3"/>
        <v>1万</v>
      </c>
      <c r="P104" t="s">
        <v>219</v>
      </c>
      <c r="Q104" s="37">
        <v>0.16</v>
      </c>
      <c r="R104" s="1">
        <v>14655</v>
      </c>
      <c r="S104">
        <v>5</v>
      </c>
      <c r="T104" t="s">
        <v>668</v>
      </c>
    </row>
    <row r="105" spans="1:20" hidden="1">
      <c r="A105" t="s">
        <v>159</v>
      </c>
      <c r="C105" t="e">
        <f t="shared" si="2"/>
        <v>#N/A</v>
      </c>
      <c r="D105" t="e">
        <f t="shared" si="3"/>
        <v>#N/A</v>
      </c>
      <c r="P105" t="s">
        <v>220</v>
      </c>
      <c r="Q105" s="37">
        <v>0.14199999999999999</v>
      </c>
      <c r="R105" s="1">
        <v>10723</v>
      </c>
      <c r="S105">
        <v>5</v>
      </c>
      <c r="T105" t="s">
        <v>665</v>
      </c>
    </row>
    <row r="106" spans="1:20" hidden="1">
      <c r="A106" t="s">
        <v>134</v>
      </c>
      <c r="B106" t="s">
        <v>135</v>
      </c>
      <c r="C106">
        <f t="shared" si="2"/>
        <v>6</v>
      </c>
      <c r="D106" t="str">
        <f t="shared" si="3"/>
        <v>0万</v>
      </c>
      <c r="P106" t="s">
        <v>221</v>
      </c>
      <c r="Q106" s="37">
        <v>0.13600000000000001</v>
      </c>
      <c r="R106" s="1">
        <v>12184</v>
      </c>
      <c r="S106">
        <v>7</v>
      </c>
      <c r="T106" t="s">
        <v>665</v>
      </c>
    </row>
    <row r="107" spans="1:20" hidden="1">
      <c r="A107" t="s">
        <v>159</v>
      </c>
      <c r="C107" t="e">
        <f t="shared" si="2"/>
        <v>#N/A</v>
      </c>
      <c r="D107" t="e">
        <f t="shared" si="3"/>
        <v>#N/A</v>
      </c>
      <c r="P107" t="s">
        <v>222</v>
      </c>
      <c r="Q107" s="37">
        <v>9.9000000000000005E-2</v>
      </c>
      <c r="R107" s="1">
        <v>10640</v>
      </c>
      <c r="S107">
        <v>4</v>
      </c>
      <c r="T107" t="s">
        <v>665</v>
      </c>
    </row>
    <row r="108" spans="1:20" hidden="1">
      <c r="A108" t="s">
        <v>134</v>
      </c>
      <c r="B108" t="s">
        <v>411</v>
      </c>
      <c r="C108">
        <f t="shared" si="2"/>
        <v>6</v>
      </c>
      <c r="D108" t="str">
        <f t="shared" si="3"/>
        <v>0万</v>
      </c>
      <c r="P108" t="s">
        <v>97</v>
      </c>
      <c r="Q108" s="37">
        <v>0.36799999999999999</v>
      </c>
      <c r="R108" s="1">
        <v>104449</v>
      </c>
      <c r="S108">
        <v>283</v>
      </c>
      <c r="T108" t="s">
        <v>689</v>
      </c>
    </row>
    <row r="109" spans="1:20" hidden="1">
      <c r="A109" t="s">
        <v>134</v>
      </c>
      <c r="B109" t="s">
        <v>439</v>
      </c>
      <c r="C109">
        <f t="shared" si="2"/>
        <v>6</v>
      </c>
      <c r="D109" t="str">
        <f t="shared" si="3"/>
        <v>0万</v>
      </c>
      <c r="P109" t="s">
        <v>223</v>
      </c>
      <c r="Q109" s="37">
        <v>0.15</v>
      </c>
      <c r="R109" s="1">
        <v>15511</v>
      </c>
      <c r="S109">
        <v>4</v>
      </c>
      <c r="T109" t="s">
        <v>665</v>
      </c>
    </row>
    <row r="110" spans="1:20" hidden="1">
      <c r="A110" t="s">
        <v>145</v>
      </c>
      <c r="B110" t="s">
        <v>156</v>
      </c>
      <c r="C110">
        <f t="shared" si="2"/>
        <v>6</v>
      </c>
      <c r="D110" t="str">
        <f t="shared" si="3"/>
        <v>0万</v>
      </c>
      <c r="P110" t="s">
        <v>224</v>
      </c>
      <c r="Q110" s="37">
        <v>0.21</v>
      </c>
      <c r="R110" s="1">
        <v>7868</v>
      </c>
      <c r="S110">
        <v>2</v>
      </c>
      <c r="T110" t="s">
        <v>665</v>
      </c>
    </row>
    <row r="111" spans="1:20">
      <c r="A111" t="s">
        <v>92</v>
      </c>
      <c r="B111" t="s">
        <v>123</v>
      </c>
      <c r="C111">
        <f t="shared" si="2"/>
        <v>5</v>
      </c>
      <c r="D111" t="str">
        <f t="shared" si="3"/>
        <v>0万</v>
      </c>
      <c r="P111" t="s">
        <v>225</v>
      </c>
      <c r="Q111" s="37">
        <v>0.14199999999999999</v>
      </c>
      <c r="R111" s="1">
        <v>24809</v>
      </c>
      <c r="S111">
        <v>18</v>
      </c>
      <c r="T111" t="s">
        <v>668</v>
      </c>
    </row>
    <row r="112" spans="1:20">
      <c r="A112" t="s">
        <v>132</v>
      </c>
      <c r="B112" t="s">
        <v>246</v>
      </c>
      <c r="C112">
        <f t="shared" si="2"/>
        <v>5</v>
      </c>
      <c r="D112" t="str">
        <f t="shared" si="3"/>
        <v>0万</v>
      </c>
      <c r="P112" t="s">
        <v>226</v>
      </c>
      <c r="Q112" s="37">
        <v>0.09</v>
      </c>
      <c r="R112" s="1">
        <v>10061</v>
      </c>
      <c r="S112">
        <v>4</v>
      </c>
      <c r="T112" t="s">
        <v>665</v>
      </c>
    </row>
    <row r="113" spans="1:20">
      <c r="A113" t="s">
        <v>132</v>
      </c>
      <c r="B113" t="s">
        <v>250</v>
      </c>
      <c r="C113">
        <f t="shared" si="2"/>
        <v>5</v>
      </c>
      <c r="D113" t="str">
        <f t="shared" si="3"/>
        <v>0万</v>
      </c>
      <c r="P113" t="s">
        <v>227</v>
      </c>
      <c r="Q113" s="37">
        <v>0.106</v>
      </c>
      <c r="R113">
        <v>310</v>
      </c>
      <c r="S113">
        <v>0</v>
      </c>
      <c r="T113" t="s">
        <v>665</v>
      </c>
    </row>
    <row r="114" spans="1:20">
      <c r="A114" t="s">
        <v>132</v>
      </c>
      <c r="B114" t="s">
        <v>307</v>
      </c>
      <c r="C114">
        <f t="shared" si="2"/>
        <v>5</v>
      </c>
      <c r="D114" t="str">
        <f t="shared" si="3"/>
        <v>0万</v>
      </c>
      <c r="P114" t="s">
        <v>228</v>
      </c>
      <c r="Q114" s="37">
        <v>4.3999999999999997E-2</v>
      </c>
      <c r="R114" s="1">
        <v>4662</v>
      </c>
      <c r="S114">
        <v>6</v>
      </c>
      <c r="T114" t="s">
        <v>665</v>
      </c>
    </row>
    <row r="115" spans="1:20">
      <c r="A115" t="s">
        <v>132</v>
      </c>
      <c r="B115" t="s">
        <v>451</v>
      </c>
      <c r="C115">
        <f t="shared" si="2"/>
        <v>5</v>
      </c>
      <c r="D115" t="str">
        <f t="shared" si="3"/>
        <v>0万</v>
      </c>
      <c r="P115" t="s">
        <v>229</v>
      </c>
      <c r="Q115" s="37">
        <v>0.26800000000000002</v>
      </c>
      <c r="R115" s="1">
        <v>17664</v>
      </c>
      <c r="S115">
        <v>22</v>
      </c>
      <c r="T115" t="s">
        <v>666</v>
      </c>
    </row>
    <row r="116" spans="1:20">
      <c r="A116" t="s">
        <v>167</v>
      </c>
      <c r="B116" t="s">
        <v>471</v>
      </c>
      <c r="C116">
        <f t="shared" si="2"/>
        <v>5</v>
      </c>
      <c r="D116" t="str">
        <f t="shared" si="3"/>
        <v>0万</v>
      </c>
      <c r="P116" t="s">
        <v>230</v>
      </c>
      <c r="Q116" s="37">
        <v>0.159</v>
      </c>
      <c r="R116" s="1">
        <v>15658</v>
      </c>
      <c r="S116">
        <v>14</v>
      </c>
      <c r="T116" t="s">
        <v>668</v>
      </c>
    </row>
    <row r="117" spans="1:20">
      <c r="A117" t="s">
        <v>167</v>
      </c>
      <c r="B117" t="s">
        <v>308</v>
      </c>
      <c r="C117">
        <f t="shared" si="2"/>
        <v>5</v>
      </c>
      <c r="D117" t="str">
        <f t="shared" si="3"/>
        <v>0万</v>
      </c>
      <c r="P117" t="s">
        <v>231</v>
      </c>
      <c r="Q117" s="37">
        <v>0.128</v>
      </c>
      <c r="R117" s="1">
        <v>15021</v>
      </c>
      <c r="S117">
        <v>9</v>
      </c>
      <c r="T117" t="s">
        <v>665</v>
      </c>
    </row>
    <row r="118" spans="1:20">
      <c r="A118" t="s">
        <v>159</v>
      </c>
      <c r="B118" t="s">
        <v>418</v>
      </c>
      <c r="C118">
        <f t="shared" si="2"/>
        <v>5</v>
      </c>
      <c r="D118" t="str">
        <f t="shared" si="3"/>
        <v>1万</v>
      </c>
      <c r="P118" t="s">
        <v>232</v>
      </c>
      <c r="Q118" s="37">
        <v>0.17399999999999999</v>
      </c>
      <c r="R118" s="1">
        <v>14391</v>
      </c>
      <c r="S118">
        <v>8</v>
      </c>
      <c r="T118" t="s">
        <v>668</v>
      </c>
    </row>
    <row r="119" spans="1:20">
      <c r="A119" t="s">
        <v>81</v>
      </c>
      <c r="B119" t="s">
        <v>453</v>
      </c>
      <c r="C119">
        <f t="shared" si="2"/>
        <v>5</v>
      </c>
      <c r="D119" t="str">
        <f t="shared" si="3"/>
        <v>0万</v>
      </c>
      <c r="P119" t="s">
        <v>233</v>
      </c>
      <c r="Q119" s="37">
        <v>8.1000000000000003E-2</v>
      </c>
      <c r="R119" s="1">
        <v>10850</v>
      </c>
      <c r="S119">
        <v>3</v>
      </c>
      <c r="T119" t="s">
        <v>665</v>
      </c>
    </row>
    <row r="120" spans="1:20" hidden="1">
      <c r="A120" t="s">
        <v>110</v>
      </c>
      <c r="C120" t="e">
        <f t="shared" si="2"/>
        <v>#N/A</v>
      </c>
      <c r="D120" t="e">
        <f t="shared" si="3"/>
        <v>#N/A</v>
      </c>
      <c r="P120" t="s">
        <v>234</v>
      </c>
      <c r="Q120" s="37">
        <v>9.8000000000000004E-2</v>
      </c>
      <c r="R120" s="1">
        <v>14326</v>
      </c>
      <c r="S120">
        <v>4</v>
      </c>
      <c r="T120" t="s">
        <v>665</v>
      </c>
    </row>
    <row r="121" spans="1:20">
      <c r="A121" t="s">
        <v>113</v>
      </c>
      <c r="B121" t="s">
        <v>220</v>
      </c>
      <c r="C121">
        <f t="shared" si="2"/>
        <v>5</v>
      </c>
      <c r="D121" t="str">
        <f t="shared" si="3"/>
        <v>0万</v>
      </c>
      <c r="P121" t="s">
        <v>235</v>
      </c>
      <c r="Q121" s="37">
        <v>0.14899999999999999</v>
      </c>
      <c r="R121" s="1">
        <v>15645</v>
      </c>
      <c r="S121">
        <v>7</v>
      </c>
      <c r="T121" t="s">
        <v>665</v>
      </c>
    </row>
    <row r="122" spans="1:20">
      <c r="A122" t="s">
        <v>113</v>
      </c>
      <c r="B122" t="s">
        <v>421</v>
      </c>
      <c r="C122">
        <f t="shared" si="2"/>
        <v>5</v>
      </c>
      <c r="D122" t="str">
        <f t="shared" si="3"/>
        <v>0万</v>
      </c>
      <c r="P122" t="s">
        <v>236</v>
      </c>
      <c r="Q122" s="37">
        <v>0</v>
      </c>
      <c r="R122">
        <v>170</v>
      </c>
      <c r="S122">
        <v>0</v>
      </c>
      <c r="T122" t="s">
        <v>665</v>
      </c>
    </row>
    <row r="123" spans="1:20">
      <c r="A123" t="s">
        <v>113</v>
      </c>
      <c r="B123" t="s">
        <v>422</v>
      </c>
      <c r="C123">
        <f t="shared" si="2"/>
        <v>5</v>
      </c>
      <c r="D123" t="str">
        <f t="shared" si="3"/>
        <v>0万</v>
      </c>
      <c r="P123" t="s">
        <v>238</v>
      </c>
      <c r="Q123" s="37">
        <v>2.5000000000000001E-2</v>
      </c>
      <c r="R123">
        <v>769</v>
      </c>
      <c r="S123">
        <v>1</v>
      </c>
      <c r="T123" t="s">
        <v>665</v>
      </c>
    </row>
    <row r="124" spans="1:20">
      <c r="A124" t="s">
        <v>142</v>
      </c>
      <c r="B124" t="s">
        <v>423</v>
      </c>
      <c r="C124">
        <f t="shared" si="2"/>
        <v>5</v>
      </c>
      <c r="D124" t="str">
        <f t="shared" si="3"/>
        <v>1万</v>
      </c>
      <c r="P124" t="s">
        <v>239</v>
      </c>
      <c r="Q124" s="37">
        <v>0.13900000000000001</v>
      </c>
      <c r="R124" s="1">
        <v>14741</v>
      </c>
      <c r="S124">
        <v>4</v>
      </c>
      <c r="T124" t="s">
        <v>665</v>
      </c>
    </row>
    <row r="125" spans="1:20">
      <c r="A125" t="s">
        <v>103</v>
      </c>
      <c r="B125" t="s">
        <v>299</v>
      </c>
      <c r="C125">
        <f t="shared" si="2"/>
        <v>5</v>
      </c>
      <c r="D125" t="str">
        <f t="shared" si="3"/>
        <v>1万</v>
      </c>
      <c r="P125" t="s">
        <v>240</v>
      </c>
      <c r="Q125" s="37">
        <v>0.11899999999999999</v>
      </c>
      <c r="R125" s="1">
        <v>4809</v>
      </c>
      <c r="S125">
        <v>1</v>
      </c>
      <c r="T125" t="s">
        <v>665</v>
      </c>
    </row>
    <row r="126" spans="1:20">
      <c r="A126" t="s">
        <v>134</v>
      </c>
      <c r="B126" t="s">
        <v>287</v>
      </c>
      <c r="C126">
        <f t="shared" si="2"/>
        <v>5</v>
      </c>
      <c r="D126" t="str">
        <f t="shared" si="3"/>
        <v>1万</v>
      </c>
      <c r="P126" t="s">
        <v>241</v>
      </c>
      <c r="Q126" s="37">
        <v>8.1000000000000003E-2</v>
      </c>
      <c r="R126" s="1">
        <v>4066</v>
      </c>
      <c r="S126">
        <v>1</v>
      </c>
      <c r="T126" t="s">
        <v>665</v>
      </c>
    </row>
    <row r="127" spans="1:20">
      <c r="A127" t="s">
        <v>77</v>
      </c>
      <c r="B127" t="s">
        <v>383</v>
      </c>
      <c r="C127">
        <f t="shared" si="2"/>
        <v>5</v>
      </c>
      <c r="D127" t="str">
        <f t="shared" si="3"/>
        <v>0万</v>
      </c>
      <c r="P127" t="s">
        <v>242</v>
      </c>
      <c r="Q127" s="37">
        <v>0.14899999999999999</v>
      </c>
      <c r="R127" s="1">
        <v>5290</v>
      </c>
      <c r="S127">
        <v>2</v>
      </c>
      <c r="T127" t="s">
        <v>665</v>
      </c>
    </row>
    <row r="128" spans="1:20">
      <c r="A128" t="s">
        <v>237</v>
      </c>
      <c r="B128" t="s">
        <v>271</v>
      </c>
      <c r="C128">
        <f t="shared" si="2"/>
        <v>5</v>
      </c>
      <c r="D128" t="str">
        <f t="shared" si="3"/>
        <v>0万</v>
      </c>
      <c r="P128" t="s">
        <v>243</v>
      </c>
      <c r="Q128" s="37">
        <v>0.16500000000000001</v>
      </c>
      <c r="R128" s="1">
        <v>6610</v>
      </c>
      <c r="S128">
        <v>2</v>
      </c>
      <c r="T128" t="s">
        <v>665</v>
      </c>
    </row>
    <row r="129" spans="1:20">
      <c r="A129" t="s">
        <v>145</v>
      </c>
      <c r="B129" t="s">
        <v>204</v>
      </c>
      <c r="C129">
        <f t="shared" si="2"/>
        <v>5</v>
      </c>
      <c r="D129" t="str">
        <f t="shared" si="3"/>
        <v>0万</v>
      </c>
      <c r="P129" t="s">
        <v>244</v>
      </c>
      <c r="Q129" s="37">
        <v>0.371</v>
      </c>
      <c r="R129" s="1">
        <v>48478</v>
      </c>
      <c r="S129">
        <v>118</v>
      </c>
      <c r="T129" t="s">
        <v>690</v>
      </c>
    </row>
    <row r="130" spans="1:20">
      <c r="A130" t="s">
        <v>99</v>
      </c>
      <c r="B130" t="s">
        <v>161</v>
      </c>
      <c r="C130">
        <f t="shared" ref="C130:C193" si="4">VLOOKUP(B130,P:S,4,0)</f>
        <v>5</v>
      </c>
      <c r="D130" t="str">
        <f t="shared" ref="D130:D193" si="5">VLOOKUP(B130,P:T,5,0)</f>
        <v>0万</v>
      </c>
      <c r="P130" t="s">
        <v>245</v>
      </c>
      <c r="Q130" s="37">
        <v>0.13300000000000001</v>
      </c>
      <c r="R130" s="1">
        <v>13178</v>
      </c>
      <c r="S130">
        <v>7</v>
      </c>
      <c r="T130" t="s">
        <v>665</v>
      </c>
    </row>
    <row r="131" spans="1:20">
      <c r="A131" t="s">
        <v>99</v>
      </c>
      <c r="B131" t="s">
        <v>285</v>
      </c>
      <c r="C131">
        <f t="shared" si="4"/>
        <v>5</v>
      </c>
      <c r="D131" t="str">
        <f t="shared" si="5"/>
        <v>0万</v>
      </c>
      <c r="P131" t="s">
        <v>246</v>
      </c>
      <c r="Q131" s="37">
        <v>0.06</v>
      </c>
      <c r="R131" s="1">
        <v>3966</v>
      </c>
      <c r="S131">
        <v>5</v>
      </c>
      <c r="T131" t="s">
        <v>665</v>
      </c>
    </row>
    <row r="132" spans="1:20">
      <c r="A132" t="s">
        <v>99</v>
      </c>
      <c r="B132" t="s">
        <v>376</v>
      </c>
      <c r="C132">
        <f t="shared" si="4"/>
        <v>5</v>
      </c>
      <c r="D132" t="str">
        <f t="shared" si="5"/>
        <v>0万</v>
      </c>
      <c r="P132" t="s">
        <v>247</v>
      </c>
      <c r="Q132" s="37">
        <v>0.13600000000000001</v>
      </c>
      <c r="R132" s="1">
        <v>15708</v>
      </c>
      <c r="S132">
        <v>11</v>
      </c>
      <c r="T132" t="s">
        <v>668</v>
      </c>
    </row>
    <row r="133" spans="1:20">
      <c r="A133" t="s">
        <v>142</v>
      </c>
      <c r="B133" t="s">
        <v>407</v>
      </c>
      <c r="C133">
        <f t="shared" si="4"/>
        <v>3</v>
      </c>
      <c r="D133" t="str">
        <f t="shared" si="5"/>
        <v>1万</v>
      </c>
      <c r="P133" t="s">
        <v>248</v>
      </c>
      <c r="Q133" s="37">
        <v>0.128</v>
      </c>
      <c r="R133" s="1">
        <v>5292</v>
      </c>
      <c r="S133">
        <v>2</v>
      </c>
      <c r="T133" t="s">
        <v>665</v>
      </c>
    </row>
    <row r="134" spans="1:20">
      <c r="A134" t="s">
        <v>94</v>
      </c>
      <c r="B134" t="s">
        <v>234</v>
      </c>
      <c r="C134">
        <f t="shared" si="4"/>
        <v>4</v>
      </c>
      <c r="D134" t="str">
        <f t="shared" si="5"/>
        <v>0万</v>
      </c>
      <c r="P134" t="s">
        <v>249</v>
      </c>
      <c r="Q134" s="37">
        <v>6.4000000000000001E-2</v>
      </c>
      <c r="R134" s="1">
        <v>7907</v>
      </c>
      <c r="S134">
        <v>0</v>
      </c>
      <c r="T134" t="s">
        <v>665</v>
      </c>
    </row>
    <row r="135" spans="1:20">
      <c r="A135" t="s">
        <v>92</v>
      </c>
      <c r="B135" t="s">
        <v>222</v>
      </c>
      <c r="C135">
        <f t="shared" si="4"/>
        <v>4</v>
      </c>
      <c r="D135" t="str">
        <f t="shared" si="5"/>
        <v>0万</v>
      </c>
      <c r="P135" t="s">
        <v>76</v>
      </c>
      <c r="Q135" s="37">
        <v>0.48399999999999999</v>
      </c>
      <c r="R135" s="1">
        <v>325535</v>
      </c>
      <c r="S135">
        <v>864</v>
      </c>
      <c r="T135" t="s">
        <v>691</v>
      </c>
    </row>
    <row r="136" spans="1:20">
      <c r="A136" t="s">
        <v>132</v>
      </c>
      <c r="B136" t="s">
        <v>133</v>
      </c>
      <c r="C136">
        <f t="shared" si="4"/>
        <v>4</v>
      </c>
      <c r="D136" t="str">
        <f t="shared" si="5"/>
        <v>0万</v>
      </c>
      <c r="P136" t="s">
        <v>250</v>
      </c>
      <c r="Q136" s="37">
        <v>0.152</v>
      </c>
      <c r="R136" s="1">
        <v>5423</v>
      </c>
      <c r="S136">
        <v>5</v>
      </c>
      <c r="T136" t="s">
        <v>665</v>
      </c>
    </row>
    <row r="137" spans="1:20" hidden="1">
      <c r="A137" t="s">
        <v>118</v>
      </c>
      <c r="C137" t="e">
        <f t="shared" si="4"/>
        <v>#N/A</v>
      </c>
      <c r="D137" t="e">
        <f t="shared" si="5"/>
        <v>#N/A</v>
      </c>
      <c r="P137" t="s">
        <v>251</v>
      </c>
      <c r="Q137" s="37">
        <v>0.26</v>
      </c>
      <c r="R137" s="1">
        <v>42727</v>
      </c>
      <c r="S137">
        <v>40</v>
      </c>
      <c r="T137" t="s">
        <v>681</v>
      </c>
    </row>
    <row r="138" spans="1:20">
      <c r="A138" t="s">
        <v>132</v>
      </c>
      <c r="B138" t="s">
        <v>425</v>
      </c>
      <c r="C138">
        <f t="shared" si="4"/>
        <v>4</v>
      </c>
      <c r="D138" t="str">
        <f t="shared" si="5"/>
        <v>0万</v>
      </c>
      <c r="P138" t="s">
        <v>252</v>
      </c>
      <c r="Q138" s="37">
        <v>0.123</v>
      </c>
      <c r="R138" s="1">
        <v>5983</v>
      </c>
      <c r="S138">
        <v>0</v>
      </c>
      <c r="T138" t="s">
        <v>665</v>
      </c>
    </row>
    <row r="139" spans="1:20">
      <c r="A139" t="s">
        <v>88</v>
      </c>
      <c r="B139" t="s">
        <v>366</v>
      </c>
      <c r="C139">
        <f t="shared" si="4"/>
        <v>4</v>
      </c>
      <c r="D139" t="str">
        <f t="shared" si="5"/>
        <v>0万</v>
      </c>
      <c r="P139" t="s">
        <v>253</v>
      </c>
      <c r="Q139" s="37">
        <v>0.16300000000000001</v>
      </c>
      <c r="R139" s="1">
        <v>6783</v>
      </c>
      <c r="S139">
        <v>3</v>
      </c>
      <c r="T139" t="s">
        <v>665</v>
      </c>
    </row>
    <row r="140" spans="1:20">
      <c r="A140" t="s">
        <v>88</v>
      </c>
      <c r="B140" t="s">
        <v>428</v>
      </c>
      <c r="C140">
        <f t="shared" si="4"/>
        <v>4</v>
      </c>
      <c r="D140" t="str">
        <f t="shared" si="5"/>
        <v>0万</v>
      </c>
      <c r="P140" t="s">
        <v>254</v>
      </c>
      <c r="Q140" s="37">
        <v>0.13200000000000001</v>
      </c>
      <c r="R140" s="1">
        <v>22060</v>
      </c>
      <c r="S140">
        <v>12</v>
      </c>
      <c r="T140" t="s">
        <v>668</v>
      </c>
    </row>
    <row r="141" spans="1:20">
      <c r="A141" t="s">
        <v>167</v>
      </c>
      <c r="B141" t="s">
        <v>226</v>
      </c>
      <c r="C141">
        <f t="shared" si="4"/>
        <v>4</v>
      </c>
      <c r="D141" t="str">
        <f t="shared" si="5"/>
        <v>0万</v>
      </c>
      <c r="P141" t="s">
        <v>255</v>
      </c>
      <c r="Q141" s="37">
        <v>0.14799999999999999</v>
      </c>
      <c r="R141" s="1">
        <v>15829</v>
      </c>
      <c r="S141">
        <v>7</v>
      </c>
      <c r="T141" t="s">
        <v>665</v>
      </c>
    </row>
    <row r="142" spans="1:20">
      <c r="A142" t="s">
        <v>159</v>
      </c>
      <c r="B142" t="s">
        <v>268</v>
      </c>
      <c r="C142">
        <f t="shared" si="4"/>
        <v>4</v>
      </c>
      <c r="D142" t="str">
        <f t="shared" si="5"/>
        <v>0万</v>
      </c>
      <c r="P142" t="s">
        <v>256</v>
      </c>
      <c r="Q142" s="37">
        <v>7.3999999999999996E-2</v>
      </c>
      <c r="R142" s="1">
        <v>4509</v>
      </c>
      <c r="S142">
        <v>0</v>
      </c>
      <c r="T142" t="s">
        <v>665</v>
      </c>
    </row>
    <row r="143" spans="1:20">
      <c r="A143" t="s">
        <v>110</v>
      </c>
      <c r="B143" t="s">
        <v>351</v>
      </c>
      <c r="C143">
        <f t="shared" si="4"/>
        <v>4</v>
      </c>
      <c r="D143" t="str">
        <f t="shared" si="5"/>
        <v>0万</v>
      </c>
      <c r="P143" t="s">
        <v>257</v>
      </c>
      <c r="Q143" s="37">
        <v>0.16700000000000001</v>
      </c>
      <c r="R143" s="1">
        <v>3676</v>
      </c>
      <c r="S143">
        <v>7</v>
      </c>
      <c r="T143" t="s">
        <v>665</v>
      </c>
    </row>
    <row r="144" spans="1:20">
      <c r="A144" t="s">
        <v>110</v>
      </c>
      <c r="B144" t="s">
        <v>461</v>
      </c>
      <c r="C144">
        <f t="shared" si="4"/>
        <v>4</v>
      </c>
      <c r="D144" t="str">
        <f t="shared" si="5"/>
        <v>0万</v>
      </c>
      <c r="P144" t="s">
        <v>258</v>
      </c>
      <c r="Q144" s="37">
        <v>0.246</v>
      </c>
      <c r="R144" s="1">
        <v>41458</v>
      </c>
      <c r="S144">
        <v>61</v>
      </c>
      <c r="T144" t="s">
        <v>673</v>
      </c>
    </row>
    <row r="145" spans="1:20">
      <c r="A145" t="s">
        <v>110</v>
      </c>
      <c r="B145" t="s">
        <v>349</v>
      </c>
      <c r="C145">
        <f t="shared" si="4"/>
        <v>4</v>
      </c>
      <c r="D145" t="str">
        <f t="shared" si="5"/>
        <v>0万</v>
      </c>
      <c r="P145" t="s">
        <v>259</v>
      </c>
      <c r="Q145" s="37">
        <v>0.11600000000000001</v>
      </c>
      <c r="R145" s="1">
        <v>4361</v>
      </c>
      <c r="S145">
        <v>0</v>
      </c>
      <c r="T145" t="s">
        <v>665</v>
      </c>
    </row>
    <row r="146" spans="1:20">
      <c r="A146" t="s">
        <v>118</v>
      </c>
      <c r="B146" t="s">
        <v>472</v>
      </c>
      <c r="C146">
        <f t="shared" si="4"/>
        <v>4</v>
      </c>
      <c r="D146" t="str">
        <f t="shared" si="5"/>
        <v>0万</v>
      </c>
      <c r="P146" t="s">
        <v>260</v>
      </c>
      <c r="Q146" s="37">
        <v>0.161</v>
      </c>
      <c r="R146" s="1">
        <v>22692</v>
      </c>
      <c r="S146">
        <v>9</v>
      </c>
      <c r="T146" t="s">
        <v>668</v>
      </c>
    </row>
    <row r="147" spans="1:20">
      <c r="A147" t="s">
        <v>81</v>
      </c>
      <c r="B147" t="s">
        <v>154</v>
      </c>
      <c r="C147">
        <f t="shared" si="4"/>
        <v>4</v>
      </c>
      <c r="D147" t="str">
        <f t="shared" si="5"/>
        <v>0万</v>
      </c>
      <c r="P147" t="s">
        <v>261</v>
      </c>
      <c r="Q147" s="37">
        <v>0.219</v>
      </c>
      <c r="R147" s="1">
        <v>12077</v>
      </c>
      <c r="S147">
        <v>11</v>
      </c>
      <c r="T147" t="s">
        <v>668</v>
      </c>
    </row>
    <row r="148" spans="1:20">
      <c r="A148" t="s">
        <v>113</v>
      </c>
      <c r="B148" t="s">
        <v>239</v>
      </c>
      <c r="C148">
        <f t="shared" si="4"/>
        <v>4</v>
      </c>
      <c r="D148" t="str">
        <f t="shared" si="5"/>
        <v>0万</v>
      </c>
      <c r="P148" t="s">
        <v>262</v>
      </c>
      <c r="Q148" s="37">
        <v>8.2000000000000003E-2</v>
      </c>
      <c r="R148" s="1">
        <v>8397</v>
      </c>
      <c r="S148">
        <v>2</v>
      </c>
      <c r="T148" t="s">
        <v>665</v>
      </c>
    </row>
    <row r="149" spans="1:20">
      <c r="A149" t="s">
        <v>90</v>
      </c>
      <c r="B149" t="s">
        <v>289</v>
      </c>
      <c r="C149">
        <f t="shared" si="4"/>
        <v>4</v>
      </c>
      <c r="D149" t="str">
        <f t="shared" si="5"/>
        <v>0万</v>
      </c>
      <c r="P149" t="s">
        <v>263</v>
      </c>
      <c r="Q149" s="37">
        <v>0.159</v>
      </c>
      <c r="R149" s="1">
        <v>12076</v>
      </c>
      <c r="S149">
        <v>7</v>
      </c>
      <c r="T149" t="s">
        <v>665</v>
      </c>
    </row>
    <row r="150" spans="1:20">
      <c r="A150" t="s">
        <v>103</v>
      </c>
      <c r="B150" t="s">
        <v>380</v>
      </c>
      <c r="C150">
        <f t="shared" si="4"/>
        <v>4</v>
      </c>
      <c r="D150" t="str">
        <f t="shared" si="5"/>
        <v>0万</v>
      </c>
      <c r="P150" t="s">
        <v>264</v>
      </c>
      <c r="Q150" s="37">
        <v>7.1999999999999995E-2</v>
      </c>
      <c r="R150">
        <v>845</v>
      </c>
      <c r="S150">
        <v>0</v>
      </c>
      <c r="T150" t="s">
        <v>665</v>
      </c>
    </row>
    <row r="151" spans="1:20" hidden="1">
      <c r="A151" t="s">
        <v>81</v>
      </c>
      <c r="C151" t="e">
        <f t="shared" si="4"/>
        <v>#N/A</v>
      </c>
      <c r="D151" t="e">
        <f t="shared" si="5"/>
        <v>#N/A</v>
      </c>
      <c r="P151" t="s">
        <v>265</v>
      </c>
      <c r="Q151" s="37">
        <v>0.13300000000000001</v>
      </c>
      <c r="R151" s="1">
        <v>9501</v>
      </c>
      <c r="S151">
        <v>7</v>
      </c>
      <c r="T151" t="s">
        <v>665</v>
      </c>
    </row>
    <row r="152" spans="1:20">
      <c r="A152" t="s">
        <v>108</v>
      </c>
      <c r="B152" t="s">
        <v>306</v>
      </c>
      <c r="C152">
        <f t="shared" si="4"/>
        <v>4</v>
      </c>
      <c r="D152" t="str">
        <f t="shared" si="5"/>
        <v>0万</v>
      </c>
      <c r="P152" t="s">
        <v>266</v>
      </c>
      <c r="Q152" s="37">
        <v>0.28499999999999998</v>
      </c>
      <c r="R152" s="1">
        <v>70102</v>
      </c>
      <c r="S152">
        <v>94</v>
      </c>
      <c r="T152" t="s">
        <v>690</v>
      </c>
    </row>
    <row r="153" spans="1:20">
      <c r="A153" t="s">
        <v>77</v>
      </c>
      <c r="B153" t="s">
        <v>148</v>
      </c>
      <c r="C153">
        <f t="shared" si="4"/>
        <v>4</v>
      </c>
      <c r="D153" t="str">
        <f t="shared" si="5"/>
        <v>0万</v>
      </c>
      <c r="P153" t="s">
        <v>78</v>
      </c>
      <c r="Q153" s="37">
        <v>0.45900000000000002</v>
      </c>
      <c r="R153" s="1">
        <v>286156</v>
      </c>
      <c r="S153">
        <v>782</v>
      </c>
      <c r="T153" t="s">
        <v>692</v>
      </c>
    </row>
    <row r="154" spans="1:20">
      <c r="A154" t="s">
        <v>237</v>
      </c>
      <c r="B154" t="s">
        <v>450</v>
      </c>
      <c r="C154">
        <f t="shared" si="4"/>
        <v>4</v>
      </c>
      <c r="D154" t="str">
        <f t="shared" si="5"/>
        <v>0万</v>
      </c>
      <c r="P154" t="s">
        <v>267</v>
      </c>
      <c r="Q154" s="37">
        <v>0.22</v>
      </c>
      <c r="R154" s="1">
        <v>21331</v>
      </c>
      <c r="S154">
        <v>19</v>
      </c>
      <c r="T154" t="s">
        <v>666</v>
      </c>
    </row>
    <row r="155" spans="1:20">
      <c r="A155" t="s">
        <v>145</v>
      </c>
      <c r="B155" t="s">
        <v>196</v>
      </c>
      <c r="C155">
        <f t="shared" si="4"/>
        <v>4</v>
      </c>
      <c r="D155" t="str">
        <f t="shared" si="5"/>
        <v>0万</v>
      </c>
      <c r="P155" t="s">
        <v>268</v>
      </c>
      <c r="Q155" s="37">
        <v>9.1999999999999998E-2</v>
      </c>
      <c r="R155" s="1">
        <v>9197</v>
      </c>
      <c r="S155">
        <v>4</v>
      </c>
      <c r="T155" t="s">
        <v>665</v>
      </c>
    </row>
    <row r="156" spans="1:20">
      <c r="A156" t="s">
        <v>94</v>
      </c>
      <c r="B156" t="s">
        <v>233</v>
      </c>
      <c r="C156">
        <f t="shared" si="4"/>
        <v>3</v>
      </c>
      <c r="D156" t="str">
        <f t="shared" si="5"/>
        <v>0万</v>
      </c>
      <c r="P156" t="s">
        <v>269</v>
      </c>
      <c r="Q156" s="37">
        <v>7.8E-2</v>
      </c>
      <c r="R156" s="1">
        <v>10346</v>
      </c>
      <c r="S156">
        <v>1</v>
      </c>
      <c r="T156" t="s">
        <v>665</v>
      </c>
    </row>
    <row r="157" spans="1:20">
      <c r="A157" t="s">
        <v>113</v>
      </c>
      <c r="B157" t="s">
        <v>256</v>
      </c>
      <c r="C157">
        <f t="shared" si="4"/>
        <v>0</v>
      </c>
      <c r="D157" t="str">
        <f t="shared" si="5"/>
        <v>0万</v>
      </c>
      <c r="P157" t="s">
        <v>270</v>
      </c>
      <c r="Q157" s="37">
        <v>0.09</v>
      </c>
      <c r="R157" s="1">
        <v>4977</v>
      </c>
      <c r="S157">
        <v>7</v>
      </c>
      <c r="T157" t="s">
        <v>665</v>
      </c>
    </row>
    <row r="158" spans="1:20">
      <c r="A158" t="s">
        <v>94</v>
      </c>
      <c r="B158" t="s">
        <v>331</v>
      </c>
      <c r="C158">
        <f t="shared" si="4"/>
        <v>3</v>
      </c>
      <c r="D158" t="str">
        <f t="shared" si="5"/>
        <v>0万</v>
      </c>
      <c r="P158" t="s">
        <v>271</v>
      </c>
      <c r="Q158" s="37">
        <v>0.29799999999999999</v>
      </c>
      <c r="R158" s="1">
        <v>8457</v>
      </c>
      <c r="S158">
        <v>5</v>
      </c>
      <c r="T158" t="s">
        <v>665</v>
      </c>
    </row>
    <row r="159" spans="1:20" hidden="1">
      <c r="A159" t="s">
        <v>113</v>
      </c>
      <c r="C159" t="e">
        <f t="shared" si="4"/>
        <v>#N/A</v>
      </c>
      <c r="D159" t="e">
        <f t="shared" si="5"/>
        <v>#N/A</v>
      </c>
      <c r="P159" t="s">
        <v>272</v>
      </c>
      <c r="Q159" s="37">
        <v>0.129</v>
      </c>
      <c r="R159" s="1">
        <v>17417</v>
      </c>
      <c r="S159">
        <v>6</v>
      </c>
      <c r="T159" t="s">
        <v>665</v>
      </c>
    </row>
    <row r="160" spans="1:20">
      <c r="A160" t="s">
        <v>92</v>
      </c>
      <c r="B160" t="s">
        <v>473</v>
      </c>
      <c r="C160">
        <f t="shared" si="4"/>
        <v>3</v>
      </c>
      <c r="D160" t="str">
        <f t="shared" si="5"/>
        <v>0万</v>
      </c>
      <c r="P160" t="s">
        <v>273</v>
      </c>
      <c r="Q160" s="37">
        <v>0.18</v>
      </c>
      <c r="R160" s="1">
        <v>2898</v>
      </c>
      <c r="S160">
        <v>0</v>
      </c>
      <c r="T160" t="s">
        <v>665</v>
      </c>
    </row>
    <row r="161" spans="1:20">
      <c r="A161" t="s">
        <v>132</v>
      </c>
      <c r="B161" t="s">
        <v>365</v>
      </c>
      <c r="C161">
        <f t="shared" si="4"/>
        <v>3</v>
      </c>
      <c r="D161" t="str">
        <f t="shared" si="5"/>
        <v>0万</v>
      </c>
      <c r="P161" t="s">
        <v>274</v>
      </c>
      <c r="Q161" s="37">
        <v>0.105</v>
      </c>
      <c r="R161" s="1">
        <v>7206</v>
      </c>
      <c r="S161">
        <v>2</v>
      </c>
      <c r="T161" t="s">
        <v>665</v>
      </c>
    </row>
    <row r="162" spans="1:20">
      <c r="A162" t="s">
        <v>167</v>
      </c>
      <c r="B162" t="s">
        <v>469</v>
      </c>
      <c r="C162">
        <f t="shared" si="4"/>
        <v>3</v>
      </c>
      <c r="D162" t="str">
        <f t="shared" si="5"/>
        <v>0万</v>
      </c>
      <c r="P162" t="s">
        <v>275</v>
      </c>
      <c r="Q162" s="37">
        <v>1.9E-2</v>
      </c>
      <c r="R162" s="1">
        <v>1200</v>
      </c>
      <c r="S162">
        <v>0</v>
      </c>
      <c r="T162" t="s">
        <v>665</v>
      </c>
    </row>
    <row r="163" spans="1:20">
      <c r="A163" t="s">
        <v>167</v>
      </c>
      <c r="B163" t="s">
        <v>470</v>
      </c>
      <c r="C163">
        <f t="shared" si="4"/>
        <v>3</v>
      </c>
      <c r="D163" t="str">
        <f t="shared" si="5"/>
        <v>0万</v>
      </c>
      <c r="P163" t="s">
        <v>276</v>
      </c>
      <c r="Q163" s="37">
        <v>0.12</v>
      </c>
      <c r="R163" s="1">
        <v>29195</v>
      </c>
      <c r="S163">
        <v>10</v>
      </c>
      <c r="T163" t="s">
        <v>668</v>
      </c>
    </row>
    <row r="164" spans="1:20">
      <c r="A164" t="s">
        <v>110</v>
      </c>
      <c r="B164" t="s">
        <v>193</v>
      </c>
      <c r="C164">
        <f t="shared" si="4"/>
        <v>3</v>
      </c>
      <c r="D164" t="str">
        <f t="shared" si="5"/>
        <v>0万</v>
      </c>
      <c r="P164" t="s">
        <v>277</v>
      </c>
      <c r="Q164" s="37">
        <v>2.8000000000000001E-2</v>
      </c>
      <c r="R164" s="1">
        <v>5055</v>
      </c>
      <c r="S164">
        <v>1</v>
      </c>
      <c r="T164" t="s">
        <v>665</v>
      </c>
    </row>
    <row r="165" spans="1:20">
      <c r="A165" t="s">
        <v>110</v>
      </c>
      <c r="B165" t="s">
        <v>342</v>
      </c>
      <c r="C165">
        <f t="shared" si="4"/>
        <v>3</v>
      </c>
      <c r="D165" t="str">
        <f t="shared" si="5"/>
        <v>0万</v>
      </c>
      <c r="P165" t="s">
        <v>278</v>
      </c>
      <c r="Q165" s="37">
        <v>0</v>
      </c>
      <c r="R165">
        <v>74</v>
      </c>
      <c r="S165">
        <v>0</v>
      </c>
      <c r="T165" t="s">
        <v>665</v>
      </c>
    </row>
    <row r="166" spans="1:20">
      <c r="A166" t="s">
        <v>81</v>
      </c>
      <c r="B166" t="s">
        <v>217</v>
      </c>
      <c r="C166">
        <f t="shared" si="4"/>
        <v>3</v>
      </c>
      <c r="D166" t="str">
        <f t="shared" si="5"/>
        <v>0万</v>
      </c>
      <c r="P166" t="s">
        <v>98</v>
      </c>
      <c r="Q166" s="37">
        <v>0.38</v>
      </c>
      <c r="R166" s="1">
        <v>67111</v>
      </c>
      <c r="S166">
        <v>221</v>
      </c>
      <c r="T166" t="s">
        <v>693</v>
      </c>
    </row>
    <row r="167" spans="1:20">
      <c r="A167" t="s">
        <v>113</v>
      </c>
      <c r="B167" t="s">
        <v>309</v>
      </c>
      <c r="C167">
        <f t="shared" si="4"/>
        <v>3</v>
      </c>
      <c r="D167" t="str">
        <f t="shared" si="5"/>
        <v>0万</v>
      </c>
      <c r="P167" t="s">
        <v>279</v>
      </c>
      <c r="Q167" s="37">
        <v>0.14099999999999999</v>
      </c>
      <c r="R167">
        <v>951</v>
      </c>
      <c r="S167">
        <v>0</v>
      </c>
      <c r="T167" t="s">
        <v>665</v>
      </c>
    </row>
    <row r="168" spans="1:20">
      <c r="A168" t="s">
        <v>188</v>
      </c>
      <c r="B168" t="s">
        <v>253</v>
      </c>
      <c r="C168">
        <f t="shared" si="4"/>
        <v>3</v>
      </c>
      <c r="D168" t="str">
        <f t="shared" si="5"/>
        <v>0万</v>
      </c>
      <c r="P168" t="s">
        <v>280</v>
      </c>
      <c r="Q168" s="37">
        <v>0.18</v>
      </c>
      <c r="R168" s="1">
        <v>17303</v>
      </c>
      <c r="S168">
        <v>8</v>
      </c>
      <c r="T168" t="s">
        <v>665</v>
      </c>
    </row>
    <row r="169" spans="1:20">
      <c r="A169" t="s">
        <v>101</v>
      </c>
      <c r="B169" t="s">
        <v>436</v>
      </c>
      <c r="C169">
        <f t="shared" si="4"/>
        <v>3</v>
      </c>
      <c r="D169" t="str">
        <f t="shared" si="5"/>
        <v>0万</v>
      </c>
      <c r="P169" t="s">
        <v>100</v>
      </c>
      <c r="Q169" s="37">
        <v>0.39800000000000002</v>
      </c>
      <c r="R169" s="1">
        <v>96742</v>
      </c>
      <c r="S169">
        <v>262</v>
      </c>
      <c r="T169" t="s">
        <v>689</v>
      </c>
    </row>
    <row r="170" spans="1:20">
      <c r="A170" t="s">
        <v>103</v>
      </c>
      <c r="B170" t="s">
        <v>128</v>
      </c>
      <c r="C170">
        <f t="shared" si="4"/>
        <v>3</v>
      </c>
      <c r="D170" t="str">
        <f t="shared" si="5"/>
        <v>0万</v>
      </c>
      <c r="P170" t="s">
        <v>281</v>
      </c>
      <c r="Q170" s="37">
        <v>0.14699999999999999</v>
      </c>
      <c r="R170">
        <v>93</v>
      </c>
      <c r="S170">
        <v>0</v>
      </c>
      <c r="T170" t="s">
        <v>665</v>
      </c>
    </row>
    <row r="171" spans="1:20">
      <c r="A171" t="s">
        <v>103</v>
      </c>
      <c r="B171" t="s">
        <v>341</v>
      </c>
      <c r="C171">
        <f t="shared" si="4"/>
        <v>3</v>
      </c>
      <c r="D171" t="str">
        <f t="shared" si="5"/>
        <v>0万</v>
      </c>
      <c r="P171" t="s">
        <v>282</v>
      </c>
      <c r="Q171" s="37">
        <v>0.14199999999999999</v>
      </c>
      <c r="R171" s="1">
        <v>6713</v>
      </c>
      <c r="S171">
        <v>2</v>
      </c>
      <c r="T171" t="s">
        <v>665</v>
      </c>
    </row>
    <row r="172" spans="1:20">
      <c r="A172" t="s">
        <v>134</v>
      </c>
      <c r="B172" t="s">
        <v>191</v>
      </c>
      <c r="C172">
        <f t="shared" si="4"/>
        <v>3</v>
      </c>
      <c r="D172" t="str">
        <f t="shared" si="5"/>
        <v>0万</v>
      </c>
      <c r="P172" t="s">
        <v>283</v>
      </c>
      <c r="Q172" s="37">
        <v>0.223</v>
      </c>
      <c r="R172">
        <v>261</v>
      </c>
      <c r="S172">
        <v>0</v>
      </c>
      <c r="T172" t="s">
        <v>665</v>
      </c>
    </row>
    <row r="173" spans="1:20">
      <c r="A173" t="s">
        <v>134</v>
      </c>
      <c r="B173" t="s">
        <v>291</v>
      </c>
      <c r="C173">
        <f t="shared" si="4"/>
        <v>3</v>
      </c>
      <c r="D173" t="str">
        <f t="shared" si="5"/>
        <v>0万</v>
      </c>
      <c r="P173" t="s">
        <v>284</v>
      </c>
      <c r="Q173" s="37">
        <v>8.9999999999999993E-3</v>
      </c>
      <c r="R173">
        <v>575</v>
      </c>
      <c r="S173">
        <v>0</v>
      </c>
      <c r="T173" t="s">
        <v>665</v>
      </c>
    </row>
    <row r="174" spans="1:20">
      <c r="A174" t="s">
        <v>77</v>
      </c>
      <c r="B174" t="s">
        <v>172</v>
      </c>
      <c r="C174">
        <f t="shared" si="4"/>
        <v>3</v>
      </c>
      <c r="D174" t="str">
        <f t="shared" si="5"/>
        <v>0万</v>
      </c>
      <c r="P174" t="s">
        <v>285</v>
      </c>
      <c r="Q174" s="37">
        <v>0.17199999999999999</v>
      </c>
      <c r="R174" s="1">
        <v>13634</v>
      </c>
      <c r="S174">
        <v>5</v>
      </c>
      <c r="T174" t="s">
        <v>665</v>
      </c>
    </row>
    <row r="175" spans="1:20" hidden="1">
      <c r="A175" t="s">
        <v>188</v>
      </c>
      <c r="C175" t="e">
        <f t="shared" si="4"/>
        <v>#N/A</v>
      </c>
      <c r="D175" t="e">
        <f t="shared" si="5"/>
        <v>#N/A</v>
      </c>
      <c r="P175" t="s">
        <v>286</v>
      </c>
      <c r="Q175" s="37">
        <v>0.26700000000000002</v>
      </c>
      <c r="R175" s="1">
        <v>16023</v>
      </c>
      <c r="S175">
        <v>15</v>
      </c>
      <c r="T175" t="s">
        <v>673</v>
      </c>
    </row>
    <row r="176" spans="1:20">
      <c r="A176" t="s">
        <v>77</v>
      </c>
      <c r="B176" t="s">
        <v>370</v>
      </c>
      <c r="C176">
        <f t="shared" si="4"/>
        <v>3</v>
      </c>
      <c r="D176" t="str">
        <f t="shared" si="5"/>
        <v>0万</v>
      </c>
      <c r="P176" t="s">
        <v>287</v>
      </c>
      <c r="Q176" s="37">
        <v>0.158</v>
      </c>
      <c r="R176" s="1">
        <v>10280</v>
      </c>
      <c r="S176">
        <v>5</v>
      </c>
      <c r="T176" t="s">
        <v>668</v>
      </c>
    </row>
    <row r="177" spans="1:20">
      <c r="A177" t="s">
        <v>77</v>
      </c>
      <c r="B177" t="s">
        <v>405</v>
      </c>
      <c r="C177">
        <f t="shared" si="4"/>
        <v>3</v>
      </c>
      <c r="D177" t="str">
        <f t="shared" si="5"/>
        <v>0万</v>
      </c>
      <c r="P177" t="s">
        <v>288</v>
      </c>
      <c r="Q177" s="37">
        <v>0.125</v>
      </c>
      <c r="R177" s="1">
        <v>4872</v>
      </c>
      <c r="S177">
        <v>1</v>
      </c>
      <c r="T177" t="s">
        <v>665</v>
      </c>
    </row>
    <row r="178" spans="1:20">
      <c r="A178" t="s">
        <v>77</v>
      </c>
      <c r="B178" t="s">
        <v>416</v>
      </c>
      <c r="C178">
        <f t="shared" si="4"/>
        <v>3</v>
      </c>
      <c r="D178" t="str">
        <f t="shared" si="5"/>
        <v>0万</v>
      </c>
      <c r="P178" t="s">
        <v>289</v>
      </c>
      <c r="Q178" s="37">
        <v>0.18</v>
      </c>
      <c r="R178" s="1">
        <v>8052</v>
      </c>
      <c r="S178">
        <v>4</v>
      </c>
      <c r="T178" t="s">
        <v>665</v>
      </c>
    </row>
    <row r="179" spans="1:20" hidden="1">
      <c r="C179" t="e">
        <f t="shared" si="4"/>
        <v>#N/A</v>
      </c>
      <c r="D179" t="e">
        <f t="shared" si="5"/>
        <v>#N/A</v>
      </c>
      <c r="P179" t="s">
        <v>290</v>
      </c>
      <c r="Q179" s="37">
        <v>0.18099999999999999</v>
      </c>
      <c r="R179" s="1">
        <v>18750</v>
      </c>
      <c r="S179">
        <v>13</v>
      </c>
      <c r="T179" t="s">
        <v>668</v>
      </c>
    </row>
    <row r="180" spans="1:20">
      <c r="A180" t="s">
        <v>145</v>
      </c>
      <c r="B180" t="s">
        <v>199</v>
      </c>
      <c r="C180">
        <f t="shared" si="4"/>
        <v>3</v>
      </c>
      <c r="D180" t="str">
        <f t="shared" si="5"/>
        <v>0万</v>
      </c>
      <c r="P180" t="s">
        <v>291</v>
      </c>
      <c r="Q180" s="37">
        <v>7.0999999999999994E-2</v>
      </c>
      <c r="R180" s="1">
        <v>6209</v>
      </c>
      <c r="S180">
        <v>3</v>
      </c>
      <c r="T180" t="s">
        <v>665</v>
      </c>
    </row>
    <row r="181" spans="1:20">
      <c r="A181" t="s">
        <v>99</v>
      </c>
      <c r="B181" t="s">
        <v>399</v>
      </c>
      <c r="C181">
        <f t="shared" si="4"/>
        <v>3</v>
      </c>
      <c r="D181" t="str">
        <f t="shared" si="5"/>
        <v>0万</v>
      </c>
      <c r="P181" t="s">
        <v>292</v>
      </c>
      <c r="Q181" s="37">
        <v>3.6999999999999998E-2</v>
      </c>
      <c r="R181" s="1">
        <v>8399</v>
      </c>
      <c r="S181">
        <v>2</v>
      </c>
      <c r="T181" t="s">
        <v>665</v>
      </c>
    </row>
    <row r="182" spans="1:20">
      <c r="A182" t="s">
        <v>88</v>
      </c>
      <c r="B182" t="s">
        <v>404</v>
      </c>
      <c r="C182">
        <f t="shared" si="4"/>
        <v>2</v>
      </c>
      <c r="D182" t="str">
        <f t="shared" si="5"/>
        <v>0万</v>
      </c>
      <c r="P182" t="s">
        <v>293</v>
      </c>
      <c r="Q182" s="37">
        <v>0.04</v>
      </c>
      <c r="R182" s="1">
        <v>2628</v>
      </c>
      <c r="S182">
        <v>0</v>
      </c>
      <c r="T182" t="s">
        <v>665</v>
      </c>
    </row>
    <row r="183" spans="1:20">
      <c r="A183" t="s">
        <v>110</v>
      </c>
      <c r="B183" t="s">
        <v>125</v>
      </c>
      <c r="C183">
        <f t="shared" si="4"/>
        <v>2</v>
      </c>
      <c r="D183" t="str">
        <f t="shared" si="5"/>
        <v>0万</v>
      </c>
      <c r="P183" t="s">
        <v>294</v>
      </c>
      <c r="Q183" s="37">
        <v>9.6000000000000002E-2</v>
      </c>
      <c r="R183" s="1">
        <v>4311</v>
      </c>
      <c r="S183">
        <v>0</v>
      </c>
      <c r="T183" t="s">
        <v>665</v>
      </c>
    </row>
    <row r="184" spans="1:20" hidden="1">
      <c r="C184" t="e">
        <f t="shared" si="4"/>
        <v>#N/A</v>
      </c>
      <c r="D184" t="e">
        <f t="shared" si="5"/>
        <v>#N/A</v>
      </c>
      <c r="P184" t="s">
        <v>80</v>
      </c>
      <c r="Q184" s="37">
        <v>0.44500000000000001</v>
      </c>
      <c r="R184" s="1">
        <v>235262</v>
      </c>
      <c r="S184">
        <v>619</v>
      </c>
      <c r="T184" t="s">
        <v>694</v>
      </c>
    </row>
    <row r="185" spans="1:20" hidden="1">
      <c r="C185" t="e">
        <f t="shared" si="4"/>
        <v>#N/A</v>
      </c>
      <c r="D185" t="e">
        <f t="shared" si="5"/>
        <v>#N/A</v>
      </c>
      <c r="P185" t="s">
        <v>295</v>
      </c>
      <c r="Q185" s="37">
        <v>0.04</v>
      </c>
      <c r="R185" s="1">
        <v>6082</v>
      </c>
      <c r="S185">
        <v>0</v>
      </c>
      <c r="T185" t="s">
        <v>665</v>
      </c>
    </row>
    <row r="186" spans="1:20" hidden="1">
      <c r="A186" t="s">
        <v>90</v>
      </c>
      <c r="C186" t="e">
        <f t="shared" si="4"/>
        <v>#N/A</v>
      </c>
      <c r="D186" t="e">
        <f t="shared" si="5"/>
        <v>#N/A</v>
      </c>
      <c r="P186" t="s">
        <v>296</v>
      </c>
      <c r="Q186" s="37">
        <v>0.19900000000000001</v>
      </c>
      <c r="R186" s="1">
        <v>1557</v>
      </c>
      <c r="S186">
        <v>1</v>
      </c>
      <c r="T186" t="s">
        <v>665</v>
      </c>
    </row>
    <row r="187" spans="1:20">
      <c r="A187" t="s">
        <v>118</v>
      </c>
      <c r="B187" t="s">
        <v>213</v>
      </c>
      <c r="C187">
        <f t="shared" si="4"/>
        <v>2</v>
      </c>
      <c r="D187" t="str">
        <f t="shared" si="5"/>
        <v>0万</v>
      </c>
      <c r="P187" t="s">
        <v>298</v>
      </c>
      <c r="Q187" s="37">
        <v>0</v>
      </c>
      <c r="R187">
        <v>292</v>
      </c>
      <c r="S187">
        <v>0</v>
      </c>
      <c r="T187" t="s">
        <v>665</v>
      </c>
    </row>
    <row r="188" spans="1:20">
      <c r="A188" t="s">
        <v>81</v>
      </c>
      <c r="B188" t="s">
        <v>345</v>
      </c>
      <c r="C188">
        <f t="shared" si="4"/>
        <v>2</v>
      </c>
      <c r="D188" t="str">
        <f t="shared" si="5"/>
        <v>0万</v>
      </c>
      <c r="P188" t="s">
        <v>299</v>
      </c>
      <c r="Q188" s="37">
        <v>5.3999999999999999E-2</v>
      </c>
      <c r="R188" s="1">
        <v>16214</v>
      </c>
      <c r="S188">
        <v>5</v>
      </c>
      <c r="T188" t="s">
        <v>668</v>
      </c>
    </row>
    <row r="189" spans="1:20" hidden="1">
      <c r="A189" t="s">
        <v>90</v>
      </c>
      <c r="C189" t="e">
        <f t="shared" si="4"/>
        <v>#N/A</v>
      </c>
      <c r="D189" t="e">
        <f t="shared" si="5"/>
        <v>#N/A</v>
      </c>
      <c r="P189" t="s">
        <v>300</v>
      </c>
      <c r="Q189" s="37">
        <v>0.14000000000000001</v>
      </c>
      <c r="R189" s="1">
        <v>18766</v>
      </c>
      <c r="S189">
        <v>15</v>
      </c>
      <c r="T189" t="s">
        <v>668</v>
      </c>
    </row>
    <row r="190" spans="1:20">
      <c r="A190" t="s">
        <v>188</v>
      </c>
      <c r="B190" t="s">
        <v>408</v>
      </c>
      <c r="C190">
        <f t="shared" si="4"/>
        <v>2</v>
      </c>
      <c r="D190" t="str">
        <f t="shared" si="5"/>
        <v>0万</v>
      </c>
      <c r="P190" t="s">
        <v>301</v>
      </c>
      <c r="Q190" s="37">
        <v>0.217</v>
      </c>
      <c r="R190" s="1">
        <v>16833</v>
      </c>
      <c r="S190">
        <v>13</v>
      </c>
      <c r="T190" t="s">
        <v>668</v>
      </c>
    </row>
    <row r="191" spans="1:20">
      <c r="A191" t="s">
        <v>101</v>
      </c>
      <c r="B191" t="s">
        <v>292</v>
      </c>
      <c r="C191">
        <f t="shared" si="4"/>
        <v>2</v>
      </c>
      <c r="D191" t="str">
        <f t="shared" si="5"/>
        <v>0万</v>
      </c>
      <c r="P191" t="s">
        <v>302</v>
      </c>
      <c r="Q191" s="37">
        <v>0.19900000000000001</v>
      </c>
      <c r="R191" s="1">
        <v>19868</v>
      </c>
      <c r="S191">
        <v>10</v>
      </c>
      <c r="T191" t="s">
        <v>665</v>
      </c>
    </row>
    <row r="192" spans="1:20">
      <c r="A192" t="s">
        <v>101</v>
      </c>
      <c r="B192" t="s">
        <v>369</v>
      </c>
      <c r="C192">
        <f t="shared" si="4"/>
        <v>2</v>
      </c>
      <c r="D192" t="str">
        <f t="shared" si="5"/>
        <v>0万</v>
      </c>
      <c r="P192" t="s">
        <v>303</v>
      </c>
      <c r="Q192" s="37">
        <v>9.1999999999999998E-2</v>
      </c>
      <c r="R192" s="1">
        <v>11795</v>
      </c>
      <c r="S192">
        <v>3</v>
      </c>
      <c r="T192" t="s">
        <v>665</v>
      </c>
    </row>
    <row r="193" spans="1:20">
      <c r="A193" t="s">
        <v>101</v>
      </c>
      <c r="B193" t="s">
        <v>392</v>
      </c>
      <c r="C193">
        <f t="shared" si="4"/>
        <v>2</v>
      </c>
      <c r="D193" t="str">
        <f t="shared" si="5"/>
        <v>0万</v>
      </c>
      <c r="P193" t="s">
        <v>304</v>
      </c>
      <c r="Q193" s="37">
        <v>4.2000000000000003E-2</v>
      </c>
      <c r="R193" s="1">
        <v>7941</v>
      </c>
      <c r="S193">
        <v>0</v>
      </c>
      <c r="T193" t="s">
        <v>665</v>
      </c>
    </row>
    <row r="194" spans="1:20" hidden="1">
      <c r="A194" t="s">
        <v>90</v>
      </c>
      <c r="C194" t="e">
        <f t="shared" ref="C194:C257" si="6">VLOOKUP(B194,P:S,4,0)</f>
        <v>#N/A</v>
      </c>
      <c r="D194" t="e">
        <f t="shared" ref="D194:D257" si="7">VLOOKUP(B194,P:T,5,0)</f>
        <v>#N/A</v>
      </c>
      <c r="P194" t="s">
        <v>305</v>
      </c>
      <c r="Q194" s="37">
        <v>0.182</v>
      </c>
      <c r="R194" s="1">
        <v>7875</v>
      </c>
      <c r="S194">
        <v>8</v>
      </c>
      <c r="T194" t="s">
        <v>665</v>
      </c>
    </row>
    <row r="195" spans="1:20" hidden="1">
      <c r="A195" t="s">
        <v>90</v>
      </c>
      <c r="C195" t="e">
        <f t="shared" si="6"/>
        <v>#N/A</v>
      </c>
      <c r="D195" t="e">
        <f t="shared" si="7"/>
        <v>#N/A</v>
      </c>
      <c r="P195" t="s">
        <v>306</v>
      </c>
      <c r="Q195" s="37">
        <v>0.11899999999999999</v>
      </c>
      <c r="R195" s="1">
        <v>17296</v>
      </c>
      <c r="S195">
        <v>4</v>
      </c>
      <c r="T195" t="s">
        <v>665</v>
      </c>
    </row>
    <row r="196" spans="1:20">
      <c r="A196" t="s">
        <v>101</v>
      </c>
      <c r="B196" t="s">
        <v>393</v>
      </c>
      <c r="C196">
        <f t="shared" si="6"/>
        <v>2</v>
      </c>
      <c r="D196" t="str">
        <f t="shared" si="7"/>
        <v>0万</v>
      </c>
      <c r="P196" t="s">
        <v>307</v>
      </c>
      <c r="Q196" s="37">
        <v>9.6000000000000002E-2</v>
      </c>
      <c r="R196" s="1">
        <v>5271</v>
      </c>
      <c r="S196">
        <v>5</v>
      </c>
      <c r="T196" t="s">
        <v>665</v>
      </c>
    </row>
    <row r="197" spans="1:20">
      <c r="A197" t="s">
        <v>142</v>
      </c>
      <c r="B197" t="s">
        <v>242</v>
      </c>
      <c r="C197">
        <f t="shared" si="6"/>
        <v>2</v>
      </c>
      <c r="D197" t="str">
        <f t="shared" si="7"/>
        <v>0万</v>
      </c>
      <c r="P197" t="s">
        <v>82</v>
      </c>
      <c r="Q197" s="37">
        <v>0.44400000000000001</v>
      </c>
      <c r="R197" s="1">
        <v>189065</v>
      </c>
      <c r="S197">
        <v>544</v>
      </c>
      <c r="T197" t="s">
        <v>695</v>
      </c>
    </row>
    <row r="198" spans="1:20">
      <c r="A198" t="s">
        <v>142</v>
      </c>
      <c r="B198" t="s">
        <v>415</v>
      </c>
      <c r="C198">
        <f t="shared" si="6"/>
        <v>2</v>
      </c>
      <c r="D198" t="str">
        <f t="shared" si="7"/>
        <v>0万</v>
      </c>
      <c r="P198" t="s">
        <v>308</v>
      </c>
      <c r="Q198" s="37">
        <v>9.2999999999999999E-2</v>
      </c>
      <c r="R198" s="1">
        <v>18137</v>
      </c>
      <c r="S198">
        <v>5</v>
      </c>
      <c r="T198" t="s">
        <v>665</v>
      </c>
    </row>
    <row r="199" spans="1:20">
      <c r="A199" t="s">
        <v>134</v>
      </c>
      <c r="B199" t="s">
        <v>262</v>
      </c>
      <c r="C199">
        <f t="shared" si="6"/>
        <v>2</v>
      </c>
      <c r="D199" t="str">
        <f t="shared" si="7"/>
        <v>0万</v>
      </c>
      <c r="P199" t="s">
        <v>309</v>
      </c>
      <c r="Q199" s="37">
        <v>9.8000000000000004E-2</v>
      </c>
      <c r="R199" s="1">
        <v>15102</v>
      </c>
      <c r="S199">
        <v>3</v>
      </c>
      <c r="T199" t="s">
        <v>665</v>
      </c>
    </row>
    <row r="200" spans="1:20">
      <c r="A200" t="s">
        <v>108</v>
      </c>
      <c r="B200" t="s">
        <v>224</v>
      </c>
      <c r="C200">
        <f t="shared" si="6"/>
        <v>2</v>
      </c>
      <c r="D200" t="str">
        <f t="shared" si="7"/>
        <v>0万</v>
      </c>
      <c r="P200" t="s">
        <v>310</v>
      </c>
      <c r="Q200" s="37">
        <v>0.19900000000000001</v>
      </c>
      <c r="R200" s="1">
        <v>11704</v>
      </c>
      <c r="S200">
        <v>5</v>
      </c>
      <c r="T200" t="s">
        <v>665</v>
      </c>
    </row>
    <row r="201" spans="1:20">
      <c r="A201" t="s">
        <v>145</v>
      </c>
      <c r="B201" t="s">
        <v>243</v>
      </c>
      <c r="C201">
        <f t="shared" si="6"/>
        <v>2</v>
      </c>
      <c r="D201" t="str">
        <f t="shared" si="7"/>
        <v>0万</v>
      </c>
      <c r="P201" t="s">
        <v>311</v>
      </c>
      <c r="Q201" s="37">
        <v>0.159</v>
      </c>
      <c r="R201" s="1">
        <v>26467</v>
      </c>
      <c r="S201">
        <v>11</v>
      </c>
      <c r="T201" t="s">
        <v>668</v>
      </c>
    </row>
    <row r="202" spans="1:20">
      <c r="A202" t="s">
        <v>145</v>
      </c>
      <c r="B202" t="s">
        <v>282</v>
      </c>
      <c r="C202">
        <f t="shared" si="6"/>
        <v>2</v>
      </c>
      <c r="D202" t="str">
        <f t="shared" si="7"/>
        <v>0万</v>
      </c>
      <c r="P202" t="s">
        <v>312</v>
      </c>
      <c r="Q202" s="37">
        <v>0.13800000000000001</v>
      </c>
      <c r="R202" s="1">
        <v>9027</v>
      </c>
      <c r="S202">
        <v>6</v>
      </c>
      <c r="T202" t="s">
        <v>665</v>
      </c>
    </row>
    <row r="203" spans="1:20">
      <c r="A203" t="s">
        <v>145</v>
      </c>
      <c r="B203" t="s">
        <v>373</v>
      </c>
      <c r="C203">
        <f t="shared" si="6"/>
        <v>2</v>
      </c>
      <c r="D203" t="str">
        <f t="shared" si="7"/>
        <v>0万</v>
      </c>
      <c r="P203" t="s">
        <v>313</v>
      </c>
      <c r="Q203" s="37">
        <v>0.27</v>
      </c>
      <c r="R203" s="1">
        <v>28372</v>
      </c>
      <c r="S203">
        <v>38</v>
      </c>
      <c r="T203" t="s">
        <v>679</v>
      </c>
    </row>
    <row r="204" spans="1:20">
      <c r="A204" t="s">
        <v>145</v>
      </c>
      <c r="B204" t="s">
        <v>445</v>
      </c>
      <c r="C204">
        <f t="shared" si="6"/>
        <v>2</v>
      </c>
      <c r="D204" t="str">
        <f t="shared" si="7"/>
        <v>0万</v>
      </c>
      <c r="P204" t="s">
        <v>314</v>
      </c>
      <c r="Q204" s="37">
        <v>0.10199999999999999</v>
      </c>
      <c r="R204" s="1">
        <v>5675</v>
      </c>
      <c r="S204">
        <v>1</v>
      </c>
      <c r="T204" t="s">
        <v>665</v>
      </c>
    </row>
    <row r="205" spans="1:20">
      <c r="A205" t="s">
        <v>145</v>
      </c>
      <c r="B205" t="s">
        <v>449</v>
      </c>
      <c r="C205">
        <f t="shared" si="6"/>
        <v>2</v>
      </c>
      <c r="D205" t="str">
        <f t="shared" si="7"/>
        <v>0万</v>
      </c>
      <c r="P205" t="s">
        <v>102</v>
      </c>
      <c r="Q205" s="37">
        <v>0.38600000000000001</v>
      </c>
      <c r="R205" s="1">
        <v>106287</v>
      </c>
      <c r="S205">
        <v>258</v>
      </c>
      <c r="T205" t="s">
        <v>696</v>
      </c>
    </row>
    <row r="206" spans="1:20">
      <c r="A206" t="s">
        <v>99</v>
      </c>
      <c r="B206" t="s">
        <v>274</v>
      </c>
      <c r="C206">
        <f t="shared" si="6"/>
        <v>2</v>
      </c>
      <c r="D206" t="str">
        <f t="shared" si="7"/>
        <v>0万</v>
      </c>
      <c r="P206" t="s">
        <v>315</v>
      </c>
      <c r="Q206" s="37">
        <v>0.13700000000000001</v>
      </c>
      <c r="R206" s="1">
        <v>29647</v>
      </c>
      <c r="S206">
        <v>10</v>
      </c>
      <c r="T206" t="s">
        <v>668</v>
      </c>
    </row>
    <row r="207" spans="1:20">
      <c r="A207" t="s">
        <v>99</v>
      </c>
      <c r="B207" t="s">
        <v>355</v>
      </c>
      <c r="C207">
        <f t="shared" si="6"/>
        <v>2</v>
      </c>
      <c r="D207" t="str">
        <f t="shared" si="7"/>
        <v>0万</v>
      </c>
      <c r="P207" t="s">
        <v>316</v>
      </c>
      <c r="Q207" s="37">
        <v>2.1000000000000001E-2</v>
      </c>
      <c r="R207" s="1">
        <v>6565</v>
      </c>
      <c r="S207">
        <v>1</v>
      </c>
      <c r="T207" t="s">
        <v>665</v>
      </c>
    </row>
    <row r="208" spans="1:20" hidden="1">
      <c r="A208" t="s">
        <v>101</v>
      </c>
      <c r="C208" t="e">
        <f t="shared" si="6"/>
        <v>#N/A</v>
      </c>
      <c r="D208" t="e">
        <f t="shared" si="7"/>
        <v>#N/A</v>
      </c>
      <c r="P208" t="s">
        <v>317</v>
      </c>
      <c r="Q208" s="37">
        <v>0.17599999999999999</v>
      </c>
      <c r="R208" s="1">
        <v>9654</v>
      </c>
      <c r="S208">
        <v>2</v>
      </c>
      <c r="T208" t="s">
        <v>665</v>
      </c>
    </row>
    <row r="209" spans="1:20">
      <c r="A209" t="s">
        <v>94</v>
      </c>
      <c r="B209" t="s">
        <v>314</v>
      </c>
      <c r="C209">
        <f t="shared" si="6"/>
        <v>1</v>
      </c>
      <c r="D209" t="str">
        <f t="shared" si="7"/>
        <v>0万</v>
      </c>
      <c r="P209" t="s">
        <v>318</v>
      </c>
      <c r="Q209" s="37">
        <v>0.219</v>
      </c>
      <c r="R209" s="1">
        <v>45288</v>
      </c>
      <c r="S209">
        <v>74</v>
      </c>
      <c r="T209" t="s">
        <v>681</v>
      </c>
    </row>
    <row r="210" spans="1:20">
      <c r="A210" t="s">
        <v>92</v>
      </c>
      <c r="B210" t="s">
        <v>178</v>
      </c>
      <c r="C210">
        <f t="shared" si="6"/>
        <v>1</v>
      </c>
      <c r="D210" t="str">
        <f t="shared" si="7"/>
        <v>0万</v>
      </c>
      <c r="P210" t="s">
        <v>319</v>
      </c>
      <c r="Q210" s="37">
        <v>0.11799999999999999</v>
      </c>
      <c r="R210" s="1">
        <v>21608</v>
      </c>
      <c r="S210">
        <v>6</v>
      </c>
      <c r="T210" t="s">
        <v>668</v>
      </c>
    </row>
    <row r="211" spans="1:20">
      <c r="A211" t="s">
        <v>132</v>
      </c>
      <c r="B211" t="s">
        <v>206</v>
      </c>
      <c r="C211">
        <f t="shared" si="6"/>
        <v>1</v>
      </c>
      <c r="D211" t="str">
        <f t="shared" si="7"/>
        <v>0万</v>
      </c>
      <c r="P211" t="s">
        <v>320</v>
      </c>
      <c r="Q211" s="37">
        <v>0.22500000000000001</v>
      </c>
      <c r="R211" s="1">
        <v>16830</v>
      </c>
      <c r="S211">
        <v>24</v>
      </c>
      <c r="T211" t="s">
        <v>666</v>
      </c>
    </row>
    <row r="212" spans="1:20">
      <c r="A212" t="s">
        <v>132</v>
      </c>
      <c r="B212" t="s">
        <v>359</v>
      </c>
      <c r="C212">
        <f t="shared" si="6"/>
        <v>1</v>
      </c>
      <c r="D212" t="str">
        <f t="shared" si="7"/>
        <v>0万</v>
      </c>
      <c r="P212" t="s">
        <v>321</v>
      </c>
      <c r="Q212" s="37">
        <v>0.21</v>
      </c>
      <c r="R212" s="1">
        <v>12132</v>
      </c>
      <c r="S212">
        <v>10</v>
      </c>
      <c r="T212" t="s">
        <v>665</v>
      </c>
    </row>
    <row r="213" spans="1:20">
      <c r="A213" t="s">
        <v>132</v>
      </c>
      <c r="B213" t="s">
        <v>427</v>
      </c>
      <c r="C213">
        <f t="shared" si="6"/>
        <v>1</v>
      </c>
      <c r="D213" t="str">
        <f t="shared" si="7"/>
        <v>0万</v>
      </c>
      <c r="P213" t="s">
        <v>322</v>
      </c>
      <c r="Q213" s="37">
        <v>0.19600000000000001</v>
      </c>
      <c r="R213" s="1">
        <v>40731</v>
      </c>
      <c r="S213">
        <v>33</v>
      </c>
      <c r="T213" t="s">
        <v>673</v>
      </c>
    </row>
    <row r="214" spans="1:20">
      <c r="A214" t="s">
        <v>88</v>
      </c>
      <c r="B214" t="s">
        <v>175</v>
      </c>
      <c r="C214">
        <f t="shared" si="6"/>
        <v>1</v>
      </c>
      <c r="D214" t="str">
        <f t="shared" si="7"/>
        <v>0万</v>
      </c>
      <c r="P214" t="s">
        <v>104</v>
      </c>
      <c r="Q214" s="37">
        <v>0.42199999999999999</v>
      </c>
      <c r="R214" s="1">
        <v>127339</v>
      </c>
      <c r="S214">
        <v>279</v>
      </c>
      <c r="T214" t="s">
        <v>676</v>
      </c>
    </row>
    <row r="215" spans="1:20">
      <c r="A215" t="s">
        <v>88</v>
      </c>
      <c r="B215" t="s">
        <v>240</v>
      </c>
      <c r="C215">
        <f t="shared" si="6"/>
        <v>1</v>
      </c>
      <c r="D215" t="str">
        <f t="shared" si="7"/>
        <v>0万</v>
      </c>
      <c r="P215" t="s">
        <v>323</v>
      </c>
      <c r="Q215" s="37">
        <v>0.104</v>
      </c>
      <c r="R215" s="1">
        <v>37169</v>
      </c>
      <c r="S215">
        <v>7</v>
      </c>
      <c r="T215" t="s">
        <v>668</v>
      </c>
    </row>
    <row r="216" spans="1:20">
      <c r="A216" t="s">
        <v>88</v>
      </c>
      <c r="B216" t="s">
        <v>316</v>
      </c>
      <c r="C216">
        <f t="shared" si="6"/>
        <v>1</v>
      </c>
      <c r="D216" t="str">
        <f t="shared" si="7"/>
        <v>0万</v>
      </c>
      <c r="P216" t="s">
        <v>324</v>
      </c>
      <c r="Q216" s="37">
        <v>5.6000000000000001E-2</v>
      </c>
      <c r="R216" s="1">
        <v>2267</v>
      </c>
      <c r="S216">
        <v>1</v>
      </c>
      <c r="T216" t="s">
        <v>665</v>
      </c>
    </row>
    <row r="217" spans="1:20">
      <c r="A217" t="s">
        <v>88</v>
      </c>
      <c r="B217" t="s">
        <v>442</v>
      </c>
      <c r="C217">
        <f t="shared" si="6"/>
        <v>1</v>
      </c>
      <c r="D217" t="str">
        <f t="shared" si="7"/>
        <v>0万</v>
      </c>
      <c r="P217" t="s">
        <v>325</v>
      </c>
      <c r="Q217" s="37">
        <v>5.3999999999999999E-2</v>
      </c>
      <c r="R217" s="1">
        <v>3077</v>
      </c>
      <c r="S217">
        <v>1</v>
      </c>
      <c r="T217" t="s">
        <v>665</v>
      </c>
    </row>
    <row r="218" spans="1:20">
      <c r="A218" t="s">
        <v>167</v>
      </c>
      <c r="B218" t="s">
        <v>431</v>
      </c>
      <c r="C218">
        <f t="shared" si="6"/>
        <v>1</v>
      </c>
      <c r="D218" t="str">
        <f t="shared" si="7"/>
        <v>0万</v>
      </c>
      <c r="P218" t="s">
        <v>326</v>
      </c>
      <c r="Q218" s="37">
        <v>1E-3</v>
      </c>
      <c r="R218">
        <v>632</v>
      </c>
      <c r="S218">
        <v>0</v>
      </c>
      <c r="T218" t="s">
        <v>665</v>
      </c>
    </row>
    <row r="219" spans="1:20">
      <c r="A219" t="s">
        <v>120</v>
      </c>
      <c r="B219" t="s">
        <v>121</v>
      </c>
      <c r="C219">
        <f t="shared" si="6"/>
        <v>1</v>
      </c>
      <c r="D219" t="str">
        <f t="shared" si="7"/>
        <v>0万</v>
      </c>
      <c r="P219" t="s">
        <v>327</v>
      </c>
      <c r="Q219" s="37">
        <v>8.4000000000000005E-2</v>
      </c>
      <c r="R219" s="1">
        <v>1010</v>
      </c>
      <c r="S219">
        <v>0</v>
      </c>
      <c r="T219" t="s">
        <v>665</v>
      </c>
    </row>
    <row r="220" spans="1:20">
      <c r="A220" t="s">
        <v>120</v>
      </c>
      <c r="B220" t="s">
        <v>127</v>
      </c>
      <c r="C220">
        <f t="shared" si="6"/>
        <v>1</v>
      </c>
      <c r="D220" t="str">
        <f t="shared" si="7"/>
        <v>0万</v>
      </c>
      <c r="P220" t="s">
        <v>328</v>
      </c>
      <c r="Q220" s="37">
        <v>0.42799999999999999</v>
      </c>
      <c r="R220" s="1">
        <v>32782</v>
      </c>
      <c r="S220">
        <v>73</v>
      </c>
      <c r="T220" t="s">
        <v>683</v>
      </c>
    </row>
    <row r="221" spans="1:20">
      <c r="A221" t="s">
        <v>120</v>
      </c>
      <c r="B221" t="s">
        <v>138</v>
      </c>
      <c r="C221">
        <f t="shared" si="6"/>
        <v>1</v>
      </c>
      <c r="D221" t="str">
        <f t="shared" si="7"/>
        <v>0万</v>
      </c>
      <c r="P221" t="s">
        <v>329</v>
      </c>
      <c r="Q221" s="37">
        <v>0.22700000000000001</v>
      </c>
      <c r="R221" s="1">
        <v>2264</v>
      </c>
      <c r="S221">
        <v>0</v>
      </c>
      <c r="T221" t="s">
        <v>665</v>
      </c>
    </row>
    <row r="222" spans="1:20">
      <c r="A222" t="s">
        <v>110</v>
      </c>
      <c r="B222" t="s">
        <v>162</v>
      </c>
      <c r="C222">
        <f t="shared" si="6"/>
        <v>1</v>
      </c>
      <c r="D222" t="str">
        <f t="shared" si="7"/>
        <v>0万</v>
      </c>
      <c r="P222" t="s">
        <v>330</v>
      </c>
      <c r="Q222" s="37">
        <v>0.17299999999999999</v>
      </c>
      <c r="R222" s="1">
        <v>26341</v>
      </c>
      <c r="S222">
        <v>12</v>
      </c>
      <c r="T222" t="s">
        <v>668</v>
      </c>
    </row>
    <row r="223" spans="1:20">
      <c r="A223" t="s">
        <v>110</v>
      </c>
      <c r="B223" t="s">
        <v>324</v>
      </c>
      <c r="C223">
        <f t="shared" si="6"/>
        <v>1</v>
      </c>
      <c r="D223" t="str">
        <f t="shared" si="7"/>
        <v>0万</v>
      </c>
      <c r="P223" t="s">
        <v>331</v>
      </c>
      <c r="Q223" s="37">
        <v>0.221</v>
      </c>
      <c r="R223" s="1">
        <v>6542</v>
      </c>
      <c r="S223">
        <v>3</v>
      </c>
      <c r="T223" t="s">
        <v>665</v>
      </c>
    </row>
    <row r="224" spans="1:20">
      <c r="A224" t="s">
        <v>110</v>
      </c>
      <c r="B224" t="s">
        <v>202</v>
      </c>
      <c r="C224">
        <f t="shared" si="6"/>
        <v>1</v>
      </c>
      <c r="D224" t="str">
        <f t="shared" si="7"/>
        <v>0万</v>
      </c>
      <c r="P224" t="s">
        <v>332</v>
      </c>
      <c r="Q224" s="37">
        <v>0.09</v>
      </c>
      <c r="R224" s="1">
        <v>11117</v>
      </c>
      <c r="S224">
        <v>4</v>
      </c>
      <c r="T224" t="s">
        <v>668</v>
      </c>
    </row>
    <row r="225" spans="1:20">
      <c r="A225" t="s">
        <v>118</v>
      </c>
      <c r="B225" t="s">
        <v>157</v>
      </c>
      <c r="C225">
        <f t="shared" si="6"/>
        <v>1</v>
      </c>
      <c r="D225" t="str">
        <f t="shared" si="7"/>
        <v>0万</v>
      </c>
      <c r="P225" t="s">
        <v>333</v>
      </c>
      <c r="Q225" s="37">
        <v>0.23699999999999999</v>
      </c>
      <c r="R225" s="1">
        <v>18950</v>
      </c>
      <c r="S225">
        <v>21</v>
      </c>
      <c r="T225" t="s">
        <v>668</v>
      </c>
    </row>
    <row r="226" spans="1:20">
      <c r="A226" t="s">
        <v>118</v>
      </c>
      <c r="B226" t="s">
        <v>378</v>
      </c>
      <c r="C226">
        <f t="shared" si="6"/>
        <v>1</v>
      </c>
      <c r="D226" t="str">
        <f t="shared" si="7"/>
        <v>0万</v>
      </c>
      <c r="P226" t="s">
        <v>83</v>
      </c>
      <c r="Q226" s="37">
        <v>0.48899999999999999</v>
      </c>
      <c r="R226" s="1">
        <v>326136</v>
      </c>
      <c r="S226">
        <v>894</v>
      </c>
      <c r="T226" t="s">
        <v>697</v>
      </c>
    </row>
    <row r="227" spans="1:20">
      <c r="A227" t="s">
        <v>118</v>
      </c>
      <c r="B227" t="s">
        <v>468</v>
      </c>
      <c r="C227">
        <f t="shared" si="6"/>
        <v>1</v>
      </c>
      <c r="D227" t="str">
        <f t="shared" si="7"/>
        <v>0万</v>
      </c>
      <c r="P227" t="s">
        <v>334</v>
      </c>
      <c r="Q227" s="37">
        <v>0.13200000000000001</v>
      </c>
      <c r="R227" s="1">
        <v>16580</v>
      </c>
      <c r="S227">
        <v>7</v>
      </c>
      <c r="T227" t="s">
        <v>665</v>
      </c>
    </row>
    <row r="228" spans="1:20">
      <c r="A228" t="s">
        <v>81</v>
      </c>
      <c r="B228" t="s">
        <v>374</v>
      </c>
      <c r="C228">
        <f t="shared" si="6"/>
        <v>1</v>
      </c>
      <c r="D228" t="str">
        <f t="shared" si="7"/>
        <v>0万</v>
      </c>
      <c r="P228" t="s">
        <v>105</v>
      </c>
      <c r="Q228" s="37">
        <v>0.27800000000000002</v>
      </c>
      <c r="R228" s="1">
        <v>69114</v>
      </c>
      <c r="S228">
        <v>128</v>
      </c>
      <c r="T228" t="s">
        <v>698</v>
      </c>
    </row>
    <row r="229" spans="1:20">
      <c r="A229" t="s">
        <v>113</v>
      </c>
      <c r="B229" t="s">
        <v>338</v>
      </c>
      <c r="C229">
        <f t="shared" si="6"/>
        <v>1</v>
      </c>
      <c r="D229" t="str">
        <f t="shared" si="7"/>
        <v>0万</v>
      </c>
      <c r="P229" t="s">
        <v>335</v>
      </c>
      <c r="Q229" s="37">
        <v>0.128</v>
      </c>
      <c r="R229" s="1">
        <v>12937</v>
      </c>
      <c r="S229">
        <v>8</v>
      </c>
      <c r="T229" t="s">
        <v>668</v>
      </c>
    </row>
    <row r="230" spans="1:20">
      <c r="A230" t="s">
        <v>188</v>
      </c>
      <c r="B230" t="s">
        <v>207</v>
      </c>
      <c r="C230">
        <f t="shared" si="6"/>
        <v>1</v>
      </c>
      <c r="D230" t="str">
        <f t="shared" si="7"/>
        <v>0万</v>
      </c>
      <c r="P230" t="s">
        <v>336</v>
      </c>
      <c r="Q230" s="37">
        <v>0.27900000000000003</v>
      </c>
      <c r="R230" s="1">
        <v>25648</v>
      </c>
      <c r="S230">
        <v>34</v>
      </c>
      <c r="T230" t="s">
        <v>673</v>
      </c>
    </row>
    <row r="231" spans="1:20">
      <c r="A231" t="s">
        <v>90</v>
      </c>
      <c r="B231" t="s">
        <v>277</v>
      </c>
      <c r="C231">
        <f t="shared" si="6"/>
        <v>1</v>
      </c>
      <c r="D231" t="str">
        <f t="shared" si="7"/>
        <v>0万</v>
      </c>
      <c r="P231" t="s">
        <v>337</v>
      </c>
      <c r="Q231" s="37">
        <v>0.14799999999999999</v>
      </c>
      <c r="R231" s="1">
        <v>12216</v>
      </c>
      <c r="S231">
        <v>8</v>
      </c>
      <c r="T231" t="s">
        <v>665</v>
      </c>
    </row>
    <row r="232" spans="1:20">
      <c r="A232" t="s">
        <v>90</v>
      </c>
      <c r="B232" t="s">
        <v>463</v>
      </c>
      <c r="C232">
        <f t="shared" si="6"/>
        <v>1</v>
      </c>
      <c r="D232" t="str">
        <f t="shared" si="7"/>
        <v>0万</v>
      </c>
      <c r="P232" t="s">
        <v>338</v>
      </c>
      <c r="Q232" s="37">
        <v>6.6000000000000003E-2</v>
      </c>
      <c r="R232" s="1">
        <v>6343</v>
      </c>
      <c r="S232">
        <v>1</v>
      </c>
      <c r="T232" t="s">
        <v>665</v>
      </c>
    </row>
    <row r="233" spans="1:20">
      <c r="A233" t="s">
        <v>101</v>
      </c>
      <c r="B233" t="s">
        <v>139</v>
      </c>
      <c r="C233">
        <f t="shared" si="6"/>
        <v>1</v>
      </c>
      <c r="D233" t="str">
        <f t="shared" si="7"/>
        <v>0万</v>
      </c>
      <c r="P233" t="s">
        <v>339</v>
      </c>
      <c r="Q233" s="37">
        <v>0.13900000000000001</v>
      </c>
      <c r="R233" s="1">
        <v>21739</v>
      </c>
      <c r="S233">
        <v>12</v>
      </c>
      <c r="T233" t="s">
        <v>668</v>
      </c>
    </row>
    <row r="234" spans="1:20">
      <c r="A234" t="s">
        <v>101</v>
      </c>
      <c r="B234" t="s">
        <v>409</v>
      </c>
      <c r="C234">
        <f t="shared" si="6"/>
        <v>1</v>
      </c>
      <c r="D234" t="str">
        <f t="shared" si="7"/>
        <v>0万</v>
      </c>
      <c r="P234" t="s">
        <v>340</v>
      </c>
      <c r="Q234" s="37">
        <v>0.128</v>
      </c>
      <c r="R234" s="1">
        <v>16235</v>
      </c>
      <c r="S234">
        <v>5</v>
      </c>
      <c r="T234" t="s">
        <v>668</v>
      </c>
    </row>
    <row r="235" spans="1:20" hidden="1">
      <c r="A235" t="s">
        <v>103</v>
      </c>
      <c r="C235" t="e">
        <f t="shared" si="6"/>
        <v>#N/A</v>
      </c>
      <c r="D235" t="e">
        <f t="shared" si="7"/>
        <v>#N/A</v>
      </c>
      <c r="P235" t="s">
        <v>341</v>
      </c>
      <c r="Q235" s="37">
        <v>8.3000000000000004E-2</v>
      </c>
      <c r="R235" s="1">
        <v>16526</v>
      </c>
      <c r="S235">
        <v>3</v>
      </c>
      <c r="T235" t="s">
        <v>665</v>
      </c>
    </row>
    <row r="236" spans="1:20">
      <c r="A236" t="s">
        <v>101</v>
      </c>
      <c r="B236" t="s">
        <v>440</v>
      </c>
      <c r="C236">
        <f t="shared" si="6"/>
        <v>1</v>
      </c>
      <c r="D236" t="str">
        <f t="shared" si="7"/>
        <v>0万</v>
      </c>
      <c r="P236" t="s">
        <v>342</v>
      </c>
      <c r="Q236" s="37">
        <v>0.12</v>
      </c>
      <c r="R236" s="1">
        <v>9427</v>
      </c>
      <c r="S236">
        <v>3</v>
      </c>
      <c r="T236" t="s">
        <v>665</v>
      </c>
    </row>
    <row r="237" spans="1:20">
      <c r="A237" t="s">
        <v>101</v>
      </c>
      <c r="B237" t="s">
        <v>455</v>
      </c>
      <c r="C237">
        <f t="shared" si="6"/>
        <v>1</v>
      </c>
      <c r="D237" t="str">
        <f t="shared" si="7"/>
        <v>0万</v>
      </c>
      <c r="P237" t="s">
        <v>343</v>
      </c>
      <c r="Q237" s="37">
        <v>0.17499999999999999</v>
      </c>
      <c r="R237" s="1">
        <v>17825</v>
      </c>
      <c r="S237">
        <v>22</v>
      </c>
      <c r="T237" t="s">
        <v>668</v>
      </c>
    </row>
    <row r="238" spans="1:20">
      <c r="A238" t="s">
        <v>142</v>
      </c>
      <c r="B238" t="s">
        <v>194</v>
      </c>
      <c r="C238">
        <f t="shared" si="6"/>
        <v>1</v>
      </c>
      <c r="D238" t="str">
        <f t="shared" si="7"/>
        <v>0万</v>
      </c>
      <c r="P238" t="s">
        <v>344</v>
      </c>
      <c r="Q238" s="37">
        <v>0.192</v>
      </c>
      <c r="R238" s="1">
        <v>46055</v>
      </c>
      <c r="S238">
        <v>27</v>
      </c>
      <c r="T238" t="s">
        <v>673</v>
      </c>
    </row>
    <row r="239" spans="1:20" hidden="1">
      <c r="A239" t="s">
        <v>103</v>
      </c>
      <c r="C239" t="e">
        <f t="shared" si="6"/>
        <v>#N/A</v>
      </c>
      <c r="D239" t="e">
        <f t="shared" si="7"/>
        <v>#N/A</v>
      </c>
      <c r="P239" t="s">
        <v>345</v>
      </c>
      <c r="Q239" s="37">
        <v>1.4999999999999999E-2</v>
      </c>
      <c r="R239" s="1">
        <v>1372</v>
      </c>
      <c r="S239">
        <v>2</v>
      </c>
      <c r="T239" t="s">
        <v>665</v>
      </c>
    </row>
    <row r="240" spans="1:20">
      <c r="A240" t="s">
        <v>142</v>
      </c>
      <c r="B240" t="s">
        <v>435</v>
      </c>
      <c r="C240">
        <f t="shared" si="6"/>
        <v>1</v>
      </c>
      <c r="D240" t="str">
        <f t="shared" si="7"/>
        <v>0万</v>
      </c>
      <c r="P240" t="s">
        <v>346</v>
      </c>
      <c r="Q240" s="37">
        <v>0.13600000000000001</v>
      </c>
      <c r="R240" s="1">
        <v>8757</v>
      </c>
      <c r="S240">
        <v>5</v>
      </c>
      <c r="T240" t="s">
        <v>665</v>
      </c>
    </row>
    <row r="241" spans="1:20">
      <c r="A241" t="s">
        <v>142</v>
      </c>
      <c r="B241" t="s">
        <v>448</v>
      </c>
      <c r="C241">
        <f t="shared" si="6"/>
        <v>1</v>
      </c>
      <c r="D241" t="str">
        <f t="shared" si="7"/>
        <v>0万</v>
      </c>
      <c r="P241" t="s">
        <v>347</v>
      </c>
      <c r="Q241" s="37">
        <v>0.129</v>
      </c>
      <c r="R241" s="1">
        <v>1361</v>
      </c>
      <c r="S241">
        <v>0</v>
      </c>
      <c r="T241" t="s">
        <v>665</v>
      </c>
    </row>
    <row r="242" spans="1:20">
      <c r="A242" t="s">
        <v>297</v>
      </c>
      <c r="B242" t="s">
        <v>325</v>
      </c>
      <c r="C242">
        <f t="shared" si="6"/>
        <v>1</v>
      </c>
      <c r="D242" t="str">
        <f t="shared" si="7"/>
        <v>0万</v>
      </c>
      <c r="P242" t="s">
        <v>348</v>
      </c>
      <c r="Q242" s="37">
        <v>1.7000000000000001E-2</v>
      </c>
      <c r="R242" s="1">
        <v>1842</v>
      </c>
      <c r="S242">
        <v>0</v>
      </c>
      <c r="T242" t="s">
        <v>665</v>
      </c>
    </row>
    <row r="243" spans="1:20" hidden="1">
      <c r="A243" t="s">
        <v>103</v>
      </c>
      <c r="C243" t="e">
        <f t="shared" si="6"/>
        <v>#N/A</v>
      </c>
      <c r="D243" t="e">
        <f t="shared" si="7"/>
        <v>#N/A</v>
      </c>
      <c r="P243" t="s">
        <v>349</v>
      </c>
      <c r="Q243" s="37">
        <v>0.112</v>
      </c>
      <c r="R243" s="1">
        <v>16418</v>
      </c>
      <c r="S243">
        <v>4</v>
      </c>
      <c r="T243" t="s">
        <v>665</v>
      </c>
    </row>
    <row r="244" spans="1:20" hidden="1">
      <c r="A244" t="s">
        <v>103</v>
      </c>
      <c r="C244" t="e">
        <f t="shared" si="6"/>
        <v>#N/A</v>
      </c>
      <c r="D244" t="e">
        <f t="shared" si="7"/>
        <v>#N/A</v>
      </c>
      <c r="P244" t="s">
        <v>350</v>
      </c>
      <c r="Q244" s="37">
        <v>0.25600000000000001</v>
      </c>
      <c r="R244" s="1">
        <v>35955</v>
      </c>
      <c r="S244">
        <v>50</v>
      </c>
      <c r="T244" t="s">
        <v>679</v>
      </c>
    </row>
    <row r="245" spans="1:20" hidden="1">
      <c r="A245" t="s">
        <v>103</v>
      </c>
      <c r="C245" t="e">
        <f t="shared" si="6"/>
        <v>#N/A</v>
      </c>
      <c r="D245" t="e">
        <f t="shared" si="7"/>
        <v>#N/A</v>
      </c>
      <c r="P245" t="s">
        <v>351</v>
      </c>
      <c r="Q245" s="37">
        <v>7.0999999999999994E-2</v>
      </c>
      <c r="R245" s="1">
        <v>12695</v>
      </c>
      <c r="S245">
        <v>4</v>
      </c>
      <c r="T245" t="s">
        <v>665</v>
      </c>
    </row>
    <row r="246" spans="1:20" hidden="1">
      <c r="A246" t="s">
        <v>103</v>
      </c>
      <c r="C246" t="e">
        <f t="shared" si="6"/>
        <v>#N/A</v>
      </c>
      <c r="D246" t="e">
        <f t="shared" si="7"/>
        <v>#N/A</v>
      </c>
      <c r="P246" t="s">
        <v>352</v>
      </c>
      <c r="Q246" s="37">
        <v>5.8999999999999997E-2</v>
      </c>
      <c r="R246" s="1">
        <v>7547</v>
      </c>
      <c r="S246">
        <v>0</v>
      </c>
      <c r="T246" t="s">
        <v>665</v>
      </c>
    </row>
    <row r="247" spans="1:20">
      <c r="A247" t="s">
        <v>134</v>
      </c>
      <c r="B247" t="s">
        <v>444</v>
      </c>
      <c r="C247">
        <f t="shared" si="6"/>
        <v>1</v>
      </c>
      <c r="D247" t="str">
        <f t="shared" si="7"/>
        <v>0万</v>
      </c>
      <c r="P247" t="s">
        <v>353</v>
      </c>
      <c r="Q247" s="37">
        <v>7.0999999999999994E-2</v>
      </c>
      <c r="R247" s="1">
        <v>12979</v>
      </c>
      <c r="S247">
        <v>6</v>
      </c>
      <c r="T247" t="s">
        <v>665</v>
      </c>
    </row>
    <row r="248" spans="1:20">
      <c r="A248" t="s">
        <v>77</v>
      </c>
      <c r="B248" t="s">
        <v>241</v>
      </c>
      <c r="C248">
        <f t="shared" si="6"/>
        <v>1</v>
      </c>
      <c r="D248" t="str">
        <f t="shared" si="7"/>
        <v>0万</v>
      </c>
      <c r="P248" t="s">
        <v>354</v>
      </c>
      <c r="Q248" s="37">
        <v>0</v>
      </c>
      <c r="R248">
        <v>602</v>
      </c>
      <c r="S248">
        <v>0</v>
      </c>
      <c r="T248" t="s">
        <v>665</v>
      </c>
    </row>
    <row r="249" spans="1:20">
      <c r="A249" t="s">
        <v>77</v>
      </c>
      <c r="B249" t="s">
        <v>447</v>
      </c>
      <c r="C249">
        <f t="shared" si="6"/>
        <v>1</v>
      </c>
      <c r="D249" t="str">
        <f t="shared" si="7"/>
        <v>0万</v>
      </c>
      <c r="P249" t="s">
        <v>355</v>
      </c>
      <c r="Q249" s="37">
        <v>4.4999999999999998E-2</v>
      </c>
      <c r="R249" s="1">
        <v>7112</v>
      </c>
      <c r="S249">
        <v>2</v>
      </c>
      <c r="T249" t="s">
        <v>665</v>
      </c>
    </row>
    <row r="250" spans="1:20">
      <c r="A250" t="s">
        <v>237</v>
      </c>
      <c r="B250" t="s">
        <v>238</v>
      </c>
      <c r="C250">
        <f t="shared" si="6"/>
        <v>1</v>
      </c>
      <c r="D250" t="str">
        <f t="shared" si="7"/>
        <v>0万</v>
      </c>
      <c r="P250" t="s">
        <v>356</v>
      </c>
      <c r="Q250" s="37">
        <v>0.40799999999999997</v>
      </c>
      <c r="R250" s="1">
        <v>37881</v>
      </c>
      <c r="S250">
        <v>104</v>
      </c>
      <c r="T250" t="s">
        <v>670</v>
      </c>
    </row>
    <row r="251" spans="1:20">
      <c r="A251" t="s">
        <v>237</v>
      </c>
      <c r="B251" t="s">
        <v>296</v>
      </c>
      <c r="C251">
        <f t="shared" si="6"/>
        <v>1</v>
      </c>
      <c r="D251" t="str">
        <f t="shared" si="7"/>
        <v>0万</v>
      </c>
      <c r="P251" t="s">
        <v>357</v>
      </c>
      <c r="Q251" s="37">
        <v>0</v>
      </c>
      <c r="R251">
        <v>82</v>
      </c>
      <c r="S251">
        <v>0</v>
      </c>
      <c r="T251" t="s">
        <v>665</v>
      </c>
    </row>
    <row r="252" spans="1:20">
      <c r="A252" t="s">
        <v>145</v>
      </c>
      <c r="B252" t="s">
        <v>181</v>
      </c>
      <c r="C252">
        <f t="shared" si="6"/>
        <v>1</v>
      </c>
      <c r="D252" t="str">
        <f t="shared" si="7"/>
        <v>0万</v>
      </c>
      <c r="P252" t="s">
        <v>358</v>
      </c>
      <c r="Q252" s="37">
        <v>8.8999999999999996E-2</v>
      </c>
      <c r="R252" s="1">
        <v>1424</v>
      </c>
      <c r="S252">
        <v>0</v>
      </c>
      <c r="T252" t="s">
        <v>665</v>
      </c>
    </row>
    <row r="253" spans="1:20">
      <c r="A253" t="s">
        <v>145</v>
      </c>
      <c r="B253" t="s">
        <v>210</v>
      </c>
      <c r="C253">
        <f t="shared" si="6"/>
        <v>1</v>
      </c>
      <c r="D253" t="str">
        <f t="shared" si="7"/>
        <v>0万</v>
      </c>
      <c r="P253" t="s">
        <v>359</v>
      </c>
      <c r="Q253" s="37">
        <v>1.4999999999999999E-2</v>
      </c>
      <c r="R253" s="1">
        <v>1722</v>
      </c>
      <c r="S253">
        <v>1</v>
      </c>
      <c r="T253" t="s">
        <v>665</v>
      </c>
    </row>
    <row r="254" spans="1:20">
      <c r="A254" t="s">
        <v>99</v>
      </c>
      <c r="B254" t="s">
        <v>137</v>
      </c>
      <c r="C254">
        <f t="shared" si="6"/>
        <v>1</v>
      </c>
      <c r="D254" t="str">
        <f t="shared" si="7"/>
        <v>0万</v>
      </c>
      <c r="P254" t="s">
        <v>360</v>
      </c>
      <c r="Q254" s="37">
        <v>1.0999999999999999E-2</v>
      </c>
      <c r="R254" s="1">
        <v>1233</v>
      </c>
      <c r="S254">
        <v>0</v>
      </c>
      <c r="T254" t="s">
        <v>665</v>
      </c>
    </row>
    <row r="255" spans="1:20">
      <c r="A255" t="s">
        <v>99</v>
      </c>
      <c r="B255" t="s">
        <v>288</v>
      </c>
      <c r="C255">
        <f t="shared" si="6"/>
        <v>1</v>
      </c>
      <c r="D255" t="str">
        <f t="shared" si="7"/>
        <v>0万</v>
      </c>
      <c r="P255" t="s">
        <v>361</v>
      </c>
      <c r="Q255" s="37">
        <v>2.1999999999999999E-2</v>
      </c>
      <c r="R255" s="1">
        <v>4386</v>
      </c>
      <c r="S255">
        <v>0</v>
      </c>
      <c r="T255" t="s">
        <v>665</v>
      </c>
    </row>
    <row r="256" spans="1:20">
      <c r="A256" t="s">
        <v>94</v>
      </c>
      <c r="B256" t="s">
        <v>433</v>
      </c>
      <c r="C256">
        <f t="shared" si="6"/>
        <v>0</v>
      </c>
      <c r="D256" t="str">
        <f t="shared" si="7"/>
        <v>0万</v>
      </c>
      <c r="P256" t="s">
        <v>362</v>
      </c>
      <c r="Q256" s="37">
        <v>0.06</v>
      </c>
      <c r="R256" s="1">
        <v>1839</v>
      </c>
      <c r="S256">
        <v>0</v>
      </c>
      <c r="T256" t="s">
        <v>665</v>
      </c>
    </row>
    <row r="257" spans="1:20">
      <c r="A257" t="s">
        <v>348</v>
      </c>
      <c r="B257" t="s">
        <v>348</v>
      </c>
      <c r="C257">
        <f t="shared" si="6"/>
        <v>0</v>
      </c>
      <c r="D257" t="str">
        <f t="shared" si="7"/>
        <v>0万</v>
      </c>
      <c r="P257" t="s">
        <v>363</v>
      </c>
      <c r="Q257" s="37">
        <v>0</v>
      </c>
      <c r="R257">
        <v>23</v>
      </c>
      <c r="S257">
        <v>0</v>
      </c>
      <c r="T257" t="s">
        <v>665</v>
      </c>
    </row>
    <row r="258" spans="1:20" hidden="1">
      <c r="A258" t="s">
        <v>134</v>
      </c>
      <c r="C258" t="e">
        <f t="shared" ref="C258:C321" si="8">VLOOKUP(B258,P:S,4,0)</f>
        <v>#N/A</v>
      </c>
      <c r="D258" t="e">
        <f t="shared" ref="D258:D321" si="9">VLOOKUP(B258,P:T,5,0)</f>
        <v>#N/A</v>
      </c>
      <c r="P258" t="s">
        <v>364</v>
      </c>
      <c r="Q258" s="37">
        <v>0</v>
      </c>
      <c r="R258">
        <v>71</v>
      </c>
      <c r="S258">
        <v>0</v>
      </c>
      <c r="T258" t="s">
        <v>665</v>
      </c>
    </row>
    <row r="259" spans="1:20">
      <c r="A259" t="s">
        <v>88</v>
      </c>
      <c r="B259" t="s">
        <v>294</v>
      </c>
      <c r="C259">
        <f t="shared" si="8"/>
        <v>0</v>
      </c>
      <c r="D259" t="str">
        <f t="shared" si="9"/>
        <v>0万</v>
      </c>
      <c r="P259" t="s">
        <v>365</v>
      </c>
      <c r="Q259" s="37">
        <v>8.5999999999999993E-2</v>
      </c>
      <c r="R259" s="1">
        <v>3407</v>
      </c>
      <c r="S259">
        <v>3</v>
      </c>
      <c r="T259" t="s">
        <v>665</v>
      </c>
    </row>
    <row r="260" spans="1:20">
      <c r="A260" t="s">
        <v>88</v>
      </c>
      <c r="B260" t="s">
        <v>304</v>
      </c>
      <c r="C260">
        <f t="shared" si="8"/>
        <v>0</v>
      </c>
      <c r="D260" t="str">
        <f t="shared" si="9"/>
        <v>0万</v>
      </c>
      <c r="P260" t="s">
        <v>366</v>
      </c>
      <c r="Q260" s="37">
        <v>0.124</v>
      </c>
      <c r="R260" s="1">
        <v>9138</v>
      </c>
      <c r="S260">
        <v>4</v>
      </c>
      <c r="T260" t="s">
        <v>665</v>
      </c>
    </row>
    <row r="261" spans="1:20">
      <c r="A261" t="s">
        <v>120</v>
      </c>
      <c r="B261" t="s">
        <v>124</v>
      </c>
      <c r="C261">
        <f t="shared" si="8"/>
        <v>0</v>
      </c>
      <c r="D261" t="str">
        <f t="shared" si="9"/>
        <v>0万</v>
      </c>
      <c r="P261" t="s">
        <v>367</v>
      </c>
      <c r="Q261" s="37">
        <v>0.17199999999999999</v>
      </c>
      <c r="R261" s="1">
        <v>8716</v>
      </c>
      <c r="S261">
        <v>6</v>
      </c>
      <c r="T261" t="s">
        <v>665</v>
      </c>
    </row>
    <row r="262" spans="1:20">
      <c r="A262" t="s">
        <v>120</v>
      </c>
      <c r="B262" t="s">
        <v>147</v>
      </c>
      <c r="C262">
        <f t="shared" si="8"/>
        <v>0</v>
      </c>
      <c r="D262" t="str">
        <f t="shared" si="9"/>
        <v>0万</v>
      </c>
      <c r="P262" t="s">
        <v>368</v>
      </c>
      <c r="Q262" s="37">
        <v>0.19600000000000001</v>
      </c>
      <c r="R262" s="1">
        <v>21302</v>
      </c>
      <c r="S262">
        <v>31</v>
      </c>
      <c r="T262" t="s">
        <v>666</v>
      </c>
    </row>
    <row r="263" spans="1:20">
      <c r="A263" t="s">
        <v>120</v>
      </c>
      <c r="B263" t="s">
        <v>152</v>
      </c>
      <c r="C263">
        <f t="shared" si="8"/>
        <v>0</v>
      </c>
      <c r="D263" t="str">
        <f t="shared" si="9"/>
        <v>0万</v>
      </c>
      <c r="P263" t="s">
        <v>369</v>
      </c>
      <c r="Q263" s="37">
        <v>0.111</v>
      </c>
      <c r="R263" s="1">
        <v>7005</v>
      </c>
      <c r="S263">
        <v>2</v>
      </c>
      <c r="T263" t="s">
        <v>665</v>
      </c>
    </row>
    <row r="264" spans="1:20" hidden="1">
      <c r="A264" t="s">
        <v>108</v>
      </c>
      <c r="C264" t="e">
        <f t="shared" si="8"/>
        <v>#N/A</v>
      </c>
      <c r="D264" t="e">
        <f t="shared" si="9"/>
        <v>#N/A</v>
      </c>
      <c r="P264" t="s">
        <v>370</v>
      </c>
      <c r="Q264" s="37">
        <v>0.19500000000000001</v>
      </c>
      <c r="R264" s="1">
        <v>11294</v>
      </c>
      <c r="S264">
        <v>3</v>
      </c>
      <c r="T264" t="s">
        <v>665</v>
      </c>
    </row>
    <row r="265" spans="1:20">
      <c r="A265" t="s">
        <v>120</v>
      </c>
      <c r="B265" t="s">
        <v>158</v>
      </c>
      <c r="C265">
        <f t="shared" si="8"/>
        <v>0</v>
      </c>
      <c r="D265" t="str">
        <f t="shared" si="9"/>
        <v>0万</v>
      </c>
      <c r="P265" t="s">
        <v>371</v>
      </c>
      <c r="Q265" s="37">
        <v>8.6999999999999994E-2</v>
      </c>
      <c r="R265" s="1">
        <v>2695</v>
      </c>
      <c r="S265">
        <v>0</v>
      </c>
      <c r="T265" t="s">
        <v>665</v>
      </c>
    </row>
    <row r="266" spans="1:20">
      <c r="A266" t="s">
        <v>120</v>
      </c>
      <c r="B266" t="s">
        <v>163</v>
      </c>
      <c r="C266">
        <f t="shared" si="8"/>
        <v>0</v>
      </c>
      <c r="D266" t="str">
        <f t="shared" si="9"/>
        <v>0万</v>
      </c>
      <c r="P266" t="s">
        <v>372</v>
      </c>
      <c r="Q266" s="37">
        <v>0.35599999999999998</v>
      </c>
      <c r="R266" s="1">
        <v>109380</v>
      </c>
      <c r="S266">
        <v>179</v>
      </c>
      <c r="T266" t="s">
        <v>688</v>
      </c>
    </row>
    <row r="267" spans="1:20" hidden="1">
      <c r="A267" t="s">
        <v>108</v>
      </c>
      <c r="C267" t="e">
        <f t="shared" si="8"/>
        <v>#N/A</v>
      </c>
      <c r="D267" t="e">
        <f t="shared" si="9"/>
        <v>#N/A</v>
      </c>
      <c r="P267" t="s">
        <v>373</v>
      </c>
      <c r="Q267" s="37">
        <v>0.186</v>
      </c>
      <c r="R267" s="1">
        <v>2507</v>
      </c>
      <c r="S267">
        <v>2</v>
      </c>
      <c r="T267" t="s">
        <v>665</v>
      </c>
    </row>
    <row r="268" spans="1:20">
      <c r="A268" t="s">
        <v>120</v>
      </c>
      <c r="B268" t="s">
        <v>227</v>
      </c>
      <c r="C268">
        <f t="shared" si="8"/>
        <v>0</v>
      </c>
      <c r="D268" t="str">
        <f t="shared" si="9"/>
        <v>0万</v>
      </c>
      <c r="P268" t="s">
        <v>374</v>
      </c>
      <c r="Q268" s="37">
        <v>0</v>
      </c>
      <c r="R268">
        <v>46</v>
      </c>
      <c r="S268">
        <v>1</v>
      </c>
      <c r="T268" t="s">
        <v>665</v>
      </c>
    </row>
    <row r="269" spans="1:20">
      <c r="A269" t="s">
        <v>120</v>
      </c>
      <c r="B269" t="s">
        <v>236</v>
      </c>
      <c r="C269">
        <f t="shared" si="8"/>
        <v>0</v>
      </c>
      <c r="D269" t="str">
        <f t="shared" si="9"/>
        <v>0万</v>
      </c>
      <c r="P269" t="s">
        <v>106</v>
      </c>
      <c r="Q269" s="37">
        <v>0.32700000000000001</v>
      </c>
      <c r="R269" s="1">
        <v>67599</v>
      </c>
      <c r="S269">
        <v>189</v>
      </c>
      <c r="T269" t="s">
        <v>699</v>
      </c>
    </row>
    <row r="270" spans="1:20">
      <c r="A270" t="s">
        <v>120</v>
      </c>
      <c r="B270" t="s">
        <v>275</v>
      </c>
      <c r="C270">
        <f t="shared" si="8"/>
        <v>0</v>
      </c>
      <c r="D270" t="str">
        <f t="shared" si="9"/>
        <v>0万</v>
      </c>
      <c r="P270" t="s">
        <v>375</v>
      </c>
      <c r="Q270" s="37">
        <v>0.23100000000000001</v>
      </c>
      <c r="R270" s="1">
        <v>16145</v>
      </c>
      <c r="S270">
        <v>18</v>
      </c>
      <c r="T270" t="s">
        <v>668</v>
      </c>
    </row>
    <row r="271" spans="1:20">
      <c r="A271" t="s">
        <v>120</v>
      </c>
      <c r="B271" t="s">
        <v>283</v>
      </c>
      <c r="C271">
        <f t="shared" si="8"/>
        <v>0</v>
      </c>
      <c r="D271" t="str">
        <f t="shared" si="9"/>
        <v>0万</v>
      </c>
      <c r="P271" t="s">
        <v>376</v>
      </c>
      <c r="Q271" s="37">
        <v>9.6000000000000002E-2</v>
      </c>
      <c r="R271" s="1">
        <v>11575</v>
      </c>
      <c r="S271">
        <v>5</v>
      </c>
      <c r="T271" t="s">
        <v>665</v>
      </c>
    </row>
    <row r="272" spans="1:20" hidden="1">
      <c r="A272" t="s">
        <v>77</v>
      </c>
      <c r="C272" t="e">
        <f t="shared" si="8"/>
        <v>#N/A</v>
      </c>
      <c r="D272" t="e">
        <f t="shared" si="9"/>
        <v>#N/A</v>
      </c>
      <c r="P272" t="s">
        <v>377</v>
      </c>
      <c r="Q272" s="37">
        <v>0.312</v>
      </c>
      <c r="R272" s="1">
        <v>41664</v>
      </c>
      <c r="S272">
        <v>96</v>
      </c>
      <c r="T272" t="s">
        <v>674</v>
      </c>
    </row>
    <row r="273" spans="1:20" hidden="1">
      <c r="A273" t="s">
        <v>77</v>
      </c>
      <c r="C273" t="e">
        <f t="shared" si="8"/>
        <v>#N/A</v>
      </c>
      <c r="D273" t="e">
        <f t="shared" si="9"/>
        <v>#N/A</v>
      </c>
      <c r="P273" t="s">
        <v>378</v>
      </c>
      <c r="Q273" s="37">
        <v>0.03</v>
      </c>
      <c r="R273" s="1">
        <v>7401</v>
      </c>
      <c r="S273">
        <v>1</v>
      </c>
      <c r="T273" t="s">
        <v>665</v>
      </c>
    </row>
    <row r="274" spans="1:20" hidden="1">
      <c r="A274" t="s">
        <v>77</v>
      </c>
      <c r="C274" t="e">
        <f t="shared" si="8"/>
        <v>#N/A</v>
      </c>
      <c r="D274" t="e">
        <f t="shared" si="9"/>
        <v>#N/A</v>
      </c>
      <c r="P274" t="s">
        <v>379</v>
      </c>
      <c r="Q274" s="37">
        <v>0.27400000000000002</v>
      </c>
      <c r="R274" s="1">
        <v>22030</v>
      </c>
      <c r="S274">
        <v>21</v>
      </c>
      <c r="T274" t="s">
        <v>666</v>
      </c>
    </row>
    <row r="275" spans="1:20">
      <c r="A275" t="s">
        <v>120</v>
      </c>
      <c r="B275" t="s">
        <v>347</v>
      </c>
      <c r="C275">
        <f t="shared" si="8"/>
        <v>0</v>
      </c>
      <c r="D275" t="str">
        <f t="shared" si="9"/>
        <v>0万</v>
      </c>
      <c r="P275" t="s">
        <v>380</v>
      </c>
      <c r="Q275" s="37">
        <v>0.127</v>
      </c>
      <c r="R275" s="1">
        <v>21662</v>
      </c>
      <c r="S275">
        <v>4</v>
      </c>
      <c r="T275" t="s">
        <v>665</v>
      </c>
    </row>
    <row r="276" spans="1:20">
      <c r="A276" t="s">
        <v>120</v>
      </c>
      <c r="B276" t="s">
        <v>357</v>
      </c>
      <c r="C276">
        <f t="shared" si="8"/>
        <v>0</v>
      </c>
      <c r="D276" t="str">
        <f t="shared" si="9"/>
        <v>0万</v>
      </c>
      <c r="P276" t="s">
        <v>381</v>
      </c>
      <c r="Q276" s="37">
        <v>0.19700000000000001</v>
      </c>
      <c r="R276" s="1">
        <v>19726</v>
      </c>
      <c r="S276">
        <v>11</v>
      </c>
      <c r="T276" t="s">
        <v>665</v>
      </c>
    </row>
    <row r="277" spans="1:20">
      <c r="A277" t="s">
        <v>120</v>
      </c>
      <c r="B277" t="s">
        <v>358</v>
      </c>
      <c r="C277">
        <f t="shared" si="8"/>
        <v>0</v>
      </c>
      <c r="D277" t="str">
        <f t="shared" si="9"/>
        <v>0万</v>
      </c>
      <c r="P277" t="s">
        <v>382</v>
      </c>
      <c r="Q277" s="37">
        <v>0</v>
      </c>
      <c r="R277">
        <v>43</v>
      </c>
      <c r="S277">
        <v>0</v>
      </c>
      <c r="T277" t="s">
        <v>665</v>
      </c>
    </row>
    <row r="278" spans="1:20">
      <c r="A278" t="s">
        <v>120</v>
      </c>
      <c r="B278" t="s">
        <v>364</v>
      </c>
      <c r="C278">
        <f t="shared" si="8"/>
        <v>0</v>
      </c>
      <c r="D278" t="str">
        <f t="shared" si="9"/>
        <v>0万</v>
      </c>
      <c r="P278" t="s">
        <v>383</v>
      </c>
      <c r="Q278" s="37">
        <v>0.191</v>
      </c>
      <c r="R278" s="1">
        <v>6692</v>
      </c>
      <c r="S278">
        <v>5</v>
      </c>
      <c r="T278" t="s">
        <v>665</v>
      </c>
    </row>
    <row r="279" spans="1:20">
      <c r="A279" t="s">
        <v>120</v>
      </c>
      <c r="B279" t="s">
        <v>452</v>
      </c>
      <c r="C279">
        <f t="shared" si="8"/>
        <v>0</v>
      </c>
      <c r="D279" t="str">
        <f t="shared" si="9"/>
        <v>0万</v>
      </c>
      <c r="P279" t="s">
        <v>384</v>
      </c>
      <c r="Q279" s="37">
        <v>0.24</v>
      </c>
      <c r="R279" s="1">
        <v>5907</v>
      </c>
      <c r="S279">
        <v>6</v>
      </c>
      <c r="T279" t="s">
        <v>665</v>
      </c>
    </row>
    <row r="280" spans="1:20">
      <c r="A280" t="s">
        <v>118</v>
      </c>
      <c r="B280" t="s">
        <v>119</v>
      </c>
      <c r="C280">
        <f t="shared" si="8"/>
        <v>0</v>
      </c>
      <c r="D280" t="str">
        <f t="shared" si="9"/>
        <v>0万</v>
      </c>
      <c r="P280" t="s">
        <v>385</v>
      </c>
      <c r="Q280" s="37">
        <v>0.26100000000000001</v>
      </c>
      <c r="R280" s="1">
        <v>26440</v>
      </c>
      <c r="S280">
        <v>19</v>
      </c>
      <c r="T280" t="s">
        <v>666</v>
      </c>
    </row>
    <row r="281" spans="1:20">
      <c r="A281" t="s">
        <v>118</v>
      </c>
      <c r="B281" t="s">
        <v>155</v>
      </c>
      <c r="C281">
        <f t="shared" si="8"/>
        <v>0</v>
      </c>
      <c r="D281" t="str">
        <f t="shared" si="9"/>
        <v>0万</v>
      </c>
      <c r="P281" t="s">
        <v>107</v>
      </c>
      <c r="Q281" s="37">
        <v>0.45500000000000002</v>
      </c>
      <c r="R281" s="1">
        <v>176246</v>
      </c>
      <c r="S281">
        <v>454</v>
      </c>
      <c r="T281" t="s">
        <v>700</v>
      </c>
    </row>
    <row r="282" spans="1:20">
      <c r="A282" t="s">
        <v>118</v>
      </c>
      <c r="B282" t="s">
        <v>183</v>
      </c>
      <c r="C282">
        <f t="shared" si="8"/>
        <v>0</v>
      </c>
      <c r="D282" t="str">
        <f t="shared" si="9"/>
        <v>0万</v>
      </c>
      <c r="P282" t="s">
        <v>386</v>
      </c>
      <c r="Q282" s="37">
        <v>7.4999999999999997E-2</v>
      </c>
      <c r="R282" s="1">
        <v>16870</v>
      </c>
      <c r="S282">
        <v>5</v>
      </c>
      <c r="T282" t="s">
        <v>665</v>
      </c>
    </row>
    <row r="283" spans="1:20">
      <c r="A283" t="s">
        <v>118</v>
      </c>
      <c r="B283" t="s">
        <v>211</v>
      </c>
      <c r="C283">
        <f t="shared" si="8"/>
        <v>0</v>
      </c>
      <c r="D283" t="str">
        <f t="shared" si="9"/>
        <v>0万</v>
      </c>
      <c r="P283" t="s">
        <v>387</v>
      </c>
      <c r="Q283" s="37">
        <v>0.16300000000000001</v>
      </c>
      <c r="R283" s="1">
        <v>13227</v>
      </c>
      <c r="S283">
        <v>13</v>
      </c>
      <c r="T283" t="s">
        <v>668</v>
      </c>
    </row>
    <row r="284" spans="1:20">
      <c r="A284" t="s">
        <v>118</v>
      </c>
      <c r="B284" t="s">
        <v>352</v>
      </c>
      <c r="C284">
        <f t="shared" si="8"/>
        <v>0</v>
      </c>
      <c r="D284" t="str">
        <f t="shared" si="9"/>
        <v>0万</v>
      </c>
      <c r="P284" t="s">
        <v>388</v>
      </c>
      <c r="Q284" s="37">
        <v>5.8000000000000003E-2</v>
      </c>
      <c r="R284" s="1">
        <v>7265</v>
      </c>
      <c r="S284">
        <v>6</v>
      </c>
      <c r="T284" t="s">
        <v>665</v>
      </c>
    </row>
    <row r="285" spans="1:20">
      <c r="A285" t="s">
        <v>118</v>
      </c>
      <c r="B285" t="s">
        <v>460</v>
      </c>
      <c r="C285">
        <f t="shared" si="8"/>
        <v>0</v>
      </c>
      <c r="D285" t="str">
        <f t="shared" si="9"/>
        <v>0万</v>
      </c>
      <c r="P285" t="s">
        <v>389</v>
      </c>
      <c r="Q285" s="37">
        <v>0.13300000000000001</v>
      </c>
      <c r="R285" s="1">
        <v>11970</v>
      </c>
      <c r="S285">
        <v>16</v>
      </c>
      <c r="T285" t="s">
        <v>666</v>
      </c>
    </row>
    <row r="286" spans="1:20" hidden="1">
      <c r="A286" t="s">
        <v>77</v>
      </c>
      <c r="C286" t="e">
        <f t="shared" si="8"/>
        <v>#N/A</v>
      </c>
      <c r="D286" t="e">
        <f t="shared" si="9"/>
        <v>#N/A</v>
      </c>
      <c r="P286" t="s">
        <v>390</v>
      </c>
      <c r="Q286" s="37">
        <v>0.10199999999999999</v>
      </c>
      <c r="R286" s="1">
        <v>30651</v>
      </c>
      <c r="S286">
        <v>11</v>
      </c>
      <c r="T286" t="s">
        <v>668</v>
      </c>
    </row>
    <row r="287" spans="1:20" hidden="1">
      <c r="A287" t="s">
        <v>77</v>
      </c>
      <c r="C287" t="e">
        <f t="shared" si="8"/>
        <v>#N/A</v>
      </c>
      <c r="D287" t="e">
        <f t="shared" si="9"/>
        <v>#N/A</v>
      </c>
      <c r="P287" t="s">
        <v>391</v>
      </c>
      <c r="Q287" s="37">
        <v>0.14599999999999999</v>
      </c>
      <c r="R287" s="1">
        <v>4986</v>
      </c>
      <c r="S287">
        <v>6</v>
      </c>
      <c r="T287" t="s">
        <v>665</v>
      </c>
    </row>
    <row r="288" spans="1:20">
      <c r="A288" t="s">
        <v>118</v>
      </c>
      <c r="B288" t="s">
        <v>462</v>
      </c>
      <c r="C288">
        <f t="shared" si="8"/>
        <v>0</v>
      </c>
      <c r="D288" t="str">
        <f t="shared" si="9"/>
        <v>0万</v>
      </c>
      <c r="P288" t="s">
        <v>392</v>
      </c>
      <c r="Q288" s="37">
        <v>5.0999999999999997E-2</v>
      </c>
      <c r="R288" s="1">
        <v>8835</v>
      </c>
      <c r="S288">
        <v>2</v>
      </c>
      <c r="T288" t="s">
        <v>665</v>
      </c>
    </row>
    <row r="289" spans="1:20">
      <c r="A289" t="s">
        <v>188</v>
      </c>
      <c r="B289" t="s">
        <v>295</v>
      </c>
      <c r="C289">
        <f t="shared" si="8"/>
        <v>0</v>
      </c>
      <c r="D289" t="str">
        <f t="shared" si="9"/>
        <v>0万</v>
      </c>
      <c r="P289" t="s">
        <v>393</v>
      </c>
      <c r="Q289" s="37">
        <v>7.8E-2</v>
      </c>
      <c r="R289" s="1">
        <v>8430</v>
      </c>
      <c r="S289">
        <v>2</v>
      </c>
      <c r="T289" t="s">
        <v>665</v>
      </c>
    </row>
    <row r="290" spans="1:20">
      <c r="A290" t="s">
        <v>188</v>
      </c>
      <c r="B290" t="s">
        <v>361</v>
      </c>
      <c r="C290">
        <f t="shared" si="8"/>
        <v>0</v>
      </c>
      <c r="D290" t="str">
        <f t="shared" si="9"/>
        <v>0万</v>
      </c>
      <c r="P290" t="s">
        <v>394</v>
      </c>
      <c r="Q290" s="37">
        <v>0.16200000000000001</v>
      </c>
      <c r="R290" s="1">
        <v>13147</v>
      </c>
      <c r="S290">
        <v>9</v>
      </c>
      <c r="T290" t="s">
        <v>668</v>
      </c>
    </row>
    <row r="291" spans="1:20">
      <c r="A291" t="s">
        <v>188</v>
      </c>
      <c r="B291" t="s">
        <v>362</v>
      </c>
      <c r="C291">
        <f t="shared" si="8"/>
        <v>0</v>
      </c>
      <c r="D291" t="str">
        <f t="shared" si="9"/>
        <v>0万</v>
      </c>
      <c r="P291" t="s">
        <v>395</v>
      </c>
      <c r="Q291" s="37">
        <v>0.115</v>
      </c>
      <c r="R291" s="1">
        <v>17811</v>
      </c>
      <c r="S291">
        <v>8</v>
      </c>
      <c r="T291" t="s">
        <v>668</v>
      </c>
    </row>
    <row r="292" spans="1:20">
      <c r="A292" t="s">
        <v>188</v>
      </c>
      <c r="B292" t="s">
        <v>414</v>
      </c>
      <c r="C292">
        <f t="shared" si="8"/>
        <v>0</v>
      </c>
      <c r="D292" t="str">
        <f t="shared" si="9"/>
        <v>0万</v>
      </c>
      <c r="P292" t="s">
        <v>396</v>
      </c>
      <c r="Q292" s="37">
        <v>0.126</v>
      </c>
      <c r="R292" s="1">
        <v>24446</v>
      </c>
      <c r="S292">
        <v>11</v>
      </c>
      <c r="T292" t="s">
        <v>668</v>
      </c>
    </row>
    <row r="293" spans="1:20">
      <c r="A293" t="s">
        <v>101</v>
      </c>
      <c r="B293" t="s">
        <v>293</v>
      </c>
      <c r="C293">
        <f t="shared" si="8"/>
        <v>0</v>
      </c>
      <c r="D293" t="str">
        <f t="shared" si="9"/>
        <v>0万</v>
      </c>
      <c r="P293" t="s">
        <v>397</v>
      </c>
      <c r="Q293" s="37">
        <v>0.23</v>
      </c>
      <c r="R293" s="1">
        <v>12116</v>
      </c>
      <c r="S293">
        <v>29</v>
      </c>
      <c r="T293" t="s">
        <v>668</v>
      </c>
    </row>
    <row r="294" spans="1:20">
      <c r="A294" t="s">
        <v>101</v>
      </c>
      <c r="B294" t="s">
        <v>429</v>
      </c>
      <c r="C294">
        <f t="shared" si="8"/>
        <v>0</v>
      </c>
      <c r="D294" t="str">
        <f t="shared" si="9"/>
        <v>0万</v>
      </c>
      <c r="P294" t="s">
        <v>398</v>
      </c>
      <c r="Q294" s="37">
        <v>0.19700000000000001</v>
      </c>
      <c r="R294" s="1">
        <v>18826</v>
      </c>
      <c r="S294">
        <v>22</v>
      </c>
      <c r="T294" t="s">
        <v>668</v>
      </c>
    </row>
    <row r="295" spans="1:20">
      <c r="A295" t="s">
        <v>142</v>
      </c>
      <c r="B295" t="s">
        <v>143</v>
      </c>
      <c r="C295">
        <f t="shared" si="8"/>
        <v>0</v>
      </c>
      <c r="D295" t="str">
        <f t="shared" si="9"/>
        <v>0万</v>
      </c>
      <c r="P295" t="s">
        <v>399</v>
      </c>
      <c r="Q295" s="37">
        <v>0.23499999999999999</v>
      </c>
      <c r="R295" s="1">
        <v>5815</v>
      </c>
      <c r="S295">
        <v>3</v>
      </c>
      <c r="T295" t="s">
        <v>665</v>
      </c>
    </row>
    <row r="296" spans="1:20">
      <c r="A296" t="s">
        <v>142</v>
      </c>
      <c r="B296" t="s">
        <v>144</v>
      </c>
      <c r="C296">
        <f t="shared" si="8"/>
        <v>0</v>
      </c>
      <c r="D296" t="str">
        <f t="shared" si="9"/>
        <v>0万</v>
      </c>
      <c r="P296" t="s">
        <v>400</v>
      </c>
      <c r="Q296" s="37">
        <v>0.36</v>
      </c>
      <c r="R296" s="1">
        <v>21499</v>
      </c>
      <c r="S296">
        <v>16</v>
      </c>
      <c r="T296" t="s">
        <v>666</v>
      </c>
    </row>
    <row r="297" spans="1:20">
      <c r="A297" t="s">
        <v>142</v>
      </c>
      <c r="B297" t="s">
        <v>170</v>
      </c>
      <c r="C297">
        <f t="shared" si="8"/>
        <v>0</v>
      </c>
      <c r="D297" t="str">
        <f t="shared" si="9"/>
        <v>0万</v>
      </c>
      <c r="P297" t="s">
        <v>109</v>
      </c>
      <c r="Q297" s="37">
        <v>0.46899999999999997</v>
      </c>
      <c r="R297" s="1">
        <v>224905</v>
      </c>
      <c r="S297">
        <v>492</v>
      </c>
      <c r="T297" t="s">
        <v>701</v>
      </c>
    </row>
    <row r="298" spans="1:20">
      <c r="A298" t="s">
        <v>129</v>
      </c>
      <c r="B298" t="s">
        <v>130</v>
      </c>
      <c r="C298">
        <f t="shared" si="8"/>
        <v>0</v>
      </c>
      <c r="D298" t="str">
        <f t="shared" si="9"/>
        <v>0万</v>
      </c>
      <c r="P298" t="s">
        <v>401</v>
      </c>
      <c r="Q298" s="37">
        <v>0.16800000000000001</v>
      </c>
      <c r="R298" s="1">
        <v>18749</v>
      </c>
      <c r="S298">
        <v>13</v>
      </c>
      <c r="T298" t="s">
        <v>668</v>
      </c>
    </row>
    <row r="299" spans="1:20">
      <c r="A299" t="s">
        <v>129</v>
      </c>
      <c r="B299" t="s">
        <v>192</v>
      </c>
      <c r="C299">
        <f t="shared" si="8"/>
        <v>0</v>
      </c>
      <c r="D299" t="str">
        <f t="shared" si="9"/>
        <v>0万</v>
      </c>
      <c r="P299" t="s">
        <v>402</v>
      </c>
      <c r="Q299" s="37">
        <v>0.113</v>
      </c>
      <c r="R299" s="1">
        <v>10125</v>
      </c>
      <c r="S299">
        <v>6</v>
      </c>
      <c r="T299" t="s">
        <v>665</v>
      </c>
    </row>
    <row r="300" spans="1:20">
      <c r="A300" t="s">
        <v>129</v>
      </c>
      <c r="B300" t="s">
        <v>208</v>
      </c>
      <c r="C300">
        <f t="shared" si="8"/>
        <v>0</v>
      </c>
      <c r="D300" t="str">
        <f t="shared" si="9"/>
        <v>0万</v>
      </c>
      <c r="P300" t="s">
        <v>403</v>
      </c>
      <c r="Q300" s="37">
        <v>0.36199999999999999</v>
      </c>
      <c r="R300" s="1">
        <v>65609</v>
      </c>
      <c r="S300">
        <v>93</v>
      </c>
      <c r="T300" t="s">
        <v>690</v>
      </c>
    </row>
    <row r="301" spans="1:20">
      <c r="A301" t="s">
        <v>129</v>
      </c>
      <c r="B301" t="s">
        <v>371</v>
      </c>
      <c r="C301">
        <f t="shared" si="8"/>
        <v>0</v>
      </c>
      <c r="D301" t="str">
        <f t="shared" si="9"/>
        <v>0万</v>
      </c>
      <c r="P301" t="s">
        <v>404</v>
      </c>
      <c r="Q301" s="37">
        <v>6.8000000000000005E-2</v>
      </c>
      <c r="R301" s="1">
        <v>5082</v>
      </c>
      <c r="S301">
        <v>2</v>
      </c>
      <c r="T301" t="s">
        <v>665</v>
      </c>
    </row>
    <row r="302" spans="1:20">
      <c r="A302" t="s">
        <v>297</v>
      </c>
      <c r="B302" t="s">
        <v>298</v>
      </c>
      <c r="C302">
        <f t="shared" si="8"/>
        <v>0</v>
      </c>
      <c r="D302" t="str">
        <f t="shared" si="9"/>
        <v>0万</v>
      </c>
      <c r="P302" t="s">
        <v>405</v>
      </c>
      <c r="Q302" s="37">
        <v>0.112</v>
      </c>
      <c r="R302" s="1">
        <v>4676</v>
      </c>
      <c r="S302">
        <v>3</v>
      </c>
      <c r="T302" t="s">
        <v>665</v>
      </c>
    </row>
    <row r="303" spans="1:20">
      <c r="A303" t="s">
        <v>297</v>
      </c>
      <c r="B303" t="s">
        <v>326</v>
      </c>
      <c r="C303">
        <f t="shared" si="8"/>
        <v>0</v>
      </c>
      <c r="D303" t="str">
        <f t="shared" si="9"/>
        <v>0万</v>
      </c>
      <c r="P303" t="s">
        <v>406</v>
      </c>
      <c r="Q303" s="37">
        <v>0.19900000000000001</v>
      </c>
      <c r="R303" s="1">
        <v>42509</v>
      </c>
      <c r="S303">
        <v>39</v>
      </c>
      <c r="T303" t="s">
        <v>673</v>
      </c>
    </row>
    <row r="304" spans="1:20">
      <c r="A304" t="s">
        <v>297</v>
      </c>
      <c r="B304" t="s">
        <v>327</v>
      </c>
      <c r="C304">
        <f t="shared" si="8"/>
        <v>0</v>
      </c>
      <c r="D304" t="str">
        <f t="shared" si="9"/>
        <v>0万</v>
      </c>
      <c r="P304" t="s">
        <v>407</v>
      </c>
      <c r="Q304" s="37">
        <v>0.114</v>
      </c>
      <c r="R304" s="1">
        <v>17670</v>
      </c>
      <c r="S304">
        <v>3</v>
      </c>
      <c r="T304" t="s">
        <v>668</v>
      </c>
    </row>
    <row r="305" spans="1:20">
      <c r="A305" t="s">
        <v>297</v>
      </c>
      <c r="B305" t="s">
        <v>329</v>
      </c>
      <c r="C305">
        <f t="shared" si="8"/>
        <v>0</v>
      </c>
      <c r="D305" t="str">
        <f t="shared" si="9"/>
        <v>0万</v>
      </c>
      <c r="P305" t="s">
        <v>408</v>
      </c>
      <c r="Q305" s="37">
        <v>0.08</v>
      </c>
      <c r="R305" s="1">
        <v>1981</v>
      </c>
      <c r="S305">
        <v>2</v>
      </c>
      <c r="T305" t="s">
        <v>665</v>
      </c>
    </row>
    <row r="306" spans="1:20">
      <c r="A306" t="s">
        <v>297</v>
      </c>
      <c r="B306" t="s">
        <v>354</v>
      </c>
      <c r="C306">
        <f t="shared" si="8"/>
        <v>0</v>
      </c>
      <c r="D306" t="str">
        <f t="shared" si="9"/>
        <v>0万</v>
      </c>
      <c r="P306" t="s">
        <v>409</v>
      </c>
      <c r="Q306" s="37">
        <v>4.5999999999999999E-2</v>
      </c>
      <c r="R306" s="1">
        <v>5586</v>
      </c>
      <c r="S306">
        <v>1</v>
      </c>
      <c r="T306" t="s">
        <v>665</v>
      </c>
    </row>
    <row r="307" spans="1:20">
      <c r="A307" t="s">
        <v>297</v>
      </c>
      <c r="B307" t="s">
        <v>465</v>
      </c>
      <c r="C307">
        <f t="shared" si="8"/>
        <v>0</v>
      </c>
      <c r="D307" t="str">
        <f t="shared" si="9"/>
        <v>0万</v>
      </c>
      <c r="P307" t="s">
        <v>410</v>
      </c>
      <c r="Q307" s="37">
        <v>0.23599999999999999</v>
      </c>
      <c r="R307" s="1">
        <v>9357</v>
      </c>
      <c r="S307">
        <v>16</v>
      </c>
      <c r="T307" t="s">
        <v>665</v>
      </c>
    </row>
    <row r="308" spans="1:20">
      <c r="A308" t="s">
        <v>108</v>
      </c>
      <c r="B308" t="s">
        <v>203</v>
      </c>
      <c r="C308">
        <f t="shared" si="8"/>
        <v>0</v>
      </c>
      <c r="D308" t="str">
        <f t="shared" si="9"/>
        <v>0万</v>
      </c>
      <c r="P308" t="s">
        <v>411</v>
      </c>
      <c r="Q308" s="37">
        <v>0.114</v>
      </c>
      <c r="R308" s="1">
        <v>16559</v>
      </c>
      <c r="S308">
        <v>6</v>
      </c>
      <c r="T308" t="s">
        <v>665</v>
      </c>
    </row>
    <row r="309" spans="1:20">
      <c r="A309" t="s">
        <v>108</v>
      </c>
      <c r="B309" t="s">
        <v>252</v>
      </c>
      <c r="C309">
        <f t="shared" si="8"/>
        <v>0</v>
      </c>
      <c r="D309" t="str">
        <f t="shared" si="9"/>
        <v>0万</v>
      </c>
      <c r="P309" t="s">
        <v>412</v>
      </c>
      <c r="Q309" s="37">
        <v>0.151</v>
      </c>
      <c r="R309" s="1">
        <v>17477</v>
      </c>
      <c r="S309">
        <v>8</v>
      </c>
      <c r="T309" t="s">
        <v>668</v>
      </c>
    </row>
    <row r="310" spans="1:20">
      <c r="A310" t="s">
        <v>108</v>
      </c>
      <c r="B310" t="s">
        <v>432</v>
      </c>
      <c r="C310">
        <f t="shared" si="8"/>
        <v>0</v>
      </c>
      <c r="D310" t="str">
        <f t="shared" si="9"/>
        <v>0万</v>
      </c>
      <c r="P310" t="s">
        <v>413</v>
      </c>
      <c r="Q310" s="37">
        <v>0.17699999999999999</v>
      </c>
      <c r="R310" s="1">
        <v>2125</v>
      </c>
      <c r="S310">
        <v>0</v>
      </c>
      <c r="T310" t="s">
        <v>665</v>
      </c>
    </row>
    <row r="311" spans="1:20">
      <c r="A311" t="s">
        <v>77</v>
      </c>
      <c r="B311" t="s">
        <v>273</v>
      </c>
      <c r="C311">
        <f t="shared" si="8"/>
        <v>0</v>
      </c>
      <c r="D311" t="str">
        <f t="shared" si="9"/>
        <v>0万</v>
      </c>
      <c r="P311" t="s">
        <v>414</v>
      </c>
      <c r="Q311" s="37">
        <v>3.3000000000000002E-2</v>
      </c>
      <c r="R311" s="1">
        <v>4484</v>
      </c>
      <c r="S311">
        <v>0</v>
      </c>
      <c r="T311" t="s">
        <v>665</v>
      </c>
    </row>
    <row r="312" spans="1:20">
      <c r="A312" t="s">
        <v>77</v>
      </c>
      <c r="B312" t="s">
        <v>360</v>
      </c>
      <c r="C312">
        <f t="shared" si="8"/>
        <v>0</v>
      </c>
      <c r="D312" t="str">
        <f t="shared" si="9"/>
        <v>0万</v>
      </c>
      <c r="P312" t="s">
        <v>415</v>
      </c>
      <c r="Q312" s="37">
        <v>0.13300000000000001</v>
      </c>
      <c r="R312" s="1">
        <v>13820</v>
      </c>
      <c r="S312">
        <v>2</v>
      </c>
      <c r="T312" t="s">
        <v>665</v>
      </c>
    </row>
    <row r="313" spans="1:20">
      <c r="A313" t="s">
        <v>77</v>
      </c>
      <c r="B313" t="s">
        <v>454</v>
      </c>
      <c r="C313">
        <f t="shared" si="8"/>
        <v>0</v>
      </c>
      <c r="D313" t="str">
        <f t="shared" si="9"/>
        <v>0万</v>
      </c>
      <c r="P313" t="s">
        <v>416</v>
      </c>
      <c r="Q313" s="37">
        <v>0.13200000000000001</v>
      </c>
      <c r="R313" s="1">
        <v>7156</v>
      </c>
      <c r="S313">
        <v>3</v>
      </c>
      <c r="T313" t="s">
        <v>665</v>
      </c>
    </row>
    <row r="314" spans="1:20">
      <c r="A314" t="s">
        <v>186</v>
      </c>
      <c r="B314" t="s">
        <v>186</v>
      </c>
      <c r="C314">
        <f t="shared" si="8"/>
        <v>0</v>
      </c>
      <c r="D314" t="str">
        <f t="shared" si="9"/>
        <v>0万</v>
      </c>
      <c r="P314" t="s">
        <v>417</v>
      </c>
      <c r="Q314" s="37">
        <v>0.14699999999999999</v>
      </c>
      <c r="R314" s="1">
        <v>23201</v>
      </c>
      <c r="S314">
        <v>10</v>
      </c>
      <c r="T314" t="s">
        <v>665</v>
      </c>
    </row>
    <row r="315" spans="1:20">
      <c r="A315" t="s">
        <v>237</v>
      </c>
      <c r="B315" t="s">
        <v>279</v>
      </c>
      <c r="C315">
        <f t="shared" si="8"/>
        <v>0</v>
      </c>
      <c r="D315" t="str">
        <f t="shared" si="9"/>
        <v>0万</v>
      </c>
      <c r="P315" t="s">
        <v>418</v>
      </c>
      <c r="Q315" s="37">
        <v>0.105</v>
      </c>
      <c r="R315" s="1">
        <v>28069</v>
      </c>
      <c r="S315">
        <v>5</v>
      </c>
      <c r="T315" t="s">
        <v>668</v>
      </c>
    </row>
    <row r="316" spans="1:20">
      <c r="A316" t="s">
        <v>237</v>
      </c>
      <c r="B316" t="s">
        <v>284</v>
      </c>
      <c r="C316">
        <f t="shared" si="8"/>
        <v>0</v>
      </c>
      <c r="D316" t="str">
        <f t="shared" si="9"/>
        <v>0万</v>
      </c>
      <c r="P316" t="s">
        <v>419</v>
      </c>
      <c r="Q316" s="37">
        <v>0.104</v>
      </c>
      <c r="R316">
        <v>232</v>
      </c>
      <c r="S316">
        <v>0</v>
      </c>
      <c r="T316" t="s">
        <v>665</v>
      </c>
    </row>
    <row r="317" spans="1:20">
      <c r="A317" t="s">
        <v>237</v>
      </c>
      <c r="B317" t="s">
        <v>419</v>
      </c>
      <c r="C317">
        <f t="shared" si="8"/>
        <v>0</v>
      </c>
      <c r="D317" t="str">
        <f t="shared" si="9"/>
        <v>0万</v>
      </c>
      <c r="P317" t="s">
        <v>420</v>
      </c>
      <c r="Q317" s="37">
        <v>0.15</v>
      </c>
      <c r="R317" s="1">
        <v>37516</v>
      </c>
      <c r="S317">
        <v>16</v>
      </c>
      <c r="T317" t="s">
        <v>666</v>
      </c>
    </row>
    <row r="318" spans="1:20">
      <c r="A318" t="s">
        <v>457</v>
      </c>
      <c r="B318" t="s">
        <v>457</v>
      </c>
      <c r="C318">
        <f t="shared" si="8"/>
        <v>0</v>
      </c>
      <c r="D318" t="str">
        <f t="shared" si="9"/>
        <v>0万</v>
      </c>
      <c r="P318" t="s">
        <v>421</v>
      </c>
      <c r="Q318" s="37">
        <v>9.2999999999999999E-2</v>
      </c>
      <c r="R318" s="1">
        <v>18296</v>
      </c>
      <c r="S318">
        <v>5</v>
      </c>
      <c r="T318" t="s">
        <v>665</v>
      </c>
    </row>
    <row r="319" spans="1:20">
      <c r="A319" t="s">
        <v>145</v>
      </c>
      <c r="B319" t="s">
        <v>151</v>
      </c>
      <c r="C319">
        <f t="shared" si="8"/>
        <v>0</v>
      </c>
      <c r="D319" t="str">
        <f t="shared" si="9"/>
        <v>0万</v>
      </c>
      <c r="P319" t="s">
        <v>111</v>
      </c>
      <c r="Q319" s="37">
        <v>0.438</v>
      </c>
      <c r="R319" s="1">
        <v>213131</v>
      </c>
      <c r="S319">
        <v>418</v>
      </c>
      <c r="T319" t="s">
        <v>701</v>
      </c>
    </row>
    <row r="320" spans="1:20">
      <c r="A320" t="s">
        <v>145</v>
      </c>
      <c r="B320" t="s">
        <v>164</v>
      </c>
      <c r="C320">
        <f t="shared" si="8"/>
        <v>0</v>
      </c>
      <c r="D320" t="str">
        <f t="shared" si="9"/>
        <v>0万</v>
      </c>
      <c r="P320" t="s">
        <v>422</v>
      </c>
      <c r="Q320" s="37">
        <v>0.155</v>
      </c>
      <c r="R320" s="1">
        <v>16195</v>
      </c>
      <c r="S320">
        <v>5</v>
      </c>
      <c r="T320" t="s">
        <v>665</v>
      </c>
    </row>
    <row r="321" spans="1:20">
      <c r="A321" t="s">
        <v>145</v>
      </c>
      <c r="B321" t="s">
        <v>165</v>
      </c>
      <c r="C321">
        <f t="shared" si="8"/>
        <v>0</v>
      </c>
      <c r="D321" t="str">
        <f t="shared" si="9"/>
        <v>0万</v>
      </c>
      <c r="P321" t="s">
        <v>423</v>
      </c>
      <c r="Q321" s="37">
        <v>0.20100000000000001</v>
      </c>
      <c r="R321" s="1">
        <v>15799</v>
      </c>
      <c r="S321">
        <v>5</v>
      </c>
      <c r="T321" t="s">
        <v>668</v>
      </c>
    </row>
    <row r="322" spans="1:20">
      <c r="A322" t="s">
        <v>145</v>
      </c>
      <c r="B322" t="s">
        <v>174</v>
      </c>
      <c r="C322">
        <f t="shared" ref="C322:C337" si="10">VLOOKUP(B322,P:S,4,0)</f>
        <v>0</v>
      </c>
      <c r="D322" t="str">
        <f t="shared" ref="D322:D337" si="11">VLOOKUP(B322,P:T,5,0)</f>
        <v>0万</v>
      </c>
      <c r="P322" t="s">
        <v>424</v>
      </c>
      <c r="Q322" s="37">
        <v>0.24299999999999999</v>
      </c>
      <c r="R322" s="1">
        <v>5304</v>
      </c>
      <c r="S322">
        <v>7</v>
      </c>
      <c r="T322" t="s">
        <v>668</v>
      </c>
    </row>
    <row r="323" spans="1:20">
      <c r="A323" t="s">
        <v>145</v>
      </c>
      <c r="B323" t="s">
        <v>182</v>
      </c>
      <c r="C323">
        <f t="shared" si="10"/>
        <v>0</v>
      </c>
      <c r="D323" t="str">
        <f t="shared" si="11"/>
        <v>0万</v>
      </c>
      <c r="P323" t="s">
        <v>425</v>
      </c>
      <c r="Q323" s="37">
        <v>0.105</v>
      </c>
      <c r="R323" s="1">
        <v>5160</v>
      </c>
      <c r="S323">
        <v>4</v>
      </c>
      <c r="T323" t="s">
        <v>665</v>
      </c>
    </row>
    <row r="324" spans="1:20" hidden="1">
      <c r="A324" t="s">
        <v>99</v>
      </c>
      <c r="C324" t="e">
        <f t="shared" si="10"/>
        <v>#N/A</v>
      </c>
      <c r="D324" t="e">
        <f t="shared" si="11"/>
        <v>#N/A</v>
      </c>
      <c r="P324" t="s">
        <v>112</v>
      </c>
      <c r="Q324" s="37">
        <v>0.373</v>
      </c>
      <c r="R324" s="1">
        <v>222315</v>
      </c>
      <c r="S324">
        <v>665</v>
      </c>
      <c r="T324" t="s">
        <v>702</v>
      </c>
    </row>
    <row r="325" spans="1:20">
      <c r="A325" t="s">
        <v>145</v>
      </c>
      <c r="B325" t="s">
        <v>184</v>
      </c>
      <c r="C325">
        <f t="shared" si="10"/>
        <v>0</v>
      </c>
      <c r="D325" t="str">
        <f t="shared" si="11"/>
        <v>0万</v>
      </c>
      <c r="P325" t="s">
        <v>426</v>
      </c>
      <c r="Q325" s="37">
        <v>0.30099999999999999</v>
      </c>
      <c r="R325" s="1">
        <v>86248</v>
      </c>
      <c r="S325">
        <v>138</v>
      </c>
      <c r="T325" t="s">
        <v>677</v>
      </c>
    </row>
    <row r="326" spans="1:20" hidden="1">
      <c r="A326" t="s">
        <v>99</v>
      </c>
      <c r="C326" t="e">
        <f t="shared" si="10"/>
        <v>#N/A</v>
      </c>
      <c r="D326" t="e">
        <f t="shared" si="11"/>
        <v>#N/A</v>
      </c>
      <c r="P326" t="s">
        <v>427</v>
      </c>
      <c r="Q326" s="37">
        <v>5.3999999999999999E-2</v>
      </c>
      <c r="R326" s="1">
        <v>2181</v>
      </c>
      <c r="S326">
        <v>1</v>
      </c>
      <c r="T326" t="s">
        <v>665</v>
      </c>
    </row>
    <row r="327" spans="1:20">
      <c r="A327" t="s">
        <v>145</v>
      </c>
      <c r="B327" t="s">
        <v>190</v>
      </c>
      <c r="C327">
        <f t="shared" si="10"/>
        <v>0</v>
      </c>
      <c r="D327" t="str">
        <f t="shared" si="11"/>
        <v>0万</v>
      </c>
      <c r="P327" t="s">
        <v>428</v>
      </c>
      <c r="Q327" s="37">
        <v>0.13700000000000001</v>
      </c>
      <c r="R327" s="1">
        <v>8483</v>
      </c>
      <c r="S327">
        <v>4</v>
      </c>
      <c r="T327" t="s">
        <v>665</v>
      </c>
    </row>
    <row r="328" spans="1:20">
      <c r="A328" t="s">
        <v>145</v>
      </c>
      <c r="B328" t="s">
        <v>209</v>
      </c>
      <c r="C328">
        <f t="shared" si="10"/>
        <v>0</v>
      </c>
      <c r="D328" t="str">
        <f t="shared" si="11"/>
        <v>0万</v>
      </c>
      <c r="P328" t="s">
        <v>429</v>
      </c>
      <c r="Q328" s="37">
        <v>1.2E-2</v>
      </c>
      <c r="R328" s="1">
        <v>4912</v>
      </c>
      <c r="S328">
        <v>0</v>
      </c>
      <c r="T328" t="s">
        <v>665</v>
      </c>
    </row>
    <row r="329" spans="1:20">
      <c r="A329" t="s">
        <v>145</v>
      </c>
      <c r="B329" t="s">
        <v>278</v>
      </c>
      <c r="C329">
        <f t="shared" si="10"/>
        <v>0</v>
      </c>
      <c r="D329" t="str">
        <f t="shared" si="11"/>
        <v>0万</v>
      </c>
      <c r="P329" t="s">
        <v>430</v>
      </c>
      <c r="Q329" s="37">
        <v>1.2E-2</v>
      </c>
      <c r="R329">
        <v>81</v>
      </c>
      <c r="S329">
        <v>0</v>
      </c>
      <c r="T329" t="s">
        <v>665</v>
      </c>
    </row>
    <row r="330" spans="1:20">
      <c r="A330" t="s">
        <v>145</v>
      </c>
      <c r="B330" t="s">
        <v>281</v>
      </c>
      <c r="C330">
        <f t="shared" si="10"/>
        <v>0</v>
      </c>
      <c r="D330" t="str">
        <f t="shared" si="11"/>
        <v>0万</v>
      </c>
      <c r="P330" t="s">
        <v>431</v>
      </c>
      <c r="Q330" s="37">
        <v>0.10199999999999999</v>
      </c>
      <c r="R330" s="1">
        <v>10057</v>
      </c>
      <c r="S330">
        <v>1</v>
      </c>
      <c r="T330" t="s">
        <v>665</v>
      </c>
    </row>
    <row r="331" spans="1:20">
      <c r="A331" t="s">
        <v>145</v>
      </c>
      <c r="B331" t="s">
        <v>363</v>
      </c>
      <c r="C331">
        <f t="shared" si="10"/>
        <v>0</v>
      </c>
      <c r="D331" t="str">
        <f t="shared" si="11"/>
        <v>0万</v>
      </c>
      <c r="P331" t="s">
        <v>432</v>
      </c>
      <c r="Q331" s="37">
        <v>1.9E-2</v>
      </c>
      <c r="R331" s="1">
        <v>2291</v>
      </c>
      <c r="S331">
        <v>0</v>
      </c>
      <c r="T331" t="s">
        <v>665</v>
      </c>
    </row>
    <row r="332" spans="1:20">
      <c r="A332" t="s">
        <v>145</v>
      </c>
      <c r="B332" t="s">
        <v>382</v>
      </c>
      <c r="C332">
        <f t="shared" si="10"/>
        <v>0</v>
      </c>
      <c r="D332" t="str">
        <f t="shared" si="11"/>
        <v>0万</v>
      </c>
      <c r="P332" t="s">
        <v>433</v>
      </c>
      <c r="Q332" s="37">
        <v>9.7000000000000003E-2</v>
      </c>
      <c r="R332" s="1">
        <v>7543</v>
      </c>
      <c r="S332">
        <v>0</v>
      </c>
      <c r="T332" t="s">
        <v>665</v>
      </c>
    </row>
    <row r="333" spans="1:20">
      <c r="A333" t="s">
        <v>145</v>
      </c>
      <c r="B333" t="s">
        <v>430</v>
      </c>
      <c r="C333">
        <f t="shared" si="10"/>
        <v>0</v>
      </c>
      <c r="D333" t="str">
        <f t="shared" si="11"/>
        <v>0万</v>
      </c>
      <c r="P333" t="s">
        <v>434</v>
      </c>
      <c r="Q333" s="37">
        <v>0.33200000000000002</v>
      </c>
      <c r="R333" s="1">
        <v>34980</v>
      </c>
      <c r="S333">
        <v>25</v>
      </c>
      <c r="T333" t="s">
        <v>673</v>
      </c>
    </row>
    <row r="334" spans="1:20">
      <c r="A334" t="s">
        <v>145</v>
      </c>
      <c r="B334" t="s">
        <v>446</v>
      </c>
      <c r="C334">
        <f t="shared" si="10"/>
        <v>0</v>
      </c>
      <c r="D334" t="str">
        <f t="shared" si="11"/>
        <v>0万</v>
      </c>
      <c r="P334" t="s">
        <v>435</v>
      </c>
      <c r="Q334" s="37">
        <v>9.9000000000000005E-2</v>
      </c>
      <c r="R334" s="1">
        <v>4620</v>
      </c>
      <c r="S334">
        <v>1</v>
      </c>
      <c r="T334" t="s">
        <v>665</v>
      </c>
    </row>
    <row r="335" spans="1:20">
      <c r="A335" t="s">
        <v>99</v>
      </c>
      <c r="B335" t="s">
        <v>259</v>
      </c>
      <c r="C335">
        <f t="shared" si="10"/>
        <v>0</v>
      </c>
      <c r="D335" t="str">
        <f t="shared" si="11"/>
        <v>0万</v>
      </c>
      <c r="P335" t="s">
        <v>436</v>
      </c>
      <c r="Q335" s="37">
        <v>6.7000000000000004E-2</v>
      </c>
      <c r="R335" s="1">
        <v>9005</v>
      </c>
      <c r="S335">
        <v>3</v>
      </c>
      <c r="T335" t="s">
        <v>665</v>
      </c>
    </row>
    <row r="336" spans="1:20">
      <c r="A336" t="s">
        <v>99</v>
      </c>
      <c r="B336" t="s">
        <v>264</v>
      </c>
      <c r="C336">
        <f t="shared" si="10"/>
        <v>0</v>
      </c>
      <c r="D336" t="str">
        <f t="shared" si="11"/>
        <v>0万</v>
      </c>
      <c r="P336" t="s">
        <v>437</v>
      </c>
      <c r="Q336" s="37">
        <v>0.217</v>
      </c>
      <c r="R336" s="1">
        <v>16502</v>
      </c>
      <c r="S336">
        <v>31</v>
      </c>
      <c r="T336" t="s">
        <v>668</v>
      </c>
    </row>
    <row r="337" spans="1:20">
      <c r="A337" t="s">
        <v>99</v>
      </c>
      <c r="B337" t="s">
        <v>413</v>
      </c>
      <c r="C337">
        <f t="shared" si="10"/>
        <v>0</v>
      </c>
      <c r="D337" t="str">
        <f t="shared" si="11"/>
        <v>0万</v>
      </c>
      <c r="P337" t="s">
        <v>438</v>
      </c>
      <c r="Q337" s="37">
        <v>0.318</v>
      </c>
      <c r="R337" s="1">
        <v>94404</v>
      </c>
      <c r="S337">
        <v>114</v>
      </c>
      <c r="T337" t="s">
        <v>703</v>
      </c>
    </row>
    <row r="338" spans="1:20" hidden="1">
      <c r="C338" t="e">
        <f t="shared" ref="C338:C345" si="12">VLOOKUP(B338,P:S,4,0)</f>
        <v>#N/A</v>
      </c>
      <c r="D338" t="e">
        <f t="shared" ref="D338:D345" si="13">VLOOKUP(B338,P:T,5,0)</f>
        <v>#N/A</v>
      </c>
      <c r="P338" t="s">
        <v>114</v>
      </c>
      <c r="Q338" s="37">
        <v>0.438</v>
      </c>
      <c r="R338" s="1">
        <v>160289</v>
      </c>
      <c r="S338">
        <v>322</v>
      </c>
      <c r="T338" t="s">
        <v>704</v>
      </c>
    </row>
    <row r="339" spans="1:20" hidden="1">
      <c r="C339" t="e">
        <f t="shared" si="12"/>
        <v>#N/A</v>
      </c>
      <c r="D339" t="e">
        <f t="shared" si="13"/>
        <v>#N/A</v>
      </c>
      <c r="P339" t="s">
        <v>439</v>
      </c>
      <c r="Q339" s="37">
        <v>0.16500000000000001</v>
      </c>
      <c r="R339" s="1">
        <v>13340</v>
      </c>
      <c r="S339">
        <v>6</v>
      </c>
      <c r="T339" t="s">
        <v>665</v>
      </c>
    </row>
    <row r="340" spans="1:20" hidden="1">
      <c r="C340" t="e">
        <f t="shared" si="12"/>
        <v>#N/A</v>
      </c>
      <c r="D340" t="e">
        <f t="shared" si="13"/>
        <v>#N/A</v>
      </c>
      <c r="P340" t="s">
        <v>440</v>
      </c>
      <c r="Q340" s="37">
        <v>2.8000000000000001E-2</v>
      </c>
      <c r="R340" s="1">
        <v>4319</v>
      </c>
      <c r="S340">
        <v>1</v>
      </c>
      <c r="T340" t="s">
        <v>665</v>
      </c>
    </row>
    <row r="341" spans="1:20" hidden="1">
      <c r="C341" t="e">
        <f t="shared" si="12"/>
        <v>#N/A</v>
      </c>
      <c r="D341" t="e">
        <f t="shared" si="13"/>
        <v>#N/A</v>
      </c>
      <c r="P341" t="s">
        <v>441</v>
      </c>
      <c r="Q341" s="37">
        <v>0.19900000000000001</v>
      </c>
      <c r="R341" s="1">
        <v>24145</v>
      </c>
      <c r="S341">
        <v>24</v>
      </c>
      <c r="T341" t="s">
        <v>673</v>
      </c>
    </row>
    <row r="342" spans="1:20" hidden="1">
      <c r="C342" t="e">
        <f t="shared" si="12"/>
        <v>#N/A</v>
      </c>
      <c r="D342" t="e">
        <f t="shared" si="13"/>
        <v>#N/A</v>
      </c>
      <c r="P342" t="s">
        <v>442</v>
      </c>
      <c r="Q342" s="37">
        <v>0.105</v>
      </c>
      <c r="R342" s="1">
        <v>4918</v>
      </c>
      <c r="S342">
        <v>1</v>
      </c>
      <c r="T342" t="s">
        <v>665</v>
      </c>
    </row>
    <row r="343" spans="1:20" hidden="1">
      <c r="C343" t="e">
        <f t="shared" si="12"/>
        <v>#N/A</v>
      </c>
      <c r="D343" t="e">
        <f t="shared" si="13"/>
        <v>#N/A</v>
      </c>
      <c r="P343" t="s">
        <v>443</v>
      </c>
      <c r="Q343" s="37">
        <v>9.7000000000000003E-2</v>
      </c>
      <c r="R343" s="1">
        <v>10022</v>
      </c>
      <c r="S343">
        <v>1</v>
      </c>
      <c r="T343" t="s">
        <v>665</v>
      </c>
    </row>
    <row r="344" spans="1:20" hidden="1">
      <c r="C344" t="e">
        <f t="shared" si="12"/>
        <v>#N/A</v>
      </c>
      <c r="D344" t="e">
        <f t="shared" si="13"/>
        <v>#N/A</v>
      </c>
      <c r="P344" t="s">
        <v>444</v>
      </c>
      <c r="Q344" s="37">
        <v>5.5E-2</v>
      </c>
      <c r="R344" s="1">
        <v>4001</v>
      </c>
      <c r="S344">
        <v>1</v>
      </c>
      <c r="T344" t="s">
        <v>665</v>
      </c>
    </row>
    <row r="345" spans="1:20" hidden="1">
      <c r="C345" t="e">
        <f t="shared" si="12"/>
        <v>#N/A</v>
      </c>
      <c r="D345" t="e">
        <f t="shared" si="13"/>
        <v>#N/A</v>
      </c>
      <c r="P345" t="s">
        <v>445</v>
      </c>
      <c r="Q345" s="37">
        <v>0.19400000000000001</v>
      </c>
      <c r="R345" s="1">
        <v>7427</v>
      </c>
      <c r="S345">
        <v>2</v>
      </c>
      <c r="T345" t="s">
        <v>665</v>
      </c>
    </row>
    <row r="346" spans="1:20">
      <c r="P346" t="s">
        <v>446</v>
      </c>
      <c r="Q346" s="37">
        <v>1.2999999999999999E-2</v>
      </c>
      <c r="R346" s="1">
        <v>1262</v>
      </c>
      <c r="S346">
        <v>0</v>
      </c>
      <c r="T346" t="s">
        <v>665</v>
      </c>
    </row>
    <row r="347" spans="1:20">
      <c r="P347" t="s">
        <v>447</v>
      </c>
      <c r="Q347" s="37">
        <v>1.7000000000000001E-2</v>
      </c>
      <c r="R347" s="1">
        <v>1225</v>
      </c>
      <c r="S347">
        <v>1</v>
      </c>
      <c r="T347" t="s">
        <v>665</v>
      </c>
    </row>
    <row r="348" spans="1:20">
      <c r="P348" t="s">
        <v>448</v>
      </c>
      <c r="Q348" s="37">
        <v>0.124</v>
      </c>
      <c r="R348">
        <v>970</v>
      </c>
      <c r="S348">
        <v>1</v>
      </c>
      <c r="T348" t="s">
        <v>665</v>
      </c>
    </row>
    <row r="349" spans="1:20">
      <c r="P349" t="s">
        <v>449</v>
      </c>
      <c r="Q349" s="37">
        <v>0.29699999999999999</v>
      </c>
      <c r="R349">
        <v>960</v>
      </c>
      <c r="S349">
        <v>2</v>
      </c>
      <c r="T349" t="s">
        <v>665</v>
      </c>
    </row>
    <row r="350" spans="1:20">
      <c r="P350" t="s">
        <v>450</v>
      </c>
      <c r="Q350" s="37">
        <v>0.46100000000000002</v>
      </c>
      <c r="R350">
        <v>165</v>
      </c>
      <c r="S350">
        <v>4</v>
      </c>
      <c r="T350" t="s">
        <v>665</v>
      </c>
    </row>
    <row r="351" spans="1:20">
      <c r="P351" t="s">
        <v>451</v>
      </c>
      <c r="Q351" s="37">
        <v>6.4000000000000001E-2</v>
      </c>
      <c r="R351" s="1">
        <v>4665</v>
      </c>
      <c r="S351">
        <v>5</v>
      </c>
      <c r="T351" t="s">
        <v>665</v>
      </c>
    </row>
    <row r="352" spans="1:20">
      <c r="P352" t="s">
        <v>452</v>
      </c>
      <c r="Q352" s="37">
        <v>0.14199999999999999</v>
      </c>
      <c r="R352" s="1">
        <v>1774</v>
      </c>
      <c r="S352">
        <v>0</v>
      </c>
      <c r="T352" t="s">
        <v>665</v>
      </c>
    </row>
    <row r="353" spans="16:20">
      <c r="P353" t="s">
        <v>453</v>
      </c>
      <c r="Q353" s="37">
        <v>0.224</v>
      </c>
      <c r="R353" s="1">
        <v>4818</v>
      </c>
      <c r="S353">
        <v>5</v>
      </c>
      <c r="T353" t="s">
        <v>665</v>
      </c>
    </row>
    <row r="354" spans="16:20">
      <c r="P354" t="s">
        <v>454</v>
      </c>
      <c r="Q354" s="37">
        <v>0.10299999999999999</v>
      </c>
      <c r="R354" s="1">
        <v>3171</v>
      </c>
      <c r="S354">
        <v>0</v>
      </c>
      <c r="T354" t="s">
        <v>665</v>
      </c>
    </row>
    <row r="355" spans="16:20">
      <c r="P355" t="s">
        <v>115</v>
      </c>
      <c r="Q355" s="37">
        <v>0.375</v>
      </c>
      <c r="R355" s="1">
        <v>128047</v>
      </c>
      <c r="S355">
        <v>226</v>
      </c>
      <c r="T355" t="s">
        <v>689</v>
      </c>
    </row>
    <row r="356" spans="16:20">
      <c r="P356" t="s">
        <v>455</v>
      </c>
      <c r="Q356" s="37">
        <v>5.6000000000000001E-2</v>
      </c>
      <c r="R356" s="1">
        <v>9742</v>
      </c>
      <c r="S356">
        <v>1</v>
      </c>
      <c r="T356" t="s">
        <v>665</v>
      </c>
    </row>
    <row r="357" spans="16:20">
      <c r="P357" t="s">
        <v>456</v>
      </c>
      <c r="Q357" s="37">
        <v>0.111</v>
      </c>
      <c r="R357" s="1">
        <v>9041</v>
      </c>
      <c r="S357">
        <v>5</v>
      </c>
      <c r="T357" t="s">
        <v>665</v>
      </c>
    </row>
    <row r="358" spans="16:20">
      <c r="P358" t="s">
        <v>457</v>
      </c>
      <c r="Q358" s="37">
        <v>0</v>
      </c>
      <c r="R358" s="1">
        <v>13002</v>
      </c>
      <c r="S358">
        <v>0</v>
      </c>
      <c r="T358" t="s">
        <v>665</v>
      </c>
    </row>
    <row r="359" spans="16:20">
      <c r="P359" t="s">
        <v>458</v>
      </c>
      <c r="Q359" s="37">
        <v>0.17199999999999999</v>
      </c>
      <c r="R359" s="1">
        <v>10865</v>
      </c>
      <c r="S359">
        <v>7</v>
      </c>
      <c r="T359" t="s">
        <v>665</v>
      </c>
    </row>
    <row r="360" spans="16:20">
      <c r="P360" t="s">
        <v>459</v>
      </c>
      <c r="Q360" s="37">
        <v>0.13200000000000001</v>
      </c>
      <c r="R360" s="1">
        <v>20016</v>
      </c>
      <c r="S360">
        <v>9</v>
      </c>
      <c r="T360" t="s">
        <v>668</v>
      </c>
    </row>
    <row r="361" spans="16:20">
      <c r="P361" t="s">
        <v>460</v>
      </c>
      <c r="Q361" s="37">
        <v>3.9E-2</v>
      </c>
      <c r="R361" s="1">
        <v>2605</v>
      </c>
      <c r="S361">
        <v>0</v>
      </c>
      <c r="T361" t="s">
        <v>665</v>
      </c>
    </row>
    <row r="362" spans="16:20">
      <c r="P362" t="s">
        <v>461</v>
      </c>
      <c r="Q362" s="37">
        <v>9.8000000000000004E-2</v>
      </c>
      <c r="R362" s="1">
        <v>8764</v>
      </c>
      <c r="S362">
        <v>4</v>
      </c>
      <c r="T362" t="s">
        <v>665</v>
      </c>
    </row>
    <row r="363" spans="16:20">
      <c r="P363" t="s">
        <v>462</v>
      </c>
      <c r="Q363" s="37">
        <v>0</v>
      </c>
      <c r="R363" s="1">
        <v>2003</v>
      </c>
      <c r="S363">
        <v>0</v>
      </c>
      <c r="T363" t="s">
        <v>665</v>
      </c>
    </row>
    <row r="364" spans="16:20">
      <c r="P364" t="s">
        <v>463</v>
      </c>
      <c r="Q364" s="37">
        <v>0.17100000000000001</v>
      </c>
      <c r="R364" s="1">
        <v>4785</v>
      </c>
      <c r="S364">
        <v>1</v>
      </c>
      <c r="T364" t="s">
        <v>665</v>
      </c>
    </row>
    <row r="365" spans="16:20">
      <c r="P365" t="s">
        <v>464</v>
      </c>
      <c r="Q365" s="37">
        <v>0.11899999999999999</v>
      </c>
      <c r="R365" s="1">
        <v>13151</v>
      </c>
      <c r="S365">
        <v>9</v>
      </c>
      <c r="T365" t="s">
        <v>665</v>
      </c>
    </row>
    <row r="366" spans="16:20">
      <c r="P366" t="s">
        <v>465</v>
      </c>
      <c r="Q366" s="37">
        <v>0</v>
      </c>
      <c r="R366">
        <v>432</v>
      </c>
      <c r="S366">
        <v>0</v>
      </c>
      <c r="T366" t="s">
        <v>665</v>
      </c>
    </row>
    <row r="367" spans="16:20">
      <c r="P367" t="s">
        <v>466</v>
      </c>
      <c r="Q367" s="37">
        <v>0.11600000000000001</v>
      </c>
      <c r="R367" s="1">
        <v>4909</v>
      </c>
      <c r="S367">
        <v>3</v>
      </c>
      <c r="T367" t="s">
        <v>665</v>
      </c>
    </row>
    <row r="368" spans="16:20">
      <c r="P368" t="s">
        <v>467</v>
      </c>
      <c r="Q368" s="37">
        <v>0.17599999999999999</v>
      </c>
      <c r="R368" s="1">
        <v>9076</v>
      </c>
      <c r="S368">
        <v>9</v>
      </c>
      <c r="T368" t="s">
        <v>668</v>
      </c>
    </row>
    <row r="369" spans="16:20">
      <c r="P369" t="s">
        <v>468</v>
      </c>
      <c r="Q369" s="37">
        <v>3.9E-2</v>
      </c>
      <c r="R369" s="1">
        <v>2525</v>
      </c>
      <c r="S369">
        <v>1</v>
      </c>
      <c r="T369" t="s">
        <v>665</v>
      </c>
    </row>
    <row r="370" spans="16:20">
      <c r="P370" t="s">
        <v>469</v>
      </c>
      <c r="Q370" s="37">
        <v>0.13300000000000001</v>
      </c>
      <c r="R370" s="1">
        <v>10885</v>
      </c>
      <c r="S370">
        <v>3</v>
      </c>
      <c r="T370" t="s">
        <v>665</v>
      </c>
    </row>
    <row r="371" spans="16:20">
      <c r="P371" t="s">
        <v>470</v>
      </c>
      <c r="Q371" s="37">
        <v>0.10299999999999999</v>
      </c>
      <c r="R371" s="1">
        <v>10836</v>
      </c>
      <c r="S371">
        <v>3</v>
      </c>
      <c r="T371" t="s">
        <v>665</v>
      </c>
    </row>
    <row r="372" spans="16:20">
      <c r="P372" t="s">
        <v>471</v>
      </c>
      <c r="Q372" s="37">
        <v>0.14899999999999999</v>
      </c>
      <c r="R372" s="1">
        <v>10486</v>
      </c>
      <c r="S372">
        <v>5</v>
      </c>
      <c r="T372" t="s">
        <v>665</v>
      </c>
    </row>
    <row r="373" spans="16:20">
      <c r="P373" t="s">
        <v>472</v>
      </c>
      <c r="Q373" s="37">
        <v>0.16</v>
      </c>
      <c r="R373" s="1">
        <v>11229</v>
      </c>
      <c r="S373">
        <v>4</v>
      </c>
      <c r="T373" t="s">
        <v>665</v>
      </c>
    </row>
    <row r="374" spans="16:20">
      <c r="P374" t="s">
        <v>473</v>
      </c>
      <c r="Q374" s="37">
        <v>6.3E-2</v>
      </c>
      <c r="R374" s="1">
        <v>5694</v>
      </c>
      <c r="S374">
        <v>3</v>
      </c>
      <c r="T374" t="s">
        <v>665</v>
      </c>
    </row>
    <row r="375" spans="16:20">
      <c r="P375" t="s">
        <v>27</v>
      </c>
      <c r="Q375" s="37">
        <v>0.32</v>
      </c>
      <c r="R375" s="1">
        <v>9322751</v>
      </c>
      <c r="S375" s="1">
        <v>16184</v>
      </c>
      <c r="T375" t="s">
        <v>705</v>
      </c>
    </row>
  </sheetData>
  <autoFilter ref="A1:D345" xr:uid="{261EEA62-A989-F845-BD7D-445BDCF6C957}">
    <filterColumn colId="1">
      <customFilters>
        <customFilter operator="notEqual" val=" "/>
      </customFilters>
    </filterColumn>
    <filterColumn colId="2">
      <filters>
        <filter val="0"/>
        <filter val="1"/>
        <filter val="2"/>
        <filter val="3"/>
        <filter val="4"/>
        <filter val="5"/>
      </filters>
    </filterColumn>
  </autoFilter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参数设置&amp;汇总</vt:lpstr>
      <vt:lpstr>渗透率、续签率</vt:lpstr>
      <vt:lpstr>城市✖️类目明细</vt:lpstr>
      <vt:lpstr>城市分层</vt:lpstr>
      <vt:lpstr>SME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黄文武</dc:creator>
  <cp:lastModifiedBy>黄文武</cp:lastModifiedBy>
  <dcterms:created xsi:type="dcterms:W3CDTF">2026-03-17T02:25:27Z</dcterms:created>
  <dcterms:modified xsi:type="dcterms:W3CDTF">2026-03-18T09:13:51Z</dcterms:modified>
</cp:coreProperties>
</file>